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08" codeName="{00000000-0000-0000-0000-000000000000}"/>
  <workbookPr updateLinks="never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:\open calculation\Kabelbaum Kalkulationen\Template und Datenbank\"/>
    </mc:Choice>
  </mc:AlternateContent>
  <xr:revisionPtr revIDLastSave="0" documentId="8_{563393DC-3DA4-43C6-B6F9-A850D765F564}" xr6:coauthVersionLast="47" xr6:coauthVersionMax="47" xr10:uidLastSave="{00000000-0000-0000-0000-000000000000}"/>
  <bookViews>
    <workbookView xWindow="0" yWindow="0" windowWidth="17916" windowHeight="7296" tabRatio="672" firstSheet="1" activeTab="1" xr2:uid="{248280DB-7985-46B0-83DF-AD4474409781}"/>
  </bookViews>
  <sheets>
    <sheet name="DB_4erDS" sheetId="1" r:id="rId1"/>
    <sheet name="Abfrage" sheetId="5" r:id="rId2"/>
    <sheet name="Ausgabe" sheetId="9" r:id="rId3"/>
    <sheet name="NewData" sheetId="16" r:id="rId4"/>
    <sheet name="Tab2_3" sheetId="14" state="veryHidden" r:id="rId5"/>
    <sheet name="4erDS" sheetId="15" state="veryHidden" r:id="rId6"/>
    <sheet name="Tab2b not found" sheetId="12" state="veryHidden" r:id="rId7"/>
  </sheets>
  <definedNames>
    <definedName name="_xlnm._FilterDatabase" localSheetId="0" hidden="1">DB_4erDS!$A$7:$AR$8279</definedName>
    <definedName name="_xlnm._FilterDatabase" localSheetId="4" hidden="1">Tab2_3!$B$11:$S$315</definedName>
    <definedName name="_xlnm._FilterDatabase" localSheetId="6" hidden="1">'Tab2b not found'!$A$1:$AA$37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1" l="1"/>
  <c r="S9" i="1" s="1"/>
  <c r="R9" i="1"/>
  <c r="R8" i="1" s="1"/>
  <c r="T9" i="1"/>
  <c r="U11" i="1" a="1"/>
  <c r="U11" i="1" s="1"/>
  <c r="U8" i="1" s="1" a="1"/>
  <c r="U8" i="1" s="1"/>
  <c r="V11" i="1" a="1"/>
  <c r="V11" i="1" s="1"/>
  <c r="V9" i="1" s="1" a="1"/>
  <c r="V9" i="1" s="1"/>
  <c r="W11" i="1" a="1"/>
  <c r="W11" i="1" s="1"/>
  <c r="W9" i="1" s="1" a="1"/>
  <c r="W9" i="1" s="1"/>
  <c r="S12" i="1"/>
  <c r="S13" i="1" s="1"/>
  <c r="R13" i="1"/>
  <c r="R12" i="1" s="1"/>
  <c r="T13" i="1"/>
  <c r="U15" i="1" a="1"/>
  <c r="U15" i="1" s="1"/>
  <c r="U12" i="1" s="1" a="1"/>
  <c r="U12" i="1" s="1"/>
  <c r="V15" i="1" a="1"/>
  <c r="V15" i="1" s="1"/>
  <c r="V13" i="1" s="1" a="1"/>
  <c r="V13" i="1" s="1"/>
  <c r="W15" i="1" a="1"/>
  <c r="W15" i="1" s="1"/>
  <c r="W13" i="1" s="1" a="1"/>
  <c r="W13" i="1" s="1"/>
  <c r="S11" i="1" l="1"/>
  <c r="R10" i="1"/>
  <c r="S10" i="1"/>
  <c r="V10" i="1" a="1"/>
  <c r="V10" i="1" s="1"/>
  <c r="U9" i="1"/>
  <c r="U10" i="1" a="1"/>
  <c r="U10" i="1" s="1"/>
  <c r="V8" i="1"/>
  <c r="R11" i="1"/>
  <c r="S15" i="1"/>
  <c r="S14" i="1"/>
  <c r="V14" i="1" a="1"/>
  <c r="V14" i="1" s="1"/>
  <c r="U13" i="1"/>
  <c r="U14" i="1" a="1"/>
  <c r="U14" i="1" s="1"/>
  <c r="V12" i="1"/>
  <c r="R14" i="1"/>
  <c r="R15" i="1"/>
  <c r="S16" i="1"/>
  <c r="S19" i="1" s="1"/>
  <c r="R17" i="1"/>
  <c r="R16" i="1" s="1"/>
  <c r="T17" i="1"/>
  <c r="R19" i="1"/>
  <c r="U19" i="1" a="1"/>
  <c r="U19" i="1" s="1"/>
  <c r="U18" i="1" s="1" a="1"/>
  <c r="U18" i="1" s="1"/>
  <c r="V19" i="1" a="1"/>
  <c r="V19" i="1" s="1"/>
  <c r="V17" i="1" s="1" a="1"/>
  <c r="V17" i="1" s="1"/>
  <c r="W19" i="1" a="1"/>
  <c r="W19" i="1" s="1"/>
  <c r="W17" i="1" s="1" a="1"/>
  <c r="W17" i="1" s="1"/>
  <c r="S20" i="1"/>
  <c r="S23" i="1" s="1"/>
  <c r="R21" i="1"/>
  <c r="R20" i="1" s="1"/>
  <c r="T21" i="1"/>
  <c r="U23" i="1" a="1"/>
  <c r="U23" i="1" s="1"/>
  <c r="U20" i="1" s="1" a="1"/>
  <c r="U20" i="1" s="1"/>
  <c r="V23" i="1" a="1"/>
  <c r="V23" i="1" s="1"/>
  <c r="V21" i="1" s="1" a="1"/>
  <c r="V21" i="1" s="1"/>
  <c r="W23" i="1" a="1"/>
  <c r="W23" i="1" s="1"/>
  <c r="W21" i="1" s="1" a="1"/>
  <c r="W21" i="1" s="1"/>
  <c r="S24" i="1"/>
  <c r="S27" i="1" s="1"/>
  <c r="R25" i="1"/>
  <c r="R24" i="1" s="1"/>
  <c r="T25" i="1"/>
  <c r="R27" i="1"/>
  <c r="U27" i="1" a="1"/>
  <c r="U27" i="1" s="1"/>
  <c r="U24" i="1" s="1" a="1"/>
  <c r="U24" i="1" s="1"/>
  <c r="V27" i="1" a="1"/>
  <c r="V27" i="1" s="1"/>
  <c r="V25" i="1" s="1" a="1"/>
  <c r="V25" i="1" s="1"/>
  <c r="W27" i="1" a="1"/>
  <c r="W27" i="1" s="1"/>
  <c r="W25" i="1" s="1" a="1"/>
  <c r="W25" i="1" s="1"/>
  <c r="S28" i="1"/>
  <c r="S31" i="1" s="1"/>
  <c r="R29" i="1"/>
  <c r="R28" i="1" s="1"/>
  <c r="T29" i="1"/>
  <c r="U31" i="1" a="1"/>
  <c r="U31" i="1" s="1"/>
  <c r="U28" i="1" s="1" a="1"/>
  <c r="U28" i="1" s="1"/>
  <c r="V31" i="1" a="1"/>
  <c r="V31" i="1" s="1"/>
  <c r="V29" i="1" s="1" a="1"/>
  <c r="V29" i="1" s="1"/>
  <c r="W31" i="1" a="1"/>
  <c r="W31" i="1" s="1"/>
  <c r="W29" i="1" s="1" a="1"/>
  <c r="W29" i="1" s="1"/>
  <c r="S32" i="1"/>
  <c r="S35" i="1" s="1"/>
  <c r="R33" i="1"/>
  <c r="R32" i="1" s="1"/>
  <c r="T33" i="1"/>
  <c r="U35" i="1" a="1"/>
  <c r="U35" i="1" s="1"/>
  <c r="U32" i="1" s="1" a="1"/>
  <c r="U32" i="1" s="1"/>
  <c r="V35" i="1" a="1"/>
  <c r="V35" i="1" s="1"/>
  <c r="V33" i="1" s="1" a="1"/>
  <c r="V33" i="1" s="1"/>
  <c r="W35" i="1" a="1"/>
  <c r="W35" i="1" s="1"/>
  <c r="W33" i="1" s="1" a="1"/>
  <c r="W33" i="1" s="1"/>
  <c r="S36" i="1"/>
  <c r="S39" i="1" s="1"/>
  <c r="R37" i="1"/>
  <c r="R36" i="1" s="1"/>
  <c r="T37" i="1"/>
  <c r="R39" i="1"/>
  <c r="U39" i="1" a="1"/>
  <c r="U39" i="1" s="1"/>
  <c r="U36" i="1" s="1" a="1"/>
  <c r="U36" i="1" s="1"/>
  <c r="V39" i="1" a="1"/>
  <c r="V39" i="1" s="1"/>
  <c r="V37" i="1" s="1" a="1"/>
  <c r="V37" i="1" s="1"/>
  <c r="W39" i="1" a="1"/>
  <c r="W39" i="1" s="1"/>
  <c r="W37" i="1" s="1" a="1"/>
  <c r="W37" i="1" s="1"/>
  <c r="R18" i="1" l="1"/>
  <c r="S30" i="1"/>
  <c r="S18" i="1"/>
  <c r="S17" i="1"/>
  <c r="U17" i="1"/>
  <c r="V16" i="1"/>
  <c r="U16" i="1" a="1"/>
  <c r="U16" i="1" s="1"/>
  <c r="V18" i="1" a="1"/>
  <c r="V18" i="1" s="1"/>
  <c r="R23" i="1"/>
  <c r="S22" i="1"/>
  <c r="R22" i="1"/>
  <c r="S21" i="1"/>
  <c r="U21" i="1"/>
  <c r="V22" i="1" a="1"/>
  <c r="V22" i="1" s="1"/>
  <c r="U22" i="1" a="1"/>
  <c r="U22" i="1" s="1"/>
  <c r="V20" i="1"/>
  <c r="R26" i="1"/>
  <c r="S25" i="1"/>
  <c r="U25" i="1"/>
  <c r="V26" i="1" a="1"/>
  <c r="V26" i="1" s="1"/>
  <c r="U26" i="1" a="1"/>
  <c r="U26" i="1" s="1"/>
  <c r="S26" i="1"/>
  <c r="V24" i="1"/>
  <c r="U29" i="1"/>
  <c r="V30" i="1" a="1"/>
  <c r="V30" i="1" s="1"/>
  <c r="U30" i="1" a="1"/>
  <c r="U30" i="1" s="1"/>
  <c r="S29" i="1"/>
  <c r="R30" i="1"/>
  <c r="V28" i="1"/>
  <c r="R31" i="1"/>
  <c r="R35" i="1"/>
  <c r="U33" i="1"/>
  <c r="S33" i="1"/>
  <c r="V34" i="1" a="1"/>
  <c r="V34" i="1" s="1"/>
  <c r="U34" i="1" a="1"/>
  <c r="U34" i="1" s="1"/>
  <c r="S34" i="1"/>
  <c r="V32" i="1"/>
  <c r="R34" i="1"/>
  <c r="S38" i="1"/>
  <c r="S37" i="1"/>
  <c r="U37" i="1"/>
  <c r="U38" i="1" a="1"/>
  <c r="U38" i="1" s="1"/>
  <c r="R38" i="1"/>
  <c r="V36" i="1"/>
  <c r="V38" i="1" a="1"/>
  <c r="V38" i="1" s="1"/>
  <c r="S40" i="1" l="1"/>
  <c r="S41" i="1" s="1"/>
  <c r="R41" i="1"/>
  <c r="R40" i="1" s="1"/>
  <c r="T41" i="1"/>
  <c r="U43" i="1" a="1"/>
  <c r="U43" i="1" s="1"/>
  <c r="U42" i="1" s="1" a="1"/>
  <c r="U42" i="1" s="1"/>
  <c r="V43" i="1" a="1"/>
  <c r="V43" i="1" s="1"/>
  <c r="V41" i="1" s="1" a="1"/>
  <c r="V41" i="1" s="1"/>
  <c r="W43" i="1" a="1"/>
  <c r="W43" i="1" s="1"/>
  <c r="W41" i="1" s="1" a="1"/>
  <c r="W41" i="1" s="1"/>
  <c r="S44" i="1"/>
  <c r="S47" i="1" s="1"/>
  <c r="R45" i="1"/>
  <c r="R44" i="1" s="1"/>
  <c r="T45" i="1"/>
  <c r="U47" i="1" a="1"/>
  <c r="U47" i="1" s="1"/>
  <c r="U46" i="1" s="1" a="1"/>
  <c r="U46" i="1" s="1"/>
  <c r="V47" i="1" a="1"/>
  <c r="V47" i="1" s="1"/>
  <c r="V45" i="1" s="1" a="1"/>
  <c r="V45" i="1" s="1"/>
  <c r="W47" i="1" a="1"/>
  <c r="W47" i="1" s="1"/>
  <c r="W45" i="1" s="1" a="1"/>
  <c r="W45" i="1" s="1"/>
  <c r="S48" i="1"/>
  <c r="S49" i="1" s="1"/>
  <c r="R49" i="1"/>
  <c r="R48" i="1" s="1"/>
  <c r="T49" i="1"/>
  <c r="U51" i="1" a="1"/>
  <c r="U51" i="1" s="1"/>
  <c r="U50" i="1" s="1" a="1"/>
  <c r="U50" i="1" s="1"/>
  <c r="V51" i="1" a="1"/>
  <c r="V51" i="1" s="1"/>
  <c r="V49" i="1" s="1" a="1"/>
  <c r="V49" i="1" s="1"/>
  <c r="W51" i="1" a="1"/>
  <c r="W51" i="1" s="1"/>
  <c r="W49" i="1" s="1" a="1"/>
  <c r="W49" i="1" s="1"/>
  <c r="S52" i="1"/>
  <c r="S54" i="1" s="1"/>
  <c r="R53" i="1"/>
  <c r="R52" i="1" s="1"/>
  <c r="T53" i="1"/>
  <c r="U55" i="1" a="1"/>
  <c r="U55" i="1" s="1"/>
  <c r="U52" i="1" s="1" a="1"/>
  <c r="U52" i="1" s="1"/>
  <c r="V55" i="1" a="1"/>
  <c r="V55" i="1" s="1"/>
  <c r="V53" i="1" s="1" a="1"/>
  <c r="V53" i="1" s="1"/>
  <c r="W55" i="1" a="1"/>
  <c r="W55" i="1" s="1"/>
  <c r="W53" i="1" s="1" a="1"/>
  <c r="W53" i="1" s="1"/>
  <c r="S56" i="1"/>
  <c r="S59" i="1" s="1"/>
  <c r="R57" i="1"/>
  <c r="R56" i="1" s="1"/>
  <c r="T57" i="1"/>
  <c r="U59" i="1" a="1"/>
  <c r="U59" i="1" s="1"/>
  <c r="U56" i="1" s="1" a="1"/>
  <c r="U56" i="1" s="1"/>
  <c r="V59" i="1" a="1"/>
  <c r="V59" i="1" s="1"/>
  <c r="V57" i="1" s="1" a="1"/>
  <c r="V57" i="1" s="1"/>
  <c r="W59" i="1" a="1"/>
  <c r="W59" i="1" s="1"/>
  <c r="W57" i="1" s="1" a="1"/>
  <c r="W57" i="1" s="1"/>
  <c r="S60" i="1"/>
  <c r="S61" i="1" s="1"/>
  <c r="R61" i="1"/>
  <c r="R60" i="1" s="1"/>
  <c r="T61" i="1"/>
  <c r="S62" i="1"/>
  <c r="S63" i="1"/>
  <c r="U63" i="1" a="1"/>
  <c r="U63" i="1" s="1"/>
  <c r="U60" i="1" s="1" a="1"/>
  <c r="U60" i="1" s="1"/>
  <c r="V63" i="1" a="1"/>
  <c r="V63" i="1" s="1"/>
  <c r="V61" i="1" s="1" a="1"/>
  <c r="V61" i="1" s="1"/>
  <c r="W63" i="1" a="1"/>
  <c r="W63" i="1" s="1"/>
  <c r="W61" i="1" s="1" a="1"/>
  <c r="W61" i="1" s="1"/>
  <c r="S64" i="1"/>
  <c r="S65" i="1" s="1"/>
  <c r="R65" i="1"/>
  <c r="R64" i="1" s="1"/>
  <c r="T65" i="1"/>
  <c r="S67" i="1"/>
  <c r="U67" i="1" a="1"/>
  <c r="U67" i="1" s="1"/>
  <c r="U64" i="1" s="1" a="1"/>
  <c r="U64" i="1" s="1"/>
  <c r="V67" i="1" a="1"/>
  <c r="V67" i="1" s="1"/>
  <c r="V65" i="1" s="1" a="1"/>
  <c r="V65" i="1" s="1"/>
  <c r="W67" i="1" a="1"/>
  <c r="W67" i="1" s="1"/>
  <c r="W65" i="1" s="1" a="1"/>
  <c r="W65" i="1" s="1"/>
  <c r="S68" i="1"/>
  <c r="S71" i="1" s="1"/>
  <c r="R69" i="1"/>
  <c r="R68" i="1" s="1"/>
  <c r="T69" i="1"/>
  <c r="S70" i="1"/>
  <c r="U71" i="1" a="1"/>
  <c r="U71" i="1" s="1"/>
  <c r="U69" i="1" s="1"/>
  <c r="V71" i="1" a="1"/>
  <c r="V71" i="1" s="1"/>
  <c r="V69" i="1" s="1" a="1"/>
  <c r="V69" i="1" s="1"/>
  <c r="W71" i="1" a="1"/>
  <c r="W71" i="1" s="1"/>
  <c r="W69" i="1" s="1" a="1"/>
  <c r="W69" i="1" s="1"/>
  <c r="R51" i="1" l="1"/>
  <c r="S46" i="1"/>
  <c r="S50" i="1"/>
  <c r="S66" i="1"/>
  <c r="R63" i="1"/>
  <c r="S69" i="1"/>
  <c r="S51" i="1"/>
  <c r="S43" i="1"/>
  <c r="S42" i="1"/>
  <c r="R42" i="1"/>
  <c r="V40" i="1"/>
  <c r="U41" i="1"/>
  <c r="U40" i="1" a="1"/>
  <c r="U40" i="1" s="1"/>
  <c r="V42" i="1" a="1"/>
  <c r="V42" i="1" s="1"/>
  <c r="R43" i="1"/>
  <c r="R47" i="1"/>
  <c r="S45" i="1"/>
  <c r="U45" i="1"/>
  <c r="R46" i="1"/>
  <c r="V44" i="1"/>
  <c r="U44" i="1" a="1"/>
  <c r="U44" i="1" s="1"/>
  <c r="V46" i="1" a="1"/>
  <c r="V46" i="1" s="1"/>
  <c r="R50" i="1"/>
  <c r="V48" i="1"/>
  <c r="U48" i="1" a="1"/>
  <c r="U48" i="1" s="1"/>
  <c r="V50" i="1" a="1"/>
  <c r="V50" i="1" s="1"/>
  <c r="U49" i="1"/>
  <c r="S55" i="1"/>
  <c r="R55" i="1"/>
  <c r="R54" i="1"/>
  <c r="U53" i="1"/>
  <c r="V54" i="1" a="1"/>
  <c r="V54" i="1" s="1"/>
  <c r="U54" i="1" a="1"/>
  <c r="U54" i="1" s="1"/>
  <c r="S53" i="1"/>
  <c r="V52" i="1"/>
  <c r="R59" i="1"/>
  <c r="R58" i="1"/>
  <c r="S57" i="1"/>
  <c r="U57" i="1"/>
  <c r="V58" i="1" a="1"/>
  <c r="V58" i="1" s="1"/>
  <c r="U58" i="1" a="1"/>
  <c r="U58" i="1" s="1"/>
  <c r="S58" i="1"/>
  <c r="V56" i="1"/>
  <c r="U61" i="1"/>
  <c r="V62" i="1" a="1"/>
  <c r="V62" i="1" s="1"/>
  <c r="U62" i="1" a="1"/>
  <c r="U62" i="1" s="1"/>
  <c r="V60" i="1"/>
  <c r="R62" i="1"/>
  <c r="R67" i="1"/>
  <c r="U65" i="1"/>
  <c r="V66" i="1" a="1"/>
  <c r="V66" i="1" s="1"/>
  <c r="V64" i="1"/>
  <c r="U66" i="1" a="1"/>
  <c r="U66" i="1" s="1"/>
  <c r="R66" i="1"/>
  <c r="U70" i="1" a="1"/>
  <c r="U70" i="1" s="1"/>
  <c r="V70" i="1" a="1"/>
  <c r="V70" i="1" s="1"/>
  <c r="U68" i="1" a="1"/>
  <c r="U68" i="1" s="1"/>
  <c r="V68" i="1"/>
  <c r="R70" i="1"/>
  <c r="R71" i="1"/>
  <c r="S72" i="1"/>
  <c r="S74" i="1" s="1"/>
  <c r="R73" i="1"/>
  <c r="R72" i="1" s="1"/>
  <c r="T73" i="1"/>
  <c r="U75" i="1" a="1"/>
  <c r="U75" i="1" s="1"/>
  <c r="V75" i="1" a="1"/>
  <c r="V75" i="1" s="1"/>
  <c r="V73" i="1" s="1" a="1"/>
  <c r="V73" i="1" s="1"/>
  <c r="W75" i="1" a="1"/>
  <c r="W75" i="1" s="1"/>
  <c r="W73" i="1" s="1" a="1"/>
  <c r="W73" i="1" s="1"/>
  <c r="S76" i="1"/>
  <c r="S77" i="1" s="1"/>
  <c r="R77" i="1"/>
  <c r="R76" i="1" s="1"/>
  <c r="T77" i="1"/>
  <c r="U79" i="1" a="1"/>
  <c r="U79" i="1" s="1"/>
  <c r="U76" i="1" s="1" a="1"/>
  <c r="U76" i="1" s="1"/>
  <c r="V79" i="1" a="1"/>
  <c r="V79" i="1" s="1"/>
  <c r="V77" i="1" s="1" a="1"/>
  <c r="V77" i="1" s="1"/>
  <c r="W79" i="1" a="1"/>
  <c r="W79" i="1" s="1"/>
  <c r="W77" i="1" s="1" a="1"/>
  <c r="W77" i="1" s="1"/>
  <c r="S80" i="1"/>
  <c r="S81" i="1" s="1"/>
  <c r="R81" i="1"/>
  <c r="R80" i="1" s="1"/>
  <c r="T81" i="1"/>
  <c r="U83" i="1" a="1"/>
  <c r="U83" i="1" s="1"/>
  <c r="U80" i="1" s="1" a="1"/>
  <c r="U80" i="1" s="1"/>
  <c r="V83" i="1" a="1"/>
  <c r="V83" i="1" s="1"/>
  <c r="V81" i="1" s="1" a="1"/>
  <c r="V81" i="1" s="1"/>
  <c r="W83" i="1" a="1"/>
  <c r="W83" i="1" s="1"/>
  <c r="W81" i="1" s="1" a="1"/>
  <c r="W81" i="1" s="1"/>
  <c r="S84" i="1"/>
  <c r="S86" i="1" s="1"/>
  <c r="R85" i="1"/>
  <c r="R84" i="1" s="1"/>
  <c r="T85" i="1"/>
  <c r="U87" i="1" a="1"/>
  <c r="U87" i="1" s="1"/>
  <c r="U84" i="1" s="1" a="1"/>
  <c r="U84" i="1" s="1"/>
  <c r="V87" i="1" a="1"/>
  <c r="V87" i="1" s="1"/>
  <c r="V85" i="1" s="1" a="1"/>
  <c r="V85" i="1" s="1"/>
  <c r="W87" i="1" a="1"/>
  <c r="W87" i="1" s="1"/>
  <c r="W85" i="1" s="1" a="1"/>
  <c r="W85" i="1" s="1"/>
  <c r="S88" i="1"/>
  <c r="S89" i="1" s="1"/>
  <c r="R89" i="1"/>
  <c r="R88" i="1" s="1"/>
  <c r="T89" i="1"/>
  <c r="U91" i="1" a="1"/>
  <c r="U91" i="1" s="1"/>
  <c r="U88" i="1" s="1" a="1"/>
  <c r="U88" i="1" s="1"/>
  <c r="V91" i="1" a="1"/>
  <c r="V91" i="1" s="1"/>
  <c r="V89" i="1" s="1" a="1"/>
  <c r="V89" i="1" s="1"/>
  <c r="W91" i="1" a="1"/>
  <c r="W91" i="1" s="1"/>
  <c r="W89" i="1" s="1" a="1"/>
  <c r="W89" i="1" s="1"/>
  <c r="S92" i="1"/>
  <c r="S95" i="1" s="1"/>
  <c r="R93" i="1"/>
  <c r="R92" i="1" s="1"/>
  <c r="T93" i="1"/>
  <c r="S94" i="1"/>
  <c r="U95" i="1" a="1"/>
  <c r="U95" i="1" s="1"/>
  <c r="U92" i="1" s="1" a="1"/>
  <c r="U92" i="1" s="1"/>
  <c r="V95" i="1" a="1"/>
  <c r="V95" i="1" s="1"/>
  <c r="V93" i="1" s="1" a="1"/>
  <c r="V93" i="1" s="1"/>
  <c r="W95" i="1" a="1"/>
  <c r="W95" i="1" s="1"/>
  <c r="W93" i="1" s="1" a="1"/>
  <c r="W93" i="1" s="1"/>
  <c r="S96" i="1"/>
  <c r="S99" i="1" s="1"/>
  <c r="R97" i="1"/>
  <c r="R96" i="1" s="1"/>
  <c r="T97" i="1"/>
  <c r="R98" i="1"/>
  <c r="U99" i="1" a="1"/>
  <c r="U99" i="1" s="1"/>
  <c r="U98" i="1" s="1" a="1"/>
  <c r="U98" i="1" s="1"/>
  <c r="V99" i="1" a="1"/>
  <c r="V99" i="1" s="1"/>
  <c r="V97" i="1" s="1" a="1"/>
  <c r="V97" i="1" s="1"/>
  <c r="W99" i="1" a="1"/>
  <c r="W99" i="1" s="1"/>
  <c r="W97" i="1" s="1" a="1"/>
  <c r="W97" i="1" s="1"/>
  <c r="R79" i="1" l="1"/>
  <c r="S82" i="1"/>
  <c r="S98" i="1"/>
  <c r="R95" i="1"/>
  <c r="S83" i="1"/>
  <c r="S87" i="1"/>
  <c r="R83" i="1"/>
  <c r="S79" i="1"/>
  <c r="S73" i="1"/>
  <c r="S75" i="1"/>
  <c r="R75" i="1"/>
  <c r="U72" i="1" a="1"/>
  <c r="U72" i="1" s="1"/>
  <c r="U74" i="1" a="1"/>
  <c r="U74" i="1" s="1"/>
  <c r="U73" i="1"/>
  <c r="V74" i="1" a="1"/>
  <c r="V74" i="1" s="1"/>
  <c r="V72" i="1"/>
  <c r="R74" i="1"/>
  <c r="U78" i="1" a="1"/>
  <c r="U78" i="1" s="1"/>
  <c r="S78" i="1"/>
  <c r="U77" i="1"/>
  <c r="R78" i="1"/>
  <c r="V76" i="1"/>
  <c r="V78" i="1" a="1"/>
  <c r="V78" i="1" s="1"/>
  <c r="R82" i="1"/>
  <c r="U81" i="1"/>
  <c r="V82" i="1" a="1"/>
  <c r="V82" i="1" s="1"/>
  <c r="U82" i="1" a="1"/>
  <c r="U82" i="1" s="1"/>
  <c r="V80" i="1"/>
  <c r="R87" i="1"/>
  <c r="R86" i="1"/>
  <c r="V86" i="1" a="1"/>
  <c r="V86" i="1" s="1"/>
  <c r="S85" i="1"/>
  <c r="U85" i="1"/>
  <c r="U86" i="1" a="1"/>
  <c r="U86" i="1" s="1"/>
  <c r="V84" i="1"/>
  <c r="S91" i="1"/>
  <c r="S90" i="1"/>
  <c r="R90" i="1"/>
  <c r="V90" i="1" a="1"/>
  <c r="V90" i="1" s="1"/>
  <c r="U89" i="1"/>
  <c r="U90" i="1" a="1"/>
  <c r="U90" i="1" s="1"/>
  <c r="V88" i="1"/>
  <c r="R91" i="1"/>
  <c r="V94" i="1" a="1"/>
  <c r="V94" i="1" s="1"/>
  <c r="S93" i="1"/>
  <c r="U93" i="1"/>
  <c r="U94" i="1" a="1"/>
  <c r="U94" i="1" s="1"/>
  <c r="R94" i="1"/>
  <c r="V92" i="1"/>
  <c r="S97" i="1"/>
  <c r="V98" i="1" a="1"/>
  <c r="V98" i="1" s="1"/>
  <c r="U97" i="1"/>
  <c r="V96" i="1"/>
  <c r="U96" i="1" a="1"/>
  <c r="U96" i="1" s="1"/>
  <c r="R99" i="1"/>
  <c r="S100" i="1"/>
  <c r="S103" i="1" s="1"/>
  <c r="R101" i="1"/>
  <c r="R100" i="1" s="1"/>
  <c r="T101" i="1"/>
  <c r="U103" i="1" a="1"/>
  <c r="U103" i="1" s="1"/>
  <c r="U101" i="1" s="1"/>
  <c r="V103" i="1" a="1"/>
  <c r="V103" i="1" s="1"/>
  <c r="V101" i="1" s="1" a="1"/>
  <c r="V101" i="1" s="1"/>
  <c r="W103" i="1" a="1"/>
  <c r="W103" i="1" s="1"/>
  <c r="W101" i="1" s="1" a="1"/>
  <c r="W101" i="1" s="1"/>
  <c r="S104" i="1"/>
  <c r="S105" i="1" s="1"/>
  <c r="R105" i="1"/>
  <c r="R104" i="1" s="1"/>
  <c r="T105" i="1"/>
  <c r="U107" i="1" a="1"/>
  <c r="U107" i="1" s="1"/>
  <c r="U104" i="1" s="1" a="1"/>
  <c r="U104" i="1" s="1"/>
  <c r="V107" i="1" a="1"/>
  <c r="V107" i="1" s="1"/>
  <c r="V105" i="1" s="1" a="1"/>
  <c r="V105" i="1" s="1"/>
  <c r="W107" i="1" a="1"/>
  <c r="W107" i="1" s="1"/>
  <c r="W105" i="1" s="1" a="1"/>
  <c r="W105" i="1" s="1"/>
  <c r="S107" i="1" l="1"/>
  <c r="S102" i="1"/>
  <c r="S101" i="1"/>
  <c r="V102" i="1" a="1"/>
  <c r="V102" i="1" s="1"/>
  <c r="U102" i="1" a="1"/>
  <c r="U102" i="1" s="1"/>
  <c r="V100" i="1"/>
  <c r="R102" i="1"/>
  <c r="U100" i="1" a="1"/>
  <c r="U100" i="1" s="1"/>
  <c r="R103" i="1"/>
  <c r="U105" i="1"/>
  <c r="U106" i="1" a="1"/>
  <c r="U106" i="1" s="1"/>
  <c r="S106" i="1"/>
  <c r="V106" i="1" a="1"/>
  <c r="V106" i="1" s="1"/>
  <c r="V104" i="1"/>
  <c r="R106" i="1"/>
  <c r="R107" i="1"/>
  <c r="S108" i="1"/>
  <c r="S109" i="1" s="1"/>
  <c r="R109" i="1"/>
  <c r="R108" i="1" s="1"/>
  <c r="T109" i="1"/>
  <c r="U111" i="1" a="1"/>
  <c r="U111" i="1" s="1"/>
  <c r="V111" i="1" a="1"/>
  <c r="V111" i="1" s="1"/>
  <c r="V109" i="1" s="1" a="1"/>
  <c r="V109" i="1" s="1"/>
  <c r="W111" i="1" a="1"/>
  <c r="W111" i="1" s="1"/>
  <c r="W109" i="1" s="1" a="1"/>
  <c r="W109" i="1" s="1"/>
  <c r="S111" i="1" l="1"/>
  <c r="S110" i="1"/>
  <c r="U108" i="1" a="1"/>
  <c r="U108" i="1" s="1"/>
  <c r="U110" i="1" a="1"/>
  <c r="U110" i="1" s="1"/>
  <c r="U109" i="1"/>
  <c r="V108" i="1"/>
  <c r="V110" i="1" a="1"/>
  <c r="V110" i="1" s="1"/>
  <c r="R110" i="1"/>
  <c r="R111" i="1"/>
  <c r="S112" i="1"/>
  <c r="S115" i="1" s="1"/>
  <c r="R113" i="1"/>
  <c r="R112" i="1" s="1"/>
  <c r="T113" i="1"/>
  <c r="U115" i="1" a="1"/>
  <c r="U115" i="1" s="1"/>
  <c r="U114" i="1" s="1" a="1"/>
  <c r="U114" i="1" s="1"/>
  <c r="V115" i="1" a="1"/>
  <c r="V115" i="1" s="1"/>
  <c r="V113" i="1" s="1" a="1"/>
  <c r="V113" i="1" s="1"/>
  <c r="W115" i="1" a="1"/>
  <c r="W115" i="1" s="1"/>
  <c r="W113" i="1" s="1" a="1"/>
  <c r="W113" i="1" s="1"/>
  <c r="S116" i="1"/>
  <c r="S118" i="1" s="1"/>
  <c r="R117" i="1"/>
  <c r="R116" i="1" s="1"/>
  <c r="T117" i="1"/>
  <c r="U119" i="1" a="1"/>
  <c r="U119" i="1" s="1"/>
  <c r="U116" i="1" s="1" a="1"/>
  <c r="U116" i="1" s="1"/>
  <c r="V119" i="1" a="1"/>
  <c r="V119" i="1" s="1"/>
  <c r="V117" i="1" s="1" a="1"/>
  <c r="V117" i="1" s="1"/>
  <c r="W119" i="1" a="1"/>
  <c r="W119" i="1" s="1"/>
  <c r="W117" i="1" s="1" a="1"/>
  <c r="W117" i="1" s="1"/>
  <c r="S120" i="1"/>
  <c r="S123" i="1" s="1"/>
  <c r="R121" i="1"/>
  <c r="R120" i="1" s="1"/>
  <c r="T121" i="1"/>
  <c r="U123" i="1" a="1"/>
  <c r="U123" i="1" s="1"/>
  <c r="U122" i="1" s="1" a="1"/>
  <c r="U122" i="1" s="1"/>
  <c r="V123" i="1" a="1"/>
  <c r="V123" i="1" s="1"/>
  <c r="V121" i="1" s="1" a="1"/>
  <c r="V121" i="1" s="1"/>
  <c r="W123" i="1" a="1"/>
  <c r="W123" i="1" s="1"/>
  <c r="W121" i="1" s="1" a="1"/>
  <c r="W121" i="1" s="1"/>
  <c r="S124" i="1"/>
  <c r="S126" i="1" s="1"/>
  <c r="R125" i="1"/>
  <c r="R124" i="1" s="1"/>
  <c r="T125" i="1"/>
  <c r="U127" i="1" a="1"/>
  <c r="U127" i="1" s="1"/>
  <c r="U124" i="1" s="1" a="1"/>
  <c r="U124" i="1" s="1"/>
  <c r="V127" i="1" a="1"/>
  <c r="V127" i="1" s="1"/>
  <c r="V125" i="1" s="1" a="1"/>
  <c r="V125" i="1" s="1"/>
  <c r="W127" i="1" a="1"/>
  <c r="W127" i="1" s="1"/>
  <c r="W125" i="1" s="1" a="1"/>
  <c r="W125" i="1" s="1"/>
  <c r="R115" i="1" l="1"/>
  <c r="S114" i="1"/>
  <c r="S113" i="1"/>
  <c r="U113" i="1"/>
  <c r="V114" i="1" a="1"/>
  <c r="V114" i="1" s="1"/>
  <c r="R114" i="1"/>
  <c r="V112" i="1"/>
  <c r="U112" i="1" a="1"/>
  <c r="U112" i="1" s="1"/>
  <c r="S119" i="1"/>
  <c r="R119" i="1"/>
  <c r="U117" i="1"/>
  <c r="V118" i="1" a="1"/>
  <c r="V118" i="1" s="1"/>
  <c r="S117" i="1"/>
  <c r="U118" i="1" a="1"/>
  <c r="U118" i="1" s="1"/>
  <c r="R118" i="1"/>
  <c r="V116" i="1"/>
  <c r="S122" i="1"/>
  <c r="R123" i="1"/>
  <c r="S121" i="1"/>
  <c r="V122" i="1" a="1"/>
  <c r="V122" i="1" s="1"/>
  <c r="R122" i="1"/>
  <c r="V120" i="1"/>
  <c r="U120" i="1" a="1"/>
  <c r="U120" i="1" s="1"/>
  <c r="U121" i="1"/>
  <c r="S127" i="1"/>
  <c r="R127" i="1"/>
  <c r="R126" i="1"/>
  <c r="S125" i="1"/>
  <c r="V126" i="1" a="1"/>
  <c r="V126" i="1" s="1"/>
  <c r="U125" i="1"/>
  <c r="U126" i="1" a="1"/>
  <c r="U126" i="1" s="1"/>
  <c r="V124" i="1"/>
  <c r="S128" i="1" l="1"/>
  <c r="S129" i="1" s="1"/>
  <c r="R129" i="1"/>
  <c r="R128" i="1" s="1"/>
  <c r="T129" i="1"/>
  <c r="U131" i="1" a="1"/>
  <c r="U131" i="1" s="1"/>
  <c r="U128" i="1" s="1" a="1"/>
  <c r="U128" i="1" s="1"/>
  <c r="V131" i="1" a="1"/>
  <c r="V131" i="1" s="1"/>
  <c r="V129" i="1" s="1" a="1"/>
  <c r="V129" i="1" s="1"/>
  <c r="W131" i="1" a="1"/>
  <c r="W131" i="1" s="1"/>
  <c r="W129" i="1" s="1" a="1"/>
  <c r="W129" i="1" s="1"/>
  <c r="R131" i="1" l="1"/>
  <c r="S131" i="1"/>
  <c r="S130" i="1"/>
  <c r="U129" i="1"/>
  <c r="V130" i="1" a="1"/>
  <c r="V130" i="1" s="1"/>
  <c r="U130" i="1" a="1"/>
  <c r="U130" i="1" s="1"/>
  <c r="V128" i="1"/>
  <c r="R130" i="1"/>
  <c r="S132" i="1"/>
  <c r="S133" i="1" s="1"/>
  <c r="R133" i="1"/>
  <c r="R132" i="1" s="1"/>
  <c r="T133" i="1"/>
  <c r="U135" i="1" a="1"/>
  <c r="U135" i="1" s="1"/>
  <c r="U132" i="1" s="1" a="1"/>
  <c r="U132" i="1" s="1"/>
  <c r="V135" i="1" a="1"/>
  <c r="V135" i="1" s="1"/>
  <c r="V133" i="1" s="1" a="1"/>
  <c r="V133" i="1" s="1"/>
  <c r="W135" i="1" a="1"/>
  <c r="W135" i="1" s="1"/>
  <c r="W133" i="1" s="1" a="1"/>
  <c r="W133" i="1" s="1"/>
  <c r="S136" i="1"/>
  <c r="S137" i="1" s="1"/>
  <c r="R137" i="1"/>
  <c r="R136" i="1" s="1"/>
  <c r="T137" i="1"/>
  <c r="U139" i="1" a="1"/>
  <c r="U139" i="1" s="1"/>
  <c r="V139" i="1" a="1"/>
  <c r="V139" i="1" s="1"/>
  <c r="V136" i="1" s="1"/>
  <c r="W139" i="1" a="1"/>
  <c r="W139" i="1" s="1"/>
  <c r="W137" i="1" s="1" a="1"/>
  <c r="W137" i="1" s="1"/>
  <c r="S140" i="1"/>
  <c r="S141" i="1" s="1"/>
  <c r="R141" i="1"/>
  <c r="R140" i="1" s="1"/>
  <c r="T141" i="1"/>
  <c r="U143" i="1" a="1"/>
  <c r="U143" i="1" s="1"/>
  <c r="U142" i="1" s="1" a="1"/>
  <c r="U142" i="1" s="1"/>
  <c r="V143" i="1" a="1"/>
  <c r="V143" i="1" s="1"/>
  <c r="V141" i="1" s="1" a="1"/>
  <c r="V141" i="1" s="1"/>
  <c r="W143" i="1" a="1"/>
  <c r="W143" i="1" s="1"/>
  <c r="W141" i="1" s="1" a="1"/>
  <c r="W141" i="1" s="1"/>
  <c r="S144" i="1"/>
  <c r="S145" i="1" s="1"/>
  <c r="R145" i="1"/>
  <c r="R144" i="1" s="1"/>
  <c r="T145" i="1"/>
  <c r="U147" i="1" a="1"/>
  <c r="U147" i="1" s="1"/>
  <c r="V147" i="1" a="1"/>
  <c r="V147" i="1" s="1"/>
  <c r="V146" i="1" s="1" a="1"/>
  <c r="V146" i="1" s="1"/>
  <c r="W147" i="1" a="1"/>
  <c r="W147" i="1" s="1"/>
  <c r="W145" i="1" s="1" a="1"/>
  <c r="W145" i="1" s="1"/>
  <c r="S135" i="1" l="1"/>
  <c r="S139" i="1"/>
  <c r="R135" i="1"/>
  <c r="S134" i="1"/>
  <c r="V134" i="1" a="1"/>
  <c r="V134" i="1" s="1"/>
  <c r="U134" i="1" a="1"/>
  <c r="U134" i="1" s="1"/>
  <c r="U133" i="1"/>
  <c r="R134" i="1"/>
  <c r="V132" i="1"/>
  <c r="R139" i="1"/>
  <c r="R138" i="1"/>
  <c r="U137" i="1"/>
  <c r="U136" i="1" s="1" a="1"/>
  <c r="U136" i="1" s="1"/>
  <c r="U138" i="1" a="1"/>
  <c r="U138" i="1" s="1"/>
  <c r="V137" i="1" a="1"/>
  <c r="V137" i="1" s="1"/>
  <c r="V138" i="1" s="1" a="1"/>
  <c r="V138" i="1" s="1"/>
  <c r="S138" i="1"/>
  <c r="R142" i="1"/>
  <c r="S143" i="1"/>
  <c r="S147" i="1"/>
  <c r="S142" i="1"/>
  <c r="S146" i="1"/>
  <c r="U140" i="1" a="1"/>
  <c r="U140" i="1" s="1"/>
  <c r="V142" i="1" a="1"/>
  <c r="V142" i="1" s="1"/>
  <c r="U141" i="1"/>
  <c r="V140" i="1"/>
  <c r="R143" i="1"/>
  <c r="U145" i="1"/>
  <c r="U146" i="1" a="1"/>
  <c r="U146" i="1" s="1"/>
  <c r="U144" i="1" a="1"/>
  <c r="U144" i="1" s="1"/>
  <c r="V144" i="1"/>
  <c r="R146" i="1"/>
  <c r="V145" i="1" a="1"/>
  <c r="V145" i="1" s="1"/>
  <c r="R147" i="1"/>
  <c r="S148" i="1" l="1"/>
  <c r="S151" i="1" s="1"/>
  <c r="R149" i="1"/>
  <c r="R148" i="1" s="1"/>
  <c r="T149" i="1"/>
  <c r="U151" i="1" a="1"/>
  <c r="U151" i="1" s="1"/>
  <c r="U148" i="1" s="1" a="1"/>
  <c r="U148" i="1" s="1"/>
  <c r="V151" i="1" a="1"/>
  <c r="V151" i="1" s="1"/>
  <c r="V149" i="1" s="1" a="1"/>
  <c r="V149" i="1" s="1"/>
  <c r="W151" i="1" a="1"/>
  <c r="W151" i="1" s="1"/>
  <c r="W149" i="1" s="1" a="1"/>
  <c r="W149" i="1" s="1"/>
  <c r="S152" i="1"/>
  <c r="S154" i="1" s="1"/>
  <c r="R153" i="1"/>
  <c r="R152" i="1" s="1"/>
  <c r="T153" i="1"/>
  <c r="U155" i="1" a="1"/>
  <c r="U155" i="1" s="1"/>
  <c r="U152" i="1" s="1" a="1"/>
  <c r="U152" i="1" s="1"/>
  <c r="V155" i="1" a="1"/>
  <c r="V155" i="1" s="1"/>
  <c r="V153" i="1" s="1" a="1"/>
  <c r="V153" i="1" s="1"/>
  <c r="W155" i="1" a="1"/>
  <c r="W155" i="1" s="1"/>
  <c r="W153" i="1" s="1" a="1"/>
  <c r="W153" i="1" s="1"/>
  <c r="S156" i="1"/>
  <c r="S157" i="1" s="1"/>
  <c r="R157" i="1"/>
  <c r="R156" i="1" s="1"/>
  <c r="T157" i="1"/>
  <c r="U159" i="1" a="1"/>
  <c r="U159" i="1" s="1"/>
  <c r="U158" i="1" s="1" a="1"/>
  <c r="U158" i="1" s="1"/>
  <c r="V159" i="1" a="1"/>
  <c r="V159" i="1" s="1"/>
  <c r="V157" i="1" s="1" a="1"/>
  <c r="V157" i="1" s="1"/>
  <c r="W159" i="1" a="1"/>
  <c r="W159" i="1" s="1"/>
  <c r="W157" i="1" s="1" a="1"/>
  <c r="W157" i="1" s="1"/>
  <c r="S150" i="1" l="1"/>
  <c r="R150" i="1"/>
  <c r="S155" i="1"/>
  <c r="S149" i="1"/>
  <c r="V150" i="1" a="1"/>
  <c r="V150" i="1" s="1"/>
  <c r="U149" i="1"/>
  <c r="U150" i="1" a="1"/>
  <c r="U150" i="1" s="1"/>
  <c r="V148" i="1"/>
  <c r="R151" i="1"/>
  <c r="R155" i="1"/>
  <c r="S153" i="1"/>
  <c r="S159" i="1"/>
  <c r="S158" i="1"/>
  <c r="U153" i="1"/>
  <c r="V154" i="1" a="1"/>
  <c r="V154" i="1" s="1"/>
  <c r="U154" i="1" a="1"/>
  <c r="U154" i="1" s="1"/>
  <c r="V152" i="1"/>
  <c r="R154" i="1"/>
  <c r="V158" i="1" a="1"/>
  <c r="V158" i="1" s="1"/>
  <c r="U157" i="1"/>
  <c r="R158" i="1"/>
  <c r="U156" i="1" a="1"/>
  <c r="U156" i="1" s="1"/>
  <c r="V156" i="1"/>
  <c r="R159" i="1"/>
  <c r="S160" i="1" l="1"/>
  <c r="S163" i="1" s="1"/>
  <c r="R161" i="1"/>
  <c r="R160" i="1" s="1"/>
  <c r="T161" i="1"/>
  <c r="U163" i="1" a="1"/>
  <c r="U163" i="1" s="1"/>
  <c r="V163" i="1" a="1"/>
  <c r="V163" i="1" s="1"/>
  <c r="V161" i="1" s="1" a="1"/>
  <c r="V161" i="1" s="1"/>
  <c r="W163" i="1" a="1"/>
  <c r="W163" i="1" s="1"/>
  <c r="W161" i="1" s="1" a="1"/>
  <c r="W161" i="1" s="1"/>
  <c r="S164" i="1"/>
  <c r="S166" i="1" s="1"/>
  <c r="R165" i="1"/>
  <c r="R164" i="1" s="1"/>
  <c r="T165" i="1"/>
  <c r="U167" i="1" a="1"/>
  <c r="U167" i="1" s="1"/>
  <c r="U164" i="1" s="1" a="1"/>
  <c r="U164" i="1" s="1"/>
  <c r="V167" i="1" a="1"/>
  <c r="V167" i="1" s="1"/>
  <c r="V165" i="1" s="1" a="1"/>
  <c r="V165" i="1" s="1"/>
  <c r="W167" i="1" a="1"/>
  <c r="W167" i="1" s="1"/>
  <c r="W165" i="1" s="1" a="1"/>
  <c r="W165" i="1" s="1"/>
  <c r="S168" i="1"/>
  <c r="S170" i="1" s="1"/>
  <c r="R169" i="1"/>
  <c r="R168" i="1" s="1"/>
  <c r="T169" i="1"/>
  <c r="U171" i="1" a="1"/>
  <c r="U171" i="1" s="1"/>
  <c r="U168" i="1" s="1" a="1"/>
  <c r="U168" i="1" s="1"/>
  <c r="V171" i="1" a="1"/>
  <c r="V171" i="1" s="1"/>
  <c r="V169" i="1" s="1" a="1"/>
  <c r="V169" i="1" s="1"/>
  <c r="W171" i="1" a="1"/>
  <c r="W171" i="1" s="1"/>
  <c r="W169" i="1" s="1" a="1"/>
  <c r="W169" i="1" s="1"/>
  <c r="S172" i="1"/>
  <c r="S175" i="1" s="1"/>
  <c r="R173" i="1"/>
  <c r="R172" i="1" s="1"/>
  <c r="T173" i="1"/>
  <c r="U175" i="1" a="1"/>
  <c r="U175" i="1" s="1"/>
  <c r="U172" i="1" s="1" a="1"/>
  <c r="U172" i="1" s="1"/>
  <c r="V175" i="1" a="1"/>
  <c r="V175" i="1" s="1"/>
  <c r="V173" i="1" s="1" a="1"/>
  <c r="V173" i="1" s="1"/>
  <c r="W175" i="1" a="1"/>
  <c r="W175" i="1" s="1"/>
  <c r="W173" i="1" s="1" a="1"/>
  <c r="W173" i="1" s="1"/>
  <c r="R163" i="1" l="1"/>
  <c r="S167" i="1"/>
  <c r="R167" i="1"/>
  <c r="S165" i="1"/>
  <c r="S162" i="1"/>
  <c r="R162" i="1"/>
  <c r="S161" i="1"/>
  <c r="U161" i="1"/>
  <c r="U162" i="1" a="1"/>
  <c r="U162" i="1" s="1"/>
  <c r="U160" i="1" a="1"/>
  <c r="U160" i="1" s="1"/>
  <c r="V160" i="1"/>
  <c r="V162" i="1" a="1"/>
  <c r="V162" i="1" s="1"/>
  <c r="V166" i="1" a="1"/>
  <c r="V166" i="1" s="1"/>
  <c r="U166" i="1" a="1"/>
  <c r="U166" i="1" s="1"/>
  <c r="U165" i="1"/>
  <c r="R166" i="1"/>
  <c r="V164" i="1"/>
  <c r="R175" i="1"/>
  <c r="S174" i="1"/>
  <c r="S171" i="1"/>
  <c r="S169" i="1"/>
  <c r="U169" i="1"/>
  <c r="R171" i="1"/>
  <c r="V170" i="1" a="1"/>
  <c r="V170" i="1" s="1"/>
  <c r="U170" i="1" a="1"/>
  <c r="U170" i="1" s="1"/>
  <c r="V168" i="1"/>
  <c r="R170" i="1"/>
  <c r="U173" i="1"/>
  <c r="V174" i="1" a="1"/>
  <c r="V174" i="1" s="1"/>
  <c r="U174" i="1" a="1"/>
  <c r="U174" i="1" s="1"/>
  <c r="S173" i="1"/>
  <c r="V172" i="1"/>
  <c r="R174" i="1"/>
  <c r="S176" i="1"/>
  <c r="S179" i="1" s="1"/>
  <c r="R177" i="1"/>
  <c r="R176" i="1" s="1"/>
  <c r="T177" i="1"/>
  <c r="U179" i="1" a="1"/>
  <c r="U179" i="1" s="1"/>
  <c r="U176" i="1" s="1" a="1"/>
  <c r="U176" i="1" s="1"/>
  <c r="V179" i="1" a="1"/>
  <c r="V179" i="1" s="1"/>
  <c r="V177" i="1" s="1" a="1"/>
  <c r="V177" i="1" s="1"/>
  <c r="W179" i="1" a="1"/>
  <c r="W179" i="1" s="1"/>
  <c r="W177" i="1" s="1" a="1"/>
  <c r="W177" i="1" s="1"/>
  <c r="S178" i="1" l="1"/>
  <c r="S177" i="1"/>
  <c r="U177" i="1"/>
  <c r="V178" i="1" a="1"/>
  <c r="V178" i="1" s="1"/>
  <c r="U178" i="1" a="1"/>
  <c r="U178" i="1" s="1"/>
  <c r="R178" i="1"/>
  <c r="V176" i="1"/>
  <c r="R179" i="1"/>
  <c r="S180" i="1" l="1"/>
  <c r="S181" i="1" s="1"/>
  <c r="R181" i="1"/>
  <c r="R180" i="1" s="1"/>
  <c r="T181" i="1"/>
  <c r="U183" i="1" a="1"/>
  <c r="U183" i="1" s="1"/>
  <c r="U181" i="1" s="1"/>
  <c r="V183" i="1" a="1"/>
  <c r="V183" i="1" s="1"/>
  <c r="V181" i="1" s="1" a="1"/>
  <c r="V181" i="1" s="1"/>
  <c r="W183" i="1" a="1"/>
  <c r="W183" i="1" s="1"/>
  <c r="W181" i="1" s="1" a="1"/>
  <c r="W181" i="1" s="1"/>
  <c r="S184" i="1"/>
  <c r="S187" i="1" s="1"/>
  <c r="R185" i="1"/>
  <c r="R184" i="1" s="1"/>
  <c r="T185" i="1"/>
  <c r="U187" i="1" a="1"/>
  <c r="U187" i="1" s="1"/>
  <c r="U184" i="1" s="1" a="1"/>
  <c r="U184" i="1" s="1"/>
  <c r="V187" i="1" a="1"/>
  <c r="V187" i="1" s="1"/>
  <c r="V185" i="1" s="1" a="1"/>
  <c r="V185" i="1" s="1"/>
  <c r="W187" i="1" a="1"/>
  <c r="W187" i="1" s="1"/>
  <c r="W185" i="1" s="1" a="1"/>
  <c r="W185" i="1" s="1"/>
  <c r="S188" i="1"/>
  <c r="S191" i="1" s="1"/>
  <c r="R189" i="1"/>
  <c r="R188" i="1" s="1"/>
  <c r="T189" i="1"/>
  <c r="U191" i="1" a="1"/>
  <c r="U191" i="1" s="1"/>
  <c r="U189" i="1" s="1"/>
  <c r="V191" i="1" a="1"/>
  <c r="V191" i="1" s="1"/>
  <c r="V189" i="1" s="1" a="1"/>
  <c r="V189" i="1" s="1"/>
  <c r="W191" i="1" a="1"/>
  <c r="W191" i="1" s="1"/>
  <c r="W189" i="1" s="1" a="1"/>
  <c r="W189" i="1" s="1"/>
  <c r="S192" i="1"/>
  <c r="S195" i="1" s="1"/>
  <c r="R193" i="1"/>
  <c r="R192" i="1" s="1"/>
  <c r="T193" i="1"/>
  <c r="U195" i="1" a="1"/>
  <c r="U195" i="1" s="1"/>
  <c r="U192" i="1" s="1" a="1"/>
  <c r="U192" i="1" s="1"/>
  <c r="V195" i="1" a="1"/>
  <c r="V195" i="1" s="1"/>
  <c r="V193" i="1" s="1" a="1"/>
  <c r="V193" i="1" s="1"/>
  <c r="W195" i="1" a="1"/>
  <c r="W195" i="1" s="1"/>
  <c r="W193" i="1" s="1" a="1"/>
  <c r="W193" i="1" s="1"/>
  <c r="S196" i="1"/>
  <c r="S197" i="1" s="1"/>
  <c r="R197" i="1"/>
  <c r="R196" i="1" s="1"/>
  <c r="T197" i="1"/>
  <c r="U199" i="1" a="1"/>
  <c r="U199" i="1" s="1"/>
  <c r="V199" i="1" a="1"/>
  <c r="V199" i="1" s="1"/>
  <c r="V197" i="1" s="1" a="1"/>
  <c r="V197" i="1" s="1"/>
  <c r="W199" i="1" a="1"/>
  <c r="W199" i="1" s="1"/>
  <c r="W197" i="1" s="1" a="1"/>
  <c r="W197" i="1" s="1"/>
  <c r="S183" i="1" l="1"/>
  <c r="R183" i="1"/>
  <c r="S182" i="1"/>
  <c r="R182" i="1"/>
  <c r="U182" i="1" a="1"/>
  <c r="U182" i="1" s="1"/>
  <c r="V180" i="1"/>
  <c r="U180" i="1" a="1"/>
  <c r="U180" i="1" s="1"/>
  <c r="V182" i="1" a="1"/>
  <c r="V182" i="1" s="1"/>
  <c r="R187" i="1"/>
  <c r="R191" i="1"/>
  <c r="R186" i="1"/>
  <c r="U185" i="1"/>
  <c r="V186" i="1" a="1"/>
  <c r="V186" i="1" s="1"/>
  <c r="U186" i="1" a="1"/>
  <c r="U186" i="1" s="1"/>
  <c r="S185" i="1"/>
  <c r="S186" i="1"/>
  <c r="V184" i="1"/>
  <c r="R194" i="1"/>
  <c r="S189" i="1"/>
  <c r="V190" i="1" a="1"/>
  <c r="V190" i="1" s="1"/>
  <c r="S190" i="1"/>
  <c r="V188" i="1"/>
  <c r="R190" i="1"/>
  <c r="U188" i="1" a="1"/>
  <c r="U188" i="1" s="1"/>
  <c r="U190" i="1" a="1"/>
  <c r="U190" i="1" s="1"/>
  <c r="U193" i="1"/>
  <c r="S194" i="1"/>
  <c r="S193" i="1"/>
  <c r="V194" i="1" a="1"/>
  <c r="V194" i="1" s="1"/>
  <c r="U194" i="1" a="1"/>
  <c r="U194" i="1" s="1"/>
  <c r="V192" i="1"/>
  <c r="R195" i="1"/>
  <c r="S198" i="1"/>
  <c r="S199" i="1"/>
  <c r="U196" i="1" a="1"/>
  <c r="U196" i="1" s="1"/>
  <c r="U197" i="1"/>
  <c r="U198" i="1" a="1"/>
  <c r="U198" i="1" s="1"/>
  <c r="V198" i="1" a="1"/>
  <c r="V198" i="1" s="1"/>
  <c r="V196" i="1"/>
  <c r="R198" i="1"/>
  <c r="R199" i="1"/>
  <c r="R200" i="1" l="1"/>
  <c r="S200" i="1"/>
  <c r="U200" i="1" a="1"/>
  <c r="U200" i="1" s="1"/>
  <c r="V200" i="1"/>
  <c r="R201" i="1"/>
  <c r="S201" i="1"/>
  <c r="T201" i="1"/>
  <c r="U201" i="1"/>
  <c r="V201" i="1" a="1"/>
  <c r="V201" i="1" s="1"/>
  <c r="W201" i="1" a="1"/>
  <c r="W201" i="1" s="1"/>
  <c r="R202" i="1"/>
  <c r="S202" i="1"/>
  <c r="U202" i="1" a="1"/>
  <c r="U202" i="1" s="1"/>
  <c r="V202" i="1" a="1"/>
  <c r="V202" i="1" s="1"/>
  <c r="R203" i="1"/>
  <c r="S203" i="1"/>
  <c r="U203" i="1" a="1"/>
  <c r="U203" i="1" s="1"/>
  <c r="V203" i="1" a="1"/>
  <c r="V203" i="1" s="1"/>
  <c r="W203" i="1" a="1"/>
  <c r="W203" i="1" s="1"/>
  <c r="R204" i="1"/>
  <c r="S204" i="1"/>
  <c r="U204" i="1" a="1"/>
  <c r="U204" i="1" s="1"/>
  <c r="V204" i="1"/>
  <c r="R205" i="1"/>
  <c r="S205" i="1"/>
  <c r="T205" i="1"/>
  <c r="U205" i="1"/>
  <c r="V205" i="1" a="1"/>
  <c r="V205" i="1" s="1"/>
  <c r="W205" i="1" a="1"/>
  <c r="W205" i="1" s="1"/>
  <c r="R206" i="1"/>
  <c r="S206" i="1"/>
  <c r="U206" i="1" a="1"/>
  <c r="U206" i="1" s="1"/>
  <c r="V206" i="1" a="1"/>
  <c r="V206" i="1" s="1"/>
  <c r="R207" i="1"/>
  <c r="S207" i="1"/>
  <c r="U207" i="1" a="1"/>
  <c r="U207" i="1" s="1"/>
  <c r="V207" i="1" a="1"/>
  <c r="V207" i="1" s="1"/>
  <c r="W207" i="1" a="1"/>
  <c r="W207" i="1" s="1"/>
  <c r="S208" i="1"/>
  <c r="S210" i="1" s="1"/>
  <c r="R209" i="1"/>
  <c r="R210" i="1" s="1"/>
  <c r="T209" i="1"/>
  <c r="U211" i="1" a="1"/>
  <c r="U211" i="1" s="1"/>
  <c r="U208" i="1" s="1" a="1"/>
  <c r="U208" i="1" s="1"/>
  <c r="V211" i="1" a="1"/>
  <c r="V211" i="1" s="1"/>
  <c r="V208" i="1" s="1"/>
  <c r="W211" i="1" a="1"/>
  <c r="W211" i="1" s="1"/>
  <c r="W209" i="1" s="1" a="1"/>
  <c r="W209" i="1" s="1"/>
  <c r="S212" i="1"/>
  <c r="S213" i="1" s="1"/>
  <c r="R213" i="1"/>
  <c r="R214" i="1" s="1"/>
  <c r="T213" i="1"/>
  <c r="U215" i="1" a="1"/>
  <c r="U215" i="1" s="1"/>
  <c r="U214" i="1" s="1" a="1"/>
  <c r="U214" i="1" s="1"/>
  <c r="V215" i="1" a="1"/>
  <c r="V215" i="1" s="1"/>
  <c r="V214" i="1" s="1" a="1"/>
  <c r="V214" i="1" s="1"/>
  <c r="W215" i="1" a="1"/>
  <c r="W215" i="1" s="1"/>
  <c r="W213" i="1" s="1" a="1"/>
  <c r="W213" i="1" s="1"/>
  <c r="S216" i="1"/>
  <c r="S219" i="1" s="1"/>
  <c r="R217" i="1"/>
  <c r="R216" i="1" s="1"/>
  <c r="T217" i="1"/>
  <c r="U219" i="1" a="1"/>
  <c r="U219" i="1" s="1"/>
  <c r="U217" i="1" s="1"/>
  <c r="V219" i="1" a="1"/>
  <c r="V219" i="1" s="1"/>
  <c r="V217" i="1" s="1" a="1"/>
  <c r="V217" i="1" s="1"/>
  <c r="W219" i="1" a="1"/>
  <c r="W219" i="1" s="1"/>
  <c r="W217" i="1" s="1" a="1"/>
  <c r="W217" i="1" s="1"/>
  <c r="R220" i="1"/>
  <c r="S220" i="1"/>
  <c r="U220" i="1" a="1"/>
  <c r="U220" i="1" s="1"/>
  <c r="V220" i="1"/>
  <c r="R221" i="1"/>
  <c r="S221" i="1"/>
  <c r="T221" i="1"/>
  <c r="U221" i="1"/>
  <c r="V221" i="1" a="1"/>
  <c r="V221" i="1" s="1"/>
  <c r="W221" i="1" a="1"/>
  <c r="W221" i="1" s="1"/>
  <c r="R222" i="1"/>
  <c r="S222" i="1"/>
  <c r="U222" i="1" a="1"/>
  <c r="U222" i="1" s="1"/>
  <c r="V222" i="1" a="1"/>
  <c r="V222" i="1" s="1"/>
  <c r="R223" i="1"/>
  <c r="S223" i="1"/>
  <c r="U223" i="1" a="1"/>
  <c r="U223" i="1" s="1"/>
  <c r="V223" i="1" a="1"/>
  <c r="V223" i="1" s="1"/>
  <c r="W223" i="1" a="1"/>
  <c r="W223" i="1" s="1"/>
  <c r="R224" i="1"/>
  <c r="S224" i="1"/>
  <c r="U224" i="1" a="1"/>
  <c r="U224" i="1" s="1"/>
  <c r="V224" i="1"/>
  <c r="R225" i="1"/>
  <c r="S225" i="1"/>
  <c r="T225" i="1"/>
  <c r="U225" i="1"/>
  <c r="V225" i="1" a="1"/>
  <c r="V225" i="1" s="1"/>
  <c r="W225" i="1" a="1"/>
  <c r="W225" i="1" s="1"/>
  <c r="R226" i="1"/>
  <c r="S226" i="1"/>
  <c r="U226" i="1" a="1"/>
  <c r="U226" i="1" s="1"/>
  <c r="V226" i="1" a="1"/>
  <c r="V226" i="1" s="1"/>
  <c r="R227" i="1"/>
  <c r="S227" i="1"/>
  <c r="U227" i="1" a="1"/>
  <c r="U227" i="1" s="1"/>
  <c r="V227" i="1" a="1"/>
  <c r="V227" i="1" s="1"/>
  <c r="W227" i="1" a="1"/>
  <c r="W227" i="1" s="1"/>
  <c r="S228" i="1"/>
  <c r="S230" i="1" s="1"/>
  <c r="R229" i="1"/>
  <c r="R230" i="1" s="1"/>
  <c r="T229" i="1"/>
  <c r="U231" i="1" a="1"/>
  <c r="U231" i="1" s="1"/>
  <c r="U230" i="1" s="1" a="1"/>
  <c r="U230" i="1" s="1"/>
  <c r="V231" i="1" a="1"/>
  <c r="V231" i="1" s="1"/>
  <c r="V228" i="1" s="1"/>
  <c r="W231" i="1" a="1"/>
  <c r="W231" i="1" s="1"/>
  <c r="W229" i="1" s="1" a="1"/>
  <c r="W229" i="1" s="1"/>
  <c r="R232" i="1"/>
  <c r="S232" i="1"/>
  <c r="U232" i="1" a="1"/>
  <c r="U232" i="1" s="1"/>
  <c r="V232" i="1"/>
  <c r="R233" i="1"/>
  <c r="S233" i="1"/>
  <c r="T233" i="1"/>
  <c r="U233" i="1"/>
  <c r="V233" i="1" a="1"/>
  <c r="V233" i="1" s="1"/>
  <c r="W233" i="1" a="1"/>
  <c r="W233" i="1" s="1"/>
  <c r="R234" i="1"/>
  <c r="S234" i="1"/>
  <c r="U234" i="1" a="1"/>
  <c r="U234" i="1" s="1"/>
  <c r="V234" i="1" a="1"/>
  <c r="V234" i="1" s="1"/>
  <c r="R235" i="1"/>
  <c r="S235" i="1"/>
  <c r="U235" i="1" a="1"/>
  <c r="U235" i="1" s="1"/>
  <c r="V235" i="1" a="1"/>
  <c r="V235" i="1" s="1"/>
  <c r="W235" i="1" a="1"/>
  <c r="W235" i="1" s="1"/>
  <c r="R236" i="1"/>
  <c r="S236" i="1"/>
  <c r="U236" i="1" a="1"/>
  <c r="U236" i="1" s="1"/>
  <c r="V236" i="1"/>
  <c r="R237" i="1"/>
  <c r="S237" i="1"/>
  <c r="T237" i="1"/>
  <c r="U237" i="1"/>
  <c r="V237" i="1" a="1"/>
  <c r="V237" i="1" s="1"/>
  <c r="W237" i="1" a="1"/>
  <c r="W237" i="1" s="1"/>
  <c r="R238" i="1"/>
  <c r="S238" i="1"/>
  <c r="U238" i="1" a="1"/>
  <c r="U238" i="1" s="1"/>
  <c r="V238" i="1" a="1"/>
  <c r="V238" i="1" s="1"/>
  <c r="R239" i="1"/>
  <c r="S239" i="1"/>
  <c r="U239" i="1" a="1"/>
  <c r="U239" i="1" s="1"/>
  <c r="V239" i="1" a="1"/>
  <c r="V239" i="1" s="1"/>
  <c r="W239" i="1" a="1"/>
  <c r="W239" i="1" s="1"/>
  <c r="S240" i="1"/>
  <c r="S242" i="1" s="1"/>
  <c r="R241" i="1"/>
  <c r="T241" i="1"/>
  <c r="U243" i="1" a="1"/>
  <c r="U243" i="1" s="1"/>
  <c r="U240" i="1" s="1" a="1"/>
  <c r="U240" i="1" s="1"/>
  <c r="V243" i="1" a="1"/>
  <c r="V243" i="1" s="1"/>
  <c r="V240" i="1" s="1"/>
  <c r="W243" i="1" a="1"/>
  <c r="W243" i="1" s="1"/>
  <c r="W241" i="1" s="1" a="1"/>
  <c r="W241" i="1" s="1"/>
  <c r="S244" i="1"/>
  <c r="S246" i="1" s="1"/>
  <c r="R245" i="1"/>
  <c r="R246" i="1" s="1"/>
  <c r="T245" i="1"/>
  <c r="U247" i="1" a="1"/>
  <c r="U247" i="1" s="1"/>
  <c r="U244" i="1" s="1" a="1"/>
  <c r="U244" i="1" s="1"/>
  <c r="V247" i="1" a="1"/>
  <c r="V247" i="1" s="1"/>
  <c r="V244" i="1" s="1"/>
  <c r="W247" i="1" a="1"/>
  <c r="W247" i="1" s="1"/>
  <c r="W245" i="1" s="1" a="1"/>
  <c r="W245" i="1" s="1"/>
  <c r="R248" i="1"/>
  <c r="S248" i="1"/>
  <c r="U248" i="1" a="1"/>
  <c r="U248" i="1" s="1"/>
  <c r="V248" i="1"/>
  <c r="R249" i="1"/>
  <c r="S249" i="1"/>
  <c r="T249" i="1"/>
  <c r="U249" i="1"/>
  <c r="V249" i="1" a="1"/>
  <c r="V249" i="1" s="1"/>
  <c r="W249" i="1" a="1"/>
  <c r="W249" i="1" s="1"/>
  <c r="R250" i="1"/>
  <c r="S250" i="1"/>
  <c r="U250" i="1" a="1"/>
  <c r="U250" i="1" s="1"/>
  <c r="V250" i="1" a="1"/>
  <c r="V250" i="1" s="1"/>
  <c r="R251" i="1"/>
  <c r="S251" i="1"/>
  <c r="U251" i="1" a="1"/>
  <c r="U251" i="1" s="1"/>
  <c r="V251" i="1" a="1"/>
  <c r="V251" i="1" s="1"/>
  <c r="W251" i="1" a="1"/>
  <c r="W251" i="1" s="1"/>
  <c r="S252" i="1"/>
  <c r="S254" i="1" s="1"/>
  <c r="R253" i="1"/>
  <c r="R254" i="1" s="1"/>
  <c r="T253" i="1"/>
  <c r="U255" i="1" a="1"/>
  <c r="U255" i="1" s="1"/>
  <c r="U252" i="1" s="1" a="1"/>
  <c r="U252" i="1" s="1"/>
  <c r="V255" i="1" a="1"/>
  <c r="V255" i="1" s="1"/>
  <c r="V252" i="1" s="1"/>
  <c r="W255" i="1" a="1"/>
  <c r="W255" i="1" s="1"/>
  <c r="W253" i="1" s="1" a="1"/>
  <c r="W253" i="1" s="1"/>
  <c r="S256" i="1"/>
  <c r="S259" i="1" s="1"/>
  <c r="R257" i="1"/>
  <c r="R259" i="1" s="1"/>
  <c r="T257" i="1"/>
  <c r="U259" i="1" a="1"/>
  <c r="U259" i="1" s="1"/>
  <c r="U257" i="1" s="1"/>
  <c r="V259" i="1" a="1"/>
  <c r="V259" i="1" s="1"/>
  <c r="V257" i="1" s="1" a="1"/>
  <c r="V257" i="1" s="1"/>
  <c r="W259" i="1" a="1"/>
  <c r="W259" i="1" s="1"/>
  <c r="W257" i="1" s="1" a="1"/>
  <c r="W257" i="1" s="1"/>
  <c r="R260" i="1"/>
  <c r="S260" i="1"/>
  <c r="U260" i="1" a="1"/>
  <c r="U260" i="1" s="1"/>
  <c r="V260" i="1"/>
  <c r="R261" i="1"/>
  <c r="S261" i="1"/>
  <c r="T261" i="1"/>
  <c r="U261" i="1"/>
  <c r="V261" i="1" a="1"/>
  <c r="V261" i="1" s="1"/>
  <c r="W261" i="1" a="1"/>
  <c r="W261" i="1" s="1"/>
  <c r="R262" i="1"/>
  <c r="S262" i="1"/>
  <c r="U262" i="1" a="1"/>
  <c r="U262" i="1" s="1"/>
  <c r="V262" i="1" a="1"/>
  <c r="V262" i="1" s="1"/>
  <c r="R263" i="1"/>
  <c r="S263" i="1"/>
  <c r="U263" i="1" a="1"/>
  <c r="U263" i="1" s="1"/>
  <c r="V263" i="1" a="1"/>
  <c r="V263" i="1" s="1"/>
  <c r="W263" i="1" a="1"/>
  <c r="W263" i="1" s="1"/>
  <c r="R264" i="1"/>
  <c r="S264" i="1"/>
  <c r="U264" i="1" a="1"/>
  <c r="U264" i="1" s="1"/>
  <c r="V264" i="1"/>
  <c r="R265" i="1"/>
  <c r="S265" i="1"/>
  <c r="T265" i="1"/>
  <c r="U265" i="1"/>
  <c r="V265" i="1" a="1"/>
  <c r="V265" i="1" s="1"/>
  <c r="W265" i="1" a="1"/>
  <c r="W265" i="1" s="1"/>
  <c r="R266" i="1"/>
  <c r="S266" i="1"/>
  <c r="U266" i="1" a="1"/>
  <c r="U266" i="1" s="1"/>
  <c r="V266" i="1" a="1"/>
  <c r="V266" i="1" s="1"/>
  <c r="R267" i="1"/>
  <c r="S267" i="1"/>
  <c r="U267" i="1" a="1"/>
  <c r="U267" i="1" s="1"/>
  <c r="V267" i="1" a="1"/>
  <c r="V267" i="1" s="1"/>
  <c r="W267" i="1" a="1"/>
  <c r="W267" i="1" s="1"/>
  <c r="R268" i="1"/>
  <c r="S268" i="1"/>
  <c r="U268" i="1" a="1"/>
  <c r="U268" i="1" s="1"/>
  <c r="V268" i="1"/>
  <c r="R269" i="1"/>
  <c r="S269" i="1"/>
  <c r="T269" i="1"/>
  <c r="U269" i="1"/>
  <c r="V269" i="1" a="1"/>
  <c r="V269" i="1" s="1"/>
  <c r="W269" i="1" a="1"/>
  <c r="W269" i="1" s="1"/>
  <c r="R270" i="1"/>
  <c r="S270" i="1"/>
  <c r="U270" i="1" a="1"/>
  <c r="U270" i="1" s="1"/>
  <c r="V270" i="1" a="1"/>
  <c r="V270" i="1" s="1"/>
  <c r="R271" i="1"/>
  <c r="S271" i="1"/>
  <c r="U271" i="1" a="1"/>
  <c r="U271" i="1" s="1"/>
  <c r="V271" i="1" a="1"/>
  <c r="V271" i="1" s="1"/>
  <c r="W271" i="1" a="1"/>
  <c r="W271" i="1" s="1"/>
  <c r="R272" i="1"/>
  <c r="S272" i="1"/>
  <c r="U272" i="1" a="1"/>
  <c r="U272" i="1" s="1"/>
  <c r="V272" i="1"/>
  <c r="R273" i="1"/>
  <c r="S273" i="1"/>
  <c r="T273" i="1"/>
  <c r="U273" i="1"/>
  <c r="V273" i="1" a="1"/>
  <c r="V273" i="1" s="1"/>
  <c r="W273" i="1" a="1"/>
  <c r="W273" i="1" s="1"/>
  <c r="R274" i="1"/>
  <c r="S274" i="1"/>
  <c r="U274" i="1" a="1"/>
  <c r="U274" i="1" s="1"/>
  <c r="V274" i="1" a="1"/>
  <c r="V274" i="1" s="1"/>
  <c r="R275" i="1"/>
  <c r="S275" i="1"/>
  <c r="U275" i="1" a="1"/>
  <c r="U275" i="1" s="1"/>
  <c r="V275" i="1" a="1"/>
  <c r="V275" i="1" s="1"/>
  <c r="W275" i="1" a="1"/>
  <c r="W275" i="1" s="1"/>
  <c r="R276" i="1"/>
  <c r="S276" i="1"/>
  <c r="U276" i="1" a="1"/>
  <c r="U276" i="1" s="1"/>
  <c r="V276" i="1"/>
  <c r="R277" i="1"/>
  <c r="S277" i="1"/>
  <c r="T277" i="1"/>
  <c r="U277" i="1"/>
  <c r="V277" i="1" a="1"/>
  <c r="V277" i="1" s="1"/>
  <c r="W277" i="1" a="1"/>
  <c r="W277" i="1" s="1"/>
  <c r="R278" i="1"/>
  <c r="S278" i="1"/>
  <c r="U278" i="1" a="1"/>
  <c r="U278" i="1" s="1"/>
  <c r="V278" i="1" a="1"/>
  <c r="V278" i="1" s="1"/>
  <c r="R279" i="1"/>
  <c r="S279" i="1"/>
  <c r="U279" i="1" a="1"/>
  <c r="U279" i="1" s="1"/>
  <c r="V279" i="1" a="1"/>
  <c r="V279" i="1" s="1"/>
  <c r="W279" i="1" a="1"/>
  <c r="W279" i="1" s="1"/>
  <c r="R280" i="1"/>
  <c r="S280" i="1"/>
  <c r="U280" i="1" a="1"/>
  <c r="U280" i="1" s="1"/>
  <c r="V280" i="1"/>
  <c r="R281" i="1"/>
  <c r="S281" i="1"/>
  <c r="T281" i="1"/>
  <c r="U281" i="1"/>
  <c r="V281" i="1" a="1"/>
  <c r="V281" i="1" s="1"/>
  <c r="W281" i="1" a="1"/>
  <c r="W281" i="1" s="1"/>
  <c r="R282" i="1"/>
  <c r="S282" i="1"/>
  <c r="U282" i="1" a="1"/>
  <c r="U282" i="1" s="1"/>
  <c r="V282" i="1" a="1"/>
  <c r="V282" i="1" s="1"/>
  <c r="R283" i="1"/>
  <c r="S283" i="1"/>
  <c r="U283" i="1" a="1"/>
  <c r="U283" i="1" s="1"/>
  <c r="V283" i="1" a="1"/>
  <c r="V283" i="1" s="1"/>
  <c r="W283" i="1" a="1"/>
  <c r="W283" i="1" s="1"/>
  <c r="R284" i="1"/>
  <c r="S284" i="1"/>
  <c r="U284" i="1" a="1"/>
  <c r="U284" i="1" s="1"/>
  <c r="V284" i="1"/>
  <c r="R285" i="1"/>
  <c r="S285" i="1"/>
  <c r="T285" i="1"/>
  <c r="U285" i="1"/>
  <c r="V285" i="1" a="1"/>
  <c r="V285" i="1" s="1"/>
  <c r="W285" i="1" a="1"/>
  <c r="W285" i="1" s="1"/>
  <c r="R286" i="1"/>
  <c r="S286" i="1"/>
  <c r="U286" i="1" a="1"/>
  <c r="U286" i="1" s="1"/>
  <c r="V286" i="1" a="1"/>
  <c r="V286" i="1" s="1"/>
  <c r="R287" i="1"/>
  <c r="S287" i="1"/>
  <c r="U287" i="1" a="1"/>
  <c r="U287" i="1" s="1"/>
  <c r="V287" i="1" a="1"/>
  <c r="V287" i="1" s="1"/>
  <c r="W287" i="1" a="1"/>
  <c r="W287" i="1" s="1"/>
  <c r="R288" i="1"/>
  <c r="S288" i="1"/>
  <c r="U288" i="1" a="1"/>
  <c r="U288" i="1" s="1"/>
  <c r="V288" i="1"/>
  <c r="R289" i="1"/>
  <c r="S289" i="1"/>
  <c r="T289" i="1"/>
  <c r="U289" i="1"/>
  <c r="V289" i="1" a="1"/>
  <c r="V289" i="1" s="1"/>
  <c r="W289" i="1" a="1"/>
  <c r="W289" i="1" s="1"/>
  <c r="R290" i="1"/>
  <c r="S290" i="1"/>
  <c r="U290" i="1" a="1"/>
  <c r="U290" i="1" s="1"/>
  <c r="V290" i="1" a="1"/>
  <c r="V290" i="1" s="1"/>
  <c r="R291" i="1"/>
  <c r="S291" i="1"/>
  <c r="U291" i="1" a="1"/>
  <c r="U291" i="1" s="1"/>
  <c r="V291" i="1" a="1"/>
  <c r="V291" i="1" s="1"/>
  <c r="W291" i="1" a="1"/>
  <c r="W291" i="1" s="1"/>
  <c r="R292" i="1"/>
  <c r="S292" i="1"/>
  <c r="U292" i="1" a="1"/>
  <c r="U292" i="1" s="1"/>
  <c r="V292" i="1"/>
  <c r="R293" i="1"/>
  <c r="S293" i="1"/>
  <c r="T293" i="1"/>
  <c r="U293" i="1"/>
  <c r="V293" i="1" a="1"/>
  <c r="V293" i="1" s="1"/>
  <c r="W293" i="1" a="1"/>
  <c r="W293" i="1" s="1"/>
  <c r="R294" i="1"/>
  <c r="S294" i="1"/>
  <c r="U294" i="1" a="1"/>
  <c r="U294" i="1" s="1"/>
  <c r="V294" i="1" a="1"/>
  <c r="V294" i="1" s="1"/>
  <c r="R295" i="1"/>
  <c r="S295" i="1"/>
  <c r="U295" i="1" a="1"/>
  <c r="U295" i="1" s="1"/>
  <c r="V295" i="1" a="1"/>
  <c r="V295" i="1" s="1"/>
  <c r="W295" i="1" a="1"/>
  <c r="W295" i="1" s="1"/>
  <c r="R296" i="1"/>
  <c r="S296" i="1"/>
  <c r="U296" i="1" a="1"/>
  <c r="U296" i="1" s="1"/>
  <c r="V296" i="1"/>
  <c r="R297" i="1"/>
  <c r="S297" i="1"/>
  <c r="T297" i="1"/>
  <c r="U297" i="1"/>
  <c r="V297" i="1" a="1"/>
  <c r="V297" i="1" s="1"/>
  <c r="W297" i="1" a="1"/>
  <c r="W297" i="1" s="1"/>
  <c r="R298" i="1"/>
  <c r="S298" i="1"/>
  <c r="U298" i="1" a="1"/>
  <c r="U298" i="1" s="1"/>
  <c r="V298" i="1" a="1"/>
  <c r="V298" i="1" s="1"/>
  <c r="R299" i="1"/>
  <c r="S299" i="1"/>
  <c r="U299" i="1" a="1"/>
  <c r="U299" i="1" s="1"/>
  <c r="V299" i="1" a="1"/>
  <c r="V299" i="1" s="1"/>
  <c r="W299" i="1" a="1"/>
  <c r="W299" i="1" s="1"/>
  <c r="R300" i="1"/>
  <c r="S300" i="1"/>
  <c r="U300" i="1" a="1"/>
  <c r="U300" i="1" s="1"/>
  <c r="V300" i="1"/>
  <c r="R301" i="1"/>
  <c r="S301" i="1"/>
  <c r="T301" i="1"/>
  <c r="U301" i="1"/>
  <c r="V301" i="1" a="1"/>
  <c r="V301" i="1" s="1"/>
  <c r="W301" i="1" a="1"/>
  <c r="W301" i="1" s="1"/>
  <c r="R302" i="1"/>
  <c r="S302" i="1"/>
  <c r="U302" i="1" a="1"/>
  <c r="U302" i="1" s="1"/>
  <c r="V302" i="1" a="1"/>
  <c r="V302" i="1" s="1"/>
  <c r="R303" i="1"/>
  <c r="S303" i="1"/>
  <c r="U303" i="1" a="1"/>
  <c r="U303" i="1" s="1"/>
  <c r="V303" i="1" a="1"/>
  <c r="V303" i="1" s="1"/>
  <c r="W303" i="1" a="1"/>
  <c r="W303" i="1" s="1"/>
  <c r="S304" i="1"/>
  <c r="S305" i="1" s="1"/>
  <c r="R305" i="1"/>
  <c r="R306" i="1" s="1"/>
  <c r="T305" i="1"/>
  <c r="U307" i="1" a="1"/>
  <c r="U307" i="1" s="1"/>
  <c r="U306" i="1" s="1" a="1"/>
  <c r="U306" i="1" s="1"/>
  <c r="V307" i="1" a="1"/>
  <c r="V307" i="1" s="1"/>
  <c r="V306" i="1" s="1" a="1"/>
  <c r="V306" i="1" s="1"/>
  <c r="W307" i="1" a="1"/>
  <c r="W307" i="1" s="1"/>
  <c r="W305" i="1" s="1" a="1"/>
  <c r="W305" i="1" s="1"/>
  <c r="R308" i="1"/>
  <c r="S308" i="1"/>
  <c r="U308" i="1" a="1"/>
  <c r="U308" i="1" s="1"/>
  <c r="V308" i="1"/>
  <c r="R309" i="1"/>
  <c r="S309" i="1"/>
  <c r="T309" i="1"/>
  <c r="U309" i="1"/>
  <c r="V309" i="1" a="1"/>
  <c r="V309" i="1" s="1"/>
  <c r="W309" i="1" a="1"/>
  <c r="W309" i="1" s="1"/>
  <c r="R310" i="1"/>
  <c r="S310" i="1"/>
  <c r="U310" i="1" a="1"/>
  <c r="U310" i="1" s="1"/>
  <c r="V310" i="1" a="1"/>
  <c r="V310" i="1" s="1"/>
  <c r="R311" i="1"/>
  <c r="S311" i="1"/>
  <c r="U311" i="1" a="1"/>
  <c r="U311" i="1" s="1"/>
  <c r="V311" i="1" a="1"/>
  <c r="V311" i="1" s="1"/>
  <c r="W311" i="1" a="1"/>
  <c r="W311" i="1" s="1"/>
  <c r="S312" i="1"/>
  <c r="S314" i="1" s="1"/>
  <c r="R313" i="1"/>
  <c r="R312" i="1" s="1"/>
  <c r="T313" i="1"/>
  <c r="U315" i="1" a="1"/>
  <c r="U315" i="1" s="1"/>
  <c r="V315" i="1" a="1"/>
  <c r="V315" i="1" s="1"/>
  <c r="W315" i="1" a="1"/>
  <c r="W315" i="1" s="1"/>
  <c r="W313" i="1" s="1" a="1"/>
  <c r="W313" i="1" s="1"/>
  <c r="R316" i="1"/>
  <c r="S316" i="1"/>
  <c r="U316" i="1" a="1"/>
  <c r="U316" i="1" s="1"/>
  <c r="V316" i="1"/>
  <c r="R317" i="1"/>
  <c r="S317" i="1"/>
  <c r="T317" i="1"/>
  <c r="U317" i="1"/>
  <c r="V317" i="1" a="1"/>
  <c r="V317" i="1" s="1"/>
  <c r="W317" i="1" a="1"/>
  <c r="W317" i="1" s="1"/>
  <c r="R318" i="1"/>
  <c r="S318" i="1"/>
  <c r="U318" i="1" a="1"/>
  <c r="U318" i="1" s="1"/>
  <c r="V318" i="1" a="1"/>
  <c r="V318" i="1" s="1"/>
  <c r="R319" i="1"/>
  <c r="S319" i="1"/>
  <c r="U319" i="1" a="1"/>
  <c r="U319" i="1" s="1"/>
  <c r="V319" i="1" a="1"/>
  <c r="V319" i="1" s="1"/>
  <c r="W319" i="1" a="1"/>
  <c r="W319" i="1" s="1"/>
  <c r="S320" i="1"/>
  <c r="S322" i="1" s="1"/>
  <c r="R321" i="1"/>
  <c r="R322" i="1" s="1"/>
  <c r="T321" i="1"/>
  <c r="U323" i="1" a="1"/>
  <c r="U323" i="1" s="1"/>
  <c r="U320" i="1" s="1" a="1"/>
  <c r="U320" i="1" s="1"/>
  <c r="V323" i="1" a="1"/>
  <c r="V323" i="1" s="1"/>
  <c r="V320" i="1" s="1"/>
  <c r="W323" i="1" a="1"/>
  <c r="W323" i="1" s="1"/>
  <c r="W321" i="1" s="1" a="1"/>
  <c r="W321" i="1" s="1"/>
  <c r="S324" i="1"/>
  <c r="S327" i="1" s="1"/>
  <c r="R325" i="1"/>
  <c r="R324" i="1" s="1"/>
  <c r="T325" i="1"/>
  <c r="U327" i="1" a="1"/>
  <c r="U327" i="1" s="1"/>
  <c r="U325" i="1" s="1"/>
  <c r="V327" i="1" a="1"/>
  <c r="V327" i="1" s="1"/>
  <c r="V325" i="1" s="1" a="1"/>
  <c r="V325" i="1" s="1"/>
  <c r="W327" i="1" a="1"/>
  <c r="W327" i="1" s="1"/>
  <c r="W325" i="1" s="1" a="1"/>
  <c r="W325" i="1" s="1"/>
  <c r="S328" i="1"/>
  <c r="S330" i="1" s="1"/>
  <c r="R329" i="1"/>
  <c r="R328" i="1" s="1"/>
  <c r="T329" i="1"/>
  <c r="U331" i="1" a="1"/>
  <c r="U331" i="1" s="1"/>
  <c r="U328" i="1" s="1" a="1"/>
  <c r="U328" i="1" s="1"/>
  <c r="V331" i="1" a="1"/>
  <c r="V331" i="1" s="1"/>
  <c r="V329" i="1" s="1" a="1"/>
  <c r="V329" i="1" s="1"/>
  <c r="W331" i="1" a="1"/>
  <c r="W331" i="1" s="1"/>
  <c r="W329" i="1" s="1" a="1"/>
  <c r="W329" i="1" s="1"/>
  <c r="S332" i="1"/>
  <c r="S334" i="1" s="1"/>
  <c r="R333" i="1"/>
  <c r="R332" i="1" s="1"/>
  <c r="T333" i="1"/>
  <c r="U335" i="1" a="1"/>
  <c r="U335" i="1" s="1"/>
  <c r="U332" i="1" s="1" a="1"/>
  <c r="U332" i="1" s="1"/>
  <c r="V335" i="1" a="1"/>
  <c r="V335" i="1" s="1"/>
  <c r="V332" i="1" s="1"/>
  <c r="W335" i="1" a="1"/>
  <c r="W335" i="1" s="1"/>
  <c r="W333" i="1" s="1" a="1"/>
  <c r="W333" i="1" s="1"/>
  <c r="R336" i="1"/>
  <c r="S336" i="1"/>
  <c r="U336" i="1" a="1"/>
  <c r="U336" i="1" s="1"/>
  <c r="V336" i="1"/>
  <c r="R337" i="1"/>
  <c r="S337" i="1"/>
  <c r="T337" i="1"/>
  <c r="U337" i="1"/>
  <c r="V337" i="1" a="1"/>
  <c r="V337" i="1" s="1"/>
  <c r="W337" i="1" a="1"/>
  <c r="W337" i="1" s="1"/>
  <c r="R338" i="1"/>
  <c r="S338" i="1"/>
  <c r="U338" i="1" a="1"/>
  <c r="U338" i="1" s="1"/>
  <c r="V338" i="1" a="1"/>
  <c r="V338" i="1" s="1"/>
  <c r="R339" i="1"/>
  <c r="S339" i="1"/>
  <c r="U339" i="1" a="1"/>
  <c r="U339" i="1" s="1"/>
  <c r="V339" i="1" a="1"/>
  <c r="V339" i="1" s="1"/>
  <c r="W339" i="1" a="1"/>
  <c r="W339" i="1" s="1"/>
  <c r="R340" i="1"/>
  <c r="S340" i="1"/>
  <c r="U340" i="1" a="1"/>
  <c r="U340" i="1" s="1"/>
  <c r="V340" i="1"/>
  <c r="R341" i="1"/>
  <c r="S341" i="1"/>
  <c r="T341" i="1"/>
  <c r="U341" i="1"/>
  <c r="V341" i="1" a="1"/>
  <c r="V341" i="1" s="1"/>
  <c r="W341" i="1" a="1"/>
  <c r="W341" i="1" s="1"/>
  <c r="R342" i="1"/>
  <c r="S342" i="1"/>
  <c r="U342" i="1" a="1"/>
  <c r="U342" i="1" s="1"/>
  <c r="V342" i="1" a="1"/>
  <c r="V342" i="1" s="1"/>
  <c r="R343" i="1"/>
  <c r="S343" i="1"/>
  <c r="U343" i="1" a="1"/>
  <c r="U343" i="1" s="1"/>
  <c r="V343" i="1" a="1"/>
  <c r="V343" i="1" s="1"/>
  <c r="W343" i="1" a="1"/>
  <c r="W343" i="1" s="1"/>
  <c r="S344" i="1"/>
  <c r="S347" i="1" s="1"/>
  <c r="R345" i="1"/>
  <c r="R344" i="1" s="1"/>
  <c r="T345" i="1"/>
  <c r="U347" i="1" a="1"/>
  <c r="U347" i="1" s="1"/>
  <c r="U345" i="1" s="1"/>
  <c r="V347" i="1" a="1"/>
  <c r="V347" i="1" s="1"/>
  <c r="V345" i="1" s="1" a="1"/>
  <c r="V345" i="1" s="1"/>
  <c r="W347" i="1" a="1"/>
  <c r="W347" i="1" s="1"/>
  <c r="W345" i="1" s="1" a="1"/>
  <c r="W345" i="1" s="1"/>
  <c r="S348" i="1"/>
  <c r="S350" i="1" s="1"/>
  <c r="R349" i="1"/>
  <c r="R348" i="1" s="1"/>
  <c r="T349" i="1"/>
  <c r="U351" i="1" a="1"/>
  <c r="U351" i="1" s="1"/>
  <c r="U349" i="1" s="1"/>
  <c r="V351" i="1" a="1"/>
  <c r="V351" i="1" s="1"/>
  <c r="V349" i="1" s="1" a="1"/>
  <c r="V349" i="1" s="1"/>
  <c r="W351" i="1" a="1"/>
  <c r="W351" i="1" s="1"/>
  <c r="W349" i="1" s="1" a="1"/>
  <c r="W349" i="1" s="1"/>
  <c r="S352" i="1"/>
  <c r="S353" i="1" s="1"/>
  <c r="R353" i="1"/>
  <c r="R352" i="1" s="1"/>
  <c r="T353" i="1"/>
  <c r="U355" i="1" a="1"/>
  <c r="U355" i="1" s="1"/>
  <c r="U354" i="1" s="1" a="1"/>
  <c r="U354" i="1" s="1"/>
  <c r="V355" i="1" a="1"/>
  <c r="V355" i="1" s="1"/>
  <c r="V354" i="1" s="1" a="1"/>
  <c r="V354" i="1" s="1"/>
  <c r="W355" i="1" a="1"/>
  <c r="W355" i="1" s="1"/>
  <c r="W353" i="1" s="1" a="1"/>
  <c r="W353" i="1" s="1"/>
  <c r="S356" i="1"/>
  <c r="S359" i="1" s="1"/>
  <c r="R357" i="1"/>
  <c r="R356" i="1" s="1"/>
  <c r="T357" i="1"/>
  <c r="U359" i="1" a="1"/>
  <c r="U359" i="1" s="1"/>
  <c r="U357" i="1" s="1"/>
  <c r="V359" i="1" a="1"/>
  <c r="V359" i="1" s="1"/>
  <c r="V357" i="1" s="1" a="1"/>
  <c r="V357" i="1" s="1"/>
  <c r="W359" i="1" a="1"/>
  <c r="W359" i="1" s="1"/>
  <c r="W357" i="1" s="1" a="1"/>
  <c r="W357" i="1" s="1"/>
  <c r="R360" i="1"/>
  <c r="S360" i="1"/>
  <c r="U360" i="1" a="1"/>
  <c r="U360" i="1" s="1"/>
  <c r="V360" i="1"/>
  <c r="R361" i="1"/>
  <c r="S361" i="1"/>
  <c r="T361" i="1"/>
  <c r="U361" i="1"/>
  <c r="V361" i="1" a="1"/>
  <c r="V361" i="1" s="1"/>
  <c r="W361" i="1" a="1"/>
  <c r="W361" i="1" s="1"/>
  <c r="R362" i="1"/>
  <c r="S362" i="1"/>
  <c r="U362" i="1" a="1"/>
  <c r="U362" i="1" s="1"/>
  <c r="V362" i="1" a="1"/>
  <c r="V362" i="1" s="1"/>
  <c r="R363" i="1"/>
  <c r="S363" i="1"/>
  <c r="U363" i="1" a="1"/>
  <c r="U363" i="1" s="1"/>
  <c r="V363" i="1" a="1"/>
  <c r="V363" i="1" s="1"/>
  <c r="W363" i="1" a="1"/>
  <c r="W363" i="1" s="1"/>
  <c r="R364" i="1"/>
  <c r="S364" i="1"/>
  <c r="U364" i="1" a="1"/>
  <c r="U364" i="1" s="1"/>
  <c r="V364" i="1"/>
  <c r="R365" i="1"/>
  <c r="S365" i="1"/>
  <c r="T365" i="1"/>
  <c r="U365" i="1"/>
  <c r="V365" i="1" a="1"/>
  <c r="V365" i="1" s="1"/>
  <c r="W365" i="1" a="1"/>
  <c r="W365" i="1" s="1"/>
  <c r="R366" i="1"/>
  <c r="S366" i="1"/>
  <c r="U366" i="1" a="1"/>
  <c r="U366" i="1" s="1"/>
  <c r="V366" i="1" a="1"/>
  <c r="V366" i="1" s="1"/>
  <c r="R367" i="1"/>
  <c r="S367" i="1"/>
  <c r="U367" i="1" a="1"/>
  <c r="U367" i="1" s="1"/>
  <c r="V367" i="1" a="1"/>
  <c r="V367" i="1" s="1"/>
  <c r="W367" i="1" a="1"/>
  <c r="W367" i="1" s="1"/>
  <c r="S368" i="1"/>
  <c r="S369" i="1" s="1"/>
  <c r="R369" i="1"/>
  <c r="R368" i="1" s="1"/>
  <c r="T369" i="1"/>
  <c r="U371" i="1" a="1"/>
  <c r="U371" i="1" s="1"/>
  <c r="U370" i="1" s="1" a="1"/>
  <c r="U370" i="1" s="1"/>
  <c r="V371" i="1" a="1"/>
  <c r="V371" i="1" s="1"/>
  <c r="V370" i="1" s="1" a="1"/>
  <c r="V370" i="1" s="1"/>
  <c r="W371" i="1" a="1"/>
  <c r="W371" i="1" s="1"/>
  <c r="W369" i="1" s="1" a="1"/>
  <c r="W369" i="1" s="1"/>
  <c r="R372" i="1"/>
  <c r="S372" i="1"/>
  <c r="U372" i="1" a="1"/>
  <c r="U372" i="1" s="1"/>
  <c r="V372" i="1"/>
  <c r="R373" i="1"/>
  <c r="S373" i="1"/>
  <c r="T373" i="1"/>
  <c r="U373" i="1"/>
  <c r="V373" i="1" a="1"/>
  <c r="V373" i="1" s="1"/>
  <c r="W373" i="1" a="1"/>
  <c r="W373" i="1" s="1"/>
  <c r="R374" i="1"/>
  <c r="S374" i="1"/>
  <c r="U374" i="1" a="1"/>
  <c r="U374" i="1" s="1"/>
  <c r="V374" i="1" a="1"/>
  <c r="V374" i="1" s="1"/>
  <c r="R375" i="1"/>
  <c r="S375" i="1"/>
  <c r="U375" i="1" a="1"/>
  <c r="U375" i="1" s="1"/>
  <c r="V375" i="1" a="1"/>
  <c r="V375" i="1" s="1"/>
  <c r="W375" i="1" a="1"/>
  <c r="W375" i="1" s="1"/>
  <c r="S376" i="1"/>
  <c r="S378" i="1" s="1"/>
  <c r="R377" i="1"/>
  <c r="R376" i="1" s="1"/>
  <c r="T377" i="1"/>
  <c r="U379" i="1" a="1"/>
  <c r="U379" i="1" s="1"/>
  <c r="U376" i="1" s="1" a="1"/>
  <c r="U376" i="1" s="1"/>
  <c r="V379" i="1" a="1"/>
  <c r="V379" i="1" s="1"/>
  <c r="V376" i="1" s="1"/>
  <c r="W379" i="1" a="1"/>
  <c r="W379" i="1" s="1"/>
  <c r="W377" i="1" s="1" a="1"/>
  <c r="W377" i="1" s="1"/>
  <c r="S380" i="1"/>
  <c r="S382" i="1" s="1"/>
  <c r="R381" i="1"/>
  <c r="R380" i="1" s="1"/>
  <c r="T381" i="1"/>
  <c r="U383" i="1" a="1"/>
  <c r="U383" i="1" s="1"/>
  <c r="U382" i="1" s="1" a="1"/>
  <c r="U382" i="1" s="1"/>
  <c r="V383" i="1" a="1"/>
  <c r="V383" i="1" s="1"/>
  <c r="V380" i="1" s="1"/>
  <c r="W383" i="1" a="1"/>
  <c r="W383" i="1" s="1"/>
  <c r="W381" i="1" s="1" a="1"/>
  <c r="W381" i="1" s="1"/>
  <c r="R242" i="1" l="1"/>
  <c r="R240" i="1"/>
  <c r="R219" i="1"/>
  <c r="R383" i="1"/>
  <c r="R382" i="1"/>
  <c r="V381" i="1" a="1"/>
  <c r="V381" i="1" s="1"/>
  <c r="S383" i="1"/>
  <c r="U381" i="1"/>
  <c r="U380" i="1" a="1"/>
  <c r="U380" i="1" s="1"/>
  <c r="V382" i="1" a="1"/>
  <c r="V382" i="1" s="1"/>
  <c r="S381" i="1"/>
  <c r="S217" i="1"/>
  <c r="V218" i="1" a="1"/>
  <c r="V218" i="1" s="1"/>
  <c r="U218" i="1" a="1"/>
  <c r="U218" i="1" s="1"/>
  <c r="S218" i="1"/>
  <c r="V216" i="1"/>
  <c r="R218" i="1"/>
  <c r="U216" i="1" a="1"/>
  <c r="U216" i="1" s="1"/>
  <c r="R244" i="1"/>
  <c r="R247" i="1"/>
  <c r="V245" i="1" a="1"/>
  <c r="V245" i="1" s="1"/>
  <c r="S247" i="1"/>
  <c r="U245" i="1"/>
  <c r="V246" i="1" a="1"/>
  <c r="V246" i="1" s="1"/>
  <c r="S245" i="1"/>
  <c r="U246" i="1" a="1"/>
  <c r="U246" i="1" s="1"/>
  <c r="S243" i="1"/>
  <c r="R243" i="1"/>
  <c r="V241" i="1" a="1"/>
  <c r="V241" i="1" s="1"/>
  <c r="U241" i="1"/>
  <c r="V242" i="1" a="1"/>
  <c r="V242" i="1" s="1"/>
  <c r="S241" i="1"/>
  <c r="U242" i="1" a="1"/>
  <c r="U242" i="1" s="1"/>
  <c r="R323" i="1"/>
  <c r="R320" i="1"/>
  <c r="S323" i="1"/>
  <c r="S321" i="1"/>
  <c r="V321" i="1" a="1"/>
  <c r="V321" i="1" s="1"/>
  <c r="U321" i="1"/>
  <c r="V322" i="1" a="1"/>
  <c r="V322" i="1" s="1"/>
  <c r="U322" i="1" a="1"/>
  <c r="U322" i="1" s="1"/>
  <c r="R335" i="1"/>
  <c r="R334" i="1"/>
  <c r="V333" i="1" a="1"/>
  <c r="V333" i="1" s="1"/>
  <c r="S335" i="1"/>
  <c r="U333" i="1"/>
  <c r="V334" i="1" a="1"/>
  <c r="V334" i="1" s="1"/>
  <c r="S333" i="1"/>
  <c r="U334" i="1" a="1"/>
  <c r="U334" i="1" s="1"/>
  <c r="S331" i="1"/>
  <c r="R331" i="1"/>
  <c r="R330" i="1"/>
  <c r="U329" i="1"/>
  <c r="V330" i="1" a="1"/>
  <c r="V330" i="1" s="1"/>
  <c r="S329" i="1"/>
  <c r="U330" i="1" a="1"/>
  <c r="U330" i="1" s="1"/>
  <c r="V328" i="1"/>
  <c r="R327" i="1"/>
  <c r="R326" i="1"/>
  <c r="V326" i="1" a="1"/>
  <c r="V326" i="1" s="1"/>
  <c r="S325" i="1"/>
  <c r="U326" i="1" a="1"/>
  <c r="U326" i="1" s="1"/>
  <c r="S326" i="1"/>
  <c r="V324" i="1"/>
  <c r="U324" i="1" a="1"/>
  <c r="U324" i="1" s="1"/>
  <c r="R347" i="1"/>
  <c r="R346" i="1"/>
  <c r="V346" i="1" a="1"/>
  <c r="V346" i="1" s="1"/>
  <c r="S345" i="1"/>
  <c r="U346" i="1" a="1"/>
  <c r="U346" i="1" s="1"/>
  <c r="S346" i="1"/>
  <c r="V344" i="1"/>
  <c r="U344" i="1" a="1"/>
  <c r="U344" i="1" s="1"/>
  <c r="R370" i="1"/>
  <c r="R371" i="1"/>
  <c r="S370" i="1"/>
  <c r="V368" i="1"/>
  <c r="U368" i="1" a="1"/>
  <c r="U368" i="1" s="1"/>
  <c r="V369" i="1" a="1"/>
  <c r="V369" i="1" s="1"/>
  <c r="S371" i="1"/>
  <c r="U369" i="1"/>
  <c r="S349" i="1"/>
  <c r="S351" i="1"/>
  <c r="R351" i="1"/>
  <c r="U350" i="1" a="1"/>
  <c r="U350" i="1" s="1"/>
  <c r="R350" i="1"/>
  <c r="V350" i="1" a="1"/>
  <c r="V350" i="1" s="1"/>
  <c r="V348" i="1"/>
  <c r="U348" i="1" a="1"/>
  <c r="U348" i="1" s="1"/>
  <c r="R379" i="1"/>
  <c r="R378" i="1"/>
  <c r="V377" i="1" a="1"/>
  <c r="V377" i="1" s="1"/>
  <c r="S379" i="1"/>
  <c r="U377" i="1"/>
  <c r="V378" i="1" a="1"/>
  <c r="V378" i="1" s="1"/>
  <c r="S377" i="1"/>
  <c r="U378" i="1" a="1"/>
  <c r="U378" i="1" s="1"/>
  <c r="R215" i="1"/>
  <c r="V212" i="1"/>
  <c r="R212" i="1"/>
  <c r="S214" i="1"/>
  <c r="U212" i="1" a="1"/>
  <c r="U212" i="1" s="1"/>
  <c r="V213" i="1" a="1"/>
  <c r="V213" i="1" s="1"/>
  <c r="S215" i="1"/>
  <c r="U213" i="1"/>
  <c r="S358" i="1"/>
  <c r="R358" i="1"/>
  <c r="V356" i="1"/>
  <c r="R359" i="1"/>
  <c r="V358" i="1" a="1"/>
  <c r="V358" i="1" s="1"/>
  <c r="S357" i="1"/>
  <c r="U358" i="1" a="1"/>
  <c r="U358" i="1" s="1"/>
  <c r="U356" i="1" a="1"/>
  <c r="U356" i="1" s="1"/>
  <c r="R354" i="1"/>
  <c r="S355" i="1"/>
  <c r="R355" i="1"/>
  <c r="S354" i="1"/>
  <c r="U352" i="1" a="1"/>
  <c r="U352" i="1" s="1"/>
  <c r="V353" i="1" a="1"/>
  <c r="V353" i="1" s="1"/>
  <c r="U353" i="1"/>
  <c r="V352" i="1"/>
  <c r="R208" i="1"/>
  <c r="S211" i="1"/>
  <c r="R211" i="1"/>
  <c r="S209" i="1"/>
  <c r="V209" i="1" a="1"/>
  <c r="V209" i="1" s="1"/>
  <c r="U209" i="1"/>
  <c r="U210" i="1" a="1"/>
  <c r="U210" i="1" s="1"/>
  <c r="V210" i="1" a="1"/>
  <c r="V210" i="1" s="1"/>
  <c r="R228" i="1"/>
  <c r="R231" i="1"/>
  <c r="U228" i="1" a="1"/>
  <c r="U228" i="1" s="1"/>
  <c r="V229" i="1" a="1"/>
  <c r="V229" i="1" s="1"/>
  <c r="S231" i="1"/>
  <c r="U229" i="1"/>
  <c r="V230" i="1" a="1"/>
  <c r="V230" i="1" s="1"/>
  <c r="S229" i="1"/>
  <c r="R304" i="1"/>
  <c r="R307" i="1"/>
  <c r="S306" i="1"/>
  <c r="V304" i="1"/>
  <c r="V305" i="1" a="1"/>
  <c r="V305" i="1" s="1"/>
  <c r="S307" i="1"/>
  <c r="U305" i="1"/>
  <c r="U304" i="1" a="1"/>
  <c r="U304" i="1" s="1"/>
  <c r="R252" i="1"/>
  <c r="S255" i="1"/>
  <c r="R255" i="1"/>
  <c r="V253" i="1" a="1"/>
  <c r="V253" i="1" s="1"/>
  <c r="U253" i="1"/>
  <c r="V254" i="1" a="1"/>
  <c r="V254" i="1" s="1"/>
  <c r="S253" i="1"/>
  <c r="U254" i="1" a="1"/>
  <c r="U254" i="1" s="1"/>
  <c r="S257" i="1"/>
  <c r="S258" i="1"/>
  <c r="V258" i="1" a="1"/>
  <c r="V258" i="1" s="1"/>
  <c r="U258" i="1" a="1"/>
  <c r="U258" i="1" s="1"/>
  <c r="V256" i="1"/>
  <c r="R258" i="1"/>
  <c r="U256" i="1" a="1"/>
  <c r="U256" i="1" s="1"/>
  <c r="R256" i="1"/>
  <c r="S315" i="1"/>
  <c r="R315" i="1"/>
  <c r="R314" i="1"/>
  <c r="U313" i="1"/>
  <c r="U312" i="1" s="1" a="1"/>
  <c r="U312" i="1" s="1"/>
  <c r="S313" i="1"/>
  <c r="V312" i="1"/>
  <c r="V313" i="1" s="1" a="1"/>
  <c r="V313" i="1" s="1"/>
  <c r="V314" i="1" s="1" a="1"/>
  <c r="V314" i="1" s="1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L19" i="14"/>
  <c r="O19" i="14" s="1"/>
  <c r="P19" i="14"/>
  <c r="U314" i="1" l="1" a="1"/>
  <c r="U314" i="1" s="1"/>
  <c r="Q19" i="14"/>
  <c r="P13" i="14" l="1"/>
  <c r="P14" i="14"/>
  <c r="P15" i="14"/>
  <c r="P16" i="14"/>
  <c r="P17" i="14"/>
  <c r="P18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P82" i="14"/>
  <c r="P83" i="14"/>
  <c r="P84" i="14"/>
  <c r="P85" i="14"/>
  <c r="P86" i="14"/>
  <c r="P87" i="14"/>
  <c r="P88" i="14"/>
  <c r="P89" i="14"/>
  <c r="P90" i="14"/>
  <c r="P91" i="14"/>
  <c r="P92" i="14"/>
  <c r="P93" i="14"/>
  <c r="P94" i="14"/>
  <c r="P95" i="14"/>
  <c r="P96" i="14"/>
  <c r="P97" i="14"/>
  <c r="P98" i="14"/>
  <c r="P99" i="14"/>
  <c r="P100" i="14"/>
  <c r="P101" i="14"/>
  <c r="P102" i="14"/>
  <c r="P103" i="14"/>
  <c r="P104" i="14"/>
  <c r="P105" i="14"/>
  <c r="P106" i="14"/>
  <c r="P107" i="14"/>
  <c r="P108" i="14"/>
  <c r="P109" i="14"/>
  <c r="P110" i="14"/>
  <c r="P111" i="14"/>
  <c r="P112" i="14"/>
  <c r="P113" i="14"/>
  <c r="P114" i="14"/>
  <c r="P115" i="14"/>
  <c r="P116" i="14"/>
  <c r="P117" i="14"/>
  <c r="P118" i="14"/>
  <c r="P119" i="14"/>
  <c r="P120" i="14"/>
  <c r="P121" i="14"/>
  <c r="P122" i="14"/>
  <c r="P123" i="14"/>
  <c r="P124" i="14"/>
  <c r="P125" i="14"/>
  <c r="P126" i="14"/>
  <c r="P127" i="14"/>
  <c r="P128" i="14"/>
  <c r="P129" i="14"/>
  <c r="P130" i="14"/>
  <c r="P131" i="14"/>
  <c r="P132" i="14"/>
  <c r="P133" i="14"/>
  <c r="P134" i="14"/>
  <c r="P135" i="14"/>
  <c r="P136" i="14"/>
  <c r="P137" i="14"/>
  <c r="P138" i="14"/>
  <c r="P139" i="14"/>
  <c r="P140" i="14"/>
  <c r="P141" i="14"/>
  <c r="P142" i="14"/>
  <c r="P143" i="14"/>
  <c r="P144" i="14"/>
  <c r="P145" i="14"/>
  <c r="P146" i="14"/>
  <c r="P147" i="14"/>
  <c r="P148" i="14"/>
  <c r="P149" i="14"/>
  <c r="P150" i="14"/>
  <c r="P151" i="14"/>
  <c r="P152" i="14"/>
  <c r="P153" i="14"/>
  <c r="P154" i="14"/>
  <c r="P155" i="14"/>
  <c r="P156" i="14"/>
  <c r="P157" i="14"/>
  <c r="P158" i="14"/>
  <c r="P159" i="14"/>
  <c r="P160" i="14"/>
  <c r="P161" i="14"/>
  <c r="P162" i="14"/>
  <c r="P163" i="14"/>
  <c r="P164" i="14"/>
  <c r="P165" i="14"/>
  <c r="P166" i="14"/>
  <c r="P167" i="14"/>
  <c r="P168" i="14"/>
  <c r="P169" i="14"/>
  <c r="P170" i="14"/>
  <c r="P171" i="14"/>
  <c r="P172" i="14"/>
  <c r="P173" i="14"/>
  <c r="P174" i="14"/>
  <c r="P175" i="14"/>
  <c r="P176" i="14"/>
  <c r="P177" i="14"/>
  <c r="P178" i="14"/>
  <c r="P179" i="14"/>
  <c r="P180" i="14"/>
  <c r="P181" i="14"/>
  <c r="P182" i="14"/>
  <c r="P183" i="14"/>
  <c r="P184" i="14"/>
  <c r="P185" i="14"/>
  <c r="P186" i="14"/>
  <c r="P187" i="14"/>
  <c r="P188" i="14"/>
  <c r="P189" i="14"/>
  <c r="P190" i="14"/>
  <c r="P191" i="14"/>
  <c r="P192" i="14"/>
  <c r="P193" i="14"/>
  <c r="P194" i="14"/>
  <c r="P195" i="14"/>
  <c r="P196" i="14"/>
  <c r="P197" i="14"/>
  <c r="P198" i="14"/>
  <c r="P199" i="14"/>
  <c r="P200" i="14"/>
  <c r="P201" i="14"/>
  <c r="P202" i="14"/>
  <c r="P203" i="14"/>
  <c r="P204" i="14"/>
  <c r="P205" i="14"/>
  <c r="P206" i="14"/>
  <c r="P207" i="14"/>
  <c r="P208" i="14"/>
  <c r="P209" i="14"/>
  <c r="P210" i="14"/>
  <c r="P211" i="14"/>
  <c r="P212" i="14"/>
  <c r="P213" i="14"/>
  <c r="P214" i="14"/>
  <c r="P215" i="14"/>
  <c r="P216" i="14"/>
  <c r="P217" i="14"/>
  <c r="P218" i="14"/>
  <c r="P219" i="14"/>
  <c r="P220" i="14"/>
  <c r="P221" i="14"/>
  <c r="P222" i="14"/>
  <c r="P223" i="14"/>
  <c r="P224" i="14"/>
  <c r="P225" i="14"/>
  <c r="P226" i="14"/>
  <c r="P227" i="14"/>
  <c r="P228" i="14"/>
  <c r="P229" i="14"/>
  <c r="P230" i="14"/>
  <c r="P231" i="14"/>
  <c r="P232" i="14"/>
  <c r="P233" i="14"/>
  <c r="P234" i="14"/>
  <c r="P235" i="14"/>
  <c r="P236" i="14"/>
  <c r="P237" i="14"/>
  <c r="P238" i="14"/>
  <c r="P239" i="14"/>
  <c r="P240" i="14"/>
  <c r="P241" i="14"/>
  <c r="P242" i="14"/>
  <c r="P243" i="14"/>
  <c r="P244" i="14"/>
  <c r="P245" i="14"/>
  <c r="P246" i="14"/>
  <c r="P247" i="14"/>
  <c r="P248" i="14"/>
  <c r="P249" i="14"/>
  <c r="P250" i="14"/>
  <c r="P251" i="14"/>
  <c r="P252" i="14"/>
  <c r="P253" i="14"/>
  <c r="P254" i="14"/>
  <c r="P255" i="14"/>
  <c r="P256" i="14"/>
  <c r="P257" i="14"/>
  <c r="P258" i="14"/>
  <c r="P259" i="14"/>
  <c r="P260" i="14"/>
  <c r="P261" i="14"/>
  <c r="P262" i="14"/>
  <c r="P263" i="14"/>
  <c r="P264" i="14"/>
  <c r="P265" i="14"/>
  <c r="P266" i="14"/>
  <c r="P267" i="14"/>
  <c r="P268" i="14"/>
  <c r="P269" i="14"/>
  <c r="P270" i="14"/>
  <c r="P271" i="14"/>
  <c r="P272" i="14"/>
  <c r="P273" i="14"/>
  <c r="P274" i="14"/>
  <c r="P275" i="14"/>
  <c r="P276" i="14"/>
  <c r="P277" i="14"/>
  <c r="P278" i="14"/>
  <c r="P279" i="14"/>
  <c r="P280" i="14"/>
  <c r="P281" i="14"/>
  <c r="P282" i="14"/>
  <c r="P283" i="14"/>
  <c r="P284" i="14"/>
  <c r="P285" i="14"/>
  <c r="P286" i="14"/>
  <c r="P287" i="14"/>
  <c r="P288" i="14"/>
  <c r="P289" i="14"/>
  <c r="P290" i="14"/>
  <c r="P291" i="14"/>
  <c r="P292" i="14"/>
  <c r="P293" i="14"/>
  <c r="P294" i="14"/>
  <c r="P295" i="14"/>
  <c r="P296" i="14"/>
  <c r="P297" i="14"/>
  <c r="P298" i="14"/>
  <c r="P299" i="14"/>
  <c r="P300" i="14"/>
  <c r="P301" i="14"/>
  <c r="P302" i="14"/>
  <c r="P303" i="14"/>
  <c r="P304" i="14"/>
  <c r="P305" i="14"/>
  <c r="P306" i="14"/>
  <c r="P307" i="14"/>
  <c r="P308" i="14"/>
  <c r="P309" i="14"/>
  <c r="P310" i="14"/>
  <c r="P311" i="14"/>
  <c r="P312" i="14"/>
  <c r="P313" i="14"/>
  <c r="P314" i="14"/>
  <c r="P315" i="14"/>
  <c r="P12" i="14"/>
  <c r="I14" i="5" l="1"/>
  <c r="I13" i="5"/>
  <c r="L13" i="14" l="1"/>
  <c r="O13" i="14" s="1"/>
  <c r="Q13" i="14" s="1"/>
  <c r="L14" i="14"/>
  <c r="O14" i="14" s="1"/>
  <c r="Q14" i="14" s="1"/>
  <c r="L15" i="14"/>
  <c r="O15" i="14" s="1"/>
  <c r="Q15" i="14" s="1"/>
  <c r="L16" i="14"/>
  <c r="O16" i="14" s="1"/>
  <c r="Q16" i="14" s="1"/>
  <c r="L17" i="14"/>
  <c r="O17" i="14" s="1"/>
  <c r="Q17" i="14" s="1"/>
  <c r="L18" i="14"/>
  <c r="O18" i="14" s="1"/>
  <c r="Q18" i="14" s="1"/>
  <c r="L20" i="14"/>
  <c r="O20" i="14" s="1"/>
  <c r="Q20" i="14" s="1"/>
  <c r="L21" i="14"/>
  <c r="O21" i="14" s="1"/>
  <c r="Q21" i="14" s="1"/>
  <c r="L22" i="14"/>
  <c r="O22" i="14" s="1"/>
  <c r="Q22" i="14" s="1"/>
  <c r="L23" i="14"/>
  <c r="O23" i="14" s="1"/>
  <c r="Q23" i="14" s="1"/>
  <c r="L24" i="14"/>
  <c r="O24" i="14" s="1"/>
  <c r="Q24" i="14" s="1"/>
  <c r="L25" i="14"/>
  <c r="O25" i="14" s="1"/>
  <c r="Q25" i="14" s="1"/>
  <c r="L26" i="14"/>
  <c r="O26" i="14" s="1"/>
  <c r="Q26" i="14" s="1"/>
  <c r="L27" i="14"/>
  <c r="O27" i="14" s="1"/>
  <c r="Q27" i="14" s="1"/>
  <c r="L28" i="14"/>
  <c r="O28" i="14" s="1"/>
  <c r="Q28" i="14" s="1"/>
  <c r="L29" i="14"/>
  <c r="O29" i="14" s="1"/>
  <c r="Q29" i="14" s="1"/>
  <c r="L30" i="14"/>
  <c r="O30" i="14" s="1"/>
  <c r="Q30" i="14" s="1"/>
  <c r="L31" i="14"/>
  <c r="O31" i="14" s="1"/>
  <c r="Q31" i="14" s="1"/>
  <c r="L32" i="14"/>
  <c r="O32" i="14" s="1"/>
  <c r="Q32" i="14" s="1"/>
  <c r="L33" i="14"/>
  <c r="O33" i="14" s="1"/>
  <c r="Q33" i="14" s="1"/>
  <c r="L34" i="14"/>
  <c r="O34" i="14" s="1"/>
  <c r="Q34" i="14" s="1"/>
  <c r="L35" i="14"/>
  <c r="O35" i="14" s="1"/>
  <c r="Q35" i="14" s="1"/>
  <c r="L36" i="14"/>
  <c r="O36" i="14" s="1"/>
  <c r="Q36" i="14" s="1"/>
  <c r="L37" i="14"/>
  <c r="O37" i="14" s="1"/>
  <c r="Q37" i="14" s="1"/>
  <c r="L38" i="14"/>
  <c r="O38" i="14" s="1"/>
  <c r="Q38" i="14" s="1"/>
  <c r="L39" i="14"/>
  <c r="O39" i="14" s="1"/>
  <c r="Q39" i="14" s="1"/>
  <c r="L40" i="14"/>
  <c r="O40" i="14" s="1"/>
  <c r="Q40" i="14" s="1"/>
  <c r="L41" i="14"/>
  <c r="O41" i="14" s="1"/>
  <c r="Q41" i="14" s="1"/>
  <c r="L42" i="14"/>
  <c r="O42" i="14" s="1"/>
  <c r="Q42" i="14" s="1"/>
  <c r="L43" i="14"/>
  <c r="O43" i="14" s="1"/>
  <c r="Q43" i="14" s="1"/>
  <c r="L44" i="14"/>
  <c r="O44" i="14" s="1"/>
  <c r="Q44" i="14" s="1"/>
  <c r="L45" i="14"/>
  <c r="O45" i="14" s="1"/>
  <c r="Q45" i="14" s="1"/>
  <c r="L46" i="14"/>
  <c r="O46" i="14" s="1"/>
  <c r="Q46" i="14" s="1"/>
  <c r="L47" i="14"/>
  <c r="O47" i="14" s="1"/>
  <c r="Q47" i="14" s="1"/>
  <c r="L48" i="14"/>
  <c r="O48" i="14" s="1"/>
  <c r="Q48" i="14" s="1"/>
  <c r="L49" i="14"/>
  <c r="O49" i="14" s="1"/>
  <c r="Q49" i="14" s="1"/>
  <c r="L50" i="14"/>
  <c r="O50" i="14" s="1"/>
  <c r="Q50" i="14" s="1"/>
  <c r="L51" i="14"/>
  <c r="O51" i="14" s="1"/>
  <c r="Q51" i="14" s="1"/>
  <c r="L52" i="14"/>
  <c r="O52" i="14" s="1"/>
  <c r="Q52" i="14" s="1"/>
  <c r="L53" i="14"/>
  <c r="O53" i="14" s="1"/>
  <c r="Q53" i="14" s="1"/>
  <c r="L54" i="14"/>
  <c r="O54" i="14" s="1"/>
  <c r="Q54" i="14" s="1"/>
  <c r="L55" i="14"/>
  <c r="O55" i="14" s="1"/>
  <c r="Q55" i="14" s="1"/>
  <c r="L56" i="14"/>
  <c r="O56" i="14" s="1"/>
  <c r="Q56" i="14" s="1"/>
  <c r="L57" i="14"/>
  <c r="O57" i="14" s="1"/>
  <c r="Q57" i="14" s="1"/>
  <c r="L58" i="14"/>
  <c r="O58" i="14" s="1"/>
  <c r="Q58" i="14" s="1"/>
  <c r="L59" i="14"/>
  <c r="O59" i="14" s="1"/>
  <c r="Q59" i="14" s="1"/>
  <c r="L60" i="14"/>
  <c r="O60" i="14" s="1"/>
  <c r="Q60" i="14" s="1"/>
  <c r="L61" i="14"/>
  <c r="O61" i="14" s="1"/>
  <c r="Q61" i="14" s="1"/>
  <c r="L62" i="14"/>
  <c r="O62" i="14" s="1"/>
  <c r="Q62" i="14" s="1"/>
  <c r="L63" i="14"/>
  <c r="O63" i="14" s="1"/>
  <c r="Q63" i="14" s="1"/>
  <c r="L64" i="14"/>
  <c r="O64" i="14" s="1"/>
  <c r="Q64" i="14" s="1"/>
  <c r="L65" i="14"/>
  <c r="O65" i="14" s="1"/>
  <c r="Q65" i="14" s="1"/>
  <c r="L66" i="14"/>
  <c r="O66" i="14" s="1"/>
  <c r="Q66" i="14" s="1"/>
  <c r="L67" i="14"/>
  <c r="O67" i="14" s="1"/>
  <c r="Q67" i="14" s="1"/>
  <c r="L68" i="14"/>
  <c r="O68" i="14" s="1"/>
  <c r="Q68" i="14" s="1"/>
  <c r="L69" i="14"/>
  <c r="O69" i="14" s="1"/>
  <c r="Q69" i="14" s="1"/>
  <c r="L70" i="14"/>
  <c r="O70" i="14" s="1"/>
  <c r="Q70" i="14" s="1"/>
  <c r="L71" i="14"/>
  <c r="O71" i="14" s="1"/>
  <c r="Q71" i="14" s="1"/>
  <c r="L72" i="14"/>
  <c r="O72" i="14" s="1"/>
  <c r="Q72" i="14" s="1"/>
  <c r="L73" i="14"/>
  <c r="O73" i="14" s="1"/>
  <c r="Q73" i="14" s="1"/>
  <c r="L74" i="14"/>
  <c r="O74" i="14" s="1"/>
  <c r="Q74" i="14" s="1"/>
  <c r="L75" i="14"/>
  <c r="O75" i="14" s="1"/>
  <c r="Q75" i="14" s="1"/>
  <c r="L76" i="14"/>
  <c r="O76" i="14" s="1"/>
  <c r="Q76" i="14" s="1"/>
  <c r="L77" i="14"/>
  <c r="O77" i="14" s="1"/>
  <c r="Q77" i="14" s="1"/>
  <c r="L78" i="14"/>
  <c r="O78" i="14" s="1"/>
  <c r="Q78" i="14" s="1"/>
  <c r="L79" i="14"/>
  <c r="O79" i="14" s="1"/>
  <c r="Q79" i="14" s="1"/>
  <c r="L80" i="14"/>
  <c r="O80" i="14" s="1"/>
  <c r="Q80" i="14" s="1"/>
  <c r="L81" i="14"/>
  <c r="O81" i="14" s="1"/>
  <c r="Q81" i="14" s="1"/>
  <c r="L82" i="14"/>
  <c r="O82" i="14" s="1"/>
  <c r="Q82" i="14" s="1"/>
  <c r="L83" i="14"/>
  <c r="O83" i="14" s="1"/>
  <c r="Q83" i="14" s="1"/>
  <c r="L84" i="14"/>
  <c r="O84" i="14" s="1"/>
  <c r="Q84" i="14" s="1"/>
  <c r="L85" i="14"/>
  <c r="O85" i="14" s="1"/>
  <c r="Q85" i="14" s="1"/>
  <c r="L86" i="14"/>
  <c r="O86" i="14" s="1"/>
  <c r="Q86" i="14" s="1"/>
  <c r="L87" i="14"/>
  <c r="O87" i="14" s="1"/>
  <c r="Q87" i="14" s="1"/>
  <c r="L88" i="14"/>
  <c r="O88" i="14" s="1"/>
  <c r="Q88" i="14" s="1"/>
  <c r="L89" i="14"/>
  <c r="O89" i="14" s="1"/>
  <c r="Q89" i="14" s="1"/>
  <c r="L90" i="14"/>
  <c r="O90" i="14" s="1"/>
  <c r="Q90" i="14" s="1"/>
  <c r="L91" i="14"/>
  <c r="O91" i="14" s="1"/>
  <c r="Q91" i="14" s="1"/>
  <c r="L92" i="14"/>
  <c r="O92" i="14" s="1"/>
  <c r="Q92" i="14" s="1"/>
  <c r="L93" i="14"/>
  <c r="O93" i="14" s="1"/>
  <c r="Q93" i="14" s="1"/>
  <c r="L94" i="14"/>
  <c r="O94" i="14" s="1"/>
  <c r="Q94" i="14" s="1"/>
  <c r="L95" i="14"/>
  <c r="O95" i="14" s="1"/>
  <c r="Q95" i="14" s="1"/>
  <c r="L96" i="14"/>
  <c r="O96" i="14" s="1"/>
  <c r="Q96" i="14" s="1"/>
  <c r="L97" i="14"/>
  <c r="O97" i="14" s="1"/>
  <c r="Q97" i="14" s="1"/>
  <c r="L98" i="14"/>
  <c r="O98" i="14" s="1"/>
  <c r="Q98" i="14" s="1"/>
  <c r="L99" i="14"/>
  <c r="O99" i="14" s="1"/>
  <c r="Q99" i="14" s="1"/>
  <c r="L100" i="14"/>
  <c r="O100" i="14" s="1"/>
  <c r="Q100" i="14" s="1"/>
  <c r="L101" i="14"/>
  <c r="O101" i="14" s="1"/>
  <c r="Q101" i="14" s="1"/>
  <c r="L102" i="14"/>
  <c r="O102" i="14" s="1"/>
  <c r="Q102" i="14" s="1"/>
  <c r="L103" i="14"/>
  <c r="O103" i="14" s="1"/>
  <c r="Q103" i="14" s="1"/>
  <c r="L104" i="14"/>
  <c r="O104" i="14" s="1"/>
  <c r="Q104" i="14" s="1"/>
  <c r="L105" i="14"/>
  <c r="O105" i="14" s="1"/>
  <c r="Q105" i="14" s="1"/>
  <c r="L106" i="14"/>
  <c r="O106" i="14" s="1"/>
  <c r="Q106" i="14" s="1"/>
  <c r="L107" i="14"/>
  <c r="O107" i="14" s="1"/>
  <c r="Q107" i="14" s="1"/>
  <c r="L108" i="14"/>
  <c r="O108" i="14" s="1"/>
  <c r="Q108" i="14" s="1"/>
  <c r="L109" i="14"/>
  <c r="O109" i="14" s="1"/>
  <c r="Q109" i="14" s="1"/>
  <c r="L110" i="14"/>
  <c r="O110" i="14" s="1"/>
  <c r="Q110" i="14" s="1"/>
  <c r="L111" i="14"/>
  <c r="O111" i="14" s="1"/>
  <c r="Q111" i="14" s="1"/>
  <c r="L112" i="14"/>
  <c r="O112" i="14" s="1"/>
  <c r="Q112" i="14" s="1"/>
  <c r="L113" i="14"/>
  <c r="O113" i="14" s="1"/>
  <c r="Q113" i="14" s="1"/>
  <c r="L114" i="14"/>
  <c r="O114" i="14" s="1"/>
  <c r="Q114" i="14" s="1"/>
  <c r="L115" i="14"/>
  <c r="O115" i="14" s="1"/>
  <c r="Q115" i="14" s="1"/>
  <c r="L116" i="14"/>
  <c r="O116" i="14" s="1"/>
  <c r="Q116" i="14" s="1"/>
  <c r="L117" i="14"/>
  <c r="O117" i="14" s="1"/>
  <c r="Q117" i="14" s="1"/>
  <c r="L118" i="14"/>
  <c r="O118" i="14" s="1"/>
  <c r="Q118" i="14" s="1"/>
  <c r="L119" i="14"/>
  <c r="O119" i="14" s="1"/>
  <c r="Q119" i="14" s="1"/>
  <c r="L120" i="14"/>
  <c r="O120" i="14" s="1"/>
  <c r="Q120" i="14" s="1"/>
  <c r="L121" i="14"/>
  <c r="O121" i="14" s="1"/>
  <c r="Q121" i="14" s="1"/>
  <c r="L122" i="14"/>
  <c r="O122" i="14" s="1"/>
  <c r="Q122" i="14" s="1"/>
  <c r="L123" i="14"/>
  <c r="O123" i="14" s="1"/>
  <c r="Q123" i="14" s="1"/>
  <c r="L124" i="14"/>
  <c r="O124" i="14" s="1"/>
  <c r="Q124" i="14" s="1"/>
  <c r="L125" i="14"/>
  <c r="O125" i="14" s="1"/>
  <c r="Q125" i="14" s="1"/>
  <c r="L126" i="14"/>
  <c r="O126" i="14" s="1"/>
  <c r="Q126" i="14" s="1"/>
  <c r="L127" i="14"/>
  <c r="O127" i="14" s="1"/>
  <c r="Q127" i="14" s="1"/>
  <c r="L128" i="14"/>
  <c r="O128" i="14" s="1"/>
  <c r="Q128" i="14" s="1"/>
  <c r="L129" i="14"/>
  <c r="O129" i="14" s="1"/>
  <c r="Q129" i="14" s="1"/>
  <c r="L130" i="14"/>
  <c r="O130" i="14" s="1"/>
  <c r="Q130" i="14" s="1"/>
  <c r="L131" i="14"/>
  <c r="O131" i="14" s="1"/>
  <c r="Q131" i="14" s="1"/>
  <c r="L132" i="14"/>
  <c r="O132" i="14" s="1"/>
  <c r="Q132" i="14" s="1"/>
  <c r="L133" i="14"/>
  <c r="O133" i="14" s="1"/>
  <c r="Q133" i="14" s="1"/>
  <c r="L134" i="14"/>
  <c r="O134" i="14" s="1"/>
  <c r="Q134" i="14" s="1"/>
  <c r="L135" i="14"/>
  <c r="O135" i="14" s="1"/>
  <c r="Q135" i="14" s="1"/>
  <c r="L136" i="14"/>
  <c r="O136" i="14" s="1"/>
  <c r="Q136" i="14" s="1"/>
  <c r="L137" i="14"/>
  <c r="O137" i="14" s="1"/>
  <c r="Q137" i="14" s="1"/>
  <c r="L138" i="14"/>
  <c r="O138" i="14" s="1"/>
  <c r="Q138" i="14" s="1"/>
  <c r="L139" i="14"/>
  <c r="O139" i="14" s="1"/>
  <c r="Q139" i="14" s="1"/>
  <c r="L140" i="14"/>
  <c r="O140" i="14" s="1"/>
  <c r="Q140" i="14" s="1"/>
  <c r="L141" i="14"/>
  <c r="O141" i="14" s="1"/>
  <c r="Q141" i="14" s="1"/>
  <c r="L142" i="14"/>
  <c r="O142" i="14" s="1"/>
  <c r="Q142" i="14" s="1"/>
  <c r="L143" i="14"/>
  <c r="O143" i="14" s="1"/>
  <c r="Q143" i="14" s="1"/>
  <c r="L144" i="14"/>
  <c r="O144" i="14" s="1"/>
  <c r="Q144" i="14" s="1"/>
  <c r="L145" i="14"/>
  <c r="O145" i="14" s="1"/>
  <c r="Q145" i="14" s="1"/>
  <c r="L146" i="14"/>
  <c r="O146" i="14" s="1"/>
  <c r="Q146" i="14" s="1"/>
  <c r="L147" i="14"/>
  <c r="O147" i="14" s="1"/>
  <c r="Q147" i="14" s="1"/>
  <c r="L148" i="14"/>
  <c r="O148" i="14" s="1"/>
  <c r="Q148" i="14" s="1"/>
  <c r="L149" i="14"/>
  <c r="O149" i="14" s="1"/>
  <c r="Q149" i="14" s="1"/>
  <c r="L150" i="14"/>
  <c r="O150" i="14" s="1"/>
  <c r="Q150" i="14" s="1"/>
  <c r="L151" i="14"/>
  <c r="O151" i="14" s="1"/>
  <c r="Q151" i="14" s="1"/>
  <c r="L152" i="14"/>
  <c r="O152" i="14" s="1"/>
  <c r="Q152" i="14" s="1"/>
  <c r="L153" i="14"/>
  <c r="O153" i="14" s="1"/>
  <c r="Q153" i="14" s="1"/>
  <c r="L154" i="14"/>
  <c r="O154" i="14" s="1"/>
  <c r="Q154" i="14" s="1"/>
  <c r="L155" i="14"/>
  <c r="O155" i="14" s="1"/>
  <c r="Q155" i="14" s="1"/>
  <c r="L156" i="14"/>
  <c r="O156" i="14" s="1"/>
  <c r="Q156" i="14" s="1"/>
  <c r="L157" i="14"/>
  <c r="O157" i="14" s="1"/>
  <c r="Q157" i="14" s="1"/>
  <c r="L158" i="14"/>
  <c r="O158" i="14" s="1"/>
  <c r="Q158" i="14" s="1"/>
  <c r="L159" i="14"/>
  <c r="O159" i="14" s="1"/>
  <c r="Q159" i="14" s="1"/>
  <c r="L160" i="14"/>
  <c r="O160" i="14" s="1"/>
  <c r="Q160" i="14" s="1"/>
  <c r="L161" i="14"/>
  <c r="O161" i="14" s="1"/>
  <c r="Q161" i="14" s="1"/>
  <c r="L162" i="14"/>
  <c r="O162" i="14" s="1"/>
  <c r="Q162" i="14" s="1"/>
  <c r="L163" i="14"/>
  <c r="O163" i="14" s="1"/>
  <c r="Q163" i="14" s="1"/>
  <c r="L164" i="14"/>
  <c r="O164" i="14" s="1"/>
  <c r="Q164" i="14" s="1"/>
  <c r="L165" i="14"/>
  <c r="O165" i="14" s="1"/>
  <c r="Q165" i="14" s="1"/>
  <c r="L166" i="14"/>
  <c r="O166" i="14" s="1"/>
  <c r="Q166" i="14" s="1"/>
  <c r="L167" i="14"/>
  <c r="O167" i="14" s="1"/>
  <c r="Q167" i="14" s="1"/>
  <c r="L168" i="14"/>
  <c r="O168" i="14" s="1"/>
  <c r="Q168" i="14" s="1"/>
  <c r="L169" i="14"/>
  <c r="O169" i="14" s="1"/>
  <c r="Q169" i="14" s="1"/>
  <c r="L170" i="14"/>
  <c r="O170" i="14" s="1"/>
  <c r="Q170" i="14" s="1"/>
  <c r="L171" i="14"/>
  <c r="O171" i="14" s="1"/>
  <c r="Q171" i="14" s="1"/>
  <c r="L172" i="14"/>
  <c r="O172" i="14" s="1"/>
  <c r="Q172" i="14" s="1"/>
  <c r="L173" i="14"/>
  <c r="O173" i="14" s="1"/>
  <c r="Q173" i="14" s="1"/>
  <c r="L174" i="14"/>
  <c r="O174" i="14" s="1"/>
  <c r="Q174" i="14" s="1"/>
  <c r="L175" i="14"/>
  <c r="O175" i="14" s="1"/>
  <c r="Q175" i="14" s="1"/>
  <c r="L176" i="14"/>
  <c r="O176" i="14" s="1"/>
  <c r="Q176" i="14" s="1"/>
  <c r="L177" i="14"/>
  <c r="O177" i="14" s="1"/>
  <c r="Q177" i="14" s="1"/>
  <c r="L178" i="14"/>
  <c r="O178" i="14" s="1"/>
  <c r="Q178" i="14" s="1"/>
  <c r="L179" i="14"/>
  <c r="O179" i="14" s="1"/>
  <c r="Q179" i="14" s="1"/>
  <c r="L180" i="14"/>
  <c r="O180" i="14" s="1"/>
  <c r="Q180" i="14" s="1"/>
  <c r="L181" i="14"/>
  <c r="O181" i="14" s="1"/>
  <c r="Q181" i="14" s="1"/>
  <c r="L182" i="14"/>
  <c r="O182" i="14" s="1"/>
  <c r="Q182" i="14" s="1"/>
  <c r="L183" i="14"/>
  <c r="O183" i="14" s="1"/>
  <c r="Q183" i="14" s="1"/>
  <c r="L184" i="14"/>
  <c r="O184" i="14" s="1"/>
  <c r="Q184" i="14" s="1"/>
  <c r="L185" i="14"/>
  <c r="O185" i="14" s="1"/>
  <c r="Q185" i="14" s="1"/>
  <c r="L186" i="14"/>
  <c r="O186" i="14" s="1"/>
  <c r="Q186" i="14" s="1"/>
  <c r="L187" i="14"/>
  <c r="O187" i="14" s="1"/>
  <c r="Q187" i="14" s="1"/>
  <c r="L188" i="14"/>
  <c r="O188" i="14" s="1"/>
  <c r="Q188" i="14" s="1"/>
  <c r="L189" i="14"/>
  <c r="O189" i="14" s="1"/>
  <c r="Q189" i="14" s="1"/>
  <c r="L190" i="14"/>
  <c r="O190" i="14" s="1"/>
  <c r="Q190" i="14" s="1"/>
  <c r="L191" i="14"/>
  <c r="O191" i="14" s="1"/>
  <c r="Q191" i="14" s="1"/>
  <c r="L192" i="14"/>
  <c r="O192" i="14" s="1"/>
  <c r="Q192" i="14" s="1"/>
  <c r="L193" i="14"/>
  <c r="O193" i="14" s="1"/>
  <c r="Q193" i="14" s="1"/>
  <c r="L194" i="14"/>
  <c r="O194" i="14" s="1"/>
  <c r="Q194" i="14" s="1"/>
  <c r="L195" i="14"/>
  <c r="O195" i="14" s="1"/>
  <c r="Q195" i="14" s="1"/>
  <c r="L196" i="14"/>
  <c r="O196" i="14" s="1"/>
  <c r="Q196" i="14" s="1"/>
  <c r="L197" i="14"/>
  <c r="O197" i="14" s="1"/>
  <c r="Q197" i="14" s="1"/>
  <c r="L198" i="14"/>
  <c r="O198" i="14" s="1"/>
  <c r="Q198" i="14" s="1"/>
  <c r="L199" i="14"/>
  <c r="O199" i="14" s="1"/>
  <c r="Q199" i="14" s="1"/>
  <c r="L200" i="14"/>
  <c r="O200" i="14" s="1"/>
  <c r="Q200" i="14" s="1"/>
  <c r="L201" i="14"/>
  <c r="O201" i="14" s="1"/>
  <c r="Q201" i="14" s="1"/>
  <c r="L202" i="14"/>
  <c r="O202" i="14" s="1"/>
  <c r="Q202" i="14" s="1"/>
  <c r="L203" i="14"/>
  <c r="O203" i="14" s="1"/>
  <c r="Q203" i="14" s="1"/>
  <c r="L204" i="14"/>
  <c r="O204" i="14" s="1"/>
  <c r="Q204" i="14" s="1"/>
  <c r="L205" i="14"/>
  <c r="O205" i="14" s="1"/>
  <c r="Q205" i="14" s="1"/>
  <c r="L206" i="14"/>
  <c r="O206" i="14" s="1"/>
  <c r="Q206" i="14" s="1"/>
  <c r="L207" i="14"/>
  <c r="O207" i="14" s="1"/>
  <c r="Q207" i="14" s="1"/>
  <c r="L208" i="14"/>
  <c r="O208" i="14" s="1"/>
  <c r="Q208" i="14" s="1"/>
  <c r="L209" i="14"/>
  <c r="O209" i="14" s="1"/>
  <c r="Q209" i="14" s="1"/>
  <c r="L210" i="14"/>
  <c r="O210" i="14" s="1"/>
  <c r="Q210" i="14" s="1"/>
  <c r="L211" i="14"/>
  <c r="O211" i="14" s="1"/>
  <c r="Q211" i="14" s="1"/>
  <c r="L212" i="14"/>
  <c r="O212" i="14" s="1"/>
  <c r="Q212" i="14" s="1"/>
  <c r="L213" i="14"/>
  <c r="O213" i="14" s="1"/>
  <c r="Q213" i="14" s="1"/>
  <c r="L214" i="14"/>
  <c r="O214" i="14" s="1"/>
  <c r="Q214" i="14" s="1"/>
  <c r="L215" i="14"/>
  <c r="O215" i="14" s="1"/>
  <c r="Q215" i="14" s="1"/>
  <c r="L216" i="14"/>
  <c r="O216" i="14" s="1"/>
  <c r="Q216" i="14" s="1"/>
  <c r="L217" i="14"/>
  <c r="O217" i="14" s="1"/>
  <c r="Q217" i="14" s="1"/>
  <c r="L218" i="14"/>
  <c r="O218" i="14" s="1"/>
  <c r="Q218" i="14" s="1"/>
  <c r="L219" i="14"/>
  <c r="O219" i="14" s="1"/>
  <c r="Q219" i="14" s="1"/>
  <c r="L220" i="14"/>
  <c r="O220" i="14" s="1"/>
  <c r="Q220" i="14" s="1"/>
  <c r="L221" i="14"/>
  <c r="O221" i="14" s="1"/>
  <c r="Q221" i="14" s="1"/>
  <c r="L222" i="14"/>
  <c r="O222" i="14" s="1"/>
  <c r="Q222" i="14" s="1"/>
  <c r="L223" i="14"/>
  <c r="O223" i="14" s="1"/>
  <c r="Q223" i="14" s="1"/>
  <c r="L224" i="14"/>
  <c r="O224" i="14" s="1"/>
  <c r="Q224" i="14" s="1"/>
  <c r="L225" i="14"/>
  <c r="O225" i="14" s="1"/>
  <c r="Q225" i="14" s="1"/>
  <c r="L226" i="14"/>
  <c r="O226" i="14" s="1"/>
  <c r="Q226" i="14" s="1"/>
  <c r="L227" i="14"/>
  <c r="O227" i="14" s="1"/>
  <c r="Q227" i="14" s="1"/>
  <c r="L228" i="14"/>
  <c r="O228" i="14" s="1"/>
  <c r="Q228" i="14" s="1"/>
  <c r="L229" i="14"/>
  <c r="O229" i="14" s="1"/>
  <c r="Q229" i="14" s="1"/>
  <c r="L230" i="14"/>
  <c r="O230" i="14" s="1"/>
  <c r="Q230" i="14" s="1"/>
  <c r="L231" i="14"/>
  <c r="O231" i="14" s="1"/>
  <c r="Q231" i="14" s="1"/>
  <c r="L232" i="14"/>
  <c r="O232" i="14" s="1"/>
  <c r="Q232" i="14" s="1"/>
  <c r="L233" i="14"/>
  <c r="O233" i="14" s="1"/>
  <c r="Q233" i="14" s="1"/>
  <c r="L234" i="14"/>
  <c r="O234" i="14" s="1"/>
  <c r="Q234" i="14" s="1"/>
  <c r="L235" i="14"/>
  <c r="O235" i="14" s="1"/>
  <c r="Q235" i="14" s="1"/>
  <c r="L236" i="14"/>
  <c r="O236" i="14" s="1"/>
  <c r="Q236" i="14" s="1"/>
  <c r="L237" i="14"/>
  <c r="O237" i="14" s="1"/>
  <c r="Q237" i="14" s="1"/>
  <c r="L238" i="14"/>
  <c r="O238" i="14" s="1"/>
  <c r="Q238" i="14" s="1"/>
  <c r="L239" i="14"/>
  <c r="O239" i="14" s="1"/>
  <c r="Q239" i="14" s="1"/>
  <c r="L240" i="14"/>
  <c r="O240" i="14" s="1"/>
  <c r="Q240" i="14" s="1"/>
  <c r="L241" i="14"/>
  <c r="O241" i="14" s="1"/>
  <c r="Q241" i="14" s="1"/>
  <c r="L242" i="14"/>
  <c r="O242" i="14" s="1"/>
  <c r="Q242" i="14" s="1"/>
  <c r="L243" i="14"/>
  <c r="O243" i="14" s="1"/>
  <c r="Q243" i="14" s="1"/>
  <c r="L244" i="14"/>
  <c r="O244" i="14" s="1"/>
  <c r="Q244" i="14" s="1"/>
  <c r="L245" i="14"/>
  <c r="O245" i="14" s="1"/>
  <c r="Q245" i="14" s="1"/>
  <c r="L246" i="14"/>
  <c r="O246" i="14" s="1"/>
  <c r="Q246" i="14" s="1"/>
  <c r="L247" i="14"/>
  <c r="O247" i="14" s="1"/>
  <c r="Q247" i="14" s="1"/>
  <c r="L248" i="14"/>
  <c r="O248" i="14" s="1"/>
  <c r="Q248" i="14" s="1"/>
  <c r="L249" i="14"/>
  <c r="O249" i="14" s="1"/>
  <c r="Q249" i="14" s="1"/>
  <c r="L250" i="14"/>
  <c r="O250" i="14" s="1"/>
  <c r="Q250" i="14" s="1"/>
  <c r="L251" i="14"/>
  <c r="O251" i="14" s="1"/>
  <c r="Q251" i="14" s="1"/>
  <c r="L252" i="14"/>
  <c r="O252" i="14" s="1"/>
  <c r="Q252" i="14" s="1"/>
  <c r="L253" i="14"/>
  <c r="O253" i="14" s="1"/>
  <c r="Q253" i="14" s="1"/>
  <c r="L254" i="14"/>
  <c r="O254" i="14" s="1"/>
  <c r="Q254" i="14" s="1"/>
  <c r="L255" i="14"/>
  <c r="O255" i="14" s="1"/>
  <c r="Q255" i="14" s="1"/>
  <c r="L256" i="14"/>
  <c r="O256" i="14" s="1"/>
  <c r="Q256" i="14" s="1"/>
  <c r="L257" i="14"/>
  <c r="O257" i="14" s="1"/>
  <c r="Q257" i="14" s="1"/>
  <c r="L258" i="14"/>
  <c r="O258" i="14" s="1"/>
  <c r="Q258" i="14" s="1"/>
  <c r="L259" i="14"/>
  <c r="O259" i="14" s="1"/>
  <c r="Q259" i="14" s="1"/>
  <c r="L260" i="14"/>
  <c r="O260" i="14" s="1"/>
  <c r="Q260" i="14" s="1"/>
  <c r="L261" i="14"/>
  <c r="O261" i="14" s="1"/>
  <c r="Q261" i="14" s="1"/>
  <c r="L262" i="14"/>
  <c r="O262" i="14" s="1"/>
  <c r="Q262" i="14" s="1"/>
  <c r="L263" i="14"/>
  <c r="O263" i="14" s="1"/>
  <c r="Q263" i="14" s="1"/>
  <c r="L264" i="14"/>
  <c r="O264" i="14" s="1"/>
  <c r="Q264" i="14" s="1"/>
  <c r="L265" i="14"/>
  <c r="O265" i="14" s="1"/>
  <c r="Q265" i="14" s="1"/>
  <c r="L266" i="14"/>
  <c r="O266" i="14" s="1"/>
  <c r="Q266" i="14" s="1"/>
  <c r="L267" i="14"/>
  <c r="O267" i="14" s="1"/>
  <c r="Q267" i="14" s="1"/>
  <c r="L268" i="14"/>
  <c r="O268" i="14" s="1"/>
  <c r="Q268" i="14" s="1"/>
  <c r="L269" i="14"/>
  <c r="O269" i="14" s="1"/>
  <c r="Q269" i="14" s="1"/>
  <c r="L270" i="14"/>
  <c r="O270" i="14" s="1"/>
  <c r="Q270" i="14" s="1"/>
  <c r="L271" i="14"/>
  <c r="O271" i="14" s="1"/>
  <c r="Q271" i="14" s="1"/>
  <c r="L272" i="14"/>
  <c r="O272" i="14" s="1"/>
  <c r="Q272" i="14" s="1"/>
  <c r="L273" i="14"/>
  <c r="O273" i="14" s="1"/>
  <c r="Q273" i="14" s="1"/>
  <c r="L274" i="14"/>
  <c r="O274" i="14" s="1"/>
  <c r="Q274" i="14" s="1"/>
  <c r="L275" i="14"/>
  <c r="O275" i="14" s="1"/>
  <c r="Q275" i="14" s="1"/>
  <c r="L276" i="14"/>
  <c r="O276" i="14" s="1"/>
  <c r="Q276" i="14" s="1"/>
  <c r="L277" i="14"/>
  <c r="O277" i="14" s="1"/>
  <c r="Q277" i="14" s="1"/>
  <c r="L278" i="14"/>
  <c r="O278" i="14" s="1"/>
  <c r="Q278" i="14" s="1"/>
  <c r="L279" i="14"/>
  <c r="O279" i="14" s="1"/>
  <c r="Q279" i="14" s="1"/>
  <c r="L280" i="14"/>
  <c r="O280" i="14" s="1"/>
  <c r="Q280" i="14" s="1"/>
  <c r="L281" i="14"/>
  <c r="O281" i="14" s="1"/>
  <c r="Q281" i="14" s="1"/>
  <c r="L282" i="14"/>
  <c r="O282" i="14" s="1"/>
  <c r="Q282" i="14" s="1"/>
  <c r="L283" i="14"/>
  <c r="O283" i="14" s="1"/>
  <c r="Q283" i="14" s="1"/>
  <c r="L284" i="14"/>
  <c r="O284" i="14" s="1"/>
  <c r="Q284" i="14" s="1"/>
  <c r="L285" i="14"/>
  <c r="O285" i="14" s="1"/>
  <c r="Q285" i="14" s="1"/>
  <c r="L286" i="14"/>
  <c r="O286" i="14" s="1"/>
  <c r="Q286" i="14" s="1"/>
  <c r="L287" i="14"/>
  <c r="O287" i="14" s="1"/>
  <c r="Q287" i="14" s="1"/>
  <c r="L288" i="14"/>
  <c r="O288" i="14" s="1"/>
  <c r="Q288" i="14" s="1"/>
  <c r="L289" i="14"/>
  <c r="O289" i="14" s="1"/>
  <c r="Q289" i="14" s="1"/>
  <c r="L290" i="14"/>
  <c r="O290" i="14" s="1"/>
  <c r="Q290" i="14" s="1"/>
  <c r="L291" i="14"/>
  <c r="O291" i="14" s="1"/>
  <c r="Q291" i="14" s="1"/>
  <c r="L292" i="14"/>
  <c r="O292" i="14" s="1"/>
  <c r="Q292" i="14" s="1"/>
  <c r="L293" i="14"/>
  <c r="O293" i="14" s="1"/>
  <c r="Q293" i="14" s="1"/>
  <c r="L294" i="14"/>
  <c r="O294" i="14" s="1"/>
  <c r="Q294" i="14" s="1"/>
  <c r="L295" i="14"/>
  <c r="O295" i="14" s="1"/>
  <c r="Q295" i="14" s="1"/>
  <c r="L296" i="14"/>
  <c r="O296" i="14" s="1"/>
  <c r="Q296" i="14" s="1"/>
  <c r="L297" i="14"/>
  <c r="O297" i="14" s="1"/>
  <c r="Q297" i="14" s="1"/>
  <c r="L298" i="14"/>
  <c r="O298" i="14" s="1"/>
  <c r="Q298" i="14" s="1"/>
  <c r="L299" i="14"/>
  <c r="O299" i="14" s="1"/>
  <c r="Q299" i="14" s="1"/>
  <c r="L300" i="14"/>
  <c r="O300" i="14" s="1"/>
  <c r="Q300" i="14" s="1"/>
  <c r="L301" i="14"/>
  <c r="O301" i="14" s="1"/>
  <c r="Q301" i="14" s="1"/>
  <c r="L302" i="14"/>
  <c r="O302" i="14" s="1"/>
  <c r="Q302" i="14" s="1"/>
  <c r="L303" i="14"/>
  <c r="O303" i="14" s="1"/>
  <c r="Q303" i="14" s="1"/>
  <c r="L304" i="14"/>
  <c r="O304" i="14" s="1"/>
  <c r="Q304" i="14" s="1"/>
  <c r="L305" i="14"/>
  <c r="O305" i="14" s="1"/>
  <c r="Q305" i="14" s="1"/>
  <c r="L306" i="14"/>
  <c r="O306" i="14" s="1"/>
  <c r="Q306" i="14" s="1"/>
  <c r="L307" i="14"/>
  <c r="O307" i="14" s="1"/>
  <c r="Q307" i="14" s="1"/>
  <c r="L308" i="14"/>
  <c r="O308" i="14" s="1"/>
  <c r="Q308" i="14" s="1"/>
  <c r="L309" i="14"/>
  <c r="O309" i="14" s="1"/>
  <c r="Q309" i="14" s="1"/>
  <c r="L310" i="14"/>
  <c r="O310" i="14" s="1"/>
  <c r="Q310" i="14" s="1"/>
  <c r="L311" i="14"/>
  <c r="O311" i="14" s="1"/>
  <c r="Q311" i="14" s="1"/>
  <c r="L312" i="14"/>
  <c r="O312" i="14" s="1"/>
  <c r="Q312" i="14" s="1"/>
  <c r="L313" i="14"/>
  <c r="O313" i="14" s="1"/>
  <c r="Q313" i="14" s="1"/>
  <c r="L314" i="14"/>
  <c r="O314" i="14" s="1"/>
  <c r="Q314" i="14" s="1"/>
  <c r="L315" i="14"/>
  <c r="O315" i="14" s="1"/>
  <c r="Q315" i="14" s="1"/>
  <c r="L12" i="14"/>
  <c r="O12" i="14" s="1"/>
  <c r="Q12" i="14" s="1"/>
  <c r="R19" i="14" l="1"/>
  <c r="S19" i="14" s="1"/>
  <c r="U19" i="14" s="1"/>
  <c r="R13" i="14"/>
  <c r="S13" i="14" s="1"/>
  <c r="U13" i="14" s="1"/>
  <c r="R21" i="14"/>
  <c r="S21" i="14" s="1"/>
  <c r="U21" i="14" s="1"/>
  <c r="R29" i="14"/>
  <c r="S29" i="14" s="1"/>
  <c r="U29" i="14" s="1"/>
  <c r="R37" i="14"/>
  <c r="S37" i="14" s="1"/>
  <c r="U37" i="14" s="1"/>
  <c r="R45" i="14"/>
  <c r="S45" i="14" s="1"/>
  <c r="U45" i="14" s="1"/>
  <c r="R53" i="14"/>
  <c r="S53" i="14" s="1"/>
  <c r="U53" i="14" s="1"/>
  <c r="R61" i="14"/>
  <c r="S61" i="14" s="1"/>
  <c r="U61" i="14" s="1"/>
  <c r="R69" i="14"/>
  <c r="S69" i="14" s="1"/>
  <c r="U69" i="14" s="1"/>
  <c r="R77" i="14"/>
  <c r="S77" i="14" s="1"/>
  <c r="U77" i="14" s="1"/>
  <c r="R85" i="14"/>
  <c r="S85" i="14" s="1"/>
  <c r="U85" i="14" s="1"/>
  <c r="R93" i="14"/>
  <c r="S93" i="14" s="1"/>
  <c r="U93" i="14" s="1"/>
  <c r="R101" i="14"/>
  <c r="S101" i="14" s="1"/>
  <c r="U101" i="14" s="1"/>
  <c r="R109" i="14"/>
  <c r="S109" i="14" s="1"/>
  <c r="U109" i="14" s="1"/>
  <c r="R117" i="14"/>
  <c r="S117" i="14" s="1"/>
  <c r="U117" i="14" s="1"/>
  <c r="R125" i="14"/>
  <c r="S125" i="14" s="1"/>
  <c r="U125" i="14" s="1"/>
  <c r="R133" i="14"/>
  <c r="S133" i="14" s="1"/>
  <c r="U133" i="14" s="1"/>
  <c r="R141" i="14"/>
  <c r="S141" i="14" s="1"/>
  <c r="U141" i="14" s="1"/>
  <c r="R149" i="14"/>
  <c r="S149" i="14" s="1"/>
  <c r="U149" i="14" s="1"/>
  <c r="R157" i="14"/>
  <c r="S157" i="14" s="1"/>
  <c r="U157" i="14" s="1"/>
  <c r="R165" i="14"/>
  <c r="S165" i="14" s="1"/>
  <c r="U165" i="14" s="1"/>
  <c r="R173" i="14"/>
  <c r="S173" i="14" s="1"/>
  <c r="U173" i="14" s="1"/>
  <c r="R181" i="14"/>
  <c r="S181" i="14" s="1"/>
  <c r="U181" i="14" s="1"/>
  <c r="R189" i="14"/>
  <c r="S189" i="14" s="1"/>
  <c r="U189" i="14" s="1"/>
  <c r="R197" i="14"/>
  <c r="S197" i="14" s="1"/>
  <c r="U197" i="14" s="1"/>
  <c r="R205" i="14"/>
  <c r="S205" i="14" s="1"/>
  <c r="U205" i="14" s="1"/>
  <c r="R213" i="14"/>
  <c r="S213" i="14" s="1"/>
  <c r="U213" i="14" s="1"/>
  <c r="R221" i="14"/>
  <c r="S221" i="14" s="1"/>
  <c r="U221" i="14" s="1"/>
  <c r="R229" i="14"/>
  <c r="S229" i="14" s="1"/>
  <c r="U229" i="14" s="1"/>
  <c r="R237" i="14"/>
  <c r="S237" i="14" s="1"/>
  <c r="U237" i="14" s="1"/>
  <c r="R245" i="14"/>
  <c r="S245" i="14" s="1"/>
  <c r="U245" i="14" s="1"/>
  <c r="R253" i="14"/>
  <c r="S253" i="14" s="1"/>
  <c r="U253" i="14" s="1"/>
  <c r="R261" i="14"/>
  <c r="S261" i="14" s="1"/>
  <c r="U261" i="14" s="1"/>
  <c r="R269" i="14"/>
  <c r="S269" i="14" s="1"/>
  <c r="U269" i="14" s="1"/>
  <c r="R277" i="14"/>
  <c r="S277" i="14" s="1"/>
  <c r="U277" i="14" s="1"/>
  <c r="R285" i="14"/>
  <c r="S285" i="14" s="1"/>
  <c r="U285" i="14" s="1"/>
  <c r="R293" i="14"/>
  <c r="S293" i="14" s="1"/>
  <c r="U293" i="14" s="1"/>
  <c r="R301" i="14"/>
  <c r="S301" i="14" s="1"/>
  <c r="U301" i="14" s="1"/>
  <c r="R309" i="14"/>
  <c r="S309" i="14" s="1"/>
  <c r="U309" i="14" s="1"/>
  <c r="R14" i="14"/>
  <c r="S14" i="14" s="1"/>
  <c r="U14" i="14" s="1"/>
  <c r="R22" i="14"/>
  <c r="S22" i="14" s="1"/>
  <c r="U22" i="14" s="1"/>
  <c r="R30" i="14"/>
  <c r="S30" i="14" s="1"/>
  <c r="U30" i="14" s="1"/>
  <c r="R38" i="14"/>
  <c r="S38" i="14" s="1"/>
  <c r="U38" i="14" s="1"/>
  <c r="R46" i="14"/>
  <c r="S46" i="14" s="1"/>
  <c r="U46" i="14" s="1"/>
  <c r="R54" i="14"/>
  <c r="S54" i="14" s="1"/>
  <c r="U54" i="14" s="1"/>
  <c r="R62" i="14"/>
  <c r="S62" i="14" s="1"/>
  <c r="U62" i="14" s="1"/>
  <c r="R70" i="14"/>
  <c r="S70" i="14" s="1"/>
  <c r="U70" i="14" s="1"/>
  <c r="R78" i="14"/>
  <c r="S78" i="14" s="1"/>
  <c r="U78" i="14" s="1"/>
  <c r="R86" i="14"/>
  <c r="S86" i="14" s="1"/>
  <c r="U86" i="14" s="1"/>
  <c r="R94" i="14"/>
  <c r="S94" i="14" s="1"/>
  <c r="U94" i="14" s="1"/>
  <c r="R102" i="14"/>
  <c r="S102" i="14" s="1"/>
  <c r="U102" i="14" s="1"/>
  <c r="R110" i="14"/>
  <c r="S110" i="14" s="1"/>
  <c r="U110" i="14" s="1"/>
  <c r="R118" i="14"/>
  <c r="S118" i="14" s="1"/>
  <c r="U118" i="14" s="1"/>
  <c r="R126" i="14"/>
  <c r="S126" i="14" s="1"/>
  <c r="U126" i="14" s="1"/>
  <c r="R134" i="14"/>
  <c r="S134" i="14" s="1"/>
  <c r="U134" i="14" s="1"/>
  <c r="R142" i="14"/>
  <c r="S142" i="14" s="1"/>
  <c r="U142" i="14" s="1"/>
  <c r="R150" i="14"/>
  <c r="S150" i="14" s="1"/>
  <c r="U150" i="14" s="1"/>
  <c r="R158" i="14"/>
  <c r="S158" i="14" s="1"/>
  <c r="U158" i="14" s="1"/>
  <c r="R166" i="14"/>
  <c r="S166" i="14" s="1"/>
  <c r="U166" i="14" s="1"/>
  <c r="R174" i="14"/>
  <c r="S174" i="14" s="1"/>
  <c r="U174" i="14" s="1"/>
  <c r="R182" i="14"/>
  <c r="S182" i="14" s="1"/>
  <c r="U182" i="14" s="1"/>
  <c r="R190" i="14"/>
  <c r="S190" i="14" s="1"/>
  <c r="U190" i="14" s="1"/>
  <c r="R198" i="14"/>
  <c r="S198" i="14" s="1"/>
  <c r="U198" i="14" s="1"/>
  <c r="R206" i="14"/>
  <c r="S206" i="14" s="1"/>
  <c r="U206" i="14" s="1"/>
  <c r="R214" i="14"/>
  <c r="S214" i="14" s="1"/>
  <c r="U214" i="14" s="1"/>
  <c r="R222" i="14"/>
  <c r="S222" i="14" s="1"/>
  <c r="U222" i="14" s="1"/>
  <c r="R230" i="14"/>
  <c r="S230" i="14" s="1"/>
  <c r="U230" i="14" s="1"/>
  <c r="R238" i="14"/>
  <c r="S238" i="14" s="1"/>
  <c r="U238" i="14" s="1"/>
  <c r="R246" i="14"/>
  <c r="S246" i="14" s="1"/>
  <c r="U246" i="14" s="1"/>
  <c r="R254" i="14"/>
  <c r="S254" i="14" s="1"/>
  <c r="U254" i="14" s="1"/>
  <c r="R262" i="14"/>
  <c r="S262" i="14" s="1"/>
  <c r="U262" i="14" s="1"/>
  <c r="R270" i="14"/>
  <c r="S270" i="14" s="1"/>
  <c r="U270" i="14" s="1"/>
  <c r="R278" i="14"/>
  <c r="S278" i="14" s="1"/>
  <c r="U278" i="14" s="1"/>
  <c r="R286" i="14"/>
  <c r="S286" i="14" s="1"/>
  <c r="U286" i="14" s="1"/>
  <c r="R294" i="14"/>
  <c r="S294" i="14" s="1"/>
  <c r="U294" i="14" s="1"/>
  <c r="R302" i="14"/>
  <c r="S302" i="14" s="1"/>
  <c r="U302" i="14" s="1"/>
  <c r="R310" i="14"/>
  <c r="S310" i="14" s="1"/>
  <c r="U310" i="14" s="1"/>
  <c r="R15" i="14"/>
  <c r="S15" i="14" s="1"/>
  <c r="U15" i="14" s="1"/>
  <c r="R23" i="14"/>
  <c r="S23" i="14" s="1"/>
  <c r="U23" i="14" s="1"/>
  <c r="R31" i="14"/>
  <c r="S31" i="14" s="1"/>
  <c r="U31" i="14" s="1"/>
  <c r="R39" i="14"/>
  <c r="S39" i="14" s="1"/>
  <c r="U39" i="14" s="1"/>
  <c r="R47" i="14"/>
  <c r="S47" i="14" s="1"/>
  <c r="U47" i="14" s="1"/>
  <c r="R55" i="14"/>
  <c r="S55" i="14" s="1"/>
  <c r="U55" i="14" s="1"/>
  <c r="R63" i="14"/>
  <c r="S63" i="14" s="1"/>
  <c r="U63" i="14" s="1"/>
  <c r="R71" i="14"/>
  <c r="S71" i="14" s="1"/>
  <c r="U71" i="14" s="1"/>
  <c r="R79" i="14"/>
  <c r="S79" i="14" s="1"/>
  <c r="U79" i="14" s="1"/>
  <c r="R87" i="14"/>
  <c r="S87" i="14" s="1"/>
  <c r="U87" i="14" s="1"/>
  <c r="R95" i="14"/>
  <c r="S95" i="14" s="1"/>
  <c r="U95" i="14" s="1"/>
  <c r="R103" i="14"/>
  <c r="S103" i="14" s="1"/>
  <c r="U103" i="14" s="1"/>
  <c r="R111" i="14"/>
  <c r="S111" i="14" s="1"/>
  <c r="U111" i="14" s="1"/>
  <c r="R119" i="14"/>
  <c r="S119" i="14" s="1"/>
  <c r="U119" i="14" s="1"/>
  <c r="R127" i="14"/>
  <c r="S127" i="14" s="1"/>
  <c r="U127" i="14" s="1"/>
  <c r="R135" i="14"/>
  <c r="S135" i="14" s="1"/>
  <c r="U135" i="14" s="1"/>
  <c r="R143" i="14"/>
  <c r="S143" i="14" s="1"/>
  <c r="U143" i="14" s="1"/>
  <c r="R151" i="14"/>
  <c r="S151" i="14" s="1"/>
  <c r="U151" i="14" s="1"/>
  <c r="R159" i="14"/>
  <c r="S159" i="14" s="1"/>
  <c r="U159" i="14" s="1"/>
  <c r="R167" i="14"/>
  <c r="S167" i="14" s="1"/>
  <c r="U167" i="14" s="1"/>
  <c r="R175" i="14"/>
  <c r="S175" i="14" s="1"/>
  <c r="U175" i="14" s="1"/>
  <c r="R183" i="14"/>
  <c r="S183" i="14" s="1"/>
  <c r="U183" i="14" s="1"/>
  <c r="R191" i="14"/>
  <c r="S191" i="14" s="1"/>
  <c r="U191" i="14" s="1"/>
  <c r="R199" i="14"/>
  <c r="S199" i="14" s="1"/>
  <c r="U199" i="14" s="1"/>
  <c r="R207" i="14"/>
  <c r="S207" i="14" s="1"/>
  <c r="U207" i="14" s="1"/>
  <c r="R215" i="14"/>
  <c r="S215" i="14" s="1"/>
  <c r="U215" i="14" s="1"/>
  <c r="R223" i="14"/>
  <c r="S223" i="14" s="1"/>
  <c r="U223" i="14" s="1"/>
  <c r="R231" i="14"/>
  <c r="S231" i="14" s="1"/>
  <c r="U231" i="14" s="1"/>
  <c r="R239" i="14"/>
  <c r="S239" i="14" s="1"/>
  <c r="U239" i="14" s="1"/>
  <c r="R247" i="14"/>
  <c r="S247" i="14" s="1"/>
  <c r="U247" i="14" s="1"/>
  <c r="R255" i="14"/>
  <c r="S255" i="14" s="1"/>
  <c r="U255" i="14" s="1"/>
  <c r="R263" i="14"/>
  <c r="S263" i="14" s="1"/>
  <c r="U263" i="14" s="1"/>
  <c r="R271" i="14"/>
  <c r="S271" i="14" s="1"/>
  <c r="U271" i="14" s="1"/>
  <c r="R279" i="14"/>
  <c r="S279" i="14" s="1"/>
  <c r="U279" i="14" s="1"/>
  <c r="R287" i="14"/>
  <c r="S287" i="14" s="1"/>
  <c r="U287" i="14" s="1"/>
  <c r="R295" i="14"/>
  <c r="S295" i="14" s="1"/>
  <c r="U295" i="14" s="1"/>
  <c r="R303" i="14"/>
  <c r="S303" i="14" s="1"/>
  <c r="U303" i="14" s="1"/>
  <c r="R311" i="14"/>
  <c r="S311" i="14" s="1"/>
  <c r="U311" i="14" s="1"/>
  <c r="R16" i="14"/>
  <c r="S16" i="14" s="1"/>
  <c r="U16" i="14" s="1"/>
  <c r="R24" i="14"/>
  <c r="S24" i="14" s="1"/>
  <c r="U24" i="14" s="1"/>
  <c r="R32" i="14"/>
  <c r="S32" i="14" s="1"/>
  <c r="U32" i="14" s="1"/>
  <c r="R40" i="14"/>
  <c r="S40" i="14" s="1"/>
  <c r="U40" i="14" s="1"/>
  <c r="R48" i="14"/>
  <c r="S48" i="14" s="1"/>
  <c r="U48" i="14" s="1"/>
  <c r="R56" i="14"/>
  <c r="S56" i="14" s="1"/>
  <c r="U56" i="14" s="1"/>
  <c r="R64" i="14"/>
  <c r="S64" i="14" s="1"/>
  <c r="U64" i="14" s="1"/>
  <c r="R72" i="14"/>
  <c r="S72" i="14" s="1"/>
  <c r="U72" i="14" s="1"/>
  <c r="R80" i="14"/>
  <c r="S80" i="14" s="1"/>
  <c r="U80" i="14" s="1"/>
  <c r="R88" i="14"/>
  <c r="S88" i="14" s="1"/>
  <c r="U88" i="14" s="1"/>
  <c r="R96" i="14"/>
  <c r="S96" i="14" s="1"/>
  <c r="U96" i="14" s="1"/>
  <c r="R104" i="14"/>
  <c r="S104" i="14" s="1"/>
  <c r="U104" i="14" s="1"/>
  <c r="R112" i="14"/>
  <c r="S112" i="14" s="1"/>
  <c r="U112" i="14" s="1"/>
  <c r="R120" i="14"/>
  <c r="S120" i="14" s="1"/>
  <c r="U120" i="14" s="1"/>
  <c r="R128" i="14"/>
  <c r="S128" i="14" s="1"/>
  <c r="U128" i="14" s="1"/>
  <c r="R136" i="14"/>
  <c r="S136" i="14" s="1"/>
  <c r="U136" i="14" s="1"/>
  <c r="R144" i="14"/>
  <c r="S144" i="14" s="1"/>
  <c r="U144" i="14" s="1"/>
  <c r="R152" i="14"/>
  <c r="S152" i="14" s="1"/>
  <c r="U152" i="14" s="1"/>
  <c r="R160" i="14"/>
  <c r="S160" i="14" s="1"/>
  <c r="U160" i="14" s="1"/>
  <c r="R168" i="14"/>
  <c r="S168" i="14" s="1"/>
  <c r="U168" i="14" s="1"/>
  <c r="R176" i="14"/>
  <c r="S176" i="14" s="1"/>
  <c r="U176" i="14" s="1"/>
  <c r="R184" i="14"/>
  <c r="S184" i="14" s="1"/>
  <c r="U184" i="14" s="1"/>
  <c r="R192" i="14"/>
  <c r="S192" i="14" s="1"/>
  <c r="U192" i="14" s="1"/>
  <c r="R200" i="14"/>
  <c r="S200" i="14" s="1"/>
  <c r="U200" i="14" s="1"/>
  <c r="R208" i="14"/>
  <c r="S208" i="14" s="1"/>
  <c r="U208" i="14" s="1"/>
  <c r="R216" i="14"/>
  <c r="R224" i="14"/>
  <c r="S224" i="14" s="1"/>
  <c r="U224" i="14" s="1"/>
  <c r="R232" i="14"/>
  <c r="S232" i="14" s="1"/>
  <c r="U232" i="14" s="1"/>
  <c r="R240" i="14"/>
  <c r="S240" i="14" s="1"/>
  <c r="U240" i="14" s="1"/>
  <c r="R248" i="14"/>
  <c r="S248" i="14" s="1"/>
  <c r="U248" i="14" s="1"/>
  <c r="R256" i="14"/>
  <c r="S256" i="14" s="1"/>
  <c r="U256" i="14" s="1"/>
  <c r="R264" i="14"/>
  <c r="S264" i="14" s="1"/>
  <c r="U264" i="14" s="1"/>
  <c r="R272" i="14"/>
  <c r="S272" i="14" s="1"/>
  <c r="U272" i="14" s="1"/>
  <c r="R280" i="14"/>
  <c r="S280" i="14" s="1"/>
  <c r="U280" i="14" s="1"/>
  <c r="R288" i="14"/>
  <c r="S288" i="14" s="1"/>
  <c r="U288" i="14" s="1"/>
  <c r="R296" i="14"/>
  <c r="S296" i="14" s="1"/>
  <c r="U296" i="14" s="1"/>
  <c r="R304" i="14"/>
  <c r="S304" i="14" s="1"/>
  <c r="U304" i="14" s="1"/>
  <c r="R312" i="14"/>
  <c r="S312" i="14" s="1"/>
  <c r="U312" i="14" s="1"/>
  <c r="R17" i="14"/>
  <c r="S17" i="14" s="1"/>
  <c r="U17" i="14" s="1"/>
  <c r="R25" i="14"/>
  <c r="S25" i="14" s="1"/>
  <c r="U25" i="14" s="1"/>
  <c r="R33" i="14"/>
  <c r="S33" i="14" s="1"/>
  <c r="U33" i="14" s="1"/>
  <c r="R41" i="14"/>
  <c r="S41" i="14" s="1"/>
  <c r="U41" i="14" s="1"/>
  <c r="R49" i="14"/>
  <c r="S49" i="14" s="1"/>
  <c r="U49" i="14" s="1"/>
  <c r="R57" i="14"/>
  <c r="S57" i="14" s="1"/>
  <c r="U57" i="14" s="1"/>
  <c r="R65" i="14"/>
  <c r="S65" i="14" s="1"/>
  <c r="U65" i="14" s="1"/>
  <c r="R73" i="14"/>
  <c r="S73" i="14" s="1"/>
  <c r="U73" i="14" s="1"/>
  <c r="R81" i="14"/>
  <c r="S81" i="14" s="1"/>
  <c r="U81" i="14" s="1"/>
  <c r="R89" i="14"/>
  <c r="S89" i="14" s="1"/>
  <c r="U89" i="14" s="1"/>
  <c r="R97" i="14"/>
  <c r="S97" i="14" s="1"/>
  <c r="U97" i="14" s="1"/>
  <c r="R105" i="14"/>
  <c r="S105" i="14" s="1"/>
  <c r="U105" i="14" s="1"/>
  <c r="R113" i="14"/>
  <c r="S113" i="14" s="1"/>
  <c r="U113" i="14" s="1"/>
  <c r="R121" i="14"/>
  <c r="S121" i="14" s="1"/>
  <c r="U121" i="14" s="1"/>
  <c r="R129" i="14"/>
  <c r="S129" i="14" s="1"/>
  <c r="U129" i="14" s="1"/>
  <c r="R137" i="14"/>
  <c r="S137" i="14" s="1"/>
  <c r="U137" i="14" s="1"/>
  <c r="R145" i="14"/>
  <c r="S145" i="14" s="1"/>
  <c r="U145" i="14" s="1"/>
  <c r="R153" i="14"/>
  <c r="S153" i="14" s="1"/>
  <c r="U153" i="14" s="1"/>
  <c r="R161" i="14"/>
  <c r="S161" i="14" s="1"/>
  <c r="U161" i="14" s="1"/>
  <c r="R169" i="14"/>
  <c r="S169" i="14" s="1"/>
  <c r="U169" i="14" s="1"/>
  <c r="R177" i="14"/>
  <c r="S177" i="14" s="1"/>
  <c r="U177" i="14" s="1"/>
  <c r="R185" i="14"/>
  <c r="S185" i="14" s="1"/>
  <c r="U185" i="14" s="1"/>
  <c r="R193" i="14"/>
  <c r="S193" i="14" s="1"/>
  <c r="U193" i="14" s="1"/>
  <c r="R201" i="14"/>
  <c r="S201" i="14" s="1"/>
  <c r="U201" i="14" s="1"/>
  <c r="R209" i="14"/>
  <c r="S209" i="14" s="1"/>
  <c r="U209" i="14" s="1"/>
  <c r="R217" i="14"/>
  <c r="R225" i="14"/>
  <c r="S225" i="14" s="1"/>
  <c r="U225" i="14" s="1"/>
  <c r="R233" i="14"/>
  <c r="S233" i="14" s="1"/>
  <c r="U233" i="14" s="1"/>
  <c r="R241" i="14"/>
  <c r="S241" i="14" s="1"/>
  <c r="U241" i="14" s="1"/>
  <c r="R249" i="14"/>
  <c r="S249" i="14" s="1"/>
  <c r="U249" i="14" s="1"/>
  <c r="R257" i="14"/>
  <c r="S257" i="14" s="1"/>
  <c r="U257" i="14" s="1"/>
  <c r="R265" i="14"/>
  <c r="S265" i="14" s="1"/>
  <c r="U265" i="14" s="1"/>
  <c r="R273" i="14"/>
  <c r="S273" i="14" s="1"/>
  <c r="U273" i="14" s="1"/>
  <c r="R281" i="14"/>
  <c r="S281" i="14" s="1"/>
  <c r="U281" i="14" s="1"/>
  <c r="R289" i="14"/>
  <c r="S289" i="14" s="1"/>
  <c r="U289" i="14" s="1"/>
  <c r="R297" i="14"/>
  <c r="S297" i="14" s="1"/>
  <c r="U297" i="14" s="1"/>
  <c r="R305" i="14"/>
  <c r="S305" i="14" s="1"/>
  <c r="U305" i="14" s="1"/>
  <c r="R313" i="14"/>
  <c r="S313" i="14" s="1"/>
  <c r="U313" i="14" s="1"/>
  <c r="R18" i="14"/>
  <c r="S18" i="14" s="1"/>
  <c r="U18" i="14" s="1"/>
  <c r="R26" i="14"/>
  <c r="S26" i="14" s="1"/>
  <c r="U26" i="14" s="1"/>
  <c r="R34" i="14"/>
  <c r="S34" i="14" s="1"/>
  <c r="U34" i="14" s="1"/>
  <c r="R42" i="14"/>
  <c r="S42" i="14" s="1"/>
  <c r="U42" i="14" s="1"/>
  <c r="R50" i="14"/>
  <c r="S50" i="14" s="1"/>
  <c r="U50" i="14" s="1"/>
  <c r="R58" i="14"/>
  <c r="S58" i="14" s="1"/>
  <c r="U58" i="14" s="1"/>
  <c r="R66" i="14"/>
  <c r="S66" i="14" s="1"/>
  <c r="U66" i="14" s="1"/>
  <c r="R74" i="14"/>
  <c r="S74" i="14" s="1"/>
  <c r="U74" i="14" s="1"/>
  <c r="R82" i="14"/>
  <c r="S82" i="14" s="1"/>
  <c r="U82" i="14" s="1"/>
  <c r="R90" i="14"/>
  <c r="S90" i="14" s="1"/>
  <c r="U90" i="14" s="1"/>
  <c r="R98" i="14"/>
  <c r="S98" i="14" s="1"/>
  <c r="U98" i="14" s="1"/>
  <c r="R106" i="14"/>
  <c r="S106" i="14" s="1"/>
  <c r="U106" i="14" s="1"/>
  <c r="R114" i="14"/>
  <c r="S114" i="14" s="1"/>
  <c r="U114" i="14" s="1"/>
  <c r="R122" i="14"/>
  <c r="S122" i="14" s="1"/>
  <c r="U122" i="14" s="1"/>
  <c r="R130" i="14"/>
  <c r="S130" i="14" s="1"/>
  <c r="U130" i="14" s="1"/>
  <c r="R138" i="14"/>
  <c r="S138" i="14" s="1"/>
  <c r="U138" i="14" s="1"/>
  <c r="R146" i="14"/>
  <c r="S146" i="14" s="1"/>
  <c r="U146" i="14" s="1"/>
  <c r="R154" i="14"/>
  <c r="S154" i="14" s="1"/>
  <c r="U154" i="14" s="1"/>
  <c r="R162" i="14"/>
  <c r="S162" i="14" s="1"/>
  <c r="U162" i="14" s="1"/>
  <c r="R170" i="14"/>
  <c r="S170" i="14" s="1"/>
  <c r="U170" i="14" s="1"/>
  <c r="R178" i="14"/>
  <c r="S178" i="14" s="1"/>
  <c r="U178" i="14" s="1"/>
  <c r="R186" i="14"/>
  <c r="S186" i="14" s="1"/>
  <c r="U186" i="14" s="1"/>
  <c r="R194" i="14"/>
  <c r="S194" i="14" s="1"/>
  <c r="U194" i="14" s="1"/>
  <c r="R202" i="14"/>
  <c r="S202" i="14" s="1"/>
  <c r="U202" i="14" s="1"/>
  <c r="R210" i="14"/>
  <c r="S210" i="14" s="1"/>
  <c r="U210" i="14" s="1"/>
  <c r="R218" i="14"/>
  <c r="R226" i="14"/>
  <c r="S226" i="14" s="1"/>
  <c r="U226" i="14" s="1"/>
  <c r="R234" i="14"/>
  <c r="S234" i="14" s="1"/>
  <c r="U234" i="14" s="1"/>
  <c r="R242" i="14"/>
  <c r="S242" i="14" s="1"/>
  <c r="U242" i="14" s="1"/>
  <c r="R250" i="14"/>
  <c r="S250" i="14" s="1"/>
  <c r="U250" i="14" s="1"/>
  <c r="R258" i="14"/>
  <c r="S258" i="14" s="1"/>
  <c r="U258" i="14" s="1"/>
  <c r="R266" i="14"/>
  <c r="S266" i="14" s="1"/>
  <c r="U266" i="14" s="1"/>
  <c r="R274" i="14"/>
  <c r="S274" i="14" s="1"/>
  <c r="U274" i="14" s="1"/>
  <c r="R282" i="14"/>
  <c r="S282" i="14" s="1"/>
  <c r="U282" i="14" s="1"/>
  <c r="R290" i="14"/>
  <c r="S290" i="14" s="1"/>
  <c r="U290" i="14" s="1"/>
  <c r="R298" i="14"/>
  <c r="S298" i="14" s="1"/>
  <c r="U298" i="14" s="1"/>
  <c r="R306" i="14"/>
  <c r="S306" i="14" s="1"/>
  <c r="U306" i="14" s="1"/>
  <c r="R314" i="14"/>
  <c r="S314" i="14" s="1"/>
  <c r="U314" i="14" s="1"/>
  <c r="R27" i="14"/>
  <c r="S27" i="14" s="1"/>
  <c r="U27" i="14" s="1"/>
  <c r="R35" i="14"/>
  <c r="S35" i="14" s="1"/>
  <c r="U35" i="14" s="1"/>
  <c r="R43" i="14"/>
  <c r="S43" i="14" s="1"/>
  <c r="U43" i="14" s="1"/>
  <c r="R51" i="14"/>
  <c r="S51" i="14" s="1"/>
  <c r="U51" i="14" s="1"/>
  <c r="R59" i="14"/>
  <c r="S59" i="14" s="1"/>
  <c r="U59" i="14" s="1"/>
  <c r="R67" i="14"/>
  <c r="S67" i="14" s="1"/>
  <c r="U67" i="14" s="1"/>
  <c r="R75" i="14"/>
  <c r="S75" i="14" s="1"/>
  <c r="U75" i="14" s="1"/>
  <c r="R83" i="14"/>
  <c r="S83" i="14" s="1"/>
  <c r="U83" i="14" s="1"/>
  <c r="R91" i="14"/>
  <c r="S91" i="14" s="1"/>
  <c r="U91" i="14" s="1"/>
  <c r="R99" i="14"/>
  <c r="S99" i="14" s="1"/>
  <c r="U99" i="14" s="1"/>
  <c r="R107" i="14"/>
  <c r="S107" i="14" s="1"/>
  <c r="U107" i="14" s="1"/>
  <c r="R115" i="14"/>
  <c r="S115" i="14" s="1"/>
  <c r="U115" i="14" s="1"/>
  <c r="R123" i="14"/>
  <c r="S123" i="14" s="1"/>
  <c r="U123" i="14" s="1"/>
  <c r="R131" i="14"/>
  <c r="S131" i="14" s="1"/>
  <c r="U131" i="14" s="1"/>
  <c r="R139" i="14"/>
  <c r="S139" i="14" s="1"/>
  <c r="U139" i="14" s="1"/>
  <c r="R147" i="14"/>
  <c r="S147" i="14" s="1"/>
  <c r="U147" i="14" s="1"/>
  <c r="R155" i="14"/>
  <c r="S155" i="14" s="1"/>
  <c r="U155" i="14" s="1"/>
  <c r="R163" i="14"/>
  <c r="S163" i="14" s="1"/>
  <c r="U163" i="14" s="1"/>
  <c r="R171" i="14"/>
  <c r="S171" i="14" s="1"/>
  <c r="U171" i="14" s="1"/>
  <c r="R179" i="14"/>
  <c r="S179" i="14" s="1"/>
  <c r="U179" i="14" s="1"/>
  <c r="R187" i="14"/>
  <c r="S187" i="14" s="1"/>
  <c r="U187" i="14" s="1"/>
  <c r="R195" i="14"/>
  <c r="S195" i="14" s="1"/>
  <c r="U195" i="14" s="1"/>
  <c r="R203" i="14"/>
  <c r="S203" i="14" s="1"/>
  <c r="U203" i="14" s="1"/>
  <c r="R211" i="14"/>
  <c r="S211" i="14" s="1"/>
  <c r="U211" i="14" s="1"/>
  <c r="R219" i="14"/>
  <c r="R227" i="14"/>
  <c r="S227" i="14" s="1"/>
  <c r="U227" i="14" s="1"/>
  <c r="R235" i="14"/>
  <c r="S235" i="14" s="1"/>
  <c r="U235" i="14" s="1"/>
  <c r="R243" i="14"/>
  <c r="S243" i="14" s="1"/>
  <c r="U243" i="14" s="1"/>
  <c r="R251" i="14"/>
  <c r="S251" i="14" s="1"/>
  <c r="U251" i="14" s="1"/>
  <c r="R259" i="14"/>
  <c r="S259" i="14" s="1"/>
  <c r="U259" i="14" s="1"/>
  <c r="R267" i="14"/>
  <c r="S267" i="14" s="1"/>
  <c r="U267" i="14" s="1"/>
  <c r="R275" i="14"/>
  <c r="S275" i="14" s="1"/>
  <c r="U275" i="14" s="1"/>
  <c r="R283" i="14"/>
  <c r="S283" i="14" s="1"/>
  <c r="U283" i="14" s="1"/>
  <c r="R291" i="14"/>
  <c r="S291" i="14" s="1"/>
  <c r="U291" i="14" s="1"/>
  <c r="R299" i="14"/>
  <c r="S299" i="14" s="1"/>
  <c r="U299" i="14" s="1"/>
  <c r="R307" i="14"/>
  <c r="S307" i="14" s="1"/>
  <c r="U307" i="14" s="1"/>
  <c r="R315" i="14"/>
  <c r="S315" i="14" s="1"/>
  <c r="U315" i="14" s="1"/>
  <c r="R20" i="14"/>
  <c r="S20" i="14" s="1"/>
  <c r="U20" i="14" s="1"/>
  <c r="R84" i="14"/>
  <c r="S84" i="14" s="1"/>
  <c r="U84" i="14" s="1"/>
  <c r="R148" i="14"/>
  <c r="S148" i="14" s="1"/>
  <c r="U148" i="14" s="1"/>
  <c r="R212" i="14"/>
  <c r="S212" i="14" s="1"/>
  <c r="U212" i="14" s="1"/>
  <c r="R276" i="14"/>
  <c r="S276" i="14" s="1"/>
  <c r="U276" i="14" s="1"/>
  <c r="R260" i="14"/>
  <c r="S260" i="14" s="1"/>
  <c r="U260" i="14" s="1"/>
  <c r="R268" i="14"/>
  <c r="S268" i="14" s="1"/>
  <c r="U268" i="14" s="1"/>
  <c r="R28" i="14"/>
  <c r="S28" i="14" s="1"/>
  <c r="U28" i="14" s="1"/>
  <c r="R92" i="14"/>
  <c r="S92" i="14" s="1"/>
  <c r="U92" i="14" s="1"/>
  <c r="R156" i="14"/>
  <c r="S156" i="14" s="1"/>
  <c r="U156" i="14" s="1"/>
  <c r="R220" i="14"/>
  <c r="S220" i="14" s="1"/>
  <c r="U220" i="14" s="1"/>
  <c r="R284" i="14"/>
  <c r="S284" i="14" s="1"/>
  <c r="U284" i="14" s="1"/>
  <c r="R228" i="14"/>
  <c r="S228" i="14" s="1"/>
  <c r="U228" i="14" s="1"/>
  <c r="R300" i="14"/>
  <c r="S300" i="14" s="1"/>
  <c r="U300" i="14" s="1"/>
  <c r="R36" i="14"/>
  <c r="S36" i="14" s="1"/>
  <c r="U36" i="14" s="1"/>
  <c r="R100" i="14"/>
  <c r="S100" i="14" s="1"/>
  <c r="U100" i="14" s="1"/>
  <c r="R164" i="14"/>
  <c r="S164" i="14" s="1"/>
  <c r="U164" i="14" s="1"/>
  <c r="R292" i="14"/>
  <c r="S292" i="14" s="1"/>
  <c r="U292" i="14" s="1"/>
  <c r="R196" i="14"/>
  <c r="S196" i="14" s="1"/>
  <c r="U196" i="14" s="1"/>
  <c r="R140" i="14"/>
  <c r="S140" i="14" s="1"/>
  <c r="U140" i="14" s="1"/>
  <c r="R44" i="14"/>
  <c r="S44" i="14" s="1"/>
  <c r="U44" i="14" s="1"/>
  <c r="R108" i="14"/>
  <c r="S108" i="14" s="1"/>
  <c r="U108" i="14" s="1"/>
  <c r="R172" i="14"/>
  <c r="S172" i="14" s="1"/>
  <c r="U172" i="14" s="1"/>
  <c r="R236" i="14"/>
  <c r="S236" i="14" s="1"/>
  <c r="U236" i="14" s="1"/>
  <c r="R68" i="14"/>
  <c r="S68" i="14" s="1"/>
  <c r="U68" i="14" s="1"/>
  <c r="R52" i="14"/>
  <c r="S52" i="14" s="1"/>
  <c r="U52" i="14" s="1"/>
  <c r="R116" i="14"/>
  <c r="S116" i="14" s="1"/>
  <c r="U116" i="14" s="1"/>
  <c r="R180" i="14"/>
  <c r="S180" i="14" s="1"/>
  <c r="U180" i="14" s="1"/>
  <c r="R244" i="14"/>
  <c r="S244" i="14" s="1"/>
  <c r="U244" i="14" s="1"/>
  <c r="R308" i="14"/>
  <c r="S308" i="14" s="1"/>
  <c r="U308" i="14" s="1"/>
  <c r="R132" i="14"/>
  <c r="S132" i="14" s="1"/>
  <c r="U132" i="14" s="1"/>
  <c r="R204" i="14"/>
  <c r="S204" i="14" s="1"/>
  <c r="U204" i="14" s="1"/>
  <c r="R60" i="14"/>
  <c r="S60" i="14" s="1"/>
  <c r="U60" i="14" s="1"/>
  <c r="R124" i="14"/>
  <c r="S124" i="14" s="1"/>
  <c r="U124" i="14" s="1"/>
  <c r="R188" i="14"/>
  <c r="S188" i="14" s="1"/>
  <c r="U188" i="14" s="1"/>
  <c r="R252" i="14"/>
  <c r="S252" i="14" s="1"/>
  <c r="U252" i="14" s="1"/>
  <c r="R12" i="14"/>
  <c r="R76" i="14"/>
  <c r="S76" i="14" s="1"/>
  <c r="U76" i="14" s="1"/>
  <c r="I3" i="15"/>
  <c r="S219" i="14" l="1"/>
  <c r="U219" i="14" s="1"/>
  <c r="S216" i="14"/>
  <c r="U216" i="14" s="1"/>
  <c r="S217" i="14"/>
  <c r="U217" i="14" s="1"/>
  <c r="S218" i="14"/>
  <c r="V218" i="14" s="1"/>
  <c r="S12" i="14"/>
  <c r="U12" i="14" s="1"/>
  <c r="V19" i="14"/>
  <c r="W19" i="14"/>
  <c r="X19" i="14"/>
  <c r="V214" i="14"/>
  <c r="W214" i="14"/>
  <c r="X214" i="14"/>
  <c r="V150" i="14"/>
  <c r="W150" i="14"/>
  <c r="X150" i="14"/>
  <c r="V86" i="14"/>
  <c r="W86" i="14"/>
  <c r="X86" i="14"/>
  <c r="V22" i="14"/>
  <c r="W22" i="14"/>
  <c r="X22" i="14"/>
  <c r="W261" i="14"/>
  <c r="X261" i="14"/>
  <c r="V261" i="14"/>
  <c r="W197" i="14"/>
  <c r="V197" i="14"/>
  <c r="X197" i="14"/>
  <c r="W133" i="14"/>
  <c r="V133" i="14"/>
  <c r="X133" i="14"/>
  <c r="W69" i="14"/>
  <c r="X69" i="14"/>
  <c r="V69" i="14"/>
  <c r="X260" i="14"/>
  <c r="V260" i="14"/>
  <c r="W260" i="14"/>
  <c r="V43" i="14"/>
  <c r="W43" i="14"/>
  <c r="X43" i="14"/>
  <c r="X154" i="14"/>
  <c r="W154" i="14"/>
  <c r="V154" i="14"/>
  <c r="V137" i="14"/>
  <c r="X137" i="14"/>
  <c r="W137" i="14"/>
  <c r="V73" i="14"/>
  <c r="W73" i="14"/>
  <c r="X73" i="14"/>
  <c r="V312" i="14"/>
  <c r="W312" i="14"/>
  <c r="X312" i="14"/>
  <c r="V248" i="14"/>
  <c r="W248" i="14"/>
  <c r="X248" i="14"/>
  <c r="V184" i="14"/>
  <c r="X184" i="14"/>
  <c r="W184" i="14"/>
  <c r="V120" i="14"/>
  <c r="X120" i="14"/>
  <c r="W120" i="14"/>
  <c r="V56" i="14"/>
  <c r="W56" i="14"/>
  <c r="X56" i="14"/>
  <c r="W295" i="14"/>
  <c r="X295" i="14"/>
  <c r="V295" i="14"/>
  <c r="W231" i="14"/>
  <c r="V231" i="14"/>
  <c r="X231" i="14"/>
  <c r="W167" i="14"/>
  <c r="V167" i="14"/>
  <c r="X167" i="14"/>
  <c r="W103" i="14"/>
  <c r="X103" i="14"/>
  <c r="V103" i="14"/>
  <c r="W39" i="14"/>
  <c r="V39" i="14"/>
  <c r="X39" i="14"/>
  <c r="V278" i="14"/>
  <c r="W278" i="14"/>
  <c r="X278" i="14"/>
  <c r="X244" i="14"/>
  <c r="V244" i="14"/>
  <c r="W244" i="14"/>
  <c r="X44" i="14"/>
  <c r="V44" i="14"/>
  <c r="W44" i="14"/>
  <c r="W228" i="14"/>
  <c r="X228" i="14"/>
  <c r="V228" i="14"/>
  <c r="X276" i="14"/>
  <c r="V276" i="14"/>
  <c r="W276" i="14"/>
  <c r="V291" i="14"/>
  <c r="W291" i="14"/>
  <c r="X291" i="14"/>
  <c r="W227" i="14"/>
  <c r="X227" i="14"/>
  <c r="V227" i="14"/>
  <c r="W163" i="14"/>
  <c r="X163" i="14"/>
  <c r="V163" i="14"/>
  <c r="W99" i="14"/>
  <c r="X99" i="14"/>
  <c r="V99" i="14"/>
  <c r="V35" i="14"/>
  <c r="W35" i="14"/>
  <c r="X35" i="14"/>
  <c r="V274" i="14"/>
  <c r="X274" i="14"/>
  <c r="W274" i="14"/>
  <c r="X210" i="14"/>
  <c r="V210" i="14"/>
  <c r="W210" i="14"/>
  <c r="X146" i="14"/>
  <c r="V146" i="14"/>
  <c r="W146" i="14"/>
  <c r="X82" i="14"/>
  <c r="V82" i="14"/>
  <c r="W82" i="14"/>
  <c r="X18" i="14"/>
  <c r="V18" i="14"/>
  <c r="W18" i="14"/>
  <c r="V257" i="14"/>
  <c r="W257" i="14"/>
  <c r="X257" i="14"/>
  <c r="V193" i="14"/>
  <c r="W193" i="14"/>
  <c r="X193" i="14"/>
  <c r="V129" i="14"/>
  <c r="W129" i="14"/>
  <c r="X129" i="14"/>
  <c r="V65" i="14"/>
  <c r="W65" i="14"/>
  <c r="X65" i="14"/>
  <c r="V304" i="14"/>
  <c r="W304" i="14"/>
  <c r="X304" i="14"/>
  <c r="V240" i="14"/>
  <c r="W240" i="14"/>
  <c r="X240" i="14"/>
  <c r="V176" i="14"/>
  <c r="X176" i="14"/>
  <c r="W176" i="14"/>
  <c r="V112" i="14"/>
  <c r="X112" i="14"/>
  <c r="W112" i="14"/>
  <c r="V48" i="14"/>
  <c r="W48" i="14"/>
  <c r="X48" i="14"/>
  <c r="W287" i="14"/>
  <c r="V287" i="14"/>
  <c r="X287" i="14"/>
  <c r="V223" i="14"/>
  <c r="X223" i="14"/>
  <c r="W223" i="14"/>
  <c r="V159" i="14"/>
  <c r="X159" i="14"/>
  <c r="W159" i="14"/>
  <c r="V95" i="14"/>
  <c r="W95" i="14"/>
  <c r="X95" i="14"/>
  <c r="W31" i="14"/>
  <c r="V31" i="14"/>
  <c r="X31" i="14"/>
  <c r="V270" i="14"/>
  <c r="W270" i="14"/>
  <c r="X270" i="14"/>
  <c r="V206" i="14"/>
  <c r="W206" i="14"/>
  <c r="X206" i="14"/>
  <c r="V142" i="14"/>
  <c r="W142" i="14"/>
  <c r="X142" i="14"/>
  <c r="V78" i="14"/>
  <c r="W78" i="14"/>
  <c r="X78" i="14"/>
  <c r="V14" i="14"/>
  <c r="W14" i="14"/>
  <c r="X14" i="14"/>
  <c r="W253" i="14"/>
  <c r="X253" i="14"/>
  <c r="V253" i="14"/>
  <c r="W189" i="14"/>
  <c r="X189" i="14"/>
  <c r="V189" i="14"/>
  <c r="W125" i="14"/>
  <c r="X125" i="14"/>
  <c r="V125" i="14"/>
  <c r="W61" i="14"/>
  <c r="X61" i="14"/>
  <c r="V61" i="14"/>
  <c r="X308" i="14"/>
  <c r="V308" i="14"/>
  <c r="W308" i="14"/>
  <c r="X300" i="14"/>
  <c r="V300" i="14"/>
  <c r="W300" i="14"/>
  <c r="V282" i="14"/>
  <c r="X282" i="14"/>
  <c r="W282" i="14"/>
  <c r="V201" i="14"/>
  <c r="X201" i="14"/>
  <c r="W201" i="14"/>
  <c r="V212" i="14"/>
  <c r="W212" i="14"/>
  <c r="X212" i="14"/>
  <c r="V27" i="14"/>
  <c r="W27" i="14"/>
  <c r="X27" i="14"/>
  <c r="V185" i="14"/>
  <c r="X185" i="14"/>
  <c r="W185" i="14"/>
  <c r="V232" i="14"/>
  <c r="X232" i="14"/>
  <c r="W232" i="14"/>
  <c r="V104" i="14"/>
  <c r="X104" i="14"/>
  <c r="W104" i="14"/>
  <c r="W151" i="14"/>
  <c r="X151" i="14"/>
  <c r="V151" i="14"/>
  <c r="W23" i="14"/>
  <c r="X23" i="14"/>
  <c r="V23" i="14"/>
  <c r="V134" i="14"/>
  <c r="W134" i="14"/>
  <c r="X134" i="14"/>
  <c r="V70" i="14"/>
  <c r="W70" i="14"/>
  <c r="X70" i="14"/>
  <c r="W309" i="14"/>
  <c r="X309" i="14"/>
  <c r="V309" i="14"/>
  <c r="W245" i="14"/>
  <c r="X245" i="14"/>
  <c r="V245" i="14"/>
  <c r="W181" i="14"/>
  <c r="V181" i="14"/>
  <c r="X181" i="14"/>
  <c r="W117" i="14"/>
  <c r="V117" i="14"/>
  <c r="X117" i="14"/>
  <c r="W53" i="14"/>
  <c r="X53" i="14"/>
  <c r="V53" i="14"/>
  <c r="X188" i="14"/>
  <c r="V188" i="14"/>
  <c r="W188" i="14"/>
  <c r="W116" i="14"/>
  <c r="V116" i="14"/>
  <c r="X116" i="14"/>
  <c r="V196" i="14"/>
  <c r="W196" i="14"/>
  <c r="X196" i="14"/>
  <c r="V220" i="14"/>
  <c r="W220" i="14"/>
  <c r="X220" i="14"/>
  <c r="V148" i="14"/>
  <c r="W148" i="14"/>
  <c r="X148" i="14"/>
  <c r="V275" i="14"/>
  <c r="W275" i="14"/>
  <c r="X275" i="14"/>
  <c r="W211" i="14"/>
  <c r="X211" i="14"/>
  <c r="V211" i="14"/>
  <c r="W147" i="14"/>
  <c r="X147" i="14"/>
  <c r="V147" i="14"/>
  <c r="V83" i="14"/>
  <c r="W83" i="14"/>
  <c r="X83" i="14"/>
  <c r="V258" i="14"/>
  <c r="X258" i="14"/>
  <c r="W258" i="14"/>
  <c r="X194" i="14"/>
  <c r="V194" i="14"/>
  <c r="W194" i="14"/>
  <c r="X130" i="14"/>
  <c r="V130" i="14"/>
  <c r="W130" i="14"/>
  <c r="X66" i="14"/>
  <c r="V66" i="14"/>
  <c r="W66" i="14"/>
  <c r="V305" i="14"/>
  <c r="W305" i="14"/>
  <c r="X305" i="14"/>
  <c r="V241" i="14"/>
  <c r="W241" i="14"/>
  <c r="X241" i="14"/>
  <c r="V177" i="14"/>
  <c r="W177" i="14"/>
  <c r="X177" i="14"/>
  <c r="V113" i="14"/>
  <c r="W113" i="14"/>
  <c r="X113" i="14"/>
  <c r="V49" i="14"/>
  <c r="W49" i="14"/>
  <c r="X49" i="14"/>
  <c r="V288" i="14"/>
  <c r="W288" i="14"/>
  <c r="X288" i="14"/>
  <c r="V224" i="14"/>
  <c r="X224" i="14"/>
  <c r="W224" i="14"/>
  <c r="V160" i="14"/>
  <c r="X160" i="14"/>
  <c r="W160" i="14"/>
  <c r="V96" i="14"/>
  <c r="X96" i="14"/>
  <c r="W96" i="14"/>
  <c r="V32" i="14"/>
  <c r="W32" i="14"/>
  <c r="X32" i="14"/>
  <c r="W271" i="14"/>
  <c r="X271" i="14"/>
  <c r="V271" i="14"/>
  <c r="V207" i="14"/>
  <c r="W207" i="14"/>
  <c r="X207" i="14"/>
  <c r="V143" i="14"/>
  <c r="W143" i="14"/>
  <c r="X143" i="14"/>
  <c r="W79" i="14"/>
  <c r="V79" i="14"/>
  <c r="X79" i="14"/>
  <c r="V15" i="14"/>
  <c r="W15" i="14"/>
  <c r="X15" i="14"/>
  <c r="V254" i="14"/>
  <c r="W254" i="14"/>
  <c r="X254" i="14"/>
  <c r="V190" i="14"/>
  <c r="W190" i="14"/>
  <c r="X190" i="14"/>
  <c r="V126" i="14"/>
  <c r="W126" i="14"/>
  <c r="X126" i="14"/>
  <c r="V62" i="14"/>
  <c r="W62" i="14"/>
  <c r="X62" i="14"/>
  <c r="W301" i="14"/>
  <c r="X301" i="14"/>
  <c r="V301" i="14"/>
  <c r="W237" i="14"/>
  <c r="V237" i="14"/>
  <c r="X237" i="14"/>
  <c r="W173" i="14"/>
  <c r="V173" i="14"/>
  <c r="X173" i="14"/>
  <c r="W109" i="14"/>
  <c r="V109" i="14"/>
  <c r="X109" i="14"/>
  <c r="W45" i="14"/>
  <c r="X45" i="14"/>
  <c r="V45" i="14"/>
  <c r="X76" i="14"/>
  <c r="V76" i="14"/>
  <c r="W76" i="14"/>
  <c r="V299" i="14"/>
  <c r="W299" i="14"/>
  <c r="X299" i="14"/>
  <c r="X252" i="14"/>
  <c r="V252" i="14"/>
  <c r="W252" i="14"/>
  <c r="V283" i="14"/>
  <c r="W283" i="14"/>
  <c r="X283" i="14"/>
  <c r="X202" i="14"/>
  <c r="W202" i="14"/>
  <c r="V202" i="14"/>
  <c r="V121" i="14"/>
  <c r="X121" i="14"/>
  <c r="W121" i="14"/>
  <c r="V296" i="14"/>
  <c r="W296" i="14"/>
  <c r="X296" i="14"/>
  <c r="V40" i="14"/>
  <c r="W40" i="14"/>
  <c r="X40" i="14"/>
  <c r="W215" i="14"/>
  <c r="X215" i="14"/>
  <c r="V215" i="14"/>
  <c r="V262" i="14"/>
  <c r="W262" i="14"/>
  <c r="X262" i="14"/>
  <c r="V88" i="14"/>
  <c r="X88" i="14"/>
  <c r="W88" i="14"/>
  <c r="V24" i="14"/>
  <c r="W24" i="14"/>
  <c r="X24" i="14"/>
  <c r="W263" i="14"/>
  <c r="X263" i="14"/>
  <c r="V263" i="14"/>
  <c r="V199" i="14"/>
  <c r="W199" i="14"/>
  <c r="X199" i="14"/>
  <c r="V135" i="14"/>
  <c r="W135" i="14"/>
  <c r="X135" i="14"/>
  <c r="W71" i="14"/>
  <c r="X71" i="14"/>
  <c r="V71" i="14"/>
  <c r="V310" i="14"/>
  <c r="W310" i="14"/>
  <c r="X310" i="14"/>
  <c r="V246" i="14"/>
  <c r="W246" i="14"/>
  <c r="X246" i="14"/>
  <c r="V182" i="14"/>
  <c r="W182" i="14"/>
  <c r="X182" i="14"/>
  <c r="V118" i="14"/>
  <c r="W118" i="14"/>
  <c r="X118" i="14"/>
  <c r="V54" i="14"/>
  <c r="W54" i="14"/>
  <c r="X54" i="14"/>
  <c r="W293" i="14"/>
  <c r="X293" i="14"/>
  <c r="V293" i="14"/>
  <c r="W229" i="14"/>
  <c r="V229" i="14"/>
  <c r="X229" i="14"/>
  <c r="W165" i="14"/>
  <c r="V165" i="14"/>
  <c r="X165" i="14"/>
  <c r="W101" i="14"/>
  <c r="V101" i="14"/>
  <c r="X101" i="14"/>
  <c r="W37" i="14"/>
  <c r="X37" i="14"/>
  <c r="V37" i="14"/>
  <c r="V108" i="14"/>
  <c r="X108" i="14"/>
  <c r="W108" i="14"/>
  <c r="W171" i="14"/>
  <c r="X171" i="14"/>
  <c r="V171" i="14"/>
  <c r="X26" i="14"/>
  <c r="V26" i="14"/>
  <c r="W26" i="14"/>
  <c r="W180" i="14"/>
  <c r="V180" i="14"/>
  <c r="X180" i="14"/>
  <c r="X138" i="14"/>
  <c r="W138" i="14"/>
  <c r="V138" i="14"/>
  <c r="V313" i="14"/>
  <c r="W313" i="14"/>
  <c r="X313" i="14"/>
  <c r="V57" i="14"/>
  <c r="X57" i="14"/>
  <c r="W57" i="14"/>
  <c r="V198" i="14"/>
  <c r="W198" i="14"/>
  <c r="X198" i="14"/>
  <c r="X52" i="14"/>
  <c r="V52" i="14"/>
  <c r="W52" i="14"/>
  <c r="X292" i="14"/>
  <c r="V292" i="14"/>
  <c r="W292" i="14"/>
  <c r="W139" i="14"/>
  <c r="X139" i="14"/>
  <c r="V139" i="14"/>
  <c r="V250" i="14"/>
  <c r="X250" i="14"/>
  <c r="W250" i="14"/>
  <c r="X58" i="14"/>
  <c r="V58" i="14"/>
  <c r="W58" i="14"/>
  <c r="V297" i="14"/>
  <c r="W297" i="14"/>
  <c r="X297" i="14"/>
  <c r="V169" i="14"/>
  <c r="W169" i="14"/>
  <c r="X169" i="14"/>
  <c r="V280" i="14"/>
  <c r="W280" i="14"/>
  <c r="X280" i="14"/>
  <c r="X60" i="14"/>
  <c r="V60" i="14"/>
  <c r="W60" i="14"/>
  <c r="X68" i="14"/>
  <c r="V68" i="14"/>
  <c r="W68" i="14"/>
  <c r="W164" i="14"/>
  <c r="X164" i="14"/>
  <c r="V164" i="14"/>
  <c r="V92" i="14"/>
  <c r="W92" i="14"/>
  <c r="X92" i="14"/>
  <c r="X20" i="14"/>
  <c r="V20" i="14"/>
  <c r="W20" i="14"/>
  <c r="V259" i="14"/>
  <c r="W259" i="14"/>
  <c r="X259" i="14"/>
  <c r="W195" i="14"/>
  <c r="X195" i="14"/>
  <c r="V195" i="14"/>
  <c r="W131" i="14"/>
  <c r="X131" i="14"/>
  <c r="V131" i="14"/>
  <c r="V67" i="14"/>
  <c r="W67" i="14"/>
  <c r="X67" i="14"/>
  <c r="V306" i="14"/>
  <c r="X306" i="14"/>
  <c r="W306" i="14"/>
  <c r="V242" i="14"/>
  <c r="X242" i="14"/>
  <c r="W242" i="14"/>
  <c r="X178" i="14"/>
  <c r="V178" i="14"/>
  <c r="W178" i="14"/>
  <c r="X114" i="14"/>
  <c r="V114" i="14"/>
  <c r="W114" i="14"/>
  <c r="X50" i="14"/>
  <c r="V50" i="14"/>
  <c r="W50" i="14"/>
  <c r="V289" i="14"/>
  <c r="W289" i="14"/>
  <c r="X289" i="14"/>
  <c r="V225" i="14"/>
  <c r="W225" i="14"/>
  <c r="X225" i="14"/>
  <c r="V161" i="14"/>
  <c r="W161" i="14"/>
  <c r="X161" i="14"/>
  <c r="V97" i="14"/>
  <c r="W97" i="14"/>
  <c r="X97" i="14"/>
  <c r="V33" i="14"/>
  <c r="W33" i="14"/>
  <c r="X33" i="14"/>
  <c r="V272" i="14"/>
  <c r="W272" i="14"/>
  <c r="X272" i="14"/>
  <c r="V208" i="14"/>
  <c r="X208" i="14"/>
  <c r="W208" i="14"/>
  <c r="V144" i="14"/>
  <c r="X144" i="14"/>
  <c r="W144" i="14"/>
  <c r="V80" i="14"/>
  <c r="W80" i="14"/>
  <c r="X80" i="14"/>
  <c r="V16" i="14"/>
  <c r="W16" i="14"/>
  <c r="X16" i="14"/>
  <c r="W255" i="14"/>
  <c r="V255" i="14"/>
  <c r="X255" i="14"/>
  <c r="V191" i="14"/>
  <c r="W191" i="14"/>
  <c r="X191" i="14"/>
  <c r="V127" i="14"/>
  <c r="W127" i="14"/>
  <c r="X127" i="14"/>
  <c r="W63" i="14"/>
  <c r="X63" i="14"/>
  <c r="V63" i="14"/>
  <c r="V302" i="14"/>
  <c r="W302" i="14"/>
  <c r="X302" i="14"/>
  <c r="W238" i="14"/>
  <c r="V238" i="14"/>
  <c r="X238" i="14"/>
  <c r="V174" i="14"/>
  <c r="W174" i="14"/>
  <c r="X174" i="14"/>
  <c r="V110" i="14"/>
  <c r="W110" i="14"/>
  <c r="X110" i="14"/>
  <c r="V46" i="14"/>
  <c r="W46" i="14"/>
  <c r="X46" i="14"/>
  <c r="W285" i="14"/>
  <c r="X285" i="14"/>
  <c r="V285" i="14"/>
  <c r="W221" i="14"/>
  <c r="V221" i="14"/>
  <c r="X221" i="14"/>
  <c r="W157" i="14"/>
  <c r="V157" i="14"/>
  <c r="X157" i="14"/>
  <c r="W93" i="14"/>
  <c r="V93" i="14"/>
  <c r="X93" i="14"/>
  <c r="W29" i="14"/>
  <c r="X29" i="14"/>
  <c r="V29" i="14"/>
  <c r="W235" i="14"/>
  <c r="X235" i="14"/>
  <c r="V235" i="14"/>
  <c r="X90" i="14"/>
  <c r="W90" i="14"/>
  <c r="V90" i="14"/>
  <c r="V140" i="14"/>
  <c r="W140" i="14"/>
  <c r="X140" i="14"/>
  <c r="W91" i="14"/>
  <c r="X91" i="14"/>
  <c r="V91" i="14"/>
  <c r="X74" i="14"/>
  <c r="V74" i="14"/>
  <c r="W74" i="14"/>
  <c r="V267" i="14"/>
  <c r="W267" i="14"/>
  <c r="X267" i="14"/>
  <c r="V75" i="14"/>
  <c r="W75" i="14"/>
  <c r="X75" i="14"/>
  <c r="X122" i="14"/>
  <c r="V122" i="14"/>
  <c r="W122" i="14"/>
  <c r="V233" i="14"/>
  <c r="W233" i="14"/>
  <c r="X233" i="14"/>
  <c r="V41" i="14"/>
  <c r="W41" i="14"/>
  <c r="X41" i="14"/>
  <c r="V204" i="14"/>
  <c r="W204" i="14"/>
  <c r="X204" i="14"/>
  <c r="X28" i="14"/>
  <c r="W28" i="14"/>
  <c r="V28" i="14"/>
  <c r="V315" i="14"/>
  <c r="W315" i="14"/>
  <c r="X315" i="14"/>
  <c r="V251" i="14"/>
  <c r="W251" i="14"/>
  <c r="X251" i="14"/>
  <c r="W187" i="14"/>
  <c r="X187" i="14"/>
  <c r="V187" i="14"/>
  <c r="W123" i="14"/>
  <c r="X123" i="14"/>
  <c r="V123" i="14"/>
  <c r="V59" i="14"/>
  <c r="W59" i="14"/>
  <c r="X59" i="14"/>
  <c r="V298" i="14"/>
  <c r="X298" i="14"/>
  <c r="W298" i="14"/>
  <c r="X234" i="14"/>
  <c r="V234" i="14"/>
  <c r="W234" i="14"/>
  <c r="X170" i="14"/>
  <c r="V170" i="14"/>
  <c r="W170" i="14"/>
  <c r="X106" i="14"/>
  <c r="V106" i="14"/>
  <c r="W106" i="14"/>
  <c r="X42" i="14"/>
  <c r="V42" i="14"/>
  <c r="W42" i="14"/>
  <c r="V281" i="14"/>
  <c r="W281" i="14"/>
  <c r="X281" i="14"/>
  <c r="V153" i="14"/>
  <c r="W153" i="14"/>
  <c r="X153" i="14"/>
  <c r="V89" i="14"/>
  <c r="W89" i="14"/>
  <c r="X89" i="14"/>
  <c r="V25" i="14"/>
  <c r="W25" i="14"/>
  <c r="X25" i="14"/>
  <c r="V264" i="14"/>
  <c r="W264" i="14"/>
  <c r="X264" i="14"/>
  <c r="V200" i="14"/>
  <c r="X200" i="14"/>
  <c r="W200" i="14"/>
  <c r="V136" i="14"/>
  <c r="X136" i="14"/>
  <c r="W136" i="14"/>
  <c r="V72" i="14"/>
  <c r="W72" i="14"/>
  <c r="X72" i="14"/>
  <c r="W311" i="14"/>
  <c r="V311" i="14"/>
  <c r="X311" i="14"/>
  <c r="W247" i="14"/>
  <c r="V247" i="14"/>
  <c r="X247" i="14"/>
  <c r="V183" i="14"/>
  <c r="W183" i="14"/>
  <c r="X183" i="14"/>
  <c r="V119" i="14"/>
  <c r="W119" i="14"/>
  <c r="X119" i="14"/>
  <c r="W55" i="14"/>
  <c r="V55" i="14"/>
  <c r="X55" i="14"/>
  <c r="V294" i="14"/>
  <c r="W294" i="14"/>
  <c r="X294" i="14"/>
  <c r="V230" i="14"/>
  <c r="W230" i="14"/>
  <c r="X230" i="14"/>
  <c r="V166" i="14"/>
  <c r="W166" i="14"/>
  <c r="X166" i="14"/>
  <c r="V102" i="14"/>
  <c r="W102" i="14"/>
  <c r="X102" i="14"/>
  <c r="V38" i="14"/>
  <c r="W38" i="14"/>
  <c r="X38" i="14"/>
  <c r="W277" i="14"/>
  <c r="X277" i="14"/>
  <c r="V277" i="14"/>
  <c r="W213" i="14"/>
  <c r="V213" i="14"/>
  <c r="X213" i="14"/>
  <c r="W149" i="14"/>
  <c r="V149" i="14"/>
  <c r="X149" i="14"/>
  <c r="W85" i="14"/>
  <c r="X85" i="14"/>
  <c r="V85" i="14"/>
  <c r="W21" i="14"/>
  <c r="X21" i="14"/>
  <c r="V21" i="14"/>
  <c r="W107" i="14"/>
  <c r="X107" i="14"/>
  <c r="V107" i="14"/>
  <c r="V265" i="14"/>
  <c r="W265" i="14"/>
  <c r="X265" i="14"/>
  <c r="X284" i="14"/>
  <c r="V284" i="14"/>
  <c r="W284" i="14"/>
  <c r="W155" i="14"/>
  <c r="X155" i="14"/>
  <c r="V155" i="14"/>
  <c r="V266" i="14"/>
  <c r="X266" i="14"/>
  <c r="W266" i="14"/>
  <c r="V249" i="14"/>
  <c r="W249" i="14"/>
  <c r="X249" i="14"/>
  <c r="V168" i="14"/>
  <c r="X168" i="14"/>
  <c r="W168" i="14"/>
  <c r="W279" i="14"/>
  <c r="V279" i="14"/>
  <c r="X279" i="14"/>
  <c r="V87" i="14"/>
  <c r="W87" i="14"/>
  <c r="X87" i="14"/>
  <c r="X124" i="14"/>
  <c r="V124" i="14"/>
  <c r="W124" i="14"/>
  <c r="V156" i="14"/>
  <c r="W156" i="14"/>
  <c r="X156" i="14"/>
  <c r="X84" i="14"/>
  <c r="V84" i="14"/>
  <c r="W84" i="14"/>
  <c r="W203" i="14"/>
  <c r="X203" i="14"/>
  <c r="V203" i="14"/>
  <c r="V314" i="14"/>
  <c r="X314" i="14"/>
  <c r="W314" i="14"/>
  <c r="X186" i="14"/>
  <c r="V186" i="14"/>
  <c r="W186" i="14"/>
  <c r="V105" i="14"/>
  <c r="W105" i="14"/>
  <c r="X105" i="14"/>
  <c r="V152" i="14"/>
  <c r="X152" i="14"/>
  <c r="W152" i="14"/>
  <c r="V236" i="14"/>
  <c r="X236" i="14"/>
  <c r="W236" i="14"/>
  <c r="V100" i="14"/>
  <c r="W100" i="14"/>
  <c r="X100" i="14"/>
  <c r="V132" i="14"/>
  <c r="W132" i="14"/>
  <c r="X132" i="14"/>
  <c r="V172" i="14"/>
  <c r="X172" i="14"/>
  <c r="W172" i="14"/>
  <c r="X36" i="14"/>
  <c r="W36" i="14"/>
  <c r="V36" i="14"/>
  <c r="X268" i="14"/>
  <c r="V268" i="14"/>
  <c r="W268" i="14"/>
  <c r="V307" i="14"/>
  <c r="W307" i="14"/>
  <c r="X307" i="14"/>
  <c r="V243" i="14"/>
  <c r="W243" i="14"/>
  <c r="X243" i="14"/>
  <c r="W179" i="14"/>
  <c r="X179" i="14"/>
  <c r="V179" i="14"/>
  <c r="W115" i="14"/>
  <c r="X115" i="14"/>
  <c r="V115" i="14"/>
  <c r="V51" i="14"/>
  <c r="W51" i="14"/>
  <c r="X51" i="14"/>
  <c r="V290" i="14"/>
  <c r="X290" i="14"/>
  <c r="W290" i="14"/>
  <c r="X226" i="14"/>
  <c r="V226" i="14"/>
  <c r="W226" i="14"/>
  <c r="X162" i="14"/>
  <c r="V162" i="14"/>
  <c r="W162" i="14"/>
  <c r="X98" i="14"/>
  <c r="W98" i="14"/>
  <c r="V98" i="14"/>
  <c r="X34" i="14"/>
  <c r="V34" i="14"/>
  <c r="W34" i="14"/>
  <c r="V273" i="14"/>
  <c r="W273" i="14"/>
  <c r="X273" i="14"/>
  <c r="V209" i="14"/>
  <c r="W209" i="14"/>
  <c r="X209" i="14"/>
  <c r="V145" i="14"/>
  <c r="W145" i="14"/>
  <c r="X145" i="14"/>
  <c r="V81" i="14"/>
  <c r="W81" i="14"/>
  <c r="X81" i="14"/>
  <c r="V17" i="14"/>
  <c r="W17" i="14"/>
  <c r="X17" i="14"/>
  <c r="V256" i="14"/>
  <c r="W256" i="14"/>
  <c r="X256" i="14"/>
  <c r="V192" i="14"/>
  <c r="X192" i="14"/>
  <c r="W192" i="14"/>
  <c r="V128" i="14"/>
  <c r="X128" i="14"/>
  <c r="W128" i="14"/>
  <c r="V64" i="14"/>
  <c r="W64" i="14"/>
  <c r="X64" i="14"/>
  <c r="W303" i="14"/>
  <c r="V303" i="14"/>
  <c r="X303" i="14"/>
  <c r="W239" i="14"/>
  <c r="V239" i="14"/>
  <c r="X239" i="14"/>
  <c r="X175" i="14"/>
  <c r="V175" i="14"/>
  <c r="W175" i="14"/>
  <c r="X111" i="14"/>
  <c r="W111" i="14"/>
  <c r="V111" i="14"/>
  <c r="W47" i="14"/>
  <c r="V47" i="14"/>
  <c r="X47" i="14"/>
  <c r="V286" i="14"/>
  <c r="W286" i="14"/>
  <c r="X286" i="14"/>
  <c r="V222" i="14"/>
  <c r="W222" i="14"/>
  <c r="X222" i="14"/>
  <c r="V158" i="14"/>
  <c r="W158" i="14"/>
  <c r="X158" i="14"/>
  <c r="V94" i="14"/>
  <c r="W94" i="14"/>
  <c r="X94" i="14"/>
  <c r="V30" i="14"/>
  <c r="W30" i="14"/>
  <c r="X30" i="14"/>
  <c r="W269" i="14"/>
  <c r="X269" i="14"/>
  <c r="V269" i="14"/>
  <c r="W205" i="14"/>
  <c r="X205" i="14"/>
  <c r="V205" i="14"/>
  <c r="W141" i="14"/>
  <c r="X141" i="14"/>
  <c r="V141" i="14"/>
  <c r="W77" i="14"/>
  <c r="X77" i="14"/>
  <c r="V77" i="14"/>
  <c r="W13" i="14"/>
  <c r="X13" i="14"/>
  <c r="V13" i="14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15" i="5"/>
  <c r="G16" i="5"/>
  <c r="G17" i="5"/>
  <c r="G18" i="5"/>
  <c r="G13" i="5"/>
  <c r="G14" i="5"/>
  <c r="E14" i="5"/>
  <c r="V219" i="14" l="1"/>
  <c r="X219" i="14"/>
  <c r="W219" i="14"/>
  <c r="X217" i="14"/>
  <c r="W217" i="14"/>
  <c r="V217" i="14"/>
  <c r="W218" i="14"/>
  <c r="X216" i="14"/>
  <c r="V216" i="14"/>
  <c r="W216" i="14"/>
  <c r="X218" i="14"/>
  <c r="U218" i="14"/>
  <c r="V12" i="14"/>
  <c r="W12" i="14"/>
  <c r="X12" i="14"/>
  <c r="I6" i="9"/>
  <c r="J95" i="5" l="1"/>
  <c r="J96" i="5"/>
  <c r="J105" i="5"/>
  <c r="H169" i="5"/>
  <c r="J169" i="5"/>
  <c r="L169" i="5"/>
  <c r="H170" i="5"/>
  <c r="J170" i="5"/>
  <c r="L170" i="5"/>
  <c r="H179" i="5"/>
  <c r="J179" i="5"/>
  <c r="L179" i="5"/>
  <c r="H243" i="5"/>
  <c r="J243" i="5"/>
  <c r="L243" i="5"/>
  <c r="J244" i="5"/>
  <c r="J253" i="5"/>
  <c r="W8279" i="1" a="1"/>
  <c r="W8279" i="1" s="1"/>
  <c r="V8279" i="1" a="1"/>
  <c r="V8279" i="1" s="1"/>
  <c r="U8279" i="1" a="1"/>
  <c r="U8279" i="1" s="1"/>
  <c r="V8278" i="1" a="1"/>
  <c r="V8278" i="1" s="1"/>
  <c r="U8278" i="1" a="1"/>
  <c r="U8278" i="1" s="1"/>
  <c r="W8277" i="1" a="1"/>
  <c r="W8277" i="1" s="1"/>
  <c r="V8277" i="1" a="1"/>
  <c r="V8277" i="1" s="1"/>
  <c r="U8277" i="1"/>
  <c r="V8276" i="1"/>
  <c r="U8276" i="1" a="1"/>
  <c r="U8276" i="1" s="1"/>
  <c r="W8275" i="1" a="1"/>
  <c r="W8275" i="1" s="1"/>
  <c r="W8273" i="1" s="1" a="1"/>
  <c r="W8273" i="1" s="1"/>
  <c r="V8275" i="1" a="1"/>
  <c r="V8275" i="1" s="1"/>
  <c r="U8275" i="1" a="1"/>
  <c r="U8275" i="1" s="1"/>
  <c r="U8273" i="1" s="1"/>
  <c r="W8271" i="1" a="1"/>
  <c r="W8271" i="1" s="1"/>
  <c r="V8271" i="1" a="1"/>
  <c r="V8271" i="1" s="1"/>
  <c r="U8271" i="1" a="1"/>
  <c r="U8271" i="1" s="1"/>
  <c r="V8270" i="1" a="1"/>
  <c r="V8270" i="1" s="1"/>
  <c r="U8270" i="1" a="1"/>
  <c r="U8270" i="1" s="1"/>
  <c r="W8269" i="1" a="1"/>
  <c r="W8269" i="1" s="1"/>
  <c r="V8269" i="1" a="1"/>
  <c r="V8269" i="1" s="1"/>
  <c r="U8269" i="1"/>
  <c r="V8268" i="1"/>
  <c r="U8268" i="1" a="1"/>
  <c r="U8268" i="1" s="1"/>
  <c r="W8267" i="1" a="1"/>
  <c r="W8267" i="1" s="1"/>
  <c r="V8267" i="1" a="1"/>
  <c r="V8267" i="1" s="1"/>
  <c r="U8267" i="1" a="1"/>
  <c r="U8267" i="1" s="1"/>
  <c r="V8266" i="1" a="1"/>
  <c r="V8266" i="1" s="1"/>
  <c r="U8266" i="1" a="1"/>
  <c r="U8266" i="1" s="1"/>
  <c r="W8265" i="1" a="1"/>
  <c r="W8265" i="1" s="1"/>
  <c r="V8265" i="1" a="1"/>
  <c r="V8265" i="1" s="1"/>
  <c r="U8265" i="1"/>
  <c r="V8264" i="1"/>
  <c r="U8264" i="1" a="1"/>
  <c r="U8264" i="1" s="1"/>
  <c r="W8263" i="1" a="1"/>
  <c r="W8263" i="1" s="1"/>
  <c r="V8263" i="1" a="1"/>
  <c r="V8263" i="1" s="1"/>
  <c r="U8263" i="1" a="1"/>
  <c r="U8263" i="1" s="1"/>
  <c r="V8262" i="1" a="1"/>
  <c r="V8262" i="1" s="1"/>
  <c r="U8262" i="1" a="1"/>
  <c r="U8262" i="1" s="1"/>
  <c r="W8261" i="1" a="1"/>
  <c r="W8261" i="1" s="1"/>
  <c r="V8261" i="1" a="1"/>
  <c r="V8261" i="1" s="1"/>
  <c r="U8261" i="1"/>
  <c r="V8260" i="1"/>
  <c r="U8260" i="1" a="1"/>
  <c r="U8260" i="1" s="1"/>
  <c r="W8259" i="1" a="1"/>
  <c r="W8259" i="1" s="1"/>
  <c r="V8259" i="1" a="1"/>
  <c r="V8259" i="1" s="1"/>
  <c r="U8259" i="1" a="1"/>
  <c r="U8259" i="1" s="1"/>
  <c r="V8258" i="1" a="1"/>
  <c r="V8258" i="1" s="1"/>
  <c r="U8258" i="1" a="1"/>
  <c r="U8258" i="1" s="1"/>
  <c r="W8257" i="1" a="1"/>
  <c r="W8257" i="1" s="1"/>
  <c r="V8257" i="1" a="1"/>
  <c r="V8257" i="1" s="1"/>
  <c r="U8257" i="1"/>
  <c r="V8256" i="1"/>
  <c r="U8256" i="1" a="1"/>
  <c r="U8256" i="1" s="1"/>
  <c r="W8255" i="1" a="1"/>
  <c r="W8255" i="1" s="1"/>
  <c r="V8255" i="1" a="1"/>
  <c r="V8255" i="1" s="1"/>
  <c r="U8255" i="1" a="1"/>
  <c r="U8255" i="1" s="1"/>
  <c r="V8254" i="1" a="1"/>
  <c r="V8254" i="1" s="1"/>
  <c r="U8254" i="1" a="1"/>
  <c r="U8254" i="1" s="1"/>
  <c r="W8253" i="1" a="1"/>
  <c r="W8253" i="1" s="1"/>
  <c r="V8253" i="1" a="1"/>
  <c r="V8253" i="1" s="1"/>
  <c r="U8253" i="1"/>
  <c r="V8252" i="1"/>
  <c r="U8252" i="1" a="1"/>
  <c r="U8252" i="1" s="1"/>
  <c r="W8251" i="1" a="1"/>
  <c r="W8251" i="1" s="1"/>
  <c r="V8251" i="1" a="1"/>
  <c r="V8251" i="1" s="1"/>
  <c r="U8251" i="1" a="1"/>
  <c r="U8251" i="1" s="1"/>
  <c r="V8250" i="1" a="1"/>
  <c r="V8250" i="1" s="1"/>
  <c r="U8250" i="1" a="1"/>
  <c r="U8250" i="1" s="1"/>
  <c r="W8249" i="1" a="1"/>
  <c r="W8249" i="1" s="1"/>
  <c r="V8249" i="1" a="1"/>
  <c r="V8249" i="1" s="1"/>
  <c r="U8249" i="1"/>
  <c r="V8248" i="1"/>
  <c r="U8248" i="1" a="1"/>
  <c r="U8248" i="1" s="1"/>
  <c r="W8247" i="1" a="1"/>
  <c r="W8247" i="1" s="1"/>
  <c r="V8247" i="1" a="1"/>
  <c r="V8247" i="1" s="1"/>
  <c r="U8247" i="1" a="1"/>
  <c r="U8247" i="1" s="1"/>
  <c r="V8246" i="1" a="1"/>
  <c r="V8246" i="1" s="1"/>
  <c r="U8246" i="1" a="1"/>
  <c r="U8246" i="1" s="1"/>
  <c r="W8245" i="1" a="1"/>
  <c r="W8245" i="1" s="1"/>
  <c r="V8245" i="1" a="1"/>
  <c r="V8245" i="1" s="1"/>
  <c r="U8245" i="1"/>
  <c r="V8244" i="1"/>
  <c r="U8244" i="1" a="1"/>
  <c r="U8244" i="1" s="1"/>
  <c r="W8243" i="1" a="1"/>
  <c r="W8243" i="1" s="1"/>
  <c r="W8241" i="1" s="1" a="1"/>
  <c r="W8241" i="1" s="1"/>
  <c r="V8243" i="1" a="1"/>
  <c r="V8243" i="1" s="1"/>
  <c r="V8241" i="1" s="1" a="1"/>
  <c r="V8241" i="1" s="1"/>
  <c r="U8243" i="1" a="1"/>
  <c r="U8243" i="1" s="1"/>
  <c r="U8242" i="1" s="1" a="1"/>
  <c r="U8242" i="1" s="1"/>
  <c r="W8239" i="1" a="1"/>
  <c r="W8239" i="1" s="1"/>
  <c r="V8239" i="1" a="1"/>
  <c r="V8239" i="1" s="1"/>
  <c r="U8239" i="1" a="1"/>
  <c r="U8239" i="1" s="1"/>
  <c r="V8238" i="1" a="1"/>
  <c r="V8238" i="1" s="1"/>
  <c r="U8238" i="1" a="1"/>
  <c r="U8238" i="1" s="1"/>
  <c r="W8237" i="1" a="1"/>
  <c r="W8237" i="1" s="1"/>
  <c r="V8237" i="1" a="1"/>
  <c r="V8237" i="1" s="1"/>
  <c r="U8237" i="1"/>
  <c r="V8236" i="1"/>
  <c r="U8236" i="1" a="1"/>
  <c r="U8236" i="1" s="1"/>
  <c r="W8235" i="1" a="1"/>
  <c r="W8235" i="1" s="1"/>
  <c r="W8233" i="1" s="1" a="1"/>
  <c r="W8233" i="1" s="1"/>
  <c r="V8235" i="1" a="1"/>
  <c r="V8235" i="1" s="1"/>
  <c r="U8235" i="1" a="1"/>
  <c r="U8235" i="1" s="1"/>
  <c r="W8231" i="1" a="1"/>
  <c r="W8231" i="1" s="1"/>
  <c r="V8231" i="1" a="1"/>
  <c r="V8231" i="1" s="1"/>
  <c r="U8231" i="1" a="1"/>
  <c r="U8231" i="1" s="1"/>
  <c r="V8230" i="1" a="1"/>
  <c r="V8230" i="1" s="1"/>
  <c r="U8230" i="1" a="1"/>
  <c r="U8230" i="1" s="1"/>
  <c r="W8229" i="1" a="1"/>
  <c r="W8229" i="1" s="1"/>
  <c r="V8229" i="1" a="1"/>
  <c r="V8229" i="1" s="1"/>
  <c r="U8229" i="1"/>
  <c r="V8228" i="1"/>
  <c r="U8228" i="1" a="1"/>
  <c r="U8228" i="1" s="1"/>
  <c r="W8227" i="1" a="1"/>
  <c r="W8227" i="1" s="1"/>
  <c r="W8225" i="1" s="1" a="1"/>
  <c r="W8225" i="1" s="1"/>
  <c r="V8227" i="1" a="1"/>
  <c r="V8227" i="1" s="1"/>
  <c r="V8225" i="1" s="1" a="1"/>
  <c r="V8225" i="1" s="1"/>
  <c r="U8227" i="1" a="1"/>
  <c r="U8227" i="1" s="1"/>
  <c r="U8226" i="1" s="1" a="1"/>
  <c r="U8226" i="1" s="1"/>
  <c r="W8223" i="1" a="1"/>
  <c r="W8223" i="1" s="1"/>
  <c r="V8223" i="1" a="1"/>
  <c r="V8223" i="1" s="1"/>
  <c r="U8223" i="1" a="1"/>
  <c r="U8223" i="1" s="1"/>
  <c r="V8222" i="1" a="1"/>
  <c r="V8222" i="1" s="1"/>
  <c r="U8222" i="1" a="1"/>
  <c r="U8222" i="1" s="1"/>
  <c r="W8221" i="1" a="1"/>
  <c r="W8221" i="1" s="1"/>
  <c r="V8221" i="1" a="1"/>
  <c r="V8221" i="1" s="1"/>
  <c r="U8221" i="1"/>
  <c r="V8220" i="1"/>
  <c r="U8220" i="1" a="1"/>
  <c r="U8220" i="1" s="1"/>
  <c r="W8219" i="1" a="1"/>
  <c r="W8219" i="1" s="1"/>
  <c r="W8217" i="1" s="1" a="1"/>
  <c r="W8217" i="1" s="1"/>
  <c r="V8219" i="1" a="1"/>
  <c r="V8219" i="1" s="1"/>
  <c r="V8218" i="1" s="1" a="1"/>
  <c r="V8218" i="1" s="1"/>
  <c r="U8219" i="1" a="1"/>
  <c r="U8219" i="1" s="1"/>
  <c r="U8218" i="1" s="1" a="1"/>
  <c r="U8218" i="1" s="1"/>
  <c r="W8215" i="1" a="1"/>
  <c r="W8215" i="1" s="1"/>
  <c r="V8215" i="1" a="1"/>
  <c r="V8215" i="1" s="1"/>
  <c r="U8215" i="1" a="1"/>
  <c r="U8215" i="1" s="1"/>
  <c r="V8214" i="1" a="1"/>
  <c r="V8214" i="1" s="1"/>
  <c r="U8214" i="1" a="1"/>
  <c r="U8214" i="1" s="1"/>
  <c r="W8213" i="1" a="1"/>
  <c r="W8213" i="1" s="1"/>
  <c r="V8213" i="1" a="1"/>
  <c r="V8213" i="1" s="1"/>
  <c r="U8213" i="1"/>
  <c r="V8212" i="1"/>
  <c r="U8212" i="1" a="1"/>
  <c r="U8212" i="1" s="1"/>
  <c r="W8211" i="1" a="1"/>
  <c r="W8211" i="1" s="1"/>
  <c r="V8211" i="1" a="1"/>
  <c r="V8211" i="1" s="1"/>
  <c r="U8211" i="1" a="1"/>
  <c r="U8211" i="1" s="1"/>
  <c r="V8210" i="1" a="1"/>
  <c r="V8210" i="1" s="1"/>
  <c r="U8210" i="1" a="1"/>
  <c r="U8210" i="1" s="1"/>
  <c r="W8209" i="1" a="1"/>
  <c r="W8209" i="1" s="1"/>
  <c r="V8209" i="1" a="1"/>
  <c r="V8209" i="1" s="1"/>
  <c r="U8209" i="1"/>
  <c r="V8208" i="1"/>
  <c r="U8208" i="1" a="1"/>
  <c r="U8208" i="1" s="1"/>
  <c r="W8207" i="1" a="1"/>
  <c r="W8207" i="1" s="1"/>
  <c r="V8207" i="1" a="1"/>
  <c r="V8207" i="1" s="1"/>
  <c r="U8207" i="1" a="1"/>
  <c r="U8207" i="1" s="1"/>
  <c r="V8206" i="1" a="1"/>
  <c r="V8206" i="1" s="1"/>
  <c r="U8206" i="1" a="1"/>
  <c r="U8206" i="1" s="1"/>
  <c r="W8205" i="1" a="1"/>
  <c r="W8205" i="1" s="1"/>
  <c r="V8205" i="1" a="1"/>
  <c r="V8205" i="1" s="1"/>
  <c r="U8205" i="1"/>
  <c r="V8204" i="1"/>
  <c r="U8204" i="1" a="1"/>
  <c r="U8204" i="1" s="1"/>
  <c r="W8203" i="1" a="1"/>
  <c r="W8203" i="1" s="1"/>
  <c r="V8203" i="1" a="1"/>
  <c r="V8203" i="1" s="1"/>
  <c r="U8203" i="1" a="1"/>
  <c r="U8203" i="1" s="1"/>
  <c r="V8202" i="1" a="1"/>
  <c r="V8202" i="1" s="1"/>
  <c r="U8202" i="1" a="1"/>
  <c r="U8202" i="1" s="1"/>
  <c r="W8201" i="1" a="1"/>
  <c r="W8201" i="1" s="1"/>
  <c r="V8201" i="1" a="1"/>
  <c r="V8201" i="1" s="1"/>
  <c r="U8201" i="1"/>
  <c r="V8200" i="1"/>
  <c r="U8200" i="1" a="1"/>
  <c r="U8200" i="1" s="1"/>
  <c r="W8199" i="1" a="1"/>
  <c r="W8199" i="1" s="1"/>
  <c r="W8197" i="1" s="1" a="1"/>
  <c r="W8197" i="1" s="1"/>
  <c r="V8199" i="1" a="1"/>
  <c r="V8199" i="1" s="1"/>
  <c r="U8199" i="1" a="1"/>
  <c r="U8199" i="1" s="1"/>
  <c r="W8195" i="1" a="1"/>
  <c r="W8195" i="1" s="1"/>
  <c r="V8195" i="1" a="1"/>
  <c r="V8195" i="1" s="1"/>
  <c r="U8195" i="1" a="1"/>
  <c r="U8195" i="1" s="1"/>
  <c r="V8194" i="1" a="1"/>
  <c r="V8194" i="1" s="1"/>
  <c r="U8194" i="1" a="1"/>
  <c r="U8194" i="1" s="1"/>
  <c r="W8193" i="1" a="1"/>
  <c r="W8193" i="1" s="1"/>
  <c r="V8193" i="1" a="1"/>
  <c r="V8193" i="1" s="1"/>
  <c r="U8193" i="1"/>
  <c r="V8192" i="1"/>
  <c r="U8192" i="1" a="1"/>
  <c r="U8192" i="1" s="1"/>
  <c r="W8191" i="1" a="1"/>
  <c r="W8191" i="1" s="1"/>
  <c r="V8191" i="1" a="1"/>
  <c r="V8191" i="1" s="1"/>
  <c r="U8191" i="1" a="1"/>
  <c r="U8191" i="1" s="1"/>
  <c r="V8190" i="1" a="1"/>
  <c r="V8190" i="1" s="1"/>
  <c r="U8190" i="1" a="1"/>
  <c r="U8190" i="1" s="1"/>
  <c r="W8189" i="1" a="1"/>
  <c r="W8189" i="1" s="1"/>
  <c r="V8189" i="1" a="1"/>
  <c r="V8189" i="1" s="1"/>
  <c r="U8189" i="1"/>
  <c r="V8188" i="1"/>
  <c r="U8188" i="1" a="1"/>
  <c r="U8188" i="1" s="1"/>
  <c r="W8187" i="1" a="1"/>
  <c r="W8187" i="1" s="1"/>
  <c r="V8187" i="1" a="1"/>
  <c r="V8187" i="1" s="1"/>
  <c r="U8187" i="1" a="1"/>
  <c r="U8187" i="1" s="1"/>
  <c r="V8186" i="1" a="1"/>
  <c r="V8186" i="1" s="1"/>
  <c r="U8186" i="1" a="1"/>
  <c r="U8186" i="1" s="1"/>
  <c r="W8185" i="1" a="1"/>
  <c r="W8185" i="1" s="1"/>
  <c r="V8185" i="1" a="1"/>
  <c r="V8185" i="1" s="1"/>
  <c r="U8185" i="1"/>
  <c r="V8184" i="1"/>
  <c r="U8184" i="1" a="1"/>
  <c r="U8184" i="1" s="1"/>
  <c r="W8183" i="1" a="1"/>
  <c r="W8183" i="1" s="1"/>
  <c r="V8183" i="1" a="1"/>
  <c r="V8183" i="1" s="1"/>
  <c r="U8183" i="1" a="1"/>
  <c r="U8183" i="1" s="1"/>
  <c r="V8182" i="1" a="1"/>
  <c r="V8182" i="1" s="1"/>
  <c r="U8182" i="1" a="1"/>
  <c r="U8182" i="1" s="1"/>
  <c r="W8181" i="1" a="1"/>
  <c r="W8181" i="1" s="1"/>
  <c r="V8181" i="1" a="1"/>
  <c r="V8181" i="1" s="1"/>
  <c r="U8181" i="1"/>
  <c r="V8180" i="1"/>
  <c r="U8180" i="1" a="1"/>
  <c r="U8180" i="1" s="1"/>
  <c r="W8179" i="1" a="1"/>
  <c r="W8179" i="1" s="1"/>
  <c r="V8179" i="1" a="1"/>
  <c r="V8179" i="1" s="1"/>
  <c r="U8179" i="1" a="1"/>
  <c r="U8179" i="1" s="1"/>
  <c r="V8178" i="1" a="1"/>
  <c r="V8178" i="1" s="1"/>
  <c r="U8178" i="1" a="1"/>
  <c r="U8178" i="1" s="1"/>
  <c r="W8177" i="1" a="1"/>
  <c r="W8177" i="1" s="1"/>
  <c r="V8177" i="1" a="1"/>
  <c r="V8177" i="1" s="1"/>
  <c r="U8177" i="1"/>
  <c r="V8176" i="1"/>
  <c r="U8176" i="1" a="1"/>
  <c r="U8176" i="1" s="1"/>
  <c r="W8175" i="1" a="1"/>
  <c r="W8175" i="1" s="1"/>
  <c r="V8175" i="1" a="1"/>
  <c r="V8175" i="1" s="1"/>
  <c r="U8175" i="1" a="1"/>
  <c r="U8175" i="1" s="1"/>
  <c r="V8174" i="1" a="1"/>
  <c r="V8174" i="1" s="1"/>
  <c r="U8174" i="1" a="1"/>
  <c r="U8174" i="1" s="1"/>
  <c r="W8173" i="1" a="1"/>
  <c r="W8173" i="1" s="1"/>
  <c r="V8173" i="1" a="1"/>
  <c r="V8173" i="1" s="1"/>
  <c r="U8173" i="1"/>
  <c r="V8172" i="1"/>
  <c r="U8172" i="1" a="1"/>
  <c r="U8172" i="1" s="1"/>
  <c r="W8171" i="1" a="1"/>
  <c r="W8171" i="1" s="1"/>
  <c r="V8171" i="1" a="1"/>
  <c r="V8171" i="1" s="1"/>
  <c r="U8171" i="1" a="1"/>
  <c r="U8171" i="1" s="1"/>
  <c r="V8170" i="1" a="1"/>
  <c r="V8170" i="1" s="1"/>
  <c r="U8170" i="1" a="1"/>
  <c r="U8170" i="1" s="1"/>
  <c r="W8169" i="1" a="1"/>
  <c r="W8169" i="1" s="1"/>
  <c r="V8169" i="1" a="1"/>
  <c r="V8169" i="1" s="1"/>
  <c r="U8169" i="1"/>
  <c r="V8168" i="1"/>
  <c r="U8168" i="1" a="1"/>
  <c r="U8168" i="1" s="1"/>
  <c r="W8167" i="1" a="1"/>
  <c r="W8167" i="1" s="1"/>
  <c r="V8167" i="1" a="1"/>
  <c r="V8167" i="1" s="1"/>
  <c r="U8167" i="1" a="1"/>
  <c r="U8167" i="1" s="1"/>
  <c r="V8166" i="1" a="1"/>
  <c r="V8166" i="1" s="1"/>
  <c r="U8166" i="1" a="1"/>
  <c r="U8166" i="1" s="1"/>
  <c r="W8165" i="1" a="1"/>
  <c r="W8165" i="1" s="1"/>
  <c r="V8165" i="1" a="1"/>
  <c r="V8165" i="1" s="1"/>
  <c r="U8165" i="1"/>
  <c r="V8164" i="1"/>
  <c r="U8164" i="1" a="1"/>
  <c r="U8164" i="1" s="1"/>
  <c r="W8163" i="1" a="1"/>
  <c r="W8163" i="1" s="1"/>
  <c r="V8163" i="1" a="1"/>
  <c r="V8163" i="1" s="1"/>
  <c r="U8163" i="1" a="1"/>
  <c r="U8163" i="1" s="1"/>
  <c r="V8162" i="1" a="1"/>
  <c r="V8162" i="1" s="1"/>
  <c r="U8162" i="1" a="1"/>
  <c r="U8162" i="1" s="1"/>
  <c r="W8161" i="1" a="1"/>
  <c r="W8161" i="1" s="1"/>
  <c r="V8161" i="1" a="1"/>
  <c r="V8161" i="1" s="1"/>
  <c r="U8161" i="1"/>
  <c r="V8160" i="1"/>
  <c r="U8160" i="1" a="1"/>
  <c r="U8160" i="1" s="1"/>
  <c r="W8159" i="1" a="1"/>
  <c r="W8159" i="1" s="1"/>
  <c r="W8157" i="1" s="1" a="1"/>
  <c r="W8157" i="1" s="1"/>
  <c r="V8159" i="1" a="1"/>
  <c r="V8159" i="1" s="1"/>
  <c r="V8158" i="1" s="1" a="1"/>
  <c r="V8158" i="1" s="1"/>
  <c r="U8159" i="1" a="1"/>
  <c r="U8159" i="1" s="1"/>
  <c r="U8158" i="1" s="1" a="1"/>
  <c r="U8158" i="1" s="1"/>
  <c r="W8155" i="1" a="1"/>
  <c r="W8155" i="1" s="1"/>
  <c r="V8155" i="1" a="1"/>
  <c r="V8155" i="1" s="1"/>
  <c r="U8155" i="1" a="1"/>
  <c r="U8155" i="1" s="1"/>
  <c r="V8154" i="1" a="1"/>
  <c r="V8154" i="1" s="1"/>
  <c r="U8154" i="1" a="1"/>
  <c r="U8154" i="1" s="1"/>
  <c r="W8153" i="1" a="1"/>
  <c r="W8153" i="1" s="1"/>
  <c r="V8153" i="1" a="1"/>
  <c r="V8153" i="1" s="1"/>
  <c r="U8153" i="1"/>
  <c r="V8152" i="1"/>
  <c r="U8152" i="1" a="1"/>
  <c r="U8152" i="1" s="1"/>
  <c r="W8151" i="1" a="1"/>
  <c r="W8151" i="1" s="1"/>
  <c r="W8149" i="1" s="1" a="1"/>
  <c r="W8149" i="1" s="1"/>
  <c r="V8151" i="1" a="1"/>
  <c r="V8151" i="1" s="1"/>
  <c r="U8151" i="1" a="1"/>
  <c r="U8151" i="1" s="1"/>
  <c r="W8147" i="1" a="1"/>
  <c r="W8147" i="1" s="1"/>
  <c r="V8147" i="1" a="1"/>
  <c r="V8147" i="1" s="1"/>
  <c r="U8147" i="1" a="1"/>
  <c r="U8147" i="1" s="1"/>
  <c r="V8146" i="1" a="1"/>
  <c r="V8146" i="1" s="1"/>
  <c r="U8146" i="1" a="1"/>
  <c r="U8146" i="1" s="1"/>
  <c r="W8145" i="1" a="1"/>
  <c r="W8145" i="1" s="1"/>
  <c r="V8145" i="1" a="1"/>
  <c r="V8145" i="1" s="1"/>
  <c r="U8145" i="1"/>
  <c r="V8144" i="1"/>
  <c r="U8144" i="1" a="1"/>
  <c r="U8144" i="1" s="1"/>
  <c r="W8143" i="1" a="1"/>
  <c r="W8143" i="1" s="1"/>
  <c r="V8143" i="1" a="1"/>
  <c r="V8143" i="1" s="1"/>
  <c r="U8143" i="1" a="1"/>
  <c r="U8143" i="1" s="1"/>
  <c r="V8142" i="1" a="1"/>
  <c r="V8142" i="1" s="1"/>
  <c r="U8142" i="1" a="1"/>
  <c r="U8142" i="1" s="1"/>
  <c r="W8141" i="1" a="1"/>
  <c r="W8141" i="1" s="1"/>
  <c r="V8141" i="1" a="1"/>
  <c r="V8141" i="1" s="1"/>
  <c r="U8141" i="1"/>
  <c r="V8140" i="1"/>
  <c r="U8140" i="1" a="1"/>
  <c r="U8140" i="1" s="1"/>
  <c r="W8139" i="1" a="1"/>
  <c r="W8139" i="1" s="1"/>
  <c r="V8139" i="1" a="1"/>
  <c r="V8139" i="1" s="1"/>
  <c r="U8139" i="1" a="1"/>
  <c r="U8139" i="1" s="1"/>
  <c r="V8138" i="1" a="1"/>
  <c r="V8138" i="1" s="1"/>
  <c r="U8138" i="1" a="1"/>
  <c r="U8138" i="1" s="1"/>
  <c r="W8137" i="1" a="1"/>
  <c r="W8137" i="1" s="1"/>
  <c r="V8137" i="1" a="1"/>
  <c r="V8137" i="1" s="1"/>
  <c r="U8137" i="1"/>
  <c r="V8136" i="1"/>
  <c r="U8136" i="1" a="1"/>
  <c r="U8136" i="1" s="1"/>
  <c r="W8135" i="1" a="1"/>
  <c r="W8135" i="1" s="1"/>
  <c r="V8135" i="1" a="1"/>
  <c r="V8135" i="1" s="1"/>
  <c r="U8135" i="1" a="1"/>
  <c r="U8135" i="1" s="1"/>
  <c r="V8134" i="1" a="1"/>
  <c r="V8134" i="1" s="1"/>
  <c r="U8134" i="1" a="1"/>
  <c r="U8134" i="1" s="1"/>
  <c r="W8133" i="1" a="1"/>
  <c r="W8133" i="1" s="1"/>
  <c r="V8133" i="1" a="1"/>
  <c r="V8133" i="1" s="1"/>
  <c r="U8133" i="1"/>
  <c r="V8132" i="1"/>
  <c r="U8132" i="1" a="1"/>
  <c r="U8132" i="1" s="1"/>
  <c r="W8131" i="1" a="1"/>
  <c r="W8131" i="1" s="1"/>
  <c r="V8131" i="1" a="1"/>
  <c r="V8131" i="1" s="1"/>
  <c r="U8131" i="1" a="1"/>
  <c r="U8131" i="1" s="1"/>
  <c r="V8130" i="1" a="1"/>
  <c r="V8130" i="1" s="1"/>
  <c r="U8130" i="1" a="1"/>
  <c r="U8130" i="1" s="1"/>
  <c r="W8129" i="1" a="1"/>
  <c r="W8129" i="1" s="1"/>
  <c r="V8129" i="1" a="1"/>
  <c r="V8129" i="1" s="1"/>
  <c r="U8129" i="1"/>
  <c r="V8128" i="1"/>
  <c r="U8128" i="1" a="1"/>
  <c r="U8128" i="1" s="1"/>
  <c r="W8127" i="1" a="1"/>
  <c r="W8127" i="1" s="1"/>
  <c r="V8127" i="1" a="1"/>
  <c r="V8127" i="1" s="1"/>
  <c r="U8127" i="1" a="1"/>
  <c r="U8127" i="1" s="1"/>
  <c r="V8126" i="1" a="1"/>
  <c r="V8126" i="1" s="1"/>
  <c r="U8126" i="1" a="1"/>
  <c r="U8126" i="1" s="1"/>
  <c r="W8125" i="1" a="1"/>
  <c r="W8125" i="1" s="1"/>
  <c r="V8125" i="1" a="1"/>
  <c r="V8125" i="1" s="1"/>
  <c r="U8125" i="1"/>
  <c r="V8124" i="1"/>
  <c r="U8124" i="1" a="1"/>
  <c r="U8124" i="1" s="1"/>
  <c r="W8123" i="1" a="1"/>
  <c r="W8123" i="1" s="1"/>
  <c r="V8123" i="1" a="1"/>
  <c r="V8123" i="1" s="1"/>
  <c r="U8123" i="1" a="1"/>
  <c r="U8123" i="1" s="1"/>
  <c r="V8122" i="1" a="1"/>
  <c r="V8122" i="1" s="1"/>
  <c r="U8122" i="1" a="1"/>
  <c r="U8122" i="1" s="1"/>
  <c r="W8121" i="1" a="1"/>
  <c r="W8121" i="1" s="1"/>
  <c r="V8121" i="1" a="1"/>
  <c r="V8121" i="1" s="1"/>
  <c r="U8121" i="1"/>
  <c r="V8120" i="1"/>
  <c r="U8120" i="1" a="1"/>
  <c r="U8120" i="1" s="1"/>
  <c r="W8119" i="1" a="1"/>
  <c r="W8119" i="1" s="1"/>
  <c r="V8119" i="1" a="1"/>
  <c r="V8119" i="1" s="1"/>
  <c r="U8119" i="1" a="1"/>
  <c r="U8119" i="1" s="1"/>
  <c r="V8118" i="1" a="1"/>
  <c r="V8118" i="1" s="1"/>
  <c r="U8118" i="1" a="1"/>
  <c r="U8118" i="1" s="1"/>
  <c r="W8117" i="1" a="1"/>
  <c r="W8117" i="1" s="1"/>
  <c r="V8117" i="1" a="1"/>
  <c r="V8117" i="1" s="1"/>
  <c r="U8117" i="1"/>
  <c r="V8116" i="1"/>
  <c r="U8116" i="1" a="1"/>
  <c r="U8116" i="1" s="1"/>
  <c r="W8115" i="1" a="1"/>
  <c r="W8115" i="1" s="1"/>
  <c r="V8115" i="1" a="1"/>
  <c r="V8115" i="1" s="1"/>
  <c r="U8115" i="1" a="1"/>
  <c r="U8115" i="1" s="1"/>
  <c r="V8114" i="1" a="1"/>
  <c r="V8114" i="1" s="1"/>
  <c r="U8114" i="1" a="1"/>
  <c r="U8114" i="1" s="1"/>
  <c r="W8113" i="1" a="1"/>
  <c r="W8113" i="1" s="1"/>
  <c r="V8113" i="1" a="1"/>
  <c r="V8113" i="1" s="1"/>
  <c r="U8113" i="1"/>
  <c r="V8112" i="1"/>
  <c r="U8112" i="1" a="1"/>
  <c r="U8112" i="1" s="1"/>
  <c r="W8111" i="1" a="1"/>
  <c r="W8111" i="1" s="1"/>
  <c r="W8109" i="1" s="1" a="1"/>
  <c r="W8109" i="1" s="1"/>
  <c r="V8111" i="1" a="1"/>
  <c r="V8111" i="1" s="1"/>
  <c r="U8111" i="1" a="1"/>
  <c r="U8111" i="1" s="1"/>
  <c r="W8107" i="1" a="1"/>
  <c r="W8107" i="1" s="1"/>
  <c r="W8105" i="1" s="1" a="1"/>
  <c r="W8105" i="1" s="1"/>
  <c r="V8107" i="1" a="1"/>
  <c r="V8107" i="1" s="1"/>
  <c r="U8107" i="1" a="1"/>
  <c r="U8107" i="1" s="1"/>
  <c r="W8103" i="1" a="1"/>
  <c r="W8103" i="1" s="1"/>
  <c r="V8103" i="1" a="1"/>
  <c r="V8103" i="1" s="1"/>
  <c r="U8103" i="1" a="1"/>
  <c r="U8103" i="1" s="1"/>
  <c r="V8102" i="1" a="1"/>
  <c r="V8102" i="1" s="1"/>
  <c r="U8102" i="1" a="1"/>
  <c r="U8102" i="1" s="1"/>
  <c r="W8101" i="1" a="1"/>
  <c r="W8101" i="1" s="1"/>
  <c r="V8101" i="1" a="1"/>
  <c r="V8101" i="1" s="1"/>
  <c r="U8101" i="1"/>
  <c r="V8100" i="1"/>
  <c r="U8100" i="1" a="1"/>
  <c r="U8100" i="1" s="1"/>
  <c r="W8099" i="1" a="1"/>
  <c r="W8099" i="1" s="1"/>
  <c r="V8099" i="1" a="1"/>
  <c r="V8099" i="1" s="1"/>
  <c r="U8099" i="1" a="1"/>
  <c r="U8099" i="1" s="1"/>
  <c r="V8098" i="1" a="1"/>
  <c r="V8098" i="1" s="1"/>
  <c r="U8098" i="1" a="1"/>
  <c r="U8098" i="1" s="1"/>
  <c r="W8097" i="1" a="1"/>
  <c r="W8097" i="1" s="1"/>
  <c r="V8097" i="1" a="1"/>
  <c r="V8097" i="1" s="1"/>
  <c r="U8097" i="1"/>
  <c r="V8096" i="1"/>
  <c r="U8096" i="1" a="1"/>
  <c r="U8096" i="1" s="1"/>
  <c r="W8095" i="1" a="1"/>
  <c r="W8095" i="1" s="1"/>
  <c r="V8095" i="1" a="1"/>
  <c r="V8095" i="1" s="1"/>
  <c r="U8095" i="1" a="1"/>
  <c r="U8095" i="1" s="1"/>
  <c r="V8094" i="1" a="1"/>
  <c r="V8094" i="1" s="1"/>
  <c r="U8094" i="1" a="1"/>
  <c r="U8094" i="1" s="1"/>
  <c r="W8093" i="1" a="1"/>
  <c r="W8093" i="1" s="1"/>
  <c r="V8093" i="1" a="1"/>
  <c r="V8093" i="1" s="1"/>
  <c r="U8093" i="1"/>
  <c r="V8092" i="1"/>
  <c r="U8092" i="1" a="1"/>
  <c r="U8092" i="1" s="1"/>
  <c r="W8091" i="1" a="1"/>
  <c r="W8091" i="1" s="1"/>
  <c r="V8091" i="1" a="1"/>
  <c r="V8091" i="1" s="1"/>
  <c r="U8091" i="1" a="1"/>
  <c r="U8091" i="1" s="1"/>
  <c r="V8090" i="1" a="1"/>
  <c r="V8090" i="1" s="1"/>
  <c r="U8090" i="1" a="1"/>
  <c r="U8090" i="1" s="1"/>
  <c r="W8089" i="1" a="1"/>
  <c r="W8089" i="1" s="1"/>
  <c r="V8089" i="1" a="1"/>
  <c r="V8089" i="1" s="1"/>
  <c r="U8089" i="1"/>
  <c r="V8088" i="1"/>
  <c r="U8088" i="1" a="1"/>
  <c r="U8088" i="1" s="1"/>
  <c r="W8087" i="1" a="1"/>
  <c r="W8087" i="1" s="1"/>
  <c r="V8087" i="1" a="1"/>
  <c r="V8087" i="1" s="1"/>
  <c r="U8087" i="1" a="1"/>
  <c r="U8087" i="1" s="1"/>
  <c r="V8086" i="1" a="1"/>
  <c r="V8086" i="1" s="1"/>
  <c r="U8086" i="1" a="1"/>
  <c r="U8086" i="1" s="1"/>
  <c r="W8085" i="1" a="1"/>
  <c r="W8085" i="1" s="1"/>
  <c r="V8085" i="1" a="1"/>
  <c r="V8085" i="1" s="1"/>
  <c r="U8085" i="1"/>
  <c r="V8084" i="1"/>
  <c r="U8084" i="1" a="1"/>
  <c r="U8084" i="1" s="1"/>
  <c r="W8083" i="1" a="1"/>
  <c r="W8083" i="1" s="1"/>
  <c r="V8083" i="1" a="1"/>
  <c r="V8083" i="1" s="1"/>
  <c r="U8083" i="1" a="1"/>
  <c r="U8083" i="1" s="1"/>
  <c r="V8082" i="1" a="1"/>
  <c r="V8082" i="1" s="1"/>
  <c r="U8082" i="1" a="1"/>
  <c r="U8082" i="1" s="1"/>
  <c r="W8081" i="1" a="1"/>
  <c r="W8081" i="1" s="1"/>
  <c r="V8081" i="1" a="1"/>
  <c r="V8081" i="1" s="1"/>
  <c r="U8081" i="1"/>
  <c r="V8080" i="1"/>
  <c r="U8080" i="1" a="1"/>
  <c r="U8080" i="1" s="1"/>
  <c r="W8079" i="1" a="1"/>
  <c r="W8079" i="1" s="1"/>
  <c r="V8079" i="1" a="1"/>
  <c r="V8079" i="1" s="1"/>
  <c r="U8079" i="1" a="1"/>
  <c r="U8079" i="1" s="1"/>
  <c r="V8078" i="1" a="1"/>
  <c r="V8078" i="1" s="1"/>
  <c r="U8078" i="1" a="1"/>
  <c r="U8078" i="1" s="1"/>
  <c r="W8077" i="1" a="1"/>
  <c r="W8077" i="1" s="1"/>
  <c r="V8077" i="1" a="1"/>
  <c r="V8077" i="1" s="1"/>
  <c r="U8077" i="1"/>
  <c r="V8076" i="1"/>
  <c r="U8076" i="1" a="1"/>
  <c r="U8076" i="1" s="1"/>
  <c r="W8075" i="1" a="1"/>
  <c r="W8075" i="1" s="1"/>
  <c r="V8075" i="1" a="1"/>
  <c r="V8075" i="1" s="1"/>
  <c r="U8075" i="1" a="1"/>
  <c r="U8075" i="1" s="1"/>
  <c r="V8074" i="1" a="1"/>
  <c r="V8074" i="1" s="1"/>
  <c r="U8074" i="1" a="1"/>
  <c r="U8074" i="1" s="1"/>
  <c r="W8073" i="1" a="1"/>
  <c r="W8073" i="1" s="1"/>
  <c r="V8073" i="1" a="1"/>
  <c r="V8073" i="1" s="1"/>
  <c r="U8073" i="1"/>
  <c r="V8072" i="1"/>
  <c r="U8072" i="1" a="1"/>
  <c r="U8072" i="1" s="1"/>
  <c r="W8071" i="1" a="1"/>
  <c r="W8071" i="1" s="1"/>
  <c r="V8071" i="1" a="1"/>
  <c r="V8071" i="1" s="1"/>
  <c r="U8071" i="1" a="1"/>
  <c r="U8071" i="1" s="1"/>
  <c r="V8070" i="1" a="1"/>
  <c r="V8070" i="1" s="1"/>
  <c r="U8070" i="1" a="1"/>
  <c r="U8070" i="1" s="1"/>
  <c r="W8069" i="1" a="1"/>
  <c r="W8069" i="1" s="1"/>
  <c r="V8069" i="1" a="1"/>
  <c r="V8069" i="1" s="1"/>
  <c r="U8069" i="1"/>
  <c r="V8068" i="1"/>
  <c r="U8068" i="1" a="1"/>
  <c r="U8068" i="1" s="1"/>
  <c r="W8067" i="1" a="1"/>
  <c r="W8067" i="1" s="1"/>
  <c r="V8067" i="1" a="1"/>
  <c r="V8067" i="1" s="1"/>
  <c r="U8067" i="1" a="1"/>
  <c r="U8067" i="1" s="1"/>
  <c r="V8066" i="1" a="1"/>
  <c r="V8066" i="1" s="1"/>
  <c r="U8066" i="1" a="1"/>
  <c r="U8066" i="1" s="1"/>
  <c r="W8065" i="1" a="1"/>
  <c r="W8065" i="1" s="1"/>
  <c r="V8065" i="1" a="1"/>
  <c r="V8065" i="1" s="1"/>
  <c r="U8065" i="1"/>
  <c r="V8064" i="1"/>
  <c r="U8064" i="1" a="1"/>
  <c r="U8064" i="1" s="1"/>
  <c r="W8063" i="1" a="1"/>
  <c r="W8063" i="1" s="1"/>
  <c r="V8063" i="1" a="1"/>
  <c r="V8063" i="1" s="1"/>
  <c r="U8063" i="1" a="1"/>
  <c r="U8063" i="1" s="1"/>
  <c r="V8062" i="1" a="1"/>
  <c r="V8062" i="1" s="1"/>
  <c r="U8062" i="1" a="1"/>
  <c r="U8062" i="1" s="1"/>
  <c r="W8061" i="1" a="1"/>
  <c r="W8061" i="1" s="1"/>
  <c r="V8061" i="1" a="1"/>
  <c r="V8061" i="1" s="1"/>
  <c r="U8061" i="1"/>
  <c r="V8060" i="1"/>
  <c r="U8060" i="1" a="1"/>
  <c r="U8060" i="1" s="1"/>
  <c r="W8059" i="1" a="1"/>
  <c r="W8059" i="1" s="1"/>
  <c r="V8059" i="1" a="1"/>
  <c r="V8059" i="1" s="1"/>
  <c r="U8059" i="1" a="1"/>
  <c r="U8059" i="1" s="1"/>
  <c r="V8058" i="1" a="1"/>
  <c r="V8058" i="1" s="1"/>
  <c r="U8058" i="1" a="1"/>
  <c r="U8058" i="1" s="1"/>
  <c r="W8057" i="1" a="1"/>
  <c r="W8057" i="1" s="1"/>
  <c r="V8057" i="1" a="1"/>
  <c r="V8057" i="1" s="1"/>
  <c r="U8057" i="1"/>
  <c r="V8056" i="1"/>
  <c r="U8056" i="1" a="1"/>
  <c r="U8056" i="1" s="1"/>
  <c r="W8055" i="1" a="1"/>
  <c r="W8055" i="1" s="1"/>
  <c r="V8055" i="1" a="1"/>
  <c r="V8055" i="1" s="1"/>
  <c r="U8055" i="1" a="1"/>
  <c r="U8055" i="1" s="1"/>
  <c r="V8054" i="1" a="1"/>
  <c r="V8054" i="1" s="1"/>
  <c r="U8054" i="1" a="1"/>
  <c r="U8054" i="1" s="1"/>
  <c r="W8053" i="1" a="1"/>
  <c r="W8053" i="1" s="1"/>
  <c r="V8053" i="1" a="1"/>
  <c r="V8053" i="1" s="1"/>
  <c r="U8053" i="1"/>
  <c r="V8052" i="1"/>
  <c r="U8052" i="1" a="1"/>
  <c r="U8052" i="1" s="1"/>
  <c r="W8051" i="1" a="1"/>
  <c r="W8051" i="1" s="1"/>
  <c r="V8051" i="1" a="1"/>
  <c r="V8051" i="1" s="1"/>
  <c r="U8051" i="1" a="1"/>
  <c r="U8051" i="1" s="1"/>
  <c r="V8050" i="1" a="1"/>
  <c r="V8050" i="1" s="1"/>
  <c r="U8050" i="1" a="1"/>
  <c r="U8050" i="1" s="1"/>
  <c r="W8049" i="1" a="1"/>
  <c r="W8049" i="1" s="1"/>
  <c r="V8049" i="1" a="1"/>
  <c r="V8049" i="1" s="1"/>
  <c r="U8049" i="1"/>
  <c r="V8048" i="1"/>
  <c r="U8048" i="1" a="1"/>
  <c r="U8048" i="1" s="1"/>
  <c r="W8047" i="1" a="1"/>
  <c r="W8047" i="1" s="1"/>
  <c r="V8047" i="1" a="1"/>
  <c r="V8047" i="1" s="1"/>
  <c r="U8047" i="1" a="1"/>
  <c r="U8047" i="1" s="1"/>
  <c r="V8046" i="1" a="1"/>
  <c r="V8046" i="1" s="1"/>
  <c r="U8046" i="1" a="1"/>
  <c r="U8046" i="1" s="1"/>
  <c r="W8045" i="1" a="1"/>
  <c r="W8045" i="1" s="1"/>
  <c r="V8045" i="1" a="1"/>
  <c r="V8045" i="1" s="1"/>
  <c r="U8045" i="1"/>
  <c r="V8044" i="1"/>
  <c r="U8044" i="1" a="1"/>
  <c r="U8044" i="1" s="1"/>
  <c r="W8043" i="1" a="1"/>
  <c r="W8043" i="1" s="1"/>
  <c r="V8043" i="1" a="1"/>
  <c r="V8043" i="1" s="1"/>
  <c r="U8043" i="1" a="1"/>
  <c r="U8043" i="1" s="1"/>
  <c r="V8042" i="1" a="1"/>
  <c r="V8042" i="1" s="1"/>
  <c r="U8042" i="1" a="1"/>
  <c r="U8042" i="1" s="1"/>
  <c r="W8041" i="1" a="1"/>
  <c r="W8041" i="1" s="1"/>
  <c r="V8041" i="1" a="1"/>
  <c r="V8041" i="1" s="1"/>
  <c r="U8041" i="1"/>
  <c r="V8040" i="1"/>
  <c r="U8040" i="1" a="1"/>
  <c r="U8040" i="1" s="1"/>
  <c r="W8039" i="1" a="1"/>
  <c r="W8039" i="1" s="1"/>
  <c r="V8039" i="1" a="1"/>
  <c r="V8039" i="1" s="1"/>
  <c r="U8039" i="1" a="1"/>
  <c r="U8039" i="1" s="1"/>
  <c r="V8038" i="1" a="1"/>
  <c r="V8038" i="1" s="1"/>
  <c r="U8038" i="1" a="1"/>
  <c r="U8038" i="1" s="1"/>
  <c r="W8037" i="1" a="1"/>
  <c r="W8037" i="1" s="1"/>
  <c r="V8037" i="1" a="1"/>
  <c r="V8037" i="1" s="1"/>
  <c r="U8037" i="1"/>
  <c r="V8036" i="1"/>
  <c r="U8036" i="1" a="1"/>
  <c r="U8036" i="1" s="1"/>
  <c r="W8035" i="1" a="1"/>
  <c r="W8035" i="1" s="1"/>
  <c r="V8035" i="1" a="1"/>
  <c r="V8035" i="1" s="1"/>
  <c r="U8035" i="1" a="1"/>
  <c r="U8035" i="1" s="1"/>
  <c r="V8034" i="1" a="1"/>
  <c r="V8034" i="1" s="1"/>
  <c r="U8034" i="1" a="1"/>
  <c r="U8034" i="1" s="1"/>
  <c r="W8033" i="1" a="1"/>
  <c r="W8033" i="1" s="1"/>
  <c r="V8033" i="1" a="1"/>
  <c r="V8033" i="1" s="1"/>
  <c r="U8033" i="1"/>
  <c r="V8032" i="1"/>
  <c r="U8032" i="1" a="1"/>
  <c r="U8032" i="1" s="1"/>
  <c r="W8031" i="1" a="1"/>
  <c r="W8031" i="1" s="1"/>
  <c r="V8031" i="1" a="1"/>
  <c r="V8031" i="1" s="1"/>
  <c r="U8031" i="1" a="1"/>
  <c r="U8031" i="1" s="1"/>
  <c r="V8030" i="1" a="1"/>
  <c r="V8030" i="1" s="1"/>
  <c r="U8030" i="1" a="1"/>
  <c r="U8030" i="1" s="1"/>
  <c r="W8029" i="1" a="1"/>
  <c r="W8029" i="1" s="1"/>
  <c r="V8029" i="1" a="1"/>
  <c r="V8029" i="1" s="1"/>
  <c r="U8029" i="1"/>
  <c r="V8028" i="1"/>
  <c r="U8028" i="1" a="1"/>
  <c r="U8028" i="1" s="1"/>
  <c r="W8027" i="1" a="1"/>
  <c r="W8027" i="1" s="1"/>
  <c r="V8027" i="1" a="1"/>
  <c r="V8027" i="1" s="1"/>
  <c r="U8027" i="1" a="1"/>
  <c r="U8027" i="1" s="1"/>
  <c r="V8026" i="1" a="1"/>
  <c r="V8026" i="1" s="1"/>
  <c r="U8026" i="1" a="1"/>
  <c r="U8026" i="1" s="1"/>
  <c r="W8025" i="1" a="1"/>
  <c r="W8025" i="1" s="1"/>
  <c r="V8025" i="1" a="1"/>
  <c r="V8025" i="1" s="1"/>
  <c r="U8025" i="1"/>
  <c r="V8024" i="1"/>
  <c r="U8024" i="1" a="1"/>
  <c r="U8024" i="1" s="1"/>
  <c r="W8023" i="1" a="1"/>
  <c r="W8023" i="1" s="1"/>
  <c r="V8023" i="1" a="1"/>
  <c r="V8023" i="1" s="1"/>
  <c r="U8023" i="1" a="1"/>
  <c r="U8023" i="1" s="1"/>
  <c r="V8022" i="1" a="1"/>
  <c r="V8022" i="1" s="1"/>
  <c r="U8022" i="1" a="1"/>
  <c r="U8022" i="1" s="1"/>
  <c r="W8021" i="1" a="1"/>
  <c r="W8021" i="1" s="1"/>
  <c r="V8021" i="1" a="1"/>
  <c r="V8021" i="1" s="1"/>
  <c r="U8021" i="1"/>
  <c r="V8020" i="1"/>
  <c r="U8020" i="1" a="1"/>
  <c r="U8020" i="1" s="1"/>
  <c r="W8019" i="1" a="1"/>
  <c r="W8019" i="1" s="1"/>
  <c r="V8019" i="1" a="1"/>
  <c r="V8019" i="1" s="1"/>
  <c r="U8019" i="1" a="1"/>
  <c r="U8019" i="1" s="1"/>
  <c r="V8018" i="1" a="1"/>
  <c r="V8018" i="1" s="1"/>
  <c r="U8018" i="1" a="1"/>
  <c r="U8018" i="1" s="1"/>
  <c r="W8017" i="1" a="1"/>
  <c r="W8017" i="1" s="1"/>
  <c r="V8017" i="1" a="1"/>
  <c r="V8017" i="1" s="1"/>
  <c r="U8017" i="1"/>
  <c r="V8016" i="1"/>
  <c r="U8016" i="1" a="1"/>
  <c r="U8016" i="1" s="1"/>
  <c r="W8015" i="1" a="1"/>
  <c r="W8015" i="1" s="1"/>
  <c r="V8015" i="1" a="1"/>
  <c r="V8015" i="1" s="1"/>
  <c r="U8015" i="1" a="1"/>
  <c r="U8015" i="1" s="1"/>
  <c r="V8014" i="1" a="1"/>
  <c r="V8014" i="1" s="1"/>
  <c r="U8014" i="1" a="1"/>
  <c r="U8014" i="1" s="1"/>
  <c r="W8013" i="1" a="1"/>
  <c r="W8013" i="1" s="1"/>
  <c r="V8013" i="1" a="1"/>
  <c r="V8013" i="1" s="1"/>
  <c r="U8013" i="1"/>
  <c r="V8012" i="1"/>
  <c r="U8012" i="1" a="1"/>
  <c r="U8012" i="1" s="1"/>
  <c r="W8011" i="1" a="1"/>
  <c r="W8011" i="1" s="1"/>
  <c r="V8011" i="1" a="1"/>
  <c r="V8011" i="1" s="1"/>
  <c r="U8011" i="1" a="1"/>
  <c r="U8011" i="1" s="1"/>
  <c r="V8010" i="1" a="1"/>
  <c r="V8010" i="1" s="1"/>
  <c r="U8010" i="1" a="1"/>
  <c r="U8010" i="1" s="1"/>
  <c r="W8009" i="1" a="1"/>
  <c r="W8009" i="1" s="1"/>
  <c r="V8009" i="1" a="1"/>
  <c r="V8009" i="1" s="1"/>
  <c r="U8009" i="1"/>
  <c r="V8008" i="1"/>
  <c r="U8008" i="1" a="1"/>
  <c r="U8008" i="1" s="1"/>
  <c r="W8007" i="1" a="1"/>
  <c r="W8007" i="1" s="1"/>
  <c r="V8007" i="1" a="1"/>
  <c r="V8007" i="1" s="1"/>
  <c r="U8007" i="1" a="1"/>
  <c r="U8007" i="1" s="1"/>
  <c r="V8006" i="1" a="1"/>
  <c r="V8006" i="1" s="1"/>
  <c r="U8006" i="1" a="1"/>
  <c r="U8006" i="1" s="1"/>
  <c r="W8005" i="1" a="1"/>
  <c r="W8005" i="1" s="1"/>
  <c r="V8005" i="1" a="1"/>
  <c r="V8005" i="1" s="1"/>
  <c r="U8005" i="1"/>
  <c r="V8004" i="1"/>
  <c r="U8004" i="1" a="1"/>
  <c r="U8004" i="1" s="1"/>
  <c r="W8003" i="1" a="1"/>
  <c r="W8003" i="1" s="1"/>
  <c r="V8003" i="1" a="1"/>
  <c r="V8003" i="1" s="1"/>
  <c r="U8003" i="1" a="1"/>
  <c r="U8003" i="1" s="1"/>
  <c r="V8002" i="1" a="1"/>
  <c r="V8002" i="1" s="1"/>
  <c r="U8002" i="1" a="1"/>
  <c r="U8002" i="1" s="1"/>
  <c r="W8001" i="1" a="1"/>
  <c r="W8001" i="1" s="1"/>
  <c r="V8001" i="1" a="1"/>
  <c r="V8001" i="1" s="1"/>
  <c r="U8001" i="1"/>
  <c r="V8000" i="1"/>
  <c r="U8000" i="1" a="1"/>
  <c r="U8000" i="1" s="1"/>
  <c r="W7999" i="1" a="1"/>
  <c r="W7999" i="1" s="1"/>
  <c r="V7999" i="1" a="1"/>
  <c r="V7999" i="1" s="1"/>
  <c r="U7999" i="1" a="1"/>
  <c r="U7999" i="1" s="1"/>
  <c r="V7998" i="1" a="1"/>
  <c r="V7998" i="1" s="1"/>
  <c r="U7998" i="1" a="1"/>
  <c r="U7998" i="1" s="1"/>
  <c r="W7997" i="1" a="1"/>
  <c r="W7997" i="1" s="1"/>
  <c r="V7997" i="1" a="1"/>
  <c r="V7997" i="1" s="1"/>
  <c r="U7997" i="1"/>
  <c r="V7996" i="1"/>
  <c r="U7996" i="1" a="1"/>
  <c r="U7996" i="1" s="1"/>
  <c r="W7995" i="1" a="1"/>
  <c r="W7995" i="1" s="1"/>
  <c r="V7995" i="1" a="1"/>
  <c r="V7995" i="1" s="1"/>
  <c r="U7995" i="1" a="1"/>
  <c r="U7995" i="1" s="1"/>
  <c r="V7994" i="1" a="1"/>
  <c r="V7994" i="1" s="1"/>
  <c r="U7994" i="1" a="1"/>
  <c r="U7994" i="1" s="1"/>
  <c r="W7993" i="1" a="1"/>
  <c r="W7993" i="1" s="1"/>
  <c r="V7993" i="1" a="1"/>
  <c r="V7993" i="1" s="1"/>
  <c r="U7993" i="1"/>
  <c r="V7992" i="1"/>
  <c r="U7992" i="1" a="1"/>
  <c r="U7992" i="1" s="1"/>
  <c r="W7991" i="1" a="1"/>
  <c r="W7991" i="1" s="1"/>
  <c r="V7991" i="1" a="1"/>
  <c r="V7991" i="1" s="1"/>
  <c r="U7991" i="1" a="1"/>
  <c r="U7991" i="1" s="1"/>
  <c r="V7990" i="1" a="1"/>
  <c r="V7990" i="1" s="1"/>
  <c r="U7990" i="1" a="1"/>
  <c r="U7990" i="1" s="1"/>
  <c r="W7989" i="1" a="1"/>
  <c r="W7989" i="1" s="1"/>
  <c r="V7989" i="1" a="1"/>
  <c r="V7989" i="1" s="1"/>
  <c r="U7989" i="1"/>
  <c r="V7988" i="1"/>
  <c r="U7988" i="1" a="1"/>
  <c r="U7988" i="1" s="1"/>
  <c r="W7987" i="1" a="1"/>
  <c r="W7987" i="1" s="1"/>
  <c r="V7987" i="1" a="1"/>
  <c r="V7987" i="1" s="1"/>
  <c r="U7987" i="1" a="1"/>
  <c r="U7987" i="1" s="1"/>
  <c r="V7986" i="1" a="1"/>
  <c r="V7986" i="1" s="1"/>
  <c r="U7986" i="1" a="1"/>
  <c r="U7986" i="1" s="1"/>
  <c r="W7985" i="1" a="1"/>
  <c r="W7985" i="1" s="1"/>
  <c r="V7985" i="1" a="1"/>
  <c r="V7985" i="1" s="1"/>
  <c r="U7985" i="1"/>
  <c r="V7984" i="1"/>
  <c r="U7984" i="1" a="1"/>
  <c r="U7984" i="1" s="1"/>
  <c r="W7983" i="1" a="1"/>
  <c r="W7983" i="1" s="1"/>
  <c r="V7983" i="1" a="1"/>
  <c r="V7983" i="1" s="1"/>
  <c r="U7983" i="1" a="1"/>
  <c r="U7983" i="1" s="1"/>
  <c r="V7982" i="1" a="1"/>
  <c r="V7982" i="1" s="1"/>
  <c r="U7982" i="1" a="1"/>
  <c r="U7982" i="1" s="1"/>
  <c r="W7981" i="1" a="1"/>
  <c r="W7981" i="1" s="1"/>
  <c r="V7981" i="1" a="1"/>
  <c r="V7981" i="1" s="1"/>
  <c r="U7981" i="1"/>
  <c r="V7980" i="1"/>
  <c r="U7980" i="1" a="1"/>
  <c r="U7980" i="1" s="1"/>
  <c r="W7979" i="1" a="1"/>
  <c r="W7979" i="1" s="1"/>
  <c r="V7979" i="1" a="1"/>
  <c r="V7979" i="1" s="1"/>
  <c r="U7979" i="1" a="1"/>
  <c r="U7979" i="1" s="1"/>
  <c r="V7978" i="1" a="1"/>
  <c r="V7978" i="1" s="1"/>
  <c r="U7978" i="1" a="1"/>
  <c r="U7978" i="1" s="1"/>
  <c r="W7977" i="1" a="1"/>
  <c r="W7977" i="1" s="1"/>
  <c r="V7977" i="1" a="1"/>
  <c r="V7977" i="1" s="1"/>
  <c r="U7977" i="1"/>
  <c r="V7976" i="1"/>
  <c r="U7976" i="1" a="1"/>
  <c r="U7976" i="1" s="1"/>
  <c r="W7975" i="1" a="1"/>
  <c r="W7975" i="1" s="1"/>
  <c r="V7975" i="1" a="1"/>
  <c r="V7975" i="1" s="1"/>
  <c r="U7975" i="1" a="1"/>
  <c r="U7975" i="1" s="1"/>
  <c r="V7974" i="1" a="1"/>
  <c r="V7974" i="1" s="1"/>
  <c r="U7974" i="1" a="1"/>
  <c r="U7974" i="1" s="1"/>
  <c r="W7973" i="1" a="1"/>
  <c r="W7973" i="1" s="1"/>
  <c r="V7973" i="1" a="1"/>
  <c r="V7973" i="1" s="1"/>
  <c r="U7973" i="1"/>
  <c r="V7972" i="1"/>
  <c r="U7972" i="1" a="1"/>
  <c r="U7972" i="1" s="1"/>
  <c r="W7971" i="1" a="1"/>
  <c r="W7971" i="1" s="1"/>
  <c r="V7971" i="1" a="1"/>
  <c r="V7971" i="1" s="1"/>
  <c r="U7971" i="1" a="1"/>
  <c r="U7971" i="1" s="1"/>
  <c r="V7970" i="1" a="1"/>
  <c r="V7970" i="1" s="1"/>
  <c r="U7970" i="1" a="1"/>
  <c r="U7970" i="1" s="1"/>
  <c r="W7969" i="1" a="1"/>
  <c r="W7969" i="1" s="1"/>
  <c r="V7969" i="1" a="1"/>
  <c r="V7969" i="1" s="1"/>
  <c r="U7969" i="1"/>
  <c r="V7968" i="1"/>
  <c r="U7968" i="1" a="1"/>
  <c r="U7968" i="1" s="1"/>
  <c r="W7967" i="1" a="1"/>
  <c r="W7967" i="1" s="1"/>
  <c r="V7967" i="1" a="1"/>
  <c r="V7967" i="1" s="1"/>
  <c r="U7967" i="1" a="1"/>
  <c r="U7967" i="1" s="1"/>
  <c r="V7966" i="1" a="1"/>
  <c r="V7966" i="1" s="1"/>
  <c r="U7966" i="1" a="1"/>
  <c r="U7966" i="1" s="1"/>
  <c r="W7965" i="1" a="1"/>
  <c r="W7965" i="1" s="1"/>
  <c r="V7965" i="1" a="1"/>
  <c r="V7965" i="1" s="1"/>
  <c r="U7965" i="1"/>
  <c r="V7964" i="1"/>
  <c r="U7964" i="1" a="1"/>
  <c r="U7964" i="1" s="1"/>
  <c r="W7963" i="1" a="1"/>
  <c r="W7963" i="1" s="1"/>
  <c r="V7963" i="1" a="1"/>
  <c r="V7963" i="1" s="1"/>
  <c r="U7963" i="1" a="1"/>
  <c r="U7963" i="1" s="1"/>
  <c r="V7962" i="1" a="1"/>
  <c r="V7962" i="1" s="1"/>
  <c r="U7962" i="1" a="1"/>
  <c r="U7962" i="1" s="1"/>
  <c r="W7961" i="1" a="1"/>
  <c r="W7961" i="1" s="1"/>
  <c r="V7961" i="1" a="1"/>
  <c r="V7961" i="1" s="1"/>
  <c r="U7961" i="1"/>
  <c r="V7960" i="1"/>
  <c r="U7960" i="1" a="1"/>
  <c r="U7960" i="1" s="1"/>
  <c r="W7959" i="1" a="1"/>
  <c r="W7959" i="1" s="1"/>
  <c r="V7959" i="1" a="1"/>
  <c r="V7959" i="1" s="1"/>
  <c r="U7959" i="1" a="1"/>
  <c r="U7959" i="1" s="1"/>
  <c r="V7958" i="1" a="1"/>
  <c r="V7958" i="1" s="1"/>
  <c r="U7958" i="1" a="1"/>
  <c r="U7958" i="1" s="1"/>
  <c r="W7957" i="1" a="1"/>
  <c r="W7957" i="1" s="1"/>
  <c r="V7957" i="1" a="1"/>
  <c r="V7957" i="1" s="1"/>
  <c r="U7957" i="1"/>
  <c r="V7956" i="1"/>
  <c r="U7956" i="1" a="1"/>
  <c r="U7956" i="1" s="1"/>
  <c r="W7955" i="1" a="1"/>
  <c r="W7955" i="1" s="1"/>
  <c r="V7955" i="1" a="1"/>
  <c r="V7955" i="1" s="1"/>
  <c r="U7955" i="1" a="1"/>
  <c r="U7955" i="1" s="1"/>
  <c r="V7954" i="1" a="1"/>
  <c r="V7954" i="1" s="1"/>
  <c r="U7954" i="1" a="1"/>
  <c r="U7954" i="1" s="1"/>
  <c r="W7953" i="1" a="1"/>
  <c r="W7953" i="1" s="1"/>
  <c r="V7953" i="1" a="1"/>
  <c r="V7953" i="1" s="1"/>
  <c r="U7953" i="1"/>
  <c r="V7952" i="1"/>
  <c r="U7952" i="1" a="1"/>
  <c r="U7952" i="1" s="1"/>
  <c r="W7951" i="1" a="1"/>
  <c r="W7951" i="1" s="1"/>
  <c r="V7951" i="1" a="1"/>
  <c r="V7951" i="1" s="1"/>
  <c r="U7951" i="1" a="1"/>
  <c r="U7951" i="1" s="1"/>
  <c r="V7950" i="1" a="1"/>
  <c r="V7950" i="1" s="1"/>
  <c r="U7950" i="1" a="1"/>
  <c r="U7950" i="1" s="1"/>
  <c r="W7949" i="1" a="1"/>
  <c r="W7949" i="1" s="1"/>
  <c r="V7949" i="1" a="1"/>
  <c r="V7949" i="1" s="1"/>
  <c r="U7949" i="1"/>
  <c r="V7948" i="1"/>
  <c r="U7948" i="1" a="1"/>
  <c r="U7948" i="1" s="1"/>
  <c r="W7947" i="1" a="1"/>
  <c r="W7947" i="1" s="1"/>
  <c r="V7947" i="1" a="1"/>
  <c r="V7947" i="1" s="1"/>
  <c r="U7947" i="1" a="1"/>
  <c r="U7947" i="1" s="1"/>
  <c r="V7946" i="1" a="1"/>
  <c r="V7946" i="1" s="1"/>
  <c r="U7946" i="1" a="1"/>
  <c r="U7946" i="1" s="1"/>
  <c r="W7945" i="1" a="1"/>
  <c r="W7945" i="1" s="1"/>
  <c r="V7945" i="1" a="1"/>
  <c r="V7945" i="1" s="1"/>
  <c r="U7945" i="1"/>
  <c r="V7944" i="1"/>
  <c r="U7944" i="1" a="1"/>
  <c r="U7944" i="1" s="1"/>
  <c r="W7943" i="1" a="1"/>
  <c r="W7943" i="1" s="1"/>
  <c r="V7943" i="1" a="1"/>
  <c r="V7943" i="1" s="1"/>
  <c r="U7943" i="1" a="1"/>
  <c r="U7943" i="1" s="1"/>
  <c r="V7942" i="1" a="1"/>
  <c r="V7942" i="1" s="1"/>
  <c r="U7942" i="1" a="1"/>
  <c r="U7942" i="1" s="1"/>
  <c r="W7941" i="1" a="1"/>
  <c r="W7941" i="1" s="1"/>
  <c r="V7941" i="1" a="1"/>
  <c r="V7941" i="1" s="1"/>
  <c r="U7941" i="1"/>
  <c r="V7940" i="1"/>
  <c r="U7940" i="1" a="1"/>
  <c r="U7940" i="1" s="1"/>
  <c r="W7939" i="1" a="1"/>
  <c r="W7939" i="1" s="1"/>
  <c r="V7939" i="1" a="1"/>
  <c r="V7939" i="1" s="1"/>
  <c r="U7939" i="1" a="1"/>
  <c r="U7939" i="1" s="1"/>
  <c r="V7938" i="1" a="1"/>
  <c r="V7938" i="1" s="1"/>
  <c r="U7938" i="1" a="1"/>
  <c r="U7938" i="1" s="1"/>
  <c r="W7937" i="1" a="1"/>
  <c r="W7937" i="1" s="1"/>
  <c r="V7937" i="1" a="1"/>
  <c r="V7937" i="1" s="1"/>
  <c r="U7937" i="1"/>
  <c r="V7936" i="1"/>
  <c r="U7936" i="1" a="1"/>
  <c r="U7936" i="1" s="1"/>
  <c r="W7935" i="1" a="1"/>
  <c r="W7935" i="1" s="1"/>
  <c r="V7935" i="1" a="1"/>
  <c r="V7935" i="1" s="1"/>
  <c r="U7935" i="1" a="1"/>
  <c r="U7935" i="1" s="1"/>
  <c r="V7934" i="1" a="1"/>
  <c r="V7934" i="1" s="1"/>
  <c r="U7934" i="1" a="1"/>
  <c r="U7934" i="1" s="1"/>
  <c r="W7933" i="1" a="1"/>
  <c r="W7933" i="1" s="1"/>
  <c r="V7933" i="1" a="1"/>
  <c r="V7933" i="1" s="1"/>
  <c r="U7933" i="1"/>
  <c r="V7932" i="1"/>
  <c r="U7932" i="1" a="1"/>
  <c r="U7932" i="1" s="1"/>
  <c r="W7931" i="1" a="1"/>
  <c r="W7931" i="1" s="1"/>
  <c r="V7931" i="1" a="1"/>
  <c r="V7931" i="1" s="1"/>
  <c r="U7931" i="1" a="1"/>
  <c r="U7931" i="1" s="1"/>
  <c r="V7930" i="1" a="1"/>
  <c r="V7930" i="1" s="1"/>
  <c r="U7930" i="1" a="1"/>
  <c r="U7930" i="1" s="1"/>
  <c r="W7929" i="1" a="1"/>
  <c r="W7929" i="1" s="1"/>
  <c r="V7929" i="1" a="1"/>
  <c r="V7929" i="1" s="1"/>
  <c r="U7929" i="1"/>
  <c r="V7928" i="1"/>
  <c r="U7928" i="1" a="1"/>
  <c r="U7928" i="1" s="1"/>
  <c r="W7927" i="1" a="1"/>
  <c r="W7927" i="1" s="1"/>
  <c r="V7927" i="1" a="1"/>
  <c r="V7927" i="1" s="1"/>
  <c r="U7927" i="1" a="1"/>
  <c r="U7927" i="1" s="1"/>
  <c r="V7926" i="1" a="1"/>
  <c r="V7926" i="1" s="1"/>
  <c r="U7926" i="1" a="1"/>
  <c r="U7926" i="1" s="1"/>
  <c r="W7925" i="1" a="1"/>
  <c r="W7925" i="1" s="1"/>
  <c r="V7925" i="1" a="1"/>
  <c r="V7925" i="1" s="1"/>
  <c r="U7925" i="1"/>
  <c r="V7924" i="1"/>
  <c r="U7924" i="1" a="1"/>
  <c r="U7924" i="1" s="1"/>
  <c r="W7923" i="1" a="1"/>
  <c r="W7923" i="1" s="1"/>
  <c r="V7923" i="1" a="1"/>
  <c r="V7923" i="1" s="1"/>
  <c r="U7923" i="1" a="1"/>
  <c r="U7923" i="1" s="1"/>
  <c r="V7922" i="1" a="1"/>
  <c r="V7922" i="1" s="1"/>
  <c r="U7922" i="1" a="1"/>
  <c r="U7922" i="1" s="1"/>
  <c r="W7921" i="1" a="1"/>
  <c r="W7921" i="1" s="1"/>
  <c r="V7921" i="1" a="1"/>
  <c r="V7921" i="1" s="1"/>
  <c r="U7921" i="1"/>
  <c r="V7920" i="1"/>
  <c r="U7920" i="1" a="1"/>
  <c r="U7920" i="1" s="1"/>
  <c r="W7919" i="1" a="1"/>
  <c r="W7919" i="1" s="1"/>
  <c r="V7919" i="1" a="1"/>
  <c r="V7919" i="1" s="1"/>
  <c r="U7919" i="1" a="1"/>
  <c r="U7919" i="1" s="1"/>
  <c r="V7918" i="1" a="1"/>
  <c r="V7918" i="1" s="1"/>
  <c r="U7918" i="1" a="1"/>
  <c r="U7918" i="1" s="1"/>
  <c r="W7917" i="1" a="1"/>
  <c r="W7917" i="1" s="1"/>
  <c r="V7917" i="1" a="1"/>
  <c r="V7917" i="1" s="1"/>
  <c r="U7917" i="1"/>
  <c r="V7916" i="1"/>
  <c r="U7916" i="1" a="1"/>
  <c r="U7916" i="1" s="1"/>
  <c r="W7915" i="1" a="1"/>
  <c r="W7915" i="1" s="1"/>
  <c r="V7915" i="1" a="1"/>
  <c r="V7915" i="1" s="1"/>
  <c r="U7915" i="1" a="1"/>
  <c r="U7915" i="1" s="1"/>
  <c r="V7914" i="1" a="1"/>
  <c r="V7914" i="1" s="1"/>
  <c r="U7914" i="1" a="1"/>
  <c r="U7914" i="1" s="1"/>
  <c r="W7913" i="1" a="1"/>
  <c r="W7913" i="1" s="1"/>
  <c r="V7913" i="1" a="1"/>
  <c r="V7913" i="1" s="1"/>
  <c r="U7913" i="1"/>
  <c r="V7912" i="1"/>
  <c r="U7912" i="1" a="1"/>
  <c r="U7912" i="1" s="1"/>
  <c r="W7911" i="1" a="1"/>
  <c r="W7911" i="1" s="1"/>
  <c r="V7911" i="1" a="1"/>
  <c r="V7911" i="1" s="1"/>
  <c r="U7911" i="1" a="1"/>
  <c r="U7911" i="1" s="1"/>
  <c r="V7910" i="1" a="1"/>
  <c r="V7910" i="1" s="1"/>
  <c r="U7910" i="1" a="1"/>
  <c r="U7910" i="1" s="1"/>
  <c r="W7909" i="1" a="1"/>
  <c r="W7909" i="1" s="1"/>
  <c r="V7909" i="1" a="1"/>
  <c r="V7909" i="1" s="1"/>
  <c r="U7909" i="1"/>
  <c r="V7908" i="1"/>
  <c r="U7908" i="1" a="1"/>
  <c r="U7908" i="1" s="1"/>
  <c r="W7907" i="1" a="1"/>
  <c r="W7907" i="1" s="1"/>
  <c r="V7907" i="1" a="1"/>
  <c r="V7907" i="1" s="1"/>
  <c r="U7907" i="1" a="1"/>
  <c r="U7907" i="1" s="1"/>
  <c r="V7906" i="1" a="1"/>
  <c r="V7906" i="1" s="1"/>
  <c r="U7906" i="1" a="1"/>
  <c r="U7906" i="1" s="1"/>
  <c r="W7905" i="1" a="1"/>
  <c r="W7905" i="1" s="1"/>
  <c r="V7905" i="1" a="1"/>
  <c r="V7905" i="1" s="1"/>
  <c r="U7905" i="1"/>
  <c r="V7904" i="1"/>
  <c r="U7904" i="1" a="1"/>
  <c r="U7904" i="1" s="1"/>
  <c r="W7903" i="1" a="1"/>
  <c r="W7903" i="1" s="1"/>
  <c r="V7903" i="1" a="1"/>
  <c r="V7903" i="1" s="1"/>
  <c r="U7903" i="1" a="1"/>
  <c r="U7903" i="1" s="1"/>
  <c r="V7902" i="1" a="1"/>
  <c r="V7902" i="1" s="1"/>
  <c r="U7902" i="1" a="1"/>
  <c r="U7902" i="1" s="1"/>
  <c r="W7901" i="1" a="1"/>
  <c r="W7901" i="1" s="1"/>
  <c r="V7901" i="1" a="1"/>
  <c r="V7901" i="1" s="1"/>
  <c r="U7901" i="1"/>
  <c r="V7900" i="1"/>
  <c r="U7900" i="1" a="1"/>
  <c r="U7900" i="1" s="1"/>
  <c r="W7899" i="1" a="1"/>
  <c r="W7899" i="1" s="1"/>
  <c r="V7899" i="1" a="1"/>
  <c r="V7899" i="1" s="1"/>
  <c r="U7899" i="1" a="1"/>
  <c r="U7899" i="1" s="1"/>
  <c r="V7898" i="1" a="1"/>
  <c r="V7898" i="1" s="1"/>
  <c r="U7898" i="1" a="1"/>
  <c r="U7898" i="1" s="1"/>
  <c r="W7897" i="1" a="1"/>
  <c r="W7897" i="1" s="1"/>
  <c r="V7897" i="1" a="1"/>
  <c r="V7897" i="1" s="1"/>
  <c r="U7897" i="1"/>
  <c r="V7896" i="1"/>
  <c r="U7896" i="1" a="1"/>
  <c r="U7896" i="1" s="1"/>
  <c r="W7895" i="1" a="1"/>
  <c r="W7895" i="1" s="1"/>
  <c r="V7895" i="1" a="1"/>
  <c r="V7895" i="1" s="1"/>
  <c r="U7895" i="1" a="1"/>
  <c r="U7895" i="1" s="1"/>
  <c r="V7894" i="1" a="1"/>
  <c r="V7894" i="1" s="1"/>
  <c r="U7894" i="1" a="1"/>
  <c r="U7894" i="1" s="1"/>
  <c r="W7893" i="1" a="1"/>
  <c r="W7893" i="1" s="1"/>
  <c r="V7893" i="1" a="1"/>
  <c r="V7893" i="1" s="1"/>
  <c r="U7893" i="1"/>
  <c r="V7892" i="1"/>
  <c r="U7892" i="1" a="1"/>
  <c r="U7892" i="1" s="1"/>
  <c r="W7891" i="1" a="1"/>
  <c r="W7891" i="1" s="1"/>
  <c r="V7891" i="1" a="1"/>
  <c r="V7891" i="1" s="1"/>
  <c r="U7891" i="1" a="1"/>
  <c r="U7891" i="1" s="1"/>
  <c r="V7890" i="1" a="1"/>
  <c r="V7890" i="1" s="1"/>
  <c r="U7890" i="1" a="1"/>
  <c r="U7890" i="1" s="1"/>
  <c r="W7889" i="1" a="1"/>
  <c r="W7889" i="1" s="1"/>
  <c r="V7889" i="1" a="1"/>
  <c r="V7889" i="1" s="1"/>
  <c r="U7889" i="1"/>
  <c r="V7888" i="1"/>
  <c r="U7888" i="1" a="1"/>
  <c r="U7888" i="1" s="1"/>
  <c r="W7887" i="1" a="1"/>
  <c r="W7887" i="1" s="1"/>
  <c r="V7887" i="1" a="1"/>
  <c r="V7887" i="1" s="1"/>
  <c r="U7887" i="1" a="1"/>
  <c r="U7887" i="1" s="1"/>
  <c r="V7886" i="1" a="1"/>
  <c r="V7886" i="1" s="1"/>
  <c r="U7886" i="1" a="1"/>
  <c r="U7886" i="1" s="1"/>
  <c r="W7885" i="1" a="1"/>
  <c r="W7885" i="1" s="1"/>
  <c r="V7885" i="1" a="1"/>
  <c r="V7885" i="1" s="1"/>
  <c r="U7885" i="1"/>
  <c r="V7884" i="1"/>
  <c r="U7884" i="1" a="1"/>
  <c r="U7884" i="1" s="1"/>
  <c r="W7883" i="1" a="1"/>
  <c r="W7883" i="1" s="1"/>
  <c r="V7883" i="1" a="1"/>
  <c r="V7883" i="1" s="1"/>
  <c r="U7883" i="1" a="1"/>
  <c r="U7883" i="1" s="1"/>
  <c r="V7882" i="1" a="1"/>
  <c r="V7882" i="1" s="1"/>
  <c r="U7882" i="1" a="1"/>
  <c r="U7882" i="1" s="1"/>
  <c r="W7881" i="1" a="1"/>
  <c r="W7881" i="1" s="1"/>
  <c r="V7881" i="1" a="1"/>
  <c r="V7881" i="1" s="1"/>
  <c r="U7881" i="1"/>
  <c r="V7880" i="1"/>
  <c r="U7880" i="1" a="1"/>
  <c r="U7880" i="1" s="1"/>
  <c r="W7879" i="1" a="1"/>
  <c r="W7879" i="1" s="1"/>
  <c r="V7879" i="1" a="1"/>
  <c r="V7879" i="1" s="1"/>
  <c r="U7879" i="1" a="1"/>
  <c r="U7879" i="1" s="1"/>
  <c r="V7878" i="1" a="1"/>
  <c r="V7878" i="1" s="1"/>
  <c r="U7878" i="1" a="1"/>
  <c r="U7878" i="1" s="1"/>
  <c r="W7877" i="1" a="1"/>
  <c r="W7877" i="1" s="1"/>
  <c r="V7877" i="1" a="1"/>
  <c r="V7877" i="1" s="1"/>
  <c r="U7877" i="1"/>
  <c r="V7876" i="1"/>
  <c r="U7876" i="1" a="1"/>
  <c r="U7876" i="1" s="1"/>
  <c r="W7875" i="1" a="1"/>
  <c r="W7875" i="1" s="1"/>
  <c r="V7875" i="1" a="1"/>
  <c r="V7875" i="1" s="1"/>
  <c r="U7875" i="1" a="1"/>
  <c r="U7875" i="1" s="1"/>
  <c r="V7874" i="1" a="1"/>
  <c r="V7874" i="1" s="1"/>
  <c r="U7874" i="1" a="1"/>
  <c r="U7874" i="1" s="1"/>
  <c r="W7873" i="1" a="1"/>
  <c r="W7873" i="1" s="1"/>
  <c r="V7873" i="1" a="1"/>
  <c r="V7873" i="1" s="1"/>
  <c r="U7873" i="1"/>
  <c r="V7872" i="1"/>
  <c r="U7872" i="1" a="1"/>
  <c r="U7872" i="1" s="1"/>
  <c r="W7871" i="1" a="1"/>
  <c r="W7871" i="1" s="1"/>
  <c r="V7871" i="1" a="1"/>
  <c r="V7871" i="1" s="1"/>
  <c r="U7871" i="1" a="1"/>
  <c r="U7871" i="1" s="1"/>
  <c r="V7870" i="1" a="1"/>
  <c r="V7870" i="1" s="1"/>
  <c r="U7870" i="1" a="1"/>
  <c r="U7870" i="1" s="1"/>
  <c r="W7869" i="1" a="1"/>
  <c r="W7869" i="1" s="1"/>
  <c r="V7869" i="1" a="1"/>
  <c r="V7869" i="1" s="1"/>
  <c r="U7869" i="1"/>
  <c r="V7868" i="1"/>
  <c r="U7868" i="1" a="1"/>
  <c r="U7868" i="1" s="1"/>
  <c r="W7867" i="1" a="1"/>
  <c r="W7867" i="1" s="1"/>
  <c r="V7867" i="1" a="1"/>
  <c r="V7867" i="1" s="1"/>
  <c r="U7867" i="1" a="1"/>
  <c r="U7867" i="1" s="1"/>
  <c r="V7866" i="1" a="1"/>
  <c r="V7866" i="1" s="1"/>
  <c r="U7866" i="1" a="1"/>
  <c r="U7866" i="1" s="1"/>
  <c r="W7865" i="1" a="1"/>
  <c r="W7865" i="1" s="1"/>
  <c r="V7865" i="1" a="1"/>
  <c r="V7865" i="1" s="1"/>
  <c r="U7865" i="1"/>
  <c r="V7864" i="1"/>
  <c r="U7864" i="1" a="1"/>
  <c r="U7864" i="1" s="1"/>
  <c r="W7863" i="1" a="1"/>
  <c r="W7863" i="1" s="1"/>
  <c r="V7863" i="1" a="1"/>
  <c r="V7863" i="1" s="1"/>
  <c r="U7863" i="1" a="1"/>
  <c r="U7863" i="1" s="1"/>
  <c r="V7862" i="1" a="1"/>
  <c r="V7862" i="1" s="1"/>
  <c r="U7862" i="1" a="1"/>
  <c r="U7862" i="1" s="1"/>
  <c r="W7861" i="1" a="1"/>
  <c r="W7861" i="1" s="1"/>
  <c r="V7861" i="1" a="1"/>
  <c r="V7861" i="1" s="1"/>
  <c r="U7861" i="1"/>
  <c r="V7860" i="1"/>
  <c r="U7860" i="1" a="1"/>
  <c r="U7860" i="1" s="1"/>
  <c r="W7859" i="1" a="1"/>
  <c r="W7859" i="1" s="1"/>
  <c r="V7859" i="1" a="1"/>
  <c r="V7859" i="1" s="1"/>
  <c r="U7859" i="1" a="1"/>
  <c r="U7859" i="1" s="1"/>
  <c r="V7858" i="1" a="1"/>
  <c r="V7858" i="1" s="1"/>
  <c r="U7858" i="1" a="1"/>
  <c r="U7858" i="1" s="1"/>
  <c r="W7857" i="1" a="1"/>
  <c r="W7857" i="1" s="1"/>
  <c r="V7857" i="1" a="1"/>
  <c r="V7857" i="1" s="1"/>
  <c r="U7857" i="1"/>
  <c r="V7856" i="1"/>
  <c r="U7856" i="1" a="1"/>
  <c r="U7856" i="1" s="1"/>
  <c r="W7855" i="1" a="1"/>
  <c r="W7855" i="1" s="1"/>
  <c r="V7855" i="1" a="1"/>
  <c r="V7855" i="1" s="1"/>
  <c r="U7855" i="1" a="1"/>
  <c r="U7855" i="1" s="1"/>
  <c r="V7854" i="1" a="1"/>
  <c r="V7854" i="1" s="1"/>
  <c r="U7854" i="1" a="1"/>
  <c r="U7854" i="1" s="1"/>
  <c r="W7853" i="1" a="1"/>
  <c r="W7853" i="1" s="1"/>
  <c r="V7853" i="1" a="1"/>
  <c r="V7853" i="1" s="1"/>
  <c r="U7853" i="1"/>
  <c r="V7852" i="1"/>
  <c r="U7852" i="1" a="1"/>
  <c r="U7852" i="1" s="1"/>
  <c r="W7851" i="1" a="1"/>
  <c r="W7851" i="1" s="1"/>
  <c r="W7849" i="1" s="1" a="1"/>
  <c r="W7849" i="1" s="1"/>
  <c r="V7851" i="1" a="1"/>
  <c r="V7851" i="1" s="1"/>
  <c r="V7850" i="1" s="1" a="1"/>
  <c r="V7850" i="1" s="1"/>
  <c r="U7851" i="1" a="1"/>
  <c r="U7851" i="1" s="1"/>
  <c r="U7850" i="1" s="1" a="1"/>
  <c r="U7850" i="1" s="1"/>
  <c r="W7847" i="1" a="1"/>
  <c r="W7847" i="1" s="1"/>
  <c r="V7847" i="1" a="1"/>
  <c r="V7847" i="1" s="1"/>
  <c r="U7847" i="1" a="1"/>
  <c r="U7847" i="1" s="1"/>
  <c r="V7846" i="1" a="1"/>
  <c r="V7846" i="1" s="1"/>
  <c r="U7846" i="1" a="1"/>
  <c r="U7846" i="1" s="1"/>
  <c r="W7845" i="1" a="1"/>
  <c r="W7845" i="1" s="1"/>
  <c r="V7845" i="1" a="1"/>
  <c r="V7845" i="1" s="1"/>
  <c r="U7845" i="1"/>
  <c r="V7844" i="1"/>
  <c r="U7844" i="1" a="1"/>
  <c r="U7844" i="1" s="1"/>
  <c r="W7843" i="1" a="1"/>
  <c r="W7843" i="1" s="1"/>
  <c r="W7841" i="1" s="1" a="1"/>
  <c r="W7841" i="1" s="1"/>
  <c r="V7843" i="1" a="1"/>
  <c r="V7843" i="1" s="1"/>
  <c r="U7843" i="1" a="1"/>
  <c r="U7843" i="1" s="1"/>
  <c r="U7841" i="1" s="1"/>
  <c r="W7839" i="1" a="1"/>
  <c r="W7839" i="1" s="1"/>
  <c r="W7837" i="1" s="1" a="1"/>
  <c r="W7837" i="1" s="1"/>
  <c r="V7839" i="1" a="1"/>
  <c r="V7839" i="1" s="1"/>
  <c r="U7839" i="1" a="1"/>
  <c r="U7839" i="1" s="1"/>
  <c r="U7837" i="1" s="1"/>
  <c r="W7835" i="1" a="1"/>
  <c r="W7835" i="1" s="1"/>
  <c r="V7835" i="1" a="1"/>
  <c r="V7835" i="1" s="1"/>
  <c r="U7835" i="1" a="1"/>
  <c r="U7835" i="1" s="1"/>
  <c r="V7834" i="1" a="1"/>
  <c r="V7834" i="1" s="1"/>
  <c r="U7834" i="1" a="1"/>
  <c r="U7834" i="1" s="1"/>
  <c r="W7833" i="1" a="1"/>
  <c r="W7833" i="1" s="1"/>
  <c r="V7833" i="1" a="1"/>
  <c r="V7833" i="1" s="1"/>
  <c r="U7833" i="1"/>
  <c r="V7832" i="1"/>
  <c r="U7832" i="1" a="1"/>
  <c r="U7832" i="1" s="1"/>
  <c r="W7831" i="1" a="1"/>
  <c r="W7831" i="1" s="1"/>
  <c r="V7831" i="1" a="1"/>
  <c r="V7831" i="1" s="1"/>
  <c r="U7831" i="1" a="1"/>
  <c r="U7831" i="1" s="1"/>
  <c r="V7830" i="1" a="1"/>
  <c r="V7830" i="1" s="1"/>
  <c r="U7830" i="1" a="1"/>
  <c r="U7830" i="1" s="1"/>
  <c r="W7829" i="1" a="1"/>
  <c r="W7829" i="1" s="1"/>
  <c r="V7829" i="1" a="1"/>
  <c r="V7829" i="1" s="1"/>
  <c r="U7829" i="1"/>
  <c r="V7828" i="1"/>
  <c r="U7828" i="1" a="1"/>
  <c r="U7828" i="1" s="1"/>
  <c r="W7827" i="1" a="1"/>
  <c r="W7827" i="1" s="1"/>
  <c r="V7827" i="1" a="1"/>
  <c r="V7827" i="1" s="1"/>
  <c r="U7827" i="1" a="1"/>
  <c r="U7827" i="1" s="1"/>
  <c r="V7826" i="1" a="1"/>
  <c r="V7826" i="1" s="1"/>
  <c r="U7826" i="1" a="1"/>
  <c r="U7826" i="1" s="1"/>
  <c r="W7825" i="1" a="1"/>
  <c r="W7825" i="1" s="1"/>
  <c r="V7825" i="1" a="1"/>
  <c r="V7825" i="1" s="1"/>
  <c r="U7825" i="1"/>
  <c r="V7824" i="1"/>
  <c r="U7824" i="1" a="1"/>
  <c r="U7824" i="1" s="1"/>
  <c r="W7823" i="1" a="1"/>
  <c r="W7823" i="1" s="1"/>
  <c r="V7823" i="1" a="1"/>
  <c r="V7823" i="1" s="1"/>
  <c r="U7823" i="1" a="1"/>
  <c r="U7823" i="1" s="1"/>
  <c r="V7822" i="1" a="1"/>
  <c r="V7822" i="1" s="1"/>
  <c r="U7822" i="1" a="1"/>
  <c r="U7822" i="1" s="1"/>
  <c r="W7821" i="1" a="1"/>
  <c r="W7821" i="1" s="1"/>
  <c r="V7821" i="1" a="1"/>
  <c r="V7821" i="1" s="1"/>
  <c r="U7821" i="1"/>
  <c r="V7820" i="1"/>
  <c r="U7820" i="1" a="1"/>
  <c r="U7820" i="1" s="1"/>
  <c r="W7819" i="1" a="1"/>
  <c r="W7819" i="1" s="1"/>
  <c r="V7819" i="1" a="1"/>
  <c r="V7819" i="1" s="1"/>
  <c r="U7819" i="1" a="1"/>
  <c r="U7819" i="1" s="1"/>
  <c r="V7818" i="1" a="1"/>
  <c r="V7818" i="1" s="1"/>
  <c r="U7818" i="1" a="1"/>
  <c r="U7818" i="1" s="1"/>
  <c r="W7817" i="1" a="1"/>
  <c r="W7817" i="1" s="1"/>
  <c r="V7817" i="1" a="1"/>
  <c r="V7817" i="1" s="1"/>
  <c r="U7817" i="1"/>
  <c r="V7816" i="1"/>
  <c r="U7816" i="1" a="1"/>
  <c r="U7816" i="1" s="1"/>
  <c r="W7815" i="1" a="1"/>
  <c r="W7815" i="1" s="1"/>
  <c r="V7815" i="1" a="1"/>
  <c r="V7815" i="1" s="1"/>
  <c r="U7815" i="1" a="1"/>
  <c r="U7815" i="1" s="1"/>
  <c r="V7814" i="1" a="1"/>
  <c r="V7814" i="1" s="1"/>
  <c r="U7814" i="1" a="1"/>
  <c r="U7814" i="1" s="1"/>
  <c r="W7813" i="1" a="1"/>
  <c r="W7813" i="1" s="1"/>
  <c r="V7813" i="1" a="1"/>
  <c r="V7813" i="1" s="1"/>
  <c r="U7813" i="1"/>
  <c r="V7812" i="1"/>
  <c r="U7812" i="1" a="1"/>
  <c r="U7812" i="1" s="1"/>
  <c r="W7811" i="1" a="1"/>
  <c r="W7811" i="1" s="1"/>
  <c r="V7811" i="1" a="1"/>
  <c r="V7811" i="1" s="1"/>
  <c r="U7811" i="1" a="1"/>
  <c r="U7811" i="1" s="1"/>
  <c r="V7810" i="1" a="1"/>
  <c r="V7810" i="1" s="1"/>
  <c r="U7810" i="1" a="1"/>
  <c r="U7810" i="1" s="1"/>
  <c r="W7809" i="1" a="1"/>
  <c r="W7809" i="1" s="1"/>
  <c r="V7809" i="1" a="1"/>
  <c r="V7809" i="1" s="1"/>
  <c r="U7809" i="1"/>
  <c r="V7808" i="1"/>
  <c r="U7808" i="1" a="1"/>
  <c r="U7808" i="1" s="1"/>
  <c r="W7807" i="1" a="1"/>
  <c r="W7807" i="1" s="1"/>
  <c r="V7807" i="1" a="1"/>
  <c r="V7807" i="1" s="1"/>
  <c r="U7807" i="1" a="1"/>
  <c r="U7807" i="1" s="1"/>
  <c r="V7806" i="1" a="1"/>
  <c r="V7806" i="1" s="1"/>
  <c r="U7806" i="1" a="1"/>
  <c r="U7806" i="1" s="1"/>
  <c r="W7805" i="1" a="1"/>
  <c r="W7805" i="1" s="1"/>
  <c r="V7805" i="1" a="1"/>
  <c r="V7805" i="1" s="1"/>
  <c r="U7805" i="1"/>
  <c r="V7804" i="1"/>
  <c r="U7804" i="1" a="1"/>
  <c r="U7804" i="1" s="1"/>
  <c r="W7803" i="1" a="1"/>
  <c r="W7803" i="1" s="1"/>
  <c r="V7803" i="1" a="1"/>
  <c r="V7803" i="1" s="1"/>
  <c r="U7803" i="1" a="1"/>
  <c r="U7803" i="1" s="1"/>
  <c r="V7802" i="1" a="1"/>
  <c r="V7802" i="1" s="1"/>
  <c r="U7802" i="1" a="1"/>
  <c r="U7802" i="1" s="1"/>
  <c r="W7801" i="1" a="1"/>
  <c r="W7801" i="1" s="1"/>
  <c r="V7801" i="1" a="1"/>
  <c r="V7801" i="1" s="1"/>
  <c r="U7801" i="1"/>
  <c r="V7800" i="1"/>
  <c r="U7800" i="1" a="1"/>
  <c r="U7800" i="1" s="1"/>
  <c r="W7799" i="1" a="1"/>
  <c r="W7799" i="1" s="1"/>
  <c r="V7799" i="1" a="1"/>
  <c r="V7799" i="1" s="1"/>
  <c r="U7799" i="1" a="1"/>
  <c r="U7799" i="1" s="1"/>
  <c r="V7798" i="1" a="1"/>
  <c r="V7798" i="1" s="1"/>
  <c r="U7798" i="1" a="1"/>
  <c r="U7798" i="1" s="1"/>
  <c r="W7797" i="1" a="1"/>
  <c r="W7797" i="1" s="1"/>
  <c r="V7797" i="1" a="1"/>
  <c r="V7797" i="1" s="1"/>
  <c r="U7797" i="1"/>
  <c r="V7796" i="1"/>
  <c r="U7796" i="1" a="1"/>
  <c r="U7796" i="1" s="1"/>
  <c r="W7795" i="1" a="1"/>
  <c r="W7795" i="1" s="1"/>
  <c r="V7795" i="1" a="1"/>
  <c r="V7795" i="1" s="1"/>
  <c r="U7795" i="1" a="1"/>
  <c r="U7795" i="1" s="1"/>
  <c r="V7794" i="1" a="1"/>
  <c r="V7794" i="1" s="1"/>
  <c r="U7794" i="1" a="1"/>
  <c r="U7794" i="1" s="1"/>
  <c r="W7793" i="1" a="1"/>
  <c r="W7793" i="1" s="1"/>
  <c r="V7793" i="1" a="1"/>
  <c r="V7793" i="1" s="1"/>
  <c r="U7793" i="1"/>
  <c r="V7792" i="1"/>
  <c r="U7792" i="1" a="1"/>
  <c r="U7792" i="1" s="1"/>
  <c r="W7791" i="1" a="1"/>
  <c r="W7791" i="1" s="1"/>
  <c r="V7791" i="1" a="1"/>
  <c r="V7791" i="1" s="1"/>
  <c r="U7791" i="1" a="1"/>
  <c r="U7791" i="1" s="1"/>
  <c r="V7790" i="1" a="1"/>
  <c r="V7790" i="1" s="1"/>
  <c r="U7790" i="1" a="1"/>
  <c r="U7790" i="1" s="1"/>
  <c r="W7789" i="1" a="1"/>
  <c r="W7789" i="1" s="1"/>
  <c r="V7789" i="1" a="1"/>
  <c r="V7789" i="1" s="1"/>
  <c r="U7789" i="1"/>
  <c r="V7788" i="1"/>
  <c r="U7788" i="1" a="1"/>
  <c r="U7788" i="1" s="1"/>
  <c r="W7787" i="1" a="1"/>
  <c r="W7787" i="1" s="1"/>
  <c r="V7787" i="1" a="1"/>
  <c r="V7787" i="1" s="1"/>
  <c r="U7787" i="1" a="1"/>
  <c r="U7787" i="1" s="1"/>
  <c r="V7786" i="1" a="1"/>
  <c r="V7786" i="1" s="1"/>
  <c r="U7786" i="1" a="1"/>
  <c r="U7786" i="1" s="1"/>
  <c r="W7785" i="1" a="1"/>
  <c r="W7785" i="1" s="1"/>
  <c r="V7785" i="1" a="1"/>
  <c r="V7785" i="1" s="1"/>
  <c r="U7785" i="1"/>
  <c r="V7784" i="1"/>
  <c r="U7784" i="1" a="1"/>
  <c r="U7784" i="1" s="1"/>
  <c r="W7783" i="1" a="1"/>
  <c r="W7783" i="1" s="1"/>
  <c r="V7783" i="1" a="1"/>
  <c r="V7783" i="1" s="1"/>
  <c r="U7783" i="1" a="1"/>
  <c r="U7783" i="1" s="1"/>
  <c r="V7782" i="1" a="1"/>
  <c r="V7782" i="1" s="1"/>
  <c r="U7782" i="1" a="1"/>
  <c r="U7782" i="1" s="1"/>
  <c r="W7781" i="1" a="1"/>
  <c r="W7781" i="1" s="1"/>
  <c r="V7781" i="1" a="1"/>
  <c r="V7781" i="1" s="1"/>
  <c r="U7781" i="1"/>
  <c r="V7780" i="1"/>
  <c r="U7780" i="1" a="1"/>
  <c r="U7780" i="1" s="1"/>
  <c r="W7779" i="1" a="1"/>
  <c r="W7779" i="1" s="1"/>
  <c r="V7779" i="1" a="1"/>
  <c r="V7779" i="1" s="1"/>
  <c r="U7779" i="1" a="1"/>
  <c r="U7779" i="1" s="1"/>
  <c r="V7778" i="1" a="1"/>
  <c r="V7778" i="1" s="1"/>
  <c r="U7778" i="1" a="1"/>
  <c r="U7778" i="1" s="1"/>
  <c r="W7777" i="1" a="1"/>
  <c r="W7777" i="1" s="1"/>
  <c r="V7777" i="1" a="1"/>
  <c r="V7777" i="1" s="1"/>
  <c r="U7777" i="1"/>
  <c r="V7776" i="1"/>
  <c r="U7776" i="1" a="1"/>
  <c r="U7776" i="1" s="1"/>
  <c r="W7775" i="1" a="1"/>
  <c r="W7775" i="1" s="1"/>
  <c r="V7775" i="1" a="1"/>
  <c r="V7775" i="1" s="1"/>
  <c r="U7775" i="1" a="1"/>
  <c r="U7775" i="1" s="1"/>
  <c r="V7774" i="1" a="1"/>
  <c r="V7774" i="1" s="1"/>
  <c r="U7774" i="1" a="1"/>
  <c r="U7774" i="1" s="1"/>
  <c r="W7773" i="1" a="1"/>
  <c r="W7773" i="1" s="1"/>
  <c r="V7773" i="1" a="1"/>
  <c r="V7773" i="1" s="1"/>
  <c r="U7773" i="1"/>
  <c r="V7772" i="1"/>
  <c r="U7772" i="1" a="1"/>
  <c r="U7772" i="1" s="1"/>
  <c r="W7771" i="1" a="1"/>
  <c r="W7771" i="1" s="1"/>
  <c r="V7771" i="1" a="1"/>
  <c r="V7771" i="1" s="1"/>
  <c r="U7771" i="1" a="1"/>
  <c r="U7771" i="1" s="1"/>
  <c r="V7770" i="1" a="1"/>
  <c r="V7770" i="1" s="1"/>
  <c r="U7770" i="1" a="1"/>
  <c r="U7770" i="1" s="1"/>
  <c r="W7769" i="1" a="1"/>
  <c r="W7769" i="1" s="1"/>
  <c r="V7769" i="1" a="1"/>
  <c r="V7769" i="1" s="1"/>
  <c r="U7769" i="1"/>
  <c r="V7768" i="1"/>
  <c r="U7768" i="1" a="1"/>
  <c r="U7768" i="1" s="1"/>
  <c r="W7767" i="1" a="1"/>
  <c r="W7767" i="1" s="1"/>
  <c r="W7765" i="1" s="1" a="1"/>
  <c r="W7765" i="1" s="1"/>
  <c r="V7767" i="1" a="1"/>
  <c r="V7767" i="1" s="1"/>
  <c r="V7764" i="1" s="1"/>
  <c r="U7767" i="1" a="1"/>
  <c r="U7767" i="1" s="1"/>
  <c r="U7765" i="1" s="1"/>
  <c r="W7763" i="1" a="1"/>
  <c r="W7763" i="1" s="1"/>
  <c r="V7763" i="1" a="1"/>
  <c r="V7763" i="1" s="1"/>
  <c r="U7763" i="1" a="1"/>
  <c r="U7763" i="1" s="1"/>
  <c r="V7762" i="1" a="1"/>
  <c r="V7762" i="1" s="1"/>
  <c r="U7762" i="1" a="1"/>
  <c r="U7762" i="1" s="1"/>
  <c r="W7761" i="1" a="1"/>
  <c r="W7761" i="1" s="1"/>
  <c r="V7761" i="1" a="1"/>
  <c r="V7761" i="1" s="1"/>
  <c r="U7761" i="1"/>
  <c r="V7760" i="1"/>
  <c r="U7760" i="1" a="1"/>
  <c r="U7760" i="1" s="1"/>
  <c r="W7759" i="1" a="1"/>
  <c r="W7759" i="1" s="1"/>
  <c r="V7759" i="1" a="1"/>
  <c r="V7759" i="1" s="1"/>
  <c r="U7759" i="1" a="1"/>
  <c r="U7759" i="1" s="1"/>
  <c r="V7758" i="1" a="1"/>
  <c r="V7758" i="1" s="1"/>
  <c r="U7758" i="1" a="1"/>
  <c r="U7758" i="1" s="1"/>
  <c r="W7757" i="1" a="1"/>
  <c r="W7757" i="1" s="1"/>
  <c r="V7757" i="1" a="1"/>
  <c r="V7757" i="1" s="1"/>
  <c r="U7757" i="1"/>
  <c r="V7756" i="1"/>
  <c r="U7756" i="1" a="1"/>
  <c r="U7756" i="1" s="1"/>
  <c r="W7755" i="1" a="1"/>
  <c r="W7755" i="1" s="1"/>
  <c r="V7755" i="1" a="1"/>
  <c r="V7755" i="1" s="1"/>
  <c r="U7755" i="1" a="1"/>
  <c r="U7755" i="1" s="1"/>
  <c r="V7754" i="1" a="1"/>
  <c r="V7754" i="1" s="1"/>
  <c r="U7754" i="1" a="1"/>
  <c r="U7754" i="1" s="1"/>
  <c r="W7753" i="1" a="1"/>
  <c r="W7753" i="1" s="1"/>
  <c r="V7753" i="1" a="1"/>
  <c r="V7753" i="1" s="1"/>
  <c r="U7753" i="1"/>
  <c r="V7752" i="1"/>
  <c r="U7752" i="1" a="1"/>
  <c r="U7752" i="1" s="1"/>
  <c r="W7751" i="1" a="1"/>
  <c r="W7751" i="1" s="1"/>
  <c r="V7751" i="1" a="1"/>
  <c r="V7751" i="1" s="1"/>
  <c r="U7751" i="1" a="1"/>
  <c r="U7751" i="1" s="1"/>
  <c r="V7750" i="1" a="1"/>
  <c r="V7750" i="1" s="1"/>
  <c r="U7750" i="1" a="1"/>
  <c r="U7750" i="1" s="1"/>
  <c r="W7749" i="1" a="1"/>
  <c r="W7749" i="1" s="1"/>
  <c r="V7749" i="1" a="1"/>
  <c r="V7749" i="1" s="1"/>
  <c r="U7749" i="1"/>
  <c r="V7748" i="1"/>
  <c r="U7748" i="1" a="1"/>
  <c r="U7748" i="1" s="1"/>
  <c r="W7747" i="1" a="1"/>
  <c r="W7747" i="1" s="1"/>
  <c r="V7747" i="1" a="1"/>
  <c r="V7747" i="1" s="1"/>
  <c r="U7747" i="1" a="1"/>
  <c r="U7747" i="1" s="1"/>
  <c r="V7746" i="1" a="1"/>
  <c r="V7746" i="1" s="1"/>
  <c r="U7746" i="1" a="1"/>
  <c r="U7746" i="1" s="1"/>
  <c r="W7745" i="1" a="1"/>
  <c r="W7745" i="1" s="1"/>
  <c r="V7745" i="1" a="1"/>
  <c r="V7745" i="1" s="1"/>
  <c r="U7745" i="1"/>
  <c r="V7744" i="1"/>
  <c r="U7744" i="1" a="1"/>
  <c r="U7744" i="1" s="1"/>
  <c r="W7743" i="1" a="1"/>
  <c r="W7743" i="1" s="1"/>
  <c r="V7743" i="1" a="1"/>
  <c r="V7743" i="1" s="1"/>
  <c r="U7743" i="1" a="1"/>
  <c r="U7743" i="1" s="1"/>
  <c r="V7742" i="1" a="1"/>
  <c r="V7742" i="1" s="1"/>
  <c r="U7742" i="1" a="1"/>
  <c r="U7742" i="1" s="1"/>
  <c r="W7741" i="1" a="1"/>
  <c r="W7741" i="1" s="1"/>
  <c r="V7741" i="1" a="1"/>
  <c r="V7741" i="1" s="1"/>
  <c r="U7741" i="1"/>
  <c r="V7740" i="1"/>
  <c r="U7740" i="1" a="1"/>
  <c r="U7740" i="1" s="1"/>
  <c r="W7739" i="1" a="1"/>
  <c r="W7739" i="1" s="1"/>
  <c r="V7739" i="1" a="1"/>
  <c r="V7739" i="1" s="1"/>
  <c r="U7739" i="1" a="1"/>
  <c r="U7739" i="1" s="1"/>
  <c r="V7738" i="1" a="1"/>
  <c r="V7738" i="1" s="1"/>
  <c r="U7738" i="1" a="1"/>
  <c r="U7738" i="1" s="1"/>
  <c r="W7737" i="1" a="1"/>
  <c r="W7737" i="1" s="1"/>
  <c r="V7737" i="1" a="1"/>
  <c r="V7737" i="1" s="1"/>
  <c r="U7737" i="1"/>
  <c r="V7736" i="1"/>
  <c r="U7736" i="1" a="1"/>
  <c r="U7736" i="1" s="1"/>
  <c r="W7735" i="1" a="1"/>
  <c r="W7735" i="1" s="1"/>
  <c r="V7735" i="1" a="1"/>
  <c r="V7735" i="1" s="1"/>
  <c r="U7735" i="1" a="1"/>
  <c r="U7735" i="1" s="1"/>
  <c r="V7734" i="1" a="1"/>
  <c r="V7734" i="1" s="1"/>
  <c r="U7734" i="1" a="1"/>
  <c r="U7734" i="1" s="1"/>
  <c r="W7733" i="1" a="1"/>
  <c r="W7733" i="1" s="1"/>
  <c r="V7733" i="1" a="1"/>
  <c r="V7733" i="1" s="1"/>
  <c r="U7733" i="1"/>
  <c r="V7732" i="1"/>
  <c r="U7732" i="1" a="1"/>
  <c r="U7732" i="1" s="1"/>
  <c r="W7731" i="1" a="1"/>
  <c r="W7731" i="1" s="1"/>
  <c r="V7731" i="1" a="1"/>
  <c r="V7731" i="1" s="1"/>
  <c r="U7731" i="1" a="1"/>
  <c r="U7731" i="1" s="1"/>
  <c r="V7730" i="1" a="1"/>
  <c r="V7730" i="1" s="1"/>
  <c r="U7730" i="1" a="1"/>
  <c r="U7730" i="1" s="1"/>
  <c r="W7729" i="1" a="1"/>
  <c r="W7729" i="1" s="1"/>
  <c r="V7729" i="1" a="1"/>
  <c r="V7729" i="1" s="1"/>
  <c r="U7729" i="1"/>
  <c r="V7728" i="1"/>
  <c r="U7728" i="1" a="1"/>
  <c r="U7728" i="1" s="1"/>
  <c r="W7727" i="1" a="1"/>
  <c r="W7727" i="1" s="1"/>
  <c r="V7727" i="1" a="1"/>
  <c r="V7727" i="1" s="1"/>
  <c r="U7727" i="1" a="1"/>
  <c r="U7727" i="1" s="1"/>
  <c r="V7726" i="1" a="1"/>
  <c r="V7726" i="1" s="1"/>
  <c r="U7726" i="1" a="1"/>
  <c r="U7726" i="1" s="1"/>
  <c r="W7725" i="1" a="1"/>
  <c r="W7725" i="1" s="1"/>
  <c r="V7725" i="1" a="1"/>
  <c r="V7725" i="1" s="1"/>
  <c r="U7725" i="1"/>
  <c r="V7724" i="1"/>
  <c r="U7724" i="1" a="1"/>
  <c r="U7724" i="1" s="1"/>
  <c r="W7723" i="1" a="1"/>
  <c r="W7723" i="1" s="1"/>
  <c r="V7723" i="1" a="1"/>
  <c r="V7723" i="1" s="1"/>
  <c r="U7723" i="1" a="1"/>
  <c r="U7723" i="1" s="1"/>
  <c r="V7722" i="1" a="1"/>
  <c r="V7722" i="1" s="1"/>
  <c r="U7722" i="1" a="1"/>
  <c r="U7722" i="1" s="1"/>
  <c r="W7721" i="1" a="1"/>
  <c r="W7721" i="1" s="1"/>
  <c r="V7721" i="1" a="1"/>
  <c r="V7721" i="1" s="1"/>
  <c r="U7721" i="1"/>
  <c r="V7720" i="1"/>
  <c r="U7720" i="1" a="1"/>
  <c r="U7720" i="1" s="1"/>
  <c r="W7719" i="1" a="1"/>
  <c r="W7719" i="1" s="1"/>
  <c r="V7719" i="1" a="1"/>
  <c r="V7719" i="1" s="1"/>
  <c r="U7719" i="1" a="1"/>
  <c r="U7719" i="1" s="1"/>
  <c r="V7718" i="1" a="1"/>
  <c r="V7718" i="1" s="1"/>
  <c r="U7718" i="1" a="1"/>
  <c r="U7718" i="1" s="1"/>
  <c r="W7717" i="1" a="1"/>
  <c r="W7717" i="1" s="1"/>
  <c r="V7717" i="1" a="1"/>
  <c r="V7717" i="1" s="1"/>
  <c r="U7717" i="1"/>
  <c r="V7716" i="1"/>
  <c r="U7716" i="1" a="1"/>
  <c r="U7716" i="1" s="1"/>
  <c r="W7715" i="1" a="1"/>
  <c r="W7715" i="1" s="1"/>
  <c r="W7713" i="1" s="1" a="1"/>
  <c r="W7713" i="1" s="1"/>
  <c r="V7715" i="1" a="1"/>
  <c r="V7715" i="1" s="1"/>
  <c r="U7715" i="1" a="1"/>
  <c r="U7715" i="1" s="1"/>
  <c r="W7711" i="1" a="1"/>
  <c r="W7711" i="1" s="1"/>
  <c r="V7711" i="1" a="1"/>
  <c r="V7711" i="1" s="1"/>
  <c r="U7711" i="1" a="1"/>
  <c r="U7711" i="1" s="1"/>
  <c r="V7710" i="1" a="1"/>
  <c r="V7710" i="1" s="1"/>
  <c r="U7710" i="1" a="1"/>
  <c r="U7710" i="1" s="1"/>
  <c r="W7709" i="1" a="1"/>
  <c r="W7709" i="1" s="1"/>
  <c r="V7709" i="1" a="1"/>
  <c r="V7709" i="1" s="1"/>
  <c r="U7709" i="1"/>
  <c r="V7708" i="1"/>
  <c r="U7708" i="1" a="1"/>
  <c r="U7708" i="1" s="1"/>
  <c r="W7707" i="1" a="1"/>
  <c r="W7707" i="1" s="1"/>
  <c r="V7707" i="1" a="1"/>
  <c r="V7707" i="1" s="1"/>
  <c r="U7707" i="1" a="1"/>
  <c r="U7707" i="1" s="1"/>
  <c r="V7706" i="1" a="1"/>
  <c r="V7706" i="1" s="1"/>
  <c r="U7706" i="1" a="1"/>
  <c r="U7706" i="1" s="1"/>
  <c r="W7705" i="1" a="1"/>
  <c r="W7705" i="1" s="1"/>
  <c r="V7705" i="1" a="1"/>
  <c r="V7705" i="1" s="1"/>
  <c r="U7705" i="1"/>
  <c r="V7704" i="1"/>
  <c r="U7704" i="1" a="1"/>
  <c r="U7704" i="1" s="1"/>
  <c r="W7703" i="1" a="1"/>
  <c r="W7703" i="1" s="1"/>
  <c r="V7703" i="1" a="1"/>
  <c r="V7703" i="1" s="1"/>
  <c r="U7703" i="1" a="1"/>
  <c r="U7703" i="1" s="1"/>
  <c r="V7702" i="1" a="1"/>
  <c r="V7702" i="1" s="1"/>
  <c r="U7702" i="1" a="1"/>
  <c r="U7702" i="1" s="1"/>
  <c r="W7701" i="1" a="1"/>
  <c r="W7701" i="1" s="1"/>
  <c r="V7701" i="1" a="1"/>
  <c r="V7701" i="1" s="1"/>
  <c r="U7701" i="1"/>
  <c r="V7700" i="1"/>
  <c r="U7700" i="1" a="1"/>
  <c r="U7700" i="1" s="1"/>
  <c r="W7699" i="1" a="1"/>
  <c r="W7699" i="1" s="1"/>
  <c r="V7699" i="1" a="1"/>
  <c r="V7699" i="1" s="1"/>
  <c r="U7699" i="1" a="1"/>
  <c r="U7699" i="1" s="1"/>
  <c r="V7698" i="1" a="1"/>
  <c r="V7698" i="1" s="1"/>
  <c r="U7698" i="1" a="1"/>
  <c r="U7698" i="1" s="1"/>
  <c r="W7697" i="1" a="1"/>
  <c r="W7697" i="1" s="1"/>
  <c r="V7697" i="1" a="1"/>
  <c r="V7697" i="1" s="1"/>
  <c r="U7697" i="1"/>
  <c r="V7696" i="1"/>
  <c r="U7696" i="1" a="1"/>
  <c r="U7696" i="1" s="1"/>
  <c r="W7695" i="1" a="1"/>
  <c r="W7695" i="1" s="1"/>
  <c r="V7695" i="1" a="1"/>
  <c r="V7695" i="1" s="1"/>
  <c r="U7695" i="1" a="1"/>
  <c r="U7695" i="1" s="1"/>
  <c r="V7694" i="1" a="1"/>
  <c r="V7694" i="1" s="1"/>
  <c r="U7694" i="1" a="1"/>
  <c r="U7694" i="1" s="1"/>
  <c r="W7693" i="1" a="1"/>
  <c r="W7693" i="1" s="1"/>
  <c r="V7693" i="1" a="1"/>
  <c r="V7693" i="1" s="1"/>
  <c r="U7693" i="1"/>
  <c r="V7692" i="1"/>
  <c r="U7692" i="1" a="1"/>
  <c r="U7692" i="1" s="1"/>
  <c r="W7691" i="1" a="1"/>
  <c r="W7691" i="1" s="1"/>
  <c r="V7691" i="1" a="1"/>
  <c r="V7691" i="1" s="1"/>
  <c r="U7691" i="1" a="1"/>
  <c r="U7691" i="1" s="1"/>
  <c r="V7690" i="1" a="1"/>
  <c r="V7690" i="1" s="1"/>
  <c r="U7690" i="1" a="1"/>
  <c r="U7690" i="1" s="1"/>
  <c r="W7689" i="1" a="1"/>
  <c r="W7689" i="1" s="1"/>
  <c r="V7689" i="1" a="1"/>
  <c r="V7689" i="1" s="1"/>
  <c r="U7689" i="1"/>
  <c r="V7688" i="1"/>
  <c r="U7688" i="1" a="1"/>
  <c r="U7688" i="1" s="1"/>
  <c r="W7687" i="1" a="1"/>
  <c r="W7687" i="1" s="1"/>
  <c r="W7685" i="1" s="1" a="1"/>
  <c r="W7685" i="1" s="1"/>
  <c r="V7687" i="1" a="1"/>
  <c r="V7687" i="1" s="1"/>
  <c r="U7687" i="1" a="1"/>
  <c r="U7687" i="1" s="1"/>
  <c r="U7685" i="1" s="1"/>
  <c r="U7686" i="1" s="1" a="1"/>
  <c r="U7686" i="1" s="1"/>
  <c r="W7683" i="1" a="1"/>
  <c r="W7683" i="1" s="1"/>
  <c r="V7683" i="1" a="1"/>
  <c r="V7683" i="1" s="1"/>
  <c r="U7683" i="1" a="1"/>
  <c r="U7683" i="1" s="1"/>
  <c r="V7682" i="1" a="1"/>
  <c r="V7682" i="1" s="1"/>
  <c r="U7682" i="1" a="1"/>
  <c r="U7682" i="1" s="1"/>
  <c r="W7681" i="1" a="1"/>
  <c r="W7681" i="1" s="1"/>
  <c r="V7681" i="1" a="1"/>
  <c r="V7681" i="1" s="1"/>
  <c r="U7681" i="1"/>
  <c r="V7680" i="1"/>
  <c r="U7680" i="1" a="1"/>
  <c r="U7680" i="1" s="1"/>
  <c r="W7679" i="1" a="1"/>
  <c r="W7679" i="1" s="1"/>
  <c r="V7679" i="1" a="1"/>
  <c r="V7679" i="1" s="1"/>
  <c r="U7679" i="1" a="1"/>
  <c r="U7679" i="1" s="1"/>
  <c r="V7678" i="1" a="1"/>
  <c r="V7678" i="1" s="1"/>
  <c r="U7678" i="1" a="1"/>
  <c r="U7678" i="1" s="1"/>
  <c r="W7677" i="1" a="1"/>
  <c r="W7677" i="1" s="1"/>
  <c r="V7677" i="1" a="1"/>
  <c r="V7677" i="1" s="1"/>
  <c r="U7677" i="1"/>
  <c r="V7676" i="1"/>
  <c r="U7676" i="1" a="1"/>
  <c r="U7676" i="1" s="1"/>
  <c r="W7675" i="1" a="1"/>
  <c r="W7675" i="1" s="1"/>
  <c r="W7673" i="1" s="1" a="1"/>
  <c r="W7673" i="1" s="1"/>
  <c r="V7675" i="1" a="1"/>
  <c r="V7675" i="1" s="1"/>
  <c r="V7672" i="1" s="1"/>
  <c r="V7673" i="1" s="1" a="1"/>
  <c r="V7673" i="1" s="1"/>
  <c r="V7674" i="1" s="1" a="1"/>
  <c r="V7674" i="1" s="1"/>
  <c r="U7675" i="1" a="1"/>
  <c r="U7675" i="1" s="1"/>
  <c r="W7671" i="1" a="1"/>
  <c r="W7671" i="1" s="1"/>
  <c r="W7669" i="1" s="1" a="1"/>
  <c r="W7669" i="1" s="1"/>
  <c r="V7671" i="1" a="1"/>
  <c r="V7671" i="1" s="1"/>
  <c r="U7671" i="1" a="1"/>
  <c r="U7671" i="1" s="1"/>
  <c r="W7667" i="1" a="1"/>
  <c r="W7667" i="1" s="1"/>
  <c r="V7667" i="1" a="1"/>
  <c r="V7667" i="1" s="1"/>
  <c r="U7667" i="1" a="1"/>
  <c r="U7667" i="1" s="1"/>
  <c r="V7666" i="1" a="1"/>
  <c r="V7666" i="1" s="1"/>
  <c r="U7666" i="1" a="1"/>
  <c r="U7666" i="1" s="1"/>
  <c r="W7665" i="1" a="1"/>
  <c r="W7665" i="1" s="1"/>
  <c r="V7665" i="1" a="1"/>
  <c r="V7665" i="1" s="1"/>
  <c r="U7665" i="1"/>
  <c r="V7664" i="1"/>
  <c r="U7664" i="1" a="1"/>
  <c r="U7664" i="1" s="1"/>
  <c r="W7663" i="1" a="1"/>
  <c r="W7663" i="1" s="1"/>
  <c r="V7663" i="1" a="1"/>
  <c r="V7663" i="1" s="1"/>
  <c r="U7663" i="1" a="1"/>
  <c r="U7663" i="1" s="1"/>
  <c r="V7662" i="1" a="1"/>
  <c r="V7662" i="1" s="1"/>
  <c r="U7662" i="1" a="1"/>
  <c r="U7662" i="1" s="1"/>
  <c r="W7661" i="1" a="1"/>
  <c r="W7661" i="1" s="1"/>
  <c r="V7661" i="1" a="1"/>
  <c r="V7661" i="1" s="1"/>
  <c r="U7661" i="1"/>
  <c r="V7660" i="1"/>
  <c r="U7660" i="1" a="1"/>
  <c r="U7660" i="1" s="1"/>
  <c r="W7659" i="1" a="1"/>
  <c r="W7659" i="1" s="1"/>
  <c r="V7659" i="1" a="1"/>
  <c r="V7659" i="1" s="1"/>
  <c r="U7659" i="1" a="1"/>
  <c r="U7659" i="1" s="1"/>
  <c r="V7658" i="1" a="1"/>
  <c r="V7658" i="1" s="1"/>
  <c r="U7658" i="1" a="1"/>
  <c r="U7658" i="1" s="1"/>
  <c r="W7657" i="1" a="1"/>
  <c r="W7657" i="1" s="1"/>
  <c r="V7657" i="1" a="1"/>
  <c r="V7657" i="1" s="1"/>
  <c r="U7657" i="1"/>
  <c r="V7656" i="1"/>
  <c r="U7656" i="1" a="1"/>
  <c r="U7656" i="1" s="1"/>
  <c r="W7655" i="1" a="1"/>
  <c r="W7655" i="1" s="1"/>
  <c r="V7655" i="1" a="1"/>
  <c r="V7655" i="1" s="1"/>
  <c r="U7655" i="1" a="1"/>
  <c r="U7655" i="1" s="1"/>
  <c r="V7654" i="1" a="1"/>
  <c r="V7654" i="1" s="1"/>
  <c r="U7654" i="1" a="1"/>
  <c r="U7654" i="1" s="1"/>
  <c r="W7653" i="1" a="1"/>
  <c r="W7653" i="1" s="1"/>
  <c r="V7653" i="1" a="1"/>
  <c r="V7653" i="1" s="1"/>
  <c r="U7653" i="1"/>
  <c r="V7652" i="1"/>
  <c r="U7652" i="1" a="1"/>
  <c r="U7652" i="1" s="1"/>
  <c r="W7651" i="1" a="1"/>
  <c r="W7651" i="1" s="1"/>
  <c r="V7651" i="1" a="1"/>
  <c r="V7651" i="1" s="1"/>
  <c r="U7651" i="1" a="1"/>
  <c r="U7651" i="1" s="1"/>
  <c r="V7650" i="1" a="1"/>
  <c r="V7650" i="1" s="1"/>
  <c r="U7650" i="1" a="1"/>
  <c r="U7650" i="1" s="1"/>
  <c r="W7649" i="1" a="1"/>
  <c r="W7649" i="1" s="1"/>
  <c r="V7649" i="1" a="1"/>
  <c r="V7649" i="1" s="1"/>
  <c r="U7649" i="1"/>
  <c r="V7648" i="1"/>
  <c r="U7648" i="1" a="1"/>
  <c r="U7648" i="1" s="1"/>
  <c r="W7647" i="1" a="1"/>
  <c r="W7647" i="1" s="1"/>
  <c r="V7647" i="1" a="1"/>
  <c r="V7647" i="1" s="1"/>
  <c r="U7647" i="1" a="1"/>
  <c r="U7647" i="1" s="1"/>
  <c r="V7646" i="1" a="1"/>
  <c r="V7646" i="1" s="1"/>
  <c r="U7646" i="1" a="1"/>
  <c r="U7646" i="1" s="1"/>
  <c r="W7645" i="1" a="1"/>
  <c r="W7645" i="1" s="1"/>
  <c r="V7645" i="1" a="1"/>
  <c r="V7645" i="1" s="1"/>
  <c r="U7645" i="1"/>
  <c r="V7644" i="1"/>
  <c r="U7644" i="1" a="1"/>
  <c r="U7644" i="1" s="1"/>
  <c r="W7643" i="1" a="1"/>
  <c r="W7643" i="1" s="1"/>
  <c r="V7643" i="1" a="1"/>
  <c r="V7643" i="1" s="1"/>
  <c r="U7643" i="1" a="1"/>
  <c r="U7643" i="1" s="1"/>
  <c r="V7642" i="1" a="1"/>
  <c r="V7642" i="1" s="1"/>
  <c r="U7642" i="1" a="1"/>
  <c r="U7642" i="1" s="1"/>
  <c r="W7641" i="1" a="1"/>
  <c r="W7641" i="1" s="1"/>
  <c r="V7641" i="1" a="1"/>
  <c r="V7641" i="1" s="1"/>
  <c r="U7641" i="1"/>
  <c r="V7640" i="1"/>
  <c r="U7640" i="1" a="1"/>
  <c r="U7640" i="1" s="1"/>
  <c r="W7639" i="1" a="1"/>
  <c r="W7639" i="1" s="1"/>
  <c r="V7639" i="1" a="1"/>
  <c r="V7639" i="1" s="1"/>
  <c r="U7639" i="1" a="1"/>
  <c r="U7639" i="1" s="1"/>
  <c r="V7638" i="1" a="1"/>
  <c r="V7638" i="1" s="1"/>
  <c r="U7638" i="1" a="1"/>
  <c r="U7638" i="1" s="1"/>
  <c r="W7637" i="1" a="1"/>
  <c r="W7637" i="1" s="1"/>
  <c r="V7637" i="1" a="1"/>
  <c r="V7637" i="1" s="1"/>
  <c r="U7637" i="1"/>
  <c r="V7636" i="1"/>
  <c r="U7636" i="1" a="1"/>
  <c r="U7636" i="1" s="1"/>
  <c r="W7635" i="1" a="1"/>
  <c r="W7635" i="1" s="1"/>
  <c r="V7635" i="1" a="1"/>
  <c r="V7635" i="1" s="1"/>
  <c r="U7635" i="1" a="1"/>
  <c r="U7635" i="1" s="1"/>
  <c r="V7634" i="1" a="1"/>
  <c r="V7634" i="1" s="1"/>
  <c r="U7634" i="1" a="1"/>
  <c r="U7634" i="1" s="1"/>
  <c r="W7633" i="1" a="1"/>
  <c r="W7633" i="1" s="1"/>
  <c r="V7633" i="1" a="1"/>
  <c r="V7633" i="1" s="1"/>
  <c r="U7633" i="1"/>
  <c r="V7632" i="1"/>
  <c r="U7632" i="1" a="1"/>
  <c r="U7632" i="1" s="1"/>
  <c r="W7631" i="1" a="1"/>
  <c r="W7631" i="1" s="1"/>
  <c r="V7631" i="1" a="1"/>
  <c r="V7631" i="1" s="1"/>
  <c r="U7631" i="1" a="1"/>
  <c r="U7631" i="1" s="1"/>
  <c r="V7630" i="1" a="1"/>
  <c r="V7630" i="1" s="1"/>
  <c r="U7630" i="1" a="1"/>
  <c r="U7630" i="1" s="1"/>
  <c r="W7629" i="1" a="1"/>
  <c r="W7629" i="1" s="1"/>
  <c r="V7629" i="1" a="1"/>
  <c r="V7629" i="1" s="1"/>
  <c r="U7629" i="1"/>
  <c r="V7628" i="1"/>
  <c r="U7628" i="1" a="1"/>
  <c r="U7628" i="1" s="1"/>
  <c r="W7627" i="1" a="1"/>
  <c r="W7627" i="1" s="1"/>
  <c r="V7627" i="1" a="1"/>
  <c r="V7627" i="1" s="1"/>
  <c r="U7627" i="1" a="1"/>
  <c r="U7627" i="1" s="1"/>
  <c r="V7626" i="1" a="1"/>
  <c r="V7626" i="1" s="1"/>
  <c r="U7626" i="1" a="1"/>
  <c r="U7626" i="1" s="1"/>
  <c r="W7625" i="1" a="1"/>
  <c r="W7625" i="1" s="1"/>
  <c r="V7625" i="1" a="1"/>
  <c r="V7625" i="1" s="1"/>
  <c r="U7625" i="1"/>
  <c r="V7624" i="1"/>
  <c r="U7624" i="1" a="1"/>
  <c r="U7624" i="1" s="1"/>
  <c r="W7623" i="1" a="1"/>
  <c r="W7623" i="1" s="1"/>
  <c r="V7623" i="1" a="1"/>
  <c r="V7623" i="1" s="1"/>
  <c r="U7623" i="1" a="1"/>
  <c r="U7623" i="1" s="1"/>
  <c r="V7622" i="1" a="1"/>
  <c r="V7622" i="1" s="1"/>
  <c r="U7622" i="1" a="1"/>
  <c r="U7622" i="1" s="1"/>
  <c r="W7621" i="1" a="1"/>
  <c r="W7621" i="1" s="1"/>
  <c r="V7621" i="1" a="1"/>
  <c r="V7621" i="1" s="1"/>
  <c r="U7621" i="1"/>
  <c r="V7620" i="1"/>
  <c r="U7620" i="1" a="1"/>
  <c r="U7620" i="1" s="1"/>
  <c r="W7619" i="1" a="1"/>
  <c r="W7619" i="1" s="1"/>
  <c r="V7619" i="1" a="1"/>
  <c r="V7619" i="1" s="1"/>
  <c r="U7619" i="1" a="1"/>
  <c r="U7619" i="1" s="1"/>
  <c r="V7618" i="1" a="1"/>
  <c r="V7618" i="1" s="1"/>
  <c r="U7618" i="1" a="1"/>
  <c r="U7618" i="1" s="1"/>
  <c r="W7617" i="1" a="1"/>
  <c r="W7617" i="1" s="1"/>
  <c r="V7617" i="1" a="1"/>
  <c r="V7617" i="1" s="1"/>
  <c r="U7617" i="1"/>
  <c r="V7616" i="1"/>
  <c r="U7616" i="1" a="1"/>
  <c r="U7616" i="1" s="1"/>
  <c r="W7615" i="1" a="1"/>
  <c r="W7615" i="1" s="1"/>
  <c r="V7615" i="1" a="1"/>
  <c r="V7615" i="1" s="1"/>
  <c r="U7615" i="1" a="1"/>
  <c r="U7615" i="1" s="1"/>
  <c r="V7614" i="1" a="1"/>
  <c r="V7614" i="1" s="1"/>
  <c r="U7614" i="1" a="1"/>
  <c r="U7614" i="1" s="1"/>
  <c r="W7613" i="1" a="1"/>
  <c r="W7613" i="1" s="1"/>
  <c r="V7613" i="1" a="1"/>
  <c r="V7613" i="1" s="1"/>
  <c r="U7613" i="1"/>
  <c r="V7612" i="1"/>
  <c r="U7612" i="1" a="1"/>
  <c r="U7612" i="1" s="1"/>
  <c r="W7611" i="1" a="1"/>
  <c r="W7611" i="1" s="1"/>
  <c r="V7611" i="1" a="1"/>
  <c r="V7611" i="1" s="1"/>
  <c r="U7611" i="1" a="1"/>
  <c r="U7611" i="1" s="1"/>
  <c r="V7610" i="1" a="1"/>
  <c r="V7610" i="1" s="1"/>
  <c r="U7610" i="1" a="1"/>
  <c r="U7610" i="1" s="1"/>
  <c r="W7609" i="1" a="1"/>
  <c r="W7609" i="1" s="1"/>
  <c r="V7609" i="1" a="1"/>
  <c r="V7609" i="1" s="1"/>
  <c r="U7609" i="1"/>
  <c r="V7608" i="1"/>
  <c r="U7608" i="1" a="1"/>
  <c r="U7608" i="1" s="1"/>
  <c r="W7607" i="1" a="1"/>
  <c r="W7607" i="1" s="1"/>
  <c r="V7607" i="1" a="1"/>
  <c r="V7607" i="1" s="1"/>
  <c r="U7607" i="1" a="1"/>
  <c r="U7607" i="1" s="1"/>
  <c r="V7606" i="1" a="1"/>
  <c r="V7606" i="1" s="1"/>
  <c r="U7606" i="1" a="1"/>
  <c r="U7606" i="1" s="1"/>
  <c r="W7605" i="1" a="1"/>
  <c r="W7605" i="1" s="1"/>
  <c r="V7605" i="1" a="1"/>
  <c r="V7605" i="1" s="1"/>
  <c r="U7605" i="1"/>
  <c r="V7604" i="1"/>
  <c r="U7604" i="1" a="1"/>
  <c r="U7604" i="1" s="1"/>
  <c r="W7603" i="1" a="1"/>
  <c r="W7603" i="1" s="1"/>
  <c r="V7603" i="1" a="1"/>
  <c r="V7603" i="1" s="1"/>
  <c r="U7603" i="1" a="1"/>
  <c r="U7603" i="1" s="1"/>
  <c r="V7602" i="1" a="1"/>
  <c r="V7602" i="1" s="1"/>
  <c r="U7602" i="1" a="1"/>
  <c r="U7602" i="1" s="1"/>
  <c r="W7601" i="1" a="1"/>
  <c r="W7601" i="1" s="1"/>
  <c r="V7601" i="1" a="1"/>
  <c r="V7601" i="1" s="1"/>
  <c r="U7601" i="1"/>
  <c r="V7600" i="1"/>
  <c r="U7600" i="1" a="1"/>
  <c r="U7600" i="1" s="1"/>
  <c r="W7599" i="1" a="1"/>
  <c r="W7599" i="1" s="1"/>
  <c r="V7599" i="1" a="1"/>
  <c r="V7599" i="1" s="1"/>
  <c r="U7599" i="1" a="1"/>
  <c r="U7599" i="1" s="1"/>
  <c r="V7598" i="1" a="1"/>
  <c r="V7598" i="1" s="1"/>
  <c r="U7598" i="1" a="1"/>
  <c r="U7598" i="1" s="1"/>
  <c r="W7597" i="1" a="1"/>
  <c r="W7597" i="1" s="1"/>
  <c r="V7597" i="1" a="1"/>
  <c r="V7597" i="1" s="1"/>
  <c r="U7597" i="1"/>
  <c r="V7596" i="1"/>
  <c r="U7596" i="1" a="1"/>
  <c r="U7596" i="1" s="1"/>
  <c r="W7595" i="1" a="1"/>
  <c r="W7595" i="1" s="1"/>
  <c r="W7593" i="1" s="1" a="1"/>
  <c r="W7593" i="1" s="1"/>
  <c r="V7595" i="1" a="1"/>
  <c r="V7595" i="1" s="1"/>
  <c r="V7594" i="1" s="1" a="1"/>
  <c r="V7594" i="1" s="1"/>
  <c r="U7595" i="1" a="1"/>
  <c r="U7595" i="1" s="1"/>
  <c r="U7594" i="1" s="1" a="1"/>
  <c r="U7594" i="1" s="1"/>
  <c r="W7591" i="1" a="1"/>
  <c r="W7591" i="1" s="1"/>
  <c r="W7589" i="1" s="1" a="1"/>
  <c r="W7589" i="1" s="1"/>
  <c r="V7591" i="1" a="1"/>
  <c r="V7591" i="1" s="1"/>
  <c r="V7589" i="1" s="1" a="1"/>
  <c r="V7589" i="1" s="1"/>
  <c r="U7591" i="1" a="1"/>
  <c r="U7591" i="1" s="1"/>
  <c r="U7589" i="1" s="1"/>
  <c r="W7587" i="1" a="1"/>
  <c r="W7587" i="1" s="1"/>
  <c r="V7587" i="1" a="1"/>
  <c r="V7587" i="1" s="1"/>
  <c r="U7587" i="1" a="1"/>
  <c r="U7587" i="1" s="1"/>
  <c r="V7586" i="1" a="1"/>
  <c r="V7586" i="1" s="1"/>
  <c r="U7586" i="1" a="1"/>
  <c r="U7586" i="1" s="1"/>
  <c r="W7585" i="1" a="1"/>
  <c r="W7585" i="1" s="1"/>
  <c r="V7585" i="1" a="1"/>
  <c r="V7585" i="1" s="1"/>
  <c r="U7585" i="1"/>
  <c r="V7584" i="1"/>
  <c r="U7584" i="1" a="1"/>
  <c r="U7584" i="1" s="1"/>
  <c r="W7583" i="1" a="1"/>
  <c r="W7583" i="1" s="1"/>
  <c r="V7583" i="1" a="1"/>
  <c r="V7583" i="1" s="1"/>
  <c r="U7583" i="1" a="1"/>
  <c r="U7583" i="1" s="1"/>
  <c r="V7582" i="1" a="1"/>
  <c r="V7582" i="1" s="1"/>
  <c r="U7582" i="1" a="1"/>
  <c r="U7582" i="1" s="1"/>
  <c r="W7581" i="1" a="1"/>
  <c r="W7581" i="1" s="1"/>
  <c r="V7581" i="1" a="1"/>
  <c r="V7581" i="1" s="1"/>
  <c r="U7581" i="1"/>
  <c r="V7580" i="1"/>
  <c r="U7580" i="1" a="1"/>
  <c r="U7580" i="1" s="1"/>
  <c r="W7579" i="1" a="1"/>
  <c r="W7579" i="1" s="1"/>
  <c r="V7579" i="1" a="1"/>
  <c r="V7579" i="1" s="1"/>
  <c r="U7579" i="1" a="1"/>
  <c r="U7579" i="1" s="1"/>
  <c r="V7578" i="1" a="1"/>
  <c r="V7578" i="1" s="1"/>
  <c r="U7578" i="1" a="1"/>
  <c r="U7578" i="1" s="1"/>
  <c r="W7577" i="1" a="1"/>
  <c r="W7577" i="1" s="1"/>
  <c r="V7577" i="1" a="1"/>
  <c r="V7577" i="1" s="1"/>
  <c r="U7577" i="1"/>
  <c r="V7576" i="1"/>
  <c r="U7576" i="1" a="1"/>
  <c r="U7576" i="1" s="1"/>
  <c r="W7575" i="1" a="1"/>
  <c r="W7575" i="1" s="1"/>
  <c r="V7575" i="1" a="1"/>
  <c r="V7575" i="1" s="1"/>
  <c r="U7575" i="1" a="1"/>
  <c r="U7575" i="1" s="1"/>
  <c r="V7574" i="1" a="1"/>
  <c r="V7574" i="1" s="1"/>
  <c r="U7574" i="1" a="1"/>
  <c r="U7574" i="1" s="1"/>
  <c r="W7573" i="1" a="1"/>
  <c r="W7573" i="1" s="1"/>
  <c r="V7573" i="1" a="1"/>
  <c r="V7573" i="1" s="1"/>
  <c r="U7573" i="1"/>
  <c r="V7572" i="1"/>
  <c r="U7572" i="1" a="1"/>
  <c r="U7572" i="1" s="1"/>
  <c r="W7571" i="1" a="1"/>
  <c r="W7571" i="1" s="1"/>
  <c r="W7569" i="1" s="1" a="1"/>
  <c r="W7569" i="1" s="1"/>
  <c r="V7571" i="1" a="1"/>
  <c r="V7571" i="1" s="1"/>
  <c r="U7571" i="1" a="1"/>
  <c r="U7571" i="1" s="1"/>
  <c r="W7567" i="1" a="1"/>
  <c r="W7567" i="1" s="1"/>
  <c r="V7567" i="1" a="1"/>
  <c r="V7567" i="1" s="1"/>
  <c r="U7567" i="1" a="1"/>
  <c r="U7567" i="1" s="1"/>
  <c r="V7566" i="1" a="1"/>
  <c r="V7566" i="1" s="1"/>
  <c r="U7566" i="1" a="1"/>
  <c r="U7566" i="1" s="1"/>
  <c r="W7565" i="1" a="1"/>
  <c r="W7565" i="1" s="1"/>
  <c r="V7565" i="1" a="1"/>
  <c r="V7565" i="1" s="1"/>
  <c r="U7565" i="1"/>
  <c r="V7564" i="1"/>
  <c r="U7564" i="1" a="1"/>
  <c r="U7564" i="1" s="1"/>
  <c r="W7563" i="1" a="1"/>
  <c r="W7563" i="1" s="1"/>
  <c r="V7563" i="1" a="1"/>
  <c r="V7563" i="1" s="1"/>
  <c r="U7563" i="1" a="1"/>
  <c r="U7563" i="1" s="1"/>
  <c r="V7562" i="1" a="1"/>
  <c r="V7562" i="1" s="1"/>
  <c r="U7562" i="1" a="1"/>
  <c r="U7562" i="1" s="1"/>
  <c r="W7561" i="1" a="1"/>
  <c r="W7561" i="1" s="1"/>
  <c r="V7561" i="1" a="1"/>
  <c r="V7561" i="1" s="1"/>
  <c r="U7561" i="1"/>
  <c r="V7560" i="1"/>
  <c r="U7560" i="1" a="1"/>
  <c r="U7560" i="1" s="1"/>
  <c r="W7559" i="1" a="1"/>
  <c r="W7559" i="1" s="1"/>
  <c r="W7557" i="1" s="1" a="1"/>
  <c r="W7557" i="1" s="1"/>
  <c r="V7559" i="1" a="1"/>
  <c r="V7559" i="1" s="1"/>
  <c r="U7559" i="1" a="1"/>
  <c r="U7559" i="1" s="1"/>
  <c r="W7555" i="1" a="1"/>
  <c r="W7555" i="1" s="1"/>
  <c r="V7555" i="1" a="1"/>
  <c r="V7555" i="1" s="1"/>
  <c r="U7555" i="1" a="1"/>
  <c r="U7555" i="1" s="1"/>
  <c r="V7554" i="1" a="1"/>
  <c r="V7554" i="1" s="1"/>
  <c r="U7554" i="1" a="1"/>
  <c r="U7554" i="1" s="1"/>
  <c r="W7553" i="1" a="1"/>
  <c r="W7553" i="1" s="1"/>
  <c r="V7553" i="1" a="1"/>
  <c r="V7553" i="1" s="1"/>
  <c r="U7553" i="1"/>
  <c r="V7552" i="1"/>
  <c r="U7552" i="1" a="1"/>
  <c r="U7552" i="1" s="1"/>
  <c r="W7551" i="1" a="1"/>
  <c r="W7551" i="1" s="1"/>
  <c r="W7549" i="1" s="1" a="1"/>
  <c r="W7549" i="1" s="1"/>
  <c r="V7551" i="1" a="1"/>
  <c r="V7551" i="1" s="1"/>
  <c r="U7551" i="1" a="1"/>
  <c r="U7551" i="1" s="1"/>
  <c r="W7547" i="1" a="1"/>
  <c r="W7547" i="1" s="1"/>
  <c r="W7545" i="1" s="1" a="1"/>
  <c r="W7545" i="1" s="1"/>
  <c r="V7547" i="1" a="1"/>
  <c r="V7547" i="1" s="1"/>
  <c r="U7547" i="1" a="1"/>
  <c r="U7547" i="1" s="1"/>
  <c r="W7543" i="1" a="1"/>
  <c r="W7543" i="1" s="1"/>
  <c r="W7541" i="1" s="1" a="1"/>
  <c r="W7541" i="1" s="1"/>
  <c r="V7543" i="1" a="1"/>
  <c r="V7543" i="1" s="1"/>
  <c r="U7543" i="1" a="1"/>
  <c r="U7543" i="1" s="1"/>
  <c r="U7541" i="1" s="1"/>
  <c r="W7539" i="1" a="1"/>
  <c r="W7539" i="1" s="1"/>
  <c r="V7539" i="1" a="1"/>
  <c r="V7539" i="1" s="1"/>
  <c r="U7539" i="1" a="1"/>
  <c r="U7539" i="1" s="1"/>
  <c r="V7538" i="1" a="1"/>
  <c r="V7538" i="1" s="1"/>
  <c r="U7538" i="1" a="1"/>
  <c r="U7538" i="1" s="1"/>
  <c r="W7537" i="1" a="1"/>
  <c r="W7537" i="1" s="1"/>
  <c r="V7537" i="1" a="1"/>
  <c r="V7537" i="1" s="1"/>
  <c r="U7537" i="1"/>
  <c r="V7536" i="1"/>
  <c r="U7536" i="1" a="1"/>
  <c r="U7536" i="1" s="1"/>
  <c r="W7535" i="1" a="1"/>
  <c r="W7535" i="1" s="1"/>
  <c r="W7533" i="1" s="1" a="1"/>
  <c r="W7533" i="1" s="1"/>
  <c r="V7535" i="1" a="1"/>
  <c r="V7535" i="1" s="1"/>
  <c r="U7535" i="1" a="1"/>
  <c r="U7535" i="1" s="1"/>
  <c r="W7531" i="1" a="1"/>
  <c r="W7531" i="1" s="1"/>
  <c r="V7531" i="1" a="1"/>
  <c r="V7531" i="1" s="1"/>
  <c r="U7531" i="1" a="1"/>
  <c r="U7531" i="1" s="1"/>
  <c r="V7530" i="1" a="1"/>
  <c r="V7530" i="1" s="1"/>
  <c r="U7530" i="1" a="1"/>
  <c r="U7530" i="1" s="1"/>
  <c r="W7529" i="1" a="1"/>
  <c r="W7529" i="1" s="1"/>
  <c r="V7529" i="1" a="1"/>
  <c r="V7529" i="1" s="1"/>
  <c r="U7529" i="1"/>
  <c r="V7528" i="1"/>
  <c r="U7528" i="1" a="1"/>
  <c r="U7528" i="1" s="1"/>
  <c r="W7527" i="1" a="1"/>
  <c r="W7527" i="1" s="1"/>
  <c r="V7527" i="1" a="1"/>
  <c r="V7527" i="1" s="1"/>
  <c r="U7527" i="1" a="1"/>
  <c r="U7527" i="1" s="1"/>
  <c r="V7526" i="1" a="1"/>
  <c r="V7526" i="1" s="1"/>
  <c r="U7526" i="1" a="1"/>
  <c r="U7526" i="1" s="1"/>
  <c r="W7525" i="1" a="1"/>
  <c r="W7525" i="1" s="1"/>
  <c r="V7525" i="1" a="1"/>
  <c r="V7525" i="1" s="1"/>
  <c r="U7525" i="1"/>
  <c r="V7524" i="1"/>
  <c r="U7524" i="1" a="1"/>
  <c r="U7524" i="1" s="1"/>
  <c r="W7523" i="1" a="1"/>
  <c r="W7523" i="1" s="1"/>
  <c r="V7523" i="1" a="1"/>
  <c r="V7523" i="1" s="1"/>
  <c r="U7523" i="1" a="1"/>
  <c r="U7523" i="1" s="1"/>
  <c r="V7522" i="1" a="1"/>
  <c r="V7522" i="1" s="1"/>
  <c r="U7522" i="1" a="1"/>
  <c r="U7522" i="1" s="1"/>
  <c r="W7521" i="1" a="1"/>
  <c r="W7521" i="1" s="1"/>
  <c r="V7521" i="1" a="1"/>
  <c r="V7521" i="1" s="1"/>
  <c r="U7521" i="1"/>
  <c r="V7520" i="1"/>
  <c r="U7520" i="1" a="1"/>
  <c r="U7520" i="1" s="1"/>
  <c r="W7519" i="1" a="1"/>
  <c r="W7519" i="1" s="1"/>
  <c r="W7517" i="1" s="1" a="1"/>
  <c r="W7517" i="1" s="1"/>
  <c r="V7519" i="1" a="1"/>
  <c r="V7519" i="1" s="1"/>
  <c r="U7519" i="1" a="1"/>
  <c r="U7519" i="1" s="1"/>
  <c r="U7517" i="1" s="1"/>
  <c r="W7515" i="1" a="1"/>
  <c r="W7515" i="1" s="1"/>
  <c r="W7513" i="1" s="1" a="1"/>
  <c r="W7513" i="1" s="1"/>
  <c r="V7515" i="1" a="1"/>
  <c r="V7515" i="1" s="1"/>
  <c r="V7512" i="1" s="1"/>
  <c r="V7513" i="1" s="1" a="1"/>
  <c r="V7513" i="1" s="1"/>
  <c r="U7515" i="1" a="1"/>
  <c r="U7515" i="1" s="1"/>
  <c r="W7511" i="1" a="1"/>
  <c r="W7511" i="1" s="1"/>
  <c r="W7509" i="1" s="1" a="1"/>
  <c r="W7509" i="1" s="1"/>
  <c r="V7511" i="1" a="1"/>
  <c r="V7511" i="1" s="1"/>
  <c r="U7511" i="1" a="1"/>
  <c r="U7511" i="1" s="1"/>
  <c r="W7507" i="1" a="1"/>
  <c r="W7507" i="1" s="1"/>
  <c r="W7505" i="1" s="1" a="1"/>
  <c r="W7505" i="1" s="1"/>
  <c r="V7507" i="1" a="1"/>
  <c r="V7507" i="1" s="1"/>
  <c r="U7507" i="1" a="1"/>
  <c r="U7507" i="1" s="1"/>
  <c r="W7503" i="1" a="1"/>
  <c r="W7503" i="1" s="1"/>
  <c r="W7501" i="1" s="1" a="1"/>
  <c r="W7501" i="1" s="1"/>
  <c r="V7503" i="1" a="1"/>
  <c r="V7503" i="1" s="1"/>
  <c r="U7503" i="1" a="1"/>
  <c r="U7503" i="1" s="1"/>
  <c r="U7501" i="1" s="1"/>
  <c r="W7499" i="1" a="1"/>
  <c r="W7499" i="1" s="1"/>
  <c r="W7497" i="1" s="1" a="1"/>
  <c r="W7497" i="1" s="1"/>
  <c r="V7499" i="1" a="1"/>
  <c r="V7499" i="1" s="1"/>
  <c r="V7496" i="1" s="1"/>
  <c r="V7497" i="1" s="1" a="1"/>
  <c r="V7497" i="1" s="1"/>
  <c r="V7498" i="1" s="1" a="1"/>
  <c r="V7498" i="1" s="1"/>
  <c r="U7499" i="1" a="1"/>
  <c r="U7499" i="1" s="1"/>
  <c r="W7495" i="1" a="1"/>
  <c r="W7495" i="1" s="1"/>
  <c r="W7493" i="1" s="1" a="1"/>
  <c r="W7493" i="1" s="1"/>
  <c r="V7495" i="1" a="1"/>
  <c r="V7495" i="1" s="1"/>
  <c r="U7495" i="1" a="1"/>
  <c r="U7495" i="1" s="1"/>
  <c r="W7491" i="1" a="1"/>
  <c r="W7491" i="1" s="1"/>
  <c r="V7491" i="1" a="1"/>
  <c r="V7491" i="1" s="1"/>
  <c r="U7491" i="1" a="1"/>
  <c r="U7491" i="1" s="1"/>
  <c r="V7490" i="1" a="1"/>
  <c r="V7490" i="1" s="1"/>
  <c r="U7490" i="1" a="1"/>
  <c r="U7490" i="1" s="1"/>
  <c r="W7489" i="1" a="1"/>
  <c r="W7489" i="1" s="1"/>
  <c r="V7489" i="1" a="1"/>
  <c r="V7489" i="1" s="1"/>
  <c r="U7489" i="1"/>
  <c r="V7488" i="1"/>
  <c r="U7488" i="1" a="1"/>
  <c r="U7488" i="1" s="1"/>
  <c r="W7487" i="1" a="1"/>
  <c r="W7487" i="1" s="1"/>
  <c r="V7487" i="1" a="1"/>
  <c r="V7487" i="1" s="1"/>
  <c r="U7487" i="1" a="1"/>
  <c r="U7487" i="1" s="1"/>
  <c r="V7486" i="1" a="1"/>
  <c r="V7486" i="1" s="1"/>
  <c r="U7486" i="1" a="1"/>
  <c r="U7486" i="1" s="1"/>
  <c r="W7485" i="1" a="1"/>
  <c r="W7485" i="1" s="1"/>
  <c r="V7485" i="1" a="1"/>
  <c r="V7485" i="1" s="1"/>
  <c r="U7485" i="1"/>
  <c r="V7484" i="1"/>
  <c r="U7484" i="1" a="1"/>
  <c r="U7484" i="1" s="1"/>
  <c r="W7483" i="1" a="1"/>
  <c r="W7483" i="1" s="1"/>
  <c r="V7483" i="1" a="1"/>
  <c r="V7483" i="1" s="1"/>
  <c r="U7483" i="1" a="1"/>
  <c r="U7483" i="1" s="1"/>
  <c r="V7482" i="1" a="1"/>
  <c r="V7482" i="1" s="1"/>
  <c r="U7482" i="1" a="1"/>
  <c r="U7482" i="1" s="1"/>
  <c r="W7481" i="1" a="1"/>
  <c r="W7481" i="1" s="1"/>
  <c r="V7481" i="1" a="1"/>
  <c r="V7481" i="1" s="1"/>
  <c r="U7481" i="1"/>
  <c r="V7480" i="1"/>
  <c r="U7480" i="1" a="1"/>
  <c r="U7480" i="1" s="1"/>
  <c r="W7479" i="1" a="1"/>
  <c r="W7479" i="1" s="1"/>
  <c r="V7479" i="1" a="1"/>
  <c r="V7479" i="1" s="1"/>
  <c r="U7479" i="1" a="1"/>
  <c r="U7479" i="1" s="1"/>
  <c r="V7478" i="1" a="1"/>
  <c r="V7478" i="1" s="1"/>
  <c r="U7478" i="1" a="1"/>
  <c r="U7478" i="1" s="1"/>
  <c r="W7477" i="1" a="1"/>
  <c r="W7477" i="1" s="1"/>
  <c r="V7477" i="1" a="1"/>
  <c r="V7477" i="1" s="1"/>
  <c r="U7477" i="1"/>
  <c r="V7476" i="1"/>
  <c r="U7476" i="1" a="1"/>
  <c r="U7476" i="1" s="1"/>
  <c r="W7475" i="1" a="1"/>
  <c r="W7475" i="1" s="1"/>
  <c r="V7475" i="1" a="1"/>
  <c r="V7475" i="1" s="1"/>
  <c r="U7475" i="1" a="1"/>
  <c r="U7475" i="1" s="1"/>
  <c r="V7474" i="1" a="1"/>
  <c r="V7474" i="1" s="1"/>
  <c r="U7474" i="1" a="1"/>
  <c r="U7474" i="1" s="1"/>
  <c r="W7473" i="1" a="1"/>
  <c r="W7473" i="1" s="1"/>
  <c r="V7473" i="1" a="1"/>
  <c r="V7473" i="1" s="1"/>
  <c r="U7473" i="1"/>
  <c r="V7472" i="1"/>
  <c r="U7472" i="1" a="1"/>
  <c r="U7472" i="1" s="1"/>
  <c r="W7471" i="1" a="1"/>
  <c r="W7471" i="1" s="1"/>
  <c r="V7471" i="1" a="1"/>
  <c r="V7471" i="1" s="1"/>
  <c r="U7471" i="1" a="1"/>
  <c r="U7471" i="1" s="1"/>
  <c r="V7470" i="1" a="1"/>
  <c r="V7470" i="1" s="1"/>
  <c r="U7470" i="1" a="1"/>
  <c r="U7470" i="1" s="1"/>
  <c r="W7469" i="1" a="1"/>
  <c r="W7469" i="1" s="1"/>
  <c r="V7469" i="1" a="1"/>
  <c r="V7469" i="1" s="1"/>
  <c r="U7469" i="1"/>
  <c r="V7468" i="1"/>
  <c r="U7468" i="1" a="1"/>
  <c r="U7468" i="1" s="1"/>
  <c r="W7467" i="1" a="1"/>
  <c r="W7467" i="1" s="1"/>
  <c r="V7467" i="1" a="1"/>
  <c r="V7467" i="1" s="1"/>
  <c r="U7467" i="1" a="1"/>
  <c r="U7467" i="1" s="1"/>
  <c r="V7466" i="1" a="1"/>
  <c r="V7466" i="1" s="1"/>
  <c r="U7466" i="1" a="1"/>
  <c r="U7466" i="1" s="1"/>
  <c r="W7465" i="1" a="1"/>
  <c r="W7465" i="1" s="1"/>
  <c r="V7465" i="1" a="1"/>
  <c r="V7465" i="1" s="1"/>
  <c r="U7465" i="1"/>
  <c r="V7464" i="1"/>
  <c r="U7464" i="1" a="1"/>
  <c r="U7464" i="1" s="1"/>
  <c r="W7463" i="1" a="1"/>
  <c r="W7463" i="1" s="1"/>
  <c r="W7461" i="1" s="1" a="1"/>
  <c r="W7461" i="1" s="1"/>
  <c r="V7463" i="1" a="1"/>
  <c r="V7463" i="1" s="1"/>
  <c r="V7460" i="1" s="1"/>
  <c r="U7463" i="1" a="1"/>
  <c r="U7463" i="1" s="1"/>
  <c r="U7462" i="1" s="1" a="1"/>
  <c r="U7462" i="1" s="1"/>
  <c r="W7459" i="1" a="1"/>
  <c r="W7459" i="1" s="1"/>
  <c r="V7459" i="1" a="1"/>
  <c r="V7459" i="1" s="1"/>
  <c r="U7459" i="1" a="1"/>
  <c r="U7459" i="1" s="1"/>
  <c r="V7458" i="1" a="1"/>
  <c r="V7458" i="1" s="1"/>
  <c r="U7458" i="1" a="1"/>
  <c r="U7458" i="1" s="1"/>
  <c r="W7457" i="1" a="1"/>
  <c r="W7457" i="1" s="1"/>
  <c r="V7457" i="1" a="1"/>
  <c r="V7457" i="1" s="1"/>
  <c r="U7457" i="1"/>
  <c r="V7456" i="1"/>
  <c r="U7456" i="1" a="1"/>
  <c r="U7456" i="1" s="1"/>
  <c r="W7455" i="1" a="1"/>
  <c r="W7455" i="1" s="1"/>
  <c r="W7453" i="1" s="1" a="1"/>
  <c r="W7453" i="1" s="1"/>
  <c r="V7455" i="1" a="1"/>
  <c r="V7455" i="1" s="1"/>
  <c r="V7454" i="1" s="1" a="1"/>
  <c r="V7454" i="1" s="1"/>
  <c r="U7455" i="1" a="1"/>
  <c r="U7455" i="1" s="1"/>
  <c r="U7454" i="1" s="1" a="1"/>
  <c r="U7454" i="1" s="1"/>
  <c r="W7451" i="1" a="1"/>
  <c r="W7451" i="1" s="1"/>
  <c r="V7451" i="1" a="1"/>
  <c r="V7451" i="1" s="1"/>
  <c r="U7451" i="1" a="1"/>
  <c r="U7451" i="1" s="1"/>
  <c r="V7450" i="1" a="1"/>
  <c r="V7450" i="1" s="1"/>
  <c r="U7450" i="1" a="1"/>
  <c r="U7450" i="1" s="1"/>
  <c r="W7449" i="1" a="1"/>
  <c r="W7449" i="1" s="1"/>
  <c r="V7449" i="1" a="1"/>
  <c r="V7449" i="1" s="1"/>
  <c r="U7449" i="1"/>
  <c r="V7448" i="1"/>
  <c r="U7448" i="1" a="1"/>
  <c r="U7448" i="1" s="1"/>
  <c r="W7447" i="1" a="1"/>
  <c r="W7447" i="1" s="1"/>
  <c r="V7447" i="1" a="1"/>
  <c r="V7447" i="1" s="1"/>
  <c r="U7447" i="1" a="1"/>
  <c r="U7447" i="1" s="1"/>
  <c r="V7446" i="1" a="1"/>
  <c r="V7446" i="1" s="1"/>
  <c r="U7446" i="1" a="1"/>
  <c r="U7446" i="1" s="1"/>
  <c r="W7445" i="1" a="1"/>
  <c r="W7445" i="1" s="1"/>
  <c r="V7445" i="1" a="1"/>
  <c r="V7445" i="1" s="1"/>
  <c r="U7445" i="1"/>
  <c r="V7444" i="1"/>
  <c r="U7444" i="1" a="1"/>
  <c r="U7444" i="1" s="1"/>
  <c r="W7443" i="1" a="1"/>
  <c r="W7443" i="1" s="1"/>
  <c r="V7443" i="1" a="1"/>
  <c r="V7443" i="1" s="1"/>
  <c r="U7443" i="1" a="1"/>
  <c r="U7443" i="1" s="1"/>
  <c r="V7442" i="1" a="1"/>
  <c r="V7442" i="1" s="1"/>
  <c r="U7442" i="1" a="1"/>
  <c r="U7442" i="1" s="1"/>
  <c r="W7441" i="1" a="1"/>
  <c r="W7441" i="1" s="1"/>
  <c r="V7441" i="1" a="1"/>
  <c r="V7441" i="1" s="1"/>
  <c r="U7441" i="1"/>
  <c r="V7440" i="1"/>
  <c r="U7440" i="1" a="1"/>
  <c r="U7440" i="1" s="1"/>
  <c r="W7439" i="1" a="1"/>
  <c r="W7439" i="1" s="1"/>
  <c r="V7439" i="1" a="1"/>
  <c r="V7439" i="1" s="1"/>
  <c r="U7439" i="1" a="1"/>
  <c r="U7439" i="1" s="1"/>
  <c r="V7438" i="1" a="1"/>
  <c r="V7438" i="1" s="1"/>
  <c r="U7438" i="1" a="1"/>
  <c r="U7438" i="1" s="1"/>
  <c r="W7437" i="1" a="1"/>
  <c r="W7437" i="1" s="1"/>
  <c r="V7437" i="1" a="1"/>
  <c r="V7437" i="1" s="1"/>
  <c r="U7437" i="1"/>
  <c r="V7436" i="1"/>
  <c r="U7436" i="1" a="1"/>
  <c r="U7436" i="1" s="1"/>
  <c r="W7435" i="1" a="1"/>
  <c r="W7435" i="1" s="1"/>
  <c r="V7435" i="1" a="1"/>
  <c r="V7435" i="1" s="1"/>
  <c r="U7435" i="1" a="1"/>
  <c r="U7435" i="1" s="1"/>
  <c r="V7434" i="1" a="1"/>
  <c r="V7434" i="1" s="1"/>
  <c r="U7434" i="1" a="1"/>
  <c r="U7434" i="1" s="1"/>
  <c r="W7433" i="1" a="1"/>
  <c r="W7433" i="1" s="1"/>
  <c r="V7433" i="1" a="1"/>
  <c r="V7433" i="1" s="1"/>
  <c r="U7433" i="1"/>
  <c r="V7432" i="1"/>
  <c r="U7432" i="1" a="1"/>
  <c r="U7432" i="1" s="1"/>
  <c r="W7431" i="1" a="1"/>
  <c r="W7431" i="1" s="1"/>
  <c r="V7431" i="1" a="1"/>
  <c r="V7431" i="1" s="1"/>
  <c r="U7431" i="1" a="1"/>
  <c r="U7431" i="1" s="1"/>
  <c r="V7430" i="1" a="1"/>
  <c r="V7430" i="1" s="1"/>
  <c r="U7430" i="1" a="1"/>
  <c r="U7430" i="1" s="1"/>
  <c r="W7429" i="1" a="1"/>
  <c r="W7429" i="1" s="1"/>
  <c r="V7429" i="1" a="1"/>
  <c r="V7429" i="1" s="1"/>
  <c r="U7429" i="1"/>
  <c r="V7428" i="1"/>
  <c r="U7428" i="1" a="1"/>
  <c r="U7428" i="1" s="1"/>
  <c r="W7427" i="1" a="1"/>
  <c r="W7427" i="1" s="1"/>
  <c r="V7427" i="1" a="1"/>
  <c r="V7427" i="1" s="1"/>
  <c r="U7427" i="1" a="1"/>
  <c r="U7427" i="1" s="1"/>
  <c r="V7426" i="1" a="1"/>
  <c r="V7426" i="1" s="1"/>
  <c r="U7426" i="1" a="1"/>
  <c r="U7426" i="1" s="1"/>
  <c r="W7425" i="1" a="1"/>
  <c r="W7425" i="1" s="1"/>
  <c r="V7425" i="1" a="1"/>
  <c r="V7425" i="1" s="1"/>
  <c r="U7425" i="1"/>
  <c r="V7424" i="1"/>
  <c r="U7424" i="1" a="1"/>
  <c r="U7424" i="1" s="1"/>
  <c r="W7423" i="1" a="1"/>
  <c r="W7423" i="1" s="1"/>
  <c r="V7423" i="1" a="1"/>
  <c r="V7423" i="1" s="1"/>
  <c r="U7423" i="1" a="1"/>
  <c r="U7423" i="1" s="1"/>
  <c r="V7422" i="1" a="1"/>
  <c r="V7422" i="1" s="1"/>
  <c r="U7422" i="1" a="1"/>
  <c r="U7422" i="1" s="1"/>
  <c r="W7421" i="1" a="1"/>
  <c r="W7421" i="1" s="1"/>
  <c r="V7421" i="1" a="1"/>
  <c r="V7421" i="1" s="1"/>
  <c r="U7421" i="1"/>
  <c r="V7420" i="1"/>
  <c r="U7420" i="1" a="1"/>
  <c r="U7420" i="1" s="1"/>
  <c r="W7419" i="1" a="1"/>
  <c r="W7419" i="1" s="1"/>
  <c r="V7419" i="1" a="1"/>
  <c r="V7419" i="1" s="1"/>
  <c r="U7419" i="1" a="1"/>
  <c r="U7419" i="1" s="1"/>
  <c r="V7418" i="1" a="1"/>
  <c r="V7418" i="1" s="1"/>
  <c r="U7418" i="1" a="1"/>
  <c r="U7418" i="1" s="1"/>
  <c r="W7417" i="1" a="1"/>
  <c r="W7417" i="1" s="1"/>
  <c r="V7417" i="1" a="1"/>
  <c r="V7417" i="1" s="1"/>
  <c r="U7417" i="1"/>
  <c r="V7416" i="1"/>
  <c r="U7416" i="1" a="1"/>
  <c r="U7416" i="1" s="1"/>
  <c r="W7415" i="1" a="1"/>
  <c r="W7415" i="1" s="1"/>
  <c r="V7415" i="1" a="1"/>
  <c r="V7415" i="1" s="1"/>
  <c r="U7415" i="1" a="1"/>
  <c r="U7415" i="1" s="1"/>
  <c r="V7414" i="1" a="1"/>
  <c r="V7414" i="1" s="1"/>
  <c r="U7414" i="1" a="1"/>
  <c r="U7414" i="1" s="1"/>
  <c r="W7413" i="1" a="1"/>
  <c r="W7413" i="1" s="1"/>
  <c r="V7413" i="1" a="1"/>
  <c r="V7413" i="1" s="1"/>
  <c r="U7413" i="1"/>
  <c r="V7412" i="1"/>
  <c r="U7412" i="1" a="1"/>
  <c r="U7412" i="1" s="1"/>
  <c r="W7411" i="1" a="1"/>
  <c r="W7411" i="1" s="1"/>
  <c r="V7411" i="1" a="1"/>
  <c r="V7411" i="1" s="1"/>
  <c r="U7411" i="1" a="1"/>
  <c r="U7411" i="1" s="1"/>
  <c r="V7410" i="1" a="1"/>
  <c r="V7410" i="1" s="1"/>
  <c r="U7410" i="1" a="1"/>
  <c r="U7410" i="1" s="1"/>
  <c r="W7409" i="1" a="1"/>
  <c r="W7409" i="1" s="1"/>
  <c r="V7409" i="1" a="1"/>
  <c r="V7409" i="1" s="1"/>
  <c r="U7409" i="1"/>
  <c r="V7408" i="1"/>
  <c r="U7408" i="1" a="1"/>
  <c r="U7408" i="1" s="1"/>
  <c r="W7407" i="1" a="1"/>
  <c r="W7407" i="1" s="1"/>
  <c r="V7407" i="1" a="1"/>
  <c r="V7407" i="1" s="1"/>
  <c r="U7407" i="1" a="1"/>
  <c r="U7407" i="1" s="1"/>
  <c r="V7406" i="1" a="1"/>
  <c r="V7406" i="1" s="1"/>
  <c r="U7406" i="1" a="1"/>
  <c r="U7406" i="1" s="1"/>
  <c r="W7405" i="1" a="1"/>
  <c r="W7405" i="1" s="1"/>
  <c r="V7405" i="1" a="1"/>
  <c r="V7405" i="1" s="1"/>
  <c r="U7405" i="1"/>
  <c r="V7404" i="1"/>
  <c r="U7404" i="1" a="1"/>
  <c r="U7404" i="1" s="1"/>
  <c r="W7403" i="1" a="1"/>
  <c r="W7403" i="1" s="1"/>
  <c r="V7403" i="1" a="1"/>
  <c r="V7403" i="1" s="1"/>
  <c r="U7403" i="1" a="1"/>
  <c r="U7403" i="1" s="1"/>
  <c r="V7402" i="1" a="1"/>
  <c r="V7402" i="1" s="1"/>
  <c r="U7402" i="1" a="1"/>
  <c r="U7402" i="1" s="1"/>
  <c r="W7401" i="1" a="1"/>
  <c r="W7401" i="1" s="1"/>
  <c r="V7401" i="1" a="1"/>
  <c r="V7401" i="1" s="1"/>
  <c r="U7401" i="1"/>
  <c r="V7400" i="1"/>
  <c r="U7400" i="1" a="1"/>
  <c r="U7400" i="1" s="1"/>
  <c r="W7399" i="1" a="1"/>
  <c r="W7399" i="1" s="1"/>
  <c r="W7397" i="1" s="1" a="1"/>
  <c r="W7397" i="1" s="1"/>
  <c r="V7399" i="1" a="1"/>
  <c r="V7399" i="1" s="1"/>
  <c r="U7399" i="1" a="1"/>
  <c r="U7399" i="1" s="1"/>
  <c r="U7397" i="1" s="1"/>
  <c r="W7395" i="1" a="1"/>
  <c r="W7395" i="1" s="1"/>
  <c r="V7395" i="1" a="1"/>
  <c r="V7395" i="1" s="1"/>
  <c r="U7395" i="1" a="1"/>
  <c r="U7395" i="1" s="1"/>
  <c r="V7394" i="1" a="1"/>
  <c r="V7394" i="1" s="1"/>
  <c r="U7394" i="1" a="1"/>
  <c r="U7394" i="1" s="1"/>
  <c r="W7393" i="1" a="1"/>
  <c r="W7393" i="1" s="1"/>
  <c r="V7393" i="1" a="1"/>
  <c r="V7393" i="1" s="1"/>
  <c r="U7393" i="1"/>
  <c r="V7392" i="1"/>
  <c r="U7392" i="1" a="1"/>
  <c r="U7392" i="1" s="1"/>
  <c r="W7391" i="1" a="1"/>
  <c r="W7391" i="1" s="1"/>
  <c r="V7391" i="1" a="1"/>
  <c r="V7391" i="1" s="1"/>
  <c r="U7391" i="1" a="1"/>
  <c r="U7391" i="1" s="1"/>
  <c r="V7390" i="1" a="1"/>
  <c r="V7390" i="1" s="1"/>
  <c r="U7390" i="1" a="1"/>
  <c r="U7390" i="1" s="1"/>
  <c r="W7389" i="1" a="1"/>
  <c r="W7389" i="1" s="1"/>
  <c r="V7389" i="1" a="1"/>
  <c r="V7389" i="1" s="1"/>
  <c r="U7389" i="1"/>
  <c r="V7388" i="1"/>
  <c r="U7388" i="1" a="1"/>
  <c r="U7388" i="1" s="1"/>
  <c r="W7387" i="1" a="1"/>
  <c r="W7387" i="1" s="1"/>
  <c r="V7387" i="1" a="1"/>
  <c r="V7387" i="1" s="1"/>
  <c r="U7387" i="1" a="1"/>
  <c r="U7387" i="1" s="1"/>
  <c r="V7386" i="1" a="1"/>
  <c r="V7386" i="1" s="1"/>
  <c r="U7386" i="1" a="1"/>
  <c r="U7386" i="1" s="1"/>
  <c r="W7385" i="1" a="1"/>
  <c r="W7385" i="1" s="1"/>
  <c r="V7385" i="1" a="1"/>
  <c r="V7385" i="1" s="1"/>
  <c r="U7385" i="1"/>
  <c r="V7384" i="1"/>
  <c r="U7384" i="1" a="1"/>
  <c r="U7384" i="1" s="1"/>
  <c r="W7383" i="1" a="1"/>
  <c r="W7383" i="1" s="1"/>
  <c r="V7383" i="1" a="1"/>
  <c r="V7383" i="1" s="1"/>
  <c r="U7383" i="1" a="1"/>
  <c r="U7383" i="1" s="1"/>
  <c r="V7382" i="1" a="1"/>
  <c r="V7382" i="1" s="1"/>
  <c r="U7382" i="1" a="1"/>
  <c r="U7382" i="1" s="1"/>
  <c r="W7381" i="1" a="1"/>
  <c r="W7381" i="1" s="1"/>
  <c r="V7381" i="1" a="1"/>
  <c r="V7381" i="1" s="1"/>
  <c r="U7381" i="1"/>
  <c r="V7380" i="1"/>
  <c r="U7380" i="1" a="1"/>
  <c r="U7380" i="1" s="1"/>
  <c r="W7379" i="1" a="1"/>
  <c r="W7379" i="1" s="1"/>
  <c r="V7379" i="1" a="1"/>
  <c r="V7379" i="1" s="1"/>
  <c r="U7379" i="1" a="1"/>
  <c r="U7379" i="1" s="1"/>
  <c r="V7378" i="1" a="1"/>
  <c r="V7378" i="1" s="1"/>
  <c r="U7378" i="1" a="1"/>
  <c r="U7378" i="1" s="1"/>
  <c r="W7377" i="1" a="1"/>
  <c r="W7377" i="1" s="1"/>
  <c r="V7377" i="1" a="1"/>
  <c r="V7377" i="1" s="1"/>
  <c r="U7377" i="1"/>
  <c r="V7376" i="1"/>
  <c r="U7376" i="1" a="1"/>
  <c r="U7376" i="1" s="1"/>
  <c r="W7375" i="1" a="1"/>
  <c r="W7375" i="1" s="1"/>
  <c r="V7375" i="1" a="1"/>
  <c r="V7375" i="1" s="1"/>
  <c r="U7375" i="1" a="1"/>
  <c r="U7375" i="1" s="1"/>
  <c r="V7374" i="1" a="1"/>
  <c r="V7374" i="1" s="1"/>
  <c r="U7374" i="1" a="1"/>
  <c r="U7374" i="1" s="1"/>
  <c r="W7373" i="1" a="1"/>
  <c r="W7373" i="1" s="1"/>
  <c r="V7373" i="1" a="1"/>
  <c r="V7373" i="1" s="1"/>
  <c r="U7373" i="1"/>
  <c r="V7372" i="1"/>
  <c r="U7372" i="1" a="1"/>
  <c r="U7372" i="1" s="1"/>
  <c r="W7371" i="1" a="1"/>
  <c r="W7371" i="1" s="1"/>
  <c r="V7371" i="1" a="1"/>
  <c r="V7371" i="1" s="1"/>
  <c r="U7371" i="1" a="1"/>
  <c r="U7371" i="1" s="1"/>
  <c r="V7370" i="1" a="1"/>
  <c r="V7370" i="1" s="1"/>
  <c r="U7370" i="1" a="1"/>
  <c r="U7370" i="1" s="1"/>
  <c r="W7369" i="1" a="1"/>
  <c r="W7369" i="1" s="1"/>
  <c r="V7369" i="1" a="1"/>
  <c r="V7369" i="1" s="1"/>
  <c r="U7369" i="1"/>
  <c r="V7368" i="1"/>
  <c r="U7368" i="1" a="1"/>
  <c r="U7368" i="1" s="1"/>
  <c r="W7367" i="1" a="1"/>
  <c r="W7367" i="1" s="1"/>
  <c r="V7367" i="1" a="1"/>
  <c r="V7367" i="1" s="1"/>
  <c r="U7367" i="1" a="1"/>
  <c r="U7367" i="1" s="1"/>
  <c r="V7366" i="1" a="1"/>
  <c r="V7366" i="1" s="1"/>
  <c r="U7366" i="1" a="1"/>
  <c r="U7366" i="1" s="1"/>
  <c r="W7365" i="1" a="1"/>
  <c r="W7365" i="1" s="1"/>
  <c r="V7365" i="1" a="1"/>
  <c r="V7365" i="1" s="1"/>
  <c r="U7365" i="1"/>
  <c r="V7364" i="1"/>
  <c r="U7364" i="1" a="1"/>
  <c r="U7364" i="1" s="1"/>
  <c r="W7363" i="1" a="1"/>
  <c r="W7363" i="1" s="1"/>
  <c r="W7361" i="1" s="1" a="1"/>
  <c r="W7361" i="1" s="1"/>
  <c r="V7363" i="1" a="1"/>
  <c r="V7363" i="1" s="1"/>
  <c r="U7363" i="1" a="1"/>
  <c r="U7363" i="1" s="1"/>
  <c r="U7361" i="1" s="1"/>
  <c r="W7359" i="1" a="1"/>
  <c r="W7359" i="1" s="1"/>
  <c r="W7357" i="1" s="1" a="1"/>
  <c r="W7357" i="1" s="1"/>
  <c r="V7359" i="1" a="1"/>
  <c r="V7359" i="1" s="1"/>
  <c r="V7357" i="1" s="1" a="1"/>
  <c r="V7357" i="1" s="1"/>
  <c r="U7359" i="1" a="1"/>
  <c r="U7359" i="1" s="1"/>
  <c r="U7358" i="1" s="1" a="1"/>
  <c r="U7358" i="1" s="1"/>
  <c r="W7355" i="1" a="1"/>
  <c r="W7355" i="1" s="1"/>
  <c r="V7355" i="1" a="1"/>
  <c r="V7355" i="1" s="1"/>
  <c r="U7355" i="1" a="1"/>
  <c r="U7355" i="1" s="1"/>
  <c r="V7354" i="1" a="1"/>
  <c r="V7354" i="1" s="1"/>
  <c r="U7354" i="1" a="1"/>
  <c r="U7354" i="1" s="1"/>
  <c r="W7353" i="1" a="1"/>
  <c r="W7353" i="1" s="1"/>
  <c r="V7353" i="1" a="1"/>
  <c r="V7353" i="1" s="1"/>
  <c r="U7353" i="1"/>
  <c r="V7352" i="1"/>
  <c r="U7352" i="1" a="1"/>
  <c r="U7352" i="1" s="1"/>
  <c r="W7351" i="1" a="1"/>
  <c r="W7351" i="1" s="1"/>
  <c r="V7351" i="1" a="1"/>
  <c r="V7351" i="1" s="1"/>
  <c r="U7351" i="1" a="1"/>
  <c r="U7351" i="1" s="1"/>
  <c r="V7350" i="1" a="1"/>
  <c r="V7350" i="1" s="1"/>
  <c r="U7350" i="1" a="1"/>
  <c r="U7350" i="1" s="1"/>
  <c r="W7349" i="1" a="1"/>
  <c r="W7349" i="1" s="1"/>
  <c r="V7349" i="1" a="1"/>
  <c r="V7349" i="1" s="1"/>
  <c r="U7349" i="1"/>
  <c r="V7348" i="1"/>
  <c r="U7348" i="1" a="1"/>
  <c r="U7348" i="1" s="1"/>
  <c r="W7347" i="1" a="1"/>
  <c r="W7347" i="1" s="1"/>
  <c r="V7347" i="1" a="1"/>
  <c r="V7347" i="1" s="1"/>
  <c r="U7347" i="1" a="1"/>
  <c r="U7347" i="1" s="1"/>
  <c r="V7346" i="1" a="1"/>
  <c r="V7346" i="1" s="1"/>
  <c r="U7346" i="1" a="1"/>
  <c r="U7346" i="1" s="1"/>
  <c r="W7345" i="1" a="1"/>
  <c r="W7345" i="1" s="1"/>
  <c r="V7345" i="1" a="1"/>
  <c r="V7345" i="1" s="1"/>
  <c r="U7345" i="1"/>
  <c r="V7344" i="1"/>
  <c r="U7344" i="1" a="1"/>
  <c r="U7344" i="1" s="1"/>
  <c r="W7343" i="1" a="1"/>
  <c r="W7343" i="1" s="1"/>
  <c r="V7343" i="1" a="1"/>
  <c r="V7343" i="1" s="1"/>
  <c r="U7343" i="1" a="1"/>
  <c r="U7343" i="1" s="1"/>
  <c r="V7342" i="1" a="1"/>
  <c r="V7342" i="1" s="1"/>
  <c r="U7342" i="1" a="1"/>
  <c r="U7342" i="1" s="1"/>
  <c r="W7341" i="1" a="1"/>
  <c r="W7341" i="1" s="1"/>
  <c r="V7341" i="1" a="1"/>
  <c r="V7341" i="1" s="1"/>
  <c r="U7341" i="1"/>
  <c r="V7340" i="1"/>
  <c r="U7340" i="1" a="1"/>
  <c r="U7340" i="1" s="1"/>
  <c r="W7339" i="1" a="1"/>
  <c r="W7339" i="1" s="1"/>
  <c r="V7339" i="1" a="1"/>
  <c r="V7339" i="1" s="1"/>
  <c r="U7339" i="1" a="1"/>
  <c r="U7339" i="1" s="1"/>
  <c r="V7338" i="1" a="1"/>
  <c r="V7338" i="1" s="1"/>
  <c r="U7338" i="1" a="1"/>
  <c r="U7338" i="1" s="1"/>
  <c r="W7337" i="1" a="1"/>
  <c r="W7337" i="1" s="1"/>
  <c r="V7337" i="1" a="1"/>
  <c r="V7337" i="1" s="1"/>
  <c r="U7337" i="1"/>
  <c r="V7336" i="1"/>
  <c r="U7336" i="1" a="1"/>
  <c r="U7336" i="1" s="1"/>
  <c r="W7335" i="1" a="1"/>
  <c r="W7335" i="1" s="1"/>
  <c r="V7335" i="1" a="1"/>
  <c r="V7335" i="1" s="1"/>
  <c r="U7335" i="1" a="1"/>
  <c r="U7335" i="1" s="1"/>
  <c r="V7334" i="1" a="1"/>
  <c r="V7334" i="1" s="1"/>
  <c r="U7334" i="1" a="1"/>
  <c r="U7334" i="1" s="1"/>
  <c r="W7333" i="1" a="1"/>
  <c r="W7333" i="1" s="1"/>
  <c r="V7333" i="1" a="1"/>
  <c r="V7333" i="1" s="1"/>
  <c r="U7333" i="1"/>
  <c r="V7332" i="1"/>
  <c r="U7332" i="1" a="1"/>
  <c r="U7332" i="1" s="1"/>
  <c r="W7331" i="1" a="1"/>
  <c r="W7331" i="1" s="1"/>
  <c r="V7331" i="1" a="1"/>
  <c r="V7331" i="1" s="1"/>
  <c r="U7331" i="1" a="1"/>
  <c r="U7331" i="1" s="1"/>
  <c r="V7330" i="1" a="1"/>
  <c r="V7330" i="1" s="1"/>
  <c r="U7330" i="1" a="1"/>
  <c r="U7330" i="1" s="1"/>
  <c r="W7329" i="1" a="1"/>
  <c r="W7329" i="1" s="1"/>
  <c r="V7329" i="1" a="1"/>
  <c r="V7329" i="1" s="1"/>
  <c r="U7329" i="1"/>
  <c r="V7328" i="1"/>
  <c r="U7328" i="1" a="1"/>
  <c r="U7328" i="1" s="1"/>
  <c r="W7327" i="1" a="1"/>
  <c r="W7327" i="1" s="1"/>
  <c r="V7327" i="1" a="1"/>
  <c r="V7327" i="1" s="1"/>
  <c r="U7327" i="1" a="1"/>
  <c r="U7327" i="1" s="1"/>
  <c r="V7326" i="1" a="1"/>
  <c r="V7326" i="1" s="1"/>
  <c r="U7326" i="1" a="1"/>
  <c r="U7326" i="1" s="1"/>
  <c r="W7325" i="1" a="1"/>
  <c r="W7325" i="1" s="1"/>
  <c r="V7325" i="1" a="1"/>
  <c r="V7325" i="1" s="1"/>
  <c r="U7325" i="1"/>
  <c r="V7324" i="1"/>
  <c r="U7324" i="1" a="1"/>
  <c r="U7324" i="1" s="1"/>
  <c r="W7323" i="1" a="1"/>
  <c r="W7323" i="1" s="1"/>
  <c r="W7321" i="1" s="1" a="1"/>
  <c r="W7321" i="1" s="1"/>
  <c r="V7323" i="1" a="1"/>
  <c r="V7323" i="1" s="1"/>
  <c r="V7320" i="1" s="1"/>
  <c r="U7323" i="1" a="1"/>
  <c r="U7323" i="1" s="1"/>
  <c r="W7319" i="1" a="1"/>
  <c r="W7319" i="1" s="1"/>
  <c r="W7317" i="1" s="1" a="1"/>
  <c r="W7317" i="1" s="1"/>
  <c r="V7319" i="1" a="1"/>
  <c r="V7319" i="1" s="1"/>
  <c r="U7319" i="1" a="1"/>
  <c r="U7319" i="1" s="1"/>
  <c r="W7315" i="1" a="1"/>
  <c r="W7315" i="1" s="1"/>
  <c r="V7315" i="1" a="1"/>
  <c r="V7315" i="1" s="1"/>
  <c r="U7315" i="1" a="1"/>
  <c r="U7315" i="1" s="1"/>
  <c r="V7314" i="1" a="1"/>
  <c r="V7314" i="1" s="1"/>
  <c r="U7314" i="1" a="1"/>
  <c r="U7314" i="1" s="1"/>
  <c r="W7313" i="1" a="1"/>
  <c r="W7313" i="1" s="1"/>
  <c r="V7313" i="1" a="1"/>
  <c r="V7313" i="1" s="1"/>
  <c r="U7313" i="1"/>
  <c r="V7312" i="1"/>
  <c r="U7312" i="1" a="1"/>
  <c r="U7312" i="1" s="1"/>
  <c r="W7311" i="1" a="1"/>
  <c r="W7311" i="1" s="1"/>
  <c r="V7311" i="1" a="1"/>
  <c r="V7311" i="1" s="1"/>
  <c r="U7311" i="1" a="1"/>
  <c r="U7311" i="1" s="1"/>
  <c r="V7310" i="1" a="1"/>
  <c r="V7310" i="1" s="1"/>
  <c r="U7310" i="1" a="1"/>
  <c r="U7310" i="1" s="1"/>
  <c r="W7309" i="1" a="1"/>
  <c r="W7309" i="1" s="1"/>
  <c r="V7309" i="1" a="1"/>
  <c r="V7309" i="1" s="1"/>
  <c r="U7309" i="1"/>
  <c r="V7308" i="1"/>
  <c r="U7308" i="1" a="1"/>
  <c r="U7308" i="1" s="1"/>
  <c r="W7307" i="1" a="1"/>
  <c r="W7307" i="1" s="1"/>
  <c r="W7305" i="1" s="1" a="1"/>
  <c r="W7305" i="1" s="1"/>
  <c r="V7307" i="1" a="1"/>
  <c r="V7307" i="1" s="1"/>
  <c r="U7307" i="1" a="1"/>
  <c r="U7307" i="1" s="1"/>
  <c r="W7303" i="1" a="1"/>
  <c r="W7303" i="1" s="1"/>
  <c r="W7301" i="1" s="1" a="1"/>
  <c r="W7301" i="1" s="1"/>
  <c r="V7303" i="1" a="1"/>
  <c r="V7303" i="1" s="1"/>
  <c r="V7300" i="1" s="1"/>
  <c r="U7303" i="1" a="1"/>
  <c r="U7303" i="1" s="1"/>
  <c r="W7299" i="1" a="1"/>
  <c r="W7299" i="1" s="1"/>
  <c r="W7297" i="1" s="1" a="1"/>
  <c r="W7297" i="1" s="1"/>
  <c r="V7299" i="1" a="1"/>
  <c r="V7299" i="1" s="1"/>
  <c r="V7296" i="1" s="1"/>
  <c r="U7299" i="1" a="1"/>
  <c r="U7299" i="1" s="1"/>
  <c r="W7295" i="1" a="1"/>
  <c r="W7295" i="1" s="1"/>
  <c r="V7295" i="1" a="1"/>
  <c r="V7295" i="1" s="1"/>
  <c r="U7295" i="1" a="1"/>
  <c r="U7295" i="1" s="1"/>
  <c r="V7294" i="1" a="1"/>
  <c r="V7294" i="1" s="1"/>
  <c r="U7294" i="1" a="1"/>
  <c r="U7294" i="1" s="1"/>
  <c r="W7293" i="1" a="1"/>
  <c r="W7293" i="1" s="1"/>
  <c r="V7293" i="1" a="1"/>
  <c r="V7293" i="1" s="1"/>
  <c r="U7293" i="1"/>
  <c r="V7292" i="1"/>
  <c r="U7292" i="1" a="1"/>
  <c r="U7292" i="1" s="1"/>
  <c r="W7291" i="1" a="1"/>
  <c r="W7291" i="1" s="1"/>
  <c r="V7291" i="1" a="1"/>
  <c r="V7291" i="1" s="1"/>
  <c r="U7291" i="1" a="1"/>
  <c r="U7291" i="1" s="1"/>
  <c r="V7290" i="1" a="1"/>
  <c r="V7290" i="1" s="1"/>
  <c r="U7290" i="1" a="1"/>
  <c r="U7290" i="1" s="1"/>
  <c r="W7289" i="1" a="1"/>
  <c r="W7289" i="1" s="1"/>
  <c r="V7289" i="1" a="1"/>
  <c r="V7289" i="1" s="1"/>
  <c r="U7289" i="1"/>
  <c r="V7288" i="1"/>
  <c r="U7288" i="1" a="1"/>
  <c r="U7288" i="1" s="1"/>
  <c r="W7287" i="1" a="1"/>
  <c r="W7287" i="1" s="1"/>
  <c r="V7287" i="1" a="1"/>
  <c r="V7287" i="1" s="1"/>
  <c r="U7287" i="1" a="1"/>
  <c r="U7287" i="1" s="1"/>
  <c r="V7286" i="1" a="1"/>
  <c r="V7286" i="1" s="1"/>
  <c r="U7286" i="1" a="1"/>
  <c r="U7286" i="1" s="1"/>
  <c r="W7285" i="1" a="1"/>
  <c r="W7285" i="1" s="1"/>
  <c r="V7285" i="1" a="1"/>
  <c r="V7285" i="1" s="1"/>
  <c r="U7285" i="1"/>
  <c r="V7284" i="1"/>
  <c r="U7284" i="1" a="1"/>
  <c r="U7284" i="1" s="1"/>
  <c r="W7283" i="1" a="1"/>
  <c r="W7283" i="1" s="1"/>
  <c r="W7281" i="1" s="1" a="1"/>
  <c r="W7281" i="1" s="1"/>
  <c r="V7283" i="1" a="1"/>
  <c r="V7283" i="1" s="1"/>
  <c r="U7283" i="1" a="1"/>
  <c r="U7283" i="1" s="1"/>
  <c r="W7279" i="1" a="1"/>
  <c r="W7279" i="1" s="1"/>
  <c r="V7279" i="1" a="1"/>
  <c r="V7279" i="1" s="1"/>
  <c r="U7279" i="1" a="1"/>
  <c r="U7279" i="1" s="1"/>
  <c r="V7278" i="1" a="1"/>
  <c r="V7278" i="1" s="1"/>
  <c r="U7278" i="1" a="1"/>
  <c r="U7278" i="1" s="1"/>
  <c r="W7277" i="1" a="1"/>
  <c r="W7277" i="1" s="1"/>
  <c r="V7277" i="1" a="1"/>
  <c r="V7277" i="1" s="1"/>
  <c r="U7277" i="1"/>
  <c r="V7276" i="1"/>
  <c r="U7276" i="1" a="1"/>
  <c r="U7276" i="1" s="1"/>
  <c r="W7275" i="1" a="1"/>
  <c r="W7275" i="1" s="1"/>
  <c r="W7273" i="1" s="1" a="1"/>
  <c r="W7273" i="1" s="1"/>
  <c r="V7275" i="1" a="1"/>
  <c r="V7275" i="1" s="1"/>
  <c r="V7273" i="1" s="1" a="1"/>
  <c r="V7273" i="1" s="1"/>
  <c r="U7275" i="1" a="1"/>
  <c r="U7275" i="1" s="1"/>
  <c r="U7274" i="1" s="1" a="1"/>
  <c r="U7274" i="1" s="1"/>
  <c r="W7271" i="1" a="1"/>
  <c r="W7271" i="1" s="1"/>
  <c r="V7271" i="1" a="1"/>
  <c r="V7271" i="1" s="1"/>
  <c r="U7271" i="1" a="1"/>
  <c r="U7271" i="1" s="1"/>
  <c r="V7270" i="1" a="1"/>
  <c r="V7270" i="1" s="1"/>
  <c r="U7270" i="1" a="1"/>
  <c r="U7270" i="1" s="1"/>
  <c r="W7269" i="1" a="1"/>
  <c r="W7269" i="1" s="1"/>
  <c r="V7269" i="1" a="1"/>
  <c r="V7269" i="1" s="1"/>
  <c r="U7269" i="1"/>
  <c r="V7268" i="1"/>
  <c r="U7268" i="1" a="1"/>
  <c r="U7268" i="1" s="1"/>
  <c r="W7267" i="1" a="1"/>
  <c r="W7267" i="1" s="1"/>
  <c r="V7267" i="1" a="1"/>
  <c r="V7267" i="1" s="1"/>
  <c r="U7267" i="1" a="1"/>
  <c r="U7267" i="1" s="1"/>
  <c r="V7266" i="1" a="1"/>
  <c r="V7266" i="1" s="1"/>
  <c r="U7266" i="1" a="1"/>
  <c r="U7266" i="1" s="1"/>
  <c r="W7265" i="1" a="1"/>
  <c r="W7265" i="1" s="1"/>
  <c r="V7265" i="1" a="1"/>
  <c r="V7265" i="1" s="1"/>
  <c r="U7265" i="1"/>
  <c r="V7264" i="1"/>
  <c r="U7264" i="1" a="1"/>
  <c r="U7264" i="1" s="1"/>
  <c r="W7263" i="1" a="1"/>
  <c r="W7263" i="1" s="1"/>
  <c r="W7261" i="1" s="1" a="1"/>
  <c r="W7261" i="1" s="1"/>
  <c r="V7263" i="1" a="1"/>
  <c r="V7263" i="1" s="1"/>
  <c r="V7262" i="1" s="1" a="1"/>
  <c r="V7262" i="1" s="1"/>
  <c r="U7263" i="1" a="1"/>
  <c r="U7263" i="1" s="1"/>
  <c r="U7261" i="1" s="1"/>
  <c r="W7259" i="1" a="1"/>
  <c r="W7259" i="1" s="1"/>
  <c r="V7259" i="1" a="1"/>
  <c r="V7259" i="1" s="1"/>
  <c r="U7259" i="1" a="1"/>
  <c r="U7259" i="1" s="1"/>
  <c r="V7258" i="1" a="1"/>
  <c r="V7258" i="1" s="1"/>
  <c r="U7258" i="1" a="1"/>
  <c r="U7258" i="1" s="1"/>
  <c r="W7257" i="1" a="1"/>
  <c r="W7257" i="1" s="1"/>
  <c r="V7257" i="1" a="1"/>
  <c r="V7257" i="1" s="1"/>
  <c r="U7257" i="1"/>
  <c r="V7256" i="1"/>
  <c r="U7256" i="1" a="1"/>
  <c r="U7256" i="1" s="1"/>
  <c r="W7255" i="1" a="1"/>
  <c r="W7255" i="1" s="1"/>
  <c r="W7253" i="1" s="1" a="1"/>
  <c r="W7253" i="1" s="1"/>
  <c r="V7255" i="1" a="1"/>
  <c r="V7255" i="1" s="1"/>
  <c r="V7253" i="1" s="1" a="1"/>
  <c r="V7253" i="1" s="1"/>
  <c r="U7255" i="1" a="1"/>
  <c r="U7255" i="1" s="1"/>
  <c r="U7254" i="1" s="1" a="1"/>
  <c r="U7254" i="1" s="1"/>
  <c r="W7251" i="1" a="1"/>
  <c r="W7251" i="1" s="1"/>
  <c r="W7249" i="1" s="1" a="1"/>
  <c r="W7249" i="1" s="1"/>
  <c r="V7251" i="1" a="1"/>
  <c r="V7251" i="1" s="1"/>
  <c r="U7251" i="1" a="1"/>
  <c r="U7251" i="1" s="1"/>
  <c r="W7247" i="1" a="1"/>
  <c r="W7247" i="1" s="1"/>
  <c r="V7247" i="1" a="1"/>
  <c r="V7247" i="1" s="1"/>
  <c r="U7247" i="1" a="1"/>
  <c r="U7247" i="1" s="1"/>
  <c r="V7246" i="1" a="1"/>
  <c r="V7246" i="1" s="1"/>
  <c r="U7246" i="1" a="1"/>
  <c r="U7246" i="1" s="1"/>
  <c r="W7245" i="1" a="1"/>
  <c r="W7245" i="1" s="1"/>
  <c r="V7245" i="1" a="1"/>
  <c r="V7245" i="1" s="1"/>
  <c r="U7245" i="1"/>
  <c r="V7244" i="1"/>
  <c r="U7244" i="1" a="1"/>
  <c r="U7244" i="1" s="1"/>
  <c r="W7243" i="1" a="1"/>
  <c r="W7243" i="1" s="1"/>
  <c r="V7243" i="1" a="1"/>
  <c r="V7243" i="1" s="1"/>
  <c r="U7243" i="1" a="1"/>
  <c r="U7243" i="1" s="1"/>
  <c r="V7242" i="1" a="1"/>
  <c r="V7242" i="1" s="1"/>
  <c r="U7242" i="1" a="1"/>
  <c r="U7242" i="1" s="1"/>
  <c r="W7241" i="1" a="1"/>
  <c r="W7241" i="1" s="1"/>
  <c r="V7241" i="1" a="1"/>
  <c r="V7241" i="1" s="1"/>
  <c r="U7241" i="1"/>
  <c r="V7240" i="1"/>
  <c r="U7240" i="1" a="1"/>
  <c r="U7240" i="1" s="1"/>
  <c r="W7239" i="1" a="1"/>
  <c r="W7239" i="1" s="1"/>
  <c r="V7239" i="1" a="1"/>
  <c r="V7239" i="1" s="1"/>
  <c r="U7239" i="1" a="1"/>
  <c r="U7239" i="1" s="1"/>
  <c r="V7238" i="1" a="1"/>
  <c r="V7238" i="1" s="1"/>
  <c r="U7238" i="1" a="1"/>
  <c r="U7238" i="1" s="1"/>
  <c r="W7237" i="1" a="1"/>
  <c r="W7237" i="1" s="1"/>
  <c r="V7237" i="1" a="1"/>
  <c r="V7237" i="1" s="1"/>
  <c r="U7237" i="1"/>
  <c r="V7236" i="1"/>
  <c r="U7236" i="1" a="1"/>
  <c r="U7236" i="1" s="1"/>
  <c r="W7235" i="1" a="1"/>
  <c r="W7235" i="1" s="1"/>
  <c r="V7235" i="1" a="1"/>
  <c r="V7235" i="1" s="1"/>
  <c r="U7235" i="1" a="1"/>
  <c r="U7235" i="1" s="1"/>
  <c r="V7234" i="1" a="1"/>
  <c r="V7234" i="1" s="1"/>
  <c r="U7234" i="1" a="1"/>
  <c r="U7234" i="1" s="1"/>
  <c r="W7233" i="1" a="1"/>
  <c r="W7233" i="1" s="1"/>
  <c r="V7233" i="1" a="1"/>
  <c r="V7233" i="1" s="1"/>
  <c r="U7233" i="1"/>
  <c r="V7232" i="1"/>
  <c r="U7232" i="1" a="1"/>
  <c r="U7232" i="1" s="1"/>
  <c r="W7231" i="1" a="1"/>
  <c r="W7231" i="1" s="1"/>
  <c r="V7231" i="1" a="1"/>
  <c r="V7231" i="1" s="1"/>
  <c r="U7231" i="1" a="1"/>
  <c r="U7231" i="1" s="1"/>
  <c r="V7230" i="1" a="1"/>
  <c r="V7230" i="1" s="1"/>
  <c r="U7230" i="1" a="1"/>
  <c r="U7230" i="1" s="1"/>
  <c r="W7229" i="1" a="1"/>
  <c r="W7229" i="1" s="1"/>
  <c r="V7229" i="1" a="1"/>
  <c r="V7229" i="1" s="1"/>
  <c r="U7229" i="1"/>
  <c r="V7228" i="1"/>
  <c r="U7228" i="1" a="1"/>
  <c r="U7228" i="1" s="1"/>
  <c r="W7227" i="1" a="1"/>
  <c r="W7227" i="1" s="1"/>
  <c r="V7227" i="1" a="1"/>
  <c r="V7227" i="1" s="1"/>
  <c r="U7227" i="1" a="1"/>
  <c r="U7227" i="1" s="1"/>
  <c r="V7226" i="1" a="1"/>
  <c r="V7226" i="1" s="1"/>
  <c r="U7226" i="1" a="1"/>
  <c r="U7226" i="1" s="1"/>
  <c r="W7225" i="1" a="1"/>
  <c r="W7225" i="1" s="1"/>
  <c r="V7225" i="1" a="1"/>
  <c r="V7225" i="1" s="1"/>
  <c r="U7225" i="1"/>
  <c r="V7224" i="1"/>
  <c r="U7224" i="1" a="1"/>
  <c r="U7224" i="1" s="1"/>
  <c r="W7223" i="1" a="1"/>
  <c r="W7223" i="1" s="1"/>
  <c r="W7221" i="1" s="1" a="1"/>
  <c r="W7221" i="1" s="1"/>
  <c r="V7223" i="1" a="1"/>
  <c r="V7223" i="1" s="1"/>
  <c r="V7221" i="1" s="1" a="1"/>
  <c r="V7221" i="1" s="1"/>
  <c r="U7223" i="1" a="1"/>
  <c r="U7223" i="1" s="1"/>
  <c r="U7222" i="1" s="1" a="1"/>
  <c r="U7222" i="1" s="1"/>
  <c r="W7219" i="1" a="1"/>
  <c r="W7219" i="1" s="1"/>
  <c r="W7217" i="1" s="1" a="1"/>
  <c r="W7217" i="1" s="1"/>
  <c r="V7219" i="1" a="1"/>
  <c r="V7219" i="1" s="1"/>
  <c r="U7219" i="1" a="1"/>
  <c r="U7219" i="1" s="1"/>
  <c r="U7217" i="1" s="1"/>
  <c r="W7215" i="1" a="1"/>
  <c r="W7215" i="1" s="1"/>
  <c r="W7213" i="1" s="1" a="1"/>
  <c r="W7213" i="1" s="1"/>
  <c r="V7215" i="1" a="1"/>
  <c r="V7215" i="1" s="1"/>
  <c r="U7215" i="1" a="1"/>
  <c r="U7215" i="1" s="1"/>
  <c r="W7211" i="1" a="1"/>
  <c r="W7211" i="1" s="1"/>
  <c r="V7211" i="1" a="1"/>
  <c r="V7211" i="1" s="1"/>
  <c r="U7211" i="1" a="1"/>
  <c r="U7211" i="1" s="1"/>
  <c r="V7210" i="1" a="1"/>
  <c r="V7210" i="1" s="1"/>
  <c r="U7210" i="1" a="1"/>
  <c r="U7210" i="1" s="1"/>
  <c r="W7209" i="1" a="1"/>
  <c r="W7209" i="1" s="1"/>
  <c r="V7209" i="1" a="1"/>
  <c r="V7209" i="1" s="1"/>
  <c r="U7209" i="1"/>
  <c r="V7208" i="1"/>
  <c r="U7208" i="1" a="1"/>
  <c r="U7208" i="1" s="1"/>
  <c r="W7207" i="1" a="1"/>
  <c r="W7207" i="1" s="1"/>
  <c r="V7207" i="1" a="1"/>
  <c r="V7207" i="1" s="1"/>
  <c r="U7207" i="1" a="1"/>
  <c r="U7207" i="1" s="1"/>
  <c r="V7206" i="1" a="1"/>
  <c r="V7206" i="1" s="1"/>
  <c r="U7206" i="1" a="1"/>
  <c r="U7206" i="1" s="1"/>
  <c r="W7205" i="1" a="1"/>
  <c r="W7205" i="1" s="1"/>
  <c r="V7205" i="1" a="1"/>
  <c r="V7205" i="1" s="1"/>
  <c r="U7205" i="1"/>
  <c r="V7204" i="1"/>
  <c r="U7204" i="1" a="1"/>
  <c r="U7204" i="1" s="1"/>
  <c r="W7203" i="1" a="1"/>
  <c r="W7203" i="1" s="1"/>
  <c r="W7201" i="1" s="1" a="1"/>
  <c r="W7201" i="1" s="1"/>
  <c r="V7203" i="1" a="1"/>
  <c r="V7203" i="1" s="1"/>
  <c r="U7203" i="1" a="1"/>
  <c r="U7203" i="1" s="1"/>
  <c r="W7199" i="1" a="1"/>
  <c r="W7199" i="1" s="1"/>
  <c r="W7197" i="1" s="1" a="1"/>
  <c r="W7197" i="1" s="1"/>
  <c r="V7199" i="1" a="1"/>
  <c r="V7199" i="1" s="1"/>
  <c r="V7197" i="1" s="1" a="1"/>
  <c r="V7197" i="1" s="1"/>
  <c r="U7199" i="1" a="1"/>
  <c r="U7199" i="1" s="1"/>
  <c r="U7198" i="1" s="1" a="1"/>
  <c r="U7198" i="1" s="1"/>
  <c r="W7195" i="1" a="1"/>
  <c r="W7195" i="1" s="1"/>
  <c r="V7195" i="1" a="1"/>
  <c r="V7195" i="1" s="1"/>
  <c r="U7195" i="1" a="1"/>
  <c r="U7195" i="1" s="1"/>
  <c r="V7194" i="1" a="1"/>
  <c r="V7194" i="1" s="1"/>
  <c r="U7194" i="1" a="1"/>
  <c r="U7194" i="1" s="1"/>
  <c r="W7193" i="1" a="1"/>
  <c r="W7193" i="1" s="1"/>
  <c r="V7193" i="1" a="1"/>
  <c r="V7193" i="1" s="1"/>
  <c r="U7193" i="1"/>
  <c r="V7192" i="1"/>
  <c r="U7192" i="1" a="1"/>
  <c r="U7192" i="1" s="1"/>
  <c r="W7191" i="1" a="1"/>
  <c r="W7191" i="1" s="1"/>
  <c r="V7191" i="1" a="1"/>
  <c r="V7191" i="1" s="1"/>
  <c r="U7191" i="1" a="1"/>
  <c r="U7191" i="1" s="1"/>
  <c r="V7190" i="1" a="1"/>
  <c r="V7190" i="1" s="1"/>
  <c r="U7190" i="1" a="1"/>
  <c r="U7190" i="1" s="1"/>
  <c r="W7189" i="1" a="1"/>
  <c r="W7189" i="1" s="1"/>
  <c r="V7189" i="1" a="1"/>
  <c r="V7189" i="1" s="1"/>
  <c r="U7189" i="1"/>
  <c r="V7188" i="1"/>
  <c r="U7188" i="1" a="1"/>
  <c r="U7188" i="1" s="1"/>
  <c r="W7187" i="1" a="1"/>
  <c r="W7187" i="1" s="1"/>
  <c r="V7187" i="1" a="1"/>
  <c r="V7187" i="1" s="1"/>
  <c r="U7187" i="1" a="1"/>
  <c r="U7187" i="1" s="1"/>
  <c r="V7186" i="1" a="1"/>
  <c r="V7186" i="1" s="1"/>
  <c r="U7186" i="1" a="1"/>
  <c r="U7186" i="1" s="1"/>
  <c r="W7185" i="1" a="1"/>
  <c r="W7185" i="1" s="1"/>
  <c r="V7185" i="1" a="1"/>
  <c r="V7185" i="1" s="1"/>
  <c r="U7185" i="1"/>
  <c r="V7184" i="1"/>
  <c r="U7184" i="1" a="1"/>
  <c r="U7184" i="1" s="1"/>
  <c r="W7183" i="1" a="1"/>
  <c r="W7183" i="1" s="1"/>
  <c r="V7183" i="1" a="1"/>
  <c r="V7183" i="1" s="1"/>
  <c r="U7183" i="1" a="1"/>
  <c r="U7183" i="1" s="1"/>
  <c r="V7182" i="1" a="1"/>
  <c r="V7182" i="1" s="1"/>
  <c r="U7182" i="1" a="1"/>
  <c r="U7182" i="1" s="1"/>
  <c r="W7181" i="1" a="1"/>
  <c r="W7181" i="1" s="1"/>
  <c r="V7181" i="1" a="1"/>
  <c r="V7181" i="1" s="1"/>
  <c r="U7181" i="1"/>
  <c r="V7180" i="1"/>
  <c r="U7180" i="1" a="1"/>
  <c r="U7180" i="1" s="1"/>
  <c r="W7179" i="1" a="1"/>
  <c r="W7179" i="1" s="1"/>
  <c r="V7179" i="1" a="1"/>
  <c r="V7179" i="1" s="1"/>
  <c r="U7179" i="1" a="1"/>
  <c r="U7179" i="1" s="1"/>
  <c r="V7178" i="1" a="1"/>
  <c r="V7178" i="1" s="1"/>
  <c r="U7178" i="1" a="1"/>
  <c r="U7178" i="1" s="1"/>
  <c r="W7177" i="1" a="1"/>
  <c r="W7177" i="1" s="1"/>
  <c r="V7177" i="1" a="1"/>
  <c r="V7177" i="1" s="1"/>
  <c r="U7177" i="1"/>
  <c r="V7176" i="1"/>
  <c r="U7176" i="1" a="1"/>
  <c r="U7176" i="1" s="1"/>
  <c r="W7175" i="1" a="1"/>
  <c r="W7175" i="1" s="1"/>
  <c r="V7175" i="1" a="1"/>
  <c r="V7175" i="1" s="1"/>
  <c r="U7175" i="1" a="1"/>
  <c r="U7175" i="1" s="1"/>
  <c r="V7174" i="1" a="1"/>
  <c r="V7174" i="1" s="1"/>
  <c r="U7174" i="1" a="1"/>
  <c r="U7174" i="1" s="1"/>
  <c r="W7173" i="1" a="1"/>
  <c r="W7173" i="1" s="1"/>
  <c r="V7173" i="1" a="1"/>
  <c r="V7173" i="1" s="1"/>
  <c r="U7173" i="1"/>
  <c r="V7172" i="1"/>
  <c r="U7172" i="1" a="1"/>
  <c r="U7172" i="1" s="1"/>
  <c r="W7171" i="1" a="1"/>
  <c r="W7171" i="1" s="1"/>
  <c r="V7171" i="1" a="1"/>
  <c r="V7171" i="1" s="1"/>
  <c r="U7171" i="1" a="1"/>
  <c r="U7171" i="1" s="1"/>
  <c r="V7170" i="1" a="1"/>
  <c r="V7170" i="1" s="1"/>
  <c r="U7170" i="1" a="1"/>
  <c r="U7170" i="1" s="1"/>
  <c r="W7169" i="1" a="1"/>
  <c r="W7169" i="1" s="1"/>
  <c r="V7169" i="1" a="1"/>
  <c r="V7169" i="1" s="1"/>
  <c r="U7169" i="1"/>
  <c r="V7168" i="1"/>
  <c r="U7168" i="1" a="1"/>
  <c r="U7168" i="1" s="1"/>
  <c r="W7167" i="1" a="1"/>
  <c r="W7167" i="1" s="1"/>
  <c r="V7167" i="1" a="1"/>
  <c r="V7167" i="1" s="1"/>
  <c r="U7167" i="1" a="1"/>
  <c r="U7167" i="1" s="1"/>
  <c r="V7166" i="1" a="1"/>
  <c r="V7166" i="1" s="1"/>
  <c r="U7166" i="1" a="1"/>
  <c r="U7166" i="1" s="1"/>
  <c r="W7165" i="1" a="1"/>
  <c r="W7165" i="1" s="1"/>
  <c r="V7165" i="1" a="1"/>
  <c r="V7165" i="1" s="1"/>
  <c r="U7165" i="1"/>
  <c r="V7164" i="1"/>
  <c r="U7164" i="1" a="1"/>
  <c r="U7164" i="1" s="1"/>
  <c r="W7163" i="1" a="1"/>
  <c r="W7163" i="1" s="1"/>
  <c r="V7163" i="1" a="1"/>
  <c r="V7163" i="1" s="1"/>
  <c r="U7163" i="1" a="1"/>
  <c r="U7163" i="1" s="1"/>
  <c r="V7162" i="1" a="1"/>
  <c r="V7162" i="1" s="1"/>
  <c r="U7162" i="1" a="1"/>
  <c r="U7162" i="1" s="1"/>
  <c r="W7161" i="1" a="1"/>
  <c r="W7161" i="1" s="1"/>
  <c r="V7161" i="1" a="1"/>
  <c r="V7161" i="1" s="1"/>
  <c r="U7161" i="1"/>
  <c r="V7160" i="1"/>
  <c r="U7160" i="1" a="1"/>
  <c r="U7160" i="1" s="1"/>
  <c r="W7159" i="1" a="1"/>
  <c r="W7159" i="1" s="1"/>
  <c r="V7159" i="1" a="1"/>
  <c r="V7159" i="1" s="1"/>
  <c r="U7159" i="1" a="1"/>
  <c r="U7159" i="1" s="1"/>
  <c r="V7158" i="1" a="1"/>
  <c r="V7158" i="1" s="1"/>
  <c r="U7158" i="1" a="1"/>
  <c r="U7158" i="1" s="1"/>
  <c r="W7157" i="1" a="1"/>
  <c r="W7157" i="1" s="1"/>
  <c r="V7157" i="1" a="1"/>
  <c r="V7157" i="1" s="1"/>
  <c r="U7157" i="1"/>
  <c r="V7156" i="1"/>
  <c r="U7156" i="1" a="1"/>
  <c r="U7156" i="1" s="1"/>
  <c r="W7155" i="1" a="1"/>
  <c r="W7155" i="1" s="1"/>
  <c r="W7153" i="1" s="1" a="1"/>
  <c r="W7153" i="1" s="1"/>
  <c r="V7155" i="1" a="1"/>
  <c r="V7155" i="1" s="1"/>
  <c r="V7154" i="1" s="1" a="1"/>
  <c r="V7154" i="1" s="1"/>
  <c r="U7155" i="1" a="1"/>
  <c r="U7155" i="1" s="1"/>
  <c r="U7154" i="1" s="1" a="1"/>
  <c r="U7154" i="1" s="1"/>
  <c r="W7151" i="1" a="1"/>
  <c r="W7151" i="1" s="1"/>
  <c r="W7149" i="1" s="1" a="1"/>
  <c r="W7149" i="1" s="1"/>
  <c r="V7151" i="1" a="1"/>
  <c r="V7151" i="1" s="1"/>
  <c r="V7150" i="1" s="1" a="1"/>
  <c r="V7150" i="1" s="1"/>
  <c r="U7151" i="1" a="1"/>
  <c r="U7151" i="1" s="1"/>
  <c r="U7150" i="1" s="1" a="1"/>
  <c r="U7150" i="1" s="1"/>
  <c r="W7147" i="1" a="1"/>
  <c r="W7147" i="1" s="1"/>
  <c r="V7147" i="1" a="1"/>
  <c r="V7147" i="1" s="1"/>
  <c r="U7147" i="1" a="1"/>
  <c r="U7147" i="1" s="1"/>
  <c r="V7146" i="1" a="1"/>
  <c r="V7146" i="1" s="1"/>
  <c r="U7146" i="1" a="1"/>
  <c r="U7146" i="1" s="1"/>
  <c r="W7145" i="1" a="1"/>
  <c r="W7145" i="1" s="1"/>
  <c r="V7145" i="1" a="1"/>
  <c r="V7145" i="1" s="1"/>
  <c r="U7145" i="1"/>
  <c r="V7144" i="1"/>
  <c r="U7144" i="1" a="1"/>
  <c r="U7144" i="1" s="1"/>
  <c r="W7143" i="1" a="1"/>
  <c r="W7143" i="1" s="1"/>
  <c r="V7143" i="1" a="1"/>
  <c r="V7143" i="1" s="1"/>
  <c r="U7143" i="1" a="1"/>
  <c r="U7143" i="1" s="1"/>
  <c r="V7142" i="1" a="1"/>
  <c r="V7142" i="1" s="1"/>
  <c r="U7142" i="1" a="1"/>
  <c r="U7142" i="1" s="1"/>
  <c r="W7141" i="1" a="1"/>
  <c r="W7141" i="1" s="1"/>
  <c r="V7141" i="1" a="1"/>
  <c r="V7141" i="1" s="1"/>
  <c r="U7141" i="1"/>
  <c r="V7140" i="1"/>
  <c r="U7140" i="1" a="1"/>
  <c r="U7140" i="1" s="1"/>
  <c r="W7139" i="1" a="1"/>
  <c r="W7139" i="1" s="1"/>
  <c r="V7139" i="1" a="1"/>
  <c r="V7139" i="1" s="1"/>
  <c r="U7139" i="1" a="1"/>
  <c r="U7139" i="1" s="1"/>
  <c r="V7138" i="1" a="1"/>
  <c r="V7138" i="1" s="1"/>
  <c r="U7138" i="1" a="1"/>
  <c r="U7138" i="1" s="1"/>
  <c r="W7137" i="1" a="1"/>
  <c r="W7137" i="1" s="1"/>
  <c r="V7137" i="1" a="1"/>
  <c r="V7137" i="1" s="1"/>
  <c r="U7137" i="1"/>
  <c r="V7136" i="1"/>
  <c r="U7136" i="1" a="1"/>
  <c r="U7136" i="1" s="1"/>
  <c r="W7135" i="1" a="1"/>
  <c r="W7135" i="1" s="1"/>
  <c r="V7135" i="1" a="1"/>
  <c r="V7135" i="1" s="1"/>
  <c r="U7135" i="1" a="1"/>
  <c r="U7135" i="1" s="1"/>
  <c r="V7134" i="1" a="1"/>
  <c r="V7134" i="1" s="1"/>
  <c r="U7134" i="1" a="1"/>
  <c r="U7134" i="1" s="1"/>
  <c r="W7133" i="1" a="1"/>
  <c r="W7133" i="1" s="1"/>
  <c r="V7133" i="1" a="1"/>
  <c r="V7133" i="1" s="1"/>
  <c r="U7133" i="1"/>
  <c r="V7132" i="1"/>
  <c r="U7132" i="1" a="1"/>
  <c r="U7132" i="1" s="1"/>
  <c r="W7131" i="1" a="1"/>
  <c r="W7131" i="1" s="1"/>
  <c r="V7131" i="1" a="1"/>
  <c r="V7131" i="1" s="1"/>
  <c r="U7131" i="1" a="1"/>
  <c r="U7131" i="1" s="1"/>
  <c r="V7130" i="1" a="1"/>
  <c r="V7130" i="1" s="1"/>
  <c r="U7130" i="1" a="1"/>
  <c r="U7130" i="1" s="1"/>
  <c r="W7129" i="1" a="1"/>
  <c r="W7129" i="1" s="1"/>
  <c r="V7129" i="1" a="1"/>
  <c r="V7129" i="1" s="1"/>
  <c r="U7129" i="1"/>
  <c r="V7128" i="1"/>
  <c r="U7128" i="1" a="1"/>
  <c r="U7128" i="1" s="1"/>
  <c r="W7127" i="1" a="1"/>
  <c r="W7127" i="1" s="1"/>
  <c r="V7127" i="1" a="1"/>
  <c r="V7127" i="1" s="1"/>
  <c r="U7127" i="1" a="1"/>
  <c r="U7127" i="1" s="1"/>
  <c r="V7126" i="1" a="1"/>
  <c r="V7126" i="1" s="1"/>
  <c r="U7126" i="1" a="1"/>
  <c r="U7126" i="1" s="1"/>
  <c r="W7125" i="1" a="1"/>
  <c r="W7125" i="1" s="1"/>
  <c r="V7125" i="1" a="1"/>
  <c r="V7125" i="1" s="1"/>
  <c r="U7125" i="1"/>
  <c r="V7124" i="1"/>
  <c r="U7124" i="1" a="1"/>
  <c r="U7124" i="1" s="1"/>
  <c r="W7123" i="1" a="1"/>
  <c r="W7123" i="1" s="1"/>
  <c r="V7123" i="1" a="1"/>
  <c r="V7123" i="1" s="1"/>
  <c r="U7123" i="1" a="1"/>
  <c r="U7123" i="1" s="1"/>
  <c r="V7122" i="1" a="1"/>
  <c r="V7122" i="1" s="1"/>
  <c r="U7122" i="1" a="1"/>
  <c r="U7122" i="1" s="1"/>
  <c r="W7121" i="1" a="1"/>
  <c r="W7121" i="1" s="1"/>
  <c r="V7121" i="1" a="1"/>
  <c r="V7121" i="1" s="1"/>
  <c r="U7121" i="1"/>
  <c r="V7120" i="1"/>
  <c r="U7120" i="1" a="1"/>
  <c r="U7120" i="1" s="1"/>
  <c r="W7119" i="1" a="1"/>
  <c r="W7119" i="1" s="1"/>
  <c r="V7119" i="1" a="1"/>
  <c r="V7119" i="1" s="1"/>
  <c r="U7119" i="1" a="1"/>
  <c r="U7119" i="1" s="1"/>
  <c r="V7118" i="1" a="1"/>
  <c r="V7118" i="1" s="1"/>
  <c r="U7118" i="1" a="1"/>
  <c r="U7118" i="1" s="1"/>
  <c r="W7117" i="1" a="1"/>
  <c r="W7117" i="1" s="1"/>
  <c r="V7117" i="1" a="1"/>
  <c r="V7117" i="1" s="1"/>
  <c r="U7117" i="1"/>
  <c r="V7116" i="1"/>
  <c r="U7116" i="1" a="1"/>
  <c r="U7116" i="1" s="1"/>
  <c r="W7115" i="1" a="1"/>
  <c r="W7115" i="1" s="1"/>
  <c r="V7115" i="1" a="1"/>
  <c r="V7115" i="1" s="1"/>
  <c r="U7115" i="1" a="1"/>
  <c r="U7115" i="1" s="1"/>
  <c r="V7114" i="1" a="1"/>
  <c r="V7114" i="1" s="1"/>
  <c r="U7114" i="1" a="1"/>
  <c r="U7114" i="1" s="1"/>
  <c r="W7113" i="1" a="1"/>
  <c r="W7113" i="1" s="1"/>
  <c r="V7113" i="1" a="1"/>
  <c r="V7113" i="1" s="1"/>
  <c r="U7113" i="1"/>
  <c r="V7112" i="1"/>
  <c r="U7112" i="1" a="1"/>
  <c r="U7112" i="1" s="1"/>
  <c r="W7111" i="1" a="1"/>
  <c r="W7111" i="1" s="1"/>
  <c r="W7109" i="1" s="1" a="1"/>
  <c r="W7109" i="1" s="1"/>
  <c r="V7111" i="1" a="1"/>
  <c r="V7111" i="1" s="1"/>
  <c r="U7111" i="1" a="1"/>
  <c r="U7111" i="1" s="1"/>
  <c r="W7107" i="1" a="1"/>
  <c r="W7107" i="1" s="1"/>
  <c r="V7107" i="1" a="1"/>
  <c r="V7107" i="1" s="1"/>
  <c r="U7107" i="1" a="1"/>
  <c r="U7107" i="1" s="1"/>
  <c r="V7106" i="1" a="1"/>
  <c r="V7106" i="1" s="1"/>
  <c r="U7106" i="1" a="1"/>
  <c r="U7106" i="1" s="1"/>
  <c r="W7105" i="1" a="1"/>
  <c r="W7105" i="1" s="1"/>
  <c r="V7105" i="1" a="1"/>
  <c r="V7105" i="1" s="1"/>
  <c r="U7105" i="1"/>
  <c r="V7104" i="1"/>
  <c r="U7104" i="1" a="1"/>
  <c r="U7104" i="1" s="1"/>
  <c r="W7103" i="1" a="1"/>
  <c r="W7103" i="1" s="1"/>
  <c r="W7101" i="1" s="1" a="1"/>
  <c r="W7101" i="1" s="1"/>
  <c r="V7103" i="1" a="1"/>
  <c r="V7103" i="1" s="1"/>
  <c r="U7103" i="1" a="1"/>
  <c r="U7103" i="1" s="1"/>
  <c r="U7101" i="1" s="1"/>
  <c r="U7100" i="1" s="1" a="1"/>
  <c r="U7100" i="1" s="1"/>
  <c r="W7099" i="1" a="1"/>
  <c r="W7099" i="1" s="1"/>
  <c r="V7099" i="1" a="1"/>
  <c r="V7099" i="1" s="1"/>
  <c r="U7099" i="1" a="1"/>
  <c r="U7099" i="1" s="1"/>
  <c r="V7098" i="1" a="1"/>
  <c r="V7098" i="1" s="1"/>
  <c r="U7098" i="1" a="1"/>
  <c r="U7098" i="1" s="1"/>
  <c r="W7097" i="1" a="1"/>
  <c r="W7097" i="1" s="1"/>
  <c r="V7097" i="1" a="1"/>
  <c r="V7097" i="1" s="1"/>
  <c r="U7097" i="1"/>
  <c r="V7096" i="1"/>
  <c r="U7096" i="1" a="1"/>
  <c r="U7096" i="1" s="1"/>
  <c r="W7095" i="1" a="1"/>
  <c r="W7095" i="1" s="1"/>
  <c r="V7095" i="1" a="1"/>
  <c r="V7095" i="1" s="1"/>
  <c r="U7095" i="1" a="1"/>
  <c r="U7095" i="1" s="1"/>
  <c r="V7094" i="1" a="1"/>
  <c r="V7094" i="1" s="1"/>
  <c r="U7094" i="1" a="1"/>
  <c r="U7094" i="1" s="1"/>
  <c r="W7093" i="1" a="1"/>
  <c r="W7093" i="1" s="1"/>
  <c r="V7093" i="1" a="1"/>
  <c r="V7093" i="1" s="1"/>
  <c r="U7093" i="1"/>
  <c r="V7092" i="1"/>
  <c r="U7092" i="1" a="1"/>
  <c r="U7092" i="1" s="1"/>
  <c r="W7091" i="1" a="1"/>
  <c r="W7091" i="1" s="1"/>
  <c r="W7089" i="1" s="1" a="1"/>
  <c r="W7089" i="1" s="1"/>
  <c r="V7091" i="1" a="1"/>
  <c r="V7091" i="1" s="1"/>
  <c r="V7089" i="1" s="1" a="1"/>
  <c r="V7089" i="1" s="1"/>
  <c r="U7091" i="1" a="1"/>
  <c r="U7091" i="1" s="1"/>
  <c r="U7089" i="1" s="1"/>
  <c r="W7087" i="1" a="1"/>
  <c r="W7087" i="1" s="1"/>
  <c r="W7085" i="1" s="1" a="1"/>
  <c r="W7085" i="1" s="1"/>
  <c r="V7087" i="1" a="1"/>
  <c r="V7087" i="1" s="1"/>
  <c r="V7086" i="1" s="1" a="1"/>
  <c r="V7086" i="1" s="1"/>
  <c r="U7087" i="1" a="1"/>
  <c r="U7087" i="1" s="1"/>
  <c r="U7085" i="1" s="1"/>
  <c r="W7083" i="1" a="1"/>
  <c r="W7083" i="1" s="1"/>
  <c r="V7083" i="1" a="1"/>
  <c r="V7083" i="1" s="1"/>
  <c r="U7083" i="1" a="1"/>
  <c r="U7083" i="1" s="1"/>
  <c r="V7082" i="1" a="1"/>
  <c r="V7082" i="1" s="1"/>
  <c r="U7082" i="1" a="1"/>
  <c r="U7082" i="1" s="1"/>
  <c r="W7081" i="1" a="1"/>
  <c r="W7081" i="1" s="1"/>
  <c r="V7081" i="1" a="1"/>
  <c r="V7081" i="1" s="1"/>
  <c r="U7081" i="1"/>
  <c r="V7080" i="1"/>
  <c r="U7080" i="1" a="1"/>
  <c r="U7080" i="1" s="1"/>
  <c r="W7079" i="1" a="1"/>
  <c r="W7079" i="1" s="1"/>
  <c r="V7079" i="1" a="1"/>
  <c r="V7079" i="1" s="1"/>
  <c r="U7079" i="1" a="1"/>
  <c r="U7079" i="1" s="1"/>
  <c r="V7078" i="1" a="1"/>
  <c r="V7078" i="1" s="1"/>
  <c r="U7078" i="1" a="1"/>
  <c r="U7078" i="1" s="1"/>
  <c r="W7077" i="1" a="1"/>
  <c r="W7077" i="1" s="1"/>
  <c r="V7077" i="1" a="1"/>
  <c r="V7077" i="1" s="1"/>
  <c r="U7077" i="1"/>
  <c r="V7076" i="1"/>
  <c r="U7076" i="1" a="1"/>
  <c r="U7076" i="1" s="1"/>
  <c r="W7075" i="1" a="1"/>
  <c r="W7075" i="1" s="1"/>
  <c r="V7075" i="1" a="1"/>
  <c r="V7075" i="1" s="1"/>
  <c r="U7075" i="1" a="1"/>
  <c r="U7075" i="1" s="1"/>
  <c r="V7074" i="1" a="1"/>
  <c r="V7074" i="1" s="1"/>
  <c r="U7074" i="1" a="1"/>
  <c r="U7074" i="1" s="1"/>
  <c r="W7073" i="1" a="1"/>
  <c r="W7073" i="1" s="1"/>
  <c r="V7073" i="1" a="1"/>
  <c r="V7073" i="1" s="1"/>
  <c r="U7073" i="1"/>
  <c r="V7072" i="1"/>
  <c r="U7072" i="1" a="1"/>
  <c r="U7072" i="1" s="1"/>
  <c r="W7071" i="1" a="1"/>
  <c r="W7071" i="1" s="1"/>
  <c r="V7071" i="1" a="1"/>
  <c r="V7071" i="1" s="1"/>
  <c r="U7071" i="1" a="1"/>
  <c r="U7071" i="1" s="1"/>
  <c r="V7070" i="1" a="1"/>
  <c r="V7070" i="1" s="1"/>
  <c r="U7070" i="1" a="1"/>
  <c r="U7070" i="1" s="1"/>
  <c r="W7069" i="1" a="1"/>
  <c r="W7069" i="1" s="1"/>
  <c r="V7069" i="1" a="1"/>
  <c r="V7069" i="1" s="1"/>
  <c r="U7069" i="1"/>
  <c r="V7068" i="1"/>
  <c r="U7068" i="1" a="1"/>
  <c r="U7068" i="1" s="1"/>
  <c r="W7067" i="1" a="1"/>
  <c r="W7067" i="1" s="1"/>
  <c r="V7067" i="1" a="1"/>
  <c r="V7067" i="1" s="1"/>
  <c r="U7067" i="1" a="1"/>
  <c r="U7067" i="1" s="1"/>
  <c r="V7066" i="1" a="1"/>
  <c r="V7066" i="1" s="1"/>
  <c r="U7066" i="1" a="1"/>
  <c r="U7066" i="1" s="1"/>
  <c r="W7065" i="1" a="1"/>
  <c r="W7065" i="1" s="1"/>
  <c r="V7065" i="1" a="1"/>
  <c r="V7065" i="1" s="1"/>
  <c r="U7065" i="1"/>
  <c r="V7064" i="1"/>
  <c r="U7064" i="1" a="1"/>
  <c r="U7064" i="1" s="1"/>
  <c r="W7063" i="1" a="1"/>
  <c r="W7063" i="1" s="1"/>
  <c r="V7063" i="1" a="1"/>
  <c r="V7063" i="1" s="1"/>
  <c r="U7063" i="1" a="1"/>
  <c r="U7063" i="1" s="1"/>
  <c r="V7062" i="1" a="1"/>
  <c r="V7062" i="1" s="1"/>
  <c r="U7062" i="1" a="1"/>
  <c r="U7062" i="1" s="1"/>
  <c r="W7061" i="1" a="1"/>
  <c r="W7061" i="1" s="1"/>
  <c r="V7061" i="1" a="1"/>
  <c r="V7061" i="1" s="1"/>
  <c r="U7061" i="1"/>
  <c r="V7060" i="1"/>
  <c r="U7060" i="1" a="1"/>
  <c r="U7060" i="1" s="1"/>
  <c r="W7059" i="1" a="1"/>
  <c r="W7059" i="1" s="1"/>
  <c r="V7059" i="1" a="1"/>
  <c r="V7059" i="1" s="1"/>
  <c r="U7059" i="1" a="1"/>
  <c r="U7059" i="1" s="1"/>
  <c r="V7058" i="1" a="1"/>
  <c r="V7058" i="1" s="1"/>
  <c r="U7058" i="1" a="1"/>
  <c r="U7058" i="1" s="1"/>
  <c r="W7057" i="1" a="1"/>
  <c r="W7057" i="1" s="1"/>
  <c r="V7057" i="1" a="1"/>
  <c r="V7057" i="1" s="1"/>
  <c r="U7057" i="1"/>
  <c r="V7056" i="1"/>
  <c r="U7056" i="1" a="1"/>
  <c r="U7056" i="1" s="1"/>
  <c r="W7055" i="1" a="1"/>
  <c r="W7055" i="1" s="1"/>
  <c r="V7055" i="1" a="1"/>
  <c r="V7055" i="1" s="1"/>
  <c r="U7055" i="1" a="1"/>
  <c r="U7055" i="1" s="1"/>
  <c r="V7054" i="1" a="1"/>
  <c r="V7054" i="1" s="1"/>
  <c r="U7054" i="1" a="1"/>
  <c r="U7054" i="1" s="1"/>
  <c r="W7053" i="1" a="1"/>
  <c r="W7053" i="1" s="1"/>
  <c r="V7053" i="1" a="1"/>
  <c r="V7053" i="1" s="1"/>
  <c r="U7053" i="1"/>
  <c r="V7052" i="1"/>
  <c r="U7052" i="1" a="1"/>
  <c r="U7052" i="1" s="1"/>
  <c r="W7051" i="1" a="1"/>
  <c r="W7051" i="1" s="1"/>
  <c r="V7051" i="1" a="1"/>
  <c r="V7051" i="1" s="1"/>
  <c r="U7051" i="1" a="1"/>
  <c r="U7051" i="1" s="1"/>
  <c r="V7050" i="1" a="1"/>
  <c r="V7050" i="1" s="1"/>
  <c r="U7050" i="1" a="1"/>
  <c r="U7050" i="1" s="1"/>
  <c r="W7049" i="1" a="1"/>
  <c r="W7049" i="1" s="1"/>
  <c r="V7049" i="1" a="1"/>
  <c r="V7049" i="1" s="1"/>
  <c r="U7049" i="1"/>
  <c r="V7048" i="1"/>
  <c r="U7048" i="1" a="1"/>
  <c r="U7048" i="1" s="1"/>
  <c r="W7047" i="1" a="1"/>
  <c r="W7047" i="1" s="1"/>
  <c r="V7047" i="1" a="1"/>
  <c r="V7047" i="1" s="1"/>
  <c r="U7047" i="1" a="1"/>
  <c r="U7047" i="1" s="1"/>
  <c r="V7046" i="1" a="1"/>
  <c r="V7046" i="1" s="1"/>
  <c r="U7046" i="1" a="1"/>
  <c r="U7046" i="1" s="1"/>
  <c r="W7045" i="1" a="1"/>
  <c r="W7045" i="1" s="1"/>
  <c r="V7045" i="1" a="1"/>
  <c r="V7045" i="1" s="1"/>
  <c r="U7045" i="1"/>
  <c r="V7044" i="1"/>
  <c r="U7044" i="1" a="1"/>
  <c r="U7044" i="1" s="1"/>
  <c r="W7043" i="1" a="1"/>
  <c r="W7043" i="1" s="1"/>
  <c r="V7043" i="1" a="1"/>
  <c r="V7043" i="1" s="1"/>
  <c r="U7043" i="1" a="1"/>
  <c r="U7043" i="1" s="1"/>
  <c r="V7042" i="1" a="1"/>
  <c r="V7042" i="1" s="1"/>
  <c r="U7042" i="1" a="1"/>
  <c r="U7042" i="1" s="1"/>
  <c r="W7041" i="1" a="1"/>
  <c r="W7041" i="1" s="1"/>
  <c r="V7041" i="1" a="1"/>
  <c r="V7041" i="1" s="1"/>
  <c r="U7041" i="1"/>
  <c r="V7040" i="1"/>
  <c r="U7040" i="1" a="1"/>
  <c r="U7040" i="1" s="1"/>
  <c r="W7039" i="1" a="1"/>
  <c r="W7039" i="1" s="1"/>
  <c r="V7039" i="1" a="1"/>
  <c r="V7039" i="1" s="1"/>
  <c r="U7039" i="1" a="1"/>
  <c r="U7039" i="1" s="1"/>
  <c r="V7038" i="1" a="1"/>
  <c r="V7038" i="1" s="1"/>
  <c r="U7038" i="1" a="1"/>
  <c r="U7038" i="1" s="1"/>
  <c r="W7037" i="1" a="1"/>
  <c r="W7037" i="1" s="1"/>
  <c r="V7037" i="1" a="1"/>
  <c r="V7037" i="1" s="1"/>
  <c r="U7037" i="1"/>
  <c r="V7036" i="1"/>
  <c r="U7036" i="1" a="1"/>
  <c r="U7036" i="1" s="1"/>
  <c r="W7035" i="1" a="1"/>
  <c r="W7035" i="1" s="1"/>
  <c r="V7035" i="1" a="1"/>
  <c r="V7035" i="1" s="1"/>
  <c r="U7035" i="1" a="1"/>
  <c r="U7035" i="1" s="1"/>
  <c r="V7034" i="1" a="1"/>
  <c r="V7034" i="1" s="1"/>
  <c r="U7034" i="1" a="1"/>
  <c r="U7034" i="1" s="1"/>
  <c r="W7033" i="1" a="1"/>
  <c r="W7033" i="1" s="1"/>
  <c r="V7033" i="1" a="1"/>
  <c r="V7033" i="1" s="1"/>
  <c r="U7033" i="1"/>
  <c r="V7032" i="1"/>
  <c r="U7032" i="1" a="1"/>
  <c r="U7032" i="1" s="1"/>
  <c r="W7031" i="1" a="1"/>
  <c r="W7031" i="1" s="1"/>
  <c r="V7031" i="1" a="1"/>
  <c r="V7031" i="1" s="1"/>
  <c r="U7031" i="1" a="1"/>
  <c r="U7031" i="1" s="1"/>
  <c r="V7030" i="1" a="1"/>
  <c r="V7030" i="1" s="1"/>
  <c r="U7030" i="1" a="1"/>
  <c r="U7030" i="1" s="1"/>
  <c r="W7029" i="1" a="1"/>
  <c r="W7029" i="1" s="1"/>
  <c r="V7029" i="1" a="1"/>
  <c r="V7029" i="1" s="1"/>
  <c r="U7029" i="1"/>
  <c r="V7028" i="1"/>
  <c r="U7028" i="1" a="1"/>
  <c r="U7028" i="1" s="1"/>
  <c r="W7027" i="1" a="1"/>
  <c r="W7027" i="1" s="1"/>
  <c r="V7027" i="1" a="1"/>
  <c r="V7027" i="1" s="1"/>
  <c r="U7027" i="1" a="1"/>
  <c r="U7027" i="1" s="1"/>
  <c r="V7026" i="1" a="1"/>
  <c r="V7026" i="1" s="1"/>
  <c r="U7026" i="1" a="1"/>
  <c r="U7026" i="1" s="1"/>
  <c r="W7025" i="1" a="1"/>
  <c r="W7025" i="1" s="1"/>
  <c r="V7025" i="1" a="1"/>
  <c r="V7025" i="1" s="1"/>
  <c r="U7025" i="1"/>
  <c r="V7024" i="1"/>
  <c r="U7024" i="1" a="1"/>
  <c r="U7024" i="1" s="1"/>
  <c r="W7023" i="1" a="1"/>
  <c r="W7023" i="1" s="1"/>
  <c r="V7023" i="1" a="1"/>
  <c r="V7023" i="1" s="1"/>
  <c r="U7023" i="1" a="1"/>
  <c r="U7023" i="1" s="1"/>
  <c r="V7022" i="1" a="1"/>
  <c r="V7022" i="1" s="1"/>
  <c r="U7022" i="1" a="1"/>
  <c r="U7022" i="1" s="1"/>
  <c r="W7021" i="1" a="1"/>
  <c r="W7021" i="1" s="1"/>
  <c r="V7021" i="1" a="1"/>
  <c r="V7021" i="1" s="1"/>
  <c r="U7021" i="1"/>
  <c r="V7020" i="1"/>
  <c r="U7020" i="1" a="1"/>
  <c r="U7020" i="1" s="1"/>
  <c r="W7019" i="1" a="1"/>
  <c r="W7019" i="1" s="1"/>
  <c r="V7019" i="1" a="1"/>
  <c r="V7019" i="1" s="1"/>
  <c r="U7019" i="1" a="1"/>
  <c r="U7019" i="1" s="1"/>
  <c r="V7018" i="1" a="1"/>
  <c r="V7018" i="1" s="1"/>
  <c r="U7018" i="1" a="1"/>
  <c r="U7018" i="1" s="1"/>
  <c r="W7017" i="1" a="1"/>
  <c r="W7017" i="1" s="1"/>
  <c r="V7017" i="1" a="1"/>
  <c r="V7017" i="1" s="1"/>
  <c r="U7017" i="1"/>
  <c r="V7016" i="1"/>
  <c r="U7016" i="1" a="1"/>
  <c r="U7016" i="1" s="1"/>
  <c r="W7015" i="1" a="1"/>
  <c r="W7015" i="1" s="1"/>
  <c r="V7015" i="1" a="1"/>
  <c r="V7015" i="1" s="1"/>
  <c r="U7015" i="1" a="1"/>
  <c r="U7015" i="1" s="1"/>
  <c r="V7014" i="1" a="1"/>
  <c r="V7014" i="1" s="1"/>
  <c r="U7014" i="1" a="1"/>
  <c r="U7014" i="1" s="1"/>
  <c r="W7013" i="1" a="1"/>
  <c r="W7013" i="1" s="1"/>
  <c r="V7013" i="1" a="1"/>
  <c r="V7013" i="1" s="1"/>
  <c r="U7013" i="1"/>
  <c r="V7012" i="1"/>
  <c r="U7012" i="1" a="1"/>
  <c r="U7012" i="1" s="1"/>
  <c r="W7011" i="1" a="1"/>
  <c r="W7011" i="1" s="1"/>
  <c r="W7009" i="1" s="1" a="1"/>
  <c r="W7009" i="1" s="1"/>
  <c r="V7011" i="1" a="1"/>
  <c r="V7011" i="1" s="1"/>
  <c r="V7010" i="1" s="1" a="1"/>
  <c r="V7010" i="1" s="1"/>
  <c r="U7011" i="1" a="1"/>
  <c r="U7011" i="1" s="1"/>
  <c r="U7010" i="1" s="1" a="1"/>
  <c r="U7010" i="1" s="1"/>
  <c r="W7007" i="1" a="1"/>
  <c r="W7007" i="1" s="1"/>
  <c r="V7007" i="1" a="1"/>
  <c r="V7007" i="1" s="1"/>
  <c r="U7007" i="1" a="1"/>
  <c r="U7007" i="1" s="1"/>
  <c r="V7006" i="1" a="1"/>
  <c r="V7006" i="1" s="1"/>
  <c r="U7006" i="1" a="1"/>
  <c r="U7006" i="1" s="1"/>
  <c r="W7005" i="1" a="1"/>
  <c r="W7005" i="1" s="1"/>
  <c r="V7005" i="1" a="1"/>
  <c r="V7005" i="1" s="1"/>
  <c r="U7005" i="1"/>
  <c r="V7004" i="1"/>
  <c r="U7004" i="1" a="1"/>
  <c r="U7004" i="1" s="1"/>
  <c r="W7003" i="1" a="1"/>
  <c r="W7003" i="1" s="1"/>
  <c r="W7001" i="1" s="1" a="1"/>
  <c r="W7001" i="1" s="1"/>
  <c r="V7003" i="1" a="1"/>
  <c r="V7003" i="1" s="1"/>
  <c r="V7002" i="1" s="1" a="1"/>
  <c r="V7002" i="1" s="1"/>
  <c r="U7003" i="1" a="1"/>
  <c r="U7003" i="1" s="1"/>
  <c r="U7001" i="1" s="1"/>
  <c r="W6999" i="1" a="1"/>
  <c r="W6999" i="1" s="1"/>
  <c r="V6999" i="1" a="1"/>
  <c r="V6999" i="1" s="1"/>
  <c r="U6999" i="1" a="1"/>
  <c r="U6999" i="1" s="1"/>
  <c r="V6998" i="1" a="1"/>
  <c r="V6998" i="1" s="1"/>
  <c r="U6998" i="1" a="1"/>
  <c r="U6998" i="1" s="1"/>
  <c r="W6997" i="1" a="1"/>
  <c r="W6997" i="1" s="1"/>
  <c r="V6997" i="1" a="1"/>
  <c r="V6997" i="1" s="1"/>
  <c r="U6997" i="1"/>
  <c r="V6996" i="1"/>
  <c r="U6996" i="1" a="1"/>
  <c r="U6996" i="1" s="1"/>
  <c r="W6995" i="1" a="1"/>
  <c r="W6995" i="1" s="1"/>
  <c r="W6993" i="1" s="1" a="1"/>
  <c r="W6993" i="1" s="1"/>
  <c r="V6995" i="1" a="1"/>
  <c r="V6995" i="1" s="1"/>
  <c r="U6995" i="1" a="1"/>
  <c r="U6995" i="1" s="1"/>
  <c r="W6991" i="1" a="1"/>
  <c r="W6991" i="1" s="1"/>
  <c r="V6991" i="1" a="1"/>
  <c r="V6991" i="1" s="1"/>
  <c r="U6991" i="1" a="1"/>
  <c r="U6991" i="1" s="1"/>
  <c r="V6990" i="1" a="1"/>
  <c r="V6990" i="1" s="1"/>
  <c r="U6990" i="1" a="1"/>
  <c r="U6990" i="1" s="1"/>
  <c r="W6989" i="1" a="1"/>
  <c r="W6989" i="1" s="1"/>
  <c r="V6989" i="1" a="1"/>
  <c r="V6989" i="1" s="1"/>
  <c r="U6989" i="1"/>
  <c r="V6988" i="1"/>
  <c r="U6988" i="1" a="1"/>
  <c r="U6988" i="1" s="1"/>
  <c r="W6987" i="1" a="1"/>
  <c r="W6987" i="1" s="1"/>
  <c r="V6987" i="1" a="1"/>
  <c r="V6987" i="1" s="1"/>
  <c r="U6987" i="1" a="1"/>
  <c r="U6987" i="1" s="1"/>
  <c r="V6986" i="1" a="1"/>
  <c r="V6986" i="1" s="1"/>
  <c r="U6986" i="1" a="1"/>
  <c r="U6986" i="1" s="1"/>
  <c r="W6985" i="1" a="1"/>
  <c r="W6985" i="1" s="1"/>
  <c r="V6985" i="1" a="1"/>
  <c r="V6985" i="1" s="1"/>
  <c r="U6985" i="1"/>
  <c r="V6984" i="1"/>
  <c r="U6984" i="1" a="1"/>
  <c r="U6984" i="1" s="1"/>
  <c r="W6983" i="1" a="1"/>
  <c r="W6983" i="1" s="1"/>
  <c r="V6983" i="1" a="1"/>
  <c r="V6983" i="1" s="1"/>
  <c r="U6983" i="1" a="1"/>
  <c r="U6983" i="1" s="1"/>
  <c r="V6982" i="1" a="1"/>
  <c r="V6982" i="1" s="1"/>
  <c r="U6982" i="1" a="1"/>
  <c r="U6982" i="1" s="1"/>
  <c r="W6981" i="1" a="1"/>
  <c r="W6981" i="1" s="1"/>
  <c r="V6981" i="1" a="1"/>
  <c r="V6981" i="1" s="1"/>
  <c r="U6981" i="1"/>
  <c r="V6980" i="1"/>
  <c r="U6980" i="1" a="1"/>
  <c r="U6980" i="1" s="1"/>
  <c r="W6979" i="1" a="1"/>
  <c r="W6979" i="1" s="1"/>
  <c r="V6979" i="1" a="1"/>
  <c r="V6979" i="1" s="1"/>
  <c r="U6979" i="1" a="1"/>
  <c r="U6979" i="1" s="1"/>
  <c r="V6978" i="1" a="1"/>
  <c r="V6978" i="1" s="1"/>
  <c r="U6978" i="1" a="1"/>
  <c r="U6978" i="1" s="1"/>
  <c r="W6977" i="1" a="1"/>
  <c r="W6977" i="1" s="1"/>
  <c r="V6977" i="1" a="1"/>
  <c r="V6977" i="1" s="1"/>
  <c r="U6977" i="1"/>
  <c r="V6976" i="1"/>
  <c r="U6976" i="1" a="1"/>
  <c r="U6976" i="1" s="1"/>
  <c r="W6975" i="1" a="1"/>
  <c r="W6975" i="1" s="1"/>
  <c r="V6975" i="1" a="1"/>
  <c r="V6975" i="1" s="1"/>
  <c r="U6975" i="1" a="1"/>
  <c r="U6975" i="1" s="1"/>
  <c r="V6974" i="1" a="1"/>
  <c r="V6974" i="1" s="1"/>
  <c r="U6974" i="1" a="1"/>
  <c r="U6974" i="1" s="1"/>
  <c r="W6973" i="1" a="1"/>
  <c r="W6973" i="1" s="1"/>
  <c r="V6973" i="1" a="1"/>
  <c r="V6973" i="1" s="1"/>
  <c r="U6973" i="1"/>
  <c r="V6972" i="1"/>
  <c r="U6972" i="1" a="1"/>
  <c r="U6972" i="1" s="1"/>
  <c r="W6971" i="1" a="1"/>
  <c r="W6971" i="1" s="1"/>
  <c r="V6971" i="1" a="1"/>
  <c r="V6971" i="1" s="1"/>
  <c r="U6971" i="1" a="1"/>
  <c r="U6971" i="1" s="1"/>
  <c r="V6970" i="1" a="1"/>
  <c r="V6970" i="1" s="1"/>
  <c r="U6970" i="1" a="1"/>
  <c r="U6970" i="1" s="1"/>
  <c r="W6969" i="1" a="1"/>
  <c r="W6969" i="1" s="1"/>
  <c r="V6969" i="1" a="1"/>
  <c r="V6969" i="1" s="1"/>
  <c r="U6969" i="1"/>
  <c r="V6968" i="1"/>
  <c r="U6968" i="1" a="1"/>
  <c r="U6968" i="1" s="1"/>
  <c r="W6967" i="1" a="1"/>
  <c r="W6967" i="1" s="1"/>
  <c r="V6967" i="1" a="1"/>
  <c r="V6967" i="1" s="1"/>
  <c r="U6967" i="1" a="1"/>
  <c r="U6967" i="1" s="1"/>
  <c r="V6966" i="1" a="1"/>
  <c r="V6966" i="1" s="1"/>
  <c r="U6966" i="1" a="1"/>
  <c r="U6966" i="1" s="1"/>
  <c r="W6965" i="1" a="1"/>
  <c r="W6965" i="1" s="1"/>
  <c r="V6965" i="1" a="1"/>
  <c r="V6965" i="1" s="1"/>
  <c r="U6965" i="1"/>
  <c r="V6964" i="1"/>
  <c r="U6964" i="1" a="1"/>
  <c r="U6964" i="1" s="1"/>
  <c r="W6963" i="1" a="1"/>
  <c r="W6963" i="1" s="1"/>
  <c r="W6961" i="1" s="1" a="1"/>
  <c r="W6961" i="1" s="1"/>
  <c r="V6963" i="1" a="1"/>
  <c r="V6963" i="1" s="1"/>
  <c r="U6963" i="1" a="1"/>
  <c r="U6963" i="1" s="1"/>
  <c r="W6959" i="1" a="1"/>
  <c r="W6959" i="1" s="1"/>
  <c r="V6959" i="1" a="1"/>
  <c r="V6959" i="1" s="1"/>
  <c r="U6959" i="1" a="1"/>
  <c r="U6959" i="1" s="1"/>
  <c r="V6958" i="1" a="1"/>
  <c r="V6958" i="1" s="1"/>
  <c r="U6958" i="1" a="1"/>
  <c r="U6958" i="1" s="1"/>
  <c r="W6957" i="1" a="1"/>
  <c r="W6957" i="1" s="1"/>
  <c r="V6957" i="1" a="1"/>
  <c r="V6957" i="1" s="1"/>
  <c r="U6957" i="1"/>
  <c r="V6956" i="1"/>
  <c r="U6956" i="1" a="1"/>
  <c r="U6956" i="1" s="1"/>
  <c r="W6955" i="1" a="1"/>
  <c r="W6955" i="1" s="1"/>
  <c r="V6955" i="1" a="1"/>
  <c r="V6955" i="1" s="1"/>
  <c r="U6955" i="1" a="1"/>
  <c r="U6955" i="1" s="1"/>
  <c r="V6954" i="1" a="1"/>
  <c r="V6954" i="1" s="1"/>
  <c r="U6954" i="1" a="1"/>
  <c r="U6954" i="1" s="1"/>
  <c r="W6953" i="1" a="1"/>
  <c r="W6953" i="1" s="1"/>
  <c r="V6953" i="1" a="1"/>
  <c r="V6953" i="1" s="1"/>
  <c r="U6953" i="1"/>
  <c r="V6952" i="1"/>
  <c r="U6952" i="1" a="1"/>
  <c r="U6952" i="1" s="1"/>
  <c r="W6951" i="1" a="1"/>
  <c r="W6951" i="1" s="1"/>
  <c r="V6951" i="1" a="1"/>
  <c r="V6951" i="1" s="1"/>
  <c r="U6951" i="1" a="1"/>
  <c r="U6951" i="1" s="1"/>
  <c r="V6950" i="1" a="1"/>
  <c r="V6950" i="1" s="1"/>
  <c r="U6950" i="1" a="1"/>
  <c r="U6950" i="1" s="1"/>
  <c r="W6949" i="1" a="1"/>
  <c r="W6949" i="1" s="1"/>
  <c r="V6949" i="1" a="1"/>
  <c r="V6949" i="1" s="1"/>
  <c r="U6949" i="1"/>
  <c r="V6948" i="1"/>
  <c r="U6948" i="1" a="1"/>
  <c r="U6948" i="1" s="1"/>
  <c r="W6947" i="1" a="1"/>
  <c r="W6947" i="1" s="1"/>
  <c r="W6945" i="1" s="1" a="1"/>
  <c r="W6945" i="1" s="1"/>
  <c r="V6947" i="1" a="1"/>
  <c r="V6947" i="1" s="1"/>
  <c r="U6947" i="1" a="1"/>
  <c r="U6947" i="1" s="1"/>
  <c r="U6945" i="1" s="1"/>
  <c r="W6943" i="1" a="1"/>
  <c r="W6943" i="1" s="1"/>
  <c r="V6943" i="1" a="1"/>
  <c r="V6943" i="1" s="1"/>
  <c r="U6943" i="1" a="1"/>
  <c r="U6943" i="1" s="1"/>
  <c r="V6942" i="1" a="1"/>
  <c r="V6942" i="1" s="1"/>
  <c r="U6942" i="1" a="1"/>
  <c r="U6942" i="1" s="1"/>
  <c r="W6941" i="1" a="1"/>
  <c r="W6941" i="1" s="1"/>
  <c r="V6941" i="1" a="1"/>
  <c r="V6941" i="1" s="1"/>
  <c r="U6941" i="1"/>
  <c r="V6940" i="1"/>
  <c r="U6940" i="1" a="1"/>
  <c r="U6940" i="1" s="1"/>
  <c r="W6939" i="1" a="1"/>
  <c r="W6939" i="1" s="1"/>
  <c r="V6939" i="1" a="1"/>
  <c r="V6939" i="1" s="1"/>
  <c r="U6939" i="1" a="1"/>
  <c r="U6939" i="1" s="1"/>
  <c r="V6938" i="1" a="1"/>
  <c r="V6938" i="1" s="1"/>
  <c r="U6938" i="1" a="1"/>
  <c r="U6938" i="1" s="1"/>
  <c r="W6937" i="1" a="1"/>
  <c r="W6937" i="1" s="1"/>
  <c r="V6937" i="1" a="1"/>
  <c r="V6937" i="1" s="1"/>
  <c r="U6937" i="1"/>
  <c r="V6936" i="1"/>
  <c r="U6936" i="1" a="1"/>
  <c r="U6936" i="1" s="1"/>
  <c r="W6935" i="1" a="1"/>
  <c r="W6935" i="1" s="1"/>
  <c r="V6935" i="1" a="1"/>
  <c r="V6935" i="1" s="1"/>
  <c r="U6935" i="1" a="1"/>
  <c r="U6935" i="1" s="1"/>
  <c r="V6934" i="1" a="1"/>
  <c r="V6934" i="1" s="1"/>
  <c r="U6934" i="1" a="1"/>
  <c r="U6934" i="1" s="1"/>
  <c r="W6933" i="1" a="1"/>
  <c r="W6933" i="1" s="1"/>
  <c r="V6933" i="1" a="1"/>
  <c r="V6933" i="1" s="1"/>
  <c r="U6933" i="1"/>
  <c r="V6932" i="1"/>
  <c r="U6932" i="1" a="1"/>
  <c r="U6932" i="1" s="1"/>
  <c r="W6931" i="1" a="1"/>
  <c r="W6931" i="1" s="1"/>
  <c r="V6931" i="1" a="1"/>
  <c r="V6931" i="1" s="1"/>
  <c r="U6931" i="1" a="1"/>
  <c r="U6931" i="1" s="1"/>
  <c r="V6930" i="1" a="1"/>
  <c r="V6930" i="1" s="1"/>
  <c r="U6930" i="1" a="1"/>
  <c r="U6930" i="1" s="1"/>
  <c r="W6929" i="1" a="1"/>
  <c r="W6929" i="1" s="1"/>
  <c r="V6929" i="1" a="1"/>
  <c r="V6929" i="1" s="1"/>
  <c r="U6929" i="1"/>
  <c r="V6928" i="1"/>
  <c r="U6928" i="1" a="1"/>
  <c r="U6928" i="1" s="1"/>
  <c r="W6927" i="1" a="1"/>
  <c r="W6927" i="1" s="1"/>
  <c r="W6925" i="1" s="1" a="1"/>
  <c r="W6925" i="1" s="1"/>
  <c r="V6927" i="1" a="1"/>
  <c r="V6927" i="1" s="1"/>
  <c r="V6925" i="1" s="1" a="1"/>
  <c r="V6925" i="1" s="1"/>
  <c r="U6927" i="1" a="1"/>
  <c r="U6927" i="1" s="1"/>
  <c r="U6924" i="1" s="1" a="1"/>
  <c r="U6924" i="1" s="1"/>
  <c r="W6923" i="1" a="1"/>
  <c r="W6923" i="1" s="1"/>
  <c r="V6923" i="1" a="1"/>
  <c r="V6923" i="1" s="1"/>
  <c r="U6923" i="1" a="1"/>
  <c r="U6923" i="1" s="1"/>
  <c r="V6922" i="1" a="1"/>
  <c r="V6922" i="1" s="1"/>
  <c r="U6922" i="1" a="1"/>
  <c r="U6922" i="1" s="1"/>
  <c r="W6921" i="1" a="1"/>
  <c r="W6921" i="1" s="1"/>
  <c r="V6921" i="1" a="1"/>
  <c r="V6921" i="1" s="1"/>
  <c r="U6921" i="1"/>
  <c r="V6920" i="1"/>
  <c r="U6920" i="1" a="1"/>
  <c r="U6920" i="1" s="1"/>
  <c r="W6919" i="1" a="1"/>
  <c r="W6919" i="1" s="1"/>
  <c r="V6919" i="1" a="1"/>
  <c r="V6919" i="1" s="1"/>
  <c r="U6919" i="1" a="1"/>
  <c r="U6919" i="1" s="1"/>
  <c r="V6918" i="1" a="1"/>
  <c r="V6918" i="1" s="1"/>
  <c r="U6918" i="1" a="1"/>
  <c r="U6918" i="1" s="1"/>
  <c r="W6917" i="1" a="1"/>
  <c r="W6917" i="1" s="1"/>
  <c r="V6917" i="1" a="1"/>
  <c r="V6917" i="1" s="1"/>
  <c r="U6917" i="1"/>
  <c r="V6916" i="1"/>
  <c r="U6916" i="1" a="1"/>
  <c r="U6916" i="1" s="1"/>
  <c r="W6915" i="1" a="1"/>
  <c r="W6915" i="1" s="1"/>
  <c r="V6915" i="1" a="1"/>
  <c r="V6915" i="1" s="1"/>
  <c r="U6915" i="1" a="1"/>
  <c r="U6915" i="1" s="1"/>
  <c r="V6914" i="1" a="1"/>
  <c r="V6914" i="1" s="1"/>
  <c r="U6914" i="1" a="1"/>
  <c r="U6914" i="1" s="1"/>
  <c r="W6913" i="1" a="1"/>
  <c r="W6913" i="1" s="1"/>
  <c r="V6913" i="1" a="1"/>
  <c r="V6913" i="1" s="1"/>
  <c r="U6913" i="1"/>
  <c r="V6912" i="1"/>
  <c r="U6912" i="1" a="1"/>
  <c r="U6912" i="1" s="1"/>
  <c r="W6911" i="1" a="1"/>
  <c r="W6911" i="1" s="1"/>
  <c r="W6909" i="1" s="1" a="1"/>
  <c r="W6909" i="1" s="1"/>
  <c r="V6911" i="1" a="1"/>
  <c r="V6911" i="1" s="1"/>
  <c r="U6911" i="1" a="1"/>
  <c r="U6911" i="1" s="1"/>
  <c r="W6907" i="1" a="1"/>
  <c r="W6907" i="1" s="1"/>
  <c r="V6907" i="1" a="1"/>
  <c r="V6907" i="1" s="1"/>
  <c r="U6907" i="1" a="1"/>
  <c r="U6907" i="1" s="1"/>
  <c r="V6906" i="1" a="1"/>
  <c r="V6906" i="1" s="1"/>
  <c r="U6906" i="1" a="1"/>
  <c r="U6906" i="1" s="1"/>
  <c r="W6905" i="1" a="1"/>
  <c r="W6905" i="1" s="1"/>
  <c r="V6905" i="1" a="1"/>
  <c r="V6905" i="1" s="1"/>
  <c r="U6905" i="1"/>
  <c r="V6904" i="1"/>
  <c r="U6904" i="1" a="1"/>
  <c r="U6904" i="1" s="1"/>
  <c r="W6903" i="1" a="1"/>
  <c r="W6903" i="1" s="1"/>
  <c r="V6903" i="1" a="1"/>
  <c r="V6903" i="1" s="1"/>
  <c r="U6903" i="1" a="1"/>
  <c r="U6903" i="1" s="1"/>
  <c r="V6902" i="1" a="1"/>
  <c r="V6902" i="1" s="1"/>
  <c r="U6902" i="1" a="1"/>
  <c r="U6902" i="1" s="1"/>
  <c r="W6901" i="1" a="1"/>
  <c r="W6901" i="1" s="1"/>
  <c r="V6901" i="1" a="1"/>
  <c r="V6901" i="1" s="1"/>
  <c r="U6901" i="1"/>
  <c r="V6900" i="1"/>
  <c r="U6900" i="1" a="1"/>
  <c r="U6900" i="1" s="1"/>
  <c r="W6899" i="1" a="1"/>
  <c r="W6899" i="1" s="1"/>
  <c r="V6899" i="1" a="1"/>
  <c r="V6899" i="1" s="1"/>
  <c r="U6899" i="1" a="1"/>
  <c r="U6899" i="1" s="1"/>
  <c r="V6898" i="1" a="1"/>
  <c r="V6898" i="1" s="1"/>
  <c r="U6898" i="1" a="1"/>
  <c r="U6898" i="1" s="1"/>
  <c r="W6897" i="1" a="1"/>
  <c r="W6897" i="1" s="1"/>
  <c r="V6897" i="1" a="1"/>
  <c r="V6897" i="1" s="1"/>
  <c r="U6897" i="1"/>
  <c r="V6896" i="1"/>
  <c r="U6896" i="1" a="1"/>
  <c r="U6896" i="1" s="1"/>
  <c r="W6895" i="1" a="1"/>
  <c r="W6895" i="1" s="1"/>
  <c r="V6895" i="1" a="1"/>
  <c r="V6895" i="1" s="1"/>
  <c r="U6895" i="1" a="1"/>
  <c r="U6895" i="1" s="1"/>
  <c r="V6894" i="1" a="1"/>
  <c r="V6894" i="1" s="1"/>
  <c r="U6894" i="1" a="1"/>
  <c r="U6894" i="1" s="1"/>
  <c r="W6893" i="1" a="1"/>
  <c r="W6893" i="1" s="1"/>
  <c r="V6893" i="1" a="1"/>
  <c r="V6893" i="1" s="1"/>
  <c r="U6893" i="1"/>
  <c r="V6892" i="1"/>
  <c r="U6892" i="1" a="1"/>
  <c r="U6892" i="1" s="1"/>
  <c r="W6891" i="1" a="1"/>
  <c r="W6891" i="1" s="1"/>
  <c r="V6891" i="1" a="1"/>
  <c r="V6891" i="1" s="1"/>
  <c r="U6891" i="1" a="1"/>
  <c r="U6891" i="1" s="1"/>
  <c r="V6890" i="1" a="1"/>
  <c r="V6890" i="1" s="1"/>
  <c r="U6890" i="1" a="1"/>
  <c r="U6890" i="1" s="1"/>
  <c r="W6889" i="1" a="1"/>
  <c r="W6889" i="1" s="1"/>
  <c r="V6889" i="1" a="1"/>
  <c r="V6889" i="1" s="1"/>
  <c r="U6889" i="1"/>
  <c r="V6888" i="1"/>
  <c r="U6888" i="1" a="1"/>
  <c r="U6888" i="1" s="1"/>
  <c r="W6887" i="1" a="1"/>
  <c r="W6887" i="1" s="1"/>
  <c r="V6887" i="1" a="1"/>
  <c r="V6887" i="1" s="1"/>
  <c r="U6887" i="1" a="1"/>
  <c r="U6887" i="1" s="1"/>
  <c r="V6886" i="1" a="1"/>
  <c r="V6886" i="1" s="1"/>
  <c r="U6886" i="1" a="1"/>
  <c r="U6886" i="1" s="1"/>
  <c r="W6885" i="1" a="1"/>
  <c r="W6885" i="1" s="1"/>
  <c r="V6885" i="1" a="1"/>
  <c r="V6885" i="1" s="1"/>
  <c r="U6885" i="1"/>
  <c r="V6884" i="1"/>
  <c r="U6884" i="1" a="1"/>
  <c r="U6884" i="1" s="1"/>
  <c r="W6883" i="1" a="1"/>
  <c r="W6883" i="1" s="1"/>
  <c r="V6883" i="1" a="1"/>
  <c r="V6883" i="1" s="1"/>
  <c r="U6883" i="1" a="1"/>
  <c r="U6883" i="1" s="1"/>
  <c r="V6882" i="1" a="1"/>
  <c r="V6882" i="1" s="1"/>
  <c r="U6882" i="1" a="1"/>
  <c r="U6882" i="1" s="1"/>
  <c r="W6881" i="1" a="1"/>
  <c r="W6881" i="1" s="1"/>
  <c r="V6881" i="1" a="1"/>
  <c r="V6881" i="1" s="1"/>
  <c r="U6881" i="1"/>
  <c r="V6880" i="1"/>
  <c r="U6880" i="1" a="1"/>
  <c r="U6880" i="1" s="1"/>
  <c r="W6879" i="1" a="1"/>
  <c r="W6879" i="1" s="1"/>
  <c r="V6879" i="1" a="1"/>
  <c r="V6879" i="1" s="1"/>
  <c r="U6879" i="1" a="1"/>
  <c r="U6879" i="1" s="1"/>
  <c r="V6878" i="1" a="1"/>
  <c r="V6878" i="1" s="1"/>
  <c r="U6878" i="1" a="1"/>
  <c r="U6878" i="1" s="1"/>
  <c r="W6877" i="1" a="1"/>
  <c r="W6877" i="1" s="1"/>
  <c r="V6877" i="1" a="1"/>
  <c r="V6877" i="1" s="1"/>
  <c r="U6877" i="1"/>
  <c r="V6876" i="1"/>
  <c r="U6876" i="1" a="1"/>
  <c r="U6876" i="1" s="1"/>
  <c r="W6875" i="1" a="1"/>
  <c r="W6875" i="1" s="1"/>
  <c r="V6875" i="1" a="1"/>
  <c r="V6875" i="1" s="1"/>
  <c r="U6875" i="1" a="1"/>
  <c r="U6875" i="1" s="1"/>
  <c r="V6874" i="1" a="1"/>
  <c r="V6874" i="1" s="1"/>
  <c r="U6874" i="1" a="1"/>
  <c r="U6874" i="1" s="1"/>
  <c r="W6873" i="1" a="1"/>
  <c r="W6873" i="1" s="1"/>
  <c r="V6873" i="1" a="1"/>
  <c r="V6873" i="1" s="1"/>
  <c r="U6873" i="1"/>
  <c r="V6872" i="1"/>
  <c r="U6872" i="1" a="1"/>
  <c r="U6872" i="1" s="1"/>
  <c r="W6871" i="1" a="1"/>
  <c r="W6871" i="1" s="1"/>
  <c r="W6869" i="1" s="1" a="1"/>
  <c r="W6869" i="1" s="1"/>
  <c r="V6871" i="1" a="1"/>
  <c r="V6871" i="1" s="1"/>
  <c r="U6871" i="1" a="1"/>
  <c r="U6871" i="1" s="1"/>
  <c r="W6867" i="1" a="1"/>
  <c r="W6867" i="1" s="1"/>
  <c r="V6867" i="1" a="1"/>
  <c r="V6867" i="1" s="1"/>
  <c r="U6867" i="1" a="1"/>
  <c r="U6867" i="1" s="1"/>
  <c r="V6866" i="1" a="1"/>
  <c r="V6866" i="1" s="1"/>
  <c r="U6866" i="1" a="1"/>
  <c r="U6866" i="1" s="1"/>
  <c r="W6865" i="1" a="1"/>
  <c r="W6865" i="1" s="1"/>
  <c r="V6865" i="1" a="1"/>
  <c r="V6865" i="1" s="1"/>
  <c r="U6865" i="1"/>
  <c r="V6864" i="1"/>
  <c r="U6864" i="1" a="1"/>
  <c r="U6864" i="1" s="1"/>
  <c r="W6863" i="1" a="1"/>
  <c r="W6863" i="1" s="1"/>
  <c r="V6863" i="1" a="1"/>
  <c r="V6863" i="1" s="1"/>
  <c r="U6863" i="1" a="1"/>
  <c r="U6863" i="1" s="1"/>
  <c r="V6862" i="1" a="1"/>
  <c r="V6862" i="1" s="1"/>
  <c r="U6862" i="1" a="1"/>
  <c r="U6862" i="1" s="1"/>
  <c r="W6861" i="1" a="1"/>
  <c r="W6861" i="1" s="1"/>
  <c r="V6861" i="1" a="1"/>
  <c r="V6861" i="1" s="1"/>
  <c r="U6861" i="1"/>
  <c r="V6860" i="1"/>
  <c r="U6860" i="1" a="1"/>
  <c r="U6860" i="1" s="1"/>
  <c r="W6859" i="1" a="1"/>
  <c r="W6859" i="1" s="1"/>
  <c r="V6859" i="1" a="1"/>
  <c r="V6859" i="1" s="1"/>
  <c r="U6859" i="1" a="1"/>
  <c r="U6859" i="1" s="1"/>
  <c r="V6858" i="1" a="1"/>
  <c r="V6858" i="1" s="1"/>
  <c r="U6858" i="1" a="1"/>
  <c r="U6858" i="1" s="1"/>
  <c r="W6857" i="1" a="1"/>
  <c r="W6857" i="1" s="1"/>
  <c r="V6857" i="1" a="1"/>
  <c r="V6857" i="1" s="1"/>
  <c r="U6857" i="1"/>
  <c r="V6856" i="1"/>
  <c r="U6856" i="1" a="1"/>
  <c r="U6856" i="1" s="1"/>
  <c r="W6855" i="1" a="1"/>
  <c r="W6855" i="1" s="1"/>
  <c r="V6855" i="1" a="1"/>
  <c r="V6855" i="1" s="1"/>
  <c r="U6855" i="1" a="1"/>
  <c r="U6855" i="1" s="1"/>
  <c r="V6854" i="1" a="1"/>
  <c r="V6854" i="1" s="1"/>
  <c r="U6854" i="1" a="1"/>
  <c r="U6854" i="1" s="1"/>
  <c r="W6853" i="1" a="1"/>
  <c r="W6853" i="1" s="1"/>
  <c r="V6853" i="1" a="1"/>
  <c r="V6853" i="1" s="1"/>
  <c r="U6853" i="1"/>
  <c r="V6852" i="1"/>
  <c r="U6852" i="1" a="1"/>
  <c r="U6852" i="1" s="1"/>
  <c r="W6851" i="1" a="1"/>
  <c r="W6851" i="1" s="1"/>
  <c r="V6851" i="1" a="1"/>
  <c r="V6851" i="1" s="1"/>
  <c r="U6851" i="1" a="1"/>
  <c r="U6851" i="1" s="1"/>
  <c r="V6850" i="1" a="1"/>
  <c r="V6850" i="1" s="1"/>
  <c r="U6850" i="1" a="1"/>
  <c r="U6850" i="1" s="1"/>
  <c r="W6849" i="1" a="1"/>
  <c r="W6849" i="1" s="1"/>
  <c r="V6849" i="1" a="1"/>
  <c r="V6849" i="1" s="1"/>
  <c r="U6849" i="1"/>
  <c r="V6848" i="1"/>
  <c r="U6848" i="1" a="1"/>
  <c r="U6848" i="1" s="1"/>
  <c r="W6847" i="1" a="1"/>
  <c r="W6847" i="1" s="1"/>
  <c r="V6847" i="1" a="1"/>
  <c r="V6847" i="1" s="1"/>
  <c r="U6847" i="1" a="1"/>
  <c r="U6847" i="1" s="1"/>
  <c r="V6846" i="1" a="1"/>
  <c r="V6846" i="1" s="1"/>
  <c r="U6846" i="1" a="1"/>
  <c r="U6846" i="1" s="1"/>
  <c r="W6845" i="1" a="1"/>
  <c r="W6845" i="1" s="1"/>
  <c r="V6845" i="1" a="1"/>
  <c r="V6845" i="1" s="1"/>
  <c r="U6845" i="1"/>
  <c r="V6844" i="1"/>
  <c r="U6844" i="1" a="1"/>
  <c r="U6844" i="1" s="1"/>
  <c r="W6843" i="1" a="1"/>
  <c r="W6843" i="1" s="1"/>
  <c r="V6843" i="1" a="1"/>
  <c r="V6843" i="1" s="1"/>
  <c r="U6843" i="1" a="1"/>
  <c r="U6843" i="1" s="1"/>
  <c r="V6842" i="1" a="1"/>
  <c r="V6842" i="1" s="1"/>
  <c r="U6842" i="1" a="1"/>
  <c r="U6842" i="1" s="1"/>
  <c r="W6841" i="1" a="1"/>
  <c r="W6841" i="1" s="1"/>
  <c r="V6841" i="1" a="1"/>
  <c r="V6841" i="1" s="1"/>
  <c r="U6841" i="1"/>
  <c r="V6840" i="1"/>
  <c r="U6840" i="1" a="1"/>
  <c r="U6840" i="1" s="1"/>
  <c r="W6839" i="1" a="1"/>
  <c r="W6839" i="1" s="1"/>
  <c r="V6839" i="1" a="1"/>
  <c r="V6839" i="1" s="1"/>
  <c r="U6839" i="1" a="1"/>
  <c r="U6839" i="1" s="1"/>
  <c r="V6838" i="1" a="1"/>
  <c r="V6838" i="1" s="1"/>
  <c r="U6838" i="1" a="1"/>
  <c r="U6838" i="1" s="1"/>
  <c r="W6837" i="1" a="1"/>
  <c r="W6837" i="1" s="1"/>
  <c r="V6837" i="1" a="1"/>
  <c r="V6837" i="1" s="1"/>
  <c r="U6837" i="1"/>
  <c r="V6836" i="1"/>
  <c r="U6836" i="1" a="1"/>
  <c r="U6836" i="1" s="1"/>
  <c r="W6835" i="1" a="1"/>
  <c r="W6835" i="1" s="1"/>
  <c r="V6835" i="1" a="1"/>
  <c r="V6835" i="1" s="1"/>
  <c r="U6835" i="1" a="1"/>
  <c r="U6835" i="1" s="1"/>
  <c r="V6834" i="1" a="1"/>
  <c r="V6834" i="1" s="1"/>
  <c r="U6834" i="1" a="1"/>
  <c r="U6834" i="1" s="1"/>
  <c r="W6833" i="1" a="1"/>
  <c r="W6833" i="1" s="1"/>
  <c r="V6833" i="1" a="1"/>
  <c r="V6833" i="1" s="1"/>
  <c r="U6833" i="1"/>
  <c r="V6832" i="1"/>
  <c r="U6832" i="1" a="1"/>
  <c r="U6832" i="1" s="1"/>
  <c r="W6831" i="1" a="1"/>
  <c r="W6831" i="1" s="1"/>
  <c r="V6831" i="1" a="1"/>
  <c r="V6831" i="1" s="1"/>
  <c r="U6831" i="1" a="1"/>
  <c r="U6831" i="1" s="1"/>
  <c r="V6830" i="1" a="1"/>
  <c r="V6830" i="1" s="1"/>
  <c r="U6830" i="1" a="1"/>
  <c r="U6830" i="1" s="1"/>
  <c r="W6829" i="1" a="1"/>
  <c r="W6829" i="1" s="1"/>
  <c r="V6829" i="1" a="1"/>
  <c r="V6829" i="1" s="1"/>
  <c r="U6829" i="1"/>
  <c r="V6828" i="1"/>
  <c r="U6828" i="1" a="1"/>
  <c r="U6828" i="1" s="1"/>
  <c r="W6827" i="1" a="1"/>
  <c r="W6827" i="1" s="1"/>
  <c r="V6827" i="1" a="1"/>
  <c r="V6827" i="1" s="1"/>
  <c r="U6827" i="1" a="1"/>
  <c r="U6827" i="1" s="1"/>
  <c r="V6826" i="1" a="1"/>
  <c r="V6826" i="1" s="1"/>
  <c r="U6826" i="1" a="1"/>
  <c r="U6826" i="1" s="1"/>
  <c r="W6825" i="1" a="1"/>
  <c r="W6825" i="1" s="1"/>
  <c r="V6825" i="1" a="1"/>
  <c r="V6825" i="1" s="1"/>
  <c r="U6825" i="1"/>
  <c r="V6824" i="1"/>
  <c r="U6824" i="1" a="1"/>
  <c r="U6824" i="1" s="1"/>
  <c r="W6823" i="1" a="1"/>
  <c r="W6823" i="1" s="1"/>
  <c r="V6823" i="1" a="1"/>
  <c r="V6823" i="1" s="1"/>
  <c r="U6823" i="1" a="1"/>
  <c r="U6823" i="1" s="1"/>
  <c r="V6822" i="1" a="1"/>
  <c r="V6822" i="1" s="1"/>
  <c r="U6822" i="1" a="1"/>
  <c r="U6822" i="1" s="1"/>
  <c r="W6821" i="1" a="1"/>
  <c r="W6821" i="1" s="1"/>
  <c r="V6821" i="1" a="1"/>
  <c r="V6821" i="1" s="1"/>
  <c r="U6821" i="1"/>
  <c r="V6820" i="1"/>
  <c r="U6820" i="1" a="1"/>
  <c r="U6820" i="1" s="1"/>
  <c r="W6819" i="1" a="1"/>
  <c r="W6819" i="1" s="1"/>
  <c r="V6819" i="1" a="1"/>
  <c r="V6819" i="1" s="1"/>
  <c r="U6819" i="1" a="1"/>
  <c r="U6819" i="1" s="1"/>
  <c r="V6818" i="1" a="1"/>
  <c r="V6818" i="1" s="1"/>
  <c r="U6818" i="1" a="1"/>
  <c r="U6818" i="1" s="1"/>
  <c r="W6817" i="1" a="1"/>
  <c r="W6817" i="1" s="1"/>
  <c r="V6817" i="1" a="1"/>
  <c r="V6817" i="1" s="1"/>
  <c r="U6817" i="1"/>
  <c r="V6816" i="1"/>
  <c r="U6816" i="1" a="1"/>
  <c r="U6816" i="1" s="1"/>
  <c r="W6815" i="1" a="1"/>
  <c r="W6815" i="1" s="1"/>
  <c r="V6815" i="1" a="1"/>
  <c r="V6815" i="1" s="1"/>
  <c r="U6815" i="1" a="1"/>
  <c r="U6815" i="1" s="1"/>
  <c r="V6814" i="1" a="1"/>
  <c r="V6814" i="1" s="1"/>
  <c r="U6814" i="1" a="1"/>
  <c r="U6814" i="1" s="1"/>
  <c r="W6813" i="1" a="1"/>
  <c r="W6813" i="1" s="1"/>
  <c r="V6813" i="1" a="1"/>
  <c r="V6813" i="1" s="1"/>
  <c r="U6813" i="1"/>
  <c r="V6812" i="1"/>
  <c r="U6812" i="1" a="1"/>
  <c r="U6812" i="1" s="1"/>
  <c r="W6811" i="1" a="1"/>
  <c r="W6811" i="1" s="1"/>
  <c r="V6811" i="1" a="1"/>
  <c r="V6811" i="1" s="1"/>
  <c r="U6811" i="1" a="1"/>
  <c r="U6811" i="1" s="1"/>
  <c r="V6810" i="1" a="1"/>
  <c r="V6810" i="1" s="1"/>
  <c r="U6810" i="1" a="1"/>
  <c r="U6810" i="1" s="1"/>
  <c r="W6809" i="1" a="1"/>
  <c r="W6809" i="1" s="1"/>
  <c r="V6809" i="1" a="1"/>
  <c r="V6809" i="1" s="1"/>
  <c r="U6809" i="1"/>
  <c r="V6808" i="1"/>
  <c r="U6808" i="1" a="1"/>
  <c r="U6808" i="1" s="1"/>
  <c r="W6807" i="1" a="1"/>
  <c r="W6807" i="1" s="1"/>
  <c r="V6807" i="1" a="1"/>
  <c r="V6807" i="1" s="1"/>
  <c r="U6807" i="1" a="1"/>
  <c r="U6807" i="1" s="1"/>
  <c r="V6806" i="1" a="1"/>
  <c r="V6806" i="1" s="1"/>
  <c r="U6806" i="1" a="1"/>
  <c r="U6806" i="1" s="1"/>
  <c r="W6805" i="1" a="1"/>
  <c r="W6805" i="1" s="1"/>
  <c r="V6805" i="1" a="1"/>
  <c r="V6805" i="1" s="1"/>
  <c r="U6805" i="1"/>
  <c r="V6804" i="1"/>
  <c r="U6804" i="1" a="1"/>
  <c r="U6804" i="1" s="1"/>
  <c r="W6803" i="1" a="1"/>
  <c r="W6803" i="1" s="1"/>
  <c r="V6803" i="1" a="1"/>
  <c r="V6803" i="1" s="1"/>
  <c r="U6803" i="1" a="1"/>
  <c r="U6803" i="1" s="1"/>
  <c r="V6802" i="1" a="1"/>
  <c r="V6802" i="1" s="1"/>
  <c r="U6802" i="1" a="1"/>
  <c r="U6802" i="1" s="1"/>
  <c r="W6801" i="1" a="1"/>
  <c r="W6801" i="1" s="1"/>
  <c r="V6801" i="1" a="1"/>
  <c r="V6801" i="1" s="1"/>
  <c r="U6801" i="1"/>
  <c r="V6800" i="1"/>
  <c r="U6800" i="1" a="1"/>
  <c r="U6800" i="1" s="1"/>
  <c r="W6799" i="1" a="1"/>
  <c r="W6799" i="1" s="1"/>
  <c r="V6799" i="1" a="1"/>
  <c r="V6799" i="1" s="1"/>
  <c r="U6799" i="1" a="1"/>
  <c r="U6799" i="1" s="1"/>
  <c r="V6798" i="1" a="1"/>
  <c r="V6798" i="1" s="1"/>
  <c r="U6798" i="1" a="1"/>
  <c r="U6798" i="1" s="1"/>
  <c r="W6797" i="1" a="1"/>
  <c r="W6797" i="1" s="1"/>
  <c r="V6797" i="1" a="1"/>
  <c r="V6797" i="1" s="1"/>
  <c r="U6797" i="1"/>
  <c r="V6796" i="1"/>
  <c r="U6796" i="1" a="1"/>
  <c r="U6796" i="1" s="1"/>
  <c r="W6795" i="1" a="1"/>
  <c r="W6795" i="1" s="1"/>
  <c r="W6793" i="1" s="1" a="1"/>
  <c r="W6793" i="1" s="1"/>
  <c r="V6795" i="1" a="1"/>
  <c r="V6795" i="1" s="1"/>
  <c r="U6795" i="1" a="1"/>
  <c r="U6795" i="1" s="1"/>
  <c r="W6791" i="1" a="1"/>
  <c r="W6791" i="1" s="1"/>
  <c r="W6789" i="1" s="1" a="1"/>
  <c r="W6789" i="1" s="1"/>
  <c r="V6791" i="1" a="1"/>
  <c r="V6791" i="1" s="1"/>
  <c r="U6791" i="1" a="1"/>
  <c r="U6791" i="1" s="1"/>
  <c r="W6787" i="1" a="1"/>
  <c r="W6787" i="1" s="1"/>
  <c r="V6787" i="1" a="1"/>
  <c r="V6787" i="1" s="1"/>
  <c r="U6787" i="1" a="1"/>
  <c r="U6787" i="1" s="1"/>
  <c r="V6786" i="1" a="1"/>
  <c r="V6786" i="1" s="1"/>
  <c r="U6786" i="1" a="1"/>
  <c r="U6786" i="1" s="1"/>
  <c r="W6785" i="1" a="1"/>
  <c r="W6785" i="1" s="1"/>
  <c r="V6785" i="1" a="1"/>
  <c r="V6785" i="1" s="1"/>
  <c r="U6785" i="1"/>
  <c r="V6784" i="1"/>
  <c r="U6784" i="1" a="1"/>
  <c r="U6784" i="1" s="1"/>
  <c r="W6783" i="1" a="1"/>
  <c r="W6783" i="1" s="1"/>
  <c r="V6783" i="1" a="1"/>
  <c r="V6783" i="1" s="1"/>
  <c r="U6783" i="1" a="1"/>
  <c r="U6783" i="1" s="1"/>
  <c r="V6782" i="1" a="1"/>
  <c r="V6782" i="1" s="1"/>
  <c r="U6782" i="1" a="1"/>
  <c r="U6782" i="1" s="1"/>
  <c r="W6781" i="1" a="1"/>
  <c r="W6781" i="1" s="1"/>
  <c r="V6781" i="1" a="1"/>
  <c r="V6781" i="1" s="1"/>
  <c r="U6781" i="1"/>
  <c r="V6780" i="1"/>
  <c r="U6780" i="1" a="1"/>
  <c r="U6780" i="1" s="1"/>
  <c r="W6779" i="1" a="1"/>
  <c r="W6779" i="1" s="1"/>
  <c r="V6779" i="1" a="1"/>
  <c r="V6779" i="1" s="1"/>
  <c r="U6779" i="1" a="1"/>
  <c r="U6779" i="1" s="1"/>
  <c r="V6778" i="1" a="1"/>
  <c r="V6778" i="1" s="1"/>
  <c r="U6778" i="1" a="1"/>
  <c r="U6778" i="1" s="1"/>
  <c r="W6777" i="1" a="1"/>
  <c r="W6777" i="1" s="1"/>
  <c r="V6777" i="1" a="1"/>
  <c r="V6777" i="1" s="1"/>
  <c r="U6777" i="1"/>
  <c r="V6776" i="1"/>
  <c r="U6776" i="1" a="1"/>
  <c r="U6776" i="1" s="1"/>
  <c r="W6775" i="1" a="1"/>
  <c r="W6775" i="1" s="1"/>
  <c r="W6773" i="1" s="1" a="1"/>
  <c r="W6773" i="1" s="1"/>
  <c r="V6775" i="1" a="1"/>
  <c r="V6775" i="1" s="1"/>
  <c r="U6775" i="1" a="1"/>
  <c r="U6775" i="1" s="1"/>
  <c r="W6771" i="1" a="1"/>
  <c r="W6771" i="1" s="1"/>
  <c r="V6771" i="1" a="1"/>
  <c r="V6771" i="1" s="1"/>
  <c r="U6771" i="1" a="1"/>
  <c r="U6771" i="1" s="1"/>
  <c r="V6770" i="1" a="1"/>
  <c r="V6770" i="1" s="1"/>
  <c r="U6770" i="1" a="1"/>
  <c r="U6770" i="1" s="1"/>
  <c r="W6769" i="1" a="1"/>
  <c r="W6769" i="1" s="1"/>
  <c r="V6769" i="1" a="1"/>
  <c r="V6769" i="1" s="1"/>
  <c r="U6769" i="1"/>
  <c r="V6768" i="1"/>
  <c r="U6768" i="1" a="1"/>
  <c r="U6768" i="1" s="1"/>
  <c r="W6767" i="1" a="1"/>
  <c r="W6767" i="1" s="1"/>
  <c r="V6767" i="1" a="1"/>
  <c r="V6767" i="1" s="1"/>
  <c r="U6767" i="1" a="1"/>
  <c r="U6767" i="1" s="1"/>
  <c r="V6766" i="1" a="1"/>
  <c r="V6766" i="1" s="1"/>
  <c r="U6766" i="1" a="1"/>
  <c r="U6766" i="1" s="1"/>
  <c r="W6765" i="1" a="1"/>
  <c r="W6765" i="1" s="1"/>
  <c r="V6765" i="1" a="1"/>
  <c r="V6765" i="1" s="1"/>
  <c r="U6765" i="1"/>
  <c r="V6764" i="1"/>
  <c r="U6764" i="1" a="1"/>
  <c r="U6764" i="1" s="1"/>
  <c r="W6763" i="1" a="1"/>
  <c r="W6763" i="1" s="1"/>
  <c r="V6763" i="1" a="1"/>
  <c r="V6763" i="1" s="1"/>
  <c r="U6763" i="1" a="1"/>
  <c r="U6763" i="1" s="1"/>
  <c r="V6762" i="1" a="1"/>
  <c r="V6762" i="1" s="1"/>
  <c r="U6762" i="1" a="1"/>
  <c r="U6762" i="1" s="1"/>
  <c r="W6761" i="1" a="1"/>
  <c r="W6761" i="1" s="1"/>
  <c r="V6761" i="1" a="1"/>
  <c r="V6761" i="1" s="1"/>
  <c r="U6761" i="1"/>
  <c r="V6760" i="1"/>
  <c r="U6760" i="1" a="1"/>
  <c r="U6760" i="1" s="1"/>
  <c r="W6759" i="1" a="1"/>
  <c r="W6759" i="1" s="1"/>
  <c r="V6759" i="1" a="1"/>
  <c r="V6759" i="1" s="1"/>
  <c r="U6759" i="1" a="1"/>
  <c r="U6759" i="1" s="1"/>
  <c r="V6758" i="1" a="1"/>
  <c r="V6758" i="1" s="1"/>
  <c r="U6758" i="1" a="1"/>
  <c r="U6758" i="1" s="1"/>
  <c r="W6757" i="1" a="1"/>
  <c r="W6757" i="1" s="1"/>
  <c r="V6757" i="1" a="1"/>
  <c r="V6757" i="1" s="1"/>
  <c r="U6757" i="1"/>
  <c r="V6756" i="1"/>
  <c r="U6756" i="1" a="1"/>
  <c r="U6756" i="1" s="1"/>
  <c r="W6755" i="1" a="1"/>
  <c r="W6755" i="1" s="1"/>
  <c r="V6755" i="1" a="1"/>
  <c r="V6755" i="1" s="1"/>
  <c r="U6755" i="1" a="1"/>
  <c r="U6755" i="1" s="1"/>
  <c r="V6754" i="1" a="1"/>
  <c r="V6754" i="1" s="1"/>
  <c r="U6754" i="1" a="1"/>
  <c r="U6754" i="1" s="1"/>
  <c r="W6753" i="1" a="1"/>
  <c r="W6753" i="1" s="1"/>
  <c r="V6753" i="1" a="1"/>
  <c r="V6753" i="1" s="1"/>
  <c r="U6753" i="1"/>
  <c r="V6752" i="1"/>
  <c r="U6752" i="1" a="1"/>
  <c r="U6752" i="1" s="1"/>
  <c r="W6751" i="1" a="1"/>
  <c r="W6751" i="1" s="1"/>
  <c r="V6751" i="1" a="1"/>
  <c r="V6751" i="1" s="1"/>
  <c r="U6751" i="1" a="1"/>
  <c r="U6751" i="1" s="1"/>
  <c r="V6750" i="1" a="1"/>
  <c r="V6750" i="1" s="1"/>
  <c r="U6750" i="1" a="1"/>
  <c r="U6750" i="1" s="1"/>
  <c r="W6749" i="1" a="1"/>
  <c r="W6749" i="1" s="1"/>
  <c r="V6749" i="1" a="1"/>
  <c r="V6749" i="1" s="1"/>
  <c r="U6749" i="1"/>
  <c r="V6748" i="1"/>
  <c r="U6748" i="1" a="1"/>
  <c r="U6748" i="1" s="1"/>
  <c r="W6747" i="1" a="1"/>
  <c r="W6747" i="1" s="1"/>
  <c r="V6747" i="1" a="1"/>
  <c r="V6747" i="1" s="1"/>
  <c r="U6747" i="1" a="1"/>
  <c r="U6747" i="1" s="1"/>
  <c r="V6746" i="1" a="1"/>
  <c r="V6746" i="1" s="1"/>
  <c r="U6746" i="1" a="1"/>
  <c r="U6746" i="1" s="1"/>
  <c r="W6745" i="1" a="1"/>
  <c r="W6745" i="1" s="1"/>
  <c r="V6745" i="1" a="1"/>
  <c r="V6745" i="1" s="1"/>
  <c r="U6745" i="1"/>
  <c r="V6744" i="1"/>
  <c r="U6744" i="1" a="1"/>
  <c r="U6744" i="1" s="1"/>
  <c r="W6743" i="1" a="1"/>
  <c r="W6743" i="1" s="1"/>
  <c r="V6743" i="1" a="1"/>
  <c r="V6743" i="1" s="1"/>
  <c r="U6743" i="1" a="1"/>
  <c r="U6743" i="1" s="1"/>
  <c r="V6742" i="1" a="1"/>
  <c r="V6742" i="1" s="1"/>
  <c r="U6742" i="1" a="1"/>
  <c r="U6742" i="1" s="1"/>
  <c r="W6741" i="1" a="1"/>
  <c r="W6741" i="1" s="1"/>
  <c r="V6741" i="1" a="1"/>
  <c r="V6741" i="1" s="1"/>
  <c r="U6741" i="1"/>
  <c r="V6740" i="1"/>
  <c r="U6740" i="1" a="1"/>
  <c r="U6740" i="1" s="1"/>
  <c r="W6739" i="1" a="1"/>
  <c r="W6739" i="1" s="1"/>
  <c r="V6739" i="1" a="1"/>
  <c r="V6739" i="1" s="1"/>
  <c r="U6739" i="1" a="1"/>
  <c r="U6739" i="1" s="1"/>
  <c r="V6738" i="1" a="1"/>
  <c r="V6738" i="1" s="1"/>
  <c r="U6738" i="1" a="1"/>
  <c r="U6738" i="1" s="1"/>
  <c r="W6737" i="1" a="1"/>
  <c r="W6737" i="1" s="1"/>
  <c r="V6737" i="1" a="1"/>
  <c r="V6737" i="1" s="1"/>
  <c r="U6737" i="1"/>
  <c r="V6736" i="1"/>
  <c r="U6736" i="1" a="1"/>
  <c r="U6736" i="1" s="1"/>
  <c r="W6735" i="1" a="1"/>
  <c r="W6735" i="1" s="1"/>
  <c r="V6735" i="1" a="1"/>
  <c r="V6735" i="1" s="1"/>
  <c r="U6735" i="1" a="1"/>
  <c r="U6735" i="1" s="1"/>
  <c r="V6734" i="1" a="1"/>
  <c r="V6734" i="1" s="1"/>
  <c r="U6734" i="1" a="1"/>
  <c r="U6734" i="1" s="1"/>
  <c r="W6733" i="1" a="1"/>
  <c r="W6733" i="1" s="1"/>
  <c r="V6733" i="1" a="1"/>
  <c r="V6733" i="1" s="1"/>
  <c r="U6733" i="1"/>
  <c r="V6732" i="1"/>
  <c r="U6732" i="1" a="1"/>
  <c r="U6732" i="1" s="1"/>
  <c r="W6731" i="1" a="1"/>
  <c r="W6731" i="1" s="1"/>
  <c r="V6731" i="1" a="1"/>
  <c r="V6731" i="1" s="1"/>
  <c r="U6731" i="1" a="1"/>
  <c r="U6731" i="1" s="1"/>
  <c r="V6730" i="1" a="1"/>
  <c r="V6730" i="1" s="1"/>
  <c r="U6730" i="1" a="1"/>
  <c r="U6730" i="1" s="1"/>
  <c r="W6729" i="1" a="1"/>
  <c r="W6729" i="1" s="1"/>
  <c r="V6729" i="1" a="1"/>
  <c r="V6729" i="1" s="1"/>
  <c r="U6729" i="1"/>
  <c r="V6728" i="1"/>
  <c r="U6728" i="1" a="1"/>
  <c r="U6728" i="1" s="1"/>
  <c r="W6727" i="1" a="1"/>
  <c r="W6727" i="1" s="1"/>
  <c r="V6727" i="1" a="1"/>
  <c r="V6727" i="1" s="1"/>
  <c r="U6727" i="1" a="1"/>
  <c r="U6727" i="1" s="1"/>
  <c r="V6726" i="1" a="1"/>
  <c r="V6726" i="1" s="1"/>
  <c r="U6726" i="1" a="1"/>
  <c r="U6726" i="1" s="1"/>
  <c r="W6725" i="1" a="1"/>
  <c r="W6725" i="1" s="1"/>
  <c r="V6725" i="1" a="1"/>
  <c r="V6725" i="1" s="1"/>
  <c r="U6725" i="1"/>
  <c r="V6724" i="1"/>
  <c r="U6724" i="1" a="1"/>
  <c r="U6724" i="1" s="1"/>
  <c r="W6723" i="1" a="1"/>
  <c r="W6723" i="1" s="1"/>
  <c r="V6723" i="1" a="1"/>
  <c r="V6723" i="1" s="1"/>
  <c r="U6723" i="1" a="1"/>
  <c r="U6723" i="1" s="1"/>
  <c r="V6722" i="1" a="1"/>
  <c r="V6722" i="1" s="1"/>
  <c r="U6722" i="1" a="1"/>
  <c r="U6722" i="1" s="1"/>
  <c r="W6721" i="1" a="1"/>
  <c r="W6721" i="1" s="1"/>
  <c r="V6721" i="1" a="1"/>
  <c r="V6721" i="1" s="1"/>
  <c r="U6721" i="1"/>
  <c r="V6720" i="1"/>
  <c r="U6720" i="1" a="1"/>
  <c r="U6720" i="1" s="1"/>
  <c r="W6719" i="1" a="1"/>
  <c r="W6719" i="1" s="1"/>
  <c r="V6719" i="1" a="1"/>
  <c r="V6719" i="1" s="1"/>
  <c r="U6719" i="1" a="1"/>
  <c r="U6719" i="1" s="1"/>
  <c r="V6718" i="1" a="1"/>
  <c r="V6718" i="1" s="1"/>
  <c r="U6718" i="1" a="1"/>
  <c r="U6718" i="1" s="1"/>
  <c r="W6717" i="1" a="1"/>
  <c r="W6717" i="1" s="1"/>
  <c r="V6717" i="1" a="1"/>
  <c r="V6717" i="1" s="1"/>
  <c r="U6717" i="1"/>
  <c r="V6716" i="1"/>
  <c r="U6716" i="1" a="1"/>
  <c r="U6716" i="1" s="1"/>
  <c r="W6715" i="1" a="1"/>
  <c r="W6715" i="1" s="1"/>
  <c r="V6715" i="1" a="1"/>
  <c r="V6715" i="1" s="1"/>
  <c r="U6715" i="1" a="1"/>
  <c r="U6715" i="1" s="1"/>
  <c r="V6714" i="1" a="1"/>
  <c r="V6714" i="1" s="1"/>
  <c r="U6714" i="1" a="1"/>
  <c r="U6714" i="1" s="1"/>
  <c r="W6713" i="1" a="1"/>
  <c r="W6713" i="1" s="1"/>
  <c r="V6713" i="1" a="1"/>
  <c r="V6713" i="1" s="1"/>
  <c r="U6713" i="1"/>
  <c r="V6712" i="1"/>
  <c r="U6712" i="1" a="1"/>
  <c r="U6712" i="1" s="1"/>
  <c r="W6711" i="1" a="1"/>
  <c r="W6711" i="1" s="1"/>
  <c r="V6711" i="1" a="1"/>
  <c r="V6711" i="1" s="1"/>
  <c r="U6711" i="1" a="1"/>
  <c r="U6711" i="1" s="1"/>
  <c r="V6710" i="1" a="1"/>
  <c r="V6710" i="1" s="1"/>
  <c r="U6710" i="1" a="1"/>
  <c r="U6710" i="1" s="1"/>
  <c r="W6709" i="1" a="1"/>
  <c r="W6709" i="1" s="1"/>
  <c r="V6709" i="1" a="1"/>
  <c r="V6709" i="1" s="1"/>
  <c r="U6709" i="1"/>
  <c r="V6708" i="1"/>
  <c r="U6708" i="1" a="1"/>
  <c r="U6708" i="1" s="1"/>
  <c r="W6707" i="1" a="1"/>
  <c r="W6707" i="1" s="1"/>
  <c r="V6707" i="1" a="1"/>
  <c r="V6707" i="1" s="1"/>
  <c r="U6707" i="1" a="1"/>
  <c r="U6707" i="1" s="1"/>
  <c r="V6706" i="1" a="1"/>
  <c r="V6706" i="1" s="1"/>
  <c r="U6706" i="1" a="1"/>
  <c r="U6706" i="1" s="1"/>
  <c r="W6705" i="1" a="1"/>
  <c r="W6705" i="1" s="1"/>
  <c r="V6705" i="1" a="1"/>
  <c r="V6705" i="1" s="1"/>
  <c r="U6705" i="1"/>
  <c r="V6704" i="1"/>
  <c r="U6704" i="1" a="1"/>
  <c r="U6704" i="1" s="1"/>
  <c r="W6703" i="1" a="1"/>
  <c r="W6703" i="1" s="1"/>
  <c r="V6703" i="1" a="1"/>
  <c r="V6703" i="1" s="1"/>
  <c r="U6703" i="1" a="1"/>
  <c r="U6703" i="1" s="1"/>
  <c r="V6702" i="1" a="1"/>
  <c r="V6702" i="1" s="1"/>
  <c r="U6702" i="1" a="1"/>
  <c r="U6702" i="1" s="1"/>
  <c r="W6701" i="1" a="1"/>
  <c r="W6701" i="1" s="1"/>
  <c r="V6701" i="1" a="1"/>
  <c r="V6701" i="1" s="1"/>
  <c r="U6701" i="1"/>
  <c r="V6700" i="1"/>
  <c r="U6700" i="1" a="1"/>
  <c r="U6700" i="1" s="1"/>
  <c r="W6699" i="1" a="1"/>
  <c r="W6699" i="1" s="1"/>
  <c r="V6699" i="1" a="1"/>
  <c r="V6699" i="1" s="1"/>
  <c r="U6699" i="1" a="1"/>
  <c r="U6699" i="1" s="1"/>
  <c r="V6698" i="1" a="1"/>
  <c r="V6698" i="1" s="1"/>
  <c r="U6698" i="1" a="1"/>
  <c r="U6698" i="1" s="1"/>
  <c r="W6697" i="1" a="1"/>
  <c r="W6697" i="1" s="1"/>
  <c r="V6697" i="1" a="1"/>
  <c r="V6697" i="1" s="1"/>
  <c r="U6697" i="1"/>
  <c r="V6696" i="1"/>
  <c r="U6696" i="1" a="1"/>
  <c r="U6696" i="1" s="1"/>
  <c r="W6695" i="1" a="1"/>
  <c r="W6695" i="1" s="1"/>
  <c r="V6695" i="1" a="1"/>
  <c r="V6695" i="1" s="1"/>
  <c r="U6695" i="1" a="1"/>
  <c r="U6695" i="1" s="1"/>
  <c r="V6694" i="1" a="1"/>
  <c r="V6694" i="1" s="1"/>
  <c r="U6694" i="1" a="1"/>
  <c r="U6694" i="1" s="1"/>
  <c r="W6693" i="1" a="1"/>
  <c r="W6693" i="1" s="1"/>
  <c r="V6693" i="1" a="1"/>
  <c r="V6693" i="1" s="1"/>
  <c r="U6693" i="1"/>
  <c r="V6692" i="1"/>
  <c r="U6692" i="1" a="1"/>
  <c r="U6692" i="1" s="1"/>
  <c r="W6691" i="1" a="1"/>
  <c r="W6691" i="1" s="1"/>
  <c r="V6691" i="1" a="1"/>
  <c r="V6691" i="1" s="1"/>
  <c r="U6691" i="1" a="1"/>
  <c r="U6691" i="1" s="1"/>
  <c r="V6690" i="1" a="1"/>
  <c r="V6690" i="1" s="1"/>
  <c r="U6690" i="1" a="1"/>
  <c r="U6690" i="1" s="1"/>
  <c r="W6689" i="1" a="1"/>
  <c r="W6689" i="1" s="1"/>
  <c r="V6689" i="1" a="1"/>
  <c r="V6689" i="1" s="1"/>
  <c r="U6689" i="1"/>
  <c r="V6688" i="1"/>
  <c r="U6688" i="1" a="1"/>
  <c r="U6688" i="1" s="1"/>
  <c r="W6687" i="1" a="1"/>
  <c r="W6687" i="1" s="1"/>
  <c r="W6685" i="1" s="1" a="1"/>
  <c r="W6685" i="1" s="1"/>
  <c r="V6687" i="1" a="1"/>
  <c r="V6687" i="1" s="1"/>
  <c r="U6687" i="1" a="1"/>
  <c r="U6687" i="1" s="1"/>
  <c r="W6683" i="1" a="1"/>
  <c r="W6683" i="1" s="1"/>
  <c r="V6683" i="1" a="1"/>
  <c r="V6683" i="1" s="1"/>
  <c r="U6683" i="1" a="1"/>
  <c r="U6683" i="1" s="1"/>
  <c r="V6682" i="1" a="1"/>
  <c r="V6682" i="1" s="1"/>
  <c r="U6682" i="1" a="1"/>
  <c r="U6682" i="1" s="1"/>
  <c r="W6681" i="1" a="1"/>
  <c r="W6681" i="1" s="1"/>
  <c r="V6681" i="1" a="1"/>
  <c r="V6681" i="1" s="1"/>
  <c r="U6681" i="1"/>
  <c r="V6680" i="1"/>
  <c r="U6680" i="1" a="1"/>
  <c r="U6680" i="1" s="1"/>
  <c r="W6679" i="1" a="1"/>
  <c r="W6679" i="1" s="1"/>
  <c r="V6679" i="1" a="1"/>
  <c r="V6679" i="1" s="1"/>
  <c r="U6679" i="1" a="1"/>
  <c r="U6679" i="1" s="1"/>
  <c r="V6678" i="1" a="1"/>
  <c r="V6678" i="1" s="1"/>
  <c r="U6678" i="1" a="1"/>
  <c r="U6678" i="1" s="1"/>
  <c r="W6677" i="1" a="1"/>
  <c r="W6677" i="1" s="1"/>
  <c r="V6677" i="1" a="1"/>
  <c r="V6677" i="1" s="1"/>
  <c r="U6677" i="1"/>
  <c r="V6676" i="1"/>
  <c r="U6676" i="1" a="1"/>
  <c r="U6676" i="1" s="1"/>
  <c r="W6675" i="1" a="1"/>
  <c r="W6675" i="1" s="1"/>
  <c r="V6675" i="1" a="1"/>
  <c r="V6675" i="1" s="1"/>
  <c r="U6675" i="1" a="1"/>
  <c r="U6675" i="1" s="1"/>
  <c r="V6674" i="1" a="1"/>
  <c r="V6674" i="1" s="1"/>
  <c r="U6674" i="1" a="1"/>
  <c r="U6674" i="1" s="1"/>
  <c r="W6673" i="1" a="1"/>
  <c r="W6673" i="1" s="1"/>
  <c r="V6673" i="1" a="1"/>
  <c r="V6673" i="1" s="1"/>
  <c r="U6673" i="1"/>
  <c r="V6672" i="1"/>
  <c r="U6672" i="1" a="1"/>
  <c r="U6672" i="1" s="1"/>
  <c r="W6671" i="1" a="1"/>
  <c r="W6671" i="1" s="1"/>
  <c r="W6669" i="1" s="1" a="1"/>
  <c r="W6669" i="1" s="1"/>
  <c r="V6671" i="1" a="1"/>
  <c r="V6671" i="1" s="1"/>
  <c r="U6671" i="1" a="1"/>
  <c r="U6671" i="1" s="1"/>
  <c r="W6667" i="1" a="1"/>
  <c r="W6667" i="1" s="1"/>
  <c r="V6667" i="1" a="1"/>
  <c r="V6667" i="1" s="1"/>
  <c r="U6667" i="1" a="1"/>
  <c r="U6667" i="1" s="1"/>
  <c r="V6666" i="1" a="1"/>
  <c r="V6666" i="1" s="1"/>
  <c r="U6666" i="1" a="1"/>
  <c r="U6666" i="1" s="1"/>
  <c r="W6665" i="1" a="1"/>
  <c r="W6665" i="1" s="1"/>
  <c r="V6665" i="1" a="1"/>
  <c r="V6665" i="1" s="1"/>
  <c r="U6665" i="1"/>
  <c r="V6664" i="1"/>
  <c r="U6664" i="1" a="1"/>
  <c r="U6664" i="1" s="1"/>
  <c r="W6663" i="1" a="1"/>
  <c r="W6663" i="1" s="1"/>
  <c r="V6663" i="1" a="1"/>
  <c r="V6663" i="1" s="1"/>
  <c r="U6663" i="1" a="1"/>
  <c r="U6663" i="1" s="1"/>
  <c r="V6662" i="1" a="1"/>
  <c r="V6662" i="1" s="1"/>
  <c r="U6662" i="1" a="1"/>
  <c r="U6662" i="1" s="1"/>
  <c r="W6661" i="1" a="1"/>
  <c r="W6661" i="1" s="1"/>
  <c r="V6661" i="1" a="1"/>
  <c r="V6661" i="1" s="1"/>
  <c r="U6661" i="1"/>
  <c r="V6660" i="1"/>
  <c r="U6660" i="1" a="1"/>
  <c r="U6660" i="1" s="1"/>
  <c r="W6659" i="1" a="1"/>
  <c r="W6659" i="1" s="1"/>
  <c r="V6659" i="1" a="1"/>
  <c r="V6659" i="1" s="1"/>
  <c r="U6659" i="1" a="1"/>
  <c r="U6659" i="1" s="1"/>
  <c r="V6658" i="1" a="1"/>
  <c r="V6658" i="1" s="1"/>
  <c r="U6658" i="1" a="1"/>
  <c r="U6658" i="1" s="1"/>
  <c r="W6657" i="1" a="1"/>
  <c r="W6657" i="1" s="1"/>
  <c r="V6657" i="1" a="1"/>
  <c r="V6657" i="1" s="1"/>
  <c r="U6657" i="1"/>
  <c r="V6656" i="1"/>
  <c r="U6656" i="1" a="1"/>
  <c r="U6656" i="1" s="1"/>
  <c r="W6655" i="1" a="1"/>
  <c r="W6655" i="1" s="1"/>
  <c r="V6655" i="1" a="1"/>
  <c r="V6655" i="1" s="1"/>
  <c r="U6655" i="1" a="1"/>
  <c r="U6655" i="1" s="1"/>
  <c r="V6654" i="1" a="1"/>
  <c r="V6654" i="1" s="1"/>
  <c r="U6654" i="1" a="1"/>
  <c r="U6654" i="1" s="1"/>
  <c r="W6653" i="1" a="1"/>
  <c r="W6653" i="1" s="1"/>
  <c r="V6653" i="1" a="1"/>
  <c r="V6653" i="1" s="1"/>
  <c r="U6653" i="1"/>
  <c r="V6652" i="1"/>
  <c r="U6652" i="1" a="1"/>
  <c r="U6652" i="1" s="1"/>
  <c r="W6651" i="1" a="1"/>
  <c r="W6651" i="1" s="1"/>
  <c r="V6651" i="1" a="1"/>
  <c r="V6651" i="1" s="1"/>
  <c r="U6651" i="1" a="1"/>
  <c r="U6651" i="1" s="1"/>
  <c r="V6650" i="1" a="1"/>
  <c r="V6650" i="1" s="1"/>
  <c r="U6650" i="1" a="1"/>
  <c r="U6650" i="1" s="1"/>
  <c r="W6649" i="1" a="1"/>
  <c r="W6649" i="1" s="1"/>
  <c r="V6649" i="1" a="1"/>
  <c r="V6649" i="1" s="1"/>
  <c r="U6649" i="1"/>
  <c r="V6648" i="1"/>
  <c r="U6648" i="1" a="1"/>
  <c r="U6648" i="1" s="1"/>
  <c r="W6647" i="1" a="1"/>
  <c r="W6647" i="1" s="1"/>
  <c r="V6647" i="1" a="1"/>
  <c r="V6647" i="1" s="1"/>
  <c r="U6647" i="1" a="1"/>
  <c r="U6647" i="1" s="1"/>
  <c r="V6646" i="1" a="1"/>
  <c r="V6646" i="1" s="1"/>
  <c r="U6646" i="1" a="1"/>
  <c r="U6646" i="1" s="1"/>
  <c r="W6645" i="1" a="1"/>
  <c r="W6645" i="1" s="1"/>
  <c r="V6645" i="1" a="1"/>
  <c r="V6645" i="1" s="1"/>
  <c r="U6645" i="1"/>
  <c r="V6644" i="1"/>
  <c r="U6644" i="1" a="1"/>
  <c r="U6644" i="1" s="1"/>
  <c r="W6643" i="1" a="1"/>
  <c r="W6643" i="1" s="1"/>
  <c r="V6643" i="1" a="1"/>
  <c r="V6643" i="1" s="1"/>
  <c r="U6643" i="1" a="1"/>
  <c r="U6643" i="1" s="1"/>
  <c r="V6642" i="1" a="1"/>
  <c r="V6642" i="1" s="1"/>
  <c r="U6642" i="1" a="1"/>
  <c r="U6642" i="1" s="1"/>
  <c r="W6641" i="1" a="1"/>
  <c r="W6641" i="1" s="1"/>
  <c r="V6641" i="1" a="1"/>
  <c r="V6641" i="1" s="1"/>
  <c r="U6641" i="1"/>
  <c r="V6640" i="1"/>
  <c r="U6640" i="1" a="1"/>
  <c r="U6640" i="1" s="1"/>
  <c r="W6639" i="1" a="1"/>
  <c r="W6639" i="1" s="1"/>
  <c r="V6639" i="1" a="1"/>
  <c r="V6639" i="1" s="1"/>
  <c r="U6639" i="1" a="1"/>
  <c r="U6639" i="1" s="1"/>
  <c r="V6638" i="1" a="1"/>
  <c r="V6638" i="1" s="1"/>
  <c r="U6638" i="1" a="1"/>
  <c r="U6638" i="1" s="1"/>
  <c r="W6637" i="1" a="1"/>
  <c r="W6637" i="1" s="1"/>
  <c r="V6637" i="1" a="1"/>
  <c r="V6637" i="1" s="1"/>
  <c r="U6637" i="1"/>
  <c r="V6636" i="1"/>
  <c r="U6636" i="1" a="1"/>
  <c r="U6636" i="1" s="1"/>
  <c r="W6635" i="1" a="1"/>
  <c r="W6635" i="1" s="1"/>
  <c r="V6635" i="1" a="1"/>
  <c r="V6635" i="1" s="1"/>
  <c r="U6635" i="1" a="1"/>
  <c r="U6635" i="1" s="1"/>
  <c r="V6634" i="1" a="1"/>
  <c r="V6634" i="1" s="1"/>
  <c r="U6634" i="1" a="1"/>
  <c r="U6634" i="1" s="1"/>
  <c r="W6633" i="1" a="1"/>
  <c r="W6633" i="1" s="1"/>
  <c r="V6633" i="1" a="1"/>
  <c r="V6633" i="1" s="1"/>
  <c r="U6633" i="1"/>
  <c r="V6632" i="1"/>
  <c r="U6632" i="1" a="1"/>
  <c r="U6632" i="1" s="1"/>
  <c r="W6631" i="1" a="1"/>
  <c r="W6631" i="1" s="1"/>
  <c r="V6631" i="1" a="1"/>
  <c r="V6631" i="1" s="1"/>
  <c r="U6631" i="1" a="1"/>
  <c r="U6631" i="1" s="1"/>
  <c r="V6630" i="1" a="1"/>
  <c r="V6630" i="1" s="1"/>
  <c r="U6630" i="1" a="1"/>
  <c r="U6630" i="1" s="1"/>
  <c r="W6629" i="1" a="1"/>
  <c r="W6629" i="1" s="1"/>
  <c r="V6629" i="1" a="1"/>
  <c r="V6629" i="1" s="1"/>
  <c r="U6629" i="1"/>
  <c r="V6628" i="1"/>
  <c r="U6628" i="1" a="1"/>
  <c r="U6628" i="1" s="1"/>
  <c r="W6627" i="1" a="1"/>
  <c r="W6627" i="1" s="1"/>
  <c r="V6627" i="1" a="1"/>
  <c r="V6627" i="1" s="1"/>
  <c r="U6627" i="1" a="1"/>
  <c r="U6627" i="1" s="1"/>
  <c r="V6626" i="1" a="1"/>
  <c r="V6626" i="1" s="1"/>
  <c r="U6626" i="1" a="1"/>
  <c r="U6626" i="1" s="1"/>
  <c r="W6625" i="1" a="1"/>
  <c r="W6625" i="1" s="1"/>
  <c r="V6625" i="1" a="1"/>
  <c r="V6625" i="1" s="1"/>
  <c r="U6625" i="1"/>
  <c r="V6624" i="1"/>
  <c r="U6624" i="1" a="1"/>
  <c r="U6624" i="1" s="1"/>
  <c r="W6623" i="1" a="1"/>
  <c r="W6623" i="1" s="1"/>
  <c r="V6623" i="1" a="1"/>
  <c r="V6623" i="1" s="1"/>
  <c r="U6623" i="1" a="1"/>
  <c r="U6623" i="1" s="1"/>
  <c r="V6622" i="1" a="1"/>
  <c r="V6622" i="1" s="1"/>
  <c r="U6622" i="1" a="1"/>
  <c r="U6622" i="1" s="1"/>
  <c r="W6621" i="1" a="1"/>
  <c r="W6621" i="1" s="1"/>
  <c r="V6621" i="1" a="1"/>
  <c r="V6621" i="1" s="1"/>
  <c r="U6621" i="1"/>
  <c r="V6620" i="1"/>
  <c r="U6620" i="1" a="1"/>
  <c r="U6620" i="1" s="1"/>
  <c r="W6619" i="1" a="1"/>
  <c r="W6619" i="1" s="1"/>
  <c r="V6619" i="1" a="1"/>
  <c r="V6619" i="1" s="1"/>
  <c r="U6619" i="1" a="1"/>
  <c r="U6619" i="1" s="1"/>
  <c r="V6618" i="1" a="1"/>
  <c r="V6618" i="1" s="1"/>
  <c r="U6618" i="1" a="1"/>
  <c r="U6618" i="1" s="1"/>
  <c r="W6617" i="1" a="1"/>
  <c r="W6617" i="1" s="1"/>
  <c r="V6617" i="1" a="1"/>
  <c r="V6617" i="1" s="1"/>
  <c r="U6617" i="1"/>
  <c r="V6616" i="1"/>
  <c r="U6616" i="1" a="1"/>
  <c r="U6616" i="1" s="1"/>
  <c r="W6615" i="1" a="1"/>
  <c r="W6615" i="1" s="1"/>
  <c r="V6615" i="1" a="1"/>
  <c r="V6615" i="1" s="1"/>
  <c r="U6615" i="1" a="1"/>
  <c r="U6615" i="1" s="1"/>
  <c r="V6614" i="1" a="1"/>
  <c r="V6614" i="1" s="1"/>
  <c r="U6614" i="1" a="1"/>
  <c r="U6614" i="1" s="1"/>
  <c r="W6613" i="1" a="1"/>
  <c r="W6613" i="1" s="1"/>
  <c r="V6613" i="1" a="1"/>
  <c r="V6613" i="1" s="1"/>
  <c r="U6613" i="1"/>
  <c r="V6612" i="1"/>
  <c r="U6612" i="1" a="1"/>
  <c r="U6612" i="1" s="1"/>
  <c r="W6611" i="1" a="1"/>
  <c r="W6611" i="1" s="1"/>
  <c r="V6611" i="1" a="1"/>
  <c r="V6611" i="1" s="1"/>
  <c r="U6611" i="1" a="1"/>
  <c r="U6611" i="1" s="1"/>
  <c r="V6610" i="1" a="1"/>
  <c r="V6610" i="1" s="1"/>
  <c r="U6610" i="1" a="1"/>
  <c r="U6610" i="1" s="1"/>
  <c r="W6609" i="1" a="1"/>
  <c r="W6609" i="1" s="1"/>
  <c r="V6609" i="1" a="1"/>
  <c r="V6609" i="1" s="1"/>
  <c r="U6609" i="1"/>
  <c r="V6608" i="1"/>
  <c r="U6608" i="1" a="1"/>
  <c r="U6608" i="1" s="1"/>
  <c r="W6607" i="1" a="1"/>
  <c r="W6607" i="1" s="1"/>
  <c r="V6607" i="1" a="1"/>
  <c r="V6607" i="1" s="1"/>
  <c r="U6607" i="1" a="1"/>
  <c r="U6607" i="1" s="1"/>
  <c r="V6606" i="1" a="1"/>
  <c r="V6606" i="1" s="1"/>
  <c r="U6606" i="1" a="1"/>
  <c r="U6606" i="1" s="1"/>
  <c r="W6605" i="1" a="1"/>
  <c r="W6605" i="1" s="1"/>
  <c r="V6605" i="1" a="1"/>
  <c r="V6605" i="1" s="1"/>
  <c r="U6605" i="1"/>
  <c r="V6604" i="1"/>
  <c r="U6604" i="1" a="1"/>
  <c r="U6604" i="1" s="1"/>
  <c r="W6603" i="1" a="1"/>
  <c r="W6603" i="1" s="1"/>
  <c r="V6603" i="1" a="1"/>
  <c r="V6603" i="1" s="1"/>
  <c r="U6603" i="1" a="1"/>
  <c r="U6603" i="1" s="1"/>
  <c r="V6602" i="1" a="1"/>
  <c r="V6602" i="1" s="1"/>
  <c r="U6602" i="1" a="1"/>
  <c r="U6602" i="1" s="1"/>
  <c r="W6601" i="1" a="1"/>
  <c r="W6601" i="1" s="1"/>
  <c r="V6601" i="1" a="1"/>
  <c r="V6601" i="1" s="1"/>
  <c r="U6601" i="1"/>
  <c r="V6600" i="1"/>
  <c r="U6600" i="1" a="1"/>
  <c r="U6600" i="1" s="1"/>
  <c r="W6599" i="1" a="1"/>
  <c r="W6599" i="1" s="1"/>
  <c r="V6599" i="1" a="1"/>
  <c r="V6599" i="1" s="1"/>
  <c r="U6599" i="1" a="1"/>
  <c r="U6599" i="1" s="1"/>
  <c r="V6598" i="1" a="1"/>
  <c r="V6598" i="1" s="1"/>
  <c r="U6598" i="1" a="1"/>
  <c r="U6598" i="1" s="1"/>
  <c r="W6597" i="1" a="1"/>
  <c r="W6597" i="1" s="1"/>
  <c r="V6597" i="1" a="1"/>
  <c r="V6597" i="1" s="1"/>
  <c r="U6597" i="1"/>
  <c r="V6596" i="1"/>
  <c r="U6596" i="1" a="1"/>
  <c r="U6596" i="1" s="1"/>
  <c r="W6595" i="1" a="1"/>
  <c r="W6595" i="1" s="1"/>
  <c r="W6593" i="1" s="1" a="1"/>
  <c r="W6593" i="1" s="1"/>
  <c r="V6595" i="1" a="1"/>
  <c r="V6595" i="1" s="1"/>
  <c r="U6595" i="1" a="1"/>
  <c r="U6595" i="1" s="1"/>
  <c r="U6593" i="1" s="1"/>
  <c r="W6591" i="1" a="1"/>
  <c r="W6591" i="1" s="1"/>
  <c r="W6589" i="1" s="1" a="1"/>
  <c r="W6589" i="1" s="1"/>
  <c r="V6591" i="1" a="1"/>
  <c r="V6591" i="1" s="1"/>
  <c r="U6591" i="1" a="1"/>
  <c r="U6591" i="1" s="1"/>
  <c r="U6589" i="1" s="1"/>
  <c r="W6587" i="1" a="1"/>
  <c r="W6587" i="1" s="1"/>
  <c r="V6587" i="1" a="1"/>
  <c r="V6587" i="1" s="1"/>
  <c r="U6587" i="1" a="1"/>
  <c r="U6587" i="1" s="1"/>
  <c r="V6586" i="1" a="1"/>
  <c r="V6586" i="1" s="1"/>
  <c r="U6586" i="1" a="1"/>
  <c r="U6586" i="1" s="1"/>
  <c r="W6585" i="1" a="1"/>
  <c r="W6585" i="1" s="1"/>
  <c r="V6585" i="1" a="1"/>
  <c r="V6585" i="1" s="1"/>
  <c r="U6585" i="1"/>
  <c r="V6584" i="1"/>
  <c r="U6584" i="1" a="1"/>
  <c r="U6584" i="1" s="1"/>
  <c r="W6583" i="1" a="1"/>
  <c r="W6583" i="1" s="1"/>
  <c r="V6583" i="1" a="1"/>
  <c r="V6583" i="1" s="1"/>
  <c r="U6583" i="1" a="1"/>
  <c r="U6583" i="1" s="1"/>
  <c r="V6582" i="1" a="1"/>
  <c r="V6582" i="1" s="1"/>
  <c r="U6582" i="1" a="1"/>
  <c r="U6582" i="1" s="1"/>
  <c r="W6581" i="1" a="1"/>
  <c r="W6581" i="1" s="1"/>
  <c r="V6581" i="1" a="1"/>
  <c r="V6581" i="1" s="1"/>
  <c r="U6581" i="1"/>
  <c r="V6580" i="1"/>
  <c r="U6580" i="1" a="1"/>
  <c r="U6580" i="1" s="1"/>
  <c r="W6579" i="1" a="1"/>
  <c r="W6579" i="1" s="1"/>
  <c r="V6579" i="1" a="1"/>
  <c r="V6579" i="1" s="1"/>
  <c r="U6579" i="1" a="1"/>
  <c r="U6579" i="1" s="1"/>
  <c r="V6578" i="1" a="1"/>
  <c r="V6578" i="1" s="1"/>
  <c r="U6578" i="1" a="1"/>
  <c r="U6578" i="1" s="1"/>
  <c r="W6577" i="1" a="1"/>
  <c r="W6577" i="1" s="1"/>
  <c r="V6577" i="1" a="1"/>
  <c r="V6577" i="1" s="1"/>
  <c r="U6577" i="1"/>
  <c r="V6576" i="1"/>
  <c r="U6576" i="1" a="1"/>
  <c r="U6576" i="1" s="1"/>
  <c r="W6575" i="1" a="1"/>
  <c r="W6575" i="1" s="1"/>
  <c r="V6575" i="1" a="1"/>
  <c r="V6575" i="1" s="1"/>
  <c r="U6575" i="1" a="1"/>
  <c r="U6575" i="1" s="1"/>
  <c r="V6574" i="1" a="1"/>
  <c r="V6574" i="1" s="1"/>
  <c r="U6574" i="1" a="1"/>
  <c r="U6574" i="1" s="1"/>
  <c r="W6573" i="1" a="1"/>
  <c r="W6573" i="1" s="1"/>
  <c r="V6573" i="1" a="1"/>
  <c r="V6573" i="1" s="1"/>
  <c r="U6573" i="1"/>
  <c r="V6572" i="1"/>
  <c r="U6572" i="1" a="1"/>
  <c r="U6572" i="1" s="1"/>
  <c r="W6571" i="1" a="1"/>
  <c r="W6571" i="1" s="1"/>
  <c r="V6571" i="1" a="1"/>
  <c r="V6571" i="1" s="1"/>
  <c r="U6571" i="1" a="1"/>
  <c r="U6571" i="1" s="1"/>
  <c r="V6570" i="1" a="1"/>
  <c r="V6570" i="1" s="1"/>
  <c r="U6570" i="1" a="1"/>
  <c r="U6570" i="1" s="1"/>
  <c r="W6569" i="1" a="1"/>
  <c r="W6569" i="1" s="1"/>
  <c r="V6569" i="1" a="1"/>
  <c r="V6569" i="1" s="1"/>
  <c r="U6569" i="1"/>
  <c r="V6568" i="1"/>
  <c r="U6568" i="1" a="1"/>
  <c r="U6568" i="1" s="1"/>
  <c r="W6567" i="1" a="1"/>
  <c r="W6567" i="1" s="1"/>
  <c r="V6567" i="1" a="1"/>
  <c r="V6567" i="1" s="1"/>
  <c r="U6567" i="1" a="1"/>
  <c r="U6567" i="1" s="1"/>
  <c r="V6566" i="1" a="1"/>
  <c r="V6566" i="1" s="1"/>
  <c r="U6566" i="1" a="1"/>
  <c r="U6566" i="1" s="1"/>
  <c r="W6565" i="1" a="1"/>
  <c r="W6565" i="1" s="1"/>
  <c r="V6565" i="1" a="1"/>
  <c r="V6565" i="1" s="1"/>
  <c r="U6565" i="1"/>
  <c r="V6564" i="1"/>
  <c r="U6564" i="1" a="1"/>
  <c r="U6564" i="1" s="1"/>
  <c r="W6563" i="1" a="1"/>
  <c r="W6563" i="1" s="1"/>
  <c r="V6563" i="1" a="1"/>
  <c r="V6563" i="1" s="1"/>
  <c r="U6563" i="1" a="1"/>
  <c r="U6563" i="1" s="1"/>
  <c r="V6562" i="1" a="1"/>
  <c r="V6562" i="1" s="1"/>
  <c r="U6562" i="1" a="1"/>
  <c r="U6562" i="1" s="1"/>
  <c r="W6561" i="1" a="1"/>
  <c r="W6561" i="1" s="1"/>
  <c r="V6561" i="1" a="1"/>
  <c r="V6561" i="1" s="1"/>
  <c r="U6561" i="1"/>
  <c r="V6560" i="1"/>
  <c r="U6560" i="1" a="1"/>
  <c r="U6560" i="1" s="1"/>
  <c r="W6559" i="1" a="1"/>
  <c r="W6559" i="1" s="1"/>
  <c r="V6559" i="1" a="1"/>
  <c r="V6559" i="1" s="1"/>
  <c r="U6559" i="1" a="1"/>
  <c r="U6559" i="1" s="1"/>
  <c r="V6558" i="1" a="1"/>
  <c r="V6558" i="1" s="1"/>
  <c r="U6558" i="1" a="1"/>
  <c r="U6558" i="1" s="1"/>
  <c r="W6557" i="1" a="1"/>
  <c r="W6557" i="1" s="1"/>
  <c r="V6557" i="1" a="1"/>
  <c r="V6557" i="1" s="1"/>
  <c r="U6557" i="1"/>
  <c r="V6556" i="1"/>
  <c r="U6556" i="1" a="1"/>
  <c r="U6556" i="1" s="1"/>
  <c r="W6555" i="1" a="1"/>
  <c r="W6555" i="1" s="1"/>
  <c r="W6553" i="1" s="1" a="1"/>
  <c r="W6553" i="1" s="1"/>
  <c r="V6555" i="1" a="1"/>
  <c r="V6555" i="1" s="1"/>
  <c r="U6555" i="1" a="1"/>
  <c r="U6555" i="1" s="1"/>
  <c r="U6553" i="1" s="1"/>
  <c r="W6551" i="1" a="1"/>
  <c r="W6551" i="1" s="1"/>
  <c r="V6551" i="1" a="1"/>
  <c r="V6551" i="1" s="1"/>
  <c r="U6551" i="1" a="1"/>
  <c r="U6551" i="1" s="1"/>
  <c r="V6550" i="1" a="1"/>
  <c r="V6550" i="1" s="1"/>
  <c r="U6550" i="1" a="1"/>
  <c r="U6550" i="1" s="1"/>
  <c r="W6549" i="1" a="1"/>
  <c r="W6549" i="1" s="1"/>
  <c r="V6549" i="1" a="1"/>
  <c r="V6549" i="1" s="1"/>
  <c r="U6549" i="1"/>
  <c r="V6548" i="1"/>
  <c r="U6548" i="1" a="1"/>
  <c r="U6548" i="1" s="1"/>
  <c r="W6547" i="1" a="1"/>
  <c r="W6547" i="1" s="1"/>
  <c r="V6547" i="1" a="1"/>
  <c r="V6547" i="1" s="1"/>
  <c r="U6547" i="1" a="1"/>
  <c r="U6547" i="1" s="1"/>
  <c r="V6546" i="1" a="1"/>
  <c r="V6546" i="1" s="1"/>
  <c r="U6546" i="1" a="1"/>
  <c r="U6546" i="1" s="1"/>
  <c r="W6545" i="1" a="1"/>
  <c r="W6545" i="1" s="1"/>
  <c r="V6545" i="1" a="1"/>
  <c r="V6545" i="1" s="1"/>
  <c r="U6545" i="1"/>
  <c r="V6544" i="1"/>
  <c r="U6544" i="1" a="1"/>
  <c r="U6544" i="1" s="1"/>
  <c r="W6543" i="1" a="1"/>
  <c r="W6543" i="1" s="1"/>
  <c r="V6543" i="1" a="1"/>
  <c r="V6543" i="1" s="1"/>
  <c r="U6543" i="1" a="1"/>
  <c r="U6543" i="1" s="1"/>
  <c r="V6542" i="1" a="1"/>
  <c r="V6542" i="1" s="1"/>
  <c r="U6542" i="1" a="1"/>
  <c r="U6542" i="1" s="1"/>
  <c r="W6541" i="1" a="1"/>
  <c r="W6541" i="1" s="1"/>
  <c r="V6541" i="1" a="1"/>
  <c r="V6541" i="1" s="1"/>
  <c r="U6541" i="1"/>
  <c r="V6540" i="1"/>
  <c r="U6540" i="1" a="1"/>
  <c r="U6540" i="1" s="1"/>
  <c r="W6539" i="1" a="1"/>
  <c r="W6539" i="1" s="1"/>
  <c r="V6539" i="1" a="1"/>
  <c r="V6539" i="1" s="1"/>
  <c r="U6539" i="1" a="1"/>
  <c r="U6539" i="1" s="1"/>
  <c r="V6538" i="1" a="1"/>
  <c r="V6538" i="1" s="1"/>
  <c r="U6538" i="1" a="1"/>
  <c r="U6538" i="1" s="1"/>
  <c r="W6537" i="1" a="1"/>
  <c r="W6537" i="1" s="1"/>
  <c r="V6537" i="1" a="1"/>
  <c r="V6537" i="1" s="1"/>
  <c r="U6537" i="1"/>
  <c r="V6536" i="1"/>
  <c r="U6536" i="1" a="1"/>
  <c r="U6536" i="1" s="1"/>
  <c r="W6535" i="1" a="1"/>
  <c r="W6535" i="1" s="1"/>
  <c r="V6535" i="1" a="1"/>
  <c r="V6535" i="1" s="1"/>
  <c r="U6535" i="1" a="1"/>
  <c r="U6535" i="1" s="1"/>
  <c r="V6534" i="1" a="1"/>
  <c r="V6534" i="1" s="1"/>
  <c r="U6534" i="1" a="1"/>
  <c r="U6534" i="1" s="1"/>
  <c r="W6533" i="1" a="1"/>
  <c r="W6533" i="1" s="1"/>
  <c r="V6533" i="1" a="1"/>
  <c r="V6533" i="1" s="1"/>
  <c r="U6533" i="1"/>
  <c r="V6532" i="1"/>
  <c r="U6532" i="1" a="1"/>
  <c r="U6532" i="1" s="1"/>
  <c r="W6531" i="1" a="1"/>
  <c r="W6531" i="1" s="1"/>
  <c r="V6531" i="1" a="1"/>
  <c r="V6531" i="1" s="1"/>
  <c r="U6531" i="1" a="1"/>
  <c r="U6531" i="1" s="1"/>
  <c r="V6530" i="1" a="1"/>
  <c r="V6530" i="1" s="1"/>
  <c r="U6530" i="1" a="1"/>
  <c r="U6530" i="1" s="1"/>
  <c r="W6529" i="1" a="1"/>
  <c r="W6529" i="1" s="1"/>
  <c r="V6529" i="1" a="1"/>
  <c r="V6529" i="1" s="1"/>
  <c r="U6529" i="1"/>
  <c r="V6528" i="1"/>
  <c r="U6528" i="1" a="1"/>
  <c r="U6528" i="1" s="1"/>
  <c r="W6527" i="1" a="1"/>
  <c r="W6527" i="1" s="1"/>
  <c r="V6527" i="1" a="1"/>
  <c r="V6527" i="1" s="1"/>
  <c r="U6527" i="1" a="1"/>
  <c r="U6527" i="1" s="1"/>
  <c r="V6526" i="1" a="1"/>
  <c r="V6526" i="1" s="1"/>
  <c r="U6526" i="1" a="1"/>
  <c r="U6526" i="1" s="1"/>
  <c r="W6525" i="1" a="1"/>
  <c r="W6525" i="1" s="1"/>
  <c r="V6525" i="1" a="1"/>
  <c r="V6525" i="1" s="1"/>
  <c r="U6525" i="1"/>
  <c r="V6524" i="1"/>
  <c r="U6524" i="1" a="1"/>
  <c r="U6524" i="1" s="1"/>
  <c r="W6523" i="1" a="1"/>
  <c r="W6523" i="1" s="1"/>
  <c r="V6523" i="1" a="1"/>
  <c r="V6523" i="1" s="1"/>
  <c r="U6523" i="1" a="1"/>
  <c r="U6523" i="1" s="1"/>
  <c r="V6522" i="1" a="1"/>
  <c r="V6522" i="1" s="1"/>
  <c r="U6522" i="1" a="1"/>
  <c r="U6522" i="1" s="1"/>
  <c r="W6521" i="1" a="1"/>
  <c r="W6521" i="1" s="1"/>
  <c r="V6521" i="1" a="1"/>
  <c r="V6521" i="1" s="1"/>
  <c r="U6521" i="1"/>
  <c r="V6520" i="1"/>
  <c r="U6520" i="1" a="1"/>
  <c r="U6520" i="1" s="1"/>
  <c r="W6519" i="1" a="1"/>
  <c r="W6519" i="1" s="1"/>
  <c r="V6519" i="1" a="1"/>
  <c r="V6519" i="1" s="1"/>
  <c r="U6519" i="1" a="1"/>
  <c r="U6519" i="1" s="1"/>
  <c r="V6518" i="1" a="1"/>
  <c r="V6518" i="1" s="1"/>
  <c r="U6518" i="1" a="1"/>
  <c r="U6518" i="1" s="1"/>
  <c r="W6517" i="1" a="1"/>
  <c r="W6517" i="1" s="1"/>
  <c r="V6517" i="1" a="1"/>
  <c r="V6517" i="1" s="1"/>
  <c r="U6517" i="1"/>
  <c r="V6516" i="1"/>
  <c r="U6516" i="1" a="1"/>
  <c r="U6516" i="1" s="1"/>
  <c r="W6515" i="1" a="1"/>
  <c r="W6515" i="1" s="1"/>
  <c r="V6515" i="1" a="1"/>
  <c r="V6515" i="1" s="1"/>
  <c r="U6515" i="1" a="1"/>
  <c r="U6515" i="1" s="1"/>
  <c r="V6514" i="1" a="1"/>
  <c r="V6514" i="1" s="1"/>
  <c r="U6514" i="1" a="1"/>
  <c r="U6514" i="1" s="1"/>
  <c r="W6513" i="1" a="1"/>
  <c r="W6513" i="1" s="1"/>
  <c r="V6513" i="1" a="1"/>
  <c r="V6513" i="1" s="1"/>
  <c r="U6513" i="1"/>
  <c r="V6512" i="1"/>
  <c r="U6512" i="1" a="1"/>
  <c r="U6512" i="1" s="1"/>
  <c r="W6511" i="1" a="1"/>
  <c r="W6511" i="1" s="1"/>
  <c r="V6511" i="1" a="1"/>
  <c r="V6511" i="1" s="1"/>
  <c r="U6511" i="1" a="1"/>
  <c r="U6511" i="1" s="1"/>
  <c r="V6510" i="1" a="1"/>
  <c r="V6510" i="1" s="1"/>
  <c r="U6510" i="1" a="1"/>
  <c r="U6510" i="1" s="1"/>
  <c r="W6509" i="1" a="1"/>
  <c r="W6509" i="1" s="1"/>
  <c r="V6509" i="1" a="1"/>
  <c r="V6509" i="1" s="1"/>
  <c r="U6509" i="1"/>
  <c r="V6508" i="1"/>
  <c r="U6508" i="1" a="1"/>
  <c r="U6508" i="1" s="1"/>
  <c r="W6507" i="1" a="1"/>
  <c r="W6507" i="1" s="1"/>
  <c r="W6505" i="1" s="1" a="1"/>
  <c r="W6505" i="1" s="1"/>
  <c r="V6507" i="1" a="1"/>
  <c r="V6507" i="1" s="1"/>
  <c r="V6506" i="1" s="1" a="1"/>
  <c r="V6506" i="1" s="1"/>
  <c r="U6507" i="1" a="1"/>
  <c r="U6507" i="1" s="1"/>
  <c r="U6506" i="1" s="1" a="1"/>
  <c r="U6506" i="1" s="1"/>
  <c r="W6503" i="1" a="1"/>
  <c r="W6503" i="1" s="1"/>
  <c r="W6501" i="1" s="1" a="1"/>
  <c r="W6501" i="1" s="1"/>
  <c r="V6503" i="1" a="1"/>
  <c r="V6503" i="1" s="1"/>
  <c r="V6502" i="1" s="1" a="1"/>
  <c r="V6502" i="1" s="1"/>
  <c r="U6503" i="1" a="1"/>
  <c r="U6503" i="1" s="1"/>
  <c r="U6501" i="1" s="1"/>
  <c r="W6499" i="1" a="1"/>
  <c r="W6499" i="1" s="1"/>
  <c r="W6497" i="1" s="1" a="1"/>
  <c r="W6497" i="1" s="1"/>
  <c r="V6499" i="1" a="1"/>
  <c r="V6499" i="1" s="1"/>
  <c r="V6497" i="1" s="1" a="1"/>
  <c r="V6497" i="1" s="1"/>
  <c r="U6499" i="1" a="1"/>
  <c r="U6499" i="1" s="1"/>
  <c r="U6498" i="1" s="1" a="1"/>
  <c r="U6498" i="1" s="1"/>
  <c r="W6495" i="1" a="1"/>
  <c r="W6495" i="1" s="1"/>
  <c r="W6493" i="1" s="1" a="1"/>
  <c r="W6493" i="1" s="1"/>
  <c r="V6495" i="1" a="1"/>
  <c r="V6495" i="1" s="1"/>
  <c r="V6494" i="1" s="1" a="1"/>
  <c r="V6494" i="1" s="1"/>
  <c r="U6495" i="1" a="1"/>
  <c r="U6495" i="1" s="1"/>
  <c r="U6494" i="1" s="1" a="1"/>
  <c r="U6494" i="1" s="1"/>
  <c r="W6491" i="1" a="1"/>
  <c r="W6491" i="1" s="1"/>
  <c r="W6489" i="1" s="1" a="1"/>
  <c r="W6489" i="1" s="1"/>
  <c r="V6491" i="1" a="1"/>
  <c r="V6491" i="1" s="1"/>
  <c r="V6490" i="1" s="1" a="1"/>
  <c r="V6490" i="1" s="1"/>
  <c r="U6491" i="1" a="1"/>
  <c r="U6491" i="1" s="1"/>
  <c r="U6490" i="1" s="1" a="1"/>
  <c r="U6490" i="1" s="1"/>
  <c r="W6487" i="1" a="1"/>
  <c r="W6487" i="1" s="1"/>
  <c r="V6487" i="1" a="1"/>
  <c r="V6487" i="1" s="1"/>
  <c r="U6487" i="1" a="1"/>
  <c r="U6487" i="1" s="1"/>
  <c r="V6486" i="1" a="1"/>
  <c r="V6486" i="1" s="1"/>
  <c r="U6486" i="1" a="1"/>
  <c r="U6486" i="1" s="1"/>
  <c r="W6485" i="1" a="1"/>
  <c r="W6485" i="1" s="1"/>
  <c r="V6485" i="1" a="1"/>
  <c r="V6485" i="1" s="1"/>
  <c r="U6485" i="1"/>
  <c r="V6484" i="1"/>
  <c r="U6484" i="1" a="1"/>
  <c r="U6484" i="1" s="1"/>
  <c r="W6483" i="1" a="1"/>
  <c r="W6483" i="1" s="1"/>
  <c r="V6483" i="1" a="1"/>
  <c r="V6483" i="1" s="1"/>
  <c r="U6483" i="1" a="1"/>
  <c r="U6483" i="1" s="1"/>
  <c r="V6482" i="1" a="1"/>
  <c r="V6482" i="1" s="1"/>
  <c r="U6482" i="1" a="1"/>
  <c r="U6482" i="1" s="1"/>
  <c r="W6481" i="1" a="1"/>
  <c r="W6481" i="1" s="1"/>
  <c r="V6481" i="1" a="1"/>
  <c r="V6481" i="1" s="1"/>
  <c r="U6481" i="1"/>
  <c r="V6480" i="1"/>
  <c r="U6480" i="1" a="1"/>
  <c r="U6480" i="1" s="1"/>
  <c r="W6479" i="1" a="1"/>
  <c r="W6479" i="1" s="1"/>
  <c r="V6479" i="1" a="1"/>
  <c r="V6479" i="1" s="1"/>
  <c r="U6479" i="1" a="1"/>
  <c r="U6479" i="1" s="1"/>
  <c r="V6478" i="1" a="1"/>
  <c r="V6478" i="1" s="1"/>
  <c r="U6478" i="1" a="1"/>
  <c r="U6478" i="1" s="1"/>
  <c r="W6477" i="1" a="1"/>
  <c r="W6477" i="1" s="1"/>
  <c r="V6477" i="1" a="1"/>
  <c r="V6477" i="1" s="1"/>
  <c r="U6477" i="1"/>
  <c r="V6476" i="1"/>
  <c r="U6476" i="1" a="1"/>
  <c r="U6476" i="1" s="1"/>
  <c r="W6475" i="1" a="1"/>
  <c r="W6475" i="1" s="1"/>
  <c r="V6475" i="1" a="1"/>
  <c r="V6475" i="1" s="1"/>
  <c r="U6475" i="1" a="1"/>
  <c r="U6475" i="1" s="1"/>
  <c r="V6474" i="1" a="1"/>
  <c r="V6474" i="1" s="1"/>
  <c r="U6474" i="1" a="1"/>
  <c r="U6474" i="1" s="1"/>
  <c r="W6473" i="1" a="1"/>
  <c r="W6473" i="1" s="1"/>
  <c r="V6473" i="1" a="1"/>
  <c r="V6473" i="1" s="1"/>
  <c r="U6473" i="1"/>
  <c r="V6472" i="1"/>
  <c r="U6472" i="1" a="1"/>
  <c r="U6472" i="1" s="1"/>
  <c r="W6471" i="1" a="1"/>
  <c r="W6471" i="1" s="1"/>
  <c r="V6471" i="1" a="1"/>
  <c r="V6471" i="1" s="1"/>
  <c r="U6471" i="1" a="1"/>
  <c r="U6471" i="1" s="1"/>
  <c r="V6470" i="1" a="1"/>
  <c r="V6470" i="1" s="1"/>
  <c r="U6470" i="1" a="1"/>
  <c r="U6470" i="1" s="1"/>
  <c r="W6469" i="1" a="1"/>
  <c r="W6469" i="1" s="1"/>
  <c r="V6469" i="1" a="1"/>
  <c r="V6469" i="1" s="1"/>
  <c r="U6469" i="1"/>
  <c r="V6468" i="1"/>
  <c r="U6468" i="1" a="1"/>
  <c r="U6468" i="1" s="1"/>
  <c r="W6467" i="1" a="1"/>
  <c r="W6467" i="1" s="1"/>
  <c r="V6467" i="1" a="1"/>
  <c r="V6467" i="1" s="1"/>
  <c r="U6467" i="1" a="1"/>
  <c r="U6467" i="1" s="1"/>
  <c r="V6466" i="1" a="1"/>
  <c r="V6466" i="1" s="1"/>
  <c r="U6466" i="1" a="1"/>
  <c r="U6466" i="1" s="1"/>
  <c r="W6465" i="1" a="1"/>
  <c r="W6465" i="1" s="1"/>
  <c r="V6465" i="1" a="1"/>
  <c r="V6465" i="1" s="1"/>
  <c r="U6465" i="1"/>
  <c r="V6464" i="1"/>
  <c r="U6464" i="1" a="1"/>
  <c r="U6464" i="1" s="1"/>
  <c r="W6463" i="1" a="1"/>
  <c r="W6463" i="1" s="1"/>
  <c r="V6463" i="1" a="1"/>
  <c r="V6463" i="1" s="1"/>
  <c r="U6463" i="1" a="1"/>
  <c r="U6463" i="1" s="1"/>
  <c r="V6462" i="1" a="1"/>
  <c r="V6462" i="1" s="1"/>
  <c r="U6462" i="1" a="1"/>
  <c r="U6462" i="1" s="1"/>
  <c r="W6461" i="1" a="1"/>
  <c r="W6461" i="1" s="1"/>
  <c r="V6461" i="1" a="1"/>
  <c r="V6461" i="1" s="1"/>
  <c r="U6461" i="1"/>
  <c r="V6460" i="1"/>
  <c r="U6460" i="1" a="1"/>
  <c r="U6460" i="1" s="1"/>
  <c r="W6459" i="1" a="1"/>
  <c r="W6459" i="1" s="1"/>
  <c r="V6459" i="1" a="1"/>
  <c r="V6459" i="1" s="1"/>
  <c r="U6459" i="1" a="1"/>
  <c r="U6459" i="1" s="1"/>
  <c r="V6458" i="1" a="1"/>
  <c r="V6458" i="1" s="1"/>
  <c r="U6458" i="1" a="1"/>
  <c r="U6458" i="1" s="1"/>
  <c r="W6457" i="1" a="1"/>
  <c r="W6457" i="1" s="1"/>
  <c r="V6457" i="1" a="1"/>
  <c r="V6457" i="1" s="1"/>
  <c r="U6457" i="1"/>
  <c r="V6456" i="1"/>
  <c r="U6456" i="1" a="1"/>
  <c r="U6456" i="1" s="1"/>
  <c r="W6455" i="1" a="1"/>
  <c r="W6455" i="1" s="1"/>
  <c r="V6455" i="1" a="1"/>
  <c r="V6455" i="1" s="1"/>
  <c r="U6455" i="1" a="1"/>
  <c r="U6455" i="1" s="1"/>
  <c r="V6454" i="1" a="1"/>
  <c r="V6454" i="1" s="1"/>
  <c r="U6454" i="1" a="1"/>
  <c r="U6454" i="1" s="1"/>
  <c r="W6453" i="1" a="1"/>
  <c r="W6453" i="1" s="1"/>
  <c r="V6453" i="1" a="1"/>
  <c r="V6453" i="1" s="1"/>
  <c r="U6453" i="1"/>
  <c r="V6452" i="1"/>
  <c r="U6452" i="1" a="1"/>
  <c r="U6452" i="1" s="1"/>
  <c r="W6451" i="1" a="1"/>
  <c r="W6451" i="1" s="1"/>
  <c r="V6451" i="1" a="1"/>
  <c r="V6451" i="1" s="1"/>
  <c r="U6451" i="1" a="1"/>
  <c r="U6451" i="1" s="1"/>
  <c r="V6450" i="1" a="1"/>
  <c r="V6450" i="1" s="1"/>
  <c r="U6450" i="1" a="1"/>
  <c r="U6450" i="1" s="1"/>
  <c r="W6449" i="1" a="1"/>
  <c r="W6449" i="1" s="1"/>
  <c r="V6449" i="1" a="1"/>
  <c r="V6449" i="1" s="1"/>
  <c r="U6449" i="1"/>
  <c r="V6448" i="1"/>
  <c r="U6448" i="1" a="1"/>
  <c r="U6448" i="1" s="1"/>
  <c r="W6447" i="1" a="1"/>
  <c r="W6447" i="1" s="1"/>
  <c r="V6447" i="1" a="1"/>
  <c r="V6447" i="1" s="1"/>
  <c r="U6447" i="1" a="1"/>
  <c r="U6447" i="1" s="1"/>
  <c r="V6446" i="1" a="1"/>
  <c r="V6446" i="1" s="1"/>
  <c r="U6446" i="1" a="1"/>
  <c r="U6446" i="1" s="1"/>
  <c r="W6445" i="1" a="1"/>
  <c r="W6445" i="1" s="1"/>
  <c r="V6445" i="1" a="1"/>
  <c r="V6445" i="1" s="1"/>
  <c r="U6445" i="1"/>
  <c r="V6444" i="1"/>
  <c r="U6444" i="1" a="1"/>
  <c r="U6444" i="1" s="1"/>
  <c r="W6443" i="1" a="1"/>
  <c r="W6443" i="1" s="1"/>
  <c r="V6443" i="1" a="1"/>
  <c r="V6443" i="1" s="1"/>
  <c r="U6443" i="1" a="1"/>
  <c r="U6443" i="1" s="1"/>
  <c r="V6442" i="1" a="1"/>
  <c r="V6442" i="1" s="1"/>
  <c r="U6442" i="1" a="1"/>
  <c r="U6442" i="1" s="1"/>
  <c r="W6441" i="1" a="1"/>
  <c r="W6441" i="1" s="1"/>
  <c r="V6441" i="1" a="1"/>
  <c r="V6441" i="1" s="1"/>
  <c r="U6441" i="1"/>
  <c r="V6440" i="1"/>
  <c r="U6440" i="1" a="1"/>
  <c r="U6440" i="1" s="1"/>
  <c r="W6439" i="1" a="1"/>
  <c r="W6439" i="1" s="1"/>
  <c r="V6439" i="1" a="1"/>
  <c r="V6439" i="1" s="1"/>
  <c r="U6439" i="1" a="1"/>
  <c r="U6439" i="1" s="1"/>
  <c r="V6438" i="1" a="1"/>
  <c r="V6438" i="1" s="1"/>
  <c r="U6438" i="1" a="1"/>
  <c r="U6438" i="1" s="1"/>
  <c r="W6437" i="1" a="1"/>
  <c r="W6437" i="1" s="1"/>
  <c r="V6437" i="1" a="1"/>
  <c r="V6437" i="1" s="1"/>
  <c r="U6437" i="1"/>
  <c r="V6436" i="1"/>
  <c r="U6436" i="1" a="1"/>
  <c r="U6436" i="1" s="1"/>
  <c r="W6435" i="1" a="1"/>
  <c r="W6435" i="1" s="1"/>
  <c r="V6435" i="1" a="1"/>
  <c r="V6435" i="1" s="1"/>
  <c r="U6435" i="1" a="1"/>
  <c r="U6435" i="1" s="1"/>
  <c r="V6434" i="1" a="1"/>
  <c r="V6434" i="1" s="1"/>
  <c r="U6434" i="1" a="1"/>
  <c r="U6434" i="1" s="1"/>
  <c r="W6433" i="1" a="1"/>
  <c r="W6433" i="1" s="1"/>
  <c r="V6433" i="1" a="1"/>
  <c r="V6433" i="1" s="1"/>
  <c r="U6433" i="1"/>
  <c r="V6432" i="1"/>
  <c r="U6432" i="1" a="1"/>
  <c r="U6432" i="1" s="1"/>
  <c r="W6431" i="1" a="1"/>
  <c r="W6431" i="1" s="1"/>
  <c r="W6429" i="1" s="1" a="1"/>
  <c r="W6429" i="1" s="1"/>
  <c r="V6431" i="1" a="1"/>
  <c r="V6431" i="1" s="1"/>
  <c r="U6431" i="1" a="1"/>
  <c r="U6431" i="1" s="1"/>
  <c r="U6429" i="1" s="1"/>
  <c r="W6427" i="1" a="1"/>
  <c r="W6427" i="1" s="1"/>
  <c r="W6425" i="1" s="1" a="1"/>
  <c r="W6425" i="1" s="1"/>
  <c r="V6427" i="1" a="1"/>
  <c r="V6427" i="1" s="1"/>
  <c r="U6427" i="1" a="1"/>
  <c r="U6427" i="1" s="1"/>
  <c r="W6423" i="1" a="1"/>
  <c r="W6423" i="1" s="1"/>
  <c r="V6423" i="1" a="1"/>
  <c r="V6423" i="1" s="1"/>
  <c r="U6423" i="1" a="1"/>
  <c r="U6423" i="1" s="1"/>
  <c r="V6422" i="1" a="1"/>
  <c r="V6422" i="1" s="1"/>
  <c r="U6422" i="1" a="1"/>
  <c r="U6422" i="1" s="1"/>
  <c r="W6421" i="1" a="1"/>
  <c r="W6421" i="1" s="1"/>
  <c r="V6421" i="1" a="1"/>
  <c r="V6421" i="1" s="1"/>
  <c r="U6421" i="1"/>
  <c r="V6420" i="1"/>
  <c r="U6420" i="1" a="1"/>
  <c r="U6420" i="1" s="1"/>
  <c r="W6419" i="1" a="1"/>
  <c r="W6419" i="1" s="1"/>
  <c r="W6417" i="1" s="1" a="1"/>
  <c r="W6417" i="1" s="1"/>
  <c r="V6419" i="1" a="1"/>
  <c r="V6419" i="1" s="1"/>
  <c r="U6419" i="1" a="1"/>
  <c r="U6419" i="1" s="1"/>
  <c r="W6415" i="1" a="1"/>
  <c r="W6415" i="1" s="1"/>
  <c r="V6415" i="1" a="1"/>
  <c r="V6415" i="1" s="1"/>
  <c r="U6415" i="1" a="1"/>
  <c r="U6415" i="1" s="1"/>
  <c r="V6414" i="1" a="1"/>
  <c r="V6414" i="1" s="1"/>
  <c r="U6414" i="1" a="1"/>
  <c r="U6414" i="1" s="1"/>
  <c r="W6413" i="1" a="1"/>
  <c r="W6413" i="1" s="1"/>
  <c r="V6413" i="1" a="1"/>
  <c r="V6413" i="1" s="1"/>
  <c r="U6413" i="1"/>
  <c r="V6412" i="1"/>
  <c r="U6412" i="1" a="1"/>
  <c r="U6412" i="1" s="1"/>
  <c r="W6411" i="1" a="1"/>
  <c r="W6411" i="1" s="1"/>
  <c r="V6411" i="1" a="1"/>
  <c r="V6411" i="1" s="1"/>
  <c r="U6411" i="1" a="1"/>
  <c r="U6411" i="1" s="1"/>
  <c r="V6410" i="1" a="1"/>
  <c r="V6410" i="1" s="1"/>
  <c r="U6410" i="1" a="1"/>
  <c r="U6410" i="1" s="1"/>
  <c r="W6409" i="1" a="1"/>
  <c r="W6409" i="1" s="1"/>
  <c r="V6409" i="1" a="1"/>
  <c r="V6409" i="1" s="1"/>
  <c r="U6409" i="1"/>
  <c r="V6408" i="1"/>
  <c r="U6408" i="1" a="1"/>
  <c r="U6408" i="1" s="1"/>
  <c r="W6407" i="1" a="1"/>
  <c r="W6407" i="1" s="1"/>
  <c r="V6407" i="1" a="1"/>
  <c r="V6407" i="1" s="1"/>
  <c r="U6407" i="1" a="1"/>
  <c r="U6407" i="1" s="1"/>
  <c r="V6406" i="1" a="1"/>
  <c r="V6406" i="1" s="1"/>
  <c r="U6406" i="1" a="1"/>
  <c r="U6406" i="1" s="1"/>
  <c r="W6405" i="1" a="1"/>
  <c r="W6405" i="1" s="1"/>
  <c r="V6405" i="1" a="1"/>
  <c r="V6405" i="1" s="1"/>
  <c r="U6405" i="1"/>
  <c r="V6404" i="1"/>
  <c r="U6404" i="1" a="1"/>
  <c r="U6404" i="1" s="1"/>
  <c r="W6403" i="1" a="1"/>
  <c r="W6403" i="1" s="1"/>
  <c r="V6403" i="1" a="1"/>
  <c r="V6403" i="1" s="1"/>
  <c r="U6403" i="1" a="1"/>
  <c r="U6403" i="1" s="1"/>
  <c r="V6402" i="1" a="1"/>
  <c r="V6402" i="1" s="1"/>
  <c r="U6402" i="1" a="1"/>
  <c r="U6402" i="1" s="1"/>
  <c r="W6401" i="1" a="1"/>
  <c r="W6401" i="1" s="1"/>
  <c r="V6401" i="1" a="1"/>
  <c r="V6401" i="1" s="1"/>
  <c r="U6401" i="1"/>
  <c r="V6400" i="1"/>
  <c r="U6400" i="1" a="1"/>
  <c r="U6400" i="1" s="1"/>
  <c r="W6399" i="1" a="1"/>
  <c r="W6399" i="1" s="1"/>
  <c r="V6399" i="1" a="1"/>
  <c r="V6399" i="1" s="1"/>
  <c r="U6399" i="1" a="1"/>
  <c r="U6399" i="1" s="1"/>
  <c r="V6398" i="1" a="1"/>
  <c r="V6398" i="1" s="1"/>
  <c r="U6398" i="1" a="1"/>
  <c r="U6398" i="1" s="1"/>
  <c r="W6397" i="1" a="1"/>
  <c r="W6397" i="1" s="1"/>
  <c r="V6397" i="1" a="1"/>
  <c r="V6397" i="1" s="1"/>
  <c r="U6397" i="1"/>
  <c r="V6396" i="1"/>
  <c r="U6396" i="1" a="1"/>
  <c r="U6396" i="1" s="1"/>
  <c r="W6395" i="1" a="1"/>
  <c r="W6395" i="1" s="1"/>
  <c r="V6395" i="1" a="1"/>
  <c r="V6395" i="1" s="1"/>
  <c r="U6395" i="1" a="1"/>
  <c r="U6395" i="1" s="1"/>
  <c r="V6394" i="1" a="1"/>
  <c r="V6394" i="1" s="1"/>
  <c r="U6394" i="1" a="1"/>
  <c r="U6394" i="1" s="1"/>
  <c r="W6393" i="1" a="1"/>
  <c r="W6393" i="1" s="1"/>
  <c r="V6393" i="1" a="1"/>
  <c r="V6393" i="1" s="1"/>
  <c r="U6393" i="1"/>
  <c r="V6392" i="1"/>
  <c r="U6392" i="1" a="1"/>
  <c r="U6392" i="1" s="1"/>
  <c r="W6391" i="1" a="1"/>
  <c r="W6391" i="1" s="1"/>
  <c r="V6391" i="1" a="1"/>
  <c r="V6391" i="1" s="1"/>
  <c r="U6391" i="1" a="1"/>
  <c r="U6391" i="1" s="1"/>
  <c r="V6390" i="1" a="1"/>
  <c r="V6390" i="1" s="1"/>
  <c r="U6390" i="1" a="1"/>
  <c r="U6390" i="1" s="1"/>
  <c r="W6389" i="1" a="1"/>
  <c r="W6389" i="1" s="1"/>
  <c r="V6389" i="1" a="1"/>
  <c r="V6389" i="1" s="1"/>
  <c r="U6389" i="1"/>
  <c r="V6388" i="1"/>
  <c r="U6388" i="1" a="1"/>
  <c r="U6388" i="1" s="1"/>
  <c r="W6387" i="1" a="1"/>
  <c r="W6387" i="1" s="1"/>
  <c r="V6387" i="1" a="1"/>
  <c r="V6387" i="1" s="1"/>
  <c r="U6387" i="1" a="1"/>
  <c r="U6387" i="1" s="1"/>
  <c r="V6386" i="1" a="1"/>
  <c r="V6386" i="1" s="1"/>
  <c r="U6386" i="1" a="1"/>
  <c r="U6386" i="1" s="1"/>
  <c r="W6385" i="1" a="1"/>
  <c r="W6385" i="1" s="1"/>
  <c r="V6385" i="1" a="1"/>
  <c r="V6385" i="1" s="1"/>
  <c r="U6385" i="1"/>
  <c r="V6384" i="1"/>
  <c r="U6384" i="1" a="1"/>
  <c r="U6384" i="1" s="1"/>
  <c r="W6383" i="1" a="1"/>
  <c r="W6383" i="1" s="1"/>
  <c r="V6383" i="1" a="1"/>
  <c r="V6383" i="1" s="1"/>
  <c r="U6383" i="1" a="1"/>
  <c r="U6383" i="1" s="1"/>
  <c r="V6382" i="1" a="1"/>
  <c r="V6382" i="1" s="1"/>
  <c r="U6382" i="1" a="1"/>
  <c r="U6382" i="1" s="1"/>
  <c r="W6381" i="1" a="1"/>
  <c r="W6381" i="1" s="1"/>
  <c r="V6381" i="1" a="1"/>
  <c r="V6381" i="1" s="1"/>
  <c r="U6381" i="1"/>
  <c r="V6380" i="1"/>
  <c r="U6380" i="1" a="1"/>
  <c r="U6380" i="1" s="1"/>
  <c r="W6379" i="1" a="1"/>
  <c r="W6379" i="1" s="1"/>
  <c r="V6379" i="1" a="1"/>
  <c r="V6379" i="1" s="1"/>
  <c r="U6379" i="1" a="1"/>
  <c r="U6379" i="1" s="1"/>
  <c r="V6378" i="1" a="1"/>
  <c r="V6378" i="1" s="1"/>
  <c r="U6378" i="1" a="1"/>
  <c r="U6378" i="1" s="1"/>
  <c r="W6377" i="1" a="1"/>
  <c r="W6377" i="1" s="1"/>
  <c r="V6377" i="1" a="1"/>
  <c r="V6377" i="1" s="1"/>
  <c r="U6377" i="1"/>
  <c r="V6376" i="1"/>
  <c r="U6376" i="1" a="1"/>
  <c r="U6376" i="1" s="1"/>
  <c r="W6375" i="1" a="1"/>
  <c r="W6375" i="1" s="1"/>
  <c r="V6375" i="1" a="1"/>
  <c r="V6375" i="1" s="1"/>
  <c r="U6375" i="1" a="1"/>
  <c r="U6375" i="1" s="1"/>
  <c r="V6374" i="1" a="1"/>
  <c r="V6374" i="1" s="1"/>
  <c r="U6374" i="1" a="1"/>
  <c r="U6374" i="1" s="1"/>
  <c r="W6373" i="1" a="1"/>
  <c r="W6373" i="1" s="1"/>
  <c r="V6373" i="1" a="1"/>
  <c r="V6373" i="1" s="1"/>
  <c r="U6373" i="1"/>
  <c r="V6372" i="1"/>
  <c r="U6372" i="1" a="1"/>
  <c r="U6372" i="1" s="1"/>
  <c r="W6371" i="1" a="1"/>
  <c r="W6371" i="1" s="1"/>
  <c r="W6369" i="1" s="1" a="1"/>
  <c r="W6369" i="1" s="1"/>
  <c r="V6371" i="1" a="1"/>
  <c r="V6371" i="1" s="1"/>
  <c r="U6371" i="1" a="1"/>
  <c r="U6371" i="1" s="1"/>
  <c r="W6367" i="1" a="1"/>
  <c r="W6367" i="1" s="1"/>
  <c r="V6367" i="1" a="1"/>
  <c r="V6367" i="1" s="1"/>
  <c r="U6367" i="1" a="1"/>
  <c r="U6367" i="1" s="1"/>
  <c r="V6366" i="1" a="1"/>
  <c r="V6366" i="1" s="1"/>
  <c r="U6366" i="1" a="1"/>
  <c r="U6366" i="1" s="1"/>
  <c r="W6365" i="1" a="1"/>
  <c r="W6365" i="1" s="1"/>
  <c r="V6365" i="1" a="1"/>
  <c r="V6365" i="1" s="1"/>
  <c r="U6365" i="1"/>
  <c r="V6364" i="1"/>
  <c r="U6364" i="1" a="1"/>
  <c r="U6364" i="1" s="1"/>
  <c r="W6363" i="1" a="1"/>
  <c r="W6363" i="1" s="1"/>
  <c r="V6363" i="1" a="1"/>
  <c r="V6363" i="1" s="1"/>
  <c r="U6363" i="1" a="1"/>
  <c r="U6363" i="1" s="1"/>
  <c r="V6362" i="1" a="1"/>
  <c r="V6362" i="1" s="1"/>
  <c r="U6362" i="1" a="1"/>
  <c r="U6362" i="1" s="1"/>
  <c r="W6361" i="1" a="1"/>
  <c r="W6361" i="1" s="1"/>
  <c r="V6361" i="1" a="1"/>
  <c r="V6361" i="1" s="1"/>
  <c r="U6361" i="1"/>
  <c r="V6360" i="1"/>
  <c r="U6360" i="1" a="1"/>
  <c r="U6360" i="1" s="1"/>
  <c r="W6359" i="1" a="1"/>
  <c r="W6359" i="1" s="1"/>
  <c r="W6357" i="1" s="1" a="1"/>
  <c r="W6357" i="1" s="1"/>
  <c r="V6359" i="1" a="1"/>
  <c r="V6359" i="1" s="1"/>
  <c r="U6359" i="1" a="1"/>
  <c r="U6359" i="1" s="1"/>
  <c r="W6355" i="1" a="1"/>
  <c r="W6355" i="1" s="1"/>
  <c r="V6355" i="1" a="1"/>
  <c r="V6355" i="1" s="1"/>
  <c r="U6355" i="1" a="1"/>
  <c r="U6355" i="1" s="1"/>
  <c r="V6354" i="1" a="1"/>
  <c r="V6354" i="1" s="1"/>
  <c r="U6354" i="1" a="1"/>
  <c r="U6354" i="1" s="1"/>
  <c r="W6353" i="1" a="1"/>
  <c r="W6353" i="1" s="1"/>
  <c r="V6353" i="1" a="1"/>
  <c r="V6353" i="1" s="1"/>
  <c r="U6353" i="1"/>
  <c r="V6352" i="1"/>
  <c r="U6352" i="1" a="1"/>
  <c r="U6352" i="1" s="1"/>
  <c r="W6351" i="1" a="1"/>
  <c r="W6351" i="1" s="1"/>
  <c r="V6351" i="1" a="1"/>
  <c r="V6351" i="1" s="1"/>
  <c r="U6351" i="1" a="1"/>
  <c r="U6351" i="1" s="1"/>
  <c r="V6350" i="1" a="1"/>
  <c r="V6350" i="1" s="1"/>
  <c r="U6350" i="1" a="1"/>
  <c r="U6350" i="1" s="1"/>
  <c r="W6349" i="1" a="1"/>
  <c r="W6349" i="1" s="1"/>
  <c r="V6349" i="1" a="1"/>
  <c r="V6349" i="1" s="1"/>
  <c r="U6349" i="1"/>
  <c r="V6348" i="1"/>
  <c r="U6348" i="1" a="1"/>
  <c r="U6348" i="1" s="1"/>
  <c r="W6347" i="1" a="1"/>
  <c r="W6347" i="1" s="1"/>
  <c r="V6347" i="1" a="1"/>
  <c r="V6347" i="1" s="1"/>
  <c r="U6347" i="1" a="1"/>
  <c r="U6347" i="1" s="1"/>
  <c r="V6346" i="1" a="1"/>
  <c r="V6346" i="1" s="1"/>
  <c r="U6346" i="1" a="1"/>
  <c r="U6346" i="1" s="1"/>
  <c r="W6345" i="1" a="1"/>
  <c r="W6345" i="1" s="1"/>
  <c r="V6345" i="1" a="1"/>
  <c r="V6345" i="1" s="1"/>
  <c r="U6345" i="1"/>
  <c r="V6344" i="1"/>
  <c r="U6344" i="1" a="1"/>
  <c r="U6344" i="1" s="1"/>
  <c r="W6343" i="1" a="1"/>
  <c r="W6343" i="1" s="1"/>
  <c r="V6343" i="1" a="1"/>
  <c r="V6343" i="1" s="1"/>
  <c r="U6343" i="1" a="1"/>
  <c r="U6343" i="1" s="1"/>
  <c r="V6342" i="1" a="1"/>
  <c r="V6342" i="1" s="1"/>
  <c r="U6342" i="1" a="1"/>
  <c r="U6342" i="1" s="1"/>
  <c r="W6341" i="1" a="1"/>
  <c r="W6341" i="1" s="1"/>
  <c r="V6341" i="1" a="1"/>
  <c r="V6341" i="1" s="1"/>
  <c r="U6341" i="1"/>
  <c r="V6340" i="1"/>
  <c r="U6340" i="1" a="1"/>
  <c r="U6340" i="1" s="1"/>
  <c r="W6339" i="1" a="1"/>
  <c r="W6339" i="1" s="1"/>
  <c r="V6339" i="1" a="1"/>
  <c r="V6339" i="1" s="1"/>
  <c r="U6339" i="1" a="1"/>
  <c r="U6339" i="1" s="1"/>
  <c r="V6338" i="1" a="1"/>
  <c r="V6338" i="1" s="1"/>
  <c r="U6338" i="1" a="1"/>
  <c r="U6338" i="1" s="1"/>
  <c r="W6337" i="1" a="1"/>
  <c r="W6337" i="1" s="1"/>
  <c r="V6337" i="1" a="1"/>
  <c r="V6337" i="1" s="1"/>
  <c r="U6337" i="1"/>
  <c r="V6336" i="1"/>
  <c r="U6336" i="1" a="1"/>
  <c r="U6336" i="1" s="1"/>
  <c r="W6335" i="1" a="1"/>
  <c r="W6335" i="1" s="1"/>
  <c r="V6335" i="1" a="1"/>
  <c r="V6335" i="1" s="1"/>
  <c r="U6335" i="1" a="1"/>
  <c r="U6335" i="1" s="1"/>
  <c r="V6334" i="1" a="1"/>
  <c r="V6334" i="1" s="1"/>
  <c r="U6334" i="1" a="1"/>
  <c r="U6334" i="1" s="1"/>
  <c r="W6333" i="1" a="1"/>
  <c r="W6333" i="1" s="1"/>
  <c r="V6333" i="1" a="1"/>
  <c r="V6333" i="1" s="1"/>
  <c r="U6333" i="1"/>
  <c r="V6332" i="1"/>
  <c r="U6332" i="1" a="1"/>
  <c r="U6332" i="1" s="1"/>
  <c r="W6331" i="1" a="1"/>
  <c r="W6331" i="1" s="1"/>
  <c r="V6331" i="1" a="1"/>
  <c r="V6331" i="1" s="1"/>
  <c r="U6331" i="1" a="1"/>
  <c r="U6331" i="1" s="1"/>
  <c r="V6330" i="1" a="1"/>
  <c r="V6330" i="1" s="1"/>
  <c r="U6330" i="1" a="1"/>
  <c r="U6330" i="1" s="1"/>
  <c r="W6329" i="1" a="1"/>
  <c r="W6329" i="1" s="1"/>
  <c r="V6329" i="1" a="1"/>
  <c r="V6329" i="1" s="1"/>
  <c r="U6329" i="1"/>
  <c r="V6328" i="1"/>
  <c r="U6328" i="1" a="1"/>
  <c r="U6328" i="1" s="1"/>
  <c r="W6327" i="1" a="1"/>
  <c r="W6327" i="1" s="1"/>
  <c r="W6325" i="1" s="1" a="1"/>
  <c r="W6325" i="1" s="1"/>
  <c r="V6327" i="1" a="1"/>
  <c r="V6327" i="1" s="1"/>
  <c r="U6327" i="1" a="1"/>
  <c r="U6327" i="1" s="1"/>
  <c r="U6325" i="1" s="1"/>
  <c r="W6323" i="1" a="1"/>
  <c r="W6323" i="1" s="1"/>
  <c r="V6323" i="1" a="1"/>
  <c r="V6323" i="1" s="1"/>
  <c r="U6323" i="1" a="1"/>
  <c r="U6323" i="1" s="1"/>
  <c r="V6322" i="1" a="1"/>
  <c r="V6322" i="1" s="1"/>
  <c r="U6322" i="1" a="1"/>
  <c r="U6322" i="1" s="1"/>
  <c r="W6321" i="1" a="1"/>
  <c r="W6321" i="1" s="1"/>
  <c r="V6321" i="1" a="1"/>
  <c r="V6321" i="1" s="1"/>
  <c r="U6321" i="1"/>
  <c r="V6320" i="1"/>
  <c r="U6320" i="1" a="1"/>
  <c r="U6320" i="1" s="1"/>
  <c r="W6319" i="1" a="1"/>
  <c r="W6319" i="1" s="1"/>
  <c r="V6319" i="1" a="1"/>
  <c r="V6319" i="1" s="1"/>
  <c r="U6319" i="1" a="1"/>
  <c r="U6319" i="1" s="1"/>
  <c r="V6318" i="1" a="1"/>
  <c r="V6318" i="1" s="1"/>
  <c r="U6318" i="1" a="1"/>
  <c r="U6318" i="1" s="1"/>
  <c r="W6317" i="1" a="1"/>
  <c r="W6317" i="1" s="1"/>
  <c r="V6317" i="1" a="1"/>
  <c r="V6317" i="1" s="1"/>
  <c r="U6317" i="1"/>
  <c r="V6316" i="1"/>
  <c r="U6316" i="1" a="1"/>
  <c r="U6316" i="1" s="1"/>
  <c r="W6315" i="1" a="1"/>
  <c r="W6315" i="1" s="1"/>
  <c r="V6315" i="1" a="1"/>
  <c r="V6315" i="1" s="1"/>
  <c r="U6315" i="1" a="1"/>
  <c r="U6315" i="1" s="1"/>
  <c r="V6314" i="1" a="1"/>
  <c r="V6314" i="1" s="1"/>
  <c r="U6314" i="1" a="1"/>
  <c r="U6314" i="1" s="1"/>
  <c r="W6313" i="1" a="1"/>
  <c r="W6313" i="1" s="1"/>
  <c r="V6313" i="1" a="1"/>
  <c r="V6313" i="1" s="1"/>
  <c r="U6313" i="1"/>
  <c r="V6312" i="1"/>
  <c r="U6312" i="1" a="1"/>
  <c r="U6312" i="1" s="1"/>
  <c r="W6311" i="1" a="1"/>
  <c r="W6311" i="1" s="1"/>
  <c r="V6311" i="1" a="1"/>
  <c r="V6311" i="1" s="1"/>
  <c r="U6311" i="1" a="1"/>
  <c r="U6311" i="1" s="1"/>
  <c r="V6310" i="1" a="1"/>
  <c r="V6310" i="1" s="1"/>
  <c r="U6310" i="1" a="1"/>
  <c r="U6310" i="1" s="1"/>
  <c r="W6309" i="1" a="1"/>
  <c r="W6309" i="1" s="1"/>
  <c r="V6309" i="1" a="1"/>
  <c r="V6309" i="1" s="1"/>
  <c r="U6309" i="1"/>
  <c r="V6308" i="1"/>
  <c r="U6308" i="1" a="1"/>
  <c r="U6308" i="1" s="1"/>
  <c r="W6307" i="1" a="1"/>
  <c r="W6307" i="1" s="1"/>
  <c r="V6307" i="1" a="1"/>
  <c r="V6307" i="1" s="1"/>
  <c r="U6307" i="1" a="1"/>
  <c r="U6307" i="1" s="1"/>
  <c r="V6306" i="1" a="1"/>
  <c r="V6306" i="1" s="1"/>
  <c r="U6306" i="1" a="1"/>
  <c r="U6306" i="1" s="1"/>
  <c r="W6305" i="1" a="1"/>
  <c r="W6305" i="1" s="1"/>
  <c r="V6305" i="1" a="1"/>
  <c r="V6305" i="1" s="1"/>
  <c r="U6305" i="1"/>
  <c r="V6304" i="1"/>
  <c r="U6304" i="1" a="1"/>
  <c r="U6304" i="1" s="1"/>
  <c r="W6303" i="1" a="1"/>
  <c r="W6303" i="1" s="1"/>
  <c r="W6301" i="1" s="1" a="1"/>
  <c r="W6301" i="1" s="1"/>
  <c r="V6303" i="1" a="1"/>
  <c r="V6303" i="1" s="1"/>
  <c r="U6303" i="1" a="1"/>
  <c r="U6303" i="1" s="1"/>
  <c r="W6299" i="1" a="1"/>
  <c r="W6299" i="1" s="1"/>
  <c r="W6297" i="1" s="1" a="1"/>
  <c r="W6297" i="1" s="1"/>
  <c r="V6299" i="1" a="1"/>
  <c r="V6299" i="1" s="1"/>
  <c r="U6299" i="1" a="1"/>
  <c r="U6299" i="1" s="1"/>
  <c r="U6297" i="1" s="1"/>
  <c r="W6295" i="1" a="1"/>
  <c r="W6295" i="1" s="1"/>
  <c r="V6295" i="1" a="1"/>
  <c r="V6295" i="1" s="1"/>
  <c r="U6295" i="1" a="1"/>
  <c r="U6295" i="1" s="1"/>
  <c r="V6294" i="1" a="1"/>
  <c r="V6294" i="1" s="1"/>
  <c r="U6294" i="1" a="1"/>
  <c r="U6294" i="1" s="1"/>
  <c r="W6293" i="1" a="1"/>
  <c r="W6293" i="1" s="1"/>
  <c r="V6293" i="1" a="1"/>
  <c r="V6293" i="1" s="1"/>
  <c r="U6293" i="1"/>
  <c r="V6292" i="1"/>
  <c r="U6292" i="1" a="1"/>
  <c r="U6292" i="1" s="1"/>
  <c r="W6291" i="1" a="1"/>
  <c r="W6291" i="1" s="1"/>
  <c r="W6289" i="1" s="1" a="1"/>
  <c r="W6289" i="1" s="1"/>
  <c r="V6291" i="1" a="1"/>
  <c r="V6291" i="1" s="1"/>
  <c r="V6288" i="1" s="1"/>
  <c r="U6291" i="1" a="1"/>
  <c r="U6291" i="1" s="1"/>
  <c r="W6287" i="1" a="1"/>
  <c r="W6287" i="1" s="1"/>
  <c r="V6287" i="1" a="1"/>
  <c r="V6287" i="1" s="1"/>
  <c r="U6287" i="1" a="1"/>
  <c r="U6287" i="1" s="1"/>
  <c r="V6286" i="1" a="1"/>
  <c r="V6286" i="1" s="1"/>
  <c r="U6286" i="1" a="1"/>
  <c r="U6286" i="1" s="1"/>
  <c r="W6285" i="1" a="1"/>
  <c r="W6285" i="1" s="1"/>
  <c r="V6285" i="1" a="1"/>
  <c r="V6285" i="1" s="1"/>
  <c r="U6285" i="1"/>
  <c r="V6284" i="1"/>
  <c r="U6284" i="1" a="1"/>
  <c r="U6284" i="1" s="1"/>
  <c r="W6283" i="1" a="1"/>
  <c r="W6283" i="1" s="1"/>
  <c r="V6283" i="1" a="1"/>
  <c r="V6283" i="1" s="1"/>
  <c r="U6283" i="1" a="1"/>
  <c r="U6283" i="1" s="1"/>
  <c r="V6282" i="1" a="1"/>
  <c r="V6282" i="1" s="1"/>
  <c r="U6282" i="1" a="1"/>
  <c r="U6282" i="1" s="1"/>
  <c r="W6281" i="1" a="1"/>
  <c r="W6281" i="1" s="1"/>
  <c r="V6281" i="1" a="1"/>
  <c r="V6281" i="1" s="1"/>
  <c r="U6281" i="1"/>
  <c r="V6280" i="1"/>
  <c r="U6280" i="1" a="1"/>
  <c r="U6280" i="1" s="1"/>
  <c r="W6279" i="1" a="1"/>
  <c r="W6279" i="1" s="1"/>
  <c r="V6279" i="1" a="1"/>
  <c r="V6279" i="1" s="1"/>
  <c r="U6279" i="1" a="1"/>
  <c r="U6279" i="1" s="1"/>
  <c r="V6278" i="1" a="1"/>
  <c r="V6278" i="1" s="1"/>
  <c r="U6278" i="1" a="1"/>
  <c r="U6278" i="1" s="1"/>
  <c r="W6277" i="1" a="1"/>
  <c r="W6277" i="1" s="1"/>
  <c r="V6277" i="1" a="1"/>
  <c r="V6277" i="1" s="1"/>
  <c r="U6277" i="1"/>
  <c r="V6276" i="1"/>
  <c r="U6276" i="1" a="1"/>
  <c r="U6276" i="1" s="1"/>
  <c r="W6275" i="1" a="1"/>
  <c r="W6275" i="1" s="1"/>
  <c r="V6275" i="1" a="1"/>
  <c r="V6275" i="1" s="1"/>
  <c r="U6275" i="1" a="1"/>
  <c r="U6275" i="1" s="1"/>
  <c r="V6274" i="1" a="1"/>
  <c r="V6274" i="1" s="1"/>
  <c r="U6274" i="1" a="1"/>
  <c r="U6274" i="1" s="1"/>
  <c r="W6273" i="1" a="1"/>
  <c r="W6273" i="1" s="1"/>
  <c r="V6273" i="1" a="1"/>
  <c r="V6273" i="1" s="1"/>
  <c r="U6273" i="1"/>
  <c r="V6272" i="1"/>
  <c r="U6272" i="1" a="1"/>
  <c r="U6272" i="1" s="1"/>
  <c r="W6271" i="1" a="1"/>
  <c r="W6271" i="1" s="1"/>
  <c r="V6271" i="1" a="1"/>
  <c r="V6271" i="1" s="1"/>
  <c r="U6271" i="1" a="1"/>
  <c r="U6271" i="1" s="1"/>
  <c r="V6270" i="1" a="1"/>
  <c r="V6270" i="1" s="1"/>
  <c r="U6270" i="1" a="1"/>
  <c r="U6270" i="1" s="1"/>
  <c r="W6269" i="1" a="1"/>
  <c r="W6269" i="1" s="1"/>
  <c r="V6269" i="1" a="1"/>
  <c r="V6269" i="1" s="1"/>
  <c r="U6269" i="1"/>
  <c r="V6268" i="1"/>
  <c r="U6268" i="1" a="1"/>
  <c r="U6268" i="1" s="1"/>
  <c r="W6267" i="1" a="1"/>
  <c r="W6267" i="1" s="1"/>
  <c r="V6267" i="1" a="1"/>
  <c r="V6267" i="1" s="1"/>
  <c r="U6267" i="1" a="1"/>
  <c r="U6267" i="1" s="1"/>
  <c r="V6266" i="1" a="1"/>
  <c r="V6266" i="1" s="1"/>
  <c r="U6266" i="1" a="1"/>
  <c r="U6266" i="1" s="1"/>
  <c r="W6265" i="1" a="1"/>
  <c r="W6265" i="1" s="1"/>
  <c r="V6265" i="1" a="1"/>
  <c r="V6265" i="1" s="1"/>
  <c r="U6265" i="1"/>
  <c r="V6264" i="1"/>
  <c r="U6264" i="1" a="1"/>
  <c r="U6264" i="1" s="1"/>
  <c r="W6263" i="1" a="1"/>
  <c r="W6263" i="1" s="1"/>
  <c r="V6263" i="1" a="1"/>
  <c r="V6263" i="1" s="1"/>
  <c r="U6263" i="1" a="1"/>
  <c r="U6263" i="1" s="1"/>
  <c r="V6262" i="1" a="1"/>
  <c r="V6262" i="1" s="1"/>
  <c r="U6262" i="1" a="1"/>
  <c r="U6262" i="1" s="1"/>
  <c r="W6261" i="1" a="1"/>
  <c r="W6261" i="1" s="1"/>
  <c r="V6261" i="1" a="1"/>
  <c r="V6261" i="1" s="1"/>
  <c r="U6261" i="1"/>
  <c r="V6260" i="1"/>
  <c r="U6260" i="1" a="1"/>
  <c r="U6260" i="1" s="1"/>
  <c r="W6259" i="1" a="1"/>
  <c r="W6259" i="1" s="1"/>
  <c r="W6257" i="1" s="1" a="1"/>
  <c r="W6257" i="1" s="1"/>
  <c r="V6259" i="1" a="1"/>
  <c r="V6259" i="1" s="1"/>
  <c r="V6256" i="1" s="1"/>
  <c r="U6259" i="1" a="1"/>
  <c r="U6259" i="1" s="1"/>
  <c r="W6255" i="1" a="1"/>
  <c r="W6255" i="1" s="1"/>
  <c r="V6255" i="1" a="1"/>
  <c r="V6255" i="1" s="1"/>
  <c r="U6255" i="1" a="1"/>
  <c r="U6255" i="1" s="1"/>
  <c r="V6254" i="1" a="1"/>
  <c r="V6254" i="1" s="1"/>
  <c r="U6254" i="1" a="1"/>
  <c r="U6254" i="1" s="1"/>
  <c r="W6253" i="1" a="1"/>
  <c r="W6253" i="1" s="1"/>
  <c r="V6253" i="1" a="1"/>
  <c r="V6253" i="1" s="1"/>
  <c r="U6253" i="1"/>
  <c r="V6252" i="1"/>
  <c r="U6252" i="1" a="1"/>
  <c r="U6252" i="1" s="1"/>
  <c r="W6251" i="1" a="1"/>
  <c r="W6251" i="1" s="1"/>
  <c r="V6251" i="1" a="1"/>
  <c r="V6251" i="1" s="1"/>
  <c r="U6251" i="1" a="1"/>
  <c r="U6251" i="1" s="1"/>
  <c r="V6250" i="1" a="1"/>
  <c r="V6250" i="1" s="1"/>
  <c r="U6250" i="1" a="1"/>
  <c r="U6250" i="1" s="1"/>
  <c r="W6249" i="1" a="1"/>
  <c r="W6249" i="1" s="1"/>
  <c r="V6249" i="1" a="1"/>
  <c r="V6249" i="1" s="1"/>
  <c r="U6249" i="1"/>
  <c r="V6248" i="1"/>
  <c r="U6248" i="1" a="1"/>
  <c r="U6248" i="1" s="1"/>
  <c r="W6247" i="1" a="1"/>
  <c r="W6247" i="1" s="1"/>
  <c r="V6247" i="1" a="1"/>
  <c r="V6247" i="1" s="1"/>
  <c r="U6247" i="1" a="1"/>
  <c r="U6247" i="1" s="1"/>
  <c r="V6246" i="1" a="1"/>
  <c r="V6246" i="1" s="1"/>
  <c r="U6246" i="1" a="1"/>
  <c r="U6246" i="1" s="1"/>
  <c r="W6245" i="1" a="1"/>
  <c r="W6245" i="1" s="1"/>
  <c r="V6245" i="1" a="1"/>
  <c r="V6245" i="1" s="1"/>
  <c r="U6245" i="1"/>
  <c r="V6244" i="1"/>
  <c r="U6244" i="1" a="1"/>
  <c r="U6244" i="1" s="1"/>
  <c r="W6243" i="1" a="1"/>
  <c r="W6243" i="1" s="1"/>
  <c r="V6243" i="1" a="1"/>
  <c r="V6243" i="1" s="1"/>
  <c r="U6243" i="1" a="1"/>
  <c r="U6243" i="1" s="1"/>
  <c r="V6242" i="1" a="1"/>
  <c r="V6242" i="1" s="1"/>
  <c r="U6242" i="1" a="1"/>
  <c r="U6242" i="1" s="1"/>
  <c r="W6241" i="1" a="1"/>
  <c r="W6241" i="1" s="1"/>
  <c r="V6241" i="1" a="1"/>
  <c r="V6241" i="1" s="1"/>
  <c r="U6241" i="1"/>
  <c r="V6240" i="1"/>
  <c r="U6240" i="1" a="1"/>
  <c r="U6240" i="1" s="1"/>
  <c r="W6239" i="1" a="1"/>
  <c r="W6239" i="1" s="1"/>
  <c r="V6239" i="1" a="1"/>
  <c r="V6239" i="1" s="1"/>
  <c r="U6239" i="1" a="1"/>
  <c r="U6239" i="1" s="1"/>
  <c r="V6238" i="1" a="1"/>
  <c r="V6238" i="1" s="1"/>
  <c r="U6238" i="1" a="1"/>
  <c r="U6238" i="1" s="1"/>
  <c r="W6237" i="1" a="1"/>
  <c r="W6237" i="1" s="1"/>
  <c r="V6237" i="1" a="1"/>
  <c r="V6237" i="1" s="1"/>
  <c r="U6237" i="1"/>
  <c r="V6236" i="1"/>
  <c r="U6236" i="1" a="1"/>
  <c r="U6236" i="1" s="1"/>
  <c r="W6235" i="1" a="1"/>
  <c r="W6235" i="1" s="1"/>
  <c r="V6235" i="1" a="1"/>
  <c r="V6235" i="1" s="1"/>
  <c r="U6235" i="1" a="1"/>
  <c r="U6235" i="1" s="1"/>
  <c r="V6234" i="1" a="1"/>
  <c r="V6234" i="1" s="1"/>
  <c r="U6234" i="1" a="1"/>
  <c r="U6234" i="1" s="1"/>
  <c r="W6233" i="1" a="1"/>
  <c r="W6233" i="1" s="1"/>
  <c r="V6233" i="1" a="1"/>
  <c r="V6233" i="1" s="1"/>
  <c r="U6233" i="1"/>
  <c r="V6232" i="1"/>
  <c r="U6232" i="1" a="1"/>
  <c r="U6232" i="1" s="1"/>
  <c r="W6231" i="1" a="1"/>
  <c r="W6231" i="1" s="1"/>
  <c r="V6231" i="1" a="1"/>
  <c r="V6231" i="1" s="1"/>
  <c r="U6231" i="1" a="1"/>
  <c r="U6231" i="1" s="1"/>
  <c r="V6230" i="1" a="1"/>
  <c r="V6230" i="1" s="1"/>
  <c r="U6230" i="1" a="1"/>
  <c r="U6230" i="1" s="1"/>
  <c r="W6229" i="1" a="1"/>
  <c r="W6229" i="1" s="1"/>
  <c r="V6229" i="1" a="1"/>
  <c r="V6229" i="1" s="1"/>
  <c r="U6229" i="1"/>
  <c r="V6228" i="1"/>
  <c r="U6228" i="1" a="1"/>
  <c r="U6228" i="1" s="1"/>
  <c r="W6227" i="1" a="1"/>
  <c r="W6227" i="1" s="1"/>
  <c r="V6227" i="1" a="1"/>
  <c r="V6227" i="1" s="1"/>
  <c r="U6227" i="1" a="1"/>
  <c r="U6227" i="1" s="1"/>
  <c r="V6226" i="1" a="1"/>
  <c r="V6226" i="1" s="1"/>
  <c r="U6226" i="1" a="1"/>
  <c r="U6226" i="1" s="1"/>
  <c r="W6225" i="1" a="1"/>
  <c r="W6225" i="1" s="1"/>
  <c r="V6225" i="1" a="1"/>
  <c r="V6225" i="1" s="1"/>
  <c r="U6225" i="1"/>
  <c r="V6224" i="1"/>
  <c r="U6224" i="1" a="1"/>
  <c r="U6224" i="1" s="1"/>
  <c r="W6223" i="1" a="1"/>
  <c r="W6223" i="1" s="1"/>
  <c r="V6223" i="1" a="1"/>
  <c r="V6223" i="1" s="1"/>
  <c r="U6223" i="1" a="1"/>
  <c r="U6223" i="1" s="1"/>
  <c r="V6222" i="1" a="1"/>
  <c r="V6222" i="1" s="1"/>
  <c r="U6222" i="1" a="1"/>
  <c r="U6222" i="1" s="1"/>
  <c r="W6221" i="1" a="1"/>
  <c r="W6221" i="1" s="1"/>
  <c r="V6221" i="1" a="1"/>
  <c r="V6221" i="1" s="1"/>
  <c r="U6221" i="1"/>
  <c r="V6220" i="1"/>
  <c r="U6220" i="1" a="1"/>
  <c r="U6220" i="1" s="1"/>
  <c r="W6219" i="1" a="1"/>
  <c r="W6219" i="1" s="1"/>
  <c r="V6219" i="1" a="1"/>
  <c r="V6219" i="1" s="1"/>
  <c r="U6219" i="1" a="1"/>
  <c r="U6219" i="1" s="1"/>
  <c r="V6218" i="1" a="1"/>
  <c r="V6218" i="1" s="1"/>
  <c r="U6218" i="1" a="1"/>
  <c r="U6218" i="1" s="1"/>
  <c r="W6217" i="1" a="1"/>
  <c r="W6217" i="1" s="1"/>
  <c r="V6217" i="1" a="1"/>
  <c r="V6217" i="1" s="1"/>
  <c r="U6217" i="1"/>
  <c r="V6216" i="1"/>
  <c r="U6216" i="1" a="1"/>
  <c r="U6216" i="1" s="1"/>
  <c r="W6215" i="1" a="1"/>
  <c r="W6215" i="1" s="1"/>
  <c r="V6215" i="1" a="1"/>
  <c r="V6215" i="1" s="1"/>
  <c r="U6215" i="1" a="1"/>
  <c r="U6215" i="1" s="1"/>
  <c r="V6214" i="1" a="1"/>
  <c r="V6214" i="1" s="1"/>
  <c r="U6214" i="1" a="1"/>
  <c r="U6214" i="1" s="1"/>
  <c r="W6213" i="1" a="1"/>
  <c r="W6213" i="1" s="1"/>
  <c r="V6213" i="1" a="1"/>
  <c r="V6213" i="1" s="1"/>
  <c r="U6213" i="1"/>
  <c r="V6212" i="1"/>
  <c r="U6212" i="1" a="1"/>
  <c r="U6212" i="1" s="1"/>
  <c r="W6211" i="1" a="1"/>
  <c r="W6211" i="1" s="1"/>
  <c r="V6211" i="1" a="1"/>
  <c r="V6211" i="1" s="1"/>
  <c r="U6211" i="1" a="1"/>
  <c r="U6211" i="1" s="1"/>
  <c r="V6210" i="1" a="1"/>
  <c r="V6210" i="1" s="1"/>
  <c r="U6210" i="1" a="1"/>
  <c r="U6210" i="1" s="1"/>
  <c r="W6209" i="1" a="1"/>
  <c r="W6209" i="1" s="1"/>
  <c r="V6209" i="1" a="1"/>
  <c r="V6209" i="1" s="1"/>
  <c r="U6209" i="1"/>
  <c r="V6208" i="1"/>
  <c r="U6208" i="1" a="1"/>
  <c r="U6208" i="1" s="1"/>
  <c r="W6207" i="1" a="1"/>
  <c r="W6207" i="1" s="1"/>
  <c r="V6207" i="1" a="1"/>
  <c r="V6207" i="1" s="1"/>
  <c r="U6207" i="1" a="1"/>
  <c r="U6207" i="1" s="1"/>
  <c r="V6206" i="1" a="1"/>
  <c r="V6206" i="1" s="1"/>
  <c r="U6206" i="1" a="1"/>
  <c r="U6206" i="1" s="1"/>
  <c r="W6205" i="1" a="1"/>
  <c r="W6205" i="1" s="1"/>
  <c r="V6205" i="1" a="1"/>
  <c r="V6205" i="1" s="1"/>
  <c r="U6205" i="1"/>
  <c r="V6204" i="1"/>
  <c r="U6204" i="1" a="1"/>
  <c r="U6204" i="1" s="1"/>
  <c r="W6203" i="1" a="1"/>
  <c r="W6203" i="1" s="1"/>
  <c r="V6203" i="1" a="1"/>
  <c r="V6203" i="1" s="1"/>
  <c r="U6203" i="1" a="1"/>
  <c r="U6203" i="1" s="1"/>
  <c r="V6202" i="1" a="1"/>
  <c r="V6202" i="1" s="1"/>
  <c r="U6202" i="1" a="1"/>
  <c r="U6202" i="1" s="1"/>
  <c r="W6201" i="1" a="1"/>
  <c r="W6201" i="1" s="1"/>
  <c r="V6201" i="1" a="1"/>
  <c r="V6201" i="1" s="1"/>
  <c r="U6201" i="1"/>
  <c r="V6200" i="1"/>
  <c r="U6200" i="1" a="1"/>
  <c r="U6200" i="1" s="1"/>
  <c r="W6199" i="1" a="1"/>
  <c r="W6199" i="1" s="1"/>
  <c r="V6199" i="1" a="1"/>
  <c r="V6199" i="1" s="1"/>
  <c r="U6199" i="1" a="1"/>
  <c r="U6199" i="1" s="1"/>
  <c r="V6198" i="1" a="1"/>
  <c r="V6198" i="1" s="1"/>
  <c r="U6198" i="1" a="1"/>
  <c r="U6198" i="1" s="1"/>
  <c r="W6197" i="1" a="1"/>
  <c r="W6197" i="1" s="1"/>
  <c r="V6197" i="1" a="1"/>
  <c r="V6197" i="1" s="1"/>
  <c r="U6197" i="1"/>
  <c r="V6196" i="1"/>
  <c r="U6196" i="1" a="1"/>
  <c r="U6196" i="1" s="1"/>
  <c r="W6195" i="1" a="1"/>
  <c r="W6195" i="1" s="1"/>
  <c r="V6195" i="1" a="1"/>
  <c r="V6195" i="1" s="1"/>
  <c r="U6195" i="1" a="1"/>
  <c r="U6195" i="1" s="1"/>
  <c r="V6194" i="1" a="1"/>
  <c r="V6194" i="1" s="1"/>
  <c r="U6194" i="1" a="1"/>
  <c r="U6194" i="1" s="1"/>
  <c r="W6193" i="1" a="1"/>
  <c r="W6193" i="1" s="1"/>
  <c r="V6193" i="1" a="1"/>
  <c r="V6193" i="1" s="1"/>
  <c r="U6193" i="1"/>
  <c r="V6192" i="1"/>
  <c r="U6192" i="1" a="1"/>
  <c r="U6192" i="1" s="1"/>
  <c r="W6191" i="1" a="1"/>
  <c r="W6191" i="1" s="1"/>
  <c r="V6191" i="1" a="1"/>
  <c r="V6191" i="1" s="1"/>
  <c r="U6191" i="1" a="1"/>
  <c r="U6191" i="1" s="1"/>
  <c r="V6190" i="1" a="1"/>
  <c r="V6190" i="1" s="1"/>
  <c r="U6190" i="1" a="1"/>
  <c r="U6190" i="1" s="1"/>
  <c r="W6189" i="1" a="1"/>
  <c r="W6189" i="1" s="1"/>
  <c r="V6189" i="1" a="1"/>
  <c r="V6189" i="1" s="1"/>
  <c r="U6189" i="1"/>
  <c r="V6188" i="1"/>
  <c r="U6188" i="1" a="1"/>
  <c r="U6188" i="1" s="1"/>
  <c r="W6187" i="1" a="1"/>
  <c r="W6187" i="1" s="1"/>
  <c r="V6187" i="1" a="1"/>
  <c r="V6187" i="1" s="1"/>
  <c r="U6187" i="1" a="1"/>
  <c r="U6187" i="1" s="1"/>
  <c r="V6186" i="1" a="1"/>
  <c r="V6186" i="1" s="1"/>
  <c r="U6186" i="1" a="1"/>
  <c r="U6186" i="1" s="1"/>
  <c r="W6185" i="1" a="1"/>
  <c r="W6185" i="1" s="1"/>
  <c r="V6185" i="1" a="1"/>
  <c r="V6185" i="1" s="1"/>
  <c r="U6185" i="1"/>
  <c r="V6184" i="1"/>
  <c r="U6184" i="1" a="1"/>
  <c r="U6184" i="1" s="1"/>
  <c r="W6183" i="1" a="1"/>
  <c r="W6183" i="1" s="1"/>
  <c r="V6183" i="1" a="1"/>
  <c r="V6183" i="1" s="1"/>
  <c r="U6183" i="1" a="1"/>
  <c r="U6183" i="1" s="1"/>
  <c r="V6182" i="1" a="1"/>
  <c r="V6182" i="1" s="1"/>
  <c r="U6182" i="1" a="1"/>
  <c r="U6182" i="1" s="1"/>
  <c r="W6181" i="1" a="1"/>
  <c r="W6181" i="1" s="1"/>
  <c r="V6181" i="1" a="1"/>
  <c r="V6181" i="1" s="1"/>
  <c r="U6181" i="1"/>
  <c r="V6180" i="1"/>
  <c r="U6180" i="1" a="1"/>
  <c r="U6180" i="1" s="1"/>
  <c r="W6179" i="1" a="1"/>
  <c r="W6179" i="1" s="1"/>
  <c r="V6179" i="1" a="1"/>
  <c r="V6179" i="1" s="1"/>
  <c r="U6179" i="1" a="1"/>
  <c r="U6179" i="1" s="1"/>
  <c r="V6178" i="1" a="1"/>
  <c r="V6178" i="1" s="1"/>
  <c r="U6178" i="1" a="1"/>
  <c r="U6178" i="1" s="1"/>
  <c r="W6177" i="1" a="1"/>
  <c r="W6177" i="1" s="1"/>
  <c r="V6177" i="1" a="1"/>
  <c r="V6177" i="1" s="1"/>
  <c r="U6177" i="1"/>
  <c r="V6176" i="1"/>
  <c r="U6176" i="1" a="1"/>
  <c r="U6176" i="1" s="1"/>
  <c r="W6175" i="1" a="1"/>
  <c r="W6175" i="1" s="1"/>
  <c r="V6175" i="1" a="1"/>
  <c r="V6175" i="1" s="1"/>
  <c r="U6175" i="1" a="1"/>
  <c r="U6175" i="1" s="1"/>
  <c r="V6174" i="1" a="1"/>
  <c r="V6174" i="1" s="1"/>
  <c r="U6174" i="1" a="1"/>
  <c r="U6174" i="1" s="1"/>
  <c r="W6173" i="1" a="1"/>
  <c r="W6173" i="1" s="1"/>
  <c r="V6173" i="1" a="1"/>
  <c r="V6173" i="1" s="1"/>
  <c r="U6173" i="1"/>
  <c r="V6172" i="1"/>
  <c r="U6172" i="1" a="1"/>
  <c r="U6172" i="1" s="1"/>
  <c r="W6171" i="1" a="1"/>
  <c r="W6171" i="1" s="1"/>
  <c r="V6171" i="1" a="1"/>
  <c r="V6171" i="1" s="1"/>
  <c r="U6171" i="1" a="1"/>
  <c r="U6171" i="1" s="1"/>
  <c r="V6170" i="1" a="1"/>
  <c r="V6170" i="1" s="1"/>
  <c r="U6170" i="1" a="1"/>
  <c r="U6170" i="1" s="1"/>
  <c r="W6169" i="1" a="1"/>
  <c r="W6169" i="1" s="1"/>
  <c r="V6169" i="1" a="1"/>
  <c r="V6169" i="1" s="1"/>
  <c r="U6169" i="1"/>
  <c r="V6168" i="1"/>
  <c r="U6168" i="1" a="1"/>
  <c r="U6168" i="1" s="1"/>
  <c r="W6167" i="1" a="1"/>
  <c r="W6167" i="1" s="1"/>
  <c r="V6167" i="1" a="1"/>
  <c r="V6167" i="1" s="1"/>
  <c r="U6167" i="1" a="1"/>
  <c r="U6167" i="1" s="1"/>
  <c r="V6166" i="1" a="1"/>
  <c r="V6166" i="1" s="1"/>
  <c r="U6166" i="1" a="1"/>
  <c r="U6166" i="1" s="1"/>
  <c r="W6165" i="1" a="1"/>
  <c r="W6165" i="1" s="1"/>
  <c r="V6165" i="1" a="1"/>
  <c r="V6165" i="1" s="1"/>
  <c r="U6165" i="1"/>
  <c r="V6164" i="1"/>
  <c r="U6164" i="1" a="1"/>
  <c r="U6164" i="1" s="1"/>
  <c r="W6163" i="1" a="1"/>
  <c r="W6163" i="1" s="1"/>
  <c r="W6161" i="1" s="1" a="1"/>
  <c r="W6161" i="1" s="1"/>
  <c r="V6163" i="1" a="1"/>
  <c r="V6163" i="1" s="1"/>
  <c r="V6160" i="1" s="1"/>
  <c r="U6163" i="1" a="1"/>
  <c r="U6163" i="1" s="1"/>
  <c r="W6159" i="1" a="1"/>
  <c r="W6159" i="1" s="1"/>
  <c r="V6159" i="1" a="1"/>
  <c r="V6159" i="1" s="1"/>
  <c r="U6159" i="1" a="1"/>
  <c r="U6159" i="1" s="1"/>
  <c r="V6158" i="1" a="1"/>
  <c r="V6158" i="1" s="1"/>
  <c r="U6158" i="1" a="1"/>
  <c r="U6158" i="1" s="1"/>
  <c r="W6157" i="1" a="1"/>
  <c r="W6157" i="1" s="1"/>
  <c r="V6157" i="1" a="1"/>
  <c r="V6157" i="1" s="1"/>
  <c r="U6157" i="1"/>
  <c r="V6156" i="1"/>
  <c r="U6156" i="1" a="1"/>
  <c r="U6156" i="1" s="1"/>
  <c r="W6155" i="1" a="1"/>
  <c r="W6155" i="1" s="1"/>
  <c r="V6155" i="1" a="1"/>
  <c r="V6155" i="1" s="1"/>
  <c r="U6155" i="1" a="1"/>
  <c r="U6155" i="1" s="1"/>
  <c r="V6154" i="1" a="1"/>
  <c r="V6154" i="1" s="1"/>
  <c r="U6154" i="1" a="1"/>
  <c r="U6154" i="1" s="1"/>
  <c r="W6153" i="1" a="1"/>
  <c r="W6153" i="1" s="1"/>
  <c r="V6153" i="1" a="1"/>
  <c r="V6153" i="1" s="1"/>
  <c r="U6153" i="1"/>
  <c r="V6152" i="1"/>
  <c r="U6152" i="1" a="1"/>
  <c r="U6152" i="1" s="1"/>
  <c r="W6151" i="1" a="1"/>
  <c r="W6151" i="1" s="1"/>
  <c r="V6151" i="1" a="1"/>
  <c r="V6151" i="1" s="1"/>
  <c r="U6151" i="1" a="1"/>
  <c r="U6151" i="1" s="1"/>
  <c r="V6150" i="1" a="1"/>
  <c r="V6150" i="1" s="1"/>
  <c r="U6150" i="1" a="1"/>
  <c r="U6150" i="1" s="1"/>
  <c r="W6149" i="1" a="1"/>
  <c r="W6149" i="1" s="1"/>
  <c r="V6149" i="1" a="1"/>
  <c r="V6149" i="1" s="1"/>
  <c r="U6149" i="1"/>
  <c r="V6148" i="1"/>
  <c r="U6148" i="1" a="1"/>
  <c r="U6148" i="1" s="1"/>
  <c r="W6147" i="1" a="1"/>
  <c r="W6147" i="1" s="1"/>
  <c r="V6147" i="1" a="1"/>
  <c r="V6147" i="1" s="1"/>
  <c r="U6147" i="1" a="1"/>
  <c r="U6147" i="1" s="1"/>
  <c r="V6146" i="1" a="1"/>
  <c r="V6146" i="1" s="1"/>
  <c r="U6146" i="1" a="1"/>
  <c r="U6146" i="1" s="1"/>
  <c r="W6145" i="1" a="1"/>
  <c r="W6145" i="1" s="1"/>
  <c r="V6145" i="1" a="1"/>
  <c r="V6145" i="1" s="1"/>
  <c r="U6145" i="1"/>
  <c r="V6144" i="1"/>
  <c r="U6144" i="1" a="1"/>
  <c r="U6144" i="1" s="1"/>
  <c r="W6143" i="1" a="1"/>
  <c r="W6143" i="1" s="1"/>
  <c r="V6143" i="1" a="1"/>
  <c r="V6143" i="1" s="1"/>
  <c r="U6143" i="1" a="1"/>
  <c r="U6143" i="1" s="1"/>
  <c r="V6142" i="1" a="1"/>
  <c r="V6142" i="1" s="1"/>
  <c r="U6142" i="1" a="1"/>
  <c r="U6142" i="1" s="1"/>
  <c r="W6141" i="1" a="1"/>
  <c r="W6141" i="1" s="1"/>
  <c r="V6141" i="1" a="1"/>
  <c r="V6141" i="1" s="1"/>
  <c r="U6141" i="1"/>
  <c r="V6140" i="1"/>
  <c r="U6140" i="1" a="1"/>
  <c r="U6140" i="1" s="1"/>
  <c r="W6139" i="1" a="1"/>
  <c r="W6139" i="1" s="1"/>
  <c r="V6139" i="1" a="1"/>
  <c r="V6139" i="1" s="1"/>
  <c r="U6139" i="1" a="1"/>
  <c r="U6139" i="1" s="1"/>
  <c r="V6138" i="1" a="1"/>
  <c r="V6138" i="1" s="1"/>
  <c r="U6138" i="1" a="1"/>
  <c r="U6138" i="1" s="1"/>
  <c r="W6137" i="1" a="1"/>
  <c r="W6137" i="1" s="1"/>
  <c r="V6137" i="1" a="1"/>
  <c r="V6137" i="1" s="1"/>
  <c r="U6137" i="1"/>
  <c r="V6136" i="1"/>
  <c r="U6136" i="1" a="1"/>
  <c r="U6136" i="1" s="1"/>
  <c r="W6135" i="1" a="1"/>
  <c r="W6135" i="1" s="1"/>
  <c r="W6133" i="1" s="1" a="1"/>
  <c r="W6133" i="1" s="1"/>
  <c r="V6135" i="1" a="1"/>
  <c r="V6135" i="1" s="1"/>
  <c r="V6133" i="1" s="1" a="1"/>
  <c r="V6133" i="1" s="1"/>
  <c r="U6135" i="1" a="1"/>
  <c r="U6135" i="1" s="1"/>
  <c r="U6134" i="1" s="1" a="1"/>
  <c r="U6134" i="1" s="1"/>
  <c r="W6131" i="1" a="1"/>
  <c r="W6131" i="1" s="1"/>
  <c r="W6129" i="1" s="1" a="1"/>
  <c r="W6129" i="1" s="1"/>
  <c r="V6131" i="1" a="1"/>
  <c r="V6131" i="1" s="1"/>
  <c r="V6129" i="1" s="1" a="1"/>
  <c r="V6129" i="1" s="1"/>
  <c r="U6131" i="1" a="1"/>
  <c r="U6131" i="1" s="1"/>
  <c r="U6129" i="1" s="1"/>
  <c r="W6127" i="1" a="1"/>
  <c r="W6127" i="1" s="1"/>
  <c r="V6127" i="1" a="1"/>
  <c r="V6127" i="1" s="1"/>
  <c r="U6127" i="1" a="1"/>
  <c r="U6127" i="1" s="1"/>
  <c r="V6126" i="1" a="1"/>
  <c r="V6126" i="1" s="1"/>
  <c r="U6126" i="1" a="1"/>
  <c r="U6126" i="1" s="1"/>
  <c r="W6125" i="1" a="1"/>
  <c r="W6125" i="1" s="1"/>
  <c r="V6125" i="1" a="1"/>
  <c r="V6125" i="1" s="1"/>
  <c r="U6125" i="1"/>
  <c r="V6124" i="1"/>
  <c r="U6124" i="1" a="1"/>
  <c r="U6124" i="1" s="1"/>
  <c r="W6123" i="1" a="1"/>
  <c r="W6123" i="1" s="1"/>
  <c r="V6123" i="1" a="1"/>
  <c r="V6123" i="1" s="1"/>
  <c r="U6123" i="1" a="1"/>
  <c r="U6123" i="1" s="1"/>
  <c r="V6122" i="1" a="1"/>
  <c r="V6122" i="1" s="1"/>
  <c r="U6122" i="1" a="1"/>
  <c r="U6122" i="1" s="1"/>
  <c r="W6121" i="1" a="1"/>
  <c r="W6121" i="1" s="1"/>
  <c r="V6121" i="1" a="1"/>
  <c r="V6121" i="1" s="1"/>
  <c r="U6121" i="1"/>
  <c r="V6120" i="1"/>
  <c r="U6120" i="1" a="1"/>
  <c r="U6120" i="1" s="1"/>
  <c r="W6119" i="1" a="1"/>
  <c r="W6119" i="1" s="1"/>
  <c r="V6119" i="1" a="1"/>
  <c r="V6119" i="1" s="1"/>
  <c r="U6119" i="1" a="1"/>
  <c r="U6119" i="1" s="1"/>
  <c r="V6118" i="1" a="1"/>
  <c r="V6118" i="1" s="1"/>
  <c r="U6118" i="1" a="1"/>
  <c r="U6118" i="1" s="1"/>
  <c r="W6117" i="1" a="1"/>
  <c r="W6117" i="1" s="1"/>
  <c r="V6117" i="1" a="1"/>
  <c r="V6117" i="1" s="1"/>
  <c r="U6117" i="1"/>
  <c r="V6116" i="1"/>
  <c r="U6116" i="1" a="1"/>
  <c r="U6116" i="1" s="1"/>
  <c r="W6115" i="1" a="1"/>
  <c r="W6115" i="1" s="1"/>
  <c r="V6115" i="1" a="1"/>
  <c r="V6115" i="1" s="1"/>
  <c r="U6115" i="1" a="1"/>
  <c r="U6115" i="1" s="1"/>
  <c r="V6114" i="1" a="1"/>
  <c r="V6114" i="1" s="1"/>
  <c r="U6114" i="1" a="1"/>
  <c r="U6114" i="1" s="1"/>
  <c r="W6113" i="1" a="1"/>
  <c r="W6113" i="1" s="1"/>
  <c r="V6113" i="1" a="1"/>
  <c r="V6113" i="1" s="1"/>
  <c r="U6113" i="1"/>
  <c r="V6112" i="1"/>
  <c r="U6112" i="1" a="1"/>
  <c r="U6112" i="1" s="1"/>
  <c r="W6111" i="1" a="1"/>
  <c r="W6111" i="1" s="1"/>
  <c r="V6111" i="1" a="1"/>
  <c r="V6111" i="1" s="1"/>
  <c r="U6111" i="1" a="1"/>
  <c r="U6111" i="1" s="1"/>
  <c r="V6110" i="1" a="1"/>
  <c r="V6110" i="1" s="1"/>
  <c r="U6110" i="1" a="1"/>
  <c r="U6110" i="1" s="1"/>
  <c r="W6109" i="1" a="1"/>
  <c r="W6109" i="1" s="1"/>
  <c r="V6109" i="1" a="1"/>
  <c r="V6109" i="1" s="1"/>
  <c r="U6109" i="1"/>
  <c r="V6108" i="1"/>
  <c r="U6108" i="1" a="1"/>
  <c r="U6108" i="1" s="1"/>
  <c r="W6107" i="1" a="1"/>
  <c r="W6107" i="1" s="1"/>
  <c r="V6107" i="1" a="1"/>
  <c r="V6107" i="1" s="1"/>
  <c r="U6107" i="1" a="1"/>
  <c r="U6107" i="1" s="1"/>
  <c r="V6106" i="1" a="1"/>
  <c r="V6106" i="1" s="1"/>
  <c r="U6106" i="1" a="1"/>
  <c r="U6106" i="1" s="1"/>
  <c r="W6105" i="1" a="1"/>
  <c r="W6105" i="1" s="1"/>
  <c r="V6105" i="1" a="1"/>
  <c r="V6105" i="1" s="1"/>
  <c r="U6105" i="1"/>
  <c r="V6104" i="1"/>
  <c r="U6104" i="1" a="1"/>
  <c r="U6104" i="1" s="1"/>
  <c r="W6103" i="1" a="1"/>
  <c r="W6103" i="1" s="1"/>
  <c r="W6101" i="1" s="1" a="1"/>
  <c r="W6101" i="1" s="1"/>
  <c r="V6103" i="1" a="1"/>
  <c r="V6103" i="1" s="1"/>
  <c r="V6100" i="1" s="1"/>
  <c r="U6103" i="1" a="1"/>
  <c r="U6103" i="1" s="1"/>
  <c r="W6099" i="1" a="1"/>
  <c r="W6099" i="1" s="1"/>
  <c r="V6099" i="1" a="1"/>
  <c r="V6099" i="1" s="1"/>
  <c r="U6099" i="1" a="1"/>
  <c r="U6099" i="1" s="1"/>
  <c r="V6098" i="1" a="1"/>
  <c r="V6098" i="1" s="1"/>
  <c r="U6098" i="1" a="1"/>
  <c r="U6098" i="1" s="1"/>
  <c r="W6097" i="1" a="1"/>
  <c r="W6097" i="1" s="1"/>
  <c r="V6097" i="1" a="1"/>
  <c r="V6097" i="1" s="1"/>
  <c r="U6097" i="1"/>
  <c r="V6096" i="1"/>
  <c r="U6096" i="1" a="1"/>
  <c r="U6096" i="1" s="1"/>
  <c r="W6095" i="1" a="1"/>
  <c r="W6095" i="1" s="1"/>
  <c r="V6095" i="1" a="1"/>
  <c r="V6095" i="1" s="1"/>
  <c r="U6095" i="1" a="1"/>
  <c r="U6095" i="1" s="1"/>
  <c r="V6094" i="1" a="1"/>
  <c r="V6094" i="1" s="1"/>
  <c r="U6094" i="1" a="1"/>
  <c r="U6094" i="1" s="1"/>
  <c r="W6093" i="1" a="1"/>
  <c r="W6093" i="1" s="1"/>
  <c r="V6093" i="1" a="1"/>
  <c r="V6093" i="1" s="1"/>
  <c r="U6093" i="1"/>
  <c r="V6092" i="1"/>
  <c r="U6092" i="1" a="1"/>
  <c r="U6092" i="1" s="1"/>
  <c r="W6091" i="1" a="1"/>
  <c r="W6091" i="1" s="1"/>
  <c r="V6091" i="1" a="1"/>
  <c r="V6091" i="1" s="1"/>
  <c r="U6091" i="1" a="1"/>
  <c r="U6091" i="1" s="1"/>
  <c r="V6090" i="1" a="1"/>
  <c r="V6090" i="1" s="1"/>
  <c r="U6090" i="1" a="1"/>
  <c r="U6090" i="1" s="1"/>
  <c r="W6089" i="1" a="1"/>
  <c r="W6089" i="1" s="1"/>
  <c r="V6089" i="1" a="1"/>
  <c r="V6089" i="1" s="1"/>
  <c r="U6089" i="1"/>
  <c r="V6088" i="1"/>
  <c r="U6088" i="1" a="1"/>
  <c r="U6088" i="1" s="1"/>
  <c r="W6087" i="1" a="1"/>
  <c r="W6087" i="1" s="1"/>
  <c r="V6087" i="1" a="1"/>
  <c r="V6087" i="1" s="1"/>
  <c r="U6087" i="1" a="1"/>
  <c r="U6087" i="1" s="1"/>
  <c r="V6086" i="1" a="1"/>
  <c r="V6086" i="1" s="1"/>
  <c r="U6086" i="1" a="1"/>
  <c r="U6086" i="1" s="1"/>
  <c r="W6085" i="1" a="1"/>
  <c r="W6085" i="1" s="1"/>
  <c r="V6085" i="1" a="1"/>
  <c r="V6085" i="1" s="1"/>
  <c r="U6085" i="1"/>
  <c r="V6084" i="1"/>
  <c r="U6084" i="1" a="1"/>
  <c r="U6084" i="1" s="1"/>
  <c r="W6083" i="1" a="1"/>
  <c r="W6083" i="1" s="1"/>
  <c r="W6081" i="1" s="1" a="1"/>
  <c r="W6081" i="1" s="1"/>
  <c r="V6083" i="1" a="1"/>
  <c r="V6083" i="1" s="1"/>
  <c r="U6083" i="1" a="1"/>
  <c r="U6083" i="1" s="1"/>
  <c r="W6079" i="1" a="1"/>
  <c r="W6079" i="1" s="1"/>
  <c r="W6077" i="1" s="1" a="1"/>
  <c r="W6077" i="1" s="1"/>
  <c r="V6079" i="1" a="1"/>
  <c r="V6079" i="1" s="1"/>
  <c r="U6079" i="1" a="1"/>
  <c r="U6079" i="1" s="1"/>
  <c r="W6075" i="1" a="1"/>
  <c r="W6075" i="1" s="1"/>
  <c r="V6075" i="1" a="1"/>
  <c r="V6075" i="1" s="1"/>
  <c r="U6075" i="1" a="1"/>
  <c r="U6075" i="1" s="1"/>
  <c r="V6074" i="1" a="1"/>
  <c r="V6074" i="1" s="1"/>
  <c r="U6074" i="1" a="1"/>
  <c r="U6074" i="1" s="1"/>
  <c r="W6073" i="1" a="1"/>
  <c r="W6073" i="1" s="1"/>
  <c r="V6073" i="1" a="1"/>
  <c r="V6073" i="1" s="1"/>
  <c r="U6073" i="1"/>
  <c r="V6072" i="1"/>
  <c r="U6072" i="1" a="1"/>
  <c r="U6072" i="1" s="1"/>
  <c r="W6071" i="1" a="1"/>
  <c r="W6071" i="1" s="1"/>
  <c r="V6071" i="1" a="1"/>
  <c r="V6071" i="1" s="1"/>
  <c r="U6071" i="1" a="1"/>
  <c r="U6071" i="1" s="1"/>
  <c r="V6070" i="1" a="1"/>
  <c r="V6070" i="1" s="1"/>
  <c r="U6070" i="1" a="1"/>
  <c r="U6070" i="1" s="1"/>
  <c r="W6069" i="1" a="1"/>
  <c r="W6069" i="1" s="1"/>
  <c r="V6069" i="1" a="1"/>
  <c r="V6069" i="1" s="1"/>
  <c r="U6069" i="1"/>
  <c r="V6068" i="1"/>
  <c r="U6068" i="1" a="1"/>
  <c r="U6068" i="1" s="1"/>
  <c r="W6067" i="1" a="1"/>
  <c r="W6067" i="1" s="1"/>
  <c r="W6065" i="1" s="1" a="1"/>
  <c r="W6065" i="1" s="1"/>
  <c r="V6067" i="1" a="1"/>
  <c r="V6067" i="1" s="1"/>
  <c r="V6065" i="1" s="1" a="1"/>
  <c r="V6065" i="1" s="1"/>
  <c r="U6067" i="1" a="1"/>
  <c r="U6067" i="1" s="1"/>
  <c r="U6066" i="1" s="1" a="1"/>
  <c r="U6066" i="1" s="1"/>
  <c r="W6063" i="1" a="1"/>
  <c r="W6063" i="1" s="1"/>
  <c r="V6063" i="1" a="1"/>
  <c r="V6063" i="1" s="1"/>
  <c r="U6063" i="1" a="1"/>
  <c r="U6063" i="1" s="1"/>
  <c r="V6062" i="1" a="1"/>
  <c r="V6062" i="1" s="1"/>
  <c r="U6062" i="1" a="1"/>
  <c r="U6062" i="1" s="1"/>
  <c r="W6061" i="1" a="1"/>
  <c r="W6061" i="1" s="1"/>
  <c r="V6061" i="1" a="1"/>
  <c r="V6061" i="1" s="1"/>
  <c r="U6061" i="1"/>
  <c r="V6060" i="1"/>
  <c r="U6060" i="1" a="1"/>
  <c r="U6060" i="1" s="1"/>
  <c r="W6059" i="1" a="1"/>
  <c r="W6059" i="1" s="1"/>
  <c r="V6059" i="1" a="1"/>
  <c r="V6059" i="1" s="1"/>
  <c r="U6059" i="1" a="1"/>
  <c r="U6059" i="1" s="1"/>
  <c r="V6058" i="1" a="1"/>
  <c r="V6058" i="1" s="1"/>
  <c r="U6058" i="1" a="1"/>
  <c r="U6058" i="1" s="1"/>
  <c r="W6057" i="1" a="1"/>
  <c r="W6057" i="1" s="1"/>
  <c r="V6057" i="1" a="1"/>
  <c r="V6057" i="1" s="1"/>
  <c r="U6057" i="1"/>
  <c r="V6056" i="1"/>
  <c r="U6056" i="1" a="1"/>
  <c r="U6056" i="1" s="1"/>
  <c r="W6055" i="1" a="1"/>
  <c r="W6055" i="1" s="1"/>
  <c r="V6055" i="1" a="1"/>
  <c r="V6055" i="1" s="1"/>
  <c r="U6055" i="1" a="1"/>
  <c r="U6055" i="1" s="1"/>
  <c r="V6054" i="1" a="1"/>
  <c r="V6054" i="1" s="1"/>
  <c r="U6054" i="1" a="1"/>
  <c r="U6054" i="1" s="1"/>
  <c r="W6053" i="1" a="1"/>
  <c r="W6053" i="1" s="1"/>
  <c r="V6053" i="1" a="1"/>
  <c r="V6053" i="1" s="1"/>
  <c r="U6053" i="1"/>
  <c r="V6052" i="1"/>
  <c r="U6052" i="1" a="1"/>
  <c r="U6052" i="1" s="1"/>
  <c r="W6051" i="1" a="1"/>
  <c r="W6051" i="1" s="1"/>
  <c r="V6051" i="1" a="1"/>
  <c r="V6051" i="1" s="1"/>
  <c r="U6051" i="1" a="1"/>
  <c r="U6051" i="1" s="1"/>
  <c r="V6050" i="1" a="1"/>
  <c r="V6050" i="1" s="1"/>
  <c r="U6050" i="1" a="1"/>
  <c r="U6050" i="1" s="1"/>
  <c r="W6049" i="1" a="1"/>
  <c r="W6049" i="1" s="1"/>
  <c r="V6049" i="1" a="1"/>
  <c r="V6049" i="1" s="1"/>
  <c r="U6049" i="1"/>
  <c r="V6048" i="1"/>
  <c r="U6048" i="1" a="1"/>
  <c r="U6048" i="1" s="1"/>
  <c r="W6047" i="1" a="1"/>
  <c r="W6047" i="1" s="1"/>
  <c r="W6045" i="1" s="1" a="1"/>
  <c r="W6045" i="1" s="1"/>
  <c r="V6047" i="1" a="1"/>
  <c r="V6047" i="1" s="1"/>
  <c r="V6046" i="1" s="1" a="1"/>
  <c r="V6046" i="1" s="1"/>
  <c r="U6047" i="1" a="1"/>
  <c r="U6047" i="1" s="1"/>
  <c r="U6044" i="1" s="1" a="1"/>
  <c r="U6044" i="1" s="1"/>
  <c r="W6043" i="1" a="1"/>
  <c r="W6043" i="1" s="1"/>
  <c r="V6043" i="1" a="1"/>
  <c r="V6043" i="1" s="1"/>
  <c r="U6043" i="1" a="1"/>
  <c r="U6043" i="1" s="1"/>
  <c r="V6042" i="1" a="1"/>
  <c r="V6042" i="1" s="1"/>
  <c r="U6042" i="1" a="1"/>
  <c r="U6042" i="1" s="1"/>
  <c r="W6041" i="1" a="1"/>
  <c r="W6041" i="1" s="1"/>
  <c r="V6041" i="1" a="1"/>
  <c r="V6041" i="1" s="1"/>
  <c r="U6041" i="1"/>
  <c r="V6040" i="1"/>
  <c r="U6040" i="1" a="1"/>
  <c r="U6040" i="1" s="1"/>
  <c r="W6039" i="1" a="1"/>
  <c r="W6039" i="1" s="1"/>
  <c r="V6039" i="1" a="1"/>
  <c r="V6039" i="1" s="1"/>
  <c r="U6039" i="1" a="1"/>
  <c r="U6039" i="1" s="1"/>
  <c r="V6038" i="1" a="1"/>
  <c r="V6038" i="1" s="1"/>
  <c r="U6038" i="1" a="1"/>
  <c r="U6038" i="1" s="1"/>
  <c r="W6037" i="1" a="1"/>
  <c r="W6037" i="1" s="1"/>
  <c r="V6037" i="1" a="1"/>
  <c r="V6037" i="1" s="1"/>
  <c r="U6037" i="1"/>
  <c r="V6036" i="1"/>
  <c r="U6036" i="1" a="1"/>
  <c r="U6036" i="1" s="1"/>
  <c r="W6035" i="1" a="1"/>
  <c r="W6035" i="1" s="1"/>
  <c r="V6035" i="1" a="1"/>
  <c r="V6035" i="1" s="1"/>
  <c r="U6035" i="1" a="1"/>
  <c r="U6035" i="1" s="1"/>
  <c r="V6034" i="1" a="1"/>
  <c r="V6034" i="1" s="1"/>
  <c r="U6034" i="1" a="1"/>
  <c r="U6034" i="1" s="1"/>
  <c r="W6033" i="1" a="1"/>
  <c r="W6033" i="1" s="1"/>
  <c r="V6033" i="1" a="1"/>
  <c r="V6033" i="1" s="1"/>
  <c r="U6033" i="1"/>
  <c r="V6032" i="1"/>
  <c r="U6032" i="1" a="1"/>
  <c r="U6032" i="1" s="1"/>
  <c r="W6031" i="1" a="1"/>
  <c r="W6031" i="1" s="1"/>
  <c r="V6031" i="1" a="1"/>
  <c r="V6031" i="1" s="1"/>
  <c r="U6031" i="1" a="1"/>
  <c r="U6031" i="1" s="1"/>
  <c r="V6030" i="1" a="1"/>
  <c r="V6030" i="1" s="1"/>
  <c r="U6030" i="1" a="1"/>
  <c r="U6030" i="1" s="1"/>
  <c r="W6029" i="1" a="1"/>
  <c r="W6029" i="1" s="1"/>
  <c r="V6029" i="1" a="1"/>
  <c r="V6029" i="1" s="1"/>
  <c r="U6029" i="1"/>
  <c r="V6028" i="1"/>
  <c r="U6028" i="1" a="1"/>
  <c r="U6028" i="1" s="1"/>
  <c r="W6027" i="1" a="1"/>
  <c r="W6027" i="1" s="1"/>
  <c r="V6027" i="1" a="1"/>
  <c r="V6027" i="1" s="1"/>
  <c r="U6027" i="1" a="1"/>
  <c r="U6027" i="1" s="1"/>
  <c r="V6026" i="1" a="1"/>
  <c r="V6026" i="1" s="1"/>
  <c r="U6026" i="1" a="1"/>
  <c r="U6026" i="1" s="1"/>
  <c r="W6025" i="1" a="1"/>
  <c r="W6025" i="1" s="1"/>
  <c r="V6025" i="1" a="1"/>
  <c r="V6025" i="1" s="1"/>
  <c r="U6025" i="1"/>
  <c r="V6024" i="1"/>
  <c r="U6024" i="1" a="1"/>
  <c r="U6024" i="1" s="1"/>
  <c r="W6023" i="1" a="1"/>
  <c r="W6023" i="1" s="1"/>
  <c r="V6023" i="1" a="1"/>
  <c r="V6023" i="1" s="1"/>
  <c r="U6023" i="1" a="1"/>
  <c r="U6023" i="1" s="1"/>
  <c r="V6022" i="1" a="1"/>
  <c r="V6022" i="1" s="1"/>
  <c r="U6022" i="1" a="1"/>
  <c r="U6022" i="1" s="1"/>
  <c r="W6021" i="1" a="1"/>
  <c r="W6021" i="1" s="1"/>
  <c r="V6021" i="1" a="1"/>
  <c r="V6021" i="1" s="1"/>
  <c r="U6021" i="1"/>
  <c r="V6020" i="1"/>
  <c r="U6020" i="1" a="1"/>
  <c r="U6020" i="1" s="1"/>
  <c r="W6019" i="1" a="1"/>
  <c r="W6019" i="1" s="1"/>
  <c r="V6019" i="1" a="1"/>
  <c r="V6019" i="1" s="1"/>
  <c r="U6019" i="1" a="1"/>
  <c r="U6019" i="1" s="1"/>
  <c r="V6018" i="1" a="1"/>
  <c r="V6018" i="1" s="1"/>
  <c r="U6018" i="1" a="1"/>
  <c r="U6018" i="1" s="1"/>
  <c r="W6017" i="1" a="1"/>
  <c r="W6017" i="1" s="1"/>
  <c r="V6017" i="1" a="1"/>
  <c r="V6017" i="1" s="1"/>
  <c r="U6017" i="1"/>
  <c r="V6016" i="1"/>
  <c r="U6016" i="1" a="1"/>
  <c r="U6016" i="1" s="1"/>
  <c r="W6015" i="1" a="1"/>
  <c r="W6015" i="1" s="1"/>
  <c r="V6015" i="1" a="1"/>
  <c r="V6015" i="1" s="1"/>
  <c r="U6015" i="1" a="1"/>
  <c r="U6015" i="1" s="1"/>
  <c r="V6014" i="1" a="1"/>
  <c r="V6014" i="1" s="1"/>
  <c r="U6014" i="1" a="1"/>
  <c r="U6014" i="1" s="1"/>
  <c r="W6013" i="1" a="1"/>
  <c r="W6013" i="1" s="1"/>
  <c r="V6013" i="1" a="1"/>
  <c r="V6013" i="1" s="1"/>
  <c r="U6013" i="1"/>
  <c r="V6012" i="1"/>
  <c r="U6012" i="1" a="1"/>
  <c r="U6012" i="1" s="1"/>
  <c r="W6011" i="1" a="1"/>
  <c r="W6011" i="1" s="1"/>
  <c r="V6011" i="1" a="1"/>
  <c r="V6011" i="1" s="1"/>
  <c r="U6011" i="1" a="1"/>
  <c r="U6011" i="1" s="1"/>
  <c r="V6010" i="1" a="1"/>
  <c r="V6010" i="1" s="1"/>
  <c r="U6010" i="1" a="1"/>
  <c r="U6010" i="1" s="1"/>
  <c r="W6009" i="1" a="1"/>
  <c r="W6009" i="1" s="1"/>
  <c r="V6009" i="1" a="1"/>
  <c r="V6009" i="1" s="1"/>
  <c r="U6009" i="1"/>
  <c r="V6008" i="1"/>
  <c r="U6008" i="1" a="1"/>
  <c r="U6008" i="1" s="1"/>
  <c r="W6007" i="1" a="1"/>
  <c r="W6007" i="1" s="1"/>
  <c r="V6007" i="1" a="1"/>
  <c r="V6007" i="1" s="1"/>
  <c r="U6007" i="1" a="1"/>
  <c r="U6007" i="1" s="1"/>
  <c r="V6006" i="1" a="1"/>
  <c r="V6006" i="1" s="1"/>
  <c r="U6006" i="1" a="1"/>
  <c r="U6006" i="1" s="1"/>
  <c r="W6005" i="1" a="1"/>
  <c r="W6005" i="1" s="1"/>
  <c r="V6005" i="1" a="1"/>
  <c r="V6005" i="1" s="1"/>
  <c r="U6005" i="1"/>
  <c r="V6004" i="1"/>
  <c r="U6004" i="1" a="1"/>
  <c r="U6004" i="1" s="1"/>
  <c r="W6003" i="1" a="1"/>
  <c r="W6003" i="1" s="1"/>
  <c r="V6003" i="1" a="1"/>
  <c r="V6003" i="1" s="1"/>
  <c r="U6003" i="1" a="1"/>
  <c r="U6003" i="1" s="1"/>
  <c r="V6002" i="1" a="1"/>
  <c r="V6002" i="1" s="1"/>
  <c r="U6002" i="1" a="1"/>
  <c r="U6002" i="1" s="1"/>
  <c r="W6001" i="1" a="1"/>
  <c r="W6001" i="1" s="1"/>
  <c r="V6001" i="1" a="1"/>
  <c r="V6001" i="1" s="1"/>
  <c r="U6001" i="1"/>
  <c r="V6000" i="1"/>
  <c r="U6000" i="1" a="1"/>
  <c r="U6000" i="1" s="1"/>
  <c r="W5999" i="1" a="1"/>
  <c r="W5999" i="1" s="1"/>
  <c r="V5999" i="1" a="1"/>
  <c r="V5999" i="1" s="1"/>
  <c r="U5999" i="1" a="1"/>
  <c r="U5999" i="1" s="1"/>
  <c r="V5998" i="1" a="1"/>
  <c r="V5998" i="1" s="1"/>
  <c r="U5998" i="1" a="1"/>
  <c r="U5998" i="1" s="1"/>
  <c r="W5997" i="1" a="1"/>
  <c r="W5997" i="1" s="1"/>
  <c r="V5997" i="1" a="1"/>
  <c r="V5997" i="1" s="1"/>
  <c r="U5997" i="1"/>
  <c r="V5996" i="1"/>
  <c r="U5996" i="1" a="1"/>
  <c r="U5996" i="1" s="1"/>
  <c r="W5995" i="1" a="1"/>
  <c r="W5995" i="1" s="1"/>
  <c r="V5995" i="1" a="1"/>
  <c r="V5995" i="1" s="1"/>
  <c r="U5995" i="1" a="1"/>
  <c r="U5995" i="1" s="1"/>
  <c r="V5994" i="1" a="1"/>
  <c r="V5994" i="1" s="1"/>
  <c r="U5994" i="1" a="1"/>
  <c r="U5994" i="1" s="1"/>
  <c r="W5993" i="1" a="1"/>
  <c r="W5993" i="1" s="1"/>
  <c r="V5993" i="1" a="1"/>
  <c r="V5993" i="1" s="1"/>
  <c r="U5993" i="1"/>
  <c r="V5992" i="1"/>
  <c r="U5992" i="1" a="1"/>
  <c r="U5992" i="1" s="1"/>
  <c r="W5991" i="1" a="1"/>
  <c r="W5991" i="1" s="1"/>
  <c r="W5989" i="1" s="1" a="1"/>
  <c r="W5989" i="1" s="1"/>
  <c r="V5991" i="1" a="1"/>
  <c r="V5991" i="1" s="1"/>
  <c r="V5989" i="1" s="1" a="1"/>
  <c r="V5989" i="1" s="1"/>
  <c r="U5991" i="1" a="1"/>
  <c r="U5991" i="1" s="1"/>
  <c r="U5989" i="1" s="1"/>
  <c r="W5987" i="1" a="1"/>
  <c r="W5987" i="1" s="1"/>
  <c r="V5987" i="1" a="1"/>
  <c r="V5987" i="1" s="1"/>
  <c r="U5987" i="1" a="1"/>
  <c r="U5987" i="1" s="1"/>
  <c r="V5986" i="1" a="1"/>
  <c r="V5986" i="1" s="1"/>
  <c r="U5986" i="1" a="1"/>
  <c r="U5986" i="1" s="1"/>
  <c r="W5985" i="1" a="1"/>
  <c r="W5985" i="1" s="1"/>
  <c r="V5985" i="1" a="1"/>
  <c r="V5985" i="1" s="1"/>
  <c r="U5985" i="1"/>
  <c r="V5984" i="1"/>
  <c r="U5984" i="1" a="1"/>
  <c r="U5984" i="1" s="1"/>
  <c r="W5983" i="1" a="1"/>
  <c r="W5983" i="1" s="1"/>
  <c r="V5983" i="1" a="1"/>
  <c r="V5983" i="1" s="1"/>
  <c r="U5983" i="1" a="1"/>
  <c r="U5983" i="1" s="1"/>
  <c r="V5982" i="1" a="1"/>
  <c r="V5982" i="1" s="1"/>
  <c r="U5982" i="1" a="1"/>
  <c r="U5982" i="1" s="1"/>
  <c r="W5981" i="1" a="1"/>
  <c r="W5981" i="1" s="1"/>
  <c r="V5981" i="1" a="1"/>
  <c r="V5981" i="1" s="1"/>
  <c r="U5981" i="1"/>
  <c r="V5980" i="1"/>
  <c r="U5980" i="1" a="1"/>
  <c r="U5980" i="1" s="1"/>
  <c r="W5979" i="1" a="1"/>
  <c r="W5979" i="1" s="1"/>
  <c r="W5977" i="1" s="1" a="1"/>
  <c r="W5977" i="1" s="1"/>
  <c r="V5979" i="1" a="1"/>
  <c r="V5979" i="1" s="1"/>
  <c r="V5978" i="1" s="1" a="1"/>
  <c r="V5978" i="1" s="1"/>
  <c r="U5979" i="1" a="1"/>
  <c r="U5979" i="1" s="1"/>
  <c r="U5977" i="1" s="1"/>
  <c r="W5975" i="1" a="1"/>
  <c r="W5975" i="1" s="1"/>
  <c r="W5973" i="1" s="1" a="1"/>
  <c r="W5973" i="1" s="1"/>
  <c r="V5975" i="1" a="1"/>
  <c r="V5975" i="1" s="1"/>
  <c r="V5973" i="1" s="1" a="1"/>
  <c r="V5973" i="1" s="1"/>
  <c r="U5975" i="1" a="1"/>
  <c r="U5975" i="1" s="1"/>
  <c r="U5974" i="1" s="1" a="1"/>
  <c r="U5974" i="1" s="1"/>
  <c r="W5971" i="1" a="1"/>
  <c r="W5971" i="1" s="1"/>
  <c r="W5969" i="1" s="1" a="1"/>
  <c r="W5969" i="1" s="1"/>
  <c r="V5971" i="1" a="1"/>
  <c r="V5971" i="1" s="1"/>
  <c r="V5970" i="1" s="1" a="1"/>
  <c r="V5970" i="1" s="1"/>
  <c r="U5971" i="1" a="1"/>
  <c r="U5971" i="1" s="1"/>
  <c r="U5970" i="1" s="1" a="1"/>
  <c r="U5970" i="1" s="1"/>
  <c r="W5967" i="1" a="1"/>
  <c r="W5967" i="1" s="1"/>
  <c r="W5965" i="1" s="1" a="1"/>
  <c r="W5965" i="1" s="1"/>
  <c r="V5967" i="1" a="1"/>
  <c r="V5967" i="1" s="1"/>
  <c r="V5966" i="1" s="1" a="1"/>
  <c r="V5966" i="1" s="1"/>
  <c r="U5967" i="1" a="1"/>
  <c r="U5967" i="1" s="1"/>
  <c r="U5966" i="1" s="1" a="1"/>
  <c r="U5966" i="1" s="1"/>
  <c r="W5963" i="1" a="1"/>
  <c r="W5963" i="1" s="1"/>
  <c r="W5961" i="1" s="1" a="1"/>
  <c r="W5961" i="1" s="1"/>
  <c r="V5963" i="1" a="1"/>
  <c r="V5963" i="1" s="1"/>
  <c r="U5963" i="1" a="1"/>
  <c r="U5963" i="1" s="1"/>
  <c r="U5961" i="1" s="1"/>
  <c r="W5959" i="1" a="1"/>
  <c r="W5959" i="1" s="1"/>
  <c r="W5957" i="1" s="1" a="1"/>
  <c r="W5957" i="1" s="1"/>
  <c r="V5959" i="1" a="1"/>
  <c r="V5959" i="1" s="1"/>
  <c r="U5959" i="1" a="1"/>
  <c r="U5959" i="1" s="1"/>
  <c r="W5955" i="1" a="1"/>
  <c r="W5955" i="1" s="1"/>
  <c r="W5953" i="1" s="1" a="1"/>
  <c r="W5953" i="1" s="1"/>
  <c r="V5955" i="1" a="1"/>
  <c r="V5955" i="1" s="1"/>
  <c r="V5954" i="1" s="1" a="1"/>
  <c r="V5954" i="1" s="1"/>
  <c r="U5955" i="1" a="1"/>
  <c r="U5955" i="1" s="1"/>
  <c r="U5953" i="1" s="1"/>
  <c r="W5951" i="1" a="1"/>
  <c r="W5951" i="1" s="1"/>
  <c r="W5949" i="1" s="1" a="1"/>
  <c r="W5949" i="1" s="1"/>
  <c r="V5951" i="1" a="1"/>
  <c r="V5951" i="1" s="1"/>
  <c r="V5950" i="1" s="1" a="1"/>
  <c r="V5950" i="1" s="1"/>
  <c r="U5951" i="1" a="1"/>
  <c r="U5951" i="1" s="1"/>
  <c r="U5948" i="1" s="1" a="1"/>
  <c r="U5948" i="1" s="1"/>
  <c r="W5947" i="1" a="1"/>
  <c r="W5947" i="1" s="1"/>
  <c r="W5945" i="1" s="1" a="1"/>
  <c r="W5945" i="1" s="1"/>
  <c r="V5947" i="1" a="1"/>
  <c r="V5947" i="1" s="1"/>
  <c r="U5947" i="1" a="1"/>
  <c r="U5947" i="1" s="1"/>
  <c r="W5943" i="1" a="1"/>
  <c r="W5943" i="1" s="1"/>
  <c r="W5941" i="1" s="1" a="1"/>
  <c r="W5941" i="1" s="1"/>
  <c r="V5943" i="1" a="1"/>
  <c r="V5943" i="1" s="1"/>
  <c r="V5941" i="1" s="1" a="1"/>
  <c r="V5941" i="1" s="1"/>
  <c r="U5943" i="1" a="1"/>
  <c r="U5943" i="1" s="1"/>
  <c r="U5942" i="1" s="1" a="1"/>
  <c r="U5942" i="1" s="1"/>
  <c r="W5939" i="1" a="1"/>
  <c r="W5939" i="1" s="1"/>
  <c r="W5937" i="1" s="1" a="1"/>
  <c r="W5937" i="1" s="1"/>
  <c r="V5939" i="1" a="1"/>
  <c r="V5939" i="1" s="1"/>
  <c r="V5937" i="1" s="1" a="1"/>
  <c r="V5937" i="1" s="1"/>
  <c r="U5939" i="1" a="1"/>
  <c r="U5939" i="1" s="1"/>
  <c r="U5937" i="1" s="1"/>
  <c r="W5935" i="1" a="1"/>
  <c r="W5935" i="1" s="1"/>
  <c r="W5933" i="1" s="1" a="1"/>
  <c r="W5933" i="1" s="1"/>
  <c r="V5935" i="1" a="1"/>
  <c r="V5935" i="1" s="1"/>
  <c r="U5935" i="1" a="1"/>
  <c r="U5935" i="1" s="1"/>
  <c r="U5933" i="1" s="1"/>
  <c r="W5931" i="1" a="1"/>
  <c r="W5931" i="1" s="1"/>
  <c r="W5929" i="1" s="1" a="1"/>
  <c r="W5929" i="1" s="1"/>
  <c r="V5931" i="1" a="1"/>
  <c r="V5931" i="1" s="1"/>
  <c r="V5928" i="1" s="1"/>
  <c r="U5931" i="1" a="1"/>
  <c r="U5931" i="1" s="1"/>
  <c r="W5927" i="1" a="1"/>
  <c r="W5927" i="1" s="1"/>
  <c r="W5925" i="1" s="1" a="1"/>
  <c r="W5925" i="1" s="1"/>
  <c r="V5927" i="1" a="1"/>
  <c r="V5927" i="1" s="1"/>
  <c r="V5924" i="1" s="1"/>
  <c r="U5927" i="1" a="1"/>
  <c r="U5927" i="1" s="1"/>
  <c r="W5923" i="1" a="1"/>
  <c r="W5923" i="1" s="1"/>
  <c r="W5921" i="1" s="1" a="1"/>
  <c r="W5921" i="1" s="1"/>
  <c r="V5923" i="1" a="1"/>
  <c r="V5923" i="1" s="1"/>
  <c r="V5920" i="1" s="1"/>
  <c r="U5923" i="1" a="1"/>
  <c r="U5923" i="1" s="1"/>
  <c r="U5921" i="1" s="1"/>
  <c r="W5919" i="1" a="1"/>
  <c r="W5919" i="1" s="1"/>
  <c r="W5917" i="1" s="1" a="1"/>
  <c r="W5917" i="1" s="1"/>
  <c r="V5919" i="1" a="1"/>
  <c r="V5919" i="1" s="1"/>
  <c r="U5919" i="1" a="1"/>
  <c r="U5919" i="1" s="1"/>
  <c r="W5915" i="1" a="1"/>
  <c r="W5915" i="1" s="1"/>
  <c r="V5915" i="1" a="1"/>
  <c r="V5915" i="1" s="1"/>
  <c r="U5915" i="1" a="1"/>
  <c r="U5915" i="1" s="1"/>
  <c r="V5914" i="1" a="1"/>
  <c r="V5914" i="1" s="1"/>
  <c r="U5914" i="1" a="1"/>
  <c r="U5914" i="1" s="1"/>
  <c r="W5913" i="1" a="1"/>
  <c r="W5913" i="1" s="1"/>
  <c r="V5913" i="1" a="1"/>
  <c r="V5913" i="1" s="1"/>
  <c r="U5913" i="1"/>
  <c r="V5912" i="1"/>
  <c r="U5912" i="1" a="1"/>
  <c r="U5912" i="1" s="1"/>
  <c r="W5911" i="1" a="1"/>
  <c r="W5911" i="1" s="1"/>
  <c r="V5911" i="1" a="1"/>
  <c r="V5911" i="1" s="1"/>
  <c r="U5911" i="1" a="1"/>
  <c r="U5911" i="1" s="1"/>
  <c r="V5910" i="1" a="1"/>
  <c r="V5910" i="1" s="1"/>
  <c r="U5910" i="1" a="1"/>
  <c r="U5910" i="1" s="1"/>
  <c r="W5909" i="1" a="1"/>
  <c r="W5909" i="1" s="1"/>
  <c r="V5909" i="1" a="1"/>
  <c r="V5909" i="1" s="1"/>
  <c r="U5909" i="1"/>
  <c r="V5908" i="1"/>
  <c r="U5908" i="1" a="1"/>
  <c r="U5908" i="1" s="1"/>
  <c r="W5907" i="1" a="1"/>
  <c r="W5907" i="1" s="1"/>
  <c r="V5907" i="1" a="1"/>
  <c r="V5907" i="1" s="1"/>
  <c r="U5907" i="1" a="1"/>
  <c r="U5907" i="1" s="1"/>
  <c r="V5906" i="1" a="1"/>
  <c r="V5906" i="1" s="1"/>
  <c r="U5906" i="1" a="1"/>
  <c r="U5906" i="1" s="1"/>
  <c r="W5905" i="1" a="1"/>
  <c r="W5905" i="1" s="1"/>
  <c r="V5905" i="1" a="1"/>
  <c r="V5905" i="1" s="1"/>
  <c r="U5905" i="1"/>
  <c r="V5904" i="1"/>
  <c r="U5904" i="1" a="1"/>
  <c r="U5904" i="1" s="1"/>
  <c r="W5903" i="1" a="1"/>
  <c r="W5903" i="1" s="1"/>
  <c r="W5901" i="1" s="1" a="1"/>
  <c r="W5901" i="1" s="1"/>
  <c r="V5903" i="1" a="1"/>
  <c r="V5903" i="1" s="1"/>
  <c r="V5900" i="1" s="1"/>
  <c r="U5903" i="1" a="1"/>
  <c r="U5903" i="1" s="1"/>
  <c r="U5901" i="1" s="1"/>
  <c r="W5899" i="1" a="1"/>
  <c r="W5899" i="1" s="1"/>
  <c r="W5897" i="1" s="1" a="1"/>
  <c r="W5897" i="1" s="1"/>
  <c r="V5899" i="1" a="1"/>
  <c r="V5899" i="1" s="1"/>
  <c r="U5899" i="1" a="1"/>
  <c r="U5899" i="1" s="1"/>
  <c r="W5895" i="1" a="1"/>
  <c r="W5895" i="1" s="1"/>
  <c r="V5895" i="1" a="1"/>
  <c r="V5895" i="1" s="1"/>
  <c r="U5895" i="1" a="1"/>
  <c r="U5895" i="1" s="1"/>
  <c r="V5894" i="1" a="1"/>
  <c r="V5894" i="1" s="1"/>
  <c r="U5894" i="1" a="1"/>
  <c r="U5894" i="1" s="1"/>
  <c r="W5893" i="1" a="1"/>
  <c r="W5893" i="1" s="1"/>
  <c r="V5893" i="1" a="1"/>
  <c r="V5893" i="1" s="1"/>
  <c r="U5893" i="1"/>
  <c r="V5892" i="1"/>
  <c r="U5892" i="1" a="1"/>
  <c r="U5892" i="1" s="1"/>
  <c r="W5891" i="1" a="1"/>
  <c r="W5891" i="1" s="1"/>
  <c r="V5891" i="1" a="1"/>
  <c r="V5891" i="1" s="1"/>
  <c r="U5891" i="1" a="1"/>
  <c r="U5891" i="1" s="1"/>
  <c r="V5890" i="1" a="1"/>
  <c r="V5890" i="1" s="1"/>
  <c r="U5890" i="1" a="1"/>
  <c r="U5890" i="1" s="1"/>
  <c r="W5889" i="1" a="1"/>
  <c r="W5889" i="1" s="1"/>
  <c r="V5889" i="1" a="1"/>
  <c r="V5889" i="1" s="1"/>
  <c r="U5889" i="1"/>
  <c r="V5888" i="1"/>
  <c r="U5888" i="1" a="1"/>
  <c r="U5888" i="1" s="1"/>
  <c r="W5887" i="1" a="1"/>
  <c r="W5887" i="1" s="1"/>
  <c r="W5885" i="1" s="1" a="1"/>
  <c r="W5885" i="1" s="1"/>
  <c r="V5887" i="1" a="1"/>
  <c r="V5887" i="1" s="1"/>
  <c r="V5885" i="1" s="1" a="1"/>
  <c r="V5885" i="1" s="1"/>
  <c r="U5887" i="1" a="1"/>
  <c r="U5887" i="1" s="1"/>
  <c r="U5886" i="1" s="1" a="1"/>
  <c r="U5886" i="1" s="1"/>
  <c r="W5883" i="1" a="1"/>
  <c r="W5883" i="1" s="1"/>
  <c r="V5883" i="1" a="1"/>
  <c r="V5883" i="1" s="1"/>
  <c r="U5883" i="1" a="1"/>
  <c r="U5883" i="1" s="1"/>
  <c r="V5882" i="1" a="1"/>
  <c r="V5882" i="1" s="1"/>
  <c r="U5882" i="1" a="1"/>
  <c r="U5882" i="1" s="1"/>
  <c r="W5881" i="1" a="1"/>
  <c r="W5881" i="1" s="1"/>
  <c r="V5881" i="1" a="1"/>
  <c r="V5881" i="1" s="1"/>
  <c r="U5881" i="1"/>
  <c r="V5880" i="1"/>
  <c r="U5880" i="1" a="1"/>
  <c r="U5880" i="1" s="1"/>
  <c r="W5879" i="1" a="1"/>
  <c r="W5879" i="1" s="1"/>
  <c r="V5879" i="1" a="1"/>
  <c r="V5879" i="1" s="1"/>
  <c r="U5879" i="1" a="1"/>
  <c r="U5879" i="1" s="1"/>
  <c r="V5878" i="1" a="1"/>
  <c r="V5878" i="1" s="1"/>
  <c r="U5878" i="1" a="1"/>
  <c r="U5878" i="1" s="1"/>
  <c r="W5877" i="1" a="1"/>
  <c r="W5877" i="1" s="1"/>
  <c r="V5877" i="1" a="1"/>
  <c r="V5877" i="1" s="1"/>
  <c r="U5877" i="1"/>
  <c r="V5876" i="1"/>
  <c r="U5876" i="1" a="1"/>
  <c r="U5876" i="1" s="1"/>
  <c r="W5875" i="1" a="1"/>
  <c r="W5875" i="1" s="1"/>
  <c r="V5875" i="1" a="1"/>
  <c r="V5875" i="1" s="1"/>
  <c r="U5875" i="1" a="1"/>
  <c r="U5875" i="1" s="1"/>
  <c r="V5874" i="1" a="1"/>
  <c r="V5874" i="1" s="1"/>
  <c r="U5874" i="1" a="1"/>
  <c r="U5874" i="1" s="1"/>
  <c r="W5873" i="1" a="1"/>
  <c r="W5873" i="1" s="1"/>
  <c r="V5873" i="1" a="1"/>
  <c r="V5873" i="1" s="1"/>
  <c r="U5873" i="1"/>
  <c r="V5872" i="1"/>
  <c r="U5872" i="1" a="1"/>
  <c r="U5872" i="1" s="1"/>
  <c r="W5871" i="1" a="1"/>
  <c r="W5871" i="1" s="1"/>
  <c r="V5871" i="1" a="1"/>
  <c r="V5871" i="1" s="1"/>
  <c r="U5871" i="1" a="1"/>
  <c r="U5871" i="1" s="1"/>
  <c r="V5870" i="1" a="1"/>
  <c r="V5870" i="1" s="1"/>
  <c r="U5870" i="1" a="1"/>
  <c r="U5870" i="1" s="1"/>
  <c r="W5869" i="1" a="1"/>
  <c r="W5869" i="1" s="1"/>
  <c r="V5869" i="1" a="1"/>
  <c r="V5869" i="1" s="1"/>
  <c r="U5869" i="1"/>
  <c r="V5868" i="1"/>
  <c r="U5868" i="1" a="1"/>
  <c r="U5868" i="1" s="1"/>
  <c r="W5867" i="1" a="1"/>
  <c r="W5867" i="1" s="1"/>
  <c r="W5865" i="1" s="1" a="1"/>
  <c r="W5865" i="1" s="1"/>
  <c r="V5867" i="1" a="1"/>
  <c r="V5867" i="1" s="1"/>
  <c r="U5867" i="1" a="1"/>
  <c r="U5867" i="1" s="1"/>
  <c r="U5865" i="1" s="1"/>
  <c r="W5863" i="1" a="1"/>
  <c r="W5863" i="1" s="1"/>
  <c r="W5861" i="1" s="1" a="1"/>
  <c r="W5861" i="1" s="1"/>
  <c r="V5863" i="1" a="1"/>
  <c r="V5863" i="1" s="1"/>
  <c r="U5863" i="1" a="1"/>
  <c r="U5863" i="1" s="1"/>
  <c r="W5859" i="1" a="1"/>
  <c r="W5859" i="1" s="1"/>
  <c r="V5859" i="1" a="1"/>
  <c r="V5859" i="1" s="1"/>
  <c r="U5859" i="1" a="1"/>
  <c r="U5859" i="1" s="1"/>
  <c r="V5858" i="1" a="1"/>
  <c r="V5858" i="1" s="1"/>
  <c r="U5858" i="1" a="1"/>
  <c r="U5858" i="1" s="1"/>
  <c r="W5857" i="1" a="1"/>
  <c r="W5857" i="1" s="1"/>
  <c r="V5857" i="1" a="1"/>
  <c r="V5857" i="1" s="1"/>
  <c r="U5857" i="1"/>
  <c r="V5856" i="1"/>
  <c r="U5856" i="1" a="1"/>
  <c r="U5856" i="1" s="1"/>
  <c r="W5855" i="1" a="1"/>
  <c r="W5855" i="1" s="1"/>
  <c r="V5855" i="1" a="1"/>
  <c r="V5855" i="1" s="1"/>
  <c r="U5855" i="1" a="1"/>
  <c r="U5855" i="1" s="1"/>
  <c r="V5854" i="1" a="1"/>
  <c r="V5854" i="1" s="1"/>
  <c r="U5854" i="1" a="1"/>
  <c r="U5854" i="1" s="1"/>
  <c r="W5853" i="1" a="1"/>
  <c r="W5853" i="1" s="1"/>
  <c r="V5853" i="1" a="1"/>
  <c r="V5853" i="1" s="1"/>
  <c r="U5853" i="1"/>
  <c r="V5852" i="1"/>
  <c r="U5852" i="1" a="1"/>
  <c r="U5852" i="1" s="1"/>
  <c r="W5851" i="1" a="1"/>
  <c r="W5851" i="1" s="1"/>
  <c r="V5851" i="1" a="1"/>
  <c r="V5851" i="1" s="1"/>
  <c r="U5851" i="1" a="1"/>
  <c r="U5851" i="1" s="1"/>
  <c r="V5850" i="1" a="1"/>
  <c r="V5850" i="1" s="1"/>
  <c r="U5850" i="1" a="1"/>
  <c r="U5850" i="1" s="1"/>
  <c r="W5849" i="1" a="1"/>
  <c r="W5849" i="1" s="1"/>
  <c r="V5849" i="1" a="1"/>
  <c r="V5849" i="1" s="1"/>
  <c r="U5849" i="1"/>
  <c r="V5848" i="1"/>
  <c r="U5848" i="1" a="1"/>
  <c r="U5848" i="1" s="1"/>
  <c r="W5847" i="1" a="1"/>
  <c r="W5847" i="1" s="1"/>
  <c r="W5845" i="1" s="1" a="1"/>
  <c r="W5845" i="1" s="1"/>
  <c r="V5847" i="1" a="1"/>
  <c r="V5847" i="1" s="1"/>
  <c r="U5847" i="1" a="1"/>
  <c r="U5847" i="1" s="1"/>
  <c r="W5843" i="1" a="1"/>
  <c r="W5843" i="1" s="1"/>
  <c r="V5843" i="1" a="1"/>
  <c r="V5843" i="1" s="1"/>
  <c r="U5843" i="1" a="1"/>
  <c r="U5843" i="1" s="1"/>
  <c r="V5842" i="1" a="1"/>
  <c r="V5842" i="1" s="1"/>
  <c r="U5842" i="1" a="1"/>
  <c r="U5842" i="1" s="1"/>
  <c r="W5841" i="1" a="1"/>
  <c r="W5841" i="1" s="1"/>
  <c r="V5841" i="1" a="1"/>
  <c r="V5841" i="1" s="1"/>
  <c r="U5841" i="1"/>
  <c r="V5840" i="1"/>
  <c r="U5840" i="1" a="1"/>
  <c r="U5840" i="1" s="1"/>
  <c r="W5839" i="1" a="1"/>
  <c r="W5839" i="1" s="1"/>
  <c r="V5839" i="1" a="1"/>
  <c r="V5839" i="1" s="1"/>
  <c r="U5839" i="1" a="1"/>
  <c r="U5839" i="1" s="1"/>
  <c r="V5838" i="1" a="1"/>
  <c r="V5838" i="1" s="1"/>
  <c r="U5838" i="1" a="1"/>
  <c r="U5838" i="1" s="1"/>
  <c r="W5837" i="1" a="1"/>
  <c r="W5837" i="1" s="1"/>
  <c r="V5837" i="1" a="1"/>
  <c r="V5837" i="1" s="1"/>
  <c r="U5837" i="1"/>
  <c r="V5836" i="1"/>
  <c r="U5836" i="1" a="1"/>
  <c r="U5836" i="1" s="1"/>
  <c r="W5835" i="1" a="1"/>
  <c r="W5835" i="1" s="1"/>
  <c r="V5835" i="1" a="1"/>
  <c r="V5835" i="1" s="1"/>
  <c r="U5835" i="1" a="1"/>
  <c r="U5835" i="1" s="1"/>
  <c r="V5834" i="1" a="1"/>
  <c r="V5834" i="1" s="1"/>
  <c r="U5834" i="1" a="1"/>
  <c r="U5834" i="1" s="1"/>
  <c r="W5833" i="1" a="1"/>
  <c r="W5833" i="1" s="1"/>
  <c r="V5833" i="1" a="1"/>
  <c r="V5833" i="1" s="1"/>
  <c r="U5833" i="1"/>
  <c r="V5832" i="1"/>
  <c r="U5832" i="1" a="1"/>
  <c r="U5832" i="1" s="1"/>
  <c r="W5831" i="1" a="1"/>
  <c r="W5831" i="1" s="1"/>
  <c r="W5829" i="1" s="1" a="1"/>
  <c r="W5829" i="1" s="1"/>
  <c r="V5831" i="1" a="1"/>
  <c r="V5831" i="1" s="1"/>
  <c r="V5829" i="1" s="1" a="1"/>
  <c r="V5829" i="1" s="1"/>
  <c r="U5831" i="1" a="1"/>
  <c r="U5831" i="1" s="1"/>
  <c r="U5830" i="1" s="1" a="1"/>
  <c r="U5830" i="1" s="1"/>
  <c r="W5827" i="1" a="1"/>
  <c r="W5827" i="1" s="1"/>
  <c r="V5827" i="1" a="1"/>
  <c r="V5827" i="1" s="1"/>
  <c r="U5827" i="1" a="1"/>
  <c r="U5827" i="1" s="1"/>
  <c r="V5826" i="1" a="1"/>
  <c r="V5826" i="1" s="1"/>
  <c r="U5826" i="1" a="1"/>
  <c r="U5826" i="1" s="1"/>
  <c r="W5825" i="1" a="1"/>
  <c r="W5825" i="1" s="1"/>
  <c r="V5825" i="1" a="1"/>
  <c r="V5825" i="1" s="1"/>
  <c r="U5825" i="1"/>
  <c r="V5824" i="1"/>
  <c r="U5824" i="1" a="1"/>
  <c r="U5824" i="1" s="1"/>
  <c r="W5823" i="1" a="1"/>
  <c r="W5823" i="1" s="1"/>
  <c r="V5823" i="1" a="1"/>
  <c r="V5823" i="1" s="1"/>
  <c r="U5823" i="1" a="1"/>
  <c r="U5823" i="1" s="1"/>
  <c r="V5822" i="1" a="1"/>
  <c r="V5822" i="1" s="1"/>
  <c r="U5822" i="1" a="1"/>
  <c r="U5822" i="1" s="1"/>
  <c r="W5821" i="1" a="1"/>
  <c r="W5821" i="1" s="1"/>
  <c r="V5821" i="1" a="1"/>
  <c r="V5821" i="1" s="1"/>
  <c r="U5821" i="1"/>
  <c r="V5820" i="1"/>
  <c r="U5820" i="1" a="1"/>
  <c r="U5820" i="1" s="1"/>
  <c r="W5819" i="1" a="1"/>
  <c r="W5819" i="1" s="1"/>
  <c r="V5819" i="1" a="1"/>
  <c r="V5819" i="1" s="1"/>
  <c r="U5819" i="1" a="1"/>
  <c r="U5819" i="1" s="1"/>
  <c r="V5818" i="1" a="1"/>
  <c r="V5818" i="1" s="1"/>
  <c r="U5818" i="1" a="1"/>
  <c r="U5818" i="1" s="1"/>
  <c r="W5817" i="1" a="1"/>
  <c r="W5817" i="1" s="1"/>
  <c r="V5817" i="1" a="1"/>
  <c r="V5817" i="1" s="1"/>
  <c r="U5817" i="1"/>
  <c r="V5816" i="1"/>
  <c r="U5816" i="1" a="1"/>
  <c r="U5816" i="1" s="1"/>
  <c r="W5815" i="1" a="1"/>
  <c r="W5815" i="1" s="1"/>
  <c r="V5815" i="1" a="1"/>
  <c r="V5815" i="1" s="1"/>
  <c r="U5815" i="1" a="1"/>
  <c r="U5815" i="1" s="1"/>
  <c r="V5814" i="1" a="1"/>
  <c r="V5814" i="1" s="1"/>
  <c r="U5814" i="1" a="1"/>
  <c r="U5814" i="1" s="1"/>
  <c r="W5813" i="1" a="1"/>
  <c r="W5813" i="1" s="1"/>
  <c r="V5813" i="1" a="1"/>
  <c r="V5813" i="1" s="1"/>
  <c r="U5813" i="1"/>
  <c r="V5812" i="1"/>
  <c r="U5812" i="1" a="1"/>
  <c r="U5812" i="1" s="1"/>
  <c r="W5811" i="1" a="1"/>
  <c r="W5811" i="1" s="1"/>
  <c r="V5811" i="1" a="1"/>
  <c r="V5811" i="1" s="1"/>
  <c r="U5811" i="1" a="1"/>
  <c r="U5811" i="1" s="1"/>
  <c r="V5810" i="1" a="1"/>
  <c r="V5810" i="1" s="1"/>
  <c r="U5810" i="1" a="1"/>
  <c r="U5810" i="1" s="1"/>
  <c r="W5809" i="1" a="1"/>
  <c r="W5809" i="1" s="1"/>
  <c r="V5809" i="1" a="1"/>
  <c r="V5809" i="1" s="1"/>
  <c r="U5809" i="1"/>
  <c r="V5808" i="1"/>
  <c r="U5808" i="1" a="1"/>
  <c r="U5808" i="1" s="1"/>
  <c r="W5807" i="1" a="1"/>
  <c r="W5807" i="1" s="1"/>
  <c r="V5807" i="1" a="1"/>
  <c r="V5807" i="1" s="1"/>
  <c r="U5807" i="1" a="1"/>
  <c r="U5807" i="1" s="1"/>
  <c r="V5806" i="1" a="1"/>
  <c r="V5806" i="1" s="1"/>
  <c r="U5806" i="1" a="1"/>
  <c r="U5806" i="1" s="1"/>
  <c r="W5805" i="1" a="1"/>
  <c r="W5805" i="1" s="1"/>
  <c r="V5805" i="1" a="1"/>
  <c r="V5805" i="1" s="1"/>
  <c r="U5805" i="1"/>
  <c r="V5804" i="1"/>
  <c r="U5804" i="1" a="1"/>
  <c r="U5804" i="1" s="1"/>
  <c r="W5803" i="1" a="1"/>
  <c r="W5803" i="1" s="1"/>
  <c r="V5803" i="1" a="1"/>
  <c r="V5803" i="1" s="1"/>
  <c r="U5803" i="1" a="1"/>
  <c r="U5803" i="1" s="1"/>
  <c r="V5802" i="1" a="1"/>
  <c r="V5802" i="1" s="1"/>
  <c r="U5802" i="1" a="1"/>
  <c r="U5802" i="1" s="1"/>
  <c r="W5801" i="1" a="1"/>
  <c r="W5801" i="1" s="1"/>
  <c r="V5801" i="1" a="1"/>
  <c r="V5801" i="1" s="1"/>
  <c r="U5801" i="1"/>
  <c r="V5800" i="1"/>
  <c r="U5800" i="1" a="1"/>
  <c r="U5800" i="1" s="1"/>
  <c r="W5799" i="1" a="1"/>
  <c r="W5799" i="1" s="1"/>
  <c r="V5799" i="1" a="1"/>
  <c r="V5799" i="1" s="1"/>
  <c r="U5799" i="1" a="1"/>
  <c r="U5799" i="1" s="1"/>
  <c r="V5798" i="1" a="1"/>
  <c r="V5798" i="1" s="1"/>
  <c r="U5798" i="1" a="1"/>
  <c r="U5798" i="1" s="1"/>
  <c r="W5797" i="1" a="1"/>
  <c r="W5797" i="1" s="1"/>
  <c r="V5797" i="1" a="1"/>
  <c r="V5797" i="1" s="1"/>
  <c r="U5797" i="1"/>
  <c r="V5796" i="1"/>
  <c r="U5796" i="1" a="1"/>
  <c r="U5796" i="1" s="1"/>
  <c r="W5795" i="1" a="1"/>
  <c r="W5795" i="1" s="1"/>
  <c r="V5795" i="1" a="1"/>
  <c r="V5795" i="1" s="1"/>
  <c r="U5795" i="1" a="1"/>
  <c r="U5795" i="1" s="1"/>
  <c r="V5794" i="1" a="1"/>
  <c r="V5794" i="1" s="1"/>
  <c r="U5794" i="1" a="1"/>
  <c r="U5794" i="1" s="1"/>
  <c r="W5793" i="1" a="1"/>
  <c r="W5793" i="1" s="1"/>
  <c r="V5793" i="1" a="1"/>
  <c r="V5793" i="1" s="1"/>
  <c r="U5793" i="1"/>
  <c r="V5792" i="1"/>
  <c r="U5792" i="1" a="1"/>
  <c r="U5792" i="1" s="1"/>
  <c r="W5791" i="1" a="1"/>
  <c r="W5791" i="1" s="1"/>
  <c r="V5791" i="1" a="1"/>
  <c r="V5791" i="1" s="1"/>
  <c r="U5791" i="1" a="1"/>
  <c r="U5791" i="1" s="1"/>
  <c r="V5790" i="1" a="1"/>
  <c r="V5790" i="1" s="1"/>
  <c r="U5790" i="1" a="1"/>
  <c r="U5790" i="1" s="1"/>
  <c r="W5789" i="1" a="1"/>
  <c r="W5789" i="1" s="1"/>
  <c r="V5789" i="1" a="1"/>
  <c r="V5789" i="1" s="1"/>
  <c r="U5789" i="1"/>
  <c r="V5788" i="1"/>
  <c r="U5788" i="1" a="1"/>
  <c r="U5788" i="1" s="1"/>
  <c r="W5787" i="1" a="1"/>
  <c r="W5787" i="1" s="1"/>
  <c r="V5787" i="1" a="1"/>
  <c r="V5787" i="1" s="1"/>
  <c r="U5787" i="1" a="1"/>
  <c r="U5787" i="1" s="1"/>
  <c r="V5786" i="1" a="1"/>
  <c r="V5786" i="1" s="1"/>
  <c r="U5786" i="1" a="1"/>
  <c r="U5786" i="1" s="1"/>
  <c r="W5785" i="1" a="1"/>
  <c r="W5785" i="1" s="1"/>
  <c r="V5785" i="1" a="1"/>
  <c r="V5785" i="1" s="1"/>
  <c r="U5785" i="1"/>
  <c r="V5784" i="1"/>
  <c r="U5784" i="1" a="1"/>
  <c r="U5784" i="1" s="1"/>
  <c r="W5783" i="1" a="1"/>
  <c r="W5783" i="1" s="1"/>
  <c r="V5783" i="1" a="1"/>
  <c r="V5783" i="1" s="1"/>
  <c r="U5783" i="1" a="1"/>
  <c r="U5783" i="1" s="1"/>
  <c r="V5782" i="1" a="1"/>
  <c r="V5782" i="1" s="1"/>
  <c r="U5782" i="1" a="1"/>
  <c r="U5782" i="1" s="1"/>
  <c r="W5781" i="1" a="1"/>
  <c r="W5781" i="1" s="1"/>
  <c r="V5781" i="1" a="1"/>
  <c r="V5781" i="1" s="1"/>
  <c r="U5781" i="1"/>
  <c r="V5780" i="1"/>
  <c r="U5780" i="1" a="1"/>
  <c r="U5780" i="1" s="1"/>
  <c r="W5779" i="1" a="1"/>
  <c r="W5779" i="1" s="1"/>
  <c r="W5777" i="1" s="1" a="1"/>
  <c r="W5777" i="1" s="1"/>
  <c r="V5779" i="1" a="1"/>
  <c r="V5779" i="1" s="1"/>
  <c r="V5778" i="1" s="1" a="1"/>
  <c r="V5778" i="1" s="1"/>
  <c r="U5779" i="1" a="1"/>
  <c r="U5779" i="1" s="1"/>
  <c r="U5776" i="1" s="1" a="1"/>
  <c r="U5776" i="1" s="1"/>
  <c r="W5775" i="1" a="1"/>
  <c r="W5775" i="1" s="1"/>
  <c r="V5775" i="1" a="1"/>
  <c r="V5775" i="1" s="1"/>
  <c r="U5775" i="1" a="1"/>
  <c r="U5775" i="1" s="1"/>
  <c r="V5774" i="1" a="1"/>
  <c r="V5774" i="1" s="1"/>
  <c r="U5774" i="1" a="1"/>
  <c r="U5774" i="1" s="1"/>
  <c r="W5773" i="1" a="1"/>
  <c r="W5773" i="1" s="1"/>
  <c r="V5773" i="1" a="1"/>
  <c r="V5773" i="1" s="1"/>
  <c r="U5773" i="1"/>
  <c r="V5772" i="1"/>
  <c r="U5772" i="1" a="1"/>
  <c r="U5772" i="1" s="1"/>
  <c r="W5771" i="1" a="1"/>
  <c r="W5771" i="1" s="1"/>
  <c r="V5771" i="1" a="1"/>
  <c r="V5771" i="1" s="1"/>
  <c r="U5771" i="1" a="1"/>
  <c r="U5771" i="1" s="1"/>
  <c r="V5770" i="1" a="1"/>
  <c r="V5770" i="1" s="1"/>
  <c r="U5770" i="1" a="1"/>
  <c r="U5770" i="1" s="1"/>
  <c r="W5769" i="1" a="1"/>
  <c r="W5769" i="1" s="1"/>
  <c r="V5769" i="1" a="1"/>
  <c r="V5769" i="1" s="1"/>
  <c r="U5769" i="1"/>
  <c r="V5768" i="1"/>
  <c r="U5768" i="1" a="1"/>
  <c r="U5768" i="1" s="1"/>
  <c r="W5767" i="1" a="1"/>
  <c r="W5767" i="1" s="1"/>
  <c r="V5767" i="1" a="1"/>
  <c r="V5767" i="1" s="1"/>
  <c r="U5767" i="1" a="1"/>
  <c r="U5767" i="1" s="1"/>
  <c r="V5766" i="1" a="1"/>
  <c r="V5766" i="1" s="1"/>
  <c r="U5766" i="1" a="1"/>
  <c r="U5766" i="1" s="1"/>
  <c r="W5765" i="1" a="1"/>
  <c r="W5765" i="1" s="1"/>
  <c r="V5765" i="1" a="1"/>
  <c r="V5765" i="1" s="1"/>
  <c r="U5765" i="1"/>
  <c r="V5764" i="1"/>
  <c r="U5764" i="1" a="1"/>
  <c r="U5764" i="1" s="1"/>
  <c r="W5763" i="1" a="1"/>
  <c r="W5763" i="1" s="1"/>
  <c r="V5763" i="1" a="1"/>
  <c r="V5763" i="1" s="1"/>
  <c r="U5763" i="1" a="1"/>
  <c r="U5763" i="1" s="1"/>
  <c r="V5762" i="1" a="1"/>
  <c r="V5762" i="1" s="1"/>
  <c r="U5762" i="1" a="1"/>
  <c r="U5762" i="1" s="1"/>
  <c r="W5761" i="1" a="1"/>
  <c r="W5761" i="1" s="1"/>
  <c r="V5761" i="1" a="1"/>
  <c r="V5761" i="1" s="1"/>
  <c r="U5761" i="1"/>
  <c r="V5760" i="1"/>
  <c r="U5760" i="1" a="1"/>
  <c r="U5760" i="1" s="1"/>
  <c r="W5759" i="1" a="1"/>
  <c r="W5759" i="1" s="1"/>
  <c r="V5759" i="1" a="1"/>
  <c r="V5759" i="1" s="1"/>
  <c r="U5759" i="1" a="1"/>
  <c r="U5759" i="1" s="1"/>
  <c r="V5758" i="1" a="1"/>
  <c r="V5758" i="1" s="1"/>
  <c r="U5758" i="1" a="1"/>
  <c r="U5758" i="1" s="1"/>
  <c r="W5757" i="1" a="1"/>
  <c r="W5757" i="1" s="1"/>
  <c r="V5757" i="1" a="1"/>
  <c r="V5757" i="1" s="1"/>
  <c r="U5757" i="1"/>
  <c r="V5756" i="1"/>
  <c r="U5756" i="1" a="1"/>
  <c r="U5756" i="1" s="1"/>
  <c r="W5755" i="1" a="1"/>
  <c r="W5755" i="1" s="1"/>
  <c r="V5755" i="1" a="1"/>
  <c r="V5755" i="1" s="1"/>
  <c r="U5755" i="1" a="1"/>
  <c r="U5755" i="1" s="1"/>
  <c r="V5754" i="1" a="1"/>
  <c r="V5754" i="1" s="1"/>
  <c r="U5754" i="1" a="1"/>
  <c r="U5754" i="1" s="1"/>
  <c r="W5753" i="1" a="1"/>
  <c r="W5753" i="1" s="1"/>
  <c r="V5753" i="1" a="1"/>
  <c r="V5753" i="1" s="1"/>
  <c r="U5753" i="1"/>
  <c r="V5752" i="1"/>
  <c r="U5752" i="1" a="1"/>
  <c r="U5752" i="1" s="1"/>
  <c r="W5751" i="1" a="1"/>
  <c r="W5751" i="1" s="1"/>
  <c r="V5751" i="1" a="1"/>
  <c r="V5751" i="1" s="1"/>
  <c r="U5751" i="1" a="1"/>
  <c r="U5751" i="1" s="1"/>
  <c r="V5750" i="1" a="1"/>
  <c r="V5750" i="1" s="1"/>
  <c r="U5750" i="1" a="1"/>
  <c r="U5750" i="1" s="1"/>
  <c r="W5749" i="1" a="1"/>
  <c r="W5749" i="1" s="1"/>
  <c r="V5749" i="1" a="1"/>
  <c r="V5749" i="1" s="1"/>
  <c r="U5749" i="1"/>
  <c r="V5748" i="1"/>
  <c r="U5748" i="1" a="1"/>
  <c r="U5748" i="1" s="1"/>
  <c r="W5747" i="1" a="1"/>
  <c r="W5747" i="1" s="1"/>
  <c r="V5747" i="1" a="1"/>
  <c r="V5747" i="1" s="1"/>
  <c r="U5747" i="1" a="1"/>
  <c r="U5747" i="1" s="1"/>
  <c r="V5746" i="1" a="1"/>
  <c r="V5746" i="1" s="1"/>
  <c r="U5746" i="1" a="1"/>
  <c r="U5746" i="1" s="1"/>
  <c r="W5745" i="1" a="1"/>
  <c r="W5745" i="1" s="1"/>
  <c r="V5745" i="1" a="1"/>
  <c r="V5745" i="1" s="1"/>
  <c r="U5745" i="1"/>
  <c r="V5744" i="1"/>
  <c r="U5744" i="1" a="1"/>
  <c r="U5744" i="1" s="1"/>
  <c r="W5743" i="1" a="1"/>
  <c r="W5743" i="1" s="1"/>
  <c r="V5743" i="1" a="1"/>
  <c r="V5743" i="1" s="1"/>
  <c r="U5743" i="1" a="1"/>
  <c r="U5743" i="1" s="1"/>
  <c r="V5742" i="1" a="1"/>
  <c r="V5742" i="1" s="1"/>
  <c r="U5742" i="1" a="1"/>
  <c r="U5742" i="1" s="1"/>
  <c r="W5741" i="1" a="1"/>
  <c r="W5741" i="1" s="1"/>
  <c r="V5741" i="1" a="1"/>
  <c r="V5741" i="1" s="1"/>
  <c r="U5741" i="1"/>
  <c r="V5740" i="1"/>
  <c r="U5740" i="1" a="1"/>
  <c r="U5740" i="1" s="1"/>
  <c r="W5739" i="1" a="1"/>
  <c r="W5739" i="1" s="1"/>
  <c r="V5739" i="1" a="1"/>
  <c r="V5739" i="1" s="1"/>
  <c r="U5739" i="1" a="1"/>
  <c r="U5739" i="1" s="1"/>
  <c r="V5738" i="1" a="1"/>
  <c r="V5738" i="1" s="1"/>
  <c r="U5738" i="1" a="1"/>
  <c r="U5738" i="1" s="1"/>
  <c r="W5737" i="1" a="1"/>
  <c r="W5737" i="1" s="1"/>
  <c r="V5737" i="1" a="1"/>
  <c r="V5737" i="1" s="1"/>
  <c r="U5737" i="1"/>
  <c r="V5736" i="1"/>
  <c r="U5736" i="1" a="1"/>
  <c r="U5736" i="1" s="1"/>
  <c r="W5735" i="1" a="1"/>
  <c r="W5735" i="1" s="1"/>
  <c r="W5733" i="1" s="1" a="1"/>
  <c r="W5733" i="1" s="1"/>
  <c r="V5735" i="1" a="1"/>
  <c r="V5735" i="1" s="1"/>
  <c r="V5733" i="1" s="1" a="1"/>
  <c r="V5733" i="1" s="1"/>
  <c r="U5735" i="1" a="1"/>
  <c r="U5735" i="1" s="1"/>
  <c r="U5733" i="1" s="1"/>
  <c r="W5731" i="1" a="1"/>
  <c r="W5731" i="1" s="1"/>
  <c r="W5729" i="1" s="1" a="1"/>
  <c r="W5729" i="1" s="1"/>
  <c r="V5731" i="1" a="1"/>
  <c r="V5731" i="1" s="1"/>
  <c r="V5730" i="1" s="1" a="1"/>
  <c r="V5730" i="1" s="1"/>
  <c r="U5731" i="1" a="1"/>
  <c r="U5731" i="1" s="1"/>
  <c r="U5730" i="1" s="1" a="1"/>
  <c r="U5730" i="1" s="1"/>
  <c r="W5727" i="1" a="1"/>
  <c r="W5727" i="1" s="1"/>
  <c r="V5727" i="1" a="1"/>
  <c r="V5727" i="1" s="1"/>
  <c r="U5727" i="1" a="1"/>
  <c r="U5727" i="1" s="1"/>
  <c r="V5726" i="1" a="1"/>
  <c r="V5726" i="1" s="1"/>
  <c r="U5726" i="1" a="1"/>
  <c r="U5726" i="1" s="1"/>
  <c r="W5725" i="1" a="1"/>
  <c r="W5725" i="1" s="1"/>
  <c r="V5725" i="1" a="1"/>
  <c r="V5725" i="1" s="1"/>
  <c r="U5725" i="1"/>
  <c r="V5724" i="1"/>
  <c r="U5724" i="1" a="1"/>
  <c r="U5724" i="1" s="1"/>
  <c r="W5723" i="1" a="1"/>
  <c r="W5723" i="1" s="1"/>
  <c r="V5723" i="1" a="1"/>
  <c r="V5723" i="1" s="1"/>
  <c r="U5723" i="1" a="1"/>
  <c r="U5723" i="1" s="1"/>
  <c r="V5722" i="1" a="1"/>
  <c r="V5722" i="1" s="1"/>
  <c r="U5722" i="1" a="1"/>
  <c r="U5722" i="1" s="1"/>
  <c r="W5721" i="1" a="1"/>
  <c r="W5721" i="1" s="1"/>
  <c r="V5721" i="1" a="1"/>
  <c r="V5721" i="1" s="1"/>
  <c r="U5721" i="1"/>
  <c r="V5720" i="1"/>
  <c r="U5720" i="1" a="1"/>
  <c r="U5720" i="1" s="1"/>
  <c r="W5719" i="1" a="1"/>
  <c r="W5719" i="1" s="1"/>
  <c r="V5719" i="1" a="1"/>
  <c r="V5719" i="1" s="1"/>
  <c r="U5719" i="1" a="1"/>
  <c r="U5719" i="1" s="1"/>
  <c r="V5718" i="1" a="1"/>
  <c r="V5718" i="1" s="1"/>
  <c r="U5718" i="1" a="1"/>
  <c r="U5718" i="1" s="1"/>
  <c r="W5717" i="1" a="1"/>
  <c r="W5717" i="1" s="1"/>
  <c r="V5717" i="1" a="1"/>
  <c r="V5717" i="1" s="1"/>
  <c r="U5717" i="1"/>
  <c r="V5716" i="1"/>
  <c r="U5716" i="1" a="1"/>
  <c r="U5716" i="1" s="1"/>
  <c r="W5715" i="1" a="1"/>
  <c r="W5715" i="1" s="1"/>
  <c r="V5715" i="1" a="1"/>
  <c r="V5715" i="1" s="1"/>
  <c r="U5715" i="1" a="1"/>
  <c r="U5715" i="1" s="1"/>
  <c r="V5714" i="1" a="1"/>
  <c r="V5714" i="1" s="1"/>
  <c r="U5714" i="1" a="1"/>
  <c r="U5714" i="1" s="1"/>
  <c r="W5713" i="1" a="1"/>
  <c r="W5713" i="1" s="1"/>
  <c r="V5713" i="1" a="1"/>
  <c r="V5713" i="1" s="1"/>
  <c r="U5713" i="1"/>
  <c r="V5712" i="1"/>
  <c r="U5712" i="1" a="1"/>
  <c r="U5712" i="1" s="1"/>
  <c r="W5711" i="1" a="1"/>
  <c r="W5711" i="1" s="1"/>
  <c r="V5711" i="1" a="1"/>
  <c r="V5711" i="1" s="1"/>
  <c r="U5711" i="1" a="1"/>
  <c r="U5711" i="1" s="1"/>
  <c r="V5710" i="1" a="1"/>
  <c r="V5710" i="1" s="1"/>
  <c r="U5710" i="1" a="1"/>
  <c r="U5710" i="1" s="1"/>
  <c r="W5709" i="1" a="1"/>
  <c r="W5709" i="1" s="1"/>
  <c r="V5709" i="1" a="1"/>
  <c r="V5709" i="1" s="1"/>
  <c r="U5709" i="1"/>
  <c r="V5708" i="1"/>
  <c r="U5708" i="1" a="1"/>
  <c r="U5708" i="1" s="1"/>
  <c r="W5707" i="1" a="1"/>
  <c r="W5707" i="1" s="1"/>
  <c r="V5707" i="1" a="1"/>
  <c r="V5707" i="1" s="1"/>
  <c r="U5707" i="1" a="1"/>
  <c r="U5707" i="1" s="1"/>
  <c r="V5706" i="1" a="1"/>
  <c r="V5706" i="1" s="1"/>
  <c r="U5706" i="1" a="1"/>
  <c r="U5706" i="1" s="1"/>
  <c r="W5705" i="1" a="1"/>
  <c r="W5705" i="1" s="1"/>
  <c r="V5705" i="1" a="1"/>
  <c r="V5705" i="1" s="1"/>
  <c r="U5705" i="1"/>
  <c r="V5704" i="1"/>
  <c r="U5704" i="1" a="1"/>
  <c r="U5704" i="1" s="1"/>
  <c r="W5703" i="1" a="1"/>
  <c r="W5703" i="1" s="1"/>
  <c r="V5703" i="1" a="1"/>
  <c r="V5703" i="1" s="1"/>
  <c r="U5703" i="1" a="1"/>
  <c r="U5703" i="1" s="1"/>
  <c r="V5702" i="1" a="1"/>
  <c r="V5702" i="1" s="1"/>
  <c r="U5702" i="1" a="1"/>
  <c r="U5702" i="1" s="1"/>
  <c r="W5701" i="1" a="1"/>
  <c r="W5701" i="1" s="1"/>
  <c r="V5701" i="1" a="1"/>
  <c r="V5701" i="1" s="1"/>
  <c r="U5701" i="1"/>
  <c r="V5700" i="1"/>
  <c r="U5700" i="1" a="1"/>
  <c r="U5700" i="1" s="1"/>
  <c r="W5699" i="1" a="1"/>
  <c r="W5699" i="1" s="1"/>
  <c r="V5699" i="1" a="1"/>
  <c r="V5699" i="1" s="1"/>
  <c r="U5699" i="1" a="1"/>
  <c r="U5699" i="1" s="1"/>
  <c r="V5698" i="1" a="1"/>
  <c r="V5698" i="1" s="1"/>
  <c r="U5698" i="1" a="1"/>
  <c r="U5698" i="1" s="1"/>
  <c r="W5697" i="1" a="1"/>
  <c r="W5697" i="1" s="1"/>
  <c r="V5697" i="1" a="1"/>
  <c r="V5697" i="1" s="1"/>
  <c r="U5697" i="1"/>
  <c r="V5696" i="1"/>
  <c r="U5696" i="1" a="1"/>
  <c r="U5696" i="1" s="1"/>
  <c r="W5695" i="1" a="1"/>
  <c r="W5695" i="1" s="1"/>
  <c r="V5695" i="1" a="1"/>
  <c r="V5695" i="1" s="1"/>
  <c r="U5695" i="1" a="1"/>
  <c r="U5695" i="1" s="1"/>
  <c r="V5694" i="1" a="1"/>
  <c r="V5694" i="1" s="1"/>
  <c r="U5694" i="1" a="1"/>
  <c r="U5694" i="1" s="1"/>
  <c r="W5693" i="1" a="1"/>
  <c r="W5693" i="1" s="1"/>
  <c r="V5693" i="1" a="1"/>
  <c r="V5693" i="1" s="1"/>
  <c r="U5693" i="1"/>
  <c r="V5692" i="1"/>
  <c r="U5692" i="1" a="1"/>
  <c r="U5692" i="1" s="1"/>
  <c r="W5691" i="1" a="1"/>
  <c r="W5691" i="1" s="1"/>
  <c r="W5689" i="1" s="1" a="1"/>
  <c r="W5689" i="1" s="1"/>
  <c r="V5691" i="1" a="1"/>
  <c r="V5691" i="1" s="1"/>
  <c r="V5688" i="1" s="1"/>
  <c r="U5691" i="1" a="1"/>
  <c r="U5691" i="1" s="1"/>
  <c r="W5687" i="1" a="1"/>
  <c r="W5687" i="1" s="1"/>
  <c r="W5685" i="1" s="1" a="1"/>
  <c r="W5685" i="1" s="1"/>
  <c r="V5687" i="1" a="1"/>
  <c r="V5687" i="1" s="1"/>
  <c r="V5684" i="1" s="1"/>
  <c r="U5687" i="1" a="1"/>
  <c r="U5687" i="1" s="1"/>
  <c r="U5685" i="1" s="1"/>
  <c r="W5683" i="1" a="1"/>
  <c r="W5683" i="1" s="1"/>
  <c r="W5681" i="1" s="1" a="1"/>
  <c r="W5681" i="1" s="1"/>
  <c r="V5683" i="1" a="1"/>
  <c r="V5683" i="1" s="1"/>
  <c r="V5682" i="1" s="1" a="1"/>
  <c r="V5682" i="1" s="1"/>
  <c r="U5683" i="1" a="1"/>
  <c r="U5683" i="1" s="1"/>
  <c r="U5681" i="1" s="1"/>
  <c r="W5679" i="1" a="1"/>
  <c r="W5679" i="1" s="1"/>
  <c r="V5679" i="1" a="1"/>
  <c r="V5679" i="1" s="1"/>
  <c r="U5679" i="1" a="1"/>
  <c r="U5679" i="1" s="1"/>
  <c r="V5678" i="1" a="1"/>
  <c r="V5678" i="1" s="1"/>
  <c r="U5678" i="1" a="1"/>
  <c r="U5678" i="1" s="1"/>
  <c r="W5677" i="1" a="1"/>
  <c r="W5677" i="1" s="1"/>
  <c r="V5677" i="1" a="1"/>
  <c r="V5677" i="1" s="1"/>
  <c r="U5677" i="1"/>
  <c r="V5676" i="1"/>
  <c r="U5676" i="1" a="1"/>
  <c r="U5676" i="1" s="1"/>
  <c r="W5675" i="1" a="1"/>
  <c r="W5675" i="1" s="1"/>
  <c r="W5673" i="1" s="1" a="1"/>
  <c r="W5673" i="1" s="1"/>
  <c r="V5675" i="1" a="1"/>
  <c r="V5675" i="1" s="1"/>
  <c r="U5675" i="1" a="1"/>
  <c r="U5675" i="1" s="1"/>
  <c r="W5671" i="1" a="1"/>
  <c r="W5671" i="1" s="1"/>
  <c r="V5671" i="1" a="1"/>
  <c r="V5671" i="1" s="1"/>
  <c r="U5671" i="1" a="1"/>
  <c r="U5671" i="1" s="1"/>
  <c r="V5670" i="1" a="1"/>
  <c r="V5670" i="1" s="1"/>
  <c r="U5670" i="1" a="1"/>
  <c r="U5670" i="1" s="1"/>
  <c r="W5669" i="1" a="1"/>
  <c r="W5669" i="1" s="1"/>
  <c r="V5669" i="1" a="1"/>
  <c r="V5669" i="1" s="1"/>
  <c r="U5669" i="1"/>
  <c r="V5668" i="1"/>
  <c r="U5668" i="1" a="1"/>
  <c r="U5668" i="1" s="1"/>
  <c r="W5667" i="1" a="1"/>
  <c r="W5667" i="1" s="1"/>
  <c r="V5667" i="1" a="1"/>
  <c r="V5667" i="1" s="1"/>
  <c r="U5667" i="1" a="1"/>
  <c r="U5667" i="1" s="1"/>
  <c r="V5666" i="1" a="1"/>
  <c r="V5666" i="1" s="1"/>
  <c r="U5666" i="1" a="1"/>
  <c r="U5666" i="1" s="1"/>
  <c r="W5665" i="1" a="1"/>
  <c r="W5665" i="1" s="1"/>
  <c r="V5665" i="1" a="1"/>
  <c r="V5665" i="1" s="1"/>
  <c r="U5665" i="1"/>
  <c r="V5664" i="1"/>
  <c r="U5664" i="1" a="1"/>
  <c r="U5664" i="1" s="1"/>
  <c r="W5663" i="1" a="1"/>
  <c r="W5663" i="1" s="1"/>
  <c r="V5663" i="1" a="1"/>
  <c r="V5663" i="1" s="1"/>
  <c r="U5663" i="1" a="1"/>
  <c r="U5663" i="1" s="1"/>
  <c r="V5662" i="1" a="1"/>
  <c r="V5662" i="1" s="1"/>
  <c r="U5662" i="1" a="1"/>
  <c r="U5662" i="1" s="1"/>
  <c r="W5661" i="1" a="1"/>
  <c r="W5661" i="1" s="1"/>
  <c r="V5661" i="1" a="1"/>
  <c r="V5661" i="1" s="1"/>
  <c r="U5661" i="1"/>
  <c r="V5660" i="1"/>
  <c r="U5660" i="1" a="1"/>
  <c r="U5660" i="1" s="1"/>
  <c r="W5659" i="1" a="1"/>
  <c r="W5659" i="1" s="1"/>
  <c r="V5659" i="1" a="1"/>
  <c r="V5659" i="1" s="1"/>
  <c r="U5659" i="1" a="1"/>
  <c r="U5659" i="1" s="1"/>
  <c r="V5658" i="1" a="1"/>
  <c r="V5658" i="1" s="1"/>
  <c r="U5658" i="1" a="1"/>
  <c r="U5658" i="1" s="1"/>
  <c r="W5657" i="1" a="1"/>
  <c r="W5657" i="1" s="1"/>
  <c r="V5657" i="1" a="1"/>
  <c r="V5657" i="1" s="1"/>
  <c r="U5657" i="1"/>
  <c r="V5656" i="1"/>
  <c r="U5656" i="1" a="1"/>
  <c r="U5656" i="1" s="1"/>
  <c r="W5655" i="1" a="1"/>
  <c r="W5655" i="1" s="1"/>
  <c r="V5655" i="1" a="1"/>
  <c r="V5655" i="1" s="1"/>
  <c r="U5655" i="1" a="1"/>
  <c r="U5655" i="1" s="1"/>
  <c r="V5654" i="1" a="1"/>
  <c r="V5654" i="1" s="1"/>
  <c r="U5654" i="1" a="1"/>
  <c r="U5654" i="1" s="1"/>
  <c r="W5653" i="1" a="1"/>
  <c r="W5653" i="1" s="1"/>
  <c r="V5653" i="1" a="1"/>
  <c r="V5653" i="1" s="1"/>
  <c r="U5653" i="1"/>
  <c r="V5652" i="1"/>
  <c r="U5652" i="1" a="1"/>
  <c r="U5652" i="1" s="1"/>
  <c r="W5651" i="1" a="1"/>
  <c r="W5651" i="1" s="1"/>
  <c r="W5649" i="1" s="1" a="1"/>
  <c r="W5649" i="1" s="1"/>
  <c r="V5651" i="1" a="1"/>
  <c r="V5651" i="1" s="1"/>
  <c r="U5651" i="1" a="1"/>
  <c r="U5651" i="1" s="1"/>
  <c r="W5647" i="1" a="1"/>
  <c r="W5647" i="1" s="1"/>
  <c r="W5645" i="1" s="1" a="1"/>
  <c r="W5645" i="1" s="1"/>
  <c r="V5647" i="1" a="1"/>
  <c r="V5647" i="1" s="1"/>
  <c r="V5644" i="1" s="1"/>
  <c r="U5647" i="1" a="1"/>
  <c r="U5647" i="1" s="1"/>
  <c r="W5643" i="1" a="1"/>
  <c r="W5643" i="1" s="1"/>
  <c r="V5643" i="1" a="1"/>
  <c r="V5643" i="1" s="1"/>
  <c r="U5643" i="1" a="1"/>
  <c r="U5643" i="1" s="1"/>
  <c r="V5642" i="1" a="1"/>
  <c r="V5642" i="1" s="1"/>
  <c r="U5642" i="1" a="1"/>
  <c r="U5642" i="1" s="1"/>
  <c r="W5641" i="1" a="1"/>
  <c r="W5641" i="1" s="1"/>
  <c r="V5641" i="1" a="1"/>
  <c r="V5641" i="1" s="1"/>
  <c r="U5641" i="1"/>
  <c r="V5640" i="1"/>
  <c r="U5640" i="1" a="1"/>
  <c r="U5640" i="1" s="1"/>
  <c r="W5639" i="1" a="1"/>
  <c r="W5639" i="1" s="1"/>
  <c r="V5639" i="1" a="1"/>
  <c r="V5639" i="1" s="1"/>
  <c r="U5639" i="1" a="1"/>
  <c r="U5639" i="1" s="1"/>
  <c r="V5638" i="1" a="1"/>
  <c r="V5638" i="1" s="1"/>
  <c r="U5638" i="1" a="1"/>
  <c r="U5638" i="1" s="1"/>
  <c r="W5637" i="1" a="1"/>
  <c r="W5637" i="1" s="1"/>
  <c r="V5637" i="1" a="1"/>
  <c r="V5637" i="1" s="1"/>
  <c r="U5637" i="1"/>
  <c r="V5636" i="1"/>
  <c r="U5636" i="1" a="1"/>
  <c r="U5636" i="1" s="1"/>
  <c r="W5635" i="1" a="1"/>
  <c r="W5635" i="1" s="1"/>
  <c r="V5635" i="1" a="1"/>
  <c r="V5635" i="1" s="1"/>
  <c r="U5635" i="1" a="1"/>
  <c r="U5635" i="1" s="1"/>
  <c r="V5634" i="1" a="1"/>
  <c r="V5634" i="1" s="1"/>
  <c r="U5634" i="1" a="1"/>
  <c r="U5634" i="1" s="1"/>
  <c r="W5633" i="1" a="1"/>
  <c r="W5633" i="1" s="1"/>
  <c r="V5633" i="1" a="1"/>
  <c r="V5633" i="1" s="1"/>
  <c r="U5633" i="1"/>
  <c r="V5632" i="1"/>
  <c r="U5632" i="1" a="1"/>
  <c r="U5632" i="1" s="1"/>
  <c r="W5631" i="1" a="1"/>
  <c r="W5631" i="1" s="1"/>
  <c r="V5631" i="1" a="1"/>
  <c r="V5631" i="1" s="1"/>
  <c r="U5631" i="1" a="1"/>
  <c r="U5631" i="1" s="1"/>
  <c r="V5630" i="1" a="1"/>
  <c r="V5630" i="1" s="1"/>
  <c r="U5630" i="1" a="1"/>
  <c r="U5630" i="1" s="1"/>
  <c r="W5629" i="1" a="1"/>
  <c r="W5629" i="1" s="1"/>
  <c r="V5629" i="1" a="1"/>
  <c r="V5629" i="1" s="1"/>
  <c r="U5629" i="1"/>
  <c r="V5628" i="1"/>
  <c r="U5628" i="1" a="1"/>
  <c r="U5628" i="1" s="1"/>
  <c r="W5627" i="1" a="1"/>
  <c r="W5627" i="1" s="1"/>
  <c r="V5627" i="1" a="1"/>
  <c r="V5627" i="1" s="1"/>
  <c r="U5627" i="1" a="1"/>
  <c r="U5627" i="1" s="1"/>
  <c r="V5626" i="1" a="1"/>
  <c r="V5626" i="1" s="1"/>
  <c r="U5626" i="1" a="1"/>
  <c r="U5626" i="1" s="1"/>
  <c r="W5625" i="1" a="1"/>
  <c r="W5625" i="1" s="1"/>
  <c r="V5625" i="1" a="1"/>
  <c r="V5625" i="1" s="1"/>
  <c r="U5625" i="1"/>
  <c r="V5624" i="1"/>
  <c r="U5624" i="1" a="1"/>
  <c r="U5624" i="1" s="1"/>
  <c r="W5623" i="1" a="1"/>
  <c r="W5623" i="1" s="1"/>
  <c r="V5623" i="1" a="1"/>
  <c r="V5623" i="1" s="1"/>
  <c r="U5623" i="1" a="1"/>
  <c r="U5623" i="1" s="1"/>
  <c r="V5622" i="1" a="1"/>
  <c r="V5622" i="1" s="1"/>
  <c r="U5622" i="1" a="1"/>
  <c r="U5622" i="1" s="1"/>
  <c r="W5621" i="1" a="1"/>
  <c r="W5621" i="1" s="1"/>
  <c r="V5621" i="1" a="1"/>
  <c r="V5621" i="1" s="1"/>
  <c r="U5621" i="1"/>
  <c r="V5620" i="1"/>
  <c r="U5620" i="1" a="1"/>
  <c r="U5620" i="1" s="1"/>
  <c r="W5619" i="1" a="1"/>
  <c r="W5619" i="1" s="1"/>
  <c r="V5619" i="1" a="1"/>
  <c r="V5619" i="1" s="1"/>
  <c r="U5619" i="1" a="1"/>
  <c r="U5619" i="1" s="1"/>
  <c r="V5618" i="1" a="1"/>
  <c r="V5618" i="1" s="1"/>
  <c r="U5618" i="1" a="1"/>
  <c r="U5618" i="1" s="1"/>
  <c r="W5617" i="1" a="1"/>
  <c r="W5617" i="1" s="1"/>
  <c r="V5617" i="1" a="1"/>
  <c r="V5617" i="1" s="1"/>
  <c r="U5617" i="1"/>
  <c r="V5616" i="1"/>
  <c r="U5616" i="1" a="1"/>
  <c r="U5616" i="1" s="1"/>
  <c r="W5615" i="1" a="1"/>
  <c r="W5615" i="1" s="1"/>
  <c r="W5613" i="1" s="1" a="1"/>
  <c r="W5613" i="1" s="1"/>
  <c r="V5615" i="1" a="1"/>
  <c r="V5615" i="1" s="1"/>
  <c r="U5615" i="1" a="1"/>
  <c r="U5615" i="1" s="1"/>
  <c r="U5613" i="1" s="1"/>
  <c r="W5611" i="1" a="1"/>
  <c r="W5611" i="1" s="1"/>
  <c r="V5611" i="1" a="1"/>
  <c r="V5611" i="1" s="1"/>
  <c r="U5611" i="1" a="1"/>
  <c r="U5611" i="1" s="1"/>
  <c r="V5610" i="1" a="1"/>
  <c r="V5610" i="1" s="1"/>
  <c r="U5610" i="1" a="1"/>
  <c r="U5610" i="1" s="1"/>
  <c r="W5609" i="1" a="1"/>
  <c r="W5609" i="1" s="1"/>
  <c r="V5609" i="1" a="1"/>
  <c r="V5609" i="1" s="1"/>
  <c r="U5609" i="1"/>
  <c r="V5608" i="1"/>
  <c r="U5608" i="1" a="1"/>
  <c r="U5608" i="1" s="1"/>
  <c r="W5607" i="1" a="1"/>
  <c r="W5607" i="1" s="1"/>
  <c r="V5607" i="1" a="1"/>
  <c r="V5607" i="1" s="1"/>
  <c r="U5607" i="1" a="1"/>
  <c r="U5607" i="1" s="1"/>
  <c r="V5606" i="1" a="1"/>
  <c r="V5606" i="1" s="1"/>
  <c r="U5606" i="1" a="1"/>
  <c r="U5606" i="1" s="1"/>
  <c r="W5605" i="1" a="1"/>
  <c r="W5605" i="1" s="1"/>
  <c r="V5605" i="1" a="1"/>
  <c r="V5605" i="1" s="1"/>
  <c r="U5605" i="1"/>
  <c r="V5604" i="1"/>
  <c r="U5604" i="1" a="1"/>
  <c r="U5604" i="1" s="1"/>
  <c r="W5603" i="1" a="1"/>
  <c r="W5603" i="1" s="1"/>
  <c r="V5603" i="1" a="1"/>
  <c r="V5603" i="1" s="1"/>
  <c r="U5603" i="1" a="1"/>
  <c r="U5603" i="1" s="1"/>
  <c r="V5602" i="1" a="1"/>
  <c r="V5602" i="1" s="1"/>
  <c r="U5602" i="1" a="1"/>
  <c r="U5602" i="1" s="1"/>
  <c r="W5601" i="1" a="1"/>
  <c r="W5601" i="1" s="1"/>
  <c r="V5601" i="1" a="1"/>
  <c r="V5601" i="1" s="1"/>
  <c r="U5601" i="1"/>
  <c r="V5600" i="1"/>
  <c r="U5600" i="1" a="1"/>
  <c r="U5600" i="1" s="1"/>
  <c r="W5599" i="1" a="1"/>
  <c r="W5599" i="1" s="1"/>
  <c r="V5599" i="1" a="1"/>
  <c r="V5599" i="1" s="1"/>
  <c r="U5599" i="1" a="1"/>
  <c r="U5599" i="1" s="1"/>
  <c r="V5598" i="1" a="1"/>
  <c r="V5598" i="1" s="1"/>
  <c r="U5598" i="1" a="1"/>
  <c r="U5598" i="1" s="1"/>
  <c r="W5597" i="1" a="1"/>
  <c r="W5597" i="1" s="1"/>
  <c r="V5597" i="1" a="1"/>
  <c r="V5597" i="1" s="1"/>
  <c r="U5597" i="1"/>
  <c r="V5596" i="1"/>
  <c r="U5596" i="1" a="1"/>
  <c r="U5596" i="1" s="1"/>
  <c r="W5595" i="1" a="1"/>
  <c r="W5595" i="1" s="1"/>
  <c r="V5595" i="1" a="1"/>
  <c r="V5595" i="1" s="1"/>
  <c r="U5595" i="1" a="1"/>
  <c r="U5595" i="1" s="1"/>
  <c r="V5594" i="1" a="1"/>
  <c r="V5594" i="1" s="1"/>
  <c r="U5594" i="1" a="1"/>
  <c r="U5594" i="1" s="1"/>
  <c r="W5593" i="1" a="1"/>
  <c r="W5593" i="1" s="1"/>
  <c r="V5593" i="1" a="1"/>
  <c r="V5593" i="1" s="1"/>
  <c r="U5593" i="1"/>
  <c r="V5592" i="1"/>
  <c r="U5592" i="1" a="1"/>
  <c r="U5592" i="1" s="1"/>
  <c r="W5591" i="1" a="1"/>
  <c r="W5591" i="1" s="1"/>
  <c r="V5591" i="1" a="1"/>
  <c r="V5591" i="1" s="1"/>
  <c r="U5591" i="1" a="1"/>
  <c r="U5591" i="1" s="1"/>
  <c r="V5590" i="1" a="1"/>
  <c r="V5590" i="1" s="1"/>
  <c r="U5590" i="1" a="1"/>
  <c r="U5590" i="1" s="1"/>
  <c r="W5589" i="1" a="1"/>
  <c r="W5589" i="1" s="1"/>
  <c r="V5589" i="1" a="1"/>
  <c r="V5589" i="1" s="1"/>
  <c r="U5589" i="1"/>
  <c r="V5588" i="1"/>
  <c r="U5588" i="1" a="1"/>
  <c r="U5588" i="1" s="1"/>
  <c r="W5587" i="1" a="1"/>
  <c r="W5587" i="1" s="1"/>
  <c r="W5585" i="1" s="1" a="1"/>
  <c r="W5585" i="1" s="1"/>
  <c r="V5587" i="1" a="1"/>
  <c r="V5587" i="1" s="1"/>
  <c r="V5585" i="1" s="1" a="1"/>
  <c r="V5585" i="1" s="1"/>
  <c r="U5587" i="1" a="1"/>
  <c r="U5587" i="1" s="1"/>
  <c r="U5586" i="1" s="1" a="1"/>
  <c r="U5586" i="1" s="1"/>
  <c r="W5583" i="1" a="1"/>
  <c r="W5583" i="1" s="1"/>
  <c r="W5581" i="1" s="1" a="1"/>
  <c r="W5581" i="1" s="1"/>
  <c r="V5583" i="1" a="1"/>
  <c r="V5583" i="1" s="1"/>
  <c r="V5582" i="1" s="1" a="1"/>
  <c r="V5582" i="1" s="1"/>
  <c r="U5583" i="1" a="1"/>
  <c r="U5583" i="1" s="1"/>
  <c r="U5582" i="1" s="1" a="1"/>
  <c r="U5582" i="1" s="1"/>
  <c r="W5579" i="1" a="1"/>
  <c r="W5579" i="1" s="1"/>
  <c r="W5577" i="1" s="1" a="1"/>
  <c r="W5577" i="1" s="1"/>
  <c r="V5579" i="1" a="1"/>
  <c r="V5579" i="1" s="1"/>
  <c r="U5579" i="1" a="1"/>
  <c r="U5579" i="1" s="1"/>
  <c r="U5577" i="1" s="1"/>
  <c r="W5575" i="1" a="1"/>
  <c r="W5575" i="1" s="1"/>
  <c r="W5573" i="1" s="1" a="1"/>
  <c r="W5573" i="1" s="1"/>
  <c r="V5575" i="1" a="1"/>
  <c r="V5575" i="1" s="1"/>
  <c r="V5572" i="1" s="1"/>
  <c r="V5573" i="1" s="1" a="1"/>
  <c r="V5573" i="1" s="1"/>
  <c r="V5574" i="1" s="1" a="1"/>
  <c r="V5574" i="1" s="1"/>
  <c r="U5575" i="1" a="1"/>
  <c r="U5575" i="1" s="1"/>
  <c r="W5571" i="1" a="1"/>
  <c r="W5571" i="1" s="1"/>
  <c r="W5569" i="1" s="1" a="1"/>
  <c r="W5569" i="1" s="1"/>
  <c r="V5571" i="1" a="1"/>
  <c r="V5571" i="1" s="1"/>
  <c r="U5571" i="1" a="1"/>
  <c r="U5571" i="1" s="1"/>
  <c r="U5569" i="1" s="1"/>
  <c r="W5567" i="1" a="1"/>
  <c r="W5567" i="1" s="1"/>
  <c r="W5565" i="1" s="1" a="1"/>
  <c r="W5565" i="1" s="1"/>
  <c r="V5567" i="1" a="1"/>
  <c r="V5567" i="1" s="1"/>
  <c r="U5567" i="1" a="1"/>
  <c r="U5567" i="1" s="1"/>
  <c r="W5563" i="1" a="1"/>
  <c r="W5563" i="1" s="1"/>
  <c r="V5563" i="1" a="1"/>
  <c r="V5563" i="1" s="1"/>
  <c r="U5563" i="1" a="1"/>
  <c r="U5563" i="1" s="1"/>
  <c r="V5562" i="1" a="1"/>
  <c r="V5562" i="1" s="1"/>
  <c r="U5562" i="1" a="1"/>
  <c r="U5562" i="1" s="1"/>
  <c r="W5561" i="1" a="1"/>
  <c r="W5561" i="1" s="1"/>
  <c r="V5561" i="1" a="1"/>
  <c r="V5561" i="1" s="1"/>
  <c r="U5561" i="1"/>
  <c r="V5560" i="1"/>
  <c r="U5560" i="1" a="1"/>
  <c r="U5560" i="1" s="1"/>
  <c r="W5559" i="1" a="1"/>
  <c r="W5559" i="1" s="1"/>
  <c r="V5559" i="1" a="1"/>
  <c r="V5559" i="1" s="1"/>
  <c r="U5559" i="1" a="1"/>
  <c r="U5559" i="1" s="1"/>
  <c r="V5558" i="1" a="1"/>
  <c r="V5558" i="1" s="1"/>
  <c r="U5558" i="1" a="1"/>
  <c r="U5558" i="1" s="1"/>
  <c r="W5557" i="1" a="1"/>
  <c r="W5557" i="1" s="1"/>
  <c r="V5557" i="1" a="1"/>
  <c r="V5557" i="1" s="1"/>
  <c r="U5557" i="1"/>
  <c r="V5556" i="1"/>
  <c r="U5556" i="1" a="1"/>
  <c r="U5556" i="1" s="1"/>
  <c r="W5555" i="1" a="1"/>
  <c r="W5555" i="1" s="1"/>
  <c r="W5553" i="1" s="1" a="1"/>
  <c r="W5553" i="1" s="1"/>
  <c r="V5555" i="1" a="1"/>
  <c r="V5555" i="1" s="1"/>
  <c r="U5555" i="1" a="1"/>
  <c r="U5555" i="1" s="1"/>
  <c r="W5551" i="1" a="1"/>
  <c r="W5551" i="1" s="1"/>
  <c r="W5549" i="1" s="1" a="1"/>
  <c r="W5549" i="1" s="1"/>
  <c r="V5551" i="1" a="1"/>
  <c r="V5551" i="1" s="1"/>
  <c r="V5549" i="1" s="1" a="1"/>
  <c r="V5549" i="1" s="1"/>
  <c r="U5551" i="1" a="1"/>
  <c r="U5551" i="1" s="1"/>
  <c r="U5550" i="1" s="1" a="1"/>
  <c r="U5550" i="1" s="1"/>
  <c r="W5547" i="1" a="1"/>
  <c r="W5547" i="1" s="1"/>
  <c r="V5547" i="1" a="1"/>
  <c r="V5547" i="1" s="1"/>
  <c r="U5547" i="1" a="1"/>
  <c r="U5547" i="1" s="1"/>
  <c r="V5546" i="1" a="1"/>
  <c r="V5546" i="1" s="1"/>
  <c r="U5546" i="1" a="1"/>
  <c r="U5546" i="1" s="1"/>
  <c r="W5545" i="1" a="1"/>
  <c r="W5545" i="1" s="1"/>
  <c r="V5545" i="1" a="1"/>
  <c r="V5545" i="1" s="1"/>
  <c r="U5545" i="1"/>
  <c r="V5544" i="1"/>
  <c r="U5544" i="1" a="1"/>
  <c r="U5544" i="1" s="1"/>
  <c r="W5543" i="1" a="1"/>
  <c r="W5543" i="1" s="1"/>
  <c r="V5543" i="1" a="1"/>
  <c r="V5543" i="1" s="1"/>
  <c r="U5543" i="1" a="1"/>
  <c r="U5543" i="1" s="1"/>
  <c r="V5542" i="1" a="1"/>
  <c r="V5542" i="1" s="1"/>
  <c r="U5542" i="1" a="1"/>
  <c r="U5542" i="1" s="1"/>
  <c r="W5541" i="1" a="1"/>
  <c r="W5541" i="1" s="1"/>
  <c r="V5541" i="1" a="1"/>
  <c r="V5541" i="1" s="1"/>
  <c r="U5541" i="1"/>
  <c r="V5540" i="1"/>
  <c r="U5540" i="1" a="1"/>
  <c r="U5540" i="1" s="1"/>
  <c r="W5539" i="1" a="1"/>
  <c r="W5539" i="1" s="1"/>
  <c r="W5537" i="1" s="1" a="1"/>
  <c r="W5537" i="1" s="1"/>
  <c r="V5539" i="1" a="1"/>
  <c r="V5539" i="1" s="1"/>
  <c r="V5537" i="1" s="1" a="1"/>
  <c r="V5537" i="1" s="1"/>
  <c r="U5539" i="1" a="1"/>
  <c r="U5539" i="1" s="1"/>
  <c r="U5537" i="1" s="1"/>
  <c r="W5535" i="1" a="1"/>
  <c r="W5535" i="1" s="1"/>
  <c r="V5535" i="1" a="1"/>
  <c r="V5535" i="1" s="1"/>
  <c r="U5535" i="1" a="1"/>
  <c r="U5535" i="1" s="1"/>
  <c r="V5534" i="1" a="1"/>
  <c r="V5534" i="1" s="1"/>
  <c r="U5534" i="1" a="1"/>
  <c r="U5534" i="1" s="1"/>
  <c r="W5533" i="1" a="1"/>
  <c r="W5533" i="1" s="1"/>
  <c r="V5533" i="1" a="1"/>
  <c r="V5533" i="1" s="1"/>
  <c r="U5533" i="1"/>
  <c r="V5532" i="1"/>
  <c r="U5532" i="1" a="1"/>
  <c r="U5532" i="1" s="1"/>
  <c r="W5531" i="1" a="1"/>
  <c r="W5531" i="1" s="1"/>
  <c r="V5531" i="1" a="1"/>
  <c r="V5531" i="1" s="1"/>
  <c r="U5531" i="1" a="1"/>
  <c r="U5531" i="1" s="1"/>
  <c r="V5530" i="1" a="1"/>
  <c r="V5530" i="1" s="1"/>
  <c r="U5530" i="1" a="1"/>
  <c r="U5530" i="1" s="1"/>
  <c r="W5529" i="1" a="1"/>
  <c r="W5529" i="1" s="1"/>
  <c r="V5529" i="1" a="1"/>
  <c r="V5529" i="1" s="1"/>
  <c r="U5529" i="1"/>
  <c r="V5528" i="1"/>
  <c r="U5528" i="1" a="1"/>
  <c r="U5528" i="1" s="1"/>
  <c r="W5527" i="1" a="1"/>
  <c r="W5527" i="1" s="1"/>
  <c r="V5527" i="1" a="1"/>
  <c r="V5527" i="1" s="1"/>
  <c r="U5527" i="1" a="1"/>
  <c r="U5527" i="1" s="1"/>
  <c r="V5526" i="1" a="1"/>
  <c r="V5526" i="1" s="1"/>
  <c r="U5526" i="1" a="1"/>
  <c r="U5526" i="1" s="1"/>
  <c r="W5525" i="1" a="1"/>
  <c r="W5525" i="1" s="1"/>
  <c r="V5525" i="1" a="1"/>
  <c r="V5525" i="1" s="1"/>
  <c r="U5525" i="1"/>
  <c r="V5524" i="1"/>
  <c r="U5524" i="1" a="1"/>
  <c r="U5524" i="1" s="1"/>
  <c r="W5523" i="1" a="1"/>
  <c r="W5523" i="1" s="1"/>
  <c r="V5523" i="1" a="1"/>
  <c r="V5523" i="1" s="1"/>
  <c r="U5523" i="1" a="1"/>
  <c r="U5523" i="1" s="1"/>
  <c r="V5522" i="1" a="1"/>
  <c r="V5522" i="1" s="1"/>
  <c r="U5522" i="1" a="1"/>
  <c r="U5522" i="1" s="1"/>
  <c r="W5521" i="1" a="1"/>
  <c r="W5521" i="1" s="1"/>
  <c r="V5521" i="1" a="1"/>
  <c r="V5521" i="1" s="1"/>
  <c r="U5521" i="1"/>
  <c r="V5520" i="1"/>
  <c r="U5520" i="1" a="1"/>
  <c r="U5520" i="1" s="1"/>
  <c r="W5519" i="1" a="1"/>
  <c r="W5519" i="1" s="1"/>
  <c r="V5519" i="1" a="1"/>
  <c r="V5519" i="1" s="1"/>
  <c r="U5519" i="1" a="1"/>
  <c r="U5519" i="1" s="1"/>
  <c r="V5518" i="1" a="1"/>
  <c r="V5518" i="1" s="1"/>
  <c r="U5518" i="1" a="1"/>
  <c r="U5518" i="1" s="1"/>
  <c r="W5517" i="1" a="1"/>
  <c r="W5517" i="1" s="1"/>
  <c r="V5517" i="1" a="1"/>
  <c r="V5517" i="1" s="1"/>
  <c r="U5517" i="1"/>
  <c r="V5516" i="1"/>
  <c r="U5516" i="1" a="1"/>
  <c r="U5516" i="1" s="1"/>
  <c r="W5515" i="1" a="1"/>
  <c r="W5515" i="1" s="1"/>
  <c r="V5515" i="1" a="1"/>
  <c r="V5515" i="1" s="1"/>
  <c r="U5515" i="1" a="1"/>
  <c r="U5515" i="1" s="1"/>
  <c r="V5514" i="1" a="1"/>
  <c r="V5514" i="1" s="1"/>
  <c r="U5514" i="1" a="1"/>
  <c r="U5514" i="1" s="1"/>
  <c r="W5513" i="1" a="1"/>
  <c r="W5513" i="1" s="1"/>
  <c r="V5513" i="1" a="1"/>
  <c r="V5513" i="1" s="1"/>
  <c r="U5513" i="1"/>
  <c r="V5512" i="1"/>
  <c r="U5512" i="1" a="1"/>
  <c r="U5512" i="1" s="1"/>
  <c r="W5511" i="1" a="1"/>
  <c r="W5511" i="1" s="1"/>
  <c r="V5511" i="1" a="1"/>
  <c r="V5511" i="1" s="1"/>
  <c r="U5511" i="1" a="1"/>
  <c r="U5511" i="1" s="1"/>
  <c r="V5510" i="1" a="1"/>
  <c r="V5510" i="1" s="1"/>
  <c r="U5510" i="1" a="1"/>
  <c r="U5510" i="1" s="1"/>
  <c r="W5509" i="1" a="1"/>
  <c r="W5509" i="1" s="1"/>
  <c r="V5509" i="1" a="1"/>
  <c r="V5509" i="1" s="1"/>
  <c r="U5509" i="1"/>
  <c r="V5508" i="1"/>
  <c r="U5508" i="1" a="1"/>
  <c r="U5508" i="1" s="1"/>
  <c r="W5507" i="1" a="1"/>
  <c r="W5507" i="1" s="1"/>
  <c r="V5507" i="1" a="1"/>
  <c r="V5507" i="1" s="1"/>
  <c r="U5507" i="1" a="1"/>
  <c r="U5507" i="1" s="1"/>
  <c r="V5506" i="1" a="1"/>
  <c r="V5506" i="1" s="1"/>
  <c r="U5506" i="1" a="1"/>
  <c r="U5506" i="1" s="1"/>
  <c r="W5505" i="1" a="1"/>
  <c r="W5505" i="1" s="1"/>
  <c r="V5505" i="1" a="1"/>
  <c r="V5505" i="1" s="1"/>
  <c r="U5505" i="1"/>
  <c r="V5504" i="1"/>
  <c r="U5504" i="1" a="1"/>
  <c r="U5504" i="1" s="1"/>
  <c r="W5503" i="1" a="1"/>
  <c r="W5503" i="1" s="1"/>
  <c r="V5503" i="1" a="1"/>
  <c r="V5503" i="1" s="1"/>
  <c r="U5503" i="1" a="1"/>
  <c r="U5503" i="1" s="1"/>
  <c r="V5502" i="1" a="1"/>
  <c r="V5502" i="1" s="1"/>
  <c r="U5502" i="1" a="1"/>
  <c r="U5502" i="1" s="1"/>
  <c r="W5501" i="1" a="1"/>
  <c r="W5501" i="1" s="1"/>
  <c r="V5501" i="1" a="1"/>
  <c r="V5501" i="1" s="1"/>
  <c r="U5501" i="1"/>
  <c r="V5500" i="1"/>
  <c r="U5500" i="1" a="1"/>
  <c r="U5500" i="1" s="1"/>
  <c r="W5499" i="1" a="1"/>
  <c r="W5499" i="1" s="1"/>
  <c r="V5499" i="1" a="1"/>
  <c r="V5499" i="1" s="1"/>
  <c r="U5499" i="1" a="1"/>
  <c r="U5499" i="1" s="1"/>
  <c r="V5498" i="1" a="1"/>
  <c r="V5498" i="1" s="1"/>
  <c r="U5498" i="1" a="1"/>
  <c r="U5498" i="1" s="1"/>
  <c r="W5497" i="1" a="1"/>
  <c r="W5497" i="1" s="1"/>
  <c r="V5497" i="1" a="1"/>
  <c r="V5497" i="1" s="1"/>
  <c r="U5497" i="1"/>
  <c r="V5496" i="1"/>
  <c r="U5496" i="1" a="1"/>
  <c r="U5496" i="1" s="1"/>
  <c r="W5495" i="1" a="1"/>
  <c r="W5495" i="1" s="1"/>
  <c r="V5495" i="1" a="1"/>
  <c r="V5495" i="1" s="1"/>
  <c r="U5495" i="1" a="1"/>
  <c r="U5495" i="1" s="1"/>
  <c r="V5494" i="1" a="1"/>
  <c r="V5494" i="1" s="1"/>
  <c r="U5494" i="1" a="1"/>
  <c r="U5494" i="1" s="1"/>
  <c r="W5493" i="1" a="1"/>
  <c r="W5493" i="1" s="1"/>
  <c r="V5493" i="1" a="1"/>
  <c r="V5493" i="1" s="1"/>
  <c r="U5493" i="1"/>
  <c r="V5492" i="1"/>
  <c r="U5492" i="1" a="1"/>
  <c r="U5492" i="1" s="1"/>
  <c r="W5491" i="1" a="1"/>
  <c r="W5491" i="1" s="1"/>
  <c r="V5491" i="1" a="1"/>
  <c r="V5491" i="1" s="1"/>
  <c r="U5491" i="1" a="1"/>
  <c r="U5491" i="1" s="1"/>
  <c r="V5490" i="1" a="1"/>
  <c r="V5490" i="1" s="1"/>
  <c r="U5490" i="1" a="1"/>
  <c r="U5490" i="1" s="1"/>
  <c r="W5489" i="1" a="1"/>
  <c r="W5489" i="1" s="1"/>
  <c r="V5489" i="1" a="1"/>
  <c r="V5489" i="1" s="1"/>
  <c r="U5489" i="1"/>
  <c r="V5488" i="1"/>
  <c r="U5488" i="1" a="1"/>
  <c r="U5488" i="1" s="1"/>
  <c r="W5487" i="1" a="1"/>
  <c r="W5487" i="1" s="1"/>
  <c r="V5487" i="1" a="1"/>
  <c r="V5487" i="1" s="1"/>
  <c r="U5487" i="1" a="1"/>
  <c r="U5487" i="1" s="1"/>
  <c r="V5486" i="1" a="1"/>
  <c r="V5486" i="1" s="1"/>
  <c r="U5486" i="1" a="1"/>
  <c r="U5486" i="1" s="1"/>
  <c r="W5485" i="1" a="1"/>
  <c r="W5485" i="1" s="1"/>
  <c r="V5485" i="1" a="1"/>
  <c r="V5485" i="1" s="1"/>
  <c r="U5485" i="1"/>
  <c r="V5484" i="1"/>
  <c r="U5484" i="1" a="1"/>
  <c r="U5484" i="1" s="1"/>
  <c r="W5483" i="1" a="1"/>
  <c r="W5483" i="1" s="1"/>
  <c r="V5483" i="1" a="1"/>
  <c r="V5483" i="1" s="1"/>
  <c r="U5483" i="1" a="1"/>
  <c r="U5483" i="1" s="1"/>
  <c r="V5482" i="1" a="1"/>
  <c r="V5482" i="1" s="1"/>
  <c r="U5482" i="1" a="1"/>
  <c r="U5482" i="1" s="1"/>
  <c r="W5481" i="1" a="1"/>
  <c r="W5481" i="1" s="1"/>
  <c r="V5481" i="1" a="1"/>
  <c r="V5481" i="1" s="1"/>
  <c r="U5481" i="1"/>
  <c r="V5480" i="1"/>
  <c r="U5480" i="1" a="1"/>
  <c r="U5480" i="1" s="1"/>
  <c r="W5479" i="1" a="1"/>
  <c r="W5479" i="1" s="1"/>
  <c r="V5479" i="1" a="1"/>
  <c r="V5479" i="1" s="1"/>
  <c r="U5479" i="1" a="1"/>
  <c r="U5479" i="1" s="1"/>
  <c r="V5478" i="1" a="1"/>
  <c r="V5478" i="1" s="1"/>
  <c r="U5478" i="1" a="1"/>
  <c r="U5478" i="1" s="1"/>
  <c r="W5477" i="1" a="1"/>
  <c r="W5477" i="1" s="1"/>
  <c r="V5477" i="1" a="1"/>
  <c r="V5477" i="1" s="1"/>
  <c r="U5477" i="1"/>
  <c r="V5476" i="1"/>
  <c r="U5476" i="1" a="1"/>
  <c r="U5476" i="1" s="1"/>
  <c r="W5475" i="1" a="1"/>
  <c r="W5475" i="1" s="1"/>
  <c r="V5475" i="1" a="1"/>
  <c r="V5475" i="1" s="1"/>
  <c r="U5475" i="1" a="1"/>
  <c r="U5475" i="1" s="1"/>
  <c r="V5474" i="1" a="1"/>
  <c r="V5474" i="1" s="1"/>
  <c r="U5474" i="1" a="1"/>
  <c r="U5474" i="1" s="1"/>
  <c r="W5473" i="1" a="1"/>
  <c r="W5473" i="1" s="1"/>
  <c r="V5473" i="1" a="1"/>
  <c r="V5473" i="1" s="1"/>
  <c r="U5473" i="1"/>
  <c r="V5472" i="1"/>
  <c r="U5472" i="1" a="1"/>
  <c r="U5472" i="1" s="1"/>
  <c r="W5471" i="1" a="1"/>
  <c r="W5471" i="1" s="1"/>
  <c r="V5471" i="1" a="1"/>
  <c r="V5471" i="1" s="1"/>
  <c r="U5471" i="1" a="1"/>
  <c r="U5471" i="1" s="1"/>
  <c r="V5470" i="1" a="1"/>
  <c r="V5470" i="1" s="1"/>
  <c r="U5470" i="1" a="1"/>
  <c r="U5470" i="1" s="1"/>
  <c r="W5469" i="1" a="1"/>
  <c r="W5469" i="1" s="1"/>
  <c r="V5469" i="1" a="1"/>
  <c r="V5469" i="1" s="1"/>
  <c r="U5469" i="1"/>
  <c r="V5468" i="1"/>
  <c r="U5468" i="1" a="1"/>
  <c r="U5468" i="1" s="1"/>
  <c r="W5467" i="1" a="1"/>
  <c r="W5467" i="1" s="1"/>
  <c r="V5467" i="1" a="1"/>
  <c r="V5467" i="1" s="1"/>
  <c r="U5467" i="1" a="1"/>
  <c r="U5467" i="1" s="1"/>
  <c r="V5466" i="1" a="1"/>
  <c r="V5466" i="1" s="1"/>
  <c r="U5466" i="1" a="1"/>
  <c r="U5466" i="1" s="1"/>
  <c r="W5465" i="1" a="1"/>
  <c r="W5465" i="1" s="1"/>
  <c r="V5465" i="1" a="1"/>
  <c r="V5465" i="1" s="1"/>
  <c r="U5465" i="1"/>
  <c r="V5464" i="1"/>
  <c r="U5464" i="1" a="1"/>
  <c r="U5464" i="1" s="1"/>
  <c r="W5463" i="1" a="1"/>
  <c r="W5463" i="1" s="1"/>
  <c r="W5461" i="1" s="1" a="1"/>
  <c r="W5461" i="1" s="1"/>
  <c r="V5463" i="1" a="1"/>
  <c r="V5463" i="1" s="1"/>
  <c r="V5461" i="1" s="1" a="1"/>
  <c r="V5461" i="1" s="1"/>
  <c r="U5463" i="1" a="1"/>
  <c r="U5463" i="1" s="1"/>
  <c r="U5461" i="1" s="1"/>
  <c r="W5459" i="1" a="1"/>
  <c r="W5459" i="1" s="1"/>
  <c r="V5459" i="1" a="1"/>
  <c r="V5459" i="1" s="1"/>
  <c r="U5459" i="1" a="1"/>
  <c r="U5459" i="1" s="1"/>
  <c r="V5458" i="1" a="1"/>
  <c r="V5458" i="1" s="1"/>
  <c r="U5458" i="1" a="1"/>
  <c r="U5458" i="1" s="1"/>
  <c r="W5457" i="1" a="1"/>
  <c r="W5457" i="1" s="1"/>
  <c r="V5457" i="1" a="1"/>
  <c r="V5457" i="1" s="1"/>
  <c r="U5457" i="1"/>
  <c r="V5456" i="1"/>
  <c r="U5456" i="1" a="1"/>
  <c r="U5456" i="1" s="1"/>
  <c r="W5455" i="1" a="1"/>
  <c r="W5455" i="1" s="1"/>
  <c r="V5455" i="1" a="1"/>
  <c r="V5455" i="1" s="1"/>
  <c r="U5455" i="1" a="1"/>
  <c r="U5455" i="1" s="1"/>
  <c r="V5454" i="1" a="1"/>
  <c r="V5454" i="1" s="1"/>
  <c r="U5454" i="1" a="1"/>
  <c r="U5454" i="1" s="1"/>
  <c r="W5453" i="1" a="1"/>
  <c r="W5453" i="1" s="1"/>
  <c r="V5453" i="1" a="1"/>
  <c r="V5453" i="1" s="1"/>
  <c r="U5453" i="1"/>
  <c r="V5452" i="1"/>
  <c r="U5452" i="1" a="1"/>
  <c r="U5452" i="1" s="1"/>
  <c r="W5451" i="1" a="1"/>
  <c r="W5451" i="1" s="1"/>
  <c r="V5451" i="1" a="1"/>
  <c r="V5451" i="1" s="1"/>
  <c r="U5451" i="1" a="1"/>
  <c r="U5451" i="1" s="1"/>
  <c r="V5450" i="1" a="1"/>
  <c r="V5450" i="1" s="1"/>
  <c r="U5450" i="1" a="1"/>
  <c r="U5450" i="1" s="1"/>
  <c r="W5449" i="1" a="1"/>
  <c r="W5449" i="1" s="1"/>
  <c r="V5449" i="1" a="1"/>
  <c r="V5449" i="1" s="1"/>
  <c r="U5449" i="1"/>
  <c r="V5448" i="1"/>
  <c r="U5448" i="1" a="1"/>
  <c r="U5448" i="1" s="1"/>
  <c r="W5447" i="1" a="1"/>
  <c r="W5447" i="1" s="1"/>
  <c r="V5447" i="1" a="1"/>
  <c r="V5447" i="1" s="1"/>
  <c r="U5447" i="1" a="1"/>
  <c r="U5447" i="1" s="1"/>
  <c r="V5446" i="1" a="1"/>
  <c r="V5446" i="1" s="1"/>
  <c r="U5446" i="1" a="1"/>
  <c r="U5446" i="1" s="1"/>
  <c r="W5445" i="1" a="1"/>
  <c r="W5445" i="1" s="1"/>
  <c r="V5445" i="1" a="1"/>
  <c r="V5445" i="1" s="1"/>
  <c r="U5445" i="1"/>
  <c r="V5444" i="1"/>
  <c r="U5444" i="1" a="1"/>
  <c r="U5444" i="1" s="1"/>
  <c r="W5443" i="1" a="1"/>
  <c r="W5443" i="1" s="1"/>
  <c r="V5443" i="1" a="1"/>
  <c r="V5443" i="1" s="1"/>
  <c r="U5443" i="1" a="1"/>
  <c r="U5443" i="1" s="1"/>
  <c r="V5442" i="1" a="1"/>
  <c r="V5442" i="1" s="1"/>
  <c r="U5442" i="1" a="1"/>
  <c r="U5442" i="1" s="1"/>
  <c r="W5441" i="1" a="1"/>
  <c r="W5441" i="1" s="1"/>
  <c r="V5441" i="1" a="1"/>
  <c r="V5441" i="1" s="1"/>
  <c r="U5441" i="1"/>
  <c r="V5440" i="1"/>
  <c r="U5440" i="1" a="1"/>
  <c r="U5440" i="1" s="1"/>
  <c r="W5439" i="1" a="1"/>
  <c r="W5439" i="1" s="1"/>
  <c r="V5439" i="1" a="1"/>
  <c r="V5439" i="1" s="1"/>
  <c r="U5439" i="1" a="1"/>
  <c r="U5439" i="1" s="1"/>
  <c r="V5438" i="1" a="1"/>
  <c r="V5438" i="1" s="1"/>
  <c r="U5438" i="1" a="1"/>
  <c r="U5438" i="1" s="1"/>
  <c r="W5437" i="1" a="1"/>
  <c r="W5437" i="1" s="1"/>
  <c r="V5437" i="1" a="1"/>
  <c r="V5437" i="1" s="1"/>
  <c r="U5437" i="1"/>
  <c r="V5436" i="1"/>
  <c r="U5436" i="1" a="1"/>
  <c r="U5436" i="1" s="1"/>
  <c r="W5435" i="1" a="1"/>
  <c r="W5435" i="1" s="1"/>
  <c r="V5435" i="1" a="1"/>
  <c r="V5435" i="1" s="1"/>
  <c r="U5435" i="1" a="1"/>
  <c r="U5435" i="1" s="1"/>
  <c r="V5434" i="1" a="1"/>
  <c r="V5434" i="1" s="1"/>
  <c r="U5434" i="1" a="1"/>
  <c r="U5434" i="1" s="1"/>
  <c r="W5433" i="1" a="1"/>
  <c r="W5433" i="1" s="1"/>
  <c r="V5433" i="1" a="1"/>
  <c r="V5433" i="1" s="1"/>
  <c r="U5433" i="1"/>
  <c r="V5432" i="1"/>
  <c r="U5432" i="1" a="1"/>
  <c r="U5432" i="1" s="1"/>
  <c r="W5431" i="1" a="1"/>
  <c r="W5431" i="1" s="1"/>
  <c r="V5431" i="1" a="1"/>
  <c r="V5431" i="1" s="1"/>
  <c r="U5431" i="1" a="1"/>
  <c r="U5431" i="1" s="1"/>
  <c r="V5430" i="1" a="1"/>
  <c r="V5430" i="1" s="1"/>
  <c r="U5430" i="1" a="1"/>
  <c r="U5430" i="1" s="1"/>
  <c r="W5429" i="1" a="1"/>
  <c r="W5429" i="1" s="1"/>
  <c r="V5429" i="1" a="1"/>
  <c r="V5429" i="1" s="1"/>
  <c r="U5429" i="1"/>
  <c r="V5428" i="1"/>
  <c r="U5428" i="1" a="1"/>
  <c r="U5428" i="1" s="1"/>
  <c r="W5427" i="1" a="1"/>
  <c r="W5427" i="1" s="1"/>
  <c r="V5427" i="1" a="1"/>
  <c r="V5427" i="1" s="1"/>
  <c r="U5427" i="1" a="1"/>
  <c r="U5427" i="1" s="1"/>
  <c r="V5426" i="1" a="1"/>
  <c r="V5426" i="1" s="1"/>
  <c r="U5426" i="1" a="1"/>
  <c r="U5426" i="1" s="1"/>
  <c r="W5425" i="1" a="1"/>
  <c r="W5425" i="1" s="1"/>
  <c r="V5425" i="1" a="1"/>
  <c r="V5425" i="1" s="1"/>
  <c r="U5425" i="1"/>
  <c r="V5424" i="1"/>
  <c r="U5424" i="1" a="1"/>
  <c r="U5424" i="1" s="1"/>
  <c r="W5423" i="1" a="1"/>
  <c r="W5423" i="1" s="1"/>
  <c r="W5421" i="1" s="1" a="1"/>
  <c r="W5421" i="1" s="1"/>
  <c r="V5423" i="1" a="1"/>
  <c r="V5423" i="1" s="1"/>
  <c r="V5421" i="1" s="1" a="1"/>
  <c r="V5421" i="1" s="1"/>
  <c r="U5423" i="1" a="1"/>
  <c r="U5423" i="1" s="1"/>
  <c r="U5422" i="1" s="1" a="1"/>
  <c r="U5422" i="1" s="1"/>
  <c r="W5419" i="1" a="1"/>
  <c r="W5419" i="1" s="1"/>
  <c r="V5419" i="1" a="1"/>
  <c r="V5419" i="1" s="1"/>
  <c r="U5419" i="1" a="1"/>
  <c r="U5419" i="1" s="1"/>
  <c r="V5418" i="1" a="1"/>
  <c r="V5418" i="1" s="1"/>
  <c r="U5418" i="1" a="1"/>
  <c r="U5418" i="1" s="1"/>
  <c r="W5417" i="1" a="1"/>
  <c r="W5417" i="1" s="1"/>
  <c r="V5417" i="1" a="1"/>
  <c r="V5417" i="1" s="1"/>
  <c r="U5417" i="1"/>
  <c r="V5416" i="1"/>
  <c r="U5416" i="1" a="1"/>
  <c r="U5416" i="1" s="1"/>
  <c r="W5415" i="1" a="1"/>
  <c r="W5415" i="1" s="1"/>
  <c r="V5415" i="1" a="1"/>
  <c r="V5415" i="1" s="1"/>
  <c r="U5415" i="1" a="1"/>
  <c r="U5415" i="1" s="1"/>
  <c r="V5414" i="1" a="1"/>
  <c r="V5414" i="1" s="1"/>
  <c r="U5414" i="1" a="1"/>
  <c r="U5414" i="1" s="1"/>
  <c r="W5413" i="1" a="1"/>
  <c r="W5413" i="1" s="1"/>
  <c r="V5413" i="1" a="1"/>
  <c r="V5413" i="1" s="1"/>
  <c r="U5413" i="1"/>
  <c r="V5412" i="1"/>
  <c r="U5412" i="1" a="1"/>
  <c r="U5412" i="1" s="1"/>
  <c r="W5411" i="1" a="1"/>
  <c r="W5411" i="1" s="1"/>
  <c r="V5411" i="1" a="1"/>
  <c r="V5411" i="1" s="1"/>
  <c r="U5411" i="1" a="1"/>
  <c r="U5411" i="1" s="1"/>
  <c r="V5410" i="1" a="1"/>
  <c r="V5410" i="1" s="1"/>
  <c r="U5410" i="1" a="1"/>
  <c r="U5410" i="1" s="1"/>
  <c r="W5409" i="1" a="1"/>
  <c r="W5409" i="1" s="1"/>
  <c r="V5409" i="1" a="1"/>
  <c r="V5409" i="1" s="1"/>
  <c r="U5409" i="1"/>
  <c r="V5408" i="1"/>
  <c r="U5408" i="1" a="1"/>
  <c r="U5408" i="1" s="1"/>
  <c r="W5407" i="1" a="1"/>
  <c r="W5407" i="1" s="1"/>
  <c r="V5407" i="1" a="1"/>
  <c r="V5407" i="1" s="1"/>
  <c r="U5407" i="1" a="1"/>
  <c r="U5407" i="1" s="1"/>
  <c r="V5406" i="1" a="1"/>
  <c r="V5406" i="1" s="1"/>
  <c r="U5406" i="1" a="1"/>
  <c r="U5406" i="1" s="1"/>
  <c r="W5405" i="1" a="1"/>
  <c r="W5405" i="1" s="1"/>
  <c r="V5405" i="1" a="1"/>
  <c r="V5405" i="1" s="1"/>
  <c r="U5405" i="1"/>
  <c r="V5404" i="1"/>
  <c r="U5404" i="1" a="1"/>
  <c r="U5404" i="1" s="1"/>
  <c r="W5403" i="1" a="1"/>
  <c r="W5403" i="1" s="1"/>
  <c r="V5403" i="1" a="1"/>
  <c r="V5403" i="1" s="1"/>
  <c r="U5403" i="1" a="1"/>
  <c r="U5403" i="1" s="1"/>
  <c r="V5402" i="1" a="1"/>
  <c r="V5402" i="1" s="1"/>
  <c r="U5402" i="1" a="1"/>
  <c r="U5402" i="1" s="1"/>
  <c r="W5401" i="1" a="1"/>
  <c r="W5401" i="1" s="1"/>
  <c r="V5401" i="1" a="1"/>
  <c r="V5401" i="1" s="1"/>
  <c r="U5401" i="1"/>
  <c r="V5400" i="1"/>
  <c r="U5400" i="1" a="1"/>
  <c r="U5400" i="1" s="1"/>
  <c r="W5399" i="1" a="1"/>
  <c r="W5399" i="1" s="1"/>
  <c r="V5399" i="1" a="1"/>
  <c r="V5399" i="1" s="1"/>
  <c r="U5399" i="1" a="1"/>
  <c r="U5399" i="1" s="1"/>
  <c r="V5398" i="1" a="1"/>
  <c r="V5398" i="1" s="1"/>
  <c r="U5398" i="1" a="1"/>
  <c r="U5398" i="1" s="1"/>
  <c r="W5397" i="1" a="1"/>
  <c r="W5397" i="1" s="1"/>
  <c r="V5397" i="1" a="1"/>
  <c r="V5397" i="1" s="1"/>
  <c r="U5397" i="1"/>
  <c r="V5396" i="1"/>
  <c r="U5396" i="1" a="1"/>
  <c r="U5396" i="1" s="1"/>
  <c r="W5395" i="1" a="1"/>
  <c r="W5395" i="1" s="1"/>
  <c r="V5395" i="1" a="1"/>
  <c r="V5395" i="1" s="1"/>
  <c r="U5395" i="1" a="1"/>
  <c r="U5395" i="1" s="1"/>
  <c r="V5394" i="1" a="1"/>
  <c r="V5394" i="1" s="1"/>
  <c r="U5394" i="1" a="1"/>
  <c r="U5394" i="1" s="1"/>
  <c r="W5393" i="1" a="1"/>
  <c r="W5393" i="1" s="1"/>
  <c r="V5393" i="1" a="1"/>
  <c r="V5393" i="1" s="1"/>
  <c r="U5393" i="1"/>
  <c r="V5392" i="1"/>
  <c r="U5392" i="1" a="1"/>
  <c r="U5392" i="1" s="1"/>
  <c r="W5391" i="1" a="1"/>
  <c r="W5391" i="1" s="1"/>
  <c r="V5391" i="1" a="1"/>
  <c r="V5391" i="1" s="1"/>
  <c r="U5391" i="1" a="1"/>
  <c r="U5391" i="1" s="1"/>
  <c r="V5390" i="1" a="1"/>
  <c r="V5390" i="1" s="1"/>
  <c r="U5390" i="1" a="1"/>
  <c r="U5390" i="1" s="1"/>
  <c r="W5389" i="1" a="1"/>
  <c r="W5389" i="1" s="1"/>
  <c r="V5389" i="1" a="1"/>
  <c r="V5389" i="1" s="1"/>
  <c r="U5389" i="1"/>
  <c r="V5388" i="1"/>
  <c r="U5388" i="1" a="1"/>
  <c r="U5388" i="1" s="1"/>
  <c r="W5387" i="1" a="1"/>
  <c r="W5387" i="1" s="1"/>
  <c r="V5387" i="1" a="1"/>
  <c r="V5387" i="1" s="1"/>
  <c r="U5387" i="1" a="1"/>
  <c r="U5387" i="1" s="1"/>
  <c r="V5386" i="1" a="1"/>
  <c r="V5386" i="1" s="1"/>
  <c r="U5386" i="1" a="1"/>
  <c r="U5386" i="1" s="1"/>
  <c r="W5385" i="1" a="1"/>
  <c r="W5385" i="1" s="1"/>
  <c r="V5385" i="1" a="1"/>
  <c r="V5385" i="1" s="1"/>
  <c r="U5385" i="1"/>
  <c r="V5384" i="1"/>
  <c r="U5384" i="1" a="1"/>
  <c r="U5384" i="1" s="1"/>
  <c r="W5383" i="1" a="1"/>
  <c r="W5383" i="1" s="1"/>
  <c r="V5383" i="1" a="1"/>
  <c r="V5383" i="1" s="1"/>
  <c r="U5383" i="1" a="1"/>
  <c r="U5383" i="1" s="1"/>
  <c r="V5382" i="1" a="1"/>
  <c r="V5382" i="1" s="1"/>
  <c r="U5382" i="1" a="1"/>
  <c r="U5382" i="1" s="1"/>
  <c r="W5381" i="1" a="1"/>
  <c r="W5381" i="1" s="1"/>
  <c r="V5381" i="1" a="1"/>
  <c r="V5381" i="1" s="1"/>
  <c r="U5381" i="1"/>
  <c r="V5380" i="1"/>
  <c r="U5380" i="1" a="1"/>
  <c r="U5380" i="1" s="1"/>
  <c r="W5379" i="1" a="1"/>
  <c r="W5379" i="1" s="1"/>
  <c r="V5379" i="1" a="1"/>
  <c r="V5379" i="1" s="1"/>
  <c r="U5379" i="1" a="1"/>
  <c r="U5379" i="1" s="1"/>
  <c r="V5378" i="1" a="1"/>
  <c r="V5378" i="1" s="1"/>
  <c r="U5378" i="1" a="1"/>
  <c r="U5378" i="1" s="1"/>
  <c r="W5377" i="1" a="1"/>
  <c r="W5377" i="1" s="1"/>
  <c r="V5377" i="1" a="1"/>
  <c r="V5377" i="1" s="1"/>
  <c r="U5377" i="1"/>
  <c r="V5376" i="1"/>
  <c r="U5376" i="1" a="1"/>
  <c r="U5376" i="1" s="1"/>
  <c r="W5375" i="1" a="1"/>
  <c r="W5375" i="1" s="1"/>
  <c r="V5375" i="1" a="1"/>
  <c r="V5375" i="1" s="1"/>
  <c r="U5375" i="1" a="1"/>
  <c r="U5375" i="1" s="1"/>
  <c r="V5374" i="1" a="1"/>
  <c r="V5374" i="1" s="1"/>
  <c r="U5374" i="1" a="1"/>
  <c r="U5374" i="1" s="1"/>
  <c r="W5373" i="1" a="1"/>
  <c r="W5373" i="1" s="1"/>
  <c r="V5373" i="1" a="1"/>
  <c r="V5373" i="1" s="1"/>
  <c r="U5373" i="1"/>
  <c r="V5372" i="1"/>
  <c r="U5372" i="1" a="1"/>
  <c r="U5372" i="1" s="1"/>
  <c r="W5371" i="1" a="1"/>
  <c r="W5371" i="1" s="1"/>
  <c r="V5371" i="1" a="1"/>
  <c r="V5371" i="1" s="1"/>
  <c r="U5371" i="1" a="1"/>
  <c r="U5371" i="1" s="1"/>
  <c r="V5370" i="1" a="1"/>
  <c r="V5370" i="1" s="1"/>
  <c r="U5370" i="1" a="1"/>
  <c r="U5370" i="1" s="1"/>
  <c r="W5369" i="1" a="1"/>
  <c r="W5369" i="1" s="1"/>
  <c r="V5369" i="1" a="1"/>
  <c r="V5369" i="1" s="1"/>
  <c r="U5369" i="1"/>
  <c r="V5368" i="1"/>
  <c r="U5368" i="1" a="1"/>
  <c r="U5368" i="1" s="1"/>
  <c r="W5367" i="1" a="1"/>
  <c r="W5367" i="1" s="1"/>
  <c r="V5367" i="1" a="1"/>
  <c r="V5367" i="1" s="1"/>
  <c r="U5367" i="1" a="1"/>
  <c r="U5367" i="1" s="1"/>
  <c r="V5366" i="1" a="1"/>
  <c r="V5366" i="1" s="1"/>
  <c r="U5366" i="1" a="1"/>
  <c r="U5366" i="1" s="1"/>
  <c r="W5365" i="1" a="1"/>
  <c r="W5365" i="1" s="1"/>
  <c r="V5365" i="1" a="1"/>
  <c r="V5365" i="1" s="1"/>
  <c r="U5365" i="1"/>
  <c r="V5364" i="1"/>
  <c r="U5364" i="1" a="1"/>
  <c r="U5364" i="1" s="1"/>
  <c r="W5363" i="1" a="1"/>
  <c r="W5363" i="1" s="1"/>
  <c r="V5363" i="1" a="1"/>
  <c r="V5363" i="1" s="1"/>
  <c r="U5363" i="1" a="1"/>
  <c r="U5363" i="1" s="1"/>
  <c r="V5362" i="1" a="1"/>
  <c r="V5362" i="1" s="1"/>
  <c r="U5362" i="1" a="1"/>
  <c r="U5362" i="1" s="1"/>
  <c r="W5361" i="1" a="1"/>
  <c r="W5361" i="1" s="1"/>
  <c r="V5361" i="1" a="1"/>
  <c r="V5361" i="1" s="1"/>
  <c r="U5361" i="1"/>
  <c r="V5360" i="1"/>
  <c r="U5360" i="1" a="1"/>
  <c r="U5360" i="1" s="1"/>
  <c r="W5359" i="1" a="1"/>
  <c r="W5359" i="1" s="1"/>
  <c r="V5359" i="1" a="1"/>
  <c r="V5359" i="1" s="1"/>
  <c r="U5359" i="1" a="1"/>
  <c r="U5359" i="1" s="1"/>
  <c r="V5358" i="1" a="1"/>
  <c r="V5358" i="1" s="1"/>
  <c r="U5358" i="1" a="1"/>
  <c r="U5358" i="1" s="1"/>
  <c r="W5357" i="1" a="1"/>
  <c r="W5357" i="1" s="1"/>
  <c r="V5357" i="1" a="1"/>
  <c r="V5357" i="1" s="1"/>
  <c r="U5357" i="1"/>
  <c r="V5356" i="1"/>
  <c r="U5356" i="1" a="1"/>
  <c r="U5356" i="1" s="1"/>
  <c r="W5355" i="1" a="1"/>
  <c r="W5355" i="1" s="1"/>
  <c r="V5355" i="1" a="1"/>
  <c r="V5355" i="1" s="1"/>
  <c r="U5355" i="1" a="1"/>
  <c r="U5355" i="1" s="1"/>
  <c r="V5354" i="1" a="1"/>
  <c r="V5354" i="1" s="1"/>
  <c r="U5354" i="1" a="1"/>
  <c r="U5354" i="1" s="1"/>
  <c r="W5353" i="1" a="1"/>
  <c r="W5353" i="1" s="1"/>
  <c r="V5353" i="1" a="1"/>
  <c r="V5353" i="1" s="1"/>
  <c r="U5353" i="1"/>
  <c r="V5352" i="1"/>
  <c r="U5352" i="1" a="1"/>
  <c r="U5352" i="1" s="1"/>
  <c r="W5351" i="1" a="1"/>
  <c r="W5351" i="1" s="1"/>
  <c r="V5351" i="1" a="1"/>
  <c r="V5351" i="1" s="1"/>
  <c r="U5351" i="1" a="1"/>
  <c r="U5351" i="1" s="1"/>
  <c r="V5350" i="1" a="1"/>
  <c r="V5350" i="1" s="1"/>
  <c r="U5350" i="1" a="1"/>
  <c r="U5350" i="1" s="1"/>
  <c r="W5349" i="1" a="1"/>
  <c r="W5349" i="1" s="1"/>
  <c r="V5349" i="1" a="1"/>
  <c r="V5349" i="1" s="1"/>
  <c r="U5349" i="1"/>
  <c r="V5348" i="1"/>
  <c r="U5348" i="1" a="1"/>
  <c r="U5348" i="1" s="1"/>
  <c r="W5347" i="1" a="1"/>
  <c r="W5347" i="1" s="1"/>
  <c r="W5345" i="1" s="1" a="1"/>
  <c r="W5345" i="1" s="1"/>
  <c r="V5347" i="1" a="1"/>
  <c r="V5347" i="1" s="1"/>
  <c r="U5347" i="1" a="1"/>
  <c r="U5347" i="1" s="1"/>
  <c r="U5345" i="1" s="1"/>
  <c r="W5343" i="1" a="1"/>
  <c r="W5343" i="1" s="1"/>
  <c r="V5343" i="1" a="1"/>
  <c r="V5343" i="1" s="1"/>
  <c r="U5343" i="1" a="1"/>
  <c r="U5343" i="1" s="1"/>
  <c r="V5342" i="1" a="1"/>
  <c r="V5342" i="1" s="1"/>
  <c r="U5342" i="1" a="1"/>
  <c r="U5342" i="1" s="1"/>
  <c r="W5341" i="1" a="1"/>
  <c r="W5341" i="1" s="1"/>
  <c r="V5341" i="1" a="1"/>
  <c r="V5341" i="1" s="1"/>
  <c r="U5341" i="1"/>
  <c r="V5340" i="1"/>
  <c r="U5340" i="1" a="1"/>
  <c r="U5340" i="1" s="1"/>
  <c r="W5339" i="1" a="1"/>
  <c r="W5339" i="1" s="1"/>
  <c r="V5339" i="1" a="1"/>
  <c r="V5339" i="1" s="1"/>
  <c r="U5339" i="1" a="1"/>
  <c r="U5339" i="1" s="1"/>
  <c r="V5338" i="1" a="1"/>
  <c r="V5338" i="1" s="1"/>
  <c r="U5338" i="1" a="1"/>
  <c r="U5338" i="1" s="1"/>
  <c r="W5337" i="1" a="1"/>
  <c r="W5337" i="1" s="1"/>
  <c r="V5337" i="1" a="1"/>
  <c r="V5337" i="1" s="1"/>
  <c r="U5337" i="1"/>
  <c r="V5336" i="1"/>
  <c r="U5336" i="1" a="1"/>
  <c r="U5336" i="1" s="1"/>
  <c r="W5335" i="1" a="1"/>
  <c r="W5335" i="1" s="1"/>
  <c r="V5335" i="1" a="1"/>
  <c r="V5335" i="1" s="1"/>
  <c r="U5335" i="1" a="1"/>
  <c r="U5335" i="1" s="1"/>
  <c r="V5334" i="1" a="1"/>
  <c r="V5334" i="1" s="1"/>
  <c r="U5334" i="1" a="1"/>
  <c r="U5334" i="1" s="1"/>
  <c r="W5333" i="1" a="1"/>
  <c r="W5333" i="1" s="1"/>
  <c r="V5333" i="1" a="1"/>
  <c r="V5333" i="1" s="1"/>
  <c r="U5333" i="1"/>
  <c r="V5332" i="1"/>
  <c r="U5332" i="1" a="1"/>
  <c r="U5332" i="1" s="1"/>
  <c r="W5331" i="1" a="1"/>
  <c r="W5331" i="1" s="1"/>
  <c r="W5329" i="1" s="1" a="1"/>
  <c r="W5329" i="1" s="1"/>
  <c r="V5331" i="1" a="1"/>
  <c r="V5331" i="1" s="1"/>
  <c r="U5331" i="1" a="1"/>
  <c r="U5331" i="1" s="1"/>
  <c r="W5327" i="1" a="1"/>
  <c r="W5327" i="1" s="1"/>
  <c r="V5327" i="1" a="1"/>
  <c r="V5327" i="1" s="1"/>
  <c r="U5327" i="1" a="1"/>
  <c r="U5327" i="1" s="1"/>
  <c r="V5326" i="1" a="1"/>
  <c r="V5326" i="1" s="1"/>
  <c r="U5326" i="1" a="1"/>
  <c r="U5326" i="1" s="1"/>
  <c r="W5325" i="1" a="1"/>
  <c r="W5325" i="1" s="1"/>
  <c r="V5325" i="1" a="1"/>
  <c r="V5325" i="1" s="1"/>
  <c r="U5325" i="1"/>
  <c r="V5324" i="1"/>
  <c r="U5324" i="1" a="1"/>
  <c r="U5324" i="1" s="1"/>
  <c r="W5323" i="1" a="1"/>
  <c r="W5323" i="1" s="1"/>
  <c r="W5321" i="1" s="1" a="1"/>
  <c r="W5321" i="1" s="1"/>
  <c r="V5323" i="1" a="1"/>
  <c r="V5323" i="1" s="1"/>
  <c r="U5323" i="1" a="1"/>
  <c r="U5323" i="1" s="1"/>
  <c r="W5319" i="1" a="1"/>
  <c r="W5319" i="1" s="1"/>
  <c r="W5317" i="1" s="1" a="1"/>
  <c r="W5317" i="1" s="1"/>
  <c r="V5319" i="1" a="1"/>
  <c r="V5319" i="1" s="1"/>
  <c r="U5319" i="1" a="1"/>
  <c r="U5319" i="1" s="1"/>
  <c r="U5317" i="1" s="1"/>
  <c r="W5315" i="1" a="1"/>
  <c r="W5315" i="1" s="1"/>
  <c r="V5315" i="1" a="1"/>
  <c r="V5315" i="1" s="1"/>
  <c r="U5315" i="1" a="1"/>
  <c r="U5315" i="1" s="1"/>
  <c r="V5314" i="1" a="1"/>
  <c r="V5314" i="1" s="1"/>
  <c r="U5314" i="1" a="1"/>
  <c r="U5314" i="1" s="1"/>
  <c r="W5313" i="1" a="1"/>
  <c r="W5313" i="1" s="1"/>
  <c r="V5313" i="1" a="1"/>
  <c r="V5313" i="1" s="1"/>
  <c r="U5313" i="1"/>
  <c r="V5312" i="1"/>
  <c r="U5312" i="1" a="1"/>
  <c r="U5312" i="1" s="1"/>
  <c r="W5311" i="1" a="1"/>
  <c r="W5311" i="1" s="1"/>
  <c r="V5311" i="1" a="1"/>
  <c r="V5311" i="1" s="1"/>
  <c r="U5311" i="1" a="1"/>
  <c r="U5311" i="1" s="1"/>
  <c r="V5310" i="1" a="1"/>
  <c r="V5310" i="1" s="1"/>
  <c r="U5310" i="1" a="1"/>
  <c r="U5310" i="1" s="1"/>
  <c r="W5309" i="1" a="1"/>
  <c r="W5309" i="1" s="1"/>
  <c r="V5309" i="1" a="1"/>
  <c r="V5309" i="1" s="1"/>
  <c r="U5309" i="1"/>
  <c r="V5308" i="1"/>
  <c r="U5308" i="1" a="1"/>
  <c r="U5308" i="1" s="1"/>
  <c r="W5307" i="1" a="1"/>
  <c r="W5307" i="1" s="1"/>
  <c r="W5305" i="1" s="1" a="1"/>
  <c r="W5305" i="1" s="1"/>
  <c r="V5307" i="1" a="1"/>
  <c r="V5307" i="1" s="1"/>
  <c r="V5306" i="1" s="1" a="1"/>
  <c r="V5306" i="1" s="1"/>
  <c r="U5307" i="1" a="1"/>
  <c r="U5307" i="1" s="1"/>
  <c r="U5304" i="1" s="1" a="1"/>
  <c r="U5304" i="1" s="1"/>
  <c r="W5303" i="1" a="1"/>
  <c r="W5303" i="1" s="1"/>
  <c r="V5303" i="1" a="1"/>
  <c r="V5303" i="1" s="1"/>
  <c r="U5303" i="1" a="1"/>
  <c r="U5303" i="1" s="1"/>
  <c r="V5302" i="1" a="1"/>
  <c r="V5302" i="1" s="1"/>
  <c r="U5302" i="1" a="1"/>
  <c r="U5302" i="1" s="1"/>
  <c r="W5301" i="1" a="1"/>
  <c r="W5301" i="1" s="1"/>
  <c r="V5301" i="1" a="1"/>
  <c r="V5301" i="1" s="1"/>
  <c r="U5301" i="1"/>
  <c r="V5300" i="1"/>
  <c r="U5300" i="1" a="1"/>
  <c r="U5300" i="1" s="1"/>
  <c r="W5299" i="1" a="1"/>
  <c r="W5299" i="1" s="1"/>
  <c r="V5299" i="1" a="1"/>
  <c r="V5299" i="1" s="1"/>
  <c r="U5299" i="1" a="1"/>
  <c r="U5299" i="1" s="1"/>
  <c r="V5298" i="1" a="1"/>
  <c r="V5298" i="1" s="1"/>
  <c r="U5298" i="1" a="1"/>
  <c r="U5298" i="1" s="1"/>
  <c r="W5297" i="1" a="1"/>
  <c r="W5297" i="1" s="1"/>
  <c r="V5297" i="1" a="1"/>
  <c r="V5297" i="1" s="1"/>
  <c r="U5297" i="1"/>
  <c r="V5296" i="1"/>
  <c r="U5296" i="1" a="1"/>
  <c r="U5296" i="1" s="1"/>
  <c r="W5295" i="1" a="1"/>
  <c r="W5295" i="1" s="1"/>
  <c r="V5295" i="1" a="1"/>
  <c r="V5295" i="1" s="1"/>
  <c r="U5295" i="1" a="1"/>
  <c r="U5295" i="1" s="1"/>
  <c r="V5294" i="1" a="1"/>
  <c r="V5294" i="1" s="1"/>
  <c r="U5294" i="1" a="1"/>
  <c r="U5294" i="1" s="1"/>
  <c r="W5293" i="1" a="1"/>
  <c r="W5293" i="1" s="1"/>
  <c r="V5293" i="1" a="1"/>
  <c r="V5293" i="1" s="1"/>
  <c r="U5293" i="1"/>
  <c r="V5292" i="1"/>
  <c r="U5292" i="1" a="1"/>
  <c r="U5292" i="1" s="1"/>
  <c r="W5291" i="1" a="1"/>
  <c r="W5291" i="1" s="1"/>
  <c r="V5291" i="1" a="1"/>
  <c r="V5291" i="1" s="1"/>
  <c r="U5291" i="1" a="1"/>
  <c r="U5291" i="1" s="1"/>
  <c r="V5290" i="1" a="1"/>
  <c r="V5290" i="1" s="1"/>
  <c r="U5290" i="1" a="1"/>
  <c r="U5290" i="1" s="1"/>
  <c r="W5289" i="1" a="1"/>
  <c r="W5289" i="1" s="1"/>
  <c r="V5289" i="1" a="1"/>
  <c r="V5289" i="1" s="1"/>
  <c r="U5289" i="1"/>
  <c r="V5288" i="1"/>
  <c r="U5288" i="1" a="1"/>
  <c r="U5288" i="1" s="1"/>
  <c r="W5287" i="1" a="1"/>
  <c r="W5287" i="1" s="1"/>
  <c r="V5287" i="1" a="1"/>
  <c r="V5287" i="1" s="1"/>
  <c r="U5287" i="1" a="1"/>
  <c r="U5287" i="1" s="1"/>
  <c r="V5286" i="1" a="1"/>
  <c r="V5286" i="1" s="1"/>
  <c r="U5286" i="1" a="1"/>
  <c r="U5286" i="1" s="1"/>
  <c r="W5285" i="1" a="1"/>
  <c r="W5285" i="1" s="1"/>
  <c r="V5285" i="1" a="1"/>
  <c r="V5285" i="1" s="1"/>
  <c r="U5285" i="1"/>
  <c r="V5284" i="1"/>
  <c r="U5284" i="1" a="1"/>
  <c r="U5284" i="1" s="1"/>
  <c r="W5283" i="1" a="1"/>
  <c r="W5283" i="1" s="1"/>
  <c r="V5283" i="1" a="1"/>
  <c r="V5283" i="1" s="1"/>
  <c r="U5283" i="1" a="1"/>
  <c r="U5283" i="1" s="1"/>
  <c r="V5282" i="1" a="1"/>
  <c r="V5282" i="1" s="1"/>
  <c r="U5282" i="1" a="1"/>
  <c r="U5282" i="1" s="1"/>
  <c r="W5281" i="1" a="1"/>
  <c r="W5281" i="1" s="1"/>
  <c r="V5281" i="1" a="1"/>
  <c r="V5281" i="1" s="1"/>
  <c r="U5281" i="1"/>
  <c r="V5280" i="1"/>
  <c r="U5280" i="1" a="1"/>
  <c r="U5280" i="1" s="1"/>
  <c r="W5279" i="1" a="1"/>
  <c r="W5279" i="1" s="1"/>
  <c r="V5279" i="1" a="1"/>
  <c r="V5279" i="1" s="1"/>
  <c r="U5279" i="1" a="1"/>
  <c r="U5279" i="1" s="1"/>
  <c r="V5278" i="1" a="1"/>
  <c r="V5278" i="1" s="1"/>
  <c r="U5278" i="1" a="1"/>
  <c r="U5278" i="1" s="1"/>
  <c r="W5277" i="1" a="1"/>
  <c r="W5277" i="1" s="1"/>
  <c r="V5277" i="1" a="1"/>
  <c r="V5277" i="1" s="1"/>
  <c r="U5277" i="1"/>
  <c r="V5276" i="1"/>
  <c r="U5276" i="1" a="1"/>
  <c r="U5276" i="1" s="1"/>
  <c r="W5275" i="1" a="1"/>
  <c r="W5275" i="1" s="1"/>
  <c r="V5275" i="1" a="1"/>
  <c r="V5275" i="1" s="1"/>
  <c r="U5275" i="1" a="1"/>
  <c r="U5275" i="1" s="1"/>
  <c r="V5274" i="1" a="1"/>
  <c r="V5274" i="1" s="1"/>
  <c r="U5274" i="1" a="1"/>
  <c r="U5274" i="1" s="1"/>
  <c r="W5273" i="1" a="1"/>
  <c r="W5273" i="1" s="1"/>
  <c r="V5273" i="1" a="1"/>
  <c r="V5273" i="1" s="1"/>
  <c r="U5273" i="1"/>
  <c r="V5272" i="1"/>
  <c r="U5272" i="1" a="1"/>
  <c r="U5272" i="1" s="1"/>
  <c r="W5271" i="1" a="1"/>
  <c r="W5271" i="1" s="1"/>
  <c r="V5271" i="1" a="1"/>
  <c r="V5271" i="1" s="1"/>
  <c r="U5271" i="1" a="1"/>
  <c r="U5271" i="1" s="1"/>
  <c r="V5270" i="1" a="1"/>
  <c r="V5270" i="1" s="1"/>
  <c r="U5270" i="1" a="1"/>
  <c r="U5270" i="1" s="1"/>
  <c r="W5269" i="1" a="1"/>
  <c r="W5269" i="1" s="1"/>
  <c r="V5269" i="1" a="1"/>
  <c r="V5269" i="1" s="1"/>
  <c r="U5269" i="1"/>
  <c r="V5268" i="1"/>
  <c r="U5268" i="1" a="1"/>
  <c r="U5268" i="1" s="1"/>
  <c r="W5267" i="1" a="1"/>
  <c r="W5267" i="1" s="1"/>
  <c r="V5267" i="1" a="1"/>
  <c r="V5267" i="1" s="1"/>
  <c r="U5267" i="1" a="1"/>
  <c r="U5267" i="1" s="1"/>
  <c r="V5266" i="1" a="1"/>
  <c r="V5266" i="1" s="1"/>
  <c r="U5266" i="1" a="1"/>
  <c r="U5266" i="1" s="1"/>
  <c r="W5265" i="1" a="1"/>
  <c r="W5265" i="1" s="1"/>
  <c r="V5265" i="1" a="1"/>
  <c r="V5265" i="1" s="1"/>
  <c r="U5265" i="1"/>
  <c r="V5264" i="1"/>
  <c r="U5264" i="1" a="1"/>
  <c r="U5264" i="1" s="1"/>
  <c r="W5263" i="1" a="1"/>
  <c r="W5263" i="1" s="1"/>
  <c r="V5263" i="1" a="1"/>
  <c r="V5263" i="1" s="1"/>
  <c r="U5263" i="1" a="1"/>
  <c r="U5263" i="1" s="1"/>
  <c r="V5262" i="1" a="1"/>
  <c r="V5262" i="1" s="1"/>
  <c r="U5262" i="1" a="1"/>
  <c r="U5262" i="1" s="1"/>
  <c r="W5261" i="1" a="1"/>
  <c r="W5261" i="1" s="1"/>
  <c r="V5261" i="1" a="1"/>
  <c r="V5261" i="1" s="1"/>
  <c r="U5261" i="1"/>
  <c r="V5260" i="1"/>
  <c r="U5260" i="1" a="1"/>
  <c r="U5260" i="1" s="1"/>
  <c r="W5259" i="1" a="1"/>
  <c r="W5259" i="1" s="1"/>
  <c r="W5257" i="1" s="1" a="1"/>
  <c r="W5257" i="1" s="1"/>
  <c r="V5259" i="1" a="1"/>
  <c r="V5259" i="1" s="1"/>
  <c r="V5258" i="1" s="1" a="1"/>
  <c r="V5258" i="1" s="1"/>
  <c r="U5259" i="1" a="1"/>
  <c r="U5259" i="1" s="1"/>
  <c r="U5258" i="1" s="1" a="1"/>
  <c r="U5258" i="1" s="1"/>
  <c r="W5255" i="1" a="1"/>
  <c r="W5255" i="1" s="1"/>
  <c r="W5253" i="1" s="1" a="1"/>
  <c r="W5253" i="1" s="1"/>
  <c r="V5255" i="1" a="1"/>
  <c r="V5255" i="1" s="1"/>
  <c r="U5255" i="1" a="1"/>
  <c r="U5255" i="1" s="1"/>
  <c r="U5253" i="1" s="1"/>
  <c r="W5251" i="1" a="1"/>
  <c r="W5251" i="1" s="1"/>
  <c r="V5251" i="1" a="1"/>
  <c r="V5251" i="1" s="1"/>
  <c r="U5251" i="1" a="1"/>
  <c r="U5251" i="1" s="1"/>
  <c r="V5250" i="1" a="1"/>
  <c r="V5250" i="1" s="1"/>
  <c r="U5250" i="1" a="1"/>
  <c r="U5250" i="1" s="1"/>
  <c r="W5249" i="1" a="1"/>
  <c r="W5249" i="1" s="1"/>
  <c r="V5249" i="1" a="1"/>
  <c r="V5249" i="1" s="1"/>
  <c r="U5249" i="1"/>
  <c r="V5248" i="1"/>
  <c r="U5248" i="1" a="1"/>
  <c r="U5248" i="1" s="1"/>
  <c r="W5247" i="1" a="1"/>
  <c r="W5247" i="1" s="1"/>
  <c r="V5247" i="1" a="1"/>
  <c r="V5247" i="1" s="1"/>
  <c r="U5247" i="1" a="1"/>
  <c r="U5247" i="1" s="1"/>
  <c r="V5246" i="1" a="1"/>
  <c r="V5246" i="1" s="1"/>
  <c r="U5246" i="1" a="1"/>
  <c r="U5246" i="1" s="1"/>
  <c r="W5245" i="1" a="1"/>
  <c r="W5245" i="1" s="1"/>
  <c r="V5245" i="1" a="1"/>
  <c r="V5245" i="1" s="1"/>
  <c r="U5245" i="1"/>
  <c r="V5244" i="1"/>
  <c r="U5244" i="1" a="1"/>
  <c r="U5244" i="1" s="1"/>
  <c r="W5243" i="1" a="1"/>
  <c r="W5243" i="1" s="1"/>
  <c r="W5241" i="1" s="1" a="1"/>
  <c r="W5241" i="1" s="1"/>
  <c r="V5243" i="1" a="1"/>
  <c r="V5243" i="1" s="1"/>
  <c r="U5243" i="1" a="1"/>
  <c r="U5243" i="1" s="1"/>
  <c r="U5241" i="1" s="1"/>
  <c r="W5239" i="1" a="1"/>
  <c r="W5239" i="1" s="1"/>
  <c r="V5239" i="1" a="1"/>
  <c r="V5239" i="1" s="1"/>
  <c r="U5239" i="1" a="1"/>
  <c r="U5239" i="1" s="1"/>
  <c r="V5238" i="1" a="1"/>
  <c r="V5238" i="1" s="1"/>
  <c r="U5238" i="1" a="1"/>
  <c r="U5238" i="1" s="1"/>
  <c r="W5237" i="1" a="1"/>
  <c r="W5237" i="1" s="1"/>
  <c r="V5237" i="1" a="1"/>
  <c r="V5237" i="1" s="1"/>
  <c r="U5237" i="1"/>
  <c r="V5236" i="1"/>
  <c r="U5236" i="1" a="1"/>
  <c r="U5236" i="1" s="1"/>
  <c r="W5235" i="1" a="1"/>
  <c r="W5235" i="1" s="1"/>
  <c r="V5235" i="1" a="1"/>
  <c r="V5235" i="1" s="1"/>
  <c r="U5235" i="1" a="1"/>
  <c r="U5235" i="1" s="1"/>
  <c r="V5234" i="1" a="1"/>
  <c r="V5234" i="1" s="1"/>
  <c r="U5234" i="1" a="1"/>
  <c r="U5234" i="1" s="1"/>
  <c r="W5233" i="1" a="1"/>
  <c r="W5233" i="1" s="1"/>
  <c r="V5233" i="1" a="1"/>
  <c r="V5233" i="1" s="1"/>
  <c r="U5233" i="1"/>
  <c r="V5232" i="1"/>
  <c r="U5232" i="1" a="1"/>
  <c r="U5232" i="1" s="1"/>
  <c r="W5231" i="1" a="1"/>
  <c r="W5231" i="1" s="1"/>
  <c r="V5231" i="1" a="1"/>
  <c r="V5231" i="1" s="1"/>
  <c r="U5231" i="1" a="1"/>
  <c r="U5231" i="1" s="1"/>
  <c r="V5230" i="1" a="1"/>
  <c r="V5230" i="1" s="1"/>
  <c r="U5230" i="1" a="1"/>
  <c r="U5230" i="1" s="1"/>
  <c r="W5229" i="1" a="1"/>
  <c r="W5229" i="1" s="1"/>
  <c r="V5229" i="1" a="1"/>
  <c r="V5229" i="1" s="1"/>
  <c r="U5229" i="1"/>
  <c r="V5228" i="1"/>
  <c r="U5228" i="1" a="1"/>
  <c r="U5228" i="1" s="1"/>
  <c r="W5227" i="1" a="1"/>
  <c r="W5227" i="1" s="1"/>
  <c r="W5225" i="1" s="1" a="1"/>
  <c r="W5225" i="1" s="1"/>
  <c r="V5227" i="1" a="1"/>
  <c r="V5227" i="1" s="1"/>
  <c r="U5227" i="1" a="1"/>
  <c r="U5227" i="1" s="1"/>
  <c r="W5223" i="1" a="1"/>
  <c r="W5223" i="1" s="1"/>
  <c r="V5223" i="1" a="1"/>
  <c r="V5223" i="1" s="1"/>
  <c r="U5223" i="1" a="1"/>
  <c r="U5223" i="1" s="1"/>
  <c r="V5222" i="1" a="1"/>
  <c r="V5222" i="1" s="1"/>
  <c r="U5222" i="1" a="1"/>
  <c r="U5222" i="1" s="1"/>
  <c r="W5221" i="1" a="1"/>
  <c r="W5221" i="1" s="1"/>
  <c r="V5221" i="1" a="1"/>
  <c r="V5221" i="1" s="1"/>
  <c r="U5221" i="1"/>
  <c r="V5220" i="1"/>
  <c r="U5220" i="1" a="1"/>
  <c r="U5220" i="1" s="1"/>
  <c r="W5219" i="1" a="1"/>
  <c r="W5219" i="1" s="1"/>
  <c r="V5219" i="1" a="1"/>
  <c r="V5219" i="1" s="1"/>
  <c r="U5219" i="1" a="1"/>
  <c r="U5219" i="1" s="1"/>
  <c r="V5218" i="1" a="1"/>
  <c r="V5218" i="1" s="1"/>
  <c r="U5218" i="1" a="1"/>
  <c r="U5218" i="1" s="1"/>
  <c r="W5217" i="1" a="1"/>
  <c r="W5217" i="1" s="1"/>
  <c r="V5217" i="1" a="1"/>
  <c r="V5217" i="1" s="1"/>
  <c r="U5217" i="1"/>
  <c r="V5216" i="1"/>
  <c r="U5216" i="1" a="1"/>
  <c r="U5216" i="1" s="1"/>
  <c r="W5215" i="1" a="1"/>
  <c r="W5215" i="1" s="1"/>
  <c r="V5215" i="1" a="1"/>
  <c r="V5215" i="1" s="1"/>
  <c r="U5215" i="1" a="1"/>
  <c r="U5215" i="1" s="1"/>
  <c r="V5214" i="1" a="1"/>
  <c r="V5214" i="1" s="1"/>
  <c r="U5214" i="1" a="1"/>
  <c r="U5214" i="1" s="1"/>
  <c r="W5213" i="1" a="1"/>
  <c r="W5213" i="1" s="1"/>
  <c r="V5213" i="1" a="1"/>
  <c r="V5213" i="1" s="1"/>
  <c r="U5213" i="1"/>
  <c r="V5212" i="1"/>
  <c r="U5212" i="1" a="1"/>
  <c r="U5212" i="1" s="1"/>
  <c r="W5211" i="1" a="1"/>
  <c r="W5211" i="1" s="1"/>
  <c r="V5211" i="1" a="1"/>
  <c r="V5211" i="1" s="1"/>
  <c r="U5211" i="1" a="1"/>
  <c r="U5211" i="1" s="1"/>
  <c r="V5210" i="1" a="1"/>
  <c r="V5210" i="1" s="1"/>
  <c r="U5210" i="1" a="1"/>
  <c r="U5210" i="1" s="1"/>
  <c r="W5209" i="1" a="1"/>
  <c r="W5209" i="1" s="1"/>
  <c r="V5209" i="1" a="1"/>
  <c r="V5209" i="1" s="1"/>
  <c r="U5209" i="1"/>
  <c r="V5208" i="1"/>
  <c r="U5208" i="1" a="1"/>
  <c r="U5208" i="1" s="1"/>
  <c r="W5207" i="1" a="1"/>
  <c r="W5207" i="1" s="1"/>
  <c r="V5207" i="1" a="1"/>
  <c r="V5207" i="1" s="1"/>
  <c r="U5207" i="1" a="1"/>
  <c r="U5207" i="1" s="1"/>
  <c r="V5206" i="1" a="1"/>
  <c r="V5206" i="1" s="1"/>
  <c r="U5206" i="1" a="1"/>
  <c r="U5206" i="1" s="1"/>
  <c r="W5205" i="1" a="1"/>
  <c r="W5205" i="1" s="1"/>
  <c r="V5205" i="1" a="1"/>
  <c r="V5205" i="1" s="1"/>
  <c r="U5205" i="1"/>
  <c r="V5204" i="1"/>
  <c r="U5204" i="1" a="1"/>
  <c r="U5204" i="1" s="1"/>
  <c r="W5203" i="1" a="1"/>
  <c r="W5203" i="1" s="1"/>
  <c r="V5203" i="1" a="1"/>
  <c r="V5203" i="1" s="1"/>
  <c r="U5203" i="1" a="1"/>
  <c r="U5203" i="1" s="1"/>
  <c r="V5202" i="1" a="1"/>
  <c r="V5202" i="1" s="1"/>
  <c r="U5202" i="1" a="1"/>
  <c r="U5202" i="1" s="1"/>
  <c r="W5201" i="1" a="1"/>
  <c r="W5201" i="1" s="1"/>
  <c r="V5201" i="1" a="1"/>
  <c r="V5201" i="1" s="1"/>
  <c r="U5201" i="1"/>
  <c r="V5200" i="1"/>
  <c r="U5200" i="1" a="1"/>
  <c r="U5200" i="1" s="1"/>
  <c r="W5199" i="1" a="1"/>
  <c r="W5199" i="1" s="1"/>
  <c r="V5199" i="1" a="1"/>
  <c r="V5199" i="1" s="1"/>
  <c r="U5199" i="1" a="1"/>
  <c r="U5199" i="1" s="1"/>
  <c r="V5198" i="1" a="1"/>
  <c r="V5198" i="1" s="1"/>
  <c r="U5198" i="1" a="1"/>
  <c r="U5198" i="1" s="1"/>
  <c r="W5197" i="1" a="1"/>
  <c r="W5197" i="1" s="1"/>
  <c r="V5197" i="1" a="1"/>
  <c r="V5197" i="1" s="1"/>
  <c r="U5197" i="1"/>
  <c r="V5196" i="1"/>
  <c r="U5196" i="1" a="1"/>
  <c r="U5196" i="1" s="1"/>
  <c r="W5195" i="1" a="1"/>
  <c r="W5195" i="1" s="1"/>
  <c r="V5195" i="1" a="1"/>
  <c r="V5195" i="1" s="1"/>
  <c r="U5195" i="1" a="1"/>
  <c r="U5195" i="1" s="1"/>
  <c r="V5194" i="1" a="1"/>
  <c r="V5194" i="1" s="1"/>
  <c r="U5194" i="1" a="1"/>
  <c r="U5194" i="1" s="1"/>
  <c r="W5193" i="1" a="1"/>
  <c r="W5193" i="1" s="1"/>
  <c r="V5193" i="1" a="1"/>
  <c r="V5193" i="1" s="1"/>
  <c r="U5193" i="1"/>
  <c r="V5192" i="1"/>
  <c r="U5192" i="1" a="1"/>
  <c r="U5192" i="1" s="1"/>
  <c r="W5191" i="1" a="1"/>
  <c r="W5191" i="1" s="1"/>
  <c r="V5191" i="1" a="1"/>
  <c r="V5191" i="1" s="1"/>
  <c r="U5191" i="1" a="1"/>
  <c r="U5191" i="1" s="1"/>
  <c r="V5190" i="1" a="1"/>
  <c r="V5190" i="1" s="1"/>
  <c r="U5190" i="1" a="1"/>
  <c r="U5190" i="1" s="1"/>
  <c r="W5189" i="1" a="1"/>
  <c r="W5189" i="1" s="1"/>
  <c r="V5189" i="1" a="1"/>
  <c r="V5189" i="1" s="1"/>
  <c r="U5189" i="1"/>
  <c r="V5188" i="1"/>
  <c r="U5188" i="1" a="1"/>
  <c r="U5188" i="1" s="1"/>
  <c r="W5187" i="1" a="1"/>
  <c r="W5187" i="1" s="1"/>
  <c r="V5187" i="1" a="1"/>
  <c r="V5187" i="1" s="1"/>
  <c r="U5187" i="1" a="1"/>
  <c r="U5187" i="1" s="1"/>
  <c r="V5186" i="1" a="1"/>
  <c r="V5186" i="1" s="1"/>
  <c r="U5186" i="1" a="1"/>
  <c r="U5186" i="1" s="1"/>
  <c r="W5185" i="1" a="1"/>
  <c r="W5185" i="1" s="1"/>
  <c r="V5185" i="1" a="1"/>
  <c r="V5185" i="1" s="1"/>
  <c r="U5185" i="1"/>
  <c r="V5184" i="1"/>
  <c r="U5184" i="1" a="1"/>
  <c r="U5184" i="1" s="1"/>
  <c r="W5183" i="1" a="1"/>
  <c r="W5183" i="1" s="1"/>
  <c r="V5183" i="1" a="1"/>
  <c r="V5183" i="1" s="1"/>
  <c r="U5183" i="1" a="1"/>
  <c r="U5183" i="1" s="1"/>
  <c r="V5182" i="1" a="1"/>
  <c r="V5182" i="1" s="1"/>
  <c r="U5182" i="1" a="1"/>
  <c r="U5182" i="1" s="1"/>
  <c r="W5181" i="1" a="1"/>
  <c r="W5181" i="1" s="1"/>
  <c r="V5181" i="1" a="1"/>
  <c r="V5181" i="1" s="1"/>
  <c r="U5181" i="1"/>
  <c r="V5180" i="1"/>
  <c r="U5180" i="1" a="1"/>
  <c r="U5180" i="1" s="1"/>
  <c r="W5179" i="1" a="1"/>
  <c r="W5179" i="1" s="1"/>
  <c r="V5179" i="1" a="1"/>
  <c r="V5179" i="1" s="1"/>
  <c r="U5179" i="1" a="1"/>
  <c r="U5179" i="1" s="1"/>
  <c r="V5178" i="1" a="1"/>
  <c r="V5178" i="1" s="1"/>
  <c r="U5178" i="1" a="1"/>
  <c r="U5178" i="1" s="1"/>
  <c r="W5177" i="1" a="1"/>
  <c r="W5177" i="1" s="1"/>
  <c r="V5177" i="1" a="1"/>
  <c r="V5177" i="1" s="1"/>
  <c r="U5177" i="1"/>
  <c r="V5176" i="1"/>
  <c r="U5176" i="1" a="1"/>
  <c r="U5176" i="1" s="1"/>
  <c r="W5175" i="1" a="1"/>
  <c r="W5175" i="1" s="1"/>
  <c r="V5175" i="1" a="1"/>
  <c r="V5175" i="1" s="1"/>
  <c r="U5175" i="1" a="1"/>
  <c r="U5175" i="1" s="1"/>
  <c r="V5174" i="1" a="1"/>
  <c r="V5174" i="1" s="1"/>
  <c r="U5174" i="1" a="1"/>
  <c r="U5174" i="1" s="1"/>
  <c r="W5173" i="1" a="1"/>
  <c r="W5173" i="1" s="1"/>
  <c r="V5173" i="1" a="1"/>
  <c r="V5173" i="1" s="1"/>
  <c r="U5173" i="1"/>
  <c r="V5172" i="1"/>
  <c r="U5172" i="1" a="1"/>
  <c r="U5172" i="1" s="1"/>
  <c r="W5171" i="1" a="1"/>
  <c r="W5171" i="1" s="1"/>
  <c r="V5171" i="1" a="1"/>
  <c r="V5171" i="1" s="1"/>
  <c r="U5171" i="1" a="1"/>
  <c r="U5171" i="1" s="1"/>
  <c r="V5170" i="1" a="1"/>
  <c r="V5170" i="1" s="1"/>
  <c r="U5170" i="1" a="1"/>
  <c r="U5170" i="1" s="1"/>
  <c r="W5169" i="1" a="1"/>
  <c r="W5169" i="1" s="1"/>
  <c r="V5169" i="1" a="1"/>
  <c r="V5169" i="1" s="1"/>
  <c r="U5169" i="1"/>
  <c r="V5168" i="1"/>
  <c r="U5168" i="1" a="1"/>
  <c r="U5168" i="1" s="1"/>
  <c r="W5167" i="1" a="1"/>
  <c r="W5167" i="1" s="1"/>
  <c r="V5167" i="1" a="1"/>
  <c r="V5167" i="1" s="1"/>
  <c r="U5167" i="1" a="1"/>
  <c r="U5167" i="1" s="1"/>
  <c r="V5166" i="1" a="1"/>
  <c r="V5166" i="1" s="1"/>
  <c r="U5166" i="1" a="1"/>
  <c r="U5166" i="1" s="1"/>
  <c r="W5165" i="1" a="1"/>
  <c r="W5165" i="1" s="1"/>
  <c r="V5165" i="1" a="1"/>
  <c r="V5165" i="1" s="1"/>
  <c r="U5165" i="1"/>
  <c r="V5164" i="1"/>
  <c r="U5164" i="1" a="1"/>
  <c r="U5164" i="1" s="1"/>
  <c r="W5163" i="1" a="1"/>
  <c r="W5163" i="1" s="1"/>
  <c r="V5163" i="1" a="1"/>
  <c r="V5163" i="1" s="1"/>
  <c r="U5163" i="1" a="1"/>
  <c r="U5163" i="1" s="1"/>
  <c r="V5162" i="1" a="1"/>
  <c r="V5162" i="1" s="1"/>
  <c r="U5162" i="1" a="1"/>
  <c r="U5162" i="1" s="1"/>
  <c r="W5161" i="1" a="1"/>
  <c r="W5161" i="1" s="1"/>
  <c r="V5161" i="1" a="1"/>
  <c r="V5161" i="1" s="1"/>
  <c r="U5161" i="1"/>
  <c r="V5160" i="1"/>
  <c r="U5160" i="1" a="1"/>
  <c r="U5160" i="1" s="1"/>
  <c r="W5159" i="1" a="1"/>
  <c r="W5159" i="1" s="1"/>
  <c r="V5159" i="1" a="1"/>
  <c r="V5159" i="1" s="1"/>
  <c r="U5159" i="1" a="1"/>
  <c r="U5159" i="1" s="1"/>
  <c r="V5158" i="1" a="1"/>
  <c r="V5158" i="1" s="1"/>
  <c r="U5158" i="1" a="1"/>
  <c r="U5158" i="1" s="1"/>
  <c r="W5157" i="1" a="1"/>
  <c r="W5157" i="1" s="1"/>
  <c r="V5157" i="1" a="1"/>
  <c r="V5157" i="1" s="1"/>
  <c r="U5157" i="1"/>
  <c r="V5156" i="1"/>
  <c r="U5156" i="1" a="1"/>
  <c r="U5156" i="1" s="1"/>
  <c r="W5155" i="1" a="1"/>
  <c r="W5155" i="1" s="1"/>
  <c r="V5155" i="1" a="1"/>
  <c r="V5155" i="1" s="1"/>
  <c r="U5155" i="1" a="1"/>
  <c r="U5155" i="1" s="1"/>
  <c r="V5154" i="1" a="1"/>
  <c r="V5154" i="1" s="1"/>
  <c r="U5154" i="1" a="1"/>
  <c r="U5154" i="1" s="1"/>
  <c r="W5153" i="1" a="1"/>
  <c r="W5153" i="1" s="1"/>
  <c r="V5153" i="1" a="1"/>
  <c r="V5153" i="1" s="1"/>
  <c r="U5153" i="1"/>
  <c r="V5152" i="1"/>
  <c r="U5152" i="1" a="1"/>
  <c r="U5152" i="1" s="1"/>
  <c r="W5151" i="1" a="1"/>
  <c r="W5151" i="1" s="1"/>
  <c r="V5151" i="1" a="1"/>
  <c r="V5151" i="1" s="1"/>
  <c r="U5151" i="1" a="1"/>
  <c r="U5151" i="1" s="1"/>
  <c r="V5150" i="1" a="1"/>
  <c r="V5150" i="1" s="1"/>
  <c r="U5150" i="1" a="1"/>
  <c r="U5150" i="1" s="1"/>
  <c r="W5149" i="1" a="1"/>
  <c r="W5149" i="1" s="1"/>
  <c r="V5149" i="1" a="1"/>
  <c r="V5149" i="1" s="1"/>
  <c r="U5149" i="1"/>
  <c r="V5148" i="1"/>
  <c r="U5148" i="1" a="1"/>
  <c r="U5148" i="1" s="1"/>
  <c r="W5147" i="1" a="1"/>
  <c r="W5147" i="1" s="1"/>
  <c r="V5147" i="1" a="1"/>
  <c r="V5147" i="1" s="1"/>
  <c r="U5147" i="1" a="1"/>
  <c r="U5147" i="1" s="1"/>
  <c r="V5146" i="1" a="1"/>
  <c r="V5146" i="1" s="1"/>
  <c r="U5146" i="1" a="1"/>
  <c r="U5146" i="1" s="1"/>
  <c r="W5145" i="1" a="1"/>
  <c r="W5145" i="1" s="1"/>
  <c r="V5145" i="1" a="1"/>
  <c r="V5145" i="1" s="1"/>
  <c r="U5145" i="1"/>
  <c r="V5144" i="1"/>
  <c r="U5144" i="1" a="1"/>
  <c r="U5144" i="1" s="1"/>
  <c r="W5143" i="1" a="1"/>
  <c r="W5143" i="1" s="1"/>
  <c r="V5143" i="1" a="1"/>
  <c r="V5143" i="1" s="1"/>
  <c r="U5143" i="1" a="1"/>
  <c r="U5143" i="1" s="1"/>
  <c r="V5142" i="1" a="1"/>
  <c r="V5142" i="1" s="1"/>
  <c r="U5142" i="1" a="1"/>
  <c r="U5142" i="1" s="1"/>
  <c r="W5141" i="1" a="1"/>
  <c r="W5141" i="1" s="1"/>
  <c r="V5141" i="1" a="1"/>
  <c r="V5141" i="1" s="1"/>
  <c r="U5141" i="1"/>
  <c r="V5140" i="1"/>
  <c r="U5140" i="1" a="1"/>
  <c r="U5140" i="1" s="1"/>
  <c r="W5139" i="1" a="1"/>
  <c r="W5139" i="1" s="1"/>
  <c r="V5139" i="1" a="1"/>
  <c r="V5139" i="1" s="1"/>
  <c r="U5139" i="1" a="1"/>
  <c r="U5139" i="1" s="1"/>
  <c r="V5138" i="1" a="1"/>
  <c r="V5138" i="1" s="1"/>
  <c r="U5138" i="1" a="1"/>
  <c r="U5138" i="1" s="1"/>
  <c r="W5137" i="1" a="1"/>
  <c r="W5137" i="1" s="1"/>
  <c r="V5137" i="1" a="1"/>
  <c r="V5137" i="1" s="1"/>
  <c r="U5137" i="1"/>
  <c r="V5136" i="1"/>
  <c r="U5136" i="1" a="1"/>
  <c r="U5136" i="1" s="1"/>
  <c r="W5135" i="1" a="1"/>
  <c r="W5135" i="1" s="1"/>
  <c r="V5135" i="1" a="1"/>
  <c r="V5135" i="1" s="1"/>
  <c r="U5135" i="1" a="1"/>
  <c r="U5135" i="1" s="1"/>
  <c r="V5134" i="1" a="1"/>
  <c r="V5134" i="1" s="1"/>
  <c r="U5134" i="1" a="1"/>
  <c r="U5134" i="1" s="1"/>
  <c r="W5133" i="1" a="1"/>
  <c r="W5133" i="1" s="1"/>
  <c r="V5133" i="1" a="1"/>
  <c r="V5133" i="1" s="1"/>
  <c r="U5133" i="1"/>
  <c r="V5132" i="1"/>
  <c r="U5132" i="1" a="1"/>
  <c r="U5132" i="1" s="1"/>
  <c r="W5131" i="1" a="1"/>
  <c r="W5131" i="1" s="1"/>
  <c r="W5129" i="1" s="1" a="1"/>
  <c r="W5129" i="1" s="1"/>
  <c r="V5131" i="1" a="1"/>
  <c r="V5131" i="1" s="1"/>
  <c r="V5129" i="1" s="1" a="1"/>
  <c r="V5129" i="1" s="1"/>
  <c r="U5131" i="1" a="1"/>
  <c r="U5131" i="1" s="1"/>
  <c r="U5129" i="1" s="1"/>
  <c r="W5127" i="1" a="1"/>
  <c r="W5127" i="1" s="1"/>
  <c r="V5127" i="1" a="1"/>
  <c r="V5127" i="1" s="1"/>
  <c r="U5127" i="1" a="1"/>
  <c r="U5127" i="1" s="1"/>
  <c r="V5126" i="1" a="1"/>
  <c r="V5126" i="1" s="1"/>
  <c r="U5126" i="1" a="1"/>
  <c r="U5126" i="1" s="1"/>
  <c r="W5125" i="1" a="1"/>
  <c r="W5125" i="1" s="1"/>
  <c r="V5125" i="1" a="1"/>
  <c r="V5125" i="1" s="1"/>
  <c r="U5125" i="1"/>
  <c r="V5124" i="1"/>
  <c r="U5124" i="1" a="1"/>
  <c r="U5124" i="1" s="1"/>
  <c r="W5123" i="1" a="1"/>
  <c r="W5123" i="1" s="1"/>
  <c r="W5121" i="1" s="1" a="1"/>
  <c r="W5121" i="1" s="1"/>
  <c r="V5123" i="1" a="1"/>
  <c r="V5123" i="1" s="1"/>
  <c r="U5123" i="1" a="1"/>
  <c r="U5123" i="1" s="1"/>
  <c r="W5119" i="1" a="1"/>
  <c r="W5119" i="1" s="1"/>
  <c r="W5117" i="1" s="1" a="1"/>
  <c r="W5117" i="1" s="1"/>
  <c r="V5119" i="1" a="1"/>
  <c r="V5119" i="1" s="1"/>
  <c r="U5119" i="1" a="1"/>
  <c r="U5119" i="1" s="1"/>
  <c r="W5115" i="1" a="1"/>
  <c r="W5115" i="1" s="1"/>
  <c r="V5115" i="1" a="1"/>
  <c r="V5115" i="1" s="1"/>
  <c r="U5115" i="1" a="1"/>
  <c r="U5115" i="1" s="1"/>
  <c r="V5114" i="1" a="1"/>
  <c r="V5114" i="1" s="1"/>
  <c r="U5114" i="1" a="1"/>
  <c r="U5114" i="1" s="1"/>
  <c r="W5113" i="1" a="1"/>
  <c r="W5113" i="1" s="1"/>
  <c r="V5113" i="1" a="1"/>
  <c r="V5113" i="1" s="1"/>
  <c r="U5113" i="1"/>
  <c r="V5112" i="1"/>
  <c r="U5112" i="1" a="1"/>
  <c r="U5112" i="1" s="1"/>
  <c r="W5111" i="1" a="1"/>
  <c r="W5111" i="1" s="1"/>
  <c r="V5111" i="1" a="1"/>
  <c r="V5111" i="1" s="1"/>
  <c r="U5111" i="1" a="1"/>
  <c r="U5111" i="1" s="1"/>
  <c r="V5110" i="1" a="1"/>
  <c r="V5110" i="1" s="1"/>
  <c r="U5110" i="1" a="1"/>
  <c r="U5110" i="1" s="1"/>
  <c r="W5109" i="1" a="1"/>
  <c r="W5109" i="1" s="1"/>
  <c r="V5109" i="1" a="1"/>
  <c r="V5109" i="1" s="1"/>
  <c r="U5109" i="1"/>
  <c r="V5108" i="1"/>
  <c r="U5108" i="1" a="1"/>
  <c r="U5108" i="1" s="1"/>
  <c r="W5107" i="1" a="1"/>
  <c r="W5107" i="1" s="1"/>
  <c r="V5107" i="1" a="1"/>
  <c r="V5107" i="1" s="1"/>
  <c r="U5107" i="1" a="1"/>
  <c r="U5107" i="1" s="1"/>
  <c r="V5106" i="1" a="1"/>
  <c r="V5106" i="1" s="1"/>
  <c r="U5106" i="1" a="1"/>
  <c r="U5106" i="1" s="1"/>
  <c r="W5105" i="1" a="1"/>
  <c r="W5105" i="1" s="1"/>
  <c r="V5105" i="1" a="1"/>
  <c r="V5105" i="1" s="1"/>
  <c r="U5105" i="1"/>
  <c r="V5104" i="1"/>
  <c r="U5104" i="1" a="1"/>
  <c r="U5104" i="1" s="1"/>
  <c r="W5103" i="1" a="1"/>
  <c r="W5103" i="1" s="1"/>
  <c r="V5103" i="1" a="1"/>
  <c r="V5103" i="1" s="1"/>
  <c r="U5103" i="1" a="1"/>
  <c r="U5103" i="1" s="1"/>
  <c r="V5102" i="1" a="1"/>
  <c r="V5102" i="1" s="1"/>
  <c r="U5102" i="1" a="1"/>
  <c r="U5102" i="1" s="1"/>
  <c r="W5101" i="1" a="1"/>
  <c r="W5101" i="1" s="1"/>
  <c r="V5101" i="1" a="1"/>
  <c r="V5101" i="1" s="1"/>
  <c r="U5101" i="1"/>
  <c r="V5100" i="1"/>
  <c r="U5100" i="1" a="1"/>
  <c r="U5100" i="1" s="1"/>
  <c r="W5099" i="1" a="1"/>
  <c r="W5099" i="1" s="1"/>
  <c r="V5099" i="1" a="1"/>
  <c r="V5099" i="1" s="1"/>
  <c r="U5099" i="1" a="1"/>
  <c r="U5099" i="1" s="1"/>
  <c r="V5098" i="1" a="1"/>
  <c r="V5098" i="1" s="1"/>
  <c r="U5098" i="1" a="1"/>
  <c r="U5098" i="1" s="1"/>
  <c r="W5097" i="1" a="1"/>
  <c r="W5097" i="1" s="1"/>
  <c r="V5097" i="1" a="1"/>
  <c r="V5097" i="1" s="1"/>
  <c r="U5097" i="1"/>
  <c r="V5096" i="1"/>
  <c r="U5096" i="1" a="1"/>
  <c r="U5096" i="1" s="1"/>
  <c r="W5095" i="1" a="1"/>
  <c r="W5095" i="1" s="1"/>
  <c r="V5095" i="1" a="1"/>
  <c r="V5095" i="1" s="1"/>
  <c r="U5095" i="1" a="1"/>
  <c r="U5095" i="1" s="1"/>
  <c r="V5094" i="1" a="1"/>
  <c r="V5094" i="1" s="1"/>
  <c r="U5094" i="1" a="1"/>
  <c r="U5094" i="1" s="1"/>
  <c r="W5093" i="1" a="1"/>
  <c r="W5093" i="1" s="1"/>
  <c r="V5093" i="1" a="1"/>
  <c r="V5093" i="1" s="1"/>
  <c r="U5093" i="1"/>
  <c r="V5092" i="1"/>
  <c r="U5092" i="1" a="1"/>
  <c r="U5092" i="1" s="1"/>
  <c r="W5091" i="1" a="1"/>
  <c r="W5091" i="1" s="1"/>
  <c r="V5091" i="1" a="1"/>
  <c r="V5091" i="1" s="1"/>
  <c r="U5091" i="1" a="1"/>
  <c r="U5091" i="1" s="1"/>
  <c r="V5090" i="1" a="1"/>
  <c r="V5090" i="1" s="1"/>
  <c r="U5090" i="1" a="1"/>
  <c r="U5090" i="1" s="1"/>
  <c r="W5089" i="1" a="1"/>
  <c r="W5089" i="1" s="1"/>
  <c r="V5089" i="1" a="1"/>
  <c r="V5089" i="1" s="1"/>
  <c r="U5089" i="1"/>
  <c r="V5088" i="1"/>
  <c r="U5088" i="1" a="1"/>
  <c r="U5088" i="1" s="1"/>
  <c r="W5087" i="1" a="1"/>
  <c r="W5087" i="1" s="1"/>
  <c r="V5087" i="1" a="1"/>
  <c r="V5087" i="1" s="1"/>
  <c r="U5087" i="1" a="1"/>
  <c r="U5087" i="1" s="1"/>
  <c r="V5086" i="1" a="1"/>
  <c r="V5086" i="1" s="1"/>
  <c r="U5086" i="1" a="1"/>
  <c r="U5086" i="1" s="1"/>
  <c r="W5085" i="1" a="1"/>
  <c r="W5085" i="1" s="1"/>
  <c r="V5085" i="1" a="1"/>
  <c r="V5085" i="1" s="1"/>
  <c r="U5085" i="1"/>
  <c r="V5084" i="1"/>
  <c r="U5084" i="1" a="1"/>
  <c r="U5084" i="1" s="1"/>
  <c r="W5083" i="1" a="1"/>
  <c r="W5083" i="1" s="1"/>
  <c r="V5083" i="1" a="1"/>
  <c r="V5083" i="1" s="1"/>
  <c r="U5083" i="1" a="1"/>
  <c r="U5083" i="1" s="1"/>
  <c r="V5082" i="1" a="1"/>
  <c r="V5082" i="1" s="1"/>
  <c r="U5082" i="1" a="1"/>
  <c r="U5082" i="1" s="1"/>
  <c r="W5081" i="1" a="1"/>
  <c r="W5081" i="1" s="1"/>
  <c r="V5081" i="1" a="1"/>
  <c r="V5081" i="1" s="1"/>
  <c r="U5081" i="1"/>
  <c r="V5080" i="1"/>
  <c r="U5080" i="1" a="1"/>
  <c r="U5080" i="1" s="1"/>
  <c r="W5079" i="1" a="1"/>
  <c r="W5079" i="1" s="1"/>
  <c r="W5077" i="1" s="1" a="1"/>
  <c r="W5077" i="1" s="1"/>
  <c r="V5079" i="1" a="1"/>
  <c r="V5079" i="1" s="1"/>
  <c r="U5079" i="1" a="1"/>
  <c r="U5079" i="1" s="1"/>
  <c r="U5077" i="1" s="1"/>
  <c r="W5075" i="1" a="1"/>
  <c r="W5075" i="1" s="1"/>
  <c r="V5075" i="1" a="1"/>
  <c r="V5075" i="1" s="1"/>
  <c r="U5075" i="1" a="1"/>
  <c r="U5075" i="1" s="1"/>
  <c r="V5074" i="1" a="1"/>
  <c r="V5074" i="1" s="1"/>
  <c r="U5074" i="1" a="1"/>
  <c r="U5074" i="1" s="1"/>
  <c r="W5073" i="1" a="1"/>
  <c r="W5073" i="1" s="1"/>
  <c r="V5073" i="1" a="1"/>
  <c r="V5073" i="1" s="1"/>
  <c r="U5073" i="1"/>
  <c r="V5072" i="1"/>
  <c r="U5072" i="1" a="1"/>
  <c r="U5072" i="1" s="1"/>
  <c r="W5071" i="1" a="1"/>
  <c r="W5071" i="1" s="1"/>
  <c r="V5071" i="1" a="1"/>
  <c r="V5071" i="1" s="1"/>
  <c r="U5071" i="1" a="1"/>
  <c r="U5071" i="1" s="1"/>
  <c r="V5070" i="1" a="1"/>
  <c r="V5070" i="1" s="1"/>
  <c r="U5070" i="1" a="1"/>
  <c r="U5070" i="1" s="1"/>
  <c r="W5069" i="1" a="1"/>
  <c r="W5069" i="1" s="1"/>
  <c r="V5069" i="1" a="1"/>
  <c r="V5069" i="1" s="1"/>
  <c r="U5069" i="1"/>
  <c r="V5068" i="1"/>
  <c r="U5068" i="1" a="1"/>
  <c r="U5068" i="1" s="1"/>
  <c r="W5067" i="1" a="1"/>
  <c r="W5067" i="1" s="1"/>
  <c r="V5067" i="1" a="1"/>
  <c r="V5067" i="1" s="1"/>
  <c r="U5067" i="1" a="1"/>
  <c r="U5067" i="1" s="1"/>
  <c r="V5066" i="1" a="1"/>
  <c r="V5066" i="1" s="1"/>
  <c r="U5066" i="1" a="1"/>
  <c r="U5066" i="1" s="1"/>
  <c r="W5065" i="1" a="1"/>
  <c r="W5065" i="1" s="1"/>
  <c r="V5065" i="1" a="1"/>
  <c r="V5065" i="1" s="1"/>
  <c r="U5065" i="1"/>
  <c r="V5064" i="1"/>
  <c r="U5064" i="1" a="1"/>
  <c r="U5064" i="1" s="1"/>
  <c r="W5063" i="1" a="1"/>
  <c r="W5063" i="1" s="1"/>
  <c r="V5063" i="1" a="1"/>
  <c r="V5063" i="1" s="1"/>
  <c r="U5063" i="1" a="1"/>
  <c r="U5063" i="1" s="1"/>
  <c r="V5062" i="1" a="1"/>
  <c r="V5062" i="1" s="1"/>
  <c r="U5062" i="1" a="1"/>
  <c r="U5062" i="1" s="1"/>
  <c r="W5061" i="1" a="1"/>
  <c r="W5061" i="1" s="1"/>
  <c r="V5061" i="1" a="1"/>
  <c r="V5061" i="1" s="1"/>
  <c r="U5061" i="1"/>
  <c r="V5060" i="1"/>
  <c r="U5060" i="1" a="1"/>
  <c r="U5060" i="1" s="1"/>
  <c r="W5059" i="1" a="1"/>
  <c r="W5059" i="1" s="1"/>
  <c r="W5057" i="1" s="1" a="1"/>
  <c r="W5057" i="1" s="1"/>
  <c r="V5059" i="1" a="1"/>
  <c r="V5059" i="1" s="1"/>
  <c r="U5059" i="1" a="1"/>
  <c r="U5059" i="1" s="1"/>
  <c r="U5057" i="1" s="1"/>
  <c r="W5055" i="1" a="1"/>
  <c r="W5055" i="1" s="1"/>
  <c r="W5053" i="1" s="1" a="1"/>
  <c r="W5053" i="1" s="1"/>
  <c r="V5055" i="1" a="1"/>
  <c r="V5055" i="1" s="1"/>
  <c r="V5053" i="1" s="1" a="1"/>
  <c r="V5053" i="1" s="1"/>
  <c r="U5055" i="1" a="1"/>
  <c r="U5055" i="1" s="1"/>
  <c r="U5053" i="1" s="1"/>
  <c r="W5051" i="1" a="1"/>
  <c r="W5051" i="1" s="1"/>
  <c r="V5051" i="1" a="1"/>
  <c r="V5051" i="1" s="1"/>
  <c r="U5051" i="1" a="1"/>
  <c r="U5051" i="1" s="1"/>
  <c r="V5050" i="1" a="1"/>
  <c r="V5050" i="1" s="1"/>
  <c r="U5050" i="1" a="1"/>
  <c r="U5050" i="1" s="1"/>
  <c r="W5049" i="1" a="1"/>
  <c r="W5049" i="1" s="1"/>
  <c r="V5049" i="1" a="1"/>
  <c r="V5049" i="1" s="1"/>
  <c r="U5049" i="1"/>
  <c r="V5048" i="1"/>
  <c r="U5048" i="1" a="1"/>
  <c r="U5048" i="1" s="1"/>
  <c r="W5047" i="1" a="1"/>
  <c r="W5047" i="1" s="1"/>
  <c r="V5047" i="1" a="1"/>
  <c r="V5047" i="1" s="1"/>
  <c r="U5047" i="1" a="1"/>
  <c r="U5047" i="1" s="1"/>
  <c r="V5046" i="1" a="1"/>
  <c r="V5046" i="1" s="1"/>
  <c r="U5046" i="1" a="1"/>
  <c r="U5046" i="1" s="1"/>
  <c r="W5045" i="1" a="1"/>
  <c r="W5045" i="1" s="1"/>
  <c r="V5045" i="1" a="1"/>
  <c r="V5045" i="1" s="1"/>
  <c r="U5045" i="1"/>
  <c r="V5044" i="1"/>
  <c r="U5044" i="1" a="1"/>
  <c r="U5044" i="1" s="1"/>
  <c r="W5043" i="1" a="1"/>
  <c r="W5043" i="1" s="1"/>
  <c r="V5043" i="1" a="1"/>
  <c r="V5043" i="1" s="1"/>
  <c r="U5043" i="1" a="1"/>
  <c r="U5043" i="1" s="1"/>
  <c r="V5042" i="1" a="1"/>
  <c r="V5042" i="1" s="1"/>
  <c r="U5042" i="1" a="1"/>
  <c r="U5042" i="1" s="1"/>
  <c r="W5041" i="1" a="1"/>
  <c r="W5041" i="1" s="1"/>
  <c r="V5041" i="1" a="1"/>
  <c r="V5041" i="1" s="1"/>
  <c r="U5041" i="1"/>
  <c r="V5040" i="1"/>
  <c r="U5040" i="1" a="1"/>
  <c r="U5040" i="1" s="1"/>
  <c r="W5039" i="1" a="1"/>
  <c r="W5039" i="1" s="1"/>
  <c r="V5039" i="1" a="1"/>
  <c r="V5039" i="1" s="1"/>
  <c r="U5039" i="1" a="1"/>
  <c r="U5039" i="1" s="1"/>
  <c r="V5038" i="1" a="1"/>
  <c r="V5038" i="1" s="1"/>
  <c r="U5038" i="1" a="1"/>
  <c r="U5038" i="1" s="1"/>
  <c r="W5037" i="1" a="1"/>
  <c r="W5037" i="1" s="1"/>
  <c r="V5037" i="1" a="1"/>
  <c r="V5037" i="1" s="1"/>
  <c r="U5037" i="1"/>
  <c r="V5036" i="1"/>
  <c r="U5036" i="1" a="1"/>
  <c r="U5036" i="1" s="1"/>
  <c r="W5035" i="1" a="1"/>
  <c r="W5035" i="1" s="1"/>
  <c r="V5035" i="1" a="1"/>
  <c r="V5035" i="1" s="1"/>
  <c r="U5035" i="1" a="1"/>
  <c r="U5035" i="1" s="1"/>
  <c r="V5034" i="1" a="1"/>
  <c r="V5034" i="1" s="1"/>
  <c r="U5034" i="1" a="1"/>
  <c r="U5034" i="1" s="1"/>
  <c r="W5033" i="1" a="1"/>
  <c r="W5033" i="1" s="1"/>
  <c r="V5033" i="1" a="1"/>
  <c r="V5033" i="1" s="1"/>
  <c r="U5033" i="1"/>
  <c r="V5032" i="1"/>
  <c r="U5032" i="1" a="1"/>
  <c r="U5032" i="1" s="1"/>
  <c r="W5031" i="1" a="1"/>
  <c r="W5031" i="1" s="1"/>
  <c r="V5031" i="1" a="1"/>
  <c r="V5031" i="1" s="1"/>
  <c r="U5031" i="1" a="1"/>
  <c r="U5031" i="1" s="1"/>
  <c r="V5030" i="1" a="1"/>
  <c r="V5030" i="1" s="1"/>
  <c r="U5030" i="1" a="1"/>
  <c r="U5030" i="1" s="1"/>
  <c r="W5029" i="1" a="1"/>
  <c r="W5029" i="1" s="1"/>
  <c r="V5029" i="1" a="1"/>
  <c r="V5029" i="1" s="1"/>
  <c r="U5029" i="1"/>
  <c r="V5028" i="1"/>
  <c r="U5028" i="1" a="1"/>
  <c r="U5028" i="1" s="1"/>
  <c r="W5027" i="1" a="1"/>
  <c r="W5027" i="1" s="1"/>
  <c r="W5025" i="1" s="1" a="1"/>
  <c r="W5025" i="1" s="1"/>
  <c r="V5027" i="1" a="1"/>
  <c r="V5027" i="1" s="1"/>
  <c r="U5027" i="1" a="1"/>
  <c r="U5027" i="1" s="1"/>
  <c r="U5025" i="1" s="1"/>
  <c r="W5023" i="1" a="1"/>
  <c r="W5023" i="1" s="1"/>
  <c r="V5023" i="1" a="1"/>
  <c r="V5023" i="1" s="1"/>
  <c r="U5023" i="1" a="1"/>
  <c r="U5023" i="1" s="1"/>
  <c r="V5022" i="1" a="1"/>
  <c r="V5022" i="1" s="1"/>
  <c r="U5022" i="1" a="1"/>
  <c r="U5022" i="1" s="1"/>
  <c r="W5021" i="1" a="1"/>
  <c r="W5021" i="1" s="1"/>
  <c r="V5021" i="1" a="1"/>
  <c r="V5021" i="1" s="1"/>
  <c r="U5021" i="1"/>
  <c r="V5020" i="1"/>
  <c r="U5020" i="1" a="1"/>
  <c r="U5020" i="1" s="1"/>
  <c r="W5019" i="1" a="1"/>
  <c r="W5019" i="1" s="1"/>
  <c r="V5019" i="1" a="1"/>
  <c r="V5019" i="1" s="1"/>
  <c r="U5019" i="1" a="1"/>
  <c r="U5019" i="1" s="1"/>
  <c r="V5018" i="1" a="1"/>
  <c r="V5018" i="1" s="1"/>
  <c r="U5018" i="1" a="1"/>
  <c r="U5018" i="1" s="1"/>
  <c r="W5017" i="1" a="1"/>
  <c r="W5017" i="1" s="1"/>
  <c r="V5017" i="1" a="1"/>
  <c r="V5017" i="1" s="1"/>
  <c r="U5017" i="1"/>
  <c r="V5016" i="1"/>
  <c r="U5016" i="1" a="1"/>
  <c r="U5016" i="1" s="1"/>
  <c r="W5015" i="1" a="1"/>
  <c r="W5015" i="1" s="1"/>
  <c r="V5015" i="1" a="1"/>
  <c r="V5015" i="1" s="1"/>
  <c r="U5015" i="1" a="1"/>
  <c r="U5015" i="1" s="1"/>
  <c r="V5014" i="1" a="1"/>
  <c r="V5014" i="1" s="1"/>
  <c r="U5014" i="1" a="1"/>
  <c r="U5014" i="1" s="1"/>
  <c r="W5013" i="1" a="1"/>
  <c r="W5013" i="1" s="1"/>
  <c r="V5013" i="1" a="1"/>
  <c r="V5013" i="1" s="1"/>
  <c r="U5013" i="1"/>
  <c r="V5012" i="1"/>
  <c r="U5012" i="1" a="1"/>
  <c r="U5012" i="1" s="1"/>
  <c r="W5011" i="1" a="1"/>
  <c r="W5011" i="1" s="1"/>
  <c r="V5011" i="1" a="1"/>
  <c r="V5011" i="1" s="1"/>
  <c r="U5011" i="1" a="1"/>
  <c r="U5011" i="1" s="1"/>
  <c r="V5010" i="1" a="1"/>
  <c r="V5010" i="1" s="1"/>
  <c r="U5010" i="1" a="1"/>
  <c r="U5010" i="1" s="1"/>
  <c r="W5009" i="1" a="1"/>
  <c r="W5009" i="1" s="1"/>
  <c r="V5009" i="1" a="1"/>
  <c r="V5009" i="1" s="1"/>
  <c r="U5009" i="1"/>
  <c r="V5008" i="1"/>
  <c r="U5008" i="1" a="1"/>
  <c r="U5008" i="1" s="1"/>
  <c r="W5007" i="1" a="1"/>
  <c r="W5007" i="1" s="1"/>
  <c r="V5007" i="1" a="1"/>
  <c r="V5007" i="1" s="1"/>
  <c r="U5007" i="1" a="1"/>
  <c r="U5007" i="1" s="1"/>
  <c r="V5006" i="1" a="1"/>
  <c r="V5006" i="1" s="1"/>
  <c r="U5006" i="1" a="1"/>
  <c r="U5006" i="1" s="1"/>
  <c r="W5005" i="1" a="1"/>
  <c r="W5005" i="1" s="1"/>
  <c r="V5005" i="1" a="1"/>
  <c r="V5005" i="1" s="1"/>
  <c r="U5005" i="1"/>
  <c r="V5004" i="1"/>
  <c r="U5004" i="1" a="1"/>
  <c r="U5004" i="1" s="1"/>
  <c r="W5003" i="1" a="1"/>
  <c r="W5003" i="1" s="1"/>
  <c r="V5003" i="1" a="1"/>
  <c r="V5003" i="1" s="1"/>
  <c r="U5003" i="1" a="1"/>
  <c r="U5003" i="1" s="1"/>
  <c r="V5002" i="1" a="1"/>
  <c r="V5002" i="1" s="1"/>
  <c r="U5002" i="1" a="1"/>
  <c r="U5002" i="1" s="1"/>
  <c r="W5001" i="1" a="1"/>
  <c r="W5001" i="1" s="1"/>
  <c r="V5001" i="1" a="1"/>
  <c r="V5001" i="1" s="1"/>
  <c r="U5001" i="1"/>
  <c r="V5000" i="1"/>
  <c r="U5000" i="1" a="1"/>
  <c r="U5000" i="1" s="1"/>
  <c r="W4999" i="1" a="1"/>
  <c r="W4999" i="1" s="1"/>
  <c r="V4999" i="1" a="1"/>
  <c r="V4999" i="1" s="1"/>
  <c r="U4999" i="1" a="1"/>
  <c r="U4999" i="1" s="1"/>
  <c r="V4998" i="1" a="1"/>
  <c r="V4998" i="1" s="1"/>
  <c r="U4998" i="1" a="1"/>
  <c r="U4998" i="1" s="1"/>
  <c r="W4997" i="1" a="1"/>
  <c r="W4997" i="1" s="1"/>
  <c r="V4997" i="1" a="1"/>
  <c r="V4997" i="1" s="1"/>
  <c r="U4997" i="1"/>
  <c r="V4996" i="1"/>
  <c r="U4996" i="1" a="1"/>
  <c r="U4996" i="1" s="1"/>
  <c r="W4995" i="1" a="1"/>
  <c r="W4995" i="1" s="1"/>
  <c r="W4993" i="1" s="1" a="1"/>
  <c r="W4993" i="1" s="1"/>
  <c r="V4995" i="1" a="1"/>
  <c r="V4995" i="1" s="1"/>
  <c r="U4995" i="1" a="1"/>
  <c r="U4995" i="1" s="1"/>
  <c r="W4991" i="1" a="1"/>
  <c r="W4991" i="1" s="1"/>
  <c r="V4991" i="1" a="1"/>
  <c r="V4991" i="1" s="1"/>
  <c r="U4991" i="1" a="1"/>
  <c r="U4991" i="1" s="1"/>
  <c r="V4990" i="1" a="1"/>
  <c r="V4990" i="1" s="1"/>
  <c r="U4990" i="1" a="1"/>
  <c r="U4990" i="1" s="1"/>
  <c r="W4989" i="1" a="1"/>
  <c r="W4989" i="1" s="1"/>
  <c r="V4989" i="1" a="1"/>
  <c r="V4989" i="1" s="1"/>
  <c r="U4989" i="1"/>
  <c r="V4988" i="1"/>
  <c r="U4988" i="1" a="1"/>
  <c r="U4988" i="1" s="1"/>
  <c r="W4987" i="1" a="1"/>
  <c r="W4987" i="1" s="1"/>
  <c r="W4985" i="1" s="1" a="1"/>
  <c r="W4985" i="1" s="1"/>
  <c r="V4987" i="1" a="1"/>
  <c r="V4987" i="1" s="1"/>
  <c r="U4987" i="1" a="1"/>
  <c r="U4987" i="1" s="1"/>
  <c r="W4983" i="1" a="1"/>
  <c r="W4983" i="1" s="1"/>
  <c r="V4983" i="1" a="1"/>
  <c r="V4983" i="1" s="1"/>
  <c r="U4983" i="1" a="1"/>
  <c r="U4983" i="1" s="1"/>
  <c r="V4982" i="1" a="1"/>
  <c r="V4982" i="1" s="1"/>
  <c r="U4982" i="1" a="1"/>
  <c r="U4982" i="1" s="1"/>
  <c r="W4981" i="1" a="1"/>
  <c r="W4981" i="1" s="1"/>
  <c r="V4981" i="1" a="1"/>
  <c r="V4981" i="1" s="1"/>
  <c r="U4981" i="1"/>
  <c r="V4980" i="1"/>
  <c r="U4980" i="1" a="1"/>
  <c r="U4980" i="1" s="1"/>
  <c r="W4979" i="1" a="1"/>
  <c r="W4979" i="1" s="1"/>
  <c r="V4979" i="1" a="1"/>
  <c r="V4979" i="1" s="1"/>
  <c r="U4979" i="1" a="1"/>
  <c r="U4979" i="1" s="1"/>
  <c r="V4978" i="1" a="1"/>
  <c r="V4978" i="1" s="1"/>
  <c r="U4978" i="1" a="1"/>
  <c r="U4978" i="1" s="1"/>
  <c r="W4977" i="1" a="1"/>
  <c r="W4977" i="1" s="1"/>
  <c r="V4977" i="1" a="1"/>
  <c r="V4977" i="1" s="1"/>
  <c r="U4977" i="1"/>
  <c r="V4976" i="1"/>
  <c r="U4976" i="1" a="1"/>
  <c r="U4976" i="1" s="1"/>
  <c r="W4975" i="1" a="1"/>
  <c r="W4975" i="1" s="1"/>
  <c r="V4975" i="1" a="1"/>
  <c r="V4975" i="1" s="1"/>
  <c r="U4975" i="1" a="1"/>
  <c r="U4975" i="1" s="1"/>
  <c r="V4974" i="1" a="1"/>
  <c r="V4974" i="1" s="1"/>
  <c r="U4974" i="1" a="1"/>
  <c r="U4974" i="1" s="1"/>
  <c r="W4973" i="1" a="1"/>
  <c r="W4973" i="1" s="1"/>
  <c r="V4973" i="1" a="1"/>
  <c r="V4973" i="1" s="1"/>
  <c r="U4973" i="1"/>
  <c r="V4972" i="1"/>
  <c r="U4972" i="1" a="1"/>
  <c r="U4972" i="1" s="1"/>
  <c r="W4971" i="1" a="1"/>
  <c r="W4971" i="1" s="1"/>
  <c r="V4971" i="1" a="1"/>
  <c r="V4971" i="1" s="1"/>
  <c r="U4971" i="1" a="1"/>
  <c r="U4971" i="1" s="1"/>
  <c r="V4970" i="1" a="1"/>
  <c r="V4970" i="1" s="1"/>
  <c r="U4970" i="1" a="1"/>
  <c r="U4970" i="1" s="1"/>
  <c r="W4969" i="1" a="1"/>
  <c r="W4969" i="1" s="1"/>
  <c r="V4969" i="1" a="1"/>
  <c r="V4969" i="1" s="1"/>
  <c r="U4969" i="1"/>
  <c r="V4968" i="1"/>
  <c r="U4968" i="1" a="1"/>
  <c r="U4968" i="1" s="1"/>
  <c r="W4967" i="1" a="1"/>
  <c r="W4967" i="1" s="1"/>
  <c r="V4967" i="1" a="1"/>
  <c r="V4967" i="1" s="1"/>
  <c r="U4967" i="1" a="1"/>
  <c r="U4967" i="1" s="1"/>
  <c r="V4966" i="1" a="1"/>
  <c r="V4966" i="1" s="1"/>
  <c r="U4966" i="1" a="1"/>
  <c r="U4966" i="1" s="1"/>
  <c r="W4965" i="1" a="1"/>
  <c r="W4965" i="1" s="1"/>
  <c r="V4965" i="1" a="1"/>
  <c r="V4965" i="1" s="1"/>
  <c r="U4965" i="1"/>
  <c r="V4964" i="1"/>
  <c r="U4964" i="1" a="1"/>
  <c r="U4964" i="1" s="1"/>
  <c r="W4963" i="1" a="1"/>
  <c r="W4963" i="1" s="1"/>
  <c r="V4963" i="1" a="1"/>
  <c r="V4963" i="1" s="1"/>
  <c r="U4963" i="1" a="1"/>
  <c r="U4963" i="1" s="1"/>
  <c r="V4962" i="1" a="1"/>
  <c r="V4962" i="1" s="1"/>
  <c r="U4962" i="1" a="1"/>
  <c r="U4962" i="1" s="1"/>
  <c r="W4961" i="1" a="1"/>
  <c r="W4961" i="1" s="1"/>
  <c r="V4961" i="1" a="1"/>
  <c r="V4961" i="1" s="1"/>
  <c r="U4961" i="1"/>
  <c r="V4960" i="1"/>
  <c r="U4960" i="1" a="1"/>
  <c r="U4960" i="1" s="1"/>
  <c r="W4959" i="1" a="1"/>
  <c r="W4959" i="1" s="1"/>
  <c r="V4959" i="1" a="1"/>
  <c r="V4959" i="1" s="1"/>
  <c r="U4959" i="1" a="1"/>
  <c r="U4959" i="1" s="1"/>
  <c r="V4958" i="1" a="1"/>
  <c r="V4958" i="1" s="1"/>
  <c r="U4958" i="1" a="1"/>
  <c r="U4958" i="1" s="1"/>
  <c r="W4957" i="1" a="1"/>
  <c r="W4957" i="1" s="1"/>
  <c r="V4957" i="1" a="1"/>
  <c r="V4957" i="1" s="1"/>
  <c r="U4957" i="1"/>
  <c r="V4956" i="1"/>
  <c r="U4956" i="1" a="1"/>
  <c r="U4956" i="1" s="1"/>
  <c r="W4955" i="1" a="1"/>
  <c r="W4955" i="1" s="1"/>
  <c r="V4955" i="1" a="1"/>
  <c r="V4955" i="1" s="1"/>
  <c r="U4955" i="1" a="1"/>
  <c r="U4955" i="1" s="1"/>
  <c r="V4954" i="1" a="1"/>
  <c r="V4954" i="1" s="1"/>
  <c r="U4954" i="1" a="1"/>
  <c r="U4954" i="1" s="1"/>
  <c r="W4953" i="1" a="1"/>
  <c r="W4953" i="1" s="1"/>
  <c r="V4953" i="1" a="1"/>
  <c r="V4953" i="1" s="1"/>
  <c r="U4953" i="1"/>
  <c r="V4952" i="1"/>
  <c r="U4952" i="1" a="1"/>
  <c r="U4952" i="1" s="1"/>
  <c r="W4951" i="1" a="1"/>
  <c r="W4951" i="1" s="1"/>
  <c r="V4951" i="1" a="1"/>
  <c r="V4951" i="1" s="1"/>
  <c r="U4951" i="1" a="1"/>
  <c r="U4951" i="1" s="1"/>
  <c r="V4950" i="1" a="1"/>
  <c r="V4950" i="1" s="1"/>
  <c r="U4950" i="1" a="1"/>
  <c r="U4950" i="1" s="1"/>
  <c r="W4949" i="1" a="1"/>
  <c r="W4949" i="1" s="1"/>
  <c r="V4949" i="1" a="1"/>
  <c r="V4949" i="1" s="1"/>
  <c r="U4949" i="1"/>
  <c r="V4948" i="1"/>
  <c r="U4948" i="1" a="1"/>
  <c r="U4948" i="1" s="1"/>
  <c r="W4947" i="1" a="1"/>
  <c r="W4947" i="1" s="1"/>
  <c r="W4945" i="1" s="1" a="1"/>
  <c r="W4945" i="1" s="1"/>
  <c r="V4947" i="1" a="1"/>
  <c r="V4947" i="1" s="1"/>
  <c r="V4945" i="1" s="1" a="1"/>
  <c r="V4945" i="1" s="1"/>
  <c r="U4947" i="1" a="1"/>
  <c r="U4947" i="1" s="1"/>
  <c r="U4946" i="1" s="1" a="1"/>
  <c r="U4946" i="1" s="1"/>
  <c r="W4943" i="1" a="1"/>
  <c r="W4943" i="1" s="1"/>
  <c r="V4943" i="1" a="1"/>
  <c r="V4943" i="1" s="1"/>
  <c r="U4943" i="1" a="1"/>
  <c r="U4943" i="1" s="1"/>
  <c r="V4942" i="1" a="1"/>
  <c r="V4942" i="1" s="1"/>
  <c r="U4942" i="1" a="1"/>
  <c r="U4942" i="1" s="1"/>
  <c r="W4941" i="1" a="1"/>
  <c r="W4941" i="1" s="1"/>
  <c r="V4941" i="1" a="1"/>
  <c r="V4941" i="1" s="1"/>
  <c r="U4941" i="1"/>
  <c r="V4940" i="1"/>
  <c r="U4940" i="1" a="1"/>
  <c r="U4940" i="1" s="1"/>
  <c r="W4939" i="1" a="1"/>
  <c r="W4939" i="1" s="1"/>
  <c r="V4939" i="1" a="1"/>
  <c r="V4939" i="1" s="1"/>
  <c r="U4939" i="1" a="1"/>
  <c r="U4939" i="1" s="1"/>
  <c r="V4938" i="1" a="1"/>
  <c r="V4938" i="1" s="1"/>
  <c r="U4938" i="1" a="1"/>
  <c r="U4938" i="1" s="1"/>
  <c r="W4937" i="1" a="1"/>
  <c r="W4937" i="1" s="1"/>
  <c r="V4937" i="1" a="1"/>
  <c r="V4937" i="1" s="1"/>
  <c r="U4937" i="1"/>
  <c r="V4936" i="1"/>
  <c r="U4936" i="1" a="1"/>
  <c r="U4936" i="1" s="1"/>
  <c r="W4935" i="1" a="1"/>
  <c r="W4935" i="1" s="1"/>
  <c r="V4935" i="1" a="1"/>
  <c r="V4935" i="1" s="1"/>
  <c r="U4935" i="1" a="1"/>
  <c r="U4935" i="1" s="1"/>
  <c r="V4934" i="1" a="1"/>
  <c r="V4934" i="1" s="1"/>
  <c r="U4934" i="1" a="1"/>
  <c r="U4934" i="1" s="1"/>
  <c r="W4933" i="1" a="1"/>
  <c r="W4933" i="1" s="1"/>
  <c r="V4933" i="1" a="1"/>
  <c r="V4933" i="1" s="1"/>
  <c r="U4933" i="1"/>
  <c r="V4932" i="1"/>
  <c r="U4932" i="1" a="1"/>
  <c r="U4932" i="1" s="1"/>
  <c r="W4931" i="1" a="1"/>
  <c r="W4931" i="1" s="1"/>
  <c r="V4931" i="1" a="1"/>
  <c r="V4931" i="1" s="1"/>
  <c r="U4931" i="1" a="1"/>
  <c r="U4931" i="1" s="1"/>
  <c r="V4930" i="1" a="1"/>
  <c r="V4930" i="1" s="1"/>
  <c r="U4930" i="1" a="1"/>
  <c r="U4930" i="1" s="1"/>
  <c r="W4929" i="1" a="1"/>
  <c r="W4929" i="1" s="1"/>
  <c r="V4929" i="1" a="1"/>
  <c r="V4929" i="1" s="1"/>
  <c r="U4929" i="1"/>
  <c r="V4928" i="1"/>
  <c r="U4928" i="1" a="1"/>
  <c r="U4928" i="1" s="1"/>
  <c r="W4927" i="1" a="1"/>
  <c r="W4927" i="1" s="1"/>
  <c r="V4927" i="1" a="1"/>
  <c r="V4927" i="1" s="1"/>
  <c r="U4927" i="1" a="1"/>
  <c r="U4927" i="1" s="1"/>
  <c r="V4926" i="1" a="1"/>
  <c r="V4926" i="1" s="1"/>
  <c r="U4926" i="1" a="1"/>
  <c r="U4926" i="1" s="1"/>
  <c r="W4925" i="1" a="1"/>
  <c r="W4925" i="1" s="1"/>
  <c r="V4925" i="1" a="1"/>
  <c r="V4925" i="1" s="1"/>
  <c r="U4925" i="1"/>
  <c r="V4924" i="1"/>
  <c r="U4924" i="1" a="1"/>
  <c r="U4924" i="1" s="1"/>
  <c r="W4923" i="1" a="1"/>
  <c r="W4923" i="1" s="1"/>
  <c r="V4923" i="1" a="1"/>
  <c r="V4923" i="1" s="1"/>
  <c r="U4923" i="1" a="1"/>
  <c r="U4923" i="1" s="1"/>
  <c r="V4922" i="1" a="1"/>
  <c r="V4922" i="1" s="1"/>
  <c r="U4922" i="1" a="1"/>
  <c r="U4922" i="1" s="1"/>
  <c r="W4921" i="1" a="1"/>
  <c r="W4921" i="1" s="1"/>
  <c r="V4921" i="1" a="1"/>
  <c r="V4921" i="1" s="1"/>
  <c r="U4921" i="1"/>
  <c r="V4920" i="1"/>
  <c r="U4920" i="1" a="1"/>
  <c r="U4920" i="1" s="1"/>
  <c r="W4919" i="1" a="1"/>
  <c r="W4919" i="1" s="1"/>
  <c r="V4919" i="1" a="1"/>
  <c r="V4919" i="1" s="1"/>
  <c r="U4919" i="1" a="1"/>
  <c r="U4919" i="1" s="1"/>
  <c r="V4918" i="1" a="1"/>
  <c r="V4918" i="1" s="1"/>
  <c r="U4918" i="1" a="1"/>
  <c r="U4918" i="1" s="1"/>
  <c r="W4917" i="1" a="1"/>
  <c r="W4917" i="1" s="1"/>
  <c r="V4917" i="1" a="1"/>
  <c r="V4917" i="1" s="1"/>
  <c r="U4917" i="1"/>
  <c r="V4916" i="1"/>
  <c r="U4916" i="1" a="1"/>
  <c r="U4916" i="1" s="1"/>
  <c r="W4915" i="1" a="1"/>
  <c r="W4915" i="1" s="1"/>
  <c r="V4915" i="1" a="1"/>
  <c r="V4915" i="1" s="1"/>
  <c r="U4915" i="1" a="1"/>
  <c r="U4915" i="1" s="1"/>
  <c r="V4914" i="1" a="1"/>
  <c r="V4914" i="1" s="1"/>
  <c r="U4914" i="1" a="1"/>
  <c r="U4914" i="1" s="1"/>
  <c r="W4913" i="1" a="1"/>
  <c r="W4913" i="1" s="1"/>
  <c r="V4913" i="1" a="1"/>
  <c r="V4913" i="1" s="1"/>
  <c r="U4913" i="1"/>
  <c r="V4912" i="1"/>
  <c r="U4912" i="1" a="1"/>
  <c r="U4912" i="1" s="1"/>
  <c r="W4911" i="1" a="1"/>
  <c r="W4911" i="1" s="1"/>
  <c r="V4911" i="1" a="1"/>
  <c r="V4911" i="1" s="1"/>
  <c r="U4911" i="1" a="1"/>
  <c r="U4911" i="1" s="1"/>
  <c r="V4910" i="1" a="1"/>
  <c r="V4910" i="1" s="1"/>
  <c r="U4910" i="1" a="1"/>
  <c r="U4910" i="1" s="1"/>
  <c r="W4909" i="1" a="1"/>
  <c r="W4909" i="1" s="1"/>
  <c r="V4909" i="1" a="1"/>
  <c r="V4909" i="1" s="1"/>
  <c r="U4909" i="1"/>
  <c r="V4908" i="1"/>
  <c r="U4908" i="1" a="1"/>
  <c r="U4908" i="1" s="1"/>
  <c r="W4907" i="1" a="1"/>
  <c r="W4907" i="1" s="1"/>
  <c r="V4907" i="1" a="1"/>
  <c r="V4907" i="1" s="1"/>
  <c r="U4907" i="1" a="1"/>
  <c r="U4907" i="1" s="1"/>
  <c r="V4906" i="1" a="1"/>
  <c r="V4906" i="1" s="1"/>
  <c r="U4906" i="1" a="1"/>
  <c r="U4906" i="1" s="1"/>
  <c r="W4905" i="1" a="1"/>
  <c r="W4905" i="1" s="1"/>
  <c r="V4905" i="1" a="1"/>
  <c r="V4905" i="1" s="1"/>
  <c r="U4905" i="1"/>
  <c r="V4904" i="1"/>
  <c r="U4904" i="1" a="1"/>
  <c r="U4904" i="1" s="1"/>
  <c r="W4903" i="1" a="1"/>
  <c r="W4903" i="1" s="1"/>
  <c r="V4903" i="1" a="1"/>
  <c r="V4903" i="1" s="1"/>
  <c r="U4903" i="1" a="1"/>
  <c r="U4903" i="1" s="1"/>
  <c r="V4902" i="1" a="1"/>
  <c r="V4902" i="1" s="1"/>
  <c r="U4902" i="1" a="1"/>
  <c r="U4902" i="1" s="1"/>
  <c r="W4901" i="1" a="1"/>
  <c r="W4901" i="1" s="1"/>
  <c r="V4901" i="1" a="1"/>
  <c r="V4901" i="1" s="1"/>
  <c r="U4901" i="1"/>
  <c r="V4900" i="1"/>
  <c r="U4900" i="1" a="1"/>
  <c r="U4900" i="1" s="1"/>
  <c r="W4899" i="1" a="1"/>
  <c r="W4899" i="1" s="1"/>
  <c r="V4899" i="1" a="1"/>
  <c r="V4899" i="1" s="1"/>
  <c r="U4899" i="1" a="1"/>
  <c r="U4899" i="1" s="1"/>
  <c r="V4898" i="1" a="1"/>
  <c r="V4898" i="1" s="1"/>
  <c r="U4898" i="1" a="1"/>
  <c r="U4898" i="1" s="1"/>
  <c r="W4897" i="1" a="1"/>
  <c r="W4897" i="1" s="1"/>
  <c r="V4897" i="1" a="1"/>
  <c r="V4897" i="1" s="1"/>
  <c r="U4897" i="1"/>
  <c r="V4896" i="1"/>
  <c r="U4896" i="1" a="1"/>
  <c r="U4896" i="1" s="1"/>
  <c r="W4895" i="1" a="1"/>
  <c r="W4895" i="1" s="1"/>
  <c r="V4895" i="1" a="1"/>
  <c r="V4895" i="1" s="1"/>
  <c r="U4895" i="1" a="1"/>
  <c r="U4895" i="1" s="1"/>
  <c r="V4894" i="1" a="1"/>
  <c r="V4894" i="1" s="1"/>
  <c r="U4894" i="1" a="1"/>
  <c r="U4894" i="1" s="1"/>
  <c r="W4893" i="1" a="1"/>
  <c r="W4893" i="1" s="1"/>
  <c r="V4893" i="1" a="1"/>
  <c r="V4893" i="1" s="1"/>
  <c r="U4893" i="1"/>
  <c r="V4892" i="1"/>
  <c r="U4892" i="1" a="1"/>
  <c r="U4892" i="1" s="1"/>
  <c r="W4891" i="1" a="1"/>
  <c r="W4891" i="1" s="1"/>
  <c r="V4891" i="1" a="1"/>
  <c r="V4891" i="1" s="1"/>
  <c r="U4891" i="1" a="1"/>
  <c r="U4891" i="1" s="1"/>
  <c r="V4890" i="1" a="1"/>
  <c r="V4890" i="1" s="1"/>
  <c r="U4890" i="1" a="1"/>
  <c r="U4890" i="1" s="1"/>
  <c r="W4889" i="1" a="1"/>
  <c r="W4889" i="1" s="1"/>
  <c r="V4889" i="1" a="1"/>
  <c r="V4889" i="1" s="1"/>
  <c r="U4889" i="1"/>
  <c r="V4888" i="1"/>
  <c r="U4888" i="1" a="1"/>
  <c r="U4888" i="1" s="1"/>
  <c r="W4887" i="1" a="1"/>
  <c r="W4887" i="1" s="1"/>
  <c r="V4887" i="1" a="1"/>
  <c r="V4887" i="1" s="1"/>
  <c r="U4887" i="1" a="1"/>
  <c r="U4887" i="1" s="1"/>
  <c r="V4886" i="1" a="1"/>
  <c r="V4886" i="1" s="1"/>
  <c r="U4886" i="1" a="1"/>
  <c r="U4886" i="1" s="1"/>
  <c r="W4885" i="1" a="1"/>
  <c r="W4885" i="1" s="1"/>
  <c r="V4885" i="1" a="1"/>
  <c r="V4885" i="1" s="1"/>
  <c r="U4885" i="1"/>
  <c r="V4884" i="1"/>
  <c r="U4884" i="1" a="1"/>
  <c r="U4884" i="1" s="1"/>
  <c r="W4883" i="1" a="1"/>
  <c r="W4883" i="1" s="1"/>
  <c r="W4881" i="1" s="1" a="1"/>
  <c r="W4881" i="1" s="1"/>
  <c r="V4883" i="1" a="1"/>
  <c r="V4883" i="1" s="1"/>
  <c r="U4883" i="1" a="1"/>
  <c r="U4883" i="1" s="1"/>
  <c r="W4879" i="1" a="1"/>
  <c r="W4879" i="1" s="1"/>
  <c r="V4879" i="1" a="1"/>
  <c r="V4879" i="1" s="1"/>
  <c r="U4879" i="1" a="1"/>
  <c r="U4879" i="1" s="1"/>
  <c r="V4878" i="1" a="1"/>
  <c r="V4878" i="1" s="1"/>
  <c r="U4878" i="1" a="1"/>
  <c r="U4878" i="1" s="1"/>
  <c r="W4877" i="1" a="1"/>
  <c r="W4877" i="1" s="1"/>
  <c r="V4877" i="1" a="1"/>
  <c r="V4877" i="1" s="1"/>
  <c r="U4877" i="1"/>
  <c r="V4876" i="1"/>
  <c r="U4876" i="1" a="1"/>
  <c r="U4876" i="1" s="1"/>
  <c r="W4875" i="1" a="1"/>
  <c r="W4875" i="1" s="1"/>
  <c r="V4875" i="1" a="1"/>
  <c r="V4875" i="1" s="1"/>
  <c r="U4875" i="1" a="1"/>
  <c r="U4875" i="1" s="1"/>
  <c r="V4874" i="1" a="1"/>
  <c r="V4874" i="1" s="1"/>
  <c r="U4874" i="1" a="1"/>
  <c r="U4874" i="1" s="1"/>
  <c r="W4873" i="1" a="1"/>
  <c r="W4873" i="1" s="1"/>
  <c r="V4873" i="1" a="1"/>
  <c r="V4873" i="1" s="1"/>
  <c r="U4873" i="1"/>
  <c r="V4872" i="1"/>
  <c r="U4872" i="1" a="1"/>
  <c r="U4872" i="1" s="1"/>
  <c r="W4871" i="1" a="1"/>
  <c r="W4871" i="1" s="1"/>
  <c r="V4871" i="1" a="1"/>
  <c r="V4871" i="1" s="1"/>
  <c r="U4871" i="1" a="1"/>
  <c r="U4871" i="1" s="1"/>
  <c r="V4870" i="1" a="1"/>
  <c r="V4870" i="1" s="1"/>
  <c r="U4870" i="1" a="1"/>
  <c r="U4870" i="1" s="1"/>
  <c r="W4869" i="1" a="1"/>
  <c r="W4869" i="1" s="1"/>
  <c r="V4869" i="1" a="1"/>
  <c r="V4869" i="1" s="1"/>
  <c r="U4869" i="1"/>
  <c r="V4868" i="1"/>
  <c r="U4868" i="1" a="1"/>
  <c r="U4868" i="1" s="1"/>
  <c r="W4867" i="1" a="1"/>
  <c r="W4867" i="1" s="1"/>
  <c r="W4865" i="1" s="1" a="1"/>
  <c r="W4865" i="1" s="1"/>
  <c r="V4867" i="1" a="1"/>
  <c r="V4867" i="1" s="1"/>
  <c r="V4866" i="1" s="1" a="1"/>
  <c r="V4866" i="1" s="1"/>
  <c r="U4867" i="1" a="1"/>
  <c r="U4867" i="1" s="1"/>
  <c r="U4866" i="1" s="1" a="1"/>
  <c r="U4866" i="1" s="1"/>
  <c r="W4863" i="1" a="1"/>
  <c r="W4863" i="1" s="1"/>
  <c r="V4863" i="1" a="1"/>
  <c r="V4863" i="1" s="1"/>
  <c r="U4863" i="1" a="1"/>
  <c r="U4863" i="1" s="1"/>
  <c r="V4862" i="1" a="1"/>
  <c r="V4862" i="1" s="1"/>
  <c r="U4862" i="1" a="1"/>
  <c r="U4862" i="1" s="1"/>
  <c r="W4861" i="1" a="1"/>
  <c r="W4861" i="1" s="1"/>
  <c r="V4861" i="1" a="1"/>
  <c r="V4861" i="1" s="1"/>
  <c r="U4861" i="1"/>
  <c r="V4860" i="1"/>
  <c r="U4860" i="1" a="1"/>
  <c r="U4860" i="1" s="1"/>
  <c r="W4859" i="1" a="1"/>
  <c r="W4859" i="1" s="1"/>
  <c r="V4859" i="1" a="1"/>
  <c r="V4859" i="1" s="1"/>
  <c r="U4859" i="1" a="1"/>
  <c r="U4859" i="1" s="1"/>
  <c r="V4858" i="1" a="1"/>
  <c r="V4858" i="1" s="1"/>
  <c r="U4858" i="1" a="1"/>
  <c r="U4858" i="1" s="1"/>
  <c r="W4857" i="1" a="1"/>
  <c r="W4857" i="1" s="1"/>
  <c r="V4857" i="1" a="1"/>
  <c r="V4857" i="1" s="1"/>
  <c r="U4857" i="1"/>
  <c r="V4856" i="1"/>
  <c r="U4856" i="1" a="1"/>
  <c r="U4856" i="1" s="1"/>
  <c r="W4855" i="1" a="1"/>
  <c r="W4855" i="1" s="1"/>
  <c r="V4855" i="1" a="1"/>
  <c r="V4855" i="1" s="1"/>
  <c r="U4855" i="1" a="1"/>
  <c r="U4855" i="1" s="1"/>
  <c r="V4854" i="1" a="1"/>
  <c r="V4854" i="1" s="1"/>
  <c r="U4854" i="1" a="1"/>
  <c r="U4854" i="1" s="1"/>
  <c r="W4853" i="1" a="1"/>
  <c r="W4853" i="1" s="1"/>
  <c r="V4853" i="1" a="1"/>
  <c r="V4853" i="1" s="1"/>
  <c r="U4853" i="1"/>
  <c r="V4852" i="1"/>
  <c r="U4852" i="1" a="1"/>
  <c r="U4852" i="1" s="1"/>
  <c r="W4851" i="1" a="1"/>
  <c r="W4851" i="1" s="1"/>
  <c r="W4849" i="1" s="1" a="1"/>
  <c r="W4849" i="1" s="1"/>
  <c r="V4851" i="1" a="1"/>
  <c r="V4851" i="1" s="1"/>
  <c r="V4850" i="1" s="1" a="1"/>
  <c r="V4850" i="1" s="1"/>
  <c r="U4851" i="1" a="1"/>
  <c r="U4851" i="1" s="1"/>
  <c r="U4850" i="1" s="1" a="1"/>
  <c r="U4850" i="1" s="1"/>
  <c r="W4847" i="1" a="1"/>
  <c r="W4847" i="1" s="1"/>
  <c r="V4847" i="1" a="1"/>
  <c r="V4847" i="1" s="1"/>
  <c r="U4847" i="1" a="1"/>
  <c r="U4847" i="1" s="1"/>
  <c r="V4846" i="1" a="1"/>
  <c r="V4846" i="1" s="1"/>
  <c r="U4846" i="1" a="1"/>
  <c r="U4846" i="1" s="1"/>
  <c r="W4845" i="1" a="1"/>
  <c r="W4845" i="1" s="1"/>
  <c r="V4845" i="1" a="1"/>
  <c r="V4845" i="1" s="1"/>
  <c r="U4845" i="1"/>
  <c r="V4844" i="1"/>
  <c r="U4844" i="1" a="1"/>
  <c r="U4844" i="1" s="1"/>
  <c r="W4843" i="1" a="1"/>
  <c r="W4843" i="1" s="1"/>
  <c r="V4843" i="1" a="1"/>
  <c r="V4843" i="1" s="1"/>
  <c r="U4843" i="1" a="1"/>
  <c r="U4843" i="1" s="1"/>
  <c r="V4842" i="1" a="1"/>
  <c r="V4842" i="1" s="1"/>
  <c r="U4842" i="1" a="1"/>
  <c r="U4842" i="1" s="1"/>
  <c r="W4841" i="1" a="1"/>
  <c r="W4841" i="1" s="1"/>
  <c r="V4841" i="1" a="1"/>
  <c r="V4841" i="1" s="1"/>
  <c r="U4841" i="1"/>
  <c r="V4840" i="1"/>
  <c r="U4840" i="1" a="1"/>
  <c r="U4840" i="1" s="1"/>
  <c r="W4839" i="1" a="1"/>
  <c r="W4839" i="1" s="1"/>
  <c r="V4839" i="1" a="1"/>
  <c r="V4839" i="1" s="1"/>
  <c r="U4839" i="1" a="1"/>
  <c r="U4839" i="1" s="1"/>
  <c r="V4838" i="1" a="1"/>
  <c r="V4838" i="1" s="1"/>
  <c r="U4838" i="1" a="1"/>
  <c r="U4838" i="1" s="1"/>
  <c r="W4837" i="1" a="1"/>
  <c r="W4837" i="1" s="1"/>
  <c r="V4837" i="1" a="1"/>
  <c r="V4837" i="1" s="1"/>
  <c r="U4837" i="1"/>
  <c r="V4836" i="1"/>
  <c r="U4836" i="1" a="1"/>
  <c r="U4836" i="1" s="1"/>
  <c r="W4835" i="1" a="1"/>
  <c r="W4835" i="1" s="1"/>
  <c r="W4833" i="1" s="1" a="1"/>
  <c r="W4833" i="1" s="1"/>
  <c r="V4835" i="1" a="1"/>
  <c r="V4835" i="1" s="1"/>
  <c r="U4835" i="1" a="1"/>
  <c r="U4835" i="1" s="1"/>
  <c r="W4831" i="1" a="1"/>
  <c r="W4831" i="1" s="1"/>
  <c r="V4831" i="1" a="1"/>
  <c r="V4831" i="1" s="1"/>
  <c r="U4831" i="1" a="1"/>
  <c r="U4831" i="1" s="1"/>
  <c r="V4830" i="1" a="1"/>
  <c r="V4830" i="1" s="1"/>
  <c r="U4830" i="1" a="1"/>
  <c r="U4830" i="1" s="1"/>
  <c r="W4829" i="1" a="1"/>
  <c r="W4829" i="1" s="1"/>
  <c r="V4829" i="1" a="1"/>
  <c r="V4829" i="1" s="1"/>
  <c r="U4829" i="1"/>
  <c r="V4828" i="1"/>
  <c r="U4828" i="1" a="1"/>
  <c r="U4828" i="1" s="1"/>
  <c r="W4827" i="1" a="1"/>
  <c r="W4827" i="1" s="1"/>
  <c r="W4825" i="1" s="1" a="1"/>
  <c r="W4825" i="1" s="1"/>
  <c r="V4827" i="1" a="1"/>
  <c r="V4827" i="1" s="1"/>
  <c r="U4827" i="1" a="1"/>
  <c r="U4827" i="1" s="1"/>
  <c r="W4823" i="1" a="1"/>
  <c r="W4823" i="1" s="1"/>
  <c r="W4821" i="1" s="1" a="1"/>
  <c r="W4821" i="1" s="1"/>
  <c r="V4823" i="1" a="1"/>
  <c r="V4823" i="1" s="1"/>
  <c r="U4823" i="1" a="1"/>
  <c r="U4823" i="1" s="1"/>
  <c r="W4819" i="1" a="1"/>
  <c r="W4819" i="1" s="1"/>
  <c r="V4819" i="1" a="1"/>
  <c r="V4819" i="1" s="1"/>
  <c r="U4819" i="1" a="1"/>
  <c r="U4819" i="1" s="1"/>
  <c r="V4818" i="1" a="1"/>
  <c r="V4818" i="1" s="1"/>
  <c r="U4818" i="1" a="1"/>
  <c r="U4818" i="1" s="1"/>
  <c r="W4817" i="1" a="1"/>
  <c r="W4817" i="1" s="1"/>
  <c r="V4817" i="1" a="1"/>
  <c r="V4817" i="1" s="1"/>
  <c r="U4817" i="1"/>
  <c r="V4816" i="1"/>
  <c r="U4816" i="1" a="1"/>
  <c r="U4816" i="1" s="1"/>
  <c r="W4815" i="1" a="1"/>
  <c r="W4815" i="1" s="1"/>
  <c r="V4815" i="1" a="1"/>
  <c r="V4815" i="1" s="1"/>
  <c r="U4815" i="1" a="1"/>
  <c r="U4815" i="1" s="1"/>
  <c r="V4814" i="1" a="1"/>
  <c r="V4814" i="1" s="1"/>
  <c r="U4814" i="1" a="1"/>
  <c r="U4814" i="1" s="1"/>
  <c r="W4813" i="1" a="1"/>
  <c r="W4813" i="1" s="1"/>
  <c r="V4813" i="1" a="1"/>
  <c r="V4813" i="1" s="1"/>
  <c r="U4813" i="1"/>
  <c r="V4812" i="1"/>
  <c r="U4812" i="1" a="1"/>
  <c r="U4812" i="1" s="1"/>
  <c r="W4811" i="1" a="1"/>
  <c r="W4811" i="1" s="1"/>
  <c r="V4811" i="1" a="1"/>
  <c r="V4811" i="1" s="1"/>
  <c r="U4811" i="1" a="1"/>
  <c r="U4811" i="1" s="1"/>
  <c r="V4810" i="1" a="1"/>
  <c r="V4810" i="1" s="1"/>
  <c r="U4810" i="1" a="1"/>
  <c r="U4810" i="1" s="1"/>
  <c r="W4809" i="1" a="1"/>
  <c r="W4809" i="1" s="1"/>
  <c r="V4809" i="1" a="1"/>
  <c r="V4809" i="1" s="1"/>
  <c r="U4809" i="1"/>
  <c r="V4808" i="1"/>
  <c r="U4808" i="1" a="1"/>
  <c r="U4808" i="1" s="1"/>
  <c r="W4807" i="1" a="1"/>
  <c r="W4807" i="1" s="1"/>
  <c r="V4807" i="1" a="1"/>
  <c r="V4807" i="1" s="1"/>
  <c r="U4807" i="1" a="1"/>
  <c r="U4807" i="1" s="1"/>
  <c r="V4806" i="1" a="1"/>
  <c r="V4806" i="1" s="1"/>
  <c r="U4806" i="1" a="1"/>
  <c r="U4806" i="1" s="1"/>
  <c r="W4805" i="1" a="1"/>
  <c r="W4805" i="1" s="1"/>
  <c r="V4805" i="1" a="1"/>
  <c r="V4805" i="1" s="1"/>
  <c r="U4805" i="1"/>
  <c r="V4804" i="1"/>
  <c r="U4804" i="1" a="1"/>
  <c r="U4804" i="1" s="1"/>
  <c r="W4803" i="1" a="1"/>
  <c r="W4803" i="1" s="1"/>
  <c r="V4803" i="1" a="1"/>
  <c r="V4803" i="1" s="1"/>
  <c r="U4803" i="1" a="1"/>
  <c r="U4803" i="1" s="1"/>
  <c r="V4802" i="1" a="1"/>
  <c r="V4802" i="1" s="1"/>
  <c r="U4802" i="1" a="1"/>
  <c r="U4802" i="1" s="1"/>
  <c r="W4801" i="1" a="1"/>
  <c r="W4801" i="1" s="1"/>
  <c r="V4801" i="1" a="1"/>
  <c r="V4801" i="1" s="1"/>
  <c r="U4801" i="1"/>
  <c r="V4800" i="1"/>
  <c r="U4800" i="1" a="1"/>
  <c r="U4800" i="1" s="1"/>
  <c r="W4799" i="1" a="1"/>
  <c r="W4799" i="1" s="1"/>
  <c r="V4799" i="1" a="1"/>
  <c r="V4799" i="1" s="1"/>
  <c r="U4799" i="1" a="1"/>
  <c r="U4799" i="1" s="1"/>
  <c r="V4798" i="1" a="1"/>
  <c r="V4798" i="1" s="1"/>
  <c r="U4798" i="1" a="1"/>
  <c r="U4798" i="1" s="1"/>
  <c r="W4797" i="1" a="1"/>
  <c r="W4797" i="1" s="1"/>
  <c r="V4797" i="1" a="1"/>
  <c r="V4797" i="1" s="1"/>
  <c r="U4797" i="1"/>
  <c r="V4796" i="1"/>
  <c r="U4796" i="1" a="1"/>
  <c r="U4796" i="1" s="1"/>
  <c r="W4795" i="1" a="1"/>
  <c r="W4795" i="1" s="1"/>
  <c r="W4793" i="1" s="1" a="1"/>
  <c r="W4793" i="1" s="1"/>
  <c r="V4795" i="1" a="1"/>
  <c r="V4795" i="1" s="1"/>
  <c r="U4795" i="1" a="1"/>
  <c r="U4795" i="1" s="1"/>
  <c r="W4791" i="1" a="1"/>
  <c r="W4791" i="1" s="1"/>
  <c r="V4791" i="1" a="1"/>
  <c r="V4791" i="1" s="1"/>
  <c r="U4791" i="1" a="1"/>
  <c r="U4791" i="1" s="1"/>
  <c r="V4790" i="1" a="1"/>
  <c r="V4790" i="1" s="1"/>
  <c r="U4790" i="1" a="1"/>
  <c r="U4790" i="1" s="1"/>
  <c r="W4789" i="1" a="1"/>
  <c r="W4789" i="1" s="1"/>
  <c r="V4789" i="1" a="1"/>
  <c r="V4789" i="1" s="1"/>
  <c r="U4789" i="1"/>
  <c r="V4788" i="1"/>
  <c r="U4788" i="1" a="1"/>
  <c r="U4788" i="1" s="1"/>
  <c r="W4787" i="1" a="1"/>
  <c r="W4787" i="1" s="1"/>
  <c r="W4785" i="1" s="1" a="1"/>
  <c r="W4785" i="1" s="1"/>
  <c r="V4787" i="1" a="1"/>
  <c r="V4787" i="1" s="1"/>
  <c r="U4787" i="1" a="1"/>
  <c r="U4787" i="1" s="1"/>
  <c r="U4785" i="1" s="1"/>
  <c r="W4783" i="1" a="1"/>
  <c r="W4783" i="1" s="1"/>
  <c r="V4783" i="1" a="1"/>
  <c r="V4783" i="1" s="1"/>
  <c r="U4783" i="1" a="1"/>
  <c r="U4783" i="1" s="1"/>
  <c r="V4782" i="1" a="1"/>
  <c r="V4782" i="1" s="1"/>
  <c r="U4782" i="1" a="1"/>
  <c r="U4782" i="1" s="1"/>
  <c r="W4781" i="1" a="1"/>
  <c r="W4781" i="1" s="1"/>
  <c r="V4781" i="1" a="1"/>
  <c r="V4781" i="1" s="1"/>
  <c r="U4781" i="1"/>
  <c r="V4780" i="1"/>
  <c r="U4780" i="1" a="1"/>
  <c r="U4780" i="1" s="1"/>
  <c r="W4779" i="1" a="1"/>
  <c r="W4779" i="1" s="1"/>
  <c r="W4777" i="1" s="1" a="1"/>
  <c r="W4777" i="1" s="1"/>
  <c r="V4779" i="1" a="1"/>
  <c r="V4779" i="1" s="1"/>
  <c r="U4779" i="1" a="1"/>
  <c r="U4779" i="1" s="1"/>
  <c r="W4775" i="1" a="1"/>
  <c r="W4775" i="1" s="1"/>
  <c r="V4775" i="1" a="1"/>
  <c r="V4775" i="1" s="1"/>
  <c r="U4775" i="1" a="1"/>
  <c r="U4775" i="1" s="1"/>
  <c r="V4774" i="1" a="1"/>
  <c r="V4774" i="1" s="1"/>
  <c r="U4774" i="1" a="1"/>
  <c r="U4774" i="1" s="1"/>
  <c r="W4773" i="1" a="1"/>
  <c r="W4773" i="1" s="1"/>
  <c r="V4773" i="1" a="1"/>
  <c r="V4773" i="1" s="1"/>
  <c r="U4773" i="1"/>
  <c r="V4772" i="1"/>
  <c r="U4772" i="1" a="1"/>
  <c r="U4772" i="1" s="1"/>
  <c r="W4771" i="1" a="1"/>
  <c r="W4771" i="1" s="1"/>
  <c r="W4769" i="1" s="1" a="1"/>
  <c r="W4769" i="1" s="1"/>
  <c r="V4771" i="1" a="1"/>
  <c r="V4771" i="1" s="1"/>
  <c r="U4771" i="1" a="1"/>
  <c r="U4771" i="1" s="1"/>
  <c r="U4769" i="1" s="1"/>
  <c r="W4767" i="1" a="1"/>
  <c r="W4767" i="1" s="1"/>
  <c r="W4765" i="1" s="1" a="1"/>
  <c r="W4765" i="1" s="1"/>
  <c r="V4767" i="1" a="1"/>
  <c r="V4767" i="1" s="1"/>
  <c r="U4767" i="1" a="1"/>
  <c r="U4767" i="1" s="1"/>
  <c r="W4763" i="1" a="1"/>
  <c r="W4763" i="1" s="1"/>
  <c r="V4763" i="1" a="1"/>
  <c r="V4763" i="1" s="1"/>
  <c r="U4763" i="1" a="1"/>
  <c r="U4763" i="1" s="1"/>
  <c r="V4762" i="1" a="1"/>
  <c r="V4762" i="1" s="1"/>
  <c r="U4762" i="1" a="1"/>
  <c r="U4762" i="1" s="1"/>
  <c r="W4761" i="1" a="1"/>
  <c r="W4761" i="1" s="1"/>
  <c r="V4761" i="1" a="1"/>
  <c r="V4761" i="1" s="1"/>
  <c r="U4761" i="1"/>
  <c r="V4760" i="1"/>
  <c r="U4760" i="1" a="1"/>
  <c r="U4760" i="1" s="1"/>
  <c r="W4759" i="1" a="1"/>
  <c r="W4759" i="1" s="1"/>
  <c r="V4759" i="1" a="1"/>
  <c r="V4759" i="1" s="1"/>
  <c r="U4759" i="1" a="1"/>
  <c r="U4759" i="1" s="1"/>
  <c r="V4758" i="1" a="1"/>
  <c r="V4758" i="1" s="1"/>
  <c r="U4758" i="1" a="1"/>
  <c r="U4758" i="1" s="1"/>
  <c r="W4757" i="1" a="1"/>
  <c r="W4757" i="1" s="1"/>
  <c r="V4757" i="1" a="1"/>
  <c r="V4757" i="1" s="1"/>
  <c r="U4757" i="1"/>
  <c r="V4756" i="1"/>
  <c r="U4756" i="1" a="1"/>
  <c r="U4756" i="1" s="1"/>
  <c r="W4755" i="1" a="1"/>
  <c r="W4755" i="1" s="1"/>
  <c r="W4753" i="1" s="1" a="1"/>
  <c r="W4753" i="1" s="1"/>
  <c r="V4755" i="1" a="1"/>
  <c r="V4755" i="1" s="1"/>
  <c r="U4755" i="1" a="1"/>
  <c r="U4755" i="1" s="1"/>
  <c r="U4753" i="1" s="1"/>
  <c r="W4751" i="1" a="1"/>
  <c r="W4751" i="1" s="1"/>
  <c r="V4751" i="1" a="1"/>
  <c r="V4751" i="1" s="1"/>
  <c r="U4751" i="1" a="1"/>
  <c r="U4751" i="1" s="1"/>
  <c r="V4750" i="1" a="1"/>
  <c r="V4750" i="1" s="1"/>
  <c r="U4750" i="1" a="1"/>
  <c r="U4750" i="1" s="1"/>
  <c r="W4749" i="1" a="1"/>
  <c r="W4749" i="1" s="1"/>
  <c r="V4749" i="1" a="1"/>
  <c r="V4749" i="1" s="1"/>
  <c r="U4749" i="1"/>
  <c r="V4748" i="1"/>
  <c r="U4748" i="1" a="1"/>
  <c r="U4748" i="1" s="1"/>
  <c r="W4747" i="1" a="1"/>
  <c r="W4747" i="1" s="1"/>
  <c r="W4745" i="1" s="1" a="1"/>
  <c r="W4745" i="1" s="1"/>
  <c r="V4747" i="1" a="1"/>
  <c r="V4747" i="1" s="1"/>
  <c r="U4747" i="1" a="1"/>
  <c r="U4747" i="1" s="1"/>
  <c r="U4745" i="1" s="1"/>
  <c r="W4743" i="1" a="1"/>
  <c r="W4743" i="1" s="1"/>
  <c r="W4741" i="1" s="1" a="1"/>
  <c r="W4741" i="1" s="1"/>
  <c r="V4743" i="1" a="1"/>
  <c r="V4743" i="1" s="1"/>
  <c r="U4743" i="1" a="1"/>
  <c r="U4743" i="1" s="1"/>
  <c r="U4741" i="1" s="1"/>
  <c r="W4739" i="1" a="1"/>
  <c r="W4739" i="1" s="1"/>
  <c r="V4739" i="1" a="1"/>
  <c r="V4739" i="1" s="1"/>
  <c r="U4739" i="1" a="1"/>
  <c r="U4739" i="1" s="1"/>
  <c r="V4738" i="1" a="1"/>
  <c r="V4738" i="1" s="1"/>
  <c r="U4738" i="1" a="1"/>
  <c r="U4738" i="1" s="1"/>
  <c r="W4737" i="1" a="1"/>
  <c r="W4737" i="1" s="1"/>
  <c r="V4737" i="1" a="1"/>
  <c r="V4737" i="1" s="1"/>
  <c r="U4737" i="1"/>
  <c r="V4736" i="1"/>
  <c r="U4736" i="1" a="1"/>
  <c r="U4736" i="1" s="1"/>
  <c r="W4735" i="1" a="1"/>
  <c r="W4735" i="1" s="1"/>
  <c r="V4735" i="1" a="1"/>
  <c r="V4735" i="1" s="1"/>
  <c r="U4735" i="1" a="1"/>
  <c r="U4735" i="1" s="1"/>
  <c r="V4734" i="1" a="1"/>
  <c r="V4734" i="1" s="1"/>
  <c r="U4734" i="1" a="1"/>
  <c r="U4734" i="1" s="1"/>
  <c r="W4733" i="1" a="1"/>
  <c r="W4733" i="1" s="1"/>
  <c r="V4733" i="1" a="1"/>
  <c r="V4733" i="1" s="1"/>
  <c r="U4733" i="1"/>
  <c r="V4732" i="1"/>
  <c r="U4732" i="1" a="1"/>
  <c r="U4732" i="1" s="1"/>
  <c r="W4731" i="1" a="1"/>
  <c r="W4731" i="1" s="1"/>
  <c r="V4731" i="1" a="1"/>
  <c r="V4731" i="1" s="1"/>
  <c r="U4731" i="1" a="1"/>
  <c r="U4731" i="1" s="1"/>
  <c r="V4730" i="1" a="1"/>
  <c r="V4730" i="1" s="1"/>
  <c r="U4730" i="1" a="1"/>
  <c r="U4730" i="1" s="1"/>
  <c r="W4729" i="1" a="1"/>
  <c r="W4729" i="1" s="1"/>
  <c r="V4729" i="1" a="1"/>
  <c r="V4729" i="1" s="1"/>
  <c r="U4729" i="1"/>
  <c r="V4728" i="1"/>
  <c r="U4728" i="1" a="1"/>
  <c r="U4728" i="1" s="1"/>
  <c r="W4727" i="1" a="1"/>
  <c r="W4727" i="1" s="1"/>
  <c r="V4727" i="1" a="1"/>
  <c r="V4727" i="1" s="1"/>
  <c r="U4727" i="1" a="1"/>
  <c r="U4727" i="1" s="1"/>
  <c r="V4726" i="1" a="1"/>
  <c r="V4726" i="1" s="1"/>
  <c r="U4726" i="1" a="1"/>
  <c r="U4726" i="1" s="1"/>
  <c r="W4725" i="1" a="1"/>
  <c r="W4725" i="1" s="1"/>
  <c r="V4725" i="1" a="1"/>
  <c r="V4725" i="1" s="1"/>
  <c r="U4725" i="1"/>
  <c r="V4724" i="1"/>
  <c r="U4724" i="1" a="1"/>
  <c r="U4724" i="1" s="1"/>
  <c r="W4723" i="1" a="1"/>
  <c r="W4723" i="1" s="1"/>
  <c r="V4723" i="1" a="1"/>
  <c r="V4723" i="1" s="1"/>
  <c r="U4723" i="1" a="1"/>
  <c r="U4723" i="1" s="1"/>
  <c r="V4722" i="1" a="1"/>
  <c r="V4722" i="1" s="1"/>
  <c r="U4722" i="1" a="1"/>
  <c r="U4722" i="1" s="1"/>
  <c r="W4721" i="1" a="1"/>
  <c r="W4721" i="1" s="1"/>
  <c r="V4721" i="1" a="1"/>
  <c r="V4721" i="1" s="1"/>
  <c r="U4721" i="1"/>
  <c r="V4720" i="1"/>
  <c r="U4720" i="1" a="1"/>
  <c r="U4720" i="1" s="1"/>
  <c r="W4719" i="1" a="1"/>
  <c r="W4719" i="1" s="1"/>
  <c r="W4717" i="1" s="1" a="1"/>
  <c r="W4717" i="1" s="1"/>
  <c r="V4719" i="1" a="1"/>
  <c r="V4719" i="1" s="1"/>
  <c r="V4718" i="1" s="1" a="1"/>
  <c r="V4718" i="1" s="1"/>
  <c r="U4719" i="1" a="1"/>
  <c r="U4719" i="1" s="1"/>
  <c r="U4718" i="1" s="1" a="1"/>
  <c r="U4718" i="1" s="1"/>
  <c r="W4715" i="1" a="1"/>
  <c r="W4715" i="1" s="1"/>
  <c r="V4715" i="1" a="1"/>
  <c r="V4715" i="1" s="1"/>
  <c r="U4715" i="1" a="1"/>
  <c r="U4715" i="1" s="1"/>
  <c r="V4714" i="1" a="1"/>
  <c r="V4714" i="1" s="1"/>
  <c r="U4714" i="1" a="1"/>
  <c r="U4714" i="1" s="1"/>
  <c r="W4713" i="1" a="1"/>
  <c r="W4713" i="1" s="1"/>
  <c r="V4713" i="1" a="1"/>
  <c r="V4713" i="1" s="1"/>
  <c r="U4713" i="1"/>
  <c r="V4712" i="1"/>
  <c r="U4712" i="1" a="1"/>
  <c r="U4712" i="1" s="1"/>
  <c r="W4711" i="1" a="1"/>
  <c r="W4711" i="1" s="1"/>
  <c r="V4711" i="1" a="1"/>
  <c r="V4711" i="1" s="1"/>
  <c r="U4711" i="1" a="1"/>
  <c r="U4711" i="1" s="1"/>
  <c r="V4710" i="1" a="1"/>
  <c r="V4710" i="1" s="1"/>
  <c r="U4710" i="1" a="1"/>
  <c r="U4710" i="1" s="1"/>
  <c r="W4709" i="1" a="1"/>
  <c r="W4709" i="1" s="1"/>
  <c r="V4709" i="1" a="1"/>
  <c r="V4709" i="1" s="1"/>
  <c r="U4709" i="1"/>
  <c r="V4708" i="1"/>
  <c r="U4708" i="1" a="1"/>
  <c r="U4708" i="1" s="1"/>
  <c r="W4707" i="1" a="1"/>
  <c r="W4707" i="1" s="1"/>
  <c r="V4707" i="1" a="1"/>
  <c r="V4707" i="1" s="1"/>
  <c r="U4707" i="1" a="1"/>
  <c r="U4707" i="1" s="1"/>
  <c r="V4706" i="1" a="1"/>
  <c r="V4706" i="1" s="1"/>
  <c r="U4706" i="1" a="1"/>
  <c r="U4706" i="1" s="1"/>
  <c r="W4705" i="1" a="1"/>
  <c r="W4705" i="1" s="1"/>
  <c r="V4705" i="1" a="1"/>
  <c r="V4705" i="1" s="1"/>
  <c r="U4705" i="1"/>
  <c r="V4704" i="1"/>
  <c r="U4704" i="1" a="1"/>
  <c r="U4704" i="1" s="1"/>
  <c r="W4703" i="1" a="1"/>
  <c r="W4703" i="1" s="1"/>
  <c r="V4703" i="1" a="1"/>
  <c r="V4703" i="1" s="1"/>
  <c r="U4703" i="1" a="1"/>
  <c r="U4703" i="1" s="1"/>
  <c r="V4702" i="1" a="1"/>
  <c r="V4702" i="1" s="1"/>
  <c r="U4702" i="1" a="1"/>
  <c r="U4702" i="1" s="1"/>
  <c r="W4701" i="1" a="1"/>
  <c r="W4701" i="1" s="1"/>
  <c r="V4701" i="1" a="1"/>
  <c r="V4701" i="1" s="1"/>
  <c r="U4701" i="1"/>
  <c r="V4700" i="1"/>
  <c r="U4700" i="1" a="1"/>
  <c r="U4700" i="1" s="1"/>
  <c r="W4699" i="1" a="1"/>
  <c r="W4699" i="1" s="1"/>
  <c r="V4699" i="1" a="1"/>
  <c r="V4699" i="1" s="1"/>
  <c r="U4699" i="1" a="1"/>
  <c r="U4699" i="1" s="1"/>
  <c r="V4698" i="1" a="1"/>
  <c r="V4698" i="1" s="1"/>
  <c r="U4698" i="1" a="1"/>
  <c r="U4698" i="1" s="1"/>
  <c r="W4697" i="1" a="1"/>
  <c r="W4697" i="1" s="1"/>
  <c r="V4697" i="1" a="1"/>
  <c r="V4697" i="1" s="1"/>
  <c r="U4697" i="1"/>
  <c r="V4696" i="1"/>
  <c r="U4696" i="1" a="1"/>
  <c r="U4696" i="1" s="1"/>
  <c r="W4695" i="1" a="1"/>
  <c r="W4695" i="1" s="1"/>
  <c r="V4695" i="1" a="1"/>
  <c r="V4695" i="1" s="1"/>
  <c r="U4695" i="1" a="1"/>
  <c r="U4695" i="1" s="1"/>
  <c r="V4694" i="1" a="1"/>
  <c r="V4694" i="1" s="1"/>
  <c r="U4694" i="1" a="1"/>
  <c r="U4694" i="1" s="1"/>
  <c r="W4693" i="1" a="1"/>
  <c r="W4693" i="1" s="1"/>
  <c r="V4693" i="1" a="1"/>
  <c r="V4693" i="1" s="1"/>
  <c r="U4693" i="1"/>
  <c r="V4692" i="1"/>
  <c r="U4692" i="1" a="1"/>
  <c r="U4692" i="1" s="1"/>
  <c r="W4691" i="1" a="1"/>
  <c r="W4691" i="1" s="1"/>
  <c r="V4691" i="1" a="1"/>
  <c r="V4691" i="1" s="1"/>
  <c r="U4691" i="1" a="1"/>
  <c r="U4691" i="1" s="1"/>
  <c r="V4690" i="1" a="1"/>
  <c r="V4690" i="1" s="1"/>
  <c r="U4690" i="1" a="1"/>
  <c r="U4690" i="1" s="1"/>
  <c r="W4689" i="1" a="1"/>
  <c r="W4689" i="1" s="1"/>
  <c r="V4689" i="1" a="1"/>
  <c r="V4689" i="1" s="1"/>
  <c r="U4689" i="1"/>
  <c r="V4688" i="1"/>
  <c r="U4688" i="1" a="1"/>
  <c r="U4688" i="1" s="1"/>
  <c r="W4687" i="1" a="1"/>
  <c r="W4687" i="1" s="1"/>
  <c r="V4687" i="1" a="1"/>
  <c r="V4687" i="1" s="1"/>
  <c r="U4687" i="1" a="1"/>
  <c r="U4687" i="1" s="1"/>
  <c r="V4686" i="1" a="1"/>
  <c r="V4686" i="1" s="1"/>
  <c r="U4686" i="1" a="1"/>
  <c r="U4686" i="1" s="1"/>
  <c r="W4685" i="1" a="1"/>
  <c r="W4685" i="1" s="1"/>
  <c r="V4685" i="1" a="1"/>
  <c r="V4685" i="1" s="1"/>
  <c r="U4685" i="1"/>
  <c r="V4684" i="1"/>
  <c r="U4684" i="1" a="1"/>
  <c r="U4684" i="1" s="1"/>
  <c r="W4683" i="1" a="1"/>
  <c r="W4683" i="1" s="1"/>
  <c r="V4683" i="1" a="1"/>
  <c r="V4683" i="1" s="1"/>
  <c r="U4683" i="1" a="1"/>
  <c r="U4683" i="1" s="1"/>
  <c r="V4682" i="1" a="1"/>
  <c r="V4682" i="1" s="1"/>
  <c r="U4682" i="1" a="1"/>
  <c r="U4682" i="1" s="1"/>
  <c r="W4681" i="1" a="1"/>
  <c r="W4681" i="1" s="1"/>
  <c r="V4681" i="1" a="1"/>
  <c r="V4681" i="1" s="1"/>
  <c r="U4681" i="1"/>
  <c r="V4680" i="1"/>
  <c r="U4680" i="1" a="1"/>
  <c r="U4680" i="1" s="1"/>
  <c r="W4679" i="1" a="1"/>
  <c r="W4679" i="1" s="1"/>
  <c r="V4679" i="1" a="1"/>
  <c r="V4679" i="1" s="1"/>
  <c r="U4679" i="1" a="1"/>
  <c r="U4679" i="1" s="1"/>
  <c r="V4678" i="1" a="1"/>
  <c r="V4678" i="1" s="1"/>
  <c r="U4678" i="1" a="1"/>
  <c r="U4678" i="1" s="1"/>
  <c r="W4677" i="1" a="1"/>
  <c r="W4677" i="1" s="1"/>
  <c r="V4677" i="1" a="1"/>
  <c r="V4677" i="1" s="1"/>
  <c r="U4677" i="1"/>
  <c r="V4676" i="1"/>
  <c r="U4676" i="1" a="1"/>
  <c r="U4676" i="1" s="1"/>
  <c r="W4675" i="1" a="1"/>
  <c r="W4675" i="1" s="1"/>
  <c r="W4673" i="1" s="1" a="1"/>
  <c r="W4673" i="1" s="1"/>
  <c r="V4675" i="1" a="1"/>
  <c r="V4675" i="1" s="1"/>
  <c r="U4675" i="1" a="1"/>
  <c r="U4675" i="1" s="1"/>
  <c r="W4671" i="1" a="1"/>
  <c r="W4671" i="1" s="1"/>
  <c r="V4671" i="1" a="1"/>
  <c r="V4671" i="1" s="1"/>
  <c r="U4671" i="1" a="1"/>
  <c r="U4671" i="1" s="1"/>
  <c r="V4670" i="1" a="1"/>
  <c r="V4670" i="1" s="1"/>
  <c r="U4670" i="1" a="1"/>
  <c r="U4670" i="1" s="1"/>
  <c r="W4669" i="1" a="1"/>
  <c r="W4669" i="1" s="1"/>
  <c r="V4669" i="1" a="1"/>
  <c r="V4669" i="1" s="1"/>
  <c r="U4669" i="1"/>
  <c r="V4668" i="1"/>
  <c r="U4668" i="1" a="1"/>
  <c r="U4668" i="1" s="1"/>
  <c r="W4667" i="1" a="1"/>
  <c r="W4667" i="1" s="1"/>
  <c r="V4667" i="1" a="1"/>
  <c r="V4667" i="1" s="1"/>
  <c r="U4667" i="1" a="1"/>
  <c r="U4667" i="1" s="1"/>
  <c r="V4666" i="1" a="1"/>
  <c r="V4666" i="1" s="1"/>
  <c r="U4666" i="1" a="1"/>
  <c r="U4666" i="1" s="1"/>
  <c r="W4665" i="1" a="1"/>
  <c r="W4665" i="1" s="1"/>
  <c r="V4665" i="1" a="1"/>
  <c r="V4665" i="1" s="1"/>
  <c r="U4665" i="1"/>
  <c r="V4664" i="1"/>
  <c r="U4664" i="1" a="1"/>
  <c r="U4664" i="1" s="1"/>
  <c r="W4663" i="1" a="1"/>
  <c r="W4663" i="1" s="1"/>
  <c r="V4663" i="1" a="1"/>
  <c r="V4663" i="1" s="1"/>
  <c r="U4663" i="1" a="1"/>
  <c r="U4663" i="1" s="1"/>
  <c r="V4662" i="1" a="1"/>
  <c r="V4662" i="1" s="1"/>
  <c r="U4662" i="1" a="1"/>
  <c r="U4662" i="1" s="1"/>
  <c r="W4661" i="1" a="1"/>
  <c r="W4661" i="1" s="1"/>
  <c r="V4661" i="1" a="1"/>
  <c r="V4661" i="1" s="1"/>
  <c r="U4661" i="1"/>
  <c r="V4660" i="1"/>
  <c r="U4660" i="1" a="1"/>
  <c r="U4660" i="1" s="1"/>
  <c r="W4659" i="1" a="1"/>
  <c r="W4659" i="1" s="1"/>
  <c r="V4659" i="1" a="1"/>
  <c r="V4659" i="1" s="1"/>
  <c r="U4659" i="1" a="1"/>
  <c r="U4659" i="1" s="1"/>
  <c r="V4658" i="1" a="1"/>
  <c r="V4658" i="1" s="1"/>
  <c r="U4658" i="1" a="1"/>
  <c r="U4658" i="1" s="1"/>
  <c r="W4657" i="1" a="1"/>
  <c r="W4657" i="1" s="1"/>
  <c r="V4657" i="1" a="1"/>
  <c r="V4657" i="1" s="1"/>
  <c r="U4657" i="1"/>
  <c r="V4656" i="1"/>
  <c r="U4656" i="1" a="1"/>
  <c r="U4656" i="1" s="1"/>
  <c r="W4655" i="1" a="1"/>
  <c r="W4655" i="1" s="1"/>
  <c r="V4655" i="1" a="1"/>
  <c r="V4655" i="1" s="1"/>
  <c r="U4655" i="1" a="1"/>
  <c r="U4655" i="1" s="1"/>
  <c r="V4654" i="1" a="1"/>
  <c r="V4654" i="1" s="1"/>
  <c r="U4654" i="1" a="1"/>
  <c r="U4654" i="1" s="1"/>
  <c r="W4653" i="1" a="1"/>
  <c r="W4653" i="1" s="1"/>
  <c r="V4653" i="1" a="1"/>
  <c r="V4653" i="1" s="1"/>
  <c r="U4653" i="1"/>
  <c r="V4652" i="1"/>
  <c r="U4652" i="1" a="1"/>
  <c r="U4652" i="1" s="1"/>
  <c r="W4651" i="1" a="1"/>
  <c r="W4651" i="1" s="1"/>
  <c r="V4651" i="1" a="1"/>
  <c r="V4651" i="1" s="1"/>
  <c r="U4651" i="1" a="1"/>
  <c r="U4651" i="1" s="1"/>
  <c r="V4650" i="1" a="1"/>
  <c r="V4650" i="1" s="1"/>
  <c r="U4650" i="1" a="1"/>
  <c r="U4650" i="1" s="1"/>
  <c r="W4649" i="1" a="1"/>
  <c r="W4649" i="1" s="1"/>
  <c r="V4649" i="1" a="1"/>
  <c r="V4649" i="1" s="1"/>
  <c r="U4649" i="1"/>
  <c r="V4648" i="1"/>
  <c r="U4648" i="1" a="1"/>
  <c r="U4648" i="1" s="1"/>
  <c r="W4647" i="1" a="1"/>
  <c r="W4647" i="1" s="1"/>
  <c r="V4647" i="1" a="1"/>
  <c r="V4647" i="1" s="1"/>
  <c r="U4647" i="1" a="1"/>
  <c r="U4647" i="1" s="1"/>
  <c r="V4646" i="1" a="1"/>
  <c r="V4646" i="1" s="1"/>
  <c r="U4646" i="1" a="1"/>
  <c r="U4646" i="1" s="1"/>
  <c r="W4645" i="1" a="1"/>
  <c r="W4645" i="1" s="1"/>
  <c r="V4645" i="1" a="1"/>
  <c r="V4645" i="1" s="1"/>
  <c r="U4645" i="1"/>
  <c r="V4644" i="1"/>
  <c r="U4644" i="1" a="1"/>
  <c r="U4644" i="1" s="1"/>
  <c r="W4643" i="1" a="1"/>
  <c r="W4643" i="1" s="1"/>
  <c r="W4641" i="1" s="1" a="1"/>
  <c r="W4641" i="1" s="1"/>
  <c r="V4643" i="1" a="1"/>
  <c r="V4643" i="1" s="1"/>
  <c r="U4643" i="1" a="1"/>
  <c r="U4643" i="1" s="1"/>
  <c r="W4639" i="1" a="1"/>
  <c r="W4639" i="1" s="1"/>
  <c r="V4639" i="1" a="1"/>
  <c r="V4639" i="1" s="1"/>
  <c r="U4639" i="1" a="1"/>
  <c r="U4639" i="1" s="1"/>
  <c r="V4638" i="1" a="1"/>
  <c r="V4638" i="1" s="1"/>
  <c r="U4638" i="1" a="1"/>
  <c r="U4638" i="1" s="1"/>
  <c r="W4637" i="1" a="1"/>
  <c r="W4637" i="1" s="1"/>
  <c r="V4637" i="1" a="1"/>
  <c r="V4637" i="1" s="1"/>
  <c r="U4637" i="1"/>
  <c r="V4636" i="1"/>
  <c r="U4636" i="1" a="1"/>
  <c r="U4636" i="1" s="1"/>
  <c r="W4635" i="1" a="1"/>
  <c r="W4635" i="1" s="1"/>
  <c r="V4635" i="1" a="1"/>
  <c r="V4635" i="1" s="1"/>
  <c r="U4635" i="1" a="1"/>
  <c r="U4635" i="1" s="1"/>
  <c r="V4634" i="1" a="1"/>
  <c r="V4634" i="1" s="1"/>
  <c r="U4634" i="1" a="1"/>
  <c r="U4634" i="1" s="1"/>
  <c r="W4633" i="1" a="1"/>
  <c r="W4633" i="1" s="1"/>
  <c r="V4633" i="1" a="1"/>
  <c r="V4633" i="1" s="1"/>
  <c r="U4633" i="1"/>
  <c r="V4632" i="1"/>
  <c r="U4632" i="1" a="1"/>
  <c r="U4632" i="1" s="1"/>
  <c r="W4631" i="1" a="1"/>
  <c r="W4631" i="1" s="1"/>
  <c r="V4631" i="1" a="1"/>
  <c r="V4631" i="1" s="1"/>
  <c r="U4631" i="1" a="1"/>
  <c r="U4631" i="1" s="1"/>
  <c r="V4630" i="1" a="1"/>
  <c r="V4630" i="1" s="1"/>
  <c r="U4630" i="1" a="1"/>
  <c r="U4630" i="1" s="1"/>
  <c r="W4629" i="1" a="1"/>
  <c r="W4629" i="1" s="1"/>
  <c r="V4629" i="1" a="1"/>
  <c r="V4629" i="1" s="1"/>
  <c r="U4629" i="1"/>
  <c r="V4628" i="1"/>
  <c r="U4628" i="1" a="1"/>
  <c r="U4628" i="1" s="1"/>
  <c r="W4627" i="1" a="1"/>
  <c r="W4627" i="1" s="1"/>
  <c r="V4627" i="1" a="1"/>
  <c r="V4627" i="1" s="1"/>
  <c r="U4627" i="1" a="1"/>
  <c r="U4627" i="1" s="1"/>
  <c r="V4626" i="1" a="1"/>
  <c r="V4626" i="1" s="1"/>
  <c r="U4626" i="1" a="1"/>
  <c r="U4626" i="1" s="1"/>
  <c r="W4625" i="1" a="1"/>
  <c r="W4625" i="1" s="1"/>
  <c r="V4625" i="1" a="1"/>
  <c r="V4625" i="1" s="1"/>
  <c r="U4625" i="1"/>
  <c r="V4624" i="1"/>
  <c r="U4624" i="1" a="1"/>
  <c r="U4624" i="1" s="1"/>
  <c r="W4623" i="1" a="1"/>
  <c r="W4623" i="1" s="1"/>
  <c r="V4623" i="1" a="1"/>
  <c r="V4623" i="1" s="1"/>
  <c r="U4623" i="1" a="1"/>
  <c r="U4623" i="1" s="1"/>
  <c r="V4622" i="1" a="1"/>
  <c r="V4622" i="1" s="1"/>
  <c r="U4622" i="1" a="1"/>
  <c r="U4622" i="1" s="1"/>
  <c r="W4621" i="1" a="1"/>
  <c r="W4621" i="1" s="1"/>
  <c r="V4621" i="1" a="1"/>
  <c r="V4621" i="1" s="1"/>
  <c r="U4621" i="1"/>
  <c r="V4620" i="1"/>
  <c r="U4620" i="1" a="1"/>
  <c r="U4620" i="1" s="1"/>
  <c r="W4619" i="1" a="1"/>
  <c r="W4619" i="1" s="1"/>
  <c r="V4619" i="1" a="1"/>
  <c r="V4619" i="1" s="1"/>
  <c r="U4619" i="1" a="1"/>
  <c r="U4619" i="1" s="1"/>
  <c r="V4618" i="1" a="1"/>
  <c r="V4618" i="1" s="1"/>
  <c r="U4618" i="1" a="1"/>
  <c r="U4618" i="1" s="1"/>
  <c r="W4617" i="1" a="1"/>
  <c r="W4617" i="1" s="1"/>
  <c r="V4617" i="1" a="1"/>
  <c r="V4617" i="1" s="1"/>
  <c r="U4617" i="1"/>
  <c r="V4616" i="1"/>
  <c r="U4616" i="1" a="1"/>
  <c r="U4616" i="1" s="1"/>
  <c r="W4615" i="1" a="1"/>
  <c r="W4615" i="1" s="1"/>
  <c r="W4613" i="1" s="1" a="1"/>
  <c r="W4613" i="1" s="1"/>
  <c r="V4615" i="1" a="1"/>
  <c r="V4615" i="1" s="1"/>
  <c r="V4614" i="1" s="1" a="1"/>
  <c r="V4614" i="1" s="1"/>
  <c r="U4615" i="1" a="1"/>
  <c r="U4615" i="1" s="1"/>
  <c r="U4613" i="1" s="1"/>
  <c r="W4611" i="1" a="1"/>
  <c r="W4611" i="1" s="1"/>
  <c r="W4609" i="1" s="1" a="1"/>
  <c r="W4609" i="1" s="1"/>
  <c r="V4611" i="1" a="1"/>
  <c r="V4611" i="1" s="1"/>
  <c r="V4609" i="1" s="1" a="1"/>
  <c r="V4609" i="1" s="1"/>
  <c r="U4611" i="1" a="1"/>
  <c r="U4611" i="1" s="1"/>
  <c r="U4609" i="1" s="1"/>
  <c r="W4607" i="1" a="1"/>
  <c r="W4607" i="1" s="1"/>
  <c r="W4605" i="1" s="1" a="1"/>
  <c r="W4605" i="1" s="1"/>
  <c r="V4607" i="1" a="1"/>
  <c r="V4607" i="1" s="1"/>
  <c r="U4607" i="1" a="1"/>
  <c r="U4607" i="1" s="1"/>
  <c r="U4605" i="1" s="1"/>
  <c r="W4603" i="1" a="1"/>
  <c r="W4603" i="1" s="1"/>
  <c r="W4601" i="1" s="1" a="1"/>
  <c r="W4601" i="1" s="1"/>
  <c r="V4603" i="1" a="1"/>
  <c r="V4603" i="1" s="1"/>
  <c r="U4603" i="1" a="1"/>
  <c r="U4603" i="1" s="1"/>
  <c r="W4599" i="1" a="1"/>
  <c r="W4599" i="1" s="1"/>
  <c r="V4599" i="1" a="1"/>
  <c r="V4599" i="1" s="1"/>
  <c r="U4599" i="1" a="1"/>
  <c r="U4599" i="1" s="1"/>
  <c r="V4598" i="1" a="1"/>
  <c r="V4598" i="1" s="1"/>
  <c r="U4598" i="1" a="1"/>
  <c r="U4598" i="1" s="1"/>
  <c r="W4597" i="1" a="1"/>
  <c r="W4597" i="1" s="1"/>
  <c r="V4597" i="1" a="1"/>
  <c r="V4597" i="1" s="1"/>
  <c r="U4597" i="1"/>
  <c r="V4596" i="1"/>
  <c r="U4596" i="1" a="1"/>
  <c r="U4596" i="1" s="1"/>
  <c r="W4595" i="1" a="1"/>
  <c r="W4595" i="1" s="1"/>
  <c r="V4595" i="1" a="1"/>
  <c r="V4595" i="1" s="1"/>
  <c r="U4595" i="1" a="1"/>
  <c r="U4595" i="1" s="1"/>
  <c r="V4594" i="1" a="1"/>
  <c r="V4594" i="1" s="1"/>
  <c r="U4594" i="1" a="1"/>
  <c r="U4594" i="1" s="1"/>
  <c r="W4593" i="1" a="1"/>
  <c r="W4593" i="1" s="1"/>
  <c r="V4593" i="1" a="1"/>
  <c r="V4593" i="1" s="1"/>
  <c r="U4593" i="1"/>
  <c r="V4592" i="1"/>
  <c r="U4592" i="1" a="1"/>
  <c r="U4592" i="1" s="1"/>
  <c r="W4591" i="1" a="1"/>
  <c r="W4591" i="1" s="1"/>
  <c r="V4591" i="1" a="1"/>
  <c r="V4591" i="1" s="1"/>
  <c r="U4591" i="1" a="1"/>
  <c r="U4591" i="1" s="1"/>
  <c r="V4590" i="1" a="1"/>
  <c r="V4590" i="1" s="1"/>
  <c r="U4590" i="1" a="1"/>
  <c r="U4590" i="1" s="1"/>
  <c r="W4589" i="1" a="1"/>
  <c r="W4589" i="1" s="1"/>
  <c r="V4589" i="1" a="1"/>
  <c r="V4589" i="1" s="1"/>
  <c r="U4589" i="1"/>
  <c r="V4588" i="1"/>
  <c r="U4588" i="1" a="1"/>
  <c r="U4588" i="1" s="1"/>
  <c r="W4587" i="1" a="1"/>
  <c r="W4587" i="1" s="1"/>
  <c r="V4587" i="1" a="1"/>
  <c r="V4587" i="1" s="1"/>
  <c r="U4587" i="1" a="1"/>
  <c r="U4587" i="1" s="1"/>
  <c r="V4586" i="1" a="1"/>
  <c r="V4586" i="1" s="1"/>
  <c r="U4586" i="1" a="1"/>
  <c r="U4586" i="1" s="1"/>
  <c r="W4585" i="1" a="1"/>
  <c r="W4585" i="1" s="1"/>
  <c r="V4585" i="1" a="1"/>
  <c r="V4585" i="1" s="1"/>
  <c r="U4585" i="1"/>
  <c r="V4584" i="1"/>
  <c r="U4584" i="1" a="1"/>
  <c r="U4584" i="1" s="1"/>
  <c r="W4583" i="1" a="1"/>
  <c r="W4583" i="1" s="1"/>
  <c r="V4583" i="1" a="1"/>
  <c r="V4583" i="1" s="1"/>
  <c r="U4583" i="1" a="1"/>
  <c r="U4583" i="1" s="1"/>
  <c r="V4582" i="1" a="1"/>
  <c r="V4582" i="1" s="1"/>
  <c r="U4582" i="1" a="1"/>
  <c r="U4582" i="1" s="1"/>
  <c r="W4581" i="1" a="1"/>
  <c r="W4581" i="1" s="1"/>
  <c r="V4581" i="1" a="1"/>
  <c r="V4581" i="1" s="1"/>
  <c r="U4581" i="1"/>
  <c r="V4580" i="1"/>
  <c r="U4580" i="1" a="1"/>
  <c r="U4580" i="1" s="1"/>
  <c r="W4579" i="1" a="1"/>
  <c r="W4579" i="1" s="1"/>
  <c r="V4579" i="1" a="1"/>
  <c r="V4579" i="1" s="1"/>
  <c r="U4579" i="1" a="1"/>
  <c r="U4579" i="1" s="1"/>
  <c r="V4578" i="1" a="1"/>
  <c r="V4578" i="1" s="1"/>
  <c r="U4578" i="1" a="1"/>
  <c r="U4578" i="1" s="1"/>
  <c r="W4577" i="1" a="1"/>
  <c r="W4577" i="1" s="1"/>
  <c r="V4577" i="1" a="1"/>
  <c r="V4577" i="1" s="1"/>
  <c r="U4577" i="1"/>
  <c r="V4576" i="1"/>
  <c r="U4576" i="1" a="1"/>
  <c r="U4576" i="1" s="1"/>
  <c r="W4575" i="1" a="1"/>
  <c r="W4575" i="1" s="1"/>
  <c r="V4575" i="1" a="1"/>
  <c r="V4575" i="1" s="1"/>
  <c r="U4575" i="1" a="1"/>
  <c r="U4575" i="1" s="1"/>
  <c r="V4574" i="1" a="1"/>
  <c r="V4574" i="1" s="1"/>
  <c r="U4574" i="1" a="1"/>
  <c r="U4574" i="1" s="1"/>
  <c r="W4573" i="1" a="1"/>
  <c r="W4573" i="1" s="1"/>
  <c r="V4573" i="1" a="1"/>
  <c r="V4573" i="1" s="1"/>
  <c r="U4573" i="1"/>
  <c r="V4572" i="1"/>
  <c r="U4572" i="1" a="1"/>
  <c r="U4572" i="1" s="1"/>
  <c r="W4571" i="1" a="1"/>
  <c r="W4571" i="1" s="1"/>
  <c r="V4571" i="1" a="1"/>
  <c r="V4571" i="1" s="1"/>
  <c r="U4571" i="1" a="1"/>
  <c r="U4571" i="1" s="1"/>
  <c r="V4570" i="1" a="1"/>
  <c r="V4570" i="1" s="1"/>
  <c r="U4570" i="1" a="1"/>
  <c r="U4570" i="1" s="1"/>
  <c r="W4569" i="1" a="1"/>
  <c r="W4569" i="1" s="1"/>
  <c r="V4569" i="1" a="1"/>
  <c r="V4569" i="1" s="1"/>
  <c r="U4569" i="1"/>
  <c r="V4568" i="1"/>
  <c r="U4568" i="1" a="1"/>
  <c r="U4568" i="1" s="1"/>
  <c r="W4567" i="1" a="1"/>
  <c r="W4567" i="1" s="1"/>
  <c r="W4565" i="1" s="1" a="1"/>
  <c r="W4565" i="1" s="1"/>
  <c r="V4567" i="1" a="1"/>
  <c r="V4567" i="1" s="1"/>
  <c r="U4567" i="1" a="1"/>
  <c r="U4567" i="1" s="1"/>
  <c r="W4563" i="1" a="1"/>
  <c r="W4563" i="1" s="1"/>
  <c r="W4561" i="1" s="1" a="1"/>
  <c r="W4561" i="1" s="1"/>
  <c r="V4563" i="1" a="1"/>
  <c r="V4563" i="1" s="1"/>
  <c r="V4560" i="1" s="1"/>
  <c r="U4563" i="1" a="1"/>
  <c r="U4563" i="1" s="1"/>
  <c r="W4559" i="1" a="1"/>
  <c r="W4559" i="1" s="1"/>
  <c r="W4557" i="1" s="1" a="1"/>
  <c r="W4557" i="1" s="1"/>
  <c r="V4559" i="1" a="1"/>
  <c r="V4559" i="1" s="1"/>
  <c r="U4559" i="1" a="1"/>
  <c r="U4559" i="1" s="1"/>
  <c r="U4557" i="1" s="1"/>
  <c r="W4555" i="1" a="1"/>
  <c r="W4555" i="1" s="1"/>
  <c r="W4553" i="1" s="1" a="1"/>
  <c r="W4553" i="1" s="1"/>
  <c r="V4555" i="1" a="1"/>
  <c r="V4555" i="1" s="1"/>
  <c r="U4555" i="1" a="1"/>
  <c r="U4555" i="1" s="1"/>
  <c r="U4553" i="1" s="1"/>
  <c r="W4551" i="1" a="1"/>
  <c r="W4551" i="1" s="1"/>
  <c r="W4549" i="1" s="1" a="1"/>
  <c r="W4549" i="1" s="1"/>
  <c r="V4551" i="1" a="1"/>
  <c r="V4551" i="1" s="1"/>
  <c r="U4551" i="1" a="1"/>
  <c r="U4551" i="1" s="1"/>
  <c r="U4549" i="1" s="1"/>
  <c r="W4547" i="1" a="1"/>
  <c r="W4547" i="1" s="1"/>
  <c r="W4545" i="1" s="1" a="1"/>
  <c r="W4545" i="1" s="1"/>
  <c r="V4547" i="1" a="1"/>
  <c r="V4547" i="1" s="1"/>
  <c r="U4547" i="1" a="1"/>
  <c r="U4547" i="1" s="1"/>
  <c r="W4543" i="1" a="1"/>
  <c r="W4543" i="1" s="1"/>
  <c r="V4543" i="1" a="1"/>
  <c r="V4543" i="1" s="1"/>
  <c r="U4543" i="1" a="1"/>
  <c r="U4543" i="1" s="1"/>
  <c r="V4542" i="1" a="1"/>
  <c r="V4542" i="1" s="1"/>
  <c r="U4542" i="1" a="1"/>
  <c r="U4542" i="1" s="1"/>
  <c r="W4541" i="1" a="1"/>
  <c r="W4541" i="1" s="1"/>
  <c r="V4541" i="1" a="1"/>
  <c r="V4541" i="1" s="1"/>
  <c r="U4541" i="1"/>
  <c r="V4540" i="1"/>
  <c r="U4540" i="1" a="1"/>
  <c r="U4540" i="1" s="1"/>
  <c r="W4539" i="1" a="1"/>
  <c r="W4539" i="1" s="1"/>
  <c r="V4539" i="1" a="1"/>
  <c r="V4539" i="1" s="1"/>
  <c r="U4539" i="1" a="1"/>
  <c r="U4539" i="1" s="1"/>
  <c r="V4538" i="1" a="1"/>
  <c r="V4538" i="1" s="1"/>
  <c r="U4538" i="1" a="1"/>
  <c r="U4538" i="1" s="1"/>
  <c r="W4537" i="1" a="1"/>
  <c r="W4537" i="1" s="1"/>
  <c r="V4537" i="1" a="1"/>
  <c r="V4537" i="1" s="1"/>
  <c r="U4537" i="1"/>
  <c r="V4536" i="1"/>
  <c r="U4536" i="1" a="1"/>
  <c r="U4536" i="1" s="1"/>
  <c r="W4535" i="1" a="1"/>
  <c r="W4535" i="1" s="1"/>
  <c r="V4535" i="1" a="1"/>
  <c r="V4535" i="1" s="1"/>
  <c r="U4535" i="1" a="1"/>
  <c r="U4535" i="1" s="1"/>
  <c r="V4534" i="1" a="1"/>
  <c r="V4534" i="1" s="1"/>
  <c r="U4534" i="1" a="1"/>
  <c r="U4534" i="1" s="1"/>
  <c r="W4533" i="1" a="1"/>
  <c r="W4533" i="1" s="1"/>
  <c r="V4533" i="1" a="1"/>
  <c r="V4533" i="1" s="1"/>
  <c r="U4533" i="1"/>
  <c r="V4532" i="1"/>
  <c r="U4532" i="1" a="1"/>
  <c r="U4532" i="1" s="1"/>
  <c r="W4531" i="1" a="1"/>
  <c r="W4531" i="1" s="1"/>
  <c r="V4531" i="1" a="1"/>
  <c r="V4531" i="1" s="1"/>
  <c r="U4531" i="1" a="1"/>
  <c r="U4531" i="1" s="1"/>
  <c r="V4530" i="1" a="1"/>
  <c r="V4530" i="1" s="1"/>
  <c r="U4530" i="1" a="1"/>
  <c r="U4530" i="1" s="1"/>
  <c r="W4529" i="1" a="1"/>
  <c r="W4529" i="1" s="1"/>
  <c r="V4529" i="1" a="1"/>
  <c r="V4529" i="1" s="1"/>
  <c r="U4529" i="1"/>
  <c r="V4528" i="1"/>
  <c r="U4528" i="1" a="1"/>
  <c r="U4528" i="1" s="1"/>
  <c r="W4527" i="1" a="1"/>
  <c r="W4527" i="1" s="1"/>
  <c r="V4527" i="1" a="1"/>
  <c r="V4527" i="1" s="1"/>
  <c r="U4527" i="1" a="1"/>
  <c r="U4527" i="1" s="1"/>
  <c r="V4526" i="1" a="1"/>
  <c r="V4526" i="1" s="1"/>
  <c r="U4526" i="1" a="1"/>
  <c r="U4526" i="1" s="1"/>
  <c r="W4525" i="1" a="1"/>
  <c r="W4525" i="1" s="1"/>
  <c r="V4525" i="1" a="1"/>
  <c r="V4525" i="1" s="1"/>
  <c r="U4525" i="1"/>
  <c r="V4524" i="1"/>
  <c r="U4524" i="1" a="1"/>
  <c r="U4524" i="1" s="1"/>
  <c r="W4523" i="1" a="1"/>
  <c r="W4523" i="1" s="1"/>
  <c r="V4523" i="1" a="1"/>
  <c r="V4523" i="1" s="1"/>
  <c r="U4523" i="1" a="1"/>
  <c r="U4523" i="1" s="1"/>
  <c r="V4522" i="1" a="1"/>
  <c r="V4522" i="1" s="1"/>
  <c r="U4522" i="1" a="1"/>
  <c r="U4522" i="1" s="1"/>
  <c r="W4521" i="1" a="1"/>
  <c r="W4521" i="1" s="1"/>
  <c r="V4521" i="1" a="1"/>
  <c r="V4521" i="1" s="1"/>
  <c r="U4521" i="1"/>
  <c r="V4520" i="1"/>
  <c r="U4520" i="1" a="1"/>
  <c r="U4520" i="1" s="1"/>
  <c r="W4519" i="1" a="1"/>
  <c r="W4519" i="1" s="1"/>
  <c r="V4519" i="1" a="1"/>
  <c r="V4519" i="1" s="1"/>
  <c r="U4519" i="1" a="1"/>
  <c r="U4519" i="1" s="1"/>
  <c r="V4518" i="1" a="1"/>
  <c r="V4518" i="1" s="1"/>
  <c r="U4518" i="1" a="1"/>
  <c r="U4518" i="1" s="1"/>
  <c r="W4517" i="1" a="1"/>
  <c r="W4517" i="1" s="1"/>
  <c r="V4517" i="1" a="1"/>
  <c r="V4517" i="1" s="1"/>
  <c r="U4517" i="1"/>
  <c r="V4516" i="1"/>
  <c r="U4516" i="1" a="1"/>
  <c r="U4516" i="1" s="1"/>
  <c r="W4515" i="1" a="1"/>
  <c r="W4515" i="1" s="1"/>
  <c r="W4513" i="1" s="1" a="1"/>
  <c r="W4513" i="1" s="1"/>
  <c r="V4515" i="1" a="1"/>
  <c r="V4515" i="1" s="1"/>
  <c r="U4515" i="1" a="1"/>
  <c r="U4515" i="1" s="1"/>
  <c r="W4511" i="1" a="1"/>
  <c r="W4511" i="1" s="1"/>
  <c r="V4511" i="1" a="1"/>
  <c r="V4511" i="1" s="1"/>
  <c r="U4511" i="1" a="1"/>
  <c r="U4511" i="1" s="1"/>
  <c r="V4510" i="1" a="1"/>
  <c r="V4510" i="1" s="1"/>
  <c r="U4510" i="1" a="1"/>
  <c r="U4510" i="1" s="1"/>
  <c r="W4509" i="1" a="1"/>
  <c r="W4509" i="1" s="1"/>
  <c r="V4509" i="1" a="1"/>
  <c r="V4509" i="1" s="1"/>
  <c r="U4509" i="1"/>
  <c r="V4508" i="1"/>
  <c r="U4508" i="1" a="1"/>
  <c r="U4508" i="1" s="1"/>
  <c r="W4507" i="1" a="1"/>
  <c r="W4507" i="1" s="1"/>
  <c r="V4507" i="1" a="1"/>
  <c r="V4507" i="1" s="1"/>
  <c r="U4507" i="1" a="1"/>
  <c r="U4507" i="1" s="1"/>
  <c r="V4506" i="1" a="1"/>
  <c r="V4506" i="1" s="1"/>
  <c r="U4506" i="1" a="1"/>
  <c r="U4506" i="1" s="1"/>
  <c r="W4505" i="1" a="1"/>
  <c r="W4505" i="1" s="1"/>
  <c r="V4505" i="1" a="1"/>
  <c r="V4505" i="1" s="1"/>
  <c r="U4505" i="1"/>
  <c r="V4504" i="1"/>
  <c r="U4504" i="1" a="1"/>
  <c r="U4504" i="1" s="1"/>
  <c r="W4503" i="1" a="1"/>
  <c r="W4503" i="1" s="1"/>
  <c r="V4503" i="1" a="1"/>
  <c r="V4503" i="1" s="1"/>
  <c r="U4503" i="1" a="1"/>
  <c r="U4503" i="1" s="1"/>
  <c r="V4502" i="1" a="1"/>
  <c r="V4502" i="1" s="1"/>
  <c r="U4502" i="1" a="1"/>
  <c r="U4502" i="1" s="1"/>
  <c r="W4501" i="1" a="1"/>
  <c r="W4501" i="1" s="1"/>
  <c r="V4501" i="1" a="1"/>
  <c r="V4501" i="1" s="1"/>
  <c r="U4501" i="1"/>
  <c r="V4500" i="1"/>
  <c r="U4500" i="1" a="1"/>
  <c r="U4500" i="1" s="1"/>
  <c r="W4499" i="1" a="1"/>
  <c r="W4499" i="1" s="1"/>
  <c r="V4499" i="1" a="1"/>
  <c r="V4499" i="1" s="1"/>
  <c r="U4499" i="1" a="1"/>
  <c r="U4499" i="1" s="1"/>
  <c r="V4498" i="1" a="1"/>
  <c r="V4498" i="1" s="1"/>
  <c r="U4498" i="1" a="1"/>
  <c r="U4498" i="1" s="1"/>
  <c r="W4497" i="1" a="1"/>
  <c r="W4497" i="1" s="1"/>
  <c r="V4497" i="1" a="1"/>
  <c r="V4497" i="1" s="1"/>
  <c r="U4497" i="1"/>
  <c r="V4496" i="1"/>
  <c r="U4496" i="1" a="1"/>
  <c r="U4496" i="1" s="1"/>
  <c r="W4495" i="1" a="1"/>
  <c r="W4495" i="1" s="1"/>
  <c r="V4495" i="1" a="1"/>
  <c r="V4495" i="1" s="1"/>
  <c r="U4495" i="1" a="1"/>
  <c r="U4495" i="1" s="1"/>
  <c r="V4494" i="1" a="1"/>
  <c r="V4494" i="1" s="1"/>
  <c r="U4494" i="1" a="1"/>
  <c r="U4494" i="1" s="1"/>
  <c r="W4493" i="1" a="1"/>
  <c r="W4493" i="1" s="1"/>
  <c r="V4493" i="1" a="1"/>
  <c r="V4493" i="1" s="1"/>
  <c r="U4493" i="1"/>
  <c r="V4492" i="1"/>
  <c r="U4492" i="1" a="1"/>
  <c r="U4492" i="1" s="1"/>
  <c r="W4491" i="1" a="1"/>
  <c r="W4491" i="1" s="1"/>
  <c r="V4491" i="1" a="1"/>
  <c r="V4491" i="1" s="1"/>
  <c r="U4491" i="1" a="1"/>
  <c r="U4491" i="1" s="1"/>
  <c r="V4490" i="1" a="1"/>
  <c r="V4490" i="1" s="1"/>
  <c r="U4490" i="1" a="1"/>
  <c r="U4490" i="1" s="1"/>
  <c r="W4489" i="1" a="1"/>
  <c r="W4489" i="1" s="1"/>
  <c r="V4489" i="1" a="1"/>
  <c r="V4489" i="1" s="1"/>
  <c r="U4489" i="1"/>
  <c r="V4488" i="1"/>
  <c r="U4488" i="1" a="1"/>
  <c r="U4488" i="1" s="1"/>
  <c r="W4487" i="1" a="1"/>
  <c r="W4487" i="1" s="1"/>
  <c r="W4485" i="1" s="1" a="1"/>
  <c r="W4485" i="1" s="1"/>
  <c r="V4487" i="1" a="1"/>
  <c r="V4487" i="1" s="1"/>
  <c r="U4487" i="1" a="1"/>
  <c r="U4487" i="1" s="1"/>
  <c r="U4485" i="1" s="1"/>
  <c r="W4483" i="1" a="1"/>
  <c r="W4483" i="1" s="1"/>
  <c r="W4481" i="1" s="1" a="1"/>
  <c r="W4481" i="1" s="1"/>
  <c r="V4483" i="1" a="1"/>
  <c r="V4483" i="1" s="1"/>
  <c r="U4483" i="1" a="1"/>
  <c r="U4483" i="1" s="1"/>
  <c r="U4481" i="1" s="1"/>
  <c r="W4479" i="1" a="1"/>
  <c r="W4479" i="1" s="1"/>
  <c r="V4479" i="1" a="1"/>
  <c r="V4479" i="1" s="1"/>
  <c r="U4479" i="1" a="1"/>
  <c r="U4479" i="1" s="1"/>
  <c r="V4478" i="1" a="1"/>
  <c r="V4478" i="1" s="1"/>
  <c r="U4478" i="1" a="1"/>
  <c r="U4478" i="1" s="1"/>
  <c r="W4477" i="1" a="1"/>
  <c r="W4477" i="1" s="1"/>
  <c r="V4477" i="1" a="1"/>
  <c r="V4477" i="1" s="1"/>
  <c r="U4477" i="1"/>
  <c r="V4476" i="1"/>
  <c r="U4476" i="1" a="1"/>
  <c r="U4476" i="1" s="1"/>
  <c r="W4475" i="1" a="1"/>
  <c r="W4475" i="1" s="1"/>
  <c r="V4475" i="1" a="1"/>
  <c r="V4475" i="1" s="1"/>
  <c r="U4475" i="1" a="1"/>
  <c r="U4475" i="1" s="1"/>
  <c r="V4474" i="1" a="1"/>
  <c r="V4474" i="1" s="1"/>
  <c r="U4474" i="1" a="1"/>
  <c r="U4474" i="1" s="1"/>
  <c r="W4473" i="1" a="1"/>
  <c r="W4473" i="1" s="1"/>
  <c r="V4473" i="1" a="1"/>
  <c r="V4473" i="1" s="1"/>
  <c r="U4473" i="1"/>
  <c r="V4472" i="1"/>
  <c r="U4472" i="1" a="1"/>
  <c r="U4472" i="1" s="1"/>
  <c r="W4471" i="1" a="1"/>
  <c r="W4471" i="1" s="1"/>
  <c r="W4469" i="1" s="1" a="1"/>
  <c r="W4469" i="1" s="1"/>
  <c r="V4471" i="1" a="1"/>
  <c r="V4471" i="1" s="1"/>
  <c r="U4471" i="1" a="1"/>
  <c r="U4471" i="1" s="1"/>
  <c r="U4469" i="1" s="1"/>
  <c r="W4467" i="1" a="1"/>
  <c r="W4467" i="1" s="1"/>
  <c r="V4467" i="1" a="1"/>
  <c r="V4467" i="1" s="1"/>
  <c r="U4467" i="1" a="1"/>
  <c r="U4467" i="1" s="1"/>
  <c r="V4466" i="1" a="1"/>
  <c r="V4466" i="1" s="1"/>
  <c r="U4466" i="1" a="1"/>
  <c r="U4466" i="1" s="1"/>
  <c r="W4465" i="1" a="1"/>
  <c r="W4465" i="1" s="1"/>
  <c r="V4465" i="1" a="1"/>
  <c r="V4465" i="1" s="1"/>
  <c r="U4465" i="1"/>
  <c r="V4464" i="1"/>
  <c r="U4464" i="1" a="1"/>
  <c r="U4464" i="1" s="1"/>
  <c r="W4463" i="1" a="1"/>
  <c r="W4463" i="1" s="1"/>
  <c r="V4463" i="1" a="1"/>
  <c r="V4463" i="1" s="1"/>
  <c r="U4463" i="1" a="1"/>
  <c r="U4463" i="1" s="1"/>
  <c r="V4462" i="1" a="1"/>
  <c r="V4462" i="1" s="1"/>
  <c r="U4462" i="1" a="1"/>
  <c r="U4462" i="1" s="1"/>
  <c r="W4461" i="1" a="1"/>
  <c r="W4461" i="1" s="1"/>
  <c r="V4461" i="1" a="1"/>
  <c r="V4461" i="1" s="1"/>
  <c r="U4461" i="1"/>
  <c r="V4460" i="1"/>
  <c r="U4460" i="1" a="1"/>
  <c r="U4460" i="1" s="1"/>
  <c r="W4459" i="1" a="1"/>
  <c r="W4459" i="1" s="1"/>
  <c r="V4459" i="1" a="1"/>
  <c r="V4459" i="1" s="1"/>
  <c r="U4459" i="1" a="1"/>
  <c r="U4459" i="1" s="1"/>
  <c r="V4458" i="1" a="1"/>
  <c r="V4458" i="1" s="1"/>
  <c r="U4458" i="1" a="1"/>
  <c r="U4458" i="1" s="1"/>
  <c r="W4457" i="1" a="1"/>
  <c r="W4457" i="1" s="1"/>
  <c r="V4457" i="1" a="1"/>
  <c r="V4457" i="1" s="1"/>
  <c r="U4457" i="1"/>
  <c r="V4456" i="1"/>
  <c r="U4456" i="1" a="1"/>
  <c r="U4456" i="1" s="1"/>
  <c r="W4455" i="1" a="1"/>
  <c r="W4455" i="1" s="1"/>
  <c r="W4453" i="1" s="1" a="1"/>
  <c r="W4453" i="1" s="1"/>
  <c r="V4455" i="1" a="1"/>
  <c r="V4455" i="1" s="1"/>
  <c r="U4455" i="1" a="1"/>
  <c r="U4455" i="1" s="1"/>
  <c r="W4451" i="1" a="1"/>
  <c r="W4451" i="1" s="1"/>
  <c r="V4451" i="1" a="1"/>
  <c r="V4451" i="1" s="1"/>
  <c r="U4451" i="1" a="1"/>
  <c r="U4451" i="1" s="1"/>
  <c r="V4450" i="1" a="1"/>
  <c r="V4450" i="1" s="1"/>
  <c r="U4450" i="1" a="1"/>
  <c r="U4450" i="1" s="1"/>
  <c r="W4449" i="1" a="1"/>
  <c r="W4449" i="1" s="1"/>
  <c r="V4449" i="1" a="1"/>
  <c r="V4449" i="1" s="1"/>
  <c r="U4449" i="1"/>
  <c r="V4448" i="1"/>
  <c r="U4448" i="1" a="1"/>
  <c r="U4448" i="1" s="1"/>
  <c r="W4447" i="1" a="1"/>
  <c r="W4447" i="1" s="1"/>
  <c r="W4445" i="1" s="1" a="1"/>
  <c r="W4445" i="1" s="1"/>
  <c r="V4447" i="1" a="1"/>
  <c r="V4447" i="1" s="1"/>
  <c r="U4447" i="1" a="1"/>
  <c r="U4447" i="1" s="1"/>
  <c r="W4443" i="1" a="1"/>
  <c r="W4443" i="1" s="1"/>
  <c r="W4441" i="1" s="1" a="1"/>
  <c r="W4441" i="1" s="1"/>
  <c r="V4443" i="1" a="1"/>
  <c r="V4443" i="1" s="1"/>
  <c r="U4443" i="1" a="1"/>
  <c r="U4443" i="1" s="1"/>
  <c r="U4441" i="1" s="1"/>
  <c r="W4439" i="1" a="1"/>
  <c r="W4439" i="1" s="1"/>
  <c r="W4437" i="1" s="1" a="1"/>
  <c r="W4437" i="1" s="1"/>
  <c r="V4439" i="1" a="1"/>
  <c r="V4439" i="1" s="1"/>
  <c r="U4439" i="1" a="1"/>
  <c r="U4439" i="1" s="1"/>
  <c r="W4435" i="1" a="1"/>
  <c r="W4435" i="1" s="1"/>
  <c r="V4435" i="1" a="1"/>
  <c r="V4435" i="1" s="1"/>
  <c r="U4435" i="1" a="1"/>
  <c r="U4435" i="1" s="1"/>
  <c r="V4434" i="1" a="1"/>
  <c r="V4434" i="1" s="1"/>
  <c r="U4434" i="1" a="1"/>
  <c r="U4434" i="1" s="1"/>
  <c r="W4433" i="1" a="1"/>
  <c r="W4433" i="1" s="1"/>
  <c r="V4433" i="1" a="1"/>
  <c r="V4433" i="1" s="1"/>
  <c r="U4433" i="1"/>
  <c r="V4432" i="1"/>
  <c r="U4432" i="1" a="1"/>
  <c r="U4432" i="1" s="1"/>
  <c r="W4431" i="1" a="1"/>
  <c r="W4431" i="1" s="1"/>
  <c r="W4429" i="1" s="1" a="1"/>
  <c r="W4429" i="1" s="1"/>
  <c r="V4431" i="1" a="1"/>
  <c r="V4431" i="1" s="1"/>
  <c r="U4431" i="1" a="1"/>
  <c r="U4431" i="1" s="1"/>
  <c r="U4429" i="1" s="1"/>
  <c r="W4427" i="1" a="1"/>
  <c r="W4427" i="1" s="1"/>
  <c r="W4425" i="1" s="1" a="1"/>
  <c r="W4425" i="1" s="1"/>
  <c r="V4427" i="1" a="1"/>
  <c r="V4427" i="1" s="1"/>
  <c r="U4427" i="1" a="1"/>
  <c r="U4427" i="1" s="1"/>
  <c r="W4423" i="1" a="1"/>
  <c r="W4423" i="1" s="1"/>
  <c r="W4421" i="1" s="1" a="1"/>
  <c r="W4421" i="1" s="1"/>
  <c r="V4423" i="1" a="1"/>
  <c r="V4423" i="1" s="1"/>
  <c r="U4423" i="1" a="1"/>
  <c r="U4423" i="1" s="1"/>
  <c r="U4421" i="1" s="1"/>
  <c r="W4419" i="1" a="1"/>
  <c r="W4419" i="1" s="1"/>
  <c r="V4419" i="1" a="1"/>
  <c r="V4419" i="1" s="1"/>
  <c r="U4419" i="1" a="1"/>
  <c r="U4419" i="1" s="1"/>
  <c r="V4418" i="1" a="1"/>
  <c r="V4418" i="1" s="1"/>
  <c r="U4418" i="1" a="1"/>
  <c r="U4418" i="1" s="1"/>
  <c r="W4417" i="1" a="1"/>
  <c r="W4417" i="1" s="1"/>
  <c r="V4417" i="1" a="1"/>
  <c r="V4417" i="1" s="1"/>
  <c r="U4417" i="1"/>
  <c r="V4416" i="1"/>
  <c r="U4416" i="1" a="1"/>
  <c r="U4416" i="1" s="1"/>
  <c r="W4415" i="1" a="1"/>
  <c r="W4415" i="1" s="1"/>
  <c r="W4413" i="1" s="1" a="1"/>
  <c r="W4413" i="1" s="1"/>
  <c r="V4415" i="1" a="1"/>
  <c r="V4415" i="1" s="1"/>
  <c r="U4415" i="1" a="1"/>
  <c r="U4415" i="1" s="1"/>
  <c r="W4411" i="1" a="1"/>
  <c r="W4411" i="1" s="1"/>
  <c r="W4409" i="1" s="1" a="1"/>
  <c r="W4409" i="1" s="1"/>
  <c r="V4411" i="1" a="1"/>
  <c r="V4411" i="1" s="1"/>
  <c r="U4411" i="1" a="1"/>
  <c r="U4411" i="1" s="1"/>
  <c r="W4407" i="1" a="1"/>
  <c r="W4407" i="1" s="1"/>
  <c r="V4407" i="1" a="1"/>
  <c r="V4407" i="1" s="1"/>
  <c r="U4407" i="1" a="1"/>
  <c r="U4407" i="1" s="1"/>
  <c r="V4406" i="1" a="1"/>
  <c r="V4406" i="1" s="1"/>
  <c r="U4406" i="1" a="1"/>
  <c r="U4406" i="1" s="1"/>
  <c r="W4405" i="1" a="1"/>
  <c r="W4405" i="1" s="1"/>
  <c r="V4405" i="1" a="1"/>
  <c r="V4405" i="1" s="1"/>
  <c r="U4405" i="1"/>
  <c r="V4404" i="1"/>
  <c r="U4404" i="1" a="1"/>
  <c r="U4404" i="1" s="1"/>
  <c r="W4403" i="1" a="1"/>
  <c r="W4403" i="1" s="1"/>
  <c r="V4403" i="1" a="1"/>
  <c r="V4403" i="1" s="1"/>
  <c r="U4403" i="1" a="1"/>
  <c r="U4403" i="1" s="1"/>
  <c r="V4402" i="1" a="1"/>
  <c r="V4402" i="1" s="1"/>
  <c r="U4402" i="1" a="1"/>
  <c r="U4402" i="1" s="1"/>
  <c r="W4401" i="1" a="1"/>
  <c r="W4401" i="1" s="1"/>
  <c r="V4401" i="1" a="1"/>
  <c r="V4401" i="1" s="1"/>
  <c r="U4401" i="1"/>
  <c r="V4400" i="1"/>
  <c r="U4400" i="1" a="1"/>
  <c r="U4400" i="1" s="1"/>
  <c r="W4399" i="1" a="1"/>
  <c r="W4399" i="1" s="1"/>
  <c r="V4399" i="1" a="1"/>
  <c r="V4399" i="1" s="1"/>
  <c r="U4399" i="1" a="1"/>
  <c r="U4399" i="1" s="1"/>
  <c r="V4398" i="1" a="1"/>
  <c r="V4398" i="1" s="1"/>
  <c r="U4398" i="1" a="1"/>
  <c r="U4398" i="1" s="1"/>
  <c r="W4397" i="1" a="1"/>
  <c r="W4397" i="1" s="1"/>
  <c r="V4397" i="1" a="1"/>
  <c r="V4397" i="1" s="1"/>
  <c r="U4397" i="1"/>
  <c r="V4396" i="1"/>
  <c r="U4396" i="1" a="1"/>
  <c r="U4396" i="1" s="1"/>
  <c r="W4395" i="1" a="1"/>
  <c r="W4395" i="1" s="1"/>
  <c r="V4395" i="1" a="1"/>
  <c r="V4395" i="1" s="1"/>
  <c r="U4395" i="1" a="1"/>
  <c r="U4395" i="1" s="1"/>
  <c r="V4394" i="1" a="1"/>
  <c r="V4394" i="1" s="1"/>
  <c r="U4394" i="1" a="1"/>
  <c r="U4394" i="1" s="1"/>
  <c r="W4393" i="1" a="1"/>
  <c r="W4393" i="1" s="1"/>
  <c r="V4393" i="1" a="1"/>
  <c r="V4393" i="1" s="1"/>
  <c r="U4393" i="1"/>
  <c r="V4392" i="1"/>
  <c r="U4392" i="1" a="1"/>
  <c r="U4392" i="1" s="1"/>
  <c r="W4391" i="1" a="1"/>
  <c r="W4391" i="1" s="1"/>
  <c r="V4391" i="1" a="1"/>
  <c r="V4391" i="1" s="1"/>
  <c r="U4391" i="1" a="1"/>
  <c r="U4391" i="1" s="1"/>
  <c r="V4390" i="1" a="1"/>
  <c r="V4390" i="1" s="1"/>
  <c r="U4390" i="1" a="1"/>
  <c r="U4390" i="1" s="1"/>
  <c r="W4389" i="1" a="1"/>
  <c r="W4389" i="1" s="1"/>
  <c r="V4389" i="1" a="1"/>
  <c r="V4389" i="1" s="1"/>
  <c r="U4389" i="1"/>
  <c r="V4388" i="1"/>
  <c r="U4388" i="1" a="1"/>
  <c r="U4388" i="1" s="1"/>
  <c r="W4387" i="1" a="1"/>
  <c r="W4387" i="1" s="1"/>
  <c r="W4385" i="1" s="1" a="1"/>
  <c r="W4385" i="1" s="1"/>
  <c r="V4387" i="1" a="1"/>
  <c r="V4387" i="1" s="1"/>
  <c r="U4387" i="1" a="1"/>
  <c r="U4387" i="1" s="1"/>
  <c r="U4385" i="1" s="1"/>
  <c r="W4383" i="1" a="1"/>
  <c r="W4383" i="1" s="1"/>
  <c r="V4383" i="1" a="1"/>
  <c r="V4383" i="1" s="1"/>
  <c r="U4383" i="1" a="1"/>
  <c r="U4383" i="1" s="1"/>
  <c r="V4382" i="1" a="1"/>
  <c r="V4382" i="1" s="1"/>
  <c r="U4382" i="1" a="1"/>
  <c r="U4382" i="1" s="1"/>
  <c r="W4381" i="1" a="1"/>
  <c r="W4381" i="1" s="1"/>
  <c r="V4381" i="1" a="1"/>
  <c r="V4381" i="1" s="1"/>
  <c r="U4381" i="1"/>
  <c r="V4380" i="1"/>
  <c r="U4380" i="1" a="1"/>
  <c r="U4380" i="1" s="1"/>
  <c r="W4379" i="1" a="1"/>
  <c r="W4379" i="1" s="1"/>
  <c r="V4379" i="1" a="1"/>
  <c r="V4379" i="1" s="1"/>
  <c r="U4379" i="1" a="1"/>
  <c r="U4379" i="1" s="1"/>
  <c r="V4378" i="1" a="1"/>
  <c r="V4378" i="1" s="1"/>
  <c r="U4378" i="1" a="1"/>
  <c r="U4378" i="1" s="1"/>
  <c r="W4377" i="1" a="1"/>
  <c r="W4377" i="1" s="1"/>
  <c r="V4377" i="1" a="1"/>
  <c r="V4377" i="1" s="1"/>
  <c r="U4377" i="1"/>
  <c r="V4376" i="1"/>
  <c r="U4376" i="1" a="1"/>
  <c r="U4376" i="1" s="1"/>
  <c r="W4375" i="1" a="1"/>
  <c r="W4375" i="1" s="1"/>
  <c r="V4375" i="1" a="1"/>
  <c r="V4375" i="1" s="1"/>
  <c r="U4375" i="1" a="1"/>
  <c r="U4375" i="1" s="1"/>
  <c r="V4374" i="1" a="1"/>
  <c r="V4374" i="1" s="1"/>
  <c r="U4374" i="1" a="1"/>
  <c r="U4374" i="1" s="1"/>
  <c r="W4373" i="1" a="1"/>
  <c r="W4373" i="1" s="1"/>
  <c r="V4373" i="1" a="1"/>
  <c r="V4373" i="1" s="1"/>
  <c r="U4373" i="1"/>
  <c r="V4372" i="1"/>
  <c r="U4372" i="1" a="1"/>
  <c r="U4372" i="1" s="1"/>
  <c r="W4371" i="1" a="1"/>
  <c r="W4371" i="1" s="1"/>
  <c r="V4371" i="1" a="1"/>
  <c r="V4371" i="1" s="1"/>
  <c r="U4371" i="1" a="1"/>
  <c r="U4371" i="1" s="1"/>
  <c r="V4370" i="1" a="1"/>
  <c r="V4370" i="1" s="1"/>
  <c r="U4370" i="1" a="1"/>
  <c r="U4370" i="1" s="1"/>
  <c r="W4369" i="1" a="1"/>
  <c r="W4369" i="1" s="1"/>
  <c r="V4369" i="1" a="1"/>
  <c r="V4369" i="1" s="1"/>
  <c r="U4369" i="1"/>
  <c r="V4368" i="1"/>
  <c r="U4368" i="1" a="1"/>
  <c r="U4368" i="1" s="1"/>
  <c r="W4367" i="1" a="1"/>
  <c r="W4367" i="1" s="1"/>
  <c r="V4367" i="1" a="1"/>
  <c r="V4367" i="1" s="1"/>
  <c r="U4367" i="1" a="1"/>
  <c r="U4367" i="1" s="1"/>
  <c r="V4366" i="1" a="1"/>
  <c r="V4366" i="1" s="1"/>
  <c r="U4366" i="1" a="1"/>
  <c r="U4366" i="1" s="1"/>
  <c r="W4365" i="1" a="1"/>
  <c r="W4365" i="1" s="1"/>
  <c r="V4365" i="1" a="1"/>
  <c r="V4365" i="1" s="1"/>
  <c r="U4365" i="1"/>
  <c r="V4364" i="1"/>
  <c r="U4364" i="1" a="1"/>
  <c r="U4364" i="1" s="1"/>
  <c r="W4363" i="1" a="1"/>
  <c r="W4363" i="1" s="1"/>
  <c r="V4363" i="1" a="1"/>
  <c r="V4363" i="1" s="1"/>
  <c r="U4363" i="1" a="1"/>
  <c r="U4363" i="1" s="1"/>
  <c r="V4362" i="1" a="1"/>
  <c r="V4362" i="1" s="1"/>
  <c r="U4362" i="1" a="1"/>
  <c r="U4362" i="1" s="1"/>
  <c r="W4361" i="1" a="1"/>
  <c r="W4361" i="1" s="1"/>
  <c r="V4361" i="1" a="1"/>
  <c r="V4361" i="1" s="1"/>
  <c r="U4361" i="1"/>
  <c r="V4360" i="1"/>
  <c r="U4360" i="1" a="1"/>
  <c r="U4360" i="1" s="1"/>
  <c r="W4359" i="1" a="1"/>
  <c r="W4359" i="1" s="1"/>
  <c r="V4359" i="1" a="1"/>
  <c r="V4359" i="1" s="1"/>
  <c r="U4359" i="1" a="1"/>
  <c r="U4359" i="1" s="1"/>
  <c r="V4358" i="1" a="1"/>
  <c r="V4358" i="1" s="1"/>
  <c r="U4358" i="1" a="1"/>
  <c r="U4358" i="1" s="1"/>
  <c r="W4357" i="1" a="1"/>
  <c r="W4357" i="1" s="1"/>
  <c r="V4357" i="1" a="1"/>
  <c r="V4357" i="1" s="1"/>
  <c r="U4357" i="1"/>
  <c r="V4356" i="1"/>
  <c r="U4356" i="1" a="1"/>
  <c r="U4356" i="1" s="1"/>
  <c r="W4355" i="1" a="1"/>
  <c r="W4355" i="1" s="1"/>
  <c r="V4355" i="1" a="1"/>
  <c r="V4355" i="1" s="1"/>
  <c r="U4355" i="1" a="1"/>
  <c r="U4355" i="1" s="1"/>
  <c r="V4354" i="1" a="1"/>
  <c r="V4354" i="1" s="1"/>
  <c r="U4354" i="1" a="1"/>
  <c r="U4354" i="1" s="1"/>
  <c r="W4353" i="1" a="1"/>
  <c r="W4353" i="1" s="1"/>
  <c r="V4353" i="1" a="1"/>
  <c r="V4353" i="1" s="1"/>
  <c r="U4353" i="1"/>
  <c r="V4352" i="1"/>
  <c r="U4352" i="1" a="1"/>
  <c r="U4352" i="1" s="1"/>
  <c r="W4351" i="1" a="1"/>
  <c r="W4351" i="1" s="1"/>
  <c r="V4351" i="1" a="1"/>
  <c r="V4351" i="1" s="1"/>
  <c r="U4351" i="1" a="1"/>
  <c r="U4351" i="1" s="1"/>
  <c r="V4350" i="1" a="1"/>
  <c r="V4350" i="1" s="1"/>
  <c r="U4350" i="1" a="1"/>
  <c r="U4350" i="1" s="1"/>
  <c r="W4349" i="1" a="1"/>
  <c r="W4349" i="1" s="1"/>
  <c r="V4349" i="1" a="1"/>
  <c r="V4349" i="1" s="1"/>
  <c r="U4349" i="1"/>
  <c r="V4348" i="1"/>
  <c r="U4348" i="1" a="1"/>
  <c r="U4348" i="1" s="1"/>
  <c r="W4347" i="1" a="1"/>
  <c r="W4347" i="1" s="1"/>
  <c r="V4347" i="1" a="1"/>
  <c r="V4347" i="1" s="1"/>
  <c r="U4347" i="1" a="1"/>
  <c r="U4347" i="1" s="1"/>
  <c r="V4346" i="1" a="1"/>
  <c r="V4346" i="1" s="1"/>
  <c r="U4346" i="1" a="1"/>
  <c r="U4346" i="1" s="1"/>
  <c r="W4345" i="1" a="1"/>
  <c r="W4345" i="1" s="1"/>
  <c r="V4345" i="1" a="1"/>
  <c r="V4345" i="1" s="1"/>
  <c r="U4345" i="1"/>
  <c r="V4344" i="1"/>
  <c r="U4344" i="1" a="1"/>
  <c r="U4344" i="1" s="1"/>
  <c r="W4343" i="1" a="1"/>
  <c r="W4343" i="1" s="1"/>
  <c r="V4343" i="1" a="1"/>
  <c r="V4343" i="1" s="1"/>
  <c r="U4343" i="1" a="1"/>
  <c r="U4343" i="1" s="1"/>
  <c r="V4342" i="1" a="1"/>
  <c r="V4342" i="1" s="1"/>
  <c r="U4342" i="1" a="1"/>
  <c r="U4342" i="1" s="1"/>
  <c r="W4341" i="1" a="1"/>
  <c r="W4341" i="1" s="1"/>
  <c r="V4341" i="1" a="1"/>
  <c r="V4341" i="1" s="1"/>
  <c r="U4341" i="1"/>
  <c r="V4340" i="1"/>
  <c r="U4340" i="1" a="1"/>
  <c r="U4340" i="1" s="1"/>
  <c r="W4339" i="1" a="1"/>
  <c r="W4339" i="1" s="1"/>
  <c r="W4337" i="1" s="1" a="1"/>
  <c r="W4337" i="1" s="1"/>
  <c r="V4339" i="1" a="1"/>
  <c r="V4339" i="1" s="1"/>
  <c r="V4337" i="1" s="1" a="1"/>
  <c r="V4337" i="1" s="1"/>
  <c r="U4339" i="1" a="1"/>
  <c r="U4339" i="1" s="1"/>
  <c r="U4338" i="1" s="1" a="1"/>
  <c r="U4338" i="1" s="1"/>
  <c r="W4335" i="1" a="1"/>
  <c r="W4335" i="1" s="1"/>
  <c r="W4333" i="1" s="1" a="1"/>
  <c r="W4333" i="1" s="1"/>
  <c r="V4335" i="1" a="1"/>
  <c r="V4335" i="1" s="1"/>
  <c r="U4335" i="1" a="1"/>
  <c r="U4335" i="1" s="1"/>
  <c r="W4331" i="1" a="1"/>
  <c r="W4331" i="1" s="1"/>
  <c r="W4329" i="1" s="1" a="1"/>
  <c r="W4329" i="1" s="1"/>
  <c r="V4331" i="1" a="1"/>
  <c r="V4331" i="1" s="1"/>
  <c r="U4331" i="1" a="1"/>
  <c r="U4331" i="1" s="1"/>
  <c r="W4327" i="1" a="1"/>
  <c r="W4327" i="1" s="1"/>
  <c r="W4325" i="1" s="1" a="1"/>
  <c r="W4325" i="1" s="1"/>
  <c r="V4327" i="1" a="1"/>
  <c r="V4327" i="1" s="1"/>
  <c r="U4327" i="1" a="1"/>
  <c r="U4327" i="1" s="1"/>
  <c r="U4325" i="1" s="1"/>
  <c r="W4323" i="1" a="1"/>
  <c r="W4323" i="1" s="1"/>
  <c r="W4321" i="1" s="1" a="1"/>
  <c r="W4321" i="1" s="1"/>
  <c r="V4323" i="1" a="1"/>
  <c r="V4323" i="1" s="1"/>
  <c r="U4323" i="1" a="1"/>
  <c r="U4323" i="1" s="1"/>
  <c r="W4319" i="1" a="1"/>
  <c r="W4319" i="1" s="1"/>
  <c r="V4319" i="1" a="1"/>
  <c r="V4319" i="1" s="1"/>
  <c r="U4319" i="1" a="1"/>
  <c r="U4319" i="1" s="1"/>
  <c r="V4318" i="1" a="1"/>
  <c r="V4318" i="1" s="1"/>
  <c r="U4318" i="1" a="1"/>
  <c r="U4318" i="1" s="1"/>
  <c r="W4317" i="1" a="1"/>
  <c r="W4317" i="1" s="1"/>
  <c r="V4317" i="1" a="1"/>
  <c r="V4317" i="1" s="1"/>
  <c r="U4317" i="1"/>
  <c r="V4316" i="1"/>
  <c r="U4316" i="1" a="1"/>
  <c r="U4316" i="1" s="1"/>
  <c r="W4315" i="1" a="1"/>
  <c r="W4315" i="1" s="1"/>
  <c r="V4315" i="1" a="1"/>
  <c r="V4315" i="1" s="1"/>
  <c r="U4315" i="1" a="1"/>
  <c r="U4315" i="1" s="1"/>
  <c r="V4314" i="1" a="1"/>
  <c r="V4314" i="1" s="1"/>
  <c r="U4314" i="1" a="1"/>
  <c r="U4314" i="1" s="1"/>
  <c r="W4313" i="1" a="1"/>
  <c r="W4313" i="1" s="1"/>
  <c r="V4313" i="1" a="1"/>
  <c r="V4313" i="1" s="1"/>
  <c r="U4313" i="1"/>
  <c r="V4312" i="1"/>
  <c r="U4312" i="1" a="1"/>
  <c r="U4312" i="1" s="1"/>
  <c r="W4311" i="1" a="1"/>
  <c r="W4311" i="1" s="1"/>
  <c r="V4311" i="1" a="1"/>
  <c r="V4311" i="1" s="1"/>
  <c r="U4311" i="1" a="1"/>
  <c r="U4311" i="1" s="1"/>
  <c r="V4310" i="1" a="1"/>
  <c r="V4310" i="1" s="1"/>
  <c r="U4310" i="1" a="1"/>
  <c r="U4310" i="1" s="1"/>
  <c r="W4309" i="1" a="1"/>
  <c r="W4309" i="1" s="1"/>
  <c r="V4309" i="1" a="1"/>
  <c r="V4309" i="1" s="1"/>
  <c r="U4309" i="1"/>
  <c r="V4308" i="1"/>
  <c r="U4308" i="1" a="1"/>
  <c r="U4308" i="1" s="1"/>
  <c r="W4307" i="1" a="1"/>
  <c r="W4307" i="1" s="1"/>
  <c r="W4305" i="1" s="1" a="1"/>
  <c r="W4305" i="1" s="1"/>
  <c r="V4307" i="1" a="1"/>
  <c r="V4307" i="1" s="1"/>
  <c r="V4304" i="1" s="1"/>
  <c r="V4305" i="1" s="1" a="1"/>
  <c r="V4305" i="1" s="1"/>
  <c r="V4306" i="1" s="1" a="1"/>
  <c r="V4306" i="1" s="1"/>
  <c r="U4307" i="1" a="1"/>
  <c r="U4307" i="1" s="1"/>
  <c r="W4303" i="1" a="1"/>
  <c r="W4303" i="1" s="1"/>
  <c r="V4303" i="1" a="1"/>
  <c r="V4303" i="1" s="1"/>
  <c r="U4303" i="1" a="1"/>
  <c r="U4303" i="1" s="1"/>
  <c r="V4302" i="1" a="1"/>
  <c r="V4302" i="1" s="1"/>
  <c r="U4302" i="1" a="1"/>
  <c r="U4302" i="1" s="1"/>
  <c r="W4301" i="1" a="1"/>
  <c r="W4301" i="1" s="1"/>
  <c r="V4301" i="1" a="1"/>
  <c r="V4301" i="1" s="1"/>
  <c r="U4301" i="1"/>
  <c r="V4300" i="1"/>
  <c r="U4300" i="1" a="1"/>
  <c r="U4300" i="1" s="1"/>
  <c r="W4299" i="1" a="1"/>
  <c r="W4299" i="1" s="1"/>
  <c r="W4297" i="1" s="1" a="1"/>
  <c r="W4297" i="1" s="1"/>
  <c r="V4299" i="1" a="1"/>
  <c r="V4299" i="1" s="1"/>
  <c r="V4296" i="1" s="1"/>
  <c r="U4299" i="1" a="1"/>
  <c r="U4299" i="1" s="1"/>
  <c r="W4295" i="1" a="1"/>
  <c r="W4295" i="1" s="1"/>
  <c r="V4295" i="1" a="1"/>
  <c r="V4295" i="1" s="1"/>
  <c r="U4295" i="1" a="1"/>
  <c r="U4295" i="1" s="1"/>
  <c r="V4294" i="1" a="1"/>
  <c r="V4294" i="1" s="1"/>
  <c r="U4294" i="1" a="1"/>
  <c r="U4294" i="1" s="1"/>
  <c r="W4293" i="1" a="1"/>
  <c r="W4293" i="1" s="1"/>
  <c r="V4293" i="1" a="1"/>
  <c r="V4293" i="1" s="1"/>
  <c r="U4293" i="1"/>
  <c r="V4292" i="1"/>
  <c r="U4292" i="1" a="1"/>
  <c r="U4292" i="1" s="1"/>
  <c r="W4291" i="1" a="1"/>
  <c r="W4291" i="1" s="1"/>
  <c r="V4291" i="1" a="1"/>
  <c r="V4291" i="1" s="1"/>
  <c r="U4291" i="1" a="1"/>
  <c r="U4291" i="1" s="1"/>
  <c r="V4290" i="1" a="1"/>
  <c r="V4290" i="1" s="1"/>
  <c r="U4290" i="1" a="1"/>
  <c r="U4290" i="1" s="1"/>
  <c r="W4289" i="1" a="1"/>
  <c r="W4289" i="1" s="1"/>
  <c r="V4289" i="1" a="1"/>
  <c r="V4289" i="1" s="1"/>
  <c r="U4289" i="1"/>
  <c r="V4288" i="1"/>
  <c r="U4288" i="1" a="1"/>
  <c r="U4288" i="1" s="1"/>
  <c r="W4287" i="1" a="1"/>
  <c r="W4287" i="1" s="1"/>
  <c r="V4287" i="1" a="1"/>
  <c r="V4287" i="1" s="1"/>
  <c r="U4287" i="1" a="1"/>
  <c r="U4287" i="1" s="1"/>
  <c r="V4286" i="1" a="1"/>
  <c r="V4286" i="1" s="1"/>
  <c r="U4286" i="1" a="1"/>
  <c r="U4286" i="1" s="1"/>
  <c r="W4285" i="1" a="1"/>
  <c r="W4285" i="1" s="1"/>
  <c r="V4285" i="1" a="1"/>
  <c r="V4285" i="1" s="1"/>
  <c r="U4285" i="1"/>
  <c r="V4284" i="1"/>
  <c r="U4284" i="1" a="1"/>
  <c r="U4284" i="1" s="1"/>
  <c r="W4283" i="1" a="1"/>
  <c r="W4283" i="1" s="1"/>
  <c r="V4283" i="1" a="1"/>
  <c r="V4283" i="1" s="1"/>
  <c r="U4283" i="1" a="1"/>
  <c r="U4283" i="1" s="1"/>
  <c r="V4282" i="1" a="1"/>
  <c r="V4282" i="1" s="1"/>
  <c r="U4282" i="1" a="1"/>
  <c r="U4282" i="1" s="1"/>
  <c r="W4281" i="1" a="1"/>
  <c r="W4281" i="1" s="1"/>
  <c r="V4281" i="1" a="1"/>
  <c r="V4281" i="1" s="1"/>
  <c r="U4281" i="1"/>
  <c r="V4280" i="1"/>
  <c r="U4280" i="1" a="1"/>
  <c r="U4280" i="1" s="1"/>
  <c r="W4279" i="1" a="1"/>
  <c r="W4279" i="1" s="1"/>
  <c r="V4279" i="1" a="1"/>
  <c r="V4279" i="1" s="1"/>
  <c r="U4279" i="1" a="1"/>
  <c r="U4279" i="1" s="1"/>
  <c r="V4278" i="1" a="1"/>
  <c r="V4278" i="1" s="1"/>
  <c r="U4278" i="1" a="1"/>
  <c r="U4278" i="1" s="1"/>
  <c r="W4277" i="1" a="1"/>
  <c r="W4277" i="1" s="1"/>
  <c r="V4277" i="1" a="1"/>
  <c r="V4277" i="1" s="1"/>
  <c r="U4277" i="1"/>
  <c r="V4276" i="1"/>
  <c r="U4276" i="1" a="1"/>
  <c r="U4276" i="1" s="1"/>
  <c r="W4275" i="1" a="1"/>
  <c r="W4275" i="1" s="1"/>
  <c r="V4275" i="1" a="1"/>
  <c r="V4275" i="1" s="1"/>
  <c r="U4275" i="1" a="1"/>
  <c r="U4275" i="1" s="1"/>
  <c r="V4274" i="1" a="1"/>
  <c r="V4274" i="1" s="1"/>
  <c r="U4274" i="1" a="1"/>
  <c r="U4274" i="1" s="1"/>
  <c r="W4273" i="1" a="1"/>
  <c r="W4273" i="1" s="1"/>
  <c r="V4273" i="1" a="1"/>
  <c r="V4273" i="1" s="1"/>
  <c r="U4273" i="1"/>
  <c r="V4272" i="1"/>
  <c r="U4272" i="1" a="1"/>
  <c r="U4272" i="1" s="1"/>
  <c r="W4271" i="1" a="1"/>
  <c r="W4271" i="1" s="1"/>
  <c r="V4271" i="1" a="1"/>
  <c r="V4271" i="1" s="1"/>
  <c r="U4271" i="1" a="1"/>
  <c r="U4271" i="1" s="1"/>
  <c r="V4270" i="1" a="1"/>
  <c r="V4270" i="1" s="1"/>
  <c r="U4270" i="1" a="1"/>
  <c r="U4270" i="1" s="1"/>
  <c r="W4269" i="1" a="1"/>
  <c r="W4269" i="1" s="1"/>
  <c r="V4269" i="1" a="1"/>
  <c r="V4269" i="1" s="1"/>
  <c r="U4269" i="1"/>
  <c r="V4268" i="1"/>
  <c r="U4268" i="1" a="1"/>
  <c r="U4268" i="1" s="1"/>
  <c r="W4267" i="1" a="1"/>
  <c r="W4267" i="1" s="1"/>
  <c r="V4267" i="1" a="1"/>
  <c r="V4267" i="1" s="1"/>
  <c r="U4267" i="1" a="1"/>
  <c r="U4267" i="1" s="1"/>
  <c r="V4266" i="1" a="1"/>
  <c r="V4266" i="1" s="1"/>
  <c r="U4266" i="1" a="1"/>
  <c r="U4266" i="1" s="1"/>
  <c r="W4265" i="1" a="1"/>
  <c r="W4265" i="1" s="1"/>
  <c r="V4265" i="1" a="1"/>
  <c r="V4265" i="1" s="1"/>
  <c r="U4265" i="1"/>
  <c r="V4264" i="1"/>
  <c r="U4264" i="1" a="1"/>
  <c r="U4264" i="1" s="1"/>
  <c r="W4263" i="1" a="1"/>
  <c r="W4263" i="1" s="1"/>
  <c r="W4261" i="1" s="1" a="1"/>
  <c r="W4261" i="1" s="1"/>
  <c r="V4263" i="1" a="1"/>
  <c r="V4263" i="1" s="1"/>
  <c r="U4263" i="1" a="1"/>
  <c r="U4263" i="1" s="1"/>
  <c r="U4261" i="1" s="1"/>
  <c r="W4259" i="1" a="1"/>
  <c r="W4259" i="1" s="1"/>
  <c r="V4259" i="1" a="1"/>
  <c r="V4259" i="1" s="1"/>
  <c r="U4259" i="1" a="1"/>
  <c r="U4259" i="1" s="1"/>
  <c r="V4258" i="1" a="1"/>
  <c r="V4258" i="1" s="1"/>
  <c r="U4258" i="1" a="1"/>
  <c r="U4258" i="1" s="1"/>
  <c r="W4257" i="1" a="1"/>
  <c r="W4257" i="1" s="1"/>
  <c r="V4257" i="1" a="1"/>
  <c r="V4257" i="1" s="1"/>
  <c r="U4257" i="1"/>
  <c r="V4256" i="1"/>
  <c r="U4256" i="1" a="1"/>
  <c r="U4256" i="1" s="1"/>
  <c r="W4255" i="1" a="1"/>
  <c r="W4255" i="1" s="1"/>
  <c r="V4255" i="1" a="1"/>
  <c r="V4255" i="1" s="1"/>
  <c r="U4255" i="1" a="1"/>
  <c r="U4255" i="1" s="1"/>
  <c r="V4254" i="1" a="1"/>
  <c r="V4254" i="1" s="1"/>
  <c r="U4254" i="1" a="1"/>
  <c r="U4254" i="1" s="1"/>
  <c r="W4253" i="1" a="1"/>
  <c r="W4253" i="1" s="1"/>
  <c r="V4253" i="1" a="1"/>
  <c r="V4253" i="1" s="1"/>
  <c r="U4253" i="1"/>
  <c r="V4252" i="1"/>
  <c r="U4252" i="1" a="1"/>
  <c r="U4252" i="1" s="1"/>
  <c r="W4251" i="1" a="1"/>
  <c r="W4251" i="1" s="1"/>
  <c r="V4251" i="1" a="1"/>
  <c r="V4251" i="1" s="1"/>
  <c r="U4251" i="1" a="1"/>
  <c r="U4251" i="1" s="1"/>
  <c r="V4250" i="1" a="1"/>
  <c r="V4250" i="1" s="1"/>
  <c r="U4250" i="1" a="1"/>
  <c r="U4250" i="1" s="1"/>
  <c r="W4249" i="1" a="1"/>
  <c r="W4249" i="1" s="1"/>
  <c r="V4249" i="1" a="1"/>
  <c r="V4249" i="1" s="1"/>
  <c r="U4249" i="1"/>
  <c r="V4248" i="1"/>
  <c r="U4248" i="1" a="1"/>
  <c r="U4248" i="1" s="1"/>
  <c r="W4247" i="1" a="1"/>
  <c r="W4247" i="1" s="1"/>
  <c r="W4245" i="1" s="1" a="1"/>
  <c r="W4245" i="1" s="1"/>
  <c r="V4247" i="1" a="1"/>
  <c r="V4247" i="1" s="1"/>
  <c r="V4246" i="1" s="1" a="1"/>
  <c r="V4246" i="1" s="1"/>
  <c r="U4247" i="1" a="1"/>
  <c r="U4247" i="1" s="1"/>
  <c r="U4245" i="1" s="1"/>
  <c r="W4243" i="1" a="1"/>
  <c r="W4243" i="1" s="1"/>
  <c r="V4243" i="1" a="1"/>
  <c r="V4243" i="1" s="1"/>
  <c r="U4243" i="1" a="1"/>
  <c r="U4243" i="1" s="1"/>
  <c r="V4242" i="1" a="1"/>
  <c r="V4242" i="1" s="1"/>
  <c r="U4242" i="1" a="1"/>
  <c r="U4242" i="1" s="1"/>
  <c r="W4241" i="1" a="1"/>
  <c r="W4241" i="1" s="1"/>
  <c r="V4241" i="1" a="1"/>
  <c r="V4241" i="1" s="1"/>
  <c r="U4241" i="1"/>
  <c r="V4240" i="1"/>
  <c r="U4240" i="1" a="1"/>
  <c r="U4240" i="1" s="1"/>
  <c r="W4239" i="1" a="1"/>
  <c r="W4239" i="1" s="1"/>
  <c r="W4237" i="1" s="1" a="1"/>
  <c r="W4237" i="1" s="1"/>
  <c r="V4239" i="1" a="1"/>
  <c r="V4239" i="1" s="1"/>
  <c r="V4238" i="1" s="1" a="1"/>
  <c r="V4238" i="1" s="1"/>
  <c r="U4239" i="1" a="1"/>
  <c r="U4239" i="1" s="1"/>
  <c r="U4238" i="1" s="1" a="1"/>
  <c r="U4238" i="1" s="1"/>
  <c r="W4235" i="1" a="1"/>
  <c r="W4235" i="1" s="1"/>
  <c r="V4235" i="1" a="1"/>
  <c r="V4235" i="1" s="1"/>
  <c r="U4235" i="1" a="1"/>
  <c r="U4235" i="1" s="1"/>
  <c r="V4234" i="1" a="1"/>
  <c r="V4234" i="1" s="1"/>
  <c r="U4234" i="1" a="1"/>
  <c r="U4234" i="1" s="1"/>
  <c r="W4233" i="1" a="1"/>
  <c r="W4233" i="1" s="1"/>
  <c r="V4233" i="1" a="1"/>
  <c r="V4233" i="1" s="1"/>
  <c r="U4233" i="1"/>
  <c r="V4232" i="1"/>
  <c r="U4232" i="1" a="1"/>
  <c r="U4232" i="1" s="1"/>
  <c r="W4231" i="1" a="1"/>
  <c r="W4231" i="1" s="1"/>
  <c r="V4231" i="1" a="1"/>
  <c r="V4231" i="1" s="1"/>
  <c r="U4231" i="1" a="1"/>
  <c r="U4231" i="1" s="1"/>
  <c r="V4230" i="1" a="1"/>
  <c r="V4230" i="1" s="1"/>
  <c r="U4230" i="1" a="1"/>
  <c r="U4230" i="1" s="1"/>
  <c r="W4229" i="1" a="1"/>
  <c r="W4229" i="1" s="1"/>
  <c r="V4229" i="1" a="1"/>
  <c r="V4229" i="1" s="1"/>
  <c r="U4229" i="1"/>
  <c r="V4228" i="1"/>
  <c r="U4228" i="1" a="1"/>
  <c r="U4228" i="1" s="1"/>
  <c r="W4227" i="1" a="1"/>
  <c r="W4227" i="1" s="1"/>
  <c r="V4227" i="1" a="1"/>
  <c r="V4227" i="1" s="1"/>
  <c r="U4227" i="1" a="1"/>
  <c r="U4227" i="1" s="1"/>
  <c r="V4226" i="1" a="1"/>
  <c r="V4226" i="1" s="1"/>
  <c r="U4226" i="1" a="1"/>
  <c r="U4226" i="1" s="1"/>
  <c r="W4225" i="1" a="1"/>
  <c r="W4225" i="1" s="1"/>
  <c r="V4225" i="1" a="1"/>
  <c r="V4225" i="1" s="1"/>
  <c r="U4225" i="1"/>
  <c r="V4224" i="1"/>
  <c r="U4224" i="1" a="1"/>
  <c r="U4224" i="1" s="1"/>
  <c r="W4223" i="1" a="1"/>
  <c r="W4223" i="1" s="1"/>
  <c r="V4223" i="1" a="1"/>
  <c r="V4223" i="1" s="1"/>
  <c r="U4223" i="1" a="1"/>
  <c r="U4223" i="1" s="1"/>
  <c r="V4222" i="1" a="1"/>
  <c r="V4222" i="1" s="1"/>
  <c r="U4222" i="1" a="1"/>
  <c r="U4222" i="1" s="1"/>
  <c r="W4221" i="1" a="1"/>
  <c r="W4221" i="1" s="1"/>
  <c r="V4221" i="1" a="1"/>
  <c r="V4221" i="1" s="1"/>
  <c r="U4221" i="1"/>
  <c r="V4220" i="1"/>
  <c r="U4220" i="1" a="1"/>
  <c r="U4220" i="1" s="1"/>
  <c r="W4219" i="1" a="1"/>
  <c r="W4219" i="1" s="1"/>
  <c r="W4217" i="1" s="1" a="1"/>
  <c r="W4217" i="1" s="1"/>
  <c r="V4219" i="1" a="1"/>
  <c r="V4219" i="1" s="1"/>
  <c r="V4217" i="1" s="1" a="1"/>
  <c r="V4217" i="1" s="1"/>
  <c r="U4219" i="1" a="1"/>
  <c r="U4219" i="1" s="1"/>
  <c r="U4217" i="1" s="1"/>
  <c r="W4215" i="1" a="1"/>
  <c r="W4215" i="1" s="1"/>
  <c r="V4215" i="1" a="1"/>
  <c r="V4215" i="1" s="1"/>
  <c r="U4215" i="1" a="1"/>
  <c r="U4215" i="1" s="1"/>
  <c r="V4214" i="1" a="1"/>
  <c r="V4214" i="1" s="1"/>
  <c r="U4214" i="1" a="1"/>
  <c r="U4214" i="1" s="1"/>
  <c r="W4213" i="1" a="1"/>
  <c r="W4213" i="1" s="1"/>
  <c r="V4213" i="1" a="1"/>
  <c r="V4213" i="1" s="1"/>
  <c r="U4213" i="1"/>
  <c r="V4212" i="1"/>
  <c r="U4212" i="1" a="1"/>
  <c r="U4212" i="1" s="1"/>
  <c r="W4211" i="1" a="1"/>
  <c r="W4211" i="1" s="1"/>
  <c r="V4211" i="1" a="1"/>
  <c r="V4211" i="1" s="1"/>
  <c r="U4211" i="1" a="1"/>
  <c r="U4211" i="1" s="1"/>
  <c r="V4210" i="1" a="1"/>
  <c r="V4210" i="1" s="1"/>
  <c r="U4210" i="1" a="1"/>
  <c r="U4210" i="1" s="1"/>
  <c r="W4209" i="1" a="1"/>
  <c r="W4209" i="1" s="1"/>
  <c r="V4209" i="1" a="1"/>
  <c r="V4209" i="1" s="1"/>
  <c r="U4209" i="1"/>
  <c r="V4208" i="1"/>
  <c r="U4208" i="1" a="1"/>
  <c r="U4208" i="1" s="1"/>
  <c r="W4207" i="1" a="1"/>
  <c r="W4207" i="1" s="1"/>
  <c r="V4207" i="1" a="1"/>
  <c r="V4207" i="1" s="1"/>
  <c r="U4207" i="1" a="1"/>
  <c r="U4207" i="1" s="1"/>
  <c r="V4206" i="1" a="1"/>
  <c r="V4206" i="1" s="1"/>
  <c r="U4206" i="1" a="1"/>
  <c r="U4206" i="1" s="1"/>
  <c r="W4205" i="1" a="1"/>
  <c r="W4205" i="1" s="1"/>
  <c r="V4205" i="1" a="1"/>
  <c r="V4205" i="1" s="1"/>
  <c r="U4205" i="1"/>
  <c r="V4204" i="1"/>
  <c r="U4204" i="1" a="1"/>
  <c r="U4204" i="1" s="1"/>
  <c r="W4203" i="1" a="1"/>
  <c r="W4203" i="1" s="1"/>
  <c r="V4203" i="1" a="1"/>
  <c r="V4203" i="1" s="1"/>
  <c r="U4203" i="1" a="1"/>
  <c r="U4203" i="1" s="1"/>
  <c r="V4202" i="1" a="1"/>
  <c r="V4202" i="1" s="1"/>
  <c r="U4202" i="1" a="1"/>
  <c r="U4202" i="1" s="1"/>
  <c r="W4201" i="1" a="1"/>
  <c r="W4201" i="1" s="1"/>
  <c r="V4201" i="1" a="1"/>
  <c r="V4201" i="1" s="1"/>
  <c r="U4201" i="1"/>
  <c r="V4200" i="1"/>
  <c r="U4200" i="1" a="1"/>
  <c r="U4200" i="1" s="1"/>
  <c r="W4199" i="1" a="1"/>
  <c r="W4199" i="1" s="1"/>
  <c r="V4199" i="1" a="1"/>
  <c r="V4199" i="1" s="1"/>
  <c r="U4199" i="1" a="1"/>
  <c r="U4199" i="1" s="1"/>
  <c r="V4198" i="1" a="1"/>
  <c r="V4198" i="1" s="1"/>
  <c r="U4198" i="1" a="1"/>
  <c r="U4198" i="1" s="1"/>
  <c r="W4197" i="1" a="1"/>
  <c r="W4197" i="1" s="1"/>
  <c r="V4197" i="1" a="1"/>
  <c r="V4197" i="1" s="1"/>
  <c r="U4197" i="1"/>
  <c r="V4196" i="1"/>
  <c r="U4196" i="1" a="1"/>
  <c r="U4196" i="1" s="1"/>
  <c r="W4195" i="1" a="1"/>
  <c r="W4195" i="1" s="1"/>
  <c r="V4195" i="1" a="1"/>
  <c r="V4195" i="1" s="1"/>
  <c r="U4195" i="1" a="1"/>
  <c r="U4195" i="1" s="1"/>
  <c r="V4194" i="1" a="1"/>
  <c r="V4194" i="1" s="1"/>
  <c r="U4194" i="1" a="1"/>
  <c r="U4194" i="1" s="1"/>
  <c r="W4193" i="1" a="1"/>
  <c r="W4193" i="1" s="1"/>
  <c r="V4193" i="1" a="1"/>
  <c r="V4193" i="1" s="1"/>
  <c r="U4193" i="1"/>
  <c r="V4192" i="1"/>
  <c r="U4192" i="1" a="1"/>
  <c r="U4192" i="1" s="1"/>
  <c r="W4191" i="1" a="1"/>
  <c r="W4191" i="1" s="1"/>
  <c r="V4191" i="1" a="1"/>
  <c r="V4191" i="1" s="1"/>
  <c r="U4191" i="1" a="1"/>
  <c r="U4191" i="1" s="1"/>
  <c r="V4190" i="1" a="1"/>
  <c r="V4190" i="1" s="1"/>
  <c r="U4190" i="1" a="1"/>
  <c r="U4190" i="1" s="1"/>
  <c r="W4189" i="1" a="1"/>
  <c r="W4189" i="1" s="1"/>
  <c r="V4189" i="1" a="1"/>
  <c r="V4189" i="1" s="1"/>
  <c r="U4189" i="1"/>
  <c r="V4188" i="1"/>
  <c r="U4188" i="1" a="1"/>
  <c r="U4188" i="1" s="1"/>
  <c r="W4187" i="1" a="1"/>
  <c r="W4187" i="1" s="1"/>
  <c r="V4187" i="1" a="1"/>
  <c r="V4187" i="1" s="1"/>
  <c r="U4187" i="1" a="1"/>
  <c r="U4187" i="1" s="1"/>
  <c r="V4186" i="1" a="1"/>
  <c r="V4186" i="1" s="1"/>
  <c r="U4186" i="1" a="1"/>
  <c r="U4186" i="1" s="1"/>
  <c r="W4185" i="1" a="1"/>
  <c r="W4185" i="1" s="1"/>
  <c r="V4185" i="1" a="1"/>
  <c r="V4185" i="1" s="1"/>
  <c r="U4185" i="1"/>
  <c r="V4184" i="1"/>
  <c r="U4184" i="1" a="1"/>
  <c r="U4184" i="1" s="1"/>
  <c r="W4183" i="1" a="1"/>
  <c r="W4183" i="1" s="1"/>
  <c r="W4181" i="1" s="1" a="1"/>
  <c r="W4181" i="1" s="1"/>
  <c r="V4183" i="1" a="1"/>
  <c r="V4183" i="1" s="1"/>
  <c r="V4181" i="1" s="1" a="1"/>
  <c r="V4181" i="1" s="1"/>
  <c r="U4183" i="1" a="1"/>
  <c r="U4183" i="1" s="1"/>
  <c r="U4182" i="1" s="1" a="1"/>
  <c r="U4182" i="1" s="1"/>
  <c r="W4179" i="1" a="1"/>
  <c r="W4179" i="1" s="1"/>
  <c r="V4179" i="1" a="1"/>
  <c r="V4179" i="1" s="1"/>
  <c r="U4179" i="1" a="1"/>
  <c r="U4179" i="1" s="1"/>
  <c r="V4178" i="1" a="1"/>
  <c r="V4178" i="1" s="1"/>
  <c r="U4178" i="1" a="1"/>
  <c r="U4178" i="1" s="1"/>
  <c r="W4177" i="1" a="1"/>
  <c r="W4177" i="1" s="1"/>
  <c r="V4177" i="1" a="1"/>
  <c r="V4177" i="1" s="1"/>
  <c r="U4177" i="1"/>
  <c r="V4176" i="1"/>
  <c r="U4176" i="1" a="1"/>
  <c r="U4176" i="1" s="1"/>
  <c r="W4175" i="1" a="1"/>
  <c r="W4175" i="1" s="1"/>
  <c r="V4175" i="1" a="1"/>
  <c r="V4175" i="1" s="1"/>
  <c r="U4175" i="1" a="1"/>
  <c r="U4175" i="1" s="1"/>
  <c r="V4174" i="1" a="1"/>
  <c r="V4174" i="1" s="1"/>
  <c r="U4174" i="1" a="1"/>
  <c r="U4174" i="1" s="1"/>
  <c r="W4173" i="1" a="1"/>
  <c r="W4173" i="1" s="1"/>
  <c r="V4173" i="1" a="1"/>
  <c r="V4173" i="1" s="1"/>
  <c r="U4173" i="1"/>
  <c r="V4172" i="1"/>
  <c r="U4172" i="1" a="1"/>
  <c r="U4172" i="1" s="1"/>
  <c r="W4171" i="1" a="1"/>
  <c r="W4171" i="1" s="1"/>
  <c r="W4169" i="1" s="1" a="1"/>
  <c r="W4169" i="1" s="1"/>
  <c r="V4171" i="1" a="1"/>
  <c r="V4171" i="1" s="1"/>
  <c r="U4171" i="1" a="1"/>
  <c r="U4171" i="1" s="1"/>
  <c r="U4169" i="1" s="1"/>
  <c r="W4167" i="1" a="1"/>
  <c r="W4167" i="1" s="1"/>
  <c r="V4167" i="1" a="1"/>
  <c r="V4167" i="1" s="1"/>
  <c r="U4167" i="1" a="1"/>
  <c r="U4167" i="1" s="1"/>
  <c r="V4166" i="1" a="1"/>
  <c r="V4166" i="1" s="1"/>
  <c r="U4166" i="1" a="1"/>
  <c r="U4166" i="1" s="1"/>
  <c r="W4165" i="1" a="1"/>
  <c r="W4165" i="1" s="1"/>
  <c r="V4165" i="1" a="1"/>
  <c r="V4165" i="1" s="1"/>
  <c r="U4165" i="1"/>
  <c r="V4164" i="1"/>
  <c r="U4164" i="1" a="1"/>
  <c r="U4164" i="1" s="1"/>
  <c r="W4163" i="1" a="1"/>
  <c r="W4163" i="1" s="1"/>
  <c r="V4163" i="1" a="1"/>
  <c r="V4163" i="1" s="1"/>
  <c r="U4163" i="1" a="1"/>
  <c r="U4163" i="1" s="1"/>
  <c r="V4162" i="1" a="1"/>
  <c r="V4162" i="1" s="1"/>
  <c r="U4162" i="1" a="1"/>
  <c r="U4162" i="1" s="1"/>
  <c r="W4161" i="1" a="1"/>
  <c r="W4161" i="1" s="1"/>
  <c r="V4161" i="1" a="1"/>
  <c r="V4161" i="1" s="1"/>
  <c r="U4161" i="1"/>
  <c r="V4160" i="1"/>
  <c r="U4160" i="1" a="1"/>
  <c r="U4160" i="1" s="1"/>
  <c r="W4159" i="1" a="1"/>
  <c r="W4159" i="1" s="1"/>
  <c r="V4159" i="1" a="1"/>
  <c r="V4159" i="1" s="1"/>
  <c r="U4159" i="1" a="1"/>
  <c r="U4159" i="1" s="1"/>
  <c r="V4158" i="1" a="1"/>
  <c r="V4158" i="1" s="1"/>
  <c r="U4158" i="1" a="1"/>
  <c r="U4158" i="1" s="1"/>
  <c r="W4157" i="1" a="1"/>
  <c r="W4157" i="1" s="1"/>
  <c r="V4157" i="1" a="1"/>
  <c r="V4157" i="1" s="1"/>
  <c r="U4157" i="1"/>
  <c r="V4156" i="1"/>
  <c r="U4156" i="1" a="1"/>
  <c r="U4156" i="1" s="1"/>
  <c r="W4155" i="1" a="1"/>
  <c r="W4155" i="1" s="1"/>
  <c r="V4155" i="1" a="1"/>
  <c r="V4155" i="1" s="1"/>
  <c r="U4155" i="1" a="1"/>
  <c r="U4155" i="1" s="1"/>
  <c r="V4154" i="1" a="1"/>
  <c r="V4154" i="1" s="1"/>
  <c r="U4154" i="1" a="1"/>
  <c r="U4154" i="1" s="1"/>
  <c r="W4153" i="1" a="1"/>
  <c r="W4153" i="1" s="1"/>
  <c r="V4153" i="1" a="1"/>
  <c r="V4153" i="1" s="1"/>
  <c r="U4153" i="1"/>
  <c r="V4152" i="1"/>
  <c r="U4152" i="1" a="1"/>
  <c r="U4152" i="1" s="1"/>
  <c r="W4151" i="1" a="1"/>
  <c r="W4151" i="1" s="1"/>
  <c r="V4151" i="1" a="1"/>
  <c r="V4151" i="1" s="1"/>
  <c r="U4151" i="1" a="1"/>
  <c r="U4151" i="1" s="1"/>
  <c r="V4150" i="1" a="1"/>
  <c r="V4150" i="1" s="1"/>
  <c r="U4150" i="1" a="1"/>
  <c r="U4150" i="1" s="1"/>
  <c r="W4149" i="1" a="1"/>
  <c r="W4149" i="1" s="1"/>
  <c r="V4149" i="1" a="1"/>
  <c r="V4149" i="1" s="1"/>
  <c r="U4149" i="1"/>
  <c r="V4148" i="1"/>
  <c r="U4148" i="1" a="1"/>
  <c r="U4148" i="1" s="1"/>
  <c r="W4147" i="1" a="1"/>
  <c r="W4147" i="1" s="1"/>
  <c r="W4145" i="1" s="1" a="1"/>
  <c r="W4145" i="1" s="1"/>
  <c r="V4147" i="1" a="1"/>
  <c r="V4147" i="1" s="1"/>
  <c r="U4147" i="1" a="1"/>
  <c r="U4147" i="1" s="1"/>
  <c r="W4143" i="1" a="1"/>
  <c r="W4143" i="1" s="1"/>
  <c r="V4143" i="1" a="1"/>
  <c r="V4143" i="1" s="1"/>
  <c r="U4143" i="1" a="1"/>
  <c r="U4143" i="1" s="1"/>
  <c r="V4142" i="1" a="1"/>
  <c r="V4142" i="1" s="1"/>
  <c r="U4142" i="1" a="1"/>
  <c r="U4142" i="1" s="1"/>
  <c r="W4141" i="1" a="1"/>
  <c r="W4141" i="1" s="1"/>
  <c r="V4141" i="1" a="1"/>
  <c r="V4141" i="1" s="1"/>
  <c r="U4141" i="1"/>
  <c r="V4140" i="1"/>
  <c r="U4140" i="1" a="1"/>
  <c r="U4140" i="1" s="1"/>
  <c r="W4139" i="1" a="1"/>
  <c r="W4139" i="1" s="1"/>
  <c r="V4139" i="1" a="1"/>
  <c r="V4139" i="1" s="1"/>
  <c r="U4139" i="1" a="1"/>
  <c r="U4139" i="1" s="1"/>
  <c r="V4138" i="1" a="1"/>
  <c r="V4138" i="1" s="1"/>
  <c r="U4138" i="1" a="1"/>
  <c r="U4138" i="1" s="1"/>
  <c r="W4137" i="1" a="1"/>
  <c r="W4137" i="1" s="1"/>
  <c r="V4137" i="1" a="1"/>
  <c r="V4137" i="1" s="1"/>
  <c r="U4137" i="1"/>
  <c r="V4136" i="1"/>
  <c r="U4136" i="1" a="1"/>
  <c r="U4136" i="1" s="1"/>
  <c r="W4135" i="1" a="1"/>
  <c r="W4135" i="1" s="1"/>
  <c r="V4135" i="1" a="1"/>
  <c r="V4135" i="1" s="1"/>
  <c r="U4135" i="1" a="1"/>
  <c r="U4135" i="1" s="1"/>
  <c r="V4134" i="1" a="1"/>
  <c r="V4134" i="1" s="1"/>
  <c r="U4134" i="1" a="1"/>
  <c r="U4134" i="1" s="1"/>
  <c r="W4133" i="1" a="1"/>
  <c r="W4133" i="1" s="1"/>
  <c r="V4133" i="1" a="1"/>
  <c r="V4133" i="1" s="1"/>
  <c r="U4133" i="1"/>
  <c r="V4132" i="1"/>
  <c r="U4132" i="1" a="1"/>
  <c r="U4132" i="1" s="1"/>
  <c r="W4131" i="1" a="1"/>
  <c r="W4131" i="1" s="1"/>
  <c r="V4131" i="1" a="1"/>
  <c r="V4131" i="1" s="1"/>
  <c r="U4131" i="1" a="1"/>
  <c r="U4131" i="1" s="1"/>
  <c r="V4130" i="1" a="1"/>
  <c r="V4130" i="1" s="1"/>
  <c r="U4130" i="1" a="1"/>
  <c r="U4130" i="1" s="1"/>
  <c r="W4129" i="1" a="1"/>
  <c r="W4129" i="1" s="1"/>
  <c r="V4129" i="1" a="1"/>
  <c r="V4129" i="1" s="1"/>
  <c r="U4129" i="1"/>
  <c r="V4128" i="1"/>
  <c r="U4128" i="1" a="1"/>
  <c r="U4128" i="1" s="1"/>
  <c r="W4127" i="1" a="1"/>
  <c r="W4127" i="1" s="1"/>
  <c r="V4127" i="1" a="1"/>
  <c r="V4127" i="1" s="1"/>
  <c r="U4127" i="1" a="1"/>
  <c r="U4127" i="1" s="1"/>
  <c r="V4126" i="1" a="1"/>
  <c r="V4126" i="1" s="1"/>
  <c r="U4126" i="1" a="1"/>
  <c r="U4126" i="1" s="1"/>
  <c r="W4125" i="1" a="1"/>
  <c r="W4125" i="1" s="1"/>
  <c r="V4125" i="1" a="1"/>
  <c r="V4125" i="1" s="1"/>
  <c r="U4125" i="1"/>
  <c r="V4124" i="1"/>
  <c r="U4124" i="1" a="1"/>
  <c r="U4124" i="1" s="1"/>
  <c r="W4123" i="1" a="1"/>
  <c r="W4123" i="1" s="1"/>
  <c r="V4123" i="1" a="1"/>
  <c r="V4123" i="1" s="1"/>
  <c r="U4123" i="1" a="1"/>
  <c r="U4123" i="1" s="1"/>
  <c r="V4122" i="1" a="1"/>
  <c r="V4122" i="1" s="1"/>
  <c r="U4122" i="1" a="1"/>
  <c r="U4122" i="1" s="1"/>
  <c r="W4121" i="1" a="1"/>
  <c r="W4121" i="1" s="1"/>
  <c r="V4121" i="1" a="1"/>
  <c r="V4121" i="1" s="1"/>
  <c r="U4121" i="1"/>
  <c r="V4120" i="1"/>
  <c r="U4120" i="1" a="1"/>
  <c r="U4120" i="1" s="1"/>
  <c r="W4119" i="1" a="1"/>
  <c r="W4119" i="1" s="1"/>
  <c r="V4119" i="1" a="1"/>
  <c r="V4119" i="1" s="1"/>
  <c r="U4119" i="1" a="1"/>
  <c r="U4119" i="1" s="1"/>
  <c r="V4118" i="1" a="1"/>
  <c r="V4118" i="1" s="1"/>
  <c r="U4118" i="1" a="1"/>
  <c r="U4118" i="1" s="1"/>
  <c r="W4117" i="1" a="1"/>
  <c r="W4117" i="1" s="1"/>
  <c r="V4117" i="1" a="1"/>
  <c r="V4117" i="1" s="1"/>
  <c r="U4117" i="1"/>
  <c r="V4116" i="1"/>
  <c r="U4116" i="1" a="1"/>
  <c r="U4116" i="1" s="1"/>
  <c r="W4115" i="1" a="1"/>
  <c r="W4115" i="1" s="1"/>
  <c r="V4115" i="1" a="1"/>
  <c r="V4115" i="1" s="1"/>
  <c r="U4115" i="1" a="1"/>
  <c r="U4115" i="1" s="1"/>
  <c r="V4114" i="1" a="1"/>
  <c r="V4114" i="1" s="1"/>
  <c r="U4114" i="1" a="1"/>
  <c r="U4114" i="1" s="1"/>
  <c r="W4113" i="1" a="1"/>
  <c r="W4113" i="1" s="1"/>
  <c r="V4113" i="1" a="1"/>
  <c r="V4113" i="1" s="1"/>
  <c r="U4113" i="1"/>
  <c r="V4112" i="1"/>
  <c r="U4112" i="1" a="1"/>
  <c r="U4112" i="1" s="1"/>
  <c r="W4111" i="1" a="1"/>
  <c r="W4111" i="1" s="1"/>
  <c r="V4111" i="1" a="1"/>
  <c r="V4111" i="1" s="1"/>
  <c r="U4111" i="1" a="1"/>
  <c r="U4111" i="1" s="1"/>
  <c r="V4110" i="1" a="1"/>
  <c r="V4110" i="1" s="1"/>
  <c r="U4110" i="1" a="1"/>
  <c r="U4110" i="1" s="1"/>
  <c r="W4109" i="1" a="1"/>
  <c r="W4109" i="1" s="1"/>
  <c r="V4109" i="1" a="1"/>
  <c r="V4109" i="1" s="1"/>
  <c r="U4109" i="1"/>
  <c r="V4108" i="1"/>
  <c r="U4108" i="1" a="1"/>
  <c r="U4108" i="1" s="1"/>
  <c r="W4107" i="1" a="1"/>
  <c r="W4107" i="1" s="1"/>
  <c r="W4105" i="1" s="1" a="1"/>
  <c r="W4105" i="1" s="1"/>
  <c r="V4107" i="1" a="1"/>
  <c r="V4107" i="1" s="1"/>
  <c r="U4107" i="1" a="1"/>
  <c r="U4107" i="1" s="1"/>
  <c r="W4103" i="1" a="1"/>
  <c r="W4103" i="1" s="1"/>
  <c r="W4101" i="1" s="1" a="1"/>
  <c r="W4101" i="1" s="1"/>
  <c r="V4103" i="1" a="1"/>
  <c r="V4103" i="1" s="1"/>
  <c r="U4103" i="1" a="1"/>
  <c r="U4103" i="1" s="1"/>
  <c r="U4101" i="1" s="1"/>
  <c r="W4099" i="1" a="1"/>
  <c r="W4099" i="1" s="1"/>
  <c r="V4099" i="1" a="1"/>
  <c r="V4099" i="1" s="1"/>
  <c r="U4099" i="1" a="1"/>
  <c r="U4099" i="1" s="1"/>
  <c r="V4098" i="1" a="1"/>
  <c r="V4098" i="1" s="1"/>
  <c r="U4098" i="1" a="1"/>
  <c r="U4098" i="1" s="1"/>
  <c r="W4097" i="1" a="1"/>
  <c r="W4097" i="1" s="1"/>
  <c r="V4097" i="1" a="1"/>
  <c r="V4097" i="1" s="1"/>
  <c r="U4097" i="1"/>
  <c r="V4096" i="1"/>
  <c r="U4096" i="1" a="1"/>
  <c r="U4096" i="1" s="1"/>
  <c r="W4095" i="1" a="1"/>
  <c r="W4095" i="1" s="1"/>
  <c r="V4095" i="1" a="1"/>
  <c r="V4095" i="1" s="1"/>
  <c r="U4095" i="1" a="1"/>
  <c r="U4095" i="1" s="1"/>
  <c r="V4094" i="1" a="1"/>
  <c r="V4094" i="1" s="1"/>
  <c r="U4094" i="1" a="1"/>
  <c r="U4094" i="1" s="1"/>
  <c r="W4093" i="1" a="1"/>
  <c r="W4093" i="1" s="1"/>
  <c r="V4093" i="1" a="1"/>
  <c r="V4093" i="1" s="1"/>
  <c r="U4093" i="1"/>
  <c r="V4092" i="1"/>
  <c r="U4092" i="1" a="1"/>
  <c r="U4092" i="1" s="1"/>
  <c r="W4091" i="1" a="1"/>
  <c r="W4091" i="1" s="1"/>
  <c r="V4091" i="1" a="1"/>
  <c r="V4091" i="1" s="1"/>
  <c r="U4091" i="1" a="1"/>
  <c r="U4091" i="1" s="1"/>
  <c r="V4090" i="1" a="1"/>
  <c r="V4090" i="1" s="1"/>
  <c r="U4090" i="1" a="1"/>
  <c r="U4090" i="1" s="1"/>
  <c r="W4089" i="1" a="1"/>
  <c r="W4089" i="1" s="1"/>
  <c r="V4089" i="1" a="1"/>
  <c r="V4089" i="1" s="1"/>
  <c r="U4089" i="1"/>
  <c r="V4088" i="1"/>
  <c r="U4088" i="1" a="1"/>
  <c r="U4088" i="1" s="1"/>
  <c r="W4087" i="1" a="1"/>
  <c r="W4087" i="1" s="1"/>
  <c r="V4087" i="1" a="1"/>
  <c r="V4087" i="1" s="1"/>
  <c r="U4087" i="1" a="1"/>
  <c r="U4087" i="1" s="1"/>
  <c r="V4086" i="1" a="1"/>
  <c r="V4086" i="1" s="1"/>
  <c r="U4086" i="1" a="1"/>
  <c r="U4086" i="1" s="1"/>
  <c r="W4085" i="1" a="1"/>
  <c r="W4085" i="1" s="1"/>
  <c r="V4085" i="1" a="1"/>
  <c r="V4085" i="1" s="1"/>
  <c r="U4085" i="1"/>
  <c r="V4084" i="1"/>
  <c r="U4084" i="1" a="1"/>
  <c r="U4084" i="1" s="1"/>
  <c r="W4083" i="1" a="1"/>
  <c r="W4083" i="1" s="1"/>
  <c r="V4083" i="1" a="1"/>
  <c r="V4083" i="1" s="1"/>
  <c r="U4083" i="1" a="1"/>
  <c r="U4083" i="1" s="1"/>
  <c r="V4082" i="1" a="1"/>
  <c r="V4082" i="1" s="1"/>
  <c r="U4082" i="1" a="1"/>
  <c r="U4082" i="1" s="1"/>
  <c r="W4081" i="1" a="1"/>
  <c r="W4081" i="1" s="1"/>
  <c r="V4081" i="1" a="1"/>
  <c r="V4081" i="1" s="1"/>
  <c r="U4081" i="1"/>
  <c r="V4080" i="1"/>
  <c r="U4080" i="1" a="1"/>
  <c r="U4080" i="1" s="1"/>
  <c r="W4079" i="1" a="1"/>
  <c r="W4079" i="1" s="1"/>
  <c r="V4079" i="1" a="1"/>
  <c r="V4079" i="1" s="1"/>
  <c r="U4079" i="1" a="1"/>
  <c r="U4079" i="1" s="1"/>
  <c r="V4078" i="1" a="1"/>
  <c r="V4078" i="1" s="1"/>
  <c r="U4078" i="1" a="1"/>
  <c r="U4078" i="1" s="1"/>
  <c r="W4077" i="1" a="1"/>
  <c r="W4077" i="1" s="1"/>
  <c r="V4077" i="1" a="1"/>
  <c r="V4077" i="1" s="1"/>
  <c r="U4077" i="1"/>
  <c r="V4076" i="1"/>
  <c r="U4076" i="1" a="1"/>
  <c r="U4076" i="1" s="1"/>
  <c r="W4075" i="1" a="1"/>
  <c r="W4075" i="1" s="1"/>
  <c r="W4073" i="1" s="1" a="1"/>
  <c r="W4073" i="1" s="1"/>
  <c r="V4075" i="1" a="1"/>
  <c r="V4075" i="1" s="1"/>
  <c r="U4075" i="1" a="1"/>
  <c r="U4075" i="1" s="1"/>
  <c r="W4071" i="1" a="1"/>
  <c r="W4071" i="1" s="1"/>
  <c r="W4069" i="1" s="1" a="1"/>
  <c r="W4069" i="1" s="1"/>
  <c r="V4071" i="1" a="1"/>
  <c r="V4071" i="1" s="1"/>
  <c r="V4069" i="1" s="1" a="1"/>
  <c r="V4069" i="1" s="1"/>
  <c r="U4071" i="1" a="1"/>
  <c r="U4071" i="1" s="1"/>
  <c r="U4070" i="1" s="1" a="1"/>
  <c r="U4070" i="1" s="1"/>
  <c r="W4067" i="1" a="1"/>
  <c r="W4067" i="1" s="1"/>
  <c r="W4065" i="1" s="1" a="1"/>
  <c r="W4065" i="1" s="1"/>
  <c r="V4067" i="1" a="1"/>
  <c r="V4067" i="1" s="1"/>
  <c r="U4067" i="1" a="1"/>
  <c r="U4067" i="1" s="1"/>
  <c r="W4063" i="1" a="1"/>
  <c r="W4063" i="1" s="1"/>
  <c r="V4063" i="1" a="1"/>
  <c r="V4063" i="1" s="1"/>
  <c r="U4063" i="1" a="1"/>
  <c r="U4063" i="1" s="1"/>
  <c r="V4062" i="1" a="1"/>
  <c r="V4062" i="1" s="1"/>
  <c r="U4062" i="1" a="1"/>
  <c r="U4062" i="1" s="1"/>
  <c r="W4061" i="1" a="1"/>
  <c r="W4061" i="1" s="1"/>
  <c r="V4061" i="1" a="1"/>
  <c r="V4061" i="1" s="1"/>
  <c r="U4061" i="1"/>
  <c r="V4060" i="1"/>
  <c r="U4060" i="1" a="1"/>
  <c r="U4060" i="1" s="1"/>
  <c r="W4059" i="1" a="1"/>
  <c r="W4059" i="1" s="1"/>
  <c r="V4059" i="1" a="1"/>
  <c r="V4059" i="1" s="1"/>
  <c r="U4059" i="1" a="1"/>
  <c r="U4059" i="1" s="1"/>
  <c r="V4058" i="1" a="1"/>
  <c r="V4058" i="1" s="1"/>
  <c r="U4058" i="1" a="1"/>
  <c r="U4058" i="1" s="1"/>
  <c r="W4057" i="1" a="1"/>
  <c r="W4057" i="1" s="1"/>
  <c r="V4057" i="1" a="1"/>
  <c r="V4057" i="1" s="1"/>
  <c r="U4057" i="1"/>
  <c r="V4056" i="1"/>
  <c r="U4056" i="1" a="1"/>
  <c r="U4056" i="1" s="1"/>
  <c r="W4055" i="1" a="1"/>
  <c r="W4055" i="1" s="1"/>
  <c r="W4053" i="1" s="1" a="1"/>
  <c r="W4053" i="1" s="1"/>
  <c r="V4055" i="1" a="1"/>
  <c r="V4055" i="1" s="1"/>
  <c r="V4054" i="1" s="1" a="1"/>
  <c r="V4054" i="1" s="1"/>
  <c r="U4055" i="1" a="1"/>
  <c r="U4055" i="1" s="1"/>
  <c r="U4054" i="1" s="1" a="1"/>
  <c r="U4054" i="1" s="1"/>
  <c r="W4051" i="1" a="1"/>
  <c r="W4051" i="1" s="1"/>
  <c r="V4051" i="1" a="1"/>
  <c r="V4051" i="1" s="1"/>
  <c r="U4051" i="1" a="1"/>
  <c r="U4051" i="1" s="1"/>
  <c r="V4050" i="1" a="1"/>
  <c r="V4050" i="1" s="1"/>
  <c r="U4050" i="1" a="1"/>
  <c r="U4050" i="1" s="1"/>
  <c r="W4049" i="1" a="1"/>
  <c r="W4049" i="1" s="1"/>
  <c r="V4049" i="1" a="1"/>
  <c r="V4049" i="1" s="1"/>
  <c r="U4049" i="1"/>
  <c r="V4048" i="1"/>
  <c r="U4048" i="1" a="1"/>
  <c r="U4048" i="1" s="1"/>
  <c r="W4047" i="1" a="1"/>
  <c r="W4047" i="1" s="1"/>
  <c r="W4045" i="1" s="1" a="1"/>
  <c r="W4045" i="1" s="1"/>
  <c r="V4047" i="1" a="1"/>
  <c r="V4047" i="1" s="1"/>
  <c r="U4047" i="1" a="1"/>
  <c r="U4047" i="1" s="1"/>
  <c r="W4043" i="1" a="1"/>
  <c r="W4043" i="1" s="1"/>
  <c r="V4043" i="1" a="1"/>
  <c r="V4043" i="1" s="1"/>
  <c r="U4043" i="1" a="1"/>
  <c r="U4043" i="1" s="1"/>
  <c r="V4042" i="1" a="1"/>
  <c r="V4042" i="1" s="1"/>
  <c r="U4042" i="1" a="1"/>
  <c r="U4042" i="1" s="1"/>
  <c r="W4041" i="1" a="1"/>
  <c r="W4041" i="1" s="1"/>
  <c r="V4041" i="1" a="1"/>
  <c r="V4041" i="1" s="1"/>
  <c r="U4041" i="1"/>
  <c r="V4040" i="1"/>
  <c r="U4040" i="1" a="1"/>
  <c r="U4040" i="1" s="1"/>
  <c r="W4039" i="1" a="1"/>
  <c r="W4039" i="1" s="1"/>
  <c r="V4039" i="1" a="1"/>
  <c r="V4039" i="1" s="1"/>
  <c r="U4039" i="1" a="1"/>
  <c r="U4039" i="1" s="1"/>
  <c r="V4038" i="1" a="1"/>
  <c r="V4038" i="1" s="1"/>
  <c r="U4038" i="1" a="1"/>
  <c r="U4038" i="1" s="1"/>
  <c r="W4037" i="1" a="1"/>
  <c r="W4037" i="1" s="1"/>
  <c r="V4037" i="1" a="1"/>
  <c r="V4037" i="1" s="1"/>
  <c r="U4037" i="1"/>
  <c r="V4036" i="1"/>
  <c r="U4036" i="1" a="1"/>
  <c r="U4036" i="1" s="1"/>
  <c r="W4035" i="1" a="1"/>
  <c r="W4035" i="1" s="1"/>
  <c r="V4035" i="1" a="1"/>
  <c r="V4035" i="1" s="1"/>
  <c r="U4035" i="1" a="1"/>
  <c r="U4035" i="1" s="1"/>
  <c r="V4034" i="1" a="1"/>
  <c r="V4034" i="1" s="1"/>
  <c r="U4034" i="1" a="1"/>
  <c r="U4034" i="1" s="1"/>
  <c r="W4033" i="1" a="1"/>
  <c r="W4033" i="1" s="1"/>
  <c r="V4033" i="1" a="1"/>
  <c r="V4033" i="1" s="1"/>
  <c r="U4033" i="1"/>
  <c r="V4032" i="1"/>
  <c r="U4032" i="1" a="1"/>
  <c r="U4032" i="1" s="1"/>
  <c r="W4031" i="1" a="1"/>
  <c r="W4031" i="1" s="1"/>
  <c r="V4031" i="1" a="1"/>
  <c r="V4031" i="1" s="1"/>
  <c r="U4031" i="1" a="1"/>
  <c r="U4031" i="1" s="1"/>
  <c r="V4030" i="1" a="1"/>
  <c r="V4030" i="1" s="1"/>
  <c r="U4030" i="1" a="1"/>
  <c r="U4030" i="1" s="1"/>
  <c r="W4029" i="1" a="1"/>
  <c r="W4029" i="1" s="1"/>
  <c r="V4029" i="1" a="1"/>
  <c r="V4029" i="1" s="1"/>
  <c r="U4029" i="1"/>
  <c r="V4028" i="1"/>
  <c r="U4028" i="1" a="1"/>
  <c r="U4028" i="1" s="1"/>
  <c r="W4027" i="1" a="1"/>
  <c r="W4027" i="1" s="1"/>
  <c r="V4027" i="1" a="1"/>
  <c r="V4027" i="1" s="1"/>
  <c r="U4027" i="1" a="1"/>
  <c r="U4027" i="1" s="1"/>
  <c r="V4026" i="1" a="1"/>
  <c r="V4026" i="1" s="1"/>
  <c r="U4026" i="1" a="1"/>
  <c r="U4026" i="1" s="1"/>
  <c r="W4025" i="1" a="1"/>
  <c r="W4025" i="1" s="1"/>
  <c r="V4025" i="1" a="1"/>
  <c r="V4025" i="1" s="1"/>
  <c r="U4025" i="1"/>
  <c r="V4024" i="1"/>
  <c r="U4024" i="1" a="1"/>
  <c r="U4024" i="1" s="1"/>
  <c r="W4023" i="1" a="1"/>
  <c r="W4023" i="1" s="1"/>
  <c r="V4023" i="1" a="1"/>
  <c r="V4023" i="1" s="1"/>
  <c r="U4023" i="1" a="1"/>
  <c r="U4023" i="1" s="1"/>
  <c r="V4022" i="1" a="1"/>
  <c r="V4022" i="1" s="1"/>
  <c r="U4022" i="1" a="1"/>
  <c r="U4022" i="1" s="1"/>
  <c r="W4021" i="1" a="1"/>
  <c r="W4021" i="1" s="1"/>
  <c r="V4021" i="1" a="1"/>
  <c r="V4021" i="1" s="1"/>
  <c r="U4021" i="1"/>
  <c r="V4020" i="1"/>
  <c r="U4020" i="1" a="1"/>
  <c r="U4020" i="1" s="1"/>
  <c r="W4019" i="1" a="1"/>
  <c r="W4019" i="1" s="1"/>
  <c r="V4019" i="1" a="1"/>
  <c r="V4019" i="1" s="1"/>
  <c r="U4019" i="1" a="1"/>
  <c r="U4019" i="1" s="1"/>
  <c r="V4018" i="1" a="1"/>
  <c r="V4018" i="1" s="1"/>
  <c r="U4018" i="1" a="1"/>
  <c r="U4018" i="1" s="1"/>
  <c r="W4017" i="1" a="1"/>
  <c r="W4017" i="1" s="1"/>
  <c r="V4017" i="1" a="1"/>
  <c r="V4017" i="1" s="1"/>
  <c r="U4017" i="1"/>
  <c r="V4016" i="1"/>
  <c r="U4016" i="1" a="1"/>
  <c r="U4016" i="1" s="1"/>
  <c r="W4015" i="1" a="1"/>
  <c r="W4015" i="1" s="1"/>
  <c r="V4015" i="1" a="1"/>
  <c r="V4015" i="1" s="1"/>
  <c r="U4015" i="1" a="1"/>
  <c r="U4015" i="1" s="1"/>
  <c r="V4014" i="1" a="1"/>
  <c r="V4014" i="1" s="1"/>
  <c r="U4014" i="1" a="1"/>
  <c r="U4014" i="1" s="1"/>
  <c r="W4013" i="1" a="1"/>
  <c r="W4013" i="1" s="1"/>
  <c r="V4013" i="1" a="1"/>
  <c r="V4013" i="1" s="1"/>
  <c r="U4013" i="1"/>
  <c r="V4012" i="1"/>
  <c r="U4012" i="1" a="1"/>
  <c r="U4012" i="1" s="1"/>
  <c r="W4011" i="1" a="1"/>
  <c r="W4011" i="1" s="1"/>
  <c r="V4011" i="1" a="1"/>
  <c r="V4011" i="1" s="1"/>
  <c r="U4011" i="1" a="1"/>
  <c r="U4011" i="1" s="1"/>
  <c r="V4010" i="1" a="1"/>
  <c r="V4010" i="1" s="1"/>
  <c r="U4010" i="1" a="1"/>
  <c r="U4010" i="1" s="1"/>
  <c r="W4009" i="1" a="1"/>
  <c r="W4009" i="1" s="1"/>
  <c r="V4009" i="1" a="1"/>
  <c r="V4009" i="1" s="1"/>
  <c r="U4009" i="1"/>
  <c r="V4008" i="1"/>
  <c r="U4008" i="1" a="1"/>
  <c r="U4008" i="1" s="1"/>
  <c r="W4007" i="1" a="1"/>
  <c r="W4007" i="1" s="1"/>
  <c r="V4007" i="1" a="1"/>
  <c r="V4007" i="1" s="1"/>
  <c r="U4007" i="1" a="1"/>
  <c r="U4007" i="1" s="1"/>
  <c r="V4006" i="1" a="1"/>
  <c r="V4006" i="1" s="1"/>
  <c r="U4006" i="1" a="1"/>
  <c r="U4006" i="1" s="1"/>
  <c r="W4005" i="1" a="1"/>
  <c r="W4005" i="1" s="1"/>
  <c r="V4005" i="1" a="1"/>
  <c r="V4005" i="1" s="1"/>
  <c r="U4005" i="1"/>
  <c r="V4004" i="1"/>
  <c r="U4004" i="1" a="1"/>
  <c r="U4004" i="1" s="1"/>
  <c r="W4003" i="1" a="1"/>
  <c r="W4003" i="1" s="1"/>
  <c r="V4003" i="1" a="1"/>
  <c r="V4003" i="1" s="1"/>
  <c r="U4003" i="1" a="1"/>
  <c r="U4003" i="1" s="1"/>
  <c r="V4002" i="1" a="1"/>
  <c r="V4002" i="1" s="1"/>
  <c r="U4002" i="1" a="1"/>
  <c r="U4002" i="1" s="1"/>
  <c r="W4001" i="1" a="1"/>
  <c r="W4001" i="1" s="1"/>
  <c r="V4001" i="1" a="1"/>
  <c r="V4001" i="1" s="1"/>
  <c r="U4001" i="1"/>
  <c r="V4000" i="1"/>
  <c r="U4000" i="1" a="1"/>
  <c r="U4000" i="1" s="1"/>
  <c r="W3999" i="1" a="1"/>
  <c r="W3999" i="1" s="1"/>
  <c r="V3999" i="1" a="1"/>
  <c r="V3999" i="1" s="1"/>
  <c r="U3999" i="1" a="1"/>
  <c r="U3999" i="1" s="1"/>
  <c r="V3998" i="1" a="1"/>
  <c r="V3998" i="1" s="1"/>
  <c r="U3998" i="1" a="1"/>
  <c r="U3998" i="1" s="1"/>
  <c r="W3997" i="1" a="1"/>
  <c r="W3997" i="1" s="1"/>
  <c r="V3997" i="1" a="1"/>
  <c r="V3997" i="1" s="1"/>
  <c r="U3997" i="1"/>
  <c r="V3996" i="1"/>
  <c r="U3996" i="1" a="1"/>
  <c r="U3996" i="1" s="1"/>
  <c r="W3995" i="1" a="1"/>
  <c r="W3995" i="1" s="1"/>
  <c r="V3995" i="1" a="1"/>
  <c r="V3995" i="1" s="1"/>
  <c r="U3995" i="1" a="1"/>
  <c r="U3995" i="1" s="1"/>
  <c r="V3994" i="1" a="1"/>
  <c r="V3994" i="1" s="1"/>
  <c r="U3994" i="1" a="1"/>
  <c r="U3994" i="1" s="1"/>
  <c r="W3993" i="1" a="1"/>
  <c r="W3993" i="1" s="1"/>
  <c r="V3993" i="1" a="1"/>
  <c r="V3993" i="1" s="1"/>
  <c r="U3993" i="1"/>
  <c r="V3992" i="1"/>
  <c r="U3992" i="1" a="1"/>
  <c r="U3992" i="1" s="1"/>
  <c r="W3991" i="1" a="1"/>
  <c r="W3991" i="1" s="1"/>
  <c r="V3991" i="1" a="1"/>
  <c r="V3991" i="1" s="1"/>
  <c r="U3991" i="1" a="1"/>
  <c r="U3991" i="1" s="1"/>
  <c r="V3990" i="1" a="1"/>
  <c r="V3990" i="1" s="1"/>
  <c r="U3990" i="1" a="1"/>
  <c r="U3990" i="1" s="1"/>
  <c r="W3989" i="1" a="1"/>
  <c r="W3989" i="1" s="1"/>
  <c r="V3989" i="1" a="1"/>
  <c r="V3989" i="1" s="1"/>
  <c r="U3989" i="1"/>
  <c r="V3988" i="1"/>
  <c r="U3988" i="1" a="1"/>
  <c r="U3988" i="1" s="1"/>
  <c r="W3987" i="1" a="1"/>
  <c r="W3987" i="1" s="1"/>
  <c r="V3987" i="1" a="1"/>
  <c r="V3987" i="1" s="1"/>
  <c r="U3987" i="1" a="1"/>
  <c r="U3987" i="1" s="1"/>
  <c r="V3986" i="1" a="1"/>
  <c r="V3986" i="1" s="1"/>
  <c r="U3986" i="1" a="1"/>
  <c r="U3986" i="1" s="1"/>
  <c r="W3985" i="1" a="1"/>
  <c r="W3985" i="1" s="1"/>
  <c r="V3985" i="1" a="1"/>
  <c r="V3985" i="1" s="1"/>
  <c r="U3985" i="1"/>
  <c r="V3984" i="1"/>
  <c r="U3984" i="1" a="1"/>
  <c r="U3984" i="1" s="1"/>
  <c r="W3983" i="1" a="1"/>
  <c r="W3983" i="1" s="1"/>
  <c r="V3983" i="1" a="1"/>
  <c r="V3983" i="1" s="1"/>
  <c r="U3983" i="1" a="1"/>
  <c r="U3983" i="1" s="1"/>
  <c r="V3982" i="1" a="1"/>
  <c r="V3982" i="1" s="1"/>
  <c r="U3982" i="1" a="1"/>
  <c r="U3982" i="1" s="1"/>
  <c r="W3981" i="1" a="1"/>
  <c r="W3981" i="1" s="1"/>
  <c r="V3981" i="1" a="1"/>
  <c r="V3981" i="1" s="1"/>
  <c r="U3981" i="1"/>
  <c r="V3980" i="1"/>
  <c r="U3980" i="1" a="1"/>
  <c r="U3980" i="1" s="1"/>
  <c r="W3979" i="1" a="1"/>
  <c r="W3979" i="1" s="1"/>
  <c r="V3979" i="1" a="1"/>
  <c r="V3979" i="1" s="1"/>
  <c r="U3979" i="1" a="1"/>
  <c r="U3979" i="1" s="1"/>
  <c r="V3978" i="1" a="1"/>
  <c r="V3978" i="1" s="1"/>
  <c r="U3978" i="1" a="1"/>
  <c r="U3978" i="1" s="1"/>
  <c r="W3977" i="1" a="1"/>
  <c r="W3977" i="1" s="1"/>
  <c r="V3977" i="1" a="1"/>
  <c r="V3977" i="1" s="1"/>
  <c r="U3977" i="1"/>
  <c r="V3976" i="1"/>
  <c r="U3976" i="1" a="1"/>
  <c r="U3976" i="1" s="1"/>
  <c r="W3975" i="1" a="1"/>
  <c r="W3975" i="1" s="1"/>
  <c r="V3975" i="1" a="1"/>
  <c r="V3975" i="1" s="1"/>
  <c r="U3975" i="1" a="1"/>
  <c r="U3975" i="1" s="1"/>
  <c r="V3974" i="1" a="1"/>
  <c r="V3974" i="1" s="1"/>
  <c r="U3974" i="1" a="1"/>
  <c r="U3974" i="1" s="1"/>
  <c r="W3973" i="1" a="1"/>
  <c r="W3973" i="1" s="1"/>
  <c r="V3973" i="1" a="1"/>
  <c r="V3973" i="1" s="1"/>
  <c r="U3973" i="1"/>
  <c r="V3972" i="1"/>
  <c r="U3972" i="1" a="1"/>
  <c r="U3972" i="1" s="1"/>
  <c r="W3971" i="1" a="1"/>
  <c r="W3971" i="1" s="1"/>
  <c r="V3971" i="1" a="1"/>
  <c r="V3971" i="1" s="1"/>
  <c r="U3971" i="1" a="1"/>
  <c r="U3971" i="1" s="1"/>
  <c r="V3970" i="1" a="1"/>
  <c r="V3970" i="1" s="1"/>
  <c r="U3970" i="1" a="1"/>
  <c r="U3970" i="1" s="1"/>
  <c r="W3969" i="1" a="1"/>
  <c r="W3969" i="1" s="1"/>
  <c r="V3969" i="1" a="1"/>
  <c r="V3969" i="1" s="1"/>
  <c r="U3969" i="1"/>
  <c r="V3968" i="1"/>
  <c r="U3968" i="1" a="1"/>
  <c r="U3968" i="1" s="1"/>
  <c r="W3967" i="1" a="1"/>
  <c r="W3967" i="1" s="1"/>
  <c r="V3967" i="1" a="1"/>
  <c r="V3967" i="1" s="1"/>
  <c r="U3967" i="1" a="1"/>
  <c r="U3967" i="1" s="1"/>
  <c r="V3966" i="1" a="1"/>
  <c r="V3966" i="1" s="1"/>
  <c r="U3966" i="1" a="1"/>
  <c r="U3966" i="1" s="1"/>
  <c r="W3965" i="1" a="1"/>
  <c r="W3965" i="1" s="1"/>
  <c r="V3965" i="1" a="1"/>
  <c r="V3965" i="1" s="1"/>
  <c r="U3965" i="1"/>
  <c r="V3964" i="1"/>
  <c r="U3964" i="1" a="1"/>
  <c r="U3964" i="1" s="1"/>
  <c r="W3963" i="1" a="1"/>
  <c r="W3963" i="1" s="1"/>
  <c r="V3963" i="1" a="1"/>
  <c r="V3963" i="1" s="1"/>
  <c r="U3963" i="1" a="1"/>
  <c r="U3963" i="1" s="1"/>
  <c r="V3962" i="1" a="1"/>
  <c r="V3962" i="1" s="1"/>
  <c r="U3962" i="1" a="1"/>
  <c r="U3962" i="1" s="1"/>
  <c r="W3961" i="1" a="1"/>
  <c r="W3961" i="1" s="1"/>
  <c r="V3961" i="1" a="1"/>
  <c r="V3961" i="1" s="1"/>
  <c r="U3961" i="1"/>
  <c r="V3960" i="1"/>
  <c r="U3960" i="1" a="1"/>
  <c r="U3960" i="1" s="1"/>
  <c r="W3959" i="1" a="1"/>
  <c r="W3959" i="1" s="1"/>
  <c r="V3959" i="1" a="1"/>
  <c r="V3959" i="1" s="1"/>
  <c r="U3959" i="1" a="1"/>
  <c r="U3959" i="1" s="1"/>
  <c r="V3958" i="1" a="1"/>
  <c r="V3958" i="1" s="1"/>
  <c r="U3958" i="1" a="1"/>
  <c r="U3958" i="1" s="1"/>
  <c r="W3957" i="1" a="1"/>
  <c r="W3957" i="1" s="1"/>
  <c r="V3957" i="1" a="1"/>
  <c r="V3957" i="1" s="1"/>
  <c r="U3957" i="1"/>
  <c r="V3956" i="1"/>
  <c r="U3956" i="1" a="1"/>
  <c r="U3956" i="1" s="1"/>
  <c r="W3955" i="1" a="1"/>
  <c r="W3955" i="1" s="1"/>
  <c r="W3953" i="1" s="1" a="1"/>
  <c r="W3953" i="1" s="1"/>
  <c r="V3955" i="1" a="1"/>
  <c r="V3955" i="1" s="1"/>
  <c r="U3955" i="1" a="1"/>
  <c r="U3955" i="1" s="1"/>
  <c r="U3953" i="1" s="1"/>
  <c r="W3951" i="1" a="1"/>
  <c r="W3951" i="1" s="1"/>
  <c r="V3951" i="1" a="1"/>
  <c r="V3951" i="1" s="1"/>
  <c r="U3951" i="1" a="1"/>
  <c r="U3951" i="1" s="1"/>
  <c r="V3950" i="1" a="1"/>
  <c r="V3950" i="1" s="1"/>
  <c r="U3950" i="1" a="1"/>
  <c r="U3950" i="1" s="1"/>
  <c r="W3949" i="1" a="1"/>
  <c r="W3949" i="1" s="1"/>
  <c r="V3949" i="1" a="1"/>
  <c r="V3949" i="1" s="1"/>
  <c r="U3949" i="1"/>
  <c r="V3948" i="1"/>
  <c r="U3948" i="1" a="1"/>
  <c r="U3948" i="1" s="1"/>
  <c r="W3947" i="1" a="1"/>
  <c r="W3947" i="1" s="1"/>
  <c r="V3947" i="1" a="1"/>
  <c r="V3947" i="1" s="1"/>
  <c r="U3947" i="1" a="1"/>
  <c r="U3947" i="1" s="1"/>
  <c r="V3946" i="1" a="1"/>
  <c r="V3946" i="1" s="1"/>
  <c r="U3946" i="1" a="1"/>
  <c r="U3946" i="1" s="1"/>
  <c r="W3945" i="1" a="1"/>
  <c r="W3945" i="1" s="1"/>
  <c r="V3945" i="1" a="1"/>
  <c r="V3945" i="1" s="1"/>
  <c r="U3945" i="1"/>
  <c r="V3944" i="1"/>
  <c r="U3944" i="1" a="1"/>
  <c r="U3944" i="1" s="1"/>
  <c r="W3943" i="1" a="1"/>
  <c r="W3943" i="1" s="1"/>
  <c r="W3941" i="1" s="1" a="1"/>
  <c r="W3941" i="1" s="1"/>
  <c r="V3943" i="1" a="1"/>
  <c r="V3943" i="1" s="1"/>
  <c r="U3943" i="1" a="1"/>
  <c r="U3943" i="1" s="1"/>
  <c r="W3939" i="1" a="1"/>
  <c r="W3939" i="1" s="1"/>
  <c r="V3939" i="1" a="1"/>
  <c r="V3939" i="1" s="1"/>
  <c r="U3939" i="1" a="1"/>
  <c r="U3939" i="1" s="1"/>
  <c r="V3938" i="1" a="1"/>
  <c r="V3938" i="1" s="1"/>
  <c r="U3938" i="1" a="1"/>
  <c r="U3938" i="1" s="1"/>
  <c r="W3937" i="1" a="1"/>
  <c r="W3937" i="1" s="1"/>
  <c r="V3937" i="1" a="1"/>
  <c r="V3937" i="1" s="1"/>
  <c r="U3937" i="1"/>
  <c r="V3936" i="1"/>
  <c r="U3936" i="1" a="1"/>
  <c r="U3936" i="1" s="1"/>
  <c r="W3935" i="1" a="1"/>
  <c r="W3935" i="1" s="1"/>
  <c r="V3935" i="1" a="1"/>
  <c r="V3935" i="1" s="1"/>
  <c r="U3935" i="1" a="1"/>
  <c r="U3935" i="1" s="1"/>
  <c r="V3934" i="1" a="1"/>
  <c r="V3934" i="1" s="1"/>
  <c r="U3934" i="1" a="1"/>
  <c r="U3934" i="1" s="1"/>
  <c r="W3933" i="1" a="1"/>
  <c r="W3933" i="1" s="1"/>
  <c r="V3933" i="1" a="1"/>
  <c r="V3933" i="1" s="1"/>
  <c r="U3933" i="1"/>
  <c r="V3932" i="1"/>
  <c r="U3932" i="1" a="1"/>
  <c r="U3932" i="1" s="1"/>
  <c r="W3931" i="1" a="1"/>
  <c r="W3931" i="1" s="1"/>
  <c r="V3931" i="1" a="1"/>
  <c r="V3931" i="1" s="1"/>
  <c r="U3931" i="1" a="1"/>
  <c r="U3931" i="1" s="1"/>
  <c r="V3930" i="1" a="1"/>
  <c r="V3930" i="1" s="1"/>
  <c r="U3930" i="1" a="1"/>
  <c r="U3930" i="1" s="1"/>
  <c r="W3929" i="1" a="1"/>
  <c r="W3929" i="1" s="1"/>
  <c r="V3929" i="1" a="1"/>
  <c r="V3929" i="1" s="1"/>
  <c r="U3929" i="1"/>
  <c r="V3928" i="1"/>
  <c r="U3928" i="1" a="1"/>
  <c r="U3928" i="1" s="1"/>
  <c r="W3927" i="1" a="1"/>
  <c r="W3927" i="1" s="1"/>
  <c r="V3927" i="1" a="1"/>
  <c r="V3927" i="1" s="1"/>
  <c r="U3927" i="1" a="1"/>
  <c r="U3927" i="1" s="1"/>
  <c r="V3926" i="1" a="1"/>
  <c r="V3926" i="1" s="1"/>
  <c r="U3926" i="1" a="1"/>
  <c r="U3926" i="1" s="1"/>
  <c r="W3925" i="1" a="1"/>
  <c r="W3925" i="1" s="1"/>
  <c r="V3925" i="1" a="1"/>
  <c r="V3925" i="1" s="1"/>
  <c r="U3925" i="1"/>
  <c r="V3924" i="1"/>
  <c r="U3924" i="1" a="1"/>
  <c r="U3924" i="1" s="1"/>
  <c r="W3923" i="1" a="1"/>
  <c r="W3923" i="1" s="1"/>
  <c r="W3921" i="1" s="1" a="1"/>
  <c r="W3921" i="1" s="1"/>
  <c r="V3923" i="1" a="1"/>
  <c r="V3923" i="1" s="1"/>
  <c r="U3923" i="1" a="1"/>
  <c r="U3923" i="1" s="1"/>
  <c r="U3921" i="1" s="1"/>
  <c r="W3919" i="1" a="1"/>
  <c r="W3919" i="1" s="1"/>
  <c r="V3919" i="1" a="1"/>
  <c r="V3919" i="1" s="1"/>
  <c r="U3919" i="1" a="1"/>
  <c r="U3919" i="1" s="1"/>
  <c r="V3918" i="1" a="1"/>
  <c r="V3918" i="1" s="1"/>
  <c r="U3918" i="1" a="1"/>
  <c r="U3918" i="1" s="1"/>
  <c r="W3917" i="1" a="1"/>
  <c r="W3917" i="1" s="1"/>
  <c r="V3917" i="1" a="1"/>
  <c r="V3917" i="1" s="1"/>
  <c r="U3917" i="1"/>
  <c r="V3916" i="1"/>
  <c r="U3916" i="1" a="1"/>
  <c r="U3916" i="1" s="1"/>
  <c r="W3915" i="1" a="1"/>
  <c r="W3915" i="1" s="1"/>
  <c r="W3913" i="1" s="1" a="1"/>
  <c r="W3913" i="1" s="1"/>
  <c r="V3915" i="1" a="1"/>
  <c r="V3915" i="1" s="1"/>
  <c r="U3915" i="1" a="1"/>
  <c r="U3915" i="1" s="1"/>
  <c r="U3913" i="1" s="1"/>
  <c r="W3911" i="1" a="1"/>
  <c r="W3911" i="1" s="1"/>
  <c r="V3911" i="1" a="1"/>
  <c r="V3911" i="1" s="1"/>
  <c r="U3911" i="1" a="1"/>
  <c r="U3911" i="1" s="1"/>
  <c r="V3910" i="1" a="1"/>
  <c r="V3910" i="1" s="1"/>
  <c r="U3910" i="1" a="1"/>
  <c r="U3910" i="1" s="1"/>
  <c r="W3909" i="1" a="1"/>
  <c r="W3909" i="1" s="1"/>
  <c r="V3909" i="1" a="1"/>
  <c r="V3909" i="1" s="1"/>
  <c r="U3909" i="1"/>
  <c r="V3908" i="1"/>
  <c r="U3908" i="1" a="1"/>
  <c r="U3908" i="1" s="1"/>
  <c r="W3907" i="1" a="1"/>
  <c r="W3907" i="1" s="1"/>
  <c r="V3907" i="1" a="1"/>
  <c r="V3907" i="1" s="1"/>
  <c r="U3907" i="1" a="1"/>
  <c r="U3907" i="1" s="1"/>
  <c r="V3906" i="1" a="1"/>
  <c r="V3906" i="1" s="1"/>
  <c r="U3906" i="1" a="1"/>
  <c r="U3906" i="1" s="1"/>
  <c r="W3905" i="1" a="1"/>
  <c r="W3905" i="1" s="1"/>
  <c r="V3905" i="1" a="1"/>
  <c r="V3905" i="1" s="1"/>
  <c r="U3905" i="1"/>
  <c r="V3904" i="1"/>
  <c r="U3904" i="1" a="1"/>
  <c r="U3904" i="1" s="1"/>
  <c r="W3903" i="1" a="1"/>
  <c r="W3903" i="1" s="1"/>
  <c r="W3901" i="1" s="1" a="1"/>
  <c r="W3901" i="1" s="1"/>
  <c r="V3903" i="1" a="1"/>
  <c r="V3903" i="1" s="1"/>
  <c r="U3903" i="1" a="1"/>
  <c r="U3903" i="1" s="1"/>
  <c r="U3901" i="1" s="1"/>
  <c r="W3899" i="1" a="1"/>
  <c r="W3899" i="1" s="1"/>
  <c r="W3897" i="1" s="1" a="1"/>
  <c r="W3897" i="1" s="1"/>
  <c r="V3899" i="1" a="1"/>
  <c r="V3899" i="1" s="1"/>
  <c r="V3898" i="1" s="1" a="1"/>
  <c r="V3898" i="1" s="1"/>
  <c r="U3899" i="1" a="1"/>
  <c r="U3899" i="1" s="1"/>
  <c r="U3898" i="1" s="1" a="1"/>
  <c r="U3898" i="1" s="1"/>
  <c r="W3895" i="1" a="1"/>
  <c r="W3895" i="1" s="1"/>
  <c r="W3893" i="1" s="1" a="1"/>
  <c r="W3893" i="1" s="1"/>
  <c r="V3895" i="1" a="1"/>
  <c r="V3895" i="1" s="1"/>
  <c r="U3895" i="1" a="1"/>
  <c r="U3895" i="1" s="1"/>
  <c r="W3891" i="1" a="1"/>
  <c r="W3891" i="1" s="1"/>
  <c r="V3891" i="1" a="1"/>
  <c r="V3891" i="1" s="1"/>
  <c r="U3891" i="1" a="1"/>
  <c r="U3891" i="1" s="1"/>
  <c r="V3890" i="1" a="1"/>
  <c r="V3890" i="1" s="1"/>
  <c r="U3890" i="1" a="1"/>
  <c r="U3890" i="1" s="1"/>
  <c r="W3889" i="1" a="1"/>
  <c r="W3889" i="1" s="1"/>
  <c r="V3889" i="1" a="1"/>
  <c r="V3889" i="1" s="1"/>
  <c r="U3889" i="1"/>
  <c r="V3888" i="1"/>
  <c r="U3888" i="1" a="1"/>
  <c r="U3888" i="1" s="1"/>
  <c r="W3887" i="1" a="1"/>
  <c r="W3887" i="1" s="1"/>
  <c r="W3885" i="1" s="1" a="1"/>
  <c r="W3885" i="1" s="1"/>
  <c r="V3887" i="1" a="1"/>
  <c r="V3887" i="1" s="1"/>
  <c r="V3884" i="1" s="1"/>
  <c r="U3887" i="1" a="1"/>
  <c r="U3887" i="1" s="1"/>
  <c r="U3885" i="1" s="1"/>
  <c r="W3883" i="1" a="1"/>
  <c r="W3883" i="1" s="1"/>
  <c r="V3883" i="1" a="1"/>
  <c r="V3883" i="1" s="1"/>
  <c r="U3883" i="1" a="1"/>
  <c r="U3883" i="1" s="1"/>
  <c r="V3882" i="1" a="1"/>
  <c r="V3882" i="1" s="1"/>
  <c r="U3882" i="1" a="1"/>
  <c r="U3882" i="1" s="1"/>
  <c r="W3881" i="1" a="1"/>
  <c r="W3881" i="1" s="1"/>
  <c r="V3881" i="1" a="1"/>
  <c r="V3881" i="1" s="1"/>
  <c r="U3881" i="1"/>
  <c r="V3880" i="1"/>
  <c r="U3880" i="1" a="1"/>
  <c r="U3880" i="1" s="1"/>
  <c r="W3879" i="1" a="1"/>
  <c r="W3879" i="1" s="1"/>
  <c r="W3877" i="1" s="1" a="1"/>
  <c r="W3877" i="1" s="1"/>
  <c r="V3879" i="1" a="1"/>
  <c r="V3879" i="1" s="1"/>
  <c r="U3879" i="1" a="1"/>
  <c r="U3879" i="1" s="1"/>
  <c r="U3877" i="1" s="1"/>
  <c r="W3875" i="1" a="1"/>
  <c r="W3875" i="1" s="1"/>
  <c r="V3875" i="1" a="1"/>
  <c r="V3875" i="1" s="1"/>
  <c r="U3875" i="1" a="1"/>
  <c r="U3875" i="1" s="1"/>
  <c r="V3874" i="1" a="1"/>
  <c r="V3874" i="1" s="1"/>
  <c r="U3874" i="1" a="1"/>
  <c r="U3874" i="1" s="1"/>
  <c r="W3873" i="1" a="1"/>
  <c r="W3873" i="1" s="1"/>
  <c r="V3873" i="1" a="1"/>
  <c r="V3873" i="1" s="1"/>
  <c r="U3873" i="1"/>
  <c r="V3872" i="1"/>
  <c r="U3872" i="1" a="1"/>
  <c r="U3872" i="1" s="1"/>
  <c r="W3871" i="1" a="1"/>
  <c r="W3871" i="1" s="1"/>
  <c r="V3871" i="1" a="1"/>
  <c r="V3871" i="1" s="1"/>
  <c r="U3871" i="1" a="1"/>
  <c r="U3871" i="1" s="1"/>
  <c r="V3870" i="1" a="1"/>
  <c r="V3870" i="1" s="1"/>
  <c r="U3870" i="1" a="1"/>
  <c r="U3870" i="1" s="1"/>
  <c r="W3869" i="1" a="1"/>
  <c r="W3869" i="1" s="1"/>
  <c r="V3869" i="1" a="1"/>
  <c r="V3869" i="1" s="1"/>
  <c r="U3869" i="1"/>
  <c r="V3868" i="1"/>
  <c r="U3868" i="1" a="1"/>
  <c r="U3868" i="1" s="1"/>
  <c r="W3867" i="1" a="1"/>
  <c r="W3867" i="1" s="1"/>
  <c r="V3867" i="1" a="1"/>
  <c r="V3867" i="1" s="1"/>
  <c r="U3867" i="1" a="1"/>
  <c r="U3867" i="1" s="1"/>
  <c r="V3866" i="1" a="1"/>
  <c r="V3866" i="1" s="1"/>
  <c r="U3866" i="1" a="1"/>
  <c r="U3866" i="1" s="1"/>
  <c r="W3865" i="1" a="1"/>
  <c r="W3865" i="1" s="1"/>
  <c r="V3865" i="1" a="1"/>
  <c r="V3865" i="1" s="1"/>
  <c r="U3865" i="1"/>
  <c r="V3864" i="1"/>
  <c r="U3864" i="1" a="1"/>
  <c r="U3864" i="1" s="1"/>
  <c r="W3863" i="1" a="1"/>
  <c r="W3863" i="1" s="1"/>
  <c r="V3863" i="1" a="1"/>
  <c r="V3863" i="1" s="1"/>
  <c r="U3863" i="1" a="1"/>
  <c r="U3863" i="1" s="1"/>
  <c r="V3862" i="1" a="1"/>
  <c r="V3862" i="1" s="1"/>
  <c r="U3862" i="1" a="1"/>
  <c r="U3862" i="1" s="1"/>
  <c r="W3861" i="1" a="1"/>
  <c r="W3861" i="1" s="1"/>
  <c r="V3861" i="1" a="1"/>
  <c r="V3861" i="1" s="1"/>
  <c r="U3861" i="1"/>
  <c r="V3860" i="1"/>
  <c r="U3860" i="1" a="1"/>
  <c r="U3860" i="1" s="1"/>
  <c r="W3859" i="1" a="1"/>
  <c r="W3859" i="1" s="1"/>
  <c r="V3859" i="1" a="1"/>
  <c r="V3859" i="1" s="1"/>
  <c r="U3859" i="1" a="1"/>
  <c r="U3859" i="1" s="1"/>
  <c r="V3858" i="1" a="1"/>
  <c r="V3858" i="1" s="1"/>
  <c r="U3858" i="1" a="1"/>
  <c r="U3858" i="1" s="1"/>
  <c r="W3857" i="1" a="1"/>
  <c r="W3857" i="1" s="1"/>
  <c r="V3857" i="1" a="1"/>
  <c r="V3857" i="1" s="1"/>
  <c r="U3857" i="1"/>
  <c r="V3856" i="1"/>
  <c r="U3856" i="1" a="1"/>
  <c r="U3856" i="1" s="1"/>
  <c r="W3855" i="1" a="1"/>
  <c r="W3855" i="1" s="1"/>
  <c r="W3853" i="1" s="1" a="1"/>
  <c r="W3853" i="1" s="1"/>
  <c r="V3855" i="1" a="1"/>
  <c r="V3855" i="1" s="1"/>
  <c r="U3855" i="1" a="1"/>
  <c r="U3855" i="1" s="1"/>
  <c r="W3851" i="1" a="1"/>
  <c r="W3851" i="1" s="1"/>
  <c r="V3851" i="1" a="1"/>
  <c r="V3851" i="1" s="1"/>
  <c r="U3851" i="1" a="1"/>
  <c r="U3851" i="1" s="1"/>
  <c r="V3850" i="1" a="1"/>
  <c r="V3850" i="1" s="1"/>
  <c r="U3850" i="1" a="1"/>
  <c r="U3850" i="1" s="1"/>
  <c r="W3849" i="1" a="1"/>
  <c r="W3849" i="1" s="1"/>
  <c r="V3849" i="1" a="1"/>
  <c r="V3849" i="1" s="1"/>
  <c r="U3849" i="1"/>
  <c r="V3848" i="1"/>
  <c r="U3848" i="1" a="1"/>
  <c r="U3848" i="1" s="1"/>
  <c r="W3847" i="1" a="1"/>
  <c r="W3847" i="1" s="1"/>
  <c r="V3847" i="1" a="1"/>
  <c r="V3847" i="1" s="1"/>
  <c r="U3847" i="1" a="1"/>
  <c r="U3847" i="1" s="1"/>
  <c r="V3846" i="1" a="1"/>
  <c r="V3846" i="1" s="1"/>
  <c r="U3846" i="1" a="1"/>
  <c r="U3846" i="1" s="1"/>
  <c r="W3845" i="1" a="1"/>
  <c r="W3845" i="1" s="1"/>
  <c r="V3845" i="1" a="1"/>
  <c r="V3845" i="1" s="1"/>
  <c r="U3845" i="1"/>
  <c r="V3844" i="1"/>
  <c r="U3844" i="1" a="1"/>
  <c r="U3844" i="1" s="1"/>
  <c r="W3843" i="1" a="1"/>
  <c r="W3843" i="1" s="1"/>
  <c r="V3843" i="1" a="1"/>
  <c r="V3843" i="1" s="1"/>
  <c r="U3843" i="1" a="1"/>
  <c r="U3843" i="1" s="1"/>
  <c r="V3842" i="1" a="1"/>
  <c r="V3842" i="1" s="1"/>
  <c r="U3842" i="1" a="1"/>
  <c r="U3842" i="1" s="1"/>
  <c r="W3841" i="1" a="1"/>
  <c r="W3841" i="1" s="1"/>
  <c r="V3841" i="1" a="1"/>
  <c r="V3841" i="1" s="1"/>
  <c r="U3841" i="1"/>
  <c r="V3840" i="1"/>
  <c r="U3840" i="1" a="1"/>
  <c r="U3840" i="1" s="1"/>
  <c r="W3839" i="1" a="1"/>
  <c r="W3839" i="1" s="1"/>
  <c r="V3839" i="1" a="1"/>
  <c r="V3839" i="1" s="1"/>
  <c r="U3839" i="1" a="1"/>
  <c r="U3839" i="1" s="1"/>
  <c r="V3838" i="1" a="1"/>
  <c r="V3838" i="1" s="1"/>
  <c r="U3838" i="1" a="1"/>
  <c r="U3838" i="1" s="1"/>
  <c r="W3837" i="1" a="1"/>
  <c r="W3837" i="1" s="1"/>
  <c r="V3837" i="1" a="1"/>
  <c r="V3837" i="1" s="1"/>
  <c r="U3837" i="1"/>
  <c r="V3836" i="1"/>
  <c r="U3836" i="1" a="1"/>
  <c r="U3836" i="1" s="1"/>
  <c r="W3835" i="1" a="1"/>
  <c r="W3835" i="1" s="1"/>
  <c r="V3835" i="1" a="1"/>
  <c r="V3835" i="1" s="1"/>
  <c r="U3835" i="1" a="1"/>
  <c r="U3835" i="1" s="1"/>
  <c r="V3834" i="1" a="1"/>
  <c r="V3834" i="1" s="1"/>
  <c r="U3834" i="1" a="1"/>
  <c r="U3834" i="1" s="1"/>
  <c r="W3833" i="1" a="1"/>
  <c r="W3833" i="1" s="1"/>
  <c r="V3833" i="1" a="1"/>
  <c r="V3833" i="1" s="1"/>
  <c r="U3833" i="1"/>
  <c r="V3832" i="1"/>
  <c r="U3832" i="1" a="1"/>
  <c r="U3832" i="1" s="1"/>
  <c r="W3831" i="1" a="1"/>
  <c r="W3831" i="1" s="1"/>
  <c r="V3831" i="1" a="1"/>
  <c r="V3831" i="1" s="1"/>
  <c r="U3831" i="1" a="1"/>
  <c r="U3831" i="1" s="1"/>
  <c r="V3830" i="1" a="1"/>
  <c r="V3830" i="1" s="1"/>
  <c r="U3830" i="1" a="1"/>
  <c r="U3830" i="1" s="1"/>
  <c r="W3829" i="1" a="1"/>
  <c r="W3829" i="1" s="1"/>
  <c r="V3829" i="1" a="1"/>
  <c r="V3829" i="1" s="1"/>
  <c r="U3829" i="1"/>
  <c r="V3828" i="1"/>
  <c r="U3828" i="1" a="1"/>
  <c r="U3828" i="1" s="1"/>
  <c r="W3827" i="1" a="1"/>
  <c r="W3827" i="1" s="1"/>
  <c r="W3825" i="1" s="1" a="1"/>
  <c r="W3825" i="1" s="1"/>
  <c r="V3827" i="1" a="1"/>
  <c r="V3827" i="1" s="1"/>
  <c r="V3826" i="1" s="1" a="1"/>
  <c r="V3826" i="1" s="1"/>
  <c r="U3827" i="1" a="1"/>
  <c r="U3827" i="1" s="1"/>
  <c r="U3825" i="1" s="1"/>
  <c r="W3823" i="1" a="1"/>
  <c r="W3823" i="1" s="1"/>
  <c r="V3823" i="1" a="1"/>
  <c r="V3823" i="1" s="1"/>
  <c r="U3823" i="1" a="1"/>
  <c r="U3823" i="1" s="1"/>
  <c r="V3822" i="1" a="1"/>
  <c r="V3822" i="1" s="1"/>
  <c r="U3822" i="1" a="1"/>
  <c r="U3822" i="1" s="1"/>
  <c r="W3821" i="1" a="1"/>
  <c r="W3821" i="1" s="1"/>
  <c r="V3821" i="1" a="1"/>
  <c r="V3821" i="1" s="1"/>
  <c r="U3821" i="1"/>
  <c r="V3820" i="1"/>
  <c r="U3820" i="1" a="1"/>
  <c r="U3820" i="1" s="1"/>
  <c r="W3819" i="1" a="1"/>
  <c r="W3819" i="1" s="1"/>
  <c r="V3819" i="1" a="1"/>
  <c r="V3819" i="1" s="1"/>
  <c r="U3819" i="1" a="1"/>
  <c r="U3819" i="1" s="1"/>
  <c r="V3818" i="1" a="1"/>
  <c r="V3818" i="1" s="1"/>
  <c r="U3818" i="1" a="1"/>
  <c r="U3818" i="1" s="1"/>
  <c r="W3817" i="1" a="1"/>
  <c r="W3817" i="1" s="1"/>
  <c r="V3817" i="1" a="1"/>
  <c r="V3817" i="1" s="1"/>
  <c r="U3817" i="1"/>
  <c r="V3816" i="1"/>
  <c r="U3816" i="1" a="1"/>
  <c r="U3816" i="1" s="1"/>
  <c r="W3815" i="1" a="1"/>
  <c r="W3815" i="1" s="1"/>
  <c r="V3815" i="1" a="1"/>
  <c r="V3815" i="1" s="1"/>
  <c r="U3815" i="1" a="1"/>
  <c r="U3815" i="1" s="1"/>
  <c r="V3814" i="1" a="1"/>
  <c r="V3814" i="1" s="1"/>
  <c r="U3814" i="1" a="1"/>
  <c r="U3814" i="1" s="1"/>
  <c r="W3813" i="1" a="1"/>
  <c r="W3813" i="1" s="1"/>
  <c r="V3813" i="1" a="1"/>
  <c r="V3813" i="1" s="1"/>
  <c r="U3813" i="1"/>
  <c r="V3812" i="1"/>
  <c r="U3812" i="1" a="1"/>
  <c r="U3812" i="1" s="1"/>
  <c r="W3811" i="1" a="1"/>
  <c r="W3811" i="1" s="1"/>
  <c r="W3809" i="1" s="1" a="1"/>
  <c r="W3809" i="1" s="1"/>
  <c r="V3811" i="1" a="1"/>
  <c r="V3811" i="1" s="1"/>
  <c r="U3811" i="1" a="1"/>
  <c r="U3811" i="1" s="1"/>
  <c r="U3809" i="1" s="1"/>
  <c r="W3807" i="1" a="1"/>
  <c r="W3807" i="1" s="1"/>
  <c r="V3807" i="1" a="1"/>
  <c r="V3807" i="1" s="1"/>
  <c r="U3807" i="1" a="1"/>
  <c r="U3807" i="1" s="1"/>
  <c r="V3806" i="1" a="1"/>
  <c r="V3806" i="1" s="1"/>
  <c r="U3806" i="1" a="1"/>
  <c r="U3806" i="1" s="1"/>
  <c r="W3805" i="1" a="1"/>
  <c r="W3805" i="1" s="1"/>
  <c r="V3805" i="1" a="1"/>
  <c r="V3805" i="1" s="1"/>
  <c r="U3805" i="1"/>
  <c r="V3804" i="1"/>
  <c r="U3804" i="1" a="1"/>
  <c r="U3804" i="1" s="1"/>
  <c r="W3803" i="1" a="1"/>
  <c r="W3803" i="1" s="1"/>
  <c r="W3801" i="1" s="1" a="1"/>
  <c r="W3801" i="1" s="1"/>
  <c r="V3803" i="1" a="1"/>
  <c r="V3803" i="1" s="1"/>
  <c r="U3803" i="1" a="1"/>
  <c r="U3803" i="1" s="1"/>
  <c r="U3801" i="1" s="1"/>
  <c r="W3799" i="1" a="1"/>
  <c r="W3799" i="1" s="1"/>
  <c r="W3797" i="1" s="1" a="1"/>
  <c r="W3797" i="1" s="1"/>
  <c r="V3799" i="1" a="1"/>
  <c r="V3799" i="1" s="1"/>
  <c r="V3797" i="1" s="1" a="1"/>
  <c r="V3797" i="1" s="1"/>
  <c r="U3799" i="1" a="1"/>
  <c r="U3799" i="1" s="1"/>
  <c r="U3798" i="1" s="1" a="1"/>
  <c r="U3798" i="1" s="1"/>
  <c r="W3795" i="1" a="1"/>
  <c r="W3795" i="1" s="1"/>
  <c r="V3795" i="1" a="1"/>
  <c r="V3795" i="1" s="1"/>
  <c r="U3795" i="1" a="1"/>
  <c r="U3795" i="1" s="1"/>
  <c r="V3794" i="1" a="1"/>
  <c r="V3794" i="1" s="1"/>
  <c r="U3794" i="1" a="1"/>
  <c r="U3794" i="1" s="1"/>
  <c r="W3793" i="1" a="1"/>
  <c r="W3793" i="1" s="1"/>
  <c r="V3793" i="1" a="1"/>
  <c r="V3793" i="1" s="1"/>
  <c r="U3793" i="1"/>
  <c r="V3792" i="1"/>
  <c r="U3792" i="1" a="1"/>
  <c r="U3792" i="1" s="1"/>
  <c r="W3791" i="1" a="1"/>
  <c r="W3791" i="1" s="1"/>
  <c r="W3789" i="1" s="1" a="1"/>
  <c r="W3789" i="1" s="1"/>
  <c r="V3791" i="1" a="1"/>
  <c r="V3791" i="1" s="1"/>
  <c r="U3791" i="1" a="1"/>
  <c r="U3791" i="1" s="1"/>
  <c r="W3787" i="1" a="1"/>
  <c r="W3787" i="1" s="1"/>
  <c r="V3787" i="1" a="1"/>
  <c r="V3787" i="1" s="1"/>
  <c r="U3787" i="1" a="1"/>
  <c r="U3787" i="1" s="1"/>
  <c r="V3786" i="1" a="1"/>
  <c r="V3786" i="1" s="1"/>
  <c r="U3786" i="1" a="1"/>
  <c r="U3786" i="1" s="1"/>
  <c r="W3785" i="1" a="1"/>
  <c r="W3785" i="1" s="1"/>
  <c r="V3785" i="1" a="1"/>
  <c r="V3785" i="1" s="1"/>
  <c r="U3785" i="1"/>
  <c r="V3784" i="1"/>
  <c r="U3784" i="1" a="1"/>
  <c r="U3784" i="1" s="1"/>
  <c r="W3783" i="1" a="1"/>
  <c r="W3783" i="1" s="1"/>
  <c r="W3781" i="1" s="1" a="1"/>
  <c r="W3781" i="1" s="1"/>
  <c r="V3783" i="1" a="1"/>
  <c r="V3783" i="1" s="1"/>
  <c r="V3781" i="1" s="1" a="1"/>
  <c r="V3781" i="1" s="1"/>
  <c r="U3783" i="1" a="1"/>
  <c r="U3783" i="1" s="1"/>
  <c r="U3782" i="1" s="1" a="1"/>
  <c r="U3782" i="1" s="1"/>
  <c r="W3779" i="1" a="1"/>
  <c r="W3779" i="1" s="1"/>
  <c r="W3777" i="1" s="1" a="1"/>
  <c r="W3777" i="1" s="1"/>
  <c r="V3779" i="1" a="1"/>
  <c r="V3779" i="1" s="1"/>
  <c r="V3777" i="1" s="1" a="1"/>
  <c r="V3777" i="1" s="1"/>
  <c r="U3779" i="1" a="1"/>
  <c r="U3779" i="1" s="1"/>
  <c r="U3777" i="1" s="1"/>
  <c r="W3775" i="1" a="1"/>
  <c r="W3775" i="1" s="1"/>
  <c r="V3775" i="1" a="1"/>
  <c r="V3775" i="1" s="1"/>
  <c r="U3775" i="1" a="1"/>
  <c r="U3775" i="1" s="1"/>
  <c r="V3774" i="1" a="1"/>
  <c r="V3774" i="1" s="1"/>
  <c r="U3774" i="1" a="1"/>
  <c r="U3774" i="1" s="1"/>
  <c r="W3773" i="1" a="1"/>
  <c r="W3773" i="1" s="1"/>
  <c r="V3773" i="1" a="1"/>
  <c r="V3773" i="1" s="1"/>
  <c r="U3773" i="1"/>
  <c r="V3772" i="1"/>
  <c r="U3772" i="1" a="1"/>
  <c r="U3772" i="1" s="1"/>
  <c r="W3771" i="1" a="1"/>
  <c r="W3771" i="1" s="1"/>
  <c r="V3771" i="1" a="1"/>
  <c r="V3771" i="1" s="1"/>
  <c r="U3771" i="1" a="1"/>
  <c r="U3771" i="1" s="1"/>
  <c r="V3770" i="1" a="1"/>
  <c r="V3770" i="1" s="1"/>
  <c r="U3770" i="1" a="1"/>
  <c r="U3770" i="1" s="1"/>
  <c r="W3769" i="1" a="1"/>
  <c r="W3769" i="1" s="1"/>
  <c r="V3769" i="1" a="1"/>
  <c r="V3769" i="1" s="1"/>
  <c r="U3769" i="1"/>
  <c r="V3768" i="1"/>
  <c r="U3768" i="1" a="1"/>
  <c r="U3768" i="1" s="1"/>
  <c r="W3767" i="1" a="1"/>
  <c r="W3767" i="1" s="1"/>
  <c r="V3767" i="1" a="1"/>
  <c r="V3767" i="1" s="1"/>
  <c r="U3767" i="1" a="1"/>
  <c r="U3767" i="1" s="1"/>
  <c r="V3766" i="1" a="1"/>
  <c r="V3766" i="1" s="1"/>
  <c r="U3766" i="1" a="1"/>
  <c r="U3766" i="1" s="1"/>
  <c r="W3765" i="1" a="1"/>
  <c r="W3765" i="1" s="1"/>
  <c r="V3765" i="1" a="1"/>
  <c r="V3765" i="1" s="1"/>
  <c r="U3765" i="1"/>
  <c r="V3764" i="1"/>
  <c r="U3764" i="1" a="1"/>
  <c r="U3764" i="1" s="1"/>
  <c r="W3763" i="1" a="1"/>
  <c r="W3763" i="1" s="1"/>
  <c r="W3761" i="1" s="1" a="1"/>
  <c r="W3761" i="1" s="1"/>
  <c r="V3763" i="1" a="1"/>
  <c r="V3763" i="1" s="1"/>
  <c r="U3763" i="1" a="1"/>
  <c r="U3763" i="1" s="1"/>
  <c r="W3759" i="1" a="1"/>
  <c r="W3759" i="1" s="1"/>
  <c r="W3757" i="1" s="1" a="1"/>
  <c r="W3757" i="1" s="1"/>
  <c r="V3759" i="1" a="1"/>
  <c r="V3759" i="1" s="1"/>
  <c r="U3759" i="1" a="1"/>
  <c r="U3759" i="1" s="1"/>
  <c r="U3757" i="1" s="1"/>
  <c r="W3755" i="1" a="1"/>
  <c r="W3755" i="1" s="1"/>
  <c r="V3755" i="1" a="1"/>
  <c r="V3755" i="1" s="1"/>
  <c r="U3755" i="1" a="1"/>
  <c r="U3755" i="1" s="1"/>
  <c r="V3754" i="1" a="1"/>
  <c r="V3754" i="1" s="1"/>
  <c r="U3754" i="1" a="1"/>
  <c r="U3754" i="1" s="1"/>
  <c r="W3753" i="1" a="1"/>
  <c r="W3753" i="1" s="1"/>
  <c r="V3753" i="1" a="1"/>
  <c r="V3753" i="1" s="1"/>
  <c r="U3753" i="1"/>
  <c r="V3752" i="1"/>
  <c r="U3752" i="1" a="1"/>
  <c r="U3752" i="1" s="1"/>
  <c r="W3751" i="1" a="1"/>
  <c r="W3751" i="1" s="1"/>
  <c r="W3749" i="1" s="1" a="1"/>
  <c r="W3749" i="1" s="1"/>
  <c r="V3751" i="1" a="1"/>
  <c r="V3751" i="1" s="1"/>
  <c r="U3751" i="1" a="1"/>
  <c r="U3751" i="1" s="1"/>
  <c r="U3749" i="1" s="1"/>
  <c r="W3747" i="1" a="1"/>
  <c r="W3747" i="1" s="1"/>
  <c r="W3745" i="1" s="1" a="1"/>
  <c r="W3745" i="1" s="1"/>
  <c r="V3747" i="1" a="1"/>
  <c r="V3747" i="1" s="1"/>
  <c r="U3747" i="1" a="1"/>
  <c r="U3747" i="1" s="1"/>
  <c r="U3745" i="1" s="1"/>
  <c r="W3743" i="1" a="1"/>
  <c r="W3743" i="1" s="1"/>
  <c r="W3741" i="1" s="1" a="1"/>
  <c r="W3741" i="1" s="1"/>
  <c r="V3743" i="1" a="1"/>
  <c r="V3743" i="1" s="1"/>
  <c r="U3743" i="1" a="1"/>
  <c r="U3743" i="1" s="1"/>
  <c r="U3741" i="1" s="1"/>
  <c r="W3739" i="1" a="1"/>
  <c r="W3739" i="1" s="1"/>
  <c r="V3739" i="1" a="1"/>
  <c r="V3739" i="1" s="1"/>
  <c r="U3739" i="1" a="1"/>
  <c r="U3739" i="1" s="1"/>
  <c r="V3738" i="1" a="1"/>
  <c r="V3738" i="1" s="1"/>
  <c r="U3738" i="1" a="1"/>
  <c r="U3738" i="1" s="1"/>
  <c r="W3737" i="1" a="1"/>
  <c r="W3737" i="1" s="1"/>
  <c r="V3737" i="1" a="1"/>
  <c r="V3737" i="1" s="1"/>
  <c r="U3737" i="1"/>
  <c r="V3736" i="1"/>
  <c r="U3736" i="1" a="1"/>
  <c r="U3736" i="1" s="1"/>
  <c r="W3735" i="1" a="1"/>
  <c r="W3735" i="1" s="1"/>
  <c r="V3735" i="1" a="1"/>
  <c r="V3735" i="1" s="1"/>
  <c r="U3735" i="1" a="1"/>
  <c r="U3735" i="1" s="1"/>
  <c r="V3734" i="1" a="1"/>
  <c r="V3734" i="1" s="1"/>
  <c r="U3734" i="1" a="1"/>
  <c r="U3734" i="1" s="1"/>
  <c r="W3733" i="1" a="1"/>
  <c r="W3733" i="1" s="1"/>
  <c r="V3733" i="1" a="1"/>
  <c r="V3733" i="1" s="1"/>
  <c r="U3733" i="1"/>
  <c r="V3732" i="1"/>
  <c r="U3732" i="1" a="1"/>
  <c r="U3732" i="1" s="1"/>
  <c r="W3731" i="1" a="1"/>
  <c r="W3731" i="1" s="1"/>
  <c r="V3731" i="1" a="1"/>
  <c r="V3731" i="1" s="1"/>
  <c r="U3731" i="1" a="1"/>
  <c r="U3731" i="1" s="1"/>
  <c r="V3730" i="1" a="1"/>
  <c r="V3730" i="1" s="1"/>
  <c r="U3730" i="1" a="1"/>
  <c r="U3730" i="1" s="1"/>
  <c r="W3729" i="1" a="1"/>
  <c r="W3729" i="1" s="1"/>
  <c r="V3729" i="1" a="1"/>
  <c r="V3729" i="1" s="1"/>
  <c r="U3729" i="1"/>
  <c r="V3728" i="1"/>
  <c r="U3728" i="1" a="1"/>
  <c r="U3728" i="1" s="1"/>
  <c r="W3727" i="1" a="1"/>
  <c r="W3727" i="1" s="1"/>
  <c r="V3727" i="1" a="1"/>
  <c r="V3727" i="1" s="1"/>
  <c r="U3727" i="1" a="1"/>
  <c r="U3727" i="1" s="1"/>
  <c r="V3726" i="1" a="1"/>
  <c r="V3726" i="1" s="1"/>
  <c r="U3726" i="1" a="1"/>
  <c r="U3726" i="1" s="1"/>
  <c r="W3725" i="1" a="1"/>
  <c r="W3725" i="1" s="1"/>
  <c r="V3725" i="1" a="1"/>
  <c r="V3725" i="1" s="1"/>
  <c r="U3725" i="1"/>
  <c r="V3724" i="1"/>
  <c r="U3724" i="1" a="1"/>
  <c r="U3724" i="1" s="1"/>
  <c r="W3723" i="1" a="1"/>
  <c r="W3723" i="1" s="1"/>
  <c r="W3721" i="1" s="1" a="1"/>
  <c r="W3721" i="1" s="1"/>
  <c r="V3723" i="1" a="1"/>
  <c r="V3723" i="1" s="1"/>
  <c r="V3721" i="1" s="1" a="1"/>
  <c r="V3721" i="1" s="1"/>
  <c r="U3723" i="1" a="1"/>
  <c r="U3723" i="1" s="1"/>
  <c r="U3721" i="1" s="1"/>
  <c r="W3719" i="1" a="1"/>
  <c r="W3719" i="1" s="1"/>
  <c r="W3717" i="1" s="1" a="1"/>
  <c r="W3717" i="1" s="1"/>
  <c r="V3719" i="1" a="1"/>
  <c r="V3719" i="1" s="1"/>
  <c r="U3719" i="1" a="1"/>
  <c r="U3719" i="1" s="1"/>
  <c r="U3717" i="1" s="1"/>
  <c r="W3715" i="1" a="1"/>
  <c r="W3715" i="1" s="1"/>
  <c r="V3715" i="1" a="1"/>
  <c r="V3715" i="1" s="1"/>
  <c r="U3715" i="1" a="1"/>
  <c r="U3715" i="1" s="1"/>
  <c r="V3714" i="1" a="1"/>
  <c r="V3714" i="1" s="1"/>
  <c r="U3714" i="1" a="1"/>
  <c r="U3714" i="1" s="1"/>
  <c r="W3713" i="1" a="1"/>
  <c r="W3713" i="1" s="1"/>
  <c r="V3713" i="1" a="1"/>
  <c r="V3713" i="1" s="1"/>
  <c r="U3713" i="1"/>
  <c r="V3712" i="1"/>
  <c r="U3712" i="1" a="1"/>
  <c r="U3712" i="1" s="1"/>
  <c r="W3711" i="1" a="1"/>
  <c r="W3711" i="1" s="1"/>
  <c r="V3711" i="1" a="1"/>
  <c r="V3711" i="1" s="1"/>
  <c r="U3711" i="1" a="1"/>
  <c r="U3711" i="1" s="1"/>
  <c r="V3710" i="1" a="1"/>
  <c r="V3710" i="1" s="1"/>
  <c r="U3710" i="1" a="1"/>
  <c r="U3710" i="1" s="1"/>
  <c r="W3709" i="1" a="1"/>
  <c r="W3709" i="1" s="1"/>
  <c r="V3709" i="1" a="1"/>
  <c r="V3709" i="1" s="1"/>
  <c r="U3709" i="1"/>
  <c r="V3708" i="1"/>
  <c r="U3708" i="1" a="1"/>
  <c r="U3708" i="1" s="1"/>
  <c r="W3707" i="1" a="1"/>
  <c r="W3707" i="1" s="1"/>
  <c r="V3707" i="1" a="1"/>
  <c r="V3707" i="1" s="1"/>
  <c r="U3707" i="1" a="1"/>
  <c r="U3707" i="1" s="1"/>
  <c r="V3706" i="1" a="1"/>
  <c r="V3706" i="1" s="1"/>
  <c r="U3706" i="1" a="1"/>
  <c r="U3706" i="1" s="1"/>
  <c r="W3705" i="1" a="1"/>
  <c r="W3705" i="1" s="1"/>
  <c r="V3705" i="1" a="1"/>
  <c r="V3705" i="1" s="1"/>
  <c r="U3705" i="1"/>
  <c r="V3704" i="1"/>
  <c r="U3704" i="1" a="1"/>
  <c r="U3704" i="1" s="1"/>
  <c r="W3703" i="1" a="1"/>
  <c r="W3703" i="1" s="1"/>
  <c r="V3703" i="1" a="1"/>
  <c r="V3703" i="1" s="1"/>
  <c r="U3703" i="1" a="1"/>
  <c r="U3703" i="1" s="1"/>
  <c r="V3702" i="1" a="1"/>
  <c r="V3702" i="1" s="1"/>
  <c r="U3702" i="1" a="1"/>
  <c r="U3702" i="1" s="1"/>
  <c r="W3701" i="1" a="1"/>
  <c r="W3701" i="1" s="1"/>
  <c r="V3701" i="1" a="1"/>
  <c r="V3701" i="1" s="1"/>
  <c r="U3701" i="1"/>
  <c r="V3700" i="1"/>
  <c r="U3700" i="1" a="1"/>
  <c r="U3700" i="1" s="1"/>
  <c r="W3699" i="1" a="1"/>
  <c r="W3699" i="1" s="1"/>
  <c r="V3699" i="1" a="1"/>
  <c r="V3699" i="1" s="1"/>
  <c r="U3699" i="1" a="1"/>
  <c r="U3699" i="1" s="1"/>
  <c r="V3698" i="1" a="1"/>
  <c r="V3698" i="1" s="1"/>
  <c r="U3698" i="1" a="1"/>
  <c r="U3698" i="1" s="1"/>
  <c r="W3697" i="1" a="1"/>
  <c r="W3697" i="1" s="1"/>
  <c r="V3697" i="1" a="1"/>
  <c r="V3697" i="1" s="1"/>
  <c r="U3697" i="1"/>
  <c r="V3696" i="1"/>
  <c r="U3696" i="1" a="1"/>
  <c r="U3696" i="1" s="1"/>
  <c r="W3695" i="1" a="1"/>
  <c r="W3695" i="1" s="1"/>
  <c r="V3695" i="1" a="1"/>
  <c r="V3695" i="1" s="1"/>
  <c r="U3695" i="1" a="1"/>
  <c r="U3695" i="1" s="1"/>
  <c r="V3694" i="1" a="1"/>
  <c r="V3694" i="1" s="1"/>
  <c r="U3694" i="1" a="1"/>
  <c r="U3694" i="1" s="1"/>
  <c r="W3693" i="1" a="1"/>
  <c r="W3693" i="1" s="1"/>
  <c r="V3693" i="1" a="1"/>
  <c r="V3693" i="1" s="1"/>
  <c r="U3693" i="1"/>
  <c r="V3692" i="1"/>
  <c r="U3692" i="1" a="1"/>
  <c r="U3692" i="1" s="1"/>
  <c r="W3691" i="1" a="1"/>
  <c r="W3691" i="1" s="1"/>
  <c r="V3691" i="1" a="1"/>
  <c r="V3691" i="1" s="1"/>
  <c r="U3691" i="1" a="1"/>
  <c r="U3691" i="1" s="1"/>
  <c r="V3690" i="1" a="1"/>
  <c r="V3690" i="1" s="1"/>
  <c r="U3690" i="1" a="1"/>
  <c r="U3690" i="1" s="1"/>
  <c r="W3689" i="1" a="1"/>
  <c r="W3689" i="1" s="1"/>
  <c r="V3689" i="1" a="1"/>
  <c r="V3689" i="1" s="1"/>
  <c r="U3689" i="1"/>
  <c r="V3688" i="1"/>
  <c r="U3688" i="1" a="1"/>
  <c r="U3688" i="1" s="1"/>
  <c r="W3687" i="1" a="1"/>
  <c r="W3687" i="1" s="1"/>
  <c r="V3687" i="1" a="1"/>
  <c r="V3687" i="1" s="1"/>
  <c r="U3687" i="1" a="1"/>
  <c r="U3687" i="1" s="1"/>
  <c r="V3686" i="1" a="1"/>
  <c r="V3686" i="1" s="1"/>
  <c r="U3686" i="1" a="1"/>
  <c r="U3686" i="1" s="1"/>
  <c r="W3685" i="1" a="1"/>
  <c r="W3685" i="1" s="1"/>
  <c r="V3685" i="1" a="1"/>
  <c r="V3685" i="1" s="1"/>
  <c r="U3685" i="1"/>
  <c r="V3684" i="1"/>
  <c r="U3684" i="1" a="1"/>
  <c r="U3684" i="1" s="1"/>
  <c r="W3683" i="1" a="1"/>
  <c r="W3683" i="1" s="1"/>
  <c r="W3681" i="1" s="1" a="1"/>
  <c r="W3681" i="1" s="1"/>
  <c r="V3683" i="1" a="1"/>
  <c r="V3683" i="1" s="1"/>
  <c r="V3682" i="1" s="1" a="1"/>
  <c r="V3682" i="1" s="1"/>
  <c r="U3683" i="1" a="1"/>
  <c r="U3683" i="1" s="1"/>
  <c r="U3681" i="1" s="1"/>
  <c r="W3679" i="1" a="1"/>
  <c r="W3679" i="1" s="1"/>
  <c r="V3679" i="1" a="1"/>
  <c r="V3679" i="1" s="1"/>
  <c r="U3679" i="1" a="1"/>
  <c r="U3679" i="1" s="1"/>
  <c r="V3678" i="1" a="1"/>
  <c r="V3678" i="1" s="1"/>
  <c r="U3678" i="1" a="1"/>
  <c r="U3678" i="1" s="1"/>
  <c r="W3677" i="1" a="1"/>
  <c r="W3677" i="1" s="1"/>
  <c r="V3677" i="1" a="1"/>
  <c r="V3677" i="1" s="1"/>
  <c r="U3677" i="1"/>
  <c r="V3676" i="1"/>
  <c r="U3676" i="1" a="1"/>
  <c r="U3676" i="1" s="1"/>
  <c r="W3675" i="1" a="1"/>
  <c r="W3675" i="1" s="1"/>
  <c r="V3675" i="1" a="1"/>
  <c r="V3675" i="1" s="1"/>
  <c r="U3675" i="1" a="1"/>
  <c r="U3675" i="1" s="1"/>
  <c r="V3674" i="1" a="1"/>
  <c r="V3674" i="1" s="1"/>
  <c r="U3674" i="1" a="1"/>
  <c r="U3674" i="1" s="1"/>
  <c r="W3673" i="1" a="1"/>
  <c r="W3673" i="1" s="1"/>
  <c r="V3673" i="1" a="1"/>
  <c r="V3673" i="1" s="1"/>
  <c r="U3673" i="1"/>
  <c r="V3672" i="1"/>
  <c r="U3672" i="1" a="1"/>
  <c r="U3672" i="1" s="1"/>
  <c r="W3671" i="1" a="1"/>
  <c r="W3671" i="1" s="1"/>
  <c r="W3669" i="1" s="1" a="1"/>
  <c r="W3669" i="1" s="1"/>
  <c r="V3671" i="1" a="1"/>
  <c r="V3671" i="1" s="1"/>
  <c r="V3670" i="1" s="1" a="1"/>
  <c r="V3670" i="1" s="1"/>
  <c r="U3671" i="1" a="1"/>
  <c r="U3671" i="1" s="1"/>
  <c r="U3670" i="1" s="1" a="1"/>
  <c r="U3670" i="1" s="1"/>
  <c r="W3667" i="1" a="1"/>
  <c r="W3667" i="1" s="1"/>
  <c r="W3665" i="1" s="1" a="1"/>
  <c r="W3665" i="1" s="1"/>
  <c r="V3667" i="1" a="1"/>
  <c r="V3667" i="1" s="1"/>
  <c r="V3666" i="1" s="1" a="1"/>
  <c r="V3666" i="1" s="1"/>
  <c r="U3667" i="1" a="1"/>
  <c r="U3667" i="1" s="1"/>
  <c r="U3665" i="1" s="1"/>
  <c r="W3663" i="1" a="1"/>
  <c r="W3663" i="1" s="1"/>
  <c r="W3661" i="1" s="1" a="1"/>
  <c r="W3661" i="1" s="1"/>
  <c r="V3663" i="1" a="1"/>
  <c r="V3663" i="1" s="1"/>
  <c r="V3661" i="1" s="1" a="1"/>
  <c r="V3661" i="1" s="1"/>
  <c r="U3663" i="1" a="1"/>
  <c r="U3663" i="1" s="1"/>
  <c r="U3662" i="1" s="1" a="1"/>
  <c r="U3662" i="1" s="1"/>
  <c r="W3659" i="1" a="1"/>
  <c r="W3659" i="1" s="1"/>
  <c r="W3657" i="1" s="1" a="1"/>
  <c r="W3657" i="1" s="1"/>
  <c r="V3659" i="1" a="1"/>
  <c r="V3659" i="1" s="1"/>
  <c r="V3658" i="1" s="1" a="1"/>
  <c r="V3658" i="1" s="1"/>
  <c r="U3659" i="1" a="1"/>
  <c r="U3659" i="1" s="1"/>
  <c r="U3658" i="1" s="1" a="1"/>
  <c r="U3658" i="1" s="1"/>
  <c r="W3655" i="1" a="1"/>
  <c r="W3655" i="1" s="1"/>
  <c r="W3653" i="1" s="1" a="1"/>
  <c r="W3653" i="1" s="1"/>
  <c r="V3655" i="1" a="1"/>
  <c r="V3655" i="1" s="1"/>
  <c r="V3654" i="1" s="1" a="1"/>
  <c r="V3654" i="1" s="1"/>
  <c r="U3655" i="1" a="1"/>
  <c r="U3655" i="1" s="1"/>
  <c r="U3652" i="1" s="1" a="1"/>
  <c r="U3652" i="1" s="1"/>
  <c r="W3651" i="1" a="1"/>
  <c r="W3651" i="1" s="1"/>
  <c r="W3649" i="1" s="1" a="1"/>
  <c r="W3649" i="1" s="1"/>
  <c r="V3651" i="1" a="1"/>
  <c r="V3651" i="1" s="1"/>
  <c r="V3650" i="1" s="1" a="1"/>
  <c r="V3650" i="1" s="1"/>
  <c r="U3651" i="1" a="1"/>
  <c r="U3651" i="1" s="1"/>
  <c r="U3649" i="1" s="1"/>
  <c r="W3647" i="1" a="1"/>
  <c r="W3647" i="1" s="1"/>
  <c r="W3645" i="1" s="1" a="1"/>
  <c r="W3645" i="1" s="1"/>
  <c r="V3647" i="1" a="1"/>
  <c r="V3647" i="1" s="1"/>
  <c r="V3646" i="1" s="1" a="1"/>
  <c r="V3646" i="1" s="1"/>
  <c r="U3647" i="1" a="1"/>
  <c r="U3647" i="1" s="1"/>
  <c r="U3644" i="1" s="1" a="1"/>
  <c r="U3644" i="1" s="1"/>
  <c r="W3643" i="1" a="1"/>
  <c r="W3643" i="1" s="1"/>
  <c r="V3643" i="1" a="1"/>
  <c r="V3643" i="1" s="1"/>
  <c r="U3643" i="1" a="1"/>
  <c r="U3643" i="1" s="1"/>
  <c r="V3642" i="1" a="1"/>
  <c r="V3642" i="1" s="1"/>
  <c r="U3642" i="1" a="1"/>
  <c r="U3642" i="1" s="1"/>
  <c r="W3641" i="1" a="1"/>
  <c r="W3641" i="1" s="1"/>
  <c r="V3641" i="1" a="1"/>
  <c r="V3641" i="1" s="1"/>
  <c r="U3641" i="1"/>
  <c r="V3640" i="1"/>
  <c r="U3640" i="1" a="1"/>
  <c r="U3640" i="1" s="1"/>
  <c r="W3639" i="1" a="1"/>
  <c r="W3639" i="1" s="1"/>
  <c r="V3639" i="1" a="1"/>
  <c r="V3639" i="1" s="1"/>
  <c r="U3639" i="1" a="1"/>
  <c r="U3639" i="1" s="1"/>
  <c r="V3638" i="1" a="1"/>
  <c r="V3638" i="1" s="1"/>
  <c r="U3638" i="1" a="1"/>
  <c r="U3638" i="1" s="1"/>
  <c r="W3637" i="1" a="1"/>
  <c r="W3637" i="1" s="1"/>
  <c r="V3637" i="1" a="1"/>
  <c r="V3637" i="1" s="1"/>
  <c r="U3637" i="1"/>
  <c r="V3636" i="1"/>
  <c r="U3636" i="1" a="1"/>
  <c r="U3636" i="1" s="1"/>
  <c r="W3635" i="1" a="1"/>
  <c r="W3635" i="1" s="1"/>
  <c r="V3635" i="1" a="1"/>
  <c r="V3635" i="1" s="1"/>
  <c r="U3635" i="1" a="1"/>
  <c r="U3635" i="1" s="1"/>
  <c r="V3634" i="1" a="1"/>
  <c r="V3634" i="1" s="1"/>
  <c r="U3634" i="1" a="1"/>
  <c r="U3634" i="1" s="1"/>
  <c r="W3633" i="1" a="1"/>
  <c r="W3633" i="1" s="1"/>
  <c r="V3633" i="1" a="1"/>
  <c r="V3633" i="1" s="1"/>
  <c r="U3633" i="1"/>
  <c r="V3632" i="1"/>
  <c r="U3632" i="1" a="1"/>
  <c r="U3632" i="1" s="1"/>
  <c r="W3631" i="1" a="1"/>
  <c r="W3631" i="1" s="1"/>
  <c r="V3631" i="1" a="1"/>
  <c r="V3631" i="1" s="1"/>
  <c r="U3631" i="1" a="1"/>
  <c r="U3631" i="1" s="1"/>
  <c r="V3630" i="1" a="1"/>
  <c r="V3630" i="1" s="1"/>
  <c r="U3630" i="1" a="1"/>
  <c r="U3630" i="1" s="1"/>
  <c r="W3629" i="1" a="1"/>
  <c r="W3629" i="1" s="1"/>
  <c r="V3629" i="1" a="1"/>
  <c r="V3629" i="1" s="1"/>
  <c r="U3629" i="1"/>
  <c r="V3628" i="1"/>
  <c r="U3628" i="1" a="1"/>
  <c r="U3628" i="1" s="1"/>
  <c r="W3627" i="1" a="1"/>
  <c r="W3627" i="1" s="1"/>
  <c r="V3627" i="1" a="1"/>
  <c r="V3627" i="1" s="1"/>
  <c r="U3627" i="1" a="1"/>
  <c r="U3627" i="1" s="1"/>
  <c r="V3626" i="1" a="1"/>
  <c r="V3626" i="1" s="1"/>
  <c r="U3626" i="1" a="1"/>
  <c r="U3626" i="1" s="1"/>
  <c r="W3625" i="1" a="1"/>
  <c r="W3625" i="1" s="1"/>
  <c r="V3625" i="1" a="1"/>
  <c r="V3625" i="1" s="1"/>
  <c r="U3625" i="1"/>
  <c r="V3624" i="1"/>
  <c r="U3624" i="1" a="1"/>
  <c r="U3624" i="1" s="1"/>
  <c r="W3623" i="1" a="1"/>
  <c r="W3623" i="1" s="1"/>
  <c r="V3623" i="1" a="1"/>
  <c r="V3623" i="1" s="1"/>
  <c r="U3623" i="1" a="1"/>
  <c r="U3623" i="1" s="1"/>
  <c r="V3622" i="1" a="1"/>
  <c r="V3622" i="1" s="1"/>
  <c r="U3622" i="1" a="1"/>
  <c r="U3622" i="1" s="1"/>
  <c r="W3621" i="1" a="1"/>
  <c r="W3621" i="1" s="1"/>
  <c r="V3621" i="1" a="1"/>
  <c r="V3621" i="1" s="1"/>
  <c r="U3621" i="1"/>
  <c r="V3620" i="1"/>
  <c r="U3620" i="1" a="1"/>
  <c r="U3620" i="1" s="1"/>
  <c r="W3619" i="1" a="1"/>
  <c r="W3619" i="1" s="1"/>
  <c r="W3617" i="1" s="1" a="1"/>
  <c r="W3617" i="1" s="1"/>
  <c r="V3619" i="1" a="1"/>
  <c r="V3619" i="1" s="1"/>
  <c r="V3618" i="1" s="1" a="1"/>
  <c r="V3618" i="1" s="1"/>
  <c r="U3619" i="1" a="1"/>
  <c r="U3619" i="1" s="1"/>
  <c r="U3618" i="1" s="1" a="1"/>
  <c r="U3618" i="1" s="1"/>
  <c r="W3615" i="1" a="1"/>
  <c r="W3615" i="1" s="1"/>
  <c r="W3613" i="1" s="1" a="1"/>
  <c r="W3613" i="1" s="1"/>
  <c r="V3615" i="1" a="1"/>
  <c r="V3615" i="1" s="1"/>
  <c r="U3615" i="1" a="1"/>
  <c r="U3615" i="1" s="1"/>
  <c r="W3611" i="1" a="1"/>
  <c r="W3611" i="1" s="1"/>
  <c r="W3609" i="1" s="1" a="1"/>
  <c r="W3609" i="1" s="1"/>
  <c r="V3611" i="1" a="1"/>
  <c r="V3611" i="1" s="1"/>
  <c r="U3611" i="1" a="1"/>
  <c r="U3611" i="1" s="1"/>
  <c r="W3607" i="1" a="1"/>
  <c r="W3607" i="1" s="1"/>
  <c r="W3605" i="1" s="1" a="1"/>
  <c r="W3605" i="1" s="1"/>
  <c r="V3607" i="1" a="1"/>
  <c r="V3607" i="1" s="1"/>
  <c r="U3607" i="1" a="1"/>
  <c r="U3607" i="1" s="1"/>
  <c r="U3605" i="1" s="1"/>
  <c r="W3603" i="1" a="1"/>
  <c r="W3603" i="1" s="1"/>
  <c r="V3603" i="1" a="1"/>
  <c r="V3603" i="1" s="1"/>
  <c r="U3603" i="1" a="1"/>
  <c r="U3603" i="1" s="1"/>
  <c r="V3602" i="1" a="1"/>
  <c r="V3602" i="1" s="1"/>
  <c r="U3602" i="1" a="1"/>
  <c r="U3602" i="1" s="1"/>
  <c r="W3601" i="1" a="1"/>
  <c r="W3601" i="1" s="1"/>
  <c r="V3601" i="1" a="1"/>
  <c r="V3601" i="1" s="1"/>
  <c r="U3601" i="1"/>
  <c r="V3600" i="1"/>
  <c r="U3600" i="1" a="1"/>
  <c r="U3600" i="1" s="1"/>
  <c r="W3599" i="1" a="1"/>
  <c r="W3599" i="1" s="1"/>
  <c r="W3597" i="1" s="1" a="1"/>
  <c r="W3597" i="1" s="1"/>
  <c r="V3599" i="1" a="1"/>
  <c r="V3599" i="1" s="1"/>
  <c r="U3599" i="1" a="1"/>
  <c r="U3599" i="1" s="1"/>
  <c r="W3595" i="1" a="1"/>
  <c r="W3595" i="1" s="1"/>
  <c r="V3595" i="1" a="1"/>
  <c r="V3595" i="1" s="1"/>
  <c r="U3595" i="1" a="1"/>
  <c r="U3595" i="1" s="1"/>
  <c r="V3594" i="1" a="1"/>
  <c r="V3594" i="1" s="1"/>
  <c r="U3594" i="1" a="1"/>
  <c r="U3594" i="1" s="1"/>
  <c r="W3593" i="1" a="1"/>
  <c r="W3593" i="1" s="1"/>
  <c r="V3593" i="1" a="1"/>
  <c r="V3593" i="1" s="1"/>
  <c r="U3593" i="1"/>
  <c r="V3592" i="1"/>
  <c r="U3592" i="1" a="1"/>
  <c r="U3592" i="1" s="1"/>
  <c r="W3591" i="1" a="1"/>
  <c r="W3591" i="1" s="1"/>
  <c r="V3591" i="1" a="1"/>
  <c r="V3591" i="1" s="1"/>
  <c r="U3591" i="1" a="1"/>
  <c r="U3591" i="1" s="1"/>
  <c r="V3590" i="1" a="1"/>
  <c r="V3590" i="1" s="1"/>
  <c r="U3590" i="1" a="1"/>
  <c r="U3590" i="1" s="1"/>
  <c r="W3589" i="1" a="1"/>
  <c r="W3589" i="1" s="1"/>
  <c r="V3589" i="1" a="1"/>
  <c r="V3589" i="1" s="1"/>
  <c r="U3589" i="1"/>
  <c r="V3588" i="1"/>
  <c r="U3588" i="1" a="1"/>
  <c r="U3588" i="1" s="1"/>
  <c r="W3587" i="1" a="1"/>
  <c r="W3587" i="1" s="1"/>
  <c r="V3587" i="1" a="1"/>
  <c r="V3587" i="1" s="1"/>
  <c r="U3587" i="1" a="1"/>
  <c r="U3587" i="1" s="1"/>
  <c r="V3586" i="1" a="1"/>
  <c r="V3586" i="1" s="1"/>
  <c r="U3586" i="1" a="1"/>
  <c r="U3586" i="1" s="1"/>
  <c r="W3585" i="1" a="1"/>
  <c r="W3585" i="1" s="1"/>
  <c r="V3585" i="1" a="1"/>
  <c r="V3585" i="1" s="1"/>
  <c r="U3585" i="1"/>
  <c r="V3584" i="1"/>
  <c r="U3584" i="1" a="1"/>
  <c r="U3584" i="1" s="1"/>
  <c r="W3583" i="1" a="1"/>
  <c r="W3583" i="1" s="1"/>
  <c r="V3583" i="1" a="1"/>
  <c r="V3583" i="1" s="1"/>
  <c r="U3583" i="1" a="1"/>
  <c r="U3583" i="1" s="1"/>
  <c r="V3582" i="1" a="1"/>
  <c r="V3582" i="1" s="1"/>
  <c r="U3582" i="1" a="1"/>
  <c r="U3582" i="1" s="1"/>
  <c r="W3581" i="1" a="1"/>
  <c r="W3581" i="1" s="1"/>
  <c r="V3581" i="1" a="1"/>
  <c r="V3581" i="1" s="1"/>
  <c r="U3581" i="1"/>
  <c r="V3580" i="1"/>
  <c r="U3580" i="1" a="1"/>
  <c r="U3580" i="1" s="1"/>
  <c r="W3579" i="1" a="1"/>
  <c r="W3579" i="1" s="1"/>
  <c r="V3579" i="1" a="1"/>
  <c r="V3579" i="1" s="1"/>
  <c r="U3579" i="1" a="1"/>
  <c r="U3579" i="1" s="1"/>
  <c r="V3578" i="1" a="1"/>
  <c r="V3578" i="1" s="1"/>
  <c r="U3578" i="1" a="1"/>
  <c r="U3578" i="1" s="1"/>
  <c r="W3577" i="1" a="1"/>
  <c r="W3577" i="1" s="1"/>
  <c r="V3577" i="1" a="1"/>
  <c r="V3577" i="1" s="1"/>
  <c r="U3577" i="1"/>
  <c r="V3576" i="1"/>
  <c r="U3576" i="1" a="1"/>
  <c r="U3576" i="1" s="1"/>
  <c r="W3575" i="1" a="1"/>
  <c r="W3575" i="1" s="1"/>
  <c r="W3573" i="1" s="1" a="1"/>
  <c r="W3573" i="1" s="1"/>
  <c r="V3575" i="1" a="1"/>
  <c r="V3575" i="1" s="1"/>
  <c r="U3575" i="1" a="1"/>
  <c r="U3575" i="1" s="1"/>
  <c r="U3573" i="1" s="1"/>
  <c r="W3571" i="1" a="1"/>
  <c r="W3571" i="1" s="1"/>
  <c r="V3571" i="1" a="1"/>
  <c r="V3571" i="1" s="1"/>
  <c r="U3571" i="1" a="1"/>
  <c r="U3571" i="1" s="1"/>
  <c r="V3570" i="1" a="1"/>
  <c r="V3570" i="1" s="1"/>
  <c r="U3570" i="1" a="1"/>
  <c r="U3570" i="1" s="1"/>
  <c r="W3569" i="1" a="1"/>
  <c r="W3569" i="1" s="1"/>
  <c r="V3569" i="1" a="1"/>
  <c r="V3569" i="1" s="1"/>
  <c r="U3569" i="1"/>
  <c r="V3568" i="1"/>
  <c r="U3568" i="1" a="1"/>
  <c r="U3568" i="1" s="1"/>
  <c r="W3567" i="1" a="1"/>
  <c r="W3567" i="1" s="1"/>
  <c r="V3567" i="1" a="1"/>
  <c r="V3567" i="1" s="1"/>
  <c r="U3567" i="1" a="1"/>
  <c r="U3567" i="1" s="1"/>
  <c r="V3566" i="1" a="1"/>
  <c r="V3566" i="1" s="1"/>
  <c r="U3566" i="1" a="1"/>
  <c r="U3566" i="1" s="1"/>
  <c r="W3565" i="1" a="1"/>
  <c r="W3565" i="1" s="1"/>
  <c r="V3565" i="1" a="1"/>
  <c r="V3565" i="1" s="1"/>
  <c r="U3565" i="1"/>
  <c r="V3564" i="1"/>
  <c r="U3564" i="1" a="1"/>
  <c r="U3564" i="1" s="1"/>
  <c r="W3563" i="1" a="1"/>
  <c r="W3563" i="1" s="1"/>
  <c r="V3563" i="1" a="1"/>
  <c r="V3563" i="1" s="1"/>
  <c r="U3563" i="1" a="1"/>
  <c r="U3563" i="1" s="1"/>
  <c r="V3562" i="1" a="1"/>
  <c r="V3562" i="1" s="1"/>
  <c r="U3562" i="1" a="1"/>
  <c r="U3562" i="1" s="1"/>
  <c r="W3561" i="1" a="1"/>
  <c r="W3561" i="1" s="1"/>
  <c r="V3561" i="1" a="1"/>
  <c r="V3561" i="1" s="1"/>
  <c r="U3561" i="1"/>
  <c r="V3560" i="1"/>
  <c r="U3560" i="1" a="1"/>
  <c r="U3560" i="1" s="1"/>
  <c r="W3559" i="1" a="1"/>
  <c r="W3559" i="1" s="1"/>
  <c r="V3559" i="1" a="1"/>
  <c r="V3559" i="1" s="1"/>
  <c r="U3559" i="1" a="1"/>
  <c r="U3559" i="1" s="1"/>
  <c r="V3558" i="1" a="1"/>
  <c r="V3558" i="1" s="1"/>
  <c r="U3558" i="1" a="1"/>
  <c r="U3558" i="1" s="1"/>
  <c r="W3557" i="1" a="1"/>
  <c r="W3557" i="1" s="1"/>
  <c r="V3557" i="1" a="1"/>
  <c r="V3557" i="1" s="1"/>
  <c r="U3557" i="1"/>
  <c r="V3556" i="1"/>
  <c r="U3556" i="1" a="1"/>
  <c r="U3556" i="1" s="1"/>
  <c r="W3555" i="1" a="1"/>
  <c r="W3555" i="1" s="1"/>
  <c r="V3555" i="1" a="1"/>
  <c r="V3555" i="1" s="1"/>
  <c r="U3555" i="1" a="1"/>
  <c r="U3555" i="1" s="1"/>
  <c r="V3554" i="1" a="1"/>
  <c r="V3554" i="1" s="1"/>
  <c r="U3554" i="1" a="1"/>
  <c r="U3554" i="1" s="1"/>
  <c r="W3553" i="1" a="1"/>
  <c r="W3553" i="1" s="1"/>
  <c r="V3553" i="1" a="1"/>
  <c r="V3553" i="1" s="1"/>
  <c r="U3553" i="1"/>
  <c r="V3552" i="1"/>
  <c r="U3552" i="1" a="1"/>
  <c r="U3552" i="1" s="1"/>
  <c r="W3551" i="1" a="1"/>
  <c r="W3551" i="1" s="1"/>
  <c r="W3549" i="1" s="1" a="1"/>
  <c r="W3549" i="1" s="1"/>
  <c r="V3551" i="1" a="1"/>
  <c r="V3551" i="1" s="1"/>
  <c r="U3551" i="1" a="1"/>
  <c r="U3551" i="1" s="1"/>
  <c r="U3549" i="1" s="1"/>
  <c r="U3550" i="1" s="1" a="1"/>
  <c r="U3550" i="1" s="1"/>
  <c r="W3547" i="1" a="1"/>
  <c r="W3547" i="1" s="1"/>
  <c r="V3547" i="1" a="1"/>
  <c r="V3547" i="1" s="1"/>
  <c r="U3547" i="1" a="1"/>
  <c r="U3547" i="1" s="1"/>
  <c r="V3546" i="1" a="1"/>
  <c r="V3546" i="1" s="1"/>
  <c r="U3546" i="1" a="1"/>
  <c r="U3546" i="1" s="1"/>
  <c r="W3545" i="1" a="1"/>
  <c r="W3545" i="1" s="1"/>
  <c r="V3545" i="1" a="1"/>
  <c r="V3545" i="1" s="1"/>
  <c r="U3545" i="1"/>
  <c r="V3544" i="1"/>
  <c r="U3544" i="1" a="1"/>
  <c r="U3544" i="1" s="1"/>
  <c r="W3543" i="1" a="1"/>
  <c r="W3543" i="1" s="1"/>
  <c r="V3543" i="1" a="1"/>
  <c r="V3543" i="1" s="1"/>
  <c r="U3543" i="1" a="1"/>
  <c r="U3543" i="1" s="1"/>
  <c r="V3542" i="1" a="1"/>
  <c r="V3542" i="1" s="1"/>
  <c r="U3542" i="1" a="1"/>
  <c r="U3542" i="1" s="1"/>
  <c r="W3541" i="1" a="1"/>
  <c r="W3541" i="1" s="1"/>
  <c r="V3541" i="1" a="1"/>
  <c r="V3541" i="1" s="1"/>
  <c r="U3541" i="1"/>
  <c r="V3540" i="1"/>
  <c r="U3540" i="1" a="1"/>
  <c r="U3540" i="1" s="1"/>
  <c r="W3539" i="1" a="1"/>
  <c r="W3539" i="1" s="1"/>
  <c r="V3539" i="1" a="1"/>
  <c r="V3539" i="1" s="1"/>
  <c r="U3539" i="1" a="1"/>
  <c r="U3539" i="1" s="1"/>
  <c r="V3538" i="1" a="1"/>
  <c r="V3538" i="1" s="1"/>
  <c r="U3538" i="1" a="1"/>
  <c r="U3538" i="1" s="1"/>
  <c r="W3537" i="1" a="1"/>
  <c r="W3537" i="1" s="1"/>
  <c r="V3537" i="1" a="1"/>
  <c r="V3537" i="1" s="1"/>
  <c r="U3537" i="1"/>
  <c r="V3536" i="1"/>
  <c r="U3536" i="1" a="1"/>
  <c r="U3536" i="1" s="1"/>
  <c r="W3535" i="1" a="1"/>
  <c r="W3535" i="1" s="1"/>
  <c r="V3535" i="1" a="1"/>
  <c r="V3535" i="1" s="1"/>
  <c r="U3535" i="1" a="1"/>
  <c r="U3535" i="1" s="1"/>
  <c r="V3534" i="1" a="1"/>
  <c r="V3534" i="1" s="1"/>
  <c r="U3534" i="1" a="1"/>
  <c r="U3534" i="1" s="1"/>
  <c r="W3533" i="1" a="1"/>
  <c r="W3533" i="1" s="1"/>
  <c r="V3533" i="1" a="1"/>
  <c r="V3533" i="1" s="1"/>
  <c r="U3533" i="1"/>
  <c r="V3532" i="1"/>
  <c r="U3532" i="1" a="1"/>
  <c r="U3532" i="1" s="1"/>
  <c r="W3531" i="1" a="1"/>
  <c r="W3531" i="1" s="1"/>
  <c r="V3531" i="1" a="1"/>
  <c r="V3531" i="1" s="1"/>
  <c r="U3531" i="1" a="1"/>
  <c r="U3531" i="1" s="1"/>
  <c r="V3530" i="1" a="1"/>
  <c r="V3530" i="1" s="1"/>
  <c r="U3530" i="1" a="1"/>
  <c r="U3530" i="1" s="1"/>
  <c r="W3529" i="1" a="1"/>
  <c r="W3529" i="1" s="1"/>
  <c r="V3529" i="1" a="1"/>
  <c r="V3529" i="1" s="1"/>
  <c r="U3529" i="1"/>
  <c r="V3528" i="1"/>
  <c r="U3528" i="1" a="1"/>
  <c r="U3528" i="1" s="1"/>
  <c r="W3527" i="1" a="1"/>
  <c r="W3527" i="1" s="1"/>
  <c r="W3525" i="1" s="1" a="1"/>
  <c r="W3525" i="1" s="1"/>
  <c r="V3527" i="1" a="1"/>
  <c r="V3527" i="1" s="1"/>
  <c r="U3527" i="1" a="1"/>
  <c r="U3527" i="1" s="1"/>
  <c r="U3525" i="1" s="1"/>
  <c r="U3526" i="1" s="1" a="1"/>
  <c r="U3526" i="1" s="1"/>
  <c r="W3523" i="1" a="1"/>
  <c r="W3523" i="1" s="1"/>
  <c r="V3523" i="1" a="1"/>
  <c r="V3523" i="1" s="1"/>
  <c r="U3523" i="1" a="1"/>
  <c r="U3523" i="1" s="1"/>
  <c r="V3522" i="1" a="1"/>
  <c r="V3522" i="1" s="1"/>
  <c r="U3522" i="1" a="1"/>
  <c r="U3522" i="1" s="1"/>
  <c r="W3521" i="1" a="1"/>
  <c r="W3521" i="1" s="1"/>
  <c r="V3521" i="1" a="1"/>
  <c r="V3521" i="1" s="1"/>
  <c r="U3521" i="1"/>
  <c r="V3520" i="1"/>
  <c r="U3520" i="1" a="1"/>
  <c r="U3520" i="1" s="1"/>
  <c r="W3519" i="1" a="1"/>
  <c r="W3519" i="1" s="1"/>
  <c r="V3519" i="1" a="1"/>
  <c r="V3519" i="1" s="1"/>
  <c r="U3519" i="1" a="1"/>
  <c r="U3519" i="1" s="1"/>
  <c r="V3518" i="1" a="1"/>
  <c r="V3518" i="1" s="1"/>
  <c r="U3518" i="1" a="1"/>
  <c r="U3518" i="1" s="1"/>
  <c r="W3517" i="1" a="1"/>
  <c r="W3517" i="1" s="1"/>
  <c r="V3517" i="1" a="1"/>
  <c r="V3517" i="1" s="1"/>
  <c r="U3517" i="1"/>
  <c r="V3516" i="1"/>
  <c r="U3516" i="1" a="1"/>
  <c r="U3516" i="1" s="1"/>
  <c r="W3515" i="1" a="1"/>
  <c r="W3515" i="1" s="1"/>
  <c r="V3515" i="1" a="1"/>
  <c r="V3515" i="1" s="1"/>
  <c r="U3515" i="1" a="1"/>
  <c r="U3515" i="1" s="1"/>
  <c r="V3514" i="1" a="1"/>
  <c r="V3514" i="1" s="1"/>
  <c r="U3514" i="1" a="1"/>
  <c r="U3514" i="1" s="1"/>
  <c r="W3513" i="1" a="1"/>
  <c r="W3513" i="1" s="1"/>
  <c r="V3513" i="1" a="1"/>
  <c r="V3513" i="1" s="1"/>
  <c r="U3513" i="1"/>
  <c r="V3512" i="1"/>
  <c r="U3512" i="1" a="1"/>
  <c r="U3512" i="1" s="1"/>
  <c r="W3511" i="1" a="1"/>
  <c r="W3511" i="1" s="1"/>
  <c r="V3511" i="1" a="1"/>
  <c r="V3511" i="1" s="1"/>
  <c r="U3511" i="1" a="1"/>
  <c r="U3511" i="1" s="1"/>
  <c r="V3510" i="1" a="1"/>
  <c r="V3510" i="1" s="1"/>
  <c r="U3510" i="1" a="1"/>
  <c r="U3510" i="1" s="1"/>
  <c r="W3509" i="1" a="1"/>
  <c r="W3509" i="1" s="1"/>
  <c r="V3509" i="1" a="1"/>
  <c r="V3509" i="1" s="1"/>
  <c r="U3509" i="1"/>
  <c r="V3508" i="1"/>
  <c r="U3508" i="1" a="1"/>
  <c r="U3508" i="1" s="1"/>
  <c r="W3507" i="1" a="1"/>
  <c r="W3507" i="1" s="1"/>
  <c r="W3505" i="1" s="1" a="1"/>
  <c r="W3505" i="1" s="1"/>
  <c r="V3507" i="1" a="1"/>
  <c r="V3507" i="1" s="1"/>
  <c r="U3507" i="1" a="1"/>
  <c r="U3507" i="1" s="1"/>
  <c r="W3503" i="1" a="1"/>
  <c r="W3503" i="1" s="1"/>
  <c r="V3503" i="1" a="1"/>
  <c r="V3503" i="1" s="1"/>
  <c r="U3503" i="1" a="1"/>
  <c r="U3503" i="1" s="1"/>
  <c r="V3502" i="1" a="1"/>
  <c r="V3502" i="1" s="1"/>
  <c r="U3502" i="1" a="1"/>
  <c r="U3502" i="1" s="1"/>
  <c r="W3501" i="1" a="1"/>
  <c r="W3501" i="1" s="1"/>
  <c r="V3501" i="1" a="1"/>
  <c r="V3501" i="1" s="1"/>
  <c r="U3501" i="1"/>
  <c r="V3500" i="1"/>
  <c r="U3500" i="1" a="1"/>
  <c r="U3500" i="1" s="1"/>
  <c r="W3499" i="1" a="1"/>
  <c r="W3499" i="1" s="1"/>
  <c r="V3499" i="1" a="1"/>
  <c r="V3499" i="1" s="1"/>
  <c r="U3499" i="1" a="1"/>
  <c r="U3499" i="1" s="1"/>
  <c r="V3498" i="1" a="1"/>
  <c r="V3498" i="1" s="1"/>
  <c r="U3498" i="1" a="1"/>
  <c r="U3498" i="1" s="1"/>
  <c r="W3497" i="1" a="1"/>
  <c r="W3497" i="1" s="1"/>
  <c r="V3497" i="1" a="1"/>
  <c r="V3497" i="1" s="1"/>
  <c r="U3497" i="1"/>
  <c r="V3496" i="1"/>
  <c r="U3496" i="1" a="1"/>
  <c r="U3496" i="1" s="1"/>
  <c r="W3495" i="1" a="1"/>
  <c r="W3495" i="1" s="1"/>
  <c r="V3495" i="1" a="1"/>
  <c r="V3495" i="1" s="1"/>
  <c r="U3495" i="1" a="1"/>
  <c r="U3495" i="1" s="1"/>
  <c r="V3494" i="1" a="1"/>
  <c r="V3494" i="1" s="1"/>
  <c r="U3494" i="1" a="1"/>
  <c r="U3494" i="1" s="1"/>
  <c r="W3493" i="1" a="1"/>
  <c r="W3493" i="1" s="1"/>
  <c r="V3493" i="1" a="1"/>
  <c r="V3493" i="1" s="1"/>
  <c r="U3493" i="1"/>
  <c r="V3492" i="1"/>
  <c r="U3492" i="1" a="1"/>
  <c r="U3492" i="1" s="1"/>
  <c r="W3491" i="1" a="1"/>
  <c r="W3491" i="1" s="1"/>
  <c r="W3489" i="1" s="1" a="1"/>
  <c r="W3489" i="1" s="1"/>
  <c r="V3491" i="1" a="1"/>
  <c r="V3491" i="1" s="1"/>
  <c r="U3491" i="1" a="1"/>
  <c r="U3491" i="1" s="1"/>
  <c r="U3489" i="1" s="1"/>
  <c r="W3487" i="1" a="1"/>
  <c r="W3487" i="1" s="1"/>
  <c r="V3487" i="1" a="1"/>
  <c r="V3487" i="1" s="1"/>
  <c r="U3487" i="1" a="1"/>
  <c r="U3487" i="1" s="1"/>
  <c r="V3486" i="1" a="1"/>
  <c r="V3486" i="1" s="1"/>
  <c r="U3486" i="1" a="1"/>
  <c r="U3486" i="1" s="1"/>
  <c r="W3485" i="1" a="1"/>
  <c r="W3485" i="1" s="1"/>
  <c r="V3485" i="1" a="1"/>
  <c r="V3485" i="1" s="1"/>
  <c r="U3485" i="1"/>
  <c r="V3484" i="1"/>
  <c r="U3484" i="1" a="1"/>
  <c r="U3484" i="1" s="1"/>
  <c r="W3483" i="1" a="1"/>
  <c r="W3483" i="1" s="1"/>
  <c r="V3483" i="1" a="1"/>
  <c r="V3483" i="1" s="1"/>
  <c r="U3483" i="1" a="1"/>
  <c r="U3483" i="1" s="1"/>
  <c r="V3482" i="1" a="1"/>
  <c r="V3482" i="1" s="1"/>
  <c r="U3482" i="1" a="1"/>
  <c r="U3482" i="1" s="1"/>
  <c r="W3481" i="1" a="1"/>
  <c r="W3481" i="1" s="1"/>
  <c r="V3481" i="1" a="1"/>
  <c r="V3481" i="1" s="1"/>
  <c r="U3481" i="1"/>
  <c r="V3480" i="1"/>
  <c r="U3480" i="1" a="1"/>
  <c r="U3480" i="1" s="1"/>
  <c r="W3479" i="1" a="1"/>
  <c r="W3479" i="1" s="1"/>
  <c r="V3479" i="1" a="1"/>
  <c r="V3479" i="1" s="1"/>
  <c r="U3479" i="1" a="1"/>
  <c r="U3479" i="1" s="1"/>
  <c r="V3478" i="1" a="1"/>
  <c r="V3478" i="1" s="1"/>
  <c r="U3478" i="1" a="1"/>
  <c r="U3478" i="1" s="1"/>
  <c r="W3477" i="1" a="1"/>
  <c r="W3477" i="1" s="1"/>
  <c r="V3477" i="1" a="1"/>
  <c r="V3477" i="1" s="1"/>
  <c r="U3477" i="1"/>
  <c r="V3476" i="1"/>
  <c r="U3476" i="1" a="1"/>
  <c r="U3476" i="1" s="1"/>
  <c r="W3475" i="1" a="1"/>
  <c r="W3475" i="1" s="1"/>
  <c r="W3473" i="1" s="1" a="1"/>
  <c r="W3473" i="1" s="1"/>
  <c r="V3475" i="1" a="1"/>
  <c r="V3475" i="1" s="1"/>
  <c r="U3475" i="1" a="1"/>
  <c r="U3475" i="1" s="1"/>
  <c r="W3471" i="1" a="1"/>
  <c r="W3471" i="1" s="1"/>
  <c r="W3469" i="1" s="1" a="1"/>
  <c r="W3469" i="1" s="1"/>
  <c r="V3471" i="1" a="1"/>
  <c r="V3471" i="1" s="1"/>
  <c r="V3470" i="1" s="1" a="1"/>
  <c r="V3470" i="1" s="1"/>
  <c r="U3471" i="1" a="1"/>
  <c r="U3471" i="1" s="1"/>
  <c r="U3470" i="1" s="1" a="1"/>
  <c r="U3470" i="1" s="1"/>
  <c r="W3467" i="1" a="1"/>
  <c r="W3467" i="1" s="1"/>
  <c r="V3467" i="1" a="1"/>
  <c r="V3467" i="1" s="1"/>
  <c r="U3467" i="1" a="1"/>
  <c r="U3467" i="1" s="1"/>
  <c r="V3466" i="1" a="1"/>
  <c r="V3466" i="1" s="1"/>
  <c r="U3466" i="1" a="1"/>
  <c r="U3466" i="1" s="1"/>
  <c r="W3465" i="1" a="1"/>
  <c r="W3465" i="1" s="1"/>
  <c r="V3465" i="1" a="1"/>
  <c r="V3465" i="1" s="1"/>
  <c r="U3465" i="1"/>
  <c r="V3464" i="1"/>
  <c r="U3464" i="1" a="1"/>
  <c r="U3464" i="1" s="1"/>
  <c r="W3463" i="1" a="1"/>
  <c r="W3463" i="1" s="1"/>
  <c r="V3463" i="1" a="1"/>
  <c r="V3463" i="1" s="1"/>
  <c r="U3463" i="1" a="1"/>
  <c r="U3463" i="1" s="1"/>
  <c r="V3462" i="1" a="1"/>
  <c r="V3462" i="1" s="1"/>
  <c r="U3462" i="1" a="1"/>
  <c r="U3462" i="1" s="1"/>
  <c r="W3461" i="1" a="1"/>
  <c r="W3461" i="1" s="1"/>
  <c r="V3461" i="1" a="1"/>
  <c r="V3461" i="1" s="1"/>
  <c r="U3461" i="1"/>
  <c r="V3460" i="1"/>
  <c r="U3460" i="1" a="1"/>
  <c r="U3460" i="1" s="1"/>
  <c r="W3459" i="1" a="1"/>
  <c r="W3459" i="1" s="1"/>
  <c r="V3459" i="1" a="1"/>
  <c r="V3459" i="1" s="1"/>
  <c r="U3459" i="1" a="1"/>
  <c r="U3459" i="1" s="1"/>
  <c r="V3458" i="1" a="1"/>
  <c r="V3458" i="1" s="1"/>
  <c r="U3458" i="1" a="1"/>
  <c r="U3458" i="1" s="1"/>
  <c r="W3457" i="1" a="1"/>
  <c r="W3457" i="1" s="1"/>
  <c r="V3457" i="1" a="1"/>
  <c r="V3457" i="1" s="1"/>
  <c r="U3457" i="1"/>
  <c r="V3456" i="1"/>
  <c r="U3456" i="1" a="1"/>
  <c r="U3456" i="1" s="1"/>
  <c r="W3455" i="1" a="1"/>
  <c r="W3455" i="1" s="1"/>
  <c r="V3455" i="1" a="1"/>
  <c r="V3455" i="1" s="1"/>
  <c r="U3455" i="1" a="1"/>
  <c r="U3455" i="1" s="1"/>
  <c r="V3454" i="1" a="1"/>
  <c r="V3454" i="1" s="1"/>
  <c r="U3454" i="1" a="1"/>
  <c r="U3454" i="1" s="1"/>
  <c r="W3453" i="1" a="1"/>
  <c r="W3453" i="1" s="1"/>
  <c r="V3453" i="1" a="1"/>
  <c r="V3453" i="1" s="1"/>
  <c r="U3453" i="1"/>
  <c r="V3452" i="1"/>
  <c r="U3452" i="1" a="1"/>
  <c r="U3452" i="1" s="1"/>
  <c r="W3451" i="1" a="1"/>
  <c r="W3451" i="1" s="1"/>
  <c r="V3451" i="1" a="1"/>
  <c r="V3451" i="1" s="1"/>
  <c r="U3451" i="1" a="1"/>
  <c r="U3451" i="1" s="1"/>
  <c r="V3450" i="1" a="1"/>
  <c r="V3450" i="1" s="1"/>
  <c r="U3450" i="1" a="1"/>
  <c r="U3450" i="1" s="1"/>
  <c r="W3449" i="1" a="1"/>
  <c r="W3449" i="1" s="1"/>
  <c r="V3449" i="1" a="1"/>
  <c r="V3449" i="1" s="1"/>
  <c r="U3449" i="1"/>
  <c r="V3448" i="1"/>
  <c r="U3448" i="1" a="1"/>
  <c r="U3448" i="1" s="1"/>
  <c r="W3447" i="1" a="1"/>
  <c r="W3447" i="1" s="1"/>
  <c r="V3447" i="1" a="1"/>
  <c r="V3447" i="1" s="1"/>
  <c r="U3447" i="1" a="1"/>
  <c r="U3447" i="1" s="1"/>
  <c r="V3446" i="1" a="1"/>
  <c r="V3446" i="1" s="1"/>
  <c r="U3446" i="1" a="1"/>
  <c r="U3446" i="1" s="1"/>
  <c r="W3445" i="1" a="1"/>
  <c r="W3445" i="1" s="1"/>
  <c r="V3445" i="1" a="1"/>
  <c r="V3445" i="1" s="1"/>
  <c r="U3445" i="1"/>
  <c r="V3444" i="1"/>
  <c r="U3444" i="1" a="1"/>
  <c r="U3444" i="1" s="1"/>
  <c r="W3443" i="1" a="1"/>
  <c r="W3443" i="1" s="1"/>
  <c r="V3443" i="1" a="1"/>
  <c r="V3443" i="1" s="1"/>
  <c r="U3443" i="1" a="1"/>
  <c r="U3443" i="1" s="1"/>
  <c r="V3442" i="1" a="1"/>
  <c r="V3442" i="1" s="1"/>
  <c r="U3442" i="1" a="1"/>
  <c r="U3442" i="1" s="1"/>
  <c r="W3441" i="1" a="1"/>
  <c r="W3441" i="1" s="1"/>
  <c r="V3441" i="1" a="1"/>
  <c r="V3441" i="1" s="1"/>
  <c r="U3441" i="1"/>
  <c r="V3440" i="1"/>
  <c r="U3440" i="1" a="1"/>
  <c r="U3440" i="1" s="1"/>
  <c r="W3439" i="1" a="1"/>
  <c r="W3439" i="1" s="1"/>
  <c r="V3439" i="1" a="1"/>
  <c r="V3439" i="1" s="1"/>
  <c r="U3439" i="1" a="1"/>
  <c r="U3439" i="1" s="1"/>
  <c r="V3438" i="1" a="1"/>
  <c r="V3438" i="1" s="1"/>
  <c r="U3438" i="1" a="1"/>
  <c r="U3438" i="1" s="1"/>
  <c r="W3437" i="1" a="1"/>
  <c r="W3437" i="1" s="1"/>
  <c r="V3437" i="1" a="1"/>
  <c r="V3437" i="1" s="1"/>
  <c r="U3437" i="1"/>
  <c r="V3436" i="1"/>
  <c r="U3436" i="1" a="1"/>
  <c r="U3436" i="1" s="1"/>
  <c r="W3435" i="1" a="1"/>
  <c r="W3435" i="1" s="1"/>
  <c r="W3433" i="1" s="1" a="1"/>
  <c r="W3433" i="1" s="1"/>
  <c r="V3435" i="1" a="1"/>
  <c r="V3435" i="1" s="1"/>
  <c r="V3432" i="1" s="1"/>
  <c r="V3433" i="1" s="1" a="1"/>
  <c r="V3433" i="1" s="1"/>
  <c r="V3434" i="1" s="1" a="1"/>
  <c r="V3434" i="1" s="1"/>
  <c r="U3435" i="1" a="1"/>
  <c r="U3435" i="1" s="1"/>
  <c r="W3431" i="1" a="1"/>
  <c r="W3431" i="1" s="1"/>
  <c r="V3431" i="1" a="1"/>
  <c r="V3431" i="1" s="1"/>
  <c r="U3431" i="1" a="1"/>
  <c r="U3431" i="1" s="1"/>
  <c r="V3430" i="1" a="1"/>
  <c r="V3430" i="1" s="1"/>
  <c r="U3430" i="1" a="1"/>
  <c r="U3430" i="1" s="1"/>
  <c r="W3429" i="1" a="1"/>
  <c r="W3429" i="1" s="1"/>
  <c r="V3429" i="1" a="1"/>
  <c r="V3429" i="1" s="1"/>
  <c r="U3429" i="1"/>
  <c r="V3428" i="1"/>
  <c r="U3428" i="1" a="1"/>
  <c r="U3428" i="1" s="1"/>
  <c r="W3427" i="1" a="1"/>
  <c r="W3427" i="1" s="1"/>
  <c r="V3427" i="1" a="1"/>
  <c r="V3427" i="1" s="1"/>
  <c r="U3427" i="1" a="1"/>
  <c r="U3427" i="1" s="1"/>
  <c r="V3426" i="1" a="1"/>
  <c r="V3426" i="1" s="1"/>
  <c r="U3426" i="1" a="1"/>
  <c r="U3426" i="1" s="1"/>
  <c r="W3425" i="1" a="1"/>
  <c r="W3425" i="1" s="1"/>
  <c r="V3425" i="1" a="1"/>
  <c r="V3425" i="1" s="1"/>
  <c r="U3425" i="1"/>
  <c r="V3424" i="1"/>
  <c r="U3424" i="1" a="1"/>
  <c r="U3424" i="1" s="1"/>
  <c r="W3423" i="1" a="1"/>
  <c r="W3423" i="1" s="1"/>
  <c r="V3423" i="1" a="1"/>
  <c r="V3423" i="1" s="1"/>
  <c r="U3423" i="1" a="1"/>
  <c r="U3423" i="1" s="1"/>
  <c r="V3422" i="1" a="1"/>
  <c r="V3422" i="1" s="1"/>
  <c r="U3422" i="1" a="1"/>
  <c r="U3422" i="1" s="1"/>
  <c r="W3421" i="1" a="1"/>
  <c r="W3421" i="1" s="1"/>
  <c r="V3421" i="1" a="1"/>
  <c r="V3421" i="1" s="1"/>
  <c r="U3421" i="1"/>
  <c r="V3420" i="1"/>
  <c r="U3420" i="1" a="1"/>
  <c r="U3420" i="1" s="1"/>
  <c r="W3419" i="1" a="1"/>
  <c r="W3419" i="1" s="1"/>
  <c r="V3419" i="1" a="1"/>
  <c r="V3419" i="1" s="1"/>
  <c r="U3419" i="1" a="1"/>
  <c r="U3419" i="1" s="1"/>
  <c r="V3418" i="1" a="1"/>
  <c r="V3418" i="1" s="1"/>
  <c r="U3418" i="1" a="1"/>
  <c r="U3418" i="1" s="1"/>
  <c r="W3417" i="1" a="1"/>
  <c r="W3417" i="1" s="1"/>
  <c r="V3417" i="1" a="1"/>
  <c r="V3417" i="1" s="1"/>
  <c r="U3417" i="1"/>
  <c r="V3416" i="1"/>
  <c r="U3416" i="1" a="1"/>
  <c r="U3416" i="1" s="1"/>
  <c r="W3415" i="1" a="1"/>
  <c r="W3415" i="1" s="1"/>
  <c r="V3415" i="1" a="1"/>
  <c r="V3415" i="1" s="1"/>
  <c r="U3415" i="1" a="1"/>
  <c r="U3415" i="1" s="1"/>
  <c r="V3414" i="1" a="1"/>
  <c r="V3414" i="1" s="1"/>
  <c r="U3414" i="1" a="1"/>
  <c r="U3414" i="1" s="1"/>
  <c r="W3413" i="1" a="1"/>
  <c r="W3413" i="1" s="1"/>
  <c r="V3413" i="1" a="1"/>
  <c r="V3413" i="1" s="1"/>
  <c r="U3413" i="1"/>
  <c r="V3412" i="1"/>
  <c r="U3412" i="1" a="1"/>
  <c r="U3412" i="1" s="1"/>
  <c r="W3411" i="1" a="1"/>
  <c r="W3411" i="1" s="1"/>
  <c r="V3411" i="1" a="1"/>
  <c r="V3411" i="1" s="1"/>
  <c r="U3411" i="1" a="1"/>
  <c r="U3411" i="1" s="1"/>
  <c r="V3410" i="1" a="1"/>
  <c r="V3410" i="1" s="1"/>
  <c r="U3410" i="1" a="1"/>
  <c r="U3410" i="1" s="1"/>
  <c r="W3409" i="1" a="1"/>
  <c r="W3409" i="1" s="1"/>
  <c r="V3409" i="1" a="1"/>
  <c r="V3409" i="1" s="1"/>
  <c r="U3409" i="1"/>
  <c r="V3408" i="1"/>
  <c r="U3408" i="1" a="1"/>
  <c r="U3408" i="1" s="1"/>
  <c r="W3407" i="1" a="1"/>
  <c r="W3407" i="1" s="1"/>
  <c r="V3407" i="1" a="1"/>
  <c r="V3407" i="1" s="1"/>
  <c r="U3407" i="1" a="1"/>
  <c r="U3407" i="1" s="1"/>
  <c r="V3406" i="1" a="1"/>
  <c r="V3406" i="1" s="1"/>
  <c r="U3406" i="1" a="1"/>
  <c r="U3406" i="1" s="1"/>
  <c r="W3405" i="1" a="1"/>
  <c r="W3405" i="1" s="1"/>
  <c r="V3405" i="1" a="1"/>
  <c r="V3405" i="1" s="1"/>
  <c r="U3405" i="1"/>
  <c r="V3404" i="1"/>
  <c r="U3404" i="1" a="1"/>
  <c r="U3404" i="1" s="1"/>
  <c r="W3403" i="1" a="1"/>
  <c r="W3403" i="1" s="1"/>
  <c r="V3403" i="1" a="1"/>
  <c r="V3403" i="1" s="1"/>
  <c r="U3403" i="1" a="1"/>
  <c r="U3403" i="1" s="1"/>
  <c r="V3402" i="1" a="1"/>
  <c r="V3402" i="1" s="1"/>
  <c r="U3402" i="1" a="1"/>
  <c r="U3402" i="1" s="1"/>
  <c r="W3401" i="1" a="1"/>
  <c r="W3401" i="1" s="1"/>
  <c r="V3401" i="1" a="1"/>
  <c r="V3401" i="1" s="1"/>
  <c r="U3401" i="1"/>
  <c r="V3400" i="1"/>
  <c r="U3400" i="1" a="1"/>
  <c r="U3400" i="1" s="1"/>
  <c r="W3399" i="1" a="1"/>
  <c r="W3399" i="1" s="1"/>
  <c r="W3397" i="1" s="1" a="1"/>
  <c r="W3397" i="1" s="1"/>
  <c r="V3399" i="1" a="1"/>
  <c r="V3399" i="1" s="1"/>
  <c r="U3399" i="1" a="1"/>
  <c r="U3399" i="1" s="1"/>
  <c r="U3397" i="1" s="1"/>
  <c r="W3395" i="1" a="1"/>
  <c r="W3395" i="1" s="1"/>
  <c r="W3393" i="1" s="1" a="1"/>
  <c r="W3393" i="1" s="1"/>
  <c r="V3395" i="1" a="1"/>
  <c r="V3395" i="1" s="1"/>
  <c r="U3395" i="1" a="1"/>
  <c r="U3395" i="1" s="1"/>
  <c r="U3393" i="1" s="1"/>
  <c r="W3391" i="1" a="1"/>
  <c r="W3391" i="1" s="1"/>
  <c r="W3389" i="1" s="1" a="1"/>
  <c r="W3389" i="1" s="1"/>
  <c r="V3391" i="1" a="1"/>
  <c r="V3391" i="1" s="1"/>
  <c r="U3391" i="1" a="1"/>
  <c r="U3391" i="1" s="1"/>
  <c r="U3389" i="1" s="1"/>
  <c r="W3387" i="1" a="1"/>
  <c r="W3387" i="1" s="1"/>
  <c r="V3387" i="1" a="1"/>
  <c r="V3387" i="1" s="1"/>
  <c r="U3387" i="1" a="1"/>
  <c r="U3387" i="1" s="1"/>
  <c r="V3386" i="1" a="1"/>
  <c r="V3386" i="1" s="1"/>
  <c r="U3386" i="1" a="1"/>
  <c r="U3386" i="1" s="1"/>
  <c r="W3385" i="1" a="1"/>
  <c r="W3385" i="1" s="1"/>
  <c r="V3385" i="1" a="1"/>
  <c r="V3385" i="1" s="1"/>
  <c r="U3385" i="1"/>
  <c r="V3384" i="1"/>
  <c r="U3384" i="1" a="1"/>
  <c r="U3384" i="1" s="1"/>
  <c r="W3383" i="1" a="1"/>
  <c r="W3383" i="1" s="1"/>
  <c r="W3381" i="1" s="1" a="1"/>
  <c r="W3381" i="1" s="1"/>
  <c r="V3383" i="1" a="1"/>
  <c r="V3383" i="1" s="1"/>
  <c r="U3383" i="1" a="1"/>
  <c r="U3383" i="1" s="1"/>
  <c r="U3381" i="1" s="1"/>
  <c r="W3379" i="1" a="1"/>
  <c r="W3379" i="1" s="1"/>
  <c r="V3379" i="1" a="1"/>
  <c r="V3379" i="1" s="1"/>
  <c r="U3379" i="1" a="1"/>
  <c r="U3379" i="1" s="1"/>
  <c r="V3378" i="1" a="1"/>
  <c r="V3378" i="1" s="1"/>
  <c r="U3378" i="1" a="1"/>
  <c r="U3378" i="1" s="1"/>
  <c r="W3377" i="1" a="1"/>
  <c r="W3377" i="1" s="1"/>
  <c r="V3377" i="1" a="1"/>
  <c r="V3377" i="1" s="1"/>
  <c r="U3377" i="1"/>
  <c r="V3376" i="1"/>
  <c r="U3376" i="1" a="1"/>
  <c r="U3376" i="1" s="1"/>
  <c r="W3375" i="1" a="1"/>
  <c r="W3375" i="1" s="1"/>
  <c r="V3375" i="1" a="1"/>
  <c r="V3375" i="1" s="1"/>
  <c r="U3375" i="1" a="1"/>
  <c r="U3375" i="1" s="1"/>
  <c r="V3374" i="1" a="1"/>
  <c r="V3374" i="1" s="1"/>
  <c r="U3374" i="1" a="1"/>
  <c r="U3374" i="1" s="1"/>
  <c r="W3373" i="1" a="1"/>
  <c r="W3373" i="1" s="1"/>
  <c r="V3373" i="1" a="1"/>
  <c r="V3373" i="1" s="1"/>
  <c r="U3373" i="1"/>
  <c r="V3372" i="1"/>
  <c r="U3372" i="1" a="1"/>
  <c r="U3372" i="1" s="1"/>
  <c r="W3371" i="1" a="1"/>
  <c r="W3371" i="1" s="1"/>
  <c r="V3371" i="1" a="1"/>
  <c r="V3371" i="1" s="1"/>
  <c r="U3371" i="1" a="1"/>
  <c r="U3371" i="1" s="1"/>
  <c r="V3370" i="1" a="1"/>
  <c r="V3370" i="1" s="1"/>
  <c r="U3370" i="1" a="1"/>
  <c r="U3370" i="1" s="1"/>
  <c r="W3369" i="1" a="1"/>
  <c r="W3369" i="1" s="1"/>
  <c r="V3369" i="1" a="1"/>
  <c r="V3369" i="1" s="1"/>
  <c r="U3369" i="1"/>
  <c r="V3368" i="1"/>
  <c r="U3368" i="1" a="1"/>
  <c r="U3368" i="1" s="1"/>
  <c r="W3367" i="1" a="1"/>
  <c r="W3367" i="1" s="1"/>
  <c r="V3367" i="1" a="1"/>
  <c r="V3367" i="1" s="1"/>
  <c r="U3367" i="1" a="1"/>
  <c r="U3367" i="1" s="1"/>
  <c r="V3366" i="1" a="1"/>
  <c r="V3366" i="1" s="1"/>
  <c r="U3366" i="1" a="1"/>
  <c r="U3366" i="1" s="1"/>
  <c r="W3365" i="1" a="1"/>
  <c r="W3365" i="1" s="1"/>
  <c r="V3365" i="1" a="1"/>
  <c r="V3365" i="1" s="1"/>
  <c r="U3365" i="1"/>
  <c r="V3364" i="1"/>
  <c r="U3364" i="1" a="1"/>
  <c r="U3364" i="1" s="1"/>
  <c r="W3363" i="1" a="1"/>
  <c r="W3363" i="1" s="1"/>
  <c r="V3363" i="1" a="1"/>
  <c r="V3363" i="1" s="1"/>
  <c r="U3363" i="1" a="1"/>
  <c r="U3363" i="1" s="1"/>
  <c r="V3362" i="1" a="1"/>
  <c r="V3362" i="1" s="1"/>
  <c r="U3362" i="1" a="1"/>
  <c r="U3362" i="1" s="1"/>
  <c r="W3361" i="1" a="1"/>
  <c r="W3361" i="1" s="1"/>
  <c r="V3361" i="1" a="1"/>
  <c r="V3361" i="1" s="1"/>
  <c r="U3361" i="1"/>
  <c r="V3360" i="1"/>
  <c r="U3360" i="1" a="1"/>
  <c r="U3360" i="1" s="1"/>
  <c r="W3359" i="1" a="1"/>
  <c r="W3359" i="1" s="1"/>
  <c r="V3359" i="1" a="1"/>
  <c r="V3359" i="1" s="1"/>
  <c r="U3359" i="1" a="1"/>
  <c r="U3359" i="1" s="1"/>
  <c r="V3358" i="1" a="1"/>
  <c r="V3358" i="1" s="1"/>
  <c r="U3358" i="1" a="1"/>
  <c r="U3358" i="1" s="1"/>
  <c r="W3357" i="1" a="1"/>
  <c r="W3357" i="1" s="1"/>
  <c r="V3357" i="1" a="1"/>
  <c r="V3357" i="1" s="1"/>
  <c r="U3357" i="1"/>
  <c r="V3356" i="1"/>
  <c r="U3356" i="1" a="1"/>
  <c r="U3356" i="1" s="1"/>
  <c r="W3355" i="1" a="1"/>
  <c r="W3355" i="1" s="1"/>
  <c r="W3353" i="1" s="1" a="1"/>
  <c r="W3353" i="1" s="1"/>
  <c r="V3355" i="1" a="1"/>
  <c r="V3355" i="1" s="1"/>
  <c r="V3354" i="1" s="1" a="1"/>
  <c r="V3354" i="1" s="1"/>
  <c r="U3355" i="1" a="1"/>
  <c r="U3355" i="1" s="1"/>
  <c r="U3354" i="1" s="1" a="1"/>
  <c r="U3354" i="1" s="1"/>
  <c r="W3351" i="1" a="1"/>
  <c r="W3351" i="1" s="1"/>
  <c r="V3351" i="1" a="1"/>
  <c r="V3351" i="1" s="1"/>
  <c r="U3351" i="1" a="1"/>
  <c r="U3351" i="1" s="1"/>
  <c r="V3350" i="1" a="1"/>
  <c r="V3350" i="1" s="1"/>
  <c r="U3350" i="1" a="1"/>
  <c r="U3350" i="1" s="1"/>
  <c r="W3349" i="1" a="1"/>
  <c r="W3349" i="1" s="1"/>
  <c r="V3349" i="1" a="1"/>
  <c r="V3349" i="1" s="1"/>
  <c r="U3349" i="1"/>
  <c r="V3348" i="1"/>
  <c r="U3348" i="1" a="1"/>
  <c r="U3348" i="1" s="1"/>
  <c r="W3347" i="1" a="1"/>
  <c r="W3347" i="1" s="1"/>
  <c r="V3347" i="1" a="1"/>
  <c r="V3347" i="1" s="1"/>
  <c r="U3347" i="1" a="1"/>
  <c r="U3347" i="1" s="1"/>
  <c r="V3346" i="1" a="1"/>
  <c r="V3346" i="1" s="1"/>
  <c r="U3346" i="1" a="1"/>
  <c r="U3346" i="1" s="1"/>
  <c r="W3345" i="1" a="1"/>
  <c r="W3345" i="1" s="1"/>
  <c r="V3345" i="1" a="1"/>
  <c r="V3345" i="1" s="1"/>
  <c r="U3345" i="1"/>
  <c r="V3344" i="1"/>
  <c r="U3344" i="1" a="1"/>
  <c r="U3344" i="1" s="1"/>
  <c r="W3343" i="1" a="1"/>
  <c r="W3343" i="1" s="1"/>
  <c r="V3343" i="1" a="1"/>
  <c r="V3343" i="1" s="1"/>
  <c r="U3343" i="1" a="1"/>
  <c r="U3343" i="1" s="1"/>
  <c r="V3342" i="1" a="1"/>
  <c r="V3342" i="1" s="1"/>
  <c r="U3342" i="1" a="1"/>
  <c r="U3342" i="1" s="1"/>
  <c r="W3341" i="1" a="1"/>
  <c r="W3341" i="1" s="1"/>
  <c r="V3341" i="1" a="1"/>
  <c r="V3341" i="1" s="1"/>
  <c r="U3341" i="1"/>
  <c r="V3340" i="1"/>
  <c r="U3340" i="1" a="1"/>
  <c r="U3340" i="1" s="1"/>
  <c r="W3339" i="1" a="1"/>
  <c r="W3339" i="1" s="1"/>
  <c r="V3339" i="1" a="1"/>
  <c r="V3339" i="1" s="1"/>
  <c r="U3339" i="1" a="1"/>
  <c r="U3339" i="1" s="1"/>
  <c r="V3338" i="1" a="1"/>
  <c r="V3338" i="1" s="1"/>
  <c r="U3338" i="1" a="1"/>
  <c r="U3338" i="1" s="1"/>
  <c r="W3337" i="1" a="1"/>
  <c r="W3337" i="1" s="1"/>
  <c r="V3337" i="1" a="1"/>
  <c r="V3337" i="1" s="1"/>
  <c r="U3337" i="1"/>
  <c r="V3336" i="1"/>
  <c r="U3336" i="1" a="1"/>
  <c r="U3336" i="1" s="1"/>
  <c r="W3335" i="1" a="1"/>
  <c r="W3335" i="1" s="1"/>
  <c r="W3333" i="1" s="1" a="1"/>
  <c r="W3333" i="1" s="1"/>
  <c r="V3335" i="1" a="1"/>
  <c r="V3335" i="1" s="1"/>
  <c r="U3335" i="1" a="1"/>
  <c r="U3335" i="1" s="1"/>
  <c r="U3333" i="1" s="1"/>
  <c r="W3331" i="1" a="1"/>
  <c r="W3331" i="1" s="1"/>
  <c r="W3329" i="1" s="1" a="1"/>
  <c r="W3329" i="1" s="1"/>
  <c r="V3331" i="1" a="1"/>
  <c r="V3331" i="1" s="1"/>
  <c r="U3331" i="1" a="1"/>
  <c r="U3331" i="1" s="1"/>
  <c r="W3327" i="1" a="1"/>
  <c r="W3327" i="1" s="1"/>
  <c r="V3327" i="1" a="1"/>
  <c r="V3327" i="1" s="1"/>
  <c r="U3327" i="1" a="1"/>
  <c r="U3327" i="1" s="1"/>
  <c r="V3326" i="1" a="1"/>
  <c r="V3326" i="1" s="1"/>
  <c r="U3326" i="1" a="1"/>
  <c r="U3326" i="1" s="1"/>
  <c r="W3325" i="1" a="1"/>
  <c r="W3325" i="1" s="1"/>
  <c r="V3325" i="1" a="1"/>
  <c r="V3325" i="1" s="1"/>
  <c r="U3325" i="1"/>
  <c r="V3324" i="1"/>
  <c r="U3324" i="1" a="1"/>
  <c r="U3324" i="1" s="1"/>
  <c r="W3323" i="1" a="1"/>
  <c r="W3323" i="1" s="1"/>
  <c r="V3323" i="1" a="1"/>
  <c r="V3323" i="1" s="1"/>
  <c r="U3323" i="1" a="1"/>
  <c r="U3323" i="1" s="1"/>
  <c r="V3322" i="1" a="1"/>
  <c r="V3322" i="1" s="1"/>
  <c r="U3322" i="1" a="1"/>
  <c r="U3322" i="1" s="1"/>
  <c r="W3321" i="1" a="1"/>
  <c r="W3321" i="1" s="1"/>
  <c r="V3321" i="1" a="1"/>
  <c r="V3321" i="1" s="1"/>
  <c r="U3321" i="1"/>
  <c r="V3320" i="1"/>
  <c r="U3320" i="1" a="1"/>
  <c r="U3320" i="1" s="1"/>
  <c r="W3319" i="1" a="1"/>
  <c r="W3319" i="1" s="1"/>
  <c r="V3319" i="1" a="1"/>
  <c r="V3319" i="1" s="1"/>
  <c r="U3319" i="1" a="1"/>
  <c r="U3319" i="1" s="1"/>
  <c r="V3318" i="1" a="1"/>
  <c r="V3318" i="1" s="1"/>
  <c r="U3318" i="1" a="1"/>
  <c r="U3318" i="1" s="1"/>
  <c r="W3317" i="1" a="1"/>
  <c r="W3317" i="1" s="1"/>
  <c r="V3317" i="1" a="1"/>
  <c r="V3317" i="1" s="1"/>
  <c r="U3317" i="1"/>
  <c r="V3316" i="1"/>
  <c r="U3316" i="1" a="1"/>
  <c r="U3316" i="1" s="1"/>
  <c r="W3315" i="1" a="1"/>
  <c r="W3315" i="1" s="1"/>
  <c r="V3315" i="1" a="1"/>
  <c r="V3315" i="1" s="1"/>
  <c r="U3315" i="1" a="1"/>
  <c r="U3315" i="1" s="1"/>
  <c r="V3314" i="1" a="1"/>
  <c r="V3314" i="1" s="1"/>
  <c r="U3314" i="1" a="1"/>
  <c r="U3314" i="1" s="1"/>
  <c r="W3313" i="1" a="1"/>
  <c r="W3313" i="1" s="1"/>
  <c r="V3313" i="1" a="1"/>
  <c r="V3313" i="1" s="1"/>
  <c r="U3313" i="1"/>
  <c r="V3312" i="1"/>
  <c r="U3312" i="1" a="1"/>
  <c r="U3312" i="1" s="1"/>
  <c r="W3311" i="1" a="1"/>
  <c r="W3311" i="1" s="1"/>
  <c r="V3311" i="1" a="1"/>
  <c r="V3311" i="1" s="1"/>
  <c r="U3311" i="1" a="1"/>
  <c r="U3311" i="1" s="1"/>
  <c r="V3310" i="1" a="1"/>
  <c r="V3310" i="1" s="1"/>
  <c r="U3310" i="1" a="1"/>
  <c r="U3310" i="1" s="1"/>
  <c r="W3309" i="1" a="1"/>
  <c r="W3309" i="1" s="1"/>
  <c r="V3309" i="1" a="1"/>
  <c r="V3309" i="1" s="1"/>
  <c r="U3309" i="1"/>
  <c r="V3308" i="1"/>
  <c r="U3308" i="1" a="1"/>
  <c r="U3308" i="1" s="1"/>
  <c r="W3307" i="1" a="1"/>
  <c r="W3307" i="1" s="1"/>
  <c r="V3307" i="1" a="1"/>
  <c r="V3307" i="1" s="1"/>
  <c r="U3307" i="1" a="1"/>
  <c r="U3307" i="1" s="1"/>
  <c r="V3306" i="1" a="1"/>
  <c r="V3306" i="1" s="1"/>
  <c r="U3306" i="1" a="1"/>
  <c r="U3306" i="1" s="1"/>
  <c r="W3305" i="1" a="1"/>
  <c r="W3305" i="1" s="1"/>
  <c r="V3305" i="1" a="1"/>
  <c r="V3305" i="1" s="1"/>
  <c r="U3305" i="1"/>
  <c r="V3304" i="1"/>
  <c r="U3304" i="1" a="1"/>
  <c r="U3304" i="1" s="1"/>
  <c r="W3303" i="1" a="1"/>
  <c r="W3303" i="1" s="1"/>
  <c r="V3303" i="1" a="1"/>
  <c r="V3303" i="1" s="1"/>
  <c r="U3303" i="1" a="1"/>
  <c r="U3303" i="1" s="1"/>
  <c r="V3302" i="1" a="1"/>
  <c r="V3302" i="1" s="1"/>
  <c r="U3302" i="1" a="1"/>
  <c r="U3302" i="1" s="1"/>
  <c r="W3301" i="1" a="1"/>
  <c r="W3301" i="1" s="1"/>
  <c r="V3301" i="1" a="1"/>
  <c r="V3301" i="1" s="1"/>
  <c r="U3301" i="1"/>
  <c r="V3300" i="1"/>
  <c r="U3300" i="1" a="1"/>
  <c r="U3300" i="1" s="1"/>
  <c r="W3299" i="1" a="1"/>
  <c r="W3299" i="1" s="1"/>
  <c r="V3299" i="1" a="1"/>
  <c r="V3299" i="1" s="1"/>
  <c r="U3299" i="1" a="1"/>
  <c r="U3299" i="1" s="1"/>
  <c r="V3298" i="1" a="1"/>
  <c r="V3298" i="1" s="1"/>
  <c r="U3298" i="1" a="1"/>
  <c r="U3298" i="1" s="1"/>
  <c r="W3297" i="1" a="1"/>
  <c r="W3297" i="1" s="1"/>
  <c r="V3297" i="1" a="1"/>
  <c r="V3297" i="1" s="1"/>
  <c r="U3297" i="1"/>
  <c r="V3296" i="1"/>
  <c r="U3296" i="1" a="1"/>
  <c r="U3296" i="1" s="1"/>
  <c r="W3295" i="1" a="1"/>
  <c r="W3295" i="1" s="1"/>
  <c r="V3295" i="1" a="1"/>
  <c r="V3295" i="1" s="1"/>
  <c r="U3295" i="1" a="1"/>
  <c r="U3295" i="1" s="1"/>
  <c r="V3294" i="1" a="1"/>
  <c r="V3294" i="1" s="1"/>
  <c r="U3294" i="1" a="1"/>
  <c r="U3294" i="1" s="1"/>
  <c r="W3293" i="1" a="1"/>
  <c r="W3293" i="1" s="1"/>
  <c r="V3293" i="1" a="1"/>
  <c r="V3293" i="1" s="1"/>
  <c r="U3293" i="1"/>
  <c r="V3292" i="1"/>
  <c r="U3292" i="1" a="1"/>
  <c r="U3292" i="1" s="1"/>
  <c r="W3291" i="1" a="1"/>
  <c r="W3291" i="1" s="1"/>
  <c r="V3291" i="1" a="1"/>
  <c r="V3291" i="1" s="1"/>
  <c r="U3291" i="1" a="1"/>
  <c r="U3291" i="1" s="1"/>
  <c r="V3290" i="1" a="1"/>
  <c r="V3290" i="1" s="1"/>
  <c r="U3290" i="1" a="1"/>
  <c r="U3290" i="1" s="1"/>
  <c r="W3289" i="1" a="1"/>
  <c r="W3289" i="1" s="1"/>
  <c r="V3289" i="1" a="1"/>
  <c r="V3289" i="1" s="1"/>
  <c r="U3289" i="1"/>
  <c r="V3288" i="1"/>
  <c r="U3288" i="1" a="1"/>
  <c r="U3288" i="1" s="1"/>
  <c r="W3287" i="1" a="1"/>
  <c r="W3287" i="1" s="1"/>
  <c r="W3285" i="1" s="1" a="1"/>
  <c r="W3285" i="1" s="1"/>
  <c r="V3287" i="1" a="1"/>
  <c r="V3287" i="1" s="1"/>
  <c r="U3287" i="1" a="1"/>
  <c r="U3287" i="1" s="1"/>
  <c r="U3285" i="1" s="1"/>
  <c r="W3283" i="1" a="1"/>
  <c r="W3283" i="1" s="1"/>
  <c r="W3281" i="1" s="1" a="1"/>
  <c r="W3281" i="1" s="1"/>
  <c r="V3283" i="1" a="1"/>
  <c r="V3283" i="1" s="1"/>
  <c r="U3283" i="1" a="1"/>
  <c r="U3283" i="1" s="1"/>
  <c r="W3279" i="1" a="1"/>
  <c r="W3279" i="1" s="1"/>
  <c r="V3279" i="1" a="1"/>
  <c r="V3279" i="1" s="1"/>
  <c r="U3279" i="1" a="1"/>
  <c r="U3279" i="1" s="1"/>
  <c r="V3278" i="1" a="1"/>
  <c r="V3278" i="1" s="1"/>
  <c r="U3278" i="1" a="1"/>
  <c r="U3278" i="1" s="1"/>
  <c r="W3277" i="1" a="1"/>
  <c r="W3277" i="1" s="1"/>
  <c r="V3277" i="1" a="1"/>
  <c r="V3277" i="1" s="1"/>
  <c r="U3277" i="1"/>
  <c r="V3276" i="1"/>
  <c r="U3276" i="1" a="1"/>
  <c r="U3276" i="1" s="1"/>
  <c r="W3275" i="1" a="1"/>
  <c r="W3275" i="1" s="1"/>
  <c r="V3275" i="1" a="1"/>
  <c r="V3275" i="1" s="1"/>
  <c r="U3275" i="1" a="1"/>
  <c r="U3275" i="1" s="1"/>
  <c r="V3274" i="1" a="1"/>
  <c r="V3274" i="1" s="1"/>
  <c r="U3274" i="1" a="1"/>
  <c r="U3274" i="1" s="1"/>
  <c r="W3273" i="1" a="1"/>
  <c r="W3273" i="1" s="1"/>
  <c r="V3273" i="1" a="1"/>
  <c r="V3273" i="1" s="1"/>
  <c r="U3273" i="1"/>
  <c r="V3272" i="1"/>
  <c r="U3272" i="1" a="1"/>
  <c r="U3272" i="1" s="1"/>
  <c r="W3271" i="1" a="1"/>
  <c r="W3271" i="1" s="1"/>
  <c r="W3269" i="1" s="1" a="1"/>
  <c r="W3269" i="1" s="1"/>
  <c r="V3271" i="1" a="1"/>
  <c r="V3271" i="1" s="1"/>
  <c r="U3271" i="1" a="1"/>
  <c r="U3271" i="1" s="1"/>
  <c r="W3267" i="1" a="1"/>
  <c r="W3267" i="1" s="1"/>
  <c r="V3267" i="1" a="1"/>
  <c r="V3267" i="1" s="1"/>
  <c r="U3267" i="1" a="1"/>
  <c r="U3267" i="1" s="1"/>
  <c r="V3266" i="1" a="1"/>
  <c r="V3266" i="1" s="1"/>
  <c r="U3266" i="1" a="1"/>
  <c r="U3266" i="1" s="1"/>
  <c r="W3265" i="1" a="1"/>
  <c r="W3265" i="1" s="1"/>
  <c r="V3265" i="1" a="1"/>
  <c r="V3265" i="1" s="1"/>
  <c r="U3265" i="1"/>
  <c r="V3264" i="1"/>
  <c r="U3264" i="1" a="1"/>
  <c r="U3264" i="1" s="1"/>
  <c r="W3263" i="1" a="1"/>
  <c r="W3263" i="1" s="1"/>
  <c r="V3263" i="1" a="1"/>
  <c r="V3263" i="1" s="1"/>
  <c r="U3263" i="1" a="1"/>
  <c r="U3263" i="1" s="1"/>
  <c r="V3262" i="1" a="1"/>
  <c r="V3262" i="1" s="1"/>
  <c r="U3262" i="1" a="1"/>
  <c r="U3262" i="1" s="1"/>
  <c r="W3261" i="1" a="1"/>
  <c r="W3261" i="1" s="1"/>
  <c r="V3261" i="1" a="1"/>
  <c r="V3261" i="1" s="1"/>
  <c r="U3261" i="1"/>
  <c r="V3260" i="1"/>
  <c r="U3260" i="1" a="1"/>
  <c r="U3260" i="1" s="1"/>
  <c r="W3259" i="1" a="1"/>
  <c r="W3259" i="1" s="1"/>
  <c r="W3257" i="1" s="1" a="1"/>
  <c r="W3257" i="1" s="1"/>
  <c r="V3259" i="1" a="1"/>
  <c r="V3259" i="1" s="1"/>
  <c r="U3259" i="1" a="1"/>
  <c r="U3259" i="1" s="1"/>
  <c r="W3255" i="1" a="1"/>
  <c r="W3255" i="1" s="1"/>
  <c r="V3255" i="1" a="1"/>
  <c r="V3255" i="1" s="1"/>
  <c r="U3255" i="1" a="1"/>
  <c r="U3255" i="1" s="1"/>
  <c r="V3254" i="1" a="1"/>
  <c r="V3254" i="1" s="1"/>
  <c r="U3254" i="1" a="1"/>
  <c r="U3254" i="1" s="1"/>
  <c r="W3253" i="1" a="1"/>
  <c r="W3253" i="1" s="1"/>
  <c r="V3253" i="1" a="1"/>
  <c r="V3253" i="1" s="1"/>
  <c r="U3253" i="1"/>
  <c r="V3252" i="1"/>
  <c r="U3252" i="1" a="1"/>
  <c r="U3252" i="1" s="1"/>
  <c r="W3251" i="1" a="1"/>
  <c r="W3251" i="1" s="1"/>
  <c r="W3249" i="1" s="1" a="1"/>
  <c r="W3249" i="1" s="1"/>
  <c r="V3251" i="1" a="1"/>
  <c r="V3251" i="1" s="1"/>
  <c r="U3251" i="1" a="1"/>
  <c r="U3251" i="1" s="1"/>
  <c r="U3249" i="1" s="1"/>
  <c r="W3247" i="1" a="1"/>
  <c r="W3247" i="1" s="1"/>
  <c r="V3247" i="1" a="1"/>
  <c r="V3247" i="1" s="1"/>
  <c r="U3247" i="1" a="1"/>
  <c r="U3247" i="1" s="1"/>
  <c r="V3246" i="1" a="1"/>
  <c r="V3246" i="1" s="1"/>
  <c r="U3246" i="1" a="1"/>
  <c r="U3246" i="1" s="1"/>
  <c r="W3245" i="1" a="1"/>
  <c r="W3245" i="1" s="1"/>
  <c r="V3245" i="1" a="1"/>
  <c r="V3245" i="1" s="1"/>
  <c r="U3245" i="1"/>
  <c r="V3244" i="1"/>
  <c r="U3244" i="1" a="1"/>
  <c r="U3244" i="1" s="1"/>
  <c r="W3243" i="1" a="1"/>
  <c r="W3243" i="1" s="1"/>
  <c r="V3243" i="1" a="1"/>
  <c r="V3243" i="1" s="1"/>
  <c r="U3243" i="1" a="1"/>
  <c r="U3243" i="1" s="1"/>
  <c r="V3242" i="1" a="1"/>
  <c r="V3242" i="1" s="1"/>
  <c r="U3242" i="1" a="1"/>
  <c r="U3242" i="1" s="1"/>
  <c r="W3241" i="1" a="1"/>
  <c r="W3241" i="1" s="1"/>
  <c r="V3241" i="1" a="1"/>
  <c r="V3241" i="1" s="1"/>
  <c r="U3241" i="1"/>
  <c r="V3240" i="1"/>
  <c r="U3240" i="1" a="1"/>
  <c r="U3240" i="1" s="1"/>
  <c r="W3239" i="1" a="1"/>
  <c r="W3239" i="1" s="1"/>
  <c r="V3239" i="1" a="1"/>
  <c r="V3239" i="1" s="1"/>
  <c r="U3239" i="1" a="1"/>
  <c r="U3239" i="1" s="1"/>
  <c r="V3238" i="1" a="1"/>
  <c r="V3238" i="1" s="1"/>
  <c r="U3238" i="1" a="1"/>
  <c r="U3238" i="1" s="1"/>
  <c r="W3237" i="1" a="1"/>
  <c r="W3237" i="1" s="1"/>
  <c r="V3237" i="1" a="1"/>
  <c r="V3237" i="1" s="1"/>
  <c r="U3237" i="1"/>
  <c r="V3236" i="1"/>
  <c r="U3236" i="1" a="1"/>
  <c r="U3236" i="1" s="1"/>
  <c r="W3235" i="1" a="1"/>
  <c r="W3235" i="1" s="1"/>
  <c r="V3235" i="1" a="1"/>
  <c r="V3235" i="1" s="1"/>
  <c r="U3235" i="1" a="1"/>
  <c r="U3235" i="1" s="1"/>
  <c r="V3234" i="1" a="1"/>
  <c r="V3234" i="1" s="1"/>
  <c r="U3234" i="1" a="1"/>
  <c r="U3234" i="1" s="1"/>
  <c r="W3233" i="1" a="1"/>
  <c r="W3233" i="1" s="1"/>
  <c r="V3233" i="1" a="1"/>
  <c r="V3233" i="1" s="1"/>
  <c r="U3233" i="1"/>
  <c r="V3232" i="1"/>
  <c r="U3232" i="1" a="1"/>
  <c r="U3232" i="1" s="1"/>
  <c r="W3231" i="1" a="1"/>
  <c r="W3231" i="1" s="1"/>
  <c r="V3231" i="1" a="1"/>
  <c r="V3231" i="1" s="1"/>
  <c r="U3231" i="1" a="1"/>
  <c r="U3231" i="1" s="1"/>
  <c r="V3230" i="1" a="1"/>
  <c r="V3230" i="1" s="1"/>
  <c r="U3230" i="1" a="1"/>
  <c r="U3230" i="1" s="1"/>
  <c r="W3229" i="1" a="1"/>
  <c r="W3229" i="1" s="1"/>
  <c r="V3229" i="1" a="1"/>
  <c r="V3229" i="1" s="1"/>
  <c r="U3229" i="1"/>
  <c r="V3228" i="1"/>
  <c r="U3228" i="1" a="1"/>
  <c r="U3228" i="1" s="1"/>
  <c r="W3227" i="1" a="1"/>
  <c r="W3227" i="1" s="1"/>
  <c r="W3225" i="1" s="1" a="1"/>
  <c r="W3225" i="1" s="1"/>
  <c r="V3227" i="1" a="1"/>
  <c r="V3227" i="1" s="1"/>
  <c r="V3224" i="1" s="1"/>
  <c r="U3227" i="1" a="1"/>
  <c r="U3227" i="1" s="1"/>
  <c r="U3225" i="1" s="1"/>
  <c r="W3223" i="1" a="1"/>
  <c r="W3223" i="1" s="1"/>
  <c r="V3223" i="1" a="1"/>
  <c r="V3223" i="1" s="1"/>
  <c r="U3223" i="1" a="1"/>
  <c r="U3223" i="1" s="1"/>
  <c r="V3222" i="1" a="1"/>
  <c r="V3222" i="1" s="1"/>
  <c r="U3222" i="1" a="1"/>
  <c r="U3222" i="1" s="1"/>
  <c r="W3221" i="1" a="1"/>
  <c r="W3221" i="1" s="1"/>
  <c r="V3221" i="1" a="1"/>
  <c r="V3221" i="1" s="1"/>
  <c r="U3221" i="1"/>
  <c r="V3220" i="1"/>
  <c r="U3220" i="1" a="1"/>
  <c r="U3220" i="1" s="1"/>
  <c r="W3219" i="1" a="1"/>
  <c r="W3219" i="1" s="1"/>
  <c r="V3219" i="1" a="1"/>
  <c r="V3219" i="1" s="1"/>
  <c r="U3219" i="1" a="1"/>
  <c r="U3219" i="1" s="1"/>
  <c r="V3218" i="1" a="1"/>
  <c r="V3218" i="1" s="1"/>
  <c r="U3218" i="1" a="1"/>
  <c r="U3218" i="1" s="1"/>
  <c r="W3217" i="1" a="1"/>
  <c r="W3217" i="1" s="1"/>
  <c r="V3217" i="1" a="1"/>
  <c r="V3217" i="1" s="1"/>
  <c r="U3217" i="1"/>
  <c r="V3216" i="1"/>
  <c r="U3216" i="1" a="1"/>
  <c r="U3216" i="1" s="1"/>
  <c r="W3215" i="1" a="1"/>
  <c r="W3215" i="1" s="1"/>
  <c r="V3215" i="1" a="1"/>
  <c r="V3215" i="1" s="1"/>
  <c r="U3215" i="1" a="1"/>
  <c r="U3215" i="1" s="1"/>
  <c r="V3214" i="1" a="1"/>
  <c r="V3214" i="1" s="1"/>
  <c r="U3214" i="1" a="1"/>
  <c r="U3214" i="1" s="1"/>
  <c r="W3213" i="1" a="1"/>
  <c r="W3213" i="1" s="1"/>
  <c r="V3213" i="1" a="1"/>
  <c r="V3213" i="1" s="1"/>
  <c r="U3213" i="1"/>
  <c r="V3212" i="1"/>
  <c r="U3212" i="1" a="1"/>
  <c r="U3212" i="1" s="1"/>
  <c r="W3211" i="1" a="1"/>
  <c r="W3211" i="1" s="1"/>
  <c r="V3211" i="1" a="1"/>
  <c r="V3211" i="1" s="1"/>
  <c r="U3211" i="1" a="1"/>
  <c r="U3211" i="1" s="1"/>
  <c r="V3210" i="1" a="1"/>
  <c r="V3210" i="1" s="1"/>
  <c r="U3210" i="1" a="1"/>
  <c r="U3210" i="1" s="1"/>
  <c r="W3209" i="1" a="1"/>
  <c r="W3209" i="1" s="1"/>
  <c r="V3209" i="1" a="1"/>
  <c r="V3209" i="1" s="1"/>
  <c r="U3209" i="1"/>
  <c r="V3208" i="1"/>
  <c r="U3208" i="1" a="1"/>
  <c r="U3208" i="1" s="1"/>
  <c r="W3207" i="1" a="1"/>
  <c r="W3207" i="1" s="1"/>
  <c r="V3207" i="1" a="1"/>
  <c r="V3207" i="1" s="1"/>
  <c r="U3207" i="1" a="1"/>
  <c r="U3207" i="1" s="1"/>
  <c r="V3206" i="1" a="1"/>
  <c r="V3206" i="1" s="1"/>
  <c r="U3206" i="1" a="1"/>
  <c r="U3206" i="1" s="1"/>
  <c r="W3205" i="1" a="1"/>
  <c r="W3205" i="1" s="1"/>
  <c r="V3205" i="1" a="1"/>
  <c r="V3205" i="1" s="1"/>
  <c r="U3205" i="1"/>
  <c r="V3204" i="1"/>
  <c r="U3204" i="1" a="1"/>
  <c r="U3204" i="1" s="1"/>
  <c r="W3203" i="1" a="1"/>
  <c r="W3203" i="1" s="1"/>
  <c r="V3203" i="1" a="1"/>
  <c r="V3203" i="1" s="1"/>
  <c r="U3203" i="1" a="1"/>
  <c r="U3203" i="1" s="1"/>
  <c r="V3202" i="1" a="1"/>
  <c r="V3202" i="1" s="1"/>
  <c r="U3202" i="1" a="1"/>
  <c r="U3202" i="1" s="1"/>
  <c r="W3201" i="1" a="1"/>
  <c r="W3201" i="1" s="1"/>
  <c r="V3201" i="1" a="1"/>
  <c r="V3201" i="1" s="1"/>
  <c r="U3201" i="1"/>
  <c r="V3200" i="1"/>
  <c r="U3200" i="1" a="1"/>
  <c r="U3200" i="1" s="1"/>
  <c r="W3199" i="1" a="1"/>
  <c r="W3199" i="1" s="1"/>
  <c r="V3199" i="1" a="1"/>
  <c r="V3199" i="1" s="1"/>
  <c r="U3199" i="1" a="1"/>
  <c r="U3199" i="1" s="1"/>
  <c r="V3198" i="1" a="1"/>
  <c r="V3198" i="1" s="1"/>
  <c r="U3198" i="1" a="1"/>
  <c r="U3198" i="1" s="1"/>
  <c r="W3197" i="1" a="1"/>
  <c r="W3197" i="1" s="1"/>
  <c r="V3197" i="1" a="1"/>
  <c r="V3197" i="1" s="1"/>
  <c r="U3197" i="1"/>
  <c r="V3196" i="1"/>
  <c r="U3196" i="1" a="1"/>
  <c r="U3196" i="1" s="1"/>
  <c r="W3195" i="1" a="1"/>
  <c r="W3195" i="1" s="1"/>
  <c r="W3193" i="1" s="1" a="1"/>
  <c r="W3193" i="1" s="1"/>
  <c r="V3195" i="1" a="1"/>
  <c r="V3195" i="1" s="1"/>
  <c r="V3192" i="1" s="1"/>
  <c r="U3195" i="1" a="1"/>
  <c r="U3195" i="1" s="1"/>
  <c r="W3191" i="1" a="1"/>
  <c r="W3191" i="1" s="1"/>
  <c r="V3191" i="1" a="1"/>
  <c r="V3191" i="1" s="1"/>
  <c r="U3191" i="1" a="1"/>
  <c r="U3191" i="1" s="1"/>
  <c r="V3190" i="1" a="1"/>
  <c r="V3190" i="1" s="1"/>
  <c r="U3190" i="1" a="1"/>
  <c r="U3190" i="1" s="1"/>
  <c r="W3189" i="1" a="1"/>
  <c r="W3189" i="1" s="1"/>
  <c r="V3189" i="1" a="1"/>
  <c r="V3189" i="1" s="1"/>
  <c r="U3189" i="1"/>
  <c r="V3188" i="1"/>
  <c r="U3188" i="1" a="1"/>
  <c r="U3188" i="1" s="1"/>
  <c r="W3187" i="1" a="1"/>
  <c r="W3187" i="1" s="1"/>
  <c r="W3185" i="1" s="1" a="1"/>
  <c r="W3185" i="1" s="1"/>
  <c r="V3187" i="1" a="1"/>
  <c r="V3187" i="1" s="1"/>
  <c r="U3187" i="1" a="1"/>
  <c r="U3187" i="1" s="1"/>
  <c r="U3185" i="1" s="1"/>
  <c r="W3183" i="1" a="1"/>
  <c r="W3183" i="1" s="1"/>
  <c r="V3183" i="1" a="1"/>
  <c r="V3183" i="1" s="1"/>
  <c r="U3183" i="1" a="1"/>
  <c r="U3183" i="1" s="1"/>
  <c r="V3182" i="1" a="1"/>
  <c r="V3182" i="1" s="1"/>
  <c r="U3182" i="1" a="1"/>
  <c r="U3182" i="1" s="1"/>
  <c r="W3181" i="1" a="1"/>
  <c r="W3181" i="1" s="1"/>
  <c r="V3181" i="1" a="1"/>
  <c r="V3181" i="1" s="1"/>
  <c r="U3181" i="1"/>
  <c r="V3180" i="1"/>
  <c r="U3180" i="1" a="1"/>
  <c r="U3180" i="1" s="1"/>
  <c r="W3179" i="1" a="1"/>
  <c r="W3179" i="1" s="1"/>
  <c r="V3179" i="1" a="1"/>
  <c r="V3179" i="1" s="1"/>
  <c r="U3179" i="1" a="1"/>
  <c r="U3179" i="1" s="1"/>
  <c r="V3178" i="1" a="1"/>
  <c r="V3178" i="1" s="1"/>
  <c r="U3178" i="1" a="1"/>
  <c r="U3178" i="1" s="1"/>
  <c r="W3177" i="1" a="1"/>
  <c r="W3177" i="1" s="1"/>
  <c r="V3177" i="1" a="1"/>
  <c r="V3177" i="1" s="1"/>
  <c r="U3177" i="1"/>
  <c r="V3176" i="1"/>
  <c r="U3176" i="1" a="1"/>
  <c r="U3176" i="1" s="1"/>
  <c r="W3175" i="1" a="1"/>
  <c r="W3175" i="1" s="1"/>
  <c r="V3175" i="1" a="1"/>
  <c r="V3175" i="1" s="1"/>
  <c r="U3175" i="1" a="1"/>
  <c r="U3175" i="1" s="1"/>
  <c r="V3174" i="1" a="1"/>
  <c r="V3174" i="1" s="1"/>
  <c r="U3174" i="1" a="1"/>
  <c r="U3174" i="1" s="1"/>
  <c r="W3173" i="1" a="1"/>
  <c r="W3173" i="1" s="1"/>
  <c r="V3173" i="1" a="1"/>
  <c r="V3173" i="1" s="1"/>
  <c r="U3173" i="1"/>
  <c r="V3172" i="1"/>
  <c r="U3172" i="1" a="1"/>
  <c r="U3172" i="1" s="1"/>
  <c r="W3171" i="1" a="1"/>
  <c r="W3171" i="1" s="1"/>
  <c r="V3171" i="1" a="1"/>
  <c r="V3171" i="1" s="1"/>
  <c r="U3171" i="1" a="1"/>
  <c r="U3171" i="1" s="1"/>
  <c r="V3170" i="1" a="1"/>
  <c r="V3170" i="1" s="1"/>
  <c r="U3170" i="1" a="1"/>
  <c r="U3170" i="1" s="1"/>
  <c r="W3169" i="1" a="1"/>
  <c r="W3169" i="1" s="1"/>
  <c r="V3169" i="1" a="1"/>
  <c r="V3169" i="1" s="1"/>
  <c r="U3169" i="1"/>
  <c r="V3168" i="1"/>
  <c r="U3168" i="1" a="1"/>
  <c r="U3168" i="1" s="1"/>
  <c r="W3167" i="1" a="1"/>
  <c r="W3167" i="1" s="1"/>
  <c r="V3167" i="1" a="1"/>
  <c r="V3167" i="1" s="1"/>
  <c r="U3167" i="1" a="1"/>
  <c r="U3167" i="1" s="1"/>
  <c r="V3166" i="1" a="1"/>
  <c r="V3166" i="1" s="1"/>
  <c r="U3166" i="1" a="1"/>
  <c r="U3166" i="1" s="1"/>
  <c r="W3165" i="1" a="1"/>
  <c r="W3165" i="1" s="1"/>
  <c r="V3165" i="1" a="1"/>
  <c r="V3165" i="1" s="1"/>
  <c r="U3165" i="1"/>
  <c r="V3164" i="1"/>
  <c r="U3164" i="1" a="1"/>
  <c r="U3164" i="1" s="1"/>
  <c r="W3163" i="1" a="1"/>
  <c r="W3163" i="1" s="1"/>
  <c r="V3163" i="1" a="1"/>
  <c r="V3163" i="1" s="1"/>
  <c r="U3163" i="1" a="1"/>
  <c r="U3163" i="1" s="1"/>
  <c r="V3162" i="1" a="1"/>
  <c r="V3162" i="1" s="1"/>
  <c r="U3162" i="1" a="1"/>
  <c r="U3162" i="1" s="1"/>
  <c r="W3161" i="1" a="1"/>
  <c r="W3161" i="1" s="1"/>
  <c r="V3161" i="1" a="1"/>
  <c r="V3161" i="1" s="1"/>
  <c r="U3161" i="1"/>
  <c r="V3160" i="1"/>
  <c r="U3160" i="1" a="1"/>
  <c r="U3160" i="1" s="1"/>
  <c r="W3159" i="1" a="1"/>
  <c r="W3159" i="1" s="1"/>
  <c r="V3159" i="1" a="1"/>
  <c r="V3159" i="1" s="1"/>
  <c r="U3159" i="1" a="1"/>
  <c r="U3159" i="1" s="1"/>
  <c r="V3158" i="1" a="1"/>
  <c r="V3158" i="1" s="1"/>
  <c r="U3158" i="1" a="1"/>
  <c r="U3158" i="1" s="1"/>
  <c r="W3157" i="1" a="1"/>
  <c r="W3157" i="1" s="1"/>
  <c r="V3157" i="1" a="1"/>
  <c r="V3157" i="1" s="1"/>
  <c r="U3157" i="1"/>
  <c r="V3156" i="1"/>
  <c r="U3156" i="1" a="1"/>
  <c r="U3156" i="1" s="1"/>
  <c r="W3155" i="1" a="1"/>
  <c r="W3155" i="1" s="1"/>
  <c r="W3153" i="1" s="1" a="1"/>
  <c r="W3153" i="1" s="1"/>
  <c r="V3155" i="1" a="1"/>
  <c r="V3155" i="1" s="1"/>
  <c r="U3155" i="1" a="1"/>
  <c r="U3155" i="1" s="1"/>
  <c r="W3151" i="1" a="1"/>
  <c r="W3151" i="1" s="1"/>
  <c r="V3151" i="1" a="1"/>
  <c r="V3151" i="1" s="1"/>
  <c r="U3151" i="1" a="1"/>
  <c r="U3151" i="1" s="1"/>
  <c r="V3150" i="1" a="1"/>
  <c r="V3150" i="1" s="1"/>
  <c r="U3150" i="1" a="1"/>
  <c r="U3150" i="1" s="1"/>
  <c r="W3149" i="1" a="1"/>
  <c r="W3149" i="1" s="1"/>
  <c r="V3149" i="1" a="1"/>
  <c r="V3149" i="1" s="1"/>
  <c r="U3149" i="1"/>
  <c r="V3148" i="1"/>
  <c r="U3148" i="1" a="1"/>
  <c r="U3148" i="1" s="1"/>
  <c r="W3147" i="1" a="1"/>
  <c r="W3147" i="1" s="1"/>
  <c r="W3145" i="1" s="1" a="1"/>
  <c r="W3145" i="1" s="1"/>
  <c r="V3147" i="1" a="1"/>
  <c r="V3147" i="1" s="1"/>
  <c r="V3145" i="1" s="1" a="1"/>
  <c r="V3145" i="1" s="1"/>
  <c r="U3147" i="1" a="1"/>
  <c r="U3147" i="1" s="1"/>
  <c r="U3145" i="1" s="1"/>
  <c r="W3143" i="1" a="1"/>
  <c r="W3143" i="1" s="1"/>
  <c r="W3141" i="1" s="1" a="1"/>
  <c r="W3141" i="1" s="1"/>
  <c r="V3143" i="1" a="1"/>
  <c r="V3143" i="1" s="1"/>
  <c r="V3142" i="1" s="1" a="1"/>
  <c r="V3142" i="1" s="1"/>
  <c r="U3143" i="1" a="1"/>
  <c r="U3143" i="1" s="1"/>
  <c r="U3142" i="1" s="1" a="1"/>
  <c r="U3142" i="1" s="1"/>
  <c r="W3139" i="1" a="1"/>
  <c r="W3139" i="1" s="1"/>
  <c r="W3137" i="1" s="1" a="1"/>
  <c r="W3137" i="1" s="1"/>
  <c r="V3139" i="1" a="1"/>
  <c r="V3139" i="1" s="1"/>
  <c r="V3137" i="1" s="1" a="1"/>
  <c r="V3137" i="1" s="1"/>
  <c r="U3139" i="1" a="1"/>
  <c r="U3139" i="1" s="1"/>
  <c r="U3137" i="1" s="1"/>
  <c r="W3135" i="1" a="1"/>
  <c r="W3135" i="1" s="1"/>
  <c r="V3135" i="1" a="1"/>
  <c r="V3135" i="1" s="1"/>
  <c r="U3135" i="1" a="1"/>
  <c r="U3135" i="1" s="1"/>
  <c r="V3134" i="1" a="1"/>
  <c r="V3134" i="1" s="1"/>
  <c r="U3134" i="1" a="1"/>
  <c r="U3134" i="1" s="1"/>
  <c r="W3133" i="1" a="1"/>
  <c r="W3133" i="1" s="1"/>
  <c r="V3133" i="1" a="1"/>
  <c r="V3133" i="1" s="1"/>
  <c r="U3133" i="1"/>
  <c r="V3132" i="1"/>
  <c r="U3132" i="1" a="1"/>
  <c r="U3132" i="1" s="1"/>
  <c r="W3131" i="1" a="1"/>
  <c r="W3131" i="1" s="1"/>
  <c r="V3131" i="1" a="1"/>
  <c r="V3131" i="1" s="1"/>
  <c r="U3131" i="1" a="1"/>
  <c r="U3131" i="1" s="1"/>
  <c r="V3130" i="1" a="1"/>
  <c r="V3130" i="1" s="1"/>
  <c r="U3130" i="1" a="1"/>
  <c r="U3130" i="1" s="1"/>
  <c r="W3129" i="1" a="1"/>
  <c r="W3129" i="1" s="1"/>
  <c r="V3129" i="1" a="1"/>
  <c r="V3129" i="1" s="1"/>
  <c r="U3129" i="1"/>
  <c r="V3128" i="1"/>
  <c r="U3128" i="1" a="1"/>
  <c r="U3128" i="1" s="1"/>
  <c r="W3127" i="1" a="1"/>
  <c r="W3127" i="1" s="1"/>
  <c r="V3127" i="1" a="1"/>
  <c r="V3127" i="1" s="1"/>
  <c r="U3127" i="1" a="1"/>
  <c r="U3127" i="1" s="1"/>
  <c r="V3126" i="1" a="1"/>
  <c r="V3126" i="1" s="1"/>
  <c r="U3126" i="1" a="1"/>
  <c r="U3126" i="1" s="1"/>
  <c r="W3125" i="1" a="1"/>
  <c r="W3125" i="1" s="1"/>
  <c r="V3125" i="1" a="1"/>
  <c r="V3125" i="1" s="1"/>
  <c r="U3125" i="1"/>
  <c r="V3124" i="1"/>
  <c r="U3124" i="1" a="1"/>
  <c r="U3124" i="1" s="1"/>
  <c r="W3123" i="1" a="1"/>
  <c r="W3123" i="1" s="1"/>
  <c r="V3123" i="1" a="1"/>
  <c r="V3123" i="1" s="1"/>
  <c r="U3123" i="1" a="1"/>
  <c r="U3123" i="1" s="1"/>
  <c r="V3122" i="1" a="1"/>
  <c r="V3122" i="1" s="1"/>
  <c r="U3122" i="1" a="1"/>
  <c r="U3122" i="1" s="1"/>
  <c r="W3121" i="1" a="1"/>
  <c r="W3121" i="1" s="1"/>
  <c r="V3121" i="1" a="1"/>
  <c r="V3121" i="1" s="1"/>
  <c r="U3121" i="1"/>
  <c r="V3120" i="1"/>
  <c r="U3120" i="1" a="1"/>
  <c r="U3120" i="1" s="1"/>
  <c r="W3119" i="1" a="1"/>
  <c r="W3119" i="1" s="1"/>
  <c r="W3117" i="1" s="1" a="1"/>
  <c r="W3117" i="1" s="1"/>
  <c r="V3119" i="1" a="1"/>
  <c r="V3119" i="1" s="1"/>
  <c r="U3119" i="1" a="1"/>
  <c r="U3119" i="1" s="1"/>
  <c r="U3117" i="1" s="1"/>
  <c r="W3115" i="1" a="1"/>
  <c r="W3115" i="1" s="1"/>
  <c r="V3115" i="1" a="1"/>
  <c r="V3115" i="1" s="1"/>
  <c r="U3115" i="1" a="1"/>
  <c r="U3115" i="1" s="1"/>
  <c r="V3114" i="1" a="1"/>
  <c r="V3114" i="1" s="1"/>
  <c r="U3114" i="1" a="1"/>
  <c r="U3114" i="1" s="1"/>
  <c r="W3113" i="1" a="1"/>
  <c r="W3113" i="1" s="1"/>
  <c r="V3113" i="1" a="1"/>
  <c r="V3113" i="1" s="1"/>
  <c r="U3113" i="1"/>
  <c r="V3112" i="1"/>
  <c r="U3112" i="1" a="1"/>
  <c r="U3112" i="1" s="1"/>
  <c r="W3111" i="1" a="1"/>
  <c r="W3111" i="1" s="1"/>
  <c r="W3109" i="1" s="1" a="1"/>
  <c r="W3109" i="1" s="1"/>
  <c r="V3111" i="1" a="1"/>
  <c r="V3111" i="1" s="1"/>
  <c r="U3111" i="1" a="1"/>
  <c r="U3111" i="1" s="1"/>
  <c r="U3109" i="1" s="1"/>
  <c r="W3107" i="1" a="1"/>
  <c r="W3107" i="1" s="1"/>
  <c r="V3107" i="1" a="1"/>
  <c r="V3107" i="1" s="1"/>
  <c r="U3107" i="1" a="1"/>
  <c r="U3107" i="1" s="1"/>
  <c r="V3106" i="1" a="1"/>
  <c r="V3106" i="1" s="1"/>
  <c r="U3106" i="1" a="1"/>
  <c r="U3106" i="1" s="1"/>
  <c r="W3105" i="1" a="1"/>
  <c r="W3105" i="1" s="1"/>
  <c r="V3105" i="1" a="1"/>
  <c r="V3105" i="1" s="1"/>
  <c r="U3105" i="1"/>
  <c r="V3104" i="1"/>
  <c r="U3104" i="1" a="1"/>
  <c r="U3104" i="1" s="1"/>
  <c r="W3103" i="1" a="1"/>
  <c r="W3103" i="1" s="1"/>
  <c r="V3103" i="1" a="1"/>
  <c r="V3103" i="1" s="1"/>
  <c r="U3103" i="1" a="1"/>
  <c r="U3103" i="1" s="1"/>
  <c r="V3102" i="1" a="1"/>
  <c r="V3102" i="1" s="1"/>
  <c r="U3102" i="1" a="1"/>
  <c r="U3102" i="1" s="1"/>
  <c r="W3101" i="1" a="1"/>
  <c r="W3101" i="1" s="1"/>
  <c r="V3101" i="1" a="1"/>
  <c r="V3101" i="1" s="1"/>
  <c r="U3101" i="1"/>
  <c r="V3100" i="1"/>
  <c r="U3100" i="1" a="1"/>
  <c r="U3100" i="1" s="1"/>
  <c r="W3099" i="1" a="1"/>
  <c r="W3099" i="1" s="1"/>
  <c r="V3099" i="1" a="1"/>
  <c r="V3099" i="1" s="1"/>
  <c r="U3099" i="1" a="1"/>
  <c r="U3099" i="1" s="1"/>
  <c r="V3098" i="1" a="1"/>
  <c r="V3098" i="1" s="1"/>
  <c r="U3098" i="1" a="1"/>
  <c r="U3098" i="1" s="1"/>
  <c r="W3097" i="1" a="1"/>
  <c r="W3097" i="1" s="1"/>
  <c r="V3097" i="1" a="1"/>
  <c r="V3097" i="1" s="1"/>
  <c r="U3097" i="1"/>
  <c r="V3096" i="1"/>
  <c r="U3096" i="1" a="1"/>
  <c r="U3096" i="1" s="1"/>
  <c r="W3095" i="1" a="1"/>
  <c r="W3095" i="1" s="1"/>
  <c r="V3095" i="1" a="1"/>
  <c r="V3095" i="1" s="1"/>
  <c r="U3095" i="1" a="1"/>
  <c r="U3095" i="1" s="1"/>
  <c r="V3094" i="1" a="1"/>
  <c r="V3094" i="1" s="1"/>
  <c r="U3094" i="1" a="1"/>
  <c r="U3094" i="1" s="1"/>
  <c r="W3093" i="1" a="1"/>
  <c r="W3093" i="1" s="1"/>
  <c r="V3093" i="1" a="1"/>
  <c r="V3093" i="1" s="1"/>
  <c r="U3093" i="1"/>
  <c r="V3092" i="1"/>
  <c r="U3092" i="1" a="1"/>
  <c r="U3092" i="1" s="1"/>
  <c r="W3091" i="1" a="1"/>
  <c r="W3091" i="1" s="1"/>
  <c r="V3091" i="1" a="1"/>
  <c r="V3091" i="1" s="1"/>
  <c r="U3091" i="1" a="1"/>
  <c r="U3091" i="1" s="1"/>
  <c r="V3090" i="1" a="1"/>
  <c r="V3090" i="1" s="1"/>
  <c r="U3090" i="1" a="1"/>
  <c r="U3090" i="1" s="1"/>
  <c r="W3089" i="1" a="1"/>
  <c r="W3089" i="1" s="1"/>
  <c r="V3089" i="1" a="1"/>
  <c r="V3089" i="1" s="1"/>
  <c r="U3089" i="1"/>
  <c r="V3088" i="1"/>
  <c r="U3088" i="1" a="1"/>
  <c r="U3088" i="1" s="1"/>
  <c r="W3087" i="1" a="1"/>
  <c r="W3087" i="1" s="1"/>
  <c r="V3087" i="1" a="1"/>
  <c r="V3087" i="1" s="1"/>
  <c r="U3087" i="1" a="1"/>
  <c r="U3087" i="1" s="1"/>
  <c r="V3086" i="1" a="1"/>
  <c r="V3086" i="1" s="1"/>
  <c r="U3086" i="1" a="1"/>
  <c r="U3086" i="1" s="1"/>
  <c r="W3085" i="1" a="1"/>
  <c r="W3085" i="1" s="1"/>
  <c r="V3085" i="1" a="1"/>
  <c r="V3085" i="1" s="1"/>
  <c r="U3085" i="1"/>
  <c r="V3084" i="1"/>
  <c r="U3084" i="1" a="1"/>
  <c r="U3084" i="1" s="1"/>
  <c r="W3083" i="1" a="1"/>
  <c r="W3083" i="1" s="1"/>
  <c r="V3083" i="1" a="1"/>
  <c r="V3083" i="1" s="1"/>
  <c r="U3083" i="1" a="1"/>
  <c r="U3083" i="1" s="1"/>
  <c r="V3082" i="1" a="1"/>
  <c r="V3082" i="1" s="1"/>
  <c r="U3082" i="1" a="1"/>
  <c r="U3082" i="1" s="1"/>
  <c r="W3081" i="1" a="1"/>
  <c r="W3081" i="1" s="1"/>
  <c r="V3081" i="1" a="1"/>
  <c r="V3081" i="1" s="1"/>
  <c r="U3081" i="1"/>
  <c r="V3080" i="1"/>
  <c r="U3080" i="1" a="1"/>
  <c r="U3080" i="1" s="1"/>
  <c r="W3079" i="1" a="1"/>
  <c r="W3079" i="1" s="1"/>
  <c r="W3077" i="1" s="1" a="1"/>
  <c r="W3077" i="1" s="1"/>
  <c r="V3079" i="1" a="1"/>
  <c r="V3079" i="1" s="1"/>
  <c r="U3079" i="1" a="1"/>
  <c r="U3079" i="1" s="1"/>
  <c r="U3077" i="1" s="1"/>
  <c r="W3075" i="1" a="1"/>
  <c r="W3075" i="1" s="1"/>
  <c r="V3075" i="1" a="1"/>
  <c r="V3075" i="1" s="1"/>
  <c r="U3075" i="1" a="1"/>
  <c r="U3075" i="1" s="1"/>
  <c r="V3074" i="1" a="1"/>
  <c r="V3074" i="1" s="1"/>
  <c r="U3074" i="1" a="1"/>
  <c r="U3074" i="1" s="1"/>
  <c r="W3073" i="1" a="1"/>
  <c r="W3073" i="1" s="1"/>
  <c r="V3073" i="1" a="1"/>
  <c r="V3073" i="1" s="1"/>
  <c r="U3073" i="1"/>
  <c r="V3072" i="1"/>
  <c r="U3072" i="1" a="1"/>
  <c r="U3072" i="1" s="1"/>
  <c r="W3071" i="1" a="1"/>
  <c r="W3071" i="1" s="1"/>
  <c r="V3071" i="1" a="1"/>
  <c r="V3071" i="1" s="1"/>
  <c r="U3071" i="1" a="1"/>
  <c r="U3071" i="1" s="1"/>
  <c r="V3070" i="1" a="1"/>
  <c r="V3070" i="1" s="1"/>
  <c r="U3070" i="1" a="1"/>
  <c r="U3070" i="1" s="1"/>
  <c r="W3069" i="1" a="1"/>
  <c r="W3069" i="1" s="1"/>
  <c r="V3069" i="1" a="1"/>
  <c r="V3069" i="1" s="1"/>
  <c r="U3069" i="1"/>
  <c r="V3068" i="1"/>
  <c r="U3068" i="1" a="1"/>
  <c r="U3068" i="1" s="1"/>
  <c r="W3067" i="1" a="1"/>
  <c r="W3067" i="1" s="1"/>
  <c r="V3067" i="1" a="1"/>
  <c r="V3067" i="1" s="1"/>
  <c r="U3067" i="1" a="1"/>
  <c r="U3067" i="1" s="1"/>
  <c r="V3066" i="1" a="1"/>
  <c r="V3066" i="1" s="1"/>
  <c r="U3066" i="1" a="1"/>
  <c r="U3066" i="1" s="1"/>
  <c r="W3065" i="1" a="1"/>
  <c r="W3065" i="1" s="1"/>
  <c r="V3065" i="1" a="1"/>
  <c r="V3065" i="1" s="1"/>
  <c r="U3065" i="1"/>
  <c r="V3064" i="1"/>
  <c r="U3064" i="1" a="1"/>
  <c r="U3064" i="1" s="1"/>
  <c r="W3063" i="1" a="1"/>
  <c r="W3063" i="1" s="1"/>
  <c r="V3063" i="1" a="1"/>
  <c r="V3063" i="1" s="1"/>
  <c r="U3063" i="1" a="1"/>
  <c r="U3063" i="1" s="1"/>
  <c r="V3062" i="1" a="1"/>
  <c r="V3062" i="1" s="1"/>
  <c r="U3062" i="1" a="1"/>
  <c r="U3062" i="1" s="1"/>
  <c r="W3061" i="1" a="1"/>
  <c r="W3061" i="1" s="1"/>
  <c r="V3061" i="1" a="1"/>
  <c r="V3061" i="1" s="1"/>
  <c r="U3061" i="1"/>
  <c r="V3060" i="1"/>
  <c r="U3060" i="1" a="1"/>
  <c r="U3060" i="1" s="1"/>
  <c r="W3059" i="1" a="1"/>
  <c r="W3059" i="1" s="1"/>
  <c r="W3057" i="1" s="1" a="1"/>
  <c r="W3057" i="1" s="1"/>
  <c r="V3059" i="1" a="1"/>
  <c r="V3059" i="1" s="1"/>
  <c r="U3059" i="1" a="1"/>
  <c r="U3059" i="1" s="1"/>
  <c r="W3055" i="1" a="1"/>
  <c r="W3055" i="1" s="1"/>
  <c r="V3055" i="1" a="1"/>
  <c r="V3055" i="1" s="1"/>
  <c r="U3055" i="1" a="1"/>
  <c r="U3055" i="1" s="1"/>
  <c r="V3054" i="1" a="1"/>
  <c r="V3054" i="1" s="1"/>
  <c r="U3054" i="1" a="1"/>
  <c r="U3054" i="1" s="1"/>
  <c r="W3053" i="1" a="1"/>
  <c r="W3053" i="1" s="1"/>
  <c r="V3053" i="1" a="1"/>
  <c r="V3053" i="1" s="1"/>
  <c r="U3053" i="1"/>
  <c r="V3052" i="1"/>
  <c r="U3052" i="1" a="1"/>
  <c r="U3052" i="1" s="1"/>
  <c r="W3051" i="1" a="1"/>
  <c r="W3051" i="1" s="1"/>
  <c r="V3051" i="1" a="1"/>
  <c r="V3051" i="1" s="1"/>
  <c r="U3051" i="1" a="1"/>
  <c r="U3051" i="1" s="1"/>
  <c r="V3050" i="1" a="1"/>
  <c r="V3050" i="1" s="1"/>
  <c r="U3050" i="1" a="1"/>
  <c r="U3050" i="1" s="1"/>
  <c r="W3049" i="1" a="1"/>
  <c r="W3049" i="1" s="1"/>
  <c r="V3049" i="1" a="1"/>
  <c r="V3049" i="1" s="1"/>
  <c r="U3049" i="1"/>
  <c r="V3048" i="1"/>
  <c r="U3048" i="1" a="1"/>
  <c r="U3048" i="1" s="1"/>
  <c r="W3047" i="1" a="1"/>
  <c r="W3047" i="1" s="1"/>
  <c r="V3047" i="1" a="1"/>
  <c r="V3047" i="1" s="1"/>
  <c r="U3047" i="1" a="1"/>
  <c r="U3047" i="1" s="1"/>
  <c r="V3046" i="1" a="1"/>
  <c r="V3046" i="1" s="1"/>
  <c r="U3046" i="1" a="1"/>
  <c r="U3046" i="1" s="1"/>
  <c r="W3045" i="1" a="1"/>
  <c r="W3045" i="1" s="1"/>
  <c r="V3045" i="1" a="1"/>
  <c r="V3045" i="1" s="1"/>
  <c r="U3045" i="1"/>
  <c r="V3044" i="1"/>
  <c r="U3044" i="1" a="1"/>
  <c r="U3044" i="1" s="1"/>
  <c r="W3043" i="1" a="1"/>
  <c r="W3043" i="1" s="1"/>
  <c r="V3043" i="1" a="1"/>
  <c r="V3043" i="1" s="1"/>
  <c r="U3043" i="1" a="1"/>
  <c r="U3043" i="1" s="1"/>
  <c r="V3042" i="1" a="1"/>
  <c r="V3042" i="1" s="1"/>
  <c r="U3042" i="1" a="1"/>
  <c r="U3042" i="1" s="1"/>
  <c r="W3041" i="1" a="1"/>
  <c r="W3041" i="1" s="1"/>
  <c r="V3041" i="1" a="1"/>
  <c r="V3041" i="1" s="1"/>
  <c r="U3041" i="1"/>
  <c r="V3040" i="1"/>
  <c r="U3040" i="1" a="1"/>
  <c r="U3040" i="1" s="1"/>
  <c r="W3039" i="1" a="1"/>
  <c r="W3039" i="1" s="1"/>
  <c r="W3037" i="1" s="1" a="1"/>
  <c r="W3037" i="1" s="1"/>
  <c r="V3039" i="1" a="1"/>
  <c r="V3039" i="1" s="1"/>
  <c r="U3039" i="1" a="1"/>
  <c r="U3039" i="1" s="1"/>
  <c r="W3035" i="1" a="1"/>
  <c r="W3035" i="1" s="1"/>
  <c r="W3033" i="1" s="1" a="1"/>
  <c r="W3033" i="1" s="1"/>
  <c r="V3035" i="1" a="1"/>
  <c r="V3035" i="1" s="1"/>
  <c r="U3035" i="1" a="1"/>
  <c r="U3035" i="1" s="1"/>
  <c r="U3033" i="1" s="1"/>
  <c r="W3031" i="1" a="1"/>
  <c r="W3031" i="1" s="1"/>
  <c r="V3031" i="1" a="1"/>
  <c r="V3031" i="1" s="1"/>
  <c r="U3031" i="1" a="1"/>
  <c r="U3031" i="1" s="1"/>
  <c r="V3030" i="1" a="1"/>
  <c r="V3030" i="1" s="1"/>
  <c r="U3030" i="1" a="1"/>
  <c r="U3030" i="1" s="1"/>
  <c r="W3029" i="1" a="1"/>
  <c r="W3029" i="1" s="1"/>
  <c r="V3029" i="1" a="1"/>
  <c r="V3029" i="1" s="1"/>
  <c r="U3029" i="1"/>
  <c r="V3028" i="1"/>
  <c r="U3028" i="1" a="1"/>
  <c r="U3028" i="1" s="1"/>
  <c r="W3027" i="1" a="1"/>
  <c r="W3027" i="1" s="1"/>
  <c r="V3027" i="1" a="1"/>
  <c r="V3027" i="1" s="1"/>
  <c r="U3027" i="1" a="1"/>
  <c r="U3027" i="1" s="1"/>
  <c r="V3026" i="1" a="1"/>
  <c r="V3026" i="1" s="1"/>
  <c r="U3026" i="1" a="1"/>
  <c r="U3026" i="1" s="1"/>
  <c r="W3025" i="1" a="1"/>
  <c r="W3025" i="1" s="1"/>
  <c r="V3025" i="1" a="1"/>
  <c r="V3025" i="1" s="1"/>
  <c r="U3025" i="1"/>
  <c r="V3024" i="1"/>
  <c r="U3024" i="1" a="1"/>
  <c r="U3024" i="1" s="1"/>
  <c r="W3023" i="1" a="1"/>
  <c r="W3023" i="1" s="1"/>
  <c r="V3023" i="1" a="1"/>
  <c r="V3023" i="1" s="1"/>
  <c r="U3023" i="1" a="1"/>
  <c r="U3023" i="1" s="1"/>
  <c r="V3022" i="1" a="1"/>
  <c r="V3022" i="1" s="1"/>
  <c r="U3022" i="1" a="1"/>
  <c r="U3022" i="1" s="1"/>
  <c r="W3021" i="1" a="1"/>
  <c r="W3021" i="1" s="1"/>
  <c r="V3021" i="1" a="1"/>
  <c r="V3021" i="1" s="1"/>
  <c r="U3021" i="1"/>
  <c r="V3020" i="1"/>
  <c r="U3020" i="1" a="1"/>
  <c r="U3020" i="1" s="1"/>
  <c r="W3019" i="1" a="1"/>
  <c r="W3019" i="1" s="1"/>
  <c r="V3019" i="1" a="1"/>
  <c r="V3019" i="1" s="1"/>
  <c r="U3019" i="1" a="1"/>
  <c r="U3019" i="1" s="1"/>
  <c r="V3018" i="1" a="1"/>
  <c r="V3018" i="1" s="1"/>
  <c r="U3018" i="1" a="1"/>
  <c r="U3018" i="1" s="1"/>
  <c r="W3017" i="1" a="1"/>
  <c r="W3017" i="1" s="1"/>
  <c r="V3017" i="1" a="1"/>
  <c r="V3017" i="1" s="1"/>
  <c r="U3017" i="1"/>
  <c r="V3016" i="1"/>
  <c r="U3016" i="1" a="1"/>
  <c r="U3016" i="1" s="1"/>
  <c r="W3015" i="1" a="1"/>
  <c r="W3015" i="1" s="1"/>
  <c r="V3015" i="1" a="1"/>
  <c r="V3015" i="1" s="1"/>
  <c r="U3015" i="1" a="1"/>
  <c r="U3015" i="1" s="1"/>
  <c r="V3014" i="1" a="1"/>
  <c r="V3014" i="1" s="1"/>
  <c r="U3014" i="1" a="1"/>
  <c r="U3014" i="1" s="1"/>
  <c r="W3013" i="1" a="1"/>
  <c r="W3013" i="1" s="1"/>
  <c r="V3013" i="1" a="1"/>
  <c r="V3013" i="1" s="1"/>
  <c r="U3013" i="1"/>
  <c r="V3012" i="1"/>
  <c r="U3012" i="1" a="1"/>
  <c r="U3012" i="1" s="1"/>
  <c r="W3011" i="1" a="1"/>
  <c r="W3011" i="1" s="1"/>
  <c r="V3011" i="1" a="1"/>
  <c r="V3011" i="1" s="1"/>
  <c r="U3011" i="1" a="1"/>
  <c r="U3011" i="1" s="1"/>
  <c r="V3010" i="1" a="1"/>
  <c r="V3010" i="1" s="1"/>
  <c r="U3010" i="1" a="1"/>
  <c r="U3010" i="1" s="1"/>
  <c r="W3009" i="1" a="1"/>
  <c r="W3009" i="1" s="1"/>
  <c r="V3009" i="1" a="1"/>
  <c r="V3009" i="1" s="1"/>
  <c r="U3009" i="1"/>
  <c r="V3008" i="1"/>
  <c r="U3008" i="1" a="1"/>
  <c r="U3008" i="1" s="1"/>
  <c r="W3007" i="1" a="1"/>
  <c r="W3007" i="1" s="1"/>
  <c r="W3005" i="1" s="1" a="1"/>
  <c r="W3005" i="1" s="1"/>
  <c r="V3007" i="1" a="1"/>
  <c r="V3007" i="1" s="1"/>
  <c r="V3005" i="1" s="1" a="1"/>
  <c r="V3005" i="1" s="1"/>
  <c r="U3007" i="1" a="1"/>
  <c r="U3007" i="1" s="1"/>
  <c r="U3005" i="1" s="1"/>
  <c r="W3003" i="1" a="1"/>
  <c r="W3003" i="1" s="1"/>
  <c r="V3003" i="1" a="1"/>
  <c r="V3003" i="1" s="1"/>
  <c r="U3003" i="1" a="1"/>
  <c r="U3003" i="1" s="1"/>
  <c r="V3002" i="1" a="1"/>
  <c r="V3002" i="1" s="1"/>
  <c r="U3002" i="1" a="1"/>
  <c r="U3002" i="1" s="1"/>
  <c r="W3001" i="1" a="1"/>
  <c r="W3001" i="1" s="1"/>
  <c r="V3001" i="1" a="1"/>
  <c r="V3001" i="1" s="1"/>
  <c r="U3001" i="1"/>
  <c r="V3000" i="1"/>
  <c r="U3000" i="1" a="1"/>
  <c r="U3000" i="1" s="1"/>
  <c r="W2999" i="1" a="1"/>
  <c r="W2999" i="1" s="1"/>
  <c r="V2999" i="1" a="1"/>
  <c r="V2999" i="1" s="1"/>
  <c r="U2999" i="1" a="1"/>
  <c r="U2999" i="1" s="1"/>
  <c r="V2998" i="1" a="1"/>
  <c r="V2998" i="1" s="1"/>
  <c r="U2998" i="1" a="1"/>
  <c r="U2998" i="1" s="1"/>
  <c r="W2997" i="1" a="1"/>
  <c r="W2997" i="1" s="1"/>
  <c r="V2997" i="1" a="1"/>
  <c r="V2997" i="1" s="1"/>
  <c r="U2997" i="1"/>
  <c r="V2996" i="1"/>
  <c r="U2996" i="1" a="1"/>
  <c r="U2996" i="1" s="1"/>
  <c r="W2995" i="1" a="1"/>
  <c r="W2995" i="1" s="1"/>
  <c r="W2993" i="1" s="1" a="1"/>
  <c r="W2993" i="1" s="1"/>
  <c r="V2995" i="1" a="1"/>
  <c r="V2995" i="1" s="1"/>
  <c r="V2994" i="1" s="1" a="1"/>
  <c r="V2994" i="1" s="1"/>
  <c r="U2995" i="1" a="1"/>
  <c r="U2995" i="1" s="1"/>
  <c r="U2993" i="1" s="1"/>
  <c r="W2991" i="1" a="1"/>
  <c r="W2991" i="1" s="1"/>
  <c r="V2991" i="1" a="1"/>
  <c r="V2991" i="1" s="1"/>
  <c r="U2991" i="1" a="1"/>
  <c r="U2991" i="1" s="1"/>
  <c r="V2990" i="1" a="1"/>
  <c r="V2990" i="1" s="1"/>
  <c r="U2990" i="1" a="1"/>
  <c r="U2990" i="1" s="1"/>
  <c r="W2989" i="1" a="1"/>
  <c r="W2989" i="1" s="1"/>
  <c r="V2989" i="1" a="1"/>
  <c r="V2989" i="1" s="1"/>
  <c r="U2989" i="1"/>
  <c r="V2988" i="1"/>
  <c r="U2988" i="1" a="1"/>
  <c r="U2988" i="1" s="1"/>
  <c r="W2987" i="1" a="1"/>
  <c r="W2987" i="1" s="1"/>
  <c r="V2987" i="1" a="1"/>
  <c r="V2987" i="1" s="1"/>
  <c r="U2987" i="1" a="1"/>
  <c r="U2987" i="1" s="1"/>
  <c r="V2986" i="1" a="1"/>
  <c r="V2986" i="1" s="1"/>
  <c r="U2986" i="1" a="1"/>
  <c r="U2986" i="1" s="1"/>
  <c r="W2985" i="1" a="1"/>
  <c r="W2985" i="1" s="1"/>
  <c r="V2985" i="1" a="1"/>
  <c r="V2985" i="1" s="1"/>
  <c r="U2985" i="1"/>
  <c r="V2984" i="1"/>
  <c r="U2984" i="1" a="1"/>
  <c r="U2984" i="1" s="1"/>
  <c r="W2983" i="1" a="1"/>
  <c r="W2983" i="1" s="1"/>
  <c r="V2983" i="1" a="1"/>
  <c r="V2983" i="1" s="1"/>
  <c r="U2983" i="1" a="1"/>
  <c r="U2983" i="1" s="1"/>
  <c r="V2982" i="1" a="1"/>
  <c r="V2982" i="1" s="1"/>
  <c r="U2982" i="1" a="1"/>
  <c r="U2982" i="1" s="1"/>
  <c r="W2981" i="1" a="1"/>
  <c r="W2981" i="1" s="1"/>
  <c r="V2981" i="1" a="1"/>
  <c r="V2981" i="1" s="1"/>
  <c r="U2981" i="1"/>
  <c r="V2980" i="1"/>
  <c r="U2980" i="1" a="1"/>
  <c r="U2980" i="1" s="1"/>
  <c r="W2979" i="1" a="1"/>
  <c r="W2979" i="1" s="1"/>
  <c r="W2977" i="1" s="1" a="1"/>
  <c r="W2977" i="1" s="1"/>
  <c r="V2979" i="1" a="1"/>
  <c r="V2979" i="1" s="1"/>
  <c r="U2979" i="1" a="1"/>
  <c r="U2979" i="1" s="1"/>
  <c r="W2975" i="1" a="1"/>
  <c r="W2975" i="1" s="1"/>
  <c r="V2975" i="1" a="1"/>
  <c r="V2975" i="1" s="1"/>
  <c r="U2975" i="1" a="1"/>
  <c r="U2975" i="1" s="1"/>
  <c r="V2974" i="1" a="1"/>
  <c r="V2974" i="1" s="1"/>
  <c r="U2974" i="1" a="1"/>
  <c r="U2974" i="1" s="1"/>
  <c r="W2973" i="1" a="1"/>
  <c r="W2973" i="1" s="1"/>
  <c r="V2973" i="1" a="1"/>
  <c r="V2973" i="1" s="1"/>
  <c r="U2973" i="1"/>
  <c r="V2972" i="1"/>
  <c r="U2972" i="1" a="1"/>
  <c r="U2972" i="1" s="1"/>
  <c r="W2971" i="1" a="1"/>
  <c r="W2971" i="1" s="1"/>
  <c r="V2971" i="1" a="1"/>
  <c r="V2971" i="1" s="1"/>
  <c r="U2971" i="1" a="1"/>
  <c r="U2971" i="1" s="1"/>
  <c r="V2970" i="1" a="1"/>
  <c r="V2970" i="1" s="1"/>
  <c r="U2970" i="1" a="1"/>
  <c r="U2970" i="1" s="1"/>
  <c r="W2969" i="1" a="1"/>
  <c r="W2969" i="1" s="1"/>
  <c r="V2969" i="1" a="1"/>
  <c r="V2969" i="1" s="1"/>
  <c r="U2969" i="1"/>
  <c r="V2968" i="1"/>
  <c r="U2968" i="1" a="1"/>
  <c r="U2968" i="1" s="1"/>
  <c r="W2967" i="1" a="1"/>
  <c r="W2967" i="1" s="1"/>
  <c r="W2965" i="1" s="1" a="1"/>
  <c r="W2965" i="1" s="1"/>
  <c r="V2967" i="1" a="1"/>
  <c r="V2967" i="1" s="1"/>
  <c r="U2967" i="1" a="1"/>
  <c r="U2967" i="1" s="1"/>
  <c r="W2963" i="1" a="1"/>
  <c r="W2963" i="1" s="1"/>
  <c r="W2961" i="1" s="1" a="1"/>
  <c r="W2961" i="1" s="1"/>
  <c r="V2963" i="1" a="1"/>
  <c r="V2963" i="1" s="1"/>
  <c r="U2963" i="1" a="1"/>
  <c r="U2963" i="1" s="1"/>
  <c r="W2959" i="1" a="1"/>
  <c r="W2959" i="1" s="1"/>
  <c r="V2959" i="1" a="1"/>
  <c r="V2959" i="1" s="1"/>
  <c r="U2959" i="1" a="1"/>
  <c r="U2959" i="1" s="1"/>
  <c r="V2958" i="1" a="1"/>
  <c r="V2958" i="1" s="1"/>
  <c r="U2958" i="1" a="1"/>
  <c r="U2958" i="1" s="1"/>
  <c r="W2957" i="1" a="1"/>
  <c r="W2957" i="1" s="1"/>
  <c r="V2957" i="1" a="1"/>
  <c r="V2957" i="1" s="1"/>
  <c r="U2957" i="1"/>
  <c r="V2956" i="1"/>
  <c r="U2956" i="1" a="1"/>
  <c r="U2956" i="1" s="1"/>
  <c r="W2955" i="1" a="1"/>
  <c r="W2955" i="1" s="1"/>
  <c r="V2955" i="1" a="1"/>
  <c r="V2955" i="1" s="1"/>
  <c r="U2955" i="1" a="1"/>
  <c r="U2955" i="1" s="1"/>
  <c r="V2954" i="1" a="1"/>
  <c r="V2954" i="1" s="1"/>
  <c r="U2954" i="1" a="1"/>
  <c r="U2954" i="1" s="1"/>
  <c r="W2953" i="1" a="1"/>
  <c r="W2953" i="1" s="1"/>
  <c r="V2953" i="1" a="1"/>
  <c r="V2953" i="1" s="1"/>
  <c r="U2953" i="1"/>
  <c r="V2952" i="1"/>
  <c r="U2952" i="1" a="1"/>
  <c r="U2952" i="1" s="1"/>
  <c r="W2951" i="1" a="1"/>
  <c r="W2951" i="1" s="1"/>
  <c r="V2951" i="1" a="1"/>
  <c r="V2951" i="1" s="1"/>
  <c r="U2951" i="1" a="1"/>
  <c r="U2951" i="1" s="1"/>
  <c r="V2950" i="1" a="1"/>
  <c r="V2950" i="1" s="1"/>
  <c r="U2950" i="1" a="1"/>
  <c r="U2950" i="1" s="1"/>
  <c r="W2949" i="1" a="1"/>
  <c r="W2949" i="1" s="1"/>
  <c r="V2949" i="1" a="1"/>
  <c r="V2949" i="1" s="1"/>
  <c r="U2949" i="1"/>
  <c r="V2948" i="1"/>
  <c r="U2948" i="1" a="1"/>
  <c r="U2948" i="1" s="1"/>
  <c r="W2947" i="1" a="1"/>
  <c r="W2947" i="1" s="1"/>
  <c r="V2947" i="1" a="1"/>
  <c r="V2947" i="1" s="1"/>
  <c r="U2947" i="1" a="1"/>
  <c r="U2947" i="1" s="1"/>
  <c r="V2946" i="1" a="1"/>
  <c r="V2946" i="1" s="1"/>
  <c r="U2946" i="1" a="1"/>
  <c r="U2946" i="1" s="1"/>
  <c r="W2945" i="1" a="1"/>
  <c r="W2945" i="1" s="1"/>
  <c r="V2945" i="1" a="1"/>
  <c r="V2945" i="1" s="1"/>
  <c r="U2945" i="1"/>
  <c r="V2944" i="1"/>
  <c r="U2944" i="1" a="1"/>
  <c r="U2944" i="1" s="1"/>
  <c r="W2943" i="1" a="1"/>
  <c r="W2943" i="1" s="1"/>
  <c r="V2943" i="1" a="1"/>
  <c r="V2943" i="1" s="1"/>
  <c r="U2943" i="1" a="1"/>
  <c r="U2943" i="1" s="1"/>
  <c r="V2942" i="1" a="1"/>
  <c r="V2942" i="1" s="1"/>
  <c r="U2942" i="1" a="1"/>
  <c r="U2942" i="1" s="1"/>
  <c r="W2941" i="1" a="1"/>
  <c r="W2941" i="1" s="1"/>
  <c r="V2941" i="1" a="1"/>
  <c r="V2941" i="1" s="1"/>
  <c r="U2941" i="1"/>
  <c r="V2940" i="1"/>
  <c r="U2940" i="1" a="1"/>
  <c r="U2940" i="1" s="1"/>
  <c r="W2939" i="1" a="1"/>
  <c r="W2939" i="1" s="1"/>
  <c r="V2939" i="1" a="1"/>
  <c r="V2939" i="1" s="1"/>
  <c r="U2939" i="1" a="1"/>
  <c r="U2939" i="1" s="1"/>
  <c r="V2938" i="1" a="1"/>
  <c r="V2938" i="1" s="1"/>
  <c r="U2938" i="1" a="1"/>
  <c r="U2938" i="1" s="1"/>
  <c r="W2937" i="1" a="1"/>
  <c r="W2937" i="1" s="1"/>
  <c r="V2937" i="1" a="1"/>
  <c r="V2937" i="1" s="1"/>
  <c r="U2937" i="1"/>
  <c r="V2936" i="1"/>
  <c r="U2936" i="1" a="1"/>
  <c r="U2936" i="1" s="1"/>
  <c r="W2935" i="1" a="1"/>
  <c r="W2935" i="1" s="1"/>
  <c r="V2935" i="1" a="1"/>
  <c r="V2935" i="1" s="1"/>
  <c r="U2935" i="1" a="1"/>
  <c r="U2935" i="1" s="1"/>
  <c r="V2934" i="1" a="1"/>
  <c r="V2934" i="1" s="1"/>
  <c r="U2934" i="1" a="1"/>
  <c r="U2934" i="1" s="1"/>
  <c r="W2933" i="1" a="1"/>
  <c r="W2933" i="1" s="1"/>
  <c r="V2933" i="1" a="1"/>
  <c r="V2933" i="1" s="1"/>
  <c r="U2933" i="1"/>
  <c r="V2932" i="1"/>
  <c r="U2932" i="1" a="1"/>
  <c r="U2932" i="1" s="1"/>
  <c r="W2931" i="1" a="1"/>
  <c r="W2931" i="1" s="1"/>
  <c r="V2931" i="1" a="1"/>
  <c r="V2931" i="1" s="1"/>
  <c r="U2931" i="1" a="1"/>
  <c r="U2931" i="1" s="1"/>
  <c r="V2930" i="1" a="1"/>
  <c r="V2930" i="1" s="1"/>
  <c r="U2930" i="1" a="1"/>
  <c r="U2930" i="1" s="1"/>
  <c r="W2929" i="1" a="1"/>
  <c r="W2929" i="1" s="1"/>
  <c r="V2929" i="1" a="1"/>
  <c r="V2929" i="1" s="1"/>
  <c r="U2929" i="1"/>
  <c r="V2928" i="1"/>
  <c r="U2928" i="1" a="1"/>
  <c r="U2928" i="1" s="1"/>
  <c r="W2927" i="1" a="1"/>
  <c r="W2927" i="1" s="1"/>
  <c r="V2927" i="1" a="1"/>
  <c r="V2927" i="1" s="1"/>
  <c r="U2927" i="1" a="1"/>
  <c r="U2927" i="1" s="1"/>
  <c r="V2926" i="1" a="1"/>
  <c r="V2926" i="1" s="1"/>
  <c r="U2926" i="1" a="1"/>
  <c r="U2926" i="1" s="1"/>
  <c r="W2925" i="1" a="1"/>
  <c r="W2925" i="1" s="1"/>
  <c r="V2925" i="1" a="1"/>
  <c r="V2925" i="1" s="1"/>
  <c r="U2925" i="1"/>
  <c r="V2924" i="1"/>
  <c r="U2924" i="1" a="1"/>
  <c r="U2924" i="1" s="1"/>
  <c r="W2923" i="1" a="1"/>
  <c r="W2923" i="1" s="1"/>
  <c r="V2923" i="1" a="1"/>
  <c r="V2923" i="1" s="1"/>
  <c r="U2923" i="1" a="1"/>
  <c r="U2923" i="1" s="1"/>
  <c r="V2922" i="1" a="1"/>
  <c r="V2922" i="1" s="1"/>
  <c r="U2922" i="1" a="1"/>
  <c r="U2922" i="1" s="1"/>
  <c r="W2921" i="1" a="1"/>
  <c r="W2921" i="1" s="1"/>
  <c r="V2921" i="1" a="1"/>
  <c r="V2921" i="1" s="1"/>
  <c r="U2921" i="1"/>
  <c r="V2920" i="1"/>
  <c r="U2920" i="1" a="1"/>
  <c r="U2920" i="1" s="1"/>
  <c r="W2919" i="1" a="1"/>
  <c r="W2919" i="1" s="1"/>
  <c r="V2919" i="1" a="1"/>
  <c r="V2919" i="1" s="1"/>
  <c r="U2919" i="1" a="1"/>
  <c r="U2919" i="1" s="1"/>
  <c r="V2918" i="1" a="1"/>
  <c r="V2918" i="1" s="1"/>
  <c r="U2918" i="1" a="1"/>
  <c r="U2918" i="1" s="1"/>
  <c r="W2917" i="1" a="1"/>
  <c r="W2917" i="1" s="1"/>
  <c r="V2917" i="1" a="1"/>
  <c r="V2917" i="1" s="1"/>
  <c r="U2917" i="1"/>
  <c r="V2916" i="1"/>
  <c r="U2916" i="1" a="1"/>
  <c r="U2916" i="1" s="1"/>
  <c r="W2915" i="1" a="1"/>
  <c r="W2915" i="1" s="1"/>
  <c r="V2915" i="1" a="1"/>
  <c r="V2915" i="1" s="1"/>
  <c r="U2915" i="1" a="1"/>
  <c r="U2915" i="1" s="1"/>
  <c r="V2914" i="1" a="1"/>
  <c r="V2914" i="1" s="1"/>
  <c r="U2914" i="1" a="1"/>
  <c r="U2914" i="1" s="1"/>
  <c r="W2913" i="1" a="1"/>
  <c r="W2913" i="1" s="1"/>
  <c r="V2913" i="1" a="1"/>
  <c r="V2913" i="1" s="1"/>
  <c r="U2913" i="1"/>
  <c r="V2912" i="1"/>
  <c r="U2912" i="1" a="1"/>
  <c r="U2912" i="1" s="1"/>
  <c r="W2911" i="1" a="1"/>
  <c r="W2911" i="1" s="1"/>
  <c r="V2911" i="1" a="1"/>
  <c r="V2911" i="1" s="1"/>
  <c r="U2911" i="1" a="1"/>
  <c r="U2911" i="1" s="1"/>
  <c r="V2910" i="1" a="1"/>
  <c r="V2910" i="1" s="1"/>
  <c r="U2910" i="1" a="1"/>
  <c r="U2910" i="1" s="1"/>
  <c r="W2909" i="1" a="1"/>
  <c r="W2909" i="1" s="1"/>
  <c r="V2909" i="1" a="1"/>
  <c r="V2909" i="1" s="1"/>
  <c r="U2909" i="1"/>
  <c r="V2908" i="1"/>
  <c r="U2908" i="1" a="1"/>
  <c r="U2908" i="1" s="1"/>
  <c r="W2907" i="1" a="1"/>
  <c r="W2907" i="1" s="1"/>
  <c r="W2905" i="1" s="1" a="1"/>
  <c r="W2905" i="1" s="1"/>
  <c r="V2907" i="1" a="1"/>
  <c r="V2907" i="1" s="1"/>
  <c r="U2907" i="1" a="1"/>
  <c r="U2907" i="1" s="1"/>
  <c r="U2905" i="1" s="1"/>
  <c r="W2903" i="1" a="1"/>
  <c r="W2903" i="1" s="1"/>
  <c r="W2901" i="1" s="1" a="1"/>
  <c r="W2901" i="1" s="1"/>
  <c r="V2903" i="1" a="1"/>
  <c r="V2903" i="1" s="1"/>
  <c r="U2903" i="1" a="1"/>
  <c r="U2903" i="1" s="1"/>
  <c r="W2899" i="1" a="1"/>
  <c r="W2899" i="1" s="1"/>
  <c r="W2897" i="1" s="1" a="1"/>
  <c r="W2897" i="1" s="1"/>
  <c r="V2899" i="1" a="1"/>
  <c r="V2899" i="1" s="1"/>
  <c r="U2899" i="1" a="1"/>
  <c r="U2899" i="1" s="1"/>
  <c r="W2895" i="1" a="1"/>
  <c r="W2895" i="1" s="1"/>
  <c r="W2893" i="1" s="1" a="1"/>
  <c r="W2893" i="1" s="1"/>
  <c r="V2895" i="1" a="1"/>
  <c r="V2895" i="1" s="1"/>
  <c r="U2895" i="1" a="1"/>
  <c r="U2895" i="1" s="1"/>
  <c r="W2891" i="1" a="1"/>
  <c r="W2891" i="1" s="1"/>
  <c r="V2891" i="1" a="1"/>
  <c r="V2891" i="1" s="1"/>
  <c r="U2891" i="1" a="1"/>
  <c r="U2891" i="1" s="1"/>
  <c r="V2890" i="1" a="1"/>
  <c r="V2890" i="1" s="1"/>
  <c r="U2890" i="1" a="1"/>
  <c r="U2890" i="1" s="1"/>
  <c r="W2889" i="1" a="1"/>
  <c r="W2889" i="1" s="1"/>
  <c r="V2889" i="1" a="1"/>
  <c r="V2889" i="1" s="1"/>
  <c r="U2889" i="1"/>
  <c r="V2888" i="1"/>
  <c r="U2888" i="1" a="1"/>
  <c r="U2888" i="1" s="1"/>
  <c r="W2887" i="1" a="1"/>
  <c r="W2887" i="1" s="1"/>
  <c r="W2885" i="1" s="1" a="1"/>
  <c r="W2885" i="1" s="1"/>
  <c r="V2887" i="1" a="1"/>
  <c r="V2887" i="1" s="1"/>
  <c r="U2887" i="1" a="1"/>
  <c r="U2887" i="1" s="1"/>
  <c r="U2885" i="1" s="1"/>
  <c r="W2883" i="1" a="1"/>
  <c r="W2883" i="1" s="1"/>
  <c r="V2883" i="1" a="1"/>
  <c r="V2883" i="1" s="1"/>
  <c r="U2883" i="1" a="1"/>
  <c r="U2883" i="1" s="1"/>
  <c r="V2882" i="1" a="1"/>
  <c r="V2882" i="1" s="1"/>
  <c r="U2882" i="1" a="1"/>
  <c r="U2882" i="1" s="1"/>
  <c r="W2881" i="1" a="1"/>
  <c r="W2881" i="1" s="1"/>
  <c r="V2881" i="1" a="1"/>
  <c r="V2881" i="1" s="1"/>
  <c r="U2881" i="1"/>
  <c r="V2880" i="1"/>
  <c r="U2880" i="1" a="1"/>
  <c r="U2880" i="1" s="1"/>
  <c r="W2879" i="1" a="1"/>
  <c r="W2879" i="1" s="1"/>
  <c r="V2879" i="1" a="1"/>
  <c r="V2879" i="1" s="1"/>
  <c r="U2879" i="1" a="1"/>
  <c r="U2879" i="1" s="1"/>
  <c r="V2878" i="1" a="1"/>
  <c r="V2878" i="1" s="1"/>
  <c r="U2878" i="1" a="1"/>
  <c r="U2878" i="1" s="1"/>
  <c r="W2877" i="1" a="1"/>
  <c r="W2877" i="1" s="1"/>
  <c r="V2877" i="1" a="1"/>
  <c r="V2877" i="1" s="1"/>
  <c r="U2877" i="1"/>
  <c r="V2876" i="1"/>
  <c r="U2876" i="1" a="1"/>
  <c r="U2876" i="1" s="1"/>
  <c r="W2875" i="1" a="1"/>
  <c r="W2875" i="1" s="1"/>
  <c r="W2873" i="1" s="1" a="1"/>
  <c r="W2873" i="1" s="1"/>
  <c r="V2875" i="1" a="1"/>
  <c r="V2875" i="1" s="1"/>
  <c r="U2875" i="1" a="1"/>
  <c r="U2875" i="1" s="1"/>
  <c r="U2873" i="1" s="1"/>
  <c r="W2871" i="1" a="1"/>
  <c r="W2871" i="1" s="1"/>
  <c r="V2871" i="1" a="1"/>
  <c r="V2871" i="1" s="1"/>
  <c r="U2871" i="1" a="1"/>
  <c r="U2871" i="1" s="1"/>
  <c r="V2870" i="1" a="1"/>
  <c r="V2870" i="1" s="1"/>
  <c r="U2870" i="1" a="1"/>
  <c r="U2870" i="1" s="1"/>
  <c r="W2869" i="1" a="1"/>
  <c r="W2869" i="1" s="1"/>
  <c r="V2869" i="1" a="1"/>
  <c r="V2869" i="1" s="1"/>
  <c r="U2869" i="1"/>
  <c r="V2868" i="1"/>
  <c r="U2868" i="1" a="1"/>
  <c r="U2868" i="1" s="1"/>
  <c r="W2867" i="1" a="1"/>
  <c r="W2867" i="1" s="1"/>
  <c r="W2865" i="1" s="1" a="1"/>
  <c r="W2865" i="1" s="1"/>
  <c r="V2867" i="1" a="1"/>
  <c r="V2867" i="1" s="1"/>
  <c r="U2867" i="1" a="1"/>
  <c r="U2867" i="1" s="1"/>
  <c r="U2865" i="1" s="1"/>
  <c r="W2863" i="1" a="1"/>
  <c r="W2863" i="1" s="1"/>
  <c r="W2861" i="1" s="1" a="1"/>
  <c r="W2861" i="1" s="1"/>
  <c r="V2863" i="1" a="1"/>
  <c r="V2863" i="1" s="1"/>
  <c r="U2863" i="1" a="1"/>
  <c r="U2863" i="1" s="1"/>
  <c r="W2859" i="1" a="1"/>
  <c r="W2859" i="1" s="1"/>
  <c r="W2857" i="1" s="1" a="1"/>
  <c r="W2857" i="1" s="1"/>
  <c r="V2859" i="1" a="1"/>
  <c r="V2859" i="1" s="1"/>
  <c r="V2856" i="1" s="1"/>
  <c r="U2859" i="1" a="1"/>
  <c r="U2859" i="1" s="1"/>
  <c r="W2855" i="1" a="1"/>
  <c r="W2855" i="1" s="1"/>
  <c r="W2853" i="1" s="1" a="1"/>
  <c r="W2853" i="1" s="1"/>
  <c r="V2855" i="1" a="1"/>
  <c r="V2855" i="1" s="1"/>
  <c r="U2855" i="1" a="1"/>
  <c r="U2855" i="1" s="1"/>
  <c r="W2851" i="1" a="1"/>
  <c r="W2851" i="1" s="1"/>
  <c r="V2851" i="1" a="1"/>
  <c r="V2851" i="1" s="1"/>
  <c r="U2851" i="1" a="1"/>
  <c r="U2851" i="1" s="1"/>
  <c r="V2850" i="1" a="1"/>
  <c r="V2850" i="1" s="1"/>
  <c r="U2850" i="1" a="1"/>
  <c r="U2850" i="1" s="1"/>
  <c r="W2849" i="1" a="1"/>
  <c r="W2849" i="1" s="1"/>
  <c r="V2849" i="1" a="1"/>
  <c r="V2849" i="1" s="1"/>
  <c r="U2849" i="1"/>
  <c r="V2848" i="1"/>
  <c r="U2848" i="1" a="1"/>
  <c r="U2848" i="1" s="1"/>
  <c r="W2847" i="1" a="1"/>
  <c r="W2847" i="1" s="1"/>
  <c r="V2847" i="1" a="1"/>
  <c r="V2847" i="1" s="1"/>
  <c r="U2847" i="1" a="1"/>
  <c r="U2847" i="1" s="1"/>
  <c r="V2846" i="1" a="1"/>
  <c r="V2846" i="1" s="1"/>
  <c r="U2846" i="1" a="1"/>
  <c r="U2846" i="1" s="1"/>
  <c r="W2845" i="1" a="1"/>
  <c r="W2845" i="1" s="1"/>
  <c r="V2845" i="1" a="1"/>
  <c r="V2845" i="1" s="1"/>
  <c r="U2845" i="1"/>
  <c r="V2844" i="1"/>
  <c r="U2844" i="1" a="1"/>
  <c r="U2844" i="1" s="1"/>
  <c r="W2843" i="1" a="1"/>
  <c r="W2843" i="1" s="1"/>
  <c r="W2841" i="1" s="1" a="1"/>
  <c r="W2841" i="1" s="1"/>
  <c r="V2843" i="1" a="1"/>
  <c r="V2843" i="1" s="1"/>
  <c r="U2843" i="1" a="1"/>
  <c r="U2843" i="1" s="1"/>
  <c r="U2841" i="1" s="1"/>
  <c r="W2839" i="1" a="1"/>
  <c r="W2839" i="1" s="1"/>
  <c r="V2839" i="1" a="1"/>
  <c r="V2839" i="1" s="1"/>
  <c r="U2839" i="1" a="1"/>
  <c r="U2839" i="1" s="1"/>
  <c r="V2838" i="1" a="1"/>
  <c r="V2838" i="1" s="1"/>
  <c r="U2838" i="1" a="1"/>
  <c r="U2838" i="1" s="1"/>
  <c r="W2837" i="1" a="1"/>
  <c r="W2837" i="1" s="1"/>
  <c r="V2837" i="1" a="1"/>
  <c r="V2837" i="1" s="1"/>
  <c r="U2837" i="1"/>
  <c r="V2836" i="1"/>
  <c r="U2836" i="1" a="1"/>
  <c r="U2836" i="1" s="1"/>
  <c r="W2835" i="1" a="1"/>
  <c r="W2835" i="1" s="1"/>
  <c r="W2833" i="1" s="1" a="1"/>
  <c r="W2833" i="1" s="1"/>
  <c r="V2835" i="1" a="1"/>
  <c r="V2835" i="1" s="1"/>
  <c r="V2832" i="1" s="1"/>
  <c r="V2833" i="1" s="1" a="1"/>
  <c r="V2833" i="1" s="1"/>
  <c r="U2835" i="1" a="1"/>
  <c r="U2835" i="1" s="1"/>
  <c r="W2831" i="1" a="1"/>
  <c r="W2831" i="1" s="1"/>
  <c r="W2829" i="1" s="1" a="1"/>
  <c r="W2829" i="1" s="1"/>
  <c r="V2831" i="1" a="1"/>
  <c r="V2831" i="1" s="1"/>
  <c r="U2831" i="1" a="1"/>
  <c r="U2831" i="1" s="1"/>
  <c r="U2829" i="1" s="1"/>
  <c r="W2827" i="1" a="1"/>
  <c r="W2827" i="1" s="1"/>
  <c r="V2827" i="1" a="1"/>
  <c r="V2827" i="1" s="1"/>
  <c r="U2827" i="1" a="1"/>
  <c r="U2827" i="1" s="1"/>
  <c r="V2826" i="1" a="1"/>
  <c r="V2826" i="1" s="1"/>
  <c r="U2826" i="1" a="1"/>
  <c r="U2826" i="1" s="1"/>
  <c r="W2825" i="1" a="1"/>
  <c r="W2825" i="1" s="1"/>
  <c r="V2825" i="1" a="1"/>
  <c r="V2825" i="1" s="1"/>
  <c r="U2825" i="1"/>
  <c r="V2824" i="1"/>
  <c r="U2824" i="1" a="1"/>
  <c r="U2824" i="1" s="1"/>
  <c r="W2823" i="1" a="1"/>
  <c r="W2823" i="1" s="1"/>
  <c r="V2823" i="1" a="1"/>
  <c r="V2823" i="1" s="1"/>
  <c r="U2823" i="1" a="1"/>
  <c r="U2823" i="1" s="1"/>
  <c r="V2822" i="1" a="1"/>
  <c r="V2822" i="1" s="1"/>
  <c r="U2822" i="1" a="1"/>
  <c r="U2822" i="1" s="1"/>
  <c r="W2821" i="1" a="1"/>
  <c r="W2821" i="1" s="1"/>
  <c r="V2821" i="1" a="1"/>
  <c r="V2821" i="1" s="1"/>
  <c r="U2821" i="1"/>
  <c r="V2820" i="1"/>
  <c r="U2820" i="1" a="1"/>
  <c r="U2820" i="1" s="1"/>
  <c r="W2819" i="1" a="1"/>
  <c r="W2819" i="1" s="1"/>
  <c r="V2819" i="1" a="1"/>
  <c r="V2819" i="1" s="1"/>
  <c r="U2819" i="1" a="1"/>
  <c r="U2819" i="1" s="1"/>
  <c r="V2818" i="1" a="1"/>
  <c r="V2818" i="1" s="1"/>
  <c r="U2818" i="1" a="1"/>
  <c r="U2818" i="1" s="1"/>
  <c r="W2817" i="1" a="1"/>
  <c r="W2817" i="1" s="1"/>
  <c r="V2817" i="1" a="1"/>
  <c r="V2817" i="1" s="1"/>
  <c r="U2817" i="1"/>
  <c r="V2816" i="1"/>
  <c r="U2816" i="1" a="1"/>
  <c r="U2816" i="1" s="1"/>
  <c r="W2815" i="1" a="1"/>
  <c r="W2815" i="1" s="1"/>
  <c r="V2815" i="1" a="1"/>
  <c r="V2815" i="1" s="1"/>
  <c r="U2815" i="1" a="1"/>
  <c r="U2815" i="1" s="1"/>
  <c r="V2814" i="1" a="1"/>
  <c r="V2814" i="1" s="1"/>
  <c r="U2814" i="1" a="1"/>
  <c r="U2814" i="1" s="1"/>
  <c r="W2813" i="1" a="1"/>
  <c r="W2813" i="1" s="1"/>
  <c r="V2813" i="1" a="1"/>
  <c r="V2813" i="1" s="1"/>
  <c r="U2813" i="1"/>
  <c r="V2812" i="1"/>
  <c r="U2812" i="1" a="1"/>
  <c r="U2812" i="1" s="1"/>
  <c r="W2811" i="1" a="1"/>
  <c r="W2811" i="1" s="1"/>
  <c r="V2811" i="1" a="1"/>
  <c r="V2811" i="1" s="1"/>
  <c r="U2811" i="1" a="1"/>
  <c r="U2811" i="1" s="1"/>
  <c r="V2810" i="1" a="1"/>
  <c r="V2810" i="1" s="1"/>
  <c r="U2810" i="1" a="1"/>
  <c r="U2810" i="1" s="1"/>
  <c r="W2809" i="1" a="1"/>
  <c r="W2809" i="1" s="1"/>
  <c r="V2809" i="1" a="1"/>
  <c r="V2809" i="1" s="1"/>
  <c r="U2809" i="1"/>
  <c r="V2808" i="1"/>
  <c r="U2808" i="1" a="1"/>
  <c r="U2808" i="1" s="1"/>
  <c r="W2807" i="1" a="1"/>
  <c r="W2807" i="1" s="1"/>
  <c r="V2807" i="1" a="1"/>
  <c r="V2807" i="1" s="1"/>
  <c r="U2807" i="1" a="1"/>
  <c r="U2807" i="1" s="1"/>
  <c r="V2806" i="1" a="1"/>
  <c r="V2806" i="1" s="1"/>
  <c r="U2806" i="1" a="1"/>
  <c r="U2806" i="1" s="1"/>
  <c r="W2805" i="1" a="1"/>
  <c r="W2805" i="1" s="1"/>
  <c r="V2805" i="1" a="1"/>
  <c r="V2805" i="1" s="1"/>
  <c r="U2805" i="1"/>
  <c r="V2804" i="1"/>
  <c r="U2804" i="1" a="1"/>
  <c r="U2804" i="1" s="1"/>
  <c r="W2803" i="1" a="1"/>
  <c r="W2803" i="1" s="1"/>
  <c r="V2803" i="1" a="1"/>
  <c r="V2803" i="1" s="1"/>
  <c r="U2803" i="1" a="1"/>
  <c r="U2803" i="1" s="1"/>
  <c r="V2802" i="1" a="1"/>
  <c r="V2802" i="1" s="1"/>
  <c r="U2802" i="1" a="1"/>
  <c r="U2802" i="1" s="1"/>
  <c r="W2801" i="1" a="1"/>
  <c r="W2801" i="1" s="1"/>
  <c r="V2801" i="1" a="1"/>
  <c r="V2801" i="1" s="1"/>
  <c r="U2801" i="1"/>
  <c r="V2800" i="1"/>
  <c r="U2800" i="1" a="1"/>
  <c r="U2800" i="1" s="1"/>
  <c r="W2799" i="1" a="1"/>
  <c r="W2799" i="1" s="1"/>
  <c r="V2799" i="1" a="1"/>
  <c r="V2799" i="1" s="1"/>
  <c r="U2799" i="1" a="1"/>
  <c r="U2799" i="1" s="1"/>
  <c r="V2798" i="1" a="1"/>
  <c r="V2798" i="1" s="1"/>
  <c r="U2798" i="1" a="1"/>
  <c r="U2798" i="1" s="1"/>
  <c r="W2797" i="1" a="1"/>
  <c r="W2797" i="1" s="1"/>
  <c r="V2797" i="1" a="1"/>
  <c r="V2797" i="1" s="1"/>
  <c r="U2797" i="1"/>
  <c r="V2796" i="1"/>
  <c r="U2796" i="1" a="1"/>
  <c r="U2796" i="1" s="1"/>
  <c r="W2795" i="1" a="1"/>
  <c r="W2795" i="1" s="1"/>
  <c r="V2795" i="1" a="1"/>
  <c r="V2795" i="1" s="1"/>
  <c r="U2795" i="1" a="1"/>
  <c r="U2795" i="1" s="1"/>
  <c r="V2794" i="1" a="1"/>
  <c r="V2794" i="1" s="1"/>
  <c r="U2794" i="1" a="1"/>
  <c r="U2794" i="1" s="1"/>
  <c r="W2793" i="1" a="1"/>
  <c r="W2793" i="1" s="1"/>
  <c r="V2793" i="1" a="1"/>
  <c r="V2793" i="1" s="1"/>
  <c r="U2793" i="1"/>
  <c r="V2792" i="1"/>
  <c r="U2792" i="1" a="1"/>
  <c r="U2792" i="1" s="1"/>
  <c r="W2791" i="1" a="1"/>
  <c r="W2791" i="1" s="1"/>
  <c r="V2791" i="1" a="1"/>
  <c r="V2791" i="1" s="1"/>
  <c r="U2791" i="1" a="1"/>
  <c r="U2791" i="1" s="1"/>
  <c r="V2790" i="1" a="1"/>
  <c r="V2790" i="1" s="1"/>
  <c r="U2790" i="1" a="1"/>
  <c r="U2790" i="1" s="1"/>
  <c r="W2789" i="1" a="1"/>
  <c r="W2789" i="1" s="1"/>
  <c r="V2789" i="1" a="1"/>
  <c r="V2789" i="1" s="1"/>
  <c r="U2789" i="1"/>
  <c r="V2788" i="1"/>
  <c r="U2788" i="1" a="1"/>
  <c r="U2788" i="1" s="1"/>
  <c r="W2787" i="1" a="1"/>
  <c r="W2787" i="1" s="1"/>
  <c r="V2787" i="1" a="1"/>
  <c r="V2787" i="1" s="1"/>
  <c r="U2787" i="1" a="1"/>
  <c r="U2787" i="1" s="1"/>
  <c r="V2786" i="1" a="1"/>
  <c r="V2786" i="1" s="1"/>
  <c r="U2786" i="1" a="1"/>
  <c r="U2786" i="1" s="1"/>
  <c r="W2785" i="1" a="1"/>
  <c r="W2785" i="1" s="1"/>
  <c r="V2785" i="1" a="1"/>
  <c r="V2785" i="1" s="1"/>
  <c r="U2785" i="1"/>
  <c r="V2784" i="1"/>
  <c r="U2784" i="1" a="1"/>
  <c r="U2784" i="1" s="1"/>
  <c r="W2783" i="1" a="1"/>
  <c r="W2783" i="1" s="1"/>
  <c r="V2783" i="1" a="1"/>
  <c r="V2783" i="1" s="1"/>
  <c r="U2783" i="1" a="1"/>
  <c r="U2783" i="1" s="1"/>
  <c r="V2782" i="1" a="1"/>
  <c r="V2782" i="1" s="1"/>
  <c r="U2782" i="1" a="1"/>
  <c r="U2782" i="1" s="1"/>
  <c r="W2781" i="1" a="1"/>
  <c r="W2781" i="1" s="1"/>
  <c r="V2781" i="1" a="1"/>
  <c r="V2781" i="1" s="1"/>
  <c r="U2781" i="1"/>
  <c r="V2780" i="1"/>
  <c r="U2780" i="1" a="1"/>
  <c r="U2780" i="1" s="1"/>
  <c r="W2779" i="1" a="1"/>
  <c r="W2779" i="1" s="1"/>
  <c r="W2777" i="1" s="1" a="1"/>
  <c r="W2777" i="1" s="1"/>
  <c r="V2779" i="1" a="1"/>
  <c r="V2779" i="1" s="1"/>
  <c r="U2779" i="1" a="1"/>
  <c r="U2779" i="1" s="1"/>
  <c r="U2777" i="1" s="1"/>
  <c r="W2775" i="1" a="1"/>
  <c r="W2775" i="1" s="1"/>
  <c r="V2775" i="1" a="1"/>
  <c r="V2775" i="1" s="1"/>
  <c r="U2775" i="1" a="1"/>
  <c r="U2775" i="1" s="1"/>
  <c r="V2774" i="1" a="1"/>
  <c r="V2774" i="1" s="1"/>
  <c r="U2774" i="1" a="1"/>
  <c r="U2774" i="1" s="1"/>
  <c r="W2773" i="1" a="1"/>
  <c r="W2773" i="1" s="1"/>
  <c r="V2773" i="1" a="1"/>
  <c r="V2773" i="1" s="1"/>
  <c r="U2773" i="1"/>
  <c r="V2772" i="1"/>
  <c r="U2772" i="1" a="1"/>
  <c r="U2772" i="1" s="1"/>
  <c r="W2771" i="1" a="1"/>
  <c r="W2771" i="1" s="1"/>
  <c r="V2771" i="1" a="1"/>
  <c r="V2771" i="1" s="1"/>
  <c r="U2771" i="1" a="1"/>
  <c r="U2771" i="1" s="1"/>
  <c r="V2770" i="1" a="1"/>
  <c r="V2770" i="1" s="1"/>
  <c r="U2770" i="1" a="1"/>
  <c r="U2770" i="1" s="1"/>
  <c r="W2769" i="1" a="1"/>
  <c r="W2769" i="1" s="1"/>
  <c r="V2769" i="1" a="1"/>
  <c r="V2769" i="1" s="1"/>
  <c r="U2769" i="1"/>
  <c r="V2768" i="1"/>
  <c r="U2768" i="1" a="1"/>
  <c r="U2768" i="1" s="1"/>
  <c r="W2767" i="1" a="1"/>
  <c r="W2767" i="1" s="1"/>
  <c r="V2767" i="1" a="1"/>
  <c r="V2767" i="1" s="1"/>
  <c r="U2767" i="1" a="1"/>
  <c r="U2767" i="1" s="1"/>
  <c r="V2766" i="1" a="1"/>
  <c r="V2766" i="1" s="1"/>
  <c r="U2766" i="1" a="1"/>
  <c r="U2766" i="1" s="1"/>
  <c r="W2765" i="1" a="1"/>
  <c r="W2765" i="1" s="1"/>
  <c r="V2765" i="1" a="1"/>
  <c r="V2765" i="1" s="1"/>
  <c r="U2765" i="1"/>
  <c r="V2764" i="1"/>
  <c r="U2764" i="1" a="1"/>
  <c r="U2764" i="1" s="1"/>
  <c r="W2763" i="1" a="1"/>
  <c r="W2763" i="1" s="1"/>
  <c r="V2763" i="1" a="1"/>
  <c r="V2763" i="1" s="1"/>
  <c r="U2763" i="1" a="1"/>
  <c r="U2763" i="1" s="1"/>
  <c r="V2762" i="1" a="1"/>
  <c r="V2762" i="1" s="1"/>
  <c r="U2762" i="1" a="1"/>
  <c r="U2762" i="1" s="1"/>
  <c r="W2761" i="1" a="1"/>
  <c r="W2761" i="1" s="1"/>
  <c r="V2761" i="1" a="1"/>
  <c r="V2761" i="1" s="1"/>
  <c r="U2761" i="1"/>
  <c r="V2760" i="1"/>
  <c r="U2760" i="1" a="1"/>
  <c r="U2760" i="1" s="1"/>
  <c r="W2759" i="1" a="1"/>
  <c r="W2759" i="1" s="1"/>
  <c r="V2759" i="1" a="1"/>
  <c r="V2759" i="1" s="1"/>
  <c r="U2759" i="1" a="1"/>
  <c r="U2759" i="1" s="1"/>
  <c r="V2758" i="1" a="1"/>
  <c r="V2758" i="1" s="1"/>
  <c r="U2758" i="1" a="1"/>
  <c r="U2758" i="1" s="1"/>
  <c r="W2757" i="1" a="1"/>
  <c r="W2757" i="1" s="1"/>
  <c r="V2757" i="1" a="1"/>
  <c r="V2757" i="1" s="1"/>
  <c r="U2757" i="1"/>
  <c r="V2756" i="1"/>
  <c r="U2756" i="1" a="1"/>
  <c r="U2756" i="1" s="1"/>
  <c r="W2755" i="1" a="1"/>
  <c r="W2755" i="1" s="1"/>
  <c r="V2755" i="1" a="1"/>
  <c r="V2755" i="1" s="1"/>
  <c r="U2755" i="1" a="1"/>
  <c r="U2755" i="1" s="1"/>
  <c r="V2754" i="1" a="1"/>
  <c r="V2754" i="1" s="1"/>
  <c r="U2754" i="1" a="1"/>
  <c r="U2754" i="1" s="1"/>
  <c r="W2753" i="1" a="1"/>
  <c r="W2753" i="1" s="1"/>
  <c r="V2753" i="1" a="1"/>
  <c r="V2753" i="1" s="1"/>
  <c r="U2753" i="1"/>
  <c r="V2752" i="1"/>
  <c r="U2752" i="1" a="1"/>
  <c r="U2752" i="1" s="1"/>
  <c r="W2751" i="1" a="1"/>
  <c r="W2751" i="1" s="1"/>
  <c r="V2751" i="1" a="1"/>
  <c r="V2751" i="1" s="1"/>
  <c r="U2751" i="1" a="1"/>
  <c r="U2751" i="1" s="1"/>
  <c r="V2750" i="1" a="1"/>
  <c r="V2750" i="1" s="1"/>
  <c r="U2750" i="1" a="1"/>
  <c r="U2750" i="1" s="1"/>
  <c r="W2749" i="1" a="1"/>
  <c r="W2749" i="1" s="1"/>
  <c r="V2749" i="1" a="1"/>
  <c r="V2749" i="1" s="1"/>
  <c r="U2749" i="1"/>
  <c r="V2748" i="1"/>
  <c r="U2748" i="1" a="1"/>
  <c r="U2748" i="1" s="1"/>
  <c r="W2747" i="1" a="1"/>
  <c r="W2747" i="1" s="1"/>
  <c r="V2747" i="1" a="1"/>
  <c r="V2747" i="1" s="1"/>
  <c r="U2747" i="1" a="1"/>
  <c r="U2747" i="1" s="1"/>
  <c r="V2746" i="1" a="1"/>
  <c r="V2746" i="1" s="1"/>
  <c r="U2746" i="1" a="1"/>
  <c r="U2746" i="1" s="1"/>
  <c r="W2745" i="1" a="1"/>
  <c r="W2745" i="1" s="1"/>
  <c r="V2745" i="1" a="1"/>
  <c r="V2745" i="1" s="1"/>
  <c r="U2745" i="1"/>
  <c r="V2744" i="1"/>
  <c r="U2744" i="1" a="1"/>
  <c r="U2744" i="1" s="1"/>
  <c r="W2743" i="1" a="1"/>
  <c r="W2743" i="1" s="1"/>
  <c r="W2741" i="1" s="1" a="1"/>
  <c r="W2741" i="1" s="1"/>
  <c r="V2743" i="1" a="1"/>
  <c r="V2743" i="1" s="1"/>
  <c r="U2743" i="1" a="1"/>
  <c r="U2743" i="1" s="1"/>
  <c r="W2739" i="1" a="1"/>
  <c r="W2739" i="1" s="1"/>
  <c r="V2739" i="1" a="1"/>
  <c r="V2739" i="1" s="1"/>
  <c r="U2739" i="1" a="1"/>
  <c r="U2739" i="1" s="1"/>
  <c r="V2738" i="1" a="1"/>
  <c r="V2738" i="1" s="1"/>
  <c r="U2738" i="1" a="1"/>
  <c r="U2738" i="1" s="1"/>
  <c r="W2737" i="1" a="1"/>
  <c r="W2737" i="1" s="1"/>
  <c r="V2737" i="1" a="1"/>
  <c r="V2737" i="1" s="1"/>
  <c r="U2737" i="1"/>
  <c r="V2736" i="1"/>
  <c r="U2736" i="1" a="1"/>
  <c r="U2736" i="1" s="1"/>
  <c r="W2735" i="1" a="1"/>
  <c r="W2735" i="1" s="1"/>
  <c r="V2735" i="1" a="1"/>
  <c r="V2735" i="1" s="1"/>
  <c r="U2735" i="1" a="1"/>
  <c r="U2735" i="1" s="1"/>
  <c r="V2734" i="1" a="1"/>
  <c r="V2734" i="1" s="1"/>
  <c r="U2734" i="1" a="1"/>
  <c r="U2734" i="1" s="1"/>
  <c r="W2733" i="1" a="1"/>
  <c r="W2733" i="1" s="1"/>
  <c r="V2733" i="1" a="1"/>
  <c r="V2733" i="1" s="1"/>
  <c r="U2733" i="1"/>
  <c r="V2732" i="1"/>
  <c r="U2732" i="1" a="1"/>
  <c r="U2732" i="1" s="1"/>
  <c r="W2731" i="1" a="1"/>
  <c r="W2731" i="1" s="1"/>
  <c r="V2731" i="1" a="1"/>
  <c r="V2731" i="1" s="1"/>
  <c r="U2731" i="1" a="1"/>
  <c r="U2731" i="1" s="1"/>
  <c r="V2730" i="1" a="1"/>
  <c r="V2730" i="1" s="1"/>
  <c r="U2730" i="1" a="1"/>
  <c r="U2730" i="1" s="1"/>
  <c r="W2729" i="1" a="1"/>
  <c r="W2729" i="1" s="1"/>
  <c r="V2729" i="1" a="1"/>
  <c r="V2729" i="1" s="1"/>
  <c r="U2729" i="1"/>
  <c r="V2728" i="1"/>
  <c r="U2728" i="1" a="1"/>
  <c r="U2728" i="1" s="1"/>
  <c r="W2727" i="1" a="1"/>
  <c r="W2727" i="1" s="1"/>
  <c r="V2727" i="1" a="1"/>
  <c r="V2727" i="1" s="1"/>
  <c r="U2727" i="1" a="1"/>
  <c r="U2727" i="1" s="1"/>
  <c r="V2726" i="1" a="1"/>
  <c r="V2726" i="1" s="1"/>
  <c r="U2726" i="1" a="1"/>
  <c r="U2726" i="1" s="1"/>
  <c r="W2725" i="1" a="1"/>
  <c r="W2725" i="1" s="1"/>
  <c r="V2725" i="1" a="1"/>
  <c r="V2725" i="1" s="1"/>
  <c r="U2725" i="1"/>
  <c r="V2724" i="1"/>
  <c r="U2724" i="1" a="1"/>
  <c r="U2724" i="1" s="1"/>
  <c r="W2723" i="1" a="1"/>
  <c r="W2723" i="1" s="1"/>
  <c r="V2723" i="1" a="1"/>
  <c r="V2723" i="1" s="1"/>
  <c r="U2723" i="1" a="1"/>
  <c r="U2723" i="1" s="1"/>
  <c r="V2722" i="1" a="1"/>
  <c r="V2722" i="1" s="1"/>
  <c r="U2722" i="1" a="1"/>
  <c r="U2722" i="1" s="1"/>
  <c r="W2721" i="1" a="1"/>
  <c r="W2721" i="1" s="1"/>
  <c r="V2721" i="1" a="1"/>
  <c r="V2721" i="1" s="1"/>
  <c r="U2721" i="1"/>
  <c r="V2720" i="1"/>
  <c r="U2720" i="1" a="1"/>
  <c r="U2720" i="1" s="1"/>
  <c r="W2719" i="1" a="1"/>
  <c r="W2719" i="1" s="1"/>
  <c r="V2719" i="1" a="1"/>
  <c r="V2719" i="1" s="1"/>
  <c r="U2719" i="1" a="1"/>
  <c r="U2719" i="1" s="1"/>
  <c r="V2718" i="1" a="1"/>
  <c r="V2718" i="1" s="1"/>
  <c r="U2718" i="1" a="1"/>
  <c r="U2718" i="1" s="1"/>
  <c r="W2717" i="1" a="1"/>
  <c r="W2717" i="1" s="1"/>
  <c r="V2717" i="1" a="1"/>
  <c r="V2717" i="1" s="1"/>
  <c r="U2717" i="1"/>
  <c r="V2716" i="1"/>
  <c r="U2716" i="1" a="1"/>
  <c r="U2716" i="1" s="1"/>
  <c r="W2715" i="1" a="1"/>
  <c r="W2715" i="1" s="1"/>
  <c r="V2715" i="1" a="1"/>
  <c r="V2715" i="1" s="1"/>
  <c r="U2715" i="1" a="1"/>
  <c r="U2715" i="1" s="1"/>
  <c r="V2714" i="1" a="1"/>
  <c r="V2714" i="1" s="1"/>
  <c r="U2714" i="1" a="1"/>
  <c r="U2714" i="1" s="1"/>
  <c r="W2713" i="1" a="1"/>
  <c r="W2713" i="1" s="1"/>
  <c r="V2713" i="1" a="1"/>
  <c r="V2713" i="1" s="1"/>
  <c r="U2713" i="1"/>
  <c r="V2712" i="1"/>
  <c r="U2712" i="1" a="1"/>
  <c r="U2712" i="1" s="1"/>
  <c r="W2711" i="1" a="1"/>
  <c r="W2711" i="1" s="1"/>
  <c r="V2711" i="1" a="1"/>
  <c r="V2711" i="1" s="1"/>
  <c r="U2711" i="1" a="1"/>
  <c r="U2711" i="1" s="1"/>
  <c r="V2710" i="1" a="1"/>
  <c r="V2710" i="1" s="1"/>
  <c r="U2710" i="1" a="1"/>
  <c r="U2710" i="1" s="1"/>
  <c r="W2709" i="1" a="1"/>
  <c r="W2709" i="1" s="1"/>
  <c r="V2709" i="1" a="1"/>
  <c r="V2709" i="1" s="1"/>
  <c r="U2709" i="1"/>
  <c r="V2708" i="1"/>
  <c r="U2708" i="1" a="1"/>
  <c r="U2708" i="1" s="1"/>
  <c r="W2707" i="1" a="1"/>
  <c r="W2707" i="1" s="1"/>
  <c r="V2707" i="1" a="1"/>
  <c r="V2707" i="1" s="1"/>
  <c r="U2707" i="1" a="1"/>
  <c r="U2707" i="1" s="1"/>
  <c r="V2706" i="1" a="1"/>
  <c r="V2706" i="1" s="1"/>
  <c r="U2706" i="1" a="1"/>
  <c r="U2706" i="1" s="1"/>
  <c r="W2705" i="1" a="1"/>
  <c r="W2705" i="1" s="1"/>
  <c r="V2705" i="1" a="1"/>
  <c r="V2705" i="1" s="1"/>
  <c r="U2705" i="1"/>
  <c r="V2704" i="1"/>
  <c r="U2704" i="1" a="1"/>
  <c r="U2704" i="1" s="1"/>
  <c r="W2703" i="1" a="1"/>
  <c r="W2703" i="1" s="1"/>
  <c r="V2703" i="1" a="1"/>
  <c r="V2703" i="1" s="1"/>
  <c r="U2703" i="1" a="1"/>
  <c r="U2703" i="1" s="1"/>
  <c r="V2702" i="1" a="1"/>
  <c r="V2702" i="1" s="1"/>
  <c r="U2702" i="1" a="1"/>
  <c r="U2702" i="1" s="1"/>
  <c r="W2701" i="1" a="1"/>
  <c r="W2701" i="1" s="1"/>
  <c r="V2701" i="1" a="1"/>
  <c r="V2701" i="1" s="1"/>
  <c r="U2701" i="1"/>
  <c r="V2700" i="1"/>
  <c r="U2700" i="1" a="1"/>
  <c r="U2700" i="1" s="1"/>
  <c r="W2699" i="1" a="1"/>
  <c r="W2699" i="1" s="1"/>
  <c r="W2697" i="1" s="1" a="1"/>
  <c r="W2697" i="1" s="1"/>
  <c r="V2699" i="1" a="1"/>
  <c r="V2699" i="1" s="1"/>
  <c r="U2699" i="1" a="1"/>
  <c r="U2699" i="1" s="1"/>
  <c r="U2697" i="1" s="1"/>
  <c r="W2695" i="1" a="1"/>
  <c r="W2695" i="1" s="1"/>
  <c r="W2693" i="1" s="1" a="1"/>
  <c r="W2693" i="1" s="1"/>
  <c r="V2695" i="1" a="1"/>
  <c r="V2695" i="1" s="1"/>
  <c r="U2695" i="1" a="1"/>
  <c r="U2695" i="1" s="1"/>
  <c r="W2691" i="1" a="1"/>
  <c r="W2691" i="1" s="1"/>
  <c r="V2691" i="1" a="1"/>
  <c r="V2691" i="1" s="1"/>
  <c r="U2691" i="1" a="1"/>
  <c r="U2691" i="1" s="1"/>
  <c r="V2690" i="1" a="1"/>
  <c r="V2690" i="1" s="1"/>
  <c r="U2690" i="1" a="1"/>
  <c r="U2690" i="1" s="1"/>
  <c r="W2689" i="1" a="1"/>
  <c r="W2689" i="1" s="1"/>
  <c r="V2689" i="1" a="1"/>
  <c r="V2689" i="1" s="1"/>
  <c r="U2689" i="1"/>
  <c r="V2688" i="1"/>
  <c r="U2688" i="1" a="1"/>
  <c r="U2688" i="1" s="1"/>
  <c r="W2687" i="1" a="1"/>
  <c r="W2687" i="1" s="1"/>
  <c r="V2687" i="1" a="1"/>
  <c r="V2687" i="1" s="1"/>
  <c r="U2687" i="1" a="1"/>
  <c r="U2687" i="1" s="1"/>
  <c r="V2686" i="1" a="1"/>
  <c r="V2686" i="1" s="1"/>
  <c r="U2686" i="1" a="1"/>
  <c r="U2686" i="1" s="1"/>
  <c r="W2685" i="1" a="1"/>
  <c r="W2685" i="1" s="1"/>
  <c r="V2685" i="1" a="1"/>
  <c r="V2685" i="1" s="1"/>
  <c r="U2685" i="1"/>
  <c r="V2684" i="1"/>
  <c r="U2684" i="1" a="1"/>
  <c r="U2684" i="1" s="1"/>
  <c r="W2683" i="1" a="1"/>
  <c r="W2683" i="1" s="1"/>
  <c r="V2683" i="1" a="1"/>
  <c r="V2683" i="1" s="1"/>
  <c r="U2683" i="1" a="1"/>
  <c r="U2683" i="1" s="1"/>
  <c r="V2682" i="1" a="1"/>
  <c r="V2682" i="1" s="1"/>
  <c r="U2682" i="1" a="1"/>
  <c r="U2682" i="1" s="1"/>
  <c r="W2681" i="1" a="1"/>
  <c r="W2681" i="1" s="1"/>
  <c r="V2681" i="1" a="1"/>
  <c r="V2681" i="1" s="1"/>
  <c r="U2681" i="1"/>
  <c r="V2680" i="1"/>
  <c r="U2680" i="1" a="1"/>
  <c r="U2680" i="1" s="1"/>
  <c r="W2679" i="1" a="1"/>
  <c r="W2679" i="1" s="1"/>
  <c r="V2679" i="1" a="1"/>
  <c r="V2679" i="1" s="1"/>
  <c r="U2679" i="1" a="1"/>
  <c r="U2679" i="1" s="1"/>
  <c r="V2678" i="1" a="1"/>
  <c r="V2678" i="1" s="1"/>
  <c r="U2678" i="1" a="1"/>
  <c r="U2678" i="1" s="1"/>
  <c r="W2677" i="1" a="1"/>
  <c r="W2677" i="1" s="1"/>
  <c r="V2677" i="1" a="1"/>
  <c r="V2677" i="1" s="1"/>
  <c r="U2677" i="1"/>
  <c r="V2676" i="1"/>
  <c r="U2676" i="1" a="1"/>
  <c r="U2676" i="1" s="1"/>
  <c r="W2675" i="1" a="1"/>
  <c r="W2675" i="1" s="1"/>
  <c r="W2673" i="1" s="1" a="1"/>
  <c r="W2673" i="1" s="1"/>
  <c r="V2675" i="1" a="1"/>
  <c r="V2675" i="1" s="1"/>
  <c r="U2675" i="1" a="1"/>
  <c r="U2675" i="1" s="1"/>
  <c r="U2673" i="1" s="1"/>
  <c r="W2671" i="1" a="1"/>
  <c r="W2671" i="1" s="1"/>
  <c r="W2669" i="1" s="1" a="1"/>
  <c r="W2669" i="1" s="1"/>
  <c r="V2671" i="1" a="1"/>
  <c r="V2671" i="1" s="1"/>
  <c r="U2671" i="1" a="1"/>
  <c r="U2671" i="1" s="1"/>
  <c r="W2667" i="1" a="1"/>
  <c r="W2667" i="1" s="1"/>
  <c r="W2665" i="1" s="1" a="1"/>
  <c r="W2665" i="1" s="1"/>
  <c r="V2667" i="1" a="1"/>
  <c r="V2667" i="1" s="1"/>
  <c r="U2667" i="1" a="1"/>
  <c r="U2667" i="1" s="1"/>
  <c r="W2663" i="1" a="1"/>
  <c r="W2663" i="1" s="1"/>
  <c r="V2663" i="1" a="1"/>
  <c r="V2663" i="1" s="1"/>
  <c r="U2663" i="1" a="1"/>
  <c r="U2663" i="1" s="1"/>
  <c r="V2662" i="1" a="1"/>
  <c r="V2662" i="1" s="1"/>
  <c r="U2662" i="1" a="1"/>
  <c r="U2662" i="1" s="1"/>
  <c r="W2661" i="1" a="1"/>
  <c r="W2661" i="1" s="1"/>
  <c r="V2661" i="1" a="1"/>
  <c r="V2661" i="1" s="1"/>
  <c r="U2661" i="1"/>
  <c r="V2660" i="1"/>
  <c r="U2660" i="1" a="1"/>
  <c r="U2660" i="1" s="1"/>
  <c r="W2659" i="1" a="1"/>
  <c r="W2659" i="1" s="1"/>
  <c r="V2659" i="1" a="1"/>
  <c r="V2659" i="1" s="1"/>
  <c r="U2659" i="1" a="1"/>
  <c r="U2659" i="1" s="1"/>
  <c r="V2658" i="1" a="1"/>
  <c r="V2658" i="1" s="1"/>
  <c r="U2658" i="1" a="1"/>
  <c r="U2658" i="1" s="1"/>
  <c r="W2657" i="1" a="1"/>
  <c r="W2657" i="1" s="1"/>
  <c r="V2657" i="1" a="1"/>
  <c r="V2657" i="1" s="1"/>
  <c r="U2657" i="1"/>
  <c r="V2656" i="1"/>
  <c r="U2656" i="1" a="1"/>
  <c r="U2656" i="1" s="1"/>
  <c r="W2655" i="1" a="1"/>
  <c r="W2655" i="1" s="1"/>
  <c r="V2655" i="1" a="1"/>
  <c r="V2655" i="1" s="1"/>
  <c r="U2655" i="1" a="1"/>
  <c r="U2655" i="1" s="1"/>
  <c r="V2654" i="1" a="1"/>
  <c r="V2654" i="1" s="1"/>
  <c r="U2654" i="1" a="1"/>
  <c r="U2654" i="1" s="1"/>
  <c r="W2653" i="1" a="1"/>
  <c r="W2653" i="1" s="1"/>
  <c r="V2653" i="1" a="1"/>
  <c r="V2653" i="1" s="1"/>
  <c r="U2653" i="1"/>
  <c r="V2652" i="1"/>
  <c r="U2652" i="1" a="1"/>
  <c r="U2652" i="1" s="1"/>
  <c r="W2651" i="1" a="1"/>
  <c r="W2651" i="1" s="1"/>
  <c r="V2651" i="1" a="1"/>
  <c r="V2651" i="1" s="1"/>
  <c r="U2651" i="1" a="1"/>
  <c r="U2651" i="1" s="1"/>
  <c r="V2650" i="1" a="1"/>
  <c r="V2650" i="1" s="1"/>
  <c r="U2650" i="1" a="1"/>
  <c r="U2650" i="1" s="1"/>
  <c r="W2649" i="1" a="1"/>
  <c r="W2649" i="1" s="1"/>
  <c r="V2649" i="1" a="1"/>
  <c r="V2649" i="1" s="1"/>
  <c r="U2649" i="1"/>
  <c r="V2648" i="1"/>
  <c r="U2648" i="1" a="1"/>
  <c r="U2648" i="1" s="1"/>
  <c r="W2647" i="1" a="1"/>
  <c r="W2647" i="1" s="1"/>
  <c r="V2647" i="1" a="1"/>
  <c r="V2647" i="1" s="1"/>
  <c r="U2647" i="1" a="1"/>
  <c r="U2647" i="1" s="1"/>
  <c r="V2646" i="1" a="1"/>
  <c r="V2646" i="1" s="1"/>
  <c r="U2646" i="1" a="1"/>
  <c r="U2646" i="1" s="1"/>
  <c r="W2645" i="1" a="1"/>
  <c r="W2645" i="1" s="1"/>
  <c r="V2645" i="1" a="1"/>
  <c r="V2645" i="1" s="1"/>
  <c r="U2645" i="1"/>
  <c r="V2644" i="1"/>
  <c r="U2644" i="1" a="1"/>
  <c r="U2644" i="1" s="1"/>
  <c r="W2643" i="1" a="1"/>
  <c r="W2643" i="1" s="1"/>
  <c r="V2643" i="1" a="1"/>
  <c r="V2643" i="1" s="1"/>
  <c r="U2643" i="1" a="1"/>
  <c r="U2643" i="1" s="1"/>
  <c r="V2642" i="1" a="1"/>
  <c r="V2642" i="1" s="1"/>
  <c r="U2642" i="1" a="1"/>
  <c r="U2642" i="1" s="1"/>
  <c r="W2641" i="1" a="1"/>
  <c r="W2641" i="1" s="1"/>
  <c r="V2641" i="1" a="1"/>
  <c r="V2641" i="1" s="1"/>
  <c r="U2641" i="1"/>
  <c r="V2640" i="1"/>
  <c r="U2640" i="1" a="1"/>
  <c r="U2640" i="1" s="1"/>
  <c r="W2639" i="1" a="1"/>
  <c r="W2639" i="1" s="1"/>
  <c r="V2639" i="1" a="1"/>
  <c r="V2639" i="1" s="1"/>
  <c r="U2639" i="1" a="1"/>
  <c r="U2639" i="1" s="1"/>
  <c r="V2638" i="1" a="1"/>
  <c r="V2638" i="1" s="1"/>
  <c r="U2638" i="1" a="1"/>
  <c r="U2638" i="1" s="1"/>
  <c r="W2637" i="1" a="1"/>
  <c r="W2637" i="1" s="1"/>
  <c r="V2637" i="1" a="1"/>
  <c r="V2637" i="1" s="1"/>
  <c r="U2637" i="1"/>
  <c r="V2636" i="1"/>
  <c r="U2636" i="1" a="1"/>
  <c r="U2636" i="1" s="1"/>
  <c r="W2635" i="1" a="1"/>
  <c r="W2635" i="1" s="1"/>
  <c r="V2635" i="1" a="1"/>
  <c r="V2635" i="1" s="1"/>
  <c r="U2635" i="1" a="1"/>
  <c r="U2635" i="1" s="1"/>
  <c r="V2634" i="1" a="1"/>
  <c r="V2634" i="1" s="1"/>
  <c r="U2634" i="1" a="1"/>
  <c r="U2634" i="1" s="1"/>
  <c r="W2633" i="1" a="1"/>
  <c r="W2633" i="1" s="1"/>
  <c r="V2633" i="1" a="1"/>
  <c r="V2633" i="1" s="1"/>
  <c r="U2633" i="1"/>
  <c r="V2632" i="1"/>
  <c r="U2632" i="1" a="1"/>
  <c r="U2632" i="1" s="1"/>
  <c r="W2631" i="1" a="1"/>
  <c r="W2631" i="1" s="1"/>
  <c r="V2631" i="1" a="1"/>
  <c r="V2631" i="1" s="1"/>
  <c r="U2631" i="1" a="1"/>
  <c r="U2631" i="1" s="1"/>
  <c r="V2630" i="1" a="1"/>
  <c r="V2630" i="1" s="1"/>
  <c r="U2630" i="1" a="1"/>
  <c r="U2630" i="1" s="1"/>
  <c r="W2629" i="1" a="1"/>
  <c r="W2629" i="1" s="1"/>
  <c r="V2629" i="1" a="1"/>
  <c r="V2629" i="1" s="1"/>
  <c r="U2629" i="1"/>
  <c r="V2628" i="1"/>
  <c r="U2628" i="1" a="1"/>
  <c r="U2628" i="1" s="1"/>
  <c r="W2627" i="1" a="1"/>
  <c r="W2627" i="1" s="1"/>
  <c r="V2627" i="1" a="1"/>
  <c r="V2627" i="1" s="1"/>
  <c r="U2627" i="1" a="1"/>
  <c r="U2627" i="1" s="1"/>
  <c r="V2626" i="1" a="1"/>
  <c r="V2626" i="1" s="1"/>
  <c r="U2626" i="1" a="1"/>
  <c r="U2626" i="1" s="1"/>
  <c r="W2625" i="1" a="1"/>
  <c r="W2625" i="1" s="1"/>
  <c r="V2625" i="1" a="1"/>
  <c r="V2625" i="1" s="1"/>
  <c r="U2625" i="1"/>
  <c r="V2624" i="1"/>
  <c r="U2624" i="1" a="1"/>
  <c r="U2624" i="1" s="1"/>
  <c r="W2623" i="1" a="1"/>
  <c r="W2623" i="1" s="1"/>
  <c r="V2623" i="1" a="1"/>
  <c r="V2623" i="1" s="1"/>
  <c r="U2623" i="1" a="1"/>
  <c r="U2623" i="1" s="1"/>
  <c r="V2622" i="1" a="1"/>
  <c r="V2622" i="1" s="1"/>
  <c r="U2622" i="1" a="1"/>
  <c r="U2622" i="1" s="1"/>
  <c r="W2621" i="1" a="1"/>
  <c r="W2621" i="1" s="1"/>
  <c r="V2621" i="1" a="1"/>
  <c r="V2621" i="1" s="1"/>
  <c r="U2621" i="1"/>
  <c r="V2620" i="1"/>
  <c r="U2620" i="1" a="1"/>
  <c r="U2620" i="1" s="1"/>
  <c r="W2619" i="1" a="1"/>
  <c r="W2619" i="1" s="1"/>
  <c r="V2619" i="1" a="1"/>
  <c r="V2619" i="1" s="1"/>
  <c r="U2619" i="1" a="1"/>
  <c r="U2619" i="1" s="1"/>
  <c r="V2618" i="1" a="1"/>
  <c r="V2618" i="1" s="1"/>
  <c r="U2618" i="1" a="1"/>
  <c r="U2618" i="1" s="1"/>
  <c r="W2617" i="1" a="1"/>
  <c r="W2617" i="1" s="1"/>
  <c r="V2617" i="1" a="1"/>
  <c r="V2617" i="1" s="1"/>
  <c r="U2617" i="1"/>
  <c r="V2616" i="1"/>
  <c r="U2616" i="1" a="1"/>
  <c r="U2616" i="1" s="1"/>
  <c r="W2615" i="1" a="1"/>
  <c r="W2615" i="1" s="1"/>
  <c r="V2615" i="1" a="1"/>
  <c r="V2615" i="1" s="1"/>
  <c r="U2615" i="1" a="1"/>
  <c r="U2615" i="1" s="1"/>
  <c r="V2614" i="1" a="1"/>
  <c r="V2614" i="1" s="1"/>
  <c r="U2614" i="1" a="1"/>
  <c r="U2614" i="1" s="1"/>
  <c r="W2613" i="1" a="1"/>
  <c r="W2613" i="1" s="1"/>
  <c r="V2613" i="1" a="1"/>
  <c r="V2613" i="1" s="1"/>
  <c r="U2613" i="1"/>
  <c r="V2612" i="1"/>
  <c r="U2612" i="1" a="1"/>
  <c r="U2612" i="1" s="1"/>
  <c r="W2611" i="1" a="1"/>
  <c r="W2611" i="1" s="1"/>
  <c r="V2611" i="1" a="1"/>
  <c r="V2611" i="1" s="1"/>
  <c r="U2611" i="1" a="1"/>
  <c r="U2611" i="1" s="1"/>
  <c r="V2610" i="1" a="1"/>
  <c r="V2610" i="1" s="1"/>
  <c r="U2610" i="1" a="1"/>
  <c r="U2610" i="1" s="1"/>
  <c r="W2609" i="1" a="1"/>
  <c r="W2609" i="1" s="1"/>
  <c r="V2609" i="1" a="1"/>
  <c r="V2609" i="1" s="1"/>
  <c r="U2609" i="1"/>
  <c r="V2608" i="1"/>
  <c r="U2608" i="1" a="1"/>
  <c r="U2608" i="1" s="1"/>
  <c r="W2607" i="1" a="1"/>
  <c r="W2607" i="1" s="1"/>
  <c r="V2607" i="1" a="1"/>
  <c r="V2607" i="1" s="1"/>
  <c r="U2607" i="1" a="1"/>
  <c r="U2607" i="1" s="1"/>
  <c r="V2606" i="1" a="1"/>
  <c r="V2606" i="1" s="1"/>
  <c r="U2606" i="1" a="1"/>
  <c r="U2606" i="1" s="1"/>
  <c r="W2605" i="1" a="1"/>
  <c r="W2605" i="1" s="1"/>
  <c r="V2605" i="1" a="1"/>
  <c r="V2605" i="1" s="1"/>
  <c r="U2605" i="1"/>
  <c r="V2604" i="1"/>
  <c r="U2604" i="1" a="1"/>
  <c r="U2604" i="1" s="1"/>
  <c r="W2603" i="1" a="1"/>
  <c r="W2603" i="1" s="1"/>
  <c r="V2603" i="1" a="1"/>
  <c r="V2603" i="1" s="1"/>
  <c r="U2603" i="1" a="1"/>
  <c r="U2603" i="1" s="1"/>
  <c r="V2602" i="1" a="1"/>
  <c r="V2602" i="1" s="1"/>
  <c r="U2602" i="1" a="1"/>
  <c r="U2602" i="1" s="1"/>
  <c r="W2601" i="1" a="1"/>
  <c r="W2601" i="1" s="1"/>
  <c r="V2601" i="1" a="1"/>
  <c r="V2601" i="1" s="1"/>
  <c r="U2601" i="1"/>
  <c r="V2600" i="1"/>
  <c r="U2600" i="1" a="1"/>
  <c r="U2600" i="1" s="1"/>
  <c r="W2599" i="1" a="1"/>
  <c r="W2599" i="1" s="1"/>
  <c r="V2599" i="1" a="1"/>
  <c r="V2599" i="1" s="1"/>
  <c r="U2599" i="1" a="1"/>
  <c r="U2599" i="1" s="1"/>
  <c r="V2598" i="1" a="1"/>
  <c r="V2598" i="1" s="1"/>
  <c r="U2598" i="1" a="1"/>
  <c r="U2598" i="1" s="1"/>
  <c r="W2597" i="1" a="1"/>
  <c r="W2597" i="1" s="1"/>
  <c r="V2597" i="1" a="1"/>
  <c r="V2597" i="1" s="1"/>
  <c r="U2597" i="1"/>
  <c r="V2596" i="1"/>
  <c r="U2596" i="1" a="1"/>
  <c r="U2596" i="1" s="1"/>
  <c r="W2595" i="1" a="1"/>
  <c r="W2595" i="1" s="1"/>
  <c r="V2595" i="1" a="1"/>
  <c r="V2595" i="1" s="1"/>
  <c r="U2595" i="1" a="1"/>
  <c r="U2595" i="1" s="1"/>
  <c r="V2594" i="1" a="1"/>
  <c r="V2594" i="1" s="1"/>
  <c r="U2594" i="1" a="1"/>
  <c r="U2594" i="1" s="1"/>
  <c r="W2593" i="1" a="1"/>
  <c r="W2593" i="1" s="1"/>
  <c r="V2593" i="1" a="1"/>
  <c r="V2593" i="1" s="1"/>
  <c r="U2593" i="1"/>
  <c r="V2592" i="1"/>
  <c r="U2592" i="1" a="1"/>
  <c r="U2592" i="1" s="1"/>
  <c r="W2591" i="1" a="1"/>
  <c r="W2591" i="1" s="1"/>
  <c r="W2589" i="1" s="1" a="1"/>
  <c r="W2589" i="1" s="1"/>
  <c r="V2591" i="1" a="1"/>
  <c r="V2591" i="1" s="1"/>
  <c r="U2591" i="1" a="1"/>
  <c r="U2591" i="1" s="1"/>
  <c r="W2587" i="1" a="1"/>
  <c r="W2587" i="1" s="1"/>
  <c r="W2585" i="1" s="1" a="1"/>
  <c r="W2585" i="1" s="1"/>
  <c r="V2587" i="1" a="1"/>
  <c r="V2587" i="1" s="1"/>
  <c r="U2587" i="1" a="1"/>
  <c r="U2587" i="1" s="1"/>
  <c r="W2583" i="1" a="1"/>
  <c r="W2583" i="1" s="1"/>
  <c r="W2581" i="1" s="1" a="1"/>
  <c r="W2581" i="1" s="1"/>
  <c r="V2583" i="1" a="1"/>
  <c r="V2583" i="1" s="1"/>
  <c r="U2583" i="1" a="1"/>
  <c r="U2583" i="1" s="1"/>
  <c r="U2581" i="1" s="1"/>
  <c r="W2579" i="1" a="1"/>
  <c r="W2579" i="1" s="1"/>
  <c r="W2577" i="1" s="1" a="1"/>
  <c r="W2577" i="1" s="1"/>
  <c r="V2579" i="1" a="1"/>
  <c r="V2579" i="1" s="1"/>
  <c r="V2576" i="1" s="1"/>
  <c r="V2577" i="1" s="1" a="1"/>
  <c r="V2577" i="1" s="1"/>
  <c r="V2578" i="1" s="1" a="1"/>
  <c r="V2578" i="1" s="1"/>
  <c r="U2579" i="1" a="1"/>
  <c r="U2579" i="1" s="1"/>
  <c r="U2577" i="1" s="1"/>
  <c r="W2575" i="1" a="1"/>
  <c r="W2575" i="1" s="1"/>
  <c r="W2573" i="1" s="1" a="1"/>
  <c r="W2573" i="1" s="1"/>
  <c r="V2575" i="1" a="1"/>
  <c r="V2575" i="1" s="1"/>
  <c r="U2575" i="1" a="1"/>
  <c r="U2575" i="1" s="1"/>
  <c r="U2573" i="1" s="1"/>
  <c r="W2571" i="1" a="1"/>
  <c r="W2571" i="1" s="1"/>
  <c r="W2569" i="1" s="1" a="1"/>
  <c r="W2569" i="1" s="1"/>
  <c r="V2571" i="1" a="1"/>
  <c r="V2571" i="1" s="1"/>
  <c r="U2571" i="1" a="1"/>
  <c r="U2571" i="1" s="1"/>
  <c r="U2569" i="1" s="1"/>
  <c r="W2567" i="1" a="1"/>
  <c r="W2567" i="1" s="1"/>
  <c r="W2565" i="1" s="1" a="1"/>
  <c r="W2565" i="1" s="1"/>
  <c r="V2567" i="1" a="1"/>
  <c r="V2567" i="1" s="1"/>
  <c r="U2567" i="1" a="1"/>
  <c r="U2567" i="1" s="1"/>
  <c r="U2565" i="1" s="1"/>
  <c r="W2563" i="1" a="1"/>
  <c r="W2563" i="1" s="1"/>
  <c r="W2561" i="1" s="1" a="1"/>
  <c r="W2561" i="1" s="1"/>
  <c r="V2563" i="1" a="1"/>
  <c r="V2563" i="1" s="1"/>
  <c r="U2563" i="1" a="1"/>
  <c r="U2563" i="1" s="1"/>
  <c r="U2561" i="1" s="1"/>
  <c r="W2559" i="1" a="1"/>
  <c r="W2559" i="1" s="1"/>
  <c r="W2557" i="1" s="1" a="1"/>
  <c r="W2557" i="1" s="1"/>
  <c r="V2559" i="1" a="1"/>
  <c r="V2559" i="1" s="1"/>
  <c r="V2556" i="1" s="1"/>
  <c r="U2559" i="1" a="1"/>
  <c r="U2559" i="1" s="1"/>
  <c r="W2555" i="1" a="1"/>
  <c r="W2555" i="1" s="1"/>
  <c r="V2555" i="1" a="1"/>
  <c r="V2555" i="1" s="1"/>
  <c r="U2555" i="1" a="1"/>
  <c r="U2555" i="1" s="1"/>
  <c r="V2554" i="1" a="1"/>
  <c r="V2554" i="1" s="1"/>
  <c r="U2554" i="1" a="1"/>
  <c r="U2554" i="1" s="1"/>
  <c r="W2553" i="1" a="1"/>
  <c r="W2553" i="1" s="1"/>
  <c r="V2553" i="1" a="1"/>
  <c r="V2553" i="1" s="1"/>
  <c r="U2553" i="1"/>
  <c r="V2552" i="1"/>
  <c r="U2552" i="1" a="1"/>
  <c r="U2552" i="1" s="1"/>
  <c r="W2551" i="1" a="1"/>
  <c r="W2551" i="1" s="1"/>
  <c r="V2551" i="1" a="1"/>
  <c r="V2551" i="1" s="1"/>
  <c r="U2551" i="1" a="1"/>
  <c r="U2551" i="1" s="1"/>
  <c r="V2550" i="1" a="1"/>
  <c r="V2550" i="1" s="1"/>
  <c r="U2550" i="1" a="1"/>
  <c r="U2550" i="1" s="1"/>
  <c r="W2549" i="1" a="1"/>
  <c r="W2549" i="1" s="1"/>
  <c r="V2549" i="1" a="1"/>
  <c r="V2549" i="1" s="1"/>
  <c r="U2549" i="1"/>
  <c r="V2548" i="1"/>
  <c r="U2548" i="1" a="1"/>
  <c r="U2548" i="1" s="1"/>
  <c r="W2547" i="1" a="1"/>
  <c r="W2547" i="1" s="1"/>
  <c r="V2547" i="1" a="1"/>
  <c r="V2547" i="1" s="1"/>
  <c r="U2547" i="1" a="1"/>
  <c r="U2547" i="1" s="1"/>
  <c r="V2546" i="1" a="1"/>
  <c r="V2546" i="1" s="1"/>
  <c r="U2546" i="1" a="1"/>
  <c r="U2546" i="1" s="1"/>
  <c r="W2545" i="1" a="1"/>
  <c r="W2545" i="1" s="1"/>
  <c r="V2545" i="1" a="1"/>
  <c r="V2545" i="1" s="1"/>
  <c r="U2545" i="1"/>
  <c r="V2544" i="1"/>
  <c r="U2544" i="1" a="1"/>
  <c r="U2544" i="1" s="1"/>
  <c r="W2543" i="1" a="1"/>
  <c r="W2543" i="1" s="1"/>
  <c r="W2541" i="1" s="1" a="1"/>
  <c r="W2541" i="1" s="1"/>
  <c r="V2543" i="1" a="1"/>
  <c r="V2543" i="1" s="1"/>
  <c r="U2543" i="1" a="1"/>
  <c r="U2543" i="1" s="1"/>
  <c r="U2541" i="1" s="1"/>
  <c r="W2539" i="1" a="1"/>
  <c r="W2539" i="1" s="1"/>
  <c r="W2537" i="1" s="1" a="1"/>
  <c r="W2537" i="1" s="1"/>
  <c r="V2539" i="1" a="1"/>
  <c r="V2539" i="1" s="1"/>
  <c r="U2539" i="1" a="1"/>
  <c r="U2539" i="1" s="1"/>
  <c r="U2537" i="1" s="1"/>
  <c r="W2535" i="1" a="1"/>
  <c r="W2535" i="1" s="1"/>
  <c r="V2535" i="1" a="1"/>
  <c r="V2535" i="1" s="1"/>
  <c r="U2535" i="1" a="1"/>
  <c r="U2535" i="1" s="1"/>
  <c r="V2534" i="1" a="1"/>
  <c r="V2534" i="1" s="1"/>
  <c r="U2534" i="1" a="1"/>
  <c r="U2534" i="1" s="1"/>
  <c r="W2533" i="1" a="1"/>
  <c r="W2533" i="1" s="1"/>
  <c r="V2533" i="1" a="1"/>
  <c r="V2533" i="1" s="1"/>
  <c r="U2533" i="1"/>
  <c r="V2532" i="1"/>
  <c r="U2532" i="1" a="1"/>
  <c r="U2532" i="1" s="1"/>
  <c r="W2531" i="1" a="1"/>
  <c r="W2531" i="1" s="1"/>
  <c r="V2531" i="1" a="1"/>
  <c r="V2531" i="1" s="1"/>
  <c r="U2531" i="1" a="1"/>
  <c r="U2531" i="1" s="1"/>
  <c r="V2530" i="1" a="1"/>
  <c r="V2530" i="1" s="1"/>
  <c r="U2530" i="1" a="1"/>
  <c r="U2530" i="1" s="1"/>
  <c r="W2529" i="1" a="1"/>
  <c r="W2529" i="1" s="1"/>
  <c r="V2529" i="1" a="1"/>
  <c r="V2529" i="1" s="1"/>
  <c r="U2529" i="1"/>
  <c r="V2528" i="1"/>
  <c r="U2528" i="1" a="1"/>
  <c r="U2528" i="1" s="1"/>
  <c r="W2527" i="1" a="1"/>
  <c r="W2527" i="1" s="1"/>
  <c r="V2527" i="1" a="1"/>
  <c r="V2527" i="1" s="1"/>
  <c r="U2527" i="1" a="1"/>
  <c r="U2527" i="1" s="1"/>
  <c r="V2526" i="1" a="1"/>
  <c r="V2526" i="1" s="1"/>
  <c r="U2526" i="1" a="1"/>
  <c r="U2526" i="1" s="1"/>
  <c r="W2525" i="1" a="1"/>
  <c r="W2525" i="1" s="1"/>
  <c r="V2525" i="1" a="1"/>
  <c r="V2525" i="1" s="1"/>
  <c r="U2525" i="1"/>
  <c r="V2524" i="1"/>
  <c r="U2524" i="1" a="1"/>
  <c r="U2524" i="1" s="1"/>
  <c r="W2523" i="1" a="1"/>
  <c r="W2523" i="1" s="1"/>
  <c r="V2523" i="1" a="1"/>
  <c r="V2523" i="1" s="1"/>
  <c r="U2523" i="1" a="1"/>
  <c r="U2523" i="1" s="1"/>
  <c r="V2522" i="1" a="1"/>
  <c r="V2522" i="1" s="1"/>
  <c r="U2522" i="1" a="1"/>
  <c r="U2522" i="1" s="1"/>
  <c r="W2521" i="1" a="1"/>
  <c r="W2521" i="1" s="1"/>
  <c r="V2521" i="1" a="1"/>
  <c r="V2521" i="1" s="1"/>
  <c r="U2521" i="1"/>
  <c r="V2520" i="1"/>
  <c r="U2520" i="1" a="1"/>
  <c r="U2520" i="1" s="1"/>
  <c r="W2519" i="1" a="1"/>
  <c r="W2519" i="1" s="1"/>
  <c r="V2519" i="1" a="1"/>
  <c r="V2519" i="1" s="1"/>
  <c r="U2519" i="1" a="1"/>
  <c r="U2519" i="1" s="1"/>
  <c r="V2518" i="1" a="1"/>
  <c r="V2518" i="1" s="1"/>
  <c r="U2518" i="1" a="1"/>
  <c r="U2518" i="1" s="1"/>
  <c r="W2517" i="1" a="1"/>
  <c r="W2517" i="1" s="1"/>
  <c r="V2517" i="1" a="1"/>
  <c r="V2517" i="1" s="1"/>
  <c r="U2517" i="1"/>
  <c r="V2516" i="1"/>
  <c r="U2516" i="1" a="1"/>
  <c r="U2516" i="1" s="1"/>
  <c r="W2515" i="1" a="1"/>
  <c r="W2515" i="1" s="1"/>
  <c r="V2515" i="1" a="1"/>
  <c r="V2515" i="1" s="1"/>
  <c r="U2515" i="1" a="1"/>
  <c r="U2515" i="1" s="1"/>
  <c r="V2514" i="1" a="1"/>
  <c r="V2514" i="1" s="1"/>
  <c r="U2514" i="1" a="1"/>
  <c r="U2514" i="1" s="1"/>
  <c r="W2513" i="1" a="1"/>
  <c r="W2513" i="1" s="1"/>
  <c r="V2513" i="1" a="1"/>
  <c r="V2513" i="1" s="1"/>
  <c r="U2513" i="1"/>
  <c r="V2512" i="1"/>
  <c r="U2512" i="1" a="1"/>
  <c r="U2512" i="1" s="1"/>
  <c r="W2511" i="1" a="1"/>
  <c r="W2511" i="1" s="1"/>
  <c r="W2509" i="1" s="1" a="1"/>
  <c r="W2509" i="1" s="1"/>
  <c r="V2511" i="1" a="1"/>
  <c r="V2511" i="1" s="1"/>
  <c r="U2511" i="1" a="1"/>
  <c r="U2511" i="1" s="1"/>
  <c r="W2507" i="1" a="1"/>
  <c r="W2507" i="1" s="1"/>
  <c r="W2505" i="1" s="1" a="1"/>
  <c r="W2505" i="1" s="1"/>
  <c r="V2507" i="1" a="1"/>
  <c r="V2507" i="1" s="1"/>
  <c r="U2507" i="1" a="1"/>
  <c r="U2507" i="1" s="1"/>
  <c r="U2505" i="1" s="1"/>
  <c r="W2503" i="1" a="1"/>
  <c r="W2503" i="1" s="1"/>
  <c r="W2501" i="1" s="1" a="1"/>
  <c r="W2501" i="1" s="1"/>
  <c r="V2503" i="1" a="1"/>
  <c r="V2503" i="1" s="1"/>
  <c r="U2503" i="1" a="1"/>
  <c r="U2503" i="1" s="1"/>
  <c r="W2499" i="1" a="1"/>
  <c r="W2499" i="1" s="1"/>
  <c r="W2497" i="1" s="1" a="1"/>
  <c r="W2497" i="1" s="1"/>
  <c r="V2499" i="1" a="1"/>
  <c r="V2499" i="1" s="1"/>
  <c r="V2496" i="1" s="1"/>
  <c r="U2499" i="1" a="1"/>
  <c r="U2499" i="1" s="1"/>
  <c r="U2497" i="1" s="1"/>
  <c r="W2495" i="1" a="1"/>
  <c r="W2495" i="1" s="1"/>
  <c r="V2495" i="1" a="1"/>
  <c r="V2495" i="1" s="1"/>
  <c r="U2495" i="1" a="1"/>
  <c r="U2495" i="1" s="1"/>
  <c r="V2494" i="1" a="1"/>
  <c r="V2494" i="1" s="1"/>
  <c r="U2494" i="1" a="1"/>
  <c r="U2494" i="1" s="1"/>
  <c r="W2493" i="1" a="1"/>
  <c r="W2493" i="1" s="1"/>
  <c r="V2493" i="1" a="1"/>
  <c r="V2493" i="1" s="1"/>
  <c r="U2493" i="1"/>
  <c r="V2492" i="1"/>
  <c r="U2492" i="1" a="1"/>
  <c r="U2492" i="1" s="1"/>
  <c r="W2491" i="1" a="1"/>
  <c r="W2491" i="1" s="1"/>
  <c r="V2491" i="1" a="1"/>
  <c r="V2491" i="1" s="1"/>
  <c r="U2491" i="1" a="1"/>
  <c r="U2491" i="1" s="1"/>
  <c r="V2490" i="1" a="1"/>
  <c r="V2490" i="1" s="1"/>
  <c r="U2490" i="1" a="1"/>
  <c r="U2490" i="1" s="1"/>
  <c r="W2489" i="1" a="1"/>
  <c r="W2489" i="1" s="1"/>
  <c r="V2489" i="1" a="1"/>
  <c r="V2489" i="1" s="1"/>
  <c r="U2489" i="1"/>
  <c r="V2488" i="1"/>
  <c r="U2488" i="1" a="1"/>
  <c r="U2488" i="1" s="1"/>
  <c r="W2487" i="1" a="1"/>
  <c r="W2487" i="1" s="1"/>
  <c r="V2487" i="1" a="1"/>
  <c r="V2487" i="1" s="1"/>
  <c r="U2487" i="1" a="1"/>
  <c r="U2487" i="1" s="1"/>
  <c r="V2486" i="1" a="1"/>
  <c r="V2486" i="1" s="1"/>
  <c r="U2486" i="1" a="1"/>
  <c r="U2486" i="1" s="1"/>
  <c r="W2485" i="1" a="1"/>
  <c r="W2485" i="1" s="1"/>
  <c r="V2485" i="1" a="1"/>
  <c r="V2485" i="1" s="1"/>
  <c r="U2485" i="1"/>
  <c r="V2484" i="1"/>
  <c r="U2484" i="1" a="1"/>
  <c r="U2484" i="1" s="1"/>
  <c r="W2483" i="1" a="1"/>
  <c r="W2483" i="1" s="1"/>
  <c r="V2483" i="1" a="1"/>
  <c r="V2483" i="1" s="1"/>
  <c r="U2483" i="1" a="1"/>
  <c r="U2483" i="1" s="1"/>
  <c r="V2482" i="1" a="1"/>
  <c r="V2482" i="1" s="1"/>
  <c r="U2482" i="1" a="1"/>
  <c r="U2482" i="1" s="1"/>
  <c r="W2481" i="1" a="1"/>
  <c r="W2481" i="1" s="1"/>
  <c r="V2481" i="1" a="1"/>
  <c r="V2481" i="1" s="1"/>
  <c r="U2481" i="1"/>
  <c r="V2480" i="1"/>
  <c r="U2480" i="1" a="1"/>
  <c r="U2480" i="1" s="1"/>
  <c r="W2479" i="1" a="1"/>
  <c r="W2479" i="1" s="1"/>
  <c r="V2479" i="1" a="1"/>
  <c r="V2479" i="1" s="1"/>
  <c r="U2479" i="1" a="1"/>
  <c r="U2479" i="1" s="1"/>
  <c r="V2478" i="1" a="1"/>
  <c r="V2478" i="1" s="1"/>
  <c r="U2478" i="1" a="1"/>
  <c r="U2478" i="1" s="1"/>
  <c r="W2477" i="1" a="1"/>
  <c r="W2477" i="1" s="1"/>
  <c r="V2477" i="1" a="1"/>
  <c r="V2477" i="1" s="1"/>
  <c r="U2477" i="1"/>
  <c r="V2476" i="1"/>
  <c r="U2476" i="1" a="1"/>
  <c r="U2476" i="1" s="1"/>
  <c r="W2475" i="1" a="1"/>
  <c r="W2475" i="1" s="1"/>
  <c r="V2475" i="1" a="1"/>
  <c r="V2475" i="1" s="1"/>
  <c r="U2475" i="1" a="1"/>
  <c r="U2475" i="1" s="1"/>
  <c r="V2474" i="1" a="1"/>
  <c r="V2474" i="1" s="1"/>
  <c r="U2474" i="1" a="1"/>
  <c r="U2474" i="1" s="1"/>
  <c r="W2473" i="1" a="1"/>
  <c r="W2473" i="1" s="1"/>
  <c r="V2473" i="1" a="1"/>
  <c r="V2473" i="1" s="1"/>
  <c r="U2473" i="1"/>
  <c r="V2472" i="1"/>
  <c r="U2472" i="1" a="1"/>
  <c r="U2472" i="1" s="1"/>
  <c r="W2471" i="1" a="1"/>
  <c r="W2471" i="1" s="1"/>
  <c r="V2471" i="1" a="1"/>
  <c r="V2471" i="1" s="1"/>
  <c r="U2471" i="1" a="1"/>
  <c r="U2471" i="1" s="1"/>
  <c r="V2470" i="1" a="1"/>
  <c r="V2470" i="1" s="1"/>
  <c r="U2470" i="1" a="1"/>
  <c r="U2470" i="1" s="1"/>
  <c r="W2469" i="1" a="1"/>
  <c r="W2469" i="1" s="1"/>
  <c r="V2469" i="1" a="1"/>
  <c r="V2469" i="1" s="1"/>
  <c r="U2469" i="1"/>
  <c r="V2468" i="1"/>
  <c r="U2468" i="1" a="1"/>
  <c r="U2468" i="1" s="1"/>
  <c r="W2467" i="1" a="1"/>
  <c r="W2467" i="1" s="1"/>
  <c r="V2467" i="1" a="1"/>
  <c r="V2467" i="1" s="1"/>
  <c r="U2467" i="1" a="1"/>
  <c r="U2467" i="1" s="1"/>
  <c r="V2466" i="1" a="1"/>
  <c r="V2466" i="1" s="1"/>
  <c r="U2466" i="1" a="1"/>
  <c r="U2466" i="1" s="1"/>
  <c r="W2465" i="1" a="1"/>
  <c r="W2465" i="1" s="1"/>
  <c r="V2465" i="1" a="1"/>
  <c r="V2465" i="1" s="1"/>
  <c r="U2465" i="1"/>
  <c r="V2464" i="1"/>
  <c r="U2464" i="1" a="1"/>
  <c r="U2464" i="1" s="1"/>
  <c r="W2463" i="1" a="1"/>
  <c r="W2463" i="1" s="1"/>
  <c r="V2463" i="1" a="1"/>
  <c r="V2463" i="1" s="1"/>
  <c r="U2463" i="1" a="1"/>
  <c r="U2463" i="1" s="1"/>
  <c r="V2462" i="1" a="1"/>
  <c r="V2462" i="1" s="1"/>
  <c r="U2462" i="1" a="1"/>
  <c r="U2462" i="1" s="1"/>
  <c r="W2461" i="1" a="1"/>
  <c r="W2461" i="1" s="1"/>
  <c r="V2461" i="1" a="1"/>
  <c r="V2461" i="1" s="1"/>
  <c r="U2461" i="1"/>
  <c r="V2460" i="1"/>
  <c r="U2460" i="1" a="1"/>
  <c r="U2460" i="1" s="1"/>
  <c r="W2459" i="1" a="1"/>
  <c r="W2459" i="1" s="1"/>
  <c r="W2457" i="1" s="1" a="1"/>
  <c r="W2457" i="1" s="1"/>
  <c r="V2459" i="1" a="1"/>
  <c r="V2459" i="1" s="1"/>
  <c r="U2459" i="1" a="1"/>
  <c r="U2459" i="1" s="1"/>
  <c r="U2457" i="1" s="1"/>
  <c r="W2455" i="1" a="1"/>
  <c r="W2455" i="1" s="1"/>
  <c r="W2453" i="1" s="1" a="1"/>
  <c r="W2453" i="1" s="1"/>
  <c r="V2455" i="1" a="1"/>
  <c r="V2455" i="1" s="1"/>
  <c r="U2455" i="1" a="1"/>
  <c r="U2455" i="1" s="1"/>
  <c r="U2453" i="1" s="1"/>
  <c r="W2451" i="1" a="1"/>
  <c r="W2451" i="1" s="1"/>
  <c r="W2449" i="1" s="1" a="1"/>
  <c r="W2449" i="1" s="1"/>
  <c r="V2451" i="1" a="1"/>
  <c r="V2451" i="1" s="1"/>
  <c r="U2451" i="1" a="1"/>
  <c r="U2451" i="1" s="1"/>
  <c r="U2449" i="1" s="1"/>
  <c r="W2447" i="1" a="1"/>
  <c r="W2447" i="1" s="1"/>
  <c r="V2447" i="1" a="1"/>
  <c r="V2447" i="1" s="1"/>
  <c r="U2447" i="1" a="1"/>
  <c r="U2447" i="1" s="1"/>
  <c r="V2446" i="1" a="1"/>
  <c r="V2446" i="1" s="1"/>
  <c r="U2446" i="1" a="1"/>
  <c r="U2446" i="1" s="1"/>
  <c r="W2445" i="1" a="1"/>
  <c r="W2445" i="1" s="1"/>
  <c r="V2445" i="1" a="1"/>
  <c r="V2445" i="1" s="1"/>
  <c r="U2445" i="1"/>
  <c r="V2444" i="1"/>
  <c r="U2444" i="1" a="1"/>
  <c r="U2444" i="1" s="1"/>
  <c r="W2443" i="1" a="1"/>
  <c r="W2443" i="1" s="1"/>
  <c r="V2443" i="1" a="1"/>
  <c r="V2443" i="1" s="1"/>
  <c r="U2443" i="1" a="1"/>
  <c r="U2443" i="1" s="1"/>
  <c r="V2442" i="1" a="1"/>
  <c r="V2442" i="1" s="1"/>
  <c r="U2442" i="1" a="1"/>
  <c r="U2442" i="1" s="1"/>
  <c r="W2441" i="1" a="1"/>
  <c r="W2441" i="1" s="1"/>
  <c r="V2441" i="1" a="1"/>
  <c r="V2441" i="1" s="1"/>
  <c r="U2441" i="1"/>
  <c r="V2440" i="1"/>
  <c r="U2440" i="1" a="1"/>
  <c r="U2440" i="1" s="1"/>
  <c r="W2439" i="1" a="1"/>
  <c r="W2439" i="1" s="1"/>
  <c r="W2437" i="1" s="1" a="1"/>
  <c r="W2437" i="1" s="1"/>
  <c r="V2439" i="1" a="1"/>
  <c r="V2439" i="1" s="1"/>
  <c r="V2437" i="1" s="1" a="1"/>
  <c r="V2437" i="1" s="1"/>
  <c r="U2439" i="1" a="1"/>
  <c r="U2439" i="1" s="1"/>
  <c r="U2437" i="1" s="1"/>
  <c r="W2435" i="1" a="1"/>
  <c r="W2435" i="1" s="1"/>
  <c r="V2435" i="1" a="1"/>
  <c r="V2435" i="1" s="1"/>
  <c r="U2435" i="1" a="1"/>
  <c r="U2435" i="1" s="1"/>
  <c r="V2434" i="1" a="1"/>
  <c r="V2434" i="1" s="1"/>
  <c r="U2434" i="1" a="1"/>
  <c r="U2434" i="1" s="1"/>
  <c r="W2433" i="1" a="1"/>
  <c r="W2433" i="1" s="1"/>
  <c r="V2433" i="1" a="1"/>
  <c r="V2433" i="1" s="1"/>
  <c r="U2433" i="1"/>
  <c r="V2432" i="1"/>
  <c r="U2432" i="1" a="1"/>
  <c r="U2432" i="1" s="1"/>
  <c r="W2431" i="1" a="1"/>
  <c r="W2431" i="1" s="1"/>
  <c r="W2429" i="1" s="1" a="1"/>
  <c r="W2429" i="1" s="1"/>
  <c r="V2431" i="1" a="1"/>
  <c r="V2431" i="1" s="1"/>
  <c r="U2431" i="1" a="1"/>
  <c r="U2431" i="1" s="1"/>
  <c r="W2427" i="1" a="1"/>
  <c r="W2427" i="1" s="1"/>
  <c r="W2425" i="1" s="1" a="1"/>
  <c r="W2425" i="1" s="1"/>
  <c r="V2427" i="1" a="1"/>
  <c r="V2427" i="1" s="1"/>
  <c r="U2427" i="1" a="1"/>
  <c r="U2427" i="1" s="1"/>
  <c r="W2423" i="1" a="1"/>
  <c r="W2423" i="1" s="1"/>
  <c r="W2421" i="1" s="1" a="1"/>
  <c r="W2421" i="1" s="1"/>
  <c r="V2423" i="1" a="1"/>
  <c r="V2423" i="1" s="1"/>
  <c r="U2423" i="1" a="1"/>
  <c r="U2423" i="1" s="1"/>
  <c r="U2421" i="1" s="1"/>
  <c r="W2419" i="1" a="1"/>
  <c r="W2419" i="1" s="1"/>
  <c r="W2417" i="1" s="1" a="1"/>
  <c r="W2417" i="1" s="1"/>
  <c r="V2419" i="1" a="1"/>
  <c r="V2419" i="1" s="1"/>
  <c r="V2416" i="1" s="1"/>
  <c r="V2417" i="1" s="1" a="1"/>
  <c r="V2417" i="1" s="1"/>
  <c r="V2418" i="1" s="1" a="1"/>
  <c r="V2418" i="1" s="1"/>
  <c r="U2419" i="1" a="1"/>
  <c r="U2419" i="1" s="1"/>
  <c r="U2417" i="1" s="1"/>
  <c r="W2415" i="1" a="1"/>
  <c r="W2415" i="1" s="1"/>
  <c r="V2415" i="1" a="1"/>
  <c r="V2415" i="1" s="1"/>
  <c r="U2415" i="1" a="1"/>
  <c r="U2415" i="1" s="1"/>
  <c r="V2414" i="1" a="1"/>
  <c r="V2414" i="1" s="1"/>
  <c r="U2414" i="1" a="1"/>
  <c r="U2414" i="1" s="1"/>
  <c r="W2413" i="1" a="1"/>
  <c r="W2413" i="1" s="1"/>
  <c r="V2413" i="1" a="1"/>
  <c r="V2413" i="1" s="1"/>
  <c r="U2413" i="1"/>
  <c r="V2412" i="1"/>
  <c r="U2412" i="1" a="1"/>
  <c r="U2412" i="1" s="1"/>
  <c r="W2411" i="1" a="1"/>
  <c r="W2411" i="1" s="1"/>
  <c r="V2411" i="1" a="1"/>
  <c r="V2411" i="1" s="1"/>
  <c r="U2411" i="1" a="1"/>
  <c r="U2411" i="1" s="1"/>
  <c r="V2410" i="1" a="1"/>
  <c r="V2410" i="1" s="1"/>
  <c r="U2410" i="1" a="1"/>
  <c r="U2410" i="1" s="1"/>
  <c r="W2409" i="1" a="1"/>
  <c r="W2409" i="1" s="1"/>
  <c r="V2409" i="1" a="1"/>
  <c r="V2409" i="1" s="1"/>
  <c r="U2409" i="1"/>
  <c r="V2408" i="1"/>
  <c r="U2408" i="1" a="1"/>
  <c r="U2408" i="1" s="1"/>
  <c r="W2407" i="1" a="1"/>
  <c r="W2407" i="1" s="1"/>
  <c r="W2405" i="1" s="1" a="1"/>
  <c r="W2405" i="1" s="1"/>
  <c r="V2407" i="1" a="1"/>
  <c r="V2407" i="1" s="1"/>
  <c r="U2407" i="1" a="1"/>
  <c r="U2407" i="1" s="1"/>
  <c r="W2403" i="1" a="1"/>
  <c r="W2403" i="1" s="1"/>
  <c r="V2403" i="1" a="1"/>
  <c r="V2403" i="1" s="1"/>
  <c r="U2403" i="1" a="1"/>
  <c r="U2403" i="1" s="1"/>
  <c r="V2402" i="1" a="1"/>
  <c r="V2402" i="1" s="1"/>
  <c r="U2402" i="1" a="1"/>
  <c r="U2402" i="1" s="1"/>
  <c r="W2401" i="1" a="1"/>
  <c r="W2401" i="1" s="1"/>
  <c r="V2401" i="1" a="1"/>
  <c r="V2401" i="1" s="1"/>
  <c r="U2401" i="1"/>
  <c r="V2400" i="1"/>
  <c r="U2400" i="1" a="1"/>
  <c r="U2400" i="1" s="1"/>
  <c r="W2399" i="1" a="1"/>
  <c r="W2399" i="1" s="1"/>
  <c r="V2399" i="1" a="1"/>
  <c r="V2399" i="1" s="1"/>
  <c r="U2399" i="1" a="1"/>
  <c r="U2399" i="1" s="1"/>
  <c r="V2398" i="1" a="1"/>
  <c r="V2398" i="1" s="1"/>
  <c r="U2398" i="1" a="1"/>
  <c r="U2398" i="1" s="1"/>
  <c r="W2397" i="1" a="1"/>
  <c r="W2397" i="1" s="1"/>
  <c r="V2397" i="1" a="1"/>
  <c r="V2397" i="1" s="1"/>
  <c r="U2397" i="1"/>
  <c r="V2396" i="1"/>
  <c r="U2396" i="1" a="1"/>
  <c r="U2396" i="1" s="1"/>
  <c r="W2395" i="1" a="1"/>
  <c r="W2395" i="1" s="1"/>
  <c r="V2395" i="1" a="1"/>
  <c r="V2395" i="1" s="1"/>
  <c r="U2395" i="1" a="1"/>
  <c r="U2395" i="1" s="1"/>
  <c r="V2394" i="1" a="1"/>
  <c r="V2394" i="1" s="1"/>
  <c r="U2394" i="1" a="1"/>
  <c r="U2394" i="1" s="1"/>
  <c r="W2393" i="1" a="1"/>
  <c r="W2393" i="1" s="1"/>
  <c r="V2393" i="1" a="1"/>
  <c r="V2393" i="1" s="1"/>
  <c r="U2393" i="1"/>
  <c r="V2392" i="1"/>
  <c r="U2392" i="1" a="1"/>
  <c r="U2392" i="1" s="1"/>
  <c r="W2391" i="1" a="1"/>
  <c r="W2391" i="1" s="1"/>
  <c r="W2389" i="1" s="1" a="1"/>
  <c r="W2389" i="1" s="1"/>
  <c r="V2391" i="1" a="1"/>
  <c r="V2391" i="1" s="1"/>
  <c r="V2390" i="1" s="1" a="1"/>
  <c r="V2390" i="1" s="1"/>
  <c r="U2391" i="1" a="1"/>
  <c r="U2391" i="1" s="1"/>
  <c r="U2390" i="1" s="1" a="1"/>
  <c r="U2390" i="1" s="1"/>
  <c r="W2387" i="1" a="1"/>
  <c r="W2387" i="1" s="1"/>
  <c r="W2385" i="1" s="1" a="1"/>
  <c r="W2385" i="1" s="1"/>
  <c r="V2387" i="1" a="1"/>
  <c r="V2387" i="1" s="1"/>
  <c r="V2385" i="1" s="1" a="1"/>
  <c r="V2385" i="1" s="1"/>
  <c r="U2387" i="1" a="1"/>
  <c r="U2387" i="1" s="1"/>
  <c r="U2385" i="1" s="1"/>
  <c r="W2383" i="1" a="1"/>
  <c r="W2383" i="1" s="1"/>
  <c r="W2381" i="1" s="1" a="1"/>
  <c r="W2381" i="1" s="1"/>
  <c r="V2383" i="1" a="1"/>
  <c r="V2383" i="1" s="1"/>
  <c r="U2383" i="1" a="1"/>
  <c r="U2383" i="1" s="1"/>
  <c r="U2381" i="1" s="1"/>
  <c r="W2379" i="1" a="1"/>
  <c r="W2379" i="1" s="1"/>
  <c r="W2377" i="1" s="1" a="1"/>
  <c r="W2377" i="1" s="1"/>
  <c r="V2379" i="1" a="1"/>
  <c r="V2379" i="1" s="1"/>
  <c r="U2379" i="1" a="1"/>
  <c r="U2379" i="1" s="1"/>
  <c r="U2377" i="1" s="1"/>
  <c r="W2375" i="1" a="1"/>
  <c r="W2375" i="1" s="1"/>
  <c r="V2375" i="1" a="1"/>
  <c r="V2375" i="1" s="1"/>
  <c r="U2375" i="1" a="1"/>
  <c r="U2375" i="1" s="1"/>
  <c r="V2374" i="1" a="1"/>
  <c r="V2374" i="1" s="1"/>
  <c r="U2374" i="1" a="1"/>
  <c r="U2374" i="1" s="1"/>
  <c r="W2373" i="1" a="1"/>
  <c r="W2373" i="1" s="1"/>
  <c r="V2373" i="1" a="1"/>
  <c r="V2373" i="1" s="1"/>
  <c r="U2373" i="1"/>
  <c r="V2372" i="1"/>
  <c r="U2372" i="1" a="1"/>
  <c r="U2372" i="1" s="1"/>
  <c r="W2371" i="1" a="1"/>
  <c r="W2371" i="1" s="1"/>
  <c r="V2371" i="1" a="1"/>
  <c r="V2371" i="1" s="1"/>
  <c r="U2371" i="1" a="1"/>
  <c r="U2371" i="1" s="1"/>
  <c r="V2370" i="1" a="1"/>
  <c r="V2370" i="1" s="1"/>
  <c r="U2370" i="1" a="1"/>
  <c r="U2370" i="1" s="1"/>
  <c r="W2369" i="1" a="1"/>
  <c r="W2369" i="1" s="1"/>
  <c r="V2369" i="1" a="1"/>
  <c r="V2369" i="1" s="1"/>
  <c r="U2369" i="1"/>
  <c r="V2368" i="1"/>
  <c r="U2368" i="1" a="1"/>
  <c r="U2368" i="1" s="1"/>
  <c r="W2367" i="1" a="1"/>
  <c r="W2367" i="1" s="1"/>
  <c r="W2365" i="1" s="1" a="1"/>
  <c r="W2365" i="1" s="1"/>
  <c r="V2367" i="1" a="1"/>
  <c r="V2367" i="1" s="1"/>
  <c r="U2367" i="1" a="1"/>
  <c r="U2367" i="1" s="1"/>
  <c r="W2363" i="1" a="1"/>
  <c r="W2363" i="1" s="1"/>
  <c r="V2363" i="1" a="1"/>
  <c r="V2363" i="1" s="1"/>
  <c r="U2363" i="1" a="1"/>
  <c r="U2363" i="1" s="1"/>
  <c r="V2362" i="1" a="1"/>
  <c r="V2362" i="1" s="1"/>
  <c r="U2362" i="1" a="1"/>
  <c r="U2362" i="1" s="1"/>
  <c r="W2361" i="1" a="1"/>
  <c r="W2361" i="1" s="1"/>
  <c r="V2361" i="1" a="1"/>
  <c r="V2361" i="1" s="1"/>
  <c r="U2361" i="1"/>
  <c r="V2360" i="1"/>
  <c r="U2360" i="1" a="1"/>
  <c r="U2360" i="1" s="1"/>
  <c r="W2359" i="1" a="1"/>
  <c r="W2359" i="1" s="1"/>
  <c r="W2357" i="1" s="1" a="1"/>
  <c r="W2357" i="1" s="1"/>
  <c r="V2359" i="1" a="1"/>
  <c r="V2359" i="1" s="1"/>
  <c r="V2356" i="1" s="1"/>
  <c r="U2359" i="1" a="1"/>
  <c r="U2359" i="1" s="1"/>
  <c r="U2357" i="1" s="1"/>
  <c r="W2355" i="1" a="1"/>
  <c r="W2355" i="1" s="1"/>
  <c r="W2353" i="1" s="1" a="1"/>
  <c r="W2353" i="1" s="1"/>
  <c r="V2355" i="1" a="1"/>
  <c r="V2355" i="1" s="1"/>
  <c r="U2355" i="1" a="1"/>
  <c r="U2355" i="1" s="1"/>
  <c r="U2353" i="1" s="1"/>
  <c r="W2351" i="1" a="1"/>
  <c r="W2351" i="1" s="1"/>
  <c r="W2349" i="1" s="1" a="1"/>
  <c r="W2349" i="1" s="1"/>
  <c r="V2351" i="1" a="1"/>
  <c r="V2351" i="1" s="1"/>
  <c r="U2351" i="1" a="1"/>
  <c r="U2351" i="1" s="1"/>
  <c r="U2349" i="1" s="1"/>
  <c r="W2347" i="1" a="1"/>
  <c r="W2347" i="1" s="1"/>
  <c r="W2345" i="1" s="1" a="1"/>
  <c r="W2345" i="1" s="1"/>
  <c r="V2347" i="1" a="1"/>
  <c r="V2347" i="1" s="1"/>
  <c r="U2347" i="1" a="1"/>
  <c r="U2347" i="1" s="1"/>
  <c r="U2345" i="1" s="1"/>
  <c r="W2343" i="1" a="1"/>
  <c r="W2343" i="1" s="1"/>
  <c r="W2341" i="1" s="1" a="1"/>
  <c r="W2341" i="1" s="1"/>
  <c r="V2343" i="1" a="1"/>
  <c r="V2343" i="1" s="1"/>
  <c r="U2343" i="1" a="1"/>
  <c r="U2343" i="1" s="1"/>
  <c r="U2341" i="1" s="1"/>
  <c r="W2339" i="1" a="1"/>
  <c r="W2339" i="1" s="1"/>
  <c r="V2339" i="1" a="1"/>
  <c r="V2339" i="1" s="1"/>
  <c r="U2339" i="1" a="1"/>
  <c r="U2339" i="1" s="1"/>
  <c r="V2338" i="1" a="1"/>
  <c r="V2338" i="1" s="1"/>
  <c r="U2338" i="1" a="1"/>
  <c r="U2338" i="1" s="1"/>
  <c r="W2337" i="1" a="1"/>
  <c r="W2337" i="1" s="1"/>
  <c r="V2337" i="1" a="1"/>
  <c r="V2337" i="1" s="1"/>
  <c r="U2337" i="1"/>
  <c r="V2336" i="1"/>
  <c r="U2336" i="1" a="1"/>
  <c r="U2336" i="1" s="1"/>
  <c r="W2335" i="1" a="1"/>
  <c r="W2335" i="1" s="1"/>
  <c r="V2335" i="1" a="1"/>
  <c r="V2335" i="1" s="1"/>
  <c r="U2335" i="1" a="1"/>
  <c r="U2335" i="1" s="1"/>
  <c r="V2334" i="1" a="1"/>
  <c r="V2334" i="1" s="1"/>
  <c r="U2334" i="1" a="1"/>
  <c r="U2334" i="1" s="1"/>
  <c r="W2333" i="1" a="1"/>
  <c r="W2333" i="1" s="1"/>
  <c r="V2333" i="1" a="1"/>
  <c r="V2333" i="1" s="1"/>
  <c r="U2333" i="1"/>
  <c r="V2332" i="1"/>
  <c r="U2332" i="1" a="1"/>
  <c r="U2332" i="1" s="1"/>
  <c r="W2331" i="1" a="1"/>
  <c r="W2331" i="1" s="1"/>
  <c r="V2331" i="1" a="1"/>
  <c r="V2331" i="1" s="1"/>
  <c r="U2331" i="1" a="1"/>
  <c r="U2331" i="1" s="1"/>
  <c r="V2330" i="1" a="1"/>
  <c r="V2330" i="1" s="1"/>
  <c r="U2330" i="1" a="1"/>
  <c r="U2330" i="1" s="1"/>
  <c r="W2329" i="1" a="1"/>
  <c r="W2329" i="1" s="1"/>
  <c r="V2329" i="1" a="1"/>
  <c r="V2329" i="1" s="1"/>
  <c r="U2329" i="1"/>
  <c r="V2328" i="1"/>
  <c r="U2328" i="1" a="1"/>
  <c r="U2328" i="1" s="1"/>
  <c r="W2327" i="1" a="1"/>
  <c r="W2327" i="1" s="1"/>
  <c r="V2327" i="1" a="1"/>
  <c r="V2327" i="1" s="1"/>
  <c r="U2327" i="1" a="1"/>
  <c r="U2327" i="1" s="1"/>
  <c r="V2326" i="1" a="1"/>
  <c r="V2326" i="1" s="1"/>
  <c r="U2326" i="1" a="1"/>
  <c r="U2326" i="1" s="1"/>
  <c r="W2325" i="1" a="1"/>
  <c r="W2325" i="1" s="1"/>
  <c r="V2325" i="1" a="1"/>
  <c r="V2325" i="1" s="1"/>
  <c r="U2325" i="1"/>
  <c r="V2324" i="1"/>
  <c r="U2324" i="1" a="1"/>
  <c r="U2324" i="1" s="1"/>
  <c r="W2323" i="1" a="1"/>
  <c r="W2323" i="1" s="1"/>
  <c r="W2321" i="1" s="1" a="1"/>
  <c r="W2321" i="1" s="1"/>
  <c r="V2323" i="1" a="1"/>
  <c r="V2323" i="1" s="1"/>
  <c r="U2323" i="1" a="1"/>
  <c r="U2323" i="1" s="1"/>
  <c r="U2321" i="1" s="1"/>
  <c r="W2319" i="1" a="1"/>
  <c r="W2319" i="1" s="1"/>
  <c r="V2319" i="1" a="1"/>
  <c r="V2319" i="1" s="1"/>
  <c r="U2319" i="1" a="1"/>
  <c r="U2319" i="1" s="1"/>
  <c r="V2318" i="1" a="1"/>
  <c r="V2318" i="1" s="1"/>
  <c r="U2318" i="1" a="1"/>
  <c r="U2318" i="1" s="1"/>
  <c r="W2317" i="1" a="1"/>
  <c r="W2317" i="1" s="1"/>
  <c r="V2317" i="1" a="1"/>
  <c r="V2317" i="1" s="1"/>
  <c r="U2317" i="1"/>
  <c r="V2316" i="1"/>
  <c r="U2316" i="1" a="1"/>
  <c r="U2316" i="1" s="1"/>
  <c r="W2315" i="1" a="1"/>
  <c r="W2315" i="1" s="1"/>
  <c r="V2315" i="1" a="1"/>
  <c r="V2315" i="1" s="1"/>
  <c r="U2315" i="1" a="1"/>
  <c r="U2315" i="1" s="1"/>
  <c r="V2314" i="1" a="1"/>
  <c r="V2314" i="1" s="1"/>
  <c r="U2314" i="1" a="1"/>
  <c r="U2314" i="1" s="1"/>
  <c r="W2313" i="1" a="1"/>
  <c r="W2313" i="1" s="1"/>
  <c r="V2313" i="1" a="1"/>
  <c r="V2313" i="1" s="1"/>
  <c r="U2313" i="1"/>
  <c r="V2312" i="1"/>
  <c r="U2312" i="1" a="1"/>
  <c r="U2312" i="1" s="1"/>
  <c r="W2311" i="1" a="1"/>
  <c r="W2311" i="1" s="1"/>
  <c r="V2311" i="1" a="1"/>
  <c r="V2311" i="1" s="1"/>
  <c r="U2311" i="1" a="1"/>
  <c r="U2311" i="1" s="1"/>
  <c r="V2310" i="1" a="1"/>
  <c r="V2310" i="1" s="1"/>
  <c r="U2310" i="1" a="1"/>
  <c r="U2310" i="1" s="1"/>
  <c r="W2309" i="1" a="1"/>
  <c r="W2309" i="1" s="1"/>
  <c r="V2309" i="1" a="1"/>
  <c r="V2309" i="1" s="1"/>
  <c r="U2309" i="1"/>
  <c r="V2308" i="1"/>
  <c r="U2308" i="1" a="1"/>
  <c r="U2308" i="1" s="1"/>
  <c r="W2307" i="1" a="1"/>
  <c r="W2307" i="1" s="1"/>
  <c r="W2305" i="1" s="1" a="1"/>
  <c r="W2305" i="1" s="1"/>
  <c r="V2307" i="1" a="1"/>
  <c r="V2307" i="1" s="1"/>
  <c r="U2307" i="1" a="1"/>
  <c r="U2307" i="1" s="1"/>
  <c r="W2303" i="1" a="1"/>
  <c r="W2303" i="1" s="1"/>
  <c r="V2303" i="1" a="1"/>
  <c r="V2303" i="1" s="1"/>
  <c r="U2303" i="1" a="1"/>
  <c r="U2303" i="1" s="1"/>
  <c r="V2302" i="1" a="1"/>
  <c r="V2302" i="1" s="1"/>
  <c r="U2302" i="1" a="1"/>
  <c r="U2302" i="1" s="1"/>
  <c r="W2301" i="1" a="1"/>
  <c r="W2301" i="1" s="1"/>
  <c r="V2301" i="1" a="1"/>
  <c r="V2301" i="1" s="1"/>
  <c r="U2301" i="1"/>
  <c r="V2300" i="1"/>
  <c r="U2300" i="1" a="1"/>
  <c r="U2300" i="1" s="1"/>
  <c r="W2299" i="1" a="1"/>
  <c r="W2299" i="1" s="1"/>
  <c r="V2299" i="1" a="1"/>
  <c r="V2299" i="1" s="1"/>
  <c r="U2299" i="1" a="1"/>
  <c r="U2299" i="1" s="1"/>
  <c r="V2298" i="1" a="1"/>
  <c r="V2298" i="1" s="1"/>
  <c r="U2298" i="1" a="1"/>
  <c r="U2298" i="1" s="1"/>
  <c r="W2297" i="1" a="1"/>
  <c r="W2297" i="1" s="1"/>
  <c r="V2297" i="1" a="1"/>
  <c r="V2297" i="1" s="1"/>
  <c r="U2297" i="1"/>
  <c r="V2296" i="1"/>
  <c r="U2296" i="1" a="1"/>
  <c r="U2296" i="1" s="1"/>
  <c r="W2295" i="1" a="1"/>
  <c r="W2295" i="1" s="1"/>
  <c r="V2295" i="1" a="1"/>
  <c r="V2295" i="1" s="1"/>
  <c r="U2295" i="1" a="1"/>
  <c r="U2295" i="1" s="1"/>
  <c r="V2294" i="1" a="1"/>
  <c r="V2294" i="1" s="1"/>
  <c r="U2294" i="1" a="1"/>
  <c r="U2294" i="1" s="1"/>
  <c r="W2293" i="1" a="1"/>
  <c r="W2293" i="1" s="1"/>
  <c r="V2293" i="1" a="1"/>
  <c r="V2293" i="1" s="1"/>
  <c r="U2293" i="1"/>
  <c r="V2292" i="1"/>
  <c r="U2292" i="1" a="1"/>
  <c r="U2292" i="1" s="1"/>
  <c r="W2291" i="1" a="1"/>
  <c r="W2291" i="1" s="1"/>
  <c r="W2289" i="1" s="1" a="1"/>
  <c r="W2289" i="1" s="1"/>
  <c r="V2291" i="1" a="1"/>
  <c r="V2291" i="1" s="1"/>
  <c r="U2291" i="1" a="1"/>
  <c r="U2291" i="1" s="1"/>
  <c r="W2287" i="1" a="1"/>
  <c r="W2287" i="1" s="1"/>
  <c r="W2285" i="1" s="1" a="1"/>
  <c r="W2285" i="1" s="1"/>
  <c r="V2287" i="1" a="1"/>
  <c r="V2287" i="1" s="1"/>
  <c r="U2287" i="1" a="1"/>
  <c r="U2287" i="1" s="1"/>
  <c r="U2285" i="1" s="1"/>
  <c r="W2283" i="1" a="1"/>
  <c r="W2283" i="1" s="1"/>
  <c r="W2281" i="1" s="1" a="1"/>
  <c r="W2281" i="1" s="1"/>
  <c r="V2283" i="1" a="1"/>
  <c r="V2283" i="1" s="1"/>
  <c r="U2283" i="1" a="1"/>
  <c r="U2283" i="1" s="1"/>
  <c r="U2281" i="1" s="1"/>
  <c r="W2279" i="1" a="1"/>
  <c r="W2279" i="1" s="1"/>
  <c r="V2279" i="1" a="1"/>
  <c r="V2279" i="1" s="1"/>
  <c r="U2279" i="1" a="1"/>
  <c r="U2279" i="1" s="1"/>
  <c r="V2278" i="1" a="1"/>
  <c r="V2278" i="1" s="1"/>
  <c r="U2278" i="1" a="1"/>
  <c r="U2278" i="1" s="1"/>
  <c r="W2277" i="1" a="1"/>
  <c r="W2277" i="1" s="1"/>
  <c r="V2277" i="1" a="1"/>
  <c r="V2277" i="1" s="1"/>
  <c r="U2277" i="1"/>
  <c r="V2276" i="1"/>
  <c r="U2276" i="1" a="1"/>
  <c r="U2276" i="1" s="1"/>
  <c r="W2275" i="1" a="1"/>
  <c r="W2275" i="1" s="1"/>
  <c r="W2273" i="1" s="1" a="1"/>
  <c r="W2273" i="1" s="1"/>
  <c r="V2275" i="1" a="1"/>
  <c r="V2275" i="1" s="1"/>
  <c r="U2275" i="1" a="1"/>
  <c r="U2275" i="1" s="1"/>
  <c r="W2271" i="1" a="1"/>
  <c r="W2271" i="1" s="1"/>
  <c r="W2269" i="1" s="1" a="1"/>
  <c r="W2269" i="1" s="1"/>
  <c r="V2271" i="1" a="1"/>
  <c r="V2271" i="1" s="1"/>
  <c r="U2271" i="1" a="1"/>
  <c r="U2271" i="1" s="1"/>
  <c r="W2267" i="1" a="1"/>
  <c r="W2267" i="1" s="1"/>
  <c r="W2265" i="1" s="1" a="1"/>
  <c r="W2265" i="1" s="1"/>
  <c r="V2267" i="1" a="1"/>
  <c r="V2267" i="1" s="1"/>
  <c r="U2267" i="1" a="1"/>
  <c r="U2267" i="1" s="1"/>
  <c r="W2263" i="1" a="1"/>
  <c r="W2263" i="1" s="1"/>
  <c r="V2263" i="1" a="1"/>
  <c r="V2263" i="1" s="1"/>
  <c r="U2263" i="1" a="1"/>
  <c r="U2263" i="1" s="1"/>
  <c r="V2262" i="1" a="1"/>
  <c r="V2262" i="1" s="1"/>
  <c r="U2262" i="1" a="1"/>
  <c r="U2262" i="1" s="1"/>
  <c r="W2261" i="1" a="1"/>
  <c r="W2261" i="1" s="1"/>
  <c r="V2261" i="1" a="1"/>
  <c r="V2261" i="1" s="1"/>
  <c r="U2261" i="1"/>
  <c r="V2260" i="1"/>
  <c r="U2260" i="1" a="1"/>
  <c r="U2260" i="1" s="1"/>
  <c r="W2259" i="1" a="1"/>
  <c r="W2259" i="1" s="1"/>
  <c r="V2259" i="1" a="1"/>
  <c r="V2259" i="1" s="1"/>
  <c r="U2259" i="1" a="1"/>
  <c r="U2259" i="1" s="1"/>
  <c r="V2258" i="1" a="1"/>
  <c r="V2258" i="1" s="1"/>
  <c r="U2258" i="1" a="1"/>
  <c r="U2258" i="1" s="1"/>
  <c r="W2257" i="1" a="1"/>
  <c r="W2257" i="1" s="1"/>
  <c r="V2257" i="1" a="1"/>
  <c r="V2257" i="1" s="1"/>
  <c r="U2257" i="1"/>
  <c r="V2256" i="1"/>
  <c r="U2256" i="1" a="1"/>
  <c r="U2256" i="1" s="1"/>
  <c r="W2255" i="1" a="1"/>
  <c r="W2255" i="1" s="1"/>
  <c r="V2255" i="1" a="1"/>
  <c r="V2255" i="1" s="1"/>
  <c r="U2255" i="1" a="1"/>
  <c r="U2255" i="1" s="1"/>
  <c r="V2254" i="1" a="1"/>
  <c r="V2254" i="1" s="1"/>
  <c r="U2254" i="1" a="1"/>
  <c r="U2254" i="1" s="1"/>
  <c r="W2253" i="1" a="1"/>
  <c r="W2253" i="1" s="1"/>
  <c r="V2253" i="1" a="1"/>
  <c r="V2253" i="1" s="1"/>
  <c r="U2253" i="1"/>
  <c r="V2252" i="1"/>
  <c r="U2252" i="1" a="1"/>
  <c r="U2252" i="1" s="1"/>
  <c r="W2251" i="1" a="1"/>
  <c r="W2251" i="1" s="1"/>
  <c r="V2251" i="1" a="1"/>
  <c r="V2251" i="1" s="1"/>
  <c r="U2251" i="1" a="1"/>
  <c r="U2251" i="1" s="1"/>
  <c r="V2250" i="1" a="1"/>
  <c r="V2250" i="1" s="1"/>
  <c r="U2250" i="1" a="1"/>
  <c r="U2250" i="1" s="1"/>
  <c r="W2249" i="1" a="1"/>
  <c r="W2249" i="1" s="1"/>
  <c r="V2249" i="1" a="1"/>
  <c r="V2249" i="1" s="1"/>
  <c r="U2249" i="1"/>
  <c r="V2248" i="1"/>
  <c r="U2248" i="1" a="1"/>
  <c r="U2248" i="1" s="1"/>
  <c r="W2247" i="1" a="1"/>
  <c r="W2247" i="1" s="1"/>
  <c r="V2247" i="1" a="1"/>
  <c r="V2247" i="1" s="1"/>
  <c r="U2247" i="1" a="1"/>
  <c r="U2247" i="1" s="1"/>
  <c r="V2246" i="1" a="1"/>
  <c r="V2246" i="1" s="1"/>
  <c r="U2246" i="1" a="1"/>
  <c r="U2246" i="1" s="1"/>
  <c r="W2245" i="1" a="1"/>
  <c r="W2245" i="1" s="1"/>
  <c r="V2245" i="1" a="1"/>
  <c r="V2245" i="1" s="1"/>
  <c r="U2245" i="1"/>
  <c r="V2244" i="1"/>
  <c r="U2244" i="1" a="1"/>
  <c r="U2244" i="1" s="1"/>
  <c r="W2243" i="1" a="1"/>
  <c r="W2243" i="1" s="1"/>
  <c r="V2243" i="1" a="1"/>
  <c r="V2243" i="1" s="1"/>
  <c r="U2243" i="1" a="1"/>
  <c r="U2243" i="1" s="1"/>
  <c r="V2242" i="1" a="1"/>
  <c r="V2242" i="1" s="1"/>
  <c r="U2242" i="1" a="1"/>
  <c r="U2242" i="1" s="1"/>
  <c r="W2241" i="1" a="1"/>
  <c r="W2241" i="1" s="1"/>
  <c r="V2241" i="1" a="1"/>
  <c r="V2241" i="1" s="1"/>
  <c r="U2241" i="1"/>
  <c r="V2240" i="1"/>
  <c r="U2240" i="1" a="1"/>
  <c r="U2240" i="1" s="1"/>
  <c r="W2239" i="1" a="1"/>
  <c r="W2239" i="1" s="1"/>
  <c r="V2239" i="1" a="1"/>
  <c r="V2239" i="1" s="1"/>
  <c r="U2239" i="1" a="1"/>
  <c r="U2239" i="1" s="1"/>
  <c r="V2238" i="1" a="1"/>
  <c r="V2238" i="1" s="1"/>
  <c r="U2238" i="1" a="1"/>
  <c r="U2238" i="1" s="1"/>
  <c r="W2237" i="1" a="1"/>
  <c r="W2237" i="1" s="1"/>
  <c r="V2237" i="1" a="1"/>
  <c r="V2237" i="1" s="1"/>
  <c r="U2237" i="1"/>
  <c r="V2236" i="1"/>
  <c r="U2236" i="1" a="1"/>
  <c r="U2236" i="1" s="1"/>
  <c r="W2235" i="1" a="1"/>
  <c r="W2235" i="1" s="1"/>
  <c r="W2233" i="1" s="1" a="1"/>
  <c r="W2233" i="1" s="1"/>
  <c r="V2235" i="1" a="1"/>
  <c r="V2235" i="1" s="1"/>
  <c r="V2233" i="1" s="1" a="1"/>
  <c r="V2233" i="1" s="1"/>
  <c r="U2235" i="1" a="1"/>
  <c r="U2235" i="1" s="1"/>
  <c r="U2233" i="1" s="1"/>
  <c r="W2231" i="1" a="1"/>
  <c r="W2231" i="1" s="1"/>
  <c r="V2231" i="1" a="1"/>
  <c r="V2231" i="1" s="1"/>
  <c r="U2231" i="1" a="1"/>
  <c r="U2231" i="1" s="1"/>
  <c r="V2230" i="1" a="1"/>
  <c r="V2230" i="1" s="1"/>
  <c r="U2230" i="1" a="1"/>
  <c r="U2230" i="1" s="1"/>
  <c r="W2229" i="1" a="1"/>
  <c r="W2229" i="1" s="1"/>
  <c r="V2229" i="1" a="1"/>
  <c r="V2229" i="1" s="1"/>
  <c r="U2229" i="1"/>
  <c r="V2228" i="1"/>
  <c r="U2228" i="1" a="1"/>
  <c r="U2228" i="1" s="1"/>
  <c r="W2227" i="1" a="1"/>
  <c r="W2227" i="1" s="1"/>
  <c r="V2227" i="1" a="1"/>
  <c r="V2227" i="1" s="1"/>
  <c r="U2227" i="1" a="1"/>
  <c r="U2227" i="1" s="1"/>
  <c r="V2226" i="1" a="1"/>
  <c r="V2226" i="1" s="1"/>
  <c r="U2226" i="1" a="1"/>
  <c r="U2226" i="1" s="1"/>
  <c r="W2225" i="1" a="1"/>
  <c r="W2225" i="1" s="1"/>
  <c r="V2225" i="1" a="1"/>
  <c r="V2225" i="1" s="1"/>
  <c r="U2225" i="1"/>
  <c r="V2224" i="1"/>
  <c r="U2224" i="1" a="1"/>
  <c r="U2224" i="1" s="1"/>
  <c r="W2223" i="1" a="1"/>
  <c r="W2223" i="1" s="1"/>
  <c r="V2223" i="1" a="1"/>
  <c r="V2223" i="1" s="1"/>
  <c r="U2223" i="1" a="1"/>
  <c r="U2223" i="1" s="1"/>
  <c r="V2222" i="1" a="1"/>
  <c r="V2222" i="1" s="1"/>
  <c r="U2222" i="1" a="1"/>
  <c r="U2222" i="1" s="1"/>
  <c r="W2221" i="1" a="1"/>
  <c r="W2221" i="1" s="1"/>
  <c r="V2221" i="1" a="1"/>
  <c r="V2221" i="1" s="1"/>
  <c r="U2221" i="1"/>
  <c r="V2220" i="1"/>
  <c r="U2220" i="1" a="1"/>
  <c r="U2220" i="1" s="1"/>
  <c r="W2219" i="1" a="1"/>
  <c r="W2219" i="1" s="1"/>
  <c r="V2219" i="1" a="1"/>
  <c r="V2219" i="1" s="1"/>
  <c r="U2219" i="1" a="1"/>
  <c r="U2219" i="1" s="1"/>
  <c r="V2218" i="1" a="1"/>
  <c r="V2218" i="1" s="1"/>
  <c r="U2218" i="1" a="1"/>
  <c r="U2218" i="1" s="1"/>
  <c r="W2217" i="1" a="1"/>
  <c r="W2217" i="1" s="1"/>
  <c r="V2217" i="1" a="1"/>
  <c r="V2217" i="1" s="1"/>
  <c r="U2217" i="1"/>
  <c r="V2216" i="1"/>
  <c r="U2216" i="1" a="1"/>
  <c r="U2216" i="1" s="1"/>
  <c r="W2215" i="1" a="1"/>
  <c r="W2215" i="1" s="1"/>
  <c r="V2215" i="1" a="1"/>
  <c r="V2215" i="1" s="1"/>
  <c r="U2215" i="1" a="1"/>
  <c r="U2215" i="1" s="1"/>
  <c r="V2214" i="1" a="1"/>
  <c r="V2214" i="1" s="1"/>
  <c r="U2214" i="1" a="1"/>
  <c r="U2214" i="1" s="1"/>
  <c r="W2213" i="1" a="1"/>
  <c r="W2213" i="1" s="1"/>
  <c r="V2213" i="1" a="1"/>
  <c r="V2213" i="1" s="1"/>
  <c r="U2213" i="1"/>
  <c r="V2212" i="1"/>
  <c r="U2212" i="1" a="1"/>
  <c r="U2212" i="1" s="1"/>
  <c r="W2211" i="1" a="1"/>
  <c r="W2211" i="1" s="1"/>
  <c r="V2211" i="1" a="1"/>
  <c r="V2211" i="1" s="1"/>
  <c r="U2211" i="1" a="1"/>
  <c r="U2211" i="1" s="1"/>
  <c r="V2210" i="1" a="1"/>
  <c r="V2210" i="1" s="1"/>
  <c r="U2210" i="1" a="1"/>
  <c r="U2210" i="1" s="1"/>
  <c r="W2209" i="1" a="1"/>
  <c r="W2209" i="1" s="1"/>
  <c r="V2209" i="1" a="1"/>
  <c r="V2209" i="1" s="1"/>
  <c r="U2209" i="1"/>
  <c r="V2208" i="1"/>
  <c r="U2208" i="1" a="1"/>
  <c r="U2208" i="1" s="1"/>
  <c r="W2207" i="1" a="1"/>
  <c r="W2207" i="1" s="1"/>
  <c r="V2207" i="1" a="1"/>
  <c r="V2207" i="1" s="1"/>
  <c r="U2207" i="1" a="1"/>
  <c r="U2207" i="1" s="1"/>
  <c r="V2206" i="1" a="1"/>
  <c r="V2206" i="1" s="1"/>
  <c r="U2206" i="1" a="1"/>
  <c r="U2206" i="1" s="1"/>
  <c r="W2205" i="1" a="1"/>
  <c r="W2205" i="1" s="1"/>
  <c r="V2205" i="1" a="1"/>
  <c r="V2205" i="1" s="1"/>
  <c r="U2205" i="1"/>
  <c r="V2204" i="1"/>
  <c r="U2204" i="1" a="1"/>
  <c r="U2204" i="1" s="1"/>
  <c r="W2203" i="1" a="1"/>
  <c r="W2203" i="1" s="1"/>
  <c r="V2203" i="1" a="1"/>
  <c r="V2203" i="1" s="1"/>
  <c r="U2203" i="1" a="1"/>
  <c r="U2203" i="1" s="1"/>
  <c r="V2202" i="1" a="1"/>
  <c r="V2202" i="1" s="1"/>
  <c r="U2202" i="1" a="1"/>
  <c r="U2202" i="1" s="1"/>
  <c r="W2201" i="1" a="1"/>
  <c r="W2201" i="1" s="1"/>
  <c r="V2201" i="1" a="1"/>
  <c r="V2201" i="1" s="1"/>
  <c r="U2201" i="1"/>
  <c r="V2200" i="1"/>
  <c r="U2200" i="1" a="1"/>
  <c r="U2200" i="1" s="1"/>
  <c r="W2199" i="1" a="1"/>
  <c r="W2199" i="1" s="1"/>
  <c r="W2197" i="1" s="1" a="1"/>
  <c r="W2197" i="1" s="1"/>
  <c r="V2199" i="1" a="1"/>
  <c r="V2199" i="1" s="1"/>
  <c r="U2199" i="1" a="1"/>
  <c r="U2199" i="1" s="1"/>
  <c r="W2195" i="1" a="1"/>
  <c r="W2195" i="1" s="1"/>
  <c r="V2195" i="1" a="1"/>
  <c r="V2195" i="1" s="1"/>
  <c r="U2195" i="1" a="1"/>
  <c r="U2195" i="1" s="1"/>
  <c r="V2194" i="1" a="1"/>
  <c r="V2194" i="1" s="1"/>
  <c r="U2194" i="1" a="1"/>
  <c r="U2194" i="1" s="1"/>
  <c r="W2193" i="1" a="1"/>
  <c r="W2193" i="1" s="1"/>
  <c r="V2193" i="1" a="1"/>
  <c r="V2193" i="1" s="1"/>
  <c r="U2193" i="1"/>
  <c r="V2192" i="1"/>
  <c r="U2192" i="1" a="1"/>
  <c r="U2192" i="1" s="1"/>
  <c r="W2191" i="1" a="1"/>
  <c r="W2191" i="1" s="1"/>
  <c r="V2191" i="1" a="1"/>
  <c r="V2191" i="1" s="1"/>
  <c r="U2191" i="1" a="1"/>
  <c r="U2191" i="1" s="1"/>
  <c r="V2190" i="1" a="1"/>
  <c r="V2190" i="1" s="1"/>
  <c r="U2190" i="1" a="1"/>
  <c r="U2190" i="1" s="1"/>
  <c r="W2189" i="1" a="1"/>
  <c r="W2189" i="1" s="1"/>
  <c r="V2189" i="1" a="1"/>
  <c r="V2189" i="1" s="1"/>
  <c r="U2189" i="1"/>
  <c r="V2188" i="1"/>
  <c r="U2188" i="1" a="1"/>
  <c r="U2188" i="1" s="1"/>
  <c r="W2187" i="1" a="1"/>
  <c r="W2187" i="1" s="1"/>
  <c r="V2187" i="1" a="1"/>
  <c r="V2187" i="1" s="1"/>
  <c r="U2187" i="1" a="1"/>
  <c r="U2187" i="1" s="1"/>
  <c r="V2186" i="1" a="1"/>
  <c r="V2186" i="1" s="1"/>
  <c r="U2186" i="1" a="1"/>
  <c r="U2186" i="1" s="1"/>
  <c r="W2185" i="1" a="1"/>
  <c r="W2185" i="1" s="1"/>
  <c r="V2185" i="1" a="1"/>
  <c r="V2185" i="1" s="1"/>
  <c r="U2185" i="1"/>
  <c r="V2184" i="1"/>
  <c r="U2184" i="1" a="1"/>
  <c r="U2184" i="1" s="1"/>
  <c r="W2183" i="1" a="1"/>
  <c r="W2183" i="1" s="1"/>
  <c r="V2183" i="1" a="1"/>
  <c r="V2183" i="1" s="1"/>
  <c r="U2183" i="1" a="1"/>
  <c r="U2183" i="1" s="1"/>
  <c r="V2182" i="1" a="1"/>
  <c r="V2182" i="1" s="1"/>
  <c r="U2182" i="1" a="1"/>
  <c r="U2182" i="1" s="1"/>
  <c r="W2181" i="1" a="1"/>
  <c r="W2181" i="1" s="1"/>
  <c r="V2181" i="1" a="1"/>
  <c r="V2181" i="1" s="1"/>
  <c r="U2181" i="1"/>
  <c r="V2180" i="1"/>
  <c r="U2180" i="1" a="1"/>
  <c r="U2180" i="1" s="1"/>
  <c r="W2179" i="1" a="1"/>
  <c r="W2179" i="1" s="1"/>
  <c r="W2177" i="1" s="1" a="1"/>
  <c r="W2177" i="1" s="1"/>
  <c r="V2179" i="1" a="1"/>
  <c r="V2179" i="1" s="1"/>
  <c r="V2178" i="1" s="1" a="1"/>
  <c r="V2178" i="1" s="1"/>
  <c r="U2179" i="1" a="1"/>
  <c r="U2179" i="1" s="1"/>
  <c r="U2177" i="1" s="1"/>
  <c r="W2175" i="1" a="1"/>
  <c r="W2175" i="1" s="1"/>
  <c r="W2173" i="1" s="1" a="1"/>
  <c r="W2173" i="1" s="1"/>
  <c r="V2175" i="1" a="1"/>
  <c r="V2175" i="1" s="1"/>
  <c r="V2174" i="1" s="1" a="1"/>
  <c r="V2174" i="1" s="1"/>
  <c r="U2175" i="1" a="1"/>
  <c r="U2175" i="1" s="1"/>
  <c r="U2174" i="1" s="1" a="1"/>
  <c r="U2174" i="1" s="1"/>
  <c r="W2171" i="1" a="1"/>
  <c r="W2171" i="1" s="1"/>
  <c r="V2171" i="1" a="1"/>
  <c r="V2171" i="1" s="1"/>
  <c r="U2171" i="1" a="1"/>
  <c r="U2171" i="1" s="1"/>
  <c r="V2170" i="1" a="1"/>
  <c r="V2170" i="1" s="1"/>
  <c r="U2170" i="1" a="1"/>
  <c r="U2170" i="1" s="1"/>
  <c r="W2169" i="1" a="1"/>
  <c r="W2169" i="1" s="1"/>
  <c r="V2169" i="1" a="1"/>
  <c r="V2169" i="1" s="1"/>
  <c r="U2169" i="1"/>
  <c r="V2168" i="1"/>
  <c r="U2168" i="1" a="1"/>
  <c r="U2168" i="1" s="1"/>
  <c r="W2167" i="1" a="1"/>
  <c r="W2167" i="1" s="1"/>
  <c r="V2167" i="1" a="1"/>
  <c r="V2167" i="1" s="1"/>
  <c r="U2167" i="1" a="1"/>
  <c r="U2167" i="1" s="1"/>
  <c r="V2166" i="1" a="1"/>
  <c r="V2166" i="1" s="1"/>
  <c r="U2166" i="1" a="1"/>
  <c r="U2166" i="1" s="1"/>
  <c r="W2165" i="1" a="1"/>
  <c r="W2165" i="1" s="1"/>
  <c r="V2165" i="1" a="1"/>
  <c r="V2165" i="1" s="1"/>
  <c r="U2165" i="1"/>
  <c r="V2164" i="1"/>
  <c r="U2164" i="1" a="1"/>
  <c r="U2164" i="1" s="1"/>
  <c r="W2163" i="1" a="1"/>
  <c r="W2163" i="1" s="1"/>
  <c r="V2163" i="1" a="1"/>
  <c r="V2163" i="1" s="1"/>
  <c r="U2163" i="1" a="1"/>
  <c r="U2163" i="1" s="1"/>
  <c r="V2162" i="1" a="1"/>
  <c r="V2162" i="1" s="1"/>
  <c r="U2162" i="1" a="1"/>
  <c r="U2162" i="1" s="1"/>
  <c r="W2161" i="1" a="1"/>
  <c r="W2161" i="1" s="1"/>
  <c r="V2161" i="1" a="1"/>
  <c r="V2161" i="1" s="1"/>
  <c r="U2161" i="1"/>
  <c r="V2160" i="1"/>
  <c r="U2160" i="1" a="1"/>
  <c r="U2160" i="1" s="1"/>
  <c r="W2159" i="1" a="1"/>
  <c r="W2159" i="1" s="1"/>
  <c r="V2159" i="1" a="1"/>
  <c r="V2159" i="1" s="1"/>
  <c r="U2159" i="1" a="1"/>
  <c r="U2159" i="1" s="1"/>
  <c r="V2158" i="1" a="1"/>
  <c r="V2158" i="1" s="1"/>
  <c r="U2158" i="1" a="1"/>
  <c r="U2158" i="1" s="1"/>
  <c r="W2157" i="1" a="1"/>
  <c r="W2157" i="1" s="1"/>
  <c r="V2157" i="1" a="1"/>
  <c r="V2157" i="1" s="1"/>
  <c r="U2157" i="1"/>
  <c r="V2156" i="1"/>
  <c r="U2156" i="1" a="1"/>
  <c r="U2156" i="1" s="1"/>
  <c r="W2155" i="1" a="1"/>
  <c r="W2155" i="1" s="1"/>
  <c r="V2155" i="1" a="1"/>
  <c r="V2155" i="1" s="1"/>
  <c r="U2155" i="1" a="1"/>
  <c r="U2155" i="1" s="1"/>
  <c r="V2154" i="1" a="1"/>
  <c r="V2154" i="1" s="1"/>
  <c r="U2154" i="1" a="1"/>
  <c r="U2154" i="1" s="1"/>
  <c r="W2153" i="1" a="1"/>
  <c r="W2153" i="1" s="1"/>
  <c r="V2153" i="1" a="1"/>
  <c r="V2153" i="1" s="1"/>
  <c r="U2153" i="1"/>
  <c r="V2152" i="1"/>
  <c r="U2152" i="1" a="1"/>
  <c r="U2152" i="1" s="1"/>
  <c r="W2151" i="1" a="1"/>
  <c r="W2151" i="1" s="1"/>
  <c r="V2151" i="1" a="1"/>
  <c r="V2151" i="1" s="1"/>
  <c r="U2151" i="1" a="1"/>
  <c r="U2151" i="1" s="1"/>
  <c r="V2150" i="1" a="1"/>
  <c r="V2150" i="1" s="1"/>
  <c r="U2150" i="1" a="1"/>
  <c r="U2150" i="1" s="1"/>
  <c r="W2149" i="1" a="1"/>
  <c r="W2149" i="1" s="1"/>
  <c r="V2149" i="1" a="1"/>
  <c r="V2149" i="1" s="1"/>
  <c r="U2149" i="1"/>
  <c r="V2148" i="1"/>
  <c r="U2148" i="1" a="1"/>
  <c r="U2148" i="1" s="1"/>
  <c r="W2147" i="1" a="1"/>
  <c r="W2147" i="1" s="1"/>
  <c r="W2145" i="1" s="1" a="1"/>
  <c r="W2145" i="1" s="1"/>
  <c r="V2147" i="1" a="1"/>
  <c r="V2147" i="1" s="1"/>
  <c r="V2146" i="1" s="1" a="1"/>
  <c r="V2146" i="1" s="1"/>
  <c r="U2147" i="1" a="1"/>
  <c r="U2147" i="1" s="1"/>
  <c r="U2146" i="1" s="1" a="1"/>
  <c r="U2146" i="1" s="1"/>
  <c r="W2143" i="1" a="1"/>
  <c r="W2143" i="1" s="1"/>
  <c r="W2141" i="1" s="1" a="1"/>
  <c r="W2141" i="1" s="1"/>
  <c r="V2143" i="1" a="1"/>
  <c r="V2143" i="1" s="1"/>
  <c r="V2142" i="1" s="1" a="1"/>
  <c r="V2142" i="1" s="1"/>
  <c r="U2143" i="1" a="1"/>
  <c r="U2143" i="1" s="1"/>
  <c r="U2141" i="1" s="1"/>
  <c r="W2139" i="1" a="1"/>
  <c r="W2139" i="1" s="1"/>
  <c r="V2139" i="1" a="1"/>
  <c r="V2139" i="1" s="1"/>
  <c r="U2139" i="1" a="1"/>
  <c r="U2139" i="1" s="1"/>
  <c r="V2138" i="1" a="1"/>
  <c r="V2138" i="1" s="1"/>
  <c r="U2138" i="1" a="1"/>
  <c r="U2138" i="1" s="1"/>
  <c r="W2137" i="1" a="1"/>
  <c r="W2137" i="1" s="1"/>
  <c r="V2137" i="1" a="1"/>
  <c r="V2137" i="1" s="1"/>
  <c r="U2137" i="1"/>
  <c r="V2136" i="1"/>
  <c r="U2136" i="1" a="1"/>
  <c r="U2136" i="1" s="1"/>
  <c r="W2135" i="1" a="1"/>
  <c r="W2135" i="1" s="1"/>
  <c r="V2135" i="1" a="1"/>
  <c r="V2135" i="1" s="1"/>
  <c r="U2135" i="1" a="1"/>
  <c r="U2135" i="1" s="1"/>
  <c r="V2134" i="1" a="1"/>
  <c r="V2134" i="1" s="1"/>
  <c r="U2134" i="1" a="1"/>
  <c r="U2134" i="1" s="1"/>
  <c r="W2133" i="1" a="1"/>
  <c r="W2133" i="1" s="1"/>
  <c r="V2133" i="1" a="1"/>
  <c r="V2133" i="1" s="1"/>
  <c r="U2133" i="1"/>
  <c r="V2132" i="1"/>
  <c r="U2132" i="1" a="1"/>
  <c r="U2132" i="1" s="1"/>
  <c r="W2131" i="1" a="1"/>
  <c r="W2131" i="1" s="1"/>
  <c r="W2129" i="1" s="1" a="1"/>
  <c r="W2129" i="1" s="1"/>
  <c r="V2131" i="1" a="1"/>
  <c r="V2131" i="1" s="1"/>
  <c r="V2129" i="1" s="1" a="1"/>
  <c r="V2129" i="1" s="1"/>
  <c r="U2131" i="1" a="1"/>
  <c r="U2131" i="1" s="1"/>
  <c r="U2129" i="1" s="1"/>
  <c r="W2127" i="1" a="1"/>
  <c r="W2127" i="1" s="1"/>
  <c r="V2127" i="1" a="1"/>
  <c r="V2127" i="1" s="1"/>
  <c r="U2127" i="1" a="1"/>
  <c r="U2127" i="1" s="1"/>
  <c r="V2126" i="1" a="1"/>
  <c r="V2126" i="1" s="1"/>
  <c r="U2126" i="1" a="1"/>
  <c r="U2126" i="1" s="1"/>
  <c r="W2125" i="1" a="1"/>
  <c r="W2125" i="1" s="1"/>
  <c r="V2125" i="1" a="1"/>
  <c r="V2125" i="1" s="1"/>
  <c r="U2125" i="1"/>
  <c r="V2124" i="1"/>
  <c r="U2124" i="1" a="1"/>
  <c r="U2124" i="1" s="1"/>
  <c r="W2123" i="1" a="1"/>
  <c r="W2123" i="1" s="1"/>
  <c r="V2123" i="1" a="1"/>
  <c r="V2123" i="1" s="1"/>
  <c r="U2123" i="1" a="1"/>
  <c r="U2123" i="1" s="1"/>
  <c r="V2122" i="1" a="1"/>
  <c r="V2122" i="1" s="1"/>
  <c r="U2122" i="1" a="1"/>
  <c r="U2122" i="1" s="1"/>
  <c r="W2121" i="1" a="1"/>
  <c r="W2121" i="1" s="1"/>
  <c r="V2121" i="1" a="1"/>
  <c r="V2121" i="1" s="1"/>
  <c r="U2121" i="1"/>
  <c r="V2120" i="1"/>
  <c r="U2120" i="1" a="1"/>
  <c r="U2120" i="1" s="1"/>
  <c r="W2119" i="1" a="1"/>
  <c r="W2119" i="1" s="1"/>
  <c r="W2117" i="1" s="1" a="1"/>
  <c r="W2117" i="1" s="1"/>
  <c r="V2119" i="1" a="1"/>
  <c r="V2119" i="1" s="1"/>
  <c r="U2119" i="1" a="1"/>
  <c r="U2119" i="1" s="1"/>
  <c r="W2115" i="1" a="1"/>
  <c r="W2115" i="1" s="1"/>
  <c r="V2115" i="1" a="1"/>
  <c r="V2115" i="1" s="1"/>
  <c r="U2115" i="1" a="1"/>
  <c r="U2115" i="1" s="1"/>
  <c r="V2114" i="1" a="1"/>
  <c r="V2114" i="1" s="1"/>
  <c r="U2114" i="1" a="1"/>
  <c r="U2114" i="1" s="1"/>
  <c r="W2113" i="1" a="1"/>
  <c r="W2113" i="1" s="1"/>
  <c r="V2113" i="1" a="1"/>
  <c r="V2113" i="1" s="1"/>
  <c r="U2113" i="1"/>
  <c r="V2112" i="1"/>
  <c r="U2112" i="1" a="1"/>
  <c r="U2112" i="1" s="1"/>
  <c r="W2111" i="1" a="1"/>
  <c r="W2111" i="1" s="1"/>
  <c r="V2111" i="1" a="1"/>
  <c r="V2111" i="1" s="1"/>
  <c r="U2111" i="1" a="1"/>
  <c r="U2111" i="1" s="1"/>
  <c r="V2110" i="1" a="1"/>
  <c r="V2110" i="1" s="1"/>
  <c r="U2110" i="1" a="1"/>
  <c r="U2110" i="1" s="1"/>
  <c r="W2109" i="1" a="1"/>
  <c r="W2109" i="1" s="1"/>
  <c r="V2109" i="1" a="1"/>
  <c r="V2109" i="1" s="1"/>
  <c r="U2109" i="1"/>
  <c r="V2108" i="1"/>
  <c r="U2108" i="1" a="1"/>
  <c r="U2108" i="1" s="1"/>
  <c r="W2107" i="1" a="1"/>
  <c r="W2107" i="1" s="1"/>
  <c r="V2107" i="1" a="1"/>
  <c r="V2107" i="1" s="1"/>
  <c r="U2107" i="1" a="1"/>
  <c r="U2107" i="1" s="1"/>
  <c r="V2106" i="1" a="1"/>
  <c r="V2106" i="1" s="1"/>
  <c r="U2106" i="1" a="1"/>
  <c r="U2106" i="1" s="1"/>
  <c r="W2105" i="1" a="1"/>
  <c r="W2105" i="1" s="1"/>
  <c r="V2105" i="1" a="1"/>
  <c r="V2105" i="1" s="1"/>
  <c r="U2105" i="1"/>
  <c r="V2104" i="1"/>
  <c r="U2104" i="1" a="1"/>
  <c r="U2104" i="1" s="1"/>
  <c r="W2103" i="1" a="1"/>
  <c r="W2103" i="1" s="1"/>
  <c r="V2103" i="1" a="1"/>
  <c r="V2103" i="1" s="1"/>
  <c r="U2103" i="1" a="1"/>
  <c r="U2103" i="1" s="1"/>
  <c r="V2102" i="1" a="1"/>
  <c r="V2102" i="1" s="1"/>
  <c r="U2102" i="1" a="1"/>
  <c r="U2102" i="1" s="1"/>
  <c r="W2101" i="1" a="1"/>
  <c r="W2101" i="1" s="1"/>
  <c r="V2101" i="1" a="1"/>
  <c r="V2101" i="1" s="1"/>
  <c r="U2101" i="1"/>
  <c r="V2100" i="1"/>
  <c r="U2100" i="1" a="1"/>
  <c r="U2100" i="1" s="1"/>
  <c r="W2099" i="1" a="1"/>
  <c r="W2099" i="1" s="1"/>
  <c r="V2099" i="1" a="1"/>
  <c r="V2099" i="1" s="1"/>
  <c r="U2099" i="1" a="1"/>
  <c r="U2099" i="1" s="1"/>
  <c r="V2098" i="1" a="1"/>
  <c r="V2098" i="1" s="1"/>
  <c r="U2098" i="1" a="1"/>
  <c r="U2098" i="1" s="1"/>
  <c r="W2097" i="1" a="1"/>
  <c r="W2097" i="1" s="1"/>
  <c r="V2097" i="1" a="1"/>
  <c r="V2097" i="1" s="1"/>
  <c r="U2097" i="1"/>
  <c r="V2096" i="1"/>
  <c r="U2096" i="1" a="1"/>
  <c r="U2096" i="1" s="1"/>
  <c r="W2095" i="1" a="1"/>
  <c r="W2095" i="1" s="1"/>
  <c r="V2095" i="1" a="1"/>
  <c r="V2095" i="1" s="1"/>
  <c r="U2095" i="1" a="1"/>
  <c r="U2095" i="1" s="1"/>
  <c r="V2094" i="1" a="1"/>
  <c r="V2094" i="1" s="1"/>
  <c r="U2094" i="1" a="1"/>
  <c r="U2094" i="1" s="1"/>
  <c r="W2093" i="1" a="1"/>
  <c r="W2093" i="1" s="1"/>
  <c r="V2093" i="1" a="1"/>
  <c r="V2093" i="1" s="1"/>
  <c r="U2093" i="1"/>
  <c r="V2092" i="1"/>
  <c r="U2092" i="1" a="1"/>
  <c r="U2092" i="1" s="1"/>
  <c r="W2091" i="1" a="1"/>
  <c r="W2091" i="1" s="1"/>
  <c r="W2089" i="1" s="1" a="1"/>
  <c r="W2089" i="1" s="1"/>
  <c r="V2091" i="1" a="1"/>
  <c r="V2091" i="1" s="1"/>
  <c r="U2091" i="1" a="1"/>
  <c r="U2091" i="1" s="1"/>
  <c r="W2087" i="1" a="1"/>
  <c r="W2087" i="1" s="1"/>
  <c r="W2085" i="1" s="1" a="1"/>
  <c r="W2085" i="1" s="1"/>
  <c r="V2087" i="1" a="1"/>
  <c r="V2087" i="1" s="1"/>
  <c r="V2086" i="1" s="1" a="1"/>
  <c r="V2086" i="1" s="1"/>
  <c r="U2087" i="1" a="1"/>
  <c r="U2087" i="1" s="1"/>
  <c r="U2086" i="1" s="1" a="1"/>
  <c r="U2086" i="1" s="1"/>
  <c r="W2083" i="1" a="1"/>
  <c r="W2083" i="1" s="1"/>
  <c r="W2081" i="1" s="1" a="1"/>
  <c r="W2081" i="1" s="1"/>
  <c r="V2083" i="1" a="1"/>
  <c r="V2083" i="1" s="1"/>
  <c r="U2083" i="1" a="1"/>
  <c r="U2083" i="1" s="1"/>
  <c r="W2079" i="1" a="1"/>
  <c r="W2079" i="1" s="1"/>
  <c r="V2079" i="1" a="1"/>
  <c r="V2079" i="1" s="1"/>
  <c r="U2079" i="1" a="1"/>
  <c r="U2079" i="1" s="1"/>
  <c r="V2078" i="1" a="1"/>
  <c r="V2078" i="1" s="1"/>
  <c r="U2078" i="1" a="1"/>
  <c r="U2078" i="1" s="1"/>
  <c r="W2077" i="1" a="1"/>
  <c r="W2077" i="1" s="1"/>
  <c r="V2077" i="1" a="1"/>
  <c r="V2077" i="1" s="1"/>
  <c r="U2077" i="1"/>
  <c r="V2076" i="1"/>
  <c r="U2076" i="1" a="1"/>
  <c r="U2076" i="1" s="1"/>
  <c r="W2075" i="1" a="1"/>
  <c r="W2075" i="1" s="1"/>
  <c r="V2075" i="1" a="1"/>
  <c r="V2075" i="1" s="1"/>
  <c r="U2075" i="1" a="1"/>
  <c r="U2075" i="1" s="1"/>
  <c r="V2074" i="1" a="1"/>
  <c r="V2074" i="1" s="1"/>
  <c r="U2074" i="1" a="1"/>
  <c r="U2074" i="1" s="1"/>
  <c r="W2073" i="1" a="1"/>
  <c r="W2073" i="1" s="1"/>
  <c r="V2073" i="1" a="1"/>
  <c r="V2073" i="1" s="1"/>
  <c r="U2073" i="1"/>
  <c r="V2072" i="1"/>
  <c r="U2072" i="1" a="1"/>
  <c r="U2072" i="1" s="1"/>
  <c r="W2071" i="1" a="1"/>
  <c r="W2071" i="1" s="1"/>
  <c r="V2071" i="1" a="1"/>
  <c r="V2071" i="1" s="1"/>
  <c r="U2071" i="1" a="1"/>
  <c r="U2071" i="1" s="1"/>
  <c r="V2070" i="1" a="1"/>
  <c r="V2070" i="1" s="1"/>
  <c r="U2070" i="1" a="1"/>
  <c r="U2070" i="1" s="1"/>
  <c r="W2069" i="1" a="1"/>
  <c r="W2069" i="1" s="1"/>
  <c r="V2069" i="1" a="1"/>
  <c r="V2069" i="1" s="1"/>
  <c r="U2069" i="1"/>
  <c r="V2068" i="1"/>
  <c r="U2068" i="1" a="1"/>
  <c r="U2068" i="1" s="1"/>
  <c r="W2067" i="1" a="1"/>
  <c r="W2067" i="1" s="1"/>
  <c r="V2067" i="1" a="1"/>
  <c r="V2067" i="1" s="1"/>
  <c r="U2067" i="1" a="1"/>
  <c r="U2067" i="1" s="1"/>
  <c r="V2066" i="1" a="1"/>
  <c r="V2066" i="1" s="1"/>
  <c r="U2066" i="1" a="1"/>
  <c r="U2066" i="1" s="1"/>
  <c r="W2065" i="1" a="1"/>
  <c r="W2065" i="1" s="1"/>
  <c r="V2065" i="1" a="1"/>
  <c r="V2065" i="1" s="1"/>
  <c r="U2065" i="1"/>
  <c r="V2064" i="1"/>
  <c r="U2064" i="1" a="1"/>
  <c r="U2064" i="1" s="1"/>
  <c r="W2063" i="1" a="1"/>
  <c r="W2063" i="1" s="1"/>
  <c r="W2061" i="1" s="1" a="1"/>
  <c r="W2061" i="1" s="1"/>
  <c r="V2063" i="1" a="1"/>
  <c r="V2063" i="1" s="1"/>
  <c r="U2063" i="1" a="1"/>
  <c r="U2063" i="1" s="1"/>
  <c r="U2061" i="1" s="1"/>
  <c r="W2059" i="1" a="1"/>
  <c r="W2059" i="1" s="1"/>
  <c r="V2059" i="1" a="1"/>
  <c r="V2059" i="1" s="1"/>
  <c r="U2059" i="1" a="1"/>
  <c r="U2059" i="1" s="1"/>
  <c r="V2058" i="1" a="1"/>
  <c r="V2058" i="1" s="1"/>
  <c r="U2058" i="1" a="1"/>
  <c r="U2058" i="1" s="1"/>
  <c r="W2057" i="1" a="1"/>
  <c r="W2057" i="1" s="1"/>
  <c r="V2057" i="1" a="1"/>
  <c r="V2057" i="1" s="1"/>
  <c r="U2057" i="1"/>
  <c r="V2056" i="1"/>
  <c r="U2056" i="1" a="1"/>
  <c r="U2056" i="1" s="1"/>
  <c r="W2055" i="1" a="1"/>
  <c r="W2055" i="1" s="1"/>
  <c r="V2055" i="1" a="1"/>
  <c r="V2055" i="1" s="1"/>
  <c r="U2055" i="1" a="1"/>
  <c r="U2055" i="1" s="1"/>
  <c r="V2054" i="1" a="1"/>
  <c r="V2054" i="1" s="1"/>
  <c r="U2054" i="1" a="1"/>
  <c r="U2054" i="1" s="1"/>
  <c r="W2053" i="1" a="1"/>
  <c r="W2053" i="1" s="1"/>
  <c r="V2053" i="1" a="1"/>
  <c r="V2053" i="1" s="1"/>
  <c r="U2053" i="1"/>
  <c r="V2052" i="1"/>
  <c r="U2052" i="1" a="1"/>
  <c r="U2052" i="1" s="1"/>
  <c r="W2051" i="1" a="1"/>
  <c r="W2051" i="1" s="1"/>
  <c r="V2051" i="1" a="1"/>
  <c r="V2051" i="1" s="1"/>
  <c r="U2051" i="1" a="1"/>
  <c r="U2051" i="1" s="1"/>
  <c r="V2050" i="1" a="1"/>
  <c r="V2050" i="1" s="1"/>
  <c r="U2050" i="1" a="1"/>
  <c r="U2050" i="1" s="1"/>
  <c r="W2049" i="1" a="1"/>
  <c r="W2049" i="1" s="1"/>
  <c r="V2049" i="1" a="1"/>
  <c r="V2049" i="1" s="1"/>
  <c r="U2049" i="1"/>
  <c r="V2048" i="1"/>
  <c r="U2048" i="1" a="1"/>
  <c r="U2048" i="1" s="1"/>
  <c r="W2047" i="1" a="1"/>
  <c r="W2047" i="1" s="1"/>
  <c r="V2047" i="1" a="1"/>
  <c r="V2047" i="1" s="1"/>
  <c r="U2047" i="1" a="1"/>
  <c r="U2047" i="1" s="1"/>
  <c r="V2046" i="1" a="1"/>
  <c r="V2046" i="1" s="1"/>
  <c r="U2046" i="1" a="1"/>
  <c r="U2046" i="1" s="1"/>
  <c r="W2045" i="1" a="1"/>
  <c r="W2045" i="1" s="1"/>
  <c r="V2045" i="1" a="1"/>
  <c r="V2045" i="1" s="1"/>
  <c r="U2045" i="1"/>
  <c r="V2044" i="1"/>
  <c r="U2044" i="1" a="1"/>
  <c r="U2044" i="1" s="1"/>
  <c r="W2043" i="1" a="1"/>
  <c r="W2043" i="1" s="1"/>
  <c r="V2043" i="1" a="1"/>
  <c r="V2043" i="1" s="1"/>
  <c r="U2043" i="1" a="1"/>
  <c r="U2043" i="1" s="1"/>
  <c r="V2042" i="1" a="1"/>
  <c r="V2042" i="1" s="1"/>
  <c r="U2042" i="1" a="1"/>
  <c r="U2042" i="1" s="1"/>
  <c r="W2041" i="1" a="1"/>
  <c r="W2041" i="1" s="1"/>
  <c r="V2041" i="1" a="1"/>
  <c r="V2041" i="1" s="1"/>
  <c r="U2041" i="1"/>
  <c r="V2040" i="1"/>
  <c r="U2040" i="1" a="1"/>
  <c r="U2040" i="1" s="1"/>
  <c r="W2039" i="1" a="1"/>
  <c r="W2039" i="1" s="1"/>
  <c r="V2039" i="1" a="1"/>
  <c r="V2039" i="1" s="1"/>
  <c r="U2039" i="1" a="1"/>
  <c r="U2039" i="1" s="1"/>
  <c r="V2038" i="1" a="1"/>
  <c r="V2038" i="1" s="1"/>
  <c r="U2038" i="1" a="1"/>
  <c r="U2038" i="1" s="1"/>
  <c r="W2037" i="1" a="1"/>
  <c r="W2037" i="1" s="1"/>
  <c r="V2037" i="1" a="1"/>
  <c r="V2037" i="1" s="1"/>
  <c r="U2037" i="1"/>
  <c r="V2036" i="1"/>
  <c r="U2036" i="1" a="1"/>
  <c r="U2036" i="1" s="1"/>
  <c r="W2035" i="1" a="1"/>
  <c r="W2035" i="1" s="1"/>
  <c r="V2035" i="1" a="1"/>
  <c r="V2035" i="1" s="1"/>
  <c r="U2035" i="1" a="1"/>
  <c r="U2035" i="1" s="1"/>
  <c r="V2034" i="1" a="1"/>
  <c r="V2034" i="1" s="1"/>
  <c r="U2034" i="1" a="1"/>
  <c r="U2034" i="1" s="1"/>
  <c r="W2033" i="1" a="1"/>
  <c r="W2033" i="1" s="1"/>
  <c r="V2033" i="1" a="1"/>
  <c r="V2033" i="1" s="1"/>
  <c r="U2033" i="1"/>
  <c r="V2032" i="1"/>
  <c r="U2032" i="1" a="1"/>
  <c r="U2032" i="1" s="1"/>
  <c r="W2031" i="1" a="1"/>
  <c r="W2031" i="1" s="1"/>
  <c r="W2029" i="1" s="1" a="1"/>
  <c r="W2029" i="1" s="1"/>
  <c r="V2031" i="1" a="1"/>
  <c r="V2031" i="1" s="1"/>
  <c r="U2031" i="1" a="1"/>
  <c r="U2031" i="1" s="1"/>
  <c r="W2027" i="1" a="1"/>
  <c r="W2027" i="1" s="1"/>
  <c r="V2027" i="1" a="1"/>
  <c r="V2027" i="1" s="1"/>
  <c r="U2027" i="1" a="1"/>
  <c r="U2027" i="1" s="1"/>
  <c r="V2026" i="1" a="1"/>
  <c r="V2026" i="1" s="1"/>
  <c r="U2026" i="1" a="1"/>
  <c r="U2026" i="1" s="1"/>
  <c r="W2025" i="1" a="1"/>
  <c r="W2025" i="1" s="1"/>
  <c r="V2025" i="1" a="1"/>
  <c r="V2025" i="1" s="1"/>
  <c r="U2025" i="1"/>
  <c r="V2024" i="1"/>
  <c r="U2024" i="1" a="1"/>
  <c r="U2024" i="1" s="1"/>
  <c r="W2023" i="1" a="1"/>
  <c r="W2023" i="1" s="1"/>
  <c r="V2023" i="1" a="1"/>
  <c r="V2023" i="1" s="1"/>
  <c r="U2023" i="1" a="1"/>
  <c r="U2023" i="1" s="1"/>
  <c r="V2022" i="1" a="1"/>
  <c r="V2022" i="1" s="1"/>
  <c r="U2022" i="1" a="1"/>
  <c r="U2022" i="1" s="1"/>
  <c r="W2021" i="1" a="1"/>
  <c r="W2021" i="1" s="1"/>
  <c r="V2021" i="1" a="1"/>
  <c r="V2021" i="1" s="1"/>
  <c r="U2021" i="1"/>
  <c r="V2020" i="1"/>
  <c r="U2020" i="1" a="1"/>
  <c r="U2020" i="1" s="1"/>
  <c r="W2019" i="1" a="1"/>
  <c r="W2019" i="1" s="1"/>
  <c r="V2019" i="1" a="1"/>
  <c r="V2019" i="1" s="1"/>
  <c r="U2019" i="1" a="1"/>
  <c r="U2019" i="1" s="1"/>
  <c r="V2018" i="1" a="1"/>
  <c r="V2018" i="1" s="1"/>
  <c r="U2018" i="1" a="1"/>
  <c r="U2018" i="1" s="1"/>
  <c r="W2017" i="1" a="1"/>
  <c r="W2017" i="1" s="1"/>
  <c r="V2017" i="1" a="1"/>
  <c r="V2017" i="1" s="1"/>
  <c r="U2017" i="1"/>
  <c r="V2016" i="1"/>
  <c r="U2016" i="1" a="1"/>
  <c r="U2016" i="1" s="1"/>
  <c r="W2015" i="1" a="1"/>
  <c r="W2015" i="1" s="1"/>
  <c r="V2015" i="1" a="1"/>
  <c r="V2015" i="1" s="1"/>
  <c r="U2015" i="1" a="1"/>
  <c r="U2015" i="1" s="1"/>
  <c r="V2014" i="1" a="1"/>
  <c r="V2014" i="1" s="1"/>
  <c r="U2014" i="1" a="1"/>
  <c r="U2014" i="1" s="1"/>
  <c r="W2013" i="1" a="1"/>
  <c r="W2013" i="1" s="1"/>
  <c r="V2013" i="1" a="1"/>
  <c r="V2013" i="1" s="1"/>
  <c r="U2013" i="1"/>
  <c r="V2012" i="1"/>
  <c r="U2012" i="1" a="1"/>
  <c r="U2012" i="1" s="1"/>
  <c r="W2011" i="1" a="1"/>
  <c r="W2011" i="1" s="1"/>
  <c r="W2009" i="1" s="1" a="1"/>
  <c r="W2009" i="1" s="1"/>
  <c r="V2011" i="1" a="1"/>
  <c r="V2011" i="1" s="1"/>
  <c r="U2011" i="1" a="1"/>
  <c r="U2011" i="1" s="1"/>
  <c r="U2009" i="1" s="1"/>
  <c r="W2007" i="1" a="1"/>
  <c r="W2007" i="1" s="1"/>
  <c r="W2005" i="1" s="1" a="1"/>
  <c r="W2005" i="1" s="1"/>
  <c r="V2007" i="1" a="1"/>
  <c r="V2007" i="1" s="1"/>
  <c r="V2006" i="1" s="1" a="1"/>
  <c r="V2006" i="1" s="1"/>
  <c r="U2007" i="1" a="1"/>
  <c r="U2007" i="1" s="1"/>
  <c r="U2006" i="1" s="1" a="1"/>
  <c r="U2006" i="1" s="1"/>
  <c r="W2003" i="1" a="1"/>
  <c r="W2003" i="1" s="1"/>
  <c r="V2003" i="1" a="1"/>
  <c r="V2003" i="1" s="1"/>
  <c r="U2003" i="1" a="1"/>
  <c r="U2003" i="1" s="1"/>
  <c r="V2002" i="1" a="1"/>
  <c r="V2002" i="1" s="1"/>
  <c r="U2002" i="1" a="1"/>
  <c r="U2002" i="1" s="1"/>
  <c r="W2001" i="1" a="1"/>
  <c r="W2001" i="1" s="1"/>
  <c r="V2001" i="1" a="1"/>
  <c r="V2001" i="1" s="1"/>
  <c r="U2001" i="1"/>
  <c r="V2000" i="1"/>
  <c r="U2000" i="1" a="1"/>
  <c r="U2000" i="1" s="1"/>
  <c r="W1999" i="1" a="1"/>
  <c r="W1999" i="1" s="1"/>
  <c r="W1997" i="1" s="1" a="1"/>
  <c r="W1997" i="1" s="1"/>
  <c r="V1999" i="1" a="1"/>
  <c r="V1999" i="1" s="1"/>
  <c r="U1999" i="1" a="1"/>
  <c r="U1999" i="1" s="1"/>
  <c r="U1997" i="1" s="1"/>
  <c r="W1995" i="1" a="1"/>
  <c r="W1995" i="1" s="1"/>
  <c r="V1995" i="1" a="1"/>
  <c r="V1995" i="1" s="1"/>
  <c r="U1995" i="1" a="1"/>
  <c r="U1995" i="1" s="1"/>
  <c r="V1994" i="1" a="1"/>
  <c r="V1994" i="1" s="1"/>
  <c r="U1994" i="1" a="1"/>
  <c r="U1994" i="1" s="1"/>
  <c r="W1993" i="1" a="1"/>
  <c r="W1993" i="1" s="1"/>
  <c r="V1993" i="1" a="1"/>
  <c r="V1993" i="1" s="1"/>
  <c r="U1993" i="1"/>
  <c r="V1992" i="1"/>
  <c r="U1992" i="1" a="1"/>
  <c r="U1992" i="1" s="1"/>
  <c r="W1991" i="1" a="1"/>
  <c r="W1991" i="1" s="1"/>
  <c r="W1989" i="1" s="1" a="1"/>
  <c r="W1989" i="1" s="1"/>
  <c r="V1991" i="1" a="1"/>
  <c r="V1991" i="1" s="1"/>
  <c r="U1991" i="1" a="1"/>
  <c r="U1991" i="1" s="1"/>
  <c r="W1987" i="1" a="1"/>
  <c r="W1987" i="1" s="1"/>
  <c r="V1987" i="1" a="1"/>
  <c r="V1987" i="1" s="1"/>
  <c r="U1987" i="1" a="1"/>
  <c r="U1987" i="1" s="1"/>
  <c r="V1986" i="1" a="1"/>
  <c r="V1986" i="1" s="1"/>
  <c r="U1986" i="1" a="1"/>
  <c r="U1986" i="1" s="1"/>
  <c r="W1985" i="1" a="1"/>
  <c r="W1985" i="1" s="1"/>
  <c r="V1985" i="1" a="1"/>
  <c r="V1985" i="1" s="1"/>
  <c r="U1985" i="1"/>
  <c r="V1984" i="1"/>
  <c r="U1984" i="1" a="1"/>
  <c r="U1984" i="1" s="1"/>
  <c r="W1983" i="1" a="1"/>
  <c r="W1983" i="1" s="1"/>
  <c r="W1981" i="1" s="1" a="1"/>
  <c r="W1981" i="1" s="1"/>
  <c r="V1983" i="1" a="1"/>
  <c r="V1983" i="1" s="1"/>
  <c r="U1983" i="1" a="1"/>
  <c r="U1983" i="1" s="1"/>
  <c r="W1979" i="1" a="1"/>
  <c r="W1979" i="1" s="1"/>
  <c r="W1977" i="1" s="1" a="1"/>
  <c r="W1977" i="1" s="1"/>
  <c r="V1979" i="1" a="1"/>
  <c r="V1979" i="1" s="1"/>
  <c r="V1977" i="1" s="1" a="1"/>
  <c r="V1977" i="1" s="1"/>
  <c r="U1979" i="1" a="1"/>
  <c r="U1979" i="1" s="1"/>
  <c r="U1978" i="1" s="1" a="1"/>
  <c r="U1978" i="1" s="1"/>
  <c r="W1975" i="1" a="1"/>
  <c r="W1975" i="1" s="1"/>
  <c r="V1975" i="1" a="1"/>
  <c r="V1975" i="1" s="1"/>
  <c r="U1975" i="1" a="1"/>
  <c r="U1975" i="1" s="1"/>
  <c r="V1974" i="1" a="1"/>
  <c r="V1974" i="1" s="1"/>
  <c r="U1974" i="1" a="1"/>
  <c r="U1974" i="1" s="1"/>
  <c r="W1973" i="1" a="1"/>
  <c r="W1973" i="1" s="1"/>
  <c r="V1973" i="1" a="1"/>
  <c r="V1973" i="1" s="1"/>
  <c r="U1973" i="1"/>
  <c r="V1972" i="1"/>
  <c r="U1972" i="1" a="1"/>
  <c r="U1972" i="1" s="1"/>
  <c r="W1971" i="1" a="1"/>
  <c r="W1971" i="1" s="1"/>
  <c r="V1971" i="1" a="1"/>
  <c r="V1971" i="1" s="1"/>
  <c r="U1971" i="1" a="1"/>
  <c r="U1971" i="1" s="1"/>
  <c r="V1970" i="1" a="1"/>
  <c r="V1970" i="1" s="1"/>
  <c r="U1970" i="1" a="1"/>
  <c r="U1970" i="1" s="1"/>
  <c r="W1969" i="1" a="1"/>
  <c r="W1969" i="1" s="1"/>
  <c r="V1969" i="1" a="1"/>
  <c r="V1969" i="1" s="1"/>
  <c r="U1969" i="1"/>
  <c r="V1968" i="1"/>
  <c r="U1968" i="1" a="1"/>
  <c r="U1968" i="1" s="1"/>
  <c r="W1967" i="1" a="1"/>
  <c r="W1967" i="1" s="1"/>
  <c r="V1967" i="1" a="1"/>
  <c r="V1967" i="1" s="1"/>
  <c r="U1967" i="1" a="1"/>
  <c r="U1967" i="1" s="1"/>
  <c r="V1966" i="1" a="1"/>
  <c r="V1966" i="1" s="1"/>
  <c r="U1966" i="1" a="1"/>
  <c r="U1966" i="1" s="1"/>
  <c r="W1965" i="1" a="1"/>
  <c r="W1965" i="1" s="1"/>
  <c r="V1965" i="1" a="1"/>
  <c r="V1965" i="1" s="1"/>
  <c r="U1965" i="1"/>
  <c r="V1964" i="1"/>
  <c r="U1964" i="1" a="1"/>
  <c r="U1964" i="1" s="1"/>
  <c r="W1963" i="1" a="1"/>
  <c r="W1963" i="1" s="1"/>
  <c r="V1963" i="1" a="1"/>
  <c r="V1963" i="1" s="1"/>
  <c r="U1963" i="1" a="1"/>
  <c r="U1963" i="1" s="1"/>
  <c r="V1962" i="1" a="1"/>
  <c r="V1962" i="1" s="1"/>
  <c r="U1962" i="1" a="1"/>
  <c r="U1962" i="1" s="1"/>
  <c r="W1961" i="1" a="1"/>
  <c r="W1961" i="1" s="1"/>
  <c r="V1961" i="1" a="1"/>
  <c r="V1961" i="1" s="1"/>
  <c r="U1961" i="1"/>
  <c r="V1960" i="1"/>
  <c r="U1960" i="1" a="1"/>
  <c r="U1960" i="1" s="1"/>
  <c r="W1959" i="1" a="1"/>
  <c r="W1959" i="1" s="1"/>
  <c r="V1959" i="1" a="1"/>
  <c r="V1959" i="1" s="1"/>
  <c r="U1959" i="1" a="1"/>
  <c r="U1959" i="1" s="1"/>
  <c r="V1958" i="1" a="1"/>
  <c r="V1958" i="1" s="1"/>
  <c r="U1958" i="1" a="1"/>
  <c r="U1958" i="1" s="1"/>
  <c r="W1957" i="1" a="1"/>
  <c r="W1957" i="1" s="1"/>
  <c r="V1957" i="1" a="1"/>
  <c r="V1957" i="1" s="1"/>
  <c r="U1957" i="1"/>
  <c r="V1956" i="1"/>
  <c r="U1956" i="1" a="1"/>
  <c r="U1956" i="1" s="1"/>
  <c r="W1955" i="1" a="1"/>
  <c r="W1955" i="1" s="1"/>
  <c r="W1953" i="1" s="1" a="1"/>
  <c r="W1953" i="1" s="1"/>
  <c r="V1955" i="1" a="1"/>
  <c r="V1955" i="1" s="1"/>
  <c r="U1955" i="1" a="1"/>
  <c r="U1955" i="1" s="1"/>
  <c r="W1951" i="1" a="1"/>
  <c r="W1951" i="1" s="1"/>
  <c r="V1951" i="1" a="1"/>
  <c r="V1951" i="1" s="1"/>
  <c r="U1951" i="1" a="1"/>
  <c r="U1951" i="1" s="1"/>
  <c r="V1950" i="1" a="1"/>
  <c r="V1950" i="1" s="1"/>
  <c r="U1950" i="1" a="1"/>
  <c r="U1950" i="1" s="1"/>
  <c r="W1949" i="1" a="1"/>
  <c r="W1949" i="1" s="1"/>
  <c r="V1949" i="1" a="1"/>
  <c r="V1949" i="1" s="1"/>
  <c r="U1949" i="1"/>
  <c r="V1948" i="1"/>
  <c r="U1948" i="1" a="1"/>
  <c r="U1948" i="1" s="1"/>
  <c r="W1947" i="1" a="1"/>
  <c r="W1947" i="1" s="1"/>
  <c r="W1945" i="1" s="1" a="1"/>
  <c r="W1945" i="1" s="1"/>
  <c r="V1947" i="1" a="1"/>
  <c r="V1947" i="1" s="1"/>
  <c r="U1947" i="1" a="1"/>
  <c r="U1947" i="1" s="1"/>
  <c r="U1945" i="1" s="1"/>
  <c r="W1943" i="1" a="1"/>
  <c r="W1943" i="1" s="1"/>
  <c r="W1941" i="1" s="1" a="1"/>
  <c r="W1941" i="1" s="1"/>
  <c r="V1943" i="1" a="1"/>
  <c r="V1943" i="1" s="1"/>
  <c r="U1943" i="1" a="1"/>
  <c r="U1943" i="1" s="1"/>
  <c r="U1941" i="1" s="1"/>
  <c r="W1939" i="1" a="1"/>
  <c r="W1939" i="1" s="1"/>
  <c r="W1937" i="1" s="1" a="1"/>
  <c r="W1937" i="1" s="1"/>
  <c r="V1939" i="1" a="1"/>
  <c r="V1939" i="1" s="1"/>
  <c r="U1939" i="1" a="1"/>
  <c r="U1939" i="1" s="1"/>
  <c r="U1937" i="1" s="1"/>
  <c r="W1935" i="1" a="1"/>
  <c r="W1935" i="1" s="1"/>
  <c r="V1935" i="1" a="1"/>
  <c r="V1935" i="1" s="1"/>
  <c r="U1935" i="1" a="1"/>
  <c r="U1935" i="1" s="1"/>
  <c r="V1934" i="1" a="1"/>
  <c r="V1934" i="1" s="1"/>
  <c r="U1934" i="1" a="1"/>
  <c r="U1934" i="1" s="1"/>
  <c r="W1933" i="1" a="1"/>
  <c r="W1933" i="1" s="1"/>
  <c r="V1933" i="1" a="1"/>
  <c r="V1933" i="1" s="1"/>
  <c r="U1933" i="1"/>
  <c r="V1932" i="1"/>
  <c r="U1932" i="1" a="1"/>
  <c r="U1932" i="1" s="1"/>
  <c r="W1931" i="1" a="1"/>
  <c r="W1931" i="1" s="1"/>
  <c r="W1929" i="1" s="1" a="1"/>
  <c r="W1929" i="1" s="1"/>
  <c r="V1931" i="1" a="1"/>
  <c r="V1931" i="1" s="1"/>
  <c r="V1929" i="1" s="1" a="1"/>
  <c r="V1929" i="1" s="1"/>
  <c r="U1931" i="1" a="1"/>
  <c r="U1931" i="1" s="1"/>
  <c r="U1929" i="1" s="1"/>
  <c r="W1927" i="1" a="1"/>
  <c r="W1927" i="1" s="1"/>
  <c r="V1927" i="1" a="1"/>
  <c r="V1927" i="1" s="1"/>
  <c r="U1927" i="1" a="1"/>
  <c r="U1927" i="1" s="1"/>
  <c r="V1926" i="1" a="1"/>
  <c r="V1926" i="1" s="1"/>
  <c r="U1926" i="1" a="1"/>
  <c r="U1926" i="1" s="1"/>
  <c r="W1925" i="1" a="1"/>
  <c r="W1925" i="1" s="1"/>
  <c r="V1925" i="1" a="1"/>
  <c r="V1925" i="1" s="1"/>
  <c r="U1925" i="1"/>
  <c r="V1924" i="1"/>
  <c r="U1924" i="1" a="1"/>
  <c r="U1924" i="1" s="1"/>
  <c r="W1923" i="1" a="1"/>
  <c r="W1923" i="1" s="1"/>
  <c r="V1923" i="1" a="1"/>
  <c r="V1923" i="1" s="1"/>
  <c r="U1923" i="1" a="1"/>
  <c r="U1923" i="1" s="1"/>
  <c r="V1922" i="1" a="1"/>
  <c r="V1922" i="1" s="1"/>
  <c r="U1922" i="1" a="1"/>
  <c r="U1922" i="1" s="1"/>
  <c r="W1921" i="1" a="1"/>
  <c r="W1921" i="1" s="1"/>
  <c r="V1921" i="1" a="1"/>
  <c r="V1921" i="1" s="1"/>
  <c r="U1921" i="1"/>
  <c r="V1920" i="1"/>
  <c r="U1920" i="1" a="1"/>
  <c r="U1920" i="1" s="1"/>
  <c r="W1919" i="1" a="1"/>
  <c r="W1919" i="1" s="1"/>
  <c r="V1919" i="1" a="1"/>
  <c r="V1919" i="1" s="1"/>
  <c r="U1919" i="1" a="1"/>
  <c r="U1919" i="1" s="1"/>
  <c r="V1918" i="1" a="1"/>
  <c r="V1918" i="1" s="1"/>
  <c r="U1918" i="1" a="1"/>
  <c r="U1918" i="1" s="1"/>
  <c r="W1917" i="1" a="1"/>
  <c r="W1917" i="1" s="1"/>
  <c r="V1917" i="1" a="1"/>
  <c r="V1917" i="1" s="1"/>
  <c r="U1917" i="1"/>
  <c r="V1916" i="1"/>
  <c r="U1916" i="1" a="1"/>
  <c r="U1916" i="1" s="1"/>
  <c r="W1915" i="1" a="1"/>
  <c r="W1915" i="1" s="1"/>
  <c r="W1913" i="1" s="1" a="1"/>
  <c r="W1913" i="1" s="1"/>
  <c r="V1915" i="1" a="1"/>
  <c r="V1915" i="1" s="1"/>
  <c r="U1915" i="1" a="1"/>
  <c r="U1915" i="1" s="1"/>
  <c r="U1913" i="1" s="1"/>
  <c r="W1911" i="1" a="1"/>
  <c r="W1911" i="1" s="1"/>
  <c r="W1909" i="1" s="1" a="1"/>
  <c r="W1909" i="1" s="1"/>
  <c r="V1911" i="1" a="1"/>
  <c r="V1911" i="1" s="1"/>
  <c r="U1911" i="1" a="1"/>
  <c r="U1911" i="1" s="1"/>
  <c r="U1909" i="1" s="1"/>
  <c r="W1907" i="1" a="1"/>
  <c r="W1907" i="1" s="1"/>
  <c r="W1905" i="1" s="1" a="1"/>
  <c r="W1905" i="1" s="1"/>
  <c r="V1907" i="1" a="1"/>
  <c r="V1907" i="1" s="1"/>
  <c r="U1907" i="1" a="1"/>
  <c r="U1907" i="1" s="1"/>
  <c r="U1905" i="1" s="1"/>
  <c r="W1903" i="1" a="1"/>
  <c r="W1903" i="1" s="1"/>
  <c r="W1901" i="1" s="1" a="1"/>
  <c r="W1901" i="1" s="1"/>
  <c r="V1903" i="1" a="1"/>
  <c r="V1903" i="1" s="1"/>
  <c r="V1901" i="1" s="1" a="1"/>
  <c r="V1901" i="1" s="1"/>
  <c r="U1903" i="1" a="1"/>
  <c r="U1903" i="1" s="1"/>
  <c r="U1901" i="1" s="1"/>
  <c r="W1899" i="1" a="1"/>
  <c r="W1899" i="1" s="1"/>
  <c r="W1897" i="1" s="1" a="1"/>
  <c r="W1897" i="1" s="1"/>
  <c r="V1899" i="1" a="1"/>
  <c r="V1899" i="1" s="1"/>
  <c r="U1899" i="1" a="1"/>
  <c r="U1899" i="1" s="1"/>
  <c r="W1895" i="1" a="1"/>
  <c r="W1895" i="1" s="1"/>
  <c r="W1893" i="1" s="1" a="1"/>
  <c r="W1893" i="1" s="1"/>
  <c r="V1895" i="1" a="1"/>
  <c r="V1895" i="1" s="1"/>
  <c r="V1894" i="1" s="1" a="1"/>
  <c r="V1894" i="1" s="1"/>
  <c r="U1895" i="1" a="1"/>
  <c r="U1895" i="1" s="1"/>
  <c r="U1894" i="1" s="1" a="1"/>
  <c r="U1894" i="1" s="1"/>
  <c r="W1891" i="1" a="1"/>
  <c r="W1891" i="1" s="1"/>
  <c r="V1891" i="1" a="1"/>
  <c r="V1891" i="1" s="1"/>
  <c r="U1891" i="1" a="1"/>
  <c r="U1891" i="1" s="1"/>
  <c r="V1890" i="1" a="1"/>
  <c r="V1890" i="1" s="1"/>
  <c r="U1890" i="1" a="1"/>
  <c r="U1890" i="1" s="1"/>
  <c r="W1889" i="1" a="1"/>
  <c r="W1889" i="1" s="1"/>
  <c r="V1889" i="1" a="1"/>
  <c r="V1889" i="1" s="1"/>
  <c r="U1889" i="1"/>
  <c r="V1888" i="1"/>
  <c r="U1888" i="1" a="1"/>
  <c r="U1888" i="1" s="1"/>
  <c r="W1887" i="1" a="1"/>
  <c r="W1887" i="1" s="1"/>
  <c r="V1887" i="1" a="1"/>
  <c r="V1887" i="1" s="1"/>
  <c r="U1887" i="1" a="1"/>
  <c r="U1887" i="1" s="1"/>
  <c r="V1886" i="1" a="1"/>
  <c r="V1886" i="1" s="1"/>
  <c r="U1886" i="1" a="1"/>
  <c r="U1886" i="1" s="1"/>
  <c r="W1885" i="1" a="1"/>
  <c r="W1885" i="1" s="1"/>
  <c r="V1885" i="1" a="1"/>
  <c r="V1885" i="1" s="1"/>
  <c r="U1885" i="1"/>
  <c r="V1884" i="1"/>
  <c r="U1884" i="1" a="1"/>
  <c r="U1884" i="1" s="1"/>
  <c r="W1883" i="1" a="1"/>
  <c r="W1883" i="1" s="1"/>
  <c r="W1881" i="1" s="1" a="1"/>
  <c r="W1881" i="1" s="1"/>
  <c r="V1883" i="1" a="1"/>
  <c r="V1883" i="1" s="1"/>
  <c r="V1881" i="1" s="1" a="1"/>
  <c r="V1881" i="1" s="1"/>
  <c r="U1883" i="1" a="1"/>
  <c r="U1883" i="1" s="1"/>
  <c r="U1881" i="1" s="1"/>
  <c r="W1879" i="1" a="1"/>
  <c r="W1879" i="1" s="1"/>
  <c r="V1879" i="1" a="1"/>
  <c r="V1879" i="1" s="1"/>
  <c r="U1879" i="1" a="1"/>
  <c r="U1879" i="1" s="1"/>
  <c r="V1878" i="1" a="1"/>
  <c r="V1878" i="1" s="1"/>
  <c r="U1878" i="1" a="1"/>
  <c r="U1878" i="1" s="1"/>
  <c r="W1877" i="1" a="1"/>
  <c r="W1877" i="1" s="1"/>
  <c r="V1877" i="1" a="1"/>
  <c r="V1877" i="1" s="1"/>
  <c r="U1877" i="1"/>
  <c r="V1876" i="1"/>
  <c r="U1876" i="1" a="1"/>
  <c r="U1876" i="1" s="1"/>
  <c r="W1875" i="1" a="1"/>
  <c r="W1875" i="1" s="1"/>
  <c r="V1875" i="1" a="1"/>
  <c r="V1875" i="1" s="1"/>
  <c r="U1875" i="1" a="1"/>
  <c r="U1875" i="1" s="1"/>
  <c r="V1874" i="1" a="1"/>
  <c r="V1874" i="1" s="1"/>
  <c r="U1874" i="1" a="1"/>
  <c r="U1874" i="1" s="1"/>
  <c r="W1873" i="1" a="1"/>
  <c r="W1873" i="1" s="1"/>
  <c r="V1873" i="1" a="1"/>
  <c r="V1873" i="1" s="1"/>
  <c r="U1873" i="1"/>
  <c r="V1872" i="1"/>
  <c r="U1872" i="1" a="1"/>
  <c r="U1872" i="1" s="1"/>
  <c r="W1871" i="1" a="1"/>
  <c r="W1871" i="1" s="1"/>
  <c r="W1869" i="1" s="1" a="1"/>
  <c r="W1869" i="1" s="1"/>
  <c r="V1871" i="1" a="1"/>
  <c r="V1871" i="1" s="1"/>
  <c r="V1868" i="1" s="1"/>
  <c r="U1871" i="1" a="1"/>
  <c r="U1871" i="1" s="1"/>
  <c r="U1869" i="1" s="1"/>
  <c r="W1867" i="1" a="1"/>
  <c r="W1867" i="1" s="1"/>
  <c r="W1865" i="1" s="1" a="1"/>
  <c r="W1865" i="1" s="1"/>
  <c r="V1867" i="1" a="1"/>
  <c r="V1867" i="1" s="1"/>
  <c r="V1865" i="1" s="1" a="1"/>
  <c r="V1865" i="1" s="1"/>
  <c r="U1867" i="1" a="1"/>
  <c r="U1867" i="1" s="1"/>
  <c r="U1865" i="1" s="1"/>
  <c r="W1863" i="1" a="1"/>
  <c r="W1863" i="1" s="1"/>
  <c r="V1863" i="1" a="1"/>
  <c r="V1863" i="1" s="1"/>
  <c r="U1863" i="1" a="1"/>
  <c r="U1863" i="1" s="1"/>
  <c r="V1862" i="1" a="1"/>
  <c r="V1862" i="1" s="1"/>
  <c r="U1862" i="1" a="1"/>
  <c r="U1862" i="1" s="1"/>
  <c r="W1861" i="1" a="1"/>
  <c r="W1861" i="1" s="1"/>
  <c r="V1861" i="1" a="1"/>
  <c r="V1861" i="1" s="1"/>
  <c r="U1861" i="1"/>
  <c r="V1860" i="1"/>
  <c r="U1860" i="1" a="1"/>
  <c r="U1860" i="1" s="1"/>
  <c r="W1859" i="1" a="1"/>
  <c r="W1859" i="1" s="1"/>
  <c r="V1859" i="1" a="1"/>
  <c r="V1859" i="1" s="1"/>
  <c r="U1859" i="1" a="1"/>
  <c r="U1859" i="1" s="1"/>
  <c r="V1858" i="1" a="1"/>
  <c r="V1858" i="1" s="1"/>
  <c r="U1858" i="1" a="1"/>
  <c r="U1858" i="1" s="1"/>
  <c r="W1857" i="1" a="1"/>
  <c r="W1857" i="1" s="1"/>
  <c r="V1857" i="1" a="1"/>
  <c r="V1857" i="1" s="1"/>
  <c r="U1857" i="1"/>
  <c r="V1856" i="1"/>
  <c r="U1856" i="1" a="1"/>
  <c r="U1856" i="1" s="1"/>
  <c r="W1855" i="1" a="1"/>
  <c r="W1855" i="1" s="1"/>
  <c r="V1855" i="1" a="1"/>
  <c r="V1855" i="1" s="1"/>
  <c r="U1855" i="1" a="1"/>
  <c r="U1855" i="1" s="1"/>
  <c r="V1854" i="1" a="1"/>
  <c r="V1854" i="1" s="1"/>
  <c r="U1854" i="1" a="1"/>
  <c r="U1854" i="1" s="1"/>
  <c r="W1853" i="1" a="1"/>
  <c r="W1853" i="1" s="1"/>
  <c r="V1853" i="1" a="1"/>
  <c r="V1853" i="1" s="1"/>
  <c r="U1853" i="1"/>
  <c r="V1852" i="1"/>
  <c r="U1852" i="1" a="1"/>
  <c r="U1852" i="1" s="1"/>
  <c r="W1851" i="1" a="1"/>
  <c r="W1851" i="1" s="1"/>
  <c r="V1851" i="1" a="1"/>
  <c r="V1851" i="1" s="1"/>
  <c r="U1851" i="1" a="1"/>
  <c r="U1851" i="1" s="1"/>
  <c r="V1850" i="1" a="1"/>
  <c r="V1850" i="1" s="1"/>
  <c r="U1850" i="1" a="1"/>
  <c r="U1850" i="1" s="1"/>
  <c r="W1849" i="1" a="1"/>
  <c r="W1849" i="1" s="1"/>
  <c r="V1849" i="1" a="1"/>
  <c r="V1849" i="1" s="1"/>
  <c r="U1849" i="1"/>
  <c r="V1848" i="1"/>
  <c r="U1848" i="1" a="1"/>
  <c r="U1848" i="1" s="1"/>
  <c r="W1847" i="1" a="1"/>
  <c r="W1847" i="1" s="1"/>
  <c r="V1847" i="1" a="1"/>
  <c r="V1847" i="1" s="1"/>
  <c r="U1847" i="1" a="1"/>
  <c r="U1847" i="1" s="1"/>
  <c r="V1846" i="1" a="1"/>
  <c r="V1846" i="1" s="1"/>
  <c r="U1846" i="1" a="1"/>
  <c r="U1846" i="1" s="1"/>
  <c r="W1845" i="1" a="1"/>
  <c r="W1845" i="1" s="1"/>
  <c r="V1845" i="1" a="1"/>
  <c r="V1845" i="1" s="1"/>
  <c r="U1845" i="1"/>
  <c r="V1844" i="1"/>
  <c r="U1844" i="1" a="1"/>
  <c r="U1844" i="1" s="1"/>
  <c r="W1843" i="1" a="1"/>
  <c r="W1843" i="1" s="1"/>
  <c r="V1843" i="1" a="1"/>
  <c r="V1843" i="1" s="1"/>
  <c r="U1843" i="1" a="1"/>
  <c r="U1843" i="1" s="1"/>
  <c r="V1842" i="1" a="1"/>
  <c r="V1842" i="1" s="1"/>
  <c r="U1842" i="1" a="1"/>
  <c r="U1842" i="1" s="1"/>
  <c r="W1841" i="1" a="1"/>
  <c r="W1841" i="1" s="1"/>
  <c r="V1841" i="1" a="1"/>
  <c r="V1841" i="1" s="1"/>
  <c r="U1841" i="1"/>
  <c r="V1840" i="1"/>
  <c r="U1840" i="1" a="1"/>
  <c r="U1840" i="1" s="1"/>
  <c r="W1839" i="1" a="1"/>
  <c r="W1839" i="1" s="1"/>
  <c r="V1839" i="1" a="1"/>
  <c r="V1839" i="1" s="1"/>
  <c r="U1839" i="1" a="1"/>
  <c r="U1839" i="1" s="1"/>
  <c r="V1838" i="1" a="1"/>
  <c r="V1838" i="1" s="1"/>
  <c r="U1838" i="1" a="1"/>
  <c r="U1838" i="1" s="1"/>
  <c r="W1837" i="1" a="1"/>
  <c r="W1837" i="1" s="1"/>
  <c r="V1837" i="1" a="1"/>
  <c r="V1837" i="1" s="1"/>
  <c r="U1837" i="1"/>
  <c r="V1836" i="1"/>
  <c r="U1836" i="1" a="1"/>
  <c r="U1836" i="1" s="1"/>
  <c r="W1835" i="1" a="1"/>
  <c r="W1835" i="1" s="1"/>
  <c r="V1835" i="1" a="1"/>
  <c r="V1835" i="1" s="1"/>
  <c r="U1835" i="1" a="1"/>
  <c r="U1835" i="1" s="1"/>
  <c r="V1834" i="1" a="1"/>
  <c r="V1834" i="1" s="1"/>
  <c r="U1834" i="1" a="1"/>
  <c r="U1834" i="1" s="1"/>
  <c r="W1833" i="1" a="1"/>
  <c r="W1833" i="1" s="1"/>
  <c r="V1833" i="1" a="1"/>
  <c r="V1833" i="1" s="1"/>
  <c r="U1833" i="1"/>
  <c r="V1832" i="1"/>
  <c r="U1832" i="1" a="1"/>
  <c r="U1832" i="1" s="1"/>
  <c r="W1831" i="1" a="1"/>
  <c r="W1831" i="1" s="1"/>
  <c r="V1831" i="1" a="1"/>
  <c r="V1831" i="1" s="1"/>
  <c r="U1831" i="1" a="1"/>
  <c r="U1831" i="1" s="1"/>
  <c r="V1830" i="1" a="1"/>
  <c r="V1830" i="1" s="1"/>
  <c r="U1830" i="1" a="1"/>
  <c r="U1830" i="1" s="1"/>
  <c r="W1829" i="1" a="1"/>
  <c r="W1829" i="1" s="1"/>
  <c r="V1829" i="1" a="1"/>
  <c r="V1829" i="1" s="1"/>
  <c r="U1829" i="1"/>
  <c r="V1828" i="1"/>
  <c r="U1828" i="1" a="1"/>
  <c r="U1828" i="1" s="1"/>
  <c r="W1827" i="1" a="1"/>
  <c r="W1827" i="1" s="1"/>
  <c r="V1827" i="1" a="1"/>
  <c r="V1827" i="1" s="1"/>
  <c r="U1827" i="1" a="1"/>
  <c r="U1827" i="1" s="1"/>
  <c r="V1826" i="1" a="1"/>
  <c r="V1826" i="1" s="1"/>
  <c r="U1826" i="1" a="1"/>
  <c r="U1826" i="1" s="1"/>
  <c r="W1825" i="1" a="1"/>
  <c r="W1825" i="1" s="1"/>
  <c r="V1825" i="1" a="1"/>
  <c r="V1825" i="1" s="1"/>
  <c r="U1825" i="1"/>
  <c r="V1824" i="1"/>
  <c r="U1824" i="1" a="1"/>
  <c r="U1824" i="1" s="1"/>
  <c r="W1823" i="1" a="1"/>
  <c r="W1823" i="1" s="1"/>
  <c r="V1823" i="1" a="1"/>
  <c r="V1823" i="1" s="1"/>
  <c r="U1823" i="1" a="1"/>
  <c r="U1823" i="1" s="1"/>
  <c r="V1822" i="1" a="1"/>
  <c r="V1822" i="1" s="1"/>
  <c r="U1822" i="1" a="1"/>
  <c r="U1822" i="1" s="1"/>
  <c r="W1821" i="1" a="1"/>
  <c r="W1821" i="1" s="1"/>
  <c r="V1821" i="1" a="1"/>
  <c r="V1821" i="1" s="1"/>
  <c r="U1821" i="1"/>
  <c r="V1820" i="1"/>
  <c r="U1820" i="1" a="1"/>
  <c r="U1820" i="1" s="1"/>
  <c r="W1819" i="1" a="1"/>
  <c r="W1819" i="1" s="1"/>
  <c r="W1817" i="1" s="1" a="1"/>
  <c r="W1817" i="1" s="1"/>
  <c r="V1819" i="1" a="1"/>
  <c r="V1819" i="1" s="1"/>
  <c r="U1819" i="1" a="1"/>
  <c r="U1819" i="1" s="1"/>
  <c r="U1817" i="1" s="1"/>
  <c r="W1815" i="1" a="1"/>
  <c r="W1815" i="1" s="1"/>
  <c r="W1813" i="1" s="1" a="1"/>
  <c r="W1813" i="1" s="1"/>
  <c r="V1815" i="1" a="1"/>
  <c r="V1815" i="1" s="1"/>
  <c r="U1815" i="1" a="1"/>
  <c r="U1815" i="1" s="1"/>
  <c r="U1813" i="1" s="1"/>
  <c r="W1811" i="1" a="1"/>
  <c r="W1811" i="1" s="1"/>
  <c r="W1809" i="1" s="1" a="1"/>
  <c r="W1809" i="1" s="1"/>
  <c r="V1811" i="1" a="1"/>
  <c r="V1811" i="1" s="1"/>
  <c r="U1811" i="1" a="1"/>
  <c r="U1811" i="1" s="1"/>
  <c r="W1807" i="1" a="1"/>
  <c r="W1807" i="1" s="1"/>
  <c r="W1805" i="1" s="1" a="1"/>
  <c r="W1805" i="1" s="1"/>
  <c r="V1807" i="1" a="1"/>
  <c r="V1807" i="1" s="1"/>
  <c r="U1807" i="1" a="1"/>
  <c r="U1807" i="1" s="1"/>
  <c r="U1805" i="1" s="1"/>
  <c r="W1803" i="1" a="1"/>
  <c r="W1803" i="1" s="1"/>
  <c r="V1803" i="1" a="1"/>
  <c r="V1803" i="1" s="1"/>
  <c r="U1803" i="1" a="1"/>
  <c r="U1803" i="1" s="1"/>
  <c r="V1802" i="1" a="1"/>
  <c r="V1802" i="1" s="1"/>
  <c r="U1802" i="1" a="1"/>
  <c r="U1802" i="1" s="1"/>
  <c r="W1801" i="1" a="1"/>
  <c r="W1801" i="1" s="1"/>
  <c r="V1801" i="1" a="1"/>
  <c r="V1801" i="1" s="1"/>
  <c r="U1801" i="1"/>
  <c r="V1800" i="1"/>
  <c r="U1800" i="1" a="1"/>
  <c r="U1800" i="1" s="1"/>
  <c r="W1799" i="1" a="1"/>
  <c r="W1799" i="1" s="1"/>
  <c r="W1797" i="1" s="1" a="1"/>
  <c r="W1797" i="1" s="1"/>
  <c r="V1799" i="1" a="1"/>
  <c r="V1799" i="1" s="1"/>
  <c r="U1799" i="1" a="1"/>
  <c r="U1799" i="1" s="1"/>
  <c r="W1795" i="1" a="1"/>
  <c r="W1795" i="1" s="1"/>
  <c r="W1793" i="1" s="1" a="1"/>
  <c r="W1793" i="1" s="1"/>
  <c r="V1795" i="1" a="1"/>
  <c r="V1795" i="1" s="1"/>
  <c r="U1795" i="1" a="1"/>
  <c r="U1795" i="1" s="1"/>
  <c r="W1791" i="1" a="1"/>
  <c r="W1791" i="1" s="1"/>
  <c r="V1791" i="1" a="1"/>
  <c r="V1791" i="1" s="1"/>
  <c r="U1791" i="1" a="1"/>
  <c r="U1791" i="1" s="1"/>
  <c r="V1790" i="1" a="1"/>
  <c r="V1790" i="1" s="1"/>
  <c r="U1790" i="1" a="1"/>
  <c r="U1790" i="1" s="1"/>
  <c r="W1789" i="1" a="1"/>
  <c r="W1789" i="1" s="1"/>
  <c r="V1789" i="1" a="1"/>
  <c r="V1789" i="1" s="1"/>
  <c r="U1789" i="1"/>
  <c r="V1788" i="1"/>
  <c r="U1788" i="1" a="1"/>
  <c r="U1788" i="1" s="1"/>
  <c r="W1787" i="1" a="1"/>
  <c r="W1787" i="1" s="1"/>
  <c r="W1785" i="1" s="1" a="1"/>
  <c r="W1785" i="1" s="1"/>
  <c r="V1787" i="1" a="1"/>
  <c r="V1787" i="1" s="1"/>
  <c r="U1787" i="1" a="1"/>
  <c r="U1787" i="1" s="1"/>
  <c r="U1785" i="1" s="1"/>
  <c r="W1783" i="1" a="1"/>
  <c r="W1783" i="1" s="1"/>
  <c r="V1783" i="1" a="1"/>
  <c r="V1783" i="1" s="1"/>
  <c r="U1783" i="1" a="1"/>
  <c r="U1783" i="1" s="1"/>
  <c r="V1782" i="1" a="1"/>
  <c r="V1782" i="1" s="1"/>
  <c r="U1782" i="1" a="1"/>
  <c r="U1782" i="1" s="1"/>
  <c r="W1781" i="1" a="1"/>
  <c r="W1781" i="1" s="1"/>
  <c r="V1781" i="1" a="1"/>
  <c r="V1781" i="1" s="1"/>
  <c r="U1781" i="1"/>
  <c r="V1780" i="1"/>
  <c r="U1780" i="1" a="1"/>
  <c r="U1780" i="1" s="1"/>
  <c r="W1779" i="1" a="1"/>
  <c r="W1779" i="1" s="1"/>
  <c r="V1779" i="1" a="1"/>
  <c r="V1779" i="1" s="1"/>
  <c r="U1779" i="1" a="1"/>
  <c r="U1779" i="1" s="1"/>
  <c r="V1778" i="1" a="1"/>
  <c r="V1778" i="1" s="1"/>
  <c r="U1778" i="1" a="1"/>
  <c r="U1778" i="1" s="1"/>
  <c r="W1777" i="1" a="1"/>
  <c r="W1777" i="1" s="1"/>
  <c r="V1777" i="1" a="1"/>
  <c r="V1777" i="1" s="1"/>
  <c r="U1777" i="1"/>
  <c r="V1776" i="1"/>
  <c r="U1776" i="1" a="1"/>
  <c r="U1776" i="1" s="1"/>
  <c r="W1775" i="1" a="1"/>
  <c r="W1775" i="1" s="1"/>
  <c r="W1773" i="1" s="1" a="1"/>
  <c r="W1773" i="1" s="1"/>
  <c r="V1775" i="1" a="1"/>
  <c r="V1775" i="1" s="1"/>
  <c r="U1775" i="1" a="1"/>
  <c r="U1775" i="1" s="1"/>
  <c r="U1773" i="1" s="1"/>
  <c r="W1771" i="1" a="1"/>
  <c r="W1771" i="1" s="1"/>
  <c r="V1771" i="1" a="1"/>
  <c r="V1771" i="1" s="1"/>
  <c r="U1771" i="1" a="1"/>
  <c r="U1771" i="1" s="1"/>
  <c r="V1770" i="1" a="1"/>
  <c r="V1770" i="1" s="1"/>
  <c r="U1770" i="1" a="1"/>
  <c r="U1770" i="1" s="1"/>
  <c r="W1769" i="1" a="1"/>
  <c r="W1769" i="1" s="1"/>
  <c r="V1769" i="1" a="1"/>
  <c r="V1769" i="1" s="1"/>
  <c r="U1769" i="1"/>
  <c r="V1768" i="1"/>
  <c r="U1768" i="1" a="1"/>
  <c r="U1768" i="1" s="1"/>
  <c r="W1767" i="1" a="1"/>
  <c r="W1767" i="1" s="1"/>
  <c r="V1767" i="1" a="1"/>
  <c r="V1767" i="1" s="1"/>
  <c r="U1767" i="1" a="1"/>
  <c r="U1767" i="1" s="1"/>
  <c r="V1766" i="1" a="1"/>
  <c r="V1766" i="1" s="1"/>
  <c r="U1766" i="1" a="1"/>
  <c r="U1766" i="1" s="1"/>
  <c r="W1765" i="1" a="1"/>
  <c r="W1765" i="1" s="1"/>
  <c r="V1765" i="1" a="1"/>
  <c r="V1765" i="1" s="1"/>
  <c r="U1765" i="1"/>
  <c r="V1764" i="1"/>
  <c r="U1764" i="1" a="1"/>
  <c r="U1764" i="1" s="1"/>
  <c r="W1763" i="1" a="1"/>
  <c r="W1763" i="1" s="1"/>
  <c r="V1763" i="1" a="1"/>
  <c r="V1763" i="1" s="1"/>
  <c r="U1763" i="1" a="1"/>
  <c r="U1763" i="1" s="1"/>
  <c r="V1762" i="1" a="1"/>
  <c r="V1762" i="1" s="1"/>
  <c r="U1762" i="1" a="1"/>
  <c r="U1762" i="1" s="1"/>
  <c r="W1761" i="1" a="1"/>
  <c r="W1761" i="1" s="1"/>
  <c r="V1761" i="1" a="1"/>
  <c r="V1761" i="1" s="1"/>
  <c r="U1761" i="1"/>
  <c r="V1760" i="1"/>
  <c r="U1760" i="1" a="1"/>
  <c r="U1760" i="1" s="1"/>
  <c r="W1759" i="1" a="1"/>
  <c r="W1759" i="1" s="1"/>
  <c r="V1759" i="1" a="1"/>
  <c r="V1759" i="1" s="1"/>
  <c r="U1759" i="1" a="1"/>
  <c r="U1759" i="1" s="1"/>
  <c r="V1758" i="1" a="1"/>
  <c r="V1758" i="1" s="1"/>
  <c r="U1758" i="1" a="1"/>
  <c r="U1758" i="1" s="1"/>
  <c r="W1757" i="1" a="1"/>
  <c r="W1757" i="1" s="1"/>
  <c r="V1757" i="1" a="1"/>
  <c r="V1757" i="1" s="1"/>
  <c r="U1757" i="1"/>
  <c r="V1756" i="1"/>
  <c r="U1756" i="1" a="1"/>
  <c r="U1756" i="1" s="1"/>
  <c r="W1755" i="1" a="1"/>
  <c r="W1755" i="1" s="1"/>
  <c r="W1753" i="1" s="1" a="1"/>
  <c r="W1753" i="1" s="1"/>
  <c r="V1755" i="1" a="1"/>
  <c r="V1755" i="1" s="1"/>
  <c r="V1754" i="1" s="1" a="1"/>
  <c r="V1754" i="1" s="1"/>
  <c r="U1755" i="1" a="1"/>
  <c r="U1755" i="1" s="1"/>
  <c r="U1754" i="1" s="1" a="1"/>
  <c r="U1754" i="1" s="1"/>
  <c r="W1751" i="1" a="1"/>
  <c r="W1751" i="1" s="1"/>
  <c r="V1751" i="1" a="1"/>
  <c r="V1751" i="1" s="1"/>
  <c r="U1751" i="1" a="1"/>
  <c r="U1751" i="1" s="1"/>
  <c r="V1750" i="1" a="1"/>
  <c r="V1750" i="1" s="1"/>
  <c r="U1750" i="1" a="1"/>
  <c r="U1750" i="1" s="1"/>
  <c r="W1749" i="1" a="1"/>
  <c r="W1749" i="1" s="1"/>
  <c r="V1749" i="1" a="1"/>
  <c r="V1749" i="1" s="1"/>
  <c r="U1749" i="1"/>
  <c r="V1748" i="1"/>
  <c r="U1748" i="1" a="1"/>
  <c r="U1748" i="1" s="1"/>
  <c r="W1747" i="1" a="1"/>
  <c r="W1747" i="1" s="1"/>
  <c r="V1747" i="1" a="1"/>
  <c r="V1747" i="1" s="1"/>
  <c r="U1747" i="1" a="1"/>
  <c r="U1747" i="1" s="1"/>
  <c r="V1746" i="1" a="1"/>
  <c r="V1746" i="1" s="1"/>
  <c r="U1746" i="1" a="1"/>
  <c r="U1746" i="1" s="1"/>
  <c r="W1745" i="1" a="1"/>
  <c r="W1745" i="1" s="1"/>
  <c r="V1745" i="1" a="1"/>
  <c r="V1745" i="1" s="1"/>
  <c r="U1745" i="1"/>
  <c r="V1744" i="1"/>
  <c r="U1744" i="1" a="1"/>
  <c r="U1744" i="1" s="1"/>
  <c r="W1743" i="1" a="1"/>
  <c r="W1743" i="1" s="1"/>
  <c r="V1743" i="1" a="1"/>
  <c r="V1743" i="1" s="1"/>
  <c r="U1743" i="1" a="1"/>
  <c r="U1743" i="1" s="1"/>
  <c r="V1742" i="1" a="1"/>
  <c r="V1742" i="1" s="1"/>
  <c r="U1742" i="1" a="1"/>
  <c r="U1742" i="1" s="1"/>
  <c r="W1741" i="1" a="1"/>
  <c r="W1741" i="1" s="1"/>
  <c r="V1741" i="1" a="1"/>
  <c r="V1741" i="1" s="1"/>
  <c r="U1741" i="1"/>
  <c r="V1740" i="1"/>
  <c r="U1740" i="1" a="1"/>
  <c r="U1740" i="1" s="1"/>
  <c r="W1739" i="1" a="1"/>
  <c r="W1739" i="1" s="1"/>
  <c r="V1739" i="1" a="1"/>
  <c r="V1739" i="1" s="1"/>
  <c r="U1739" i="1" a="1"/>
  <c r="U1739" i="1" s="1"/>
  <c r="V1738" i="1" a="1"/>
  <c r="V1738" i="1" s="1"/>
  <c r="U1738" i="1" a="1"/>
  <c r="U1738" i="1" s="1"/>
  <c r="W1737" i="1" a="1"/>
  <c r="W1737" i="1" s="1"/>
  <c r="V1737" i="1" a="1"/>
  <c r="V1737" i="1" s="1"/>
  <c r="U1737" i="1"/>
  <c r="V1736" i="1"/>
  <c r="U1736" i="1" a="1"/>
  <c r="U1736" i="1" s="1"/>
  <c r="W1735" i="1" a="1"/>
  <c r="W1735" i="1" s="1"/>
  <c r="V1735" i="1" a="1"/>
  <c r="V1735" i="1" s="1"/>
  <c r="U1735" i="1" a="1"/>
  <c r="U1735" i="1" s="1"/>
  <c r="V1734" i="1" a="1"/>
  <c r="V1734" i="1" s="1"/>
  <c r="U1734" i="1" a="1"/>
  <c r="U1734" i="1" s="1"/>
  <c r="W1733" i="1" a="1"/>
  <c r="W1733" i="1" s="1"/>
  <c r="V1733" i="1" a="1"/>
  <c r="V1733" i="1" s="1"/>
  <c r="U1733" i="1"/>
  <c r="V1732" i="1"/>
  <c r="U1732" i="1" a="1"/>
  <c r="U1732" i="1" s="1"/>
  <c r="W1731" i="1" a="1"/>
  <c r="W1731" i="1" s="1"/>
  <c r="V1731" i="1" a="1"/>
  <c r="V1731" i="1" s="1"/>
  <c r="U1731" i="1" a="1"/>
  <c r="U1731" i="1" s="1"/>
  <c r="V1730" i="1" a="1"/>
  <c r="V1730" i="1" s="1"/>
  <c r="U1730" i="1" a="1"/>
  <c r="U1730" i="1" s="1"/>
  <c r="W1729" i="1" a="1"/>
  <c r="W1729" i="1" s="1"/>
  <c r="V1729" i="1" a="1"/>
  <c r="V1729" i="1" s="1"/>
  <c r="U1729" i="1"/>
  <c r="V1728" i="1"/>
  <c r="U1728" i="1" a="1"/>
  <c r="U1728" i="1" s="1"/>
  <c r="W1727" i="1" a="1"/>
  <c r="W1727" i="1" s="1"/>
  <c r="V1727" i="1" a="1"/>
  <c r="V1727" i="1" s="1"/>
  <c r="U1727" i="1" a="1"/>
  <c r="U1727" i="1" s="1"/>
  <c r="V1726" i="1" a="1"/>
  <c r="V1726" i="1" s="1"/>
  <c r="U1726" i="1" a="1"/>
  <c r="U1726" i="1" s="1"/>
  <c r="W1725" i="1" a="1"/>
  <c r="W1725" i="1" s="1"/>
  <c r="V1725" i="1" a="1"/>
  <c r="V1725" i="1" s="1"/>
  <c r="U1725" i="1"/>
  <c r="V1724" i="1"/>
  <c r="U1724" i="1" a="1"/>
  <c r="U1724" i="1" s="1"/>
  <c r="W1723" i="1" a="1"/>
  <c r="W1723" i="1" s="1"/>
  <c r="V1723" i="1" a="1"/>
  <c r="V1723" i="1" s="1"/>
  <c r="U1723" i="1" a="1"/>
  <c r="U1723" i="1" s="1"/>
  <c r="V1722" i="1" a="1"/>
  <c r="V1722" i="1" s="1"/>
  <c r="U1722" i="1" a="1"/>
  <c r="U1722" i="1" s="1"/>
  <c r="W1721" i="1" a="1"/>
  <c r="W1721" i="1" s="1"/>
  <c r="V1721" i="1" a="1"/>
  <c r="V1721" i="1" s="1"/>
  <c r="U1721" i="1"/>
  <c r="V1720" i="1"/>
  <c r="U1720" i="1" a="1"/>
  <c r="U1720" i="1" s="1"/>
  <c r="W1719" i="1" a="1"/>
  <c r="W1719" i="1" s="1"/>
  <c r="W1717" i="1" s="1" a="1"/>
  <c r="W1717" i="1" s="1"/>
  <c r="V1719" i="1" a="1"/>
  <c r="V1719" i="1" s="1"/>
  <c r="U1719" i="1" a="1"/>
  <c r="U1719" i="1" s="1"/>
  <c r="W1715" i="1" a="1"/>
  <c r="W1715" i="1" s="1"/>
  <c r="V1715" i="1" a="1"/>
  <c r="V1715" i="1" s="1"/>
  <c r="U1715" i="1" a="1"/>
  <c r="U1715" i="1" s="1"/>
  <c r="V1714" i="1" a="1"/>
  <c r="V1714" i="1" s="1"/>
  <c r="U1714" i="1" a="1"/>
  <c r="U1714" i="1" s="1"/>
  <c r="W1713" i="1" a="1"/>
  <c r="W1713" i="1" s="1"/>
  <c r="V1713" i="1" a="1"/>
  <c r="V1713" i="1" s="1"/>
  <c r="U1713" i="1"/>
  <c r="V1712" i="1"/>
  <c r="U1712" i="1" a="1"/>
  <c r="U1712" i="1" s="1"/>
  <c r="W1711" i="1" a="1"/>
  <c r="W1711" i="1" s="1"/>
  <c r="V1711" i="1" a="1"/>
  <c r="V1711" i="1" s="1"/>
  <c r="U1711" i="1" a="1"/>
  <c r="U1711" i="1" s="1"/>
  <c r="V1710" i="1" a="1"/>
  <c r="V1710" i="1" s="1"/>
  <c r="U1710" i="1" a="1"/>
  <c r="U1710" i="1" s="1"/>
  <c r="W1709" i="1" a="1"/>
  <c r="W1709" i="1" s="1"/>
  <c r="V1709" i="1" a="1"/>
  <c r="V1709" i="1" s="1"/>
  <c r="U1709" i="1"/>
  <c r="V1708" i="1"/>
  <c r="U1708" i="1" a="1"/>
  <c r="U1708" i="1" s="1"/>
  <c r="W1707" i="1" a="1"/>
  <c r="W1707" i="1" s="1"/>
  <c r="W1705" i="1" s="1" a="1"/>
  <c r="W1705" i="1" s="1"/>
  <c r="V1707" i="1" a="1"/>
  <c r="V1707" i="1" s="1"/>
  <c r="V1706" i="1" s="1" a="1"/>
  <c r="V1706" i="1" s="1"/>
  <c r="U1707" i="1" a="1"/>
  <c r="U1707" i="1" s="1"/>
  <c r="U1706" i="1" s="1" a="1"/>
  <c r="U1706" i="1" s="1"/>
  <c r="W1703" i="1" a="1"/>
  <c r="W1703" i="1" s="1"/>
  <c r="W1701" i="1" s="1" a="1"/>
  <c r="W1701" i="1" s="1"/>
  <c r="V1703" i="1" a="1"/>
  <c r="V1703" i="1" s="1"/>
  <c r="V1701" i="1" s="1" a="1"/>
  <c r="V1701" i="1" s="1"/>
  <c r="U1703" i="1" a="1"/>
  <c r="U1703" i="1" s="1"/>
  <c r="U1702" i="1" s="1" a="1"/>
  <c r="U1702" i="1" s="1"/>
  <c r="W1699" i="1" a="1"/>
  <c r="W1699" i="1" s="1"/>
  <c r="V1699" i="1" a="1"/>
  <c r="V1699" i="1" s="1"/>
  <c r="U1699" i="1" a="1"/>
  <c r="U1699" i="1" s="1"/>
  <c r="V1698" i="1" a="1"/>
  <c r="V1698" i="1" s="1"/>
  <c r="U1698" i="1" a="1"/>
  <c r="U1698" i="1" s="1"/>
  <c r="W1697" i="1" a="1"/>
  <c r="W1697" i="1" s="1"/>
  <c r="V1697" i="1" a="1"/>
  <c r="V1697" i="1" s="1"/>
  <c r="U1697" i="1"/>
  <c r="V1696" i="1"/>
  <c r="U1696" i="1" a="1"/>
  <c r="U1696" i="1" s="1"/>
  <c r="W1695" i="1" a="1"/>
  <c r="W1695" i="1" s="1"/>
  <c r="V1695" i="1" a="1"/>
  <c r="V1695" i="1" s="1"/>
  <c r="U1695" i="1" a="1"/>
  <c r="U1695" i="1" s="1"/>
  <c r="V1694" i="1" a="1"/>
  <c r="V1694" i="1" s="1"/>
  <c r="U1694" i="1" a="1"/>
  <c r="U1694" i="1" s="1"/>
  <c r="W1693" i="1" a="1"/>
  <c r="W1693" i="1" s="1"/>
  <c r="V1693" i="1" a="1"/>
  <c r="V1693" i="1" s="1"/>
  <c r="U1693" i="1"/>
  <c r="V1692" i="1"/>
  <c r="U1692" i="1" a="1"/>
  <c r="U1692" i="1" s="1"/>
  <c r="W1691" i="1" a="1"/>
  <c r="W1691" i="1" s="1"/>
  <c r="V1691" i="1" a="1"/>
  <c r="V1691" i="1" s="1"/>
  <c r="U1691" i="1" a="1"/>
  <c r="U1691" i="1" s="1"/>
  <c r="V1690" i="1" a="1"/>
  <c r="V1690" i="1" s="1"/>
  <c r="U1690" i="1" a="1"/>
  <c r="U1690" i="1" s="1"/>
  <c r="W1689" i="1" a="1"/>
  <c r="W1689" i="1" s="1"/>
  <c r="V1689" i="1" a="1"/>
  <c r="V1689" i="1" s="1"/>
  <c r="U1689" i="1"/>
  <c r="V1688" i="1"/>
  <c r="U1688" i="1" a="1"/>
  <c r="U1688" i="1" s="1"/>
  <c r="W1687" i="1" a="1"/>
  <c r="W1687" i="1" s="1"/>
  <c r="V1687" i="1" a="1"/>
  <c r="V1687" i="1" s="1"/>
  <c r="U1687" i="1" a="1"/>
  <c r="U1687" i="1" s="1"/>
  <c r="V1686" i="1" a="1"/>
  <c r="V1686" i="1" s="1"/>
  <c r="U1686" i="1" a="1"/>
  <c r="U1686" i="1" s="1"/>
  <c r="W1685" i="1" a="1"/>
  <c r="W1685" i="1" s="1"/>
  <c r="V1685" i="1" a="1"/>
  <c r="V1685" i="1" s="1"/>
  <c r="U1685" i="1"/>
  <c r="V1684" i="1"/>
  <c r="U1684" i="1" a="1"/>
  <c r="U1684" i="1" s="1"/>
  <c r="W1683" i="1" a="1"/>
  <c r="W1683" i="1" s="1"/>
  <c r="V1683" i="1" a="1"/>
  <c r="V1683" i="1" s="1"/>
  <c r="U1683" i="1" a="1"/>
  <c r="U1683" i="1" s="1"/>
  <c r="V1682" i="1" a="1"/>
  <c r="V1682" i="1" s="1"/>
  <c r="U1682" i="1" a="1"/>
  <c r="U1682" i="1" s="1"/>
  <c r="W1681" i="1" a="1"/>
  <c r="W1681" i="1" s="1"/>
  <c r="V1681" i="1" a="1"/>
  <c r="V1681" i="1" s="1"/>
  <c r="U1681" i="1"/>
  <c r="V1680" i="1"/>
  <c r="U1680" i="1" a="1"/>
  <c r="U1680" i="1" s="1"/>
  <c r="W1679" i="1" a="1"/>
  <c r="W1679" i="1" s="1"/>
  <c r="W1677" i="1" s="1" a="1"/>
  <c r="W1677" i="1" s="1"/>
  <c r="V1679" i="1" a="1"/>
  <c r="V1679" i="1" s="1"/>
  <c r="U1679" i="1" a="1"/>
  <c r="U1679" i="1" s="1"/>
  <c r="U1677" i="1" s="1"/>
  <c r="W1675" i="1" a="1"/>
  <c r="W1675" i="1" s="1"/>
  <c r="V1675" i="1" a="1"/>
  <c r="V1675" i="1" s="1"/>
  <c r="U1675" i="1" a="1"/>
  <c r="U1675" i="1" s="1"/>
  <c r="V1674" i="1" a="1"/>
  <c r="V1674" i="1" s="1"/>
  <c r="U1674" i="1" a="1"/>
  <c r="U1674" i="1" s="1"/>
  <c r="W1673" i="1" a="1"/>
  <c r="W1673" i="1" s="1"/>
  <c r="V1673" i="1" a="1"/>
  <c r="V1673" i="1" s="1"/>
  <c r="U1673" i="1"/>
  <c r="V1672" i="1"/>
  <c r="U1672" i="1" a="1"/>
  <c r="U1672" i="1" s="1"/>
  <c r="W1671" i="1" a="1"/>
  <c r="W1671" i="1" s="1"/>
  <c r="V1671" i="1" a="1"/>
  <c r="V1671" i="1" s="1"/>
  <c r="U1671" i="1" a="1"/>
  <c r="U1671" i="1" s="1"/>
  <c r="V1670" i="1" a="1"/>
  <c r="V1670" i="1" s="1"/>
  <c r="U1670" i="1" a="1"/>
  <c r="U1670" i="1" s="1"/>
  <c r="W1669" i="1" a="1"/>
  <c r="W1669" i="1" s="1"/>
  <c r="V1669" i="1" a="1"/>
  <c r="V1669" i="1" s="1"/>
  <c r="U1669" i="1"/>
  <c r="V1668" i="1"/>
  <c r="U1668" i="1" a="1"/>
  <c r="U1668" i="1" s="1"/>
  <c r="W1667" i="1" a="1"/>
  <c r="W1667" i="1" s="1"/>
  <c r="V1667" i="1" a="1"/>
  <c r="V1667" i="1" s="1"/>
  <c r="U1667" i="1" a="1"/>
  <c r="U1667" i="1" s="1"/>
  <c r="V1666" i="1" a="1"/>
  <c r="V1666" i="1" s="1"/>
  <c r="U1666" i="1" a="1"/>
  <c r="U1666" i="1" s="1"/>
  <c r="W1665" i="1" a="1"/>
  <c r="W1665" i="1" s="1"/>
  <c r="V1665" i="1" a="1"/>
  <c r="V1665" i="1" s="1"/>
  <c r="U1665" i="1"/>
  <c r="V1664" i="1"/>
  <c r="U1664" i="1" a="1"/>
  <c r="U1664" i="1" s="1"/>
  <c r="W1663" i="1" a="1"/>
  <c r="W1663" i="1" s="1"/>
  <c r="V1663" i="1" a="1"/>
  <c r="V1663" i="1" s="1"/>
  <c r="U1663" i="1" a="1"/>
  <c r="U1663" i="1" s="1"/>
  <c r="V1662" i="1" a="1"/>
  <c r="V1662" i="1" s="1"/>
  <c r="U1662" i="1" a="1"/>
  <c r="U1662" i="1" s="1"/>
  <c r="W1661" i="1" a="1"/>
  <c r="W1661" i="1" s="1"/>
  <c r="V1661" i="1" a="1"/>
  <c r="V1661" i="1" s="1"/>
  <c r="U1661" i="1"/>
  <c r="V1660" i="1"/>
  <c r="U1660" i="1" a="1"/>
  <c r="U1660" i="1" s="1"/>
  <c r="W1659" i="1" a="1"/>
  <c r="W1659" i="1" s="1"/>
  <c r="W1657" i="1" s="1" a="1"/>
  <c r="W1657" i="1" s="1"/>
  <c r="V1659" i="1" a="1"/>
  <c r="V1659" i="1" s="1"/>
  <c r="U1659" i="1" a="1"/>
  <c r="U1659" i="1" s="1"/>
  <c r="U1657" i="1" s="1"/>
  <c r="W1655" i="1" a="1"/>
  <c r="W1655" i="1" s="1"/>
  <c r="W1653" i="1" s="1" a="1"/>
  <c r="W1653" i="1" s="1"/>
  <c r="V1655" i="1" a="1"/>
  <c r="V1655" i="1" s="1"/>
  <c r="U1655" i="1" a="1"/>
  <c r="U1655" i="1" s="1"/>
  <c r="U1653" i="1" s="1"/>
  <c r="W1651" i="1" a="1"/>
  <c r="W1651" i="1" s="1"/>
  <c r="W1649" i="1" s="1" a="1"/>
  <c r="W1649" i="1" s="1"/>
  <c r="V1651" i="1" a="1"/>
  <c r="V1651" i="1" s="1"/>
  <c r="U1651" i="1" a="1"/>
  <c r="U1651" i="1" s="1"/>
  <c r="U1649" i="1" s="1"/>
  <c r="W1647" i="1" a="1"/>
  <c r="W1647" i="1" s="1"/>
  <c r="W1645" i="1" s="1" a="1"/>
  <c r="W1645" i="1" s="1"/>
  <c r="V1647" i="1" a="1"/>
  <c r="V1647" i="1" s="1"/>
  <c r="U1647" i="1" a="1"/>
  <c r="U1647" i="1" s="1"/>
  <c r="W1643" i="1" a="1"/>
  <c r="W1643" i="1" s="1"/>
  <c r="V1643" i="1" a="1"/>
  <c r="V1643" i="1" s="1"/>
  <c r="U1643" i="1" a="1"/>
  <c r="U1643" i="1" s="1"/>
  <c r="V1642" i="1" a="1"/>
  <c r="V1642" i="1" s="1"/>
  <c r="U1642" i="1" a="1"/>
  <c r="U1642" i="1" s="1"/>
  <c r="W1641" i="1" a="1"/>
  <c r="W1641" i="1" s="1"/>
  <c r="V1641" i="1" a="1"/>
  <c r="V1641" i="1" s="1"/>
  <c r="U1641" i="1"/>
  <c r="V1640" i="1"/>
  <c r="U1640" i="1" a="1"/>
  <c r="U1640" i="1" s="1"/>
  <c r="W1639" i="1" a="1"/>
  <c r="W1639" i="1" s="1"/>
  <c r="W1637" i="1" s="1" a="1"/>
  <c r="W1637" i="1" s="1"/>
  <c r="V1639" i="1" a="1"/>
  <c r="V1639" i="1" s="1"/>
  <c r="U1639" i="1" a="1"/>
  <c r="U1639" i="1" s="1"/>
  <c r="W1635" i="1" a="1"/>
  <c r="W1635" i="1" s="1"/>
  <c r="V1635" i="1" a="1"/>
  <c r="V1635" i="1" s="1"/>
  <c r="U1635" i="1" a="1"/>
  <c r="U1635" i="1" s="1"/>
  <c r="V1634" i="1" a="1"/>
  <c r="V1634" i="1" s="1"/>
  <c r="U1634" i="1" a="1"/>
  <c r="U1634" i="1" s="1"/>
  <c r="W1633" i="1" a="1"/>
  <c r="W1633" i="1" s="1"/>
  <c r="V1633" i="1" a="1"/>
  <c r="V1633" i="1" s="1"/>
  <c r="U1633" i="1"/>
  <c r="V1632" i="1"/>
  <c r="U1632" i="1" a="1"/>
  <c r="U1632" i="1" s="1"/>
  <c r="W1631" i="1" a="1"/>
  <c r="W1631" i="1" s="1"/>
  <c r="W1629" i="1" s="1" a="1"/>
  <c r="W1629" i="1" s="1"/>
  <c r="V1631" i="1" a="1"/>
  <c r="V1631" i="1" s="1"/>
  <c r="U1631" i="1" a="1"/>
  <c r="U1631" i="1" s="1"/>
  <c r="W1627" i="1" a="1"/>
  <c r="W1627" i="1" s="1"/>
  <c r="V1627" i="1" a="1"/>
  <c r="V1627" i="1" s="1"/>
  <c r="U1627" i="1" a="1"/>
  <c r="U1627" i="1" s="1"/>
  <c r="V1626" i="1" a="1"/>
  <c r="V1626" i="1" s="1"/>
  <c r="U1626" i="1" a="1"/>
  <c r="U1626" i="1" s="1"/>
  <c r="W1625" i="1" a="1"/>
  <c r="W1625" i="1" s="1"/>
  <c r="V1625" i="1" a="1"/>
  <c r="V1625" i="1" s="1"/>
  <c r="U1625" i="1"/>
  <c r="V1624" i="1"/>
  <c r="U1624" i="1" a="1"/>
  <c r="U1624" i="1" s="1"/>
  <c r="W1623" i="1" a="1"/>
  <c r="W1623" i="1" s="1"/>
  <c r="V1623" i="1" a="1"/>
  <c r="V1623" i="1" s="1"/>
  <c r="U1623" i="1" a="1"/>
  <c r="U1623" i="1" s="1"/>
  <c r="V1622" i="1" a="1"/>
  <c r="V1622" i="1" s="1"/>
  <c r="U1622" i="1" a="1"/>
  <c r="U1622" i="1" s="1"/>
  <c r="W1621" i="1" a="1"/>
  <c r="W1621" i="1" s="1"/>
  <c r="V1621" i="1" a="1"/>
  <c r="V1621" i="1" s="1"/>
  <c r="U1621" i="1"/>
  <c r="V1620" i="1"/>
  <c r="U1620" i="1" a="1"/>
  <c r="U1620" i="1" s="1"/>
  <c r="W1619" i="1" a="1"/>
  <c r="W1619" i="1" s="1"/>
  <c r="V1619" i="1" a="1"/>
  <c r="V1619" i="1" s="1"/>
  <c r="U1619" i="1" a="1"/>
  <c r="U1619" i="1" s="1"/>
  <c r="V1618" i="1" a="1"/>
  <c r="V1618" i="1" s="1"/>
  <c r="U1618" i="1" a="1"/>
  <c r="U1618" i="1" s="1"/>
  <c r="W1617" i="1" a="1"/>
  <c r="W1617" i="1" s="1"/>
  <c r="V1617" i="1" a="1"/>
  <c r="V1617" i="1" s="1"/>
  <c r="U1617" i="1"/>
  <c r="V1616" i="1"/>
  <c r="U1616" i="1" a="1"/>
  <c r="U1616" i="1" s="1"/>
  <c r="W1615" i="1" a="1"/>
  <c r="W1615" i="1" s="1"/>
  <c r="V1615" i="1" a="1"/>
  <c r="V1615" i="1" s="1"/>
  <c r="U1615" i="1" a="1"/>
  <c r="U1615" i="1" s="1"/>
  <c r="V1614" i="1" a="1"/>
  <c r="V1614" i="1" s="1"/>
  <c r="U1614" i="1" a="1"/>
  <c r="U1614" i="1" s="1"/>
  <c r="W1613" i="1" a="1"/>
  <c r="W1613" i="1" s="1"/>
  <c r="V1613" i="1" a="1"/>
  <c r="V1613" i="1" s="1"/>
  <c r="U1613" i="1"/>
  <c r="V1612" i="1"/>
  <c r="U1612" i="1" a="1"/>
  <c r="U1612" i="1" s="1"/>
  <c r="W1611" i="1" a="1"/>
  <c r="W1611" i="1" s="1"/>
  <c r="V1611" i="1" a="1"/>
  <c r="V1611" i="1" s="1"/>
  <c r="U1611" i="1" a="1"/>
  <c r="U1611" i="1" s="1"/>
  <c r="V1610" i="1" a="1"/>
  <c r="V1610" i="1" s="1"/>
  <c r="U1610" i="1" a="1"/>
  <c r="U1610" i="1" s="1"/>
  <c r="W1609" i="1" a="1"/>
  <c r="W1609" i="1" s="1"/>
  <c r="V1609" i="1" a="1"/>
  <c r="V1609" i="1" s="1"/>
  <c r="U1609" i="1"/>
  <c r="V1608" i="1"/>
  <c r="U1608" i="1" a="1"/>
  <c r="U1608" i="1" s="1"/>
  <c r="W1607" i="1" a="1"/>
  <c r="W1607" i="1" s="1"/>
  <c r="W1605" i="1" s="1" a="1"/>
  <c r="W1605" i="1" s="1"/>
  <c r="V1607" i="1" a="1"/>
  <c r="V1607" i="1" s="1"/>
  <c r="V1604" i="1" s="1"/>
  <c r="V1605" i="1" s="1" a="1"/>
  <c r="V1605" i="1" s="1"/>
  <c r="V1606" i="1" s="1" a="1"/>
  <c r="V1606" i="1" s="1"/>
  <c r="U1607" i="1" a="1"/>
  <c r="U1607" i="1" s="1"/>
  <c r="U1605" i="1" s="1"/>
  <c r="W1603" i="1" a="1"/>
  <c r="W1603" i="1" s="1"/>
  <c r="V1603" i="1" a="1"/>
  <c r="V1603" i="1" s="1"/>
  <c r="U1603" i="1" a="1"/>
  <c r="U1603" i="1" s="1"/>
  <c r="V1602" i="1" a="1"/>
  <c r="V1602" i="1" s="1"/>
  <c r="U1602" i="1" a="1"/>
  <c r="U1602" i="1" s="1"/>
  <c r="W1601" i="1" a="1"/>
  <c r="W1601" i="1" s="1"/>
  <c r="V1601" i="1" a="1"/>
  <c r="V1601" i="1" s="1"/>
  <c r="U1601" i="1"/>
  <c r="V1600" i="1"/>
  <c r="U1600" i="1" a="1"/>
  <c r="U1600" i="1" s="1"/>
  <c r="W1599" i="1" a="1"/>
  <c r="W1599" i="1" s="1"/>
  <c r="W1597" i="1" s="1" a="1"/>
  <c r="W1597" i="1" s="1"/>
  <c r="V1599" i="1" a="1"/>
  <c r="V1599" i="1" s="1"/>
  <c r="V1597" i="1" s="1" a="1"/>
  <c r="V1597" i="1" s="1"/>
  <c r="U1599" i="1" a="1"/>
  <c r="U1599" i="1" s="1"/>
  <c r="U1597" i="1" s="1"/>
  <c r="W1595" i="1" a="1"/>
  <c r="W1595" i="1" s="1"/>
  <c r="W1593" i="1" s="1" a="1"/>
  <c r="W1593" i="1" s="1"/>
  <c r="V1595" i="1" a="1"/>
  <c r="V1595" i="1" s="1"/>
  <c r="U1595" i="1" a="1"/>
  <c r="U1595" i="1" s="1"/>
  <c r="U1593" i="1" s="1"/>
  <c r="W1591" i="1" a="1"/>
  <c r="W1591" i="1" s="1"/>
  <c r="W1589" i="1" s="1" a="1"/>
  <c r="W1589" i="1" s="1"/>
  <c r="V1591" i="1" a="1"/>
  <c r="V1591" i="1" s="1"/>
  <c r="U1591" i="1" a="1"/>
  <c r="U1591" i="1" s="1"/>
  <c r="W1587" i="1" a="1"/>
  <c r="W1587" i="1" s="1"/>
  <c r="W1585" i="1" s="1" a="1"/>
  <c r="W1585" i="1" s="1"/>
  <c r="V1587" i="1" a="1"/>
  <c r="V1587" i="1" s="1"/>
  <c r="U1587" i="1" a="1"/>
  <c r="U1587" i="1" s="1"/>
  <c r="U1585" i="1" s="1"/>
  <c r="W1583" i="1" a="1"/>
  <c r="W1583" i="1" s="1"/>
  <c r="V1583" i="1" a="1"/>
  <c r="V1583" i="1" s="1"/>
  <c r="U1583" i="1" a="1"/>
  <c r="U1583" i="1" s="1"/>
  <c r="V1582" i="1" a="1"/>
  <c r="V1582" i="1" s="1"/>
  <c r="U1582" i="1" a="1"/>
  <c r="U1582" i="1" s="1"/>
  <c r="W1581" i="1" a="1"/>
  <c r="W1581" i="1" s="1"/>
  <c r="V1581" i="1" a="1"/>
  <c r="V1581" i="1" s="1"/>
  <c r="U1581" i="1"/>
  <c r="V1580" i="1"/>
  <c r="U1580" i="1" a="1"/>
  <c r="U1580" i="1" s="1"/>
  <c r="W1579" i="1" a="1"/>
  <c r="W1579" i="1" s="1"/>
  <c r="V1579" i="1" a="1"/>
  <c r="V1579" i="1" s="1"/>
  <c r="U1579" i="1" a="1"/>
  <c r="U1579" i="1" s="1"/>
  <c r="V1578" i="1" a="1"/>
  <c r="V1578" i="1" s="1"/>
  <c r="U1578" i="1" a="1"/>
  <c r="U1578" i="1" s="1"/>
  <c r="W1577" i="1" a="1"/>
  <c r="W1577" i="1" s="1"/>
  <c r="V1577" i="1" a="1"/>
  <c r="V1577" i="1" s="1"/>
  <c r="U1577" i="1"/>
  <c r="V1576" i="1"/>
  <c r="U1576" i="1" a="1"/>
  <c r="U1576" i="1" s="1"/>
  <c r="W1575" i="1" a="1"/>
  <c r="W1575" i="1" s="1"/>
  <c r="V1575" i="1" a="1"/>
  <c r="V1575" i="1" s="1"/>
  <c r="U1575" i="1" a="1"/>
  <c r="U1575" i="1" s="1"/>
  <c r="V1574" i="1" a="1"/>
  <c r="V1574" i="1" s="1"/>
  <c r="U1574" i="1" a="1"/>
  <c r="U1574" i="1" s="1"/>
  <c r="W1573" i="1" a="1"/>
  <c r="W1573" i="1" s="1"/>
  <c r="V1573" i="1" a="1"/>
  <c r="V1573" i="1" s="1"/>
  <c r="U1573" i="1"/>
  <c r="V1572" i="1"/>
  <c r="U1572" i="1" a="1"/>
  <c r="U1572" i="1" s="1"/>
  <c r="W1571" i="1" a="1"/>
  <c r="W1571" i="1" s="1"/>
  <c r="W1569" i="1" s="1" a="1"/>
  <c r="W1569" i="1" s="1"/>
  <c r="V1571" i="1" a="1"/>
  <c r="V1571" i="1" s="1"/>
  <c r="U1571" i="1" a="1"/>
  <c r="U1571" i="1" s="1"/>
  <c r="U1569" i="1" s="1"/>
  <c r="W1567" i="1" a="1"/>
  <c r="W1567" i="1" s="1"/>
  <c r="W1565" i="1" s="1" a="1"/>
  <c r="W1565" i="1" s="1"/>
  <c r="V1567" i="1" a="1"/>
  <c r="V1567" i="1" s="1"/>
  <c r="U1567" i="1" a="1"/>
  <c r="U1567" i="1" s="1"/>
  <c r="W1563" i="1" a="1"/>
  <c r="W1563" i="1" s="1"/>
  <c r="V1563" i="1" a="1"/>
  <c r="V1563" i="1" s="1"/>
  <c r="U1563" i="1" a="1"/>
  <c r="U1563" i="1" s="1"/>
  <c r="V1562" i="1" a="1"/>
  <c r="V1562" i="1" s="1"/>
  <c r="U1562" i="1" a="1"/>
  <c r="U1562" i="1" s="1"/>
  <c r="W1561" i="1" a="1"/>
  <c r="W1561" i="1" s="1"/>
  <c r="V1561" i="1" a="1"/>
  <c r="V1561" i="1" s="1"/>
  <c r="U1561" i="1"/>
  <c r="V1560" i="1"/>
  <c r="U1560" i="1" a="1"/>
  <c r="U1560" i="1" s="1"/>
  <c r="W1559" i="1" a="1"/>
  <c r="W1559" i="1" s="1"/>
  <c r="V1559" i="1" a="1"/>
  <c r="V1559" i="1" s="1"/>
  <c r="U1559" i="1" a="1"/>
  <c r="U1559" i="1" s="1"/>
  <c r="V1558" i="1" a="1"/>
  <c r="V1558" i="1" s="1"/>
  <c r="U1558" i="1" a="1"/>
  <c r="U1558" i="1" s="1"/>
  <c r="W1557" i="1" a="1"/>
  <c r="W1557" i="1" s="1"/>
  <c r="V1557" i="1" a="1"/>
  <c r="V1557" i="1" s="1"/>
  <c r="U1557" i="1"/>
  <c r="V1556" i="1"/>
  <c r="U1556" i="1" a="1"/>
  <c r="U1556" i="1" s="1"/>
  <c r="W1555" i="1" a="1"/>
  <c r="W1555" i="1" s="1"/>
  <c r="V1555" i="1" a="1"/>
  <c r="V1555" i="1" s="1"/>
  <c r="U1555" i="1" a="1"/>
  <c r="U1555" i="1" s="1"/>
  <c r="V1554" i="1" a="1"/>
  <c r="V1554" i="1" s="1"/>
  <c r="U1554" i="1" a="1"/>
  <c r="U1554" i="1" s="1"/>
  <c r="W1553" i="1" a="1"/>
  <c r="W1553" i="1" s="1"/>
  <c r="V1553" i="1" a="1"/>
  <c r="V1553" i="1" s="1"/>
  <c r="U1553" i="1"/>
  <c r="V1552" i="1"/>
  <c r="U1552" i="1" a="1"/>
  <c r="U1552" i="1" s="1"/>
  <c r="W1551" i="1" a="1"/>
  <c r="W1551" i="1" s="1"/>
  <c r="V1551" i="1" a="1"/>
  <c r="V1551" i="1" s="1"/>
  <c r="U1551" i="1" a="1"/>
  <c r="U1551" i="1" s="1"/>
  <c r="V1550" i="1" a="1"/>
  <c r="V1550" i="1" s="1"/>
  <c r="U1550" i="1" a="1"/>
  <c r="U1550" i="1" s="1"/>
  <c r="W1549" i="1" a="1"/>
  <c r="W1549" i="1" s="1"/>
  <c r="V1549" i="1" a="1"/>
  <c r="V1549" i="1" s="1"/>
  <c r="U1549" i="1"/>
  <c r="V1548" i="1"/>
  <c r="U1548" i="1" a="1"/>
  <c r="U1548" i="1" s="1"/>
  <c r="W1547" i="1" a="1"/>
  <c r="W1547" i="1" s="1"/>
  <c r="V1547" i="1" a="1"/>
  <c r="V1547" i="1" s="1"/>
  <c r="U1547" i="1" a="1"/>
  <c r="U1547" i="1" s="1"/>
  <c r="V1546" i="1" a="1"/>
  <c r="V1546" i="1" s="1"/>
  <c r="U1546" i="1" a="1"/>
  <c r="U1546" i="1" s="1"/>
  <c r="W1545" i="1" a="1"/>
  <c r="W1545" i="1" s="1"/>
  <c r="V1545" i="1" a="1"/>
  <c r="V1545" i="1" s="1"/>
  <c r="U1545" i="1"/>
  <c r="V1544" i="1"/>
  <c r="U1544" i="1" a="1"/>
  <c r="U1544" i="1" s="1"/>
  <c r="W1543" i="1" a="1"/>
  <c r="W1543" i="1" s="1"/>
  <c r="V1543" i="1" a="1"/>
  <c r="V1543" i="1" s="1"/>
  <c r="U1543" i="1" a="1"/>
  <c r="U1543" i="1" s="1"/>
  <c r="V1542" i="1" a="1"/>
  <c r="V1542" i="1" s="1"/>
  <c r="U1542" i="1" a="1"/>
  <c r="U1542" i="1" s="1"/>
  <c r="W1541" i="1" a="1"/>
  <c r="W1541" i="1" s="1"/>
  <c r="V1541" i="1" a="1"/>
  <c r="V1541" i="1" s="1"/>
  <c r="U1541" i="1"/>
  <c r="V1540" i="1"/>
  <c r="U1540" i="1" a="1"/>
  <c r="U1540" i="1" s="1"/>
  <c r="W1539" i="1" a="1"/>
  <c r="W1539" i="1" s="1"/>
  <c r="W1537" i="1" s="1" a="1"/>
  <c r="W1537" i="1" s="1"/>
  <c r="V1539" i="1" a="1"/>
  <c r="V1539" i="1" s="1"/>
  <c r="V1538" i="1" s="1" a="1"/>
  <c r="V1538" i="1" s="1"/>
  <c r="U1539" i="1" a="1"/>
  <c r="U1539" i="1" s="1"/>
  <c r="U1538" i="1" s="1" a="1"/>
  <c r="U1538" i="1" s="1"/>
  <c r="W1535" i="1" a="1"/>
  <c r="W1535" i="1" s="1"/>
  <c r="V1535" i="1" a="1"/>
  <c r="V1535" i="1" s="1"/>
  <c r="U1535" i="1" a="1"/>
  <c r="U1535" i="1" s="1"/>
  <c r="V1534" i="1" a="1"/>
  <c r="V1534" i="1" s="1"/>
  <c r="U1534" i="1" a="1"/>
  <c r="U1534" i="1" s="1"/>
  <c r="W1533" i="1" a="1"/>
  <c r="W1533" i="1" s="1"/>
  <c r="V1533" i="1" a="1"/>
  <c r="V1533" i="1" s="1"/>
  <c r="U1533" i="1"/>
  <c r="V1532" i="1"/>
  <c r="U1532" i="1" a="1"/>
  <c r="U1532" i="1" s="1"/>
  <c r="W1531" i="1" a="1"/>
  <c r="W1531" i="1" s="1"/>
  <c r="V1531" i="1" a="1"/>
  <c r="V1531" i="1" s="1"/>
  <c r="U1531" i="1" a="1"/>
  <c r="U1531" i="1" s="1"/>
  <c r="V1530" i="1" a="1"/>
  <c r="V1530" i="1" s="1"/>
  <c r="U1530" i="1" a="1"/>
  <c r="U1530" i="1" s="1"/>
  <c r="W1529" i="1" a="1"/>
  <c r="W1529" i="1" s="1"/>
  <c r="V1529" i="1" a="1"/>
  <c r="V1529" i="1" s="1"/>
  <c r="U1529" i="1"/>
  <c r="V1528" i="1"/>
  <c r="U1528" i="1" a="1"/>
  <c r="U1528" i="1" s="1"/>
  <c r="W1527" i="1" a="1"/>
  <c r="W1527" i="1" s="1"/>
  <c r="V1527" i="1" a="1"/>
  <c r="V1527" i="1" s="1"/>
  <c r="U1527" i="1" a="1"/>
  <c r="U1527" i="1" s="1"/>
  <c r="V1526" i="1" a="1"/>
  <c r="V1526" i="1" s="1"/>
  <c r="U1526" i="1" a="1"/>
  <c r="U1526" i="1" s="1"/>
  <c r="W1525" i="1" a="1"/>
  <c r="W1525" i="1" s="1"/>
  <c r="V1525" i="1" a="1"/>
  <c r="V1525" i="1" s="1"/>
  <c r="U1525" i="1"/>
  <c r="V1524" i="1"/>
  <c r="U1524" i="1" a="1"/>
  <c r="U1524" i="1" s="1"/>
  <c r="W1523" i="1" a="1"/>
  <c r="W1523" i="1" s="1"/>
  <c r="V1523" i="1" a="1"/>
  <c r="V1523" i="1" s="1"/>
  <c r="U1523" i="1" a="1"/>
  <c r="U1523" i="1" s="1"/>
  <c r="V1522" i="1" a="1"/>
  <c r="V1522" i="1" s="1"/>
  <c r="U1522" i="1" a="1"/>
  <c r="U1522" i="1" s="1"/>
  <c r="W1521" i="1" a="1"/>
  <c r="W1521" i="1" s="1"/>
  <c r="V1521" i="1" a="1"/>
  <c r="V1521" i="1" s="1"/>
  <c r="U1521" i="1"/>
  <c r="V1520" i="1"/>
  <c r="U1520" i="1" a="1"/>
  <c r="U1520" i="1" s="1"/>
  <c r="W1519" i="1" a="1"/>
  <c r="W1519" i="1" s="1"/>
  <c r="V1519" i="1" a="1"/>
  <c r="V1519" i="1" s="1"/>
  <c r="U1519" i="1" a="1"/>
  <c r="U1519" i="1" s="1"/>
  <c r="V1518" i="1" a="1"/>
  <c r="V1518" i="1" s="1"/>
  <c r="U1518" i="1" a="1"/>
  <c r="U1518" i="1" s="1"/>
  <c r="W1517" i="1" a="1"/>
  <c r="W1517" i="1" s="1"/>
  <c r="V1517" i="1" a="1"/>
  <c r="V1517" i="1" s="1"/>
  <c r="U1517" i="1"/>
  <c r="V1516" i="1"/>
  <c r="U1516" i="1" a="1"/>
  <c r="U1516" i="1" s="1"/>
  <c r="W1515" i="1" a="1"/>
  <c r="W1515" i="1" s="1"/>
  <c r="V1515" i="1" a="1"/>
  <c r="V1515" i="1" s="1"/>
  <c r="U1515" i="1" a="1"/>
  <c r="U1515" i="1" s="1"/>
  <c r="V1514" i="1" a="1"/>
  <c r="V1514" i="1" s="1"/>
  <c r="U1514" i="1" a="1"/>
  <c r="U1514" i="1" s="1"/>
  <c r="W1513" i="1" a="1"/>
  <c r="W1513" i="1" s="1"/>
  <c r="V1513" i="1" a="1"/>
  <c r="V1513" i="1" s="1"/>
  <c r="U1513" i="1"/>
  <c r="V1512" i="1"/>
  <c r="U1512" i="1" a="1"/>
  <c r="U1512" i="1" s="1"/>
  <c r="W1511" i="1" a="1"/>
  <c r="W1511" i="1" s="1"/>
  <c r="V1511" i="1" a="1"/>
  <c r="V1511" i="1" s="1"/>
  <c r="U1511" i="1" a="1"/>
  <c r="U1511" i="1" s="1"/>
  <c r="V1510" i="1" a="1"/>
  <c r="V1510" i="1" s="1"/>
  <c r="U1510" i="1" a="1"/>
  <c r="U1510" i="1" s="1"/>
  <c r="W1509" i="1" a="1"/>
  <c r="W1509" i="1" s="1"/>
  <c r="V1509" i="1" a="1"/>
  <c r="V1509" i="1" s="1"/>
  <c r="U1509" i="1"/>
  <c r="V1508" i="1"/>
  <c r="U1508" i="1" a="1"/>
  <c r="U1508" i="1" s="1"/>
  <c r="W1507" i="1" a="1"/>
  <c r="W1507" i="1" s="1"/>
  <c r="V1507" i="1" a="1"/>
  <c r="V1507" i="1" s="1"/>
  <c r="U1507" i="1" a="1"/>
  <c r="U1507" i="1" s="1"/>
  <c r="V1506" i="1" a="1"/>
  <c r="V1506" i="1" s="1"/>
  <c r="U1506" i="1" a="1"/>
  <c r="U1506" i="1" s="1"/>
  <c r="W1505" i="1" a="1"/>
  <c r="W1505" i="1" s="1"/>
  <c r="V1505" i="1" a="1"/>
  <c r="V1505" i="1" s="1"/>
  <c r="U1505" i="1"/>
  <c r="V1504" i="1"/>
  <c r="U1504" i="1" a="1"/>
  <c r="U1504" i="1" s="1"/>
  <c r="W1503" i="1" a="1"/>
  <c r="W1503" i="1" s="1"/>
  <c r="V1503" i="1" a="1"/>
  <c r="V1503" i="1" s="1"/>
  <c r="U1503" i="1" a="1"/>
  <c r="U1503" i="1" s="1"/>
  <c r="V1502" i="1" a="1"/>
  <c r="V1502" i="1" s="1"/>
  <c r="U1502" i="1" a="1"/>
  <c r="U1502" i="1" s="1"/>
  <c r="W1501" i="1" a="1"/>
  <c r="W1501" i="1" s="1"/>
  <c r="V1501" i="1" a="1"/>
  <c r="V1501" i="1" s="1"/>
  <c r="U1501" i="1"/>
  <c r="V1500" i="1"/>
  <c r="U1500" i="1" a="1"/>
  <c r="U1500" i="1" s="1"/>
  <c r="W1499" i="1" a="1"/>
  <c r="W1499" i="1" s="1"/>
  <c r="V1499" i="1" a="1"/>
  <c r="V1499" i="1" s="1"/>
  <c r="U1499" i="1" a="1"/>
  <c r="U1499" i="1" s="1"/>
  <c r="V1498" i="1" a="1"/>
  <c r="V1498" i="1" s="1"/>
  <c r="U1498" i="1" a="1"/>
  <c r="U1498" i="1" s="1"/>
  <c r="W1497" i="1" a="1"/>
  <c r="W1497" i="1" s="1"/>
  <c r="V1497" i="1" a="1"/>
  <c r="V1497" i="1" s="1"/>
  <c r="U1497" i="1"/>
  <c r="V1496" i="1"/>
  <c r="U1496" i="1" a="1"/>
  <c r="U1496" i="1" s="1"/>
  <c r="W1495" i="1" a="1"/>
  <c r="W1495" i="1" s="1"/>
  <c r="V1495" i="1" a="1"/>
  <c r="V1495" i="1" s="1"/>
  <c r="U1495" i="1" a="1"/>
  <c r="U1495" i="1" s="1"/>
  <c r="V1494" i="1" a="1"/>
  <c r="V1494" i="1" s="1"/>
  <c r="U1494" i="1" a="1"/>
  <c r="U1494" i="1" s="1"/>
  <c r="W1493" i="1" a="1"/>
  <c r="W1493" i="1" s="1"/>
  <c r="V1493" i="1" a="1"/>
  <c r="V1493" i="1" s="1"/>
  <c r="U1493" i="1"/>
  <c r="V1492" i="1"/>
  <c r="U1492" i="1" a="1"/>
  <c r="U1492" i="1" s="1"/>
  <c r="W1491" i="1" a="1"/>
  <c r="W1491" i="1" s="1"/>
  <c r="V1491" i="1" a="1"/>
  <c r="V1491" i="1" s="1"/>
  <c r="U1491" i="1" a="1"/>
  <c r="U1491" i="1" s="1"/>
  <c r="V1490" i="1" a="1"/>
  <c r="V1490" i="1" s="1"/>
  <c r="U1490" i="1" a="1"/>
  <c r="U1490" i="1" s="1"/>
  <c r="W1489" i="1" a="1"/>
  <c r="W1489" i="1" s="1"/>
  <c r="V1489" i="1" a="1"/>
  <c r="V1489" i="1" s="1"/>
  <c r="U1489" i="1"/>
  <c r="V1488" i="1"/>
  <c r="U1488" i="1" a="1"/>
  <c r="U1488" i="1" s="1"/>
  <c r="W1487" i="1" a="1"/>
  <c r="W1487" i="1" s="1"/>
  <c r="V1487" i="1" a="1"/>
  <c r="V1487" i="1" s="1"/>
  <c r="U1487" i="1" a="1"/>
  <c r="U1487" i="1" s="1"/>
  <c r="V1486" i="1" a="1"/>
  <c r="V1486" i="1" s="1"/>
  <c r="U1486" i="1" a="1"/>
  <c r="U1486" i="1" s="1"/>
  <c r="W1485" i="1" a="1"/>
  <c r="W1485" i="1" s="1"/>
  <c r="V1485" i="1" a="1"/>
  <c r="V1485" i="1" s="1"/>
  <c r="U1485" i="1"/>
  <c r="V1484" i="1"/>
  <c r="U1484" i="1" a="1"/>
  <c r="U1484" i="1" s="1"/>
  <c r="W1483" i="1" a="1"/>
  <c r="W1483" i="1" s="1"/>
  <c r="W1481" i="1" s="1"/>
  <c r="V1483" i="1" a="1"/>
  <c r="V1483" i="1" s="1"/>
  <c r="U1483" i="1" a="1"/>
  <c r="U1483" i="1" s="1"/>
  <c r="W1479" i="1" a="1"/>
  <c r="W1479" i="1" s="1"/>
  <c r="V1479" i="1" a="1"/>
  <c r="V1479" i="1" s="1"/>
  <c r="U1479" i="1" a="1"/>
  <c r="U1479" i="1" s="1"/>
  <c r="V1478" i="1" a="1"/>
  <c r="V1478" i="1" s="1"/>
  <c r="U1478" i="1" a="1"/>
  <c r="U1478" i="1" s="1"/>
  <c r="W1477" i="1" a="1"/>
  <c r="W1477" i="1" s="1"/>
  <c r="V1477" i="1" a="1"/>
  <c r="V1477" i="1" s="1"/>
  <c r="U1477" i="1"/>
  <c r="V1476" i="1"/>
  <c r="U1476" i="1" a="1"/>
  <c r="U1476" i="1" s="1"/>
  <c r="W1475" i="1" a="1"/>
  <c r="W1475" i="1" s="1"/>
  <c r="W1473" i="1" s="1" a="1"/>
  <c r="W1473" i="1" s="1"/>
  <c r="V1475" i="1" a="1"/>
  <c r="V1475" i="1" s="1"/>
  <c r="U1475" i="1" a="1"/>
  <c r="U1475" i="1" s="1"/>
  <c r="U1473" i="1" s="1"/>
  <c r="W1471" i="1" a="1"/>
  <c r="W1471" i="1" s="1"/>
  <c r="W1469" i="1" s="1" a="1"/>
  <c r="W1469" i="1" s="1"/>
  <c r="V1471" i="1" a="1"/>
  <c r="V1471" i="1" s="1"/>
  <c r="U1471" i="1" a="1"/>
  <c r="U1471" i="1" s="1"/>
  <c r="W1467" i="1" a="1"/>
  <c r="W1467" i="1" s="1"/>
  <c r="V1467" i="1" a="1"/>
  <c r="V1467" i="1" s="1"/>
  <c r="U1467" i="1" a="1"/>
  <c r="U1467" i="1" s="1"/>
  <c r="V1466" i="1" a="1"/>
  <c r="V1466" i="1" s="1"/>
  <c r="U1466" i="1" a="1"/>
  <c r="U1466" i="1" s="1"/>
  <c r="W1465" i="1" a="1"/>
  <c r="W1465" i="1" s="1"/>
  <c r="V1465" i="1" a="1"/>
  <c r="V1465" i="1" s="1"/>
  <c r="U1465" i="1"/>
  <c r="V1464" i="1"/>
  <c r="U1464" i="1" a="1"/>
  <c r="U1464" i="1" s="1"/>
  <c r="W1463" i="1" a="1"/>
  <c r="W1463" i="1" s="1"/>
  <c r="V1463" i="1" a="1"/>
  <c r="V1463" i="1" s="1"/>
  <c r="U1463" i="1" a="1"/>
  <c r="U1463" i="1" s="1"/>
  <c r="V1462" i="1" a="1"/>
  <c r="V1462" i="1" s="1"/>
  <c r="U1462" i="1" a="1"/>
  <c r="U1462" i="1" s="1"/>
  <c r="W1461" i="1" a="1"/>
  <c r="W1461" i="1" s="1"/>
  <c r="V1461" i="1" a="1"/>
  <c r="V1461" i="1" s="1"/>
  <c r="U1461" i="1"/>
  <c r="V1460" i="1"/>
  <c r="U1460" i="1" a="1"/>
  <c r="U1460" i="1" s="1"/>
  <c r="W1459" i="1" a="1"/>
  <c r="W1459" i="1" s="1"/>
  <c r="W1457" i="1" s="1" a="1"/>
  <c r="W1457" i="1" s="1"/>
  <c r="V1459" i="1" a="1"/>
  <c r="V1459" i="1" s="1"/>
  <c r="U1459" i="1" a="1"/>
  <c r="U1459" i="1" s="1"/>
  <c r="W1455" i="1" a="1"/>
  <c r="W1455" i="1" s="1"/>
  <c r="V1455" i="1" a="1"/>
  <c r="V1455" i="1" s="1"/>
  <c r="U1455" i="1" a="1"/>
  <c r="U1455" i="1" s="1"/>
  <c r="V1454" i="1" a="1"/>
  <c r="V1454" i="1" s="1"/>
  <c r="U1454" i="1" a="1"/>
  <c r="U1454" i="1" s="1"/>
  <c r="W1453" i="1" a="1"/>
  <c r="W1453" i="1" s="1"/>
  <c r="V1453" i="1" a="1"/>
  <c r="V1453" i="1" s="1"/>
  <c r="U1453" i="1"/>
  <c r="V1452" i="1"/>
  <c r="U1452" i="1" a="1"/>
  <c r="U1452" i="1" s="1"/>
  <c r="W1451" i="1" a="1"/>
  <c r="W1451" i="1" s="1"/>
  <c r="V1451" i="1" a="1"/>
  <c r="V1451" i="1" s="1"/>
  <c r="U1451" i="1" a="1"/>
  <c r="U1451" i="1" s="1"/>
  <c r="V1450" i="1" a="1"/>
  <c r="V1450" i="1" s="1"/>
  <c r="U1450" i="1" a="1"/>
  <c r="U1450" i="1" s="1"/>
  <c r="W1449" i="1" a="1"/>
  <c r="W1449" i="1" s="1"/>
  <c r="V1449" i="1" a="1"/>
  <c r="V1449" i="1" s="1"/>
  <c r="U1449" i="1"/>
  <c r="V1448" i="1"/>
  <c r="U1448" i="1" a="1"/>
  <c r="U1448" i="1" s="1"/>
  <c r="W1447" i="1" a="1"/>
  <c r="W1447" i="1" s="1"/>
  <c r="V1447" i="1" a="1"/>
  <c r="V1447" i="1" s="1"/>
  <c r="U1447" i="1" a="1"/>
  <c r="U1447" i="1" s="1"/>
  <c r="V1446" i="1" a="1"/>
  <c r="V1446" i="1" s="1"/>
  <c r="U1446" i="1" a="1"/>
  <c r="U1446" i="1" s="1"/>
  <c r="W1445" i="1" a="1"/>
  <c r="W1445" i="1" s="1"/>
  <c r="V1445" i="1" a="1"/>
  <c r="V1445" i="1" s="1"/>
  <c r="U1445" i="1"/>
  <c r="V1444" i="1"/>
  <c r="U1444" i="1" a="1"/>
  <c r="U1444" i="1" s="1"/>
  <c r="W1443" i="1" a="1"/>
  <c r="W1443" i="1" s="1"/>
  <c r="V1443" i="1" a="1"/>
  <c r="V1443" i="1" s="1"/>
  <c r="U1443" i="1" a="1"/>
  <c r="U1443" i="1" s="1"/>
  <c r="V1442" i="1" a="1"/>
  <c r="V1442" i="1" s="1"/>
  <c r="U1442" i="1" a="1"/>
  <c r="U1442" i="1" s="1"/>
  <c r="W1441" i="1" a="1"/>
  <c r="W1441" i="1" s="1"/>
  <c r="V1441" i="1" a="1"/>
  <c r="V1441" i="1" s="1"/>
  <c r="U1441" i="1"/>
  <c r="V1440" i="1"/>
  <c r="U1440" i="1" a="1"/>
  <c r="U1440" i="1" s="1"/>
  <c r="W1439" i="1" a="1"/>
  <c r="W1439" i="1" s="1"/>
  <c r="V1439" i="1" a="1"/>
  <c r="V1439" i="1" s="1"/>
  <c r="U1439" i="1" a="1"/>
  <c r="U1439" i="1" s="1"/>
  <c r="V1438" i="1" a="1"/>
  <c r="V1438" i="1" s="1"/>
  <c r="U1438" i="1" a="1"/>
  <c r="U1438" i="1" s="1"/>
  <c r="W1437" i="1" a="1"/>
  <c r="W1437" i="1" s="1"/>
  <c r="V1437" i="1" a="1"/>
  <c r="V1437" i="1" s="1"/>
  <c r="U1437" i="1"/>
  <c r="V1436" i="1"/>
  <c r="U1436" i="1" a="1"/>
  <c r="U1436" i="1" s="1"/>
  <c r="W1435" i="1" a="1"/>
  <c r="W1435" i="1" s="1"/>
  <c r="W1433" i="1" s="1" a="1"/>
  <c r="W1433" i="1" s="1"/>
  <c r="V1435" i="1" a="1"/>
  <c r="V1435" i="1" s="1"/>
  <c r="U1435" i="1" a="1"/>
  <c r="U1435" i="1" s="1"/>
  <c r="U1433" i="1" s="1"/>
  <c r="W1431" i="1" a="1"/>
  <c r="W1431" i="1" s="1"/>
  <c r="V1431" i="1" a="1"/>
  <c r="V1431" i="1" s="1"/>
  <c r="U1431" i="1" a="1"/>
  <c r="U1431" i="1" s="1"/>
  <c r="V1430" i="1" a="1"/>
  <c r="V1430" i="1" s="1"/>
  <c r="U1430" i="1" a="1"/>
  <c r="U1430" i="1" s="1"/>
  <c r="W1429" i="1" a="1"/>
  <c r="W1429" i="1" s="1"/>
  <c r="V1429" i="1" a="1"/>
  <c r="V1429" i="1" s="1"/>
  <c r="U1429" i="1"/>
  <c r="V1428" i="1"/>
  <c r="U1428" i="1" a="1"/>
  <c r="U1428" i="1" s="1"/>
  <c r="W1427" i="1" a="1"/>
  <c r="W1427" i="1" s="1"/>
  <c r="W1425" i="1" s="1" a="1"/>
  <c r="W1425" i="1" s="1"/>
  <c r="V1427" i="1" a="1"/>
  <c r="V1427" i="1" s="1"/>
  <c r="U1427" i="1" a="1"/>
  <c r="U1427" i="1" s="1"/>
  <c r="U1425" i="1" s="1"/>
  <c r="W1423" i="1" a="1"/>
  <c r="W1423" i="1" s="1"/>
  <c r="W1421" i="1" s="1" a="1"/>
  <c r="W1421" i="1" s="1"/>
  <c r="V1423" i="1" a="1"/>
  <c r="V1423" i="1" s="1"/>
  <c r="V1422" i="1" s="1" a="1"/>
  <c r="V1422" i="1" s="1"/>
  <c r="U1423" i="1" a="1"/>
  <c r="U1423" i="1" s="1"/>
  <c r="U1422" i="1" s="1" a="1"/>
  <c r="U1422" i="1" s="1"/>
  <c r="W1419" i="1" a="1"/>
  <c r="W1419" i="1" s="1"/>
  <c r="V1419" i="1" a="1"/>
  <c r="V1419" i="1" s="1"/>
  <c r="U1419" i="1" a="1"/>
  <c r="U1419" i="1" s="1"/>
  <c r="V1418" i="1" a="1"/>
  <c r="V1418" i="1" s="1"/>
  <c r="U1418" i="1" a="1"/>
  <c r="U1418" i="1" s="1"/>
  <c r="W1417" i="1" a="1"/>
  <c r="W1417" i="1" s="1"/>
  <c r="V1417" i="1" a="1"/>
  <c r="V1417" i="1" s="1"/>
  <c r="U1417" i="1"/>
  <c r="V1416" i="1"/>
  <c r="U1416" i="1" a="1"/>
  <c r="U1416" i="1" s="1"/>
  <c r="W1415" i="1" a="1"/>
  <c r="W1415" i="1" s="1"/>
  <c r="V1415" i="1" a="1"/>
  <c r="V1415" i="1" s="1"/>
  <c r="U1415" i="1" a="1"/>
  <c r="U1415" i="1" s="1"/>
  <c r="V1414" i="1" a="1"/>
  <c r="V1414" i="1" s="1"/>
  <c r="U1414" i="1" a="1"/>
  <c r="U1414" i="1" s="1"/>
  <c r="W1413" i="1" a="1"/>
  <c r="W1413" i="1" s="1"/>
  <c r="V1413" i="1" a="1"/>
  <c r="V1413" i="1" s="1"/>
  <c r="U1413" i="1"/>
  <c r="V1412" i="1"/>
  <c r="U1412" i="1" a="1"/>
  <c r="U1412" i="1" s="1"/>
  <c r="W1411" i="1" a="1"/>
  <c r="W1411" i="1" s="1"/>
  <c r="W1409" i="1" s="1" a="1"/>
  <c r="W1409" i="1" s="1"/>
  <c r="V1411" i="1" a="1"/>
  <c r="V1411" i="1" s="1"/>
  <c r="U1411" i="1" a="1"/>
  <c r="U1411" i="1" s="1"/>
  <c r="U1409" i="1" s="1"/>
  <c r="W1407" i="1" a="1"/>
  <c r="W1407" i="1" s="1"/>
  <c r="W1405" i="1" s="1" a="1"/>
  <c r="W1405" i="1" s="1"/>
  <c r="V1407" i="1" a="1"/>
  <c r="V1407" i="1" s="1"/>
  <c r="U1407" i="1" a="1"/>
  <c r="U1407" i="1" s="1"/>
  <c r="W1403" i="1" a="1"/>
  <c r="W1403" i="1" s="1"/>
  <c r="W1401" i="1" s="1" a="1"/>
  <c r="W1401" i="1" s="1"/>
  <c r="V1403" i="1" a="1"/>
  <c r="V1403" i="1" s="1"/>
  <c r="U1403" i="1" a="1"/>
  <c r="U1403" i="1" s="1"/>
  <c r="U1401" i="1" s="1"/>
  <c r="W1399" i="1" a="1"/>
  <c r="W1399" i="1" s="1"/>
  <c r="W1397" i="1" s="1" a="1"/>
  <c r="W1397" i="1" s="1"/>
  <c r="V1399" i="1" a="1"/>
  <c r="V1399" i="1" s="1"/>
  <c r="U1399" i="1" a="1"/>
  <c r="U1399" i="1" s="1"/>
  <c r="U1397" i="1" s="1"/>
  <c r="W1395" i="1" a="1"/>
  <c r="W1395" i="1" s="1"/>
  <c r="V1395" i="1" a="1"/>
  <c r="V1395" i="1" s="1"/>
  <c r="U1395" i="1" a="1"/>
  <c r="U1395" i="1" s="1"/>
  <c r="V1394" i="1" a="1"/>
  <c r="V1394" i="1" s="1"/>
  <c r="U1394" i="1" a="1"/>
  <c r="U1394" i="1" s="1"/>
  <c r="W1393" i="1" a="1"/>
  <c r="W1393" i="1" s="1"/>
  <c r="V1393" i="1" a="1"/>
  <c r="V1393" i="1" s="1"/>
  <c r="U1393" i="1"/>
  <c r="V1392" i="1"/>
  <c r="U1392" i="1" a="1"/>
  <c r="U1392" i="1" s="1"/>
  <c r="W1391" i="1" a="1"/>
  <c r="W1391" i="1" s="1"/>
  <c r="W1389" i="1" s="1" a="1"/>
  <c r="W1389" i="1" s="1"/>
  <c r="V1391" i="1" a="1"/>
  <c r="V1391" i="1" s="1"/>
  <c r="U1391" i="1" a="1"/>
  <c r="U1391" i="1" s="1"/>
  <c r="U1389" i="1" s="1"/>
  <c r="W1387" i="1" a="1"/>
  <c r="W1387" i="1" s="1"/>
  <c r="W1385" i="1" s="1" a="1"/>
  <c r="W1385" i="1" s="1"/>
  <c r="V1387" i="1" a="1"/>
  <c r="V1387" i="1" s="1"/>
  <c r="U1387" i="1" a="1"/>
  <c r="U1387" i="1" s="1"/>
  <c r="W1383" i="1" a="1"/>
  <c r="W1383" i="1" s="1"/>
  <c r="W1381" i="1" s="1" a="1"/>
  <c r="W1381" i="1" s="1"/>
  <c r="V1383" i="1" a="1"/>
  <c r="V1383" i="1" s="1"/>
  <c r="U1383" i="1" a="1"/>
  <c r="U1383" i="1" s="1"/>
  <c r="W1379" i="1" a="1"/>
  <c r="W1379" i="1" s="1"/>
  <c r="W1377" i="1" s="1" a="1"/>
  <c r="W1377" i="1" s="1"/>
  <c r="V1379" i="1" a="1"/>
  <c r="V1379" i="1" s="1"/>
  <c r="U1379" i="1" a="1"/>
  <c r="U1379" i="1" s="1"/>
  <c r="U1377" i="1" s="1"/>
  <c r="W1375" i="1" a="1"/>
  <c r="W1375" i="1" s="1"/>
  <c r="V1375" i="1" a="1"/>
  <c r="V1375" i="1" s="1"/>
  <c r="U1375" i="1" a="1"/>
  <c r="U1375" i="1" s="1"/>
  <c r="V1374" i="1" a="1"/>
  <c r="V1374" i="1" s="1"/>
  <c r="U1374" i="1" a="1"/>
  <c r="U1374" i="1" s="1"/>
  <c r="W1373" i="1" a="1"/>
  <c r="W1373" i="1" s="1"/>
  <c r="V1373" i="1" a="1"/>
  <c r="V1373" i="1" s="1"/>
  <c r="U1373" i="1"/>
  <c r="V1372" i="1"/>
  <c r="U1372" i="1" a="1"/>
  <c r="U1372" i="1" s="1"/>
  <c r="W1371" i="1" a="1"/>
  <c r="W1371" i="1" s="1"/>
  <c r="V1371" i="1" a="1"/>
  <c r="V1371" i="1" s="1"/>
  <c r="U1371" i="1" a="1"/>
  <c r="U1371" i="1" s="1"/>
  <c r="V1370" i="1" a="1"/>
  <c r="V1370" i="1" s="1"/>
  <c r="U1370" i="1" a="1"/>
  <c r="U1370" i="1" s="1"/>
  <c r="W1369" i="1" a="1"/>
  <c r="W1369" i="1" s="1"/>
  <c r="V1369" i="1" a="1"/>
  <c r="V1369" i="1" s="1"/>
  <c r="U1369" i="1"/>
  <c r="V1368" i="1"/>
  <c r="U1368" i="1" a="1"/>
  <c r="U1368" i="1" s="1"/>
  <c r="W1367" i="1" a="1"/>
  <c r="W1367" i="1" s="1"/>
  <c r="V1367" i="1" a="1"/>
  <c r="V1367" i="1" s="1"/>
  <c r="U1367" i="1" a="1"/>
  <c r="U1367" i="1" s="1"/>
  <c r="V1366" i="1" a="1"/>
  <c r="V1366" i="1" s="1"/>
  <c r="U1366" i="1" a="1"/>
  <c r="U1366" i="1" s="1"/>
  <c r="W1365" i="1" a="1"/>
  <c r="W1365" i="1" s="1"/>
  <c r="V1365" i="1" a="1"/>
  <c r="V1365" i="1" s="1"/>
  <c r="U1365" i="1"/>
  <c r="V1364" i="1"/>
  <c r="U1364" i="1" a="1"/>
  <c r="U1364" i="1" s="1"/>
  <c r="W1363" i="1" a="1"/>
  <c r="W1363" i="1" s="1"/>
  <c r="V1363" i="1" a="1"/>
  <c r="V1363" i="1" s="1"/>
  <c r="U1363" i="1" a="1"/>
  <c r="U1363" i="1" s="1"/>
  <c r="V1362" i="1" a="1"/>
  <c r="V1362" i="1" s="1"/>
  <c r="U1362" i="1" a="1"/>
  <c r="U1362" i="1" s="1"/>
  <c r="W1361" i="1" a="1"/>
  <c r="W1361" i="1" s="1"/>
  <c r="V1361" i="1" a="1"/>
  <c r="V1361" i="1" s="1"/>
  <c r="U1361" i="1"/>
  <c r="V1360" i="1"/>
  <c r="U1360" i="1" a="1"/>
  <c r="U1360" i="1" s="1"/>
  <c r="W1359" i="1" a="1"/>
  <c r="W1359" i="1" s="1"/>
  <c r="V1359" i="1" a="1"/>
  <c r="V1359" i="1" s="1"/>
  <c r="U1359" i="1" a="1"/>
  <c r="U1359" i="1" s="1"/>
  <c r="V1358" i="1" a="1"/>
  <c r="V1358" i="1" s="1"/>
  <c r="U1358" i="1" a="1"/>
  <c r="U1358" i="1" s="1"/>
  <c r="W1357" i="1" a="1"/>
  <c r="W1357" i="1" s="1"/>
  <c r="V1357" i="1" a="1"/>
  <c r="V1357" i="1" s="1"/>
  <c r="U1357" i="1"/>
  <c r="V1356" i="1"/>
  <c r="U1356" i="1" a="1"/>
  <c r="U1356" i="1" s="1"/>
  <c r="W1355" i="1" a="1"/>
  <c r="W1355" i="1" s="1"/>
  <c r="V1355" i="1" a="1"/>
  <c r="V1355" i="1" s="1"/>
  <c r="U1355" i="1" a="1"/>
  <c r="U1355" i="1" s="1"/>
  <c r="V1354" i="1" a="1"/>
  <c r="V1354" i="1" s="1"/>
  <c r="U1354" i="1" a="1"/>
  <c r="U1354" i="1" s="1"/>
  <c r="W1353" i="1" a="1"/>
  <c r="W1353" i="1" s="1"/>
  <c r="V1353" i="1" a="1"/>
  <c r="V1353" i="1" s="1"/>
  <c r="U1353" i="1"/>
  <c r="V1352" i="1"/>
  <c r="U1352" i="1" a="1"/>
  <c r="U1352" i="1" s="1"/>
  <c r="W1351" i="1" a="1"/>
  <c r="W1351" i="1" s="1"/>
  <c r="V1351" i="1" a="1"/>
  <c r="V1351" i="1" s="1"/>
  <c r="U1351" i="1" a="1"/>
  <c r="U1351" i="1" s="1"/>
  <c r="V1350" i="1" a="1"/>
  <c r="V1350" i="1" s="1"/>
  <c r="U1350" i="1" a="1"/>
  <c r="U1350" i="1" s="1"/>
  <c r="W1349" i="1" a="1"/>
  <c r="W1349" i="1" s="1"/>
  <c r="V1349" i="1" a="1"/>
  <c r="V1349" i="1" s="1"/>
  <c r="U1349" i="1"/>
  <c r="V1348" i="1"/>
  <c r="U1348" i="1" a="1"/>
  <c r="U1348" i="1" s="1"/>
  <c r="W1347" i="1" a="1"/>
  <c r="W1347" i="1" s="1"/>
  <c r="V1347" i="1" a="1"/>
  <c r="V1347" i="1" s="1"/>
  <c r="U1347" i="1" a="1"/>
  <c r="U1347" i="1" s="1"/>
  <c r="V1346" i="1" a="1"/>
  <c r="V1346" i="1" s="1"/>
  <c r="U1346" i="1" a="1"/>
  <c r="U1346" i="1" s="1"/>
  <c r="W1345" i="1" a="1"/>
  <c r="W1345" i="1" s="1"/>
  <c r="V1345" i="1" a="1"/>
  <c r="V1345" i="1" s="1"/>
  <c r="U1345" i="1"/>
  <c r="V1344" i="1"/>
  <c r="U1344" i="1" a="1"/>
  <c r="U1344" i="1" s="1"/>
  <c r="W1343" i="1" a="1"/>
  <c r="W1343" i="1" s="1"/>
  <c r="V1343" i="1" a="1"/>
  <c r="V1343" i="1" s="1"/>
  <c r="U1343" i="1" a="1"/>
  <c r="U1343" i="1" s="1"/>
  <c r="V1342" i="1" a="1"/>
  <c r="V1342" i="1" s="1"/>
  <c r="U1342" i="1" a="1"/>
  <c r="U1342" i="1" s="1"/>
  <c r="W1341" i="1" a="1"/>
  <c r="W1341" i="1" s="1"/>
  <c r="V1341" i="1" a="1"/>
  <c r="V1341" i="1" s="1"/>
  <c r="U1341" i="1"/>
  <c r="V1340" i="1"/>
  <c r="U1340" i="1" a="1"/>
  <c r="U1340" i="1" s="1"/>
  <c r="W1339" i="1" a="1"/>
  <c r="W1339" i="1" s="1"/>
  <c r="V1339" i="1" a="1"/>
  <c r="V1339" i="1" s="1"/>
  <c r="U1339" i="1" a="1"/>
  <c r="U1339" i="1" s="1"/>
  <c r="V1338" i="1" a="1"/>
  <c r="V1338" i="1" s="1"/>
  <c r="U1338" i="1" a="1"/>
  <c r="U1338" i="1" s="1"/>
  <c r="W1337" i="1" a="1"/>
  <c r="W1337" i="1" s="1"/>
  <c r="V1337" i="1" a="1"/>
  <c r="V1337" i="1" s="1"/>
  <c r="U1337" i="1"/>
  <c r="V1336" i="1"/>
  <c r="U1336" i="1" a="1"/>
  <c r="U1336" i="1" s="1"/>
  <c r="W1335" i="1" a="1"/>
  <c r="W1335" i="1" s="1"/>
  <c r="V1335" i="1" a="1"/>
  <c r="V1335" i="1" s="1"/>
  <c r="U1335" i="1" a="1"/>
  <c r="U1335" i="1" s="1"/>
  <c r="V1334" i="1" a="1"/>
  <c r="V1334" i="1" s="1"/>
  <c r="U1334" i="1" a="1"/>
  <c r="U1334" i="1" s="1"/>
  <c r="W1333" i="1" a="1"/>
  <c r="W1333" i="1" s="1"/>
  <c r="V1333" i="1" a="1"/>
  <c r="V1333" i="1" s="1"/>
  <c r="U1333" i="1"/>
  <c r="V1332" i="1"/>
  <c r="U1332" i="1" a="1"/>
  <c r="U1332" i="1" s="1"/>
  <c r="W1331" i="1" a="1"/>
  <c r="W1331" i="1" s="1"/>
  <c r="V1331" i="1" a="1"/>
  <c r="V1331" i="1" s="1"/>
  <c r="U1331" i="1" a="1"/>
  <c r="U1331" i="1" s="1"/>
  <c r="V1330" i="1" a="1"/>
  <c r="V1330" i="1" s="1"/>
  <c r="U1330" i="1" a="1"/>
  <c r="U1330" i="1" s="1"/>
  <c r="W1329" i="1" a="1"/>
  <c r="W1329" i="1" s="1"/>
  <c r="V1329" i="1" a="1"/>
  <c r="V1329" i="1" s="1"/>
  <c r="U1329" i="1"/>
  <c r="V1328" i="1"/>
  <c r="U1328" i="1" a="1"/>
  <c r="U1328" i="1" s="1"/>
  <c r="W1327" i="1" a="1"/>
  <c r="W1327" i="1" s="1"/>
  <c r="V1327" i="1" a="1"/>
  <c r="V1327" i="1" s="1"/>
  <c r="U1327" i="1" a="1"/>
  <c r="U1327" i="1" s="1"/>
  <c r="V1326" i="1" a="1"/>
  <c r="V1326" i="1" s="1"/>
  <c r="U1326" i="1" a="1"/>
  <c r="U1326" i="1" s="1"/>
  <c r="W1325" i="1" a="1"/>
  <c r="W1325" i="1" s="1"/>
  <c r="V1325" i="1" a="1"/>
  <c r="V1325" i="1" s="1"/>
  <c r="U1325" i="1"/>
  <c r="V1324" i="1"/>
  <c r="U1324" i="1" a="1"/>
  <c r="U1324" i="1" s="1"/>
  <c r="W1323" i="1" a="1"/>
  <c r="W1323" i="1" s="1"/>
  <c r="V1323" i="1" a="1"/>
  <c r="V1323" i="1" s="1"/>
  <c r="U1323" i="1" a="1"/>
  <c r="U1323" i="1" s="1"/>
  <c r="V1322" i="1" a="1"/>
  <c r="V1322" i="1" s="1"/>
  <c r="U1322" i="1" a="1"/>
  <c r="U1322" i="1" s="1"/>
  <c r="W1321" i="1" a="1"/>
  <c r="W1321" i="1" s="1"/>
  <c r="V1321" i="1" a="1"/>
  <c r="V1321" i="1" s="1"/>
  <c r="U1321" i="1"/>
  <c r="V1320" i="1"/>
  <c r="U1320" i="1" a="1"/>
  <c r="U1320" i="1" s="1"/>
  <c r="W1319" i="1" a="1"/>
  <c r="W1319" i="1" s="1"/>
  <c r="V1319" i="1" a="1"/>
  <c r="V1319" i="1" s="1"/>
  <c r="U1319" i="1" a="1"/>
  <c r="U1319" i="1" s="1"/>
  <c r="V1318" i="1" a="1"/>
  <c r="V1318" i="1" s="1"/>
  <c r="U1318" i="1" a="1"/>
  <c r="U1318" i="1" s="1"/>
  <c r="W1317" i="1" a="1"/>
  <c r="W1317" i="1" s="1"/>
  <c r="V1317" i="1" a="1"/>
  <c r="V1317" i="1" s="1"/>
  <c r="U1317" i="1"/>
  <c r="V1316" i="1"/>
  <c r="U1316" i="1" a="1"/>
  <c r="U1316" i="1" s="1"/>
  <c r="W1315" i="1" a="1"/>
  <c r="W1315" i="1" s="1"/>
  <c r="V1315" i="1" a="1"/>
  <c r="V1315" i="1" s="1"/>
  <c r="U1315" i="1" a="1"/>
  <c r="U1315" i="1" s="1"/>
  <c r="V1314" i="1" a="1"/>
  <c r="V1314" i="1" s="1"/>
  <c r="U1314" i="1" a="1"/>
  <c r="U1314" i="1" s="1"/>
  <c r="W1313" i="1" a="1"/>
  <c r="W1313" i="1" s="1"/>
  <c r="V1313" i="1" a="1"/>
  <c r="V1313" i="1" s="1"/>
  <c r="U1313" i="1"/>
  <c r="V1312" i="1"/>
  <c r="U1312" i="1" a="1"/>
  <c r="U1312" i="1" s="1"/>
  <c r="W1311" i="1" a="1"/>
  <c r="W1311" i="1" s="1"/>
  <c r="V1311" i="1" a="1"/>
  <c r="V1311" i="1" s="1"/>
  <c r="U1311" i="1" a="1"/>
  <c r="U1311" i="1" s="1"/>
  <c r="V1310" i="1" a="1"/>
  <c r="V1310" i="1" s="1"/>
  <c r="U1310" i="1" a="1"/>
  <c r="U1310" i="1" s="1"/>
  <c r="W1309" i="1" a="1"/>
  <c r="W1309" i="1" s="1"/>
  <c r="V1309" i="1" a="1"/>
  <c r="V1309" i="1" s="1"/>
  <c r="U1309" i="1"/>
  <c r="V1308" i="1"/>
  <c r="U1308" i="1" a="1"/>
  <c r="U1308" i="1" s="1"/>
  <c r="W1307" i="1" a="1"/>
  <c r="W1307" i="1" s="1"/>
  <c r="V1307" i="1" a="1"/>
  <c r="V1307" i="1" s="1"/>
  <c r="U1307" i="1" a="1"/>
  <c r="U1307" i="1" s="1"/>
  <c r="V1306" i="1" a="1"/>
  <c r="V1306" i="1" s="1"/>
  <c r="U1306" i="1" a="1"/>
  <c r="U1306" i="1" s="1"/>
  <c r="W1305" i="1" a="1"/>
  <c r="W1305" i="1" s="1"/>
  <c r="V1305" i="1" a="1"/>
  <c r="V1305" i="1" s="1"/>
  <c r="U1305" i="1"/>
  <c r="V1304" i="1"/>
  <c r="U1304" i="1" a="1"/>
  <c r="U1304" i="1" s="1"/>
  <c r="W1303" i="1" a="1"/>
  <c r="W1303" i="1" s="1"/>
  <c r="V1303" i="1" a="1"/>
  <c r="V1303" i="1" s="1"/>
  <c r="U1303" i="1" a="1"/>
  <c r="U1303" i="1" s="1"/>
  <c r="V1302" i="1" a="1"/>
  <c r="V1302" i="1" s="1"/>
  <c r="U1302" i="1" a="1"/>
  <c r="U1302" i="1" s="1"/>
  <c r="W1301" i="1" a="1"/>
  <c r="W1301" i="1" s="1"/>
  <c r="V1301" i="1" a="1"/>
  <c r="V1301" i="1" s="1"/>
  <c r="U1301" i="1"/>
  <c r="V1300" i="1"/>
  <c r="U1300" i="1" a="1"/>
  <c r="U1300" i="1" s="1"/>
  <c r="W1299" i="1" a="1"/>
  <c r="W1299" i="1" s="1"/>
  <c r="V1299" i="1" a="1"/>
  <c r="V1299" i="1" s="1"/>
  <c r="U1299" i="1" a="1"/>
  <c r="U1299" i="1" s="1"/>
  <c r="V1298" i="1" a="1"/>
  <c r="V1298" i="1" s="1"/>
  <c r="U1298" i="1" a="1"/>
  <c r="U1298" i="1" s="1"/>
  <c r="W1297" i="1" a="1"/>
  <c r="W1297" i="1" s="1"/>
  <c r="V1297" i="1" a="1"/>
  <c r="V1297" i="1" s="1"/>
  <c r="U1297" i="1"/>
  <c r="V1296" i="1"/>
  <c r="U1296" i="1" a="1"/>
  <c r="U1296" i="1" s="1"/>
  <c r="W1295" i="1" a="1"/>
  <c r="W1295" i="1" s="1"/>
  <c r="V1295" i="1" a="1"/>
  <c r="V1295" i="1" s="1"/>
  <c r="U1295" i="1" a="1"/>
  <c r="U1295" i="1" s="1"/>
  <c r="V1294" i="1" a="1"/>
  <c r="V1294" i="1" s="1"/>
  <c r="U1294" i="1" a="1"/>
  <c r="U1294" i="1" s="1"/>
  <c r="W1293" i="1" a="1"/>
  <c r="W1293" i="1" s="1"/>
  <c r="V1293" i="1" a="1"/>
  <c r="V1293" i="1" s="1"/>
  <c r="U1293" i="1"/>
  <c r="V1292" i="1"/>
  <c r="U1292" i="1" a="1"/>
  <c r="U1292" i="1" s="1"/>
  <c r="W1291" i="1" a="1"/>
  <c r="W1291" i="1" s="1"/>
  <c r="V1291" i="1" a="1"/>
  <c r="V1291" i="1" s="1"/>
  <c r="U1291" i="1" a="1"/>
  <c r="U1291" i="1" s="1"/>
  <c r="V1290" i="1" a="1"/>
  <c r="V1290" i="1" s="1"/>
  <c r="U1290" i="1" a="1"/>
  <c r="U1290" i="1" s="1"/>
  <c r="W1289" i="1" a="1"/>
  <c r="W1289" i="1" s="1"/>
  <c r="V1289" i="1" a="1"/>
  <c r="V1289" i="1" s="1"/>
  <c r="U1289" i="1"/>
  <c r="V1288" i="1"/>
  <c r="U1288" i="1" a="1"/>
  <c r="U1288" i="1" s="1"/>
  <c r="W1287" i="1" a="1"/>
  <c r="W1287" i="1" s="1"/>
  <c r="V1287" i="1" a="1"/>
  <c r="V1287" i="1" s="1"/>
  <c r="U1287" i="1" a="1"/>
  <c r="U1287" i="1" s="1"/>
  <c r="V1286" i="1" a="1"/>
  <c r="V1286" i="1" s="1"/>
  <c r="U1286" i="1" a="1"/>
  <c r="U1286" i="1" s="1"/>
  <c r="W1285" i="1" a="1"/>
  <c r="W1285" i="1" s="1"/>
  <c r="V1285" i="1" a="1"/>
  <c r="V1285" i="1" s="1"/>
  <c r="U1285" i="1"/>
  <c r="V1284" i="1"/>
  <c r="U1284" i="1" a="1"/>
  <c r="U1284" i="1" s="1"/>
  <c r="W1283" i="1" a="1"/>
  <c r="W1283" i="1" s="1"/>
  <c r="V1283" i="1" a="1"/>
  <c r="V1283" i="1" s="1"/>
  <c r="U1283" i="1" a="1"/>
  <c r="U1283" i="1" s="1"/>
  <c r="V1282" i="1" a="1"/>
  <c r="V1282" i="1" s="1"/>
  <c r="U1282" i="1" a="1"/>
  <c r="U1282" i="1" s="1"/>
  <c r="W1281" i="1" a="1"/>
  <c r="W1281" i="1" s="1"/>
  <c r="V1281" i="1" a="1"/>
  <c r="V1281" i="1" s="1"/>
  <c r="U1281" i="1"/>
  <c r="V1280" i="1"/>
  <c r="U1280" i="1" a="1"/>
  <c r="U1280" i="1" s="1"/>
  <c r="W1279" i="1" a="1"/>
  <c r="W1279" i="1" s="1"/>
  <c r="V1279" i="1" a="1"/>
  <c r="V1279" i="1" s="1"/>
  <c r="U1279" i="1" a="1"/>
  <c r="U1279" i="1" s="1"/>
  <c r="V1278" i="1" a="1"/>
  <c r="V1278" i="1" s="1"/>
  <c r="U1278" i="1" a="1"/>
  <c r="U1278" i="1" s="1"/>
  <c r="W1277" i="1" a="1"/>
  <c r="W1277" i="1" s="1"/>
  <c r="V1277" i="1" a="1"/>
  <c r="V1277" i="1" s="1"/>
  <c r="U1277" i="1"/>
  <c r="V1276" i="1"/>
  <c r="U1276" i="1" a="1"/>
  <c r="U1276" i="1" s="1"/>
  <c r="W1275" i="1" a="1"/>
  <c r="W1275" i="1" s="1"/>
  <c r="V1275" i="1" a="1"/>
  <c r="V1275" i="1" s="1"/>
  <c r="U1275" i="1" a="1"/>
  <c r="U1275" i="1" s="1"/>
  <c r="V1274" i="1" a="1"/>
  <c r="V1274" i="1" s="1"/>
  <c r="U1274" i="1" a="1"/>
  <c r="U1274" i="1" s="1"/>
  <c r="W1273" i="1" a="1"/>
  <c r="W1273" i="1" s="1"/>
  <c r="V1273" i="1" a="1"/>
  <c r="V1273" i="1" s="1"/>
  <c r="U1273" i="1"/>
  <c r="V1272" i="1"/>
  <c r="U1272" i="1" a="1"/>
  <c r="U1272" i="1" s="1"/>
  <c r="W1271" i="1" a="1"/>
  <c r="W1271" i="1" s="1"/>
  <c r="W1269" i="1" s="1" a="1"/>
  <c r="W1269" i="1" s="1"/>
  <c r="V1271" i="1" a="1"/>
  <c r="V1271" i="1" s="1"/>
  <c r="U1271" i="1" a="1"/>
  <c r="U1271" i="1" s="1"/>
  <c r="U1269" i="1" s="1"/>
  <c r="W1267" i="1" a="1"/>
  <c r="W1267" i="1" s="1"/>
  <c r="V1267" i="1" a="1"/>
  <c r="V1267" i="1" s="1"/>
  <c r="U1267" i="1" a="1"/>
  <c r="U1267" i="1" s="1"/>
  <c r="V1266" i="1" a="1"/>
  <c r="V1266" i="1" s="1"/>
  <c r="U1266" i="1" a="1"/>
  <c r="U1266" i="1" s="1"/>
  <c r="W1265" i="1" a="1"/>
  <c r="W1265" i="1" s="1"/>
  <c r="V1265" i="1" a="1"/>
  <c r="V1265" i="1" s="1"/>
  <c r="U1265" i="1"/>
  <c r="V1264" i="1"/>
  <c r="U1264" i="1" a="1"/>
  <c r="U1264" i="1" s="1"/>
  <c r="W1263" i="1" a="1"/>
  <c r="W1263" i="1" s="1"/>
  <c r="V1263" i="1" a="1"/>
  <c r="V1263" i="1" s="1"/>
  <c r="U1263" i="1" a="1"/>
  <c r="U1263" i="1" s="1"/>
  <c r="V1262" i="1" a="1"/>
  <c r="V1262" i="1" s="1"/>
  <c r="U1262" i="1" a="1"/>
  <c r="U1262" i="1" s="1"/>
  <c r="W1261" i="1" a="1"/>
  <c r="W1261" i="1" s="1"/>
  <c r="V1261" i="1" a="1"/>
  <c r="V1261" i="1" s="1"/>
  <c r="U1261" i="1"/>
  <c r="V1260" i="1"/>
  <c r="U1260" i="1" a="1"/>
  <c r="U1260" i="1" s="1"/>
  <c r="W1259" i="1" a="1"/>
  <c r="W1259" i="1" s="1"/>
  <c r="V1259" i="1" a="1"/>
  <c r="V1259" i="1" s="1"/>
  <c r="U1259" i="1" a="1"/>
  <c r="U1259" i="1" s="1"/>
  <c r="V1258" i="1" a="1"/>
  <c r="V1258" i="1" s="1"/>
  <c r="U1258" i="1" a="1"/>
  <c r="U1258" i="1" s="1"/>
  <c r="W1257" i="1" a="1"/>
  <c r="W1257" i="1" s="1"/>
  <c r="V1257" i="1" a="1"/>
  <c r="V1257" i="1" s="1"/>
  <c r="U1257" i="1"/>
  <c r="V1256" i="1"/>
  <c r="U1256" i="1" a="1"/>
  <c r="U1256" i="1" s="1"/>
  <c r="W1255" i="1" a="1"/>
  <c r="W1255" i="1" s="1"/>
  <c r="V1255" i="1" a="1"/>
  <c r="V1255" i="1" s="1"/>
  <c r="U1255" i="1" a="1"/>
  <c r="U1255" i="1" s="1"/>
  <c r="V1254" i="1" a="1"/>
  <c r="V1254" i="1" s="1"/>
  <c r="U1254" i="1" a="1"/>
  <c r="U1254" i="1" s="1"/>
  <c r="W1253" i="1" a="1"/>
  <c r="W1253" i="1" s="1"/>
  <c r="V1253" i="1" a="1"/>
  <c r="V1253" i="1" s="1"/>
  <c r="U1253" i="1"/>
  <c r="V1252" i="1"/>
  <c r="U1252" i="1" a="1"/>
  <c r="U1252" i="1" s="1"/>
  <c r="W1251" i="1" a="1"/>
  <c r="W1251" i="1" s="1"/>
  <c r="W1249" i="1" s="1" a="1"/>
  <c r="W1249" i="1" s="1"/>
  <c r="V1251" i="1" a="1"/>
  <c r="V1251" i="1" s="1"/>
  <c r="V1249" i="1" s="1" a="1"/>
  <c r="V1249" i="1" s="1"/>
  <c r="U1251" i="1" a="1"/>
  <c r="U1251" i="1" s="1"/>
  <c r="U1249" i="1" s="1"/>
  <c r="W1247" i="1" a="1"/>
  <c r="W1247" i="1" s="1"/>
  <c r="V1247" i="1" a="1"/>
  <c r="V1247" i="1" s="1"/>
  <c r="U1247" i="1" a="1"/>
  <c r="U1247" i="1" s="1"/>
  <c r="V1246" i="1" a="1"/>
  <c r="V1246" i="1" s="1"/>
  <c r="U1246" i="1" a="1"/>
  <c r="U1246" i="1" s="1"/>
  <c r="W1245" i="1" a="1"/>
  <c r="W1245" i="1" s="1"/>
  <c r="V1245" i="1" a="1"/>
  <c r="V1245" i="1" s="1"/>
  <c r="U1245" i="1"/>
  <c r="V1244" i="1"/>
  <c r="U1244" i="1" a="1"/>
  <c r="U1244" i="1" s="1"/>
  <c r="W1243" i="1" a="1"/>
  <c r="W1243" i="1" s="1"/>
  <c r="W1241" i="1" s="1" a="1"/>
  <c r="W1241" i="1" s="1"/>
  <c r="V1243" i="1" a="1"/>
  <c r="V1243" i="1" s="1"/>
  <c r="V1242" i="1" s="1" a="1"/>
  <c r="V1242" i="1" s="1"/>
  <c r="U1243" i="1" a="1"/>
  <c r="U1243" i="1" s="1"/>
  <c r="U1242" i="1" s="1" a="1"/>
  <c r="U1242" i="1" s="1"/>
  <c r="W1239" i="1" a="1"/>
  <c r="W1239" i="1" s="1"/>
  <c r="V1239" i="1" a="1"/>
  <c r="V1239" i="1" s="1"/>
  <c r="U1239" i="1" a="1"/>
  <c r="U1239" i="1" s="1"/>
  <c r="V1238" i="1" a="1"/>
  <c r="V1238" i="1" s="1"/>
  <c r="U1238" i="1" a="1"/>
  <c r="U1238" i="1" s="1"/>
  <c r="W1237" i="1" a="1"/>
  <c r="W1237" i="1" s="1"/>
  <c r="V1237" i="1" a="1"/>
  <c r="V1237" i="1" s="1"/>
  <c r="U1237" i="1"/>
  <c r="V1236" i="1"/>
  <c r="U1236" i="1" a="1"/>
  <c r="U1236" i="1" s="1"/>
  <c r="W1235" i="1" a="1"/>
  <c r="W1235" i="1" s="1"/>
  <c r="V1235" i="1" a="1"/>
  <c r="V1235" i="1" s="1"/>
  <c r="U1235" i="1" a="1"/>
  <c r="U1235" i="1" s="1"/>
  <c r="V1234" i="1" a="1"/>
  <c r="V1234" i="1" s="1"/>
  <c r="U1234" i="1" a="1"/>
  <c r="U1234" i="1" s="1"/>
  <c r="W1233" i="1" a="1"/>
  <c r="W1233" i="1" s="1"/>
  <c r="V1233" i="1" a="1"/>
  <c r="V1233" i="1" s="1"/>
  <c r="U1233" i="1"/>
  <c r="V1232" i="1"/>
  <c r="U1232" i="1" a="1"/>
  <c r="U1232" i="1" s="1"/>
  <c r="W1231" i="1" a="1"/>
  <c r="W1231" i="1" s="1"/>
  <c r="W1229" i="1" s="1" a="1"/>
  <c r="W1229" i="1" s="1"/>
  <c r="V1231" i="1" a="1"/>
  <c r="V1231" i="1" s="1"/>
  <c r="V1229" i="1" s="1" a="1"/>
  <c r="V1229" i="1" s="1"/>
  <c r="U1231" i="1" a="1"/>
  <c r="U1231" i="1" s="1"/>
  <c r="U1229" i="1" s="1"/>
  <c r="W1227" i="1" a="1"/>
  <c r="W1227" i="1" s="1"/>
  <c r="V1227" i="1" a="1"/>
  <c r="V1227" i="1" s="1"/>
  <c r="U1227" i="1" a="1"/>
  <c r="U1227" i="1" s="1"/>
  <c r="V1226" i="1" a="1"/>
  <c r="V1226" i="1" s="1"/>
  <c r="U1226" i="1" a="1"/>
  <c r="U1226" i="1" s="1"/>
  <c r="W1225" i="1" a="1"/>
  <c r="W1225" i="1" s="1"/>
  <c r="V1225" i="1" a="1"/>
  <c r="V1225" i="1" s="1"/>
  <c r="U1225" i="1"/>
  <c r="V1224" i="1"/>
  <c r="U1224" i="1" a="1"/>
  <c r="U1224" i="1" s="1"/>
  <c r="W1223" i="1" a="1"/>
  <c r="W1223" i="1" s="1"/>
  <c r="V1223" i="1" a="1"/>
  <c r="V1223" i="1" s="1"/>
  <c r="U1223" i="1" a="1"/>
  <c r="U1223" i="1" s="1"/>
  <c r="V1222" i="1" a="1"/>
  <c r="V1222" i="1" s="1"/>
  <c r="U1222" i="1" a="1"/>
  <c r="U1222" i="1" s="1"/>
  <c r="W1221" i="1" a="1"/>
  <c r="W1221" i="1" s="1"/>
  <c r="V1221" i="1" a="1"/>
  <c r="V1221" i="1" s="1"/>
  <c r="U1221" i="1"/>
  <c r="V1220" i="1"/>
  <c r="U1220" i="1" a="1"/>
  <c r="U1220" i="1" s="1"/>
  <c r="W1219" i="1" a="1"/>
  <c r="W1219" i="1" s="1"/>
  <c r="V1219" i="1" a="1"/>
  <c r="V1219" i="1" s="1"/>
  <c r="U1219" i="1" a="1"/>
  <c r="U1219" i="1" s="1"/>
  <c r="V1218" i="1" a="1"/>
  <c r="V1218" i="1" s="1"/>
  <c r="U1218" i="1" a="1"/>
  <c r="U1218" i="1" s="1"/>
  <c r="W1217" i="1" a="1"/>
  <c r="W1217" i="1" s="1"/>
  <c r="V1217" i="1" a="1"/>
  <c r="V1217" i="1" s="1"/>
  <c r="U1217" i="1"/>
  <c r="V1216" i="1"/>
  <c r="U1216" i="1" a="1"/>
  <c r="U1216" i="1" s="1"/>
  <c r="W1215" i="1" a="1"/>
  <c r="W1215" i="1" s="1"/>
  <c r="W1213" i="1" s="1" a="1"/>
  <c r="W1213" i="1" s="1"/>
  <c r="V1215" i="1" a="1"/>
  <c r="V1215" i="1" s="1"/>
  <c r="U1215" i="1" a="1"/>
  <c r="U1215" i="1" s="1"/>
  <c r="W1211" i="1" a="1"/>
  <c r="W1211" i="1" s="1"/>
  <c r="W1209" i="1" s="1" a="1"/>
  <c r="W1209" i="1" s="1"/>
  <c r="V1211" i="1" a="1"/>
  <c r="V1211" i="1" s="1"/>
  <c r="V1210" i="1" s="1" a="1"/>
  <c r="V1210" i="1" s="1"/>
  <c r="U1211" i="1" a="1"/>
  <c r="U1211" i="1" s="1"/>
  <c r="U1210" i="1" s="1" a="1"/>
  <c r="U1210" i="1" s="1"/>
  <c r="W1207" i="1" a="1"/>
  <c r="W1207" i="1" s="1"/>
  <c r="V1207" i="1" a="1"/>
  <c r="V1207" i="1" s="1"/>
  <c r="U1207" i="1" a="1"/>
  <c r="U1207" i="1" s="1"/>
  <c r="V1206" i="1" a="1"/>
  <c r="V1206" i="1" s="1"/>
  <c r="U1206" i="1" a="1"/>
  <c r="U1206" i="1" s="1"/>
  <c r="W1205" i="1" a="1"/>
  <c r="W1205" i="1" s="1"/>
  <c r="V1205" i="1" a="1"/>
  <c r="V1205" i="1" s="1"/>
  <c r="U1205" i="1"/>
  <c r="V1204" i="1"/>
  <c r="U1204" i="1" a="1"/>
  <c r="U1204" i="1" s="1"/>
  <c r="W1203" i="1" a="1"/>
  <c r="W1203" i="1" s="1"/>
  <c r="V1203" i="1" a="1"/>
  <c r="V1203" i="1" s="1"/>
  <c r="U1203" i="1" a="1"/>
  <c r="U1203" i="1" s="1"/>
  <c r="V1202" i="1" a="1"/>
  <c r="V1202" i="1" s="1"/>
  <c r="U1202" i="1" a="1"/>
  <c r="U1202" i="1" s="1"/>
  <c r="W1201" i="1" a="1"/>
  <c r="W1201" i="1" s="1"/>
  <c r="V1201" i="1" a="1"/>
  <c r="V1201" i="1" s="1"/>
  <c r="U1201" i="1"/>
  <c r="V1200" i="1"/>
  <c r="U1200" i="1" a="1"/>
  <c r="U1200" i="1" s="1"/>
  <c r="W1199" i="1" a="1"/>
  <c r="W1199" i="1" s="1"/>
  <c r="V1199" i="1" a="1"/>
  <c r="V1199" i="1" s="1"/>
  <c r="U1199" i="1" a="1"/>
  <c r="U1199" i="1" s="1"/>
  <c r="V1198" i="1" a="1"/>
  <c r="V1198" i="1" s="1"/>
  <c r="U1198" i="1" a="1"/>
  <c r="U1198" i="1" s="1"/>
  <c r="W1197" i="1" a="1"/>
  <c r="W1197" i="1" s="1"/>
  <c r="V1197" i="1" a="1"/>
  <c r="V1197" i="1" s="1"/>
  <c r="U1197" i="1"/>
  <c r="V1196" i="1"/>
  <c r="U1196" i="1" a="1"/>
  <c r="U1196" i="1" s="1"/>
  <c r="W1195" i="1" a="1"/>
  <c r="W1195" i="1" s="1"/>
  <c r="V1195" i="1" a="1"/>
  <c r="V1195" i="1" s="1"/>
  <c r="U1195" i="1" a="1"/>
  <c r="U1195" i="1" s="1"/>
  <c r="V1194" i="1" a="1"/>
  <c r="V1194" i="1" s="1"/>
  <c r="U1194" i="1" a="1"/>
  <c r="U1194" i="1" s="1"/>
  <c r="W1193" i="1" a="1"/>
  <c r="W1193" i="1" s="1"/>
  <c r="V1193" i="1" a="1"/>
  <c r="V1193" i="1" s="1"/>
  <c r="U1193" i="1"/>
  <c r="V1192" i="1"/>
  <c r="U1192" i="1" a="1"/>
  <c r="U1192" i="1" s="1"/>
  <c r="W1191" i="1" a="1"/>
  <c r="W1191" i="1" s="1"/>
  <c r="V1191" i="1" a="1"/>
  <c r="V1191" i="1" s="1"/>
  <c r="U1191" i="1" a="1"/>
  <c r="U1191" i="1" s="1"/>
  <c r="V1190" i="1" a="1"/>
  <c r="V1190" i="1" s="1"/>
  <c r="U1190" i="1" a="1"/>
  <c r="U1190" i="1" s="1"/>
  <c r="W1189" i="1" a="1"/>
  <c r="W1189" i="1" s="1"/>
  <c r="V1189" i="1" a="1"/>
  <c r="V1189" i="1" s="1"/>
  <c r="U1189" i="1"/>
  <c r="V1188" i="1"/>
  <c r="U1188" i="1" a="1"/>
  <c r="U1188" i="1" s="1"/>
  <c r="W1187" i="1" a="1"/>
  <c r="W1187" i="1" s="1"/>
  <c r="V1187" i="1" a="1"/>
  <c r="V1187" i="1" s="1"/>
  <c r="U1187" i="1" a="1"/>
  <c r="U1187" i="1" s="1"/>
  <c r="V1186" i="1" a="1"/>
  <c r="V1186" i="1" s="1"/>
  <c r="U1186" i="1" a="1"/>
  <c r="U1186" i="1" s="1"/>
  <c r="W1185" i="1" a="1"/>
  <c r="W1185" i="1" s="1"/>
  <c r="V1185" i="1" a="1"/>
  <c r="V1185" i="1" s="1"/>
  <c r="U1185" i="1"/>
  <c r="V1184" i="1"/>
  <c r="U1184" i="1" a="1"/>
  <c r="U1184" i="1" s="1"/>
  <c r="W1183" i="1" a="1"/>
  <c r="W1183" i="1" s="1"/>
  <c r="V1183" i="1" a="1"/>
  <c r="V1183" i="1" s="1"/>
  <c r="U1183" i="1" a="1"/>
  <c r="U1183" i="1" s="1"/>
  <c r="V1182" i="1" a="1"/>
  <c r="V1182" i="1" s="1"/>
  <c r="U1182" i="1" a="1"/>
  <c r="U1182" i="1" s="1"/>
  <c r="W1181" i="1" a="1"/>
  <c r="W1181" i="1" s="1"/>
  <c r="V1181" i="1" a="1"/>
  <c r="V1181" i="1" s="1"/>
  <c r="U1181" i="1"/>
  <c r="V1180" i="1"/>
  <c r="U1180" i="1" a="1"/>
  <c r="U1180" i="1" s="1"/>
  <c r="W1179" i="1" a="1"/>
  <c r="W1179" i="1" s="1"/>
  <c r="V1179" i="1" a="1"/>
  <c r="V1179" i="1" s="1"/>
  <c r="U1179" i="1" a="1"/>
  <c r="U1179" i="1" s="1"/>
  <c r="V1178" i="1" a="1"/>
  <c r="V1178" i="1" s="1"/>
  <c r="U1178" i="1" a="1"/>
  <c r="U1178" i="1" s="1"/>
  <c r="W1177" i="1" a="1"/>
  <c r="W1177" i="1" s="1"/>
  <c r="V1177" i="1" a="1"/>
  <c r="V1177" i="1" s="1"/>
  <c r="U1177" i="1"/>
  <c r="V1176" i="1"/>
  <c r="U1176" i="1" a="1"/>
  <c r="U1176" i="1" s="1"/>
  <c r="W1175" i="1" a="1"/>
  <c r="W1175" i="1" s="1"/>
  <c r="V1175" i="1" a="1"/>
  <c r="V1175" i="1" s="1"/>
  <c r="U1175" i="1" a="1"/>
  <c r="U1175" i="1" s="1"/>
  <c r="V1174" i="1" a="1"/>
  <c r="V1174" i="1" s="1"/>
  <c r="U1174" i="1" a="1"/>
  <c r="U1174" i="1" s="1"/>
  <c r="W1173" i="1" a="1"/>
  <c r="W1173" i="1" s="1"/>
  <c r="V1173" i="1" a="1"/>
  <c r="V1173" i="1" s="1"/>
  <c r="U1173" i="1"/>
  <c r="V1172" i="1"/>
  <c r="U1172" i="1" a="1"/>
  <c r="U1172" i="1" s="1"/>
  <c r="W1171" i="1" a="1"/>
  <c r="W1171" i="1" s="1"/>
  <c r="V1171" i="1" a="1"/>
  <c r="V1171" i="1" s="1"/>
  <c r="U1171" i="1" a="1"/>
  <c r="U1171" i="1" s="1"/>
  <c r="V1170" i="1" a="1"/>
  <c r="V1170" i="1" s="1"/>
  <c r="U1170" i="1" a="1"/>
  <c r="U1170" i="1" s="1"/>
  <c r="W1169" i="1" a="1"/>
  <c r="W1169" i="1" s="1"/>
  <c r="V1169" i="1" a="1"/>
  <c r="V1169" i="1" s="1"/>
  <c r="U1169" i="1"/>
  <c r="V1168" i="1"/>
  <c r="U1168" i="1" a="1"/>
  <c r="U1168" i="1" s="1"/>
  <c r="W1167" i="1" a="1"/>
  <c r="W1167" i="1" s="1"/>
  <c r="V1167" i="1" a="1"/>
  <c r="V1167" i="1" s="1"/>
  <c r="U1167" i="1" a="1"/>
  <c r="U1167" i="1" s="1"/>
  <c r="V1166" i="1" a="1"/>
  <c r="V1166" i="1" s="1"/>
  <c r="U1166" i="1" a="1"/>
  <c r="U1166" i="1" s="1"/>
  <c r="W1165" i="1" a="1"/>
  <c r="W1165" i="1" s="1"/>
  <c r="V1165" i="1" a="1"/>
  <c r="V1165" i="1" s="1"/>
  <c r="U1165" i="1"/>
  <c r="V1164" i="1"/>
  <c r="U1164" i="1" a="1"/>
  <c r="U1164" i="1" s="1"/>
  <c r="W1163" i="1" a="1"/>
  <c r="W1163" i="1" s="1"/>
  <c r="V1163" i="1" a="1"/>
  <c r="V1163" i="1" s="1"/>
  <c r="U1163" i="1" a="1"/>
  <c r="U1163" i="1" s="1"/>
  <c r="V1162" i="1" a="1"/>
  <c r="V1162" i="1" s="1"/>
  <c r="U1162" i="1" a="1"/>
  <c r="U1162" i="1" s="1"/>
  <c r="W1161" i="1" a="1"/>
  <c r="W1161" i="1" s="1"/>
  <c r="V1161" i="1" a="1"/>
  <c r="V1161" i="1" s="1"/>
  <c r="U1161" i="1"/>
  <c r="V1160" i="1"/>
  <c r="U1160" i="1" a="1"/>
  <c r="U1160" i="1" s="1"/>
  <c r="W1159" i="1" a="1"/>
  <c r="W1159" i="1" s="1"/>
  <c r="V1159" i="1" a="1"/>
  <c r="V1159" i="1" s="1"/>
  <c r="U1159" i="1" a="1"/>
  <c r="U1159" i="1" s="1"/>
  <c r="V1158" i="1" a="1"/>
  <c r="V1158" i="1" s="1"/>
  <c r="U1158" i="1" a="1"/>
  <c r="U1158" i="1" s="1"/>
  <c r="W1157" i="1" a="1"/>
  <c r="W1157" i="1" s="1"/>
  <c r="V1157" i="1" a="1"/>
  <c r="V1157" i="1" s="1"/>
  <c r="U1157" i="1"/>
  <c r="V1156" i="1"/>
  <c r="U1156" i="1" a="1"/>
  <c r="U1156" i="1" s="1"/>
  <c r="W1155" i="1" a="1"/>
  <c r="W1155" i="1" s="1"/>
  <c r="V1155" i="1" a="1"/>
  <c r="V1155" i="1" s="1"/>
  <c r="U1155" i="1" a="1"/>
  <c r="U1155" i="1" s="1"/>
  <c r="V1154" i="1" a="1"/>
  <c r="V1154" i="1" s="1"/>
  <c r="U1154" i="1" a="1"/>
  <c r="U1154" i="1" s="1"/>
  <c r="W1153" i="1" a="1"/>
  <c r="W1153" i="1" s="1"/>
  <c r="V1153" i="1" a="1"/>
  <c r="V1153" i="1" s="1"/>
  <c r="U1153" i="1"/>
  <c r="V1152" i="1"/>
  <c r="U1152" i="1" a="1"/>
  <c r="U1152" i="1" s="1"/>
  <c r="W1151" i="1" a="1"/>
  <c r="W1151" i="1" s="1"/>
  <c r="W1149" i="1" s="1" a="1"/>
  <c r="W1149" i="1" s="1"/>
  <c r="V1151" i="1" a="1"/>
  <c r="V1151" i="1" s="1"/>
  <c r="U1151" i="1" a="1"/>
  <c r="U1151" i="1" s="1"/>
  <c r="W1147" i="1" a="1"/>
  <c r="W1147" i="1" s="1"/>
  <c r="V1147" i="1" a="1"/>
  <c r="V1147" i="1" s="1"/>
  <c r="U1147" i="1" a="1"/>
  <c r="U1147" i="1" s="1"/>
  <c r="V1146" i="1" a="1"/>
  <c r="V1146" i="1" s="1"/>
  <c r="U1146" i="1" a="1"/>
  <c r="U1146" i="1" s="1"/>
  <c r="W1145" i="1" a="1"/>
  <c r="W1145" i="1" s="1"/>
  <c r="V1145" i="1" a="1"/>
  <c r="V1145" i="1" s="1"/>
  <c r="U1145" i="1"/>
  <c r="V1144" i="1"/>
  <c r="U1144" i="1" a="1"/>
  <c r="U1144" i="1" s="1"/>
  <c r="W1143" i="1" a="1"/>
  <c r="W1143" i="1" s="1"/>
  <c r="V1143" i="1" a="1"/>
  <c r="V1143" i="1" s="1"/>
  <c r="U1143" i="1" a="1"/>
  <c r="U1143" i="1" s="1"/>
  <c r="V1142" i="1" a="1"/>
  <c r="V1142" i="1" s="1"/>
  <c r="U1142" i="1" a="1"/>
  <c r="U1142" i="1" s="1"/>
  <c r="W1141" i="1" a="1"/>
  <c r="W1141" i="1" s="1"/>
  <c r="V1141" i="1" a="1"/>
  <c r="V1141" i="1" s="1"/>
  <c r="U1141" i="1"/>
  <c r="V1140" i="1"/>
  <c r="U1140" i="1" a="1"/>
  <c r="U1140" i="1" s="1"/>
  <c r="W1139" i="1" a="1"/>
  <c r="W1139" i="1" s="1"/>
  <c r="V1139" i="1" a="1"/>
  <c r="V1139" i="1" s="1"/>
  <c r="U1139" i="1" a="1"/>
  <c r="U1139" i="1" s="1"/>
  <c r="V1138" i="1" a="1"/>
  <c r="V1138" i="1" s="1"/>
  <c r="U1138" i="1" a="1"/>
  <c r="U1138" i="1" s="1"/>
  <c r="W1137" i="1" a="1"/>
  <c r="W1137" i="1" s="1"/>
  <c r="V1137" i="1" a="1"/>
  <c r="V1137" i="1" s="1"/>
  <c r="U1137" i="1"/>
  <c r="V1136" i="1"/>
  <c r="U1136" i="1" a="1"/>
  <c r="U1136" i="1" s="1"/>
  <c r="W1135" i="1" a="1"/>
  <c r="W1135" i="1" s="1"/>
  <c r="V1135" i="1" a="1"/>
  <c r="V1135" i="1" s="1"/>
  <c r="U1135" i="1" a="1"/>
  <c r="U1135" i="1" s="1"/>
  <c r="V1134" i="1" a="1"/>
  <c r="V1134" i="1" s="1"/>
  <c r="U1134" i="1" a="1"/>
  <c r="U1134" i="1" s="1"/>
  <c r="W1133" i="1" a="1"/>
  <c r="W1133" i="1" s="1"/>
  <c r="V1133" i="1" a="1"/>
  <c r="V1133" i="1" s="1"/>
  <c r="U1133" i="1"/>
  <c r="V1132" i="1"/>
  <c r="U1132" i="1" a="1"/>
  <c r="U1132" i="1" s="1"/>
  <c r="W1131" i="1" a="1"/>
  <c r="W1131" i="1" s="1"/>
  <c r="V1131" i="1" a="1"/>
  <c r="V1131" i="1" s="1"/>
  <c r="U1131" i="1" a="1"/>
  <c r="U1131" i="1" s="1"/>
  <c r="V1130" i="1" a="1"/>
  <c r="V1130" i="1" s="1"/>
  <c r="U1130" i="1" a="1"/>
  <c r="U1130" i="1" s="1"/>
  <c r="W1129" i="1" a="1"/>
  <c r="W1129" i="1" s="1"/>
  <c r="V1129" i="1" a="1"/>
  <c r="V1129" i="1" s="1"/>
  <c r="U1129" i="1"/>
  <c r="V1128" i="1"/>
  <c r="U1128" i="1" a="1"/>
  <c r="U1128" i="1" s="1"/>
  <c r="W1127" i="1" a="1"/>
  <c r="W1127" i="1" s="1"/>
  <c r="W1125" i="1" s="1" a="1"/>
  <c r="W1125" i="1" s="1"/>
  <c r="V1127" i="1" a="1"/>
  <c r="V1127" i="1" s="1"/>
  <c r="V1124" i="1" s="1"/>
  <c r="U1127" i="1" a="1"/>
  <c r="U1127" i="1" s="1"/>
  <c r="U1125" i="1" s="1"/>
  <c r="W1123" i="1" a="1"/>
  <c r="W1123" i="1" s="1"/>
  <c r="W1121" i="1" s="1" a="1"/>
  <c r="W1121" i="1" s="1"/>
  <c r="V1123" i="1" a="1"/>
  <c r="V1123" i="1" s="1"/>
  <c r="U1123" i="1" a="1"/>
  <c r="U1123" i="1" s="1"/>
  <c r="W1119" i="1" a="1"/>
  <c r="W1119" i="1" s="1"/>
  <c r="V1119" i="1" a="1"/>
  <c r="V1119" i="1" s="1"/>
  <c r="U1119" i="1" a="1"/>
  <c r="U1119" i="1" s="1"/>
  <c r="V1118" i="1" a="1"/>
  <c r="V1118" i="1" s="1"/>
  <c r="U1118" i="1" a="1"/>
  <c r="U1118" i="1" s="1"/>
  <c r="W1117" i="1" a="1"/>
  <c r="W1117" i="1" s="1"/>
  <c r="V1117" i="1" a="1"/>
  <c r="V1117" i="1" s="1"/>
  <c r="U1117" i="1"/>
  <c r="V1116" i="1"/>
  <c r="U1116" i="1" a="1"/>
  <c r="U1116" i="1" s="1"/>
  <c r="W1115" i="1" a="1"/>
  <c r="W1115" i="1" s="1"/>
  <c r="W1113" i="1" s="1" a="1"/>
  <c r="W1113" i="1" s="1"/>
  <c r="V1115" i="1" a="1"/>
  <c r="V1115" i="1" s="1"/>
  <c r="U1115" i="1" a="1"/>
  <c r="U1115" i="1" s="1"/>
  <c r="U1113" i="1" s="1"/>
  <c r="W1111" i="1" a="1"/>
  <c r="W1111" i="1" s="1"/>
  <c r="W1109" i="1" s="1" a="1"/>
  <c r="W1109" i="1" s="1"/>
  <c r="V1111" i="1" a="1"/>
  <c r="V1111" i="1" s="1"/>
  <c r="V1110" i="1" s="1" a="1"/>
  <c r="V1110" i="1" s="1"/>
  <c r="U1111" i="1" a="1"/>
  <c r="U1111" i="1" s="1"/>
  <c r="U1109" i="1" s="1"/>
  <c r="W1107" i="1" a="1"/>
  <c r="W1107" i="1" s="1"/>
  <c r="W1105" i="1" s="1" a="1"/>
  <c r="W1105" i="1" s="1"/>
  <c r="V1107" i="1" a="1"/>
  <c r="V1107" i="1" s="1"/>
  <c r="U1107" i="1" a="1"/>
  <c r="U1107" i="1" s="1"/>
  <c r="W1103" i="1" a="1"/>
  <c r="W1103" i="1" s="1"/>
  <c r="W1101" i="1" s="1" a="1"/>
  <c r="W1101" i="1" s="1"/>
  <c r="V1103" i="1" a="1"/>
  <c r="V1103" i="1" s="1"/>
  <c r="U1103" i="1" a="1"/>
  <c r="U1103" i="1" s="1"/>
  <c r="W1099" i="1" a="1"/>
  <c r="W1099" i="1" s="1"/>
  <c r="V1099" i="1" a="1"/>
  <c r="V1099" i="1" s="1"/>
  <c r="U1099" i="1" a="1"/>
  <c r="U1099" i="1" s="1"/>
  <c r="V1098" i="1" a="1"/>
  <c r="V1098" i="1" s="1"/>
  <c r="U1098" i="1" a="1"/>
  <c r="U1098" i="1" s="1"/>
  <c r="W1097" i="1" a="1"/>
  <c r="W1097" i="1" s="1"/>
  <c r="V1097" i="1" a="1"/>
  <c r="V1097" i="1" s="1"/>
  <c r="U1097" i="1"/>
  <c r="V1096" i="1"/>
  <c r="U1096" i="1" a="1"/>
  <c r="U1096" i="1" s="1"/>
  <c r="W1095" i="1" a="1"/>
  <c r="W1095" i="1" s="1"/>
  <c r="V1095" i="1" a="1"/>
  <c r="V1095" i="1" s="1"/>
  <c r="U1095" i="1" a="1"/>
  <c r="U1095" i="1" s="1"/>
  <c r="V1094" i="1" a="1"/>
  <c r="V1094" i="1" s="1"/>
  <c r="U1094" i="1" a="1"/>
  <c r="U1094" i="1" s="1"/>
  <c r="W1093" i="1" a="1"/>
  <c r="W1093" i="1" s="1"/>
  <c r="V1093" i="1" a="1"/>
  <c r="V1093" i="1" s="1"/>
  <c r="U1093" i="1"/>
  <c r="V1092" i="1"/>
  <c r="U1092" i="1" a="1"/>
  <c r="U1092" i="1" s="1"/>
  <c r="W1091" i="1" a="1"/>
  <c r="W1091" i="1" s="1"/>
  <c r="V1091" i="1" a="1"/>
  <c r="V1091" i="1" s="1"/>
  <c r="U1091" i="1" a="1"/>
  <c r="U1091" i="1" s="1"/>
  <c r="V1090" i="1" a="1"/>
  <c r="V1090" i="1" s="1"/>
  <c r="U1090" i="1" a="1"/>
  <c r="U1090" i="1" s="1"/>
  <c r="W1089" i="1" a="1"/>
  <c r="W1089" i="1" s="1"/>
  <c r="V1089" i="1" a="1"/>
  <c r="V1089" i="1" s="1"/>
  <c r="U1089" i="1"/>
  <c r="V1088" i="1"/>
  <c r="U1088" i="1" a="1"/>
  <c r="U1088" i="1" s="1"/>
  <c r="W1087" i="1" a="1"/>
  <c r="W1087" i="1" s="1"/>
  <c r="V1087" i="1" a="1"/>
  <c r="V1087" i="1" s="1"/>
  <c r="U1087" i="1" a="1"/>
  <c r="U1087" i="1" s="1"/>
  <c r="V1086" i="1" a="1"/>
  <c r="V1086" i="1" s="1"/>
  <c r="U1086" i="1" a="1"/>
  <c r="U1086" i="1" s="1"/>
  <c r="W1085" i="1" a="1"/>
  <c r="W1085" i="1" s="1"/>
  <c r="V1085" i="1" a="1"/>
  <c r="V1085" i="1" s="1"/>
  <c r="U1085" i="1"/>
  <c r="V1084" i="1"/>
  <c r="U1084" i="1" a="1"/>
  <c r="U1084" i="1" s="1"/>
  <c r="W1083" i="1" a="1"/>
  <c r="W1083" i="1" s="1"/>
  <c r="V1083" i="1" a="1"/>
  <c r="V1083" i="1" s="1"/>
  <c r="U1083" i="1" a="1"/>
  <c r="U1083" i="1" s="1"/>
  <c r="V1082" i="1" a="1"/>
  <c r="V1082" i="1" s="1"/>
  <c r="U1082" i="1" a="1"/>
  <c r="U1082" i="1" s="1"/>
  <c r="W1081" i="1" a="1"/>
  <c r="W1081" i="1" s="1"/>
  <c r="V1081" i="1" a="1"/>
  <c r="V1081" i="1" s="1"/>
  <c r="U1081" i="1"/>
  <c r="V1080" i="1"/>
  <c r="U1080" i="1" a="1"/>
  <c r="U1080" i="1" s="1"/>
  <c r="W1079" i="1" a="1"/>
  <c r="W1079" i="1" s="1"/>
  <c r="V1079" i="1" a="1"/>
  <c r="V1079" i="1" s="1"/>
  <c r="U1079" i="1" a="1"/>
  <c r="U1079" i="1" s="1"/>
  <c r="V1078" i="1" a="1"/>
  <c r="V1078" i="1" s="1"/>
  <c r="U1078" i="1" a="1"/>
  <c r="U1078" i="1" s="1"/>
  <c r="W1077" i="1" a="1"/>
  <c r="W1077" i="1" s="1"/>
  <c r="V1077" i="1" a="1"/>
  <c r="V1077" i="1" s="1"/>
  <c r="U1077" i="1"/>
  <c r="V1076" i="1"/>
  <c r="U1076" i="1" a="1"/>
  <c r="U1076" i="1" s="1"/>
  <c r="W1075" i="1" a="1"/>
  <c r="W1075" i="1" s="1"/>
  <c r="V1075" i="1" a="1"/>
  <c r="V1075" i="1" s="1"/>
  <c r="U1075" i="1" a="1"/>
  <c r="U1075" i="1" s="1"/>
  <c r="V1074" i="1" a="1"/>
  <c r="V1074" i="1" s="1"/>
  <c r="U1074" i="1" a="1"/>
  <c r="U1074" i="1" s="1"/>
  <c r="W1073" i="1" a="1"/>
  <c r="W1073" i="1" s="1"/>
  <c r="V1073" i="1" a="1"/>
  <c r="V1073" i="1" s="1"/>
  <c r="U1073" i="1"/>
  <c r="V1072" i="1"/>
  <c r="U1072" i="1" a="1"/>
  <c r="U1072" i="1" s="1"/>
  <c r="W1071" i="1" a="1"/>
  <c r="W1071" i="1" s="1"/>
  <c r="W1069" i="1" s="1" a="1"/>
  <c r="W1069" i="1" s="1"/>
  <c r="V1071" i="1" a="1"/>
  <c r="V1071" i="1" s="1"/>
  <c r="U1071" i="1" a="1"/>
  <c r="U1071" i="1" s="1"/>
  <c r="U1069" i="1" s="1"/>
  <c r="W1067" i="1" a="1"/>
  <c r="W1067" i="1" s="1"/>
  <c r="V1067" i="1" a="1"/>
  <c r="V1067" i="1" s="1"/>
  <c r="U1067" i="1" a="1"/>
  <c r="U1067" i="1" s="1"/>
  <c r="V1066" i="1" a="1"/>
  <c r="V1066" i="1" s="1"/>
  <c r="U1066" i="1" a="1"/>
  <c r="U1066" i="1" s="1"/>
  <c r="W1065" i="1" a="1"/>
  <c r="W1065" i="1" s="1"/>
  <c r="V1065" i="1" a="1"/>
  <c r="V1065" i="1" s="1"/>
  <c r="U1065" i="1"/>
  <c r="V1064" i="1"/>
  <c r="U1064" i="1" a="1"/>
  <c r="U1064" i="1" s="1"/>
  <c r="W1063" i="1" a="1"/>
  <c r="W1063" i="1" s="1"/>
  <c r="W1061" i="1" s="1" a="1"/>
  <c r="W1061" i="1" s="1"/>
  <c r="V1063" i="1" a="1"/>
  <c r="V1063" i="1" s="1"/>
  <c r="V1061" i="1" s="1" a="1"/>
  <c r="V1061" i="1" s="1"/>
  <c r="U1063" i="1" a="1"/>
  <c r="U1063" i="1" s="1"/>
  <c r="U1061" i="1" s="1"/>
  <c r="W1059" i="1" a="1"/>
  <c r="W1059" i="1" s="1"/>
  <c r="V1059" i="1" a="1"/>
  <c r="V1059" i="1" s="1"/>
  <c r="U1059" i="1" a="1"/>
  <c r="U1059" i="1" s="1"/>
  <c r="V1058" i="1" a="1"/>
  <c r="V1058" i="1" s="1"/>
  <c r="U1058" i="1" a="1"/>
  <c r="U1058" i="1" s="1"/>
  <c r="W1057" i="1" a="1"/>
  <c r="W1057" i="1" s="1"/>
  <c r="V1057" i="1" a="1"/>
  <c r="V1057" i="1" s="1"/>
  <c r="U1057" i="1"/>
  <c r="V1056" i="1"/>
  <c r="U1056" i="1" a="1"/>
  <c r="U1056" i="1" s="1"/>
  <c r="W1055" i="1" a="1"/>
  <c r="W1055" i="1" s="1"/>
  <c r="V1055" i="1" a="1"/>
  <c r="V1055" i="1" s="1"/>
  <c r="U1055" i="1" a="1"/>
  <c r="U1055" i="1" s="1"/>
  <c r="V1054" i="1" a="1"/>
  <c r="V1054" i="1" s="1"/>
  <c r="U1054" i="1" a="1"/>
  <c r="U1054" i="1" s="1"/>
  <c r="W1053" i="1" a="1"/>
  <c r="W1053" i="1" s="1"/>
  <c r="V1053" i="1" a="1"/>
  <c r="V1053" i="1" s="1"/>
  <c r="U1053" i="1"/>
  <c r="V1052" i="1"/>
  <c r="U1052" i="1" a="1"/>
  <c r="U1052" i="1" s="1"/>
  <c r="W1051" i="1" a="1"/>
  <c r="W1051" i="1" s="1"/>
  <c r="W1049" i="1" s="1" a="1"/>
  <c r="W1049" i="1" s="1"/>
  <c r="V1051" i="1" a="1"/>
  <c r="V1051" i="1" s="1"/>
  <c r="U1051" i="1" a="1"/>
  <c r="U1051" i="1" s="1"/>
  <c r="U1049" i="1" s="1"/>
  <c r="W1047" i="1" a="1"/>
  <c r="W1047" i="1" s="1"/>
  <c r="V1047" i="1" a="1"/>
  <c r="V1047" i="1" s="1"/>
  <c r="U1047" i="1" a="1"/>
  <c r="U1047" i="1" s="1"/>
  <c r="V1046" i="1" a="1"/>
  <c r="V1046" i="1" s="1"/>
  <c r="U1046" i="1" a="1"/>
  <c r="U1046" i="1" s="1"/>
  <c r="W1045" i="1" a="1"/>
  <c r="W1045" i="1" s="1"/>
  <c r="V1045" i="1" a="1"/>
  <c r="V1045" i="1" s="1"/>
  <c r="U1045" i="1"/>
  <c r="V1044" i="1"/>
  <c r="U1044" i="1" a="1"/>
  <c r="U1044" i="1" s="1"/>
  <c r="W1043" i="1" a="1"/>
  <c r="W1043" i="1" s="1"/>
  <c r="V1043" i="1" a="1"/>
  <c r="V1043" i="1" s="1"/>
  <c r="U1043" i="1" a="1"/>
  <c r="U1043" i="1" s="1"/>
  <c r="V1042" i="1" a="1"/>
  <c r="V1042" i="1" s="1"/>
  <c r="U1042" i="1" a="1"/>
  <c r="U1042" i="1" s="1"/>
  <c r="W1041" i="1" a="1"/>
  <c r="W1041" i="1" s="1"/>
  <c r="V1041" i="1" a="1"/>
  <c r="V1041" i="1" s="1"/>
  <c r="U1041" i="1"/>
  <c r="V1040" i="1"/>
  <c r="U1040" i="1" a="1"/>
  <c r="U1040" i="1" s="1"/>
  <c r="W1039" i="1" a="1"/>
  <c r="W1039" i="1" s="1"/>
  <c r="V1039" i="1" a="1"/>
  <c r="V1039" i="1" s="1"/>
  <c r="U1039" i="1" a="1"/>
  <c r="U1039" i="1" s="1"/>
  <c r="V1038" i="1" a="1"/>
  <c r="V1038" i="1" s="1"/>
  <c r="U1038" i="1" a="1"/>
  <c r="U1038" i="1" s="1"/>
  <c r="W1037" i="1" a="1"/>
  <c r="W1037" i="1" s="1"/>
  <c r="V1037" i="1" a="1"/>
  <c r="V1037" i="1" s="1"/>
  <c r="U1037" i="1"/>
  <c r="V1036" i="1"/>
  <c r="U1036" i="1" a="1"/>
  <c r="U1036" i="1" s="1"/>
  <c r="W1035" i="1" a="1"/>
  <c r="W1035" i="1" s="1"/>
  <c r="V1035" i="1" a="1"/>
  <c r="V1035" i="1" s="1"/>
  <c r="U1035" i="1" a="1"/>
  <c r="U1035" i="1" s="1"/>
  <c r="V1034" i="1" a="1"/>
  <c r="V1034" i="1" s="1"/>
  <c r="U1034" i="1" a="1"/>
  <c r="U1034" i="1" s="1"/>
  <c r="W1033" i="1" a="1"/>
  <c r="W1033" i="1" s="1"/>
  <c r="V1033" i="1" a="1"/>
  <c r="V1033" i="1" s="1"/>
  <c r="U1033" i="1"/>
  <c r="V1032" i="1"/>
  <c r="U1032" i="1" a="1"/>
  <c r="U1032" i="1" s="1"/>
  <c r="W1031" i="1" a="1"/>
  <c r="W1031" i="1" s="1"/>
  <c r="V1031" i="1" a="1"/>
  <c r="V1031" i="1" s="1"/>
  <c r="U1031" i="1" a="1"/>
  <c r="U1031" i="1" s="1"/>
  <c r="V1030" i="1" a="1"/>
  <c r="V1030" i="1" s="1"/>
  <c r="U1030" i="1" a="1"/>
  <c r="U1030" i="1" s="1"/>
  <c r="W1029" i="1" a="1"/>
  <c r="W1029" i="1" s="1"/>
  <c r="V1029" i="1" a="1"/>
  <c r="V1029" i="1" s="1"/>
  <c r="U1029" i="1"/>
  <c r="V1028" i="1"/>
  <c r="U1028" i="1" a="1"/>
  <c r="U1028" i="1" s="1"/>
  <c r="W1027" i="1" a="1"/>
  <c r="W1027" i="1" s="1"/>
  <c r="V1027" i="1" a="1"/>
  <c r="V1027" i="1" s="1"/>
  <c r="U1027" i="1" a="1"/>
  <c r="U1027" i="1" s="1"/>
  <c r="V1026" i="1" a="1"/>
  <c r="V1026" i="1" s="1"/>
  <c r="U1026" i="1" a="1"/>
  <c r="U1026" i="1" s="1"/>
  <c r="W1025" i="1" a="1"/>
  <c r="W1025" i="1" s="1"/>
  <c r="V1025" i="1" a="1"/>
  <c r="V1025" i="1" s="1"/>
  <c r="U1025" i="1"/>
  <c r="V1024" i="1"/>
  <c r="U1024" i="1" a="1"/>
  <c r="U1024" i="1" s="1"/>
  <c r="W1023" i="1" a="1"/>
  <c r="W1023" i="1" s="1"/>
  <c r="V1023" i="1" a="1"/>
  <c r="V1023" i="1" s="1"/>
  <c r="U1023" i="1" a="1"/>
  <c r="U1023" i="1" s="1"/>
  <c r="V1022" i="1" a="1"/>
  <c r="V1022" i="1" s="1"/>
  <c r="U1022" i="1" a="1"/>
  <c r="U1022" i="1" s="1"/>
  <c r="W1021" i="1" a="1"/>
  <c r="W1021" i="1" s="1"/>
  <c r="V1021" i="1" a="1"/>
  <c r="V1021" i="1" s="1"/>
  <c r="U1021" i="1"/>
  <c r="V1020" i="1"/>
  <c r="U1020" i="1" a="1"/>
  <c r="U1020" i="1" s="1"/>
  <c r="W1019" i="1" a="1"/>
  <c r="W1019" i="1" s="1"/>
  <c r="V1019" i="1" a="1"/>
  <c r="V1019" i="1" s="1"/>
  <c r="U1019" i="1" a="1"/>
  <c r="U1019" i="1" s="1"/>
  <c r="V1018" i="1" a="1"/>
  <c r="V1018" i="1" s="1"/>
  <c r="U1018" i="1" a="1"/>
  <c r="U1018" i="1" s="1"/>
  <c r="W1017" i="1" a="1"/>
  <c r="W1017" i="1" s="1"/>
  <c r="V1017" i="1" a="1"/>
  <c r="V1017" i="1" s="1"/>
  <c r="U1017" i="1"/>
  <c r="V1016" i="1"/>
  <c r="U1016" i="1" a="1"/>
  <c r="U1016" i="1" s="1"/>
  <c r="W1015" i="1" a="1"/>
  <c r="W1015" i="1" s="1"/>
  <c r="V1015" i="1" a="1"/>
  <c r="V1015" i="1" s="1"/>
  <c r="U1015" i="1" a="1"/>
  <c r="U1015" i="1" s="1"/>
  <c r="V1014" i="1" a="1"/>
  <c r="V1014" i="1" s="1"/>
  <c r="U1014" i="1" a="1"/>
  <c r="U1014" i="1" s="1"/>
  <c r="W1013" i="1" a="1"/>
  <c r="W1013" i="1" s="1"/>
  <c r="V1013" i="1" a="1"/>
  <c r="V1013" i="1" s="1"/>
  <c r="U1013" i="1"/>
  <c r="V1012" i="1"/>
  <c r="U1012" i="1" a="1"/>
  <c r="U1012" i="1" s="1"/>
  <c r="W1011" i="1" a="1"/>
  <c r="W1011" i="1" s="1"/>
  <c r="V1011" i="1" a="1"/>
  <c r="V1011" i="1" s="1"/>
  <c r="U1011" i="1" a="1"/>
  <c r="U1011" i="1" s="1"/>
  <c r="V1010" i="1" a="1"/>
  <c r="V1010" i="1" s="1"/>
  <c r="U1010" i="1" a="1"/>
  <c r="U1010" i="1" s="1"/>
  <c r="W1009" i="1" a="1"/>
  <c r="W1009" i="1" s="1"/>
  <c r="V1009" i="1" a="1"/>
  <c r="V1009" i="1" s="1"/>
  <c r="U1009" i="1"/>
  <c r="V1008" i="1"/>
  <c r="U1008" i="1" a="1"/>
  <c r="U1008" i="1" s="1"/>
  <c r="W1007" i="1" a="1"/>
  <c r="W1007" i="1" s="1"/>
  <c r="V1007" i="1" a="1"/>
  <c r="V1007" i="1" s="1"/>
  <c r="U1007" i="1" a="1"/>
  <c r="U1007" i="1" s="1"/>
  <c r="V1006" i="1" a="1"/>
  <c r="V1006" i="1" s="1"/>
  <c r="U1006" i="1" a="1"/>
  <c r="U1006" i="1" s="1"/>
  <c r="W1005" i="1" a="1"/>
  <c r="W1005" i="1" s="1"/>
  <c r="V1005" i="1" a="1"/>
  <c r="V1005" i="1" s="1"/>
  <c r="U1005" i="1"/>
  <c r="V1004" i="1"/>
  <c r="U1004" i="1" a="1"/>
  <c r="U1004" i="1" s="1"/>
  <c r="W1003" i="1" a="1"/>
  <c r="W1003" i="1" s="1"/>
  <c r="V1003" i="1" a="1"/>
  <c r="V1003" i="1" s="1"/>
  <c r="U1003" i="1" a="1"/>
  <c r="U1003" i="1" s="1"/>
  <c r="V1002" i="1" a="1"/>
  <c r="V1002" i="1" s="1"/>
  <c r="U1002" i="1" a="1"/>
  <c r="U1002" i="1" s="1"/>
  <c r="W1001" i="1" a="1"/>
  <c r="W1001" i="1" s="1"/>
  <c r="V1001" i="1" a="1"/>
  <c r="V1001" i="1" s="1"/>
  <c r="U1001" i="1"/>
  <c r="V1000" i="1"/>
  <c r="U1000" i="1" a="1"/>
  <c r="U1000" i="1" s="1"/>
  <c r="W999" i="1" a="1"/>
  <c r="W999" i="1" s="1"/>
  <c r="W997" i="1" s="1" a="1"/>
  <c r="W997" i="1" s="1"/>
  <c r="V999" i="1" a="1"/>
  <c r="V999" i="1" s="1"/>
  <c r="U999" i="1" a="1"/>
  <c r="U999" i="1" s="1"/>
  <c r="W995" i="1" a="1"/>
  <c r="W995" i="1" s="1"/>
  <c r="V995" i="1" a="1"/>
  <c r="V995" i="1" s="1"/>
  <c r="U995" i="1" a="1"/>
  <c r="U995" i="1" s="1"/>
  <c r="V994" i="1" a="1"/>
  <c r="V994" i="1" s="1"/>
  <c r="U994" i="1" a="1"/>
  <c r="U994" i="1" s="1"/>
  <c r="W993" i="1" a="1"/>
  <c r="W993" i="1" s="1"/>
  <c r="V993" i="1" a="1"/>
  <c r="V993" i="1" s="1"/>
  <c r="U993" i="1"/>
  <c r="V992" i="1"/>
  <c r="U992" i="1" a="1"/>
  <c r="U992" i="1" s="1"/>
  <c r="W991" i="1" a="1"/>
  <c r="W991" i="1" s="1"/>
  <c r="V991" i="1" a="1"/>
  <c r="V991" i="1" s="1"/>
  <c r="U991" i="1" a="1"/>
  <c r="U991" i="1" s="1"/>
  <c r="V990" i="1" a="1"/>
  <c r="V990" i="1" s="1"/>
  <c r="U990" i="1" a="1"/>
  <c r="U990" i="1" s="1"/>
  <c r="W989" i="1" a="1"/>
  <c r="W989" i="1" s="1"/>
  <c r="V989" i="1" a="1"/>
  <c r="V989" i="1" s="1"/>
  <c r="U989" i="1"/>
  <c r="V988" i="1"/>
  <c r="U988" i="1" a="1"/>
  <c r="U988" i="1" s="1"/>
  <c r="W987" i="1" a="1"/>
  <c r="W987" i="1" s="1"/>
  <c r="V987" i="1" a="1"/>
  <c r="V987" i="1" s="1"/>
  <c r="U987" i="1" a="1"/>
  <c r="U987" i="1" s="1"/>
  <c r="V986" i="1" a="1"/>
  <c r="V986" i="1" s="1"/>
  <c r="U986" i="1" a="1"/>
  <c r="U986" i="1" s="1"/>
  <c r="W985" i="1" a="1"/>
  <c r="W985" i="1" s="1"/>
  <c r="V985" i="1" a="1"/>
  <c r="V985" i="1" s="1"/>
  <c r="U985" i="1"/>
  <c r="V984" i="1"/>
  <c r="U984" i="1" a="1"/>
  <c r="U984" i="1" s="1"/>
  <c r="W983" i="1" a="1"/>
  <c r="W983" i="1" s="1"/>
  <c r="V983" i="1" a="1"/>
  <c r="V983" i="1" s="1"/>
  <c r="U983" i="1" a="1"/>
  <c r="U983" i="1" s="1"/>
  <c r="V982" i="1" a="1"/>
  <c r="V982" i="1" s="1"/>
  <c r="U982" i="1" a="1"/>
  <c r="U982" i="1" s="1"/>
  <c r="W981" i="1" a="1"/>
  <c r="W981" i="1" s="1"/>
  <c r="V981" i="1" a="1"/>
  <c r="V981" i="1" s="1"/>
  <c r="U981" i="1"/>
  <c r="V980" i="1"/>
  <c r="U980" i="1" a="1"/>
  <c r="U980" i="1" s="1"/>
  <c r="W979" i="1" a="1"/>
  <c r="W979" i="1" s="1"/>
  <c r="V979" i="1" a="1"/>
  <c r="V979" i="1" s="1"/>
  <c r="U979" i="1" a="1"/>
  <c r="U979" i="1" s="1"/>
  <c r="V978" i="1" a="1"/>
  <c r="V978" i="1" s="1"/>
  <c r="U978" i="1" a="1"/>
  <c r="U978" i="1" s="1"/>
  <c r="W977" i="1" a="1"/>
  <c r="W977" i="1" s="1"/>
  <c r="V977" i="1" a="1"/>
  <c r="V977" i="1" s="1"/>
  <c r="U977" i="1"/>
  <c r="V976" i="1"/>
  <c r="U976" i="1" a="1"/>
  <c r="U976" i="1" s="1"/>
  <c r="W975" i="1" a="1"/>
  <c r="W975" i="1" s="1"/>
  <c r="W973" i="1" s="1" a="1"/>
  <c r="W973" i="1" s="1"/>
  <c r="V975" i="1" a="1"/>
  <c r="V975" i="1" s="1"/>
  <c r="U975" i="1" a="1"/>
  <c r="U975" i="1" s="1"/>
  <c r="U973" i="1" s="1"/>
  <c r="W971" i="1" a="1"/>
  <c r="W971" i="1" s="1"/>
  <c r="V971" i="1" a="1"/>
  <c r="V971" i="1" s="1"/>
  <c r="U971" i="1" a="1"/>
  <c r="U971" i="1" s="1"/>
  <c r="V970" i="1" a="1"/>
  <c r="V970" i="1" s="1"/>
  <c r="U970" i="1" a="1"/>
  <c r="U970" i="1" s="1"/>
  <c r="W969" i="1" a="1"/>
  <c r="W969" i="1" s="1"/>
  <c r="V969" i="1" a="1"/>
  <c r="V969" i="1" s="1"/>
  <c r="U969" i="1"/>
  <c r="V968" i="1"/>
  <c r="U968" i="1" a="1"/>
  <c r="U968" i="1" s="1"/>
  <c r="W967" i="1" a="1"/>
  <c r="W967" i="1" s="1"/>
  <c r="V967" i="1" a="1"/>
  <c r="V967" i="1" s="1"/>
  <c r="U967" i="1" a="1"/>
  <c r="U967" i="1" s="1"/>
  <c r="V966" i="1" a="1"/>
  <c r="V966" i="1" s="1"/>
  <c r="U966" i="1" a="1"/>
  <c r="U966" i="1" s="1"/>
  <c r="W965" i="1" a="1"/>
  <c r="W965" i="1" s="1"/>
  <c r="V965" i="1" a="1"/>
  <c r="V965" i="1" s="1"/>
  <c r="U965" i="1"/>
  <c r="V964" i="1"/>
  <c r="U964" i="1" a="1"/>
  <c r="U964" i="1" s="1"/>
  <c r="W963" i="1" a="1"/>
  <c r="W963" i="1" s="1"/>
  <c r="W961" i="1" s="1" a="1"/>
  <c r="W961" i="1" s="1"/>
  <c r="V963" i="1" a="1"/>
  <c r="V963" i="1" s="1"/>
  <c r="U963" i="1" a="1"/>
  <c r="U963" i="1" s="1"/>
  <c r="W959" i="1" a="1"/>
  <c r="W959" i="1" s="1"/>
  <c r="W957" i="1" s="1" a="1"/>
  <c r="W957" i="1" s="1"/>
  <c r="V959" i="1" a="1"/>
  <c r="V959" i="1" s="1"/>
  <c r="U959" i="1" a="1"/>
  <c r="U959" i="1" s="1"/>
  <c r="U957" i="1" s="1"/>
  <c r="W955" i="1" a="1"/>
  <c r="W955" i="1" s="1"/>
  <c r="W953" i="1" s="1" a="1"/>
  <c r="W953" i="1" s="1"/>
  <c r="V955" i="1" a="1"/>
  <c r="V955" i="1" s="1"/>
  <c r="U955" i="1" a="1"/>
  <c r="U955" i="1" s="1"/>
  <c r="U953" i="1" s="1"/>
  <c r="W951" i="1" a="1"/>
  <c r="W951" i="1" s="1"/>
  <c r="W949" i="1" s="1" a="1"/>
  <c r="W949" i="1" s="1"/>
  <c r="V951" i="1" a="1"/>
  <c r="V951" i="1" s="1"/>
  <c r="U951" i="1" a="1"/>
  <c r="U951" i="1" s="1"/>
  <c r="U949" i="1" s="1"/>
  <c r="W947" i="1" a="1"/>
  <c r="W947" i="1" s="1"/>
  <c r="V947" i="1" a="1"/>
  <c r="V947" i="1" s="1"/>
  <c r="U947" i="1" a="1"/>
  <c r="U947" i="1" s="1"/>
  <c r="V946" i="1" a="1"/>
  <c r="V946" i="1" s="1"/>
  <c r="U946" i="1" a="1"/>
  <c r="U946" i="1" s="1"/>
  <c r="W945" i="1" a="1"/>
  <c r="W945" i="1" s="1"/>
  <c r="V945" i="1" a="1"/>
  <c r="V945" i="1" s="1"/>
  <c r="U945" i="1"/>
  <c r="V944" i="1"/>
  <c r="U944" i="1" a="1"/>
  <c r="U944" i="1" s="1"/>
  <c r="W943" i="1" a="1"/>
  <c r="W943" i="1" s="1"/>
  <c r="W941" i="1" s="1" a="1"/>
  <c r="W941" i="1" s="1"/>
  <c r="V943" i="1" a="1"/>
  <c r="V943" i="1" s="1"/>
  <c r="V941" i="1" s="1" a="1"/>
  <c r="V941" i="1" s="1"/>
  <c r="U943" i="1" a="1"/>
  <c r="U943" i="1" s="1"/>
  <c r="U941" i="1" s="1"/>
  <c r="W939" i="1" a="1"/>
  <c r="W939" i="1" s="1"/>
  <c r="W937" i="1" s="1" a="1"/>
  <c r="W937" i="1" s="1"/>
  <c r="V939" i="1" a="1"/>
  <c r="V939" i="1" s="1"/>
  <c r="V938" i="1" s="1" a="1"/>
  <c r="V938" i="1" s="1"/>
  <c r="U939" i="1" a="1"/>
  <c r="U939" i="1" s="1"/>
  <c r="U938" i="1" s="1" a="1"/>
  <c r="U938" i="1" s="1"/>
  <c r="W935" i="1" a="1"/>
  <c r="W935" i="1" s="1"/>
  <c r="W933" i="1" s="1" a="1"/>
  <c r="W933" i="1" s="1"/>
  <c r="V935" i="1" a="1"/>
  <c r="V935" i="1" s="1"/>
  <c r="U935" i="1" a="1"/>
  <c r="U935" i="1" s="1"/>
  <c r="U933" i="1" s="1"/>
  <c r="W931" i="1" a="1"/>
  <c r="W931" i="1" s="1"/>
  <c r="W929" i="1" s="1" a="1"/>
  <c r="W929" i="1" s="1"/>
  <c r="V931" i="1" a="1"/>
  <c r="V931" i="1" s="1"/>
  <c r="U931" i="1" a="1"/>
  <c r="U931" i="1" s="1"/>
  <c r="U929" i="1" s="1"/>
  <c r="W927" i="1" a="1"/>
  <c r="W927" i="1" s="1"/>
  <c r="W925" i="1" s="1" a="1"/>
  <c r="W925" i="1" s="1"/>
  <c r="V927" i="1" a="1"/>
  <c r="V927" i="1" s="1"/>
  <c r="V926" i="1" s="1" a="1"/>
  <c r="V926" i="1" s="1"/>
  <c r="U927" i="1" a="1"/>
  <c r="U927" i="1" s="1"/>
  <c r="U926" i="1" s="1" a="1"/>
  <c r="U926" i="1" s="1"/>
  <c r="W923" i="1" a="1"/>
  <c r="W923" i="1" s="1"/>
  <c r="V923" i="1" a="1"/>
  <c r="V923" i="1" s="1"/>
  <c r="U923" i="1" a="1"/>
  <c r="U923" i="1" s="1"/>
  <c r="V922" i="1" a="1"/>
  <c r="V922" i="1" s="1"/>
  <c r="U922" i="1" a="1"/>
  <c r="U922" i="1" s="1"/>
  <c r="W921" i="1" a="1"/>
  <c r="W921" i="1" s="1"/>
  <c r="V921" i="1" a="1"/>
  <c r="V921" i="1" s="1"/>
  <c r="U921" i="1"/>
  <c r="V920" i="1"/>
  <c r="U920" i="1" a="1"/>
  <c r="U920" i="1" s="1"/>
  <c r="W919" i="1" a="1"/>
  <c r="W919" i="1" s="1"/>
  <c r="W917" i="1" s="1" a="1"/>
  <c r="W917" i="1" s="1"/>
  <c r="V919" i="1" a="1"/>
  <c r="V919" i="1" s="1"/>
  <c r="V917" i="1" s="1" a="1"/>
  <c r="V917" i="1" s="1"/>
  <c r="U919" i="1" a="1"/>
  <c r="U919" i="1" s="1"/>
  <c r="U918" i="1" s="1" a="1"/>
  <c r="U918" i="1" s="1"/>
  <c r="W915" i="1" a="1"/>
  <c r="W915" i="1" s="1"/>
  <c r="V915" i="1" a="1"/>
  <c r="V915" i="1" s="1"/>
  <c r="U915" i="1" a="1"/>
  <c r="U915" i="1" s="1"/>
  <c r="V914" i="1" a="1"/>
  <c r="V914" i="1" s="1"/>
  <c r="U914" i="1" a="1"/>
  <c r="U914" i="1" s="1"/>
  <c r="W913" i="1" a="1"/>
  <c r="W913" i="1" s="1"/>
  <c r="V913" i="1" a="1"/>
  <c r="V913" i="1" s="1"/>
  <c r="U913" i="1"/>
  <c r="V912" i="1"/>
  <c r="U912" i="1" a="1"/>
  <c r="U912" i="1" s="1"/>
  <c r="W911" i="1" a="1"/>
  <c r="W911" i="1" s="1"/>
  <c r="V911" i="1" a="1"/>
  <c r="V911" i="1" s="1"/>
  <c r="U911" i="1" a="1"/>
  <c r="U911" i="1" s="1"/>
  <c r="V910" i="1" a="1"/>
  <c r="V910" i="1" s="1"/>
  <c r="U910" i="1" a="1"/>
  <c r="U910" i="1" s="1"/>
  <c r="W909" i="1" a="1"/>
  <c r="W909" i="1" s="1"/>
  <c r="V909" i="1" a="1"/>
  <c r="V909" i="1" s="1"/>
  <c r="U909" i="1"/>
  <c r="V908" i="1"/>
  <c r="U908" i="1" a="1"/>
  <c r="U908" i="1" s="1"/>
  <c r="W907" i="1" a="1"/>
  <c r="W907" i="1" s="1"/>
  <c r="W905" i="1" s="1" a="1"/>
  <c r="W905" i="1" s="1"/>
  <c r="V907" i="1" a="1"/>
  <c r="V907" i="1" s="1"/>
  <c r="U907" i="1" a="1"/>
  <c r="U907" i="1" s="1"/>
  <c r="U905" i="1" s="1"/>
  <c r="W903" i="1" a="1"/>
  <c r="W903" i="1" s="1"/>
  <c r="W901" i="1" s="1" a="1"/>
  <c r="W901" i="1" s="1"/>
  <c r="V903" i="1" a="1"/>
  <c r="V903" i="1" s="1"/>
  <c r="U903" i="1" a="1"/>
  <c r="U903" i="1" s="1"/>
  <c r="U901" i="1" s="1"/>
  <c r="W899" i="1" a="1"/>
  <c r="W899" i="1" s="1"/>
  <c r="W897" i="1" s="1" a="1"/>
  <c r="W897" i="1" s="1"/>
  <c r="V899" i="1" a="1"/>
  <c r="V899" i="1" s="1"/>
  <c r="V898" i="1" s="1" a="1"/>
  <c r="V898" i="1" s="1"/>
  <c r="U899" i="1" a="1"/>
  <c r="U899" i="1" s="1"/>
  <c r="U898" i="1" s="1" a="1"/>
  <c r="U898" i="1" s="1"/>
  <c r="W895" i="1" a="1"/>
  <c r="W895" i="1" s="1"/>
  <c r="V895" i="1" a="1"/>
  <c r="V895" i="1" s="1"/>
  <c r="U895" i="1" a="1"/>
  <c r="U895" i="1" s="1"/>
  <c r="V894" i="1" a="1"/>
  <c r="V894" i="1" s="1"/>
  <c r="U894" i="1" a="1"/>
  <c r="U894" i="1" s="1"/>
  <c r="W893" i="1" a="1"/>
  <c r="W893" i="1" s="1"/>
  <c r="V893" i="1" a="1"/>
  <c r="V893" i="1" s="1"/>
  <c r="U893" i="1"/>
  <c r="V892" i="1"/>
  <c r="U892" i="1" a="1"/>
  <c r="U892" i="1" s="1"/>
  <c r="W891" i="1" a="1"/>
  <c r="W891" i="1" s="1"/>
  <c r="V891" i="1" a="1"/>
  <c r="V891" i="1" s="1"/>
  <c r="U891" i="1" a="1"/>
  <c r="U891" i="1" s="1"/>
  <c r="V890" i="1" a="1"/>
  <c r="V890" i="1" s="1"/>
  <c r="U890" i="1" a="1"/>
  <c r="U890" i="1" s="1"/>
  <c r="W889" i="1" a="1"/>
  <c r="W889" i="1" s="1"/>
  <c r="V889" i="1" a="1"/>
  <c r="V889" i="1" s="1"/>
  <c r="U889" i="1"/>
  <c r="V888" i="1"/>
  <c r="U888" i="1" a="1"/>
  <c r="U888" i="1" s="1"/>
  <c r="W887" i="1" a="1"/>
  <c r="W887" i="1" s="1"/>
  <c r="W885" i="1" s="1" a="1"/>
  <c r="W885" i="1" s="1"/>
  <c r="V887" i="1" a="1"/>
  <c r="V887" i="1" s="1"/>
  <c r="U887" i="1" a="1"/>
  <c r="U887" i="1" s="1"/>
  <c r="U885" i="1" s="1"/>
  <c r="W883" i="1" a="1"/>
  <c r="W883" i="1" s="1"/>
  <c r="V883" i="1" a="1"/>
  <c r="V883" i="1" s="1"/>
  <c r="U883" i="1" a="1"/>
  <c r="U883" i="1" s="1"/>
  <c r="V882" i="1" a="1"/>
  <c r="V882" i="1" s="1"/>
  <c r="U882" i="1" a="1"/>
  <c r="U882" i="1" s="1"/>
  <c r="W881" i="1" a="1"/>
  <c r="W881" i="1" s="1"/>
  <c r="V881" i="1" a="1"/>
  <c r="V881" i="1" s="1"/>
  <c r="U881" i="1"/>
  <c r="V880" i="1"/>
  <c r="U880" i="1" a="1"/>
  <c r="U880" i="1" s="1"/>
  <c r="W879" i="1" a="1"/>
  <c r="W879" i="1" s="1"/>
  <c r="W877" i="1" s="1" a="1"/>
  <c r="W877" i="1" s="1"/>
  <c r="V879" i="1" a="1"/>
  <c r="V879" i="1" s="1"/>
  <c r="U879" i="1" a="1"/>
  <c r="U879" i="1" s="1"/>
  <c r="W875" i="1" a="1"/>
  <c r="W875" i="1" s="1"/>
  <c r="V875" i="1" a="1"/>
  <c r="V875" i="1" s="1"/>
  <c r="U875" i="1" a="1"/>
  <c r="U875" i="1" s="1"/>
  <c r="V874" i="1" a="1"/>
  <c r="V874" i="1" s="1"/>
  <c r="U874" i="1" a="1"/>
  <c r="U874" i="1" s="1"/>
  <c r="W873" i="1" a="1"/>
  <c r="W873" i="1" s="1"/>
  <c r="V873" i="1" a="1"/>
  <c r="V873" i="1" s="1"/>
  <c r="U873" i="1"/>
  <c r="V872" i="1"/>
  <c r="U872" i="1" a="1"/>
  <c r="U872" i="1" s="1"/>
  <c r="W871" i="1" a="1"/>
  <c r="W871" i="1" s="1"/>
  <c r="V871" i="1" a="1"/>
  <c r="V871" i="1" s="1"/>
  <c r="U871" i="1" a="1"/>
  <c r="U871" i="1" s="1"/>
  <c r="V870" i="1" a="1"/>
  <c r="V870" i="1" s="1"/>
  <c r="U870" i="1" a="1"/>
  <c r="U870" i="1" s="1"/>
  <c r="W869" i="1" a="1"/>
  <c r="W869" i="1" s="1"/>
  <c r="V869" i="1" a="1"/>
  <c r="V869" i="1" s="1"/>
  <c r="U869" i="1"/>
  <c r="V868" i="1"/>
  <c r="U868" i="1" a="1"/>
  <c r="U868" i="1" s="1"/>
  <c r="W867" i="1" a="1"/>
  <c r="W867" i="1" s="1"/>
  <c r="V867" i="1" a="1"/>
  <c r="V867" i="1" s="1"/>
  <c r="U867" i="1" a="1"/>
  <c r="U867" i="1" s="1"/>
  <c r="V866" i="1" a="1"/>
  <c r="V866" i="1" s="1"/>
  <c r="U866" i="1" a="1"/>
  <c r="U866" i="1" s="1"/>
  <c r="W865" i="1" a="1"/>
  <c r="W865" i="1" s="1"/>
  <c r="V865" i="1" a="1"/>
  <c r="V865" i="1" s="1"/>
  <c r="U865" i="1"/>
  <c r="V864" i="1"/>
  <c r="U864" i="1" a="1"/>
  <c r="U864" i="1" s="1"/>
  <c r="W863" i="1" a="1"/>
  <c r="W863" i="1" s="1"/>
  <c r="V863" i="1" a="1"/>
  <c r="V863" i="1" s="1"/>
  <c r="U863" i="1" a="1"/>
  <c r="U863" i="1" s="1"/>
  <c r="V862" i="1" a="1"/>
  <c r="V862" i="1" s="1"/>
  <c r="U862" i="1" a="1"/>
  <c r="U862" i="1" s="1"/>
  <c r="W861" i="1" a="1"/>
  <c r="W861" i="1" s="1"/>
  <c r="V861" i="1" a="1"/>
  <c r="V861" i="1" s="1"/>
  <c r="U861" i="1"/>
  <c r="V860" i="1"/>
  <c r="U860" i="1" a="1"/>
  <c r="U860" i="1" s="1"/>
  <c r="W859" i="1" a="1"/>
  <c r="W859" i="1" s="1"/>
  <c r="W857" i="1" s="1" a="1"/>
  <c r="W857" i="1" s="1"/>
  <c r="V859" i="1" a="1"/>
  <c r="V859" i="1" s="1"/>
  <c r="V858" i="1" s="1" a="1"/>
  <c r="V858" i="1" s="1"/>
  <c r="U859" i="1" a="1"/>
  <c r="U859" i="1" s="1"/>
  <c r="U858" i="1" s="1" a="1"/>
  <c r="U858" i="1" s="1"/>
  <c r="W855" i="1" a="1"/>
  <c r="W855" i="1" s="1"/>
  <c r="V855" i="1" a="1"/>
  <c r="V855" i="1" s="1"/>
  <c r="U855" i="1" a="1"/>
  <c r="U855" i="1" s="1"/>
  <c r="V854" i="1" a="1"/>
  <c r="V854" i="1" s="1"/>
  <c r="U854" i="1" a="1"/>
  <c r="U854" i="1" s="1"/>
  <c r="W853" i="1" a="1"/>
  <c r="W853" i="1" s="1"/>
  <c r="V853" i="1" a="1"/>
  <c r="V853" i="1" s="1"/>
  <c r="U853" i="1"/>
  <c r="V852" i="1"/>
  <c r="U852" i="1" a="1"/>
  <c r="U852" i="1" s="1"/>
  <c r="W851" i="1" a="1"/>
  <c r="W851" i="1" s="1"/>
  <c r="W849" i="1" s="1" a="1"/>
  <c r="W849" i="1" s="1"/>
  <c r="V851" i="1" a="1"/>
  <c r="V851" i="1" s="1"/>
  <c r="U851" i="1" a="1"/>
  <c r="U851" i="1" s="1"/>
  <c r="U849" i="1" s="1"/>
  <c r="W847" i="1" a="1"/>
  <c r="W847" i="1" s="1"/>
  <c r="V847" i="1" a="1"/>
  <c r="V847" i="1" s="1"/>
  <c r="U847" i="1" a="1"/>
  <c r="U847" i="1" s="1"/>
  <c r="V846" i="1" a="1"/>
  <c r="V846" i="1" s="1"/>
  <c r="U846" i="1" a="1"/>
  <c r="U846" i="1" s="1"/>
  <c r="W845" i="1" a="1"/>
  <c r="W845" i="1" s="1"/>
  <c r="V845" i="1" a="1"/>
  <c r="V845" i="1" s="1"/>
  <c r="U845" i="1"/>
  <c r="V844" i="1"/>
  <c r="U844" i="1" a="1"/>
  <c r="U844" i="1" s="1"/>
  <c r="W843" i="1" a="1"/>
  <c r="W843" i="1" s="1"/>
  <c r="W841" i="1" s="1" a="1"/>
  <c r="W841" i="1" s="1"/>
  <c r="V843" i="1" a="1"/>
  <c r="V843" i="1" s="1"/>
  <c r="U843" i="1" a="1"/>
  <c r="U843" i="1" s="1"/>
  <c r="U841" i="1" s="1"/>
  <c r="W839" i="1" a="1"/>
  <c r="W839" i="1" s="1"/>
  <c r="W837" i="1" s="1" a="1"/>
  <c r="W837" i="1" s="1"/>
  <c r="V839" i="1" a="1"/>
  <c r="V839" i="1" s="1"/>
  <c r="U839" i="1" a="1"/>
  <c r="U839" i="1" s="1"/>
  <c r="W835" i="1" a="1"/>
  <c r="W835" i="1" s="1"/>
  <c r="V835" i="1" a="1"/>
  <c r="V835" i="1" s="1"/>
  <c r="U835" i="1" a="1"/>
  <c r="U835" i="1" s="1"/>
  <c r="V834" i="1" a="1"/>
  <c r="V834" i="1" s="1"/>
  <c r="U834" i="1" a="1"/>
  <c r="U834" i="1" s="1"/>
  <c r="W833" i="1" a="1"/>
  <c r="W833" i="1" s="1"/>
  <c r="V833" i="1" a="1"/>
  <c r="V833" i="1" s="1"/>
  <c r="U833" i="1"/>
  <c r="V832" i="1"/>
  <c r="U832" i="1" a="1"/>
  <c r="U832" i="1" s="1"/>
  <c r="W831" i="1" a="1"/>
  <c r="W831" i="1" s="1"/>
  <c r="V831" i="1" a="1"/>
  <c r="V831" i="1" s="1"/>
  <c r="U831" i="1" a="1"/>
  <c r="U831" i="1" s="1"/>
  <c r="V830" i="1" a="1"/>
  <c r="V830" i="1" s="1"/>
  <c r="U830" i="1" a="1"/>
  <c r="U830" i="1" s="1"/>
  <c r="W829" i="1" a="1"/>
  <c r="W829" i="1" s="1"/>
  <c r="V829" i="1" a="1"/>
  <c r="V829" i="1" s="1"/>
  <c r="U829" i="1"/>
  <c r="V828" i="1"/>
  <c r="U828" i="1" a="1"/>
  <c r="U828" i="1" s="1"/>
  <c r="W827" i="1" a="1"/>
  <c r="W827" i="1" s="1"/>
  <c r="V827" i="1" a="1"/>
  <c r="V827" i="1" s="1"/>
  <c r="U827" i="1" a="1"/>
  <c r="U827" i="1" s="1"/>
  <c r="V826" i="1" a="1"/>
  <c r="V826" i="1" s="1"/>
  <c r="U826" i="1" a="1"/>
  <c r="U826" i="1" s="1"/>
  <c r="W825" i="1" a="1"/>
  <c r="W825" i="1" s="1"/>
  <c r="V825" i="1" a="1"/>
  <c r="V825" i="1" s="1"/>
  <c r="U825" i="1"/>
  <c r="V824" i="1"/>
  <c r="U824" i="1" a="1"/>
  <c r="U824" i="1" s="1"/>
  <c r="W823" i="1" a="1"/>
  <c r="W823" i="1" s="1"/>
  <c r="V823" i="1" a="1"/>
  <c r="V823" i="1" s="1"/>
  <c r="U823" i="1" a="1"/>
  <c r="U823" i="1" s="1"/>
  <c r="V822" i="1" a="1"/>
  <c r="V822" i="1" s="1"/>
  <c r="U822" i="1" a="1"/>
  <c r="U822" i="1" s="1"/>
  <c r="W821" i="1" a="1"/>
  <c r="W821" i="1" s="1"/>
  <c r="V821" i="1" a="1"/>
  <c r="V821" i="1" s="1"/>
  <c r="U821" i="1"/>
  <c r="V820" i="1"/>
  <c r="U820" i="1" a="1"/>
  <c r="U820" i="1" s="1"/>
  <c r="W819" i="1" a="1"/>
  <c r="W819" i="1" s="1"/>
  <c r="V819" i="1" a="1"/>
  <c r="V819" i="1" s="1"/>
  <c r="U819" i="1" a="1"/>
  <c r="U819" i="1" s="1"/>
  <c r="V818" i="1" a="1"/>
  <c r="V818" i="1" s="1"/>
  <c r="U818" i="1" a="1"/>
  <c r="U818" i="1" s="1"/>
  <c r="W817" i="1" a="1"/>
  <c r="W817" i="1" s="1"/>
  <c r="V817" i="1" a="1"/>
  <c r="V817" i="1" s="1"/>
  <c r="U817" i="1"/>
  <c r="V816" i="1"/>
  <c r="U816" i="1" a="1"/>
  <c r="U816" i="1" s="1"/>
  <c r="W815" i="1" a="1"/>
  <c r="W815" i="1" s="1"/>
  <c r="V815" i="1" a="1"/>
  <c r="V815" i="1" s="1"/>
  <c r="U815" i="1" a="1"/>
  <c r="U815" i="1" s="1"/>
  <c r="V814" i="1" a="1"/>
  <c r="V814" i="1" s="1"/>
  <c r="U814" i="1" a="1"/>
  <c r="U814" i="1" s="1"/>
  <c r="W813" i="1" a="1"/>
  <c r="W813" i="1" s="1"/>
  <c r="V813" i="1" a="1"/>
  <c r="V813" i="1" s="1"/>
  <c r="U813" i="1"/>
  <c r="V812" i="1"/>
  <c r="U812" i="1" a="1"/>
  <c r="U812" i="1" s="1"/>
  <c r="W811" i="1" a="1"/>
  <c r="W811" i="1" s="1"/>
  <c r="V811" i="1" a="1"/>
  <c r="V811" i="1" s="1"/>
  <c r="U811" i="1" a="1"/>
  <c r="U811" i="1" s="1"/>
  <c r="V810" i="1" a="1"/>
  <c r="V810" i="1" s="1"/>
  <c r="U810" i="1" a="1"/>
  <c r="U810" i="1" s="1"/>
  <c r="W809" i="1" a="1"/>
  <c r="W809" i="1" s="1"/>
  <c r="V809" i="1" a="1"/>
  <c r="V809" i="1" s="1"/>
  <c r="U809" i="1"/>
  <c r="V808" i="1"/>
  <c r="U808" i="1" a="1"/>
  <c r="U808" i="1" s="1"/>
  <c r="W807" i="1" a="1"/>
  <c r="W807" i="1" s="1"/>
  <c r="W805" i="1" s="1" a="1"/>
  <c r="W805" i="1" s="1"/>
  <c r="V807" i="1" a="1"/>
  <c r="V807" i="1" s="1"/>
  <c r="V806" i="1" s="1" a="1"/>
  <c r="V806" i="1" s="1"/>
  <c r="U807" i="1" a="1"/>
  <c r="U807" i="1" s="1"/>
  <c r="U805" i="1" s="1"/>
  <c r="W803" i="1" a="1"/>
  <c r="W803" i="1" s="1"/>
  <c r="W801" i="1" s="1" a="1"/>
  <c r="W801" i="1" s="1"/>
  <c r="V803" i="1" a="1"/>
  <c r="V803" i="1" s="1"/>
  <c r="U803" i="1" a="1"/>
  <c r="U803" i="1" s="1"/>
  <c r="W799" i="1" a="1"/>
  <c r="W799" i="1" s="1"/>
  <c r="V799" i="1" a="1"/>
  <c r="V799" i="1" s="1"/>
  <c r="U799" i="1" a="1"/>
  <c r="U799" i="1" s="1"/>
  <c r="V798" i="1" a="1"/>
  <c r="V798" i="1" s="1"/>
  <c r="U798" i="1" a="1"/>
  <c r="U798" i="1" s="1"/>
  <c r="W797" i="1" a="1"/>
  <c r="W797" i="1" s="1"/>
  <c r="V797" i="1" a="1"/>
  <c r="V797" i="1" s="1"/>
  <c r="U797" i="1"/>
  <c r="V796" i="1"/>
  <c r="U796" i="1" a="1"/>
  <c r="U796" i="1" s="1"/>
  <c r="W795" i="1" a="1"/>
  <c r="W795" i="1" s="1"/>
  <c r="V795" i="1" a="1"/>
  <c r="V795" i="1" s="1"/>
  <c r="U795" i="1" a="1"/>
  <c r="U795" i="1" s="1"/>
  <c r="V794" i="1" a="1"/>
  <c r="V794" i="1" s="1"/>
  <c r="U794" i="1" a="1"/>
  <c r="U794" i="1" s="1"/>
  <c r="W793" i="1" a="1"/>
  <c r="W793" i="1" s="1"/>
  <c r="V793" i="1" a="1"/>
  <c r="V793" i="1" s="1"/>
  <c r="U793" i="1"/>
  <c r="V792" i="1"/>
  <c r="U792" i="1" a="1"/>
  <c r="U792" i="1" s="1"/>
  <c r="W791" i="1" a="1"/>
  <c r="W791" i="1" s="1"/>
  <c r="W789" i="1" s="1" a="1"/>
  <c r="W789" i="1" s="1"/>
  <c r="V791" i="1" a="1"/>
  <c r="V791" i="1" s="1"/>
  <c r="V790" i="1" s="1" a="1"/>
  <c r="V790" i="1" s="1"/>
  <c r="U791" i="1" a="1"/>
  <c r="U791" i="1" s="1"/>
  <c r="U788" i="1" s="1" a="1"/>
  <c r="U788" i="1" s="1"/>
  <c r="W787" i="1" a="1"/>
  <c r="W787" i="1" s="1"/>
  <c r="W785" i="1" s="1" a="1"/>
  <c r="W785" i="1" s="1"/>
  <c r="V787" i="1" a="1"/>
  <c r="V787" i="1" s="1"/>
  <c r="U787" i="1" a="1"/>
  <c r="U787" i="1" s="1"/>
  <c r="W783" i="1" a="1"/>
  <c r="W783" i="1" s="1"/>
  <c r="W781" i="1" s="1" a="1"/>
  <c r="W781" i="1" s="1"/>
  <c r="V783" i="1" a="1"/>
  <c r="V783" i="1" s="1"/>
  <c r="U783" i="1" a="1"/>
  <c r="U783" i="1" s="1"/>
  <c r="U781" i="1" s="1"/>
  <c r="W779" i="1" a="1"/>
  <c r="W779" i="1" s="1"/>
  <c r="V779" i="1" a="1"/>
  <c r="V779" i="1" s="1"/>
  <c r="U779" i="1" a="1"/>
  <c r="U779" i="1" s="1"/>
  <c r="V778" i="1" a="1"/>
  <c r="V778" i="1" s="1"/>
  <c r="U778" i="1" a="1"/>
  <c r="U778" i="1" s="1"/>
  <c r="W777" i="1" a="1"/>
  <c r="W777" i="1" s="1"/>
  <c r="V777" i="1" a="1"/>
  <c r="V777" i="1" s="1"/>
  <c r="U777" i="1"/>
  <c r="V776" i="1"/>
  <c r="U776" i="1" a="1"/>
  <c r="U776" i="1" s="1"/>
  <c r="W775" i="1" a="1"/>
  <c r="W775" i="1" s="1"/>
  <c r="V775" i="1" a="1"/>
  <c r="V775" i="1" s="1"/>
  <c r="U775" i="1" a="1"/>
  <c r="U775" i="1" s="1"/>
  <c r="V774" i="1" a="1"/>
  <c r="V774" i="1" s="1"/>
  <c r="U774" i="1" a="1"/>
  <c r="U774" i="1" s="1"/>
  <c r="W773" i="1" a="1"/>
  <c r="W773" i="1" s="1"/>
  <c r="V773" i="1" a="1"/>
  <c r="V773" i="1" s="1"/>
  <c r="U773" i="1"/>
  <c r="V772" i="1"/>
  <c r="U772" i="1" a="1"/>
  <c r="U772" i="1" s="1"/>
  <c r="W771" i="1" a="1"/>
  <c r="W771" i="1" s="1"/>
  <c r="W769" i="1" s="1" a="1"/>
  <c r="W769" i="1" s="1"/>
  <c r="V771" i="1" a="1"/>
  <c r="V771" i="1" s="1"/>
  <c r="V769" i="1" s="1" a="1"/>
  <c r="V769" i="1" s="1"/>
  <c r="U771" i="1" a="1"/>
  <c r="U771" i="1" s="1"/>
  <c r="U769" i="1" s="1"/>
  <c r="W767" i="1" a="1"/>
  <c r="W767" i="1" s="1"/>
  <c r="W765" i="1" s="1" a="1"/>
  <c r="W765" i="1" s="1"/>
  <c r="V767" i="1" a="1"/>
  <c r="V767" i="1" s="1"/>
  <c r="U767" i="1" a="1"/>
  <c r="U767" i="1" s="1"/>
  <c r="U765" i="1" s="1"/>
  <c r="W763" i="1" a="1"/>
  <c r="W763" i="1" s="1"/>
  <c r="W761" i="1" s="1" a="1"/>
  <c r="W761" i="1" s="1"/>
  <c r="V763" i="1" a="1"/>
  <c r="V763" i="1" s="1"/>
  <c r="U763" i="1" a="1"/>
  <c r="U763" i="1" s="1"/>
  <c r="U761" i="1" s="1"/>
  <c r="W759" i="1" a="1"/>
  <c r="W759" i="1" s="1"/>
  <c r="W757" i="1" s="1" a="1"/>
  <c r="W757" i="1" s="1"/>
  <c r="V759" i="1" a="1"/>
  <c r="V759" i="1" s="1"/>
  <c r="V757" i="1" s="1" a="1"/>
  <c r="V757" i="1" s="1"/>
  <c r="U759" i="1" a="1"/>
  <c r="U759" i="1" s="1"/>
  <c r="U757" i="1" s="1"/>
  <c r="W755" i="1" a="1"/>
  <c r="W755" i="1" s="1"/>
  <c r="V755" i="1" a="1"/>
  <c r="V755" i="1" s="1"/>
  <c r="U755" i="1" a="1"/>
  <c r="U755" i="1" s="1"/>
  <c r="V754" i="1" a="1"/>
  <c r="V754" i="1" s="1"/>
  <c r="U754" i="1" a="1"/>
  <c r="U754" i="1" s="1"/>
  <c r="W753" i="1" a="1"/>
  <c r="W753" i="1" s="1"/>
  <c r="V753" i="1" a="1"/>
  <c r="V753" i="1" s="1"/>
  <c r="U753" i="1"/>
  <c r="V752" i="1"/>
  <c r="U752" i="1" a="1"/>
  <c r="U752" i="1" s="1"/>
  <c r="W751" i="1" a="1"/>
  <c r="W751" i="1" s="1"/>
  <c r="W749" i="1" s="1" a="1"/>
  <c r="W749" i="1" s="1"/>
  <c r="V751" i="1" a="1"/>
  <c r="V751" i="1" s="1"/>
  <c r="U751" i="1" a="1"/>
  <c r="U751" i="1" s="1"/>
  <c r="W747" i="1" a="1"/>
  <c r="W747" i="1" s="1"/>
  <c r="W745" i="1" s="1" a="1"/>
  <c r="W745" i="1" s="1"/>
  <c r="V747" i="1" a="1"/>
  <c r="V747" i="1" s="1"/>
  <c r="U747" i="1" a="1"/>
  <c r="U747" i="1" s="1"/>
  <c r="U745" i="1" s="1"/>
  <c r="W743" i="1" a="1"/>
  <c r="W743" i="1" s="1"/>
  <c r="W741" i="1" s="1" a="1"/>
  <c r="W741" i="1" s="1"/>
  <c r="V743" i="1" a="1"/>
  <c r="V743" i="1" s="1"/>
  <c r="U743" i="1" a="1"/>
  <c r="U743" i="1" s="1"/>
  <c r="U741" i="1" s="1"/>
  <c r="W739" i="1" a="1"/>
  <c r="W739" i="1" s="1"/>
  <c r="V739" i="1" a="1"/>
  <c r="V739" i="1" s="1"/>
  <c r="U739" i="1" a="1"/>
  <c r="U739" i="1" s="1"/>
  <c r="V738" i="1" a="1"/>
  <c r="V738" i="1" s="1"/>
  <c r="U738" i="1" a="1"/>
  <c r="U738" i="1" s="1"/>
  <c r="W737" i="1" a="1"/>
  <c r="W737" i="1" s="1"/>
  <c r="V737" i="1" a="1"/>
  <c r="V737" i="1" s="1"/>
  <c r="U737" i="1"/>
  <c r="V736" i="1"/>
  <c r="U736" i="1" a="1"/>
  <c r="U736" i="1" s="1"/>
  <c r="W735" i="1" a="1"/>
  <c r="W735" i="1" s="1"/>
  <c r="V735" i="1" a="1"/>
  <c r="V735" i="1" s="1"/>
  <c r="U735" i="1" a="1"/>
  <c r="U735" i="1" s="1"/>
  <c r="V734" i="1" a="1"/>
  <c r="V734" i="1" s="1"/>
  <c r="U734" i="1" a="1"/>
  <c r="U734" i="1" s="1"/>
  <c r="W733" i="1" a="1"/>
  <c r="W733" i="1" s="1"/>
  <c r="V733" i="1" a="1"/>
  <c r="V733" i="1" s="1"/>
  <c r="U733" i="1"/>
  <c r="V732" i="1"/>
  <c r="U732" i="1" a="1"/>
  <c r="U732" i="1" s="1"/>
  <c r="W731" i="1" a="1"/>
  <c r="W731" i="1" s="1"/>
  <c r="V731" i="1" a="1"/>
  <c r="V731" i="1" s="1"/>
  <c r="U731" i="1" a="1"/>
  <c r="U731" i="1" s="1"/>
  <c r="V730" i="1" a="1"/>
  <c r="V730" i="1" s="1"/>
  <c r="U730" i="1" a="1"/>
  <c r="U730" i="1" s="1"/>
  <c r="W729" i="1" a="1"/>
  <c r="W729" i="1" s="1"/>
  <c r="V729" i="1" a="1"/>
  <c r="V729" i="1" s="1"/>
  <c r="U729" i="1"/>
  <c r="V728" i="1"/>
  <c r="U728" i="1" a="1"/>
  <c r="U728" i="1" s="1"/>
  <c r="W727" i="1" a="1"/>
  <c r="W727" i="1" s="1"/>
  <c r="V727" i="1" a="1"/>
  <c r="V727" i="1" s="1"/>
  <c r="U727" i="1" a="1"/>
  <c r="U727" i="1" s="1"/>
  <c r="V726" i="1" a="1"/>
  <c r="V726" i="1" s="1"/>
  <c r="U726" i="1" a="1"/>
  <c r="U726" i="1" s="1"/>
  <c r="W725" i="1" a="1"/>
  <c r="W725" i="1" s="1"/>
  <c r="V725" i="1" a="1"/>
  <c r="V725" i="1" s="1"/>
  <c r="U725" i="1"/>
  <c r="V724" i="1"/>
  <c r="U724" i="1" a="1"/>
  <c r="U724" i="1" s="1"/>
  <c r="W723" i="1" a="1"/>
  <c r="W723" i="1" s="1"/>
  <c r="W721" i="1" s="1" a="1"/>
  <c r="W721" i="1" s="1"/>
  <c r="V723" i="1" a="1"/>
  <c r="V723" i="1" s="1"/>
  <c r="U723" i="1" a="1"/>
  <c r="U723" i="1" s="1"/>
  <c r="W719" i="1" a="1"/>
  <c r="W719" i="1" s="1"/>
  <c r="V719" i="1" a="1"/>
  <c r="V719" i="1" s="1"/>
  <c r="U719" i="1" a="1"/>
  <c r="U719" i="1" s="1"/>
  <c r="V718" i="1" a="1"/>
  <c r="V718" i="1" s="1"/>
  <c r="U718" i="1" a="1"/>
  <c r="U718" i="1" s="1"/>
  <c r="W717" i="1" a="1"/>
  <c r="W717" i="1" s="1"/>
  <c r="V717" i="1" a="1"/>
  <c r="V717" i="1" s="1"/>
  <c r="U717" i="1"/>
  <c r="V716" i="1"/>
  <c r="U716" i="1" a="1"/>
  <c r="U716" i="1" s="1"/>
  <c r="W715" i="1" a="1"/>
  <c r="W715" i="1" s="1"/>
  <c r="V715" i="1" a="1"/>
  <c r="V715" i="1" s="1"/>
  <c r="U715" i="1" a="1"/>
  <c r="U715" i="1" s="1"/>
  <c r="V714" i="1" a="1"/>
  <c r="V714" i="1" s="1"/>
  <c r="U714" i="1" a="1"/>
  <c r="U714" i="1" s="1"/>
  <c r="W713" i="1" a="1"/>
  <c r="W713" i="1" s="1"/>
  <c r="V713" i="1" a="1"/>
  <c r="V713" i="1" s="1"/>
  <c r="U713" i="1"/>
  <c r="V712" i="1"/>
  <c r="U712" i="1" a="1"/>
  <c r="U712" i="1" s="1"/>
  <c r="W711" i="1" a="1"/>
  <c r="W711" i="1" s="1"/>
  <c r="V711" i="1" a="1"/>
  <c r="V711" i="1" s="1"/>
  <c r="U711" i="1" a="1"/>
  <c r="U711" i="1" s="1"/>
  <c r="V710" i="1" a="1"/>
  <c r="V710" i="1" s="1"/>
  <c r="U710" i="1" a="1"/>
  <c r="U710" i="1" s="1"/>
  <c r="W709" i="1" a="1"/>
  <c r="W709" i="1" s="1"/>
  <c r="V709" i="1" a="1"/>
  <c r="V709" i="1" s="1"/>
  <c r="U709" i="1"/>
  <c r="V708" i="1"/>
  <c r="U708" i="1" a="1"/>
  <c r="U708" i="1" s="1"/>
  <c r="W707" i="1" a="1"/>
  <c r="W707" i="1" s="1"/>
  <c r="V707" i="1" a="1"/>
  <c r="V707" i="1" s="1"/>
  <c r="U707" i="1" a="1"/>
  <c r="U707" i="1" s="1"/>
  <c r="V706" i="1" a="1"/>
  <c r="V706" i="1" s="1"/>
  <c r="U706" i="1" a="1"/>
  <c r="U706" i="1" s="1"/>
  <c r="W705" i="1" a="1"/>
  <c r="W705" i="1" s="1"/>
  <c r="V705" i="1" a="1"/>
  <c r="V705" i="1" s="1"/>
  <c r="U705" i="1"/>
  <c r="V704" i="1"/>
  <c r="U704" i="1" a="1"/>
  <c r="U704" i="1" s="1"/>
  <c r="W703" i="1" a="1"/>
  <c r="W703" i="1" s="1"/>
  <c r="V703" i="1" a="1"/>
  <c r="V703" i="1" s="1"/>
  <c r="U703" i="1" a="1"/>
  <c r="U703" i="1" s="1"/>
  <c r="V702" i="1" a="1"/>
  <c r="V702" i="1" s="1"/>
  <c r="U702" i="1" a="1"/>
  <c r="U702" i="1" s="1"/>
  <c r="W701" i="1" a="1"/>
  <c r="W701" i="1" s="1"/>
  <c r="V701" i="1" a="1"/>
  <c r="V701" i="1" s="1"/>
  <c r="U701" i="1"/>
  <c r="V700" i="1"/>
  <c r="U700" i="1" a="1"/>
  <c r="U700" i="1" s="1"/>
  <c r="W699" i="1" a="1"/>
  <c r="W699" i="1" s="1"/>
  <c r="V699" i="1" a="1"/>
  <c r="V699" i="1" s="1"/>
  <c r="U699" i="1" a="1"/>
  <c r="U699" i="1" s="1"/>
  <c r="V698" i="1" a="1"/>
  <c r="V698" i="1" s="1"/>
  <c r="U698" i="1" a="1"/>
  <c r="U698" i="1" s="1"/>
  <c r="W697" i="1" a="1"/>
  <c r="W697" i="1" s="1"/>
  <c r="V697" i="1" a="1"/>
  <c r="V697" i="1" s="1"/>
  <c r="U697" i="1"/>
  <c r="V696" i="1"/>
  <c r="U696" i="1" a="1"/>
  <c r="U696" i="1" s="1"/>
  <c r="W695" i="1" a="1"/>
  <c r="W695" i="1" s="1"/>
  <c r="W693" i="1" s="1" a="1"/>
  <c r="W693" i="1" s="1"/>
  <c r="V695" i="1" a="1"/>
  <c r="V695" i="1" s="1"/>
  <c r="U695" i="1" a="1"/>
  <c r="U695" i="1" s="1"/>
  <c r="W691" i="1" a="1"/>
  <c r="W691" i="1" s="1"/>
  <c r="V691" i="1" a="1"/>
  <c r="V691" i="1" s="1"/>
  <c r="U691" i="1" a="1"/>
  <c r="U691" i="1" s="1"/>
  <c r="V690" i="1" a="1"/>
  <c r="V690" i="1" s="1"/>
  <c r="U690" i="1" a="1"/>
  <c r="U690" i="1" s="1"/>
  <c r="W689" i="1" a="1"/>
  <c r="W689" i="1" s="1"/>
  <c r="V689" i="1" a="1"/>
  <c r="V689" i="1" s="1"/>
  <c r="U689" i="1"/>
  <c r="V688" i="1"/>
  <c r="U688" i="1" a="1"/>
  <c r="U688" i="1" s="1"/>
  <c r="W687" i="1" a="1"/>
  <c r="W687" i="1" s="1"/>
  <c r="V687" i="1" a="1"/>
  <c r="V687" i="1" s="1"/>
  <c r="U687" i="1" a="1"/>
  <c r="U687" i="1" s="1"/>
  <c r="V686" i="1" a="1"/>
  <c r="V686" i="1" s="1"/>
  <c r="U686" i="1" a="1"/>
  <c r="U686" i="1" s="1"/>
  <c r="W685" i="1" a="1"/>
  <c r="W685" i="1" s="1"/>
  <c r="V685" i="1" a="1"/>
  <c r="V685" i="1" s="1"/>
  <c r="U685" i="1"/>
  <c r="V684" i="1"/>
  <c r="U684" i="1" a="1"/>
  <c r="U684" i="1" s="1"/>
  <c r="W683" i="1" a="1"/>
  <c r="W683" i="1" s="1"/>
  <c r="V683" i="1" a="1"/>
  <c r="V683" i="1" s="1"/>
  <c r="U683" i="1" a="1"/>
  <c r="U683" i="1" s="1"/>
  <c r="V682" i="1" a="1"/>
  <c r="V682" i="1" s="1"/>
  <c r="U682" i="1" a="1"/>
  <c r="U682" i="1" s="1"/>
  <c r="W681" i="1" a="1"/>
  <c r="W681" i="1" s="1"/>
  <c r="V681" i="1" a="1"/>
  <c r="V681" i="1" s="1"/>
  <c r="U681" i="1"/>
  <c r="V680" i="1"/>
  <c r="U680" i="1" a="1"/>
  <c r="U680" i="1" s="1"/>
  <c r="W679" i="1" a="1"/>
  <c r="W679" i="1" s="1"/>
  <c r="V679" i="1" a="1"/>
  <c r="V679" i="1" s="1"/>
  <c r="U679" i="1" a="1"/>
  <c r="U679" i="1" s="1"/>
  <c r="V678" i="1" a="1"/>
  <c r="V678" i="1" s="1"/>
  <c r="U678" i="1" a="1"/>
  <c r="U678" i="1" s="1"/>
  <c r="W677" i="1" a="1"/>
  <c r="W677" i="1" s="1"/>
  <c r="V677" i="1" a="1"/>
  <c r="V677" i="1" s="1"/>
  <c r="U677" i="1"/>
  <c r="V676" i="1"/>
  <c r="U676" i="1" a="1"/>
  <c r="U676" i="1" s="1"/>
  <c r="W675" i="1" a="1"/>
  <c r="W675" i="1" s="1"/>
  <c r="V675" i="1" a="1"/>
  <c r="V675" i="1" s="1"/>
  <c r="U675" i="1" a="1"/>
  <c r="U675" i="1" s="1"/>
  <c r="V674" i="1" a="1"/>
  <c r="V674" i="1" s="1"/>
  <c r="U674" i="1" a="1"/>
  <c r="U674" i="1" s="1"/>
  <c r="W673" i="1" a="1"/>
  <c r="W673" i="1" s="1"/>
  <c r="V673" i="1" a="1"/>
  <c r="V673" i="1" s="1"/>
  <c r="U673" i="1"/>
  <c r="V672" i="1"/>
  <c r="U672" i="1" a="1"/>
  <c r="U672" i="1" s="1"/>
  <c r="W671" i="1" a="1"/>
  <c r="W671" i="1" s="1"/>
  <c r="W669" i="1" s="1" a="1"/>
  <c r="W669" i="1" s="1"/>
  <c r="V671" i="1" a="1"/>
  <c r="V671" i="1" s="1"/>
  <c r="U671" i="1" a="1"/>
  <c r="U671" i="1" s="1"/>
  <c r="U669" i="1" s="1"/>
  <c r="W667" i="1" a="1"/>
  <c r="W667" i="1" s="1"/>
  <c r="W665" i="1" s="1" a="1"/>
  <c r="W665" i="1" s="1"/>
  <c r="V667" i="1" a="1"/>
  <c r="V667" i="1" s="1"/>
  <c r="U667" i="1" a="1"/>
  <c r="U667" i="1" s="1"/>
  <c r="U665" i="1" s="1"/>
  <c r="W663" i="1" a="1"/>
  <c r="W663" i="1" s="1"/>
  <c r="V663" i="1" a="1"/>
  <c r="V663" i="1" s="1"/>
  <c r="U663" i="1" a="1"/>
  <c r="U663" i="1" s="1"/>
  <c r="V662" i="1" a="1"/>
  <c r="V662" i="1" s="1"/>
  <c r="U662" i="1" a="1"/>
  <c r="U662" i="1" s="1"/>
  <c r="W661" i="1" a="1"/>
  <c r="W661" i="1" s="1"/>
  <c r="V661" i="1" a="1"/>
  <c r="V661" i="1" s="1"/>
  <c r="U661" i="1"/>
  <c r="V660" i="1"/>
  <c r="U660" i="1" a="1"/>
  <c r="U660" i="1" s="1"/>
  <c r="W659" i="1" a="1"/>
  <c r="W659" i="1" s="1"/>
  <c r="V659" i="1" a="1"/>
  <c r="V659" i="1" s="1"/>
  <c r="U659" i="1" a="1"/>
  <c r="U659" i="1" s="1"/>
  <c r="V658" i="1" a="1"/>
  <c r="V658" i="1" s="1"/>
  <c r="U658" i="1" a="1"/>
  <c r="U658" i="1" s="1"/>
  <c r="W657" i="1" a="1"/>
  <c r="W657" i="1" s="1"/>
  <c r="V657" i="1" a="1"/>
  <c r="V657" i="1" s="1"/>
  <c r="U657" i="1"/>
  <c r="V656" i="1"/>
  <c r="U656" i="1" a="1"/>
  <c r="U656" i="1" s="1"/>
  <c r="W655" i="1" a="1"/>
  <c r="W655" i="1" s="1"/>
  <c r="W653" i="1" s="1" a="1"/>
  <c r="W653" i="1" s="1"/>
  <c r="V655" i="1" a="1"/>
  <c r="V655" i="1" s="1"/>
  <c r="U655" i="1" a="1"/>
  <c r="U655" i="1" s="1"/>
  <c r="U653" i="1" s="1"/>
  <c r="W651" i="1" a="1"/>
  <c r="W651" i="1" s="1"/>
  <c r="V651" i="1" a="1"/>
  <c r="V651" i="1" s="1"/>
  <c r="U651" i="1" a="1"/>
  <c r="U651" i="1" s="1"/>
  <c r="V650" i="1" a="1"/>
  <c r="V650" i="1" s="1"/>
  <c r="U650" i="1" a="1"/>
  <c r="U650" i="1" s="1"/>
  <c r="W649" i="1" a="1"/>
  <c r="W649" i="1" s="1"/>
  <c r="V649" i="1" a="1"/>
  <c r="V649" i="1" s="1"/>
  <c r="U649" i="1"/>
  <c r="V648" i="1"/>
  <c r="U648" i="1" a="1"/>
  <c r="U648" i="1" s="1"/>
  <c r="W647" i="1" a="1"/>
  <c r="W647" i="1" s="1"/>
  <c r="V647" i="1" a="1"/>
  <c r="V647" i="1" s="1"/>
  <c r="U647" i="1" a="1"/>
  <c r="U647" i="1" s="1"/>
  <c r="V646" i="1" a="1"/>
  <c r="V646" i="1" s="1"/>
  <c r="U646" i="1" a="1"/>
  <c r="U646" i="1" s="1"/>
  <c r="W645" i="1" a="1"/>
  <c r="W645" i="1" s="1"/>
  <c r="V645" i="1" a="1"/>
  <c r="V645" i="1" s="1"/>
  <c r="U645" i="1"/>
  <c r="V644" i="1"/>
  <c r="U644" i="1" a="1"/>
  <c r="U644" i="1" s="1"/>
  <c r="W643" i="1" a="1"/>
  <c r="W643" i="1" s="1"/>
  <c r="V643" i="1" a="1"/>
  <c r="V643" i="1" s="1"/>
  <c r="U643" i="1" a="1"/>
  <c r="U643" i="1" s="1"/>
  <c r="V642" i="1" a="1"/>
  <c r="V642" i="1" s="1"/>
  <c r="U642" i="1" a="1"/>
  <c r="U642" i="1" s="1"/>
  <c r="W641" i="1" a="1"/>
  <c r="W641" i="1" s="1"/>
  <c r="V641" i="1" a="1"/>
  <c r="V641" i="1" s="1"/>
  <c r="U641" i="1"/>
  <c r="V640" i="1"/>
  <c r="U640" i="1" a="1"/>
  <c r="U640" i="1" s="1"/>
  <c r="W639" i="1" a="1"/>
  <c r="W639" i="1" s="1"/>
  <c r="W637" i="1" s="1" a="1"/>
  <c r="W637" i="1" s="1"/>
  <c r="V639" i="1" a="1"/>
  <c r="V639" i="1" s="1"/>
  <c r="V638" i="1" s="1" a="1"/>
  <c r="V638" i="1" s="1"/>
  <c r="U639" i="1" a="1"/>
  <c r="U639" i="1" s="1"/>
  <c r="U636" i="1" s="1" a="1"/>
  <c r="U636" i="1" s="1"/>
  <c r="W635" i="1" a="1"/>
  <c r="W635" i="1" s="1"/>
  <c r="W633" i="1" s="1" a="1"/>
  <c r="W633" i="1" s="1"/>
  <c r="V635" i="1" a="1"/>
  <c r="V635" i="1" s="1"/>
  <c r="V634" i="1" s="1" a="1"/>
  <c r="V634" i="1" s="1"/>
  <c r="U635" i="1" a="1"/>
  <c r="U635" i="1" s="1"/>
  <c r="U633" i="1" s="1"/>
  <c r="W631" i="1" a="1"/>
  <c r="W631" i="1" s="1"/>
  <c r="V631" i="1" a="1"/>
  <c r="V631" i="1" s="1"/>
  <c r="U631" i="1" a="1"/>
  <c r="U631" i="1" s="1"/>
  <c r="V630" i="1" a="1"/>
  <c r="V630" i="1" s="1"/>
  <c r="U630" i="1" a="1"/>
  <c r="U630" i="1" s="1"/>
  <c r="W629" i="1" a="1"/>
  <c r="W629" i="1" s="1"/>
  <c r="V629" i="1" a="1"/>
  <c r="V629" i="1" s="1"/>
  <c r="U629" i="1"/>
  <c r="V628" i="1"/>
  <c r="U628" i="1" a="1"/>
  <c r="U628" i="1" s="1"/>
  <c r="W627" i="1" a="1"/>
  <c r="W627" i="1" s="1"/>
  <c r="W625" i="1" s="1" a="1"/>
  <c r="W625" i="1" s="1"/>
  <c r="V627" i="1" a="1"/>
  <c r="V627" i="1" s="1"/>
  <c r="V626" i="1" s="1" a="1"/>
  <c r="V626" i="1" s="1"/>
  <c r="U627" i="1" a="1"/>
  <c r="U627" i="1" s="1"/>
  <c r="U625" i="1" s="1"/>
  <c r="W623" i="1" a="1"/>
  <c r="W623" i="1" s="1"/>
  <c r="V623" i="1" a="1"/>
  <c r="V623" i="1" s="1"/>
  <c r="U623" i="1" a="1"/>
  <c r="U623" i="1" s="1"/>
  <c r="V622" i="1" a="1"/>
  <c r="V622" i="1" s="1"/>
  <c r="U622" i="1" a="1"/>
  <c r="U622" i="1" s="1"/>
  <c r="W621" i="1" a="1"/>
  <c r="W621" i="1" s="1"/>
  <c r="V621" i="1" a="1"/>
  <c r="V621" i="1" s="1"/>
  <c r="U621" i="1"/>
  <c r="V620" i="1"/>
  <c r="U620" i="1" a="1"/>
  <c r="U620" i="1" s="1"/>
  <c r="W619" i="1" a="1"/>
  <c r="W619" i="1" s="1"/>
  <c r="W617" i="1" s="1" a="1"/>
  <c r="W617" i="1" s="1"/>
  <c r="V619" i="1" a="1"/>
  <c r="V619" i="1" s="1"/>
  <c r="U619" i="1" a="1"/>
  <c r="U619" i="1" s="1"/>
  <c r="U617" i="1" s="1"/>
  <c r="W615" i="1" a="1"/>
  <c r="W615" i="1" s="1"/>
  <c r="W613" i="1" s="1" a="1"/>
  <c r="W613" i="1" s="1"/>
  <c r="V615" i="1" a="1"/>
  <c r="V615" i="1" s="1"/>
  <c r="U615" i="1" a="1"/>
  <c r="U615" i="1" s="1"/>
  <c r="U613" i="1" s="1"/>
  <c r="W611" i="1" a="1"/>
  <c r="W611" i="1" s="1"/>
  <c r="W609" i="1" s="1" a="1"/>
  <c r="W609" i="1" s="1"/>
  <c r="V611" i="1" a="1"/>
  <c r="V611" i="1" s="1"/>
  <c r="U611" i="1" a="1"/>
  <c r="U611" i="1" s="1"/>
  <c r="U609" i="1" s="1"/>
  <c r="W607" i="1" a="1"/>
  <c r="W607" i="1" s="1"/>
  <c r="W605" i="1" s="1" a="1"/>
  <c r="W605" i="1" s="1"/>
  <c r="V607" i="1" a="1"/>
  <c r="V607" i="1" s="1"/>
  <c r="U607" i="1" a="1"/>
  <c r="U607" i="1" s="1"/>
  <c r="U605" i="1" s="1"/>
  <c r="W603" i="1" a="1"/>
  <c r="W603" i="1" s="1"/>
  <c r="W601" i="1" s="1" a="1"/>
  <c r="W601" i="1" s="1"/>
  <c r="V603" i="1" a="1"/>
  <c r="V603" i="1" s="1"/>
  <c r="U603" i="1" a="1"/>
  <c r="U603" i="1" s="1"/>
  <c r="W599" i="1" a="1"/>
  <c r="W599" i="1" s="1"/>
  <c r="W597" i="1" s="1" a="1"/>
  <c r="W597" i="1" s="1"/>
  <c r="V599" i="1" a="1"/>
  <c r="V599" i="1" s="1"/>
  <c r="U599" i="1" a="1"/>
  <c r="U599" i="1" s="1"/>
  <c r="U597" i="1" s="1"/>
  <c r="W595" i="1" a="1"/>
  <c r="W595" i="1" s="1"/>
  <c r="W593" i="1" s="1" a="1"/>
  <c r="W593" i="1" s="1"/>
  <c r="V595" i="1" a="1"/>
  <c r="V595" i="1" s="1"/>
  <c r="U595" i="1" a="1"/>
  <c r="U595" i="1" s="1"/>
  <c r="U593" i="1" s="1"/>
  <c r="W591" i="1" a="1"/>
  <c r="W591" i="1" s="1"/>
  <c r="V591" i="1" a="1"/>
  <c r="V591" i="1" s="1"/>
  <c r="U591" i="1" a="1"/>
  <c r="U591" i="1" s="1"/>
  <c r="V590" i="1" a="1"/>
  <c r="V590" i="1" s="1"/>
  <c r="U590" i="1" a="1"/>
  <c r="U590" i="1" s="1"/>
  <c r="W589" i="1" a="1"/>
  <c r="W589" i="1" s="1"/>
  <c r="V589" i="1" a="1"/>
  <c r="V589" i="1" s="1"/>
  <c r="U589" i="1"/>
  <c r="V588" i="1"/>
  <c r="U588" i="1" a="1"/>
  <c r="U588" i="1" s="1"/>
  <c r="W587" i="1" a="1"/>
  <c r="W587" i="1" s="1"/>
  <c r="W585" i="1" s="1" a="1"/>
  <c r="W585" i="1" s="1"/>
  <c r="V587" i="1" a="1"/>
  <c r="V587" i="1" s="1"/>
  <c r="U587" i="1" a="1"/>
  <c r="U587" i="1" s="1"/>
  <c r="W583" i="1" a="1"/>
  <c r="W583" i="1" s="1"/>
  <c r="W581" i="1" s="1" a="1"/>
  <c r="W581" i="1" s="1"/>
  <c r="V583" i="1" a="1"/>
  <c r="V583" i="1" s="1"/>
  <c r="U583" i="1" a="1"/>
  <c r="U583" i="1" s="1"/>
  <c r="U581" i="1" s="1"/>
  <c r="W579" i="1" a="1"/>
  <c r="W579" i="1" s="1"/>
  <c r="W577" i="1" s="1" a="1"/>
  <c r="W577" i="1" s="1"/>
  <c r="V579" i="1" a="1"/>
  <c r="V579" i="1" s="1"/>
  <c r="U579" i="1" a="1"/>
  <c r="U579" i="1" s="1"/>
  <c r="U577" i="1" s="1"/>
  <c r="W575" i="1" a="1"/>
  <c r="W575" i="1" s="1"/>
  <c r="V575" i="1" a="1"/>
  <c r="V575" i="1" s="1"/>
  <c r="U575" i="1" a="1"/>
  <c r="U575" i="1" s="1"/>
  <c r="V574" i="1" a="1"/>
  <c r="V574" i="1" s="1"/>
  <c r="U574" i="1" a="1"/>
  <c r="U574" i="1" s="1"/>
  <c r="W573" i="1" a="1"/>
  <c r="W573" i="1" s="1"/>
  <c r="V573" i="1" a="1"/>
  <c r="V573" i="1" s="1"/>
  <c r="U573" i="1"/>
  <c r="V572" i="1"/>
  <c r="U572" i="1" a="1"/>
  <c r="U572" i="1" s="1"/>
  <c r="W571" i="1" a="1"/>
  <c r="W571" i="1" s="1"/>
  <c r="V571" i="1" a="1"/>
  <c r="V571" i="1" s="1"/>
  <c r="U571" i="1" a="1"/>
  <c r="U571" i="1" s="1"/>
  <c r="V570" i="1" a="1"/>
  <c r="V570" i="1" s="1"/>
  <c r="U570" i="1" a="1"/>
  <c r="U570" i="1" s="1"/>
  <c r="W569" i="1" a="1"/>
  <c r="W569" i="1" s="1"/>
  <c r="V569" i="1" a="1"/>
  <c r="V569" i="1" s="1"/>
  <c r="U569" i="1"/>
  <c r="V568" i="1"/>
  <c r="U568" i="1" a="1"/>
  <c r="U568" i="1" s="1"/>
  <c r="W567" i="1" a="1"/>
  <c r="W567" i="1" s="1"/>
  <c r="W565" i="1" s="1" a="1"/>
  <c r="W565" i="1" s="1"/>
  <c r="V567" i="1" a="1"/>
  <c r="V567" i="1" s="1"/>
  <c r="U567" i="1" a="1"/>
  <c r="U567" i="1" s="1"/>
  <c r="W563" i="1" a="1"/>
  <c r="W563" i="1" s="1"/>
  <c r="V563" i="1" a="1"/>
  <c r="V563" i="1" s="1"/>
  <c r="U563" i="1" a="1"/>
  <c r="U563" i="1" s="1"/>
  <c r="V562" i="1" a="1"/>
  <c r="V562" i="1" s="1"/>
  <c r="U562" i="1" a="1"/>
  <c r="U562" i="1" s="1"/>
  <c r="W561" i="1" a="1"/>
  <c r="W561" i="1" s="1"/>
  <c r="V561" i="1" a="1"/>
  <c r="V561" i="1" s="1"/>
  <c r="U561" i="1"/>
  <c r="V560" i="1"/>
  <c r="U560" i="1" a="1"/>
  <c r="U560" i="1" s="1"/>
  <c r="W559" i="1" a="1"/>
  <c r="W559" i="1" s="1"/>
  <c r="V559" i="1" a="1"/>
  <c r="V559" i="1" s="1"/>
  <c r="U559" i="1" a="1"/>
  <c r="U559" i="1" s="1"/>
  <c r="V558" i="1" a="1"/>
  <c r="V558" i="1" s="1"/>
  <c r="U558" i="1" a="1"/>
  <c r="U558" i="1" s="1"/>
  <c r="W557" i="1" a="1"/>
  <c r="W557" i="1" s="1"/>
  <c r="V557" i="1" a="1"/>
  <c r="V557" i="1" s="1"/>
  <c r="U557" i="1"/>
  <c r="V556" i="1"/>
  <c r="U556" i="1" a="1"/>
  <c r="U556" i="1" s="1"/>
  <c r="W555" i="1" a="1"/>
  <c r="W555" i="1" s="1"/>
  <c r="W553" i="1" s="1" a="1"/>
  <c r="W553" i="1" s="1"/>
  <c r="V555" i="1" a="1"/>
  <c r="V555" i="1" s="1"/>
  <c r="U555" i="1" a="1"/>
  <c r="U555" i="1" s="1"/>
  <c r="U553" i="1" s="1"/>
  <c r="W551" i="1" a="1"/>
  <c r="W551" i="1" s="1"/>
  <c r="W549" i="1" s="1" a="1"/>
  <c r="W549" i="1" s="1"/>
  <c r="V551" i="1" a="1"/>
  <c r="V551" i="1" s="1"/>
  <c r="V550" i="1" s="1" a="1"/>
  <c r="V550" i="1" s="1"/>
  <c r="U551" i="1" a="1"/>
  <c r="U551" i="1" s="1"/>
  <c r="U550" i="1" s="1" a="1"/>
  <c r="U550" i="1" s="1"/>
  <c r="W547" i="1" a="1"/>
  <c r="W547" i="1" s="1"/>
  <c r="V547" i="1" a="1"/>
  <c r="V547" i="1" s="1"/>
  <c r="U547" i="1" a="1"/>
  <c r="U547" i="1" s="1"/>
  <c r="V546" i="1" a="1"/>
  <c r="V546" i="1" s="1"/>
  <c r="U546" i="1" a="1"/>
  <c r="U546" i="1" s="1"/>
  <c r="W545" i="1" a="1"/>
  <c r="W545" i="1" s="1"/>
  <c r="V545" i="1" a="1"/>
  <c r="V545" i="1" s="1"/>
  <c r="U545" i="1"/>
  <c r="V544" i="1"/>
  <c r="U544" i="1" a="1"/>
  <c r="U544" i="1" s="1"/>
  <c r="W543" i="1" a="1"/>
  <c r="W543" i="1" s="1"/>
  <c r="V543" i="1" a="1"/>
  <c r="V543" i="1" s="1"/>
  <c r="U543" i="1" a="1"/>
  <c r="U543" i="1" s="1"/>
  <c r="V542" i="1" a="1"/>
  <c r="V542" i="1" s="1"/>
  <c r="U542" i="1" a="1"/>
  <c r="U542" i="1" s="1"/>
  <c r="W541" i="1" a="1"/>
  <c r="W541" i="1" s="1"/>
  <c r="V541" i="1" a="1"/>
  <c r="V541" i="1" s="1"/>
  <c r="U541" i="1"/>
  <c r="V540" i="1"/>
  <c r="U540" i="1" a="1"/>
  <c r="U540" i="1" s="1"/>
  <c r="W539" i="1" a="1"/>
  <c r="W539" i="1" s="1"/>
  <c r="W537" i="1" s="1" a="1"/>
  <c r="W537" i="1" s="1"/>
  <c r="V539" i="1" a="1"/>
  <c r="V539" i="1" s="1"/>
  <c r="U539" i="1" a="1"/>
  <c r="U539" i="1" s="1"/>
  <c r="W535" i="1" a="1"/>
  <c r="W535" i="1" s="1"/>
  <c r="V535" i="1" a="1"/>
  <c r="V535" i="1" s="1"/>
  <c r="U535" i="1" a="1"/>
  <c r="U535" i="1" s="1"/>
  <c r="V534" i="1" a="1"/>
  <c r="V534" i="1" s="1"/>
  <c r="U534" i="1" a="1"/>
  <c r="U534" i="1" s="1"/>
  <c r="W533" i="1" a="1"/>
  <c r="W533" i="1" s="1"/>
  <c r="V533" i="1" a="1"/>
  <c r="V533" i="1" s="1"/>
  <c r="U533" i="1"/>
  <c r="V532" i="1"/>
  <c r="U532" i="1" a="1"/>
  <c r="U532" i="1" s="1"/>
  <c r="W531" i="1" a="1"/>
  <c r="W531" i="1" s="1"/>
  <c r="V531" i="1" a="1"/>
  <c r="V531" i="1" s="1"/>
  <c r="U531" i="1" a="1"/>
  <c r="U531" i="1" s="1"/>
  <c r="V530" i="1" a="1"/>
  <c r="V530" i="1" s="1"/>
  <c r="U530" i="1" a="1"/>
  <c r="U530" i="1" s="1"/>
  <c r="W529" i="1" a="1"/>
  <c r="W529" i="1" s="1"/>
  <c r="V529" i="1" a="1"/>
  <c r="V529" i="1" s="1"/>
  <c r="U529" i="1"/>
  <c r="V528" i="1"/>
  <c r="U528" i="1" a="1"/>
  <c r="U528" i="1" s="1"/>
  <c r="W527" i="1" a="1"/>
  <c r="W527" i="1" s="1"/>
  <c r="W525" i="1" s="1" a="1"/>
  <c r="W525" i="1" s="1"/>
  <c r="V527" i="1" a="1"/>
  <c r="V527" i="1" s="1"/>
  <c r="V526" i="1" s="1" a="1"/>
  <c r="V526" i="1" s="1"/>
  <c r="U527" i="1" a="1"/>
  <c r="U527" i="1" s="1"/>
  <c r="U526" i="1" s="1" a="1"/>
  <c r="U526" i="1" s="1"/>
  <c r="W523" i="1" a="1"/>
  <c r="W523" i="1" s="1"/>
  <c r="V523" i="1" a="1"/>
  <c r="V523" i="1" s="1"/>
  <c r="U523" i="1" a="1"/>
  <c r="U523" i="1" s="1"/>
  <c r="V522" i="1" a="1"/>
  <c r="V522" i="1" s="1"/>
  <c r="U522" i="1" a="1"/>
  <c r="U522" i="1" s="1"/>
  <c r="W521" i="1" a="1"/>
  <c r="W521" i="1" s="1"/>
  <c r="V521" i="1" a="1"/>
  <c r="V521" i="1" s="1"/>
  <c r="U521" i="1"/>
  <c r="V520" i="1"/>
  <c r="U520" i="1" a="1"/>
  <c r="U520" i="1" s="1"/>
  <c r="W519" i="1" a="1"/>
  <c r="W519" i="1" s="1"/>
  <c r="V519" i="1" a="1"/>
  <c r="V519" i="1" s="1"/>
  <c r="U519" i="1" a="1"/>
  <c r="U519" i="1" s="1"/>
  <c r="V518" i="1" a="1"/>
  <c r="V518" i="1" s="1"/>
  <c r="U518" i="1" a="1"/>
  <c r="U518" i="1" s="1"/>
  <c r="W517" i="1" a="1"/>
  <c r="W517" i="1" s="1"/>
  <c r="V517" i="1" a="1"/>
  <c r="V517" i="1" s="1"/>
  <c r="U517" i="1"/>
  <c r="V516" i="1"/>
  <c r="U516" i="1" a="1"/>
  <c r="U516" i="1" s="1"/>
  <c r="W515" i="1" a="1"/>
  <c r="W515" i="1" s="1"/>
  <c r="V515" i="1" a="1"/>
  <c r="V515" i="1" s="1"/>
  <c r="U515" i="1" a="1"/>
  <c r="U515" i="1" s="1"/>
  <c r="V514" i="1" a="1"/>
  <c r="V514" i="1" s="1"/>
  <c r="U514" i="1" a="1"/>
  <c r="U514" i="1" s="1"/>
  <c r="W513" i="1" a="1"/>
  <c r="W513" i="1" s="1"/>
  <c r="V513" i="1" a="1"/>
  <c r="V513" i="1" s="1"/>
  <c r="U513" i="1"/>
  <c r="V512" i="1"/>
  <c r="U512" i="1" a="1"/>
  <c r="U512" i="1" s="1"/>
  <c r="W511" i="1" a="1"/>
  <c r="W511" i="1" s="1"/>
  <c r="V511" i="1" a="1"/>
  <c r="V511" i="1" s="1"/>
  <c r="U511" i="1" a="1"/>
  <c r="U511" i="1" s="1"/>
  <c r="V510" i="1" a="1"/>
  <c r="V510" i="1" s="1"/>
  <c r="U510" i="1" a="1"/>
  <c r="U510" i="1" s="1"/>
  <c r="W509" i="1" a="1"/>
  <c r="W509" i="1" s="1"/>
  <c r="V509" i="1" a="1"/>
  <c r="V509" i="1" s="1"/>
  <c r="U509" i="1"/>
  <c r="V508" i="1"/>
  <c r="U508" i="1" a="1"/>
  <c r="U508" i="1" s="1"/>
  <c r="W507" i="1" a="1"/>
  <c r="W507" i="1" s="1"/>
  <c r="W505" i="1" s="1" a="1"/>
  <c r="W505" i="1" s="1"/>
  <c r="V507" i="1" a="1"/>
  <c r="V507" i="1" s="1"/>
  <c r="V504" i="1" s="1"/>
  <c r="V505" i="1" s="1" a="1"/>
  <c r="V505" i="1" s="1"/>
  <c r="V506" i="1" s="1" a="1"/>
  <c r="V506" i="1" s="1"/>
  <c r="U507" i="1" a="1"/>
  <c r="U507" i="1" s="1"/>
  <c r="W503" i="1" a="1"/>
  <c r="W503" i="1" s="1"/>
  <c r="V503" i="1" a="1"/>
  <c r="V503" i="1" s="1"/>
  <c r="U503" i="1" a="1"/>
  <c r="U503" i="1" s="1"/>
  <c r="V502" i="1" a="1"/>
  <c r="V502" i="1" s="1"/>
  <c r="U502" i="1" a="1"/>
  <c r="U502" i="1" s="1"/>
  <c r="W501" i="1" a="1"/>
  <c r="W501" i="1" s="1"/>
  <c r="V501" i="1" a="1"/>
  <c r="V501" i="1" s="1"/>
  <c r="U501" i="1"/>
  <c r="V500" i="1"/>
  <c r="U500" i="1" a="1"/>
  <c r="U500" i="1" s="1"/>
  <c r="W499" i="1" a="1"/>
  <c r="W499" i="1" s="1"/>
  <c r="V499" i="1" a="1"/>
  <c r="V499" i="1" s="1"/>
  <c r="U499" i="1" a="1"/>
  <c r="U499" i="1" s="1"/>
  <c r="V498" i="1" a="1"/>
  <c r="V498" i="1" s="1"/>
  <c r="U498" i="1" a="1"/>
  <c r="U498" i="1" s="1"/>
  <c r="W497" i="1" a="1"/>
  <c r="W497" i="1" s="1"/>
  <c r="V497" i="1" a="1"/>
  <c r="V497" i="1" s="1"/>
  <c r="U497" i="1"/>
  <c r="V496" i="1"/>
  <c r="U496" i="1" a="1"/>
  <c r="U496" i="1" s="1"/>
  <c r="W495" i="1" a="1"/>
  <c r="W495" i="1" s="1"/>
  <c r="W493" i="1" s="1" a="1"/>
  <c r="W493" i="1" s="1"/>
  <c r="V495" i="1" a="1"/>
  <c r="V495" i="1" s="1"/>
  <c r="V492" i="1" s="1"/>
  <c r="V493" i="1" s="1" a="1"/>
  <c r="V493" i="1" s="1"/>
  <c r="V494" i="1" s="1" a="1"/>
  <c r="V494" i="1" s="1"/>
  <c r="U495" i="1" a="1"/>
  <c r="U495" i="1" s="1"/>
  <c r="W491" i="1" a="1"/>
  <c r="W491" i="1" s="1"/>
  <c r="W489" i="1" s="1" a="1"/>
  <c r="W489" i="1" s="1"/>
  <c r="V491" i="1" a="1"/>
  <c r="V491" i="1" s="1"/>
  <c r="U491" i="1" a="1"/>
  <c r="U491" i="1" s="1"/>
  <c r="W487" i="1" a="1"/>
  <c r="W487" i="1" s="1"/>
  <c r="W485" i="1" s="1" a="1"/>
  <c r="W485" i="1" s="1"/>
  <c r="V487" i="1" a="1"/>
  <c r="V487" i="1" s="1"/>
  <c r="U487" i="1" a="1"/>
  <c r="U487" i="1" s="1"/>
  <c r="U485" i="1" s="1"/>
  <c r="U486" i="1" s="1" a="1"/>
  <c r="U486" i="1" s="1"/>
  <c r="W483" i="1" a="1"/>
  <c r="W483" i="1" s="1"/>
  <c r="V483" i="1" a="1"/>
  <c r="V483" i="1" s="1"/>
  <c r="U483" i="1" a="1"/>
  <c r="U483" i="1" s="1"/>
  <c r="V482" i="1" a="1"/>
  <c r="V482" i="1" s="1"/>
  <c r="U482" i="1" a="1"/>
  <c r="U482" i="1" s="1"/>
  <c r="W481" i="1" a="1"/>
  <c r="W481" i="1" s="1"/>
  <c r="V481" i="1" a="1"/>
  <c r="V481" i="1" s="1"/>
  <c r="U481" i="1"/>
  <c r="V480" i="1"/>
  <c r="U480" i="1" a="1"/>
  <c r="U480" i="1" s="1"/>
  <c r="W479" i="1" a="1"/>
  <c r="W479" i="1" s="1"/>
  <c r="V479" i="1" a="1"/>
  <c r="V479" i="1" s="1"/>
  <c r="U479" i="1" a="1"/>
  <c r="U479" i="1" s="1"/>
  <c r="V478" i="1" a="1"/>
  <c r="V478" i="1" s="1"/>
  <c r="U478" i="1" a="1"/>
  <c r="U478" i="1" s="1"/>
  <c r="W477" i="1" a="1"/>
  <c r="W477" i="1" s="1"/>
  <c r="V477" i="1" a="1"/>
  <c r="V477" i="1" s="1"/>
  <c r="U477" i="1"/>
  <c r="V476" i="1"/>
  <c r="U476" i="1" a="1"/>
  <c r="U476" i="1" s="1"/>
  <c r="W475" i="1" a="1"/>
  <c r="W475" i="1" s="1"/>
  <c r="V475" i="1" a="1"/>
  <c r="V475" i="1" s="1"/>
  <c r="U475" i="1" a="1"/>
  <c r="U475" i="1" s="1"/>
  <c r="V474" i="1" a="1"/>
  <c r="V474" i="1" s="1"/>
  <c r="U474" i="1" a="1"/>
  <c r="U474" i="1" s="1"/>
  <c r="W473" i="1" a="1"/>
  <c r="W473" i="1" s="1"/>
  <c r="V473" i="1" a="1"/>
  <c r="V473" i="1" s="1"/>
  <c r="U473" i="1"/>
  <c r="V472" i="1"/>
  <c r="U472" i="1" a="1"/>
  <c r="U472" i="1" s="1"/>
  <c r="W471" i="1" a="1"/>
  <c r="W471" i="1" s="1"/>
  <c r="W469" i="1" s="1" a="1"/>
  <c r="W469" i="1" s="1"/>
  <c r="V471" i="1" a="1"/>
  <c r="V471" i="1" s="1"/>
  <c r="V469" i="1" s="1" a="1"/>
  <c r="V469" i="1" s="1"/>
  <c r="U471" i="1" a="1"/>
  <c r="U471" i="1" s="1"/>
  <c r="U470" i="1" s="1" a="1"/>
  <c r="U470" i="1" s="1"/>
  <c r="W467" i="1" a="1"/>
  <c r="W467" i="1" s="1"/>
  <c r="V467" i="1" a="1"/>
  <c r="V467" i="1" s="1"/>
  <c r="U467" i="1" a="1"/>
  <c r="U467" i="1" s="1"/>
  <c r="V466" i="1" a="1"/>
  <c r="V466" i="1" s="1"/>
  <c r="U466" i="1" a="1"/>
  <c r="U466" i="1" s="1"/>
  <c r="W465" i="1" a="1"/>
  <c r="W465" i="1" s="1"/>
  <c r="V465" i="1" a="1"/>
  <c r="V465" i="1" s="1"/>
  <c r="U465" i="1"/>
  <c r="V464" i="1"/>
  <c r="U464" i="1" a="1"/>
  <c r="U464" i="1" s="1"/>
  <c r="W463" i="1" a="1"/>
  <c r="W463" i="1" s="1"/>
  <c r="W461" i="1" s="1" a="1"/>
  <c r="W461" i="1" s="1"/>
  <c r="V463" i="1" a="1"/>
  <c r="V463" i="1" s="1"/>
  <c r="V462" i="1" s="1" a="1"/>
  <c r="V462" i="1" s="1"/>
  <c r="U463" i="1" a="1"/>
  <c r="U463" i="1" s="1"/>
  <c r="U462" i="1" s="1" a="1"/>
  <c r="U462" i="1" s="1"/>
  <c r="W459" i="1" a="1"/>
  <c r="W459" i="1" s="1"/>
  <c r="V459" i="1" a="1"/>
  <c r="V459" i="1" s="1"/>
  <c r="U459" i="1" a="1"/>
  <c r="U459" i="1" s="1"/>
  <c r="V458" i="1" a="1"/>
  <c r="V458" i="1" s="1"/>
  <c r="U458" i="1" a="1"/>
  <c r="U458" i="1" s="1"/>
  <c r="W457" i="1" a="1"/>
  <c r="W457" i="1" s="1"/>
  <c r="V457" i="1" a="1"/>
  <c r="V457" i="1" s="1"/>
  <c r="U457" i="1"/>
  <c r="V456" i="1"/>
  <c r="U456" i="1" a="1"/>
  <c r="U456" i="1" s="1"/>
  <c r="W455" i="1" a="1"/>
  <c r="W455" i="1" s="1"/>
  <c r="V455" i="1" a="1"/>
  <c r="V455" i="1" s="1"/>
  <c r="U455" i="1" a="1"/>
  <c r="U455" i="1" s="1"/>
  <c r="V454" i="1" a="1"/>
  <c r="V454" i="1" s="1"/>
  <c r="U454" i="1" a="1"/>
  <c r="U454" i="1" s="1"/>
  <c r="W453" i="1" a="1"/>
  <c r="W453" i="1" s="1"/>
  <c r="V453" i="1" a="1"/>
  <c r="V453" i="1" s="1"/>
  <c r="U453" i="1"/>
  <c r="V452" i="1"/>
  <c r="U452" i="1" a="1"/>
  <c r="U452" i="1" s="1"/>
  <c r="W451" i="1" a="1"/>
  <c r="W451" i="1" s="1"/>
  <c r="W449" i="1" s="1" a="1"/>
  <c r="W449" i="1" s="1"/>
  <c r="V451" i="1" a="1"/>
  <c r="V451" i="1" s="1"/>
  <c r="U451" i="1" a="1"/>
  <c r="U451" i="1" s="1"/>
  <c r="U449" i="1" s="1"/>
  <c r="W447" i="1" a="1"/>
  <c r="W447" i="1" s="1"/>
  <c r="V447" i="1" a="1"/>
  <c r="V447" i="1" s="1"/>
  <c r="U447" i="1" a="1"/>
  <c r="U447" i="1" s="1"/>
  <c r="V446" i="1" a="1"/>
  <c r="V446" i="1" s="1"/>
  <c r="U446" i="1" a="1"/>
  <c r="U446" i="1" s="1"/>
  <c r="W445" i="1" a="1"/>
  <c r="W445" i="1" s="1"/>
  <c r="V445" i="1" a="1"/>
  <c r="V445" i="1" s="1"/>
  <c r="U445" i="1"/>
  <c r="V444" i="1"/>
  <c r="U444" i="1" a="1"/>
  <c r="U444" i="1" s="1"/>
  <c r="W443" i="1" a="1"/>
  <c r="W443" i="1" s="1"/>
  <c r="V443" i="1" a="1"/>
  <c r="V443" i="1" s="1"/>
  <c r="U443" i="1" a="1"/>
  <c r="U443" i="1" s="1"/>
  <c r="V442" i="1" a="1"/>
  <c r="V442" i="1" s="1"/>
  <c r="U442" i="1" a="1"/>
  <c r="U442" i="1" s="1"/>
  <c r="W441" i="1" a="1"/>
  <c r="W441" i="1" s="1"/>
  <c r="V441" i="1" a="1"/>
  <c r="V441" i="1" s="1"/>
  <c r="U441" i="1"/>
  <c r="V440" i="1"/>
  <c r="U440" i="1" a="1"/>
  <c r="U440" i="1" s="1"/>
  <c r="W439" i="1" a="1"/>
  <c r="W439" i="1" s="1"/>
  <c r="V439" i="1" a="1"/>
  <c r="V439" i="1" s="1"/>
  <c r="U439" i="1" a="1"/>
  <c r="U439" i="1" s="1"/>
  <c r="V438" i="1" a="1"/>
  <c r="V438" i="1" s="1"/>
  <c r="U438" i="1" a="1"/>
  <c r="U438" i="1" s="1"/>
  <c r="W437" i="1" a="1"/>
  <c r="W437" i="1" s="1"/>
  <c r="V437" i="1" a="1"/>
  <c r="V437" i="1" s="1"/>
  <c r="U437" i="1"/>
  <c r="V436" i="1"/>
  <c r="U436" i="1" a="1"/>
  <c r="U436" i="1" s="1"/>
  <c r="W435" i="1" a="1"/>
  <c r="W435" i="1" s="1"/>
  <c r="W433" i="1" s="1" a="1"/>
  <c r="W433" i="1" s="1"/>
  <c r="V435" i="1" a="1"/>
  <c r="V435" i="1" s="1"/>
  <c r="V432" i="1" s="1"/>
  <c r="U435" i="1" a="1"/>
  <c r="U435" i="1" s="1"/>
  <c r="W431" i="1" a="1"/>
  <c r="W431" i="1" s="1"/>
  <c r="W429" i="1" s="1" a="1"/>
  <c r="W429" i="1" s="1"/>
  <c r="V431" i="1" a="1"/>
  <c r="V431" i="1" s="1"/>
  <c r="U431" i="1" a="1"/>
  <c r="U431" i="1" s="1"/>
  <c r="U429" i="1" s="1"/>
  <c r="W427" i="1" a="1"/>
  <c r="W427" i="1" s="1"/>
  <c r="W425" i="1" s="1" a="1"/>
  <c r="W425" i="1" s="1"/>
  <c r="V427" i="1" a="1"/>
  <c r="V427" i="1" s="1"/>
  <c r="V425" i="1" s="1" a="1"/>
  <c r="V425" i="1" s="1"/>
  <c r="U427" i="1" a="1"/>
  <c r="U427" i="1" s="1"/>
  <c r="U425" i="1" s="1"/>
  <c r="W423" i="1" a="1"/>
  <c r="W423" i="1" s="1"/>
  <c r="W421" i="1" s="1" a="1"/>
  <c r="W421" i="1" s="1"/>
  <c r="V423" i="1" a="1"/>
  <c r="V423" i="1" s="1"/>
  <c r="U423" i="1" a="1"/>
  <c r="U423" i="1" s="1"/>
  <c r="W419" i="1" a="1"/>
  <c r="W419" i="1" s="1"/>
  <c r="W417" i="1" s="1" a="1"/>
  <c r="W417" i="1" s="1"/>
  <c r="V419" i="1" a="1"/>
  <c r="V419" i="1" s="1"/>
  <c r="V417" i="1" s="1" a="1"/>
  <c r="V417" i="1" s="1"/>
  <c r="U419" i="1" a="1"/>
  <c r="U419" i="1" s="1"/>
  <c r="U417" i="1" s="1"/>
  <c r="W415" i="1" a="1"/>
  <c r="W415" i="1" s="1"/>
  <c r="W413" i="1" s="1" a="1"/>
  <c r="W413" i="1" s="1"/>
  <c r="V415" i="1" a="1"/>
  <c r="V415" i="1" s="1"/>
  <c r="V414" i="1" s="1" a="1"/>
  <c r="V414" i="1" s="1"/>
  <c r="U415" i="1" a="1"/>
  <c r="U415" i="1" s="1"/>
  <c r="U414" i="1" s="1" a="1"/>
  <c r="U414" i="1" s="1"/>
  <c r="W411" i="1" a="1"/>
  <c r="W411" i="1" s="1"/>
  <c r="V411" i="1" a="1"/>
  <c r="V411" i="1" s="1"/>
  <c r="U411" i="1" a="1"/>
  <c r="U411" i="1" s="1"/>
  <c r="V410" i="1" a="1"/>
  <c r="V410" i="1" s="1"/>
  <c r="U410" i="1" a="1"/>
  <c r="U410" i="1" s="1"/>
  <c r="W409" i="1" a="1"/>
  <c r="W409" i="1" s="1"/>
  <c r="V409" i="1" a="1"/>
  <c r="V409" i="1" s="1"/>
  <c r="U409" i="1"/>
  <c r="V408" i="1"/>
  <c r="U408" i="1" a="1"/>
  <c r="U408" i="1" s="1"/>
  <c r="W407" i="1" a="1"/>
  <c r="W407" i="1" s="1"/>
  <c r="W405" i="1" s="1" a="1"/>
  <c r="W405" i="1" s="1"/>
  <c r="V407" i="1" a="1"/>
  <c r="V407" i="1" s="1"/>
  <c r="V406" i="1" s="1" a="1"/>
  <c r="V406" i="1" s="1"/>
  <c r="U407" i="1" a="1"/>
  <c r="U407" i="1" s="1"/>
  <c r="U406" i="1" s="1" a="1"/>
  <c r="U406" i="1" s="1"/>
  <c r="W403" i="1" a="1"/>
  <c r="W403" i="1" s="1"/>
  <c r="V403" i="1" a="1"/>
  <c r="V403" i="1" s="1"/>
  <c r="U403" i="1" a="1"/>
  <c r="U403" i="1" s="1"/>
  <c r="V402" i="1" a="1"/>
  <c r="V402" i="1" s="1"/>
  <c r="U402" i="1" a="1"/>
  <c r="U402" i="1" s="1"/>
  <c r="W401" i="1" a="1"/>
  <c r="W401" i="1" s="1"/>
  <c r="V401" i="1" a="1"/>
  <c r="V401" i="1" s="1"/>
  <c r="U401" i="1"/>
  <c r="V400" i="1"/>
  <c r="U400" i="1" a="1"/>
  <c r="U400" i="1" s="1"/>
  <c r="W399" i="1" a="1"/>
  <c r="W399" i="1" s="1"/>
  <c r="W397" i="1" s="1" a="1"/>
  <c r="W397" i="1" s="1"/>
  <c r="V399" i="1" a="1"/>
  <c r="V399" i="1" s="1"/>
  <c r="U399" i="1" a="1"/>
  <c r="U399" i="1" s="1"/>
  <c r="W395" i="1" a="1"/>
  <c r="W395" i="1" s="1"/>
  <c r="W393" i="1" s="1" a="1"/>
  <c r="W393" i="1" s="1"/>
  <c r="V395" i="1" a="1"/>
  <c r="V395" i="1" s="1"/>
  <c r="V394" i="1" s="1" a="1"/>
  <c r="V394" i="1" s="1"/>
  <c r="U395" i="1" a="1"/>
  <c r="U395" i="1" s="1"/>
  <c r="U394" i="1" s="1" a="1"/>
  <c r="U394" i="1" s="1"/>
  <c r="W391" i="1" a="1"/>
  <c r="W391" i="1" s="1"/>
  <c r="V391" i="1" a="1"/>
  <c r="V391" i="1" s="1"/>
  <c r="U391" i="1" a="1"/>
  <c r="U391" i="1" s="1"/>
  <c r="W387" i="1" a="1"/>
  <c r="W387" i="1" s="1"/>
  <c r="V387" i="1" a="1"/>
  <c r="V387" i="1" s="1"/>
  <c r="U387" i="1" a="1"/>
  <c r="U387" i="1" s="1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13" i="5"/>
  <c r="V6134" i="1" l="1" a="1"/>
  <c r="V6134" i="1" s="1"/>
  <c r="U6132" i="1" a="1"/>
  <c r="U6132" i="1" s="1"/>
  <c r="V6132" i="1"/>
  <c r="U6133" i="1"/>
  <c r="U4216" i="1" a="1"/>
  <c r="U4216" i="1" s="1"/>
  <c r="V4216" i="1"/>
  <c r="U4218" i="1" a="1"/>
  <c r="U4218" i="1" s="1"/>
  <c r="V4218" i="1" a="1"/>
  <c r="V4218" i="1" s="1"/>
  <c r="U7260" i="1" a="1"/>
  <c r="U7260" i="1" s="1"/>
  <c r="V7260" i="1"/>
  <c r="V7261" i="1" a="1"/>
  <c r="V7261" i="1" s="1"/>
  <c r="U7262" i="1" a="1"/>
  <c r="U7262" i="1" s="1"/>
  <c r="U4244" i="1" a="1"/>
  <c r="U4244" i="1" s="1"/>
  <c r="V4244" i="1"/>
  <c r="V4245" i="1" a="1"/>
  <c r="V4245" i="1" s="1"/>
  <c r="U4246" i="1" a="1"/>
  <c r="U4246" i="1" s="1"/>
  <c r="U4236" i="1" a="1"/>
  <c r="U4236" i="1" s="1"/>
  <c r="V4236" i="1"/>
  <c r="U4237" i="1"/>
  <c r="V4237" i="1" a="1"/>
  <c r="V4237" i="1" s="1"/>
  <c r="U5462" i="1" a="1"/>
  <c r="U5462" i="1" s="1"/>
  <c r="V5462" i="1" a="1"/>
  <c r="V5462" i="1" s="1"/>
  <c r="U5460" i="1" a="1"/>
  <c r="U5460" i="1" s="1"/>
  <c r="V5460" i="1"/>
  <c r="V1976" i="1"/>
  <c r="U1976" i="1" a="1"/>
  <c r="U1976" i="1" s="1"/>
  <c r="V1978" i="1" a="1"/>
  <c r="V1978" i="1" s="1"/>
  <c r="U1977" i="1"/>
  <c r="V5128" i="1"/>
  <c r="U5130" i="1" a="1"/>
  <c r="U5130" i="1" s="1"/>
  <c r="U5128" i="1" a="1"/>
  <c r="U5128" i="1" s="1"/>
  <c r="V5130" i="1" a="1"/>
  <c r="V5130" i="1" s="1"/>
  <c r="U3778" i="1" a="1"/>
  <c r="U3778" i="1" s="1"/>
  <c r="U3776" i="1" a="1"/>
  <c r="U3776" i="1" s="1"/>
  <c r="V3778" i="1" a="1"/>
  <c r="V3778" i="1" s="1"/>
  <c r="V3776" i="1"/>
  <c r="V5422" i="1" a="1"/>
  <c r="V5422" i="1" s="1"/>
  <c r="U7084" i="1" a="1"/>
  <c r="U7084" i="1" s="1"/>
  <c r="U7086" i="1" a="1"/>
  <c r="U7086" i="1" s="1"/>
  <c r="V7084" i="1"/>
  <c r="V7085" i="1" a="1"/>
  <c r="V7085" i="1" s="1"/>
  <c r="V7088" i="1"/>
  <c r="U7090" i="1" a="1"/>
  <c r="U7090" i="1" s="1"/>
  <c r="V7090" i="1" a="1"/>
  <c r="V7090" i="1" s="1"/>
  <c r="U7088" i="1" a="1"/>
  <c r="U7088" i="1" s="1"/>
  <c r="V6128" i="1"/>
  <c r="U6130" i="1" a="1"/>
  <c r="U6130" i="1" s="1"/>
  <c r="V6130" i="1" a="1"/>
  <c r="V6130" i="1" s="1"/>
  <c r="U6128" i="1" a="1"/>
  <c r="U6128" i="1" s="1"/>
  <c r="U5420" i="1" a="1"/>
  <c r="U5420" i="1" s="1"/>
  <c r="V5420" i="1"/>
  <c r="U5421" i="1"/>
  <c r="V3782" i="1" a="1"/>
  <c r="V3782" i="1" s="1"/>
  <c r="V3780" i="1"/>
  <c r="U3780" i="1" a="1"/>
  <c r="U3780" i="1" s="1"/>
  <c r="U3781" i="1"/>
  <c r="V6066" i="1" a="1"/>
  <c r="V6066" i="1" s="1"/>
  <c r="U7452" i="1" a="1"/>
  <c r="U7452" i="1" s="1"/>
  <c r="U7453" i="1"/>
  <c r="V7453" i="1" a="1"/>
  <c r="V7453" i="1" s="1"/>
  <c r="V7452" i="1"/>
  <c r="U3824" i="1" a="1"/>
  <c r="U3824" i="1" s="1"/>
  <c r="V3824" i="1"/>
  <c r="V3825" i="1" a="1"/>
  <c r="V3825" i="1" s="1"/>
  <c r="U3826" i="1" a="1"/>
  <c r="U3826" i="1" s="1"/>
  <c r="V636" i="1"/>
  <c r="V637" i="1" a="1"/>
  <c r="V637" i="1" s="1"/>
  <c r="U637" i="1"/>
  <c r="U638" i="1" a="1"/>
  <c r="U638" i="1" s="1"/>
  <c r="U2232" i="1" a="1"/>
  <c r="U2232" i="1" s="1"/>
  <c r="U2234" i="1" a="1"/>
  <c r="U2234" i="1" s="1"/>
  <c r="V2234" i="1" a="1"/>
  <c r="V2234" i="1" s="1"/>
  <c r="V2232" i="1"/>
  <c r="V3652" i="1"/>
  <c r="U3653" i="1"/>
  <c r="V3653" i="1" a="1"/>
  <c r="V3653" i="1" s="1"/>
  <c r="U3654" i="1" a="1"/>
  <c r="U3654" i="1" s="1"/>
  <c r="V5830" i="1" a="1"/>
  <c r="V5830" i="1" s="1"/>
  <c r="V5828" i="1"/>
  <c r="U5828" i="1" a="1"/>
  <c r="U5828" i="1" s="1"/>
  <c r="U5829" i="1"/>
  <c r="U2992" i="1" a="1"/>
  <c r="U2992" i="1" s="1"/>
  <c r="V2992" i="1"/>
  <c r="V2993" i="1" a="1"/>
  <c r="V2993" i="1" s="1"/>
  <c r="U2994" i="1" a="1"/>
  <c r="U2994" i="1" s="1"/>
  <c r="V6064" i="1"/>
  <c r="U6064" i="1" a="1"/>
  <c r="U6064" i="1" s="1"/>
  <c r="U6065" i="1"/>
  <c r="U5584" i="1" a="1"/>
  <c r="U5584" i="1" s="1"/>
  <c r="V5586" i="1" a="1"/>
  <c r="V5586" i="1" s="1"/>
  <c r="V5584" i="1"/>
  <c r="U5585" i="1"/>
  <c r="U856" i="1" a="1"/>
  <c r="U856" i="1" s="1"/>
  <c r="V856" i="1"/>
  <c r="U857" i="1"/>
  <c r="V857" i="1" a="1"/>
  <c r="V857" i="1" s="1"/>
  <c r="U2176" i="1" a="1"/>
  <c r="U2176" i="1" s="1"/>
  <c r="V2176" i="1"/>
  <c r="V2177" i="1" a="1"/>
  <c r="V2177" i="1" s="1"/>
  <c r="U2178" i="1" a="1"/>
  <c r="U2178" i="1" s="1"/>
  <c r="V7254" i="1" a="1"/>
  <c r="V7254" i="1" s="1"/>
  <c r="U7252" i="1" a="1"/>
  <c r="U7252" i="1" s="1"/>
  <c r="V7252" i="1"/>
  <c r="U7253" i="1"/>
  <c r="V8240" i="1"/>
  <c r="V8242" i="1" a="1"/>
  <c r="V8242" i="1" s="1"/>
  <c r="U8240" i="1" a="1"/>
  <c r="U8240" i="1" s="1"/>
  <c r="U8241" i="1"/>
  <c r="U3668" i="1" a="1"/>
  <c r="U3668" i="1" s="1"/>
  <c r="V3668" i="1"/>
  <c r="U3669" i="1"/>
  <c r="V3669" i="1" a="1"/>
  <c r="V3669" i="1" s="1"/>
  <c r="U936" i="1" a="1"/>
  <c r="U936" i="1" s="1"/>
  <c r="V936" i="1"/>
  <c r="U937" i="1"/>
  <c r="V937" i="1" a="1"/>
  <c r="V937" i="1" s="1"/>
  <c r="U1208" i="1" a="1"/>
  <c r="U1208" i="1" s="1"/>
  <c r="V1208" i="1"/>
  <c r="U1209" i="1"/>
  <c r="V1209" i="1" a="1"/>
  <c r="V1209" i="1" s="1"/>
  <c r="V3644" i="1"/>
  <c r="U3645" i="1"/>
  <c r="U3646" i="1" a="1"/>
  <c r="U3646" i="1" s="1"/>
  <c r="V3645" i="1" a="1"/>
  <c r="V3645" i="1" s="1"/>
  <c r="V2085" i="1" a="1"/>
  <c r="V2085" i="1" s="1"/>
  <c r="U2084" i="1" a="1"/>
  <c r="U2084" i="1" s="1"/>
  <c r="V2084" i="1"/>
  <c r="U2085" i="1"/>
  <c r="V3656" i="1"/>
  <c r="U3656" i="1" a="1"/>
  <c r="U3656" i="1" s="1"/>
  <c r="U3657" i="1"/>
  <c r="V3657" i="1" a="1"/>
  <c r="V3657" i="1" s="1"/>
  <c r="U3648" i="1" a="1"/>
  <c r="U3648" i="1" s="1"/>
  <c r="V3648" i="1"/>
  <c r="V3649" i="1" a="1"/>
  <c r="V3649" i="1" s="1"/>
  <c r="U3650" i="1" a="1"/>
  <c r="U3650" i="1" s="1"/>
  <c r="V5945" i="1" a="1"/>
  <c r="V5945" i="1" s="1"/>
  <c r="V4068" i="1"/>
  <c r="V4070" i="1" a="1"/>
  <c r="V4070" i="1" s="1"/>
  <c r="U4068" i="1" a="1"/>
  <c r="U4068" i="1" s="1"/>
  <c r="U4069" i="1"/>
  <c r="V5550" i="1" a="1"/>
  <c r="V5550" i="1" s="1"/>
  <c r="V5548" i="1"/>
  <c r="U5548" i="1" a="1"/>
  <c r="U5548" i="1" s="1"/>
  <c r="U5549" i="1"/>
  <c r="V5536" i="1"/>
  <c r="U5538" i="1" a="1"/>
  <c r="U5538" i="1" s="1"/>
  <c r="U5536" i="1" a="1"/>
  <c r="U5536" i="1" s="1"/>
  <c r="V5538" i="1" a="1"/>
  <c r="V5538" i="1" s="1"/>
  <c r="U5580" i="1" a="1"/>
  <c r="U5580" i="1" s="1"/>
  <c r="V5580" i="1"/>
  <c r="U5581" i="1"/>
  <c r="V5581" i="1" a="1"/>
  <c r="V5581" i="1" s="1"/>
  <c r="V7198" i="1" a="1"/>
  <c r="V7198" i="1" s="1"/>
  <c r="U7196" i="1" a="1"/>
  <c r="U7196" i="1" s="1"/>
  <c r="V7196" i="1"/>
  <c r="U7197" i="1"/>
  <c r="V3720" i="1"/>
  <c r="U3722" i="1" a="1"/>
  <c r="U3722" i="1" s="1"/>
  <c r="U3720" i="1" a="1"/>
  <c r="U3720" i="1" s="1"/>
  <c r="V3722" i="1" a="1"/>
  <c r="V3722" i="1" s="1"/>
  <c r="V3662" i="1" a="1"/>
  <c r="V3662" i="1" s="1"/>
  <c r="V2141" i="1" a="1"/>
  <c r="V2141" i="1" s="1"/>
  <c r="U2140" i="1" a="1"/>
  <c r="U2140" i="1" s="1"/>
  <c r="V2140" i="1"/>
  <c r="U2142" i="1" a="1"/>
  <c r="U2142" i="1" s="1"/>
  <c r="V3660" i="1"/>
  <c r="U3660" i="1" a="1"/>
  <c r="U3660" i="1" s="1"/>
  <c r="U3661" i="1"/>
  <c r="V3664" i="1"/>
  <c r="V3665" i="1" a="1"/>
  <c r="V3665" i="1" s="1"/>
  <c r="U3666" i="1" a="1"/>
  <c r="U3666" i="1" s="1"/>
  <c r="U3664" i="1" a="1"/>
  <c r="U3664" i="1" s="1"/>
  <c r="U548" i="1" a="1"/>
  <c r="U548" i="1" s="1"/>
  <c r="V548" i="1"/>
  <c r="U549" i="1"/>
  <c r="V549" i="1" a="1"/>
  <c r="V549" i="1" s="1"/>
  <c r="U7590" i="1" a="1"/>
  <c r="U7590" i="1" s="1"/>
  <c r="V7590" i="1" a="1"/>
  <c r="V7590" i="1" s="1"/>
  <c r="U7588" i="1" a="1"/>
  <c r="U7588" i="1" s="1"/>
  <c r="V7588" i="1"/>
  <c r="U7592" i="1" a="1"/>
  <c r="U7592" i="1" s="1"/>
  <c r="V7592" i="1"/>
  <c r="U7593" i="1"/>
  <c r="V7593" i="1" a="1"/>
  <c r="V7593" i="1" s="1"/>
  <c r="V5884" i="1"/>
  <c r="V5886" i="1" a="1"/>
  <c r="V5886" i="1" s="1"/>
  <c r="U5884" i="1" a="1"/>
  <c r="U5884" i="1" s="1"/>
  <c r="U5885" i="1"/>
  <c r="V5938" i="1" a="1"/>
  <c r="V5938" i="1" s="1"/>
  <c r="U5936" i="1" a="1"/>
  <c r="U5936" i="1" s="1"/>
  <c r="V5936" i="1"/>
  <c r="U5938" i="1" a="1"/>
  <c r="U5938" i="1" s="1"/>
  <c r="U5964" i="1" a="1"/>
  <c r="U5964" i="1" s="1"/>
  <c r="V5964" i="1"/>
  <c r="U5965" i="1"/>
  <c r="V5965" i="1" a="1"/>
  <c r="V5965" i="1" s="1"/>
  <c r="V8226" i="1" a="1"/>
  <c r="V8226" i="1" s="1"/>
  <c r="U2496" i="1" a="1"/>
  <c r="U2496" i="1" s="1"/>
  <c r="V2497" i="1" a="1"/>
  <c r="V2497" i="1" s="1"/>
  <c r="V2498" i="1" s="1" a="1"/>
  <c r="V2498" i="1" s="1"/>
  <c r="U2498" i="1" a="1"/>
  <c r="U2498" i="1" s="1"/>
  <c r="V8224" i="1"/>
  <c r="U8224" i="1" a="1"/>
  <c r="U8224" i="1" s="1"/>
  <c r="U8225" i="1"/>
  <c r="U8216" i="1" a="1"/>
  <c r="U8216" i="1" s="1"/>
  <c r="V8216" i="1"/>
  <c r="U8217" i="1"/>
  <c r="V8217" i="1" a="1"/>
  <c r="V8217" i="1" s="1"/>
  <c r="V6044" i="1"/>
  <c r="U6045" i="1"/>
  <c r="V6045" i="1" a="1"/>
  <c r="V6045" i="1" s="1"/>
  <c r="U6046" i="1" a="1"/>
  <c r="U6046" i="1" s="1"/>
  <c r="U4612" i="1" a="1"/>
  <c r="U4612" i="1" s="1"/>
  <c r="V4612" i="1"/>
  <c r="V4613" i="1" a="1"/>
  <c r="V4613" i="1" s="1"/>
  <c r="U4614" i="1" a="1"/>
  <c r="U4614" i="1" s="1"/>
  <c r="U2004" i="1" a="1"/>
  <c r="U2004" i="1" s="1"/>
  <c r="V2004" i="1"/>
  <c r="U2005" i="1"/>
  <c r="V2005" i="1" a="1"/>
  <c r="V2005" i="1" s="1"/>
  <c r="U4610" i="1" a="1"/>
  <c r="U4610" i="1" s="1"/>
  <c r="V4610" i="1" a="1"/>
  <c r="V4610" i="1" s="1"/>
  <c r="U4608" i="1" a="1"/>
  <c r="U4608" i="1" s="1"/>
  <c r="V4608" i="1"/>
  <c r="V6498" i="1" a="1"/>
  <c r="V6498" i="1" s="1"/>
  <c r="U6496" i="1" a="1"/>
  <c r="U6496" i="1" s="1"/>
  <c r="V6496" i="1"/>
  <c r="U6497" i="1"/>
  <c r="U6492" i="1" a="1"/>
  <c r="U6492" i="1" s="1"/>
  <c r="V6492" i="1"/>
  <c r="V6493" i="1" a="1"/>
  <c r="V6493" i="1" s="1"/>
  <c r="U6493" i="1"/>
  <c r="U6500" i="1" a="1"/>
  <c r="U6500" i="1" s="1"/>
  <c r="V6500" i="1"/>
  <c r="V6501" i="1" a="1"/>
  <c r="V6501" i="1" s="1"/>
  <c r="U6502" i="1" a="1"/>
  <c r="U6502" i="1" s="1"/>
  <c r="U6504" i="1" a="1"/>
  <c r="U6504" i="1" s="1"/>
  <c r="V6504" i="1"/>
  <c r="U6505" i="1"/>
  <c r="V6505" i="1" a="1"/>
  <c r="V6505" i="1" s="1"/>
  <c r="U6488" i="1" a="1"/>
  <c r="U6488" i="1" s="1"/>
  <c r="V6488" i="1"/>
  <c r="U6489" i="1"/>
  <c r="V6489" i="1" a="1"/>
  <c r="V6489" i="1" s="1"/>
  <c r="U3896" i="1" a="1"/>
  <c r="U3896" i="1" s="1"/>
  <c r="V3896" i="1"/>
  <c r="U3897" i="1"/>
  <c r="V3897" i="1" a="1"/>
  <c r="V3897" i="1" s="1"/>
  <c r="V1536" i="1"/>
  <c r="U1536" i="1" a="1"/>
  <c r="U1536" i="1" s="1"/>
  <c r="U1537" i="1"/>
  <c r="V1537" i="1" a="1"/>
  <c r="V1537" i="1" s="1"/>
  <c r="V4946" i="1" a="1"/>
  <c r="V4946" i="1" s="1"/>
  <c r="U4944" i="1" a="1"/>
  <c r="U4944" i="1" s="1"/>
  <c r="V4944" i="1"/>
  <c r="U4945" i="1"/>
  <c r="V3616" i="1"/>
  <c r="U3616" i="1" a="1"/>
  <c r="U3616" i="1" s="1"/>
  <c r="U3617" i="1"/>
  <c r="V3617" i="1" a="1"/>
  <c r="V3617" i="1" s="1"/>
  <c r="U7152" i="1" a="1"/>
  <c r="U7152" i="1" s="1"/>
  <c r="V7152" i="1"/>
  <c r="U7153" i="1"/>
  <c r="V7153" i="1" a="1"/>
  <c r="V7153" i="1" s="1"/>
  <c r="V7848" i="1"/>
  <c r="U7848" i="1" a="1"/>
  <c r="U7848" i="1" s="1"/>
  <c r="U7849" i="1"/>
  <c r="V7849" i="1" a="1"/>
  <c r="V7849" i="1" s="1"/>
  <c r="V5844" i="1"/>
  <c r="U5845" i="1"/>
  <c r="U5844" i="1" s="1" a="1"/>
  <c r="U5844" i="1" s="1"/>
  <c r="V5845" i="1" a="1"/>
  <c r="V5845" i="1" s="1"/>
  <c r="V5846" i="1" s="1" a="1"/>
  <c r="V5846" i="1" s="1"/>
  <c r="U7148" i="1" a="1"/>
  <c r="U7148" i="1" s="1"/>
  <c r="V7148" i="1"/>
  <c r="V7149" i="1" a="1"/>
  <c r="V7149" i="1" s="1"/>
  <c r="U7149" i="1"/>
  <c r="U7008" i="1" a="1"/>
  <c r="U7008" i="1" s="1"/>
  <c r="V7008" i="1"/>
  <c r="U7009" i="1"/>
  <c r="V7009" i="1" a="1"/>
  <c r="V7009" i="1" s="1"/>
  <c r="V5976" i="1"/>
  <c r="V5977" i="1" a="1"/>
  <c r="V5977" i="1" s="1"/>
  <c r="U5978" i="1" a="1"/>
  <c r="U5978" i="1" s="1"/>
  <c r="U5976" i="1" a="1"/>
  <c r="U5976" i="1" s="1"/>
  <c r="U5962" i="1" a="1"/>
  <c r="U5962" i="1" s="1"/>
  <c r="U5960" i="1" a="1"/>
  <c r="U5960" i="1" s="1"/>
  <c r="V5960" i="1"/>
  <c r="V5961" i="1" s="1" a="1"/>
  <c r="V5961" i="1" s="1"/>
  <c r="V5962" i="1" s="1" a="1"/>
  <c r="V5962" i="1" s="1"/>
  <c r="V5974" i="1" a="1"/>
  <c r="V5974" i="1" s="1"/>
  <c r="U5972" i="1" a="1"/>
  <c r="U5972" i="1" s="1"/>
  <c r="V5972" i="1"/>
  <c r="U5973" i="1"/>
  <c r="V5956" i="1"/>
  <c r="V5957" i="1" s="1" a="1"/>
  <c r="V5957" i="1" s="1"/>
  <c r="V5958" i="1" s="1" a="1"/>
  <c r="V5958" i="1" s="1"/>
  <c r="U5957" i="1"/>
  <c r="U5958" i="1" s="1" a="1"/>
  <c r="U5958" i="1" s="1"/>
  <c r="U5920" i="1" a="1"/>
  <c r="U5920" i="1" s="1"/>
  <c r="U5952" i="1" a="1"/>
  <c r="U5952" i="1" s="1"/>
  <c r="U5954" i="1" a="1"/>
  <c r="U5954" i="1" s="1"/>
  <c r="V5952" i="1"/>
  <c r="V5953" i="1" a="1"/>
  <c r="V5953" i="1" s="1"/>
  <c r="U5932" i="1" a="1"/>
  <c r="U5932" i="1" s="1"/>
  <c r="U5934" i="1" a="1"/>
  <c r="U5934" i="1" s="1"/>
  <c r="V5932" i="1"/>
  <c r="V5933" i="1" s="1" a="1"/>
  <c r="V5933" i="1" s="1"/>
  <c r="V5934" i="1" s="1" a="1"/>
  <c r="V5934" i="1" s="1"/>
  <c r="U5900" i="1" a="1"/>
  <c r="U5900" i="1" s="1"/>
  <c r="V5901" i="1" a="1"/>
  <c r="V5901" i="1" s="1"/>
  <c r="U5902" i="1" a="1"/>
  <c r="U5902" i="1" s="1"/>
  <c r="V5902" i="1" a="1"/>
  <c r="V5902" i="1" s="1"/>
  <c r="U5945" i="1"/>
  <c r="U5944" i="1" s="1" a="1"/>
  <c r="U5944" i="1" s="1"/>
  <c r="V5944" i="1"/>
  <c r="V5946" i="1" a="1"/>
  <c r="V5946" i="1" s="1"/>
  <c r="V5921" i="1" a="1"/>
  <c r="V5921" i="1" s="1"/>
  <c r="V5922" i="1" s="1" a="1"/>
  <c r="V5922" i="1" s="1"/>
  <c r="U5922" i="1" a="1"/>
  <c r="U5922" i="1" s="1"/>
  <c r="U5925" i="1"/>
  <c r="U5924" i="1" s="1" a="1"/>
  <c r="U5924" i="1" s="1"/>
  <c r="V5925" i="1" a="1"/>
  <c r="V5925" i="1" s="1"/>
  <c r="V5926" i="1" s="1" a="1"/>
  <c r="V5926" i="1" s="1"/>
  <c r="U5929" i="1"/>
  <c r="U5928" i="1" s="1" a="1"/>
  <c r="U5928" i="1" s="1"/>
  <c r="V5929" i="1" a="1"/>
  <c r="V5929" i="1" s="1"/>
  <c r="V5930" i="1" s="1" a="1"/>
  <c r="V5930" i="1" s="1"/>
  <c r="V5896" i="1"/>
  <c r="V5897" i="1" a="1"/>
  <c r="V5897" i="1" s="1"/>
  <c r="V5898" i="1" s="1" a="1"/>
  <c r="V5898" i="1" s="1"/>
  <c r="U5897" i="1"/>
  <c r="U5896" i="1" s="1" a="1"/>
  <c r="U5896" i="1" s="1"/>
  <c r="V5942" i="1" a="1"/>
  <c r="V5942" i="1" s="1"/>
  <c r="V5948" i="1"/>
  <c r="U5949" i="1"/>
  <c r="V5949" i="1" a="1"/>
  <c r="V5949" i="1" s="1"/>
  <c r="U5950" i="1" a="1"/>
  <c r="U5950" i="1" s="1"/>
  <c r="U5940" i="1" a="1"/>
  <c r="U5940" i="1" s="1"/>
  <c r="V5940" i="1"/>
  <c r="U5941" i="1"/>
  <c r="V5968" i="1"/>
  <c r="U5968" i="1" a="1"/>
  <c r="U5968" i="1" s="1"/>
  <c r="U5969" i="1"/>
  <c r="V5969" i="1" a="1"/>
  <c r="V5969" i="1" s="1"/>
  <c r="V5916" i="1"/>
  <c r="V5917" i="1" s="1" a="1"/>
  <c r="V5917" i="1" s="1"/>
  <c r="V5918" i="1" s="1" a="1"/>
  <c r="V5918" i="1" s="1"/>
  <c r="U5917" i="1"/>
  <c r="U5916" i="1" s="1" a="1"/>
  <c r="U5916" i="1" s="1"/>
  <c r="V5988" i="1"/>
  <c r="U5990" i="1" a="1"/>
  <c r="U5990" i="1" s="1"/>
  <c r="V5990" i="1" a="1"/>
  <c r="V5990" i="1" s="1"/>
  <c r="U5988" i="1" a="1"/>
  <c r="U5988" i="1" s="1"/>
  <c r="V7248" i="1"/>
  <c r="U7249" i="1"/>
  <c r="U7248" i="1" s="1" a="1"/>
  <c r="U7248" i="1" s="1"/>
  <c r="V7249" i="1" a="1"/>
  <c r="V7249" i="1" s="1"/>
  <c r="V7250" i="1" s="1" a="1"/>
  <c r="V7250" i="1" s="1"/>
  <c r="V4338" i="1" a="1"/>
  <c r="V4338" i="1" s="1"/>
  <c r="U4336" i="1" a="1"/>
  <c r="U4336" i="1" s="1"/>
  <c r="V4336" i="1"/>
  <c r="U4337" i="1"/>
  <c r="V2080" i="1"/>
  <c r="U2081" i="1"/>
  <c r="U2080" i="1" s="1" a="1"/>
  <c r="U2080" i="1" s="1"/>
  <c r="V2081" i="1" a="1"/>
  <c r="V2081" i="1" s="1"/>
  <c r="V2082" i="1" s="1" a="1"/>
  <c r="V2082" i="1" s="1"/>
  <c r="V3152" i="1"/>
  <c r="V3153" i="1" s="1" a="1"/>
  <c r="V3153" i="1" s="1"/>
  <c r="V3154" i="1" s="1" a="1"/>
  <c r="V3154" i="1" s="1"/>
  <c r="U3153" i="1"/>
  <c r="U3152" i="1" s="1" a="1"/>
  <c r="U3152" i="1" s="1"/>
  <c r="U2557" i="1"/>
  <c r="U2556" i="1" s="1" a="1"/>
  <c r="U2556" i="1" s="1"/>
  <c r="V2557" i="1" a="1"/>
  <c r="V2557" i="1" s="1"/>
  <c r="V2558" i="1" a="1"/>
  <c r="V2558" i="1" s="1"/>
  <c r="V2304" i="1"/>
  <c r="U2305" i="1"/>
  <c r="U2306" i="1" s="1" a="1"/>
  <c r="U2306" i="1" s="1"/>
  <c r="V2305" i="1" a="1"/>
  <c r="V2305" i="1" s="1"/>
  <c r="V2306" i="1" s="1" a="1"/>
  <c r="V2306" i="1" s="1"/>
  <c r="V972" i="1"/>
  <c r="V973" i="1" s="1" a="1"/>
  <c r="V973" i="1" s="1"/>
  <c r="V974" i="1" s="1" a="1"/>
  <c r="V974" i="1" s="1"/>
  <c r="U974" i="1" a="1"/>
  <c r="U974" i="1" s="1"/>
  <c r="U972" i="1" a="1"/>
  <c r="U972" i="1" s="1"/>
  <c r="U4044" i="1" a="1"/>
  <c r="U4044" i="1" s="1"/>
  <c r="V4044" i="1"/>
  <c r="V4045" i="1" s="1" a="1"/>
  <c r="V4045" i="1" s="1"/>
  <c r="V4046" i="1" s="1" a="1"/>
  <c r="V4046" i="1" s="1"/>
  <c r="U4045" i="1"/>
  <c r="U4046" i="1" s="1" a="1"/>
  <c r="U4046" i="1" s="1"/>
  <c r="V2892" i="1"/>
  <c r="V2893" i="1" s="1" a="1"/>
  <c r="V2893" i="1" s="1"/>
  <c r="V2894" i="1" s="1" a="1"/>
  <c r="V2894" i="1" s="1"/>
  <c r="U2893" i="1"/>
  <c r="U2892" i="1" s="1" a="1"/>
  <c r="U2892" i="1" s="1"/>
  <c r="U4848" i="1" a="1"/>
  <c r="U4848" i="1" s="1"/>
  <c r="V4848" i="1"/>
  <c r="U4849" i="1"/>
  <c r="V4849" i="1" a="1"/>
  <c r="V4849" i="1" s="1"/>
  <c r="V5776" i="1"/>
  <c r="U5777" i="1"/>
  <c r="V5777" i="1" a="1"/>
  <c r="V5777" i="1" s="1"/>
  <c r="U5778" i="1" a="1"/>
  <c r="U5778" i="1" s="1"/>
  <c r="U4864" i="1" a="1"/>
  <c r="U4864" i="1" s="1"/>
  <c r="V4864" i="1"/>
  <c r="U4865" i="1"/>
  <c r="V4865" i="1" a="1"/>
  <c r="V4865" i="1" s="1"/>
  <c r="V1700" i="1"/>
  <c r="V1702" i="1" a="1"/>
  <c r="V1702" i="1" s="1"/>
  <c r="U1700" i="1" a="1"/>
  <c r="U1700" i="1" s="1"/>
  <c r="U1701" i="1"/>
  <c r="U940" i="1" a="1"/>
  <c r="U940" i="1" s="1"/>
  <c r="V940" i="1"/>
  <c r="U942" i="1" a="1"/>
  <c r="U942" i="1" s="1"/>
  <c r="V942" i="1" a="1"/>
  <c r="V942" i="1" s="1"/>
  <c r="U5256" i="1" a="1"/>
  <c r="U5256" i="1" s="1"/>
  <c r="V5256" i="1"/>
  <c r="U5257" i="1"/>
  <c r="V5257" i="1" a="1"/>
  <c r="V5257" i="1" s="1"/>
  <c r="V6324" i="1"/>
  <c r="V6325" i="1" s="1" a="1"/>
  <c r="V6325" i="1" s="1"/>
  <c r="V6326" i="1" s="1" a="1"/>
  <c r="V6326" i="1" s="1"/>
  <c r="U6326" i="1" a="1"/>
  <c r="U6326" i="1" s="1"/>
  <c r="U6324" i="1" a="1"/>
  <c r="U6324" i="1" s="1"/>
  <c r="V7200" i="1"/>
  <c r="V7201" i="1" s="1" a="1"/>
  <c r="V7201" i="1" s="1"/>
  <c r="V7202" i="1" s="1" a="1"/>
  <c r="V7202" i="1" s="1"/>
  <c r="U7201" i="1"/>
  <c r="U7202" i="1" s="1" a="1"/>
  <c r="U7202" i="1" s="1"/>
  <c r="U1248" i="1" a="1"/>
  <c r="U1248" i="1" s="1"/>
  <c r="V1248" i="1"/>
  <c r="U1250" i="1" a="1"/>
  <c r="U1250" i="1" s="1"/>
  <c r="V1250" i="1" a="1"/>
  <c r="V1250" i="1" s="1"/>
  <c r="V4792" i="1"/>
  <c r="V4793" i="1" s="1" a="1"/>
  <c r="V4793" i="1" s="1"/>
  <c r="V4794" i="1" s="1" a="1"/>
  <c r="V4794" i="1" s="1"/>
  <c r="U4792" i="1" a="1"/>
  <c r="U4792" i="1" s="1"/>
  <c r="U4793" i="1"/>
  <c r="U4794" i="1" s="1" a="1"/>
  <c r="U4794" i="1" s="1"/>
  <c r="V1472" i="1"/>
  <c r="V1473" i="1" a="1"/>
  <c r="V1473" i="1" s="1"/>
  <c r="V1474" i="1" s="1" a="1"/>
  <c r="V1474" i="1" s="1"/>
  <c r="U1472" i="1" a="1"/>
  <c r="U1472" i="1" s="1"/>
  <c r="U1474" i="1" a="1"/>
  <c r="U1474" i="1" s="1"/>
  <c r="V7360" i="1"/>
  <c r="V7361" i="1" a="1"/>
  <c r="V7361" i="1" s="1"/>
  <c r="V7362" i="1" s="1" a="1"/>
  <c r="V7362" i="1" s="1"/>
  <c r="U7362" i="1" a="1"/>
  <c r="U7362" i="1" s="1"/>
  <c r="U7360" i="1" a="1"/>
  <c r="U7360" i="1" s="1"/>
  <c r="U4754" i="1" a="1"/>
  <c r="U4754" i="1" s="1"/>
  <c r="U4752" i="1" a="1"/>
  <c r="U4752" i="1" s="1"/>
  <c r="V4752" i="1"/>
  <c r="V4753" i="1" s="1" a="1"/>
  <c r="V4753" i="1" s="1"/>
  <c r="V4754" i="1" s="1" a="1"/>
  <c r="V4754" i="1" s="1"/>
  <c r="U7542" i="1" a="1"/>
  <c r="U7542" i="1" s="1"/>
  <c r="U3193" i="1"/>
  <c r="U3194" i="1" s="1" a="1"/>
  <c r="U3194" i="1" s="1"/>
  <c r="V3193" i="1" a="1"/>
  <c r="V3193" i="1" s="1"/>
  <c r="V3194" i="1" s="1" a="1"/>
  <c r="V3194" i="1" s="1"/>
  <c r="U7540" i="1" a="1"/>
  <c r="U7540" i="1" s="1"/>
  <c r="V7540" i="1"/>
  <c r="V7541" i="1" s="1" a="1"/>
  <c r="V7541" i="1" s="1"/>
  <c r="V7542" i="1" s="1" a="1"/>
  <c r="V7542" i="1" s="1"/>
  <c r="V7668" i="1"/>
  <c r="U7669" i="1"/>
  <c r="U7670" i="1" s="1" a="1"/>
  <c r="U7670" i="1" s="1"/>
  <c r="V7669" i="1" a="1"/>
  <c r="V7669" i="1" s="1"/>
  <c r="V7670" i="1" s="1" a="1"/>
  <c r="V7670" i="1" s="1"/>
  <c r="V7544" i="1"/>
  <c r="U7545" i="1"/>
  <c r="U7546" i="1" s="1" a="1"/>
  <c r="U7546" i="1" s="1"/>
  <c r="V7545" i="1" a="1"/>
  <c r="V7545" i="1" s="1"/>
  <c r="V7546" i="1" s="1" a="1"/>
  <c r="V7546" i="1" s="1"/>
  <c r="U5614" i="1" a="1"/>
  <c r="U5614" i="1" s="1"/>
  <c r="V7396" i="1"/>
  <c r="V7397" i="1" s="1" a="1"/>
  <c r="V7397" i="1" s="1"/>
  <c r="V7398" i="1" s="1" a="1"/>
  <c r="V7398" i="1" s="1"/>
  <c r="U5612" i="1" a="1"/>
  <c r="U5612" i="1" s="1"/>
  <c r="V5612" i="1"/>
  <c r="V5613" i="1" s="1" a="1"/>
  <c r="V5613" i="1" s="1"/>
  <c r="V5614" i="1" s="1" a="1"/>
  <c r="V5614" i="1" s="1"/>
  <c r="U7398" i="1" a="1"/>
  <c r="U7398" i="1" s="1"/>
  <c r="U7396" i="1" a="1"/>
  <c r="U7396" i="1" s="1"/>
  <c r="V3892" i="1"/>
  <c r="V3893" i="1" s="1" a="1"/>
  <c r="V3893" i="1" s="1"/>
  <c r="V3894" i="1" s="1" a="1"/>
  <c r="V3894" i="1" s="1"/>
  <c r="U3893" i="1"/>
  <c r="U3892" i="1" s="1" a="1"/>
  <c r="U3892" i="1" s="1"/>
  <c r="V5116" i="1"/>
  <c r="U5117" i="1"/>
  <c r="U5118" i="1" s="1" a="1"/>
  <c r="U5118" i="1" s="1"/>
  <c r="V5117" i="1" a="1"/>
  <c r="V5117" i="1" s="1"/>
  <c r="V5118" i="1" s="1" a="1"/>
  <c r="V5118" i="1" s="1"/>
  <c r="V3596" i="1"/>
  <c r="V3597" i="1" s="1" a="1"/>
  <c r="V3597" i="1" s="1"/>
  <c r="V3598" i="1" s="1" a="1"/>
  <c r="V3598" i="1" s="1"/>
  <c r="U3597" i="1"/>
  <c r="U3596" i="1" s="1" a="1"/>
  <c r="U3596" i="1" s="1"/>
  <c r="V7500" i="1"/>
  <c r="V7501" i="1" s="1" a="1"/>
  <c r="V7501" i="1" s="1"/>
  <c r="V7502" i="1" s="1" a="1"/>
  <c r="V7502" i="1" s="1"/>
  <c r="U7502" i="1" a="1"/>
  <c r="U7502" i="1" s="1"/>
  <c r="U7500" i="1" a="1"/>
  <c r="U7500" i="1" s="1"/>
  <c r="U3748" i="1" a="1"/>
  <c r="U3748" i="1" s="1"/>
  <c r="V3748" i="1"/>
  <c r="V3749" i="1" s="1" a="1"/>
  <c r="V3749" i="1" s="1"/>
  <c r="V3750" i="1" s="1" a="1"/>
  <c r="V3750" i="1" s="1"/>
  <c r="U3750" i="1" a="1"/>
  <c r="U3750" i="1" s="1"/>
  <c r="V1564" i="1"/>
  <c r="V1565" i="1" s="1" a="1"/>
  <c r="V1565" i="1" s="1"/>
  <c r="V1566" i="1" s="1" a="1"/>
  <c r="V1566" i="1" s="1"/>
  <c r="U1565" i="1"/>
  <c r="U1566" i="1" s="1" a="1"/>
  <c r="U1566" i="1" s="1"/>
  <c r="U1568" i="1" a="1"/>
  <c r="U1568" i="1" s="1"/>
  <c r="V1568" i="1"/>
  <c r="V1569" i="1" a="1"/>
  <c r="V1569" i="1" s="1"/>
  <c r="V1570" i="1" s="1" a="1"/>
  <c r="V1570" i="1" s="1"/>
  <c r="U1570" i="1" a="1"/>
  <c r="U1570" i="1" s="1"/>
  <c r="U721" i="1"/>
  <c r="U720" i="1" s="1" a="1"/>
  <c r="U720" i="1" s="1"/>
  <c r="V721" i="1" a="1"/>
  <c r="V721" i="1" s="1"/>
  <c r="V722" i="1" s="1" a="1"/>
  <c r="V722" i="1" s="1"/>
  <c r="V720" i="1"/>
  <c r="U1930" i="1" a="1"/>
  <c r="U1930" i="1" s="1"/>
  <c r="U1928" i="1" a="1"/>
  <c r="U1928" i="1" s="1"/>
  <c r="V1930" i="1" a="1"/>
  <c r="V1930" i="1" s="1"/>
  <c r="V1928" i="1"/>
  <c r="U393" i="1"/>
  <c r="V392" i="1"/>
  <c r="V393" i="1" a="1"/>
  <c r="V393" i="1" s="1"/>
  <c r="U392" i="1" a="1"/>
  <c r="U392" i="1" s="1"/>
  <c r="U1868" i="1" a="1"/>
  <c r="U1868" i="1" s="1"/>
  <c r="V1869" i="1" a="1"/>
  <c r="V1869" i="1" s="1"/>
  <c r="U1870" i="1" a="1"/>
  <c r="U1870" i="1" s="1"/>
  <c r="V1870" i="1" a="1"/>
  <c r="V1870" i="1" s="1"/>
  <c r="U1864" i="1" a="1"/>
  <c r="U1864" i="1" s="1"/>
  <c r="V1864" i="1"/>
  <c r="U1866" i="1" a="1"/>
  <c r="U1866" i="1" s="1"/>
  <c r="V1866" i="1" a="1"/>
  <c r="V1866" i="1" s="1"/>
  <c r="V5576" i="1"/>
  <c r="V5577" i="1" a="1"/>
  <c r="V5577" i="1" s="1"/>
  <c r="V5578" i="1" s="1" a="1"/>
  <c r="V5578" i="1" s="1"/>
  <c r="U5578" i="1" a="1"/>
  <c r="U5578" i="1" s="1"/>
  <c r="U5576" i="1" a="1"/>
  <c r="U5576" i="1" s="1"/>
  <c r="V4064" i="1"/>
  <c r="V4065" i="1" s="1" a="1"/>
  <c r="V4065" i="1" s="1"/>
  <c r="V4066" i="1" s="1" a="1"/>
  <c r="V4066" i="1" s="1"/>
  <c r="U4065" i="1"/>
  <c r="U4064" i="1" s="1" a="1"/>
  <c r="U4064" i="1" s="1"/>
  <c r="V5076" i="1"/>
  <c r="V5077" i="1" s="1" a="1"/>
  <c r="V5077" i="1" s="1"/>
  <c r="V5078" i="1" s="1" a="1"/>
  <c r="V5078" i="1" s="1"/>
  <c r="V4332" i="1"/>
  <c r="V4333" i="1" s="1" a="1"/>
  <c r="V4333" i="1" s="1"/>
  <c r="V4334" i="1" s="1" a="1"/>
  <c r="V4334" i="1" s="1"/>
  <c r="U4333" i="1"/>
  <c r="U4334" i="1" s="1" a="1"/>
  <c r="U4334" i="1" s="1"/>
  <c r="U8156" i="1" a="1"/>
  <c r="U8156" i="1" s="1"/>
  <c r="V8156" i="1"/>
  <c r="U8157" i="1"/>
  <c r="V8157" i="1" a="1"/>
  <c r="V8157" i="1" s="1"/>
  <c r="V7356" i="1"/>
  <c r="V7358" i="1" a="1"/>
  <c r="V7358" i="1" s="1"/>
  <c r="U5078" i="1" a="1"/>
  <c r="U5078" i="1" s="1"/>
  <c r="U5076" i="1" a="1"/>
  <c r="U5076" i="1" s="1"/>
  <c r="U7356" i="1" a="1"/>
  <c r="U7356" i="1" s="1"/>
  <c r="U7357" i="1"/>
  <c r="V7000" i="1"/>
  <c r="V7001" i="1" a="1"/>
  <c r="V7001" i="1" s="1"/>
  <c r="U7002" i="1" a="1"/>
  <c r="U7002" i="1" s="1"/>
  <c r="U7000" i="1" a="1"/>
  <c r="U7000" i="1" s="1"/>
  <c r="V3504" i="1"/>
  <c r="V3505" i="1" s="1" a="1"/>
  <c r="V3505" i="1" s="1"/>
  <c r="V3506" i="1" s="1" a="1"/>
  <c r="V3506" i="1" s="1"/>
  <c r="U3505" i="1"/>
  <c r="U3506" i="1" s="1" a="1"/>
  <c r="U3506" i="1" s="1"/>
  <c r="V7272" i="1"/>
  <c r="V7274" i="1" a="1"/>
  <c r="V7274" i="1" s="1"/>
  <c r="U7272" i="1" a="1"/>
  <c r="U7272" i="1" s="1"/>
  <c r="U7273" i="1"/>
  <c r="V4832" i="1"/>
  <c r="U4833" i="1"/>
  <c r="U4834" i="1" s="1" a="1"/>
  <c r="U4834" i="1" s="1"/>
  <c r="V4833" i="1" a="1"/>
  <c r="V4833" i="1" s="1"/>
  <c r="V4834" i="1" s="1" a="1"/>
  <c r="V4834" i="1" s="1"/>
  <c r="U3108" i="1" a="1"/>
  <c r="U3108" i="1" s="1"/>
  <c r="V3108" i="1"/>
  <c r="V3109" i="1" a="1"/>
  <c r="V3109" i="1" s="1"/>
  <c r="V3110" i="1" s="1" a="1"/>
  <c r="V3110" i="1" s="1"/>
  <c r="U3110" i="1" a="1"/>
  <c r="U3110" i="1" s="1"/>
  <c r="U4552" i="1" a="1"/>
  <c r="U4552" i="1" s="1"/>
  <c r="V4552" i="1"/>
  <c r="V4553" i="1" s="1" a="1"/>
  <c r="V4553" i="1" s="1"/>
  <c r="V4554" i="1" s="1" a="1"/>
  <c r="V4554" i="1" s="1"/>
  <c r="U4554" i="1" a="1"/>
  <c r="U4554" i="1" s="1"/>
  <c r="V1796" i="1"/>
  <c r="U1797" i="1"/>
  <c r="U1796" i="1" s="1" a="1"/>
  <c r="U1796" i="1" s="1"/>
  <c r="V1797" i="1" a="1"/>
  <c r="V1797" i="1" s="1"/>
  <c r="V1798" i="1" s="1" a="1"/>
  <c r="V1798" i="1" s="1"/>
  <c r="V1792" i="1"/>
  <c r="U1793" i="1"/>
  <c r="U1794" i="1" s="1" a="1"/>
  <c r="U1794" i="1" s="1"/>
  <c r="V1793" i="1" a="1"/>
  <c r="V1793" i="1" s="1"/>
  <c r="V1794" i="1" s="1" a="1"/>
  <c r="V1794" i="1" s="1"/>
  <c r="V1784" i="1"/>
  <c r="V1785" i="1" s="1" a="1"/>
  <c r="V1785" i="1" s="1"/>
  <c r="V1786" i="1" s="1" a="1"/>
  <c r="V1786" i="1" s="1"/>
  <c r="U1786" i="1" a="1"/>
  <c r="U1786" i="1" s="1"/>
  <c r="U1784" i="1" a="1"/>
  <c r="U1784" i="1" s="1"/>
  <c r="U1772" i="1" a="1"/>
  <c r="U1772" i="1" s="1"/>
  <c r="V1772" i="1"/>
  <c r="V1773" i="1" a="1"/>
  <c r="V1773" i="1" s="1"/>
  <c r="V1774" i="1" s="1" a="1"/>
  <c r="V1774" i="1" s="1"/>
  <c r="U1774" i="1" a="1"/>
  <c r="U1774" i="1" s="1"/>
  <c r="V4104" i="1"/>
  <c r="V4105" i="1" s="1" a="1"/>
  <c r="V4105" i="1" s="1"/>
  <c r="V4106" i="1" s="1" a="1"/>
  <c r="V4106" i="1" s="1"/>
  <c r="U4105" i="1"/>
  <c r="U4104" i="1" s="1" a="1"/>
  <c r="U4104" i="1" s="1"/>
  <c r="V4444" i="1"/>
  <c r="U4445" i="1"/>
  <c r="U4444" i="1" s="1" a="1"/>
  <c r="U4444" i="1" s="1"/>
  <c r="V4445" i="1" a="1"/>
  <c r="V4445" i="1" s="1"/>
  <c r="V4446" i="1" s="1" a="1"/>
  <c r="V4446" i="1" s="1"/>
  <c r="V2900" i="1"/>
  <c r="U2901" i="1"/>
  <c r="U2902" i="1" s="1" a="1"/>
  <c r="U2902" i="1" s="1"/>
  <c r="V2901" i="1" a="1"/>
  <c r="V2901" i="1" s="1"/>
  <c r="V2902" i="1" s="1" a="1"/>
  <c r="V2902" i="1" s="1"/>
  <c r="U5240" i="1" a="1"/>
  <c r="U5240" i="1" s="1"/>
  <c r="V5240" i="1"/>
  <c r="V5241" i="1" s="1" a="1"/>
  <c r="V5241" i="1" s="1"/>
  <c r="V5242" i="1" s="1" a="1"/>
  <c r="V5242" i="1" s="1"/>
  <c r="U5242" i="1" a="1"/>
  <c r="U5242" i="1" s="1"/>
  <c r="V1656" i="1"/>
  <c r="V1657" i="1" s="1" a="1"/>
  <c r="V1657" i="1" s="1"/>
  <c r="V1658" i="1" s="1" a="1"/>
  <c r="V1658" i="1" s="1"/>
  <c r="U1656" i="1" a="1"/>
  <c r="U1656" i="1" s="1"/>
  <c r="U1658" i="1" a="1"/>
  <c r="U1658" i="1" s="1"/>
  <c r="V1636" i="1"/>
  <c r="U1637" i="1"/>
  <c r="U1638" i="1" s="1" a="1"/>
  <c r="U1638" i="1" s="1"/>
  <c r="V1637" i="1" a="1"/>
  <c r="V1637" i="1" s="1"/>
  <c r="V1638" i="1" s="1" a="1"/>
  <c r="V1638" i="1" s="1"/>
  <c r="V1628" i="1"/>
  <c r="V1629" i="1" s="1" a="1"/>
  <c r="V1629" i="1" s="1"/>
  <c r="V1630" i="1" s="1" a="1"/>
  <c r="V1630" i="1" s="1"/>
  <c r="U1629" i="1"/>
  <c r="U1628" i="1" s="1" a="1"/>
  <c r="U1628" i="1" s="1"/>
  <c r="U2344" i="1" a="1"/>
  <c r="U2344" i="1" s="1"/>
  <c r="U2346" i="1" a="1"/>
  <c r="U2346" i="1" s="1"/>
  <c r="V2344" i="1"/>
  <c r="V2345" i="1" s="1" a="1"/>
  <c r="V2345" i="1" s="1"/>
  <c r="V2346" i="1" s="1" a="1"/>
  <c r="V2346" i="1" s="1"/>
  <c r="V4600" i="1"/>
  <c r="U4601" i="1"/>
  <c r="U4602" i="1" s="1" a="1"/>
  <c r="U4602" i="1" s="1"/>
  <c r="V4601" i="1" a="1"/>
  <c r="V4601" i="1" s="1"/>
  <c r="V4602" i="1" s="1" a="1"/>
  <c r="V4602" i="1" s="1"/>
  <c r="U1996" i="1" a="1"/>
  <c r="U1996" i="1" s="1"/>
  <c r="V1996" i="1"/>
  <c r="V1997" i="1" a="1"/>
  <c r="V1997" i="1" s="1"/>
  <c r="V1998" i="1" s="1" a="1"/>
  <c r="V1998" i="1" s="1"/>
  <c r="U1998" i="1" a="1"/>
  <c r="U1998" i="1" s="1"/>
  <c r="U4604" i="1" a="1"/>
  <c r="U4604" i="1" s="1"/>
  <c r="V4604" i="1"/>
  <c r="V4605" i="1" s="1" a="1"/>
  <c r="V4605" i="1" s="1"/>
  <c r="V4606" i="1" s="1" a="1"/>
  <c r="V4606" i="1" s="1"/>
  <c r="U4606" i="1" a="1"/>
  <c r="U4606" i="1" s="1"/>
  <c r="U4740" i="1" a="1"/>
  <c r="U4740" i="1" s="1"/>
  <c r="V4740" i="1"/>
  <c r="V4741" i="1" s="1" a="1"/>
  <c r="V4741" i="1" s="1"/>
  <c r="V4742" i="1" s="1" a="1"/>
  <c r="V4742" i="1" s="1"/>
  <c r="U4742" i="1" a="1"/>
  <c r="U4742" i="1" s="1"/>
  <c r="V4640" i="1"/>
  <c r="U4641" i="1"/>
  <c r="U4640" i="1" s="1" a="1"/>
  <c r="U4640" i="1" s="1"/>
  <c r="V4641" i="1" a="1"/>
  <c r="V4641" i="1" s="1"/>
  <c r="V4642" i="1" s="1" a="1"/>
  <c r="V4642" i="1" s="1"/>
  <c r="V6080" i="1"/>
  <c r="U6081" i="1"/>
  <c r="U6082" i="1" s="1" a="1"/>
  <c r="U6082" i="1" s="1"/>
  <c r="V6081" i="1" a="1"/>
  <c r="V6081" i="1" s="1"/>
  <c r="V6082" i="1" s="1" a="1"/>
  <c r="V6082" i="1" s="1"/>
  <c r="V6076" i="1"/>
  <c r="U6077" i="1"/>
  <c r="U6078" i="1" s="1" a="1"/>
  <c r="U6078" i="1" s="1"/>
  <c r="V6077" i="1" a="1"/>
  <c r="V6077" i="1" s="1"/>
  <c r="V6078" i="1" s="1" a="1"/>
  <c r="V6078" i="1" s="1"/>
  <c r="U6076" i="1" a="1"/>
  <c r="U6076" i="1" s="1"/>
  <c r="V6416" i="1"/>
  <c r="U6417" i="1"/>
  <c r="U6418" i="1" s="1" a="1"/>
  <c r="U6418" i="1" s="1"/>
  <c r="V6417" i="1" a="1"/>
  <c r="V6417" i="1" s="1"/>
  <c r="V6418" i="1" s="1" a="1"/>
  <c r="V6418" i="1" s="1"/>
  <c r="V5224" i="1"/>
  <c r="U5225" i="1"/>
  <c r="U5224" i="1" s="1" a="1"/>
  <c r="U5224" i="1" s="1"/>
  <c r="V5225" i="1" a="1"/>
  <c r="V5225" i="1" s="1"/>
  <c r="V5226" i="1" s="1" a="1"/>
  <c r="V5226" i="1" s="1"/>
  <c r="V1716" i="1"/>
  <c r="U1717" i="1"/>
  <c r="U1716" i="1" s="1" a="1"/>
  <c r="U1716" i="1" s="1"/>
  <c r="V1717" i="1" a="1"/>
  <c r="V1717" i="1" s="1"/>
  <c r="V1718" i="1" s="1" a="1"/>
  <c r="V1718" i="1" s="1"/>
  <c r="V3608" i="1"/>
  <c r="U3609" i="1"/>
  <c r="U3608" i="1" s="1" a="1"/>
  <c r="U3608" i="1" s="1"/>
  <c r="V3609" i="1" a="1"/>
  <c r="V3609" i="1" s="1"/>
  <c r="V3610" i="1" s="1" a="1"/>
  <c r="V3610" i="1" s="1"/>
  <c r="U2456" i="1" a="1"/>
  <c r="U2456" i="1" s="1"/>
  <c r="V2456" i="1"/>
  <c r="V2457" i="1" a="1"/>
  <c r="V2457" i="1" s="1"/>
  <c r="V2458" i="1" s="1" a="1"/>
  <c r="V2458" i="1" s="1"/>
  <c r="U2458" i="1" a="1"/>
  <c r="U2458" i="1" s="1"/>
  <c r="V2960" i="1"/>
  <c r="U2961" i="1"/>
  <c r="U2960" i="1" s="1" a="1"/>
  <c r="U2960" i="1" s="1"/>
  <c r="V2961" i="1" a="1"/>
  <c r="V2961" i="1" s="1"/>
  <c r="V2962" i="1" s="1" a="1"/>
  <c r="V2962" i="1" s="1"/>
  <c r="U1676" i="1" a="1"/>
  <c r="U1676" i="1" s="1"/>
  <c r="V1676" i="1"/>
  <c r="V1677" i="1" s="1" a="1"/>
  <c r="V1677" i="1" s="1"/>
  <c r="V1678" i="1" s="1" a="1"/>
  <c r="V1678" i="1" s="1"/>
  <c r="U1678" i="1" a="1"/>
  <c r="U1678" i="1" s="1"/>
  <c r="V5689" i="1" a="1"/>
  <c r="V5689" i="1" s="1"/>
  <c r="V5690" i="1" s="1" a="1"/>
  <c r="V5690" i="1" s="1"/>
  <c r="U5689" i="1"/>
  <c r="U5688" i="1" s="1" a="1"/>
  <c r="U5688" i="1" s="1"/>
  <c r="U5690" i="1" a="1"/>
  <c r="U5690" i="1" s="1"/>
  <c r="U5684" i="1" a="1"/>
  <c r="U5684" i="1" s="1"/>
  <c r="V5685" i="1" a="1"/>
  <c r="V5685" i="1" s="1"/>
  <c r="U5686" i="1" a="1"/>
  <c r="U5686" i="1" s="1"/>
  <c r="V5686" i="1" a="1"/>
  <c r="V5686" i="1" s="1"/>
  <c r="V3852" i="1"/>
  <c r="U3853" i="1"/>
  <c r="U3852" i="1" s="1" a="1"/>
  <c r="U3852" i="1" s="1"/>
  <c r="V3853" i="1" a="1"/>
  <c r="V3853" i="1" s="1"/>
  <c r="V3854" i="1" s="1" a="1"/>
  <c r="V3854" i="1" s="1"/>
  <c r="V876" i="1"/>
  <c r="U877" i="1"/>
  <c r="U876" i="1" s="1" a="1"/>
  <c r="U876" i="1" s="1"/>
  <c r="V877" i="1" a="1"/>
  <c r="V877" i="1" s="1"/>
  <c r="V878" i="1" s="1" a="1"/>
  <c r="V878" i="1" s="1"/>
  <c r="V3268" i="1"/>
  <c r="U3269" i="1"/>
  <c r="U3270" i="1" s="1" a="1"/>
  <c r="U3270" i="1" s="1"/>
  <c r="V3269" i="1" a="1"/>
  <c r="V3269" i="1" s="1"/>
  <c r="V3270" i="1" s="1" a="1"/>
  <c r="V3270" i="1" s="1"/>
  <c r="V584" i="1"/>
  <c r="U585" i="1"/>
  <c r="U584" i="1" s="1" a="1"/>
  <c r="U584" i="1" s="1"/>
  <c r="V585" i="1" a="1"/>
  <c r="V585" i="1" s="1"/>
  <c r="V586" i="1" s="1" a="1"/>
  <c r="V586" i="1" s="1"/>
  <c r="V4776" i="1"/>
  <c r="V4777" i="1" s="1" a="1"/>
  <c r="V4777" i="1" s="1"/>
  <c r="V4778" i="1" s="1" a="1"/>
  <c r="V4778" i="1" s="1"/>
  <c r="U4777" i="1"/>
  <c r="U4776" i="1" s="1" a="1"/>
  <c r="U4776" i="1" s="1"/>
  <c r="U4778" i="1" a="1"/>
  <c r="U4778" i="1" s="1"/>
  <c r="U5344" i="1" a="1"/>
  <c r="U5344" i="1" s="1"/>
  <c r="V5344" i="1"/>
  <c r="V5345" i="1" s="1" a="1"/>
  <c r="V5345" i="1" s="1"/>
  <c r="V5346" i="1" s="1" a="1"/>
  <c r="V5346" i="1" s="1"/>
  <c r="U5346" i="1" a="1"/>
  <c r="U5346" i="1" s="1"/>
  <c r="V3256" i="1"/>
  <c r="V3257" i="1" s="1" a="1"/>
  <c r="V3257" i="1" s="1"/>
  <c r="V3258" i="1" s="1" a="1"/>
  <c r="V3258" i="1" s="1"/>
  <c r="U3257" i="1"/>
  <c r="U3258" i="1" s="1" a="1"/>
  <c r="U3258" i="1" s="1"/>
  <c r="V4412" i="1"/>
  <c r="U4413" i="1"/>
  <c r="U4412" i="1" s="1" a="1"/>
  <c r="U4412" i="1" s="1"/>
  <c r="V4413" i="1" a="1"/>
  <c r="V4413" i="1" s="1"/>
  <c r="V4414" i="1" s="1" a="1"/>
  <c r="V4414" i="1" s="1"/>
  <c r="U4420" i="1" a="1"/>
  <c r="U4420" i="1" s="1"/>
  <c r="V4420" i="1"/>
  <c r="V4421" i="1" s="1" a="1"/>
  <c r="V4421" i="1" s="1"/>
  <c r="V4422" i="1" s="1" a="1"/>
  <c r="V4422" i="1" s="1"/>
  <c r="U4422" i="1" a="1"/>
  <c r="U4422" i="1" s="1"/>
  <c r="V4424" i="1"/>
  <c r="U4425" i="1"/>
  <c r="U4424" i="1" s="1" a="1"/>
  <c r="U4424" i="1" s="1"/>
  <c r="V4425" i="1" a="1"/>
  <c r="V4425" i="1" s="1"/>
  <c r="V4426" i="1" s="1" a="1"/>
  <c r="V4426" i="1" s="1"/>
  <c r="V4992" i="1"/>
  <c r="V4993" i="1" s="1" a="1"/>
  <c r="V4993" i="1" s="1"/>
  <c r="V4994" i="1" s="1" a="1"/>
  <c r="V4994" i="1" s="1"/>
  <c r="U4993" i="1"/>
  <c r="U4992" i="1" s="1" a="1"/>
  <c r="U4992" i="1" s="1"/>
  <c r="V4408" i="1"/>
  <c r="U4409" i="1"/>
  <c r="U4408" i="1" s="1" a="1"/>
  <c r="U4408" i="1" s="1"/>
  <c r="V4409" i="1" a="1"/>
  <c r="V4409" i="1" s="1"/>
  <c r="V4410" i="1" s="1" a="1"/>
  <c r="V4410" i="1" s="1"/>
  <c r="V4436" i="1"/>
  <c r="U4437" i="1"/>
  <c r="U4436" i="1" s="1" a="1"/>
  <c r="U4436" i="1" s="1"/>
  <c r="V4437" i="1" a="1"/>
  <c r="V4437" i="1" s="1"/>
  <c r="V4438" i="1" s="1" a="1"/>
  <c r="V4438" i="1" s="1"/>
  <c r="U4428" i="1" a="1"/>
  <c r="U4428" i="1" s="1"/>
  <c r="V4428" i="1"/>
  <c r="V4429" i="1" s="1" a="1"/>
  <c r="V4429" i="1" s="1"/>
  <c r="V4430" i="1" s="1" a="1"/>
  <c r="V4430" i="1" s="1"/>
  <c r="U4430" i="1" a="1"/>
  <c r="U4430" i="1" s="1"/>
  <c r="U3332" i="1" a="1"/>
  <c r="U3332" i="1" s="1"/>
  <c r="V3332" i="1"/>
  <c r="V3333" i="1" s="1" a="1"/>
  <c r="V3333" i="1" s="1"/>
  <c r="V3334" i="1" s="1" a="1"/>
  <c r="V3334" i="1" s="1"/>
  <c r="U3334" i="1" a="1"/>
  <c r="U3334" i="1" s="1"/>
  <c r="U4768" i="1" a="1"/>
  <c r="U4768" i="1" s="1"/>
  <c r="V4768" i="1"/>
  <c r="V4769" i="1" a="1"/>
  <c r="V4769" i="1" s="1"/>
  <c r="V4770" i="1" s="1" a="1"/>
  <c r="V4770" i="1" s="1"/>
  <c r="U4770" i="1" a="1"/>
  <c r="U4770" i="1" s="1"/>
  <c r="U4440" i="1" a="1"/>
  <c r="U4440" i="1" s="1"/>
  <c r="V4440" i="1"/>
  <c r="V4441" i="1" s="1" a="1"/>
  <c r="V4441" i="1" s="1"/>
  <c r="V4442" i="1" s="1" a="1"/>
  <c r="V4442" i="1" s="1"/>
  <c r="U4442" i="1" a="1"/>
  <c r="U4442" i="1" s="1"/>
  <c r="V2116" i="1"/>
  <c r="U2117" i="1"/>
  <c r="U2118" i="1" s="1" a="1"/>
  <c r="U2118" i="1" s="1"/>
  <c r="V2117" i="1" a="1"/>
  <c r="V2117" i="1" s="1"/>
  <c r="V2118" i="1" s="1" a="1"/>
  <c r="V2118" i="1" s="1"/>
  <c r="U5252" i="1" a="1"/>
  <c r="U5252" i="1" s="1"/>
  <c r="V5252" i="1"/>
  <c r="V5253" i="1" s="1" a="1"/>
  <c r="V5253" i="1" s="1"/>
  <c r="V5254" i="1" s="1" a="1"/>
  <c r="V5254" i="1" s="1"/>
  <c r="U5254" i="1" a="1"/>
  <c r="U5254" i="1" s="1"/>
  <c r="V6868" i="1"/>
  <c r="U6869" i="1"/>
  <c r="U6870" i="1" s="1" a="1"/>
  <c r="U6870" i="1" s="1"/>
  <c r="V6869" i="1" a="1"/>
  <c r="V6869" i="1" s="1"/>
  <c r="V6870" i="1" s="1" a="1"/>
  <c r="V6870" i="1" s="1"/>
  <c r="U2504" i="1" a="1"/>
  <c r="U2504" i="1" s="1"/>
  <c r="V2504" i="1"/>
  <c r="V2505" i="1" s="1" a="1"/>
  <c r="V2505" i="1" s="1"/>
  <c r="V2506" i="1" s="1" a="1"/>
  <c r="V2506" i="1" s="1"/>
  <c r="U2506" i="1" a="1"/>
  <c r="U2506" i="1" s="1"/>
  <c r="V2500" i="1"/>
  <c r="U2501" i="1"/>
  <c r="U2502" i="1" s="1" a="1"/>
  <c r="U2502" i="1" s="1"/>
  <c r="V2501" i="1" a="1"/>
  <c r="V2501" i="1" s="1"/>
  <c r="V2502" i="1" s="1" a="1"/>
  <c r="V2502" i="1" s="1"/>
  <c r="V2508" i="1"/>
  <c r="U2509" i="1"/>
  <c r="U2508" i="1" s="1" a="1"/>
  <c r="U2508" i="1" s="1"/>
  <c r="V2509" i="1" a="1"/>
  <c r="V2509" i="1" s="1"/>
  <c r="V2510" i="1" s="1" a="1"/>
  <c r="V2510" i="1" s="1"/>
  <c r="V6428" i="1"/>
  <c r="V6429" i="1" s="1" a="1"/>
  <c r="V6429" i="1" s="1"/>
  <c r="V6430" i="1" s="1" a="1"/>
  <c r="V6430" i="1" s="1"/>
  <c r="U6430" i="1" a="1"/>
  <c r="U6430" i="1" s="1"/>
  <c r="U6428" i="1" a="1"/>
  <c r="U6428" i="1" s="1"/>
  <c r="V6424" i="1"/>
  <c r="U6425" i="1"/>
  <c r="U6424" i="1" s="1" a="1"/>
  <c r="U6424" i="1" s="1"/>
  <c r="V6425" i="1" a="1"/>
  <c r="V6425" i="1" s="1"/>
  <c r="V6426" i="1" s="1" a="1"/>
  <c r="V6426" i="1" s="1"/>
  <c r="U6426" i="1" a="1"/>
  <c r="U6426" i="1" s="1"/>
  <c r="V5320" i="1"/>
  <c r="U5321" i="1"/>
  <c r="U5320" i="1" s="1" a="1"/>
  <c r="U5320" i="1" s="1"/>
  <c r="V5321" i="1" a="1"/>
  <c r="V5321" i="1" s="1"/>
  <c r="V5322" i="1" s="1" a="1"/>
  <c r="V5322" i="1" s="1"/>
  <c r="U5734" i="1" a="1"/>
  <c r="U5734" i="1" s="1"/>
  <c r="U5732" i="1" a="1"/>
  <c r="U5732" i="1" s="1"/>
  <c r="V5732" i="1"/>
  <c r="V5734" i="1" a="1"/>
  <c r="V5734" i="1" s="1"/>
  <c r="U5728" i="1" a="1"/>
  <c r="U5728" i="1" s="1"/>
  <c r="V5728" i="1"/>
  <c r="U5729" i="1"/>
  <c r="V5729" i="1" a="1"/>
  <c r="V5729" i="1" s="1"/>
  <c r="V5568" i="1"/>
  <c r="V5569" i="1" s="1" a="1"/>
  <c r="V5569" i="1" s="1"/>
  <c r="V5570" i="1" s="1" a="1"/>
  <c r="V5570" i="1" s="1"/>
  <c r="U5568" i="1" a="1"/>
  <c r="U5568" i="1" s="1"/>
  <c r="U5570" i="1" a="1"/>
  <c r="U5570" i="1" s="1"/>
  <c r="U7460" i="1" a="1"/>
  <c r="U7460" i="1" s="1"/>
  <c r="U7461" i="1"/>
  <c r="V7461" i="1" a="1"/>
  <c r="V7461" i="1" s="1"/>
  <c r="V7462" i="1" a="1"/>
  <c r="V7462" i="1" s="1"/>
  <c r="V2896" i="1"/>
  <c r="V2897" i="1" s="1" a="1"/>
  <c r="V2897" i="1" s="1"/>
  <c r="V2898" i="1" s="1" a="1"/>
  <c r="V2898" i="1" s="1"/>
  <c r="U2897" i="1"/>
  <c r="U2896" i="1" s="1" a="1"/>
  <c r="U2896" i="1" s="1"/>
  <c r="V1480" i="1"/>
  <c r="U1481" i="1"/>
  <c r="U1482" i="1" s="1" a="1"/>
  <c r="U1482" i="1" s="1"/>
  <c r="V1481" i="1" a="1"/>
  <c r="V1481" i="1" s="1"/>
  <c r="V1482" i="1" s="1" a="1"/>
  <c r="V1482" i="1" s="1"/>
  <c r="U6100" i="1" a="1"/>
  <c r="U6100" i="1" s="1"/>
  <c r="U6101" i="1"/>
  <c r="U6102" i="1" s="1" a="1"/>
  <c r="U6102" i="1" s="1"/>
  <c r="V6101" i="1" a="1"/>
  <c r="V6101" i="1" s="1"/>
  <c r="V6102" i="1" a="1"/>
  <c r="V6102" i="1" s="1"/>
  <c r="V2964" i="1"/>
  <c r="U2965" i="1"/>
  <c r="U2966" i="1" s="1" a="1"/>
  <c r="U2966" i="1" s="1"/>
  <c r="V2965" i="1" a="1"/>
  <c r="V2965" i="1" s="1"/>
  <c r="V2966" i="1" s="1" a="1"/>
  <c r="V2966" i="1" s="1"/>
  <c r="U3144" i="1" a="1"/>
  <c r="U3144" i="1" s="1"/>
  <c r="V3144" i="1"/>
  <c r="U3146" i="1" a="1"/>
  <c r="U3146" i="1" s="1"/>
  <c r="V3146" i="1" a="1"/>
  <c r="V3146" i="1" s="1"/>
  <c r="V1100" i="1"/>
  <c r="U1101" i="1"/>
  <c r="U1100" i="1" s="1" a="1"/>
  <c r="U1100" i="1" s="1"/>
  <c r="V1101" i="1" a="1"/>
  <c r="V1101" i="1" s="1"/>
  <c r="V1102" i="1" s="1" a="1"/>
  <c r="V1102" i="1" s="1"/>
  <c r="U3884" i="1" a="1"/>
  <c r="U3884" i="1" s="1"/>
  <c r="V3885" i="1" a="1"/>
  <c r="V3885" i="1" s="1"/>
  <c r="U3886" i="1" a="1"/>
  <c r="U3886" i="1" s="1"/>
  <c r="V3886" i="1" a="1"/>
  <c r="V3886" i="1" s="1"/>
  <c r="V1380" i="1"/>
  <c r="U1381" i="1"/>
  <c r="U1380" i="1" s="1" a="1"/>
  <c r="U1380" i="1" s="1"/>
  <c r="V1381" i="1" a="1"/>
  <c r="V1381" i="1" s="1"/>
  <c r="V1382" i="1" s="1" a="1"/>
  <c r="V1382" i="1" s="1"/>
  <c r="V800" i="1"/>
  <c r="U801" i="1"/>
  <c r="U800" i="1" s="1" a="1"/>
  <c r="U800" i="1" s="1"/>
  <c r="V801" i="1" a="1"/>
  <c r="V801" i="1" s="1"/>
  <c r="V802" i="1" s="1" a="1"/>
  <c r="V802" i="1" s="1"/>
  <c r="V4544" i="1"/>
  <c r="U4545" i="1"/>
  <c r="U4544" i="1" s="1" a="1"/>
  <c r="U4544" i="1" s="1"/>
  <c r="V4545" i="1" a="1"/>
  <c r="V4545" i="1" s="1"/>
  <c r="V4546" i="1" s="1" a="1"/>
  <c r="V4546" i="1" s="1"/>
  <c r="V5120" i="1"/>
  <c r="U5121" i="1"/>
  <c r="U5120" i="1" s="1" a="1"/>
  <c r="U5120" i="1" s="1"/>
  <c r="V5121" i="1" a="1"/>
  <c r="V5121" i="1" s="1"/>
  <c r="V5122" i="1" s="1" a="1"/>
  <c r="V5122" i="1" s="1"/>
  <c r="U2008" i="1" a="1"/>
  <c r="U2008" i="1" s="1"/>
  <c r="V2008" i="1"/>
  <c r="V2009" i="1" s="1" a="1"/>
  <c r="V2009" i="1" s="1"/>
  <c r="V2010" i="1" s="1" a="1"/>
  <c r="V2010" i="1" s="1"/>
  <c r="U2010" i="1" a="1"/>
  <c r="U2010" i="1" s="1"/>
  <c r="V4328" i="1"/>
  <c r="U4329" i="1"/>
  <c r="U4330" i="1" s="1" a="1"/>
  <c r="U4330" i="1" s="1"/>
  <c r="V4329" i="1" a="1"/>
  <c r="V4329" i="1" s="1"/>
  <c r="V4330" i="1" s="1" a="1"/>
  <c r="V4330" i="1" s="1"/>
  <c r="U2872" i="1" a="1"/>
  <c r="U2872" i="1" s="1"/>
  <c r="V2872" i="1"/>
  <c r="V2873" i="1" s="1" a="1"/>
  <c r="V2873" i="1" s="1"/>
  <c r="V2874" i="1" s="1" a="1"/>
  <c r="V2874" i="1" s="1"/>
  <c r="U2874" i="1" a="1"/>
  <c r="U2874" i="1" s="1"/>
  <c r="U4324" i="1" a="1"/>
  <c r="U4324" i="1" s="1"/>
  <c r="V4324" i="1"/>
  <c r="V4325" i="1" s="1" a="1"/>
  <c r="V4325" i="1" s="1"/>
  <c r="V4326" i="1" s="1" a="1"/>
  <c r="V4326" i="1" s="1"/>
  <c r="U4326" i="1" a="1"/>
  <c r="U4326" i="1" s="1"/>
  <c r="V6960" i="1"/>
  <c r="U6961" i="1"/>
  <c r="U6960" i="1" s="1" a="1"/>
  <c r="U6960" i="1" s="1"/>
  <c r="V6961" i="1" a="1"/>
  <c r="V6961" i="1" s="1"/>
  <c r="V6962" i="1" s="1" a="1"/>
  <c r="V6962" i="1" s="1"/>
  <c r="V1408" i="1"/>
  <c r="V1409" i="1" s="1" a="1"/>
  <c r="V1409" i="1" s="1"/>
  <c r="V1410" i="1" s="1" a="1"/>
  <c r="V1410" i="1" s="1"/>
  <c r="U1410" i="1" a="1"/>
  <c r="U1410" i="1" s="1"/>
  <c r="U1408" i="1" a="1"/>
  <c r="U1408" i="1" s="1"/>
  <c r="V1404" i="1"/>
  <c r="U1405" i="1"/>
  <c r="U1406" i="1" s="1" a="1"/>
  <c r="U1406" i="1" s="1"/>
  <c r="V1405" i="1" a="1"/>
  <c r="V1405" i="1" s="1"/>
  <c r="V1406" i="1" s="1" a="1"/>
  <c r="V1406" i="1" s="1"/>
  <c r="U3352" i="1" a="1"/>
  <c r="U3352" i="1" s="1"/>
  <c r="V3352" i="1"/>
  <c r="U3353" i="1"/>
  <c r="V3353" i="1" a="1"/>
  <c r="V3353" i="1" s="1"/>
  <c r="V1952" i="1"/>
  <c r="V1953" i="1" s="1" a="1"/>
  <c r="V1953" i="1" s="1"/>
  <c r="V1954" i="1" s="1" a="1"/>
  <c r="V1954" i="1" s="1"/>
  <c r="U1953" i="1"/>
  <c r="U1954" i="1" s="1" a="1"/>
  <c r="U1954" i="1" s="1"/>
  <c r="U1752" i="1" a="1"/>
  <c r="U1752" i="1" s="1"/>
  <c r="V1752" i="1"/>
  <c r="U1753" i="1"/>
  <c r="V1753" i="1" a="1"/>
  <c r="V1753" i="1" s="1"/>
  <c r="U3756" i="1" a="1"/>
  <c r="U3756" i="1" s="1"/>
  <c r="V3756" i="1"/>
  <c r="V3757" i="1" s="1" a="1"/>
  <c r="V3757" i="1" s="1"/>
  <c r="V3758" i="1" s="1" a="1"/>
  <c r="V3758" i="1" s="1"/>
  <c r="U3758" i="1" a="1"/>
  <c r="U3758" i="1" s="1"/>
  <c r="V3760" i="1"/>
  <c r="U3761" i="1"/>
  <c r="U3760" i="1" s="1" a="1"/>
  <c r="U3760" i="1" s="1"/>
  <c r="V3761" i="1" a="1"/>
  <c r="V3761" i="1" s="1"/>
  <c r="V3762" i="1" s="1" a="1"/>
  <c r="V3762" i="1" s="1"/>
  <c r="V3788" i="1"/>
  <c r="U3789" i="1"/>
  <c r="U3790" i="1" s="1" a="1"/>
  <c r="U3790" i="1" s="1"/>
  <c r="V3789" i="1" a="1"/>
  <c r="V3789" i="1" s="1"/>
  <c r="V3790" i="1" s="1" a="1"/>
  <c r="V3790" i="1" s="1"/>
  <c r="U692" i="1" a="1"/>
  <c r="U692" i="1" s="1"/>
  <c r="V692" i="1"/>
  <c r="U693" i="1"/>
  <c r="U694" i="1" s="1" a="1"/>
  <c r="U694" i="1" s="1"/>
  <c r="V693" i="1" a="1"/>
  <c r="V693" i="1" s="1"/>
  <c r="V694" i="1" s="1" a="1"/>
  <c r="V694" i="1" s="1"/>
  <c r="U1420" i="1" a="1"/>
  <c r="U1420" i="1" s="1"/>
  <c r="V1420" i="1"/>
  <c r="U1421" i="1"/>
  <c r="V1421" i="1" a="1"/>
  <c r="V1421" i="1" s="1"/>
  <c r="U1424" i="1" a="1"/>
  <c r="U1424" i="1" s="1"/>
  <c r="V1424" i="1"/>
  <c r="V1425" i="1" s="1" a="1"/>
  <c r="V1425" i="1" s="1"/>
  <c r="V1426" i="1" s="1" a="1"/>
  <c r="V1426" i="1" s="1"/>
  <c r="U1426" i="1" a="1"/>
  <c r="U1426" i="1" s="1"/>
  <c r="U580" i="1" a="1"/>
  <c r="U580" i="1" s="1"/>
  <c r="V580" i="1"/>
  <c r="V581" i="1" s="1" a="1"/>
  <c r="V581" i="1" s="1"/>
  <c r="V582" i="1" s="1" a="1"/>
  <c r="V582" i="1" s="1"/>
  <c r="U582" i="1" a="1"/>
  <c r="U582" i="1" s="1"/>
  <c r="U1892" i="1" a="1"/>
  <c r="U1892" i="1" s="1"/>
  <c r="V1892" i="1"/>
  <c r="U1893" i="1"/>
  <c r="V1893" i="1" a="1"/>
  <c r="V1893" i="1" s="1"/>
  <c r="V576" i="1"/>
  <c r="V577" i="1" s="1" a="1"/>
  <c r="V577" i="1" s="1"/>
  <c r="V578" i="1" s="1" a="1"/>
  <c r="V578" i="1" s="1"/>
  <c r="U576" i="1" a="1"/>
  <c r="U576" i="1" s="1"/>
  <c r="U578" i="1" a="1"/>
  <c r="U578" i="1" s="1"/>
  <c r="V6668" i="1"/>
  <c r="U6669" i="1"/>
  <c r="U6668" i="1" s="1" a="1"/>
  <c r="U6668" i="1" s="1"/>
  <c r="V6669" i="1" a="1"/>
  <c r="V6669" i="1" s="1"/>
  <c r="V6670" i="1" s="1" a="1"/>
  <c r="V6670" i="1" s="1"/>
  <c r="U2904" i="1" a="1"/>
  <c r="U2904" i="1" s="1"/>
  <c r="V2904" i="1"/>
  <c r="V2905" i="1" a="1"/>
  <c r="V2905" i="1" s="1"/>
  <c r="V2906" i="1" s="1" a="1"/>
  <c r="V2906" i="1" s="1"/>
  <c r="U2906" i="1" a="1"/>
  <c r="U2906" i="1" s="1"/>
  <c r="V564" i="1"/>
  <c r="V565" i="1" s="1" a="1"/>
  <c r="V565" i="1" s="1"/>
  <c r="V566" i="1" s="1" a="1"/>
  <c r="V566" i="1" s="1"/>
  <c r="U565" i="1"/>
  <c r="U564" i="1" s="1" a="1"/>
  <c r="U564" i="1" s="1"/>
  <c r="U566" i="1" a="1"/>
  <c r="U566" i="1" s="1"/>
  <c r="V2088" i="1"/>
  <c r="U2089" i="1"/>
  <c r="U2090" i="1" s="1" a="1"/>
  <c r="U2090" i="1" s="1"/>
  <c r="V2089" i="1" a="1"/>
  <c r="V2089" i="1" s="1"/>
  <c r="V2090" i="1" s="1" a="1"/>
  <c r="V2090" i="1" s="1"/>
  <c r="U468" i="1" a="1"/>
  <c r="U468" i="1" s="1"/>
  <c r="V468" i="1"/>
  <c r="V470" i="1" a="1"/>
  <c r="V470" i="1" s="1"/>
  <c r="U469" i="1"/>
  <c r="U1388" i="1" a="1"/>
  <c r="U1388" i="1" s="1"/>
  <c r="V1388" i="1"/>
  <c r="V1389" i="1" s="1" a="1"/>
  <c r="V1389" i="1" s="1"/>
  <c r="V1390" i="1" s="1" a="1"/>
  <c r="V1390" i="1" s="1"/>
  <c r="U1390" i="1" a="1"/>
  <c r="U1390" i="1" s="1"/>
  <c r="V1584" i="1"/>
  <c r="V1585" i="1" s="1" a="1"/>
  <c r="V1585" i="1" s="1"/>
  <c r="V1586" i="1" s="1" a="1"/>
  <c r="V1586" i="1" s="1"/>
  <c r="U1586" i="1" a="1"/>
  <c r="U1586" i="1" s="1"/>
  <c r="U1584" i="1" a="1"/>
  <c r="U1584" i="1" s="1"/>
  <c r="V1432" i="1"/>
  <c r="V1433" i="1" s="1" a="1"/>
  <c r="V1433" i="1" s="1"/>
  <c r="V1434" i="1" s="1" a="1"/>
  <c r="V1434" i="1" s="1"/>
  <c r="U1434" i="1" a="1"/>
  <c r="U1434" i="1" s="1"/>
  <c r="U1432" i="1" a="1"/>
  <c r="U1432" i="1" s="1"/>
  <c r="V396" i="1"/>
  <c r="U397" i="1"/>
  <c r="U396" i="1" s="1" a="1"/>
  <c r="U396" i="1" s="1"/>
  <c r="V397" i="1" a="1"/>
  <c r="V397" i="1" s="1"/>
  <c r="V398" i="1" s="1" a="1"/>
  <c r="V398" i="1" s="1"/>
  <c r="V4144" i="1"/>
  <c r="U4145" i="1"/>
  <c r="U4146" i="1" s="1" a="1"/>
  <c r="U4146" i="1" s="1"/>
  <c r="V4145" i="1" a="1"/>
  <c r="V4145" i="1" s="1"/>
  <c r="V4146" i="1" s="1" a="1"/>
  <c r="V4146" i="1" s="1"/>
  <c r="U756" i="1" a="1"/>
  <c r="U756" i="1" s="1"/>
  <c r="V756" i="1"/>
  <c r="U758" i="1" a="1"/>
  <c r="U758" i="1" s="1"/>
  <c r="V758" i="1" a="1"/>
  <c r="V758" i="1" s="1"/>
  <c r="U404" i="1" a="1"/>
  <c r="U404" i="1" s="1"/>
  <c r="V405" i="1" a="1"/>
  <c r="V405" i="1" s="1"/>
  <c r="V404" i="1"/>
  <c r="U405" i="1"/>
  <c r="V536" i="1"/>
  <c r="V537" i="1" a="1"/>
  <c r="V537" i="1" s="1"/>
  <c r="V538" i="1" s="1" a="1"/>
  <c r="V538" i="1" s="1"/>
  <c r="U537" i="1"/>
  <c r="U536" i="1" s="1" a="1"/>
  <c r="U536" i="1" s="1"/>
  <c r="U7838" i="1" a="1"/>
  <c r="U7838" i="1" s="1"/>
  <c r="V7836" i="1"/>
  <c r="V7837" i="1" s="1" a="1"/>
  <c r="V7837" i="1" s="1"/>
  <c r="V7838" i="1" s="1" a="1"/>
  <c r="V7838" i="1" s="1"/>
  <c r="U7836" i="1" a="1"/>
  <c r="U7836" i="1" s="1"/>
  <c r="U3004" i="1" a="1"/>
  <c r="U3004" i="1" s="1"/>
  <c r="V3004" i="1"/>
  <c r="U3006" i="1" a="1"/>
  <c r="U3006" i="1" s="1"/>
  <c r="V3006" i="1" a="1"/>
  <c r="V3006" i="1" s="1"/>
  <c r="V3328" i="1"/>
  <c r="V3329" i="1" s="1" a="1"/>
  <c r="V3329" i="1" s="1"/>
  <c r="V3330" i="1" s="1" a="1"/>
  <c r="V3330" i="1" s="1"/>
  <c r="U3329" i="1"/>
  <c r="U3330" i="1" s="1" a="1"/>
  <c r="U3330" i="1" s="1"/>
  <c r="V3036" i="1"/>
  <c r="U3037" i="1"/>
  <c r="U3036" i="1" s="1" a="1"/>
  <c r="U3036" i="1" s="1"/>
  <c r="V3037" i="1" a="1"/>
  <c r="V3037" i="1" s="1"/>
  <c r="V3038" i="1" s="1" a="1"/>
  <c r="V3038" i="1" s="1"/>
  <c r="U5680" i="1" a="1"/>
  <c r="U5680" i="1" s="1"/>
  <c r="V5680" i="1"/>
  <c r="V5681" i="1" a="1"/>
  <c r="V5681" i="1" s="1"/>
  <c r="U5682" i="1" a="1"/>
  <c r="U5682" i="1" s="1"/>
  <c r="V6792" i="1"/>
  <c r="V6793" i="1" s="1" a="1"/>
  <c r="V6793" i="1" s="1"/>
  <c r="V6794" i="1" s="1" a="1"/>
  <c r="V6794" i="1" s="1"/>
  <c r="U5672" i="1" a="1"/>
  <c r="U5672" i="1" s="1"/>
  <c r="V5672" i="1"/>
  <c r="V5673" i="1" s="1" a="1"/>
  <c r="V5673" i="1" s="1"/>
  <c r="V5674" i="1" s="1" a="1"/>
  <c r="V5674" i="1" s="1"/>
  <c r="U5673" i="1"/>
  <c r="U5674" i="1" s="1" a="1"/>
  <c r="U5674" i="1" s="1"/>
  <c r="U6793" i="1"/>
  <c r="U6794" i="1" s="1" a="1"/>
  <c r="U6794" i="1" s="1"/>
  <c r="V8104" i="1"/>
  <c r="U8105" i="1"/>
  <c r="U8104" i="1" s="1" a="1"/>
  <c r="U8104" i="1" s="1"/>
  <c r="V8105" i="1" a="1"/>
  <c r="V8105" i="1" s="1"/>
  <c r="V8106" i="1" s="1" a="1"/>
  <c r="V8106" i="1" s="1"/>
  <c r="V6772" i="1"/>
  <c r="V6773" i="1" s="1" a="1"/>
  <c r="V6773" i="1" s="1"/>
  <c r="V6774" i="1" s="1" a="1"/>
  <c r="V6774" i="1" s="1"/>
  <c r="U6773" i="1"/>
  <c r="U6772" i="1" s="1" a="1"/>
  <c r="U6772" i="1" s="1"/>
  <c r="U6774" i="1" a="1"/>
  <c r="U6774" i="1" s="1"/>
  <c r="U7213" i="1"/>
  <c r="U7212" i="1" s="1" a="1"/>
  <c r="U7212" i="1" s="1"/>
  <c r="V7212" i="1"/>
  <c r="V7213" i="1" a="1"/>
  <c r="V7213" i="1" s="1"/>
  <c r="V7214" i="1" s="1" a="1"/>
  <c r="V7214" i="1" s="1"/>
  <c r="V2976" i="1"/>
  <c r="V2977" i="1" s="1" a="1"/>
  <c r="V2977" i="1" s="1"/>
  <c r="V2978" i="1" s="1" a="1"/>
  <c r="V2978" i="1" s="1"/>
  <c r="U2977" i="1"/>
  <c r="U2976" i="1" s="1" a="1"/>
  <c r="U2976" i="1" s="1"/>
  <c r="V1104" i="1"/>
  <c r="U1105" i="1"/>
  <c r="U1104" i="1" s="1" a="1"/>
  <c r="U1104" i="1" s="1"/>
  <c r="V1105" i="1" a="1"/>
  <c r="V1105" i="1" s="1"/>
  <c r="V1106" i="1" s="1" a="1"/>
  <c r="V1106" i="1" s="1"/>
  <c r="V836" i="1"/>
  <c r="V837" i="1" s="1" a="1"/>
  <c r="V837" i="1" s="1"/>
  <c r="V838" i="1" s="1" a="1"/>
  <c r="V838" i="1" s="1"/>
  <c r="U837" i="1"/>
  <c r="U838" i="1" s="1" a="1"/>
  <c r="U838" i="1" s="1"/>
  <c r="U6257" i="1"/>
  <c r="U6256" i="1" s="1" a="1"/>
  <c r="U6256" i="1" s="1"/>
  <c r="V6257" i="1" a="1"/>
  <c r="V6257" i="1" s="1"/>
  <c r="V6258" i="1" a="1"/>
  <c r="V6258" i="1" s="1"/>
  <c r="U1376" i="1" a="1"/>
  <c r="U1376" i="1" s="1"/>
  <c r="U1378" i="1" a="1"/>
  <c r="U1378" i="1" s="1"/>
  <c r="V1376" i="1"/>
  <c r="V1377" i="1" s="1" a="1"/>
  <c r="V1377" i="1" s="1"/>
  <c r="V1378" i="1" s="1" a="1"/>
  <c r="V1378" i="1" s="1"/>
  <c r="V4452" i="1"/>
  <c r="V4453" i="1" s="1" a="1"/>
  <c r="V4453" i="1" s="1"/>
  <c r="V4454" i="1" s="1" a="1"/>
  <c r="V4454" i="1" s="1"/>
  <c r="U4453" i="1"/>
  <c r="U4452" i="1" s="1" a="1"/>
  <c r="U4452" i="1" s="1"/>
  <c r="V1384" i="1"/>
  <c r="U1385" i="1"/>
  <c r="U1386" i="1" s="1" a="1"/>
  <c r="U1386" i="1" s="1"/>
  <c r="V1385" i="1" a="1"/>
  <c r="V1385" i="1" s="1"/>
  <c r="V1386" i="1" s="1" a="1"/>
  <c r="V1386" i="1" s="1"/>
  <c r="V2028" i="1"/>
  <c r="U2029" i="1"/>
  <c r="U2028" i="1" s="1" a="1"/>
  <c r="U2028" i="1" s="1"/>
  <c r="V2029" i="1" a="1"/>
  <c r="V2029" i="1" s="1"/>
  <c r="V2030" i="1" s="1" a="1"/>
  <c r="V2030" i="1" s="1"/>
  <c r="V2588" i="1"/>
  <c r="U2589" i="1"/>
  <c r="U2590" i="1" s="1" a="1"/>
  <c r="U2590" i="1" s="1"/>
  <c r="V2589" i="1" a="1"/>
  <c r="V2589" i="1" s="1"/>
  <c r="V2590" i="1" s="1" a="1"/>
  <c r="V2590" i="1" s="1"/>
  <c r="V2668" i="1"/>
  <c r="U2669" i="1"/>
  <c r="U2668" i="1" s="1" a="1"/>
  <c r="U2668" i="1" s="1"/>
  <c r="V2669" i="1" a="1"/>
  <c r="V2669" i="1" s="1"/>
  <c r="V2670" i="1" s="1" a="1"/>
  <c r="V2670" i="1" s="1"/>
  <c r="V2664" i="1"/>
  <c r="U2665" i="1"/>
  <c r="U2664" i="1" s="1" a="1"/>
  <c r="U2664" i="1" s="1"/>
  <c r="V2665" i="1" a="1"/>
  <c r="V2665" i="1" s="1"/>
  <c r="V2666" i="1" s="1" a="1"/>
  <c r="V2666" i="1" s="1"/>
  <c r="V2288" i="1"/>
  <c r="U2289" i="1"/>
  <c r="U2288" i="1" s="1" a="1"/>
  <c r="U2288" i="1" s="1"/>
  <c r="V2289" i="1" a="1"/>
  <c r="V2289" i="1" s="1"/>
  <c r="V2290" i="1" s="1" a="1"/>
  <c r="V2290" i="1" s="1"/>
  <c r="U2672" i="1" a="1"/>
  <c r="U2672" i="1" s="1"/>
  <c r="V2672" i="1"/>
  <c r="V2673" i="1" s="1" a="1"/>
  <c r="V2673" i="1" s="1"/>
  <c r="V2674" i="1" s="1" a="1"/>
  <c r="V2674" i="1" s="1"/>
  <c r="U2674" i="1" a="1"/>
  <c r="U2674" i="1" s="1"/>
  <c r="V2584" i="1"/>
  <c r="U2585" i="1"/>
  <c r="U2584" i="1" s="1" a="1"/>
  <c r="U2584" i="1" s="1"/>
  <c r="V2585" i="1" a="1"/>
  <c r="V2585" i="1" s="1"/>
  <c r="V2586" i="1" s="1" a="1"/>
  <c r="V2586" i="1" s="1"/>
  <c r="V6684" i="1"/>
  <c r="U6685" i="1"/>
  <c r="U6686" i="1" s="1" a="1"/>
  <c r="U6686" i="1" s="1"/>
  <c r="V6685" i="1" a="1"/>
  <c r="V6685" i="1" s="1"/>
  <c r="V6686" i="1" s="1" a="1"/>
  <c r="V6686" i="1" s="1"/>
  <c r="U4784" i="1" a="1"/>
  <c r="U4784" i="1" s="1"/>
  <c r="V4784" i="1"/>
  <c r="V4785" i="1" s="1" a="1"/>
  <c r="V4785" i="1" s="1"/>
  <c r="V4786" i="1" s="1" a="1"/>
  <c r="V4786" i="1" s="1"/>
  <c r="U4786" i="1" a="1"/>
  <c r="U4786" i="1" s="1"/>
  <c r="V1980" i="1"/>
  <c r="U1981" i="1"/>
  <c r="U1982" i="1" s="1" a="1"/>
  <c r="U1982" i="1" s="1"/>
  <c r="V1981" i="1" a="1"/>
  <c r="V1981" i="1" s="1"/>
  <c r="V1982" i="1" s="1" a="1"/>
  <c r="V1982" i="1" s="1"/>
  <c r="U3224" i="1" a="1"/>
  <c r="U3224" i="1" s="1"/>
  <c r="V3225" i="1" a="1"/>
  <c r="V3225" i="1" s="1"/>
  <c r="U3226" i="1" a="1"/>
  <c r="U3226" i="1" s="1"/>
  <c r="V3226" i="1" a="1"/>
  <c r="V3226" i="1" s="1"/>
  <c r="V2196" i="1"/>
  <c r="U2197" i="1"/>
  <c r="U2198" i="1" s="1" a="1"/>
  <c r="U2198" i="1" s="1"/>
  <c r="V2197" i="1" a="1"/>
  <c r="V2197" i="1" s="1"/>
  <c r="V2198" i="1" s="1" a="1"/>
  <c r="V2198" i="1" s="1"/>
  <c r="V4820" i="1"/>
  <c r="U4821" i="1"/>
  <c r="U4820" i="1" s="1" a="1"/>
  <c r="U4820" i="1" s="1"/>
  <c r="V4821" i="1" a="1"/>
  <c r="V4821" i="1" s="1"/>
  <c r="V4822" i="1" s="1" a="1"/>
  <c r="V4822" i="1" s="1"/>
  <c r="V4672" i="1"/>
  <c r="V4673" i="1" s="1" a="1"/>
  <c r="V4673" i="1" s="1"/>
  <c r="V4674" i="1" s="1" a="1"/>
  <c r="V4674" i="1" s="1"/>
  <c r="U4673" i="1"/>
  <c r="U4672" i="1" s="1" a="1"/>
  <c r="U4672" i="1" s="1"/>
  <c r="U2864" i="1" a="1"/>
  <c r="U2864" i="1" s="1"/>
  <c r="V2864" i="1"/>
  <c r="V2865" i="1" s="1" a="1"/>
  <c r="V2865" i="1" s="1"/>
  <c r="V2866" i="1" s="1" a="1"/>
  <c r="V2866" i="1" s="1"/>
  <c r="U2866" i="1" a="1"/>
  <c r="U2866" i="1" s="1"/>
  <c r="U2856" i="1" a="1"/>
  <c r="U2856" i="1" s="1"/>
  <c r="U2857" i="1"/>
  <c r="U2858" i="1" s="1" a="1"/>
  <c r="U2858" i="1" s="1"/>
  <c r="V2857" i="1" a="1"/>
  <c r="V2857" i="1" s="1"/>
  <c r="V2858" i="1" a="1"/>
  <c r="V2858" i="1" s="1"/>
  <c r="V2860" i="1"/>
  <c r="U2861" i="1"/>
  <c r="U2860" i="1" s="1" a="1"/>
  <c r="U2860" i="1" s="1"/>
  <c r="V2861" i="1" a="1"/>
  <c r="V2861" i="1" s="1"/>
  <c r="V2862" i="1" s="1" a="1"/>
  <c r="V2862" i="1" s="1"/>
  <c r="V4824" i="1"/>
  <c r="V4825" i="1" s="1" a="1"/>
  <c r="V4825" i="1" s="1"/>
  <c r="V4826" i="1" s="1" a="1"/>
  <c r="V4826" i="1" s="1"/>
  <c r="U4825" i="1"/>
  <c r="U4826" i="1" s="1" a="1"/>
  <c r="U4826" i="1" s="1"/>
  <c r="V2852" i="1"/>
  <c r="U2853" i="1"/>
  <c r="U2854" i="1" s="1" a="1"/>
  <c r="U2854" i="1" s="1"/>
  <c r="V2853" i="1" a="1"/>
  <c r="V2853" i="1" s="1"/>
  <c r="V2854" i="1" s="1" a="1"/>
  <c r="V2854" i="1" s="1"/>
  <c r="V1896" i="1"/>
  <c r="U1897" i="1"/>
  <c r="U1896" i="1" s="1" a="1"/>
  <c r="U1896" i="1" s="1"/>
  <c r="V1897" i="1" a="1"/>
  <c r="V1897" i="1" s="1"/>
  <c r="V1898" i="1" s="1" a="1"/>
  <c r="V1898" i="1" s="1"/>
  <c r="V2428" i="1"/>
  <c r="U2429" i="1"/>
  <c r="U2428" i="1" s="1" a="1"/>
  <c r="U2428" i="1" s="1"/>
  <c r="V2429" i="1" a="1"/>
  <c r="V2429" i="1" s="1"/>
  <c r="V2430" i="1" s="1" a="1"/>
  <c r="V2430" i="1" s="1"/>
  <c r="V2424" i="1"/>
  <c r="U2425" i="1"/>
  <c r="U2424" i="1" s="1" a="1"/>
  <c r="U2424" i="1" s="1"/>
  <c r="V2425" i="1" a="1"/>
  <c r="V2425" i="1" s="1"/>
  <c r="V2426" i="1" s="1" a="1"/>
  <c r="V2426" i="1" s="1"/>
  <c r="U1900" i="1" a="1"/>
  <c r="U1900" i="1" s="1"/>
  <c r="V1900" i="1"/>
  <c r="U1902" i="1" a="1"/>
  <c r="U1902" i="1" s="1"/>
  <c r="V1902" i="1" a="1"/>
  <c r="V1902" i="1" s="1"/>
  <c r="V2364" i="1"/>
  <c r="U2365" i="1"/>
  <c r="U2366" i="1" s="1" a="1"/>
  <c r="U2366" i="1" s="1"/>
  <c r="V2365" i="1" a="1"/>
  <c r="V2365" i="1" s="1"/>
  <c r="V2366" i="1" s="1" a="1"/>
  <c r="V2366" i="1" s="1"/>
  <c r="V1468" i="1"/>
  <c r="U1469" i="1"/>
  <c r="U1470" i="1" s="1" a="1"/>
  <c r="U1470" i="1" s="1"/>
  <c r="V1469" i="1" a="1"/>
  <c r="V1469" i="1" s="1"/>
  <c r="V1470" i="1" s="1" a="1"/>
  <c r="V1470" i="1" s="1"/>
  <c r="V2692" i="1"/>
  <c r="U2693" i="1"/>
  <c r="U2694" i="1" s="1" a="1"/>
  <c r="U2694" i="1" s="1"/>
  <c r="V2693" i="1" a="1"/>
  <c r="V2693" i="1" s="1"/>
  <c r="V2694" i="1" s="1" a="1"/>
  <c r="V2694" i="1" s="1"/>
  <c r="U3680" i="1" a="1"/>
  <c r="U3680" i="1" s="1"/>
  <c r="V3680" i="1"/>
  <c r="V3681" i="1" a="1"/>
  <c r="V3681" i="1" s="1"/>
  <c r="U3682" i="1" a="1"/>
  <c r="U3682" i="1" s="1"/>
  <c r="U3740" i="1" a="1"/>
  <c r="U3740" i="1" s="1"/>
  <c r="V3740" i="1"/>
  <c r="V3741" i="1" a="1"/>
  <c r="V3741" i="1" s="1"/>
  <c r="V3742" i="1" s="1" a="1"/>
  <c r="V3742" i="1" s="1"/>
  <c r="U3742" i="1" a="1"/>
  <c r="U3742" i="1" s="1"/>
  <c r="U632" i="1" a="1"/>
  <c r="U632" i="1" s="1"/>
  <c r="V632" i="1"/>
  <c r="U634" i="1" a="1"/>
  <c r="U634" i="1" s="1"/>
  <c r="V633" i="1" a="1"/>
  <c r="V633" i="1" s="1"/>
  <c r="V3808" i="1"/>
  <c r="V3809" i="1" s="1" a="1"/>
  <c r="V3809" i="1" s="1"/>
  <c r="V3810" i="1" s="1" a="1"/>
  <c r="V3810" i="1" s="1"/>
  <c r="U3810" i="1" a="1"/>
  <c r="U3810" i="1" s="1"/>
  <c r="U3808" i="1" a="1"/>
  <c r="U3808" i="1" s="1"/>
  <c r="V6908" i="1"/>
  <c r="U6909" i="1"/>
  <c r="U6908" i="1" s="1" a="1"/>
  <c r="U6908" i="1" s="1"/>
  <c r="V6909" i="1" a="1"/>
  <c r="V6909" i="1" s="1"/>
  <c r="V6910" i="1" s="1" a="1"/>
  <c r="V6910" i="1" s="1"/>
  <c r="U6910" i="1" a="1"/>
  <c r="U6910" i="1" s="1"/>
  <c r="U956" i="1" a="1"/>
  <c r="U956" i="1" s="1"/>
  <c r="U958" i="1" a="1"/>
  <c r="U958" i="1" s="1"/>
  <c r="V956" i="1"/>
  <c r="V957" i="1" s="1" a="1"/>
  <c r="V957" i="1" s="1"/>
  <c r="V958" i="1" s="1" a="1"/>
  <c r="V958" i="1" s="1"/>
  <c r="V3612" i="1"/>
  <c r="U3613" i="1"/>
  <c r="U3614" i="1" s="1" a="1"/>
  <c r="U3614" i="1" s="1"/>
  <c r="V3613" i="1" a="1"/>
  <c r="V3613" i="1" s="1"/>
  <c r="V3614" i="1" s="1" a="1"/>
  <c r="V3614" i="1" s="1"/>
  <c r="V2272" i="1"/>
  <c r="V2273" i="1" s="1" a="1"/>
  <c r="V2273" i="1" s="1"/>
  <c r="V2274" i="1" s="1" a="1"/>
  <c r="V2274" i="1" s="1"/>
  <c r="U2273" i="1"/>
  <c r="U2274" i="1" s="1" a="1"/>
  <c r="U2274" i="1" s="1"/>
  <c r="V2268" i="1"/>
  <c r="U2269" i="1"/>
  <c r="U2268" i="1" s="1" a="1"/>
  <c r="U2268" i="1" s="1"/>
  <c r="V2269" i="1" a="1"/>
  <c r="V2269" i="1" s="1"/>
  <c r="V2270" i="1" s="1" a="1"/>
  <c r="V2270" i="1" s="1"/>
  <c r="U900" i="1" a="1"/>
  <c r="U900" i="1" s="1"/>
  <c r="V900" i="1"/>
  <c r="V901" i="1" s="1" a="1"/>
  <c r="V901" i="1" s="1"/>
  <c r="V902" i="1" s="1" a="1"/>
  <c r="V902" i="1" s="1"/>
  <c r="U902" i="1" a="1"/>
  <c r="U902" i="1" s="1"/>
  <c r="V1988" i="1"/>
  <c r="U1989" i="1"/>
  <c r="U1988" i="1" s="1" a="1"/>
  <c r="U1988" i="1" s="1"/>
  <c r="V1989" i="1" a="1"/>
  <c r="V1989" i="1" s="1"/>
  <c r="V1990" i="1" s="1" a="1"/>
  <c r="V1990" i="1" s="1"/>
  <c r="V5860" i="1"/>
  <c r="V5861" i="1" s="1" a="1"/>
  <c r="V5861" i="1" s="1"/>
  <c r="V5862" i="1" s="1" a="1"/>
  <c r="V5862" i="1" s="1"/>
  <c r="U5861" i="1"/>
  <c r="U5860" i="1" s="1" a="1"/>
  <c r="U5860" i="1" s="1"/>
  <c r="V1588" i="1"/>
  <c r="V1589" i="1" s="1" a="1"/>
  <c r="V1589" i="1" s="1"/>
  <c r="V1590" i="1" s="1" a="1"/>
  <c r="V1590" i="1" s="1"/>
  <c r="U1589" i="1"/>
  <c r="U1590" i="1" s="1" a="1"/>
  <c r="U1590" i="1" s="1"/>
  <c r="U840" i="1" a="1"/>
  <c r="U840" i="1" s="1"/>
  <c r="V840" i="1"/>
  <c r="V841" i="1" s="1" a="1"/>
  <c r="V841" i="1" s="1"/>
  <c r="V842" i="1" s="1" a="1"/>
  <c r="V842" i="1" s="1"/>
  <c r="U842" i="1" a="1"/>
  <c r="U842" i="1" s="1"/>
  <c r="U2884" i="1" a="1"/>
  <c r="U2884" i="1" s="1"/>
  <c r="V2884" i="1"/>
  <c r="V2885" i="1" s="1" a="1"/>
  <c r="V2885" i="1" s="1"/>
  <c r="V2886" i="1" s="1" a="1"/>
  <c r="V2886" i="1" s="1"/>
  <c r="U2886" i="1" a="1"/>
  <c r="U2886" i="1" s="1"/>
  <c r="U848" i="1" a="1"/>
  <c r="U848" i="1" s="1"/>
  <c r="U850" i="1" a="1"/>
  <c r="U850" i="1" s="1"/>
  <c r="V848" i="1"/>
  <c r="V849" i="1" s="1" a="1"/>
  <c r="V849" i="1" s="1"/>
  <c r="V850" i="1" s="1" a="1"/>
  <c r="V850" i="1" s="1"/>
  <c r="U4548" i="1" a="1"/>
  <c r="U4548" i="1" s="1"/>
  <c r="V4548" i="1"/>
  <c r="V4549" i="1" s="1" a="1"/>
  <c r="V4549" i="1" s="1"/>
  <c r="V4550" i="1" s="1" a="1"/>
  <c r="V4550" i="1" s="1"/>
  <c r="U4550" i="1" a="1"/>
  <c r="U4550" i="1" s="1"/>
  <c r="U2264" i="1" a="1"/>
  <c r="U2264" i="1" s="1"/>
  <c r="V2264" i="1"/>
  <c r="V2265" i="1" s="1" a="1"/>
  <c r="V2265" i="1" s="1"/>
  <c r="V2266" i="1" s="1" a="1"/>
  <c r="V2266" i="1" s="1"/>
  <c r="U2265" i="1"/>
  <c r="U2266" i="1" s="1" a="1"/>
  <c r="U2266" i="1" s="1"/>
  <c r="U1456" i="1" a="1"/>
  <c r="U1456" i="1" s="1"/>
  <c r="V1456" i="1"/>
  <c r="V1457" i="1" s="1" a="1"/>
  <c r="V1457" i="1" s="1"/>
  <c r="V1458" i="1" s="1" a="1"/>
  <c r="V1458" i="1" s="1"/>
  <c r="U1457" i="1"/>
  <c r="U1458" i="1" s="1" a="1"/>
  <c r="U1458" i="1" s="1"/>
  <c r="U3056" i="1" a="1"/>
  <c r="U3056" i="1" s="1"/>
  <c r="V3056" i="1"/>
  <c r="V3057" i="1" s="1" a="1"/>
  <c r="V3057" i="1" s="1"/>
  <c r="V3058" i="1" s="1" a="1"/>
  <c r="V3058" i="1" s="1"/>
  <c r="U3057" i="1"/>
  <c r="U3058" i="1" s="1" a="1"/>
  <c r="U3058" i="1" s="1"/>
  <c r="U5316" i="1" a="1"/>
  <c r="U5316" i="1" s="1"/>
  <c r="V5316" i="1"/>
  <c r="V5317" i="1" s="1" a="1"/>
  <c r="V5317" i="1" s="1"/>
  <c r="V5318" i="1" s="1" a="1"/>
  <c r="V5318" i="1" s="1"/>
  <c r="U5318" i="1" a="1"/>
  <c r="U5318" i="1" s="1"/>
  <c r="U5328" i="1" a="1"/>
  <c r="U5328" i="1" s="1"/>
  <c r="V5328" i="1"/>
  <c r="V5329" i="1" s="1" a="1"/>
  <c r="V5329" i="1" s="1"/>
  <c r="V5330" i="1" s="1" a="1"/>
  <c r="V5330" i="1" s="1"/>
  <c r="U5329" i="1"/>
  <c r="U5330" i="1" s="1" a="1"/>
  <c r="U5330" i="1" s="1"/>
  <c r="V6926" i="1" a="1"/>
  <c r="V6926" i="1" s="1"/>
  <c r="V6924" i="1"/>
  <c r="U6925" i="1"/>
  <c r="U6926" i="1" a="1"/>
  <c r="U6926" i="1" s="1"/>
  <c r="U3940" i="1" a="1"/>
  <c r="U3940" i="1" s="1"/>
  <c r="V3940" i="1"/>
  <c r="V3941" i="1" s="1" a="1"/>
  <c r="V3941" i="1" s="1"/>
  <c r="V3942" i="1" s="1" a="1"/>
  <c r="V3942" i="1" s="1"/>
  <c r="U3941" i="1"/>
  <c r="U3942" i="1" s="1" a="1"/>
  <c r="U3942" i="1" s="1"/>
  <c r="V804" i="1"/>
  <c r="U804" i="1" a="1"/>
  <c r="U804" i="1" s="1"/>
  <c r="V805" i="1" a="1"/>
  <c r="V805" i="1" s="1"/>
  <c r="U806" i="1" a="1"/>
  <c r="U806" i="1" s="1"/>
  <c r="U2172" i="1" a="1"/>
  <c r="U2172" i="1" s="1"/>
  <c r="V2172" i="1"/>
  <c r="U2173" i="1"/>
  <c r="V2173" i="1" a="1"/>
  <c r="V2173" i="1" s="1"/>
  <c r="U924" i="1" a="1"/>
  <c r="U924" i="1" s="1"/>
  <c r="V924" i="1"/>
  <c r="U925" i="1"/>
  <c r="V925" i="1" a="1"/>
  <c r="V925" i="1" s="1"/>
  <c r="U2384" i="1" a="1"/>
  <c r="U2384" i="1" s="1"/>
  <c r="V2384" i="1"/>
  <c r="U2386" i="1" a="1"/>
  <c r="U2386" i="1" s="1"/>
  <c r="V2386" i="1" a="1"/>
  <c r="V2386" i="1" s="1"/>
  <c r="U2388" i="1" a="1"/>
  <c r="U2388" i="1" s="1"/>
  <c r="V2388" i="1"/>
  <c r="U2389" i="1"/>
  <c r="V2389" i="1" a="1"/>
  <c r="V2389" i="1" s="1"/>
  <c r="U2128" i="1" a="1"/>
  <c r="U2128" i="1" s="1"/>
  <c r="V2128" i="1"/>
  <c r="U2130" i="1" a="1"/>
  <c r="U2130" i="1" s="1"/>
  <c r="V2130" i="1" a="1"/>
  <c r="V2130" i="1" s="1"/>
  <c r="U2380" i="1" a="1"/>
  <c r="U2380" i="1" s="1"/>
  <c r="V2380" i="1"/>
  <c r="V2381" i="1" s="1" a="1"/>
  <c r="V2381" i="1" s="1"/>
  <c r="V2382" i="1" s="1" a="1"/>
  <c r="V2382" i="1" s="1"/>
  <c r="U2382" i="1" a="1"/>
  <c r="U2382" i="1" s="1"/>
  <c r="U2436" i="1" a="1"/>
  <c r="U2436" i="1" s="1"/>
  <c r="V2436" i="1"/>
  <c r="U2438" i="1" a="1"/>
  <c r="U2438" i="1" s="1"/>
  <c r="V2438" i="1" a="1"/>
  <c r="V2438" i="1" s="1"/>
  <c r="U3472" i="1" a="1"/>
  <c r="U3472" i="1" s="1"/>
  <c r="V3472" i="1"/>
  <c r="V3473" i="1" s="1" a="1"/>
  <c r="V3473" i="1" s="1"/>
  <c r="V3474" i="1" s="1" a="1"/>
  <c r="V3474" i="1" s="1"/>
  <c r="U3473" i="1"/>
  <c r="U3474" i="1" s="1" a="1"/>
  <c r="U3474" i="1" s="1"/>
  <c r="U2144" i="1" a="1"/>
  <c r="U2144" i="1" s="1"/>
  <c r="V2144" i="1"/>
  <c r="U2145" i="1"/>
  <c r="V2145" i="1" a="1"/>
  <c r="V2145" i="1" s="1"/>
  <c r="U3468" i="1" a="1"/>
  <c r="U3468" i="1" s="1"/>
  <c r="V3468" i="1"/>
  <c r="U3469" i="1"/>
  <c r="V3469" i="1" a="1"/>
  <c r="V3469" i="1" s="1"/>
  <c r="U1704" i="1" a="1"/>
  <c r="U1704" i="1" s="1"/>
  <c r="V1704" i="1"/>
  <c r="U1705" i="1"/>
  <c r="V1705" i="1" a="1"/>
  <c r="V1705" i="1" s="1"/>
  <c r="V1060" i="1"/>
  <c r="U1060" i="1" a="1"/>
  <c r="U1060" i="1" s="1"/>
  <c r="U1062" i="1" a="1"/>
  <c r="U1062" i="1" s="1"/>
  <c r="V1062" i="1" a="1"/>
  <c r="V1062" i="1" s="1"/>
  <c r="U3800" i="1" a="1"/>
  <c r="U3800" i="1" s="1"/>
  <c r="V3800" i="1"/>
  <c r="V3801" i="1" s="1" a="1"/>
  <c r="V3801" i="1" s="1"/>
  <c r="V3802" i="1" s="1" a="1"/>
  <c r="V3802" i="1" s="1"/>
  <c r="U3802" i="1" a="1"/>
  <c r="U3802" i="1" s="1"/>
  <c r="V7222" i="1" a="1"/>
  <c r="V7222" i="1" s="1"/>
  <c r="V3798" i="1" a="1"/>
  <c r="V3798" i="1" s="1"/>
  <c r="U3796" i="1" a="1"/>
  <c r="U3796" i="1" s="1"/>
  <c r="V3796" i="1"/>
  <c r="U3797" i="1"/>
  <c r="V7220" i="1"/>
  <c r="U7220" i="1" a="1"/>
  <c r="U7220" i="1" s="1"/>
  <c r="U7221" i="1"/>
  <c r="V4320" i="1"/>
  <c r="V4321" i="1" s="1" a="1"/>
  <c r="V4321" i="1" s="1"/>
  <c r="V4322" i="1" s="1" a="1"/>
  <c r="V4322" i="1" s="1"/>
  <c r="U4320" i="1" a="1"/>
  <c r="U4320" i="1" s="1"/>
  <c r="U4321" i="1"/>
  <c r="U4322" i="1" s="1" a="1"/>
  <c r="U4322" i="1" s="1"/>
  <c r="U1124" i="1" a="1"/>
  <c r="U1124" i="1" s="1"/>
  <c r="V1125" i="1" a="1"/>
  <c r="V1125" i="1" s="1"/>
  <c r="U1126" i="1" a="1"/>
  <c r="U1126" i="1" s="1"/>
  <c r="V1126" i="1" a="1"/>
  <c r="V1126" i="1" s="1"/>
  <c r="V918" i="1" a="1"/>
  <c r="V918" i="1" s="1"/>
  <c r="U916" i="1" a="1"/>
  <c r="U916" i="1" s="1"/>
  <c r="V916" i="1"/>
  <c r="U917" i="1"/>
  <c r="U460" i="1" a="1"/>
  <c r="U460" i="1" s="1"/>
  <c r="V460" i="1"/>
  <c r="U461" i="1"/>
  <c r="V461" i="1" a="1"/>
  <c r="V461" i="1" s="1"/>
  <c r="U4716" i="1" a="1"/>
  <c r="U4716" i="1" s="1"/>
  <c r="V4716" i="1"/>
  <c r="U4717" i="1"/>
  <c r="V4717" i="1" a="1"/>
  <c r="V4717" i="1" s="1"/>
  <c r="U768" i="1" a="1"/>
  <c r="U768" i="1" s="1"/>
  <c r="V768" i="1"/>
  <c r="U770" i="1" a="1"/>
  <c r="U770" i="1" s="1"/>
  <c r="V770" i="1" a="1"/>
  <c r="V770" i="1" s="1"/>
  <c r="U524" i="1" a="1"/>
  <c r="U524" i="1" s="1"/>
  <c r="V524" i="1"/>
  <c r="U525" i="1"/>
  <c r="V525" i="1" a="1"/>
  <c r="V525" i="1" s="1"/>
  <c r="U1108" i="1" a="1"/>
  <c r="U1108" i="1" s="1"/>
  <c r="V1108" i="1"/>
  <c r="V1109" i="1" a="1"/>
  <c r="V1109" i="1" s="1"/>
  <c r="U1110" i="1" a="1"/>
  <c r="U1110" i="1" s="1"/>
  <c r="U1596" i="1" a="1"/>
  <c r="U1596" i="1" s="1"/>
  <c r="V1596" i="1"/>
  <c r="U1598" i="1" a="1"/>
  <c r="U1598" i="1" s="1"/>
  <c r="V1598" i="1" a="1"/>
  <c r="V1598" i="1" s="1"/>
  <c r="V416" i="1"/>
  <c r="U418" i="1" a="1"/>
  <c r="U418" i="1" s="1"/>
  <c r="U416" i="1" a="1"/>
  <c r="U416" i="1" s="1"/>
  <c r="V418" i="1" a="1"/>
  <c r="V418" i="1" s="1"/>
  <c r="U3136" i="1" a="1"/>
  <c r="U3136" i="1" s="1"/>
  <c r="V3136" i="1"/>
  <c r="U3138" i="1" a="1"/>
  <c r="U3138" i="1" s="1"/>
  <c r="V3138" i="1" a="1"/>
  <c r="V3138" i="1" s="1"/>
  <c r="V5304" i="1"/>
  <c r="U5305" i="1"/>
  <c r="V5305" i="1" a="1"/>
  <c r="V5305" i="1" s="1"/>
  <c r="U5306" i="1" a="1"/>
  <c r="U5306" i="1" s="1"/>
  <c r="V424" i="1"/>
  <c r="U426" i="1" a="1"/>
  <c r="U426" i="1" s="1"/>
  <c r="V426" i="1" a="1"/>
  <c r="V426" i="1" s="1"/>
  <c r="U424" i="1" a="1"/>
  <c r="U424" i="1" s="1"/>
  <c r="U3140" i="1" a="1"/>
  <c r="U3140" i="1" s="1"/>
  <c r="V3140" i="1"/>
  <c r="U3141" i="1"/>
  <c r="V3141" i="1" a="1"/>
  <c r="V3141" i="1" s="1"/>
  <c r="V4182" i="1" a="1"/>
  <c r="V4182" i="1" s="1"/>
  <c r="U4180" i="1" a="1"/>
  <c r="U4180" i="1" s="1"/>
  <c r="V4180" i="1"/>
  <c r="U4181" i="1"/>
  <c r="V788" i="1"/>
  <c r="U789" i="1"/>
  <c r="V789" i="1" a="1"/>
  <c r="V789" i="1" s="1"/>
  <c r="U790" i="1" a="1"/>
  <c r="U790" i="1" s="1"/>
  <c r="U412" i="1" a="1"/>
  <c r="U412" i="1" s="1"/>
  <c r="V412" i="1"/>
  <c r="U413" i="1"/>
  <c r="V413" i="1" a="1"/>
  <c r="V413" i="1" s="1"/>
  <c r="U1240" i="1" a="1"/>
  <c r="U1240" i="1" s="1"/>
  <c r="V1240" i="1"/>
  <c r="U1241" i="1"/>
  <c r="V1241" i="1" a="1"/>
  <c r="V1241" i="1" s="1"/>
  <c r="U1228" i="1" a="1"/>
  <c r="U1228" i="1" s="1"/>
  <c r="V1228" i="1"/>
  <c r="U1230" i="1" a="1"/>
  <c r="U1230" i="1" s="1"/>
  <c r="V1230" i="1" a="1"/>
  <c r="V1230" i="1" s="1"/>
  <c r="U896" i="1" a="1"/>
  <c r="U896" i="1" s="1"/>
  <c r="V896" i="1"/>
  <c r="U897" i="1"/>
  <c r="V897" i="1" a="1"/>
  <c r="V897" i="1" s="1"/>
  <c r="U421" i="1"/>
  <c r="U422" i="1" s="1" a="1"/>
  <c r="U422" i="1" s="1"/>
  <c r="V421" i="1" a="1"/>
  <c r="V421" i="1" s="1"/>
  <c r="V422" i="1" s="1" a="1"/>
  <c r="V422" i="1" s="1"/>
  <c r="V420" i="1"/>
  <c r="V2740" i="1"/>
  <c r="V2741" i="1" s="1" a="1"/>
  <c r="V2741" i="1" s="1"/>
  <c r="V2742" i="1" s="1" a="1"/>
  <c r="V2742" i="1" s="1"/>
  <c r="U2741" i="1"/>
  <c r="U2742" i="1" s="1" a="1"/>
  <c r="U2742" i="1" s="1"/>
  <c r="V6788" i="1"/>
  <c r="U6789" i="1"/>
  <c r="U6788" i="1" s="1" a="1"/>
  <c r="U6788" i="1" s="1"/>
  <c r="V6789" i="1" a="1"/>
  <c r="V6789" i="1" s="1"/>
  <c r="V6790" i="1" s="1" a="1"/>
  <c r="V6790" i="1" s="1"/>
  <c r="V1808" i="1"/>
  <c r="V1809" i="1" s="1" a="1"/>
  <c r="V1809" i="1" s="1"/>
  <c r="V1810" i="1" s="1" a="1"/>
  <c r="V1810" i="1" s="1"/>
  <c r="U1809" i="1"/>
  <c r="U1810" i="1" s="1" a="1"/>
  <c r="U1810" i="1" s="1"/>
  <c r="V2404" i="1"/>
  <c r="V2405" i="1" s="1" a="1"/>
  <c r="V2405" i="1" s="1"/>
  <c r="V2406" i="1" s="1" a="1"/>
  <c r="V2406" i="1" s="1"/>
  <c r="U2405" i="1"/>
  <c r="U2406" i="1" s="1" a="1"/>
  <c r="U2406" i="1" s="1"/>
  <c r="U8108" i="1" a="1"/>
  <c r="U8108" i="1" s="1"/>
  <c r="V8108" i="1"/>
  <c r="U8109" i="1"/>
  <c r="U8110" i="1" s="1" a="1"/>
  <c r="U8110" i="1" s="1"/>
  <c r="V8109" i="1" a="1"/>
  <c r="V8109" i="1" s="1"/>
  <c r="V8110" i="1" s="1" a="1"/>
  <c r="V8110" i="1" s="1"/>
  <c r="U1112" i="1" a="1"/>
  <c r="U1112" i="1" s="1"/>
  <c r="V1112" i="1"/>
  <c r="V1113" i="1" s="1" a="1"/>
  <c r="V1113" i="1" s="1"/>
  <c r="V1114" i="1" s="1" a="1"/>
  <c r="V1114" i="1" s="1"/>
  <c r="U1114" i="1" a="1"/>
  <c r="U1114" i="1" s="1"/>
  <c r="V1148" i="1"/>
  <c r="V1149" i="1" s="1" a="1"/>
  <c r="V1149" i="1" s="1"/>
  <c r="V1150" i="1" s="1" a="1"/>
  <c r="V1150" i="1" s="1"/>
  <c r="U1149" i="1"/>
  <c r="U1150" i="1" s="1" a="1"/>
  <c r="U1150" i="1" s="1"/>
  <c r="V4052" i="1"/>
  <c r="U4052" i="1" a="1"/>
  <c r="U4052" i="1" s="1"/>
  <c r="U4053" i="1"/>
  <c r="V4053" i="1" a="1"/>
  <c r="V4053" i="1" s="1"/>
  <c r="U624" i="1" a="1"/>
  <c r="U624" i="1" s="1"/>
  <c r="V624" i="1"/>
  <c r="V625" i="1" a="1"/>
  <c r="V625" i="1" s="1"/>
  <c r="U626" i="1" a="1"/>
  <c r="U626" i="1" s="1"/>
  <c r="U1880" i="1" a="1"/>
  <c r="U1880" i="1" s="1"/>
  <c r="V1880" i="1"/>
  <c r="U1882" i="1" a="1"/>
  <c r="U1882" i="1" s="1"/>
  <c r="V1882" i="1" a="1"/>
  <c r="V1882" i="1" s="1"/>
  <c r="V6992" i="1"/>
  <c r="V6993" i="1" s="1" a="1"/>
  <c r="V6993" i="1" s="1"/>
  <c r="V6994" i="1" s="1" a="1"/>
  <c r="V6994" i="1" s="1"/>
  <c r="U6993" i="1"/>
  <c r="U6992" i="1" s="1" a="1"/>
  <c r="U6992" i="1" s="1"/>
  <c r="U8149" i="1"/>
  <c r="U8150" i="1" s="1" a="1"/>
  <c r="U8150" i="1" s="1"/>
  <c r="V8148" i="1"/>
  <c r="V8149" i="1" s="1" a="1"/>
  <c r="V8149" i="1" s="1"/>
  <c r="V8150" i="1" s="1" a="1"/>
  <c r="V8150" i="1" s="1"/>
  <c r="V5054" i="1" a="1"/>
  <c r="V5054" i="1" s="1"/>
  <c r="U5052" i="1" a="1"/>
  <c r="U5052" i="1" s="1"/>
  <c r="V5052" i="1"/>
  <c r="U5054" i="1" a="1"/>
  <c r="U5054" i="1" s="1"/>
  <c r="V4100" i="1"/>
  <c r="V4101" i="1" s="1" a="1"/>
  <c r="V4101" i="1" s="1"/>
  <c r="V4102" i="1" s="1" a="1"/>
  <c r="V4102" i="1" s="1"/>
  <c r="U4100" i="1" a="1"/>
  <c r="U4100" i="1" s="1"/>
  <c r="U4102" i="1" a="1"/>
  <c r="U4102" i="1" s="1"/>
  <c r="V960" i="1"/>
  <c r="V961" i="1" s="1" a="1"/>
  <c r="V961" i="1" s="1"/>
  <c r="V962" i="1" s="1" a="1"/>
  <c r="V962" i="1" s="1"/>
  <c r="U961" i="1"/>
  <c r="U960" i="1" s="1" a="1"/>
  <c r="U960" i="1" s="1"/>
  <c r="V7840" i="1"/>
  <c r="V7841" i="1" a="1"/>
  <c r="V7841" i="1" s="1"/>
  <c r="V7842" i="1" s="1" a="1"/>
  <c r="V7842" i="1" s="1"/>
  <c r="U7840" i="1" a="1"/>
  <c r="U7840" i="1" s="1"/>
  <c r="U7842" i="1" a="1"/>
  <c r="U7842" i="1" s="1"/>
  <c r="U6944" i="1" a="1"/>
  <c r="U6944" i="1" s="1"/>
  <c r="V6944" i="1"/>
  <c r="V6945" i="1" s="1" a="1"/>
  <c r="V6945" i="1" s="1"/>
  <c r="V6946" i="1" s="1" a="1"/>
  <c r="V6946" i="1" s="1"/>
  <c r="U6946" i="1" a="1"/>
  <c r="U6946" i="1" s="1"/>
  <c r="V2536" i="1"/>
  <c r="V2537" i="1" s="1" a="1"/>
  <c r="V2537" i="1" s="1"/>
  <c r="V2538" i="1" s="1" a="1"/>
  <c r="V2538" i="1" s="1"/>
  <c r="U2536" i="1" a="1"/>
  <c r="U2536" i="1" s="1"/>
  <c r="U2538" i="1" a="1"/>
  <c r="U2538" i="1" s="1"/>
  <c r="V764" i="1"/>
  <c r="V765" i="1" s="1" a="1"/>
  <c r="V765" i="1" s="1"/>
  <c r="V766" i="1" s="1" a="1"/>
  <c r="V766" i="1" s="1"/>
  <c r="U764" i="1" a="1"/>
  <c r="U764" i="1" s="1"/>
  <c r="U766" i="1" a="1"/>
  <c r="U766" i="1" s="1"/>
  <c r="V780" i="1"/>
  <c r="V781" i="1" s="1" a="1"/>
  <c r="V781" i="1" s="1"/>
  <c r="V782" i="1" s="1" a="1"/>
  <c r="V782" i="1" s="1"/>
  <c r="U782" i="1" a="1"/>
  <c r="U782" i="1" s="1"/>
  <c r="U780" i="1" a="1"/>
  <c r="U780" i="1" s="1"/>
  <c r="V3604" i="1"/>
  <c r="U3604" i="1" a="1"/>
  <c r="U3604" i="1" s="1"/>
  <c r="V3605" i="1" a="1"/>
  <c r="V3605" i="1" s="1"/>
  <c r="V3606" i="1" s="1" a="1"/>
  <c r="V3606" i="1" s="1"/>
  <c r="U3606" i="1" a="1"/>
  <c r="U3606" i="1" s="1"/>
  <c r="U1121" i="1"/>
  <c r="U1122" i="1" s="1" a="1"/>
  <c r="U1122" i="1" s="1"/>
  <c r="U5024" i="1" a="1"/>
  <c r="U5024" i="1" s="1"/>
  <c r="V5024" i="1"/>
  <c r="V5025" i="1" s="1" a="1"/>
  <c r="V5025" i="1" s="1"/>
  <c r="V5026" i="1" s="1" a="1"/>
  <c r="V5026" i="1" s="1"/>
  <c r="U5026" i="1" a="1"/>
  <c r="U5026" i="1" s="1"/>
  <c r="V1120" i="1"/>
  <c r="V1121" i="1" s="1" a="1"/>
  <c r="V1121" i="1" s="1"/>
  <c r="V1122" i="1" s="1" a="1"/>
  <c r="V1122" i="1" s="1"/>
  <c r="V4556" i="1"/>
  <c r="V4557" i="1" s="1" a="1"/>
  <c r="V4557" i="1" s="1"/>
  <c r="V4558" i="1" s="1" a="1"/>
  <c r="V4558" i="1" s="1"/>
  <c r="V4561" i="1" a="1"/>
  <c r="V4561" i="1" s="1"/>
  <c r="V4562" i="1" s="1" a="1"/>
  <c r="V4562" i="1" s="1"/>
  <c r="U4561" i="1"/>
  <c r="U4562" i="1" s="1" a="1"/>
  <c r="U4562" i="1" s="1"/>
  <c r="V2340" i="1"/>
  <c r="V2341" i="1" s="1" a="1"/>
  <c r="V2341" i="1" s="1"/>
  <c r="V2342" i="1" s="1" a="1"/>
  <c r="V2342" i="1" s="1"/>
  <c r="U4558" i="1" a="1"/>
  <c r="U4558" i="1" s="1"/>
  <c r="U4556" i="1" a="1"/>
  <c r="U4556" i="1" s="1"/>
  <c r="U2340" i="1" a="1"/>
  <c r="U2340" i="1" s="1"/>
  <c r="U2342" i="1" a="1"/>
  <c r="U2342" i="1" s="1"/>
  <c r="V760" i="1"/>
  <c r="V761" i="1" s="1" a="1"/>
  <c r="V761" i="1" s="1"/>
  <c r="V762" i="1" s="1" a="1"/>
  <c r="V762" i="1" s="1"/>
  <c r="U760" i="1" a="1"/>
  <c r="U760" i="1" s="1"/>
  <c r="U762" i="1" a="1"/>
  <c r="U762" i="1" s="1"/>
  <c r="V601" i="1" a="1"/>
  <c r="V601" i="1" s="1"/>
  <c r="V602" i="1" s="1" a="1"/>
  <c r="V602" i="1" s="1"/>
  <c r="V600" i="1"/>
  <c r="U601" i="1"/>
  <c r="U602" i="1" s="1" a="1"/>
  <c r="U602" i="1" s="1"/>
  <c r="U652" i="1" a="1"/>
  <c r="U652" i="1" s="1"/>
  <c r="V652" i="1"/>
  <c r="V653" i="1" s="1" a="1"/>
  <c r="V653" i="1" s="1"/>
  <c r="V654" i="1" s="1" a="1"/>
  <c r="V654" i="1" s="1"/>
  <c r="U654" i="1" a="1"/>
  <c r="U654" i="1" s="1"/>
  <c r="U4565" i="1"/>
  <c r="U4566" i="1" s="1" a="1"/>
  <c r="U4566" i="1" s="1"/>
  <c r="V1592" i="1"/>
  <c r="V1593" i="1" s="1" a="1"/>
  <c r="V1593" i="1" s="1"/>
  <c r="V1594" i="1" s="1" a="1"/>
  <c r="V1594" i="1" s="1"/>
  <c r="V4564" i="1"/>
  <c r="V4565" i="1" s="1" a="1"/>
  <c r="V4565" i="1" s="1"/>
  <c r="V4566" i="1" s="1" a="1"/>
  <c r="V4566" i="1" s="1"/>
  <c r="U1592" i="1" a="1"/>
  <c r="U1592" i="1" s="1"/>
  <c r="U1594" i="1" a="1"/>
  <c r="U1594" i="1" s="1"/>
  <c r="V5864" i="1"/>
  <c r="V5865" i="1" s="1" a="1"/>
  <c r="V5865" i="1" s="1"/>
  <c r="V5866" i="1" s="1" a="1"/>
  <c r="V5866" i="1" s="1"/>
  <c r="U5864" i="1" a="1"/>
  <c r="U5864" i="1" s="1"/>
  <c r="U5866" i="1" a="1"/>
  <c r="U5866" i="1" s="1"/>
  <c r="V7216" i="1"/>
  <c r="V7217" i="1" s="1" a="1"/>
  <c r="V7217" i="1" s="1"/>
  <c r="V7218" i="1" s="1" a="1"/>
  <c r="V7218" i="1" s="1"/>
  <c r="U7216" i="1" a="1"/>
  <c r="U7216" i="1" s="1"/>
  <c r="U7218" i="1" a="1"/>
  <c r="U7218" i="1" s="1"/>
  <c r="V740" i="1"/>
  <c r="V741" i="1" s="1" a="1"/>
  <c r="V741" i="1" s="1"/>
  <c r="V742" i="1" s="1" a="1"/>
  <c r="V742" i="1" s="1"/>
  <c r="U740" i="1" a="1"/>
  <c r="U740" i="1" s="1"/>
  <c r="U742" i="1" a="1"/>
  <c r="U742" i="1" s="1"/>
  <c r="U952" i="1" a="1"/>
  <c r="U952" i="1" s="1"/>
  <c r="U954" i="1" a="1"/>
  <c r="U954" i="1" s="1"/>
  <c r="V952" i="1"/>
  <c r="V953" i="1" s="1" a="1"/>
  <c r="V953" i="1" s="1"/>
  <c r="V954" i="1" s="1" a="1"/>
  <c r="V954" i="1" s="1"/>
  <c r="V596" i="1"/>
  <c r="V597" i="1" s="1" a="1"/>
  <c r="V597" i="1" s="1"/>
  <c r="V598" i="1" s="1" a="1"/>
  <c r="V598" i="1" s="1"/>
  <c r="U596" i="1" a="1"/>
  <c r="U596" i="1" s="1"/>
  <c r="U598" i="1" a="1"/>
  <c r="U598" i="1" s="1"/>
  <c r="V1644" i="1"/>
  <c r="V1645" i="1" a="1"/>
  <c r="V1645" i="1" s="1"/>
  <c r="V1646" i="1" s="1" a="1"/>
  <c r="V1646" i="1" s="1"/>
  <c r="U1646" i="1" a="1"/>
  <c r="U1646" i="1" s="1"/>
  <c r="U1645" i="1"/>
  <c r="U1644" i="1" s="1" a="1"/>
  <c r="U1644" i="1" s="1"/>
  <c r="V1648" i="1"/>
  <c r="V1649" i="1" a="1"/>
  <c r="V1649" i="1" s="1"/>
  <c r="V1650" i="1" s="1" a="1"/>
  <c r="V1650" i="1" s="1"/>
  <c r="U1648" i="1" a="1"/>
  <c r="U1648" i="1" s="1"/>
  <c r="U1650" i="1" a="1"/>
  <c r="U1650" i="1" s="1"/>
  <c r="U1652" i="1" a="1"/>
  <c r="U1652" i="1" s="1"/>
  <c r="V1652" i="1"/>
  <c r="V1653" i="1" s="1" a="1"/>
  <c r="V1653" i="1" s="1"/>
  <c r="V1654" i="1" s="1" a="1"/>
  <c r="V1654" i="1" s="1"/>
  <c r="U1654" i="1" a="1"/>
  <c r="U1654" i="1" s="1"/>
  <c r="V2776" i="1"/>
  <c r="V608" i="1"/>
  <c r="V609" i="1" s="1" a="1"/>
  <c r="V609" i="1" s="1"/>
  <c r="V610" i="1" s="1" a="1"/>
  <c r="V610" i="1" s="1"/>
  <c r="U608" i="1" a="1"/>
  <c r="U608" i="1" s="1"/>
  <c r="U610" i="1" a="1"/>
  <c r="U610" i="1" s="1"/>
  <c r="U604" i="1" a="1"/>
  <c r="U604" i="1" s="1"/>
  <c r="V604" i="1"/>
  <c r="V605" i="1" s="1" a="1"/>
  <c r="V605" i="1" s="1"/>
  <c r="V606" i="1" s="1" a="1"/>
  <c r="V606" i="1" s="1"/>
  <c r="U606" i="1" a="1"/>
  <c r="U606" i="1" s="1"/>
  <c r="V2540" i="1"/>
  <c r="V2777" i="1" a="1"/>
  <c r="V2777" i="1" s="1"/>
  <c r="V2778" i="1" s="1" a="1"/>
  <c r="V2778" i="1" s="1"/>
  <c r="U2776" i="1" a="1"/>
  <c r="U2776" i="1" s="1"/>
  <c r="U2778" i="1" a="1"/>
  <c r="U2778" i="1" s="1"/>
  <c r="V2541" i="1" a="1"/>
  <c r="V2541" i="1" s="1"/>
  <c r="V2542" i="1" s="1" a="1"/>
  <c r="V2542" i="1" s="1"/>
  <c r="U2540" i="1" a="1"/>
  <c r="U2540" i="1" s="1"/>
  <c r="U2542" i="1" a="1"/>
  <c r="U2542" i="1" s="1"/>
  <c r="V1068" i="1"/>
  <c r="V1069" i="1" s="1" a="1"/>
  <c r="V1069" i="1" s="1"/>
  <c r="V1070" i="1" s="1" a="1"/>
  <c r="V1070" i="1" s="1"/>
  <c r="U1068" i="1" a="1"/>
  <c r="U1068" i="1" s="1"/>
  <c r="U1070" i="1" a="1"/>
  <c r="U1070" i="1" s="1"/>
  <c r="V3380" i="1"/>
  <c r="V1396" i="1"/>
  <c r="V1397" i="1" s="1" a="1"/>
  <c r="V1397" i="1" s="1"/>
  <c r="V1398" i="1" s="1" a="1"/>
  <c r="V1398" i="1" s="1"/>
  <c r="V4260" i="1"/>
  <c r="V4261" i="1" s="1" a="1"/>
  <c r="V4261" i="1" s="1"/>
  <c r="V4262" i="1" s="1" a="1"/>
  <c r="V4262" i="1" s="1"/>
  <c r="U4260" i="1" a="1"/>
  <c r="U4260" i="1" s="1"/>
  <c r="U4262" i="1" a="1"/>
  <c r="U4262" i="1" s="1"/>
  <c r="U6356" i="1" a="1"/>
  <c r="U6356" i="1" s="1"/>
  <c r="V6356" i="1"/>
  <c r="V6357" i="1" s="1" a="1"/>
  <c r="V6357" i="1" s="1"/>
  <c r="V6358" i="1" s="1" a="1"/>
  <c r="V6358" i="1" s="1"/>
  <c r="U6357" i="1"/>
  <c r="U6358" i="1" s="1" a="1"/>
  <c r="U6358" i="1" s="1"/>
  <c r="V3381" i="1" a="1"/>
  <c r="V3381" i="1" s="1"/>
  <c r="V3382" i="1" s="1" a="1"/>
  <c r="V3382" i="1" s="1"/>
  <c r="U3380" i="1" a="1"/>
  <c r="U3380" i="1" s="1"/>
  <c r="U3382" i="1" a="1"/>
  <c r="U3382" i="1" s="1"/>
  <c r="V3392" i="1"/>
  <c r="V3393" i="1" a="1"/>
  <c r="V3393" i="1" s="1"/>
  <c r="V3394" i="1" s="1" a="1"/>
  <c r="V3394" i="1" s="1"/>
  <c r="U3392" i="1" a="1"/>
  <c r="U3392" i="1" s="1"/>
  <c r="U3394" i="1" a="1"/>
  <c r="U3394" i="1" s="1"/>
  <c r="U3396" i="1" a="1"/>
  <c r="U3396" i="1" s="1"/>
  <c r="V3396" i="1"/>
  <c r="V3397" i="1" s="1" a="1"/>
  <c r="V3397" i="1" s="1"/>
  <c r="V3398" i="1" s="1" a="1"/>
  <c r="V3398" i="1" s="1"/>
  <c r="U3398" i="1" a="1"/>
  <c r="U3398" i="1" s="1"/>
  <c r="V3388" i="1"/>
  <c r="U3184" i="1" a="1"/>
  <c r="U3184" i="1" s="1"/>
  <c r="V2348" i="1"/>
  <c r="V2349" i="1" s="1" a="1"/>
  <c r="V2349" i="1" s="1"/>
  <c r="V2350" i="1" s="1" a="1"/>
  <c r="V2350" i="1" s="1"/>
  <c r="V3389" i="1" a="1"/>
  <c r="V3389" i="1" s="1"/>
  <c r="V3390" i="1" s="1" a="1"/>
  <c r="V3390" i="1" s="1"/>
  <c r="U3388" i="1" a="1"/>
  <c r="U3388" i="1" s="1"/>
  <c r="U3390" i="1" a="1"/>
  <c r="U3390" i="1" s="1"/>
  <c r="V3184" i="1"/>
  <c r="V3185" i="1" s="1" a="1"/>
  <c r="V3185" i="1" s="1"/>
  <c r="V3186" i="1" s="1" a="1"/>
  <c r="V3186" i="1" s="1"/>
  <c r="U3186" i="1" a="1"/>
  <c r="U3186" i="1" s="1"/>
  <c r="V3032" i="1"/>
  <c r="U2348" i="1" a="1"/>
  <c r="U2348" i="1" s="1"/>
  <c r="U2350" i="1" a="1"/>
  <c r="U2350" i="1" s="1"/>
  <c r="U2060" i="1" a="1"/>
  <c r="U2060" i="1" s="1"/>
  <c r="V3033" i="1" a="1"/>
  <c r="V3033" i="1" s="1"/>
  <c r="V3034" i="1" s="1" a="1"/>
  <c r="V3034" i="1" s="1"/>
  <c r="U3032" i="1" a="1"/>
  <c r="U3032" i="1" s="1"/>
  <c r="U3034" i="1" a="1"/>
  <c r="U3034" i="1" s="1"/>
  <c r="V2060" i="1"/>
  <c r="V2061" i="1" a="1"/>
  <c r="V2061" i="1" s="1"/>
  <c r="V2062" i="1" s="1" a="1"/>
  <c r="V2062" i="1" s="1"/>
  <c r="U2062" i="1" a="1"/>
  <c r="U2062" i="1" s="1"/>
  <c r="V3248" i="1"/>
  <c r="V3249" i="1" s="1" a="1"/>
  <c r="V3249" i="1" s="1"/>
  <c r="V3250" i="1" s="1" a="1"/>
  <c r="V3250" i="1" s="1"/>
  <c r="U3248" i="1" a="1"/>
  <c r="U3248" i="1" s="1"/>
  <c r="U3250" i="1" a="1"/>
  <c r="U3250" i="1" s="1"/>
  <c r="U1396" i="1" a="1"/>
  <c r="U1396" i="1" s="1"/>
  <c r="U1398" i="1" a="1"/>
  <c r="U1398" i="1" s="1"/>
  <c r="V1400" i="1"/>
  <c r="V1401" i="1" s="1" a="1"/>
  <c r="V1401" i="1" s="1"/>
  <c r="V1402" i="1" s="1" a="1"/>
  <c r="V1402" i="1" s="1"/>
  <c r="U1400" i="1" a="1"/>
  <c r="U1400" i="1" s="1"/>
  <c r="U1402" i="1" a="1"/>
  <c r="U1402" i="1" s="1"/>
  <c r="U2352" i="1" a="1"/>
  <c r="U2352" i="1" s="1"/>
  <c r="V2352" i="1"/>
  <c r="V2353" i="1" s="1" a="1"/>
  <c r="V2353" i="1" s="1"/>
  <c r="V2354" i="1" s="1" a="1"/>
  <c r="V2354" i="1" s="1"/>
  <c r="U2354" i="1" a="1"/>
  <c r="U2354" i="1" s="1"/>
  <c r="V616" i="1"/>
  <c r="V617" i="1" s="1" a="1"/>
  <c r="V617" i="1" s="1"/>
  <c r="V618" i="1" s="1" a="1"/>
  <c r="V618" i="1" s="1"/>
  <c r="U616" i="1" a="1"/>
  <c r="U616" i="1" s="1"/>
  <c r="U618" i="1" a="1"/>
  <c r="U618" i="1" s="1"/>
  <c r="V612" i="1"/>
  <c r="V613" i="1" s="1" a="1"/>
  <c r="V613" i="1" s="1"/>
  <c r="V614" i="1" s="1" a="1"/>
  <c r="V614" i="1" s="1"/>
  <c r="U612" i="1" a="1"/>
  <c r="U612" i="1" s="1"/>
  <c r="U614" i="1" a="1"/>
  <c r="U614" i="1" s="1"/>
  <c r="V448" i="1"/>
  <c r="V449" i="1" s="1" a="1"/>
  <c r="V449" i="1" s="1"/>
  <c r="V450" i="1" s="1" a="1"/>
  <c r="V450" i="1" s="1"/>
  <c r="U450" i="1" a="1"/>
  <c r="U450" i="1" s="1"/>
  <c r="U448" i="1" a="1"/>
  <c r="U448" i="1" s="1"/>
  <c r="U4744" i="1" a="1"/>
  <c r="U4744" i="1" s="1"/>
  <c r="V4744" i="1"/>
  <c r="V4745" i="1" s="1" a="1"/>
  <c r="V4745" i="1" s="1"/>
  <c r="V4746" i="1" s="1" a="1"/>
  <c r="V4746" i="1" s="1"/>
  <c r="U4746" i="1" a="1"/>
  <c r="U4746" i="1" s="1"/>
  <c r="V1908" i="1"/>
  <c r="V1909" i="1" s="1" a="1"/>
  <c r="V1909" i="1" s="1"/>
  <c r="V1910" i="1" s="1" a="1"/>
  <c r="V1910" i="1" s="1"/>
  <c r="V1912" i="1"/>
  <c r="V1913" i="1" a="1"/>
  <c r="V1913" i="1" s="1"/>
  <c r="V1914" i="1" s="1" a="1"/>
  <c r="V1914" i="1" s="1"/>
  <c r="U1912" i="1" a="1"/>
  <c r="U1912" i="1" s="1"/>
  <c r="U1914" i="1" a="1"/>
  <c r="U1914" i="1" s="1"/>
  <c r="U1908" i="1" a="1"/>
  <c r="U1908" i="1" s="1"/>
  <c r="U1910" i="1" a="1"/>
  <c r="U1910" i="1" s="1"/>
  <c r="V3744" i="1"/>
  <c r="V3745" i="1" s="1" a="1"/>
  <c r="V3745" i="1" s="1"/>
  <c r="V3746" i="1" s="1" a="1"/>
  <c r="V3746" i="1" s="1"/>
  <c r="U3744" i="1" a="1"/>
  <c r="U3744" i="1" s="1"/>
  <c r="U3746" i="1" a="1"/>
  <c r="U3746" i="1" s="1"/>
  <c r="V6592" i="1"/>
  <c r="V6593" i="1" s="1" a="1"/>
  <c r="V6593" i="1" s="1"/>
  <c r="V6594" i="1" s="1" a="1"/>
  <c r="V6594" i="1" s="1"/>
  <c r="V3076" i="1"/>
  <c r="V3077" i="1" s="1" a="1"/>
  <c r="V3077" i="1" s="1"/>
  <c r="V3078" i="1" s="1" a="1"/>
  <c r="V3078" i="1" s="1"/>
  <c r="U3076" i="1" a="1"/>
  <c r="U3076" i="1" s="1"/>
  <c r="U3078" i="1" a="1"/>
  <c r="U3078" i="1" s="1"/>
  <c r="U6592" i="1" a="1"/>
  <c r="U6592" i="1" s="1"/>
  <c r="U6594" i="1" a="1"/>
  <c r="U6594" i="1" s="1"/>
  <c r="V6588" i="1"/>
  <c r="V2280" i="1"/>
  <c r="V2284" i="1"/>
  <c r="V6589" i="1" a="1"/>
  <c r="V6589" i="1" s="1"/>
  <c r="V6590" i="1" s="1" a="1"/>
  <c r="V6590" i="1" s="1"/>
  <c r="U6588" i="1" a="1"/>
  <c r="U6588" i="1" s="1"/>
  <c r="U6590" i="1" a="1"/>
  <c r="U6590" i="1" s="1"/>
  <c r="V2281" i="1" a="1"/>
  <c r="V2281" i="1" s="1"/>
  <c r="V2282" i="1" s="1" a="1"/>
  <c r="V2282" i="1" s="1"/>
  <c r="U2280" i="1" a="1"/>
  <c r="U2280" i="1" s="1"/>
  <c r="U2282" i="1" a="1"/>
  <c r="U2282" i="1" s="1"/>
  <c r="V6552" i="1"/>
  <c r="V2285" i="1" a="1"/>
  <c r="V2285" i="1" s="1"/>
  <c r="V2286" i="1" s="1" a="1"/>
  <c r="V2286" i="1" s="1"/>
  <c r="U2284" i="1" a="1"/>
  <c r="U2284" i="1" s="1"/>
  <c r="U2286" i="1" a="1"/>
  <c r="U2286" i="1" s="1"/>
  <c r="V6553" i="1" a="1"/>
  <c r="V6553" i="1" s="1"/>
  <c r="V6554" i="1" s="1" a="1"/>
  <c r="V6554" i="1" s="1"/>
  <c r="U6554" i="1" a="1"/>
  <c r="U6554" i="1" s="1"/>
  <c r="U6552" i="1" a="1"/>
  <c r="U6552" i="1" s="1"/>
  <c r="V948" i="1"/>
  <c r="V949" i="1" s="1" a="1"/>
  <c r="V949" i="1" s="1"/>
  <c r="V950" i="1" s="1" a="1"/>
  <c r="V950" i="1" s="1"/>
  <c r="U948" i="1" a="1"/>
  <c r="U948" i="1" s="1"/>
  <c r="U950" i="1" a="1"/>
  <c r="U950" i="1" s="1"/>
  <c r="V592" i="1"/>
  <c r="V593" i="1" s="1" a="1"/>
  <c r="V593" i="1" s="1"/>
  <c r="V594" i="1" s="1" a="1"/>
  <c r="V594" i="1" s="1"/>
  <c r="U592" i="1" a="1"/>
  <c r="U592" i="1" s="1"/>
  <c r="U594" i="1" a="1"/>
  <c r="U594" i="1" s="1"/>
  <c r="V4384" i="1"/>
  <c r="V4385" i="1" s="1" a="1"/>
  <c r="V4385" i="1" s="1"/>
  <c r="V4386" i="1" s="1" a="1"/>
  <c r="V4386" i="1" s="1"/>
  <c r="U4384" i="1" a="1"/>
  <c r="U4384" i="1" s="1"/>
  <c r="U4386" i="1" a="1"/>
  <c r="U4386" i="1" s="1"/>
  <c r="V1940" i="1"/>
  <c r="V1941" i="1" s="1" a="1"/>
  <c r="V1941" i="1" s="1"/>
  <c r="V1942" i="1" s="1" a="1"/>
  <c r="V1942" i="1" s="1"/>
  <c r="U1940" i="1" a="1"/>
  <c r="U1940" i="1" s="1"/>
  <c r="U1942" i="1" a="1"/>
  <c r="U1942" i="1" s="1"/>
  <c r="V1936" i="1"/>
  <c r="V1937" i="1" s="1" a="1"/>
  <c r="V1937" i="1" s="1"/>
  <c r="V1938" i="1" s="1" a="1"/>
  <c r="V1938" i="1" s="1"/>
  <c r="U1944" i="1" a="1"/>
  <c r="U1944" i="1" s="1"/>
  <c r="V1944" i="1"/>
  <c r="V1945" i="1" s="1" a="1"/>
  <c r="V1945" i="1" s="1"/>
  <c r="V1946" i="1" s="1" a="1"/>
  <c r="V1946" i="1" s="1"/>
  <c r="U1946" i="1" a="1"/>
  <c r="U1946" i="1" s="1"/>
  <c r="U1936" i="1" a="1"/>
  <c r="U1936" i="1" s="1"/>
  <c r="U1938" i="1" a="1"/>
  <c r="U1938" i="1" s="1"/>
  <c r="V1804" i="1"/>
  <c r="V1805" i="1" s="1" a="1"/>
  <c r="V1805" i="1" s="1"/>
  <c r="V1806" i="1" s="1" a="1"/>
  <c r="V1806" i="1" s="1"/>
  <c r="U1804" i="1" a="1"/>
  <c r="U1804" i="1" s="1"/>
  <c r="U1806" i="1" a="1"/>
  <c r="U1806" i="1" s="1"/>
  <c r="V668" i="1"/>
  <c r="V669" i="1" s="1" a="1"/>
  <c r="V669" i="1" s="1"/>
  <c r="V670" i="1" s="1" a="1"/>
  <c r="V670" i="1" s="1"/>
  <c r="U668" i="1" a="1"/>
  <c r="U668" i="1" s="1"/>
  <c r="U670" i="1" a="1"/>
  <c r="U670" i="1" s="1"/>
  <c r="V1268" i="1"/>
  <c r="V1269" i="1" s="1" a="1"/>
  <c r="V1269" i="1" s="1"/>
  <c r="V1270" i="1" s="1" a="1"/>
  <c r="V1270" i="1" s="1"/>
  <c r="U1268" i="1" a="1"/>
  <c r="U1268" i="1" s="1"/>
  <c r="U1270" i="1" a="1"/>
  <c r="U1270" i="1" s="1"/>
  <c r="U4484" i="1" a="1"/>
  <c r="U4484" i="1" s="1"/>
  <c r="V4484" i="1"/>
  <c r="V4485" i="1" a="1"/>
  <c r="V4485" i="1" s="1"/>
  <c r="V4486" i="1" s="1" a="1"/>
  <c r="V4486" i="1" s="1"/>
  <c r="U4486" i="1" a="1"/>
  <c r="U4486" i="1" s="1"/>
  <c r="V5056" i="1"/>
  <c r="V5057" i="1" s="1" a="1"/>
  <c r="V5057" i="1" s="1"/>
  <c r="V5058" i="1" s="1" a="1"/>
  <c r="V5058" i="1" s="1"/>
  <c r="U5056" i="1" a="1"/>
  <c r="U5056" i="1" s="1"/>
  <c r="U5058" i="1" a="1"/>
  <c r="U5058" i="1" s="1"/>
  <c r="V928" i="1"/>
  <c r="V929" i="1" s="1" a="1"/>
  <c r="V929" i="1" s="1"/>
  <c r="V930" i="1" s="1" a="1"/>
  <c r="V930" i="1" s="1"/>
  <c r="U928" i="1" a="1"/>
  <c r="U928" i="1" s="1"/>
  <c r="U930" i="1" a="1"/>
  <c r="U930" i="1" s="1"/>
  <c r="V3716" i="1"/>
  <c r="V3717" i="1" s="1" a="1"/>
  <c r="V3717" i="1" s="1"/>
  <c r="V3718" i="1" s="1" a="1"/>
  <c r="V3718" i="1" s="1"/>
  <c r="U3716" i="1" a="1"/>
  <c r="U3716" i="1" s="1"/>
  <c r="U3718" i="1" a="1"/>
  <c r="U3718" i="1" s="1"/>
  <c r="V1904" i="1"/>
  <c r="V1905" i="1" s="1" a="1"/>
  <c r="V1905" i="1" s="1"/>
  <c r="V1906" i="1" s="1" a="1"/>
  <c r="V1906" i="1" s="1"/>
  <c r="U1904" i="1" a="1"/>
  <c r="U1904" i="1" s="1"/>
  <c r="U1906" i="1" a="1"/>
  <c r="U1906" i="1" s="1"/>
  <c r="V6300" i="1"/>
  <c r="V6301" i="1" s="1" a="1"/>
  <c r="V6301" i="1" s="1"/>
  <c r="V6302" i="1" s="1" a="1"/>
  <c r="V6302" i="1" s="1"/>
  <c r="V7765" i="1" a="1"/>
  <c r="V7765" i="1" s="1"/>
  <c r="U7766" i="1" a="1"/>
  <c r="U7766" i="1" s="1"/>
  <c r="V7766" i="1" a="1"/>
  <c r="V7766" i="1" s="1"/>
  <c r="U7764" i="1" a="1"/>
  <c r="U7764" i="1" s="1"/>
  <c r="U6302" i="1" a="1"/>
  <c r="U6302" i="1" s="1"/>
  <c r="U6301" i="1"/>
  <c r="U6300" i="1" s="1" a="1"/>
  <c r="U6300" i="1" s="1"/>
  <c r="V6289" i="1" a="1"/>
  <c r="V6289" i="1" s="1"/>
  <c r="V6290" i="1" s="1" a="1"/>
  <c r="V6290" i="1" s="1"/>
  <c r="U6290" i="1" a="1"/>
  <c r="U6290" i="1" s="1"/>
  <c r="U6289" i="1"/>
  <c r="U6288" i="1" s="1" a="1"/>
  <c r="U6288" i="1" s="1"/>
  <c r="V4168" i="1"/>
  <c r="V4169" i="1" s="1" a="1"/>
  <c r="V4169" i="1" s="1"/>
  <c r="V4170" i="1" s="1" a="1"/>
  <c r="V4170" i="1" s="1"/>
  <c r="U4297" i="1"/>
  <c r="V4297" i="1" a="1"/>
  <c r="V4297" i="1" s="1"/>
  <c r="V4298" i="1" s="1" a="1"/>
  <c r="V4298" i="1" s="1"/>
  <c r="U4168" i="1" a="1"/>
  <c r="U4168" i="1" s="1"/>
  <c r="U4170" i="1" a="1"/>
  <c r="U4170" i="1" s="1"/>
  <c r="U3920" i="1" a="1"/>
  <c r="U3920" i="1" s="1"/>
  <c r="U3922" i="1" a="1"/>
  <c r="U3922" i="1" s="1"/>
  <c r="V3920" i="1"/>
  <c r="V3921" i="1" s="1" a="1"/>
  <c r="V3921" i="1" s="1"/>
  <c r="V3922" i="1" s="1" a="1"/>
  <c r="V3922" i="1" s="1"/>
  <c r="V3900" i="1"/>
  <c r="V3901" i="1" s="1" a="1"/>
  <c r="V3901" i="1" s="1"/>
  <c r="V3902" i="1" s="1" a="1"/>
  <c r="V3902" i="1" s="1"/>
  <c r="U3900" i="1" a="1"/>
  <c r="U3900" i="1" s="1"/>
  <c r="U3902" i="1" a="1"/>
  <c r="U3902" i="1" s="1"/>
  <c r="U3876" i="1" a="1"/>
  <c r="U3876" i="1" s="1"/>
  <c r="V3876" i="1"/>
  <c r="V3877" i="1" a="1"/>
  <c r="V3877" i="1" s="1"/>
  <c r="V3878" i="1" s="1" a="1"/>
  <c r="V3878" i="1" s="1"/>
  <c r="U3878" i="1" a="1"/>
  <c r="U3878" i="1" s="1"/>
  <c r="V3488" i="1"/>
  <c r="V3489" i="1" s="1" a="1"/>
  <c r="V3489" i="1" s="1"/>
  <c r="V3490" i="1" s="1" a="1"/>
  <c r="V3490" i="1" s="1"/>
  <c r="U3488" i="1" a="1"/>
  <c r="U3488" i="1" s="1"/>
  <c r="U3490" i="1" a="1"/>
  <c r="U3490" i="1" s="1"/>
  <c r="U3116" i="1" a="1"/>
  <c r="U3116" i="1" s="1"/>
  <c r="V3284" i="1"/>
  <c r="V3285" i="1" a="1"/>
  <c r="V3285" i="1" s="1"/>
  <c r="V3286" i="1" s="1" a="1"/>
  <c r="V3286" i="1" s="1"/>
  <c r="U3284" i="1" a="1"/>
  <c r="U3284" i="1" s="1"/>
  <c r="U3286" i="1" a="1"/>
  <c r="U3286" i="1" s="1"/>
  <c r="V3116" i="1"/>
  <c r="V3117" i="1" a="1"/>
  <c r="V3117" i="1" s="1"/>
  <c r="V3118" i="1" s="1" a="1"/>
  <c r="V3118" i="1" s="1"/>
  <c r="U3118" i="1" a="1"/>
  <c r="U3118" i="1" s="1"/>
  <c r="U1048" i="1" a="1"/>
  <c r="U1048" i="1" s="1"/>
  <c r="U2696" i="1" a="1"/>
  <c r="U2696" i="1" s="1"/>
  <c r="V2696" i="1"/>
  <c r="V2697" i="1" s="1" a="1"/>
  <c r="V2697" i="1" s="1"/>
  <c r="V2698" i="1" s="1" a="1"/>
  <c r="V2698" i="1" s="1"/>
  <c r="U2698" i="1" a="1"/>
  <c r="U2698" i="1" s="1"/>
  <c r="V1812" i="1"/>
  <c r="V1813" i="1" s="1" a="1"/>
  <c r="V1813" i="1" s="1"/>
  <c r="V1814" i="1" s="1" a="1"/>
  <c r="V1814" i="1" s="1"/>
  <c r="V1212" i="1"/>
  <c r="V1213" i="1" s="1" a="1"/>
  <c r="V1213" i="1" s="1"/>
  <c r="V1214" i="1" s="1" a="1"/>
  <c r="V1214" i="1" s="1"/>
  <c r="U1812" i="1" a="1"/>
  <c r="U1812" i="1" s="1"/>
  <c r="U1814" i="1" a="1"/>
  <c r="U1814" i="1" s="1"/>
  <c r="U1213" i="1"/>
  <c r="U1214" i="1" s="1" a="1"/>
  <c r="U1214" i="1" s="1"/>
  <c r="U1050" i="1" a="1"/>
  <c r="U1050" i="1" s="1"/>
  <c r="V1049" i="1" a="1"/>
  <c r="V1049" i="1" s="1"/>
  <c r="V1050" i="1" s="1" a="1"/>
  <c r="V1050" i="1" s="1"/>
  <c r="V1048" i="1"/>
  <c r="V997" i="1" a="1"/>
  <c r="V997" i="1" s="1"/>
  <c r="V998" i="1" s="1" a="1"/>
  <c r="V998" i="1" s="1"/>
  <c r="V996" i="1"/>
  <c r="U997" i="1"/>
  <c r="U996" i="1" s="1" a="1"/>
  <c r="U996" i="1" s="1"/>
  <c r="V932" i="1"/>
  <c r="V933" i="1" s="1" a="1"/>
  <c r="V933" i="1" s="1"/>
  <c r="V934" i="1" s="1" a="1"/>
  <c r="V934" i="1" s="1"/>
  <c r="U932" i="1" a="1"/>
  <c r="U932" i="1" s="1"/>
  <c r="U934" i="1" a="1"/>
  <c r="U934" i="1" s="1"/>
  <c r="U904" i="1" a="1"/>
  <c r="U904" i="1" s="1"/>
  <c r="U906" i="1" a="1"/>
  <c r="U906" i="1" s="1"/>
  <c r="V904" i="1"/>
  <c r="V905" i="1" s="1" a="1"/>
  <c r="V905" i="1" s="1"/>
  <c r="V906" i="1" s="1" a="1"/>
  <c r="V906" i="1" s="1"/>
  <c r="V884" i="1"/>
  <c r="V885" i="1" a="1"/>
  <c r="V885" i="1" s="1"/>
  <c r="V886" i="1" s="1" a="1"/>
  <c r="V886" i="1" s="1"/>
  <c r="U884" i="1" a="1"/>
  <c r="U884" i="1" s="1"/>
  <c r="U886" i="1" a="1"/>
  <c r="U886" i="1" s="1"/>
  <c r="U785" i="1"/>
  <c r="U786" i="1" s="1" a="1"/>
  <c r="U786" i="1" s="1"/>
  <c r="V784" i="1"/>
  <c r="V785" i="1" s="1" a="1"/>
  <c r="V785" i="1" s="1"/>
  <c r="V786" i="1" s="1" a="1"/>
  <c r="V786" i="1" s="1"/>
  <c r="V664" i="1"/>
  <c r="V748" i="1"/>
  <c r="V749" i="1" s="1" a="1"/>
  <c r="V749" i="1" s="1"/>
  <c r="V750" i="1" s="1" a="1"/>
  <c r="V750" i="1" s="1"/>
  <c r="U749" i="1"/>
  <c r="U750" i="1" s="1" a="1"/>
  <c r="U750" i="1" s="1"/>
  <c r="U748" i="1" a="1"/>
  <c r="U748" i="1" s="1"/>
  <c r="U432" i="1" a="1"/>
  <c r="U432" i="1" s="1"/>
  <c r="V665" i="1" a="1"/>
  <c r="V665" i="1" s="1"/>
  <c r="V666" i="1" s="1" a="1"/>
  <c r="V666" i="1" s="1"/>
  <c r="U664" i="1" a="1"/>
  <c r="U664" i="1" s="1"/>
  <c r="U666" i="1" a="1"/>
  <c r="U666" i="1" s="1"/>
  <c r="U433" i="1"/>
  <c r="U434" i="1" s="1" a="1"/>
  <c r="U434" i="1" s="1"/>
  <c r="V434" i="1" a="1"/>
  <c r="V434" i="1" s="1"/>
  <c r="V433" i="1" a="1"/>
  <c r="V433" i="1" s="1"/>
  <c r="U428" i="1" a="1"/>
  <c r="U428" i="1" s="1"/>
  <c r="V428" i="1"/>
  <c r="V429" i="1" s="1" a="1"/>
  <c r="V429" i="1" s="1"/>
  <c r="V430" i="1" s="1" a="1"/>
  <c r="V430" i="1" s="1"/>
  <c r="U430" i="1" a="1"/>
  <c r="U430" i="1" s="1"/>
  <c r="K243" i="5"/>
  <c r="K179" i="5"/>
  <c r="K169" i="5"/>
  <c r="K170" i="5"/>
  <c r="V8232" i="1"/>
  <c r="V8233" i="1" s="1" a="1"/>
  <c r="V8233" i="1" s="1"/>
  <c r="V8234" i="1" s="1" a="1"/>
  <c r="V8234" i="1" s="1"/>
  <c r="U5649" i="1"/>
  <c r="U5650" i="1" s="1" a="1"/>
  <c r="U5650" i="1" s="1"/>
  <c r="U4468" i="1" a="1"/>
  <c r="U4468" i="1" s="1"/>
  <c r="U7297" i="1"/>
  <c r="U7298" i="1" s="1" a="1"/>
  <c r="U7298" i="1" s="1"/>
  <c r="V2357" i="1" a="1"/>
  <c r="V2357" i="1" s="1"/>
  <c r="V2358" i="1" s="1" a="1"/>
  <c r="V2358" i="1" s="1"/>
  <c r="U2376" i="1" a="1"/>
  <c r="U2376" i="1" s="1"/>
  <c r="U554" i="1" a="1"/>
  <c r="U554" i="1" s="1"/>
  <c r="V7321" i="1" a="1"/>
  <c r="V7321" i="1" s="1"/>
  <c r="V7322" i="1" s="1" a="1"/>
  <c r="V7322" i="1" s="1"/>
  <c r="U4305" i="1"/>
  <c r="U4304" i="1" s="1" a="1"/>
  <c r="U4304" i="1" s="1"/>
  <c r="U7533" i="1"/>
  <c r="U7534" i="1" s="1" a="1"/>
  <c r="U7534" i="1" s="1"/>
  <c r="U1604" i="1" a="1"/>
  <c r="U1604" i="1" s="1"/>
  <c r="U2450" i="1" a="1"/>
  <c r="U2450" i="1" s="1"/>
  <c r="V2560" i="1"/>
  <c r="V2561" i="1" s="1" a="1"/>
  <c r="V2561" i="1" s="1"/>
  <c r="V2562" i="1" s="1" a="1"/>
  <c r="V2562" i="1" s="1"/>
  <c r="U2570" i="1" a="1"/>
  <c r="U2570" i="1" s="1"/>
  <c r="V5552" i="1"/>
  <c r="V5553" i="1" s="1" a="1"/>
  <c r="V5553" i="1" s="1"/>
  <c r="V5554" i="1" s="1" a="1"/>
  <c r="V5554" i="1" s="1"/>
  <c r="U484" i="1" a="1"/>
  <c r="U484" i="1" s="1"/>
  <c r="U1606" i="1" a="1"/>
  <c r="U1606" i="1" s="1"/>
  <c r="U1816" i="1" a="1"/>
  <c r="U1816" i="1" s="1"/>
  <c r="U3548" i="1" a="1"/>
  <c r="U3548" i="1" s="1"/>
  <c r="V5645" i="1" a="1"/>
  <c r="V5645" i="1" s="1"/>
  <c r="V5646" i="1" s="1" a="1"/>
  <c r="V5646" i="1" s="1"/>
  <c r="U7301" i="1"/>
  <c r="U7300" i="1" s="1" a="1"/>
  <c r="U7300" i="1" s="1"/>
  <c r="U7549" i="1"/>
  <c r="U7548" i="1" s="1" a="1"/>
  <c r="U7548" i="1" s="1"/>
  <c r="U3433" i="1"/>
  <c r="U3434" i="1" s="1" a="1"/>
  <c r="U3434" i="1" s="1"/>
  <c r="U505" i="1"/>
  <c r="U506" i="1" s="1" a="1"/>
  <c r="U506" i="1" s="1"/>
  <c r="U2828" i="1" a="1"/>
  <c r="U2828" i="1" s="1"/>
  <c r="U2830" i="1" a="1"/>
  <c r="U2830" i="1" s="1"/>
  <c r="V2376" i="1"/>
  <c r="V2377" i="1" s="1" a="1"/>
  <c r="V2377" i="1" s="1"/>
  <c r="V2378" i="1" s="1" a="1"/>
  <c r="V2378" i="1" s="1"/>
  <c r="U2420" i="1" a="1"/>
  <c r="U2420" i="1" s="1"/>
  <c r="U2564" i="1" a="1"/>
  <c r="U2564" i="1" s="1"/>
  <c r="U2580" i="1" a="1"/>
  <c r="U2580" i="1" s="1"/>
  <c r="U2840" i="1" a="1"/>
  <c r="U2840" i="1" s="1"/>
  <c r="U2842" i="1" a="1"/>
  <c r="U2842" i="1" s="1"/>
  <c r="U4513" i="1"/>
  <c r="U4514" i="1" s="1" a="1"/>
  <c r="U4514" i="1" s="1"/>
  <c r="U5565" i="1"/>
  <c r="U5566" i="1" s="1" a="1"/>
  <c r="U5566" i="1" s="1"/>
  <c r="U6161" i="1"/>
  <c r="U6160" i="1" s="1" a="1"/>
  <c r="U6160" i="1" s="1"/>
  <c r="U3574" i="1" a="1"/>
  <c r="U3574" i="1" s="1"/>
  <c r="U3572" i="1" a="1"/>
  <c r="U3572" i="1" s="1"/>
  <c r="U552" i="1" a="1"/>
  <c r="U552" i="1" s="1"/>
  <c r="U1818" i="1" a="1"/>
  <c r="U1818" i="1" s="1"/>
  <c r="U2378" i="1" a="1"/>
  <c r="U2378" i="1" s="1"/>
  <c r="V2420" i="1"/>
  <c r="V2421" i="1" s="1" a="1"/>
  <c r="V2421" i="1" s="1"/>
  <c r="V2422" i="1" s="1" a="1"/>
  <c r="V2422" i="1" s="1"/>
  <c r="V2564" i="1"/>
  <c r="V2565" i="1" s="1" a="1"/>
  <c r="V2565" i="1" s="1"/>
  <c r="V2566" i="1" s="1" a="1"/>
  <c r="V2566" i="1" s="1"/>
  <c r="V2580" i="1"/>
  <c r="V2581" i="1" s="1" a="1"/>
  <c r="V2581" i="1" s="1"/>
  <c r="V2582" i="1" s="1" a="1"/>
  <c r="V2582" i="1" s="1"/>
  <c r="V2840" i="1"/>
  <c r="V2841" i="1" s="1" a="1"/>
  <c r="V2841" i="1" s="1"/>
  <c r="V2842" i="1" s="1" a="1"/>
  <c r="V2842" i="1" s="1"/>
  <c r="U3524" i="1" a="1"/>
  <c r="U3524" i="1" s="1"/>
  <c r="V552" i="1"/>
  <c r="V553" i="1" s="1" a="1"/>
  <c r="V553" i="1" s="1"/>
  <c r="V554" i="1" s="1" a="1"/>
  <c r="V554" i="1" s="1"/>
  <c r="U2422" i="1" a="1"/>
  <c r="U2422" i="1" s="1"/>
  <c r="U2448" i="1" a="1"/>
  <c r="U2448" i="1" s="1"/>
  <c r="U2566" i="1" a="1"/>
  <c r="U2566" i="1" s="1"/>
  <c r="U2568" i="1" a="1"/>
  <c r="U2568" i="1" s="1"/>
  <c r="U2582" i="1" a="1"/>
  <c r="U2582" i="1" s="1"/>
  <c r="U7109" i="1"/>
  <c r="U7110" i="1" s="1" a="1"/>
  <c r="U7110" i="1" s="1"/>
  <c r="U4470" i="1" a="1"/>
  <c r="U4470" i="1" s="1"/>
  <c r="U4306" i="1" a="1"/>
  <c r="U4306" i="1" s="1"/>
  <c r="U5553" i="1"/>
  <c r="U5552" i="1" s="1" a="1"/>
  <c r="U5552" i="1" s="1"/>
  <c r="U7102" i="1" a="1"/>
  <c r="U7102" i="1" s="1"/>
  <c r="V6296" i="1"/>
  <c r="V6297" i="1" s="1" a="1"/>
  <c r="V6297" i="1" s="1"/>
  <c r="V6298" i="1" s="1" a="1"/>
  <c r="V6298" i="1" s="1"/>
  <c r="U7317" i="1"/>
  <c r="U7318" i="1" s="1" a="1"/>
  <c r="U7318" i="1" s="1"/>
  <c r="V6161" i="1" a="1"/>
  <c r="V6161" i="1" s="1"/>
  <c r="V6162" i="1" s="1" a="1"/>
  <c r="V6162" i="1" s="1"/>
  <c r="U7557" i="1"/>
  <c r="U7556" i="1" s="1" a="1"/>
  <c r="U7556" i="1" s="1"/>
  <c r="V7280" i="1"/>
  <c r="V7281" i="1" s="1" a="1"/>
  <c r="V7281" i="1" s="1"/>
  <c r="V7282" i="1" s="1" a="1"/>
  <c r="V7282" i="1" s="1"/>
  <c r="V7304" i="1"/>
  <c r="V7305" i="1" s="1" a="1"/>
  <c r="V7305" i="1" s="1"/>
  <c r="V7306" i="1" s="1" a="1"/>
  <c r="V7306" i="1" s="1"/>
  <c r="V7492" i="1"/>
  <c r="V7493" i="1" s="1" a="1"/>
  <c r="V7493" i="1" s="1"/>
  <c r="V7494" i="1" s="1" a="1"/>
  <c r="V7494" i="1" s="1"/>
  <c r="U7497" i="1"/>
  <c r="U7498" i="1" s="1" a="1"/>
  <c r="U7498" i="1" s="1"/>
  <c r="U7516" i="1" a="1"/>
  <c r="U7516" i="1" s="1"/>
  <c r="U7518" i="1" a="1"/>
  <c r="U7518" i="1" s="1"/>
  <c r="V7514" i="1" a="1"/>
  <c r="V7514" i="1" s="1"/>
  <c r="U7684" i="1" a="1"/>
  <c r="U7684" i="1" s="1"/>
  <c r="V484" i="1"/>
  <c r="V485" i="1" s="1" a="1"/>
  <c r="V485" i="1" s="1"/>
  <c r="V486" i="1" s="1" a="1"/>
  <c r="V486" i="1" s="1"/>
  <c r="U489" i="1"/>
  <c r="U488" i="1" s="1" a="1"/>
  <c r="U488" i="1" s="1"/>
  <c r="U744" i="1" a="1"/>
  <c r="U744" i="1" s="1"/>
  <c r="U746" i="1" a="1"/>
  <c r="U746" i="1" s="1"/>
  <c r="V488" i="1"/>
  <c r="V489" i="1" s="1" a="1"/>
  <c r="V489" i="1" s="1"/>
  <c r="V490" i="1" s="1" a="1"/>
  <c r="V490" i="1" s="1"/>
  <c r="V744" i="1"/>
  <c r="V745" i="1" s="1" a="1"/>
  <c r="V745" i="1" s="1"/>
  <c r="V746" i="1" s="1" a="1"/>
  <c r="V746" i="1" s="1"/>
  <c r="U493" i="1"/>
  <c r="U494" i="1" s="1" a="1"/>
  <c r="U494" i="1" s="1"/>
  <c r="V1816" i="1"/>
  <c r="V1817" i="1" s="1" a="1"/>
  <c r="V1817" i="1" s="1"/>
  <c r="V1818" i="1" s="1" a="1"/>
  <c r="V1818" i="1" s="1"/>
  <c r="V3572" i="1"/>
  <c r="V3573" i="1" s="1" a="1"/>
  <c r="V3573" i="1" s="1"/>
  <c r="V3574" i="1" s="1" a="1"/>
  <c r="V3574" i="1" s="1"/>
  <c r="U4073" i="1"/>
  <c r="U4074" i="1" s="1" a="1"/>
  <c r="U4074" i="1" s="1"/>
  <c r="U2320" i="1" a="1"/>
  <c r="U2320" i="1" s="1"/>
  <c r="U2322" i="1" a="1"/>
  <c r="U2322" i="1" s="1"/>
  <c r="V2448" i="1"/>
  <c r="V2449" i="1" s="1" a="1"/>
  <c r="V2449" i="1" s="1"/>
  <c r="V2450" i="1" s="1" a="1"/>
  <c r="V2450" i="1" s="1"/>
  <c r="U2452" i="1" a="1"/>
  <c r="U2452" i="1" s="1"/>
  <c r="U2454" i="1" a="1"/>
  <c r="U2454" i="1" s="1"/>
  <c r="V2568" i="1"/>
  <c r="V2569" i="1" s="1" a="1"/>
  <c r="V2569" i="1" s="1"/>
  <c r="V2570" i="1" s="1" a="1"/>
  <c r="V2570" i="1" s="1"/>
  <c r="U2572" i="1" a="1"/>
  <c r="U2572" i="1" s="1"/>
  <c r="U2574" i="1" a="1"/>
  <c r="U2574" i="1" s="1"/>
  <c r="U3281" i="1"/>
  <c r="U3280" i="1" s="1" a="1"/>
  <c r="U3280" i="1" s="1"/>
  <c r="V3548" i="1"/>
  <c r="V3549" i="1" s="1" a="1"/>
  <c r="V3549" i="1" s="1"/>
  <c r="V3550" i="1" s="1" a="1"/>
  <c r="V3550" i="1" s="1"/>
  <c r="V2320" i="1"/>
  <c r="V2321" i="1" s="1" a="1"/>
  <c r="V2321" i="1" s="1"/>
  <c r="V2322" i="1" s="1" a="1"/>
  <c r="V2322" i="1" s="1"/>
  <c r="U2356" i="1" a="1"/>
  <c r="U2356" i="1" s="1"/>
  <c r="U2358" i="1" a="1"/>
  <c r="U2358" i="1" s="1"/>
  <c r="U2416" i="1" a="1"/>
  <c r="U2416" i="1" s="1"/>
  <c r="U2418" i="1" a="1"/>
  <c r="U2418" i="1" s="1"/>
  <c r="V2452" i="1"/>
  <c r="V2453" i="1" s="1" a="1"/>
  <c r="V2453" i="1" s="1"/>
  <c r="V2454" i="1" s="1" a="1"/>
  <c r="V2454" i="1" s="1"/>
  <c r="U2560" i="1" a="1"/>
  <c r="U2560" i="1" s="1"/>
  <c r="U2562" i="1" a="1"/>
  <c r="U2562" i="1" s="1"/>
  <c r="V2572" i="1"/>
  <c r="V2573" i="1" s="1" a="1"/>
  <c r="V2573" i="1" s="1"/>
  <c r="V2574" i="1" s="1" a="1"/>
  <c r="V2574" i="1" s="1"/>
  <c r="U2576" i="1" a="1"/>
  <c r="U2576" i="1" s="1"/>
  <c r="U2578" i="1" a="1"/>
  <c r="U2578" i="1" s="1"/>
  <c r="U2833" i="1"/>
  <c r="U2834" i="1" s="1" a="1"/>
  <c r="U2834" i="1" s="1"/>
  <c r="V3524" i="1"/>
  <c r="V3525" i="1" s="1" a="1"/>
  <c r="V3525" i="1" s="1"/>
  <c r="V3526" i="1" s="1" a="1"/>
  <c r="V3526" i="1" s="1"/>
  <c r="V2828" i="1"/>
  <c r="V2829" i="1" s="1" a="1"/>
  <c r="V2829" i="1" s="1"/>
  <c r="V2830" i="1" s="1" a="1"/>
  <c r="V2830" i="1" s="1"/>
  <c r="V2834" i="1" a="1"/>
  <c r="V2834" i="1" s="1"/>
  <c r="V3280" i="1"/>
  <c r="V3281" i="1" s="1" a="1"/>
  <c r="V3281" i="1" s="1"/>
  <c r="V3282" i="1" s="1" a="1"/>
  <c r="V3282" i="1" s="1"/>
  <c r="U3912" i="1" a="1"/>
  <c r="U3912" i="1" s="1"/>
  <c r="U3914" i="1" a="1"/>
  <c r="U3914" i="1" s="1"/>
  <c r="V3912" i="1"/>
  <c r="V3913" i="1" s="1" a="1"/>
  <c r="V3913" i="1" s="1"/>
  <c r="V3914" i="1" s="1" a="1"/>
  <c r="V3914" i="1" s="1"/>
  <c r="U3952" i="1" a="1"/>
  <c r="U3952" i="1" s="1"/>
  <c r="U3954" i="1" a="1"/>
  <c r="U3954" i="1" s="1"/>
  <c r="V3952" i="1"/>
  <c r="V3953" i="1" s="1" a="1"/>
  <c r="V3953" i="1" s="1"/>
  <c r="V3954" i="1" s="1" a="1"/>
  <c r="V3954" i="1" s="1"/>
  <c r="V4072" i="1"/>
  <c r="V4073" i="1" s="1" a="1"/>
  <c r="V4073" i="1" s="1"/>
  <c r="V4074" i="1" s="1" a="1"/>
  <c r="V4074" i="1" s="1"/>
  <c r="V4468" i="1"/>
  <c r="V4469" i="1" s="1" a="1"/>
  <c r="V4469" i="1" s="1"/>
  <c r="V4470" i="1" s="1" a="1"/>
  <c r="V4470" i="1" s="1"/>
  <c r="U4480" i="1" a="1"/>
  <c r="U4480" i="1" s="1"/>
  <c r="U4482" i="1" a="1"/>
  <c r="U4482" i="1" s="1"/>
  <c r="V4512" i="1"/>
  <c r="V4513" i="1" s="1" a="1"/>
  <c r="V4513" i="1" s="1"/>
  <c r="V4514" i="1" s="1" a="1"/>
  <c r="V4514" i="1" s="1"/>
  <c r="U4765" i="1"/>
  <c r="U4766" i="1" s="1" a="1"/>
  <c r="U4766" i="1" s="1"/>
  <c r="V4480" i="1"/>
  <c r="V4481" i="1" s="1" a="1"/>
  <c r="V4481" i="1" s="1"/>
  <c r="V4482" i="1" s="1" a="1"/>
  <c r="V4482" i="1" s="1"/>
  <c r="V4764" i="1"/>
  <c r="V4765" i="1" s="1" a="1"/>
  <c r="V4765" i="1" s="1"/>
  <c r="V4766" i="1" s="1" a="1"/>
  <c r="V4766" i="1" s="1"/>
  <c r="V4880" i="1"/>
  <c r="V4881" i="1" s="1" a="1"/>
  <c r="V4881" i="1" s="1"/>
  <c r="V4882" i="1" s="1" a="1"/>
  <c r="V4882" i="1" s="1"/>
  <c r="V4984" i="1"/>
  <c r="V4985" i="1" s="1" a="1"/>
  <c r="V4985" i="1" s="1"/>
  <c r="V4986" i="1" s="1" a="1"/>
  <c r="V4986" i="1" s="1"/>
  <c r="U5573" i="1"/>
  <c r="U5574" i="1" s="1" a="1"/>
  <c r="U5574" i="1" s="1"/>
  <c r="U4881" i="1"/>
  <c r="U4880" i="1" s="1" a="1"/>
  <c r="U4880" i="1" s="1"/>
  <c r="U4985" i="1"/>
  <c r="U4984" i="1" s="1" a="1"/>
  <c r="U4984" i="1" s="1"/>
  <c r="U5645" i="1"/>
  <c r="U5644" i="1" s="1" a="1"/>
  <c r="U5644" i="1" s="1"/>
  <c r="V5648" i="1"/>
  <c r="V5649" i="1" s="1" a="1"/>
  <c r="V5649" i="1" s="1"/>
  <c r="V5650" i="1" s="1" a="1"/>
  <c r="V5650" i="1" s="1"/>
  <c r="V5564" i="1"/>
  <c r="V5565" i="1" s="1" a="1"/>
  <c r="V5565" i="1" s="1"/>
  <c r="V5566" i="1" s="1" a="1"/>
  <c r="V5566" i="1" s="1"/>
  <c r="U6369" i="1"/>
  <c r="U6370" i="1" s="1" a="1"/>
  <c r="U6370" i="1" s="1"/>
  <c r="U7321" i="1"/>
  <c r="U7320" i="1" s="1" a="1"/>
  <c r="U7320" i="1" s="1"/>
  <c r="V7712" i="1"/>
  <c r="V7713" i="1" s="1" a="1"/>
  <c r="V7713" i="1" s="1"/>
  <c r="V7714" i="1" s="1" a="1"/>
  <c r="V7714" i="1" s="1"/>
  <c r="V8196" i="1"/>
  <c r="V8197" i="1" s="1" a="1"/>
  <c r="V8197" i="1" s="1"/>
  <c r="V8198" i="1" s="1" a="1"/>
  <c r="V8198" i="1" s="1"/>
  <c r="V8272" i="1"/>
  <c r="V8273" i="1" s="1" a="1"/>
  <c r="V8273" i="1" s="1"/>
  <c r="V8274" i="1" s="1" a="1"/>
  <c r="V8274" i="1" s="1"/>
  <c r="U6296" i="1" a="1"/>
  <c r="U6296" i="1" s="1"/>
  <c r="U6298" i="1" a="1"/>
  <c r="U6298" i="1" s="1"/>
  <c r="V6368" i="1"/>
  <c r="V6369" i="1" s="1" a="1"/>
  <c r="V6369" i="1" s="1"/>
  <c r="V6370" i="1" s="1" a="1"/>
  <c r="V6370" i="1" s="1"/>
  <c r="V7100" i="1"/>
  <c r="V7101" i="1" s="1" a="1"/>
  <c r="V7101" i="1" s="1"/>
  <c r="V7102" i="1" s="1" a="1"/>
  <c r="V7102" i="1" s="1"/>
  <c r="V7301" i="1" a="1"/>
  <c r="V7301" i="1" s="1"/>
  <c r="V7302" i="1" s="1" a="1"/>
  <c r="V7302" i="1" s="1"/>
  <c r="V7316" i="1"/>
  <c r="V7317" i="1" s="1" a="1"/>
  <c r="V7317" i="1" s="1"/>
  <c r="V7318" i="1" s="1" a="1"/>
  <c r="V7318" i="1" s="1"/>
  <c r="V7108" i="1"/>
  <c r="V7109" i="1" s="1" a="1"/>
  <c r="V7109" i="1" s="1"/>
  <c r="V7110" i="1" s="1" a="1"/>
  <c r="V7110" i="1" s="1"/>
  <c r="U7281" i="1"/>
  <c r="U7280" i="1" s="1" a="1"/>
  <c r="U7280" i="1" s="1"/>
  <c r="U7305" i="1"/>
  <c r="U7304" i="1" s="1" a="1"/>
  <c r="U7304" i="1" s="1"/>
  <c r="V7548" i="1"/>
  <c r="V7549" i="1" s="1" a="1"/>
  <c r="V7549" i="1" s="1"/>
  <c r="V7550" i="1" s="1" a="1"/>
  <c r="V7550" i="1" s="1"/>
  <c r="U7569" i="1"/>
  <c r="U7568" i="1" s="1" a="1"/>
  <c r="U7568" i="1" s="1"/>
  <c r="U7513" i="1"/>
  <c r="U7514" i="1" s="1" a="1"/>
  <c r="U7514" i="1" s="1"/>
  <c r="V7297" i="1" a="1"/>
  <c r="V7297" i="1" s="1"/>
  <c r="V7298" i="1" s="1" a="1"/>
  <c r="V7298" i="1" s="1"/>
  <c r="V7508" i="1"/>
  <c r="V7509" i="1" s="1" a="1"/>
  <c r="V7509" i="1" s="1"/>
  <c r="V7510" i="1" s="1" a="1"/>
  <c r="V7510" i="1" s="1"/>
  <c r="U7493" i="1"/>
  <c r="U7492" i="1" s="1" a="1"/>
  <c r="U7492" i="1" s="1"/>
  <c r="U7505" i="1"/>
  <c r="U7504" i="1" s="1" a="1"/>
  <c r="U7504" i="1" s="1"/>
  <c r="V7504" i="1"/>
  <c r="V7505" i="1" s="1" a="1"/>
  <c r="V7505" i="1" s="1"/>
  <c r="V7506" i="1" s="1" a="1"/>
  <c r="V7506" i="1" s="1"/>
  <c r="U7509" i="1"/>
  <c r="U7508" i="1" s="1" a="1"/>
  <c r="U7508" i="1" s="1"/>
  <c r="V7516" i="1"/>
  <c r="V7517" i="1" s="1" a="1"/>
  <c r="V7517" i="1" s="1"/>
  <c r="V7518" i="1" s="1" a="1"/>
  <c r="V7518" i="1" s="1"/>
  <c r="V7532" i="1"/>
  <c r="V7533" i="1" s="1" a="1"/>
  <c r="V7533" i="1" s="1"/>
  <c r="V7534" i="1" s="1" a="1"/>
  <c r="V7534" i="1" s="1"/>
  <c r="V7556" i="1"/>
  <c r="V7557" i="1" s="1" a="1"/>
  <c r="V7557" i="1" s="1"/>
  <c r="V7558" i="1" s="1" a="1"/>
  <c r="V7558" i="1" s="1"/>
  <c r="U7673" i="1"/>
  <c r="U7674" i="1" s="1" a="1"/>
  <c r="U7674" i="1" s="1"/>
  <c r="V7684" i="1"/>
  <c r="V7685" i="1" s="1" a="1"/>
  <c r="V7685" i="1" s="1"/>
  <c r="V7686" i="1" s="1" a="1"/>
  <c r="V7686" i="1" s="1"/>
  <c r="U7713" i="1"/>
  <c r="U7714" i="1" s="1" a="1"/>
  <c r="U7714" i="1" s="1"/>
  <c r="V7568" i="1"/>
  <c r="V7569" i="1" s="1" a="1"/>
  <c r="V7569" i="1" s="1"/>
  <c r="V7570" i="1" s="1" a="1"/>
  <c r="V7570" i="1" s="1"/>
  <c r="U8233" i="1"/>
  <c r="U8234" i="1" s="1" a="1"/>
  <c r="U8234" i="1" s="1"/>
  <c r="U8197" i="1"/>
  <c r="U8196" i="1" s="1" a="1"/>
  <c r="U8196" i="1" s="1"/>
  <c r="U8272" i="1" a="1"/>
  <c r="U8272" i="1" s="1"/>
  <c r="U8274" i="1" a="1"/>
  <c r="U8274" i="1" s="1"/>
  <c r="U5898" i="1" l="1" a="1"/>
  <c r="U5898" i="1" s="1"/>
  <c r="U5926" i="1" a="1"/>
  <c r="U5926" i="1" s="1"/>
  <c r="U4332" i="1" a="1"/>
  <c r="U4332" i="1" s="1"/>
  <c r="U722" i="1" a="1"/>
  <c r="U722" i="1" s="1"/>
  <c r="U5846" i="1" a="1"/>
  <c r="U5846" i="1" s="1"/>
  <c r="U3612" i="1" a="1"/>
  <c r="U3612" i="1" s="1"/>
  <c r="U5946" i="1" a="1"/>
  <c r="U5946" i="1" s="1"/>
  <c r="U5918" i="1" a="1"/>
  <c r="U5918" i="1" s="1"/>
  <c r="U5956" i="1" a="1"/>
  <c r="U5956" i="1" s="1"/>
  <c r="U5930" i="1" a="1"/>
  <c r="U5930" i="1" s="1"/>
  <c r="U7200" i="1" a="1"/>
  <c r="U7200" i="1" s="1"/>
  <c r="U4066" i="1" a="1"/>
  <c r="U4066" i="1" s="1"/>
  <c r="U3504" i="1" a="1"/>
  <c r="U3504" i="1" s="1"/>
  <c r="U5648" i="1" a="1"/>
  <c r="U5648" i="1" s="1"/>
  <c r="U1120" i="1" a="1"/>
  <c r="U1120" i="1" s="1"/>
  <c r="U1212" i="1" a="1"/>
  <c r="U1212" i="1" s="1"/>
  <c r="U1588" i="1" a="1"/>
  <c r="U1588" i="1" s="1"/>
  <c r="U4296" i="1" a="1"/>
  <c r="U4296" i="1" s="1"/>
  <c r="U4298" i="1" a="1"/>
  <c r="U4298" i="1" s="1"/>
  <c r="U4438" i="1" a="1"/>
  <c r="U4438" i="1" s="1"/>
  <c r="U878" i="1" a="1"/>
  <c r="U878" i="1" s="1"/>
  <c r="U3894" i="1" a="1"/>
  <c r="U3894" i="1" s="1"/>
  <c r="U7214" i="1" a="1"/>
  <c r="U7214" i="1" s="1"/>
  <c r="U3154" i="1" a="1"/>
  <c r="U3154" i="1" s="1"/>
  <c r="U1798" i="1" a="1"/>
  <c r="U1798" i="1" s="1"/>
  <c r="U2082" i="1" a="1"/>
  <c r="U2082" i="1" s="1"/>
  <c r="U4642" i="1" a="1"/>
  <c r="U4642" i="1" s="1"/>
  <c r="U2030" i="1" a="1"/>
  <c r="U2030" i="1" s="1"/>
  <c r="U2270" i="1" a="1"/>
  <c r="U2270" i="1" s="1"/>
  <c r="U1382" i="1" a="1"/>
  <c r="U1382" i="1" s="1"/>
  <c r="U1898" i="1" a="1"/>
  <c r="U1898" i="1" s="1"/>
  <c r="U2666" i="1" a="1"/>
  <c r="U2666" i="1" s="1"/>
  <c r="U6792" i="1" a="1"/>
  <c r="U6792" i="1" s="1"/>
  <c r="U5322" i="1" a="1"/>
  <c r="U5322" i="1" s="1"/>
  <c r="U6962" i="1" a="1"/>
  <c r="U6962" i="1" s="1"/>
  <c r="U6670" i="1" a="1"/>
  <c r="U6670" i="1" s="1"/>
  <c r="U4426" i="1" a="1"/>
  <c r="U4426" i="1" s="1"/>
  <c r="U586" i="1" a="1"/>
  <c r="U586" i="1" s="1"/>
  <c r="U4674" i="1" a="1"/>
  <c r="U4674" i="1" s="1"/>
  <c r="U2898" i="1" a="1"/>
  <c r="U2898" i="1" s="1"/>
  <c r="U4546" i="1" a="1"/>
  <c r="U4546" i="1" s="1"/>
  <c r="U2426" i="1" a="1"/>
  <c r="U2426" i="1" s="1"/>
  <c r="U3038" i="1" a="1"/>
  <c r="U3038" i="1" s="1"/>
  <c r="U1630" i="1" a="1"/>
  <c r="U1630" i="1" s="1"/>
  <c r="U802" i="1" a="1"/>
  <c r="U802" i="1" s="1"/>
  <c r="U1718" i="1" a="1"/>
  <c r="U1718" i="1" s="1"/>
  <c r="U2978" i="1" a="1"/>
  <c r="U2978" i="1" s="1"/>
  <c r="U4454" i="1" a="1"/>
  <c r="U4454" i="1" s="1"/>
  <c r="U8148" i="1" a="1"/>
  <c r="U8148" i="1" s="1"/>
  <c r="U2272" i="1" a="1"/>
  <c r="U2272" i="1" s="1"/>
  <c r="U4824" i="1" a="1"/>
  <c r="U4824" i="1" s="1"/>
  <c r="U3328" i="1" a="1"/>
  <c r="U3328" i="1" s="1"/>
  <c r="U1952" i="1" a="1"/>
  <c r="U1952" i="1" s="1"/>
  <c r="U1480" i="1" a="1"/>
  <c r="U1480" i="1" s="1"/>
  <c r="U2116" i="1" a="1"/>
  <c r="U2116" i="1" s="1"/>
  <c r="U1564" i="1" a="1"/>
  <c r="U1564" i="1" s="1"/>
  <c r="U4822" i="1" a="1"/>
  <c r="U4822" i="1" s="1"/>
  <c r="U4414" i="1" a="1"/>
  <c r="U4414" i="1" s="1"/>
  <c r="U4446" i="1" a="1"/>
  <c r="U4446" i="1" s="1"/>
  <c r="U4410" i="1" a="1"/>
  <c r="U4410" i="1" s="1"/>
  <c r="U398" i="1" a="1"/>
  <c r="U398" i="1" s="1"/>
  <c r="U1102" i="1" a="1"/>
  <c r="U1102" i="1" s="1"/>
  <c r="U2894" i="1" a="1"/>
  <c r="U2894" i="1" s="1"/>
  <c r="U2692" i="1" a="1"/>
  <c r="U2692" i="1" s="1"/>
  <c r="U2364" i="1" a="1"/>
  <c r="U2364" i="1" s="1"/>
  <c r="U2196" i="1" a="1"/>
  <c r="U2196" i="1" s="1"/>
  <c r="U1980" i="1" a="1"/>
  <c r="U1980" i="1" s="1"/>
  <c r="U6684" i="1" a="1"/>
  <c r="U6684" i="1" s="1"/>
  <c r="U2588" i="1" a="1"/>
  <c r="U2588" i="1" s="1"/>
  <c r="U1384" i="1" a="1"/>
  <c r="U1384" i="1" s="1"/>
  <c r="U836" i="1" a="1"/>
  <c r="U836" i="1" s="1"/>
  <c r="U4144" i="1" a="1"/>
  <c r="U4144" i="1" s="1"/>
  <c r="U2088" i="1" a="1"/>
  <c r="U2088" i="1" s="1"/>
  <c r="U3788" i="1" a="1"/>
  <c r="U3788" i="1" s="1"/>
  <c r="U1404" i="1" a="1"/>
  <c r="U1404" i="1" s="1"/>
  <c r="U2964" i="1" a="1"/>
  <c r="U2964" i="1" s="1"/>
  <c r="U2500" i="1" a="1"/>
  <c r="U2500" i="1" s="1"/>
  <c r="U6868" i="1" a="1"/>
  <c r="U6868" i="1" s="1"/>
  <c r="U6416" i="1" a="1"/>
  <c r="U6416" i="1" s="1"/>
  <c r="U6080" i="1" a="1"/>
  <c r="U6080" i="1" s="1"/>
  <c r="U1636" i="1" a="1"/>
  <c r="U1636" i="1" s="1"/>
  <c r="U1792" i="1" a="1"/>
  <c r="U1792" i="1" s="1"/>
  <c r="U4832" i="1" a="1"/>
  <c r="U4832" i="1" s="1"/>
  <c r="U5116" i="1" a="1"/>
  <c r="U5116" i="1" s="1"/>
  <c r="U7544" i="1" a="1"/>
  <c r="U7544" i="1" s="1"/>
  <c r="U2304" i="1" a="1"/>
  <c r="U2304" i="1" s="1"/>
  <c r="U3762" i="1" a="1"/>
  <c r="U3762" i="1" s="1"/>
  <c r="U4106" i="1" a="1"/>
  <c r="U4106" i="1" s="1"/>
  <c r="U2962" i="1" a="1"/>
  <c r="U2962" i="1" s="1"/>
  <c r="U1990" i="1" a="1"/>
  <c r="U1990" i="1" s="1"/>
  <c r="U1106" i="1" a="1"/>
  <c r="U1106" i="1" s="1"/>
  <c r="U538" i="1" a="1"/>
  <c r="U538" i="1" s="1"/>
  <c r="U7250" i="1" a="1"/>
  <c r="U7250" i="1" s="1"/>
  <c r="U4994" i="1" a="1"/>
  <c r="U4994" i="1" s="1"/>
  <c r="U2862" i="1" a="1"/>
  <c r="U2862" i="1" s="1"/>
  <c r="U2290" i="1" a="1"/>
  <c r="U2290" i="1" s="1"/>
  <c r="U6258" i="1" a="1"/>
  <c r="U6258" i="1" s="1"/>
  <c r="U6994" i="1" a="1"/>
  <c r="U6994" i="1" s="1"/>
  <c r="U962" i="1" a="1"/>
  <c r="U962" i="1" s="1"/>
  <c r="U3192" i="1" a="1"/>
  <c r="U3192" i="1" s="1"/>
  <c r="U2430" i="1" a="1"/>
  <c r="U2430" i="1" s="1"/>
  <c r="U2586" i="1" a="1"/>
  <c r="U2586" i="1" s="1"/>
  <c r="U5122" i="1" a="1"/>
  <c r="U5122" i="1" s="1"/>
  <c r="U3610" i="1" a="1"/>
  <c r="U3610" i="1" s="1"/>
  <c r="U5226" i="1" a="1"/>
  <c r="U5226" i="1" s="1"/>
  <c r="U4564" i="1" a="1"/>
  <c r="U4564" i="1" s="1"/>
  <c r="U2740" i="1" a="1"/>
  <c r="U2740" i="1" s="1"/>
  <c r="U3256" i="1" a="1"/>
  <c r="U3256" i="1" s="1"/>
  <c r="U8106" i="1" a="1"/>
  <c r="U8106" i="1" s="1"/>
  <c r="U2510" i="1" a="1"/>
  <c r="U2510" i="1" s="1"/>
  <c r="U3598" i="1" a="1"/>
  <c r="U3598" i="1" s="1"/>
  <c r="U2670" i="1" a="1"/>
  <c r="U2670" i="1" s="1"/>
  <c r="U2558" i="1" a="1"/>
  <c r="U2558" i="1" s="1"/>
  <c r="U3854" i="1" a="1"/>
  <c r="U3854" i="1" s="1"/>
  <c r="U1468" i="1" a="1"/>
  <c r="U1468" i="1" s="1"/>
  <c r="U2852" i="1" a="1"/>
  <c r="U2852" i="1" s="1"/>
  <c r="U4328" i="1" a="1"/>
  <c r="U4328" i="1" s="1"/>
  <c r="U3268" i="1" a="1"/>
  <c r="U3268" i="1" s="1"/>
  <c r="U4600" i="1" a="1"/>
  <c r="U4600" i="1" s="1"/>
  <c r="U2900" i="1" a="1"/>
  <c r="U2900" i="1" s="1"/>
  <c r="U7668" i="1" a="1"/>
  <c r="U7668" i="1" s="1"/>
  <c r="U2404" i="1" a="1"/>
  <c r="U2404" i="1" s="1"/>
  <c r="U420" i="1" a="1"/>
  <c r="U420" i="1" s="1"/>
  <c r="U5862" i="1" a="1"/>
  <c r="U5862" i="1" s="1"/>
  <c r="U6790" i="1" a="1"/>
  <c r="U6790" i="1" s="1"/>
  <c r="U1148" i="1" a="1"/>
  <c r="U1148" i="1" s="1"/>
  <c r="U1808" i="1" a="1"/>
  <c r="U1808" i="1" s="1"/>
  <c r="U7532" i="1" a="1"/>
  <c r="U7532" i="1" s="1"/>
  <c r="U784" i="1" a="1"/>
  <c r="U784" i="1" s="1"/>
  <c r="U4560" i="1" a="1"/>
  <c r="U4560" i="1" s="1"/>
  <c r="U998" i="1" a="1"/>
  <c r="U998" i="1" s="1"/>
  <c r="U600" i="1" a="1"/>
  <c r="U600" i="1" s="1"/>
  <c r="U3432" i="1" a="1"/>
  <c r="U3432" i="1" s="1"/>
  <c r="U7316" i="1" a="1"/>
  <c r="U7316" i="1" s="1"/>
  <c r="U7506" i="1" a="1"/>
  <c r="U7506" i="1" s="1"/>
  <c r="U7296" i="1" a="1"/>
  <c r="U7296" i="1" s="1"/>
  <c r="U4072" i="1" a="1"/>
  <c r="U4072" i="1" s="1"/>
  <c r="U7108" i="1" a="1"/>
  <c r="U7108" i="1" s="1"/>
  <c r="U4512" i="1" a="1"/>
  <c r="U4512" i="1" s="1"/>
  <c r="U2832" i="1" a="1"/>
  <c r="U2832" i="1" s="1"/>
  <c r="U8198" i="1" a="1"/>
  <c r="U8198" i="1" s="1"/>
  <c r="U7494" i="1" a="1"/>
  <c r="U7494" i="1" s="1"/>
  <c r="U7510" i="1" a="1"/>
  <c r="U7510" i="1" s="1"/>
  <c r="U7302" i="1" a="1"/>
  <c r="U7302" i="1" s="1"/>
  <c r="U5564" i="1" a="1"/>
  <c r="U5564" i="1" s="1"/>
  <c r="U7322" i="1" a="1"/>
  <c r="U7322" i="1" s="1"/>
  <c r="U4986" i="1" a="1"/>
  <c r="U4986" i="1" s="1"/>
  <c r="U6162" i="1" a="1"/>
  <c r="U6162" i="1" s="1"/>
  <c r="U7550" i="1" a="1"/>
  <c r="U7550" i="1" s="1"/>
  <c r="U7570" i="1" a="1"/>
  <c r="U7570" i="1" s="1"/>
  <c r="U7306" i="1" a="1"/>
  <c r="U7306" i="1" s="1"/>
  <c r="U492" i="1" a="1"/>
  <c r="U492" i="1" s="1"/>
  <c r="U490" i="1" a="1"/>
  <c r="U490" i="1" s="1"/>
  <c r="U7558" i="1" a="1"/>
  <c r="U7558" i="1" s="1"/>
  <c r="U5554" i="1" a="1"/>
  <c r="U5554" i="1" s="1"/>
  <c r="U8232" i="1" a="1"/>
  <c r="U8232" i="1" s="1"/>
  <c r="U7712" i="1" a="1"/>
  <c r="U7712" i="1" s="1"/>
  <c r="U7512" i="1" a="1"/>
  <c r="U7512" i="1" s="1"/>
  <c r="U7282" i="1" a="1"/>
  <c r="U7282" i="1" s="1"/>
  <c r="U6368" i="1" a="1"/>
  <c r="U6368" i="1" s="1"/>
  <c r="U5646" i="1" a="1"/>
  <c r="U5646" i="1" s="1"/>
  <c r="U4764" i="1" a="1"/>
  <c r="U4764" i="1" s="1"/>
  <c r="U3282" i="1" a="1"/>
  <c r="U3282" i="1" s="1"/>
  <c r="U7496" i="1" a="1"/>
  <c r="U7496" i="1" s="1"/>
  <c r="U504" i="1" a="1"/>
  <c r="U504" i="1" s="1"/>
  <c r="U4882" i="1" a="1"/>
  <c r="U4882" i="1" s="1"/>
  <c r="U5572" i="1" a="1"/>
  <c r="U5572" i="1" s="1"/>
  <c r="U7672" i="1" a="1"/>
  <c r="U7672" i="1" s="1"/>
  <c r="Q37" i="12" l="1"/>
  <c r="O37" i="12"/>
  <c r="K37" i="12"/>
  <c r="M37" i="12" s="1"/>
  <c r="Q36" i="12"/>
  <c r="O36" i="12"/>
  <c r="K36" i="12"/>
  <c r="M36" i="12" s="1"/>
  <c r="Q35" i="12"/>
  <c r="O35" i="12"/>
  <c r="K35" i="12"/>
  <c r="M35" i="12" s="1"/>
  <c r="Q34" i="12"/>
  <c r="O34" i="12"/>
  <c r="M34" i="12"/>
  <c r="N34" i="12" s="1"/>
  <c r="K34" i="12"/>
  <c r="Q33" i="12"/>
  <c r="O33" i="12"/>
  <c r="K33" i="12"/>
  <c r="M33" i="12" s="1"/>
  <c r="Q32" i="12"/>
  <c r="O32" i="12"/>
  <c r="M32" i="12"/>
  <c r="P32" i="12" s="1"/>
  <c r="K32" i="12"/>
  <c r="Q31" i="12"/>
  <c r="O31" i="12"/>
  <c r="K31" i="12"/>
  <c r="M31" i="12" s="1"/>
  <c r="Q30" i="12"/>
  <c r="O30" i="12"/>
  <c r="K30" i="12"/>
  <c r="M30" i="12" s="1"/>
  <c r="Q29" i="12"/>
  <c r="O29" i="12"/>
  <c r="K29" i="12"/>
  <c r="M29" i="12" s="1"/>
  <c r="Q28" i="12"/>
  <c r="O28" i="12"/>
  <c r="K28" i="12"/>
  <c r="M28" i="12" s="1"/>
  <c r="Q27" i="12"/>
  <c r="O27" i="12"/>
  <c r="K27" i="12"/>
  <c r="M27" i="12" s="1"/>
  <c r="Q26" i="12"/>
  <c r="O26" i="12"/>
  <c r="K26" i="12"/>
  <c r="M26" i="12" s="1"/>
  <c r="Q25" i="12"/>
  <c r="O25" i="12"/>
  <c r="K25" i="12"/>
  <c r="M25" i="12" s="1"/>
  <c r="Q24" i="12"/>
  <c r="O24" i="12"/>
  <c r="K24" i="12"/>
  <c r="M24" i="12" s="1"/>
  <c r="Q23" i="12"/>
  <c r="O23" i="12"/>
  <c r="M23" i="12"/>
  <c r="P23" i="12" s="1"/>
  <c r="K23" i="12"/>
  <c r="Q22" i="12"/>
  <c r="O22" i="12"/>
  <c r="K22" i="12"/>
  <c r="M22" i="12" s="1"/>
  <c r="Q21" i="12"/>
  <c r="O21" i="12"/>
  <c r="K21" i="12"/>
  <c r="M21" i="12" s="1"/>
  <c r="Q20" i="12"/>
  <c r="O20" i="12"/>
  <c r="K20" i="12"/>
  <c r="M20" i="12" s="1"/>
  <c r="Q19" i="12"/>
  <c r="O19" i="12"/>
  <c r="K19" i="12"/>
  <c r="M19" i="12" s="1"/>
  <c r="Q18" i="12"/>
  <c r="O18" i="12"/>
  <c r="K18" i="12"/>
  <c r="M18" i="12" s="1"/>
  <c r="Q17" i="12"/>
  <c r="O17" i="12"/>
  <c r="K17" i="12"/>
  <c r="M17" i="12" s="1"/>
  <c r="N17" i="12" s="1"/>
  <c r="Q16" i="12"/>
  <c r="O16" i="12"/>
  <c r="K16" i="12"/>
  <c r="M16" i="12" s="1"/>
  <c r="P16" i="12" s="1"/>
  <c r="Q15" i="12"/>
  <c r="O15" i="12"/>
  <c r="K15" i="12"/>
  <c r="M15" i="12" s="1"/>
  <c r="N15" i="12" s="1"/>
  <c r="Q14" i="12"/>
  <c r="O14" i="12"/>
  <c r="M14" i="12"/>
  <c r="N14" i="12" s="1"/>
  <c r="K14" i="12"/>
  <c r="Q13" i="12"/>
  <c r="O13" i="12"/>
  <c r="K13" i="12"/>
  <c r="M13" i="12" s="1"/>
  <c r="N13" i="12" s="1"/>
  <c r="Q12" i="12"/>
  <c r="O12" i="12"/>
  <c r="M12" i="12"/>
  <c r="P12" i="12" s="1"/>
  <c r="K12" i="12"/>
  <c r="Q11" i="12"/>
  <c r="O11" i="12"/>
  <c r="K11" i="12"/>
  <c r="M11" i="12" s="1"/>
  <c r="N11" i="12" s="1"/>
  <c r="Q10" i="12"/>
  <c r="O10" i="12"/>
  <c r="M10" i="12"/>
  <c r="P10" i="12" s="1"/>
  <c r="K10" i="12"/>
  <c r="Q9" i="12"/>
  <c r="O9" i="12"/>
  <c r="K9" i="12"/>
  <c r="M9" i="12" s="1"/>
  <c r="P9" i="12" s="1"/>
  <c r="Q8" i="12"/>
  <c r="P8" i="12"/>
  <c r="O8" i="12"/>
  <c r="N8" i="12"/>
  <c r="K8" i="12"/>
  <c r="Q7" i="12"/>
  <c r="O7" i="12"/>
  <c r="M7" i="12"/>
  <c r="K7" i="12"/>
  <c r="Q6" i="12"/>
  <c r="O6" i="12"/>
  <c r="K6" i="12"/>
  <c r="M6" i="12" s="1"/>
  <c r="N6" i="12" s="1"/>
  <c r="Q5" i="12"/>
  <c r="O5" i="12"/>
  <c r="K5" i="12"/>
  <c r="M5" i="12" s="1"/>
  <c r="Q4" i="12"/>
  <c r="O4" i="12"/>
  <c r="M4" i="12"/>
  <c r="N4" i="12" s="1"/>
  <c r="K4" i="12"/>
  <c r="Q3" i="12"/>
  <c r="O3" i="12"/>
  <c r="K3" i="12"/>
  <c r="M3" i="12" s="1"/>
  <c r="Q2" i="12"/>
  <c r="O2" i="12"/>
  <c r="M2" i="12"/>
  <c r="K2" i="12"/>
  <c r="N32" i="12" l="1"/>
  <c r="P14" i="12"/>
  <c r="N23" i="12"/>
  <c r="P34" i="12"/>
  <c r="N10" i="12"/>
  <c r="N12" i="12"/>
  <c r="P13" i="12"/>
  <c r="N22" i="12"/>
  <c r="P22" i="12"/>
  <c r="P24" i="12"/>
  <c r="N24" i="12"/>
  <c r="P27" i="12"/>
  <c r="N27" i="12"/>
  <c r="N29" i="12"/>
  <c r="P29" i="12"/>
  <c r="P31" i="12"/>
  <c r="N31" i="12"/>
  <c r="N16" i="12"/>
  <c r="P19" i="12"/>
  <c r="N19" i="12"/>
  <c r="P21" i="12"/>
  <c r="N21" i="12"/>
  <c r="N26" i="12"/>
  <c r="P26" i="12"/>
  <c r="N30" i="12"/>
  <c r="P30" i="12"/>
  <c r="P33" i="12"/>
  <c r="N33" i="12"/>
  <c r="N35" i="12"/>
  <c r="P35" i="12"/>
  <c r="P3" i="12"/>
  <c r="N3" i="12"/>
  <c r="P5" i="12"/>
  <c r="N5" i="12"/>
  <c r="P11" i="12"/>
  <c r="P15" i="12"/>
  <c r="P17" i="12"/>
  <c r="P2" i="12"/>
  <c r="N2" i="12"/>
  <c r="P7" i="12"/>
  <c r="N7" i="12"/>
  <c r="P18" i="12"/>
  <c r="N18" i="12"/>
  <c r="P25" i="12"/>
  <c r="N25" i="12"/>
  <c r="P37" i="12"/>
  <c r="N37" i="12"/>
  <c r="N9" i="12"/>
  <c r="P20" i="12"/>
  <c r="N20" i="12"/>
  <c r="N28" i="12"/>
  <c r="P28" i="12"/>
  <c r="N36" i="12"/>
  <c r="P36" i="12"/>
  <c r="P4" i="12"/>
  <c r="P6" i="12"/>
  <c r="S388" i="1" l="1"/>
  <c r="S390" i="1" s="1"/>
  <c r="V388" i="1"/>
  <c r="V389" i="1" s="1" a="1"/>
  <c r="V389" i="1" s="1"/>
  <c r="V390" i="1" s="1" a="1"/>
  <c r="V390" i="1" s="1"/>
  <c r="R389" i="1"/>
  <c r="R388" i="1" s="1"/>
  <c r="T389" i="1"/>
  <c r="U389" i="1"/>
  <c r="U388" i="1" s="1" a="1"/>
  <c r="U388" i="1" s="1"/>
  <c r="W389" i="1" a="1"/>
  <c r="W389" i="1" s="1"/>
  <c r="U390" i="1" a="1"/>
  <c r="U390" i="1" s="1"/>
  <c r="S392" i="1"/>
  <c r="S395" i="1" s="1"/>
  <c r="R393" i="1"/>
  <c r="R395" i="1" s="1"/>
  <c r="T393" i="1"/>
  <c r="S396" i="1"/>
  <c r="S398" i="1" s="1"/>
  <c r="R397" i="1"/>
  <c r="R399" i="1" s="1"/>
  <c r="T397" i="1"/>
  <c r="R400" i="1"/>
  <c r="S400" i="1"/>
  <c r="R401" i="1"/>
  <c r="S401" i="1"/>
  <c r="T401" i="1"/>
  <c r="R402" i="1"/>
  <c r="S402" i="1"/>
  <c r="R403" i="1"/>
  <c r="S403" i="1"/>
  <c r="S404" i="1"/>
  <c r="S406" i="1" s="1"/>
  <c r="R405" i="1"/>
  <c r="R406" i="1" s="1"/>
  <c r="T405" i="1"/>
  <c r="R408" i="1"/>
  <c r="S408" i="1"/>
  <c r="R409" i="1"/>
  <c r="S409" i="1"/>
  <c r="T409" i="1"/>
  <c r="R410" i="1"/>
  <c r="S410" i="1"/>
  <c r="R411" i="1"/>
  <c r="S411" i="1"/>
  <c r="S412" i="1"/>
  <c r="S413" i="1" s="1"/>
  <c r="R413" i="1"/>
  <c r="R415" i="1" s="1"/>
  <c r="T413" i="1"/>
  <c r="S416" i="1"/>
  <c r="S419" i="1" s="1"/>
  <c r="R417" i="1"/>
  <c r="R416" i="1" s="1"/>
  <c r="T417" i="1"/>
  <c r="S420" i="1"/>
  <c r="S421" i="1" s="1"/>
  <c r="R421" i="1"/>
  <c r="R422" i="1" s="1"/>
  <c r="T421" i="1"/>
  <c r="S424" i="1"/>
  <c r="S426" i="1" s="1"/>
  <c r="R425" i="1"/>
  <c r="R426" i="1" s="1"/>
  <c r="T425" i="1"/>
  <c r="S428" i="1"/>
  <c r="S429" i="1" s="1"/>
  <c r="R429" i="1"/>
  <c r="R431" i="1" s="1"/>
  <c r="T429" i="1"/>
  <c r="S432" i="1"/>
  <c r="S435" i="1" s="1"/>
  <c r="R433" i="1"/>
  <c r="R432" i="1" s="1"/>
  <c r="T433" i="1"/>
  <c r="R436" i="1"/>
  <c r="S436" i="1"/>
  <c r="R437" i="1"/>
  <c r="S437" i="1"/>
  <c r="T437" i="1"/>
  <c r="R438" i="1"/>
  <c r="S438" i="1"/>
  <c r="R439" i="1"/>
  <c r="S439" i="1"/>
  <c r="R440" i="1"/>
  <c r="S440" i="1"/>
  <c r="R441" i="1"/>
  <c r="S441" i="1"/>
  <c r="T441" i="1"/>
  <c r="R442" i="1"/>
  <c r="S442" i="1"/>
  <c r="R443" i="1"/>
  <c r="S443" i="1"/>
  <c r="R444" i="1"/>
  <c r="S444" i="1"/>
  <c r="R445" i="1"/>
  <c r="S445" i="1"/>
  <c r="T445" i="1"/>
  <c r="R446" i="1"/>
  <c r="S446" i="1"/>
  <c r="R447" i="1"/>
  <c r="S447" i="1"/>
  <c r="S448" i="1"/>
  <c r="S450" i="1" s="1"/>
  <c r="R449" i="1"/>
  <c r="R448" i="1" s="1"/>
  <c r="T449" i="1"/>
  <c r="R452" i="1"/>
  <c r="S452" i="1"/>
  <c r="R453" i="1"/>
  <c r="S453" i="1"/>
  <c r="T453" i="1"/>
  <c r="R454" i="1"/>
  <c r="S454" i="1"/>
  <c r="R455" i="1"/>
  <c r="S455" i="1"/>
  <c r="R456" i="1"/>
  <c r="S456" i="1"/>
  <c r="R457" i="1"/>
  <c r="S457" i="1"/>
  <c r="T457" i="1"/>
  <c r="R458" i="1"/>
  <c r="S458" i="1"/>
  <c r="R459" i="1"/>
  <c r="S459" i="1"/>
  <c r="S460" i="1"/>
  <c r="S461" i="1" s="1"/>
  <c r="R461" i="1"/>
  <c r="R462" i="1" s="1"/>
  <c r="T461" i="1"/>
  <c r="R464" i="1"/>
  <c r="S464" i="1"/>
  <c r="R465" i="1"/>
  <c r="S465" i="1"/>
  <c r="T465" i="1"/>
  <c r="R466" i="1"/>
  <c r="S466" i="1"/>
  <c r="R467" i="1"/>
  <c r="S467" i="1"/>
  <c r="S468" i="1"/>
  <c r="S471" i="1" s="1"/>
  <c r="R469" i="1"/>
  <c r="R468" i="1" s="1"/>
  <c r="T469" i="1"/>
  <c r="R472" i="1"/>
  <c r="S472" i="1"/>
  <c r="R473" i="1"/>
  <c r="S473" i="1"/>
  <c r="T473" i="1"/>
  <c r="R474" i="1"/>
  <c r="S474" i="1"/>
  <c r="R475" i="1"/>
  <c r="S475" i="1"/>
  <c r="R476" i="1"/>
  <c r="S476" i="1"/>
  <c r="R477" i="1"/>
  <c r="S477" i="1"/>
  <c r="T477" i="1"/>
  <c r="R478" i="1"/>
  <c r="S478" i="1"/>
  <c r="R479" i="1"/>
  <c r="S479" i="1"/>
  <c r="R480" i="1"/>
  <c r="S480" i="1"/>
  <c r="R481" i="1"/>
  <c r="S481" i="1"/>
  <c r="T481" i="1"/>
  <c r="R482" i="1"/>
  <c r="S482" i="1"/>
  <c r="R483" i="1"/>
  <c r="S483" i="1"/>
  <c r="S484" i="1"/>
  <c r="S486" i="1" s="1"/>
  <c r="R485" i="1"/>
  <c r="R484" i="1" s="1"/>
  <c r="T485" i="1"/>
  <c r="S488" i="1"/>
  <c r="S490" i="1" s="1"/>
  <c r="R489" i="1"/>
  <c r="R488" i="1" s="1"/>
  <c r="T489" i="1"/>
  <c r="S492" i="1"/>
  <c r="S494" i="1" s="1"/>
  <c r="R493" i="1"/>
  <c r="R492" i="1" s="1"/>
  <c r="T493" i="1"/>
  <c r="R496" i="1"/>
  <c r="S496" i="1"/>
  <c r="R497" i="1"/>
  <c r="S497" i="1"/>
  <c r="T497" i="1"/>
  <c r="R498" i="1"/>
  <c r="S498" i="1"/>
  <c r="R499" i="1"/>
  <c r="S499" i="1"/>
  <c r="R500" i="1"/>
  <c r="S500" i="1"/>
  <c r="R501" i="1"/>
  <c r="S501" i="1"/>
  <c r="T501" i="1"/>
  <c r="R502" i="1"/>
  <c r="S502" i="1"/>
  <c r="R503" i="1"/>
  <c r="S503" i="1"/>
  <c r="S504" i="1"/>
  <c r="S506" i="1" s="1"/>
  <c r="R505" i="1"/>
  <c r="R504" i="1" s="1"/>
  <c r="T505" i="1"/>
  <c r="R508" i="1"/>
  <c r="S508" i="1"/>
  <c r="R509" i="1"/>
  <c r="S509" i="1"/>
  <c r="T509" i="1"/>
  <c r="R510" i="1"/>
  <c r="S510" i="1"/>
  <c r="R511" i="1"/>
  <c r="S511" i="1"/>
  <c r="R512" i="1"/>
  <c r="S512" i="1"/>
  <c r="R513" i="1"/>
  <c r="S513" i="1"/>
  <c r="T513" i="1"/>
  <c r="R514" i="1"/>
  <c r="S514" i="1"/>
  <c r="R515" i="1"/>
  <c r="S515" i="1"/>
  <c r="R516" i="1"/>
  <c r="S516" i="1"/>
  <c r="R517" i="1"/>
  <c r="S517" i="1"/>
  <c r="T517" i="1"/>
  <c r="R518" i="1"/>
  <c r="S518" i="1"/>
  <c r="R519" i="1"/>
  <c r="S519" i="1"/>
  <c r="R520" i="1"/>
  <c r="S520" i="1"/>
  <c r="R521" i="1"/>
  <c r="S521" i="1"/>
  <c r="T521" i="1"/>
  <c r="R522" i="1"/>
  <c r="S522" i="1"/>
  <c r="R523" i="1"/>
  <c r="S523" i="1"/>
  <c r="S524" i="1"/>
  <c r="S525" i="1" s="1"/>
  <c r="R525" i="1"/>
  <c r="R526" i="1" s="1"/>
  <c r="T525" i="1"/>
  <c r="R528" i="1"/>
  <c r="S528" i="1"/>
  <c r="R529" i="1"/>
  <c r="S529" i="1"/>
  <c r="T529" i="1"/>
  <c r="R530" i="1"/>
  <c r="S530" i="1"/>
  <c r="R531" i="1"/>
  <c r="S531" i="1"/>
  <c r="R532" i="1"/>
  <c r="S532" i="1"/>
  <c r="R533" i="1"/>
  <c r="S533" i="1"/>
  <c r="T533" i="1"/>
  <c r="R534" i="1"/>
  <c r="S534" i="1"/>
  <c r="R535" i="1"/>
  <c r="S535" i="1"/>
  <c r="S536" i="1"/>
  <c r="S539" i="1" s="1"/>
  <c r="R537" i="1"/>
  <c r="R536" i="1" s="1"/>
  <c r="T537" i="1"/>
  <c r="R540" i="1"/>
  <c r="S540" i="1"/>
  <c r="R541" i="1"/>
  <c r="S541" i="1"/>
  <c r="T541" i="1"/>
  <c r="R542" i="1"/>
  <c r="S542" i="1"/>
  <c r="R543" i="1"/>
  <c r="S543" i="1"/>
  <c r="R544" i="1"/>
  <c r="S544" i="1"/>
  <c r="R545" i="1"/>
  <c r="S545" i="1"/>
  <c r="T545" i="1"/>
  <c r="R546" i="1"/>
  <c r="S546" i="1"/>
  <c r="R547" i="1"/>
  <c r="S547" i="1"/>
  <c r="S548" i="1"/>
  <c r="S550" i="1" s="1"/>
  <c r="R549" i="1"/>
  <c r="R551" i="1" s="1"/>
  <c r="T549" i="1"/>
  <c r="S552" i="1"/>
  <c r="S554" i="1" s="1"/>
  <c r="R553" i="1"/>
  <c r="R552" i="1" s="1"/>
  <c r="T553" i="1"/>
  <c r="R556" i="1"/>
  <c r="S556" i="1"/>
  <c r="R557" i="1"/>
  <c r="S557" i="1"/>
  <c r="T557" i="1"/>
  <c r="R558" i="1"/>
  <c r="S558" i="1"/>
  <c r="R559" i="1"/>
  <c r="S559" i="1"/>
  <c r="R560" i="1"/>
  <c r="S560" i="1"/>
  <c r="R561" i="1"/>
  <c r="S561" i="1"/>
  <c r="T561" i="1"/>
  <c r="R562" i="1"/>
  <c r="S562" i="1"/>
  <c r="R563" i="1"/>
  <c r="S563" i="1"/>
  <c r="S564" i="1"/>
  <c r="S565" i="1" s="1"/>
  <c r="R565" i="1"/>
  <c r="R567" i="1" s="1"/>
  <c r="T565" i="1"/>
  <c r="R568" i="1"/>
  <c r="S568" i="1"/>
  <c r="R569" i="1"/>
  <c r="S569" i="1"/>
  <c r="T569" i="1"/>
  <c r="R570" i="1"/>
  <c r="S570" i="1"/>
  <c r="R571" i="1"/>
  <c r="S571" i="1"/>
  <c r="R572" i="1"/>
  <c r="S572" i="1"/>
  <c r="R573" i="1"/>
  <c r="S573" i="1"/>
  <c r="T573" i="1"/>
  <c r="R574" i="1"/>
  <c r="S574" i="1"/>
  <c r="R575" i="1"/>
  <c r="S575" i="1"/>
  <c r="S576" i="1"/>
  <c r="S577" i="1" s="1"/>
  <c r="R577" i="1"/>
  <c r="R578" i="1" s="1"/>
  <c r="T577" i="1"/>
  <c r="S580" i="1"/>
  <c r="S583" i="1" s="1"/>
  <c r="R581" i="1"/>
  <c r="R583" i="1" s="1"/>
  <c r="T581" i="1"/>
  <c r="S584" i="1"/>
  <c r="S586" i="1" s="1"/>
  <c r="R585" i="1"/>
  <c r="R586" i="1" s="1"/>
  <c r="T585" i="1"/>
  <c r="R588" i="1"/>
  <c r="S588" i="1"/>
  <c r="R589" i="1"/>
  <c r="S589" i="1"/>
  <c r="T589" i="1"/>
  <c r="R590" i="1"/>
  <c r="S590" i="1"/>
  <c r="R591" i="1"/>
  <c r="S591" i="1"/>
  <c r="S592" i="1"/>
  <c r="S595" i="1" s="1"/>
  <c r="R593" i="1"/>
  <c r="R592" i="1" s="1"/>
  <c r="T593" i="1"/>
  <c r="S596" i="1"/>
  <c r="S597" i="1" s="1"/>
  <c r="R597" i="1"/>
  <c r="R599" i="1" s="1"/>
  <c r="T597" i="1"/>
  <c r="S600" i="1"/>
  <c r="S603" i="1" s="1"/>
  <c r="R601" i="1"/>
  <c r="R600" i="1" s="1"/>
  <c r="T601" i="1"/>
  <c r="S604" i="1"/>
  <c r="S605" i="1" s="1"/>
  <c r="R605" i="1"/>
  <c r="R604" i="1" s="1"/>
  <c r="T605" i="1"/>
  <c r="S608" i="1"/>
  <c r="S610" i="1" s="1"/>
  <c r="R609" i="1"/>
  <c r="R608" i="1" s="1"/>
  <c r="T609" i="1"/>
  <c r="S612" i="1"/>
  <c r="S613" i="1" s="1"/>
  <c r="R613" i="1"/>
  <c r="R615" i="1" s="1"/>
  <c r="T613" i="1"/>
  <c r="S616" i="1"/>
  <c r="S618" i="1" s="1"/>
  <c r="R617" i="1"/>
  <c r="R616" i="1" s="1"/>
  <c r="T617" i="1"/>
  <c r="R620" i="1"/>
  <c r="S620" i="1"/>
  <c r="R621" i="1"/>
  <c r="S621" i="1"/>
  <c r="T621" i="1"/>
  <c r="R622" i="1"/>
  <c r="S622" i="1"/>
  <c r="R623" i="1"/>
  <c r="S623" i="1"/>
  <c r="S624" i="1"/>
  <c r="S627" i="1" s="1"/>
  <c r="R625" i="1"/>
  <c r="R624" i="1" s="1"/>
  <c r="T625" i="1"/>
  <c r="R628" i="1"/>
  <c r="S628" i="1"/>
  <c r="R629" i="1"/>
  <c r="S629" i="1"/>
  <c r="T629" i="1"/>
  <c r="R630" i="1"/>
  <c r="S630" i="1"/>
  <c r="R631" i="1"/>
  <c r="S631" i="1"/>
  <c r="S632" i="1"/>
  <c r="S633" i="1" s="1"/>
  <c r="R633" i="1"/>
  <c r="T633" i="1"/>
  <c r="S636" i="1"/>
  <c r="S637" i="1" s="1"/>
  <c r="R637" i="1"/>
  <c r="R638" i="1" s="1"/>
  <c r="T637" i="1"/>
  <c r="R640" i="1"/>
  <c r="S640" i="1"/>
  <c r="R641" i="1"/>
  <c r="S641" i="1"/>
  <c r="T641" i="1"/>
  <c r="R642" i="1"/>
  <c r="S642" i="1"/>
  <c r="R643" i="1"/>
  <c r="S643" i="1"/>
  <c r="R644" i="1"/>
  <c r="S644" i="1"/>
  <c r="R645" i="1"/>
  <c r="S645" i="1"/>
  <c r="T645" i="1"/>
  <c r="R646" i="1"/>
  <c r="S646" i="1"/>
  <c r="R647" i="1"/>
  <c r="S647" i="1"/>
  <c r="R648" i="1"/>
  <c r="S648" i="1"/>
  <c r="R649" i="1"/>
  <c r="S649" i="1"/>
  <c r="T649" i="1"/>
  <c r="R650" i="1"/>
  <c r="S650" i="1"/>
  <c r="R651" i="1"/>
  <c r="S651" i="1"/>
  <c r="S652" i="1"/>
  <c r="S653" i="1" s="1"/>
  <c r="R653" i="1"/>
  <c r="R652" i="1" s="1"/>
  <c r="T653" i="1"/>
  <c r="R656" i="1"/>
  <c r="S656" i="1"/>
  <c r="R657" i="1"/>
  <c r="S657" i="1"/>
  <c r="T657" i="1"/>
  <c r="R658" i="1"/>
  <c r="S658" i="1"/>
  <c r="R659" i="1"/>
  <c r="S659" i="1"/>
  <c r="R660" i="1"/>
  <c r="S660" i="1"/>
  <c r="R661" i="1"/>
  <c r="S661" i="1"/>
  <c r="T661" i="1"/>
  <c r="R662" i="1"/>
  <c r="S662" i="1"/>
  <c r="R663" i="1"/>
  <c r="S663" i="1"/>
  <c r="S664" i="1"/>
  <c r="S666" i="1" s="1"/>
  <c r="R665" i="1"/>
  <c r="R664" i="1" s="1"/>
  <c r="T665" i="1"/>
  <c r="S668" i="1"/>
  <c r="S669" i="1" s="1"/>
  <c r="R669" i="1"/>
  <c r="R671" i="1" s="1"/>
  <c r="T669" i="1"/>
  <c r="R672" i="1"/>
  <c r="S672" i="1"/>
  <c r="R673" i="1"/>
  <c r="S673" i="1"/>
  <c r="T673" i="1"/>
  <c r="R674" i="1"/>
  <c r="S674" i="1"/>
  <c r="R675" i="1"/>
  <c r="S675" i="1"/>
  <c r="R676" i="1"/>
  <c r="S676" i="1"/>
  <c r="R677" i="1"/>
  <c r="S677" i="1"/>
  <c r="T677" i="1"/>
  <c r="R678" i="1"/>
  <c r="S678" i="1"/>
  <c r="R679" i="1"/>
  <c r="S679" i="1"/>
  <c r="R680" i="1"/>
  <c r="S680" i="1"/>
  <c r="R681" i="1"/>
  <c r="S681" i="1"/>
  <c r="T681" i="1"/>
  <c r="R682" i="1"/>
  <c r="S682" i="1"/>
  <c r="R683" i="1"/>
  <c r="S683" i="1"/>
  <c r="R684" i="1"/>
  <c r="S684" i="1"/>
  <c r="R685" i="1"/>
  <c r="S685" i="1"/>
  <c r="T685" i="1"/>
  <c r="R686" i="1"/>
  <c r="S686" i="1"/>
  <c r="R687" i="1"/>
  <c r="S687" i="1"/>
  <c r="R688" i="1"/>
  <c r="S688" i="1"/>
  <c r="R689" i="1"/>
  <c r="S689" i="1"/>
  <c r="T689" i="1"/>
  <c r="R690" i="1"/>
  <c r="S690" i="1"/>
  <c r="R691" i="1"/>
  <c r="S691" i="1"/>
  <c r="S692" i="1"/>
  <c r="S693" i="1" s="1"/>
  <c r="R693" i="1"/>
  <c r="R694" i="1" s="1"/>
  <c r="T693" i="1"/>
  <c r="R696" i="1"/>
  <c r="S696" i="1"/>
  <c r="R697" i="1"/>
  <c r="S697" i="1"/>
  <c r="T697" i="1"/>
  <c r="R698" i="1"/>
  <c r="S698" i="1"/>
  <c r="R699" i="1"/>
  <c r="S699" i="1"/>
  <c r="R700" i="1"/>
  <c r="S700" i="1"/>
  <c r="R701" i="1"/>
  <c r="S701" i="1"/>
  <c r="T701" i="1"/>
  <c r="R702" i="1"/>
  <c r="S702" i="1"/>
  <c r="R703" i="1"/>
  <c r="S703" i="1"/>
  <c r="R704" i="1"/>
  <c r="S704" i="1"/>
  <c r="R705" i="1"/>
  <c r="S705" i="1"/>
  <c r="T705" i="1"/>
  <c r="R706" i="1"/>
  <c r="S706" i="1"/>
  <c r="R707" i="1"/>
  <c r="S707" i="1"/>
  <c r="R708" i="1"/>
  <c r="S708" i="1"/>
  <c r="R709" i="1"/>
  <c r="S709" i="1"/>
  <c r="T709" i="1"/>
  <c r="R710" i="1"/>
  <c r="S710" i="1"/>
  <c r="R711" i="1"/>
  <c r="S711" i="1"/>
  <c r="R712" i="1"/>
  <c r="S712" i="1"/>
  <c r="R713" i="1"/>
  <c r="S713" i="1"/>
  <c r="T713" i="1"/>
  <c r="R714" i="1"/>
  <c r="S714" i="1"/>
  <c r="R715" i="1"/>
  <c r="S715" i="1"/>
  <c r="R716" i="1"/>
  <c r="S716" i="1"/>
  <c r="R717" i="1"/>
  <c r="S717" i="1"/>
  <c r="T717" i="1"/>
  <c r="R718" i="1"/>
  <c r="S718" i="1"/>
  <c r="R719" i="1"/>
  <c r="S719" i="1"/>
  <c r="S720" i="1"/>
  <c r="S721" i="1" s="1"/>
  <c r="R721" i="1"/>
  <c r="R722" i="1" s="1"/>
  <c r="T721" i="1"/>
  <c r="R724" i="1"/>
  <c r="S724" i="1"/>
  <c r="R725" i="1"/>
  <c r="S725" i="1"/>
  <c r="T725" i="1"/>
  <c r="R726" i="1"/>
  <c r="S726" i="1"/>
  <c r="R727" i="1"/>
  <c r="S727" i="1"/>
  <c r="R728" i="1"/>
  <c r="S728" i="1"/>
  <c r="R729" i="1"/>
  <c r="S729" i="1"/>
  <c r="T729" i="1"/>
  <c r="R730" i="1"/>
  <c r="S730" i="1"/>
  <c r="R731" i="1"/>
  <c r="S731" i="1"/>
  <c r="R732" i="1"/>
  <c r="S732" i="1"/>
  <c r="R733" i="1"/>
  <c r="S733" i="1"/>
  <c r="T733" i="1"/>
  <c r="R734" i="1"/>
  <c r="S734" i="1"/>
  <c r="R735" i="1"/>
  <c r="S735" i="1"/>
  <c r="R736" i="1"/>
  <c r="S736" i="1"/>
  <c r="R737" i="1"/>
  <c r="S737" i="1"/>
  <c r="T737" i="1"/>
  <c r="R738" i="1"/>
  <c r="S738" i="1"/>
  <c r="R739" i="1"/>
  <c r="S739" i="1"/>
  <c r="S740" i="1"/>
  <c r="S742" i="1" s="1"/>
  <c r="R741" i="1"/>
  <c r="R743" i="1" s="1"/>
  <c r="T741" i="1"/>
  <c r="S744" i="1"/>
  <c r="S746" i="1" s="1"/>
  <c r="R745" i="1"/>
  <c r="R744" i="1" s="1"/>
  <c r="T745" i="1"/>
  <c r="S748" i="1"/>
  <c r="S750" i="1" s="1"/>
  <c r="R749" i="1"/>
  <c r="R748" i="1" s="1"/>
  <c r="T749" i="1"/>
  <c r="R752" i="1"/>
  <c r="S752" i="1"/>
  <c r="R753" i="1"/>
  <c r="S753" i="1"/>
  <c r="T753" i="1"/>
  <c r="R754" i="1"/>
  <c r="S754" i="1"/>
  <c r="R755" i="1"/>
  <c r="S755" i="1"/>
  <c r="S756" i="1"/>
  <c r="S758" i="1" s="1"/>
  <c r="R757" i="1"/>
  <c r="R758" i="1" s="1"/>
  <c r="T757" i="1"/>
  <c r="S760" i="1"/>
  <c r="S762" i="1" s="1"/>
  <c r="R761" i="1"/>
  <c r="T761" i="1"/>
  <c r="S764" i="1"/>
  <c r="S765" i="1" s="1"/>
  <c r="R765" i="1"/>
  <c r="R767" i="1" s="1"/>
  <c r="T765" i="1"/>
  <c r="S768" i="1"/>
  <c r="S770" i="1" s="1"/>
  <c r="R769" i="1"/>
  <c r="R768" i="1" s="1"/>
  <c r="T769" i="1"/>
  <c r="R772" i="1"/>
  <c r="S772" i="1"/>
  <c r="R773" i="1"/>
  <c r="S773" i="1"/>
  <c r="T773" i="1"/>
  <c r="R774" i="1"/>
  <c r="S774" i="1"/>
  <c r="R775" i="1"/>
  <c r="S775" i="1"/>
  <c r="R776" i="1"/>
  <c r="S776" i="1"/>
  <c r="R777" i="1"/>
  <c r="S777" i="1"/>
  <c r="T777" i="1"/>
  <c r="R778" i="1"/>
  <c r="S778" i="1"/>
  <c r="R779" i="1"/>
  <c r="S779" i="1"/>
  <c r="S780" i="1"/>
  <c r="S781" i="1" s="1"/>
  <c r="R781" i="1"/>
  <c r="R780" i="1" s="1"/>
  <c r="T781" i="1"/>
  <c r="S784" i="1"/>
  <c r="S786" i="1" s="1"/>
  <c r="R785" i="1"/>
  <c r="R787" i="1" s="1"/>
  <c r="T785" i="1"/>
  <c r="S788" i="1"/>
  <c r="S790" i="1" s="1"/>
  <c r="R789" i="1"/>
  <c r="R790" i="1" s="1"/>
  <c r="T789" i="1"/>
  <c r="R792" i="1"/>
  <c r="S792" i="1"/>
  <c r="R793" i="1"/>
  <c r="S793" i="1"/>
  <c r="T793" i="1"/>
  <c r="R794" i="1"/>
  <c r="S794" i="1"/>
  <c r="R795" i="1"/>
  <c r="S795" i="1"/>
  <c r="R796" i="1"/>
  <c r="S796" i="1"/>
  <c r="R797" i="1"/>
  <c r="S797" i="1"/>
  <c r="T797" i="1"/>
  <c r="R798" i="1"/>
  <c r="S798" i="1"/>
  <c r="R799" i="1"/>
  <c r="S799" i="1"/>
  <c r="S800" i="1"/>
  <c r="S803" i="1" s="1"/>
  <c r="R801" i="1"/>
  <c r="R800" i="1" s="1"/>
  <c r="T801" i="1"/>
  <c r="S804" i="1"/>
  <c r="S806" i="1" s="1"/>
  <c r="R805" i="1"/>
  <c r="R806" i="1" s="1"/>
  <c r="T805" i="1"/>
  <c r="R808" i="1"/>
  <c r="S808" i="1"/>
  <c r="R809" i="1"/>
  <c r="S809" i="1"/>
  <c r="T809" i="1"/>
  <c r="R810" i="1"/>
  <c r="S810" i="1"/>
  <c r="R811" i="1"/>
  <c r="S811" i="1"/>
  <c r="R812" i="1"/>
  <c r="S812" i="1"/>
  <c r="R813" i="1"/>
  <c r="S813" i="1"/>
  <c r="T813" i="1"/>
  <c r="R814" i="1"/>
  <c r="S814" i="1"/>
  <c r="R815" i="1"/>
  <c r="S815" i="1"/>
  <c r="R816" i="1"/>
  <c r="S816" i="1"/>
  <c r="R817" i="1"/>
  <c r="S817" i="1"/>
  <c r="T817" i="1"/>
  <c r="R818" i="1"/>
  <c r="S818" i="1"/>
  <c r="R819" i="1"/>
  <c r="S819" i="1"/>
  <c r="R820" i="1"/>
  <c r="S820" i="1"/>
  <c r="R821" i="1"/>
  <c r="S821" i="1"/>
  <c r="T821" i="1"/>
  <c r="R822" i="1"/>
  <c r="S822" i="1"/>
  <c r="R823" i="1"/>
  <c r="S823" i="1"/>
  <c r="R824" i="1"/>
  <c r="S824" i="1"/>
  <c r="R825" i="1"/>
  <c r="S825" i="1"/>
  <c r="T825" i="1"/>
  <c r="R826" i="1"/>
  <c r="S826" i="1"/>
  <c r="R827" i="1"/>
  <c r="S827" i="1"/>
  <c r="R828" i="1"/>
  <c r="S828" i="1"/>
  <c r="R829" i="1"/>
  <c r="S829" i="1"/>
  <c r="T829" i="1"/>
  <c r="R830" i="1"/>
  <c r="S830" i="1"/>
  <c r="R831" i="1"/>
  <c r="S831" i="1"/>
  <c r="R832" i="1"/>
  <c r="S832" i="1"/>
  <c r="R833" i="1"/>
  <c r="S833" i="1"/>
  <c r="T833" i="1"/>
  <c r="R834" i="1"/>
  <c r="S834" i="1"/>
  <c r="R835" i="1"/>
  <c r="S835" i="1"/>
  <c r="S836" i="1"/>
  <c r="S837" i="1" s="1"/>
  <c r="R837" i="1"/>
  <c r="R838" i="1" s="1"/>
  <c r="T837" i="1"/>
  <c r="S840" i="1"/>
  <c r="S842" i="1" s="1"/>
  <c r="R841" i="1"/>
  <c r="R842" i="1" s="1"/>
  <c r="T841" i="1"/>
  <c r="R844" i="1"/>
  <c r="S844" i="1"/>
  <c r="R845" i="1"/>
  <c r="S845" i="1"/>
  <c r="T845" i="1"/>
  <c r="R846" i="1"/>
  <c r="S846" i="1"/>
  <c r="R847" i="1"/>
  <c r="S847" i="1"/>
  <c r="S848" i="1"/>
  <c r="S849" i="1" s="1"/>
  <c r="R849" i="1"/>
  <c r="R850" i="1" s="1"/>
  <c r="T849" i="1"/>
  <c r="R852" i="1"/>
  <c r="S852" i="1"/>
  <c r="R853" i="1"/>
  <c r="S853" i="1"/>
  <c r="T853" i="1"/>
  <c r="R854" i="1"/>
  <c r="S854" i="1"/>
  <c r="R855" i="1"/>
  <c r="S855" i="1"/>
  <c r="S856" i="1"/>
  <c r="S857" i="1" s="1"/>
  <c r="R857" i="1"/>
  <c r="R858" i="1" s="1"/>
  <c r="T857" i="1"/>
  <c r="R860" i="1"/>
  <c r="S860" i="1"/>
  <c r="R861" i="1"/>
  <c r="S861" i="1"/>
  <c r="T861" i="1"/>
  <c r="R862" i="1"/>
  <c r="S862" i="1"/>
  <c r="R863" i="1"/>
  <c r="S863" i="1"/>
  <c r="R864" i="1"/>
  <c r="S864" i="1"/>
  <c r="R865" i="1"/>
  <c r="S865" i="1"/>
  <c r="T865" i="1"/>
  <c r="R866" i="1"/>
  <c r="S866" i="1"/>
  <c r="R867" i="1"/>
  <c r="S867" i="1"/>
  <c r="R868" i="1"/>
  <c r="S868" i="1"/>
  <c r="R869" i="1"/>
  <c r="S869" i="1"/>
  <c r="T869" i="1"/>
  <c r="R870" i="1"/>
  <c r="S870" i="1"/>
  <c r="R871" i="1"/>
  <c r="S871" i="1"/>
  <c r="R872" i="1"/>
  <c r="S872" i="1"/>
  <c r="R873" i="1"/>
  <c r="S873" i="1"/>
  <c r="T873" i="1"/>
  <c r="R874" i="1"/>
  <c r="S874" i="1"/>
  <c r="R875" i="1"/>
  <c r="S875" i="1"/>
  <c r="S876" i="1"/>
  <c r="S879" i="1" s="1"/>
  <c r="R877" i="1"/>
  <c r="R878" i="1" s="1"/>
  <c r="T877" i="1"/>
  <c r="R880" i="1"/>
  <c r="S880" i="1"/>
  <c r="R881" i="1"/>
  <c r="S881" i="1"/>
  <c r="T881" i="1"/>
  <c r="R882" i="1"/>
  <c r="S882" i="1"/>
  <c r="R883" i="1"/>
  <c r="S883" i="1"/>
  <c r="S884" i="1"/>
  <c r="S885" i="1" s="1"/>
  <c r="R885" i="1"/>
  <c r="R884" i="1" s="1"/>
  <c r="T885" i="1"/>
  <c r="R888" i="1"/>
  <c r="S888" i="1"/>
  <c r="R889" i="1"/>
  <c r="S889" i="1"/>
  <c r="T889" i="1"/>
  <c r="R890" i="1"/>
  <c r="S890" i="1"/>
  <c r="R891" i="1"/>
  <c r="S891" i="1"/>
  <c r="R892" i="1"/>
  <c r="S892" i="1"/>
  <c r="R893" i="1"/>
  <c r="S893" i="1"/>
  <c r="T893" i="1"/>
  <c r="R894" i="1"/>
  <c r="S894" i="1"/>
  <c r="R895" i="1"/>
  <c r="S895" i="1"/>
  <c r="S896" i="1"/>
  <c r="S898" i="1" s="1"/>
  <c r="R897" i="1"/>
  <c r="R898" i="1" s="1"/>
  <c r="T897" i="1"/>
  <c r="S900" i="1"/>
  <c r="S902" i="1" s="1"/>
  <c r="R901" i="1"/>
  <c r="R902" i="1" s="1"/>
  <c r="T901" i="1"/>
  <c r="S904" i="1"/>
  <c r="S906" i="1" s="1"/>
  <c r="R905" i="1"/>
  <c r="R904" i="1" s="1"/>
  <c r="T905" i="1"/>
  <c r="R908" i="1"/>
  <c r="S908" i="1"/>
  <c r="R909" i="1"/>
  <c r="S909" i="1"/>
  <c r="T909" i="1"/>
  <c r="R910" i="1"/>
  <c r="S910" i="1"/>
  <c r="R911" i="1"/>
  <c r="S911" i="1"/>
  <c r="R912" i="1"/>
  <c r="S912" i="1"/>
  <c r="R913" i="1"/>
  <c r="S913" i="1"/>
  <c r="T913" i="1"/>
  <c r="R914" i="1"/>
  <c r="S914" i="1"/>
  <c r="R915" i="1"/>
  <c r="S915" i="1"/>
  <c r="S916" i="1"/>
  <c r="S918" i="1" s="1"/>
  <c r="R917" i="1"/>
  <c r="R918" i="1" s="1"/>
  <c r="T917" i="1"/>
  <c r="R920" i="1"/>
  <c r="S920" i="1"/>
  <c r="R921" i="1"/>
  <c r="S921" i="1"/>
  <c r="T921" i="1"/>
  <c r="R922" i="1"/>
  <c r="S922" i="1"/>
  <c r="R923" i="1"/>
  <c r="S923" i="1"/>
  <c r="S924" i="1"/>
  <c r="S925" i="1" s="1"/>
  <c r="R925" i="1"/>
  <c r="R927" i="1" s="1"/>
  <c r="T925" i="1"/>
  <c r="S928" i="1"/>
  <c r="S929" i="1" s="1"/>
  <c r="R929" i="1"/>
  <c r="R928" i="1" s="1"/>
  <c r="T929" i="1"/>
  <c r="S932" i="1"/>
  <c r="S934" i="1" s="1"/>
  <c r="R933" i="1"/>
  <c r="R935" i="1" s="1"/>
  <c r="T933" i="1"/>
  <c r="S936" i="1"/>
  <c r="S938" i="1" s="1"/>
  <c r="R937" i="1"/>
  <c r="R938" i="1" s="1"/>
  <c r="T937" i="1"/>
  <c r="S940" i="1"/>
  <c r="S941" i="1" s="1"/>
  <c r="R941" i="1"/>
  <c r="R942" i="1" s="1"/>
  <c r="T941" i="1"/>
  <c r="R944" i="1"/>
  <c r="S944" i="1"/>
  <c r="R945" i="1"/>
  <c r="S945" i="1"/>
  <c r="T945" i="1"/>
  <c r="R946" i="1"/>
  <c r="S946" i="1"/>
  <c r="R947" i="1"/>
  <c r="S947" i="1"/>
  <c r="S948" i="1"/>
  <c r="S949" i="1" s="1"/>
  <c r="R949" i="1"/>
  <c r="R951" i="1" s="1"/>
  <c r="T949" i="1"/>
  <c r="S952" i="1"/>
  <c r="S955" i="1" s="1"/>
  <c r="R953" i="1"/>
  <c r="R952" i="1" s="1"/>
  <c r="T953" i="1"/>
  <c r="S956" i="1"/>
  <c r="S958" i="1" s="1"/>
  <c r="R957" i="1"/>
  <c r="R958" i="1" s="1"/>
  <c r="T957" i="1"/>
  <c r="S960" i="1"/>
  <c r="S962" i="1" s="1"/>
  <c r="R961" i="1"/>
  <c r="R960" i="1" s="1"/>
  <c r="T961" i="1"/>
  <c r="R964" i="1"/>
  <c r="S964" i="1"/>
  <c r="R965" i="1"/>
  <c r="S965" i="1"/>
  <c r="T965" i="1"/>
  <c r="R966" i="1"/>
  <c r="S966" i="1"/>
  <c r="R967" i="1"/>
  <c r="S967" i="1"/>
  <c r="R968" i="1"/>
  <c r="S968" i="1"/>
  <c r="R969" i="1"/>
  <c r="S969" i="1"/>
  <c r="T969" i="1"/>
  <c r="R970" i="1"/>
  <c r="S970" i="1"/>
  <c r="R971" i="1"/>
  <c r="S971" i="1"/>
  <c r="S972" i="1"/>
  <c r="S974" i="1" s="1"/>
  <c r="R973" i="1"/>
  <c r="R974" i="1" s="1"/>
  <c r="T973" i="1"/>
  <c r="R976" i="1"/>
  <c r="S976" i="1"/>
  <c r="R977" i="1"/>
  <c r="S977" i="1"/>
  <c r="T977" i="1"/>
  <c r="R978" i="1"/>
  <c r="S978" i="1"/>
  <c r="R979" i="1"/>
  <c r="S979" i="1"/>
  <c r="R980" i="1"/>
  <c r="S980" i="1"/>
  <c r="R981" i="1"/>
  <c r="S981" i="1"/>
  <c r="T981" i="1"/>
  <c r="R982" i="1"/>
  <c r="S982" i="1"/>
  <c r="R983" i="1"/>
  <c r="S983" i="1"/>
  <c r="R984" i="1"/>
  <c r="S984" i="1"/>
  <c r="R985" i="1"/>
  <c r="S985" i="1"/>
  <c r="T985" i="1"/>
  <c r="R986" i="1"/>
  <c r="S986" i="1"/>
  <c r="R987" i="1"/>
  <c r="S987" i="1"/>
  <c r="R988" i="1"/>
  <c r="S988" i="1"/>
  <c r="R989" i="1"/>
  <c r="S989" i="1"/>
  <c r="T989" i="1"/>
  <c r="R990" i="1"/>
  <c r="S990" i="1"/>
  <c r="R991" i="1"/>
  <c r="S991" i="1"/>
  <c r="R992" i="1"/>
  <c r="S992" i="1"/>
  <c r="R993" i="1"/>
  <c r="S993" i="1"/>
  <c r="T993" i="1"/>
  <c r="R994" i="1"/>
  <c r="S994" i="1"/>
  <c r="R995" i="1"/>
  <c r="S995" i="1"/>
  <c r="S996" i="1"/>
  <c r="S999" i="1" s="1"/>
  <c r="R997" i="1"/>
  <c r="R996" i="1" s="1"/>
  <c r="T997" i="1"/>
  <c r="R1000" i="1"/>
  <c r="S1000" i="1"/>
  <c r="R1001" i="1"/>
  <c r="S1001" i="1"/>
  <c r="T1001" i="1"/>
  <c r="R1002" i="1"/>
  <c r="S1002" i="1"/>
  <c r="R1003" i="1"/>
  <c r="S1003" i="1"/>
  <c r="R1004" i="1"/>
  <c r="S1004" i="1"/>
  <c r="R1005" i="1"/>
  <c r="S1005" i="1"/>
  <c r="T1005" i="1"/>
  <c r="R1006" i="1"/>
  <c r="S1006" i="1"/>
  <c r="R1007" i="1"/>
  <c r="S1007" i="1"/>
  <c r="R1008" i="1"/>
  <c r="S1008" i="1"/>
  <c r="R1009" i="1"/>
  <c r="S1009" i="1"/>
  <c r="T1009" i="1"/>
  <c r="R1010" i="1"/>
  <c r="S1010" i="1"/>
  <c r="R1011" i="1"/>
  <c r="S1011" i="1"/>
  <c r="R1012" i="1"/>
  <c r="S1012" i="1"/>
  <c r="R1013" i="1"/>
  <c r="S1013" i="1"/>
  <c r="T1013" i="1"/>
  <c r="R1014" i="1"/>
  <c r="S1014" i="1"/>
  <c r="R1015" i="1"/>
  <c r="S1015" i="1"/>
  <c r="R1016" i="1"/>
  <c r="S1016" i="1"/>
  <c r="R1017" i="1"/>
  <c r="S1017" i="1"/>
  <c r="T1017" i="1"/>
  <c r="R1018" i="1"/>
  <c r="S1018" i="1"/>
  <c r="R1019" i="1"/>
  <c r="S1019" i="1"/>
  <c r="R1020" i="1"/>
  <c r="S1020" i="1"/>
  <c r="R1021" i="1"/>
  <c r="S1021" i="1"/>
  <c r="T1021" i="1"/>
  <c r="R1022" i="1"/>
  <c r="S1022" i="1"/>
  <c r="R1023" i="1"/>
  <c r="S1023" i="1"/>
  <c r="R1024" i="1"/>
  <c r="S1024" i="1"/>
  <c r="R1025" i="1"/>
  <c r="S1025" i="1"/>
  <c r="T1025" i="1"/>
  <c r="R1026" i="1"/>
  <c r="S1026" i="1"/>
  <c r="R1027" i="1"/>
  <c r="S1027" i="1"/>
  <c r="R1028" i="1"/>
  <c r="S1028" i="1"/>
  <c r="R1029" i="1"/>
  <c r="S1029" i="1"/>
  <c r="T1029" i="1"/>
  <c r="R1030" i="1"/>
  <c r="S1030" i="1"/>
  <c r="R1031" i="1"/>
  <c r="S1031" i="1"/>
  <c r="R1032" i="1"/>
  <c r="S1032" i="1"/>
  <c r="R1033" i="1"/>
  <c r="S1033" i="1"/>
  <c r="T1033" i="1"/>
  <c r="R1034" i="1"/>
  <c r="S1034" i="1"/>
  <c r="R1035" i="1"/>
  <c r="S1035" i="1"/>
  <c r="R1036" i="1"/>
  <c r="S1036" i="1"/>
  <c r="R1037" i="1"/>
  <c r="S1037" i="1"/>
  <c r="T1037" i="1"/>
  <c r="R1038" i="1"/>
  <c r="S1038" i="1"/>
  <c r="R1039" i="1"/>
  <c r="S1039" i="1"/>
  <c r="R1040" i="1"/>
  <c r="S1040" i="1"/>
  <c r="R1041" i="1"/>
  <c r="S1041" i="1"/>
  <c r="T1041" i="1"/>
  <c r="R1042" i="1"/>
  <c r="S1042" i="1"/>
  <c r="R1043" i="1"/>
  <c r="S1043" i="1"/>
  <c r="R1044" i="1"/>
  <c r="S1044" i="1"/>
  <c r="R1045" i="1"/>
  <c r="S1045" i="1"/>
  <c r="T1045" i="1"/>
  <c r="R1046" i="1"/>
  <c r="S1046" i="1"/>
  <c r="R1047" i="1"/>
  <c r="S1047" i="1"/>
  <c r="S1048" i="1"/>
  <c r="S1049" i="1" s="1"/>
  <c r="R1049" i="1"/>
  <c r="R1051" i="1" s="1"/>
  <c r="T1049" i="1"/>
  <c r="R1052" i="1"/>
  <c r="S1052" i="1"/>
  <c r="R1053" i="1"/>
  <c r="S1053" i="1"/>
  <c r="T1053" i="1"/>
  <c r="R1054" i="1"/>
  <c r="S1054" i="1"/>
  <c r="R1055" i="1"/>
  <c r="S1055" i="1"/>
  <c r="R1056" i="1"/>
  <c r="S1056" i="1"/>
  <c r="R1057" i="1"/>
  <c r="S1057" i="1"/>
  <c r="T1057" i="1"/>
  <c r="R1058" i="1"/>
  <c r="S1058" i="1"/>
  <c r="R1059" i="1"/>
  <c r="S1059" i="1"/>
  <c r="S1060" i="1"/>
  <c r="S1063" i="1" s="1"/>
  <c r="R1061" i="1"/>
  <c r="R1063" i="1" s="1"/>
  <c r="T1061" i="1"/>
  <c r="R1064" i="1"/>
  <c r="S1064" i="1"/>
  <c r="R1065" i="1"/>
  <c r="S1065" i="1"/>
  <c r="T1065" i="1"/>
  <c r="R1066" i="1"/>
  <c r="S1066" i="1"/>
  <c r="R1067" i="1"/>
  <c r="S1067" i="1"/>
  <c r="S1068" i="1"/>
  <c r="S1070" i="1" s="1"/>
  <c r="R1069" i="1"/>
  <c r="R1071" i="1" s="1"/>
  <c r="T1069" i="1"/>
  <c r="R1072" i="1"/>
  <c r="S1072" i="1"/>
  <c r="R1073" i="1"/>
  <c r="S1073" i="1"/>
  <c r="T1073" i="1"/>
  <c r="R1074" i="1"/>
  <c r="S1074" i="1"/>
  <c r="R1075" i="1"/>
  <c r="S1075" i="1"/>
  <c r="R1076" i="1"/>
  <c r="S1076" i="1"/>
  <c r="R1077" i="1"/>
  <c r="S1077" i="1"/>
  <c r="T1077" i="1"/>
  <c r="R1078" i="1"/>
  <c r="S1078" i="1"/>
  <c r="R1079" i="1"/>
  <c r="S1079" i="1"/>
  <c r="R1080" i="1"/>
  <c r="S1080" i="1"/>
  <c r="R1081" i="1"/>
  <c r="S1081" i="1"/>
  <c r="T1081" i="1"/>
  <c r="R1082" i="1"/>
  <c r="S1082" i="1"/>
  <c r="R1083" i="1"/>
  <c r="S1083" i="1"/>
  <c r="R1084" i="1"/>
  <c r="S1084" i="1"/>
  <c r="R1085" i="1"/>
  <c r="S1085" i="1"/>
  <c r="T1085" i="1"/>
  <c r="R1086" i="1"/>
  <c r="S1086" i="1"/>
  <c r="R1087" i="1"/>
  <c r="S1087" i="1"/>
  <c r="R1088" i="1"/>
  <c r="S1088" i="1"/>
  <c r="R1089" i="1"/>
  <c r="S1089" i="1"/>
  <c r="T1089" i="1"/>
  <c r="R1090" i="1"/>
  <c r="S1090" i="1"/>
  <c r="R1091" i="1"/>
  <c r="S1091" i="1"/>
  <c r="R1092" i="1"/>
  <c r="S1092" i="1"/>
  <c r="R1093" i="1"/>
  <c r="S1093" i="1"/>
  <c r="T1093" i="1"/>
  <c r="R1094" i="1"/>
  <c r="S1094" i="1"/>
  <c r="R1095" i="1"/>
  <c r="S1095" i="1"/>
  <c r="R1096" i="1"/>
  <c r="S1096" i="1"/>
  <c r="R1097" i="1"/>
  <c r="S1097" i="1"/>
  <c r="T1097" i="1"/>
  <c r="R1098" i="1"/>
  <c r="S1098" i="1"/>
  <c r="R1099" i="1"/>
  <c r="S1099" i="1"/>
  <c r="S1100" i="1"/>
  <c r="S1101" i="1" s="1"/>
  <c r="R1101" i="1"/>
  <c r="R1102" i="1" s="1"/>
  <c r="T1101" i="1"/>
  <c r="S1104" i="1"/>
  <c r="S1107" i="1" s="1"/>
  <c r="R1105" i="1"/>
  <c r="R1104" i="1" s="1"/>
  <c r="T1105" i="1"/>
  <c r="S1108" i="1"/>
  <c r="S1110" i="1" s="1"/>
  <c r="R1109" i="1"/>
  <c r="R1110" i="1" s="1"/>
  <c r="T1109" i="1"/>
  <c r="S1112" i="1"/>
  <c r="S1114" i="1" s="1"/>
  <c r="R1113" i="1"/>
  <c r="R1114" i="1" s="1"/>
  <c r="T1113" i="1"/>
  <c r="R1116" i="1"/>
  <c r="S1116" i="1"/>
  <c r="R1117" i="1"/>
  <c r="S1117" i="1"/>
  <c r="T1117" i="1"/>
  <c r="R1118" i="1"/>
  <c r="S1118" i="1"/>
  <c r="R1119" i="1"/>
  <c r="S1119" i="1"/>
  <c r="S1120" i="1"/>
  <c r="S1122" i="1" s="1"/>
  <c r="R1121" i="1"/>
  <c r="R1123" i="1" s="1"/>
  <c r="T1121" i="1"/>
  <c r="S1124" i="1"/>
  <c r="S1126" i="1" s="1"/>
  <c r="R1125" i="1"/>
  <c r="R1124" i="1" s="1"/>
  <c r="T1125" i="1"/>
  <c r="R1128" i="1"/>
  <c r="S1128" i="1"/>
  <c r="R1129" i="1"/>
  <c r="S1129" i="1"/>
  <c r="T1129" i="1"/>
  <c r="R1130" i="1"/>
  <c r="S1130" i="1"/>
  <c r="R1131" i="1"/>
  <c r="S1131" i="1"/>
  <c r="R1132" i="1"/>
  <c r="S1132" i="1"/>
  <c r="R1133" i="1"/>
  <c r="S1133" i="1"/>
  <c r="T1133" i="1"/>
  <c r="R1134" i="1"/>
  <c r="S1134" i="1"/>
  <c r="R1135" i="1"/>
  <c r="S1135" i="1"/>
  <c r="R1136" i="1"/>
  <c r="S1136" i="1"/>
  <c r="R1137" i="1"/>
  <c r="S1137" i="1"/>
  <c r="T1137" i="1"/>
  <c r="R1138" i="1"/>
  <c r="S1138" i="1"/>
  <c r="R1139" i="1"/>
  <c r="S1139" i="1"/>
  <c r="R1140" i="1"/>
  <c r="S1140" i="1"/>
  <c r="R1141" i="1"/>
  <c r="S1141" i="1"/>
  <c r="T1141" i="1"/>
  <c r="R1142" i="1"/>
  <c r="S1142" i="1"/>
  <c r="R1143" i="1"/>
  <c r="S1143" i="1"/>
  <c r="R1144" i="1"/>
  <c r="S1144" i="1"/>
  <c r="R1145" i="1"/>
  <c r="S1145" i="1"/>
  <c r="T1145" i="1"/>
  <c r="R1146" i="1"/>
  <c r="S1146" i="1"/>
  <c r="R1147" i="1"/>
  <c r="S1147" i="1"/>
  <c r="S1148" i="1"/>
  <c r="S1149" i="1" s="1"/>
  <c r="R1149" i="1"/>
  <c r="R1150" i="1" s="1"/>
  <c r="T1149" i="1"/>
  <c r="R1152" i="1"/>
  <c r="S1152" i="1"/>
  <c r="R1153" i="1"/>
  <c r="S1153" i="1"/>
  <c r="T1153" i="1"/>
  <c r="R1154" i="1"/>
  <c r="S1154" i="1"/>
  <c r="R1155" i="1"/>
  <c r="S1155" i="1"/>
  <c r="R1156" i="1"/>
  <c r="S1156" i="1"/>
  <c r="R1157" i="1"/>
  <c r="S1157" i="1"/>
  <c r="T1157" i="1"/>
  <c r="R1158" i="1"/>
  <c r="S1158" i="1"/>
  <c r="R1159" i="1"/>
  <c r="S1159" i="1"/>
  <c r="R1160" i="1"/>
  <c r="S1160" i="1"/>
  <c r="R1161" i="1"/>
  <c r="S1161" i="1"/>
  <c r="T1161" i="1"/>
  <c r="R1162" i="1"/>
  <c r="S1162" i="1"/>
  <c r="R1163" i="1"/>
  <c r="S1163" i="1"/>
  <c r="R1164" i="1"/>
  <c r="S1164" i="1"/>
  <c r="R1165" i="1"/>
  <c r="S1165" i="1"/>
  <c r="T1165" i="1"/>
  <c r="R1166" i="1"/>
  <c r="S1166" i="1"/>
  <c r="R1167" i="1"/>
  <c r="S1167" i="1"/>
  <c r="R1168" i="1"/>
  <c r="S1168" i="1"/>
  <c r="R1169" i="1"/>
  <c r="S1169" i="1"/>
  <c r="T1169" i="1"/>
  <c r="R1170" i="1"/>
  <c r="S1170" i="1"/>
  <c r="R1171" i="1"/>
  <c r="S1171" i="1"/>
  <c r="R1172" i="1"/>
  <c r="S1172" i="1"/>
  <c r="R1173" i="1"/>
  <c r="S1173" i="1"/>
  <c r="T1173" i="1"/>
  <c r="R1174" i="1"/>
  <c r="S1174" i="1"/>
  <c r="R1175" i="1"/>
  <c r="S1175" i="1"/>
  <c r="R1176" i="1"/>
  <c r="S1176" i="1"/>
  <c r="R1177" i="1"/>
  <c r="S1177" i="1"/>
  <c r="T1177" i="1"/>
  <c r="R1178" i="1"/>
  <c r="S1178" i="1"/>
  <c r="R1179" i="1"/>
  <c r="S1179" i="1"/>
  <c r="R1180" i="1"/>
  <c r="S1180" i="1"/>
  <c r="R1181" i="1"/>
  <c r="S1181" i="1"/>
  <c r="T1181" i="1"/>
  <c r="R1182" i="1"/>
  <c r="S1182" i="1"/>
  <c r="R1183" i="1"/>
  <c r="S1183" i="1"/>
  <c r="R1184" i="1"/>
  <c r="S1184" i="1"/>
  <c r="R1185" i="1"/>
  <c r="S1185" i="1"/>
  <c r="T1185" i="1"/>
  <c r="R1186" i="1"/>
  <c r="S1186" i="1"/>
  <c r="R1187" i="1"/>
  <c r="S1187" i="1"/>
  <c r="R1188" i="1"/>
  <c r="S1188" i="1"/>
  <c r="R1189" i="1"/>
  <c r="S1189" i="1"/>
  <c r="T1189" i="1"/>
  <c r="R1190" i="1"/>
  <c r="S1190" i="1"/>
  <c r="R1191" i="1"/>
  <c r="S1191" i="1"/>
  <c r="R1192" i="1"/>
  <c r="S1192" i="1"/>
  <c r="R1193" i="1"/>
  <c r="S1193" i="1"/>
  <c r="T1193" i="1"/>
  <c r="R1194" i="1"/>
  <c r="S1194" i="1"/>
  <c r="R1195" i="1"/>
  <c r="S1195" i="1"/>
  <c r="R1196" i="1"/>
  <c r="S1196" i="1"/>
  <c r="R1197" i="1"/>
  <c r="S1197" i="1"/>
  <c r="T1197" i="1"/>
  <c r="R1198" i="1"/>
  <c r="S1198" i="1"/>
  <c r="R1199" i="1"/>
  <c r="S1199" i="1"/>
  <c r="R1200" i="1"/>
  <c r="S1200" i="1"/>
  <c r="R1201" i="1"/>
  <c r="S1201" i="1"/>
  <c r="T1201" i="1"/>
  <c r="R1202" i="1"/>
  <c r="S1202" i="1"/>
  <c r="R1203" i="1"/>
  <c r="S1203" i="1"/>
  <c r="R1204" i="1"/>
  <c r="S1204" i="1"/>
  <c r="R1205" i="1"/>
  <c r="S1205" i="1"/>
  <c r="T1205" i="1"/>
  <c r="R1206" i="1"/>
  <c r="S1206" i="1"/>
  <c r="R1207" i="1"/>
  <c r="S1207" i="1"/>
  <c r="S1208" i="1"/>
  <c r="S1211" i="1" s="1"/>
  <c r="R1209" i="1"/>
  <c r="R1211" i="1" s="1"/>
  <c r="T1209" i="1"/>
  <c r="S1212" i="1"/>
  <c r="S1214" i="1" s="1"/>
  <c r="R1213" i="1"/>
  <c r="R1212" i="1" s="1"/>
  <c r="T1213" i="1"/>
  <c r="R1216" i="1"/>
  <c r="S1216" i="1"/>
  <c r="R1217" i="1"/>
  <c r="S1217" i="1"/>
  <c r="T1217" i="1"/>
  <c r="R1218" i="1"/>
  <c r="S1218" i="1"/>
  <c r="R1219" i="1"/>
  <c r="S1219" i="1"/>
  <c r="R1220" i="1"/>
  <c r="S1220" i="1"/>
  <c r="R1221" i="1"/>
  <c r="S1221" i="1"/>
  <c r="T1221" i="1"/>
  <c r="R1222" i="1"/>
  <c r="S1222" i="1"/>
  <c r="R1223" i="1"/>
  <c r="S1223" i="1"/>
  <c r="R1224" i="1"/>
  <c r="S1224" i="1"/>
  <c r="R1225" i="1"/>
  <c r="S1225" i="1"/>
  <c r="T1225" i="1"/>
  <c r="R1226" i="1"/>
  <c r="S1226" i="1"/>
  <c r="R1227" i="1"/>
  <c r="S1227" i="1"/>
  <c r="S1228" i="1"/>
  <c r="S1229" i="1" s="1"/>
  <c r="R1229" i="1"/>
  <c r="R1230" i="1" s="1"/>
  <c r="T1229" i="1"/>
  <c r="R1232" i="1"/>
  <c r="S1232" i="1"/>
  <c r="R1233" i="1"/>
  <c r="S1233" i="1"/>
  <c r="T1233" i="1"/>
  <c r="R1234" i="1"/>
  <c r="S1234" i="1"/>
  <c r="R1235" i="1"/>
  <c r="S1235" i="1"/>
  <c r="R1236" i="1"/>
  <c r="S1236" i="1"/>
  <c r="R1237" i="1"/>
  <c r="S1237" i="1"/>
  <c r="T1237" i="1"/>
  <c r="R1238" i="1"/>
  <c r="S1238" i="1"/>
  <c r="R1239" i="1"/>
  <c r="S1239" i="1"/>
  <c r="S1240" i="1"/>
  <c r="S1243" i="1" s="1"/>
  <c r="R1241" i="1"/>
  <c r="R1243" i="1" s="1"/>
  <c r="T1241" i="1"/>
  <c r="R1244" i="1"/>
  <c r="S1244" i="1"/>
  <c r="R1245" i="1"/>
  <c r="S1245" i="1"/>
  <c r="T1245" i="1"/>
  <c r="R1246" i="1"/>
  <c r="S1246" i="1"/>
  <c r="R1247" i="1"/>
  <c r="S1247" i="1"/>
  <c r="S1248" i="1"/>
  <c r="S1249" i="1" s="1"/>
  <c r="R1249" i="1"/>
  <c r="R1250" i="1" s="1"/>
  <c r="T1249" i="1"/>
  <c r="R1252" i="1"/>
  <c r="S1252" i="1"/>
  <c r="R1253" i="1"/>
  <c r="S1253" i="1"/>
  <c r="T1253" i="1"/>
  <c r="R1254" i="1"/>
  <c r="S1254" i="1"/>
  <c r="R1255" i="1"/>
  <c r="S1255" i="1"/>
  <c r="R1256" i="1"/>
  <c r="S1256" i="1"/>
  <c r="R1257" i="1"/>
  <c r="S1257" i="1"/>
  <c r="T1257" i="1"/>
  <c r="R1258" i="1"/>
  <c r="S1258" i="1"/>
  <c r="R1259" i="1"/>
  <c r="S1259" i="1"/>
  <c r="R1260" i="1"/>
  <c r="S1260" i="1"/>
  <c r="R1261" i="1"/>
  <c r="S1261" i="1"/>
  <c r="T1261" i="1"/>
  <c r="R1262" i="1"/>
  <c r="S1262" i="1"/>
  <c r="R1263" i="1"/>
  <c r="S1263" i="1"/>
  <c r="R1264" i="1"/>
  <c r="S1264" i="1"/>
  <c r="R1265" i="1"/>
  <c r="S1265" i="1"/>
  <c r="T1265" i="1"/>
  <c r="R1266" i="1"/>
  <c r="S1266" i="1"/>
  <c r="R1267" i="1"/>
  <c r="S1267" i="1"/>
  <c r="S1268" i="1"/>
  <c r="S1269" i="1" s="1"/>
  <c r="R1269" i="1"/>
  <c r="R1271" i="1" s="1"/>
  <c r="T1269" i="1"/>
  <c r="R1272" i="1"/>
  <c r="S1272" i="1"/>
  <c r="R1273" i="1"/>
  <c r="S1273" i="1"/>
  <c r="T1273" i="1"/>
  <c r="R1274" i="1"/>
  <c r="S1274" i="1"/>
  <c r="R1275" i="1"/>
  <c r="S1275" i="1"/>
  <c r="R1276" i="1"/>
  <c r="S1276" i="1"/>
  <c r="R1277" i="1"/>
  <c r="S1277" i="1"/>
  <c r="T1277" i="1"/>
  <c r="R1278" i="1"/>
  <c r="S1278" i="1"/>
  <c r="R1279" i="1"/>
  <c r="S1279" i="1"/>
  <c r="R1280" i="1"/>
  <c r="S1280" i="1"/>
  <c r="R1281" i="1"/>
  <c r="S1281" i="1"/>
  <c r="T1281" i="1"/>
  <c r="R1282" i="1"/>
  <c r="S1282" i="1"/>
  <c r="R1283" i="1"/>
  <c r="S1283" i="1"/>
  <c r="R1284" i="1"/>
  <c r="S1284" i="1"/>
  <c r="R1285" i="1"/>
  <c r="S1285" i="1"/>
  <c r="T1285" i="1"/>
  <c r="R1286" i="1"/>
  <c r="S1286" i="1"/>
  <c r="R1287" i="1"/>
  <c r="S1287" i="1"/>
  <c r="R1288" i="1"/>
  <c r="S1288" i="1"/>
  <c r="R1289" i="1"/>
  <c r="S1289" i="1"/>
  <c r="T1289" i="1"/>
  <c r="R1290" i="1"/>
  <c r="S1290" i="1"/>
  <c r="R1291" i="1"/>
  <c r="S1291" i="1"/>
  <c r="R1292" i="1"/>
  <c r="S1292" i="1"/>
  <c r="R1293" i="1"/>
  <c r="S1293" i="1"/>
  <c r="T1293" i="1"/>
  <c r="R1294" i="1"/>
  <c r="S1294" i="1"/>
  <c r="R1295" i="1"/>
  <c r="S1295" i="1"/>
  <c r="R1296" i="1"/>
  <c r="S1296" i="1"/>
  <c r="R1297" i="1"/>
  <c r="S1297" i="1"/>
  <c r="T1297" i="1"/>
  <c r="R1298" i="1"/>
  <c r="S1298" i="1"/>
  <c r="R1299" i="1"/>
  <c r="S1299" i="1"/>
  <c r="R1300" i="1"/>
  <c r="S1300" i="1"/>
  <c r="R1301" i="1"/>
  <c r="S1301" i="1"/>
  <c r="T1301" i="1"/>
  <c r="R1302" i="1"/>
  <c r="S1302" i="1"/>
  <c r="R1303" i="1"/>
  <c r="S1303" i="1"/>
  <c r="R1304" i="1"/>
  <c r="S1304" i="1"/>
  <c r="R1305" i="1"/>
  <c r="S1305" i="1"/>
  <c r="T1305" i="1"/>
  <c r="R1306" i="1"/>
  <c r="S1306" i="1"/>
  <c r="R1307" i="1"/>
  <c r="S1307" i="1"/>
  <c r="R1308" i="1"/>
  <c r="S1308" i="1"/>
  <c r="R1309" i="1"/>
  <c r="S1309" i="1"/>
  <c r="T1309" i="1"/>
  <c r="R1310" i="1"/>
  <c r="S1310" i="1"/>
  <c r="R1311" i="1"/>
  <c r="S1311" i="1"/>
  <c r="R1312" i="1"/>
  <c r="S1312" i="1"/>
  <c r="R1313" i="1"/>
  <c r="S1313" i="1"/>
  <c r="T1313" i="1"/>
  <c r="R1314" i="1"/>
  <c r="S1314" i="1"/>
  <c r="R1315" i="1"/>
  <c r="S1315" i="1"/>
  <c r="R1316" i="1"/>
  <c r="S1316" i="1"/>
  <c r="R1317" i="1"/>
  <c r="S1317" i="1"/>
  <c r="T1317" i="1"/>
  <c r="R1318" i="1"/>
  <c r="S1318" i="1"/>
  <c r="R1319" i="1"/>
  <c r="S1319" i="1"/>
  <c r="R1320" i="1"/>
  <c r="S1320" i="1"/>
  <c r="R1321" i="1"/>
  <c r="S1321" i="1"/>
  <c r="T1321" i="1"/>
  <c r="R1322" i="1"/>
  <c r="S1322" i="1"/>
  <c r="R1323" i="1"/>
  <c r="S1323" i="1"/>
  <c r="R1324" i="1"/>
  <c r="S1324" i="1"/>
  <c r="R1325" i="1"/>
  <c r="S1325" i="1"/>
  <c r="T1325" i="1"/>
  <c r="R1326" i="1"/>
  <c r="S1326" i="1"/>
  <c r="R1327" i="1"/>
  <c r="S1327" i="1"/>
  <c r="R1328" i="1"/>
  <c r="S1328" i="1"/>
  <c r="R1329" i="1"/>
  <c r="S1329" i="1"/>
  <c r="T1329" i="1"/>
  <c r="R1330" i="1"/>
  <c r="S1330" i="1"/>
  <c r="R1331" i="1"/>
  <c r="S1331" i="1"/>
  <c r="R1332" i="1"/>
  <c r="S1332" i="1"/>
  <c r="R1333" i="1"/>
  <c r="S1333" i="1"/>
  <c r="T1333" i="1"/>
  <c r="R1334" i="1"/>
  <c r="S1334" i="1"/>
  <c r="R1335" i="1"/>
  <c r="S1335" i="1"/>
  <c r="R1336" i="1"/>
  <c r="S1336" i="1"/>
  <c r="R1337" i="1"/>
  <c r="S1337" i="1"/>
  <c r="T1337" i="1"/>
  <c r="R1338" i="1"/>
  <c r="S1338" i="1"/>
  <c r="R1339" i="1"/>
  <c r="S1339" i="1"/>
  <c r="R1340" i="1"/>
  <c r="S1340" i="1"/>
  <c r="R1341" i="1"/>
  <c r="S1341" i="1"/>
  <c r="T1341" i="1"/>
  <c r="R1342" i="1"/>
  <c r="S1342" i="1"/>
  <c r="R1343" i="1"/>
  <c r="S1343" i="1"/>
  <c r="R1344" i="1"/>
  <c r="S1344" i="1"/>
  <c r="R1345" i="1"/>
  <c r="S1345" i="1"/>
  <c r="T1345" i="1"/>
  <c r="R1346" i="1"/>
  <c r="S1346" i="1"/>
  <c r="R1347" i="1"/>
  <c r="S1347" i="1"/>
  <c r="R1348" i="1"/>
  <c r="S1348" i="1"/>
  <c r="R1349" i="1"/>
  <c r="S1349" i="1"/>
  <c r="T1349" i="1"/>
  <c r="R1350" i="1"/>
  <c r="S1350" i="1"/>
  <c r="R1351" i="1"/>
  <c r="S1351" i="1"/>
  <c r="R1352" i="1"/>
  <c r="S1352" i="1"/>
  <c r="R1353" i="1"/>
  <c r="S1353" i="1"/>
  <c r="T1353" i="1"/>
  <c r="R1354" i="1"/>
  <c r="S1354" i="1"/>
  <c r="R1355" i="1"/>
  <c r="S1355" i="1"/>
  <c r="R1356" i="1"/>
  <c r="S1356" i="1"/>
  <c r="R1357" i="1"/>
  <c r="S1357" i="1"/>
  <c r="T1357" i="1"/>
  <c r="R1358" i="1"/>
  <c r="S1358" i="1"/>
  <c r="R1359" i="1"/>
  <c r="S1359" i="1"/>
  <c r="R1360" i="1"/>
  <c r="S1360" i="1"/>
  <c r="R1361" i="1"/>
  <c r="S1361" i="1"/>
  <c r="T1361" i="1"/>
  <c r="R1362" i="1"/>
  <c r="S1362" i="1"/>
  <c r="R1363" i="1"/>
  <c r="S1363" i="1"/>
  <c r="R1364" i="1"/>
  <c r="S1364" i="1"/>
  <c r="R1365" i="1"/>
  <c r="S1365" i="1"/>
  <c r="T1365" i="1"/>
  <c r="R1366" i="1"/>
  <c r="S1366" i="1"/>
  <c r="R1367" i="1"/>
  <c r="S1367" i="1"/>
  <c r="R1368" i="1"/>
  <c r="S1368" i="1"/>
  <c r="R1369" i="1"/>
  <c r="S1369" i="1"/>
  <c r="T1369" i="1"/>
  <c r="R1370" i="1"/>
  <c r="S1370" i="1"/>
  <c r="R1371" i="1"/>
  <c r="S1371" i="1"/>
  <c r="R1372" i="1"/>
  <c r="S1372" i="1"/>
  <c r="R1373" i="1"/>
  <c r="S1373" i="1"/>
  <c r="T1373" i="1"/>
  <c r="R1374" i="1"/>
  <c r="S1374" i="1"/>
  <c r="R1375" i="1"/>
  <c r="S1375" i="1"/>
  <c r="S1376" i="1"/>
  <c r="S1378" i="1" s="1"/>
  <c r="R1377" i="1"/>
  <c r="R1379" i="1" s="1"/>
  <c r="T1377" i="1"/>
  <c r="S1380" i="1"/>
  <c r="S1383" i="1" s="1"/>
  <c r="R1381" i="1"/>
  <c r="R1380" i="1" s="1"/>
  <c r="T1381" i="1"/>
  <c r="S1384" i="1"/>
  <c r="S1385" i="1" s="1"/>
  <c r="R1385" i="1"/>
  <c r="R1386" i="1" s="1"/>
  <c r="T1385" i="1"/>
  <c r="S1388" i="1"/>
  <c r="S1390" i="1" s="1"/>
  <c r="R1389" i="1"/>
  <c r="R1388" i="1" s="1"/>
  <c r="T1389" i="1"/>
  <c r="R1392" i="1"/>
  <c r="S1392" i="1"/>
  <c r="R1393" i="1"/>
  <c r="S1393" i="1"/>
  <c r="T1393" i="1"/>
  <c r="R1394" i="1"/>
  <c r="S1394" i="1"/>
  <c r="R1395" i="1"/>
  <c r="S1395" i="1"/>
  <c r="S1396" i="1"/>
  <c r="S1397" i="1" s="1"/>
  <c r="R1397" i="1"/>
  <c r="T1397" i="1"/>
  <c r="S1400" i="1"/>
  <c r="S1402" i="1" s="1"/>
  <c r="R1401" i="1"/>
  <c r="R1403" i="1" s="1"/>
  <c r="T1401" i="1"/>
  <c r="S1404" i="1"/>
  <c r="S1405" i="1" s="1"/>
  <c r="R1405" i="1"/>
  <c r="R1406" i="1" s="1"/>
  <c r="T1405" i="1"/>
  <c r="S1408" i="1"/>
  <c r="S1409" i="1" s="1"/>
  <c r="R1409" i="1"/>
  <c r="R1408" i="1" s="1"/>
  <c r="T1409" i="1"/>
  <c r="R1412" i="1"/>
  <c r="S1412" i="1"/>
  <c r="R1413" i="1"/>
  <c r="S1413" i="1"/>
  <c r="T1413" i="1"/>
  <c r="R1414" i="1"/>
  <c r="S1414" i="1"/>
  <c r="R1415" i="1"/>
  <c r="S1415" i="1"/>
  <c r="R1416" i="1"/>
  <c r="S1416" i="1"/>
  <c r="R1417" i="1"/>
  <c r="S1417" i="1"/>
  <c r="T1417" i="1"/>
  <c r="R1418" i="1"/>
  <c r="S1418" i="1"/>
  <c r="R1419" i="1"/>
  <c r="S1419" i="1"/>
  <c r="S1420" i="1"/>
  <c r="S1421" i="1" s="1"/>
  <c r="R1421" i="1"/>
  <c r="R1422" i="1" s="1"/>
  <c r="T1421" i="1"/>
  <c r="S1424" i="1"/>
  <c r="S1425" i="1" s="1"/>
  <c r="R1425" i="1"/>
  <c r="R1424" i="1" s="1"/>
  <c r="T1425" i="1"/>
  <c r="R1428" i="1"/>
  <c r="S1428" i="1"/>
  <c r="R1429" i="1"/>
  <c r="S1429" i="1"/>
  <c r="T1429" i="1"/>
  <c r="R1430" i="1"/>
  <c r="S1430" i="1"/>
  <c r="R1431" i="1"/>
  <c r="S1431" i="1"/>
  <c r="S1432" i="1"/>
  <c r="S1435" i="1" s="1"/>
  <c r="R1433" i="1"/>
  <c r="R1435" i="1" s="1"/>
  <c r="T1433" i="1"/>
  <c r="R1436" i="1"/>
  <c r="S1436" i="1"/>
  <c r="R1437" i="1"/>
  <c r="S1437" i="1"/>
  <c r="T1437" i="1"/>
  <c r="R1438" i="1"/>
  <c r="S1438" i="1"/>
  <c r="R1439" i="1"/>
  <c r="S1439" i="1"/>
  <c r="R1440" i="1"/>
  <c r="S1440" i="1"/>
  <c r="R1441" i="1"/>
  <c r="S1441" i="1"/>
  <c r="T1441" i="1"/>
  <c r="R1442" i="1"/>
  <c r="S1442" i="1"/>
  <c r="R1443" i="1"/>
  <c r="S1443" i="1"/>
  <c r="R1444" i="1"/>
  <c r="S1444" i="1"/>
  <c r="R1445" i="1"/>
  <c r="S1445" i="1"/>
  <c r="T1445" i="1"/>
  <c r="R1446" i="1"/>
  <c r="S1446" i="1"/>
  <c r="R1447" i="1"/>
  <c r="S1447" i="1"/>
  <c r="R1448" i="1"/>
  <c r="S1448" i="1"/>
  <c r="R1449" i="1"/>
  <c r="S1449" i="1"/>
  <c r="T1449" i="1"/>
  <c r="R1450" i="1"/>
  <c r="S1450" i="1"/>
  <c r="R1451" i="1"/>
  <c r="S1451" i="1"/>
  <c r="R1452" i="1"/>
  <c r="S1452" i="1"/>
  <c r="R1453" i="1"/>
  <c r="S1453" i="1"/>
  <c r="T1453" i="1"/>
  <c r="R1454" i="1"/>
  <c r="S1454" i="1"/>
  <c r="R1455" i="1"/>
  <c r="S1455" i="1"/>
  <c r="S1456" i="1"/>
  <c r="S1457" i="1" s="1"/>
  <c r="R1457" i="1"/>
  <c r="R1459" i="1" s="1"/>
  <c r="T1457" i="1"/>
  <c r="R1460" i="1"/>
  <c r="S1460" i="1"/>
  <c r="R1461" i="1"/>
  <c r="S1461" i="1"/>
  <c r="T1461" i="1"/>
  <c r="R1462" i="1"/>
  <c r="S1462" i="1"/>
  <c r="R1463" i="1"/>
  <c r="S1463" i="1"/>
  <c r="R1464" i="1"/>
  <c r="S1464" i="1"/>
  <c r="R1465" i="1"/>
  <c r="S1465" i="1"/>
  <c r="T1465" i="1"/>
  <c r="R1466" i="1"/>
  <c r="S1466" i="1"/>
  <c r="R1467" i="1"/>
  <c r="S1467" i="1"/>
  <c r="S1468" i="1"/>
  <c r="S1469" i="1" s="1"/>
  <c r="R1469" i="1"/>
  <c r="R1468" i="1" s="1"/>
  <c r="T1469" i="1"/>
  <c r="S1472" i="1"/>
  <c r="S1474" i="1" s="1"/>
  <c r="R1473" i="1"/>
  <c r="R1475" i="1" s="1"/>
  <c r="T1473" i="1"/>
  <c r="R1476" i="1"/>
  <c r="S1476" i="1"/>
  <c r="R1477" i="1"/>
  <c r="S1477" i="1"/>
  <c r="T1477" i="1"/>
  <c r="R1478" i="1"/>
  <c r="S1478" i="1"/>
  <c r="R1479" i="1"/>
  <c r="S1479" i="1"/>
  <c r="S1480" i="1"/>
  <c r="S1482" i="1" s="1"/>
  <c r="R1481" i="1"/>
  <c r="R1482" i="1" s="1"/>
  <c r="T1481" i="1"/>
  <c r="R1484" i="1"/>
  <c r="S1484" i="1"/>
  <c r="R1485" i="1"/>
  <c r="S1485" i="1"/>
  <c r="T1485" i="1"/>
  <c r="R1486" i="1"/>
  <c r="S1486" i="1"/>
  <c r="R1487" i="1"/>
  <c r="S1487" i="1"/>
  <c r="R1488" i="1"/>
  <c r="S1488" i="1"/>
  <c r="R1489" i="1"/>
  <c r="S1489" i="1"/>
  <c r="T1489" i="1"/>
  <c r="R1490" i="1"/>
  <c r="S1490" i="1"/>
  <c r="R1491" i="1"/>
  <c r="S1491" i="1"/>
  <c r="R1492" i="1"/>
  <c r="S1492" i="1"/>
  <c r="R1493" i="1"/>
  <c r="S1493" i="1"/>
  <c r="T1493" i="1"/>
  <c r="R1494" i="1"/>
  <c r="S1494" i="1"/>
  <c r="R1495" i="1"/>
  <c r="S1495" i="1"/>
  <c r="R1496" i="1"/>
  <c r="S1496" i="1"/>
  <c r="R1497" i="1"/>
  <c r="S1497" i="1"/>
  <c r="T1497" i="1"/>
  <c r="R1498" i="1"/>
  <c r="S1498" i="1"/>
  <c r="R1499" i="1"/>
  <c r="S1499" i="1"/>
  <c r="R1500" i="1"/>
  <c r="S1500" i="1"/>
  <c r="R1501" i="1"/>
  <c r="S1501" i="1"/>
  <c r="T1501" i="1"/>
  <c r="R1502" i="1"/>
  <c r="S1502" i="1"/>
  <c r="R1503" i="1"/>
  <c r="S1503" i="1"/>
  <c r="R1504" i="1"/>
  <c r="S1504" i="1"/>
  <c r="R1505" i="1"/>
  <c r="S1505" i="1"/>
  <c r="T1505" i="1"/>
  <c r="R1506" i="1"/>
  <c r="S1506" i="1"/>
  <c r="R1507" i="1"/>
  <c r="S1507" i="1"/>
  <c r="R1508" i="1"/>
  <c r="S1508" i="1"/>
  <c r="R1509" i="1"/>
  <c r="S1509" i="1"/>
  <c r="T1509" i="1"/>
  <c r="R1510" i="1"/>
  <c r="S1510" i="1"/>
  <c r="R1511" i="1"/>
  <c r="S1511" i="1"/>
  <c r="R1512" i="1"/>
  <c r="S1512" i="1"/>
  <c r="R1513" i="1"/>
  <c r="S1513" i="1"/>
  <c r="T1513" i="1"/>
  <c r="R1514" i="1"/>
  <c r="S1514" i="1"/>
  <c r="R1515" i="1"/>
  <c r="S1515" i="1"/>
  <c r="R1516" i="1"/>
  <c r="S1516" i="1"/>
  <c r="R1517" i="1"/>
  <c r="S1517" i="1"/>
  <c r="T1517" i="1"/>
  <c r="R1518" i="1"/>
  <c r="S1518" i="1"/>
  <c r="R1519" i="1"/>
  <c r="S1519" i="1"/>
  <c r="R1520" i="1"/>
  <c r="S1520" i="1"/>
  <c r="R1521" i="1"/>
  <c r="S1521" i="1"/>
  <c r="T1521" i="1"/>
  <c r="R1522" i="1"/>
  <c r="S1522" i="1"/>
  <c r="R1523" i="1"/>
  <c r="S1523" i="1"/>
  <c r="R1524" i="1"/>
  <c r="S1524" i="1"/>
  <c r="R1525" i="1"/>
  <c r="S1525" i="1"/>
  <c r="T1525" i="1"/>
  <c r="R1526" i="1"/>
  <c r="S1526" i="1"/>
  <c r="R1527" i="1"/>
  <c r="S1527" i="1"/>
  <c r="R1528" i="1"/>
  <c r="S1528" i="1"/>
  <c r="R1529" i="1"/>
  <c r="S1529" i="1"/>
  <c r="T1529" i="1"/>
  <c r="R1530" i="1"/>
  <c r="S1530" i="1"/>
  <c r="R1531" i="1"/>
  <c r="S1531" i="1"/>
  <c r="R1532" i="1"/>
  <c r="S1532" i="1"/>
  <c r="R1533" i="1"/>
  <c r="S1533" i="1"/>
  <c r="T1533" i="1"/>
  <c r="R1534" i="1"/>
  <c r="S1534" i="1"/>
  <c r="R1535" i="1"/>
  <c r="S1535" i="1"/>
  <c r="S1536" i="1"/>
  <c r="S1537" i="1" s="1"/>
  <c r="R1537" i="1"/>
  <c r="R1539" i="1" s="1"/>
  <c r="T1537" i="1"/>
  <c r="R1540" i="1"/>
  <c r="S1540" i="1"/>
  <c r="R1541" i="1"/>
  <c r="S1541" i="1"/>
  <c r="T1541" i="1"/>
  <c r="R1542" i="1"/>
  <c r="S1542" i="1"/>
  <c r="R1543" i="1"/>
  <c r="S1543" i="1"/>
  <c r="R1544" i="1"/>
  <c r="S1544" i="1"/>
  <c r="R1545" i="1"/>
  <c r="S1545" i="1"/>
  <c r="T1545" i="1"/>
  <c r="R1546" i="1"/>
  <c r="S1546" i="1"/>
  <c r="R1547" i="1"/>
  <c r="S1547" i="1"/>
  <c r="R1548" i="1"/>
  <c r="S1548" i="1"/>
  <c r="R1549" i="1"/>
  <c r="S1549" i="1"/>
  <c r="T1549" i="1"/>
  <c r="R1550" i="1"/>
  <c r="S1550" i="1"/>
  <c r="R1551" i="1"/>
  <c r="S1551" i="1"/>
  <c r="R1552" i="1"/>
  <c r="S1552" i="1"/>
  <c r="R1553" i="1"/>
  <c r="S1553" i="1"/>
  <c r="T1553" i="1"/>
  <c r="R1554" i="1"/>
  <c r="S1554" i="1"/>
  <c r="R1555" i="1"/>
  <c r="S1555" i="1"/>
  <c r="R1556" i="1"/>
  <c r="S1556" i="1"/>
  <c r="R1557" i="1"/>
  <c r="S1557" i="1"/>
  <c r="T1557" i="1"/>
  <c r="R1558" i="1"/>
  <c r="S1558" i="1"/>
  <c r="R1559" i="1"/>
  <c r="S1559" i="1"/>
  <c r="R1560" i="1"/>
  <c r="S1560" i="1"/>
  <c r="R1561" i="1"/>
  <c r="S1561" i="1"/>
  <c r="T1561" i="1"/>
  <c r="R1562" i="1"/>
  <c r="S1562" i="1"/>
  <c r="R1563" i="1"/>
  <c r="S1563" i="1"/>
  <c r="S1564" i="1"/>
  <c r="S1566" i="1" s="1"/>
  <c r="R1565" i="1"/>
  <c r="R1566" i="1" s="1"/>
  <c r="T1565" i="1"/>
  <c r="S1568" i="1"/>
  <c r="S1571" i="1" s="1"/>
  <c r="R1569" i="1"/>
  <c r="R1571" i="1" s="1"/>
  <c r="T1569" i="1"/>
  <c r="R1572" i="1"/>
  <c r="S1572" i="1"/>
  <c r="R1573" i="1"/>
  <c r="S1573" i="1"/>
  <c r="T1573" i="1"/>
  <c r="R1574" i="1"/>
  <c r="S1574" i="1"/>
  <c r="R1575" i="1"/>
  <c r="S1575" i="1"/>
  <c r="R1576" i="1"/>
  <c r="S1576" i="1"/>
  <c r="R1577" i="1"/>
  <c r="S1577" i="1"/>
  <c r="T1577" i="1"/>
  <c r="R1578" i="1"/>
  <c r="S1578" i="1"/>
  <c r="R1579" i="1"/>
  <c r="S1579" i="1"/>
  <c r="R1580" i="1"/>
  <c r="S1580" i="1"/>
  <c r="R1581" i="1"/>
  <c r="S1581" i="1"/>
  <c r="T1581" i="1"/>
  <c r="R1582" i="1"/>
  <c r="S1582" i="1"/>
  <c r="R1583" i="1"/>
  <c r="S1583" i="1"/>
  <c r="S1584" i="1"/>
  <c r="S1586" i="1" s="1"/>
  <c r="R1585" i="1"/>
  <c r="R1586" i="1" s="1"/>
  <c r="T1585" i="1"/>
  <c r="S1588" i="1"/>
  <c r="S1589" i="1" s="1"/>
  <c r="R1589" i="1"/>
  <c r="R1588" i="1" s="1"/>
  <c r="T1589" i="1"/>
  <c r="S1592" i="1"/>
  <c r="S1594" i="1" s="1"/>
  <c r="R1593" i="1"/>
  <c r="R1595" i="1" s="1"/>
  <c r="T1593" i="1"/>
  <c r="S1596" i="1"/>
  <c r="S1597" i="1" s="1"/>
  <c r="R1597" i="1"/>
  <c r="R1599" i="1" s="1"/>
  <c r="T1597" i="1"/>
  <c r="R1600" i="1"/>
  <c r="S1600" i="1"/>
  <c r="R1601" i="1"/>
  <c r="S1601" i="1"/>
  <c r="T1601" i="1"/>
  <c r="R1602" i="1"/>
  <c r="S1602" i="1"/>
  <c r="R1603" i="1"/>
  <c r="S1603" i="1"/>
  <c r="S1604" i="1"/>
  <c r="S1606" i="1" s="1"/>
  <c r="R1605" i="1"/>
  <c r="R1604" i="1" s="1"/>
  <c r="T1605" i="1"/>
  <c r="R1608" i="1"/>
  <c r="S1608" i="1"/>
  <c r="R1609" i="1"/>
  <c r="S1609" i="1"/>
  <c r="T1609" i="1"/>
  <c r="R1610" i="1"/>
  <c r="S1610" i="1"/>
  <c r="R1611" i="1"/>
  <c r="S1611" i="1"/>
  <c r="R1612" i="1"/>
  <c r="S1612" i="1"/>
  <c r="R1613" i="1"/>
  <c r="S1613" i="1"/>
  <c r="T1613" i="1"/>
  <c r="R1614" i="1"/>
  <c r="S1614" i="1"/>
  <c r="R1615" i="1"/>
  <c r="S1615" i="1"/>
  <c r="R1616" i="1"/>
  <c r="S1616" i="1"/>
  <c r="R1617" i="1"/>
  <c r="S1617" i="1"/>
  <c r="T1617" i="1"/>
  <c r="R1618" i="1"/>
  <c r="S1618" i="1"/>
  <c r="R1619" i="1"/>
  <c r="S1619" i="1"/>
  <c r="R1620" i="1"/>
  <c r="S1620" i="1"/>
  <c r="R1621" i="1"/>
  <c r="S1621" i="1"/>
  <c r="T1621" i="1"/>
  <c r="R1622" i="1"/>
  <c r="S1622" i="1"/>
  <c r="R1623" i="1"/>
  <c r="S1623" i="1"/>
  <c r="R1624" i="1"/>
  <c r="S1624" i="1"/>
  <c r="R1625" i="1"/>
  <c r="S1625" i="1"/>
  <c r="T1625" i="1"/>
  <c r="R1626" i="1"/>
  <c r="S1626" i="1"/>
  <c r="R1627" i="1"/>
  <c r="S1627" i="1"/>
  <c r="S1628" i="1"/>
  <c r="S1629" i="1" s="1"/>
  <c r="R1629" i="1"/>
  <c r="R1628" i="1" s="1"/>
  <c r="T1629" i="1"/>
  <c r="R1632" i="1"/>
  <c r="S1632" i="1"/>
  <c r="R1633" i="1"/>
  <c r="S1633" i="1"/>
  <c r="T1633" i="1"/>
  <c r="R1634" i="1"/>
  <c r="S1634" i="1"/>
  <c r="R1635" i="1"/>
  <c r="S1635" i="1"/>
  <c r="S1636" i="1"/>
  <c r="S1637" i="1" s="1"/>
  <c r="R1637" i="1"/>
  <c r="R1638" i="1" s="1"/>
  <c r="T1637" i="1"/>
  <c r="R1640" i="1"/>
  <c r="S1640" i="1"/>
  <c r="R1641" i="1"/>
  <c r="S1641" i="1"/>
  <c r="T1641" i="1"/>
  <c r="R1642" i="1"/>
  <c r="S1642" i="1"/>
  <c r="R1643" i="1"/>
  <c r="S1643" i="1"/>
  <c r="S1644" i="1"/>
  <c r="S1646" i="1" s="1"/>
  <c r="R1645" i="1"/>
  <c r="R1644" i="1" s="1"/>
  <c r="T1645" i="1"/>
  <c r="S1648" i="1"/>
  <c r="S1649" i="1" s="1"/>
  <c r="R1649" i="1"/>
  <c r="R1648" i="1" s="1"/>
  <c r="T1649" i="1"/>
  <c r="S1652" i="1"/>
  <c r="S1654" i="1" s="1"/>
  <c r="R1653" i="1"/>
  <c r="R1652" i="1" s="1"/>
  <c r="T1653" i="1"/>
  <c r="S1656" i="1"/>
  <c r="S1658" i="1" s="1"/>
  <c r="R1657" i="1"/>
  <c r="R1659" i="1" s="1"/>
  <c r="T1657" i="1"/>
  <c r="R1660" i="1"/>
  <c r="S1660" i="1"/>
  <c r="R1661" i="1"/>
  <c r="S1661" i="1"/>
  <c r="T1661" i="1"/>
  <c r="R1662" i="1"/>
  <c r="S1662" i="1"/>
  <c r="R1663" i="1"/>
  <c r="S1663" i="1"/>
  <c r="R1664" i="1"/>
  <c r="S1664" i="1"/>
  <c r="R1665" i="1"/>
  <c r="S1665" i="1"/>
  <c r="T1665" i="1"/>
  <c r="R1666" i="1"/>
  <c r="S1666" i="1"/>
  <c r="R1667" i="1"/>
  <c r="S1667" i="1"/>
  <c r="R1668" i="1"/>
  <c r="S1668" i="1"/>
  <c r="R1669" i="1"/>
  <c r="S1669" i="1"/>
  <c r="T1669" i="1"/>
  <c r="R1670" i="1"/>
  <c r="S1670" i="1"/>
  <c r="R1671" i="1"/>
  <c r="S1671" i="1"/>
  <c r="R1672" i="1"/>
  <c r="S1672" i="1"/>
  <c r="R1673" i="1"/>
  <c r="S1673" i="1"/>
  <c r="T1673" i="1"/>
  <c r="R1674" i="1"/>
  <c r="S1674" i="1"/>
  <c r="R1675" i="1"/>
  <c r="S1675" i="1"/>
  <c r="S1676" i="1"/>
  <c r="S1679" i="1" s="1"/>
  <c r="R1677" i="1"/>
  <c r="R1678" i="1" s="1"/>
  <c r="T1677" i="1"/>
  <c r="R1680" i="1"/>
  <c r="S1680" i="1"/>
  <c r="R1681" i="1"/>
  <c r="S1681" i="1"/>
  <c r="T1681" i="1"/>
  <c r="R1682" i="1"/>
  <c r="S1682" i="1"/>
  <c r="R1683" i="1"/>
  <c r="S1683" i="1"/>
  <c r="R1684" i="1"/>
  <c r="S1684" i="1"/>
  <c r="R1685" i="1"/>
  <c r="S1685" i="1"/>
  <c r="T1685" i="1"/>
  <c r="R1686" i="1"/>
  <c r="S1686" i="1"/>
  <c r="R1687" i="1"/>
  <c r="S1687" i="1"/>
  <c r="R1688" i="1"/>
  <c r="S1688" i="1"/>
  <c r="R1689" i="1"/>
  <c r="S1689" i="1"/>
  <c r="T1689" i="1"/>
  <c r="R1690" i="1"/>
  <c r="S1690" i="1"/>
  <c r="R1691" i="1"/>
  <c r="S1691" i="1"/>
  <c r="R1692" i="1"/>
  <c r="S1692" i="1"/>
  <c r="R1693" i="1"/>
  <c r="S1693" i="1"/>
  <c r="T1693" i="1"/>
  <c r="R1694" i="1"/>
  <c r="S1694" i="1"/>
  <c r="R1695" i="1"/>
  <c r="S1695" i="1"/>
  <c r="R1696" i="1"/>
  <c r="S1696" i="1"/>
  <c r="R1697" i="1"/>
  <c r="S1697" i="1"/>
  <c r="T1697" i="1"/>
  <c r="R1698" i="1"/>
  <c r="S1698" i="1"/>
  <c r="R1699" i="1"/>
  <c r="S1699" i="1"/>
  <c r="S1700" i="1"/>
  <c r="S1701" i="1" s="1"/>
  <c r="R1701" i="1"/>
  <c r="R1702" i="1" s="1"/>
  <c r="T1701" i="1"/>
  <c r="S1704" i="1"/>
  <c r="S1707" i="1" s="1"/>
  <c r="R1705" i="1"/>
  <c r="R1704" i="1" s="1"/>
  <c r="T1705" i="1"/>
  <c r="R1708" i="1"/>
  <c r="S1708" i="1"/>
  <c r="R1709" i="1"/>
  <c r="S1709" i="1"/>
  <c r="T1709" i="1"/>
  <c r="R1710" i="1"/>
  <c r="S1710" i="1"/>
  <c r="R1711" i="1"/>
  <c r="S1711" i="1"/>
  <c r="R1712" i="1"/>
  <c r="S1712" i="1"/>
  <c r="R1713" i="1"/>
  <c r="S1713" i="1"/>
  <c r="T1713" i="1"/>
  <c r="R1714" i="1"/>
  <c r="S1714" i="1"/>
  <c r="R1715" i="1"/>
  <c r="S1715" i="1"/>
  <c r="S1716" i="1"/>
  <c r="S1717" i="1" s="1"/>
  <c r="R1717" i="1"/>
  <c r="R1716" i="1" s="1"/>
  <c r="T1717" i="1"/>
  <c r="R1720" i="1"/>
  <c r="S1720" i="1"/>
  <c r="R1721" i="1"/>
  <c r="S1721" i="1"/>
  <c r="T1721" i="1"/>
  <c r="R1722" i="1"/>
  <c r="S1722" i="1"/>
  <c r="R1723" i="1"/>
  <c r="S1723" i="1"/>
  <c r="R1724" i="1"/>
  <c r="S1724" i="1"/>
  <c r="R1725" i="1"/>
  <c r="S1725" i="1"/>
  <c r="T1725" i="1"/>
  <c r="R1726" i="1"/>
  <c r="S1726" i="1"/>
  <c r="R1727" i="1"/>
  <c r="S1727" i="1"/>
  <c r="R1728" i="1"/>
  <c r="S1728" i="1"/>
  <c r="R1729" i="1"/>
  <c r="S1729" i="1"/>
  <c r="T1729" i="1"/>
  <c r="R1730" i="1"/>
  <c r="S1730" i="1"/>
  <c r="R1731" i="1"/>
  <c r="S1731" i="1"/>
  <c r="R1732" i="1"/>
  <c r="S1732" i="1"/>
  <c r="R1733" i="1"/>
  <c r="S1733" i="1"/>
  <c r="T1733" i="1"/>
  <c r="R1734" i="1"/>
  <c r="S1734" i="1"/>
  <c r="R1735" i="1"/>
  <c r="S1735" i="1"/>
  <c r="R1736" i="1"/>
  <c r="S1736" i="1"/>
  <c r="R1737" i="1"/>
  <c r="S1737" i="1"/>
  <c r="T1737" i="1"/>
  <c r="R1738" i="1"/>
  <c r="S1738" i="1"/>
  <c r="R1739" i="1"/>
  <c r="S1739" i="1"/>
  <c r="R1740" i="1"/>
  <c r="S1740" i="1"/>
  <c r="R1741" i="1"/>
  <c r="S1741" i="1"/>
  <c r="T1741" i="1"/>
  <c r="R1742" i="1"/>
  <c r="S1742" i="1"/>
  <c r="R1743" i="1"/>
  <c r="S1743" i="1"/>
  <c r="R1744" i="1"/>
  <c r="S1744" i="1"/>
  <c r="R1745" i="1"/>
  <c r="S1745" i="1"/>
  <c r="T1745" i="1"/>
  <c r="R1746" i="1"/>
  <c r="S1746" i="1"/>
  <c r="R1747" i="1"/>
  <c r="S1747" i="1"/>
  <c r="R1748" i="1"/>
  <c r="S1748" i="1"/>
  <c r="R1749" i="1"/>
  <c r="S1749" i="1"/>
  <c r="T1749" i="1"/>
  <c r="R1750" i="1"/>
  <c r="S1750" i="1"/>
  <c r="R1751" i="1"/>
  <c r="S1751" i="1"/>
  <c r="S1752" i="1"/>
  <c r="S1755" i="1" s="1"/>
  <c r="R1753" i="1"/>
  <c r="R1752" i="1" s="1"/>
  <c r="T1753" i="1"/>
  <c r="R1756" i="1"/>
  <c r="S1756" i="1"/>
  <c r="R1757" i="1"/>
  <c r="S1757" i="1"/>
  <c r="T1757" i="1"/>
  <c r="R1758" i="1"/>
  <c r="S1758" i="1"/>
  <c r="R1759" i="1"/>
  <c r="S1759" i="1"/>
  <c r="R1760" i="1"/>
  <c r="S1760" i="1"/>
  <c r="R1761" i="1"/>
  <c r="S1761" i="1"/>
  <c r="T1761" i="1"/>
  <c r="R1762" i="1"/>
  <c r="S1762" i="1"/>
  <c r="R1763" i="1"/>
  <c r="S1763" i="1"/>
  <c r="R1764" i="1"/>
  <c r="S1764" i="1"/>
  <c r="R1765" i="1"/>
  <c r="S1765" i="1"/>
  <c r="T1765" i="1"/>
  <c r="R1766" i="1"/>
  <c r="S1766" i="1"/>
  <c r="R1767" i="1"/>
  <c r="S1767" i="1"/>
  <c r="R1768" i="1"/>
  <c r="S1768" i="1"/>
  <c r="R1769" i="1"/>
  <c r="S1769" i="1"/>
  <c r="T1769" i="1"/>
  <c r="R1770" i="1"/>
  <c r="S1770" i="1"/>
  <c r="R1771" i="1"/>
  <c r="S1771" i="1"/>
  <c r="S1772" i="1"/>
  <c r="S1773" i="1" s="1"/>
  <c r="R1773" i="1"/>
  <c r="R1772" i="1" s="1"/>
  <c r="T1773" i="1"/>
  <c r="R1776" i="1"/>
  <c r="S1776" i="1"/>
  <c r="R1777" i="1"/>
  <c r="S1777" i="1"/>
  <c r="T1777" i="1"/>
  <c r="R1778" i="1"/>
  <c r="S1778" i="1"/>
  <c r="R1779" i="1"/>
  <c r="S1779" i="1"/>
  <c r="R1780" i="1"/>
  <c r="S1780" i="1"/>
  <c r="R1781" i="1"/>
  <c r="S1781" i="1"/>
  <c r="T1781" i="1"/>
  <c r="R1782" i="1"/>
  <c r="S1782" i="1"/>
  <c r="R1783" i="1"/>
  <c r="S1783" i="1"/>
  <c r="S1784" i="1"/>
  <c r="S1785" i="1" s="1"/>
  <c r="R1785" i="1"/>
  <c r="R1786" i="1" s="1"/>
  <c r="T1785" i="1"/>
  <c r="R1788" i="1"/>
  <c r="S1788" i="1"/>
  <c r="R1789" i="1"/>
  <c r="S1789" i="1"/>
  <c r="T1789" i="1"/>
  <c r="R1790" i="1"/>
  <c r="S1790" i="1"/>
  <c r="R1791" i="1"/>
  <c r="S1791" i="1"/>
  <c r="S1792" i="1"/>
  <c r="S1795" i="1" s="1"/>
  <c r="R1793" i="1"/>
  <c r="R1794" i="1" s="1"/>
  <c r="T1793" i="1"/>
  <c r="S1796" i="1"/>
  <c r="S1797" i="1" s="1"/>
  <c r="R1797" i="1"/>
  <c r="R1798" i="1" s="1"/>
  <c r="T1797" i="1"/>
  <c r="R1800" i="1"/>
  <c r="S1800" i="1"/>
  <c r="R1801" i="1"/>
  <c r="S1801" i="1"/>
  <c r="T1801" i="1"/>
  <c r="R1802" i="1"/>
  <c r="S1802" i="1"/>
  <c r="R1803" i="1"/>
  <c r="S1803" i="1"/>
  <c r="S1804" i="1"/>
  <c r="S1806" i="1" s="1"/>
  <c r="R1805" i="1"/>
  <c r="R1804" i="1" s="1"/>
  <c r="T1805" i="1"/>
  <c r="S1808" i="1"/>
  <c r="S1809" i="1" s="1"/>
  <c r="R1809" i="1"/>
  <c r="R1810" i="1" s="1"/>
  <c r="T1809" i="1"/>
  <c r="S1812" i="1"/>
  <c r="S1813" i="1" s="1"/>
  <c r="R1813" i="1"/>
  <c r="R1812" i="1" s="1"/>
  <c r="T1813" i="1"/>
  <c r="S1816" i="1"/>
  <c r="S1818" i="1" s="1"/>
  <c r="R1817" i="1"/>
  <c r="R1816" i="1" s="1"/>
  <c r="T1817" i="1"/>
  <c r="R1820" i="1"/>
  <c r="S1820" i="1"/>
  <c r="R1821" i="1"/>
  <c r="S1821" i="1"/>
  <c r="T1821" i="1"/>
  <c r="R1822" i="1"/>
  <c r="S1822" i="1"/>
  <c r="R1823" i="1"/>
  <c r="S1823" i="1"/>
  <c r="R1824" i="1"/>
  <c r="S1824" i="1"/>
  <c r="R1825" i="1"/>
  <c r="S1825" i="1"/>
  <c r="T1825" i="1"/>
  <c r="R1826" i="1"/>
  <c r="S1826" i="1"/>
  <c r="R1827" i="1"/>
  <c r="S1827" i="1"/>
  <c r="R1828" i="1"/>
  <c r="S1828" i="1"/>
  <c r="R1829" i="1"/>
  <c r="S1829" i="1"/>
  <c r="T1829" i="1"/>
  <c r="R1830" i="1"/>
  <c r="S1830" i="1"/>
  <c r="R1831" i="1"/>
  <c r="S1831" i="1"/>
  <c r="R1832" i="1"/>
  <c r="S1832" i="1"/>
  <c r="R1833" i="1"/>
  <c r="S1833" i="1"/>
  <c r="T1833" i="1"/>
  <c r="R1834" i="1"/>
  <c r="S1834" i="1"/>
  <c r="R1835" i="1"/>
  <c r="S1835" i="1"/>
  <c r="R1836" i="1"/>
  <c r="S1836" i="1"/>
  <c r="R1837" i="1"/>
  <c r="S1837" i="1"/>
  <c r="T1837" i="1"/>
  <c r="R1838" i="1"/>
  <c r="S1838" i="1"/>
  <c r="R1839" i="1"/>
  <c r="S1839" i="1"/>
  <c r="R1840" i="1"/>
  <c r="S1840" i="1"/>
  <c r="R1841" i="1"/>
  <c r="S1841" i="1"/>
  <c r="T1841" i="1"/>
  <c r="R1842" i="1"/>
  <c r="S1842" i="1"/>
  <c r="R1843" i="1"/>
  <c r="S1843" i="1"/>
  <c r="R1844" i="1"/>
  <c r="S1844" i="1"/>
  <c r="R1845" i="1"/>
  <c r="S1845" i="1"/>
  <c r="T1845" i="1"/>
  <c r="R1846" i="1"/>
  <c r="S1846" i="1"/>
  <c r="R1847" i="1"/>
  <c r="S1847" i="1"/>
  <c r="R1848" i="1"/>
  <c r="S1848" i="1"/>
  <c r="R1849" i="1"/>
  <c r="S1849" i="1"/>
  <c r="T1849" i="1"/>
  <c r="R1850" i="1"/>
  <c r="S1850" i="1"/>
  <c r="R1851" i="1"/>
  <c r="S1851" i="1"/>
  <c r="R1852" i="1"/>
  <c r="S1852" i="1"/>
  <c r="R1853" i="1"/>
  <c r="S1853" i="1"/>
  <c r="T1853" i="1"/>
  <c r="R1854" i="1"/>
  <c r="S1854" i="1"/>
  <c r="R1855" i="1"/>
  <c r="S1855" i="1"/>
  <c r="R1856" i="1"/>
  <c r="S1856" i="1"/>
  <c r="R1857" i="1"/>
  <c r="S1857" i="1"/>
  <c r="T1857" i="1"/>
  <c r="R1858" i="1"/>
  <c r="S1858" i="1"/>
  <c r="R1859" i="1"/>
  <c r="S1859" i="1"/>
  <c r="R1860" i="1"/>
  <c r="S1860" i="1"/>
  <c r="R1861" i="1"/>
  <c r="S1861" i="1"/>
  <c r="T1861" i="1"/>
  <c r="R1862" i="1"/>
  <c r="S1862" i="1"/>
  <c r="R1863" i="1"/>
  <c r="S1863" i="1"/>
  <c r="S1864" i="1"/>
  <c r="S1867" i="1" s="1"/>
  <c r="R1865" i="1"/>
  <c r="R1864" i="1" s="1"/>
  <c r="T1865" i="1"/>
  <c r="S1868" i="1"/>
  <c r="S1871" i="1" s="1"/>
  <c r="R1869" i="1"/>
  <c r="R1870" i="1" s="1"/>
  <c r="T1869" i="1"/>
  <c r="R1872" i="1"/>
  <c r="S1872" i="1"/>
  <c r="R1873" i="1"/>
  <c r="S1873" i="1"/>
  <c r="T1873" i="1"/>
  <c r="R1874" i="1"/>
  <c r="S1874" i="1"/>
  <c r="R1875" i="1"/>
  <c r="S1875" i="1"/>
  <c r="R1876" i="1"/>
  <c r="S1876" i="1"/>
  <c r="R1877" i="1"/>
  <c r="S1877" i="1"/>
  <c r="T1877" i="1"/>
  <c r="R1878" i="1"/>
  <c r="S1878" i="1"/>
  <c r="R1879" i="1"/>
  <c r="S1879" i="1"/>
  <c r="S1880" i="1"/>
  <c r="S1882" i="1" s="1"/>
  <c r="R1881" i="1"/>
  <c r="R1883" i="1" s="1"/>
  <c r="T1881" i="1"/>
  <c r="R1884" i="1"/>
  <c r="S1884" i="1"/>
  <c r="R1885" i="1"/>
  <c r="S1885" i="1"/>
  <c r="T1885" i="1"/>
  <c r="R1886" i="1"/>
  <c r="S1886" i="1"/>
  <c r="R1887" i="1"/>
  <c r="S1887" i="1"/>
  <c r="R1888" i="1"/>
  <c r="S1888" i="1"/>
  <c r="R1889" i="1"/>
  <c r="S1889" i="1"/>
  <c r="T1889" i="1"/>
  <c r="R1890" i="1"/>
  <c r="S1890" i="1"/>
  <c r="R1891" i="1"/>
  <c r="S1891" i="1"/>
  <c r="S1892" i="1"/>
  <c r="S1893" i="1" s="1"/>
  <c r="R1893" i="1"/>
  <c r="R1894" i="1" s="1"/>
  <c r="T1893" i="1"/>
  <c r="S1896" i="1"/>
  <c r="S1898" i="1" s="1"/>
  <c r="R1897" i="1"/>
  <c r="R1896" i="1" s="1"/>
  <c r="T1897" i="1"/>
  <c r="S1900" i="1"/>
  <c r="S1902" i="1" s="1"/>
  <c r="R1901" i="1"/>
  <c r="R1900" i="1" s="1"/>
  <c r="T1901" i="1"/>
  <c r="S1904" i="1"/>
  <c r="S1906" i="1" s="1"/>
  <c r="R1905" i="1"/>
  <c r="R1907" i="1" s="1"/>
  <c r="T1905" i="1"/>
  <c r="S1908" i="1"/>
  <c r="S1909" i="1" s="1"/>
  <c r="R1909" i="1"/>
  <c r="R1911" i="1" s="1"/>
  <c r="T1909" i="1"/>
  <c r="S1912" i="1"/>
  <c r="S1914" i="1" s="1"/>
  <c r="R1913" i="1"/>
  <c r="R1912" i="1" s="1"/>
  <c r="T1913" i="1"/>
  <c r="R1916" i="1"/>
  <c r="S1916" i="1"/>
  <c r="R1917" i="1"/>
  <c r="S1917" i="1"/>
  <c r="T1917" i="1"/>
  <c r="R1918" i="1"/>
  <c r="S1918" i="1"/>
  <c r="R1919" i="1"/>
  <c r="S1919" i="1"/>
  <c r="R1920" i="1"/>
  <c r="S1920" i="1"/>
  <c r="R1921" i="1"/>
  <c r="S1921" i="1"/>
  <c r="T1921" i="1"/>
  <c r="R1922" i="1"/>
  <c r="S1922" i="1"/>
  <c r="R1923" i="1"/>
  <c r="S1923" i="1"/>
  <c r="R1924" i="1"/>
  <c r="S1924" i="1"/>
  <c r="R1925" i="1"/>
  <c r="S1925" i="1"/>
  <c r="T1925" i="1"/>
  <c r="R1926" i="1"/>
  <c r="S1926" i="1"/>
  <c r="R1927" i="1"/>
  <c r="S1927" i="1"/>
  <c r="S1928" i="1"/>
  <c r="S1930" i="1" s="1"/>
  <c r="R1929" i="1"/>
  <c r="R1930" i="1" s="1"/>
  <c r="T1929" i="1"/>
  <c r="R1932" i="1"/>
  <c r="S1932" i="1"/>
  <c r="R1933" i="1"/>
  <c r="S1933" i="1"/>
  <c r="T1933" i="1"/>
  <c r="R1934" i="1"/>
  <c r="S1934" i="1"/>
  <c r="R1935" i="1"/>
  <c r="S1935" i="1"/>
  <c r="S1936" i="1"/>
  <c r="S1938" i="1" s="1"/>
  <c r="R1937" i="1"/>
  <c r="R1936" i="1" s="1"/>
  <c r="T1937" i="1"/>
  <c r="S1940" i="1"/>
  <c r="S1942" i="1" s="1"/>
  <c r="R1941" i="1"/>
  <c r="R1940" i="1" s="1"/>
  <c r="T1941" i="1"/>
  <c r="S1944" i="1"/>
  <c r="S1945" i="1" s="1"/>
  <c r="R1945" i="1"/>
  <c r="R1944" i="1" s="1"/>
  <c r="T1945" i="1"/>
  <c r="R1948" i="1"/>
  <c r="S1948" i="1"/>
  <c r="R1949" i="1"/>
  <c r="S1949" i="1"/>
  <c r="T1949" i="1"/>
  <c r="R1950" i="1"/>
  <c r="S1950" i="1"/>
  <c r="R1951" i="1"/>
  <c r="S1951" i="1"/>
  <c r="S1952" i="1"/>
  <c r="S1955" i="1" s="1"/>
  <c r="R1953" i="1"/>
  <c r="R1952" i="1" s="1"/>
  <c r="T1953" i="1"/>
  <c r="R1956" i="1"/>
  <c r="S1956" i="1"/>
  <c r="R1957" i="1"/>
  <c r="S1957" i="1"/>
  <c r="T1957" i="1"/>
  <c r="R1958" i="1"/>
  <c r="S1958" i="1"/>
  <c r="R1959" i="1"/>
  <c r="S1959" i="1"/>
  <c r="R1960" i="1"/>
  <c r="S1960" i="1"/>
  <c r="R1961" i="1"/>
  <c r="S1961" i="1"/>
  <c r="T1961" i="1"/>
  <c r="R1962" i="1"/>
  <c r="S1962" i="1"/>
  <c r="R1963" i="1"/>
  <c r="S1963" i="1"/>
  <c r="R1964" i="1"/>
  <c r="S1964" i="1"/>
  <c r="R1965" i="1"/>
  <c r="S1965" i="1"/>
  <c r="T1965" i="1"/>
  <c r="R1966" i="1"/>
  <c r="S1966" i="1"/>
  <c r="R1967" i="1"/>
  <c r="S1967" i="1"/>
  <c r="R1968" i="1"/>
  <c r="S1968" i="1"/>
  <c r="R1969" i="1"/>
  <c r="S1969" i="1"/>
  <c r="T1969" i="1"/>
  <c r="R1970" i="1"/>
  <c r="S1970" i="1"/>
  <c r="R1971" i="1"/>
  <c r="S1971" i="1"/>
  <c r="R1972" i="1"/>
  <c r="S1972" i="1"/>
  <c r="R1973" i="1"/>
  <c r="S1973" i="1"/>
  <c r="T1973" i="1"/>
  <c r="R1974" i="1"/>
  <c r="S1974" i="1"/>
  <c r="R1975" i="1"/>
  <c r="S1975" i="1"/>
  <c r="S1976" i="1"/>
  <c r="S1977" i="1" s="1"/>
  <c r="R1977" i="1"/>
  <c r="R1978" i="1" s="1"/>
  <c r="T1977" i="1"/>
  <c r="S1980" i="1"/>
  <c r="S1981" i="1" s="1"/>
  <c r="R1981" i="1"/>
  <c r="R1983" i="1" s="1"/>
  <c r="T1981" i="1"/>
  <c r="R1984" i="1"/>
  <c r="S1984" i="1"/>
  <c r="R1985" i="1"/>
  <c r="S1985" i="1"/>
  <c r="T1985" i="1"/>
  <c r="R1986" i="1"/>
  <c r="S1986" i="1"/>
  <c r="R1987" i="1"/>
  <c r="S1987" i="1"/>
  <c r="S1988" i="1"/>
  <c r="S1990" i="1" s="1"/>
  <c r="R1989" i="1"/>
  <c r="R1988" i="1" s="1"/>
  <c r="T1989" i="1"/>
  <c r="R1992" i="1"/>
  <c r="S1992" i="1"/>
  <c r="R1993" i="1"/>
  <c r="S1993" i="1"/>
  <c r="T1993" i="1"/>
  <c r="R1994" i="1"/>
  <c r="S1994" i="1"/>
  <c r="R1995" i="1"/>
  <c r="S1995" i="1"/>
  <c r="S1996" i="1"/>
  <c r="S1997" i="1" s="1"/>
  <c r="R1997" i="1"/>
  <c r="R1998" i="1" s="1"/>
  <c r="T1997" i="1"/>
  <c r="R2000" i="1"/>
  <c r="S2000" i="1"/>
  <c r="R2001" i="1"/>
  <c r="S2001" i="1"/>
  <c r="T2001" i="1"/>
  <c r="R2002" i="1"/>
  <c r="S2002" i="1"/>
  <c r="R2003" i="1"/>
  <c r="S2003" i="1"/>
  <c r="S2004" i="1"/>
  <c r="S2005" i="1" s="1"/>
  <c r="R2005" i="1"/>
  <c r="R2006" i="1" s="1"/>
  <c r="T2005" i="1"/>
  <c r="S2008" i="1"/>
  <c r="S2009" i="1" s="1"/>
  <c r="R2009" i="1"/>
  <c r="R2010" i="1" s="1"/>
  <c r="T2009" i="1"/>
  <c r="R2012" i="1"/>
  <c r="S2012" i="1"/>
  <c r="R2013" i="1"/>
  <c r="S2013" i="1"/>
  <c r="T2013" i="1"/>
  <c r="R2014" i="1"/>
  <c r="S2014" i="1"/>
  <c r="R2015" i="1"/>
  <c r="S2015" i="1"/>
  <c r="R2016" i="1"/>
  <c r="S2016" i="1"/>
  <c r="R2017" i="1"/>
  <c r="S2017" i="1"/>
  <c r="T2017" i="1"/>
  <c r="R2018" i="1"/>
  <c r="S2018" i="1"/>
  <c r="R2019" i="1"/>
  <c r="S2019" i="1"/>
  <c r="R2020" i="1"/>
  <c r="S2020" i="1"/>
  <c r="R2021" i="1"/>
  <c r="S2021" i="1"/>
  <c r="T2021" i="1"/>
  <c r="R2022" i="1"/>
  <c r="S2022" i="1"/>
  <c r="R2023" i="1"/>
  <c r="S2023" i="1"/>
  <c r="R2024" i="1"/>
  <c r="S2024" i="1"/>
  <c r="R2025" i="1"/>
  <c r="S2025" i="1"/>
  <c r="T2025" i="1"/>
  <c r="R2026" i="1"/>
  <c r="S2026" i="1"/>
  <c r="R2027" i="1"/>
  <c r="S2027" i="1"/>
  <c r="S2028" i="1"/>
  <c r="S2029" i="1" s="1"/>
  <c r="R2029" i="1"/>
  <c r="R2030" i="1" s="1"/>
  <c r="T2029" i="1"/>
  <c r="R2032" i="1"/>
  <c r="S2032" i="1"/>
  <c r="R2033" i="1"/>
  <c r="S2033" i="1"/>
  <c r="T2033" i="1"/>
  <c r="R2034" i="1"/>
  <c r="S2034" i="1"/>
  <c r="R2035" i="1"/>
  <c r="S2035" i="1"/>
  <c r="R2036" i="1"/>
  <c r="S2036" i="1"/>
  <c r="R2037" i="1"/>
  <c r="S2037" i="1"/>
  <c r="T2037" i="1"/>
  <c r="R2038" i="1"/>
  <c r="S2038" i="1"/>
  <c r="R2039" i="1"/>
  <c r="S2039" i="1"/>
  <c r="R2040" i="1"/>
  <c r="S2040" i="1"/>
  <c r="R2041" i="1"/>
  <c r="S2041" i="1"/>
  <c r="T2041" i="1"/>
  <c r="R2042" i="1"/>
  <c r="S2042" i="1"/>
  <c r="R2043" i="1"/>
  <c r="S2043" i="1"/>
  <c r="R2044" i="1"/>
  <c r="S2044" i="1"/>
  <c r="R2045" i="1"/>
  <c r="S2045" i="1"/>
  <c r="T2045" i="1"/>
  <c r="R2046" i="1"/>
  <c r="S2046" i="1"/>
  <c r="R2047" i="1"/>
  <c r="S2047" i="1"/>
  <c r="R2048" i="1"/>
  <c r="S2048" i="1"/>
  <c r="R2049" i="1"/>
  <c r="S2049" i="1"/>
  <c r="T2049" i="1"/>
  <c r="R2050" i="1"/>
  <c r="S2050" i="1"/>
  <c r="R2051" i="1"/>
  <c r="S2051" i="1"/>
  <c r="R2052" i="1"/>
  <c r="S2052" i="1"/>
  <c r="R2053" i="1"/>
  <c r="S2053" i="1"/>
  <c r="T2053" i="1"/>
  <c r="R2054" i="1"/>
  <c r="S2054" i="1"/>
  <c r="R2055" i="1"/>
  <c r="S2055" i="1"/>
  <c r="R2056" i="1"/>
  <c r="S2056" i="1"/>
  <c r="R2057" i="1"/>
  <c r="S2057" i="1"/>
  <c r="T2057" i="1"/>
  <c r="R2058" i="1"/>
  <c r="S2058" i="1"/>
  <c r="R2059" i="1"/>
  <c r="S2059" i="1"/>
  <c r="S2060" i="1"/>
  <c r="S2061" i="1" s="1"/>
  <c r="R2061" i="1"/>
  <c r="R2063" i="1" s="1"/>
  <c r="T2061" i="1"/>
  <c r="R2064" i="1"/>
  <c r="S2064" i="1"/>
  <c r="R2065" i="1"/>
  <c r="S2065" i="1"/>
  <c r="T2065" i="1"/>
  <c r="R2066" i="1"/>
  <c r="S2066" i="1"/>
  <c r="R2067" i="1"/>
  <c r="S2067" i="1"/>
  <c r="R2068" i="1"/>
  <c r="S2068" i="1"/>
  <c r="R2069" i="1"/>
  <c r="S2069" i="1"/>
  <c r="T2069" i="1"/>
  <c r="R2070" i="1"/>
  <c r="S2070" i="1"/>
  <c r="R2071" i="1"/>
  <c r="S2071" i="1"/>
  <c r="R2072" i="1"/>
  <c r="S2072" i="1"/>
  <c r="R2073" i="1"/>
  <c r="S2073" i="1"/>
  <c r="T2073" i="1"/>
  <c r="R2074" i="1"/>
  <c r="S2074" i="1"/>
  <c r="R2075" i="1"/>
  <c r="S2075" i="1"/>
  <c r="R2076" i="1"/>
  <c r="S2076" i="1"/>
  <c r="R2077" i="1"/>
  <c r="S2077" i="1"/>
  <c r="T2077" i="1"/>
  <c r="R2078" i="1"/>
  <c r="S2078" i="1"/>
  <c r="R2079" i="1"/>
  <c r="S2079" i="1"/>
  <c r="S2080" i="1"/>
  <c r="S2081" i="1" s="1"/>
  <c r="R2081" i="1"/>
  <c r="R2080" i="1" s="1"/>
  <c r="T2081" i="1"/>
  <c r="S2084" i="1"/>
  <c r="S2085" i="1" s="1"/>
  <c r="R2085" i="1"/>
  <c r="R2086" i="1" s="1"/>
  <c r="T2085" i="1"/>
  <c r="S2088" i="1"/>
  <c r="S2089" i="1" s="1"/>
  <c r="R2089" i="1"/>
  <c r="R2091" i="1" s="1"/>
  <c r="T2089" i="1"/>
  <c r="R2092" i="1"/>
  <c r="S2092" i="1"/>
  <c r="R2093" i="1"/>
  <c r="S2093" i="1"/>
  <c r="T2093" i="1"/>
  <c r="R2094" i="1"/>
  <c r="S2094" i="1"/>
  <c r="R2095" i="1"/>
  <c r="S2095" i="1"/>
  <c r="R2096" i="1"/>
  <c r="S2096" i="1"/>
  <c r="R2097" i="1"/>
  <c r="S2097" i="1"/>
  <c r="T2097" i="1"/>
  <c r="R2098" i="1"/>
  <c r="S2098" i="1"/>
  <c r="R2099" i="1"/>
  <c r="S2099" i="1"/>
  <c r="R2100" i="1"/>
  <c r="S2100" i="1"/>
  <c r="R2101" i="1"/>
  <c r="S2101" i="1"/>
  <c r="T2101" i="1"/>
  <c r="R2102" i="1"/>
  <c r="S2102" i="1"/>
  <c r="R2103" i="1"/>
  <c r="S2103" i="1"/>
  <c r="R2104" i="1"/>
  <c r="S2104" i="1"/>
  <c r="R2105" i="1"/>
  <c r="S2105" i="1"/>
  <c r="T2105" i="1"/>
  <c r="R2106" i="1"/>
  <c r="S2106" i="1"/>
  <c r="R2107" i="1"/>
  <c r="S2107" i="1"/>
  <c r="R2108" i="1"/>
  <c r="S2108" i="1"/>
  <c r="R2109" i="1"/>
  <c r="S2109" i="1"/>
  <c r="T2109" i="1"/>
  <c r="R2110" i="1"/>
  <c r="S2110" i="1"/>
  <c r="R2111" i="1"/>
  <c r="S2111" i="1"/>
  <c r="R2112" i="1"/>
  <c r="S2112" i="1"/>
  <c r="R2113" i="1"/>
  <c r="S2113" i="1"/>
  <c r="T2113" i="1"/>
  <c r="R2114" i="1"/>
  <c r="S2114" i="1"/>
  <c r="R2115" i="1"/>
  <c r="S2115" i="1"/>
  <c r="S2116" i="1"/>
  <c r="S2118" i="1" s="1"/>
  <c r="R2117" i="1"/>
  <c r="R2118" i="1" s="1"/>
  <c r="T2117" i="1"/>
  <c r="R2120" i="1"/>
  <c r="S2120" i="1"/>
  <c r="R2121" i="1"/>
  <c r="S2121" i="1"/>
  <c r="T2121" i="1"/>
  <c r="R2122" i="1"/>
  <c r="S2122" i="1"/>
  <c r="R2123" i="1"/>
  <c r="S2123" i="1"/>
  <c r="R2124" i="1"/>
  <c r="S2124" i="1"/>
  <c r="R2125" i="1"/>
  <c r="S2125" i="1"/>
  <c r="T2125" i="1"/>
  <c r="R2126" i="1"/>
  <c r="S2126" i="1"/>
  <c r="R2127" i="1"/>
  <c r="S2127" i="1"/>
  <c r="S2128" i="1"/>
  <c r="S2130" i="1" s="1"/>
  <c r="R2129" i="1"/>
  <c r="R2131" i="1" s="1"/>
  <c r="T2129" i="1"/>
  <c r="R2132" i="1"/>
  <c r="S2132" i="1"/>
  <c r="R2133" i="1"/>
  <c r="S2133" i="1"/>
  <c r="T2133" i="1"/>
  <c r="R2134" i="1"/>
  <c r="S2134" i="1"/>
  <c r="R2135" i="1"/>
  <c r="S2135" i="1"/>
  <c r="R2136" i="1"/>
  <c r="S2136" i="1"/>
  <c r="R2137" i="1"/>
  <c r="S2137" i="1"/>
  <c r="T2137" i="1"/>
  <c r="R2138" i="1"/>
  <c r="S2138" i="1"/>
  <c r="R2139" i="1"/>
  <c r="S2139" i="1"/>
  <c r="S2140" i="1"/>
  <c r="S2142" i="1" s="1"/>
  <c r="R2141" i="1"/>
  <c r="R2140" i="1" s="1"/>
  <c r="T2141" i="1"/>
  <c r="S2144" i="1"/>
  <c r="S2145" i="1" s="1"/>
  <c r="R2145" i="1"/>
  <c r="R2147" i="1" s="1"/>
  <c r="T2145" i="1"/>
  <c r="R2148" i="1"/>
  <c r="S2148" i="1"/>
  <c r="R2149" i="1"/>
  <c r="S2149" i="1"/>
  <c r="T2149" i="1"/>
  <c r="R2150" i="1"/>
  <c r="S2150" i="1"/>
  <c r="R2151" i="1"/>
  <c r="S2151" i="1"/>
  <c r="R2152" i="1"/>
  <c r="S2152" i="1"/>
  <c r="R2153" i="1"/>
  <c r="S2153" i="1"/>
  <c r="T2153" i="1"/>
  <c r="R2154" i="1"/>
  <c r="S2154" i="1"/>
  <c r="R2155" i="1"/>
  <c r="S2155" i="1"/>
  <c r="R2156" i="1"/>
  <c r="S2156" i="1"/>
  <c r="R2157" i="1"/>
  <c r="S2157" i="1"/>
  <c r="T2157" i="1"/>
  <c r="R2158" i="1"/>
  <c r="S2158" i="1"/>
  <c r="R2159" i="1"/>
  <c r="S2159" i="1"/>
  <c r="R2160" i="1"/>
  <c r="S2160" i="1"/>
  <c r="R2161" i="1"/>
  <c r="S2161" i="1"/>
  <c r="T2161" i="1"/>
  <c r="R2162" i="1"/>
  <c r="S2162" i="1"/>
  <c r="R2163" i="1"/>
  <c r="S2163" i="1"/>
  <c r="R2164" i="1"/>
  <c r="S2164" i="1"/>
  <c r="R2165" i="1"/>
  <c r="S2165" i="1"/>
  <c r="T2165" i="1"/>
  <c r="R2166" i="1"/>
  <c r="S2166" i="1"/>
  <c r="R2167" i="1"/>
  <c r="S2167" i="1"/>
  <c r="R2168" i="1"/>
  <c r="S2168" i="1"/>
  <c r="R2169" i="1"/>
  <c r="S2169" i="1"/>
  <c r="T2169" i="1"/>
  <c r="R2170" i="1"/>
  <c r="S2170" i="1"/>
  <c r="R2171" i="1"/>
  <c r="S2171" i="1"/>
  <c r="S2172" i="1"/>
  <c r="S2173" i="1" s="1"/>
  <c r="R2173" i="1"/>
  <c r="R2174" i="1" s="1"/>
  <c r="T2173" i="1"/>
  <c r="S2176" i="1"/>
  <c r="S2177" i="1" s="1"/>
  <c r="R2177" i="1"/>
  <c r="R2178" i="1" s="1"/>
  <c r="T2177" i="1"/>
  <c r="R2180" i="1"/>
  <c r="S2180" i="1"/>
  <c r="R2181" i="1"/>
  <c r="S2181" i="1"/>
  <c r="T2181" i="1"/>
  <c r="R2182" i="1"/>
  <c r="S2182" i="1"/>
  <c r="R2183" i="1"/>
  <c r="S2183" i="1"/>
  <c r="R2184" i="1"/>
  <c r="S2184" i="1"/>
  <c r="R2185" i="1"/>
  <c r="S2185" i="1"/>
  <c r="T2185" i="1"/>
  <c r="R2186" i="1"/>
  <c r="S2186" i="1"/>
  <c r="R2187" i="1"/>
  <c r="S2187" i="1"/>
  <c r="R2188" i="1"/>
  <c r="S2188" i="1"/>
  <c r="R2189" i="1"/>
  <c r="S2189" i="1"/>
  <c r="T2189" i="1"/>
  <c r="R2190" i="1"/>
  <c r="S2190" i="1"/>
  <c r="R2191" i="1"/>
  <c r="S2191" i="1"/>
  <c r="R2192" i="1"/>
  <c r="S2192" i="1"/>
  <c r="R2193" i="1"/>
  <c r="S2193" i="1"/>
  <c r="T2193" i="1"/>
  <c r="R2194" i="1"/>
  <c r="S2194" i="1"/>
  <c r="R2195" i="1"/>
  <c r="S2195" i="1"/>
  <c r="S2196" i="1"/>
  <c r="S2197" i="1" s="1"/>
  <c r="R2197" i="1"/>
  <c r="R2198" i="1" s="1"/>
  <c r="T2197" i="1"/>
  <c r="R2200" i="1"/>
  <c r="S2200" i="1"/>
  <c r="R2201" i="1"/>
  <c r="S2201" i="1"/>
  <c r="T2201" i="1"/>
  <c r="R2202" i="1"/>
  <c r="S2202" i="1"/>
  <c r="R2203" i="1"/>
  <c r="S2203" i="1"/>
  <c r="R2204" i="1"/>
  <c r="S2204" i="1"/>
  <c r="R2205" i="1"/>
  <c r="S2205" i="1"/>
  <c r="T2205" i="1"/>
  <c r="R2206" i="1"/>
  <c r="S2206" i="1"/>
  <c r="R2207" i="1"/>
  <c r="S2207" i="1"/>
  <c r="R2208" i="1"/>
  <c r="S2208" i="1"/>
  <c r="R2209" i="1"/>
  <c r="S2209" i="1"/>
  <c r="T2209" i="1"/>
  <c r="R2210" i="1"/>
  <c r="S2210" i="1"/>
  <c r="R2211" i="1"/>
  <c r="S2211" i="1"/>
  <c r="R2212" i="1"/>
  <c r="S2212" i="1"/>
  <c r="R2213" i="1"/>
  <c r="S2213" i="1"/>
  <c r="T2213" i="1"/>
  <c r="R2214" i="1"/>
  <c r="S2214" i="1"/>
  <c r="R2215" i="1"/>
  <c r="S2215" i="1"/>
  <c r="R2216" i="1"/>
  <c r="S2216" i="1"/>
  <c r="R2217" i="1"/>
  <c r="S2217" i="1"/>
  <c r="T2217" i="1"/>
  <c r="R2218" i="1"/>
  <c r="S2218" i="1"/>
  <c r="R2219" i="1"/>
  <c r="S2219" i="1"/>
  <c r="R2220" i="1"/>
  <c r="S2220" i="1"/>
  <c r="R2221" i="1"/>
  <c r="S2221" i="1"/>
  <c r="T2221" i="1"/>
  <c r="R2222" i="1"/>
  <c r="S2222" i="1"/>
  <c r="R2223" i="1"/>
  <c r="S2223" i="1"/>
  <c r="R2224" i="1"/>
  <c r="S2224" i="1"/>
  <c r="R2225" i="1"/>
  <c r="S2225" i="1"/>
  <c r="T2225" i="1"/>
  <c r="R2226" i="1"/>
  <c r="S2226" i="1"/>
  <c r="R2227" i="1"/>
  <c r="S2227" i="1"/>
  <c r="R2228" i="1"/>
  <c r="S2228" i="1"/>
  <c r="R2229" i="1"/>
  <c r="S2229" i="1"/>
  <c r="T2229" i="1"/>
  <c r="R2230" i="1"/>
  <c r="S2230" i="1"/>
  <c r="R2231" i="1"/>
  <c r="S2231" i="1"/>
  <c r="S2232" i="1"/>
  <c r="S2233" i="1" s="1"/>
  <c r="R2233" i="1"/>
  <c r="R2234" i="1" s="1"/>
  <c r="T2233" i="1"/>
  <c r="R2236" i="1"/>
  <c r="S2236" i="1"/>
  <c r="R2237" i="1"/>
  <c r="S2237" i="1"/>
  <c r="T2237" i="1"/>
  <c r="R2238" i="1"/>
  <c r="S2238" i="1"/>
  <c r="R2239" i="1"/>
  <c r="S2239" i="1"/>
  <c r="R2240" i="1"/>
  <c r="S2240" i="1"/>
  <c r="R2241" i="1"/>
  <c r="S2241" i="1"/>
  <c r="T2241" i="1"/>
  <c r="R2242" i="1"/>
  <c r="S2242" i="1"/>
  <c r="R2243" i="1"/>
  <c r="S2243" i="1"/>
  <c r="R2244" i="1"/>
  <c r="S2244" i="1"/>
  <c r="R2245" i="1"/>
  <c r="S2245" i="1"/>
  <c r="T2245" i="1"/>
  <c r="R2246" i="1"/>
  <c r="S2246" i="1"/>
  <c r="R2247" i="1"/>
  <c r="S2247" i="1"/>
  <c r="R2248" i="1"/>
  <c r="S2248" i="1"/>
  <c r="R2249" i="1"/>
  <c r="S2249" i="1"/>
  <c r="T2249" i="1"/>
  <c r="R2250" i="1"/>
  <c r="S2250" i="1"/>
  <c r="R2251" i="1"/>
  <c r="S2251" i="1"/>
  <c r="R2252" i="1"/>
  <c r="S2252" i="1"/>
  <c r="R2253" i="1"/>
  <c r="S2253" i="1"/>
  <c r="T2253" i="1"/>
  <c r="R2254" i="1"/>
  <c r="S2254" i="1"/>
  <c r="R2255" i="1"/>
  <c r="S2255" i="1"/>
  <c r="R2256" i="1"/>
  <c r="S2256" i="1"/>
  <c r="R2257" i="1"/>
  <c r="S2257" i="1"/>
  <c r="T2257" i="1"/>
  <c r="R2258" i="1"/>
  <c r="S2258" i="1"/>
  <c r="R2259" i="1"/>
  <c r="S2259" i="1"/>
  <c r="R2260" i="1"/>
  <c r="S2260" i="1"/>
  <c r="R2261" i="1"/>
  <c r="S2261" i="1"/>
  <c r="T2261" i="1"/>
  <c r="R2262" i="1"/>
  <c r="S2262" i="1"/>
  <c r="R2263" i="1"/>
  <c r="S2263" i="1"/>
  <c r="S2264" i="1"/>
  <c r="S2265" i="1" s="1"/>
  <c r="R2265" i="1"/>
  <c r="R2267" i="1" s="1"/>
  <c r="T2265" i="1"/>
  <c r="S2268" i="1"/>
  <c r="S2269" i="1" s="1"/>
  <c r="R2269" i="1"/>
  <c r="R2270" i="1" s="1"/>
  <c r="T2269" i="1"/>
  <c r="S2272" i="1"/>
  <c r="S2273" i="1" s="1"/>
  <c r="R2273" i="1"/>
  <c r="R2275" i="1" s="1"/>
  <c r="T2273" i="1"/>
  <c r="R2276" i="1"/>
  <c r="S2276" i="1"/>
  <c r="R2277" i="1"/>
  <c r="S2277" i="1"/>
  <c r="T2277" i="1"/>
  <c r="R2278" i="1"/>
  <c r="S2278" i="1"/>
  <c r="R2279" i="1"/>
  <c r="S2279" i="1"/>
  <c r="S2280" i="1"/>
  <c r="S2281" i="1" s="1"/>
  <c r="R2281" i="1"/>
  <c r="R2283" i="1" s="1"/>
  <c r="T2281" i="1"/>
  <c r="S2284" i="1"/>
  <c r="S2286" i="1" s="1"/>
  <c r="R2285" i="1"/>
  <c r="R2287" i="1" s="1"/>
  <c r="T2285" i="1"/>
  <c r="S2288" i="1"/>
  <c r="S2289" i="1" s="1"/>
  <c r="R2289" i="1"/>
  <c r="R2291" i="1" s="1"/>
  <c r="T2289" i="1"/>
  <c r="R2292" i="1"/>
  <c r="S2292" i="1"/>
  <c r="R2293" i="1"/>
  <c r="S2293" i="1"/>
  <c r="T2293" i="1"/>
  <c r="R2294" i="1"/>
  <c r="S2294" i="1"/>
  <c r="R2295" i="1"/>
  <c r="S2295" i="1"/>
  <c r="R2296" i="1"/>
  <c r="S2296" i="1"/>
  <c r="R2297" i="1"/>
  <c r="S2297" i="1"/>
  <c r="T2297" i="1"/>
  <c r="R2298" i="1"/>
  <c r="S2298" i="1"/>
  <c r="R2299" i="1"/>
  <c r="S2299" i="1"/>
  <c r="R2300" i="1"/>
  <c r="S2300" i="1"/>
  <c r="R2301" i="1"/>
  <c r="S2301" i="1"/>
  <c r="T2301" i="1"/>
  <c r="R2302" i="1"/>
  <c r="S2302" i="1"/>
  <c r="R2303" i="1"/>
  <c r="S2303" i="1"/>
  <c r="S2304" i="1"/>
  <c r="S2307" i="1" s="1"/>
  <c r="R2305" i="1"/>
  <c r="R2304" i="1" s="1"/>
  <c r="T2305" i="1"/>
  <c r="R2308" i="1"/>
  <c r="S2308" i="1"/>
  <c r="R2309" i="1"/>
  <c r="S2309" i="1"/>
  <c r="T2309" i="1"/>
  <c r="R2310" i="1"/>
  <c r="S2310" i="1"/>
  <c r="R2311" i="1"/>
  <c r="S2311" i="1"/>
  <c r="R2312" i="1"/>
  <c r="S2312" i="1"/>
  <c r="R2313" i="1"/>
  <c r="S2313" i="1"/>
  <c r="T2313" i="1"/>
  <c r="R2314" i="1"/>
  <c r="S2314" i="1"/>
  <c r="R2315" i="1"/>
  <c r="S2315" i="1"/>
  <c r="R2316" i="1"/>
  <c r="S2316" i="1"/>
  <c r="R2317" i="1"/>
  <c r="S2317" i="1"/>
  <c r="T2317" i="1"/>
  <c r="R2318" i="1"/>
  <c r="S2318" i="1"/>
  <c r="R2319" i="1"/>
  <c r="S2319" i="1"/>
  <c r="S2320" i="1"/>
  <c r="S2322" i="1" s="1"/>
  <c r="R2321" i="1"/>
  <c r="R2320" i="1" s="1"/>
  <c r="T2321" i="1"/>
  <c r="R2324" i="1"/>
  <c r="S2324" i="1"/>
  <c r="R2325" i="1"/>
  <c r="S2325" i="1"/>
  <c r="T2325" i="1"/>
  <c r="R2326" i="1"/>
  <c r="S2326" i="1"/>
  <c r="R2327" i="1"/>
  <c r="S2327" i="1"/>
  <c r="R2328" i="1"/>
  <c r="S2328" i="1"/>
  <c r="R2329" i="1"/>
  <c r="S2329" i="1"/>
  <c r="T2329" i="1"/>
  <c r="R2330" i="1"/>
  <c r="S2330" i="1"/>
  <c r="R2331" i="1"/>
  <c r="S2331" i="1"/>
  <c r="R2332" i="1"/>
  <c r="S2332" i="1"/>
  <c r="R2333" i="1"/>
  <c r="S2333" i="1"/>
  <c r="T2333" i="1"/>
  <c r="R2334" i="1"/>
  <c r="S2334" i="1"/>
  <c r="R2335" i="1"/>
  <c r="S2335" i="1"/>
  <c r="R2336" i="1"/>
  <c r="S2336" i="1"/>
  <c r="R2337" i="1"/>
  <c r="S2337" i="1"/>
  <c r="T2337" i="1"/>
  <c r="R2338" i="1"/>
  <c r="S2338" i="1"/>
  <c r="R2339" i="1"/>
  <c r="S2339" i="1"/>
  <c r="S2340" i="1"/>
  <c r="S2342" i="1" s="1"/>
  <c r="R2341" i="1"/>
  <c r="R2343" i="1" s="1"/>
  <c r="T2341" i="1"/>
  <c r="S2344" i="1"/>
  <c r="S2347" i="1" s="1"/>
  <c r="R2345" i="1"/>
  <c r="R2344" i="1" s="1"/>
  <c r="T2345" i="1"/>
  <c r="S2348" i="1"/>
  <c r="S2349" i="1" s="1"/>
  <c r="R2349" i="1"/>
  <c r="R2350" i="1" s="1"/>
  <c r="T2349" i="1"/>
  <c r="S2352" i="1"/>
  <c r="S2354" i="1" s="1"/>
  <c r="R2353" i="1"/>
  <c r="R2355" i="1" s="1"/>
  <c r="T2353" i="1"/>
  <c r="S2356" i="1"/>
  <c r="S2358" i="1" s="1"/>
  <c r="R2357" i="1"/>
  <c r="R2356" i="1" s="1"/>
  <c r="T2357" i="1"/>
  <c r="R2360" i="1"/>
  <c r="S2360" i="1"/>
  <c r="R2361" i="1"/>
  <c r="S2361" i="1"/>
  <c r="T2361" i="1"/>
  <c r="R2362" i="1"/>
  <c r="S2362" i="1"/>
  <c r="R2363" i="1"/>
  <c r="S2363" i="1"/>
  <c r="S2364" i="1"/>
  <c r="S2365" i="1" s="1"/>
  <c r="R2365" i="1"/>
  <c r="R2366" i="1" s="1"/>
  <c r="T2365" i="1"/>
  <c r="R2368" i="1"/>
  <c r="S2368" i="1"/>
  <c r="R2369" i="1"/>
  <c r="S2369" i="1"/>
  <c r="T2369" i="1"/>
  <c r="R2370" i="1"/>
  <c r="S2370" i="1"/>
  <c r="R2371" i="1"/>
  <c r="S2371" i="1"/>
  <c r="R2372" i="1"/>
  <c r="S2372" i="1"/>
  <c r="R2373" i="1"/>
  <c r="S2373" i="1"/>
  <c r="T2373" i="1"/>
  <c r="R2374" i="1"/>
  <c r="S2374" i="1"/>
  <c r="R2375" i="1"/>
  <c r="S2375" i="1"/>
  <c r="S2376" i="1"/>
  <c r="S2378" i="1" s="1"/>
  <c r="R2377" i="1"/>
  <c r="R2376" i="1" s="1"/>
  <c r="T2377" i="1"/>
  <c r="S2380" i="1"/>
  <c r="S2381" i="1" s="1"/>
  <c r="R2381" i="1"/>
  <c r="R2382" i="1" s="1"/>
  <c r="T2381" i="1"/>
  <c r="S2384" i="1"/>
  <c r="S2386" i="1" s="1"/>
  <c r="R2385" i="1"/>
  <c r="R2387" i="1" s="1"/>
  <c r="T2385" i="1"/>
  <c r="S2388" i="1"/>
  <c r="S2391" i="1" s="1"/>
  <c r="R2389" i="1"/>
  <c r="R2390" i="1" s="1"/>
  <c r="T2389" i="1"/>
  <c r="R2392" i="1"/>
  <c r="S2392" i="1"/>
  <c r="R2393" i="1"/>
  <c r="S2393" i="1"/>
  <c r="T2393" i="1"/>
  <c r="R2394" i="1"/>
  <c r="S2394" i="1"/>
  <c r="R2395" i="1"/>
  <c r="S2395" i="1"/>
  <c r="R2396" i="1"/>
  <c r="S2396" i="1"/>
  <c r="R2397" i="1"/>
  <c r="S2397" i="1"/>
  <c r="T2397" i="1"/>
  <c r="R2398" i="1"/>
  <c r="S2398" i="1"/>
  <c r="R2399" i="1"/>
  <c r="S2399" i="1"/>
  <c r="R2400" i="1"/>
  <c r="S2400" i="1"/>
  <c r="R2401" i="1"/>
  <c r="S2401" i="1"/>
  <c r="T2401" i="1"/>
  <c r="R2402" i="1"/>
  <c r="S2402" i="1"/>
  <c r="R2403" i="1"/>
  <c r="S2403" i="1"/>
  <c r="S2404" i="1"/>
  <c r="S2405" i="1" s="1"/>
  <c r="R2405" i="1"/>
  <c r="R2406" i="1" s="1"/>
  <c r="T2405" i="1"/>
  <c r="R2408" i="1"/>
  <c r="S2408" i="1"/>
  <c r="R2409" i="1"/>
  <c r="S2409" i="1"/>
  <c r="T2409" i="1"/>
  <c r="R2410" i="1"/>
  <c r="S2410" i="1"/>
  <c r="R2411" i="1"/>
  <c r="S2411" i="1"/>
  <c r="R2412" i="1"/>
  <c r="S2412" i="1"/>
  <c r="R2413" i="1"/>
  <c r="S2413" i="1"/>
  <c r="T2413" i="1"/>
  <c r="R2414" i="1"/>
  <c r="S2414" i="1"/>
  <c r="R2415" i="1"/>
  <c r="S2415" i="1"/>
  <c r="S2416" i="1"/>
  <c r="S2418" i="1" s="1"/>
  <c r="R2417" i="1"/>
  <c r="R2416" i="1" s="1"/>
  <c r="T2417" i="1"/>
  <c r="S2420" i="1"/>
  <c r="S2422" i="1" s="1"/>
  <c r="R2421" i="1"/>
  <c r="R2420" i="1" s="1"/>
  <c r="T2421" i="1"/>
  <c r="S2424" i="1"/>
  <c r="S2425" i="1" s="1"/>
  <c r="R2425" i="1"/>
  <c r="R2426" i="1" s="1"/>
  <c r="T2425" i="1"/>
  <c r="S2428" i="1"/>
  <c r="S2430" i="1" s="1"/>
  <c r="R2429" i="1"/>
  <c r="R2430" i="1" s="1"/>
  <c r="T2429" i="1"/>
  <c r="R2432" i="1"/>
  <c r="S2432" i="1"/>
  <c r="R2433" i="1"/>
  <c r="S2433" i="1"/>
  <c r="T2433" i="1"/>
  <c r="R2434" i="1"/>
  <c r="S2434" i="1"/>
  <c r="R2435" i="1"/>
  <c r="S2435" i="1"/>
  <c r="S2436" i="1"/>
  <c r="S2439" i="1" s="1"/>
  <c r="R2437" i="1"/>
  <c r="R2439" i="1" s="1"/>
  <c r="T2437" i="1"/>
  <c r="R2440" i="1"/>
  <c r="S2440" i="1"/>
  <c r="R2441" i="1"/>
  <c r="S2441" i="1"/>
  <c r="T2441" i="1"/>
  <c r="R2442" i="1"/>
  <c r="S2442" i="1"/>
  <c r="R2443" i="1"/>
  <c r="S2443" i="1"/>
  <c r="R2444" i="1"/>
  <c r="S2444" i="1"/>
  <c r="R2445" i="1"/>
  <c r="S2445" i="1"/>
  <c r="T2445" i="1"/>
  <c r="R2446" i="1"/>
  <c r="S2446" i="1"/>
  <c r="R2447" i="1"/>
  <c r="S2447" i="1"/>
  <c r="S2448" i="1"/>
  <c r="S2450" i="1" s="1"/>
  <c r="R2449" i="1"/>
  <c r="R2448" i="1" s="1"/>
  <c r="T2449" i="1"/>
  <c r="S2452" i="1"/>
  <c r="S2454" i="1" s="1"/>
  <c r="R2453" i="1"/>
  <c r="R2452" i="1" s="1"/>
  <c r="T2453" i="1"/>
  <c r="S2456" i="1"/>
  <c r="S2457" i="1" s="1"/>
  <c r="R2457" i="1"/>
  <c r="R2458" i="1" s="1"/>
  <c r="T2457" i="1"/>
  <c r="R2460" i="1"/>
  <c r="S2460" i="1"/>
  <c r="R2461" i="1"/>
  <c r="S2461" i="1"/>
  <c r="T2461" i="1"/>
  <c r="R2462" i="1"/>
  <c r="S2462" i="1"/>
  <c r="R2463" i="1"/>
  <c r="S2463" i="1"/>
  <c r="R2464" i="1"/>
  <c r="S2464" i="1"/>
  <c r="R2465" i="1"/>
  <c r="S2465" i="1"/>
  <c r="T2465" i="1"/>
  <c r="R2466" i="1"/>
  <c r="S2466" i="1"/>
  <c r="R2467" i="1"/>
  <c r="S2467" i="1"/>
  <c r="R2468" i="1"/>
  <c r="S2468" i="1"/>
  <c r="R2469" i="1"/>
  <c r="S2469" i="1"/>
  <c r="T2469" i="1"/>
  <c r="R2470" i="1"/>
  <c r="S2470" i="1"/>
  <c r="R2471" i="1"/>
  <c r="S2471" i="1"/>
  <c r="R2472" i="1"/>
  <c r="S2472" i="1"/>
  <c r="R2473" i="1"/>
  <c r="S2473" i="1"/>
  <c r="T2473" i="1"/>
  <c r="R2474" i="1"/>
  <c r="S2474" i="1"/>
  <c r="R2475" i="1"/>
  <c r="S2475" i="1"/>
  <c r="R2476" i="1"/>
  <c r="S2476" i="1"/>
  <c r="R2477" i="1"/>
  <c r="S2477" i="1"/>
  <c r="T2477" i="1"/>
  <c r="R2478" i="1"/>
  <c r="S2478" i="1"/>
  <c r="R2479" i="1"/>
  <c r="S2479" i="1"/>
  <c r="R2480" i="1"/>
  <c r="S2480" i="1"/>
  <c r="R2481" i="1"/>
  <c r="S2481" i="1"/>
  <c r="T2481" i="1"/>
  <c r="R2482" i="1"/>
  <c r="S2482" i="1"/>
  <c r="R2483" i="1"/>
  <c r="S2483" i="1"/>
  <c r="R2484" i="1"/>
  <c r="S2484" i="1"/>
  <c r="R2485" i="1"/>
  <c r="S2485" i="1"/>
  <c r="T2485" i="1"/>
  <c r="R2486" i="1"/>
  <c r="S2486" i="1"/>
  <c r="R2487" i="1"/>
  <c r="S2487" i="1"/>
  <c r="R2488" i="1"/>
  <c r="S2488" i="1"/>
  <c r="R2489" i="1"/>
  <c r="S2489" i="1"/>
  <c r="T2489" i="1"/>
  <c r="R2490" i="1"/>
  <c r="S2490" i="1"/>
  <c r="R2491" i="1"/>
  <c r="S2491" i="1"/>
  <c r="R2492" i="1"/>
  <c r="S2492" i="1"/>
  <c r="R2493" i="1"/>
  <c r="S2493" i="1"/>
  <c r="T2493" i="1"/>
  <c r="R2494" i="1"/>
  <c r="S2494" i="1"/>
  <c r="R2495" i="1"/>
  <c r="S2495" i="1"/>
  <c r="S2496" i="1"/>
  <c r="S2497" i="1" s="1"/>
  <c r="R2497" i="1"/>
  <c r="R2498" i="1" s="1"/>
  <c r="T2497" i="1"/>
  <c r="S2500" i="1"/>
  <c r="S2502" i="1" s="1"/>
  <c r="R2501" i="1"/>
  <c r="R2503" i="1" s="1"/>
  <c r="T2501" i="1"/>
  <c r="S2504" i="1"/>
  <c r="S2505" i="1" s="1"/>
  <c r="R2505" i="1"/>
  <c r="R2506" i="1" s="1"/>
  <c r="T2505" i="1"/>
  <c r="S2508" i="1"/>
  <c r="S2509" i="1" s="1"/>
  <c r="R2509" i="1"/>
  <c r="R2510" i="1" s="1"/>
  <c r="T2509" i="1"/>
  <c r="R2512" i="1"/>
  <c r="S2512" i="1"/>
  <c r="R2513" i="1"/>
  <c r="S2513" i="1"/>
  <c r="T2513" i="1"/>
  <c r="R2514" i="1"/>
  <c r="S2514" i="1"/>
  <c r="R2515" i="1"/>
  <c r="S2515" i="1"/>
  <c r="R2516" i="1"/>
  <c r="S2516" i="1"/>
  <c r="R2517" i="1"/>
  <c r="S2517" i="1"/>
  <c r="T2517" i="1"/>
  <c r="R2518" i="1"/>
  <c r="S2518" i="1"/>
  <c r="R2519" i="1"/>
  <c r="S2519" i="1"/>
  <c r="R2520" i="1"/>
  <c r="S2520" i="1"/>
  <c r="R2521" i="1"/>
  <c r="S2521" i="1"/>
  <c r="T2521" i="1"/>
  <c r="R2522" i="1"/>
  <c r="S2522" i="1"/>
  <c r="R2523" i="1"/>
  <c r="S2523" i="1"/>
  <c r="R2524" i="1"/>
  <c r="S2524" i="1"/>
  <c r="R2525" i="1"/>
  <c r="S2525" i="1"/>
  <c r="T2525" i="1"/>
  <c r="R2526" i="1"/>
  <c r="S2526" i="1"/>
  <c r="R2527" i="1"/>
  <c r="S2527" i="1"/>
  <c r="R2528" i="1"/>
  <c r="S2528" i="1"/>
  <c r="R2529" i="1"/>
  <c r="S2529" i="1"/>
  <c r="T2529" i="1"/>
  <c r="R2530" i="1"/>
  <c r="S2530" i="1"/>
  <c r="R2531" i="1"/>
  <c r="S2531" i="1"/>
  <c r="R2532" i="1"/>
  <c r="S2532" i="1"/>
  <c r="R2533" i="1"/>
  <c r="S2533" i="1"/>
  <c r="T2533" i="1"/>
  <c r="R2534" i="1"/>
  <c r="S2534" i="1"/>
  <c r="R2535" i="1"/>
  <c r="S2535" i="1"/>
  <c r="S2536" i="1"/>
  <c r="S2538" i="1" s="1"/>
  <c r="R2537" i="1"/>
  <c r="R2536" i="1" s="1"/>
  <c r="T2537" i="1"/>
  <c r="S2540" i="1"/>
  <c r="S2542" i="1" s="1"/>
  <c r="R2541" i="1"/>
  <c r="R2543" i="1" s="1"/>
  <c r="T2541" i="1"/>
  <c r="R2544" i="1"/>
  <c r="S2544" i="1"/>
  <c r="R2545" i="1"/>
  <c r="S2545" i="1"/>
  <c r="T2545" i="1"/>
  <c r="R2546" i="1"/>
  <c r="S2546" i="1"/>
  <c r="R2547" i="1"/>
  <c r="S2547" i="1"/>
  <c r="R2548" i="1"/>
  <c r="S2548" i="1"/>
  <c r="R2549" i="1"/>
  <c r="S2549" i="1"/>
  <c r="T2549" i="1"/>
  <c r="R2550" i="1"/>
  <c r="S2550" i="1"/>
  <c r="R2551" i="1"/>
  <c r="S2551" i="1"/>
  <c r="R2552" i="1"/>
  <c r="S2552" i="1"/>
  <c r="R2553" i="1"/>
  <c r="S2553" i="1"/>
  <c r="T2553" i="1"/>
  <c r="R2554" i="1"/>
  <c r="S2554" i="1"/>
  <c r="R2555" i="1"/>
  <c r="S2555" i="1"/>
  <c r="S2556" i="1"/>
  <c r="S2559" i="1" s="1"/>
  <c r="R2557" i="1"/>
  <c r="R2558" i="1" s="1"/>
  <c r="T2557" i="1"/>
  <c r="S2560" i="1"/>
  <c r="S2562" i="1" s="1"/>
  <c r="R2561" i="1"/>
  <c r="R2560" i="1" s="1"/>
  <c r="T2561" i="1"/>
  <c r="S2564" i="1"/>
  <c r="S2566" i="1" s="1"/>
  <c r="R2565" i="1"/>
  <c r="R2564" i="1" s="1"/>
  <c r="T2565" i="1"/>
  <c r="S2568" i="1"/>
  <c r="S2570" i="1" s="1"/>
  <c r="R2569" i="1"/>
  <c r="R2568" i="1" s="1"/>
  <c r="T2569" i="1"/>
  <c r="S2572" i="1"/>
  <c r="S2574" i="1" s="1"/>
  <c r="R2573" i="1"/>
  <c r="R2572" i="1" s="1"/>
  <c r="T2573" i="1"/>
  <c r="S2576" i="1"/>
  <c r="S2578" i="1" s="1"/>
  <c r="R2577" i="1"/>
  <c r="R2576" i="1" s="1"/>
  <c r="T2577" i="1"/>
  <c r="S2580" i="1"/>
  <c r="S2582" i="1" s="1"/>
  <c r="R2581" i="1"/>
  <c r="R2580" i="1" s="1"/>
  <c r="T2581" i="1"/>
  <c r="S2584" i="1"/>
  <c r="S2587" i="1" s="1"/>
  <c r="R2585" i="1"/>
  <c r="R2584" i="1" s="1"/>
  <c r="T2585" i="1"/>
  <c r="S2588" i="1"/>
  <c r="S2590" i="1" s="1"/>
  <c r="R2589" i="1"/>
  <c r="R2590" i="1" s="1"/>
  <c r="T2589" i="1"/>
  <c r="R2592" i="1"/>
  <c r="S2592" i="1"/>
  <c r="R2593" i="1"/>
  <c r="S2593" i="1"/>
  <c r="T2593" i="1"/>
  <c r="R2594" i="1"/>
  <c r="S2594" i="1"/>
  <c r="R2595" i="1"/>
  <c r="S2595" i="1"/>
  <c r="R2596" i="1"/>
  <c r="S2596" i="1"/>
  <c r="R2597" i="1"/>
  <c r="S2597" i="1"/>
  <c r="T2597" i="1"/>
  <c r="R2598" i="1"/>
  <c r="S2598" i="1"/>
  <c r="R2599" i="1"/>
  <c r="S2599" i="1"/>
  <c r="R2600" i="1"/>
  <c r="S2600" i="1"/>
  <c r="R2601" i="1"/>
  <c r="S2601" i="1"/>
  <c r="T2601" i="1"/>
  <c r="R2602" i="1"/>
  <c r="S2602" i="1"/>
  <c r="R2603" i="1"/>
  <c r="S2603" i="1"/>
  <c r="R2604" i="1"/>
  <c r="S2604" i="1"/>
  <c r="R2605" i="1"/>
  <c r="S2605" i="1"/>
  <c r="T2605" i="1"/>
  <c r="R2606" i="1"/>
  <c r="S2606" i="1"/>
  <c r="R2607" i="1"/>
  <c r="S2607" i="1"/>
  <c r="R2608" i="1"/>
  <c r="S2608" i="1"/>
  <c r="R2609" i="1"/>
  <c r="S2609" i="1"/>
  <c r="T2609" i="1"/>
  <c r="R2610" i="1"/>
  <c r="S2610" i="1"/>
  <c r="R2611" i="1"/>
  <c r="S2611" i="1"/>
  <c r="R2612" i="1"/>
  <c r="S2612" i="1"/>
  <c r="R2613" i="1"/>
  <c r="S2613" i="1"/>
  <c r="T2613" i="1"/>
  <c r="R2614" i="1"/>
  <c r="S2614" i="1"/>
  <c r="R2615" i="1"/>
  <c r="S2615" i="1"/>
  <c r="R2616" i="1"/>
  <c r="S2616" i="1"/>
  <c r="R2617" i="1"/>
  <c r="S2617" i="1"/>
  <c r="T2617" i="1"/>
  <c r="R2618" i="1"/>
  <c r="S2618" i="1"/>
  <c r="R2619" i="1"/>
  <c r="S2619" i="1"/>
  <c r="R2620" i="1"/>
  <c r="S2620" i="1"/>
  <c r="R2621" i="1"/>
  <c r="S2621" i="1"/>
  <c r="T2621" i="1"/>
  <c r="R2622" i="1"/>
  <c r="S2622" i="1"/>
  <c r="R2623" i="1"/>
  <c r="S2623" i="1"/>
  <c r="R2624" i="1"/>
  <c r="S2624" i="1"/>
  <c r="R2625" i="1"/>
  <c r="S2625" i="1"/>
  <c r="T2625" i="1"/>
  <c r="R2626" i="1"/>
  <c r="S2626" i="1"/>
  <c r="R2627" i="1"/>
  <c r="S2627" i="1"/>
  <c r="R2628" i="1"/>
  <c r="S2628" i="1"/>
  <c r="R2629" i="1"/>
  <c r="S2629" i="1"/>
  <c r="T2629" i="1"/>
  <c r="R2630" i="1"/>
  <c r="S2630" i="1"/>
  <c r="R2631" i="1"/>
  <c r="S2631" i="1"/>
  <c r="R2632" i="1"/>
  <c r="S2632" i="1"/>
  <c r="R2633" i="1"/>
  <c r="S2633" i="1"/>
  <c r="T2633" i="1"/>
  <c r="R2634" i="1"/>
  <c r="S2634" i="1"/>
  <c r="R2635" i="1"/>
  <c r="S2635" i="1"/>
  <c r="R2636" i="1"/>
  <c r="S2636" i="1"/>
  <c r="R2637" i="1"/>
  <c r="S2637" i="1"/>
  <c r="T2637" i="1"/>
  <c r="R2638" i="1"/>
  <c r="S2638" i="1"/>
  <c r="R2639" i="1"/>
  <c r="S2639" i="1"/>
  <c r="R2640" i="1"/>
  <c r="S2640" i="1"/>
  <c r="R2641" i="1"/>
  <c r="S2641" i="1"/>
  <c r="T2641" i="1"/>
  <c r="R2642" i="1"/>
  <c r="S2642" i="1"/>
  <c r="R2643" i="1"/>
  <c r="S2643" i="1"/>
  <c r="R2644" i="1"/>
  <c r="S2644" i="1"/>
  <c r="R2645" i="1"/>
  <c r="S2645" i="1"/>
  <c r="T2645" i="1"/>
  <c r="R2646" i="1"/>
  <c r="S2646" i="1"/>
  <c r="R2647" i="1"/>
  <c r="S2647" i="1"/>
  <c r="R2648" i="1"/>
  <c r="S2648" i="1"/>
  <c r="R2649" i="1"/>
  <c r="S2649" i="1"/>
  <c r="T2649" i="1"/>
  <c r="R2650" i="1"/>
  <c r="S2650" i="1"/>
  <c r="R2651" i="1"/>
  <c r="S2651" i="1"/>
  <c r="R2652" i="1"/>
  <c r="S2652" i="1"/>
  <c r="R2653" i="1"/>
  <c r="S2653" i="1"/>
  <c r="T2653" i="1"/>
  <c r="R2654" i="1"/>
  <c r="S2654" i="1"/>
  <c r="R2655" i="1"/>
  <c r="S2655" i="1"/>
  <c r="R2656" i="1"/>
  <c r="S2656" i="1"/>
  <c r="R2657" i="1"/>
  <c r="S2657" i="1"/>
  <c r="T2657" i="1"/>
  <c r="R2658" i="1"/>
  <c r="S2658" i="1"/>
  <c r="R2659" i="1"/>
  <c r="S2659" i="1"/>
  <c r="R2660" i="1"/>
  <c r="S2660" i="1"/>
  <c r="R2661" i="1"/>
  <c r="S2661" i="1"/>
  <c r="T2661" i="1"/>
  <c r="R2662" i="1"/>
  <c r="S2662" i="1"/>
  <c r="R2663" i="1"/>
  <c r="S2663" i="1"/>
  <c r="S2664" i="1"/>
  <c r="S2665" i="1" s="1"/>
  <c r="R2665" i="1"/>
  <c r="R2664" i="1" s="1"/>
  <c r="T2665" i="1"/>
  <c r="S2668" i="1"/>
  <c r="S2670" i="1" s="1"/>
  <c r="R2669" i="1"/>
  <c r="R2670" i="1" s="1"/>
  <c r="T2669" i="1"/>
  <c r="S2672" i="1"/>
  <c r="S2673" i="1" s="1"/>
  <c r="R2673" i="1"/>
  <c r="R2675" i="1" s="1"/>
  <c r="T2673" i="1"/>
  <c r="R2676" i="1"/>
  <c r="S2676" i="1"/>
  <c r="R2677" i="1"/>
  <c r="S2677" i="1"/>
  <c r="T2677" i="1"/>
  <c r="R2678" i="1"/>
  <c r="S2678" i="1"/>
  <c r="R2679" i="1"/>
  <c r="S2679" i="1"/>
  <c r="R2680" i="1"/>
  <c r="S2680" i="1"/>
  <c r="R2681" i="1"/>
  <c r="S2681" i="1"/>
  <c r="T2681" i="1"/>
  <c r="R2682" i="1"/>
  <c r="S2682" i="1"/>
  <c r="R2683" i="1"/>
  <c r="S2683" i="1"/>
  <c r="R2684" i="1"/>
  <c r="S2684" i="1"/>
  <c r="R2685" i="1"/>
  <c r="S2685" i="1"/>
  <c r="T2685" i="1"/>
  <c r="R2686" i="1"/>
  <c r="S2686" i="1"/>
  <c r="R2687" i="1"/>
  <c r="S2687" i="1"/>
  <c r="R2688" i="1"/>
  <c r="S2688" i="1"/>
  <c r="R2689" i="1"/>
  <c r="S2689" i="1"/>
  <c r="T2689" i="1"/>
  <c r="R2690" i="1"/>
  <c r="S2690" i="1"/>
  <c r="R2691" i="1"/>
  <c r="S2691" i="1"/>
  <c r="S2692" i="1"/>
  <c r="S2694" i="1" s="1"/>
  <c r="R2693" i="1"/>
  <c r="R2694" i="1" s="1"/>
  <c r="T2693" i="1"/>
  <c r="S2696" i="1"/>
  <c r="S2697" i="1" s="1"/>
  <c r="R2697" i="1"/>
  <c r="R2698" i="1" s="1"/>
  <c r="T2697" i="1"/>
  <c r="R2700" i="1"/>
  <c r="S2700" i="1"/>
  <c r="R2701" i="1"/>
  <c r="S2701" i="1"/>
  <c r="T2701" i="1"/>
  <c r="R2702" i="1"/>
  <c r="S2702" i="1"/>
  <c r="R2703" i="1"/>
  <c r="S2703" i="1"/>
  <c r="R2704" i="1"/>
  <c r="S2704" i="1"/>
  <c r="R2705" i="1"/>
  <c r="S2705" i="1"/>
  <c r="T2705" i="1"/>
  <c r="R2706" i="1"/>
  <c r="S2706" i="1"/>
  <c r="R2707" i="1"/>
  <c r="S2707" i="1"/>
  <c r="R2708" i="1"/>
  <c r="S2708" i="1"/>
  <c r="R2709" i="1"/>
  <c r="S2709" i="1"/>
  <c r="T2709" i="1"/>
  <c r="R2710" i="1"/>
  <c r="S2710" i="1"/>
  <c r="R2711" i="1"/>
  <c r="S2711" i="1"/>
  <c r="R2712" i="1"/>
  <c r="S2712" i="1"/>
  <c r="R2713" i="1"/>
  <c r="S2713" i="1"/>
  <c r="T2713" i="1"/>
  <c r="R2714" i="1"/>
  <c r="S2714" i="1"/>
  <c r="R2715" i="1"/>
  <c r="S2715" i="1"/>
  <c r="R2716" i="1"/>
  <c r="S2716" i="1"/>
  <c r="R2717" i="1"/>
  <c r="S2717" i="1"/>
  <c r="T2717" i="1"/>
  <c r="R2718" i="1"/>
  <c r="S2718" i="1"/>
  <c r="R2719" i="1"/>
  <c r="S2719" i="1"/>
  <c r="R2720" i="1"/>
  <c r="S2720" i="1"/>
  <c r="R2721" i="1"/>
  <c r="S2721" i="1"/>
  <c r="T2721" i="1"/>
  <c r="R2722" i="1"/>
  <c r="S2722" i="1"/>
  <c r="R2723" i="1"/>
  <c r="S2723" i="1"/>
  <c r="R2724" i="1"/>
  <c r="S2724" i="1"/>
  <c r="R2725" i="1"/>
  <c r="S2725" i="1"/>
  <c r="T2725" i="1"/>
  <c r="R2726" i="1"/>
  <c r="S2726" i="1"/>
  <c r="R2727" i="1"/>
  <c r="S2727" i="1"/>
  <c r="R2728" i="1"/>
  <c r="S2728" i="1"/>
  <c r="R2729" i="1"/>
  <c r="S2729" i="1"/>
  <c r="T2729" i="1"/>
  <c r="R2730" i="1"/>
  <c r="S2730" i="1"/>
  <c r="R2731" i="1"/>
  <c r="S2731" i="1"/>
  <c r="R2732" i="1"/>
  <c r="S2732" i="1"/>
  <c r="R2733" i="1"/>
  <c r="S2733" i="1"/>
  <c r="T2733" i="1"/>
  <c r="R2734" i="1"/>
  <c r="S2734" i="1"/>
  <c r="R2735" i="1"/>
  <c r="S2735" i="1"/>
  <c r="R2736" i="1"/>
  <c r="S2736" i="1"/>
  <c r="R2737" i="1"/>
  <c r="S2737" i="1"/>
  <c r="T2737" i="1"/>
  <c r="R2738" i="1"/>
  <c r="S2738" i="1"/>
  <c r="R2739" i="1"/>
  <c r="S2739" i="1"/>
  <c r="S2740" i="1"/>
  <c r="S2741" i="1" s="1"/>
  <c r="R2741" i="1"/>
  <c r="R2743" i="1" s="1"/>
  <c r="T2741" i="1"/>
  <c r="R2744" i="1"/>
  <c r="S2744" i="1"/>
  <c r="R2745" i="1"/>
  <c r="S2745" i="1"/>
  <c r="T2745" i="1"/>
  <c r="R2746" i="1"/>
  <c r="S2746" i="1"/>
  <c r="R2747" i="1"/>
  <c r="S2747" i="1"/>
  <c r="R2748" i="1"/>
  <c r="S2748" i="1"/>
  <c r="R2749" i="1"/>
  <c r="S2749" i="1"/>
  <c r="T2749" i="1"/>
  <c r="R2750" i="1"/>
  <c r="S2750" i="1"/>
  <c r="R2751" i="1"/>
  <c r="S2751" i="1"/>
  <c r="R2752" i="1"/>
  <c r="S2752" i="1"/>
  <c r="R2753" i="1"/>
  <c r="S2753" i="1"/>
  <c r="T2753" i="1"/>
  <c r="R2754" i="1"/>
  <c r="S2754" i="1"/>
  <c r="R2755" i="1"/>
  <c r="S2755" i="1"/>
  <c r="R2756" i="1"/>
  <c r="S2756" i="1"/>
  <c r="R2757" i="1"/>
  <c r="S2757" i="1"/>
  <c r="T2757" i="1"/>
  <c r="R2758" i="1"/>
  <c r="S2758" i="1"/>
  <c r="R2759" i="1"/>
  <c r="S2759" i="1"/>
  <c r="R2760" i="1"/>
  <c r="S2760" i="1"/>
  <c r="R2761" i="1"/>
  <c r="S2761" i="1"/>
  <c r="T2761" i="1"/>
  <c r="R2762" i="1"/>
  <c r="S2762" i="1"/>
  <c r="R2763" i="1"/>
  <c r="S2763" i="1"/>
  <c r="R2764" i="1"/>
  <c r="S2764" i="1"/>
  <c r="R2765" i="1"/>
  <c r="S2765" i="1"/>
  <c r="T2765" i="1"/>
  <c r="R2766" i="1"/>
  <c r="S2766" i="1"/>
  <c r="R2767" i="1"/>
  <c r="S2767" i="1"/>
  <c r="R2768" i="1"/>
  <c r="S2768" i="1"/>
  <c r="R2769" i="1"/>
  <c r="S2769" i="1"/>
  <c r="T2769" i="1"/>
  <c r="R2770" i="1"/>
  <c r="S2770" i="1"/>
  <c r="R2771" i="1"/>
  <c r="S2771" i="1"/>
  <c r="R2772" i="1"/>
  <c r="S2772" i="1"/>
  <c r="R2773" i="1"/>
  <c r="S2773" i="1"/>
  <c r="T2773" i="1"/>
  <c r="R2774" i="1"/>
  <c r="S2774" i="1"/>
  <c r="R2775" i="1"/>
  <c r="S2775" i="1"/>
  <c r="S2776" i="1"/>
  <c r="S2777" i="1" s="1"/>
  <c r="R2777" i="1"/>
  <c r="R2779" i="1" s="1"/>
  <c r="T2777" i="1"/>
  <c r="R2780" i="1"/>
  <c r="S2780" i="1"/>
  <c r="R2781" i="1"/>
  <c r="S2781" i="1"/>
  <c r="T2781" i="1"/>
  <c r="R2782" i="1"/>
  <c r="S2782" i="1"/>
  <c r="R2783" i="1"/>
  <c r="S2783" i="1"/>
  <c r="R2784" i="1"/>
  <c r="S2784" i="1"/>
  <c r="R2785" i="1"/>
  <c r="S2785" i="1"/>
  <c r="T2785" i="1"/>
  <c r="R2786" i="1"/>
  <c r="S2786" i="1"/>
  <c r="R2787" i="1"/>
  <c r="S2787" i="1"/>
  <c r="R2788" i="1"/>
  <c r="S2788" i="1"/>
  <c r="R2789" i="1"/>
  <c r="S2789" i="1"/>
  <c r="T2789" i="1"/>
  <c r="R2790" i="1"/>
  <c r="S2790" i="1"/>
  <c r="R2791" i="1"/>
  <c r="S2791" i="1"/>
  <c r="R2792" i="1"/>
  <c r="S2792" i="1"/>
  <c r="R2793" i="1"/>
  <c r="S2793" i="1"/>
  <c r="T2793" i="1"/>
  <c r="R2794" i="1"/>
  <c r="S2794" i="1"/>
  <c r="R2795" i="1"/>
  <c r="S2795" i="1"/>
  <c r="R2796" i="1"/>
  <c r="S2796" i="1"/>
  <c r="R2797" i="1"/>
  <c r="S2797" i="1"/>
  <c r="T2797" i="1"/>
  <c r="R2798" i="1"/>
  <c r="S2798" i="1"/>
  <c r="R2799" i="1"/>
  <c r="S2799" i="1"/>
  <c r="R2800" i="1"/>
  <c r="S2800" i="1"/>
  <c r="R2801" i="1"/>
  <c r="S2801" i="1"/>
  <c r="T2801" i="1"/>
  <c r="R2802" i="1"/>
  <c r="S2802" i="1"/>
  <c r="R2803" i="1"/>
  <c r="S2803" i="1"/>
  <c r="R2804" i="1"/>
  <c r="S2804" i="1"/>
  <c r="R2805" i="1"/>
  <c r="S2805" i="1"/>
  <c r="T2805" i="1"/>
  <c r="R2806" i="1"/>
  <c r="S2806" i="1"/>
  <c r="R2807" i="1"/>
  <c r="S2807" i="1"/>
  <c r="R2808" i="1"/>
  <c r="S2808" i="1"/>
  <c r="R2809" i="1"/>
  <c r="S2809" i="1"/>
  <c r="T2809" i="1"/>
  <c r="R2810" i="1"/>
  <c r="S2810" i="1"/>
  <c r="R2811" i="1"/>
  <c r="S2811" i="1"/>
  <c r="R2812" i="1"/>
  <c r="S2812" i="1"/>
  <c r="R2813" i="1"/>
  <c r="S2813" i="1"/>
  <c r="T2813" i="1"/>
  <c r="R2814" i="1"/>
  <c r="S2814" i="1"/>
  <c r="R2815" i="1"/>
  <c r="S2815" i="1"/>
  <c r="R2816" i="1"/>
  <c r="S2816" i="1"/>
  <c r="R2817" i="1"/>
  <c r="S2817" i="1"/>
  <c r="T2817" i="1"/>
  <c r="R2818" i="1"/>
  <c r="S2818" i="1"/>
  <c r="R2819" i="1"/>
  <c r="S2819" i="1"/>
  <c r="R2820" i="1"/>
  <c r="S2820" i="1"/>
  <c r="R2821" i="1"/>
  <c r="S2821" i="1"/>
  <c r="T2821" i="1"/>
  <c r="R2822" i="1"/>
  <c r="S2822" i="1"/>
  <c r="R2823" i="1"/>
  <c r="S2823" i="1"/>
  <c r="R2824" i="1"/>
  <c r="S2824" i="1"/>
  <c r="R2825" i="1"/>
  <c r="S2825" i="1"/>
  <c r="T2825" i="1"/>
  <c r="R2826" i="1"/>
  <c r="S2826" i="1"/>
  <c r="R2827" i="1"/>
  <c r="S2827" i="1"/>
  <c r="S2828" i="1"/>
  <c r="S2830" i="1" s="1"/>
  <c r="R2829" i="1"/>
  <c r="R2828" i="1" s="1"/>
  <c r="T2829" i="1"/>
  <c r="S2832" i="1"/>
  <c r="S2834" i="1" s="1"/>
  <c r="R2833" i="1"/>
  <c r="R2832" i="1" s="1"/>
  <c r="T2833" i="1"/>
  <c r="R2836" i="1"/>
  <c r="S2836" i="1"/>
  <c r="R2837" i="1"/>
  <c r="S2837" i="1"/>
  <c r="T2837" i="1"/>
  <c r="R2838" i="1"/>
  <c r="S2838" i="1"/>
  <c r="R2839" i="1"/>
  <c r="S2839" i="1"/>
  <c r="S2840" i="1"/>
  <c r="S2842" i="1" s="1"/>
  <c r="R2841" i="1"/>
  <c r="R2840" i="1" s="1"/>
  <c r="T2841" i="1"/>
  <c r="R2844" i="1"/>
  <c r="S2844" i="1"/>
  <c r="R2845" i="1"/>
  <c r="S2845" i="1"/>
  <c r="T2845" i="1"/>
  <c r="R2846" i="1"/>
  <c r="S2846" i="1"/>
  <c r="R2847" i="1"/>
  <c r="S2847" i="1"/>
  <c r="R2848" i="1"/>
  <c r="S2848" i="1"/>
  <c r="R2849" i="1"/>
  <c r="S2849" i="1"/>
  <c r="T2849" i="1"/>
  <c r="R2850" i="1"/>
  <c r="S2850" i="1"/>
  <c r="R2851" i="1"/>
  <c r="S2851" i="1"/>
  <c r="S2852" i="1"/>
  <c r="S2853" i="1" s="1"/>
  <c r="R2853" i="1"/>
  <c r="R2854" i="1" s="1"/>
  <c r="T2853" i="1"/>
  <c r="S2856" i="1"/>
  <c r="S2859" i="1" s="1"/>
  <c r="R2857" i="1"/>
  <c r="R2856" i="1" s="1"/>
  <c r="T2857" i="1"/>
  <c r="S2860" i="1"/>
  <c r="S2861" i="1" s="1"/>
  <c r="R2861" i="1"/>
  <c r="R2860" i="1" s="1"/>
  <c r="T2861" i="1"/>
  <c r="S2864" i="1"/>
  <c r="S2865" i="1" s="1"/>
  <c r="R2865" i="1"/>
  <c r="R2866" i="1" s="1"/>
  <c r="T2865" i="1"/>
  <c r="R2868" i="1"/>
  <c r="S2868" i="1"/>
  <c r="R2869" i="1"/>
  <c r="S2869" i="1"/>
  <c r="T2869" i="1"/>
  <c r="R2870" i="1"/>
  <c r="S2870" i="1"/>
  <c r="R2871" i="1"/>
  <c r="S2871" i="1"/>
  <c r="S2872" i="1"/>
  <c r="S2873" i="1" s="1"/>
  <c r="R2873" i="1"/>
  <c r="R2874" i="1" s="1"/>
  <c r="T2873" i="1"/>
  <c r="R2876" i="1"/>
  <c r="S2876" i="1"/>
  <c r="R2877" i="1"/>
  <c r="S2877" i="1"/>
  <c r="T2877" i="1"/>
  <c r="R2878" i="1"/>
  <c r="S2878" i="1"/>
  <c r="R2879" i="1"/>
  <c r="S2879" i="1"/>
  <c r="R2880" i="1"/>
  <c r="S2880" i="1"/>
  <c r="R2881" i="1"/>
  <c r="S2881" i="1"/>
  <c r="T2881" i="1"/>
  <c r="R2882" i="1"/>
  <c r="S2882" i="1"/>
  <c r="R2883" i="1"/>
  <c r="S2883" i="1"/>
  <c r="S2884" i="1"/>
  <c r="S2885" i="1" s="1"/>
  <c r="R2885" i="1"/>
  <c r="R2886" i="1" s="1"/>
  <c r="T2885" i="1"/>
  <c r="R2888" i="1"/>
  <c r="S2888" i="1"/>
  <c r="R2889" i="1"/>
  <c r="S2889" i="1"/>
  <c r="T2889" i="1"/>
  <c r="R2890" i="1"/>
  <c r="S2890" i="1"/>
  <c r="R2891" i="1"/>
  <c r="S2891" i="1"/>
  <c r="S2892" i="1"/>
  <c r="S2894" i="1" s="1"/>
  <c r="R2893" i="1"/>
  <c r="R2894" i="1" s="1"/>
  <c r="T2893" i="1"/>
  <c r="S2896" i="1"/>
  <c r="S2897" i="1" s="1"/>
  <c r="R2897" i="1"/>
  <c r="R2899" i="1" s="1"/>
  <c r="T2897" i="1"/>
  <c r="S2900" i="1"/>
  <c r="S2901" i="1" s="1"/>
  <c r="R2901" i="1"/>
  <c r="R2900" i="1" s="1"/>
  <c r="T2901" i="1"/>
  <c r="S2904" i="1"/>
  <c r="S2906" i="1" s="1"/>
  <c r="R2905" i="1"/>
  <c r="R2907" i="1" s="1"/>
  <c r="T2905" i="1"/>
  <c r="R2908" i="1"/>
  <c r="S2908" i="1"/>
  <c r="R2909" i="1"/>
  <c r="S2909" i="1"/>
  <c r="T2909" i="1"/>
  <c r="R2910" i="1"/>
  <c r="S2910" i="1"/>
  <c r="R2911" i="1"/>
  <c r="S2911" i="1"/>
  <c r="R2912" i="1"/>
  <c r="S2912" i="1"/>
  <c r="R2913" i="1"/>
  <c r="S2913" i="1"/>
  <c r="T2913" i="1"/>
  <c r="R2914" i="1"/>
  <c r="S2914" i="1"/>
  <c r="R2915" i="1"/>
  <c r="S2915" i="1"/>
  <c r="R2916" i="1"/>
  <c r="S2916" i="1"/>
  <c r="R2917" i="1"/>
  <c r="S2917" i="1"/>
  <c r="T2917" i="1"/>
  <c r="R2918" i="1"/>
  <c r="S2918" i="1"/>
  <c r="R2919" i="1"/>
  <c r="S2919" i="1"/>
  <c r="R2920" i="1"/>
  <c r="S2920" i="1"/>
  <c r="R2921" i="1"/>
  <c r="S2921" i="1"/>
  <c r="T2921" i="1"/>
  <c r="R2922" i="1"/>
  <c r="S2922" i="1"/>
  <c r="R2923" i="1"/>
  <c r="S2923" i="1"/>
  <c r="R2924" i="1"/>
  <c r="S2924" i="1"/>
  <c r="R2925" i="1"/>
  <c r="S2925" i="1"/>
  <c r="T2925" i="1"/>
  <c r="R2926" i="1"/>
  <c r="S2926" i="1"/>
  <c r="R2927" i="1"/>
  <c r="S2927" i="1"/>
  <c r="R2928" i="1"/>
  <c r="S2928" i="1"/>
  <c r="R2929" i="1"/>
  <c r="S2929" i="1"/>
  <c r="T2929" i="1"/>
  <c r="R2930" i="1"/>
  <c r="S2930" i="1"/>
  <c r="R2931" i="1"/>
  <c r="S2931" i="1"/>
  <c r="R2932" i="1"/>
  <c r="S2932" i="1"/>
  <c r="R2933" i="1"/>
  <c r="S2933" i="1"/>
  <c r="T2933" i="1"/>
  <c r="R2934" i="1"/>
  <c r="S2934" i="1"/>
  <c r="R2935" i="1"/>
  <c r="S2935" i="1"/>
  <c r="R2936" i="1"/>
  <c r="S2936" i="1"/>
  <c r="R2937" i="1"/>
  <c r="S2937" i="1"/>
  <c r="T2937" i="1"/>
  <c r="R2938" i="1"/>
  <c r="S2938" i="1"/>
  <c r="R2939" i="1"/>
  <c r="S2939" i="1"/>
  <c r="R2940" i="1"/>
  <c r="S2940" i="1"/>
  <c r="R2941" i="1"/>
  <c r="S2941" i="1"/>
  <c r="T2941" i="1"/>
  <c r="R2942" i="1"/>
  <c r="S2942" i="1"/>
  <c r="R2943" i="1"/>
  <c r="S2943" i="1"/>
  <c r="R2944" i="1"/>
  <c r="S2944" i="1"/>
  <c r="R2945" i="1"/>
  <c r="S2945" i="1"/>
  <c r="T2945" i="1"/>
  <c r="R2946" i="1"/>
  <c r="S2946" i="1"/>
  <c r="R2947" i="1"/>
  <c r="S2947" i="1"/>
  <c r="R2948" i="1"/>
  <c r="S2948" i="1"/>
  <c r="R2949" i="1"/>
  <c r="S2949" i="1"/>
  <c r="T2949" i="1"/>
  <c r="R2950" i="1"/>
  <c r="S2950" i="1"/>
  <c r="R2951" i="1"/>
  <c r="S2951" i="1"/>
  <c r="R2952" i="1"/>
  <c r="S2952" i="1"/>
  <c r="R2953" i="1"/>
  <c r="S2953" i="1"/>
  <c r="T2953" i="1"/>
  <c r="R2954" i="1"/>
  <c r="S2954" i="1"/>
  <c r="R2955" i="1"/>
  <c r="S2955" i="1"/>
  <c r="R2956" i="1"/>
  <c r="S2956" i="1"/>
  <c r="R2957" i="1"/>
  <c r="S2957" i="1"/>
  <c r="T2957" i="1"/>
  <c r="R2958" i="1"/>
  <c r="S2958" i="1"/>
  <c r="R2959" i="1"/>
  <c r="S2959" i="1"/>
  <c r="S2960" i="1"/>
  <c r="S2962" i="1" s="1"/>
  <c r="R2961" i="1"/>
  <c r="R2962" i="1" s="1"/>
  <c r="T2961" i="1"/>
  <c r="S2964" i="1"/>
  <c r="S2966" i="1" s="1"/>
  <c r="R2965" i="1"/>
  <c r="R2966" i="1" s="1"/>
  <c r="T2965" i="1"/>
  <c r="R2968" i="1"/>
  <c r="S2968" i="1"/>
  <c r="R2969" i="1"/>
  <c r="S2969" i="1"/>
  <c r="T2969" i="1"/>
  <c r="R2970" i="1"/>
  <c r="S2970" i="1"/>
  <c r="R2971" i="1"/>
  <c r="S2971" i="1"/>
  <c r="R2972" i="1"/>
  <c r="S2972" i="1"/>
  <c r="R2973" i="1"/>
  <c r="S2973" i="1"/>
  <c r="T2973" i="1"/>
  <c r="R2974" i="1"/>
  <c r="S2974" i="1"/>
  <c r="R2975" i="1"/>
  <c r="S2975" i="1"/>
  <c r="S2976" i="1"/>
  <c r="S2977" i="1" s="1"/>
  <c r="R2977" i="1"/>
  <c r="R2979" i="1" s="1"/>
  <c r="T2977" i="1"/>
  <c r="R2980" i="1"/>
  <c r="S2980" i="1"/>
  <c r="R2981" i="1"/>
  <c r="S2981" i="1"/>
  <c r="T2981" i="1"/>
  <c r="R2982" i="1"/>
  <c r="S2982" i="1"/>
  <c r="R2983" i="1"/>
  <c r="S2983" i="1"/>
  <c r="R2984" i="1"/>
  <c r="S2984" i="1"/>
  <c r="R2985" i="1"/>
  <c r="S2985" i="1"/>
  <c r="T2985" i="1"/>
  <c r="R2986" i="1"/>
  <c r="S2986" i="1"/>
  <c r="R2987" i="1"/>
  <c r="S2987" i="1"/>
  <c r="R2988" i="1"/>
  <c r="S2988" i="1"/>
  <c r="R2989" i="1"/>
  <c r="S2989" i="1"/>
  <c r="T2989" i="1"/>
  <c r="R2990" i="1"/>
  <c r="S2990" i="1"/>
  <c r="R2991" i="1"/>
  <c r="S2991" i="1"/>
  <c r="S2992" i="1"/>
  <c r="S2993" i="1" s="1"/>
  <c r="R2993" i="1"/>
  <c r="R2994" i="1" s="1"/>
  <c r="T2993" i="1"/>
  <c r="R2996" i="1"/>
  <c r="S2996" i="1"/>
  <c r="R2997" i="1"/>
  <c r="S2997" i="1"/>
  <c r="T2997" i="1"/>
  <c r="R2998" i="1"/>
  <c r="S2998" i="1"/>
  <c r="R2999" i="1"/>
  <c r="S2999" i="1"/>
  <c r="R3000" i="1"/>
  <c r="S3000" i="1"/>
  <c r="R3001" i="1"/>
  <c r="S3001" i="1"/>
  <c r="T3001" i="1"/>
  <c r="R3002" i="1"/>
  <c r="S3002" i="1"/>
  <c r="R3003" i="1"/>
  <c r="S3003" i="1"/>
  <c r="S3004" i="1"/>
  <c r="S3006" i="1" s="1"/>
  <c r="R3005" i="1"/>
  <c r="R3006" i="1" s="1"/>
  <c r="T3005" i="1"/>
  <c r="R3008" i="1"/>
  <c r="S3008" i="1"/>
  <c r="R3009" i="1"/>
  <c r="S3009" i="1"/>
  <c r="T3009" i="1"/>
  <c r="R3010" i="1"/>
  <c r="S3010" i="1"/>
  <c r="R3011" i="1"/>
  <c r="S3011" i="1"/>
  <c r="R3012" i="1"/>
  <c r="S3012" i="1"/>
  <c r="R3013" i="1"/>
  <c r="S3013" i="1"/>
  <c r="T3013" i="1"/>
  <c r="R3014" i="1"/>
  <c r="S3014" i="1"/>
  <c r="R3015" i="1"/>
  <c r="S3015" i="1"/>
  <c r="R3016" i="1"/>
  <c r="S3016" i="1"/>
  <c r="R3017" i="1"/>
  <c r="S3017" i="1"/>
  <c r="T3017" i="1"/>
  <c r="R3018" i="1"/>
  <c r="S3018" i="1"/>
  <c r="R3019" i="1"/>
  <c r="S3019" i="1"/>
  <c r="R3020" i="1"/>
  <c r="S3020" i="1"/>
  <c r="R3021" i="1"/>
  <c r="S3021" i="1"/>
  <c r="T3021" i="1"/>
  <c r="R3022" i="1"/>
  <c r="S3022" i="1"/>
  <c r="R3023" i="1"/>
  <c r="S3023" i="1"/>
  <c r="R3024" i="1"/>
  <c r="S3024" i="1"/>
  <c r="R3025" i="1"/>
  <c r="S3025" i="1"/>
  <c r="T3025" i="1"/>
  <c r="R3026" i="1"/>
  <c r="S3026" i="1"/>
  <c r="R3027" i="1"/>
  <c r="S3027" i="1"/>
  <c r="R3028" i="1"/>
  <c r="S3028" i="1"/>
  <c r="R3029" i="1"/>
  <c r="S3029" i="1"/>
  <c r="T3029" i="1"/>
  <c r="R3030" i="1"/>
  <c r="S3030" i="1"/>
  <c r="R3031" i="1"/>
  <c r="S3031" i="1"/>
  <c r="S3032" i="1"/>
  <c r="S3034" i="1" s="1"/>
  <c r="R3033" i="1"/>
  <c r="R3032" i="1" s="1"/>
  <c r="T3033" i="1"/>
  <c r="S3036" i="1"/>
  <c r="S3038" i="1" s="1"/>
  <c r="R3037" i="1"/>
  <c r="R3036" i="1" s="1"/>
  <c r="T3037" i="1"/>
  <c r="R3040" i="1"/>
  <c r="S3040" i="1"/>
  <c r="R3041" i="1"/>
  <c r="S3041" i="1"/>
  <c r="T3041" i="1"/>
  <c r="R3042" i="1"/>
  <c r="S3042" i="1"/>
  <c r="R3043" i="1"/>
  <c r="S3043" i="1"/>
  <c r="R3044" i="1"/>
  <c r="S3044" i="1"/>
  <c r="R3045" i="1"/>
  <c r="S3045" i="1"/>
  <c r="T3045" i="1"/>
  <c r="R3046" i="1"/>
  <c r="S3046" i="1"/>
  <c r="R3047" i="1"/>
  <c r="S3047" i="1"/>
  <c r="R3048" i="1"/>
  <c r="S3048" i="1"/>
  <c r="R3049" i="1"/>
  <c r="S3049" i="1"/>
  <c r="T3049" i="1"/>
  <c r="R3050" i="1"/>
  <c r="S3050" i="1"/>
  <c r="R3051" i="1"/>
  <c r="S3051" i="1"/>
  <c r="R3052" i="1"/>
  <c r="S3052" i="1"/>
  <c r="R3053" i="1"/>
  <c r="S3053" i="1"/>
  <c r="T3053" i="1"/>
  <c r="R3054" i="1"/>
  <c r="S3054" i="1"/>
  <c r="R3055" i="1"/>
  <c r="S3055" i="1"/>
  <c r="S3056" i="1"/>
  <c r="S3057" i="1" s="1"/>
  <c r="R3057" i="1"/>
  <c r="R3058" i="1" s="1"/>
  <c r="T3057" i="1"/>
  <c r="R3060" i="1"/>
  <c r="S3060" i="1"/>
  <c r="R3061" i="1"/>
  <c r="S3061" i="1"/>
  <c r="T3061" i="1"/>
  <c r="R3062" i="1"/>
  <c r="S3062" i="1"/>
  <c r="R3063" i="1"/>
  <c r="S3063" i="1"/>
  <c r="R3064" i="1"/>
  <c r="S3064" i="1"/>
  <c r="R3065" i="1"/>
  <c r="S3065" i="1"/>
  <c r="T3065" i="1"/>
  <c r="R3066" i="1"/>
  <c r="S3066" i="1"/>
  <c r="R3067" i="1"/>
  <c r="S3067" i="1"/>
  <c r="R3068" i="1"/>
  <c r="S3068" i="1"/>
  <c r="R3069" i="1"/>
  <c r="S3069" i="1"/>
  <c r="T3069" i="1"/>
  <c r="R3070" i="1"/>
  <c r="S3070" i="1"/>
  <c r="R3071" i="1"/>
  <c r="S3071" i="1"/>
  <c r="R3072" i="1"/>
  <c r="S3072" i="1"/>
  <c r="R3073" i="1"/>
  <c r="S3073" i="1"/>
  <c r="T3073" i="1"/>
  <c r="R3074" i="1"/>
  <c r="S3074" i="1"/>
  <c r="R3075" i="1"/>
  <c r="S3075" i="1"/>
  <c r="S3076" i="1"/>
  <c r="S3077" i="1" s="1"/>
  <c r="R3077" i="1"/>
  <c r="R3076" i="1" s="1"/>
  <c r="T3077" i="1"/>
  <c r="R3080" i="1"/>
  <c r="S3080" i="1"/>
  <c r="R3081" i="1"/>
  <c r="S3081" i="1"/>
  <c r="T3081" i="1"/>
  <c r="R3082" i="1"/>
  <c r="S3082" i="1"/>
  <c r="R3083" i="1"/>
  <c r="S3083" i="1"/>
  <c r="R3084" i="1"/>
  <c r="S3084" i="1"/>
  <c r="R3085" i="1"/>
  <c r="S3085" i="1"/>
  <c r="T3085" i="1"/>
  <c r="R3086" i="1"/>
  <c r="S3086" i="1"/>
  <c r="R3087" i="1"/>
  <c r="S3087" i="1"/>
  <c r="R3088" i="1"/>
  <c r="S3088" i="1"/>
  <c r="R3089" i="1"/>
  <c r="S3089" i="1"/>
  <c r="T3089" i="1"/>
  <c r="R3090" i="1"/>
  <c r="S3090" i="1"/>
  <c r="R3091" i="1"/>
  <c r="S3091" i="1"/>
  <c r="R3092" i="1"/>
  <c r="S3092" i="1"/>
  <c r="R3093" i="1"/>
  <c r="S3093" i="1"/>
  <c r="T3093" i="1"/>
  <c r="R3094" i="1"/>
  <c r="S3094" i="1"/>
  <c r="R3095" i="1"/>
  <c r="S3095" i="1"/>
  <c r="R3096" i="1"/>
  <c r="S3096" i="1"/>
  <c r="R3097" i="1"/>
  <c r="S3097" i="1"/>
  <c r="T3097" i="1"/>
  <c r="R3098" i="1"/>
  <c r="S3098" i="1"/>
  <c r="R3099" i="1"/>
  <c r="S3099" i="1"/>
  <c r="R3100" i="1"/>
  <c r="S3100" i="1"/>
  <c r="R3101" i="1"/>
  <c r="S3101" i="1"/>
  <c r="T3101" i="1"/>
  <c r="R3102" i="1"/>
  <c r="S3102" i="1"/>
  <c r="R3103" i="1"/>
  <c r="S3103" i="1"/>
  <c r="R3104" i="1"/>
  <c r="S3104" i="1"/>
  <c r="R3105" i="1"/>
  <c r="S3105" i="1"/>
  <c r="T3105" i="1"/>
  <c r="R3106" i="1"/>
  <c r="S3106" i="1"/>
  <c r="R3107" i="1"/>
  <c r="S3107" i="1"/>
  <c r="S3108" i="1"/>
  <c r="S3109" i="1" s="1"/>
  <c r="R3109" i="1"/>
  <c r="R3108" i="1" s="1"/>
  <c r="T3109" i="1"/>
  <c r="R3112" i="1"/>
  <c r="S3112" i="1"/>
  <c r="R3113" i="1"/>
  <c r="S3113" i="1"/>
  <c r="T3113" i="1"/>
  <c r="R3114" i="1"/>
  <c r="S3114" i="1"/>
  <c r="R3115" i="1"/>
  <c r="S3115" i="1"/>
  <c r="S3116" i="1"/>
  <c r="S3118" i="1" s="1"/>
  <c r="R3117" i="1"/>
  <c r="R3116" i="1" s="1"/>
  <c r="T3117" i="1"/>
  <c r="R3120" i="1"/>
  <c r="S3120" i="1"/>
  <c r="R3121" i="1"/>
  <c r="S3121" i="1"/>
  <c r="T3121" i="1"/>
  <c r="R3122" i="1"/>
  <c r="S3122" i="1"/>
  <c r="R3123" i="1"/>
  <c r="S3123" i="1"/>
  <c r="R3124" i="1"/>
  <c r="S3124" i="1"/>
  <c r="R3125" i="1"/>
  <c r="S3125" i="1"/>
  <c r="T3125" i="1"/>
  <c r="R3126" i="1"/>
  <c r="S3126" i="1"/>
  <c r="R3127" i="1"/>
  <c r="S3127" i="1"/>
  <c r="R3128" i="1"/>
  <c r="S3128" i="1"/>
  <c r="R3129" i="1"/>
  <c r="S3129" i="1"/>
  <c r="T3129" i="1"/>
  <c r="R3130" i="1"/>
  <c r="S3130" i="1"/>
  <c r="R3131" i="1"/>
  <c r="S3131" i="1"/>
  <c r="R3132" i="1"/>
  <c r="S3132" i="1"/>
  <c r="R3133" i="1"/>
  <c r="S3133" i="1"/>
  <c r="T3133" i="1"/>
  <c r="R3134" i="1"/>
  <c r="S3134" i="1"/>
  <c r="R3135" i="1"/>
  <c r="S3135" i="1"/>
  <c r="S3136" i="1"/>
  <c r="S3139" i="1" s="1"/>
  <c r="R3137" i="1"/>
  <c r="R3136" i="1" s="1"/>
  <c r="T3137" i="1"/>
  <c r="S3140" i="1"/>
  <c r="S3143" i="1" s="1"/>
  <c r="R3141" i="1"/>
  <c r="R3140" i="1" s="1"/>
  <c r="T3141" i="1"/>
  <c r="S3144" i="1"/>
  <c r="S3146" i="1" s="1"/>
  <c r="R3145" i="1"/>
  <c r="R3146" i="1" s="1"/>
  <c r="T3145" i="1"/>
  <c r="R3148" i="1"/>
  <c r="S3148" i="1"/>
  <c r="R3149" i="1"/>
  <c r="S3149" i="1"/>
  <c r="T3149" i="1"/>
  <c r="R3150" i="1"/>
  <c r="S3150" i="1"/>
  <c r="R3151" i="1"/>
  <c r="S3151" i="1"/>
  <c r="S3152" i="1"/>
  <c r="S3153" i="1" s="1"/>
  <c r="R3153" i="1"/>
  <c r="R3154" i="1" s="1"/>
  <c r="T3153" i="1"/>
  <c r="R3156" i="1"/>
  <c r="S3156" i="1"/>
  <c r="R3157" i="1"/>
  <c r="S3157" i="1"/>
  <c r="T3157" i="1"/>
  <c r="R3158" i="1"/>
  <c r="S3158" i="1"/>
  <c r="R3159" i="1"/>
  <c r="S3159" i="1"/>
  <c r="R3160" i="1"/>
  <c r="S3160" i="1"/>
  <c r="R3161" i="1"/>
  <c r="S3161" i="1"/>
  <c r="T3161" i="1"/>
  <c r="R3162" i="1"/>
  <c r="S3162" i="1"/>
  <c r="R3163" i="1"/>
  <c r="S3163" i="1"/>
  <c r="R3164" i="1"/>
  <c r="S3164" i="1"/>
  <c r="R3165" i="1"/>
  <c r="S3165" i="1"/>
  <c r="T3165" i="1"/>
  <c r="R3166" i="1"/>
  <c r="S3166" i="1"/>
  <c r="R3167" i="1"/>
  <c r="S3167" i="1"/>
  <c r="R3168" i="1"/>
  <c r="S3168" i="1"/>
  <c r="R3169" i="1"/>
  <c r="S3169" i="1"/>
  <c r="T3169" i="1"/>
  <c r="R3170" i="1"/>
  <c r="S3170" i="1"/>
  <c r="R3171" i="1"/>
  <c r="S3171" i="1"/>
  <c r="R3172" i="1"/>
  <c r="S3172" i="1"/>
  <c r="R3173" i="1"/>
  <c r="S3173" i="1"/>
  <c r="T3173" i="1"/>
  <c r="R3174" i="1"/>
  <c r="S3174" i="1"/>
  <c r="R3175" i="1"/>
  <c r="S3175" i="1"/>
  <c r="R3176" i="1"/>
  <c r="S3176" i="1"/>
  <c r="R3177" i="1"/>
  <c r="S3177" i="1"/>
  <c r="T3177" i="1"/>
  <c r="R3178" i="1"/>
  <c r="S3178" i="1"/>
  <c r="R3179" i="1"/>
  <c r="S3179" i="1"/>
  <c r="R3180" i="1"/>
  <c r="S3180" i="1"/>
  <c r="R3181" i="1"/>
  <c r="S3181" i="1"/>
  <c r="T3181" i="1"/>
  <c r="R3182" i="1"/>
  <c r="S3182" i="1"/>
  <c r="R3183" i="1"/>
  <c r="S3183" i="1"/>
  <c r="S3184" i="1"/>
  <c r="S3186" i="1" s="1"/>
  <c r="R3185" i="1"/>
  <c r="R3187" i="1" s="1"/>
  <c r="T3185" i="1"/>
  <c r="R3188" i="1"/>
  <c r="S3188" i="1"/>
  <c r="R3189" i="1"/>
  <c r="S3189" i="1"/>
  <c r="T3189" i="1"/>
  <c r="R3190" i="1"/>
  <c r="S3190" i="1"/>
  <c r="R3191" i="1"/>
  <c r="S3191" i="1"/>
  <c r="S3192" i="1"/>
  <c r="S3193" i="1" s="1"/>
  <c r="R3193" i="1"/>
  <c r="R3192" i="1" s="1"/>
  <c r="T3193" i="1"/>
  <c r="R3196" i="1"/>
  <c r="S3196" i="1"/>
  <c r="R3197" i="1"/>
  <c r="S3197" i="1"/>
  <c r="T3197" i="1"/>
  <c r="R3198" i="1"/>
  <c r="S3198" i="1"/>
  <c r="R3199" i="1"/>
  <c r="S3199" i="1"/>
  <c r="R3200" i="1"/>
  <c r="S3200" i="1"/>
  <c r="R3201" i="1"/>
  <c r="S3201" i="1"/>
  <c r="T3201" i="1"/>
  <c r="R3202" i="1"/>
  <c r="S3202" i="1"/>
  <c r="R3203" i="1"/>
  <c r="S3203" i="1"/>
  <c r="R3204" i="1"/>
  <c r="S3204" i="1"/>
  <c r="R3205" i="1"/>
  <c r="S3205" i="1"/>
  <c r="T3205" i="1"/>
  <c r="R3206" i="1"/>
  <c r="S3206" i="1"/>
  <c r="R3207" i="1"/>
  <c r="S3207" i="1"/>
  <c r="R3208" i="1"/>
  <c r="S3208" i="1"/>
  <c r="R3209" i="1"/>
  <c r="S3209" i="1"/>
  <c r="T3209" i="1"/>
  <c r="R3210" i="1"/>
  <c r="S3210" i="1"/>
  <c r="R3211" i="1"/>
  <c r="S3211" i="1"/>
  <c r="R3212" i="1"/>
  <c r="S3212" i="1"/>
  <c r="R3213" i="1"/>
  <c r="S3213" i="1"/>
  <c r="T3213" i="1"/>
  <c r="R3214" i="1"/>
  <c r="S3214" i="1"/>
  <c r="R3215" i="1"/>
  <c r="S3215" i="1"/>
  <c r="R3216" i="1"/>
  <c r="S3216" i="1"/>
  <c r="R3217" i="1"/>
  <c r="S3217" i="1"/>
  <c r="T3217" i="1"/>
  <c r="R3218" i="1"/>
  <c r="S3218" i="1"/>
  <c r="R3219" i="1"/>
  <c r="S3219" i="1"/>
  <c r="R3220" i="1"/>
  <c r="S3220" i="1"/>
  <c r="R3221" i="1"/>
  <c r="S3221" i="1"/>
  <c r="T3221" i="1"/>
  <c r="R3222" i="1"/>
  <c r="S3222" i="1"/>
  <c r="R3223" i="1"/>
  <c r="S3223" i="1"/>
  <c r="S3224" i="1"/>
  <c r="S3226" i="1" s="1"/>
  <c r="R3225" i="1"/>
  <c r="R3226" i="1" s="1"/>
  <c r="T3225" i="1"/>
  <c r="R3228" i="1"/>
  <c r="S3228" i="1"/>
  <c r="R3229" i="1"/>
  <c r="S3229" i="1"/>
  <c r="T3229" i="1"/>
  <c r="R3230" i="1"/>
  <c r="S3230" i="1"/>
  <c r="R3231" i="1"/>
  <c r="S3231" i="1"/>
  <c r="R3232" i="1"/>
  <c r="S3232" i="1"/>
  <c r="R3233" i="1"/>
  <c r="S3233" i="1"/>
  <c r="T3233" i="1"/>
  <c r="R3234" i="1"/>
  <c r="S3234" i="1"/>
  <c r="R3235" i="1"/>
  <c r="S3235" i="1"/>
  <c r="R3236" i="1"/>
  <c r="S3236" i="1"/>
  <c r="R3237" i="1"/>
  <c r="S3237" i="1"/>
  <c r="T3237" i="1"/>
  <c r="R3238" i="1"/>
  <c r="S3238" i="1"/>
  <c r="R3239" i="1"/>
  <c r="S3239" i="1"/>
  <c r="R3240" i="1"/>
  <c r="S3240" i="1"/>
  <c r="R3241" i="1"/>
  <c r="S3241" i="1"/>
  <c r="T3241" i="1"/>
  <c r="R3242" i="1"/>
  <c r="S3242" i="1"/>
  <c r="R3243" i="1"/>
  <c r="S3243" i="1"/>
  <c r="R3244" i="1"/>
  <c r="S3244" i="1"/>
  <c r="R3245" i="1"/>
  <c r="S3245" i="1"/>
  <c r="T3245" i="1"/>
  <c r="R3246" i="1"/>
  <c r="S3246" i="1"/>
  <c r="R3247" i="1"/>
  <c r="S3247" i="1"/>
  <c r="S3248" i="1"/>
  <c r="S3250" i="1" s="1"/>
  <c r="R3249" i="1"/>
  <c r="R3248" i="1" s="1"/>
  <c r="T3249" i="1"/>
  <c r="R3252" i="1"/>
  <c r="S3252" i="1"/>
  <c r="R3253" i="1"/>
  <c r="S3253" i="1"/>
  <c r="T3253" i="1"/>
  <c r="R3254" i="1"/>
  <c r="S3254" i="1"/>
  <c r="R3255" i="1"/>
  <c r="S3255" i="1"/>
  <c r="S3256" i="1"/>
  <c r="S3258" i="1" s="1"/>
  <c r="R3257" i="1"/>
  <c r="R3258" i="1" s="1"/>
  <c r="T3257" i="1"/>
  <c r="R3260" i="1"/>
  <c r="S3260" i="1"/>
  <c r="R3261" i="1"/>
  <c r="S3261" i="1"/>
  <c r="T3261" i="1"/>
  <c r="R3262" i="1"/>
  <c r="S3262" i="1"/>
  <c r="R3263" i="1"/>
  <c r="S3263" i="1"/>
  <c r="R3264" i="1"/>
  <c r="S3264" i="1"/>
  <c r="R3265" i="1"/>
  <c r="S3265" i="1"/>
  <c r="T3265" i="1"/>
  <c r="R3266" i="1"/>
  <c r="S3266" i="1"/>
  <c r="R3267" i="1"/>
  <c r="S3267" i="1"/>
  <c r="S3268" i="1"/>
  <c r="S3270" i="1" s="1"/>
  <c r="R3269" i="1"/>
  <c r="R3270" i="1" s="1"/>
  <c r="T3269" i="1"/>
  <c r="R3272" i="1"/>
  <c r="S3272" i="1"/>
  <c r="R3273" i="1"/>
  <c r="S3273" i="1"/>
  <c r="T3273" i="1"/>
  <c r="R3274" i="1"/>
  <c r="S3274" i="1"/>
  <c r="R3275" i="1"/>
  <c r="S3275" i="1"/>
  <c r="R3276" i="1"/>
  <c r="S3276" i="1"/>
  <c r="R3277" i="1"/>
  <c r="S3277" i="1"/>
  <c r="T3277" i="1"/>
  <c r="R3278" i="1"/>
  <c r="S3278" i="1"/>
  <c r="R3279" i="1"/>
  <c r="S3279" i="1"/>
  <c r="S3280" i="1"/>
  <c r="S3282" i="1" s="1"/>
  <c r="R3281" i="1"/>
  <c r="R3280" i="1" s="1"/>
  <c r="T3281" i="1"/>
  <c r="S3284" i="1"/>
  <c r="S3285" i="1" s="1"/>
  <c r="R3285" i="1"/>
  <c r="R3287" i="1" s="1"/>
  <c r="T3285" i="1"/>
  <c r="R3288" i="1"/>
  <c r="S3288" i="1"/>
  <c r="R3289" i="1"/>
  <c r="S3289" i="1"/>
  <c r="T3289" i="1"/>
  <c r="R3290" i="1"/>
  <c r="S3290" i="1"/>
  <c r="R3291" i="1"/>
  <c r="S3291" i="1"/>
  <c r="R3292" i="1"/>
  <c r="S3292" i="1"/>
  <c r="R3293" i="1"/>
  <c r="S3293" i="1"/>
  <c r="T3293" i="1"/>
  <c r="R3294" i="1"/>
  <c r="S3294" i="1"/>
  <c r="R3295" i="1"/>
  <c r="S3295" i="1"/>
  <c r="R3296" i="1"/>
  <c r="S3296" i="1"/>
  <c r="R3297" i="1"/>
  <c r="S3297" i="1"/>
  <c r="T3297" i="1"/>
  <c r="R3298" i="1"/>
  <c r="S3298" i="1"/>
  <c r="R3299" i="1"/>
  <c r="S3299" i="1"/>
  <c r="R3300" i="1"/>
  <c r="S3300" i="1"/>
  <c r="R3301" i="1"/>
  <c r="S3301" i="1"/>
  <c r="T3301" i="1"/>
  <c r="R3302" i="1"/>
  <c r="S3302" i="1"/>
  <c r="R3303" i="1"/>
  <c r="S3303" i="1"/>
  <c r="R3304" i="1"/>
  <c r="S3304" i="1"/>
  <c r="R3305" i="1"/>
  <c r="S3305" i="1"/>
  <c r="T3305" i="1"/>
  <c r="R3306" i="1"/>
  <c r="S3306" i="1"/>
  <c r="R3307" i="1"/>
  <c r="S3307" i="1"/>
  <c r="R3308" i="1"/>
  <c r="S3308" i="1"/>
  <c r="R3309" i="1"/>
  <c r="S3309" i="1"/>
  <c r="T3309" i="1"/>
  <c r="R3310" i="1"/>
  <c r="S3310" i="1"/>
  <c r="R3311" i="1"/>
  <c r="S3311" i="1"/>
  <c r="R3312" i="1"/>
  <c r="S3312" i="1"/>
  <c r="R3313" i="1"/>
  <c r="S3313" i="1"/>
  <c r="T3313" i="1"/>
  <c r="R3314" i="1"/>
  <c r="S3314" i="1"/>
  <c r="R3315" i="1"/>
  <c r="S3315" i="1"/>
  <c r="R3316" i="1"/>
  <c r="S3316" i="1"/>
  <c r="R3317" i="1"/>
  <c r="S3317" i="1"/>
  <c r="T3317" i="1"/>
  <c r="R3318" i="1"/>
  <c r="S3318" i="1"/>
  <c r="R3319" i="1"/>
  <c r="S3319" i="1"/>
  <c r="R3320" i="1"/>
  <c r="S3320" i="1"/>
  <c r="R3321" i="1"/>
  <c r="S3321" i="1"/>
  <c r="T3321" i="1"/>
  <c r="R3322" i="1"/>
  <c r="S3322" i="1"/>
  <c r="R3323" i="1"/>
  <c r="S3323" i="1"/>
  <c r="R3324" i="1"/>
  <c r="S3324" i="1"/>
  <c r="R3325" i="1"/>
  <c r="S3325" i="1"/>
  <c r="T3325" i="1"/>
  <c r="R3326" i="1"/>
  <c r="S3326" i="1"/>
  <c r="R3327" i="1"/>
  <c r="S3327" i="1"/>
  <c r="S3328" i="1"/>
  <c r="S3330" i="1" s="1"/>
  <c r="R3329" i="1"/>
  <c r="R3330" i="1" s="1"/>
  <c r="T3329" i="1"/>
  <c r="S3332" i="1"/>
  <c r="S3333" i="1" s="1"/>
  <c r="R3333" i="1"/>
  <c r="R3334" i="1" s="1"/>
  <c r="T3333" i="1"/>
  <c r="R3336" i="1"/>
  <c r="S3336" i="1"/>
  <c r="R3337" i="1"/>
  <c r="S3337" i="1"/>
  <c r="T3337" i="1"/>
  <c r="R3338" i="1"/>
  <c r="S3338" i="1"/>
  <c r="R3339" i="1"/>
  <c r="S3339" i="1"/>
  <c r="R3340" i="1"/>
  <c r="S3340" i="1"/>
  <c r="R3341" i="1"/>
  <c r="S3341" i="1"/>
  <c r="T3341" i="1"/>
  <c r="R3342" i="1"/>
  <c r="S3342" i="1"/>
  <c r="R3343" i="1"/>
  <c r="S3343" i="1"/>
  <c r="R3344" i="1"/>
  <c r="S3344" i="1"/>
  <c r="R3345" i="1"/>
  <c r="S3345" i="1"/>
  <c r="T3345" i="1"/>
  <c r="R3346" i="1"/>
  <c r="S3346" i="1"/>
  <c r="R3347" i="1"/>
  <c r="S3347" i="1"/>
  <c r="R3348" i="1"/>
  <c r="S3348" i="1"/>
  <c r="R3349" i="1"/>
  <c r="S3349" i="1"/>
  <c r="T3349" i="1"/>
  <c r="R3350" i="1"/>
  <c r="S3350" i="1"/>
  <c r="R3351" i="1"/>
  <c r="S3351" i="1"/>
  <c r="S3352" i="1"/>
  <c r="S3354" i="1" s="1"/>
  <c r="R3353" i="1"/>
  <c r="R3355" i="1" s="1"/>
  <c r="T3353" i="1"/>
  <c r="R3356" i="1"/>
  <c r="S3356" i="1"/>
  <c r="R3357" i="1"/>
  <c r="S3357" i="1"/>
  <c r="T3357" i="1"/>
  <c r="R3358" i="1"/>
  <c r="S3358" i="1"/>
  <c r="R3359" i="1"/>
  <c r="S3359" i="1"/>
  <c r="R3360" i="1"/>
  <c r="S3360" i="1"/>
  <c r="R3361" i="1"/>
  <c r="S3361" i="1"/>
  <c r="T3361" i="1"/>
  <c r="R3362" i="1"/>
  <c r="S3362" i="1"/>
  <c r="R3363" i="1"/>
  <c r="S3363" i="1"/>
  <c r="R3364" i="1"/>
  <c r="S3364" i="1"/>
  <c r="R3365" i="1"/>
  <c r="S3365" i="1"/>
  <c r="T3365" i="1"/>
  <c r="R3366" i="1"/>
  <c r="S3366" i="1"/>
  <c r="R3367" i="1"/>
  <c r="S3367" i="1"/>
  <c r="R3368" i="1"/>
  <c r="S3368" i="1"/>
  <c r="R3369" i="1"/>
  <c r="S3369" i="1"/>
  <c r="T3369" i="1"/>
  <c r="R3370" i="1"/>
  <c r="S3370" i="1"/>
  <c r="R3371" i="1"/>
  <c r="S3371" i="1"/>
  <c r="R3372" i="1"/>
  <c r="S3372" i="1"/>
  <c r="R3373" i="1"/>
  <c r="S3373" i="1"/>
  <c r="T3373" i="1"/>
  <c r="R3374" i="1"/>
  <c r="S3374" i="1"/>
  <c r="R3375" i="1"/>
  <c r="S3375" i="1"/>
  <c r="R3376" i="1"/>
  <c r="S3376" i="1"/>
  <c r="R3377" i="1"/>
  <c r="S3377" i="1"/>
  <c r="T3377" i="1"/>
  <c r="R3378" i="1"/>
  <c r="S3378" i="1"/>
  <c r="R3379" i="1"/>
  <c r="S3379" i="1"/>
  <c r="S3380" i="1"/>
  <c r="S3382" i="1" s="1"/>
  <c r="R3381" i="1"/>
  <c r="R3380" i="1" s="1"/>
  <c r="T3381" i="1"/>
  <c r="R3384" i="1"/>
  <c r="S3384" i="1"/>
  <c r="R3385" i="1"/>
  <c r="S3385" i="1"/>
  <c r="T3385" i="1"/>
  <c r="R3386" i="1"/>
  <c r="S3386" i="1"/>
  <c r="R3387" i="1"/>
  <c r="S3387" i="1"/>
  <c r="S3388" i="1"/>
  <c r="S3389" i="1" s="1"/>
  <c r="R3389" i="1"/>
  <c r="R3388" i="1" s="1"/>
  <c r="T3389" i="1"/>
  <c r="S3392" i="1"/>
  <c r="S3394" i="1" s="1"/>
  <c r="R3393" i="1"/>
  <c r="R3392" i="1" s="1"/>
  <c r="T3393" i="1"/>
  <c r="S3396" i="1"/>
  <c r="S3397" i="1" s="1"/>
  <c r="R3397" i="1"/>
  <c r="R3399" i="1" s="1"/>
  <c r="T3397" i="1"/>
  <c r="R3400" i="1"/>
  <c r="S3400" i="1"/>
  <c r="R3401" i="1"/>
  <c r="S3401" i="1"/>
  <c r="T3401" i="1"/>
  <c r="R3402" i="1"/>
  <c r="S3402" i="1"/>
  <c r="R3403" i="1"/>
  <c r="S3403" i="1"/>
  <c r="R3404" i="1"/>
  <c r="S3404" i="1"/>
  <c r="R3405" i="1"/>
  <c r="S3405" i="1"/>
  <c r="T3405" i="1"/>
  <c r="R3406" i="1"/>
  <c r="S3406" i="1"/>
  <c r="R3407" i="1"/>
  <c r="S3407" i="1"/>
  <c r="R3408" i="1"/>
  <c r="S3408" i="1"/>
  <c r="R3409" i="1"/>
  <c r="S3409" i="1"/>
  <c r="T3409" i="1"/>
  <c r="R3410" i="1"/>
  <c r="S3410" i="1"/>
  <c r="R3411" i="1"/>
  <c r="S3411" i="1"/>
  <c r="R3412" i="1"/>
  <c r="S3412" i="1"/>
  <c r="R3413" i="1"/>
  <c r="S3413" i="1"/>
  <c r="T3413" i="1"/>
  <c r="R3414" i="1"/>
  <c r="S3414" i="1"/>
  <c r="R3415" i="1"/>
  <c r="S3415" i="1"/>
  <c r="R3416" i="1"/>
  <c r="S3416" i="1"/>
  <c r="R3417" i="1"/>
  <c r="S3417" i="1"/>
  <c r="T3417" i="1"/>
  <c r="R3418" i="1"/>
  <c r="S3418" i="1"/>
  <c r="R3419" i="1"/>
  <c r="S3419" i="1"/>
  <c r="R3420" i="1"/>
  <c r="S3420" i="1"/>
  <c r="R3421" i="1"/>
  <c r="S3421" i="1"/>
  <c r="T3421" i="1"/>
  <c r="R3422" i="1"/>
  <c r="S3422" i="1"/>
  <c r="R3423" i="1"/>
  <c r="S3423" i="1"/>
  <c r="R3424" i="1"/>
  <c r="S3424" i="1"/>
  <c r="R3425" i="1"/>
  <c r="S3425" i="1"/>
  <c r="T3425" i="1"/>
  <c r="R3426" i="1"/>
  <c r="S3426" i="1"/>
  <c r="R3427" i="1"/>
  <c r="S3427" i="1"/>
  <c r="R3428" i="1"/>
  <c r="S3428" i="1"/>
  <c r="R3429" i="1"/>
  <c r="S3429" i="1"/>
  <c r="T3429" i="1"/>
  <c r="R3430" i="1"/>
  <c r="S3430" i="1"/>
  <c r="R3431" i="1"/>
  <c r="S3431" i="1"/>
  <c r="S3432" i="1"/>
  <c r="S3434" i="1" s="1"/>
  <c r="R3433" i="1"/>
  <c r="R3432" i="1" s="1"/>
  <c r="T3433" i="1"/>
  <c r="R3436" i="1"/>
  <c r="S3436" i="1"/>
  <c r="R3437" i="1"/>
  <c r="S3437" i="1"/>
  <c r="T3437" i="1"/>
  <c r="R3438" i="1"/>
  <c r="S3438" i="1"/>
  <c r="R3439" i="1"/>
  <c r="S3439" i="1"/>
  <c r="R3440" i="1"/>
  <c r="S3440" i="1"/>
  <c r="R3441" i="1"/>
  <c r="S3441" i="1"/>
  <c r="T3441" i="1"/>
  <c r="R3442" i="1"/>
  <c r="S3442" i="1"/>
  <c r="R3443" i="1"/>
  <c r="S3443" i="1"/>
  <c r="R3444" i="1"/>
  <c r="S3444" i="1"/>
  <c r="R3445" i="1"/>
  <c r="S3445" i="1"/>
  <c r="T3445" i="1"/>
  <c r="R3446" i="1"/>
  <c r="S3446" i="1"/>
  <c r="R3447" i="1"/>
  <c r="S3447" i="1"/>
  <c r="R3448" i="1"/>
  <c r="S3448" i="1"/>
  <c r="R3449" i="1"/>
  <c r="S3449" i="1"/>
  <c r="T3449" i="1"/>
  <c r="R3450" i="1"/>
  <c r="S3450" i="1"/>
  <c r="R3451" i="1"/>
  <c r="S3451" i="1"/>
  <c r="R3452" i="1"/>
  <c r="S3452" i="1"/>
  <c r="R3453" i="1"/>
  <c r="S3453" i="1"/>
  <c r="T3453" i="1"/>
  <c r="R3454" i="1"/>
  <c r="S3454" i="1"/>
  <c r="R3455" i="1"/>
  <c r="S3455" i="1"/>
  <c r="R3456" i="1"/>
  <c r="S3456" i="1"/>
  <c r="R3457" i="1"/>
  <c r="S3457" i="1"/>
  <c r="T3457" i="1"/>
  <c r="R3458" i="1"/>
  <c r="S3458" i="1"/>
  <c r="R3459" i="1"/>
  <c r="S3459" i="1"/>
  <c r="R3460" i="1"/>
  <c r="S3460" i="1"/>
  <c r="R3461" i="1"/>
  <c r="S3461" i="1"/>
  <c r="T3461" i="1"/>
  <c r="R3462" i="1"/>
  <c r="S3462" i="1"/>
  <c r="R3463" i="1"/>
  <c r="S3463" i="1"/>
  <c r="R3464" i="1"/>
  <c r="S3464" i="1"/>
  <c r="R3465" i="1"/>
  <c r="S3465" i="1"/>
  <c r="T3465" i="1"/>
  <c r="R3466" i="1"/>
  <c r="S3466" i="1"/>
  <c r="R3467" i="1"/>
  <c r="S3467" i="1"/>
  <c r="S3468" i="1"/>
  <c r="S3469" i="1" s="1"/>
  <c r="R3469" i="1"/>
  <c r="R3470" i="1" s="1"/>
  <c r="T3469" i="1"/>
  <c r="S3472" i="1"/>
  <c r="S3474" i="1" s="1"/>
  <c r="R3473" i="1"/>
  <c r="R3475" i="1" s="1"/>
  <c r="T3473" i="1"/>
  <c r="R3476" i="1"/>
  <c r="S3476" i="1"/>
  <c r="R3477" i="1"/>
  <c r="S3477" i="1"/>
  <c r="T3477" i="1"/>
  <c r="R3478" i="1"/>
  <c r="S3478" i="1"/>
  <c r="R3479" i="1"/>
  <c r="S3479" i="1"/>
  <c r="R3480" i="1"/>
  <c r="S3480" i="1"/>
  <c r="R3481" i="1"/>
  <c r="S3481" i="1"/>
  <c r="T3481" i="1"/>
  <c r="R3482" i="1"/>
  <c r="S3482" i="1"/>
  <c r="R3483" i="1"/>
  <c r="S3483" i="1"/>
  <c r="R3484" i="1"/>
  <c r="S3484" i="1"/>
  <c r="R3485" i="1"/>
  <c r="S3485" i="1"/>
  <c r="T3485" i="1"/>
  <c r="R3486" i="1"/>
  <c r="S3486" i="1"/>
  <c r="R3487" i="1"/>
  <c r="S3487" i="1"/>
  <c r="S3488" i="1"/>
  <c r="S3490" i="1" s="1"/>
  <c r="R3489" i="1"/>
  <c r="R3488" i="1" s="1"/>
  <c r="T3489" i="1"/>
  <c r="R3492" i="1"/>
  <c r="S3492" i="1"/>
  <c r="R3493" i="1"/>
  <c r="S3493" i="1"/>
  <c r="T3493" i="1"/>
  <c r="R3494" i="1"/>
  <c r="S3494" i="1"/>
  <c r="R3495" i="1"/>
  <c r="S3495" i="1"/>
  <c r="R3496" i="1"/>
  <c r="S3496" i="1"/>
  <c r="R3497" i="1"/>
  <c r="S3497" i="1"/>
  <c r="T3497" i="1"/>
  <c r="R3498" i="1"/>
  <c r="S3498" i="1"/>
  <c r="R3499" i="1"/>
  <c r="S3499" i="1"/>
  <c r="R3500" i="1"/>
  <c r="S3500" i="1"/>
  <c r="R3501" i="1"/>
  <c r="S3501" i="1"/>
  <c r="T3501" i="1"/>
  <c r="R3502" i="1"/>
  <c r="S3502" i="1"/>
  <c r="R3503" i="1"/>
  <c r="S3503" i="1"/>
  <c r="S3504" i="1"/>
  <c r="S3506" i="1" s="1"/>
  <c r="R3505" i="1"/>
  <c r="R3507" i="1" s="1"/>
  <c r="T3505" i="1"/>
  <c r="R3508" i="1"/>
  <c r="S3508" i="1"/>
  <c r="R3509" i="1"/>
  <c r="S3509" i="1"/>
  <c r="T3509" i="1"/>
  <c r="R3510" i="1"/>
  <c r="S3510" i="1"/>
  <c r="R3511" i="1"/>
  <c r="S3511" i="1"/>
  <c r="R3512" i="1"/>
  <c r="S3512" i="1"/>
  <c r="R3513" i="1"/>
  <c r="S3513" i="1"/>
  <c r="T3513" i="1"/>
  <c r="R3514" i="1"/>
  <c r="S3514" i="1"/>
  <c r="R3515" i="1"/>
  <c r="S3515" i="1"/>
  <c r="R3516" i="1"/>
  <c r="S3516" i="1"/>
  <c r="R3517" i="1"/>
  <c r="S3517" i="1"/>
  <c r="T3517" i="1"/>
  <c r="R3518" i="1"/>
  <c r="S3518" i="1"/>
  <c r="R3519" i="1"/>
  <c r="S3519" i="1"/>
  <c r="R3520" i="1"/>
  <c r="S3520" i="1"/>
  <c r="R3521" i="1"/>
  <c r="S3521" i="1"/>
  <c r="T3521" i="1"/>
  <c r="R3522" i="1"/>
  <c r="S3522" i="1"/>
  <c r="R3523" i="1"/>
  <c r="S3523" i="1"/>
  <c r="S3524" i="1"/>
  <c r="S3526" i="1" s="1"/>
  <c r="R3525" i="1"/>
  <c r="R3524" i="1" s="1"/>
  <c r="T3525" i="1"/>
  <c r="R3528" i="1"/>
  <c r="S3528" i="1"/>
  <c r="R3529" i="1"/>
  <c r="S3529" i="1"/>
  <c r="T3529" i="1"/>
  <c r="R3530" i="1"/>
  <c r="S3530" i="1"/>
  <c r="R3531" i="1"/>
  <c r="S3531" i="1"/>
  <c r="R3532" i="1"/>
  <c r="S3532" i="1"/>
  <c r="R3533" i="1"/>
  <c r="S3533" i="1"/>
  <c r="T3533" i="1"/>
  <c r="R3534" i="1"/>
  <c r="S3534" i="1"/>
  <c r="R3535" i="1"/>
  <c r="S3535" i="1"/>
  <c r="R3536" i="1"/>
  <c r="S3536" i="1"/>
  <c r="R3537" i="1"/>
  <c r="S3537" i="1"/>
  <c r="T3537" i="1"/>
  <c r="R3538" i="1"/>
  <c r="S3538" i="1"/>
  <c r="R3539" i="1"/>
  <c r="S3539" i="1"/>
  <c r="R3540" i="1"/>
  <c r="S3540" i="1"/>
  <c r="R3541" i="1"/>
  <c r="S3541" i="1"/>
  <c r="T3541" i="1"/>
  <c r="R3542" i="1"/>
  <c r="S3542" i="1"/>
  <c r="R3543" i="1"/>
  <c r="S3543" i="1"/>
  <c r="R3544" i="1"/>
  <c r="S3544" i="1"/>
  <c r="R3545" i="1"/>
  <c r="S3545" i="1"/>
  <c r="T3545" i="1"/>
  <c r="R3546" i="1"/>
  <c r="S3546" i="1"/>
  <c r="R3547" i="1"/>
  <c r="S3547" i="1"/>
  <c r="S3548" i="1"/>
  <c r="S3550" i="1" s="1"/>
  <c r="R3549" i="1"/>
  <c r="R3548" i="1" s="1"/>
  <c r="T3549" i="1"/>
  <c r="R3552" i="1"/>
  <c r="S3552" i="1"/>
  <c r="R3553" i="1"/>
  <c r="S3553" i="1"/>
  <c r="T3553" i="1"/>
  <c r="R3554" i="1"/>
  <c r="S3554" i="1"/>
  <c r="R3555" i="1"/>
  <c r="S3555" i="1"/>
  <c r="R3556" i="1"/>
  <c r="S3556" i="1"/>
  <c r="R3557" i="1"/>
  <c r="S3557" i="1"/>
  <c r="T3557" i="1"/>
  <c r="R3558" i="1"/>
  <c r="S3558" i="1"/>
  <c r="R3559" i="1"/>
  <c r="S3559" i="1"/>
  <c r="R3560" i="1"/>
  <c r="S3560" i="1"/>
  <c r="R3561" i="1"/>
  <c r="S3561" i="1"/>
  <c r="T3561" i="1"/>
  <c r="R3562" i="1"/>
  <c r="S3562" i="1"/>
  <c r="R3563" i="1"/>
  <c r="S3563" i="1"/>
  <c r="R3564" i="1"/>
  <c r="S3564" i="1"/>
  <c r="R3565" i="1"/>
  <c r="S3565" i="1"/>
  <c r="T3565" i="1"/>
  <c r="R3566" i="1"/>
  <c r="S3566" i="1"/>
  <c r="R3567" i="1"/>
  <c r="S3567" i="1"/>
  <c r="R3568" i="1"/>
  <c r="S3568" i="1"/>
  <c r="R3569" i="1"/>
  <c r="S3569" i="1"/>
  <c r="T3569" i="1"/>
  <c r="R3570" i="1"/>
  <c r="S3570" i="1"/>
  <c r="R3571" i="1"/>
  <c r="S3571" i="1"/>
  <c r="S3572" i="1"/>
  <c r="S3574" i="1" s="1"/>
  <c r="R3573" i="1"/>
  <c r="R3572" i="1" s="1"/>
  <c r="T3573" i="1"/>
  <c r="R3576" i="1"/>
  <c r="S3576" i="1"/>
  <c r="R3577" i="1"/>
  <c r="S3577" i="1"/>
  <c r="T3577" i="1"/>
  <c r="R3578" i="1"/>
  <c r="S3578" i="1"/>
  <c r="R3579" i="1"/>
  <c r="S3579" i="1"/>
  <c r="R3580" i="1"/>
  <c r="S3580" i="1"/>
  <c r="R3581" i="1"/>
  <c r="S3581" i="1"/>
  <c r="T3581" i="1"/>
  <c r="R3582" i="1"/>
  <c r="S3582" i="1"/>
  <c r="R3583" i="1"/>
  <c r="S3583" i="1"/>
  <c r="R3584" i="1"/>
  <c r="S3584" i="1"/>
  <c r="R3585" i="1"/>
  <c r="S3585" i="1"/>
  <c r="T3585" i="1"/>
  <c r="R3586" i="1"/>
  <c r="S3586" i="1"/>
  <c r="R3587" i="1"/>
  <c r="S3587" i="1"/>
  <c r="R3588" i="1"/>
  <c r="S3588" i="1"/>
  <c r="R3589" i="1"/>
  <c r="S3589" i="1"/>
  <c r="T3589" i="1"/>
  <c r="R3590" i="1"/>
  <c r="S3590" i="1"/>
  <c r="R3591" i="1"/>
  <c r="S3591" i="1"/>
  <c r="R3592" i="1"/>
  <c r="S3592" i="1"/>
  <c r="R3593" i="1"/>
  <c r="S3593" i="1"/>
  <c r="T3593" i="1"/>
  <c r="R3594" i="1"/>
  <c r="S3594" i="1"/>
  <c r="R3595" i="1"/>
  <c r="S3595" i="1"/>
  <c r="S3596" i="1"/>
  <c r="S3598" i="1" s="1"/>
  <c r="R3597" i="1"/>
  <c r="R3598" i="1" s="1"/>
  <c r="T3597" i="1"/>
  <c r="R3600" i="1"/>
  <c r="S3600" i="1"/>
  <c r="R3601" i="1"/>
  <c r="S3601" i="1"/>
  <c r="T3601" i="1"/>
  <c r="R3602" i="1"/>
  <c r="S3602" i="1"/>
  <c r="R3603" i="1"/>
  <c r="S3603" i="1"/>
  <c r="S3604" i="1"/>
  <c r="S3606" i="1" s="1"/>
  <c r="R3605" i="1"/>
  <c r="R3607" i="1" s="1"/>
  <c r="T3605" i="1"/>
  <c r="S3608" i="1"/>
  <c r="S3610" i="1" s="1"/>
  <c r="R3609" i="1"/>
  <c r="R3610" i="1" s="1"/>
  <c r="T3609" i="1"/>
  <c r="S3612" i="1"/>
  <c r="S3613" i="1" s="1"/>
  <c r="R3613" i="1"/>
  <c r="R3614" i="1" s="1"/>
  <c r="T3613" i="1"/>
  <c r="S3616" i="1"/>
  <c r="S3617" i="1" s="1"/>
  <c r="R3617" i="1"/>
  <c r="R3618" i="1" s="1"/>
  <c r="T3617" i="1"/>
  <c r="R3620" i="1"/>
  <c r="S3620" i="1"/>
  <c r="R3621" i="1"/>
  <c r="S3621" i="1"/>
  <c r="T3621" i="1"/>
  <c r="R3622" i="1"/>
  <c r="S3622" i="1"/>
  <c r="R3623" i="1"/>
  <c r="S3623" i="1"/>
  <c r="R3624" i="1"/>
  <c r="S3624" i="1"/>
  <c r="R3625" i="1"/>
  <c r="S3625" i="1"/>
  <c r="T3625" i="1"/>
  <c r="R3626" i="1"/>
  <c r="S3626" i="1"/>
  <c r="R3627" i="1"/>
  <c r="S3627" i="1"/>
  <c r="R3628" i="1"/>
  <c r="S3628" i="1"/>
  <c r="R3629" i="1"/>
  <c r="S3629" i="1"/>
  <c r="T3629" i="1"/>
  <c r="R3630" i="1"/>
  <c r="S3630" i="1"/>
  <c r="R3631" i="1"/>
  <c r="S3631" i="1"/>
  <c r="R3632" i="1"/>
  <c r="S3632" i="1"/>
  <c r="R3633" i="1"/>
  <c r="S3633" i="1"/>
  <c r="T3633" i="1"/>
  <c r="R3634" i="1"/>
  <c r="S3634" i="1"/>
  <c r="R3635" i="1"/>
  <c r="S3635" i="1"/>
  <c r="R3636" i="1"/>
  <c r="S3636" i="1"/>
  <c r="R3637" i="1"/>
  <c r="S3637" i="1"/>
  <c r="T3637" i="1"/>
  <c r="R3638" i="1"/>
  <c r="S3638" i="1"/>
  <c r="R3639" i="1"/>
  <c r="S3639" i="1"/>
  <c r="R3640" i="1"/>
  <c r="S3640" i="1"/>
  <c r="R3641" i="1"/>
  <c r="S3641" i="1"/>
  <c r="T3641" i="1"/>
  <c r="R3642" i="1"/>
  <c r="S3642" i="1"/>
  <c r="R3643" i="1"/>
  <c r="S3643" i="1"/>
  <c r="S3644" i="1"/>
  <c r="S3647" i="1" s="1"/>
  <c r="R3645" i="1"/>
  <c r="R3646" i="1" s="1"/>
  <c r="T3645" i="1"/>
  <c r="S3648" i="1"/>
  <c r="S3650" i="1" s="1"/>
  <c r="R3649" i="1"/>
  <c r="R3650" i="1" s="1"/>
  <c r="T3649" i="1"/>
  <c r="S3652" i="1"/>
  <c r="S3653" i="1" s="1"/>
  <c r="R3653" i="1"/>
  <c r="R3654" i="1" s="1"/>
  <c r="T3653" i="1"/>
  <c r="S3656" i="1"/>
  <c r="S3657" i="1" s="1"/>
  <c r="R3657" i="1"/>
  <c r="R3658" i="1" s="1"/>
  <c r="T3657" i="1"/>
  <c r="S3660" i="1"/>
  <c r="S3662" i="1" s="1"/>
  <c r="R3661" i="1"/>
  <c r="R3662" i="1" s="1"/>
  <c r="T3661" i="1"/>
  <c r="S3664" i="1"/>
  <c r="S3667" i="1" s="1"/>
  <c r="R3665" i="1"/>
  <c r="R3666" i="1" s="1"/>
  <c r="T3665" i="1"/>
  <c r="S3668" i="1"/>
  <c r="S3671" i="1" s="1"/>
  <c r="R3669" i="1"/>
  <c r="R3671" i="1" s="1"/>
  <c r="T3669" i="1"/>
  <c r="R3672" i="1"/>
  <c r="S3672" i="1"/>
  <c r="R3673" i="1"/>
  <c r="S3673" i="1"/>
  <c r="T3673" i="1"/>
  <c r="R3674" i="1"/>
  <c r="S3674" i="1"/>
  <c r="R3675" i="1"/>
  <c r="S3675" i="1"/>
  <c r="R3676" i="1"/>
  <c r="S3676" i="1"/>
  <c r="R3677" i="1"/>
  <c r="S3677" i="1"/>
  <c r="T3677" i="1"/>
  <c r="R3678" i="1"/>
  <c r="S3678" i="1"/>
  <c r="R3679" i="1"/>
  <c r="S3679" i="1"/>
  <c r="S3680" i="1"/>
  <c r="S3681" i="1" s="1"/>
  <c r="R3681" i="1"/>
  <c r="R3683" i="1" s="1"/>
  <c r="T3681" i="1"/>
  <c r="R3684" i="1"/>
  <c r="S3684" i="1"/>
  <c r="R3685" i="1"/>
  <c r="S3685" i="1"/>
  <c r="T3685" i="1"/>
  <c r="R3686" i="1"/>
  <c r="S3686" i="1"/>
  <c r="R3687" i="1"/>
  <c r="S3687" i="1"/>
  <c r="R3688" i="1"/>
  <c r="S3688" i="1"/>
  <c r="R3689" i="1"/>
  <c r="S3689" i="1"/>
  <c r="T3689" i="1"/>
  <c r="R3690" i="1"/>
  <c r="S3690" i="1"/>
  <c r="R3691" i="1"/>
  <c r="S3691" i="1"/>
  <c r="R3692" i="1"/>
  <c r="S3692" i="1"/>
  <c r="R3693" i="1"/>
  <c r="S3693" i="1"/>
  <c r="T3693" i="1"/>
  <c r="R3694" i="1"/>
  <c r="S3694" i="1"/>
  <c r="R3695" i="1"/>
  <c r="S3695" i="1"/>
  <c r="R3696" i="1"/>
  <c r="S3696" i="1"/>
  <c r="R3697" i="1"/>
  <c r="S3697" i="1"/>
  <c r="T3697" i="1"/>
  <c r="R3698" i="1"/>
  <c r="S3698" i="1"/>
  <c r="R3699" i="1"/>
  <c r="S3699" i="1"/>
  <c r="R3700" i="1"/>
  <c r="S3700" i="1"/>
  <c r="R3701" i="1"/>
  <c r="S3701" i="1"/>
  <c r="T3701" i="1"/>
  <c r="R3702" i="1"/>
  <c r="S3702" i="1"/>
  <c r="R3703" i="1"/>
  <c r="S3703" i="1"/>
  <c r="R3704" i="1"/>
  <c r="S3704" i="1"/>
  <c r="R3705" i="1"/>
  <c r="S3705" i="1"/>
  <c r="T3705" i="1"/>
  <c r="R3706" i="1"/>
  <c r="S3706" i="1"/>
  <c r="R3707" i="1"/>
  <c r="S3707" i="1"/>
  <c r="R3708" i="1"/>
  <c r="S3708" i="1"/>
  <c r="R3709" i="1"/>
  <c r="S3709" i="1"/>
  <c r="T3709" i="1"/>
  <c r="R3710" i="1"/>
  <c r="S3710" i="1"/>
  <c r="R3711" i="1"/>
  <c r="S3711" i="1"/>
  <c r="R3712" i="1"/>
  <c r="S3712" i="1"/>
  <c r="R3713" i="1"/>
  <c r="S3713" i="1"/>
  <c r="T3713" i="1"/>
  <c r="R3714" i="1"/>
  <c r="S3714" i="1"/>
  <c r="R3715" i="1"/>
  <c r="S3715" i="1"/>
  <c r="S3716" i="1"/>
  <c r="S3718" i="1" s="1"/>
  <c r="R3717" i="1"/>
  <c r="R3716" i="1" s="1"/>
  <c r="T3717" i="1"/>
  <c r="S3720" i="1"/>
  <c r="S3721" i="1" s="1"/>
  <c r="R3721" i="1"/>
  <c r="R3722" i="1" s="1"/>
  <c r="T3721" i="1"/>
  <c r="R3724" i="1"/>
  <c r="S3724" i="1"/>
  <c r="R3725" i="1"/>
  <c r="S3725" i="1"/>
  <c r="T3725" i="1"/>
  <c r="R3726" i="1"/>
  <c r="S3726" i="1"/>
  <c r="R3727" i="1"/>
  <c r="S3727" i="1"/>
  <c r="R3728" i="1"/>
  <c r="S3728" i="1"/>
  <c r="R3729" i="1"/>
  <c r="S3729" i="1"/>
  <c r="T3729" i="1"/>
  <c r="R3730" i="1"/>
  <c r="S3730" i="1"/>
  <c r="R3731" i="1"/>
  <c r="S3731" i="1"/>
  <c r="R3732" i="1"/>
  <c r="S3732" i="1"/>
  <c r="R3733" i="1"/>
  <c r="S3733" i="1"/>
  <c r="T3733" i="1"/>
  <c r="R3734" i="1"/>
  <c r="S3734" i="1"/>
  <c r="R3735" i="1"/>
  <c r="S3735" i="1"/>
  <c r="R3736" i="1"/>
  <c r="S3736" i="1"/>
  <c r="R3737" i="1"/>
  <c r="S3737" i="1"/>
  <c r="T3737" i="1"/>
  <c r="R3738" i="1"/>
  <c r="S3738" i="1"/>
  <c r="R3739" i="1"/>
  <c r="S3739" i="1"/>
  <c r="S3740" i="1"/>
  <c r="S3741" i="1" s="1"/>
  <c r="R3741" i="1"/>
  <c r="R3742" i="1" s="1"/>
  <c r="T3741" i="1"/>
  <c r="S3744" i="1"/>
  <c r="S3746" i="1" s="1"/>
  <c r="R3745" i="1"/>
  <c r="R3744" i="1" s="1"/>
  <c r="T3745" i="1"/>
  <c r="S3748" i="1"/>
  <c r="S3751" i="1" s="1"/>
  <c r="R3749" i="1"/>
  <c r="R3750" i="1" s="1"/>
  <c r="T3749" i="1"/>
  <c r="R3752" i="1"/>
  <c r="S3752" i="1"/>
  <c r="R3753" i="1"/>
  <c r="S3753" i="1"/>
  <c r="T3753" i="1"/>
  <c r="R3754" i="1"/>
  <c r="S3754" i="1"/>
  <c r="R3755" i="1"/>
  <c r="S3755" i="1"/>
  <c r="S3756" i="1"/>
  <c r="S3758" i="1" s="1"/>
  <c r="R3757" i="1"/>
  <c r="R3758" i="1" s="1"/>
  <c r="T3757" i="1"/>
  <c r="S3760" i="1"/>
  <c r="S3762" i="1" s="1"/>
  <c r="R3761" i="1"/>
  <c r="R3763" i="1" s="1"/>
  <c r="T3761" i="1"/>
  <c r="R3764" i="1"/>
  <c r="S3764" i="1"/>
  <c r="R3765" i="1"/>
  <c r="S3765" i="1"/>
  <c r="T3765" i="1"/>
  <c r="R3766" i="1"/>
  <c r="S3766" i="1"/>
  <c r="R3767" i="1"/>
  <c r="S3767" i="1"/>
  <c r="R3768" i="1"/>
  <c r="S3768" i="1"/>
  <c r="R3769" i="1"/>
  <c r="S3769" i="1"/>
  <c r="T3769" i="1"/>
  <c r="R3770" i="1"/>
  <c r="S3770" i="1"/>
  <c r="R3771" i="1"/>
  <c r="S3771" i="1"/>
  <c r="R3772" i="1"/>
  <c r="S3772" i="1"/>
  <c r="R3773" i="1"/>
  <c r="S3773" i="1"/>
  <c r="T3773" i="1"/>
  <c r="R3774" i="1"/>
  <c r="S3774" i="1"/>
  <c r="R3775" i="1"/>
  <c r="S3775" i="1"/>
  <c r="S3776" i="1"/>
  <c r="S3777" i="1" s="1"/>
  <c r="R3777" i="1"/>
  <c r="R3778" i="1" s="1"/>
  <c r="T3777" i="1"/>
  <c r="S3780" i="1"/>
  <c r="S3783" i="1" s="1"/>
  <c r="R3781" i="1"/>
  <c r="R3780" i="1" s="1"/>
  <c r="T3781" i="1"/>
  <c r="R3784" i="1"/>
  <c r="S3784" i="1"/>
  <c r="R3785" i="1"/>
  <c r="S3785" i="1"/>
  <c r="T3785" i="1"/>
  <c r="R3786" i="1"/>
  <c r="S3786" i="1"/>
  <c r="R3787" i="1"/>
  <c r="S3787" i="1"/>
  <c r="S3788" i="1"/>
  <c r="S3789" i="1" s="1"/>
  <c r="R3789" i="1"/>
  <c r="R3791" i="1" s="1"/>
  <c r="T3789" i="1"/>
  <c r="R3792" i="1"/>
  <c r="S3792" i="1"/>
  <c r="R3793" i="1"/>
  <c r="S3793" i="1"/>
  <c r="T3793" i="1"/>
  <c r="R3794" i="1"/>
  <c r="S3794" i="1"/>
  <c r="R3795" i="1"/>
  <c r="S3795" i="1"/>
  <c r="S3796" i="1"/>
  <c r="S3799" i="1" s="1"/>
  <c r="R3797" i="1"/>
  <c r="R3799" i="1" s="1"/>
  <c r="T3797" i="1"/>
  <c r="S3800" i="1"/>
  <c r="S3802" i="1" s="1"/>
  <c r="R3801" i="1"/>
  <c r="R3802" i="1" s="1"/>
  <c r="T3801" i="1"/>
  <c r="R3804" i="1"/>
  <c r="S3804" i="1"/>
  <c r="R3805" i="1"/>
  <c r="S3805" i="1"/>
  <c r="T3805" i="1"/>
  <c r="R3806" i="1"/>
  <c r="S3806" i="1"/>
  <c r="R3807" i="1"/>
  <c r="S3807" i="1"/>
  <c r="S3808" i="1"/>
  <c r="S3809" i="1" s="1"/>
  <c r="R3809" i="1"/>
  <c r="R3810" i="1" s="1"/>
  <c r="T3809" i="1"/>
  <c r="R3812" i="1"/>
  <c r="S3812" i="1"/>
  <c r="R3813" i="1"/>
  <c r="S3813" i="1"/>
  <c r="T3813" i="1"/>
  <c r="R3814" i="1"/>
  <c r="S3814" i="1"/>
  <c r="R3815" i="1"/>
  <c r="S3815" i="1"/>
  <c r="R3816" i="1"/>
  <c r="S3816" i="1"/>
  <c r="R3817" i="1"/>
  <c r="S3817" i="1"/>
  <c r="T3817" i="1"/>
  <c r="R3818" i="1"/>
  <c r="S3818" i="1"/>
  <c r="R3819" i="1"/>
  <c r="S3819" i="1"/>
  <c r="R3820" i="1"/>
  <c r="S3820" i="1"/>
  <c r="R3821" i="1"/>
  <c r="S3821" i="1"/>
  <c r="T3821" i="1"/>
  <c r="R3822" i="1"/>
  <c r="S3822" i="1"/>
  <c r="R3823" i="1"/>
  <c r="S3823" i="1"/>
  <c r="S3824" i="1"/>
  <c r="S3826" i="1" s="1"/>
  <c r="R3825" i="1"/>
  <c r="R3826" i="1" s="1"/>
  <c r="T3825" i="1"/>
  <c r="R3828" i="1"/>
  <c r="S3828" i="1"/>
  <c r="R3829" i="1"/>
  <c r="S3829" i="1"/>
  <c r="T3829" i="1"/>
  <c r="R3830" i="1"/>
  <c r="S3830" i="1"/>
  <c r="R3831" i="1"/>
  <c r="S3831" i="1"/>
  <c r="R3832" i="1"/>
  <c r="S3832" i="1"/>
  <c r="R3833" i="1"/>
  <c r="S3833" i="1"/>
  <c r="T3833" i="1"/>
  <c r="R3834" i="1"/>
  <c r="S3834" i="1"/>
  <c r="R3835" i="1"/>
  <c r="S3835" i="1"/>
  <c r="R3836" i="1"/>
  <c r="S3836" i="1"/>
  <c r="R3837" i="1"/>
  <c r="S3837" i="1"/>
  <c r="T3837" i="1"/>
  <c r="R3838" i="1"/>
  <c r="S3838" i="1"/>
  <c r="R3839" i="1"/>
  <c r="S3839" i="1"/>
  <c r="R3840" i="1"/>
  <c r="S3840" i="1"/>
  <c r="R3841" i="1"/>
  <c r="S3841" i="1"/>
  <c r="T3841" i="1"/>
  <c r="R3842" i="1"/>
  <c r="S3842" i="1"/>
  <c r="R3843" i="1"/>
  <c r="S3843" i="1"/>
  <c r="R3844" i="1"/>
  <c r="S3844" i="1"/>
  <c r="R3845" i="1"/>
  <c r="S3845" i="1"/>
  <c r="T3845" i="1"/>
  <c r="R3846" i="1"/>
  <c r="S3846" i="1"/>
  <c r="R3847" i="1"/>
  <c r="S3847" i="1"/>
  <c r="R3848" i="1"/>
  <c r="S3848" i="1"/>
  <c r="R3849" i="1"/>
  <c r="S3849" i="1"/>
  <c r="T3849" i="1"/>
  <c r="R3850" i="1"/>
  <c r="S3850" i="1"/>
  <c r="R3851" i="1"/>
  <c r="S3851" i="1"/>
  <c r="S3852" i="1"/>
  <c r="S3855" i="1" s="1"/>
  <c r="R3853" i="1"/>
  <c r="R3852" i="1" s="1"/>
  <c r="T3853" i="1"/>
  <c r="R3856" i="1"/>
  <c r="S3856" i="1"/>
  <c r="R3857" i="1"/>
  <c r="S3857" i="1"/>
  <c r="T3857" i="1"/>
  <c r="R3858" i="1"/>
  <c r="S3858" i="1"/>
  <c r="R3859" i="1"/>
  <c r="S3859" i="1"/>
  <c r="R3860" i="1"/>
  <c r="S3860" i="1"/>
  <c r="R3861" i="1"/>
  <c r="S3861" i="1"/>
  <c r="T3861" i="1"/>
  <c r="R3862" i="1"/>
  <c r="S3862" i="1"/>
  <c r="R3863" i="1"/>
  <c r="S3863" i="1"/>
  <c r="R3864" i="1"/>
  <c r="S3864" i="1"/>
  <c r="R3865" i="1"/>
  <c r="S3865" i="1"/>
  <c r="T3865" i="1"/>
  <c r="R3866" i="1"/>
  <c r="S3866" i="1"/>
  <c r="R3867" i="1"/>
  <c r="S3867" i="1"/>
  <c r="R3868" i="1"/>
  <c r="S3868" i="1"/>
  <c r="R3869" i="1"/>
  <c r="S3869" i="1"/>
  <c r="T3869" i="1"/>
  <c r="R3870" i="1"/>
  <c r="S3870" i="1"/>
  <c r="R3871" i="1"/>
  <c r="S3871" i="1"/>
  <c r="R3872" i="1"/>
  <c r="S3872" i="1"/>
  <c r="R3873" i="1"/>
  <c r="S3873" i="1"/>
  <c r="T3873" i="1"/>
  <c r="R3874" i="1"/>
  <c r="S3874" i="1"/>
  <c r="R3875" i="1"/>
  <c r="S3875" i="1"/>
  <c r="S3876" i="1"/>
  <c r="S3877" i="1" s="1"/>
  <c r="R3877" i="1"/>
  <c r="R3879" i="1" s="1"/>
  <c r="T3877" i="1"/>
  <c r="R3880" i="1"/>
  <c r="S3880" i="1"/>
  <c r="R3881" i="1"/>
  <c r="S3881" i="1"/>
  <c r="T3881" i="1"/>
  <c r="R3882" i="1"/>
  <c r="S3882" i="1"/>
  <c r="R3883" i="1"/>
  <c r="S3883" i="1"/>
  <c r="S3884" i="1"/>
  <c r="S3885" i="1" s="1"/>
  <c r="R3885" i="1"/>
  <c r="R3886" i="1" s="1"/>
  <c r="T3885" i="1"/>
  <c r="R3888" i="1"/>
  <c r="S3888" i="1"/>
  <c r="R3889" i="1"/>
  <c r="S3889" i="1"/>
  <c r="T3889" i="1"/>
  <c r="R3890" i="1"/>
  <c r="S3890" i="1"/>
  <c r="R3891" i="1"/>
  <c r="S3891" i="1"/>
  <c r="S3892" i="1"/>
  <c r="S3893" i="1" s="1"/>
  <c r="R3893" i="1"/>
  <c r="R3894" i="1" s="1"/>
  <c r="T3893" i="1"/>
  <c r="S3896" i="1"/>
  <c r="S3897" i="1" s="1"/>
  <c r="R3897" i="1"/>
  <c r="R3898" i="1" s="1"/>
  <c r="T3897" i="1"/>
  <c r="S3900" i="1"/>
  <c r="S3901" i="1" s="1"/>
  <c r="R3901" i="1"/>
  <c r="R3900" i="1" s="1"/>
  <c r="T3901" i="1"/>
  <c r="R3904" i="1"/>
  <c r="S3904" i="1"/>
  <c r="R3905" i="1"/>
  <c r="S3905" i="1"/>
  <c r="T3905" i="1"/>
  <c r="R3906" i="1"/>
  <c r="S3906" i="1"/>
  <c r="R3907" i="1"/>
  <c r="S3907" i="1"/>
  <c r="R3908" i="1"/>
  <c r="S3908" i="1"/>
  <c r="R3909" i="1"/>
  <c r="S3909" i="1"/>
  <c r="T3909" i="1"/>
  <c r="R3910" i="1"/>
  <c r="S3910" i="1"/>
  <c r="R3911" i="1"/>
  <c r="S3911" i="1"/>
  <c r="S3912" i="1"/>
  <c r="S3914" i="1" s="1"/>
  <c r="R3913" i="1"/>
  <c r="R3912" i="1" s="1"/>
  <c r="T3913" i="1"/>
  <c r="R3916" i="1"/>
  <c r="S3916" i="1"/>
  <c r="R3917" i="1"/>
  <c r="S3917" i="1"/>
  <c r="T3917" i="1"/>
  <c r="R3918" i="1"/>
  <c r="S3918" i="1"/>
  <c r="R3919" i="1"/>
  <c r="S3919" i="1"/>
  <c r="S3920" i="1"/>
  <c r="S3922" i="1" s="1"/>
  <c r="R3921" i="1"/>
  <c r="R3920" i="1" s="1"/>
  <c r="T3921" i="1"/>
  <c r="R3924" i="1"/>
  <c r="S3924" i="1"/>
  <c r="R3925" i="1"/>
  <c r="S3925" i="1"/>
  <c r="T3925" i="1"/>
  <c r="R3926" i="1"/>
  <c r="S3926" i="1"/>
  <c r="R3927" i="1"/>
  <c r="S3927" i="1"/>
  <c r="R3928" i="1"/>
  <c r="S3928" i="1"/>
  <c r="R3929" i="1"/>
  <c r="S3929" i="1"/>
  <c r="T3929" i="1"/>
  <c r="R3930" i="1"/>
  <c r="S3930" i="1"/>
  <c r="R3931" i="1"/>
  <c r="S3931" i="1"/>
  <c r="R3932" i="1"/>
  <c r="S3932" i="1"/>
  <c r="R3933" i="1"/>
  <c r="S3933" i="1"/>
  <c r="T3933" i="1"/>
  <c r="R3934" i="1"/>
  <c r="S3934" i="1"/>
  <c r="R3935" i="1"/>
  <c r="S3935" i="1"/>
  <c r="R3936" i="1"/>
  <c r="S3936" i="1"/>
  <c r="R3937" i="1"/>
  <c r="S3937" i="1"/>
  <c r="T3937" i="1"/>
  <c r="R3938" i="1"/>
  <c r="S3938" i="1"/>
  <c r="R3939" i="1"/>
  <c r="S3939" i="1"/>
  <c r="S3940" i="1"/>
  <c r="S3941" i="1" s="1"/>
  <c r="R3941" i="1"/>
  <c r="R3942" i="1" s="1"/>
  <c r="T3941" i="1"/>
  <c r="R3944" i="1"/>
  <c r="S3944" i="1"/>
  <c r="R3945" i="1"/>
  <c r="S3945" i="1"/>
  <c r="T3945" i="1"/>
  <c r="R3946" i="1"/>
  <c r="S3946" i="1"/>
  <c r="R3947" i="1"/>
  <c r="S3947" i="1"/>
  <c r="R3948" i="1"/>
  <c r="S3948" i="1"/>
  <c r="R3949" i="1"/>
  <c r="S3949" i="1"/>
  <c r="T3949" i="1"/>
  <c r="R3950" i="1"/>
  <c r="S3950" i="1"/>
  <c r="R3951" i="1"/>
  <c r="S3951" i="1"/>
  <c r="S3952" i="1"/>
  <c r="S3954" i="1" s="1"/>
  <c r="R3953" i="1"/>
  <c r="R3952" i="1" s="1"/>
  <c r="T3953" i="1"/>
  <c r="R3956" i="1"/>
  <c r="S3956" i="1"/>
  <c r="R3957" i="1"/>
  <c r="S3957" i="1"/>
  <c r="T3957" i="1"/>
  <c r="R3958" i="1"/>
  <c r="S3958" i="1"/>
  <c r="R3959" i="1"/>
  <c r="S3959" i="1"/>
  <c r="R3960" i="1"/>
  <c r="S3960" i="1"/>
  <c r="R3961" i="1"/>
  <c r="S3961" i="1"/>
  <c r="T3961" i="1"/>
  <c r="R3962" i="1"/>
  <c r="S3962" i="1"/>
  <c r="R3963" i="1"/>
  <c r="S3963" i="1"/>
  <c r="R3964" i="1"/>
  <c r="S3964" i="1"/>
  <c r="R3965" i="1"/>
  <c r="S3965" i="1"/>
  <c r="T3965" i="1"/>
  <c r="R3966" i="1"/>
  <c r="S3966" i="1"/>
  <c r="R3967" i="1"/>
  <c r="S3967" i="1"/>
  <c r="R3968" i="1"/>
  <c r="S3968" i="1"/>
  <c r="R3969" i="1"/>
  <c r="S3969" i="1"/>
  <c r="T3969" i="1"/>
  <c r="R3970" i="1"/>
  <c r="S3970" i="1"/>
  <c r="R3971" i="1"/>
  <c r="S3971" i="1"/>
  <c r="R3972" i="1"/>
  <c r="S3972" i="1"/>
  <c r="R3973" i="1"/>
  <c r="S3973" i="1"/>
  <c r="T3973" i="1"/>
  <c r="R3974" i="1"/>
  <c r="S3974" i="1"/>
  <c r="R3975" i="1"/>
  <c r="S3975" i="1"/>
  <c r="R3976" i="1"/>
  <c r="S3976" i="1"/>
  <c r="R3977" i="1"/>
  <c r="S3977" i="1"/>
  <c r="T3977" i="1"/>
  <c r="R3978" i="1"/>
  <c r="S3978" i="1"/>
  <c r="R3979" i="1"/>
  <c r="S3979" i="1"/>
  <c r="R3980" i="1"/>
  <c r="S3980" i="1"/>
  <c r="R3981" i="1"/>
  <c r="S3981" i="1"/>
  <c r="T3981" i="1"/>
  <c r="R3982" i="1"/>
  <c r="S3982" i="1"/>
  <c r="R3983" i="1"/>
  <c r="S3983" i="1"/>
  <c r="R3984" i="1"/>
  <c r="S3984" i="1"/>
  <c r="R3985" i="1"/>
  <c r="S3985" i="1"/>
  <c r="T3985" i="1"/>
  <c r="R3986" i="1"/>
  <c r="S3986" i="1"/>
  <c r="R3987" i="1"/>
  <c r="S3987" i="1"/>
  <c r="R3988" i="1"/>
  <c r="S3988" i="1"/>
  <c r="R3989" i="1"/>
  <c r="S3989" i="1"/>
  <c r="T3989" i="1"/>
  <c r="R3990" i="1"/>
  <c r="S3990" i="1"/>
  <c r="R3991" i="1"/>
  <c r="S3991" i="1"/>
  <c r="R3992" i="1"/>
  <c r="S3992" i="1"/>
  <c r="R3993" i="1"/>
  <c r="S3993" i="1"/>
  <c r="T3993" i="1"/>
  <c r="R3994" i="1"/>
  <c r="S3994" i="1"/>
  <c r="R3995" i="1"/>
  <c r="S3995" i="1"/>
  <c r="R3996" i="1"/>
  <c r="S3996" i="1"/>
  <c r="R3997" i="1"/>
  <c r="S3997" i="1"/>
  <c r="T3997" i="1"/>
  <c r="R3998" i="1"/>
  <c r="S3998" i="1"/>
  <c r="R3999" i="1"/>
  <c r="S3999" i="1"/>
  <c r="R4000" i="1"/>
  <c r="S4000" i="1"/>
  <c r="R4001" i="1"/>
  <c r="S4001" i="1"/>
  <c r="T4001" i="1"/>
  <c r="R4002" i="1"/>
  <c r="S4002" i="1"/>
  <c r="R4003" i="1"/>
  <c r="S4003" i="1"/>
  <c r="R4004" i="1"/>
  <c r="S4004" i="1"/>
  <c r="R4005" i="1"/>
  <c r="S4005" i="1"/>
  <c r="T4005" i="1"/>
  <c r="R4006" i="1"/>
  <c r="S4006" i="1"/>
  <c r="R4007" i="1"/>
  <c r="S4007" i="1"/>
  <c r="R4008" i="1"/>
  <c r="S4008" i="1"/>
  <c r="R4009" i="1"/>
  <c r="S4009" i="1"/>
  <c r="T4009" i="1"/>
  <c r="R4010" i="1"/>
  <c r="S4010" i="1"/>
  <c r="R4011" i="1"/>
  <c r="S4011" i="1"/>
  <c r="R4012" i="1"/>
  <c r="S4012" i="1"/>
  <c r="R4013" i="1"/>
  <c r="S4013" i="1"/>
  <c r="T4013" i="1"/>
  <c r="R4014" i="1"/>
  <c r="S4014" i="1"/>
  <c r="R4015" i="1"/>
  <c r="S4015" i="1"/>
  <c r="R4016" i="1"/>
  <c r="S4016" i="1"/>
  <c r="R4017" i="1"/>
  <c r="S4017" i="1"/>
  <c r="T4017" i="1"/>
  <c r="R4018" i="1"/>
  <c r="S4018" i="1"/>
  <c r="R4019" i="1"/>
  <c r="S4019" i="1"/>
  <c r="R4020" i="1"/>
  <c r="S4020" i="1"/>
  <c r="R4021" i="1"/>
  <c r="S4021" i="1"/>
  <c r="T4021" i="1"/>
  <c r="R4022" i="1"/>
  <c r="S4022" i="1"/>
  <c r="R4023" i="1"/>
  <c r="S4023" i="1"/>
  <c r="R4024" i="1"/>
  <c r="S4024" i="1"/>
  <c r="R4025" i="1"/>
  <c r="S4025" i="1"/>
  <c r="T4025" i="1"/>
  <c r="R4026" i="1"/>
  <c r="S4026" i="1"/>
  <c r="R4027" i="1"/>
  <c r="S4027" i="1"/>
  <c r="R4028" i="1"/>
  <c r="S4028" i="1"/>
  <c r="R4029" i="1"/>
  <c r="S4029" i="1"/>
  <c r="T4029" i="1"/>
  <c r="R4030" i="1"/>
  <c r="S4030" i="1"/>
  <c r="R4031" i="1"/>
  <c r="S4031" i="1"/>
  <c r="R4032" i="1"/>
  <c r="S4032" i="1"/>
  <c r="R4033" i="1"/>
  <c r="S4033" i="1"/>
  <c r="T4033" i="1"/>
  <c r="R4034" i="1"/>
  <c r="S4034" i="1"/>
  <c r="R4035" i="1"/>
  <c r="S4035" i="1"/>
  <c r="R4036" i="1"/>
  <c r="S4036" i="1"/>
  <c r="R4037" i="1"/>
  <c r="S4037" i="1"/>
  <c r="T4037" i="1"/>
  <c r="R4038" i="1"/>
  <c r="S4038" i="1"/>
  <c r="R4039" i="1"/>
  <c r="S4039" i="1"/>
  <c r="R4040" i="1"/>
  <c r="S4040" i="1"/>
  <c r="R4041" i="1"/>
  <c r="S4041" i="1"/>
  <c r="T4041" i="1"/>
  <c r="R4042" i="1"/>
  <c r="S4042" i="1"/>
  <c r="R4043" i="1"/>
  <c r="S4043" i="1"/>
  <c r="S4044" i="1"/>
  <c r="S4046" i="1" s="1"/>
  <c r="R4045" i="1"/>
  <c r="R4044" i="1" s="1"/>
  <c r="T4045" i="1"/>
  <c r="R4048" i="1"/>
  <c r="S4048" i="1"/>
  <c r="R4049" i="1"/>
  <c r="S4049" i="1"/>
  <c r="T4049" i="1"/>
  <c r="R4050" i="1"/>
  <c r="S4050" i="1"/>
  <c r="R4051" i="1"/>
  <c r="S4051" i="1"/>
  <c r="S4052" i="1"/>
  <c r="S4053" i="1" s="1"/>
  <c r="R4053" i="1"/>
  <c r="R4055" i="1" s="1"/>
  <c r="T4053" i="1"/>
  <c r="R4056" i="1"/>
  <c r="S4056" i="1"/>
  <c r="R4057" i="1"/>
  <c r="S4057" i="1"/>
  <c r="T4057" i="1"/>
  <c r="R4058" i="1"/>
  <c r="S4058" i="1"/>
  <c r="R4059" i="1"/>
  <c r="S4059" i="1"/>
  <c r="R4060" i="1"/>
  <c r="S4060" i="1"/>
  <c r="R4061" i="1"/>
  <c r="S4061" i="1"/>
  <c r="T4061" i="1"/>
  <c r="R4062" i="1"/>
  <c r="S4062" i="1"/>
  <c r="R4063" i="1"/>
  <c r="S4063" i="1"/>
  <c r="S4064" i="1"/>
  <c r="S4066" i="1" s="1"/>
  <c r="R4065" i="1"/>
  <c r="R4067" i="1" s="1"/>
  <c r="T4065" i="1"/>
  <c r="S4068" i="1"/>
  <c r="S4070" i="1" s="1"/>
  <c r="R4069" i="1"/>
  <c r="R4071" i="1" s="1"/>
  <c r="T4069" i="1"/>
  <c r="S4072" i="1"/>
  <c r="S4074" i="1" s="1"/>
  <c r="R4073" i="1"/>
  <c r="R4072" i="1" s="1"/>
  <c r="T4073" i="1"/>
  <c r="R4076" i="1"/>
  <c r="S4076" i="1"/>
  <c r="R4077" i="1"/>
  <c r="S4077" i="1"/>
  <c r="T4077" i="1"/>
  <c r="R4078" i="1"/>
  <c r="S4078" i="1"/>
  <c r="R4079" i="1"/>
  <c r="S4079" i="1"/>
  <c r="R4080" i="1"/>
  <c r="S4080" i="1"/>
  <c r="R4081" i="1"/>
  <c r="S4081" i="1"/>
  <c r="T4081" i="1"/>
  <c r="R4082" i="1"/>
  <c r="S4082" i="1"/>
  <c r="R4083" i="1"/>
  <c r="S4083" i="1"/>
  <c r="R4084" i="1"/>
  <c r="S4084" i="1"/>
  <c r="R4085" i="1"/>
  <c r="S4085" i="1"/>
  <c r="T4085" i="1"/>
  <c r="R4086" i="1"/>
  <c r="S4086" i="1"/>
  <c r="R4087" i="1"/>
  <c r="S4087" i="1"/>
  <c r="R4088" i="1"/>
  <c r="S4088" i="1"/>
  <c r="R4089" i="1"/>
  <c r="S4089" i="1"/>
  <c r="T4089" i="1"/>
  <c r="R4090" i="1"/>
  <c r="S4090" i="1"/>
  <c r="R4091" i="1"/>
  <c r="S4091" i="1"/>
  <c r="R4092" i="1"/>
  <c r="S4092" i="1"/>
  <c r="R4093" i="1"/>
  <c r="S4093" i="1"/>
  <c r="T4093" i="1"/>
  <c r="R4094" i="1"/>
  <c r="S4094" i="1"/>
  <c r="R4095" i="1"/>
  <c r="S4095" i="1"/>
  <c r="R4096" i="1"/>
  <c r="S4096" i="1"/>
  <c r="R4097" i="1"/>
  <c r="S4097" i="1"/>
  <c r="T4097" i="1"/>
  <c r="R4098" i="1"/>
  <c r="S4098" i="1"/>
  <c r="R4099" i="1"/>
  <c r="S4099" i="1"/>
  <c r="S4100" i="1"/>
  <c r="S4101" i="1" s="1"/>
  <c r="R4101" i="1"/>
  <c r="R4103" i="1" s="1"/>
  <c r="T4101" i="1"/>
  <c r="S4104" i="1"/>
  <c r="S4106" i="1" s="1"/>
  <c r="R4105" i="1"/>
  <c r="R4107" i="1" s="1"/>
  <c r="T4105" i="1"/>
  <c r="R4108" i="1"/>
  <c r="S4108" i="1"/>
  <c r="R4109" i="1"/>
  <c r="S4109" i="1"/>
  <c r="T4109" i="1"/>
  <c r="R4110" i="1"/>
  <c r="S4110" i="1"/>
  <c r="R4111" i="1"/>
  <c r="S4111" i="1"/>
  <c r="R4112" i="1"/>
  <c r="S4112" i="1"/>
  <c r="R4113" i="1"/>
  <c r="S4113" i="1"/>
  <c r="T4113" i="1"/>
  <c r="R4114" i="1"/>
  <c r="S4114" i="1"/>
  <c r="R4115" i="1"/>
  <c r="S4115" i="1"/>
  <c r="R4116" i="1"/>
  <c r="S4116" i="1"/>
  <c r="R4117" i="1"/>
  <c r="S4117" i="1"/>
  <c r="T4117" i="1"/>
  <c r="R4118" i="1"/>
  <c r="S4118" i="1"/>
  <c r="R4119" i="1"/>
  <c r="S4119" i="1"/>
  <c r="R4120" i="1"/>
  <c r="S4120" i="1"/>
  <c r="R4121" i="1"/>
  <c r="S4121" i="1"/>
  <c r="T4121" i="1"/>
  <c r="R4122" i="1"/>
  <c r="S4122" i="1"/>
  <c r="R4123" i="1"/>
  <c r="S4123" i="1"/>
  <c r="R4124" i="1"/>
  <c r="S4124" i="1"/>
  <c r="R4125" i="1"/>
  <c r="S4125" i="1"/>
  <c r="T4125" i="1"/>
  <c r="R4126" i="1"/>
  <c r="S4126" i="1"/>
  <c r="R4127" i="1"/>
  <c r="S4127" i="1"/>
  <c r="R4128" i="1"/>
  <c r="S4128" i="1"/>
  <c r="R4129" i="1"/>
  <c r="S4129" i="1"/>
  <c r="T4129" i="1"/>
  <c r="R4130" i="1"/>
  <c r="S4130" i="1"/>
  <c r="R4131" i="1"/>
  <c r="S4131" i="1"/>
  <c r="R4132" i="1"/>
  <c r="S4132" i="1"/>
  <c r="R4133" i="1"/>
  <c r="S4133" i="1"/>
  <c r="T4133" i="1"/>
  <c r="R4134" i="1"/>
  <c r="S4134" i="1"/>
  <c r="R4135" i="1"/>
  <c r="S4135" i="1"/>
  <c r="R4136" i="1"/>
  <c r="S4136" i="1"/>
  <c r="R4137" i="1"/>
  <c r="S4137" i="1"/>
  <c r="T4137" i="1"/>
  <c r="R4138" i="1"/>
  <c r="S4138" i="1"/>
  <c r="R4139" i="1"/>
  <c r="S4139" i="1"/>
  <c r="R4140" i="1"/>
  <c r="S4140" i="1"/>
  <c r="R4141" i="1"/>
  <c r="S4141" i="1"/>
  <c r="T4141" i="1"/>
  <c r="R4142" i="1"/>
  <c r="S4142" i="1"/>
  <c r="R4143" i="1"/>
  <c r="S4143" i="1"/>
  <c r="S4144" i="1"/>
  <c r="S4146" i="1" s="1"/>
  <c r="R4145" i="1"/>
  <c r="R4146" i="1" s="1"/>
  <c r="T4145" i="1"/>
  <c r="R4148" i="1"/>
  <c r="S4148" i="1"/>
  <c r="R4149" i="1"/>
  <c r="S4149" i="1"/>
  <c r="T4149" i="1"/>
  <c r="R4150" i="1"/>
  <c r="S4150" i="1"/>
  <c r="R4151" i="1"/>
  <c r="S4151" i="1"/>
  <c r="R4152" i="1"/>
  <c r="S4152" i="1"/>
  <c r="R4153" i="1"/>
  <c r="S4153" i="1"/>
  <c r="T4153" i="1"/>
  <c r="R4154" i="1"/>
  <c r="S4154" i="1"/>
  <c r="R4155" i="1"/>
  <c r="S4155" i="1"/>
  <c r="R4156" i="1"/>
  <c r="S4156" i="1"/>
  <c r="R4157" i="1"/>
  <c r="S4157" i="1"/>
  <c r="T4157" i="1"/>
  <c r="R4158" i="1"/>
  <c r="S4158" i="1"/>
  <c r="R4159" i="1"/>
  <c r="S4159" i="1"/>
  <c r="R4160" i="1"/>
  <c r="S4160" i="1"/>
  <c r="R4161" i="1"/>
  <c r="S4161" i="1"/>
  <c r="T4161" i="1"/>
  <c r="R4162" i="1"/>
  <c r="S4162" i="1"/>
  <c r="R4163" i="1"/>
  <c r="S4163" i="1"/>
  <c r="R4164" i="1"/>
  <c r="S4164" i="1"/>
  <c r="R4165" i="1"/>
  <c r="S4165" i="1"/>
  <c r="T4165" i="1"/>
  <c r="R4166" i="1"/>
  <c r="S4166" i="1"/>
  <c r="R4167" i="1"/>
  <c r="S4167" i="1"/>
  <c r="S4168" i="1"/>
  <c r="S4170" i="1" s="1"/>
  <c r="R4169" i="1"/>
  <c r="R4168" i="1" s="1"/>
  <c r="T4169" i="1"/>
  <c r="R4172" i="1"/>
  <c r="S4172" i="1"/>
  <c r="R4173" i="1"/>
  <c r="S4173" i="1"/>
  <c r="T4173" i="1"/>
  <c r="R4174" i="1"/>
  <c r="S4174" i="1"/>
  <c r="R4175" i="1"/>
  <c r="S4175" i="1"/>
  <c r="R4176" i="1"/>
  <c r="S4176" i="1"/>
  <c r="R4177" i="1"/>
  <c r="S4177" i="1"/>
  <c r="T4177" i="1"/>
  <c r="R4178" i="1"/>
  <c r="S4178" i="1"/>
  <c r="R4179" i="1"/>
  <c r="S4179" i="1"/>
  <c r="S4180" i="1"/>
  <c r="S4182" i="1" s="1"/>
  <c r="R4181" i="1"/>
  <c r="R4183" i="1" s="1"/>
  <c r="T4181" i="1"/>
  <c r="R4184" i="1"/>
  <c r="S4184" i="1"/>
  <c r="R4185" i="1"/>
  <c r="S4185" i="1"/>
  <c r="T4185" i="1"/>
  <c r="R4186" i="1"/>
  <c r="S4186" i="1"/>
  <c r="R4187" i="1"/>
  <c r="S4187" i="1"/>
  <c r="R4188" i="1"/>
  <c r="S4188" i="1"/>
  <c r="R4189" i="1"/>
  <c r="S4189" i="1"/>
  <c r="T4189" i="1"/>
  <c r="R4190" i="1"/>
  <c r="S4190" i="1"/>
  <c r="R4191" i="1"/>
  <c r="S4191" i="1"/>
  <c r="R4192" i="1"/>
  <c r="S4192" i="1"/>
  <c r="R4193" i="1"/>
  <c r="S4193" i="1"/>
  <c r="T4193" i="1"/>
  <c r="R4194" i="1"/>
  <c r="S4194" i="1"/>
  <c r="R4195" i="1"/>
  <c r="S4195" i="1"/>
  <c r="R4196" i="1"/>
  <c r="S4196" i="1"/>
  <c r="R4197" i="1"/>
  <c r="S4197" i="1"/>
  <c r="T4197" i="1"/>
  <c r="R4198" i="1"/>
  <c r="S4198" i="1"/>
  <c r="R4199" i="1"/>
  <c r="S4199" i="1"/>
  <c r="R4200" i="1"/>
  <c r="S4200" i="1"/>
  <c r="R4201" i="1"/>
  <c r="S4201" i="1"/>
  <c r="T4201" i="1"/>
  <c r="R4202" i="1"/>
  <c r="S4202" i="1"/>
  <c r="R4203" i="1"/>
  <c r="S4203" i="1"/>
  <c r="R4204" i="1"/>
  <c r="S4204" i="1"/>
  <c r="R4205" i="1"/>
  <c r="S4205" i="1"/>
  <c r="T4205" i="1"/>
  <c r="R4206" i="1"/>
  <c r="S4206" i="1"/>
  <c r="R4207" i="1"/>
  <c r="S4207" i="1"/>
  <c r="R4208" i="1"/>
  <c r="S4208" i="1"/>
  <c r="R4209" i="1"/>
  <c r="S4209" i="1"/>
  <c r="T4209" i="1"/>
  <c r="R4210" i="1"/>
  <c r="S4210" i="1"/>
  <c r="R4211" i="1"/>
  <c r="S4211" i="1"/>
  <c r="R4212" i="1"/>
  <c r="S4212" i="1"/>
  <c r="R4213" i="1"/>
  <c r="S4213" i="1"/>
  <c r="T4213" i="1"/>
  <c r="R4214" i="1"/>
  <c r="S4214" i="1"/>
  <c r="R4215" i="1"/>
  <c r="S4215" i="1"/>
  <c r="S4216" i="1"/>
  <c r="S4217" i="1" s="1"/>
  <c r="R4217" i="1"/>
  <c r="R4218" i="1" s="1"/>
  <c r="T4217" i="1"/>
  <c r="R4220" i="1"/>
  <c r="S4220" i="1"/>
  <c r="R4221" i="1"/>
  <c r="S4221" i="1"/>
  <c r="T4221" i="1"/>
  <c r="R4222" i="1"/>
  <c r="S4222" i="1"/>
  <c r="R4223" i="1"/>
  <c r="S4223" i="1"/>
  <c r="R4224" i="1"/>
  <c r="S4224" i="1"/>
  <c r="R4225" i="1"/>
  <c r="S4225" i="1"/>
  <c r="T4225" i="1"/>
  <c r="R4226" i="1"/>
  <c r="S4226" i="1"/>
  <c r="R4227" i="1"/>
  <c r="S4227" i="1"/>
  <c r="R4228" i="1"/>
  <c r="S4228" i="1"/>
  <c r="R4229" i="1"/>
  <c r="S4229" i="1"/>
  <c r="T4229" i="1"/>
  <c r="R4230" i="1"/>
  <c r="S4230" i="1"/>
  <c r="R4231" i="1"/>
  <c r="S4231" i="1"/>
  <c r="R4232" i="1"/>
  <c r="S4232" i="1"/>
  <c r="R4233" i="1"/>
  <c r="S4233" i="1"/>
  <c r="T4233" i="1"/>
  <c r="R4234" i="1"/>
  <c r="S4234" i="1"/>
  <c r="R4235" i="1"/>
  <c r="S4235" i="1"/>
  <c r="S4236" i="1"/>
  <c r="S4238" i="1" s="1"/>
  <c r="R4237" i="1"/>
  <c r="R4239" i="1" s="1"/>
  <c r="T4237" i="1"/>
  <c r="R4240" i="1"/>
  <c r="S4240" i="1"/>
  <c r="R4241" i="1"/>
  <c r="S4241" i="1"/>
  <c r="T4241" i="1"/>
  <c r="R4242" i="1"/>
  <c r="S4242" i="1"/>
  <c r="R4243" i="1"/>
  <c r="S4243" i="1"/>
  <c r="S4244" i="1"/>
  <c r="S4245" i="1" s="1"/>
  <c r="R4245" i="1"/>
  <c r="R4246" i="1" s="1"/>
  <c r="T4245" i="1"/>
  <c r="R4248" i="1"/>
  <c r="S4248" i="1"/>
  <c r="R4249" i="1"/>
  <c r="S4249" i="1"/>
  <c r="T4249" i="1"/>
  <c r="R4250" i="1"/>
  <c r="S4250" i="1"/>
  <c r="R4251" i="1"/>
  <c r="S4251" i="1"/>
  <c r="R4252" i="1"/>
  <c r="S4252" i="1"/>
  <c r="R4253" i="1"/>
  <c r="S4253" i="1"/>
  <c r="T4253" i="1"/>
  <c r="R4254" i="1"/>
  <c r="S4254" i="1"/>
  <c r="R4255" i="1"/>
  <c r="S4255" i="1"/>
  <c r="R4256" i="1"/>
  <c r="S4256" i="1"/>
  <c r="R4257" i="1"/>
  <c r="S4257" i="1"/>
  <c r="T4257" i="1"/>
  <c r="R4258" i="1"/>
  <c r="S4258" i="1"/>
  <c r="R4259" i="1"/>
  <c r="S4259" i="1"/>
  <c r="S4260" i="1"/>
  <c r="S4262" i="1" s="1"/>
  <c r="R4261" i="1"/>
  <c r="R4260" i="1" s="1"/>
  <c r="T4261" i="1"/>
  <c r="R4264" i="1"/>
  <c r="S4264" i="1"/>
  <c r="R4265" i="1"/>
  <c r="S4265" i="1"/>
  <c r="T4265" i="1"/>
  <c r="R4266" i="1"/>
  <c r="S4266" i="1"/>
  <c r="R4267" i="1"/>
  <c r="S4267" i="1"/>
  <c r="R4268" i="1"/>
  <c r="S4268" i="1"/>
  <c r="R4269" i="1"/>
  <c r="S4269" i="1"/>
  <c r="T4269" i="1"/>
  <c r="R4270" i="1"/>
  <c r="S4270" i="1"/>
  <c r="R4271" i="1"/>
  <c r="S4271" i="1"/>
  <c r="R4272" i="1"/>
  <c r="S4272" i="1"/>
  <c r="R4273" i="1"/>
  <c r="S4273" i="1"/>
  <c r="T4273" i="1"/>
  <c r="R4274" i="1"/>
  <c r="S4274" i="1"/>
  <c r="R4275" i="1"/>
  <c r="S4275" i="1"/>
  <c r="R4276" i="1"/>
  <c r="S4276" i="1"/>
  <c r="R4277" i="1"/>
  <c r="S4277" i="1"/>
  <c r="T4277" i="1"/>
  <c r="R4278" i="1"/>
  <c r="S4278" i="1"/>
  <c r="R4279" i="1"/>
  <c r="S4279" i="1"/>
  <c r="R4280" i="1"/>
  <c r="S4280" i="1"/>
  <c r="R4281" i="1"/>
  <c r="S4281" i="1"/>
  <c r="T4281" i="1"/>
  <c r="R4282" i="1"/>
  <c r="S4282" i="1"/>
  <c r="R4283" i="1"/>
  <c r="S4283" i="1"/>
  <c r="R4284" i="1"/>
  <c r="S4284" i="1"/>
  <c r="R4285" i="1"/>
  <c r="S4285" i="1"/>
  <c r="T4285" i="1"/>
  <c r="R4286" i="1"/>
  <c r="S4286" i="1"/>
  <c r="R4287" i="1"/>
  <c r="S4287" i="1"/>
  <c r="R4288" i="1"/>
  <c r="S4288" i="1"/>
  <c r="R4289" i="1"/>
  <c r="S4289" i="1"/>
  <c r="T4289" i="1"/>
  <c r="R4290" i="1"/>
  <c r="S4290" i="1"/>
  <c r="R4291" i="1"/>
  <c r="S4291" i="1"/>
  <c r="R4292" i="1"/>
  <c r="S4292" i="1"/>
  <c r="R4293" i="1"/>
  <c r="S4293" i="1"/>
  <c r="T4293" i="1"/>
  <c r="R4294" i="1"/>
  <c r="S4294" i="1"/>
  <c r="R4295" i="1"/>
  <c r="S4295" i="1"/>
  <c r="S4296" i="1"/>
  <c r="S4298" i="1" s="1"/>
  <c r="R4297" i="1"/>
  <c r="R4296" i="1" s="1"/>
  <c r="T4297" i="1"/>
  <c r="R4300" i="1"/>
  <c r="S4300" i="1"/>
  <c r="R4301" i="1"/>
  <c r="S4301" i="1"/>
  <c r="T4301" i="1"/>
  <c r="R4302" i="1"/>
  <c r="S4302" i="1"/>
  <c r="R4303" i="1"/>
  <c r="S4303" i="1"/>
  <c r="S4304" i="1"/>
  <c r="S4306" i="1" s="1"/>
  <c r="R4305" i="1"/>
  <c r="R4304" i="1" s="1"/>
  <c r="T4305" i="1"/>
  <c r="R4308" i="1"/>
  <c r="S4308" i="1"/>
  <c r="R4309" i="1"/>
  <c r="S4309" i="1"/>
  <c r="T4309" i="1"/>
  <c r="R4310" i="1"/>
  <c r="S4310" i="1"/>
  <c r="R4311" i="1"/>
  <c r="S4311" i="1"/>
  <c r="R4312" i="1"/>
  <c r="S4312" i="1"/>
  <c r="R4313" i="1"/>
  <c r="S4313" i="1"/>
  <c r="T4313" i="1"/>
  <c r="R4314" i="1"/>
  <c r="S4314" i="1"/>
  <c r="R4315" i="1"/>
  <c r="S4315" i="1"/>
  <c r="R4316" i="1"/>
  <c r="S4316" i="1"/>
  <c r="R4317" i="1"/>
  <c r="S4317" i="1"/>
  <c r="T4317" i="1"/>
  <c r="R4318" i="1"/>
  <c r="S4318" i="1"/>
  <c r="R4319" i="1"/>
  <c r="S4319" i="1"/>
  <c r="S4320" i="1"/>
  <c r="S4321" i="1" s="1"/>
  <c r="R4321" i="1"/>
  <c r="R4322" i="1" s="1"/>
  <c r="T4321" i="1"/>
  <c r="S4324" i="1"/>
  <c r="S4327" i="1" s="1"/>
  <c r="R4325" i="1"/>
  <c r="R4326" i="1" s="1"/>
  <c r="T4325" i="1"/>
  <c r="S4328" i="1"/>
  <c r="S4331" i="1" s="1"/>
  <c r="R4329" i="1"/>
  <c r="R4328" i="1" s="1"/>
  <c r="T4329" i="1"/>
  <c r="S4332" i="1"/>
  <c r="S4334" i="1" s="1"/>
  <c r="R4333" i="1"/>
  <c r="R4334" i="1" s="1"/>
  <c r="T4333" i="1"/>
  <c r="S4336" i="1"/>
  <c r="S4337" i="1" s="1"/>
  <c r="R4337" i="1"/>
  <c r="R4338" i="1" s="1"/>
  <c r="T4337" i="1"/>
  <c r="R4340" i="1"/>
  <c r="S4340" i="1"/>
  <c r="R4341" i="1"/>
  <c r="S4341" i="1"/>
  <c r="T4341" i="1"/>
  <c r="R4342" i="1"/>
  <c r="S4342" i="1"/>
  <c r="R4343" i="1"/>
  <c r="S4343" i="1"/>
  <c r="R4344" i="1"/>
  <c r="S4344" i="1"/>
  <c r="R4345" i="1"/>
  <c r="S4345" i="1"/>
  <c r="T4345" i="1"/>
  <c r="R4346" i="1"/>
  <c r="S4346" i="1"/>
  <c r="R4347" i="1"/>
  <c r="S4347" i="1"/>
  <c r="R4348" i="1"/>
  <c r="S4348" i="1"/>
  <c r="R4349" i="1"/>
  <c r="S4349" i="1"/>
  <c r="T4349" i="1"/>
  <c r="R4350" i="1"/>
  <c r="S4350" i="1"/>
  <c r="R4351" i="1"/>
  <c r="S4351" i="1"/>
  <c r="R4352" i="1"/>
  <c r="S4352" i="1"/>
  <c r="R4353" i="1"/>
  <c r="S4353" i="1"/>
  <c r="T4353" i="1"/>
  <c r="R4354" i="1"/>
  <c r="S4354" i="1"/>
  <c r="R4355" i="1"/>
  <c r="S4355" i="1"/>
  <c r="R4356" i="1"/>
  <c r="S4356" i="1"/>
  <c r="R4357" i="1"/>
  <c r="S4357" i="1"/>
  <c r="T4357" i="1"/>
  <c r="R4358" i="1"/>
  <c r="S4358" i="1"/>
  <c r="R4359" i="1"/>
  <c r="S4359" i="1"/>
  <c r="R4360" i="1"/>
  <c r="S4360" i="1"/>
  <c r="R4361" i="1"/>
  <c r="S4361" i="1"/>
  <c r="T4361" i="1"/>
  <c r="R4362" i="1"/>
  <c r="S4362" i="1"/>
  <c r="R4363" i="1"/>
  <c r="S4363" i="1"/>
  <c r="R4364" i="1"/>
  <c r="S4364" i="1"/>
  <c r="R4365" i="1"/>
  <c r="S4365" i="1"/>
  <c r="T4365" i="1"/>
  <c r="R4366" i="1"/>
  <c r="S4366" i="1"/>
  <c r="R4367" i="1"/>
  <c r="S4367" i="1"/>
  <c r="R4368" i="1"/>
  <c r="S4368" i="1"/>
  <c r="R4369" i="1"/>
  <c r="S4369" i="1"/>
  <c r="T4369" i="1"/>
  <c r="R4370" i="1"/>
  <c r="S4370" i="1"/>
  <c r="R4371" i="1"/>
  <c r="S4371" i="1"/>
  <c r="R4372" i="1"/>
  <c r="S4372" i="1"/>
  <c r="R4373" i="1"/>
  <c r="S4373" i="1"/>
  <c r="T4373" i="1"/>
  <c r="R4374" i="1"/>
  <c r="S4374" i="1"/>
  <c r="R4375" i="1"/>
  <c r="S4375" i="1"/>
  <c r="R4376" i="1"/>
  <c r="S4376" i="1"/>
  <c r="R4377" i="1"/>
  <c r="S4377" i="1"/>
  <c r="T4377" i="1"/>
  <c r="R4378" i="1"/>
  <c r="S4378" i="1"/>
  <c r="R4379" i="1"/>
  <c r="S4379" i="1"/>
  <c r="R4380" i="1"/>
  <c r="S4380" i="1"/>
  <c r="R4381" i="1"/>
  <c r="S4381" i="1"/>
  <c r="T4381" i="1"/>
  <c r="R4382" i="1"/>
  <c r="S4382" i="1"/>
  <c r="R4383" i="1"/>
  <c r="S4383" i="1"/>
  <c r="S4384" i="1"/>
  <c r="S4386" i="1" s="1"/>
  <c r="R4385" i="1"/>
  <c r="R4384" i="1" s="1"/>
  <c r="T4385" i="1"/>
  <c r="R4388" i="1"/>
  <c r="S4388" i="1"/>
  <c r="R4389" i="1"/>
  <c r="S4389" i="1"/>
  <c r="T4389" i="1"/>
  <c r="R4390" i="1"/>
  <c r="S4390" i="1"/>
  <c r="R4391" i="1"/>
  <c r="S4391" i="1"/>
  <c r="R4392" i="1"/>
  <c r="S4392" i="1"/>
  <c r="R4393" i="1"/>
  <c r="S4393" i="1"/>
  <c r="T4393" i="1"/>
  <c r="R4394" i="1"/>
  <c r="S4394" i="1"/>
  <c r="R4395" i="1"/>
  <c r="S4395" i="1"/>
  <c r="R4396" i="1"/>
  <c r="S4396" i="1"/>
  <c r="R4397" i="1"/>
  <c r="S4397" i="1"/>
  <c r="T4397" i="1"/>
  <c r="R4398" i="1"/>
  <c r="S4398" i="1"/>
  <c r="R4399" i="1"/>
  <c r="S4399" i="1"/>
  <c r="R4400" i="1"/>
  <c r="S4400" i="1"/>
  <c r="R4401" i="1"/>
  <c r="S4401" i="1"/>
  <c r="T4401" i="1"/>
  <c r="R4402" i="1"/>
  <c r="S4402" i="1"/>
  <c r="R4403" i="1"/>
  <c r="S4403" i="1"/>
  <c r="R4404" i="1"/>
  <c r="S4404" i="1"/>
  <c r="R4405" i="1"/>
  <c r="S4405" i="1"/>
  <c r="T4405" i="1"/>
  <c r="R4406" i="1"/>
  <c r="S4406" i="1"/>
  <c r="R4407" i="1"/>
  <c r="S4407" i="1"/>
  <c r="S4408" i="1"/>
  <c r="S4410" i="1" s="1"/>
  <c r="R4409" i="1"/>
  <c r="R4411" i="1" s="1"/>
  <c r="T4409" i="1"/>
  <c r="S4412" i="1"/>
  <c r="S4413" i="1" s="1"/>
  <c r="R4413" i="1"/>
  <c r="R4414" i="1" s="1"/>
  <c r="T4413" i="1"/>
  <c r="R4416" i="1"/>
  <c r="S4416" i="1"/>
  <c r="R4417" i="1"/>
  <c r="S4417" i="1"/>
  <c r="T4417" i="1"/>
  <c r="R4418" i="1"/>
  <c r="S4418" i="1"/>
  <c r="R4419" i="1"/>
  <c r="S4419" i="1"/>
  <c r="S4420" i="1"/>
  <c r="S4421" i="1" s="1"/>
  <c r="R4421" i="1"/>
  <c r="R4420" i="1" s="1"/>
  <c r="T4421" i="1"/>
  <c r="S4424" i="1"/>
  <c r="S4427" i="1" s="1"/>
  <c r="R4425" i="1"/>
  <c r="R4426" i="1" s="1"/>
  <c r="T4425" i="1"/>
  <c r="S4428" i="1"/>
  <c r="S4429" i="1" s="1"/>
  <c r="R4429" i="1"/>
  <c r="R4431" i="1" s="1"/>
  <c r="T4429" i="1"/>
  <c r="R4432" i="1"/>
  <c r="S4432" i="1"/>
  <c r="R4433" i="1"/>
  <c r="S4433" i="1"/>
  <c r="T4433" i="1"/>
  <c r="R4434" i="1"/>
  <c r="S4434" i="1"/>
  <c r="R4435" i="1"/>
  <c r="S4435" i="1"/>
  <c r="S4436" i="1"/>
  <c r="S4437" i="1" s="1"/>
  <c r="R4437" i="1"/>
  <c r="R4438" i="1" s="1"/>
  <c r="T4437" i="1"/>
  <c r="S4440" i="1"/>
  <c r="S4442" i="1" s="1"/>
  <c r="R4441" i="1"/>
  <c r="R4443" i="1" s="1"/>
  <c r="T4441" i="1"/>
  <c r="S4444" i="1"/>
  <c r="S4447" i="1" s="1"/>
  <c r="R4445" i="1"/>
  <c r="R4446" i="1" s="1"/>
  <c r="T4445" i="1"/>
  <c r="R4448" i="1"/>
  <c r="S4448" i="1"/>
  <c r="R4449" i="1"/>
  <c r="S4449" i="1"/>
  <c r="T4449" i="1"/>
  <c r="R4450" i="1"/>
  <c r="S4450" i="1"/>
  <c r="R4451" i="1"/>
  <c r="S4451" i="1"/>
  <c r="S4452" i="1"/>
  <c r="S4453" i="1" s="1"/>
  <c r="R4453" i="1"/>
  <c r="R4452" i="1" s="1"/>
  <c r="T4453" i="1"/>
  <c r="R4456" i="1"/>
  <c r="S4456" i="1"/>
  <c r="R4457" i="1"/>
  <c r="S4457" i="1"/>
  <c r="T4457" i="1"/>
  <c r="R4458" i="1"/>
  <c r="S4458" i="1"/>
  <c r="R4459" i="1"/>
  <c r="S4459" i="1"/>
  <c r="R4460" i="1"/>
  <c r="S4460" i="1"/>
  <c r="R4461" i="1"/>
  <c r="S4461" i="1"/>
  <c r="T4461" i="1"/>
  <c r="R4462" i="1"/>
  <c r="S4462" i="1"/>
  <c r="R4463" i="1"/>
  <c r="S4463" i="1"/>
  <c r="R4464" i="1"/>
  <c r="S4464" i="1"/>
  <c r="R4465" i="1"/>
  <c r="S4465" i="1"/>
  <c r="T4465" i="1"/>
  <c r="R4466" i="1"/>
  <c r="S4466" i="1"/>
  <c r="R4467" i="1"/>
  <c r="S4467" i="1"/>
  <c r="S4468" i="1"/>
  <c r="S4470" i="1" s="1"/>
  <c r="R4469" i="1"/>
  <c r="R4468" i="1" s="1"/>
  <c r="T4469" i="1"/>
  <c r="R4472" i="1"/>
  <c r="S4472" i="1"/>
  <c r="R4473" i="1"/>
  <c r="S4473" i="1"/>
  <c r="T4473" i="1"/>
  <c r="R4474" i="1"/>
  <c r="S4474" i="1"/>
  <c r="R4475" i="1"/>
  <c r="S4475" i="1"/>
  <c r="R4476" i="1"/>
  <c r="S4476" i="1"/>
  <c r="R4477" i="1"/>
  <c r="S4477" i="1"/>
  <c r="T4477" i="1"/>
  <c r="R4478" i="1"/>
  <c r="S4478" i="1"/>
  <c r="R4479" i="1"/>
  <c r="S4479" i="1"/>
  <c r="S4480" i="1"/>
  <c r="S4482" i="1" s="1"/>
  <c r="R4481" i="1"/>
  <c r="R4480" i="1" s="1"/>
  <c r="T4481" i="1"/>
  <c r="S4484" i="1"/>
  <c r="S4486" i="1" s="1"/>
  <c r="R4485" i="1"/>
  <c r="T4485" i="1"/>
  <c r="R4488" i="1"/>
  <c r="S4488" i="1"/>
  <c r="R4489" i="1"/>
  <c r="S4489" i="1"/>
  <c r="T4489" i="1"/>
  <c r="R4490" i="1"/>
  <c r="S4490" i="1"/>
  <c r="R4491" i="1"/>
  <c r="S4491" i="1"/>
  <c r="R4492" i="1"/>
  <c r="S4492" i="1"/>
  <c r="R4493" i="1"/>
  <c r="S4493" i="1"/>
  <c r="T4493" i="1"/>
  <c r="R4494" i="1"/>
  <c r="S4494" i="1"/>
  <c r="R4495" i="1"/>
  <c r="S4495" i="1"/>
  <c r="R4496" i="1"/>
  <c r="S4496" i="1"/>
  <c r="R4497" i="1"/>
  <c r="S4497" i="1"/>
  <c r="T4497" i="1"/>
  <c r="R4498" i="1"/>
  <c r="S4498" i="1"/>
  <c r="R4499" i="1"/>
  <c r="S4499" i="1"/>
  <c r="R4500" i="1"/>
  <c r="S4500" i="1"/>
  <c r="R4501" i="1"/>
  <c r="S4501" i="1"/>
  <c r="T4501" i="1"/>
  <c r="R4502" i="1"/>
  <c r="S4502" i="1"/>
  <c r="R4503" i="1"/>
  <c r="S4503" i="1"/>
  <c r="R4504" i="1"/>
  <c r="S4504" i="1"/>
  <c r="R4505" i="1"/>
  <c r="S4505" i="1"/>
  <c r="T4505" i="1"/>
  <c r="R4506" i="1"/>
  <c r="S4506" i="1"/>
  <c r="R4507" i="1"/>
  <c r="S4507" i="1"/>
  <c r="R4508" i="1"/>
  <c r="S4508" i="1"/>
  <c r="R4509" i="1"/>
  <c r="S4509" i="1"/>
  <c r="T4509" i="1"/>
  <c r="R4510" i="1"/>
  <c r="S4510" i="1"/>
  <c r="R4511" i="1"/>
  <c r="S4511" i="1"/>
  <c r="S4512" i="1"/>
  <c r="S4514" i="1" s="1"/>
  <c r="R4513" i="1"/>
  <c r="R4512" i="1" s="1"/>
  <c r="T4513" i="1"/>
  <c r="R4516" i="1"/>
  <c r="S4516" i="1"/>
  <c r="R4517" i="1"/>
  <c r="S4517" i="1"/>
  <c r="T4517" i="1"/>
  <c r="R4518" i="1"/>
  <c r="S4518" i="1"/>
  <c r="R4519" i="1"/>
  <c r="S4519" i="1"/>
  <c r="R4520" i="1"/>
  <c r="S4520" i="1"/>
  <c r="R4521" i="1"/>
  <c r="S4521" i="1"/>
  <c r="T4521" i="1"/>
  <c r="R4522" i="1"/>
  <c r="S4522" i="1"/>
  <c r="R4523" i="1"/>
  <c r="S4523" i="1"/>
  <c r="R4524" i="1"/>
  <c r="S4524" i="1"/>
  <c r="R4525" i="1"/>
  <c r="S4525" i="1"/>
  <c r="T4525" i="1"/>
  <c r="R4526" i="1"/>
  <c r="S4526" i="1"/>
  <c r="R4527" i="1"/>
  <c r="S4527" i="1"/>
  <c r="R4528" i="1"/>
  <c r="S4528" i="1"/>
  <c r="R4529" i="1"/>
  <c r="S4529" i="1"/>
  <c r="T4529" i="1"/>
  <c r="R4530" i="1"/>
  <c r="S4530" i="1"/>
  <c r="R4531" i="1"/>
  <c r="S4531" i="1"/>
  <c r="R4532" i="1"/>
  <c r="S4532" i="1"/>
  <c r="R4533" i="1"/>
  <c r="S4533" i="1"/>
  <c r="T4533" i="1"/>
  <c r="R4534" i="1"/>
  <c r="S4534" i="1"/>
  <c r="R4535" i="1"/>
  <c r="S4535" i="1"/>
  <c r="R4536" i="1"/>
  <c r="S4536" i="1"/>
  <c r="R4537" i="1"/>
  <c r="S4537" i="1"/>
  <c r="T4537" i="1"/>
  <c r="R4538" i="1"/>
  <c r="S4538" i="1"/>
  <c r="R4539" i="1"/>
  <c r="S4539" i="1"/>
  <c r="R4540" i="1"/>
  <c r="S4540" i="1"/>
  <c r="R4541" i="1"/>
  <c r="S4541" i="1"/>
  <c r="T4541" i="1"/>
  <c r="R4542" i="1"/>
  <c r="S4542" i="1"/>
  <c r="R4543" i="1"/>
  <c r="S4543" i="1"/>
  <c r="S4544" i="1"/>
  <c r="S4546" i="1" s="1"/>
  <c r="R4545" i="1"/>
  <c r="R4546" i="1" s="1"/>
  <c r="T4545" i="1"/>
  <c r="S4548" i="1"/>
  <c r="S4549" i="1" s="1"/>
  <c r="R4549" i="1"/>
  <c r="R4548" i="1" s="1"/>
  <c r="T4549" i="1"/>
  <c r="S4552" i="1"/>
  <c r="S4555" i="1" s="1"/>
  <c r="R4553" i="1"/>
  <c r="R4552" i="1" s="1"/>
  <c r="T4553" i="1"/>
  <c r="S4556" i="1"/>
  <c r="S4557" i="1" s="1"/>
  <c r="R4557" i="1"/>
  <c r="R4559" i="1" s="1"/>
  <c r="T4557" i="1"/>
  <c r="S4560" i="1"/>
  <c r="S4561" i="1" s="1"/>
  <c r="R4561" i="1"/>
  <c r="R4560" i="1" s="1"/>
  <c r="T4561" i="1"/>
  <c r="S4564" i="1"/>
  <c r="S4566" i="1" s="1"/>
  <c r="R4565" i="1"/>
  <c r="R4564" i="1" s="1"/>
  <c r="T4565" i="1"/>
  <c r="R4568" i="1"/>
  <c r="S4568" i="1"/>
  <c r="R4569" i="1"/>
  <c r="S4569" i="1"/>
  <c r="T4569" i="1"/>
  <c r="R4570" i="1"/>
  <c r="S4570" i="1"/>
  <c r="R4571" i="1"/>
  <c r="S4571" i="1"/>
  <c r="R4572" i="1"/>
  <c r="S4572" i="1"/>
  <c r="R4573" i="1"/>
  <c r="S4573" i="1"/>
  <c r="T4573" i="1"/>
  <c r="R4574" i="1"/>
  <c r="S4574" i="1"/>
  <c r="R4575" i="1"/>
  <c r="S4575" i="1"/>
  <c r="R4576" i="1"/>
  <c r="S4576" i="1"/>
  <c r="R4577" i="1"/>
  <c r="S4577" i="1"/>
  <c r="T4577" i="1"/>
  <c r="R4578" i="1"/>
  <c r="S4578" i="1"/>
  <c r="R4579" i="1"/>
  <c r="S4579" i="1"/>
  <c r="R4580" i="1"/>
  <c r="S4580" i="1"/>
  <c r="R4581" i="1"/>
  <c r="S4581" i="1"/>
  <c r="T4581" i="1"/>
  <c r="R4582" i="1"/>
  <c r="S4582" i="1"/>
  <c r="R4583" i="1"/>
  <c r="S4583" i="1"/>
  <c r="R4584" i="1"/>
  <c r="S4584" i="1"/>
  <c r="R4585" i="1"/>
  <c r="S4585" i="1"/>
  <c r="T4585" i="1"/>
  <c r="R4586" i="1"/>
  <c r="S4586" i="1"/>
  <c r="R4587" i="1"/>
  <c r="S4587" i="1"/>
  <c r="R4588" i="1"/>
  <c r="S4588" i="1"/>
  <c r="R4589" i="1"/>
  <c r="S4589" i="1"/>
  <c r="T4589" i="1"/>
  <c r="R4590" i="1"/>
  <c r="S4590" i="1"/>
  <c r="R4591" i="1"/>
  <c r="S4591" i="1"/>
  <c r="R4592" i="1"/>
  <c r="S4592" i="1"/>
  <c r="R4593" i="1"/>
  <c r="S4593" i="1"/>
  <c r="T4593" i="1"/>
  <c r="R4594" i="1"/>
  <c r="S4594" i="1"/>
  <c r="R4595" i="1"/>
  <c r="S4595" i="1"/>
  <c r="R4596" i="1"/>
  <c r="S4596" i="1"/>
  <c r="R4597" i="1"/>
  <c r="S4597" i="1"/>
  <c r="T4597" i="1"/>
  <c r="R4598" i="1"/>
  <c r="S4598" i="1"/>
  <c r="R4599" i="1"/>
  <c r="S4599" i="1"/>
  <c r="S4600" i="1"/>
  <c r="S4602" i="1" s="1"/>
  <c r="R4601" i="1"/>
  <c r="R4602" i="1" s="1"/>
  <c r="T4601" i="1"/>
  <c r="S4604" i="1"/>
  <c r="S4606" i="1" s="1"/>
  <c r="R4605" i="1"/>
  <c r="R4606" i="1" s="1"/>
  <c r="T4605" i="1"/>
  <c r="S4608" i="1"/>
  <c r="S4610" i="1" s="1"/>
  <c r="R4609" i="1"/>
  <c r="R4610" i="1" s="1"/>
  <c r="T4609" i="1"/>
  <c r="S4612" i="1"/>
  <c r="S4615" i="1" s="1"/>
  <c r="R4613" i="1"/>
  <c r="R4612" i="1" s="1"/>
  <c r="T4613" i="1"/>
  <c r="R4616" i="1"/>
  <c r="S4616" i="1"/>
  <c r="R4617" i="1"/>
  <c r="S4617" i="1"/>
  <c r="T4617" i="1"/>
  <c r="R4618" i="1"/>
  <c r="S4618" i="1"/>
  <c r="R4619" i="1"/>
  <c r="S4619" i="1"/>
  <c r="R4620" i="1"/>
  <c r="S4620" i="1"/>
  <c r="R4621" i="1"/>
  <c r="S4621" i="1"/>
  <c r="T4621" i="1"/>
  <c r="R4622" i="1"/>
  <c r="S4622" i="1"/>
  <c r="R4623" i="1"/>
  <c r="S4623" i="1"/>
  <c r="R4624" i="1"/>
  <c r="S4624" i="1"/>
  <c r="R4625" i="1"/>
  <c r="S4625" i="1"/>
  <c r="T4625" i="1"/>
  <c r="R4626" i="1"/>
  <c r="S4626" i="1"/>
  <c r="R4627" i="1"/>
  <c r="S4627" i="1"/>
  <c r="R4628" i="1"/>
  <c r="S4628" i="1"/>
  <c r="R4629" i="1"/>
  <c r="S4629" i="1"/>
  <c r="T4629" i="1"/>
  <c r="R4630" i="1"/>
  <c r="S4630" i="1"/>
  <c r="R4631" i="1"/>
  <c r="S4631" i="1"/>
  <c r="R4632" i="1"/>
  <c r="S4632" i="1"/>
  <c r="R4633" i="1"/>
  <c r="S4633" i="1"/>
  <c r="T4633" i="1"/>
  <c r="R4634" i="1"/>
  <c r="S4634" i="1"/>
  <c r="R4635" i="1"/>
  <c r="S4635" i="1"/>
  <c r="R4636" i="1"/>
  <c r="S4636" i="1"/>
  <c r="R4637" i="1"/>
  <c r="S4637" i="1"/>
  <c r="T4637" i="1"/>
  <c r="R4638" i="1"/>
  <c r="S4638" i="1"/>
  <c r="R4639" i="1"/>
  <c r="S4639" i="1"/>
  <c r="S4640" i="1"/>
  <c r="S4642" i="1" s="1"/>
  <c r="R4641" i="1"/>
  <c r="R4642" i="1" s="1"/>
  <c r="T4641" i="1"/>
  <c r="R4644" i="1"/>
  <c r="S4644" i="1"/>
  <c r="R4645" i="1"/>
  <c r="S4645" i="1"/>
  <c r="T4645" i="1"/>
  <c r="R4646" i="1"/>
  <c r="S4646" i="1"/>
  <c r="R4647" i="1"/>
  <c r="S4647" i="1"/>
  <c r="R4648" i="1"/>
  <c r="S4648" i="1"/>
  <c r="R4649" i="1"/>
  <c r="S4649" i="1"/>
  <c r="T4649" i="1"/>
  <c r="R4650" i="1"/>
  <c r="S4650" i="1"/>
  <c r="R4651" i="1"/>
  <c r="S4651" i="1"/>
  <c r="R4652" i="1"/>
  <c r="S4652" i="1"/>
  <c r="R4653" i="1"/>
  <c r="S4653" i="1"/>
  <c r="T4653" i="1"/>
  <c r="R4654" i="1"/>
  <c r="S4654" i="1"/>
  <c r="R4655" i="1"/>
  <c r="S4655" i="1"/>
  <c r="R4656" i="1"/>
  <c r="S4656" i="1"/>
  <c r="R4657" i="1"/>
  <c r="S4657" i="1"/>
  <c r="T4657" i="1"/>
  <c r="R4658" i="1"/>
  <c r="S4658" i="1"/>
  <c r="R4659" i="1"/>
  <c r="S4659" i="1"/>
  <c r="R4660" i="1"/>
  <c r="S4660" i="1"/>
  <c r="R4661" i="1"/>
  <c r="S4661" i="1"/>
  <c r="T4661" i="1"/>
  <c r="R4662" i="1"/>
  <c r="S4662" i="1"/>
  <c r="R4663" i="1"/>
  <c r="S4663" i="1"/>
  <c r="R4664" i="1"/>
  <c r="S4664" i="1"/>
  <c r="R4665" i="1"/>
  <c r="S4665" i="1"/>
  <c r="T4665" i="1"/>
  <c r="R4666" i="1"/>
  <c r="S4666" i="1"/>
  <c r="R4667" i="1"/>
  <c r="S4667" i="1"/>
  <c r="R4668" i="1"/>
  <c r="S4668" i="1"/>
  <c r="R4669" i="1"/>
  <c r="S4669" i="1"/>
  <c r="T4669" i="1"/>
  <c r="R4670" i="1"/>
  <c r="S4670" i="1"/>
  <c r="R4671" i="1"/>
  <c r="S4671" i="1"/>
  <c r="S4672" i="1"/>
  <c r="S4674" i="1" s="1"/>
  <c r="R4673" i="1"/>
  <c r="R4672" i="1" s="1"/>
  <c r="T4673" i="1"/>
  <c r="R4676" i="1"/>
  <c r="S4676" i="1"/>
  <c r="R4677" i="1"/>
  <c r="S4677" i="1"/>
  <c r="T4677" i="1"/>
  <c r="R4678" i="1"/>
  <c r="S4678" i="1"/>
  <c r="R4679" i="1"/>
  <c r="S4679" i="1"/>
  <c r="R4680" i="1"/>
  <c r="S4680" i="1"/>
  <c r="R4681" i="1"/>
  <c r="S4681" i="1"/>
  <c r="T4681" i="1"/>
  <c r="R4682" i="1"/>
  <c r="S4682" i="1"/>
  <c r="R4683" i="1"/>
  <c r="S4683" i="1"/>
  <c r="R4684" i="1"/>
  <c r="S4684" i="1"/>
  <c r="R4685" i="1"/>
  <c r="S4685" i="1"/>
  <c r="T4685" i="1"/>
  <c r="R4686" i="1"/>
  <c r="S4686" i="1"/>
  <c r="R4687" i="1"/>
  <c r="S4687" i="1"/>
  <c r="R4688" i="1"/>
  <c r="S4688" i="1"/>
  <c r="R4689" i="1"/>
  <c r="S4689" i="1"/>
  <c r="T4689" i="1"/>
  <c r="R4690" i="1"/>
  <c r="S4690" i="1"/>
  <c r="R4691" i="1"/>
  <c r="S4691" i="1"/>
  <c r="R4692" i="1"/>
  <c r="S4692" i="1"/>
  <c r="R4693" i="1"/>
  <c r="S4693" i="1"/>
  <c r="T4693" i="1"/>
  <c r="R4694" i="1"/>
  <c r="S4694" i="1"/>
  <c r="R4695" i="1"/>
  <c r="S4695" i="1"/>
  <c r="R4696" i="1"/>
  <c r="S4696" i="1"/>
  <c r="R4697" i="1"/>
  <c r="S4697" i="1"/>
  <c r="T4697" i="1"/>
  <c r="R4698" i="1"/>
  <c r="S4698" i="1"/>
  <c r="R4699" i="1"/>
  <c r="S4699" i="1"/>
  <c r="R4700" i="1"/>
  <c r="S4700" i="1"/>
  <c r="R4701" i="1"/>
  <c r="S4701" i="1"/>
  <c r="T4701" i="1"/>
  <c r="R4702" i="1"/>
  <c r="S4702" i="1"/>
  <c r="R4703" i="1"/>
  <c r="S4703" i="1"/>
  <c r="R4704" i="1"/>
  <c r="S4704" i="1"/>
  <c r="R4705" i="1"/>
  <c r="S4705" i="1"/>
  <c r="T4705" i="1"/>
  <c r="R4706" i="1"/>
  <c r="S4706" i="1"/>
  <c r="R4707" i="1"/>
  <c r="S4707" i="1"/>
  <c r="R4708" i="1"/>
  <c r="S4708" i="1"/>
  <c r="R4709" i="1"/>
  <c r="S4709" i="1"/>
  <c r="T4709" i="1"/>
  <c r="R4710" i="1"/>
  <c r="S4710" i="1"/>
  <c r="R4711" i="1"/>
  <c r="S4711" i="1"/>
  <c r="R4712" i="1"/>
  <c r="S4712" i="1"/>
  <c r="R4713" i="1"/>
  <c r="S4713" i="1"/>
  <c r="T4713" i="1"/>
  <c r="R4714" i="1"/>
  <c r="S4714" i="1"/>
  <c r="R4715" i="1"/>
  <c r="S4715" i="1"/>
  <c r="S4716" i="1"/>
  <c r="S4719" i="1" s="1"/>
  <c r="R4717" i="1"/>
  <c r="R4718" i="1" s="1"/>
  <c r="T4717" i="1"/>
  <c r="R4720" i="1"/>
  <c r="S4720" i="1"/>
  <c r="R4721" i="1"/>
  <c r="S4721" i="1"/>
  <c r="T4721" i="1"/>
  <c r="R4722" i="1"/>
  <c r="S4722" i="1"/>
  <c r="R4723" i="1"/>
  <c r="S4723" i="1"/>
  <c r="R4724" i="1"/>
  <c r="S4724" i="1"/>
  <c r="R4725" i="1"/>
  <c r="S4725" i="1"/>
  <c r="T4725" i="1"/>
  <c r="R4726" i="1"/>
  <c r="S4726" i="1"/>
  <c r="R4727" i="1"/>
  <c r="S4727" i="1"/>
  <c r="R4728" i="1"/>
  <c r="S4728" i="1"/>
  <c r="R4729" i="1"/>
  <c r="S4729" i="1"/>
  <c r="T4729" i="1"/>
  <c r="R4730" i="1"/>
  <c r="S4730" i="1"/>
  <c r="R4731" i="1"/>
  <c r="S4731" i="1"/>
  <c r="R4732" i="1"/>
  <c r="S4732" i="1"/>
  <c r="R4733" i="1"/>
  <c r="S4733" i="1"/>
  <c r="T4733" i="1"/>
  <c r="R4734" i="1"/>
  <c r="S4734" i="1"/>
  <c r="R4735" i="1"/>
  <c r="S4735" i="1"/>
  <c r="R4736" i="1"/>
  <c r="S4736" i="1"/>
  <c r="R4737" i="1"/>
  <c r="S4737" i="1"/>
  <c r="T4737" i="1"/>
  <c r="R4738" i="1"/>
  <c r="S4738" i="1"/>
  <c r="R4739" i="1"/>
  <c r="S4739" i="1"/>
  <c r="S4740" i="1"/>
  <c r="S4743" i="1" s="1"/>
  <c r="R4741" i="1"/>
  <c r="R4742" i="1" s="1"/>
  <c r="T4741" i="1"/>
  <c r="S4744" i="1"/>
  <c r="S4746" i="1" s="1"/>
  <c r="R4745" i="1"/>
  <c r="R4744" i="1" s="1"/>
  <c r="T4745" i="1"/>
  <c r="R4748" i="1"/>
  <c r="S4748" i="1"/>
  <c r="R4749" i="1"/>
  <c r="S4749" i="1"/>
  <c r="T4749" i="1"/>
  <c r="R4750" i="1"/>
  <c r="S4750" i="1"/>
  <c r="R4751" i="1"/>
  <c r="S4751" i="1"/>
  <c r="S4752" i="1"/>
  <c r="S4753" i="1" s="1"/>
  <c r="R4753" i="1"/>
  <c r="R4754" i="1" s="1"/>
  <c r="T4753" i="1"/>
  <c r="R4756" i="1"/>
  <c r="S4756" i="1"/>
  <c r="R4757" i="1"/>
  <c r="S4757" i="1"/>
  <c r="T4757" i="1"/>
  <c r="R4758" i="1"/>
  <c r="S4758" i="1"/>
  <c r="R4759" i="1"/>
  <c r="S4759" i="1"/>
  <c r="R4760" i="1"/>
  <c r="S4760" i="1"/>
  <c r="R4761" i="1"/>
  <c r="S4761" i="1"/>
  <c r="T4761" i="1"/>
  <c r="R4762" i="1"/>
  <c r="S4762" i="1"/>
  <c r="R4763" i="1"/>
  <c r="S4763" i="1"/>
  <c r="S4764" i="1"/>
  <c r="S4766" i="1" s="1"/>
  <c r="R4765" i="1"/>
  <c r="R4764" i="1" s="1"/>
  <c r="T4765" i="1"/>
  <c r="S4768" i="1"/>
  <c r="S4770" i="1" s="1"/>
  <c r="R4769" i="1"/>
  <c r="R4770" i="1" s="1"/>
  <c r="T4769" i="1"/>
  <c r="R4772" i="1"/>
  <c r="S4772" i="1"/>
  <c r="R4773" i="1"/>
  <c r="S4773" i="1"/>
  <c r="T4773" i="1"/>
  <c r="R4774" i="1"/>
  <c r="S4774" i="1"/>
  <c r="R4775" i="1"/>
  <c r="S4775" i="1"/>
  <c r="S4776" i="1"/>
  <c r="S4778" i="1" s="1"/>
  <c r="R4777" i="1"/>
  <c r="R4778" i="1" s="1"/>
  <c r="T4777" i="1"/>
  <c r="R4780" i="1"/>
  <c r="S4780" i="1"/>
  <c r="R4781" i="1"/>
  <c r="S4781" i="1"/>
  <c r="T4781" i="1"/>
  <c r="R4782" i="1"/>
  <c r="S4782" i="1"/>
  <c r="R4783" i="1"/>
  <c r="S4783" i="1"/>
  <c r="S4784" i="1"/>
  <c r="S4786" i="1" s="1"/>
  <c r="R4785" i="1"/>
  <c r="R4786" i="1" s="1"/>
  <c r="T4785" i="1"/>
  <c r="R4788" i="1"/>
  <c r="S4788" i="1"/>
  <c r="R4789" i="1"/>
  <c r="S4789" i="1"/>
  <c r="T4789" i="1"/>
  <c r="R4790" i="1"/>
  <c r="S4790" i="1"/>
  <c r="R4791" i="1"/>
  <c r="S4791" i="1"/>
  <c r="S4792" i="1"/>
  <c r="S4795" i="1" s="1"/>
  <c r="R4793" i="1"/>
  <c r="R4794" i="1" s="1"/>
  <c r="T4793" i="1"/>
  <c r="R4796" i="1"/>
  <c r="S4796" i="1"/>
  <c r="R4797" i="1"/>
  <c r="S4797" i="1"/>
  <c r="T4797" i="1"/>
  <c r="R4798" i="1"/>
  <c r="S4798" i="1"/>
  <c r="R4799" i="1"/>
  <c r="S4799" i="1"/>
  <c r="R4800" i="1"/>
  <c r="S4800" i="1"/>
  <c r="R4801" i="1"/>
  <c r="S4801" i="1"/>
  <c r="T4801" i="1"/>
  <c r="R4802" i="1"/>
  <c r="S4802" i="1"/>
  <c r="R4803" i="1"/>
  <c r="S4803" i="1"/>
  <c r="R4804" i="1"/>
  <c r="S4804" i="1"/>
  <c r="R4805" i="1"/>
  <c r="S4805" i="1"/>
  <c r="T4805" i="1"/>
  <c r="R4806" i="1"/>
  <c r="S4806" i="1"/>
  <c r="R4807" i="1"/>
  <c r="S4807" i="1"/>
  <c r="R4808" i="1"/>
  <c r="S4808" i="1"/>
  <c r="R4809" i="1"/>
  <c r="S4809" i="1"/>
  <c r="T4809" i="1"/>
  <c r="R4810" i="1"/>
  <c r="S4810" i="1"/>
  <c r="R4811" i="1"/>
  <c r="S4811" i="1"/>
  <c r="R4812" i="1"/>
  <c r="S4812" i="1"/>
  <c r="R4813" i="1"/>
  <c r="S4813" i="1"/>
  <c r="T4813" i="1"/>
  <c r="R4814" i="1"/>
  <c r="S4814" i="1"/>
  <c r="R4815" i="1"/>
  <c r="S4815" i="1"/>
  <c r="R4816" i="1"/>
  <c r="S4816" i="1"/>
  <c r="R4817" i="1"/>
  <c r="S4817" i="1"/>
  <c r="T4817" i="1"/>
  <c r="R4818" i="1"/>
  <c r="S4818" i="1"/>
  <c r="R4819" i="1"/>
  <c r="S4819" i="1"/>
  <c r="S4820" i="1"/>
  <c r="S4821" i="1" s="1"/>
  <c r="R4821" i="1"/>
  <c r="R4822" i="1" s="1"/>
  <c r="T4821" i="1"/>
  <c r="S4824" i="1"/>
  <c r="S4827" i="1" s="1"/>
  <c r="R4825" i="1"/>
  <c r="R4824" i="1" s="1"/>
  <c r="T4825" i="1"/>
  <c r="R4828" i="1"/>
  <c r="S4828" i="1"/>
  <c r="R4829" i="1"/>
  <c r="S4829" i="1"/>
  <c r="T4829" i="1"/>
  <c r="R4830" i="1"/>
  <c r="S4830" i="1"/>
  <c r="R4831" i="1"/>
  <c r="S4831" i="1"/>
  <c r="S4832" i="1"/>
  <c r="S4833" i="1" s="1"/>
  <c r="R4833" i="1"/>
  <c r="R4835" i="1" s="1"/>
  <c r="T4833" i="1"/>
  <c r="R4836" i="1"/>
  <c r="S4836" i="1"/>
  <c r="R4837" i="1"/>
  <c r="S4837" i="1"/>
  <c r="T4837" i="1"/>
  <c r="R4838" i="1"/>
  <c r="S4838" i="1"/>
  <c r="R4839" i="1"/>
  <c r="S4839" i="1"/>
  <c r="R4840" i="1"/>
  <c r="S4840" i="1"/>
  <c r="R4841" i="1"/>
  <c r="S4841" i="1"/>
  <c r="T4841" i="1"/>
  <c r="R4842" i="1"/>
  <c r="S4842" i="1"/>
  <c r="R4843" i="1"/>
  <c r="S4843" i="1"/>
  <c r="R4844" i="1"/>
  <c r="S4844" i="1"/>
  <c r="R4845" i="1"/>
  <c r="S4845" i="1"/>
  <c r="T4845" i="1"/>
  <c r="R4846" i="1"/>
  <c r="S4846" i="1"/>
  <c r="R4847" i="1"/>
  <c r="S4847" i="1"/>
  <c r="S4848" i="1"/>
  <c r="S4851" i="1" s="1"/>
  <c r="R4849" i="1"/>
  <c r="R4851" i="1" s="1"/>
  <c r="T4849" i="1"/>
  <c r="R4852" i="1"/>
  <c r="S4852" i="1"/>
  <c r="R4853" i="1"/>
  <c r="S4853" i="1"/>
  <c r="T4853" i="1"/>
  <c r="R4854" i="1"/>
  <c r="S4854" i="1"/>
  <c r="R4855" i="1"/>
  <c r="S4855" i="1"/>
  <c r="R4856" i="1"/>
  <c r="S4856" i="1"/>
  <c r="R4857" i="1"/>
  <c r="S4857" i="1"/>
  <c r="T4857" i="1"/>
  <c r="R4858" i="1"/>
  <c r="S4858" i="1"/>
  <c r="R4859" i="1"/>
  <c r="S4859" i="1"/>
  <c r="R4860" i="1"/>
  <c r="S4860" i="1"/>
  <c r="R4861" i="1"/>
  <c r="S4861" i="1"/>
  <c r="T4861" i="1"/>
  <c r="R4862" i="1"/>
  <c r="S4862" i="1"/>
  <c r="R4863" i="1"/>
  <c r="S4863" i="1"/>
  <c r="S4864" i="1"/>
  <c r="S4865" i="1" s="1"/>
  <c r="R4865" i="1"/>
  <c r="R4866" i="1" s="1"/>
  <c r="T4865" i="1"/>
  <c r="R4868" i="1"/>
  <c r="S4868" i="1"/>
  <c r="R4869" i="1"/>
  <c r="S4869" i="1"/>
  <c r="T4869" i="1"/>
  <c r="R4870" i="1"/>
  <c r="S4870" i="1"/>
  <c r="R4871" i="1"/>
  <c r="S4871" i="1"/>
  <c r="R4872" i="1"/>
  <c r="S4872" i="1"/>
  <c r="R4873" i="1"/>
  <c r="S4873" i="1"/>
  <c r="T4873" i="1"/>
  <c r="R4874" i="1"/>
  <c r="S4874" i="1"/>
  <c r="R4875" i="1"/>
  <c r="S4875" i="1"/>
  <c r="R4876" i="1"/>
  <c r="S4876" i="1"/>
  <c r="R4877" i="1"/>
  <c r="S4877" i="1"/>
  <c r="T4877" i="1"/>
  <c r="R4878" i="1"/>
  <c r="S4878" i="1"/>
  <c r="R4879" i="1"/>
  <c r="S4879" i="1"/>
  <c r="S4880" i="1"/>
  <c r="S4882" i="1" s="1"/>
  <c r="R4881" i="1"/>
  <c r="R4880" i="1" s="1"/>
  <c r="T4881" i="1"/>
  <c r="R4884" i="1"/>
  <c r="S4884" i="1"/>
  <c r="R4885" i="1"/>
  <c r="S4885" i="1"/>
  <c r="T4885" i="1"/>
  <c r="R4886" i="1"/>
  <c r="S4886" i="1"/>
  <c r="R4887" i="1"/>
  <c r="S4887" i="1"/>
  <c r="R4888" i="1"/>
  <c r="S4888" i="1"/>
  <c r="R4889" i="1"/>
  <c r="S4889" i="1"/>
  <c r="T4889" i="1"/>
  <c r="R4890" i="1"/>
  <c r="S4890" i="1"/>
  <c r="R4891" i="1"/>
  <c r="S4891" i="1"/>
  <c r="R4892" i="1"/>
  <c r="S4892" i="1"/>
  <c r="R4893" i="1"/>
  <c r="S4893" i="1"/>
  <c r="T4893" i="1"/>
  <c r="R4894" i="1"/>
  <c r="S4894" i="1"/>
  <c r="R4895" i="1"/>
  <c r="S4895" i="1"/>
  <c r="R4896" i="1"/>
  <c r="S4896" i="1"/>
  <c r="R4897" i="1"/>
  <c r="S4897" i="1"/>
  <c r="T4897" i="1"/>
  <c r="R4898" i="1"/>
  <c r="S4898" i="1"/>
  <c r="R4899" i="1"/>
  <c r="S4899" i="1"/>
  <c r="R4900" i="1"/>
  <c r="S4900" i="1"/>
  <c r="R4901" i="1"/>
  <c r="S4901" i="1"/>
  <c r="T4901" i="1"/>
  <c r="R4902" i="1"/>
  <c r="S4902" i="1"/>
  <c r="R4903" i="1"/>
  <c r="S4903" i="1"/>
  <c r="R4904" i="1"/>
  <c r="S4904" i="1"/>
  <c r="R4905" i="1"/>
  <c r="S4905" i="1"/>
  <c r="T4905" i="1"/>
  <c r="R4906" i="1"/>
  <c r="S4906" i="1"/>
  <c r="R4907" i="1"/>
  <c r="S4907" i="1"/>
  <c r="R4908" i="1"/>
  <c r="S4908" i="1"/>
  <c r="R4909" i="1"/>
  <c r="S4909" i="1"/>
  <c r="T4909" i="1"/>
  <c r="R4910" i="1"/>
  <c r="S4910" i="1"/>
  <c r="R4911" i="1"/>
  <c r="S4911" i="1"/>
  <c r="R4912" i="1"/>
  <c r="S4912" i="1"/>
  <c r="R4913" i="1"/>
  <c r="S4913" i="1"/>
  <c r="T4913" i="1"/>
  <c r="R4914" i="1"/>
  <c r="S4914" i="1"/>
  <c r="R4915" i="1"/>
  <c r="S4915" i="1"/>
  <c r="R4916" i="1"/>
  <c r="S4916" i="1"/>
  <c r="R4917" i="1"/>
  <c r="S4917" i="1"/>
  <c r="T4917" i="1"/>
  <c r="R4918" i="1"/>
  <c r="S4918" i="1"/>
  <c r="R4919" i="1"/>
  <c r="S4919" i="1"/>
  <c r="R4920" i="1"/>
  <c r="S4920" i="1"/>
  <c r="R4921" i="1"/>
  <c r="S4921" i="1"/>
  <c r="T4921" i="1"/>
  <c r="R4922" i="1"/>
  <c r="S4922" i="1"/>
  <c r="R4923" i="1"/>
  <c r="S4923" i="1"/>
  <c r="R4924" i="1"/>
  <c r="S4924" i="1"/>
  <c r="R4925" i="1"/>
  <c r="S4925" i="1"/>
  <c r="T4925" i="1"/>
  <c r="R4926" i="1"/>
  <c r="S4926" i="1"/>
  <c r="R4927" i="1"/>
  <c r="S4927" i="1"/>
  <c r="R4928" i="1"/>
  <c r="S4928" i="1"/>
  <c r="R4929" i="1"/>
  <c r="S4929" i="1"/>
  <c r="T4929" i="1"/>
  <c r="R4930" i="1"/>
  <c r="S4930" i="1"/>
  <c r="R4931" i="1"/>
  <c r="S4931" i="1"/>
  <c r="R4932" i="1"/>
  <c r="S4932" i="1"/>
  <c r="R4933" i="1"/>
  <c r="S4933" i="1"/>
  <c r="T4933" i="1"/>
  <c r="R4934" i="1"/>
  <c r="S4934" i="1"/>
  <c r="R4935" i="1"/>
  <c r="S4935" i="1"/>
  <c r="R4936" i="1"/>
  <c r="S4936" i="1"/>
  <c r="R4937" i="1"/>
  <c r="S4937" i="1"/>
  <c r="T4937" i="1"/>
  <c r="R4938" i="1"/>
  <c r="S4938" i="1"/>
  <c r="R4939" i="1"/>
  <c r="S4939" i="1"/>
  <c r="R4940" i="1"/>
  <c r="S4940" i="1"/>
  <c r="R4941" i="1"/>
  <c r="S4941" i="1"/>
  <c r="T4941" i="1"/>
  <c r="R4942" i="1"/>
  <c r="S4942" i="1"/>
  <c r="R4943" i="1"/>
  <c r="S4943" i="1"/>
  <c r="S4944" i="1"/>
  <c r="S4945" i="1" s="1"/>
  <c r="R4945" i="1"/>
  <c r="R4946" i="1" s="1"/>
  <c r="T4945" i="1"/>
  <c r="R4948" i="1"/>
  <c r="S4948" i="1"/>
  <c r="R4949" i="1"/>
  <c r="S4949" i="1"/>
  <c r="T4949" i="1"/>
  <c r="R4950" i="1"/>
  <c r="S4950" i="1"/>
  <c r="R4951" i="1"/>
  <c r="S4951" i="1"/>
  <c r="R4952" i="1"/>
  <c r="S4952" i="1"/>
  <c r="R4953" i="1"/>
  <c r="S4953" i="1"/>
  <c r="T4953" i="1"/>
  <c r="R4954" i="1"/>
  <c r="S4954" i="1"/>
  <c r="R4955" i="1"/>
  <c r="S4955" i="1"/>
  <c r="R4956" i="1"/>
  <c r="S4956" i="1"/>
  <c r="R4957" i="1"/>
  <c r="S4957" i="1"/>
  <c r="T4957" i="1"/>
  <c r="R4958" i="1"/>
  <c r="S4958" i="1"/>
  <c r="R4959" i="1"/>
  <c r="S4959" i="1"/>
  <c r="R4960" i="1"/>
  <c r="S4960" i="1"/>
  <c r="R4961" i="1"/>
  <c r="S4961" i="1"/>
  <c r="T4961" i="1"/>
  <c r="R4962" i="1"/>
  <c r="S4962" i="1"/>
  <c r="R4963" i="1"/>
  <c r="S4963" i="1"/>
  <c r="R4964" i="1"/>
  <c r="S4964" i="1"/>
  <c r="R4965" i="1"/>
  <c r="S4965" i="1"/>
  <c r="T4965" i="1"/>
  <c r="R4966" i="1"/>
  <c r="S4966" i="1"/>
  <c r="R4967" i="1"/>
  <c r="S4967" i="1"/>
  <c r="R4968" i="1"/>
  <c r="S4968" i="1"/>
  <c r="R4969" i="1"/>
  <c r="S4969" i="1"/>
  <c r="T4969" i="1"/>
  <c r="R4970" i="1"/>
  <c r="S4970" i="1"/>
  <c r="R4971" i="1"/>
  <c r="S4971" i="1"/>
  <c r="R4972" i="1"/>
  <c r="S4972" i="1"/>
  <c r="R4973" i="1"/>
  <c r="S4973" i="1"/>
  <c r="T4973" i="1"/>
  <c r="R4974" i="1"/>
  <c r="S4974" i="1"/>
  <c r="R4975" i="1"/>
  <c r="S4975" i="1"/>
  <c r="R4976" i="1"/>
  <c r="S4976" i="1"/>
  <c r="R4977" i="1"/>
  <c r="S4977" i="1"/>
  <c r="T4977" i="1"/>
  <c r="R4978" i="1"/>
  <c r="S4978" i="1"/>
  <c r="R4979" i="1"/>
  <c r="S4979" i="1"/>
  <c r="R4980" i="1"/>
  <c r="S4980" i="1"/>
  <c r="R4981" i="1"/>
  <c r="S4981" i="1"/>
  <c r="T4981" i="1"/>
  <c r="R4982" i="1"/>
  <c r="S4982" i="1"/>
  <c r="R4983" i="1"/>
  <c r="S4983" i="1"/>
  <c r="S4984" i="1"/>
  <c r="S4986" i="1" s="1"/>
  <c r="R4985" i="1"/>
  <c r="R4984" i="1" s="1"/>
  <c r="T4985" i="1"/>
  <c r="R4988" i="1"/>
  <c r="S4988" i="1"/>
  <c r="R4989" i="1"/>
  <c r="S4989" i="1"/>
  <c r="T4989" i="1"/>
  <c r="R4990" i="1"/>
  <c r="S4990" i="1"/>
  <c r="R4991" i="1"/>
  <c r="S4991" i="1"/>
  <c r="S4992" i="1"/>
  <c r="S4994" i="1" s="1"/>
  <c r="R4993" i="1"/>
  <c r="R4994" i="1" s="1"/>
  <c r="T4993" i="1"/>
  <c r="R4996" i="1"/>
  <c r="S4996" i="1"/>
  <c r="R4997" i="1"/>
  <c r="S4997" i="1"/>
  <c r="T4997" i="1"/>
  <c r="R4998" i="1"/>
  <c r="S4998" i="1"/>
  <c r="R4999" i="1"/>
  <c r="S4999" i="1"/>
  <c r="R5000" i="1"/>
  <c r="S5000" i="1"/>
  <c r="R5001" i="1"/>
  <c r="S5001" i="1"/>
  <c r="T5001" i="1"/>
  <c r="R5002" i="1"/>
  <c r="S5002" i="1"/>
  <c r="R5003" i="1"/>
  <c r="S5003" i="1"/>
  <c r="R5004" i="1"/>
  <c r="S5004" i="1"/>
  <c r="R5005" i="1"/>
  <c r="S5005" i="1"/>
  <c r="T5005" i="1"/>
  <c r="R5006" i="1"/>
  <c r="S5006" i="1"/>
  <c r="R5007" i="1"/>
  <c r="S5007" i="1"/>
  <c r="R5008" i="1"/>
  <c r="S5008" i="1"/>
  <c r="R5009" i="1"/>
  <c r="S5009" i="1"/>
  <c r="T5009" i="1"/>
  <c r="R5010" i="1"/>
  <c r="S5010" i="1"/>
  <c r="R5011" i="1"/>
  <c r="S5011" i="1"/>
  <c r="R5012" i="1"/>
  <c r="S5012" i="1"/>
  <c r="R5013" i="1"/>
  <c r="S5013" i="1"/>
  <c r="T5013" i="1"/>
  <c r="R5014" i="1"/>
  <c r="S5014" i="1"/>
  <c r="R5015" i="1"/>
  <c r="S5015" i="1"/>
  <c r="R5016" i="1"/>
  <c r="S5016" i="1"/>
  <c r="R5017" i="1"/>
  <c r="S5017" i="1"/>
  <c r="T5017" i="1"/>
  <c r="R5018" i="1"/>
  <c r="S5018" i="1"/>
  <c r="R5019" i="1"/>
  <c r="S5019" i="1"/>
  <c r="R5020" i="1"/>
  <c r="S5020" i="1"/>
  <c r="R5021" i="1"/>
  <c r="S5021" i="1"/>
  <c r="T5021" i="1"/>
  <c r="R5022" i="1"/>
  <c r="S5022" i="1"/>
  <c r="R5023" i="1"/>
  <c r="S5023" i="1"/>
  <c r="S5024" i="1"/>
  <c r="S5026" i="1" s="1"/>
  <c r="R5025" i="1"/>
  <c r="R5024" i="1" s="1"/>
  <c r="T5025" i="1"/>
  <c r="R5028" i="1"/>
  <c r="S5028" i="1"/>
  <c r="R5029" i="1"/>
  <c r="S5029" i="1"/>
  <c r="T5029" i="1"/>
  <c r="R5030" i="1"/>
  <c r="S5030" i="1"/>
  <c r="R5031" i="1"/>
  <c r="S5031" i="1"/>
  <c r="R5032" i="1"/>
  <c r="S5032" i="1"/>
  <c r="R5033" i="1"/>
  <c r="S5033" i="1"/>
  <c r="T5033" i="1"/>
  <c r="R5034" i="1"/>
  <c r="S5034" i="1"/>
  <c r="R5035" i="1"/>
  <c r="S5035" i="1"/>
  <c r="R5036" i="1"/>
  <c r="S5036" i="1"/>
  <c r="R5037" i="1"/>
  <c r="S5037" i="1"/>
  <c r="T5037" i="1"/>
  <c r="R5038" i="1"/>
  <c r="S5038" i="1"/>
  <c r="R5039" i="1"/>
  <c r="S5039" i="1"/>
  <c r="R5040" i="1"/>
  <c r="S5040" i="1"/>
  <c r="R5041" i="1"/>
  <c r="S5041" i="1"/>
  <c r="T5041" i="1"/>
  <c r="R5042" i="1"/>
  <c r="S5042" i="1"/>
  <c r="R5043" i="1"/>
  <c r="S5043" i="1"/>
  <c r="R5044" i="1"/>
  <c r="S5044" i="1"/>
  <c r="R5045" i="1"/>
  <c r="S5045" i="1"/>
  <c r="T5045" i="1"/>
  <c r="R5046" i="1"/>
  <c r="S5046" i="1"/>
  <c r="R5047" i="1"/>
  <c r="S5047" i="1"/>
  <c r="R5048" i="1"/>
  <c r="S5048" i="1"/>
  <c r="R5049" i="1"/>
  <c r="S5049" i="1"/>
  <c r="T5049" i="1"/>
  <c r="R5050" i="1"/>
  <c r="S5050" i="1"/>
  <c r="R5051" i="1"/>
  <c r="S5051" i="1"/>
  <c r="S5052" i="1"/>
  <c r="S5055" i="1" s="1"/>
  <c r="R5053" i="1"/>
  <c r="R5054" i="1" s="1"/>
  <c r="T5053" i="1"/>
  <c r="S5056" i="1"/>
  <c r="S5057" i="1" s="1"/>
  <c r="R5057" i="1"/>
  <c r="R5059" i="1" s="1"/>
  <c r="T5057" i="1"/>
  <c r="R5060" i="1"/>
  <c r="S5060" i="1"/>
  <c r="R5061" i="1"/>
  <c r="S5061" i="1"/>
  <c r="T5061" i="1"/>
  <c r="R5062" i="1"/>
  <c r="S5062" i="1"/>
  <c r="R5063" i="1"/>
  <c r="S5063" i="1"/>
  <c r="R5064" i="1"/>
  <c r="S5064" i="1"/>
  <c r="R5065" i="1"/>
  <c r="S5065" i="1"/>
  <c r="T5065" i="1"/>
  <c r="R5066" i="1"/>
  <c r="S5066" i="1"/>
  <c r="R5067" i="1"/>
  <c r="S5067" i="1"/>
  <c r="R5068" i="1"/>
  <c r="S5068" i="1"/>
  <c r="R5069" i="1"/>
  <c r="S5069" i="1"/>
  <c r="T5069" i="1"/>
  <c r="R5070" i="1"/>
  <c r="S5070" i="1"/>
  <c r="R5071" i="1"/>
  <c r="S5071" i="1"/>
  <c r="R5072" i="1"/>
  <c r="S5072" i="1"/>
  <c r="R5073" i="1"/>
  <c r="S5073" i="1"/>
  <c r="T5073" i="1"/>
  <c r="R5074" i="1"/>
  <c r="S5074" i="1"/>
  <c r="R5075" i="1"/>
  <c r="S5075" i="1"/>
  <c r="S5076" i="1"/>
  <c r="S5077" i="1" s="1"/>
  <c r="R5077" i="1"/>
  <c r="R5078" i="1" s="1"/>
  <c r="T5077" i="1"/>
  <c r="R5080" i="1"/>
  <c r="S5080" i="1"/>
  <c r="R5081" i="1"/>
  <c r="S5081" i="1"/>
  <c r="T5081" i="1"/>
  <c r="R5082" i="1"/>
  <c r="S5082" i="1"/>
  <c r="R5083" i="1"/>
  <c r="S5083" i="1"/>
  <c r="R5084" i="1"/>
  <c r="S5084" i="1"/>
  <c r="R5085" i="1"/>
  <c r="S5085" i="1"/>
  <c r="T5085" i="1"/>
  <c r="R5086" i="1"/>
  <c r="S5086" i="1"/>
  <c r="R5087" i="1"/>
  <c r="S5087" i="1"/>
  <c r="R5088" i="1"/>
  <c r="S5088" i="1"/>
  <c r="R5089" i="1"/>
  <c r="S5089" i="1"/>
  <c r="T5089" i="1"/>
  <c r="R5090" i="1"/>
  <c r="S5090" i="1"/>
  <c r="R5091" i="1"/>
  <c r="S5091" i="1"/>
  <c r="R5092" i="1"/>
  <c r="S5092" i="1"/>
  <c r="R5093" i="1"/>
  <c r="S5093" i="1"/>
  <c r="T5093" i="1"/>
  <c r="R5094" i="1"/>
  <c r="S5094" i="1"/>
  <c r="R5095" i="1"/>
  <c r="S5095" i="1"/>
  <c r="R5096" i="1"/>
  <c r="S5096" i="1"/>
  <c r="R5097" i="1"/>
  <c r="S5097" i="1"/>
  <c r="T5097" i="1"/>
  <c r="R5098" i="1"/>
  <c r="S5098" i="1"/>
  <c r="R5099" i="1"/>
  <c r="S5099" i="1"/>
  <c r="R5100" i="1"/>
  <c r="S5100" i="1"/>
  <c r="R5101" i="1"/>
  <c r="S5101" i="1"/>
  <c r="T5101" i="1"/>
  <c r="R5102" i="1"/>
  <c r="S5102" i="1"/>
  <c r="R5103" i="1"/>
  <c r="S5103" i="1"/>
  <c r="R5104" i="1"/>
  <c r="S5104" i="1"/>
  <c r="R5105" i="1"/>
  <c r="S5105" i="1"/>
  <c r="T5105" i="1"/>
  <c r="R5106" i="1"/>
  <c r="S5106" i="1"/>
  <c r="R5107" i="1"/>
  <c r="S5107" i="1"/>
  <c r="R5108" i="1"/>
  <c r="S5108" i="1"/>
  <c r="R5109" i="1"/>
  <c r="S5109" i="1"/>
  <c r="T5109" i="1"/>
  <c r="R5110" i="1"/>
  <c r="S5110" i="1"/>
  <c r="R5111" i="1"/>
  <c r="S5111" i="1"/>
  <c r="R5112" i="1"/>
  <c r="S5112" i="1"/>
  <c r="R5113" i="1"/>
  <c r="S5113" i="1"/>
  <c r="T5113" i="1"/>
  <c r="R5114" i="1"/>
  <c r="S5114" i="1"/>
  <c r="R5115" i="1"/>
  <c r="S5115" i="1"/>
  <c r="S5116" i="1"/>
  <c r="S5119" i="1" s="1"/>
  <c r="R5117" i="1"/>
  <c r="R5116" i="1" s="1"/>
  <c r="T5117" i="1"/>
  <c r="S5120" i="1"/>
  <c r="S5121" i="1" s="1"/>
  <c r="R5121" i="1"/>
  <c r="R5122" i="1" s="1"/>
  <c r="T5121" i="1"/>
  <c r="R5124" i="1"/>
  <c r="S5124" i="1"/>
  <c r="R5125" i="1"/>
  <c r="S5125" i="1"/>
  <c r="T5125" i="1"/>
  <c r="R5126" i="1"/>
  <c r="S5126" i="1"/>
  <c r="R5127" i="1"/>
  <c r="S5127" i="1"/>
  <c r="S5128" i="1"/>
  <c r="S5130" i="1" s="1"/>
  <c r="R5129" i="1"/>
  <c r="R5130" i="1" s="1"/>
  <c r="T5129" i="1"/>
  <c r="R5132" i="1"/>
  <c r="S5132" i="1"/>
  <c r="R5133" i="1"/>
  <c r="S5133" i="1"/>
  <c r="T5133" i="1"/>
  <c r="R5134" i="1"/>
  <c r="S5134" i="1"/>
  <c r="R5135" i="1"/>
  <c r="S5135" i="1"/>
  <c r="R5136" i="1"/>
  <c r="S5136" i="1"/>
  <c r="R5137" i="1"/>
  <c r="S5137" i="1"/>
  <c r="T5137" i="1"/>
  <c r="R5138" i="1"/>
  <c r="S5138" i="1"/>
  <c r="R5139" i="1"/>
  <c r="S5139" i="1"/>
  <c r="R5140" i="1"/>
  <c r="S5140" i="1"/>
  <c r="R5141" i="1"/>
  <c r="S5141" i="1"/>
  <c r="T5141" i="1"/>
  <c r="R5142" i="1"/>
  <c r="S5142" i="1"/>
  <c r="R5143" i="1"/>
  <c r="S5143" i="1"/>
  <c r="R5144" i="1"/>
  <c r="S5144" i="1"/>
  <c r="R5145" i="1"/>
  <c r="S5145" i="1"/>
  <c r="T5145" i="1"/>
  <c r="R5146" i="1"/>
  <c r="S5146" i="1"/>
  <c r="R5147" i="1"/>
  <c r="S5147" i="1"/>
  <c r="R5148" i="1"/>
  <c r="S5148" i="1"/>
  <c r="R5149" i="1"/>
  <c r="S5149" i="1"/>
  <c r="T5149" i="1"/>
  <c r="R5150" i="1"/>
  <c r="S5150" i="1"/>
  <c r="R5151" i="1"/>
  <c r="S5151" i="1"/>
  <c r="R5152" i="1"/>
  <c r="S5152" i="1"/>
  <c r="R5153" i="1"/>
  <c r="S5153" i="1"/>
  <c r="T5153" i="1"/>
  <c r="R5154" i="1"/>
  <c r="S5154" i="1"/>
  <c r="R5155" i="1"/>
  <c r="S5155" i="1"/>
  <c r="R5156" i="1"/>
  <c r="S5156" i="1"/>
  <c r="R5157" i="1"/>
  <c r="S5157" i="1"/>
  <c r="T5157" i="1"/>
  <c r="R5158" i="1"/>
  <c r="S5158" i="1"/>
  <c r="R5159" i="1"/>
  <c r="S5159" i="1"/>
  <c r="R5160" i="1"/>
  <c r="S5160" i="1"/>
  <c r="R5161" i="1"/>
  <c r="S5161" i="1"/>
  <c r="T5161" i="1"/>
  <c r="R5162" i="1"/>
  <c r="S5162" i="1"/>
  <c r="R5163" i="1"/>
  <c r="S5163" i="1"/>
  <c r="R5164" i="1"/>
  <c r="S5164" i="1"/>
  <c r="R5165" i="1"/>
  <c r="S5165" i="1"/>
  <c r="T5165" i="1"/>
  <c r="R5166" i="1"/>
  <c r="S5166" i="1"/>
  <c r="R5167" i="1"/>
  <c r="S5167" i="1"/>
  <c r="R5168" i="1"/>
  <c r="S5168" i="1"/>
  <c r="R5169" i="1"/>
  <c r="S5169" i="1"/>
  <c r="T5169" i="1"/>
  <c r="R5170" i="1"/>
  <c r="S5170" i="1"/>
  <c r="R5171" i="1"/>
  <c r="S5171" i="1"/>
  <c r="R5172" i="1"/>
  <c r="S5172" i="1"/>
  <c r="R5173" i="1"/>
  <c r="S5173" i="1"/>
  <c r="T5173" i="1"/>
  <c r="R5174" i="1"/>
  <c r="S5174" i="1"/>
  <c r="R5175" i="1"/>
  <c r="S5175" i="1"/>
  <c r="R5176" i="1"/>
  <c r="S5176" i="1"/>
  <c r="R5177" i="1"/>
  <c r="S5177" i="1"/>
  <c r="T5177" i="1"/>
  <c r="R5178" i="1"/>
  <c r="S5178" i="1"/>
  <c r="R5179" i="1"/>
  <c r="S5179" i="1"/>
  <c r="R5180" i="1"/>
  <c r="S5180" i="1"/>
  <c r="R5181" i="1"/>
  <c r="S5181" i="1"/>
  <c r="T5181" i="1"/>
  <c r="R5182" i="1"/>
  <c r="S5182" i="1"/>
  <c r="R5183" i="1"/>
  <c r="S5183" i="1"/>
  <c r="R5184" i="1"/>
  <c r="S5184" i="1"/>
  <c r="R5185" i="1"/>
  <c r="S5185" i="1"/>
  <c r="T5185" i="1"/>
  <c r="R5186" i="1"/>
  <c r="S5186" i="1"/>
  <c r="R5187" i="1"/>
  <c r="S5187" i="1"/>
  <c r="R5188" i="1"/>
  <c r="S5188" i="1"/>
  <c r="R5189" i="1"/>
  <c r="S5189" i="1"/>
  <c r="T5189" i="1"/>
  <c r="R5190" i="1"/>
  <c r="S5190" i="1"/>
  <c r="R5191" i="1"/>
  <c r="S5191" i="1"/>
  <c r="R5192" i="1"/>
  <c r="S5192" i="1"/>
  <c r="R5193" i="1"/>
  <c r="S5193" i="1"/>
  <c r="T5193" i="1"/>
  <c r="R5194" i="1"/>
  <c r="S5194" i="1"/>
  <c r="R5195" i="1"/>
  <c r="S5195" i="1"/>
  <c r="R5196" i="1"/>
  <c r="S5196" i="1"/>
  <c r="R5197" i="1"/>
  <c r="S5197" i="1"/>
  <c r="T5197" i="1"/>
  <c r="R5198" i="1"/>
  <c r="S5198" i="1"/>
  <c r="R5199" i="1"/>
  <c r="S5199" i="1"/>
  <c r="R5200" i="1"/>
  <c r="S5200" i="1"/>
  <c r="R5201" i="1"/>
  <c r="S5201" i="1"/>
  <c r="T5201" i="1"/>
  <c r="R5202" i="1"/>
  <c r="S5202" i="1"/>
  <c r="R5203" i="1"/>
  <c r="S5203" i="1"/>
  <c r="R5204" i="1"/>
  <c r="S5204" i="1"/>
  <c r="R5205" i="1"/>
  <c r="S5205" i="1"/>
  <c r="T5205" i="1"/>
  <c r="R5206" i="1"/>
  <c r="S5206" i="1"/>
  <c r="R5207" i="1"/>
  <c r="S5207" i="1"/>
  <c r="R5208" i="1"/>
  <c r="S5208" i="1"/>
  <c r="R5209" i="1"/>
  <c r="S5209" i="1"/>
  <c r="T5209" i="1"/>
  <c r="R5210" i="1"/>
  <c r="S5210" i="1"/>
  <c r="R5211" i="1"/>
  <c r="S5211" i="1"/>
  <c r="R5212" i="1"/>
  <c r="S5212" i="1"/>
  <c r="R5213" i="1"/>
  <c r="S5213" i="1"/>
  <c r="T5213" i="1"/>
  <c r="R5214" i="1"/>
  <c r="S5214" i="1"/>
  <c r="R5215" i="1"/>
  <c r="S5215" i="1"/>
  <c r="R5216" i="1"/>
  <c r="S5216" i="1"/>
  <c r="R5217" i="1"/>
  <c r="S5217" i="1"/>
  <c r="T5217" i="1"/>
  <c r="R5218" i="1"/>
  <c r="S5218" i="1"/>
  <c r="R5219" i="1"/>
  <c r="S5219" i="1"/>
  <c r="R5220" i="1"/>
  <c r="S5220" i="1"/>
  <c r="R5221" i="1"/>
  <c r="S5221" i="1"/>
  <c r="T5221" i="1"/>
  <c r="R5222" i="1"/>
  <c r="S5222" i="1"/>
  <c r="R5223" i="1"/>
  <c r="S5223" i="1"/>
  <c r="S5224" i="1"/>
  <c r="S5225" i="1" s="1"/>
  <c r="R5225" i="1"/>
  <c r="R5226" i="1" s="1"/>
  <c r="T5225" i="1"/>
  <c r="R5228" i="1"/>
  <c r="S5228" i="1"/>
  <c r="R5229" i="1"/>
  <c r="S5229" i="1"/>
  <c r="T5229" i="1"/>
  <c r="R5230" i="1"/>
  <c r="S5230" i="1"/>
  <c r="R5231" i="1"/>
  <c r="S5231" i="1"/>
  <c r="R5232" i="1"/>
  <c r="S5232" i="1"/>
  <c r="R5233" i="1"/>
  <c r="S5233" i="1"/>
  <c r="T5233" i="1"/>
  <c r="R5234" i="1"/>
  <c r="S5234" i="1"/>
  <c r="R5235" i="1"/>
  <c r="S5235" i="1"/>
  <c r="R5236" i="1"/>
  <c r="S5236" i="1"/>
  <c r="R5237" i="1"/>
  <c r="S5237" i="1"/>
  <c r="T5237" i="1"/>
  <c r="R5238" i="1"/>
  <c r="S5238" i="1"/>
  <c r="R5239" i="1"/>
  <c r="S5239" i="1"/>
  <c r="S5240" i="1"/>
  <c r="S5241" i="1" s="1"/>
  <c r="R5241" i="1"/>
  <c r="R5242" i="1" s="1"/>
  <c r="T5241" i="1"/>
  <c r="R5244" i="1"/>
  <c r="S5244" i="1"/>
  <c r="R5245" i="1"/>
  <c r="S5245" i="1"/>
  <c r="T5245" i="1"/>
  <c r="R5246" i="1"/>
  <c r="S5246" i="1"/>
  <c r="R5247" i="1"/>
  <c r="S5247" i="1"/>
  <c r="R5248" i="1"/>
  <c r="S5248" i="1"/>
  <c r="R5249" i="1"/>
  <c r="S5249" i="1"/>
  <c r="T5249" i="1"/>
  <c r="R5250" i="1"/>
  <c r="S5250" i="1"/>
  <c r="R5251" i="1"/>
  <c r="S5251" i="1"/>
  <c r="S5252" i="1"/>
  <c r="S5253" i="1" s="1"/>
  <c r="R5253" i="1"/>
  <c r="R5252" i="1" s="1"/>
  <c r="T5253" i="1"/>
  <c r="S5256" i="1"/>
  <c r="S5257" i="1" s="1"/>
  <c r="R5257" i="1"/>
  <c r="T5257" i="1"/>
  <c r="R5260" i="1"/>
  <c r="S5260" i="1"/>
  <c r="R5261" i="1"/>
  <c r="S5261" i="1"/>
  <c r="T5261" i="1"/>
  <c r="R5262" i="1"/>
  <c r="S5262" i="1"/>
  <c r="R5263" i="1"/>
  <c r="S5263" i="1"/>
  <c r="R5264" i="1"/>
  <c r="S5264" i="1"/>
  <c r="R5265" i="1"/>
  <c r="S5265" i="1"/>
  <c r="T5265" i="1"/>
  <c r="R5266" i="1"/>
  <c r="S5266" i="1"/>
  <c r="R5267" i="1"/>
  <c r="S5267" i="1"/>
  <c r="R5268" i="1"/>
  <c r="S5268" i="1"/>
  <c r="R5269" i="1"/>
  <c r="S5269" i="1"/>
  <c r="T5269" i="1"/>
  <c r="R5270" i="1"/>
  <c r="S5270" i="1"/>
  <c r="R5271" i="1"/>
  <c r="S5271" i="1"/>
  <c r="R5272" i="1"/>
  <c r="S5272" i="1"/>
  <c r="R5273" i="1"/>
  <c r="S5273" i="1"/>
  <c r="T5273" i="1"/>
  <c r="R5274" i="1"/>
  <c r="S5274" i="1"/>
  <c r="R5275" i="1"/>
  <c r="S5275" i="1"/>
  <c r="R5276" i="1"/>
  <c r="S5276" i="1"/>
  <c r="R5277" i="1"/>
  <c r="S5277" i="1"/>
  <c r="T5277" i="1"/>
  <c r="R5278" i="1"/>
  <c r="S5278" i="1"/>
  <c r="R5279" i="1"/>
  <c r="S5279" i="1"/>
  <c r="R5280" i="1"/>
  <c r="S5280" i="1"/>
  <c r="R5281" i="1"/>
  <c r="S5281" i="1"/>
  <c r="T5281" i="1"/>
  <c r="R5282" i="1"/>
  <c r="S5282" i="1"/>
  <c r="R5283" i="1"/>
  <c r="S5283" i="1"/>
  <c r="R5284" i="1"/>
  <c r="S5284" i="1"/>
  <c r="R5285" i="1"/>
  <c r="S5285" i="1"/>
  <c r="T5285" i="1"/>
  <c r="R5286" i="1"/>
  <c r="S5286" i="1"/>
  <c r="R5287" i="1"/>
  <c r="S5287" i="1"/>
  <c r="R5288" i="1"/>
  <c r="S5288" i="1"/>
  <c r="R5289" i="1"/>
  <c r="S5289" i="1"/>
  <c r="T5289" i="1"/>
  <c r="R5290" i="1"/>
  <c r="S5290" i="1"/>
  <c r="R5291" i="1"/>
  <c r="S5291" i="1"/>
  <c r="R5292" i="1"/>
  <c r="S5292" i="1"/>
  <c r="R5293" i="1"/>
  <c r="S5293" i="1"/>
  <c r="T5293" i="1"/>
  <c r="R5294" i="1"/>
  <c r="S5294" i="1"/>
  <c r="R5295" i="1"/>
  <c r="S5295" i="1"/>
  <c r="R5296" i="1"/>
  <c r="S5296" i="1"/>
  <c r="R5297" i="1"/>
  <c r="S5297" i="1"/>
  <c r="T5297" i="1"/>
  <c r="R5298" i="1"/>
  <c r="S5298" i="1"/>
  <c r="R5299" i="1"/>
  <c r="S5299" i="1"/>
  <c r="R5300" i="1"/>
  <c r="S5300" i="1"/>
  <c r="R5301" i="1"/>
  <c r="S5301" i="1"/>
  <c r="T5301" i="1"/>
  <c r="R5302" i="1"/>
  <c r="S5302" i="1"/>
  <c r="R5303" i="1"/>
  <c r="S5303" i="1"/>
  <c r="S5304" i="1"/>
  <c r="S5307" i="1" s="1"/>
  <c r="R5305" i="1"/>
  <c r="R5304" i="1" s="1"/>
  <c r="T5305" i="1"/>
  <c r="R5308" i="1"/>
  <c r="S5308" i="1"/>
  <c r="R5309" i="1"/>
  <c r="S5309" i="1"/>
  <c r="T5309" i="1"/>
  <c r="R5310" i="1"/>
  <c r="S5310" i="1"/>
  <c r="R5311" i="1"/>
  <c r="S5311" i="1"/>
  <c r="R5312" i="1"/>
  <c r="S5312" i="1"/>
  <c r="R5313" i="1"/>
  <c r="S5313" i="1"/>
  <c r="T5313" i="1"/>
  <c r="R5314" i="1"/>
  <c r="S5314" i="1"/>
  <c r="R5315" i="1"/>
  <c r="S5315" i="1"/>
  <c r="S5316" i="1"/>
  <c r="S5318" i="1" s="1"/>
  <c r="R5317" i="1"/>
  <c r="R5318" i="1" s="1"/>
  <c r="T5317" i="1"/>
  <c r="S5320" i="1"/>
  <c r="S5321" i="1" s="1"/>
  <c r="R5321" i="1"/>
  <c r="R5323" i="1" s="1"/>
  <c r="T5321" i="1"/>
  <c r="R5324" i="1"/>
  <c r="S5324" i="1"/>
  <c r="R5325" i="1"/>
  <c r="S5325" i="1"/>
  <c r="T5325" i="1"/>
  <c r="R5326" i="1"/>
  <c r="S5326" i="1"/>
  <c r="R5327" i="1"/>
  <c r="S5327" i="1"/>
  <c r="S5328" i="1"/>
  <c r="S5330" i="1" s="1"/>
  <c r="R5329" i="1"/>
  <c r="R5330" i="1" s="1"/>
  <c r="T5329" i="1"/>
  <c r="R5332" i="1"/>
  <c r="S5332" i="1"/>
  <c r="R5333" i="1"/>
  <c r="S5333" i="1"/>
  <c r="T5333" i="1"/>
  <c r="R5334" i="1"/>
  <c r="S5334" i="1"/>
  <c r="R5335" i="1"/>
  <c r="S5335" i="1"/>
  <c r="R5336" i="1"/>
  <c r="S5336" i="1"/>
  <c r="R5337" i="1"/>
  <c r="S5337" i="1"/>
  <c r="T5337" i="1"/>
  <c r="R5338" i="1"/>
  <c r="S5338" i="1"/>
  <c r="R5339" i="1"/>
  <c r="S5339" i="1"/>
  <c r="R5340" i="1"/>
  <c r="S5340" i="1"/>
  <c r="R5341" i="1"/>
  <c r="S5341" i="1"/>
  <c r="T5341" i="1"/>
  <c r="R5342" i="1"/>
  <c r="S5342" i="1"/>
  <c r="R5343" i="1"/>
  <c r="S5343" i="1"/>
  <c r="S5344" i="1"/>
  <c r="S5345" i="1" s="1"/>
  <c r="R5345" i="1"/>
  <c r="R5347" i="1" s="1"/>
  <c r="T5345" i="1"/>
  <c r="R5348" i="1"/>
  <c r="S5348" i="1"/>
  <c r="R5349" i="1"/>
  <c r="S5349" i="1"/>
  <c r="T5349" i="1"/>
  <c r="R5350" i="1"/>
  <c r="S5350" i="1"/>
  <c r="R5351" i="1"/>
  <c r="S5351" i="1"/>
  <c r="R5352" i="1"/>
  <c r="S5352" i="1"/>
  <c r="R5353" i="1"/>
  <c r="S5353" i="1"/>
  <c r="T5353" i="1"/>
  <c r="R5354" i="1"/>
  <c r="S5354" i="1"/>
  <c r="R5355" i="1"/>
  <c r="S5355" i="1"/>
  <c r="R5356" i="1"/>
  <c r="S5356" i="1"/>
  <c r="R5357" i="1"/>
  <c r="S5357" i="1"/>
  <c r="T5357" i="1"/>
  <c r="R5358" i="1"/>
  <c r="S5358" i="1"/>
  <c r="R5359" i="1"/>
  <c r="S5359" i="1"/>
  <c r="R5360" i="1"/>
  <c r="S5360" i="1"/>
  <c r="R5361" i="1"/>
  <c r="S5361" i="1"/>
  <c r="T5361" i="1"/>
  <c r="R5362" i="1"/>
  <c r="S5362" i="1"/>
  <c r="R5363" i="1"/>
  <c r="S5363" i="1"/>
  <c r="R5364" i="1"/>
  <c r="S5364" i="1"/>
  <c r="R5365" i="1"/>
  <c r="S5365" i="1"/>
  <c r="T5365" i="1"/>
  <c r="R5366" i="1"/>
  <c r="S5366" i="1"/>
  <c r="R5367" i="1"/>
  <c r="S5367" i="1"/>
  <c r="R5368" i="1"/>
  <c r="S5368" i="1"/>
  <c r="R5369" i="1"/>
  <c r="S5369" i="1"/>
  <c r="T5369" i="1"/>
  <c r="R5370" i="1"/>
  <c r="S5370" i="1"/>
  <c r="R5371" i="1"/>
  <c r="S5371" i="1"/>
  <c r="R5372" i="1"/>
  <c r="S5372" i="1"/>
  <c r="R5373" i="1"/>
  <c r="S5373" i="1"/>
  <c r="T5373" i="1"/>
  <c r="R5374" i="1"/>
  <c r="S5374" i="1"/>
  <c r="R5375" i="1"/>
  <c r="S5375" i="1"/>
  <c r="R5376" i="1"/>
  <c r="S5376" i="1"/>
  <c r="R5377" i="1"/>
  <c r="S5377" i="1"/>
  <c r="T5377" i="1"/>
  <c r="R5378" i="1"/>
  <c r="S5378" i="1"/>
  <c r="R5379" i="1"/>
  <c r="S5379" i="1"/>
  <c r="R5380" i="1"/>
  <c r="S5380" i="1"/>
  <c r="R5381" i="1"/>
  <c r="S5381" i="1"/>
  <c r="T5381" i="1"/>
  <c r="R5382" i="1"/>
  <c r="S5382" i="1"/>
  <c r="R5383" i="1"/>
  <c r="S5383" i="1"/>
  <c r="R5384" i="1"/>
  <c r="S5384" i="1"/>
  <c r="R5385" i="1"/>
  <c r="S5385" i="1"/>
  <c r="T5385" i="1"/>
  <c r="R5386" i="1"/>
  <c r="S5386" i="1"/>
  <c r="R5387" i="1"/>
  <c r="S5387" i="1"/>
  <c r="R5388" i="1"/>
  <c r="S5388" i="1"/>
  <c r="R5389" i="1"/>
  <c r="S5389" i="1"/>
  <c r="T5389" i="1"/>
  <c r="R5390" i="1"/>
  <c r="S5390" i="1"/>
  <c r="R5391" i="1"/>
  <c r="S5391" i="1"/>
  <c r="R5392" i="1"/>
  <c r="S5392" i="1"/>
  <c r="R5393" i="1"/>
  <c r="S5393" i="1"/>
  <c r="T5393" i="1"/>
  <c r="R5394" i="1"/>
  <c r="S5394" i="1"/>
  <c r="R5395" i="1"/>
  <c r="S5395" i="1"/>
  <c r="R5396" i="1"/>
  <c r="S5396" i="1"/>
  <c r="R5397" i="1"/>
  <c r="S5397" i="1"/>
  <c r="T5397" i="1"/>
  <c r="R5398" i="1"/>
  <c r="S5398" i="1"/>
  <c r="R5399" i="1"/>
  <c r="S5399" i="1"/>
  <c r="R5400" i="1"/>
  <c r="S5400" i="1"/>
  <c r="R5401" i="1"/>
  <c r="S5401" i="1"/>
  <c r="T5401" i="1"/>
  <c r="R5402" i="1"/>
  <c r="S5402" i="1"/>
  <c r="R5403" i="1"/>
  <c r="S5403" i="1"/>
  <c r="R5404" i="1"/>
  <c r="S5404" i="1"/>
  <c r="R5405" i="1"/>
  <c r="S5405" i="1"/>
  <c r="T5405" i="1"/>
  <c r="R5406" i="1"/>
  <c r="S5406" i="1"/>
  <c r="R5407" i="1"/>
  <c r="S5407" i="1"/>
  <c r="R5408" i="1"/>
  <c r="S5408" i="1"/>
  <c r="R5409" i="1"/>
  <c r="S5409" i="1"/>
  <c r="T5409" i="1"/>
  <c r="R5410" i="1"/>
  <c r="S5410" i="1"/>
  <c r="R5411" i="1"/>
  <c r="S5411" i="1"/>
  <c r="R5412" i="1"/>
  <c r="S5412" i="1"/>
  <c r="R5413" i="1"/>
  <c r="S5413" i="1"/>
  <c r="T5413" i="1"/>
  <c r="R5414" i="1"/>
  <c r="S5414" i="1"/>
  <c r="R5415" i="1"/>
  <c r="S5415" i="1"/>
  <c r="R5416" i="1"/>
  <c r="S5416" i="1"/>
  <c r="R5417" i="1"/>
  <c r="S5417" i="1"/>
  <c r="T5417" i="1"/>
  <c r="R5418" i="1"/>
  <c r="S5418" i="1"/>
  <c r="R5419" i="1"/>
  <c r="S5419" i="1"/>
  <c r="S5420" i="1"/>
  <c r="S5422" i="1" s="1"/>
  <c r="R5421" i="1"/>
  <c r="R5422" i="1" s="1"/>
  <c r="T5421" i="1"/>
  <c r="R5424" i="1"/>
  <c r="S5424" i="1"/>
  <c r="R5425" i="1"/>
  <c r="S5425" i="1"/>
  <c r="T5425" i="1"/>
  <c r="R5426" i="1"/>
  <c r="S5426" i="1"/>
  <c r="R5427" i="1"/>
  <c r="S5427" i="1"/>
  <c r="R5428" i="1"/>
  <c r="S5428" i="1"/>
  <c r="R5429" i="1"/>
  <c r="S5429" i="1"/>
  <c r="T5429" i="1"/>
  <c r="R5430" i="1"/>
  <c r="S5430" i="1"/>
  <c r="R5431" i="1"/>
  <c r="S5431" i="1"/>
  <c r="R5432" i="1"/>
  <c r="S5432" i="1"/>
  <c r="R5433" i="1"/>
  <c r="S5433" i="1"/>
  <c r="T5433" i="1"/>
  <c r="R5434" i="1"/>
  <c r="S5434" i="1"/>
  <c r="R5435" i="1"/>
  <c r="S5435" i="1"/>
  <c r="R5436" i="1"/>
  <c r="S5436" i="1"/>
  <c r="R5437" i="1"/>
  <c r="S5437" i="1"/>
  <c r="T5437" i="1"/>
  <c r="R5438" i="1"/>
  <c r="S5438" i="1"/>
  <c r="R5439" i="1"/>
  <c r="S5439" i="1"/>
  <c r="R5440" i="1"/>
  <c r="S5440" i="1"/>
  <c r="R5441" i="1"/>
  <c r="S5441" i="1"/>
  <c r="T5441" i="1"/>
  <c r="R5442" i="1"/>
  <c r="S5442" i="1"/>
  <c r="R5443" i="1"/>
  <c r="S5443" i="1"/>
  <c r="R5444" i="1"/>
  <c r="S5444" i="1"/>
  <c r="R5445" i="1"/>
  <c r="S5445" i="1"/>
  <c r="T5445" i="1"/>
  <c r="R5446" i="1"/>
  <c r="S5446" i="1"/>
  <c r="R5447" i="1"/>
  <c r="S5447" i="1"/>
  <c r="R5448" i="1"/>
  <c r="S5448" i="1"/>
  <c r="R5449" i="1"/>
  <c r="S5449" i="1"/>
  <c r="T5449" i="1"/>
  <c r="R5450" i="1"/>
  <c r="S5450" i="1"/>
  <c r="R5451" i="1"/>
  <c r="S5451" i="1"/>
  <c r="R5452" i="1"/>
  <c r="S5452" i="1"/>
  <c r="R5453" i="1"/>
  <c r="S5453" i="1"/>
  <c r="T5453" i="1"/>
  <c r="R5454" i="1"/>
  <c r="S5454" i="1"/>
  <c r="R5455" i="1"/>
  <c r="S5455" i="1"/>
  <c r="R5456" i="1"/>
  <c r="S5456" i="1"/>
  <c r="R5457" i="1"/>
  <c r="S5457" i="1"/>
  <c r="T5457" i="1"/>
  <c r="R5458" i="1"/>
  <c r="S5458" i="1"/>
  <c r="R5459" i="1"/>
  <c r="S5459" i="1"/>
  <c r="S5460" i="1"/>
  <c r="S5461" i="1" s="1"/>
  <c r="R5461" i="1"/>
  <c r="R5462" i="1" s="1"/>
  <c r="T5461" i="1"/>
  <c r="R5464" i="1"/>
  <c r="S5464" i="1"/>
  <c r="R5465" i="1"/>
  <c r="S5465" i="1"/>
  <c r="T5465" i="1"/>
  <c r="R5466" i="1"/>
  <c r="S5466" i="1"/>
  <c r="R5467" i="1"/>
  <c r="S5467" i="1"/>
  <c r="R5468" i="1"/>
  <c r="S5468" i="1"/>
  <c r="R5469" i="1"/>
  <c r="S5469" i="1"/>
  <c r="T5469" i="1"/>
  <c r="R5470" i="1"/>
  <c r="S5470" i="1"/>
  <c r="R5471" i="1"/>
  <c r="S5471" i="1"/>
  <c r="R5472" i="1"/>
  <c r="S5472" i="1"/>
  <c r="R5473" i="1"/>
  <c r="S5473" i="1"/>
  <c r="T5473" i="1"/>
  <c r="R5474" i="1"/>
  <c r="S5474" i="1"/>
  <c r="R5475" i="1"/>
  <c r="S5475" i="1"/>
  <c r="R5476" i="1"/>
  <c r="S5476" i="1"/>
  <c r="R5477" i="1"/>
  <c r="S5477" i="1"/>
  <c r="T5477" i="1"/>
  <c r="R5478" i="1"/>
  <c r="S5478" i="1"/>
  <c r="R5479" i="1"/>
  <c r="S5479" i="1"/>
  <c r="R5480" i="1"/>
  <c r="S5480" i="1"/>
  <c r="R5481" i="1"/>
  <c r="S5481" i="1"/>
  <c r="T5481" i="1"/>
  <c r="R5482" i="1"/>
  <c r="S5482" i="1"/>
  <c r="R5483" i="1"/>
  <c r="S5483" i="1"/>
  <c r="R5484" i="1"/>
  <c r="S5484" i="1"/>
  <c r="R5485" i="1"/>
  <c r="S5485" i="1"/>
  <c r="T5485" i="1"/>
  <c r="R5486" i="1"/>
  <c r="S5486" i="1"/>
  <c r="R5487" i="1"/>
  <c r="S5487" i="1"/>
  <c r="R5488" i="1"/>
  <c r="S5488" i="1"/>
  <c r="R5489" i="1"/>
  <c r="S5489" i="1"/>
  <c r="T5489" i="1"/>
  <c r="R5490" i="1"/>
  <c r="S5490" i="1"/>
  <c r="R5491" i="1"/>
  <c r="S5491" i="1"/>
  <c r="R5492" i="1"/>
  <c r="S5492" i="1"/>
  <c r="R5493" i="1"/>
  <c r="S5493" i="1"/>
  <c r="T5493" i="1"/>
  <c r="R5494" i="1"/>
  <c r="S5494" i="1"/>
  <c r="R5495" i="1"/>
  <c r="S5495" i="1"/>
  <c r="R5496" i="1"/>
  <c r="S5496" i="1"/>
  <c r="R5497" i="1"/>
  <c r="S5497" i="1"/>
  <c r="T5497" i="1"/>
  <c r="R5498" i="1"/>
  <c r="S5498" i="1"/>
  <c r="R5499" i="1"/>
  <c r="S5499" i="1"/>
  <c r="R5500" i="1"/>
  <c r="S5500" i="1"/>
  <c r="R5501" i="1"/>
  <c r="S5501" i="1"/>
  <c r="T5501" i="1"/>
  <c r="R5502" i="1"/>
  <c r="S5502" i="1"/>
  <c r="R5503" i="1"/>
  <c r="S5503" i="1"/>
  <c r="R5504" i="1"/>
  <c r="S5504" i="1"/>
  <c r="R5505" i="1"/>
  <c r="S5505" i="1"/>
  <c r="T5505" i="1"/>
  <c r="R5506" i="1"/>
  <c r="S5506" i="1"/>
  <c r="R5507" i="1"/>
  <c r="S5507" i="1"/>
  <c r="R5508" i="1"/>
  <c r="S5508" i="1"/>
  <c r="R5509" i="1"/>
  <c r="S5509" i="1"/>
  <c r="T5509" i="1"/>
  <c r="R5510" i="1"/>
  <c r="S5510" i="1"/>
  <c r="R5511" i="1"/>
  <c r="S5511" i="1"/>
  <c r="R5512" i="1"/>
  <c r="S5512" i="1"/>
  <c r="R5513" i="1"/>
  <c r="S5513" i="1"/>
  <c r="T5513" i="1"/>
  <c r="R5514" i="1"/>
  <c r="S5514" i="1"/>
  <c r="R5515" i="1"/>
  <c r="S5515" i="1"/>
  <c r="R5516" i="1"/>
  <c r="S5516" i="1"/>
  <c r="R5517" i="1"/>
  <c r="S5517" i="1"/>
  <c r="T5517" i="1"/>
  <c r="R5518" i="1"/>
  <c r="S5518" i="1"/>
  <c r="R5519" i="1"/>
  <c r="S5519" i="1"/>
  <c r="R5520" i="1"/>
  <c r="S5520" i="1"/>
  <c r="R5521" i="1"/>
  <c r="S5521" i="1"/>
  <c r="T5521" i="1"/>
  <c r="R5522" i="1"/>
  <c r="S5522" i="1"/>
  <c r="R5523" i="1"/>
  <c r="S5523" i="1"/>
  <c r="R5524" i="1"/>
  <c r="S5524" i="1"/>
  <c r="R5525" i="1"/>
  <c r="S5525" i="1"/>
  <c r="T5525" i="1"/>
  <c r="R5526" i="1"/>
  <c r="S5526" i="1"/>
  <c r="R5527" i="1"/>
  <c r="S5527" i="1"/>
  <c r="R5528" i="1"/>
  <c r="S5528" i="1"/>
  <c r="R5529" i="1"/>
  <c r="S5529" i="1"/>
  <c r="T5529" i="1"/>
  <c r="R5530" i="1"/>
  <c r="S5530" i="1"/>
  <c r="R5531" i="1"/>
  <c r="S5531" i="1"/>
  <c r="R5532" i="1"/>
  <c r="S5532" i="1"/>
  <c r="R5533" i="1"/>
  <c r="S5533" i="1"/>
  <c r="T5533" i="1"/>
  <c r="R5534" i="1"/>
  <c r="S5534" i="1"/>
  <c r="R5535" i="1"/>
  <c r="S5535" i="1"/>
  <c r="S5536" i="1"/>
  <c r="S5538" i="1" s="1"/>
  <c r="R5537" i="1"/>
  <c r="R5538" i="1" s="1"/>
  <c r="T5537" i="1"/>
  <c r="R5540" i="1"/>
  <c r="S5540" i="1"/>
  <c r="R5541" i="1"/>
  <c r="S5541" i="1"/>
  <c r="T5541" i="1"/>
  <c r="R5542" i="1"/>
  <c r="S5542" i="1"/>
  <c r="R5543" i="1"/>
  <c r="S5543" i="1"/>
  <c r="R5544" i="1"/>
  <c r="S5544" i="1"/>
  <c r="R5545" i="1"/>
  <c r="S5545" i="1"/>
  <c r="T5545" i="1"/>
  <c r="R5546" i="1"/>
  <c r="S5546" i="1"/>
  <c r="R5547" i="1"/>
  <c r="S5547" i="1"/>
  <c r="S5548" i="1"/>
  <c r="S5551" i="1" s="1"/>
  <c r="R5549" i="1"/>
  <c r="R5548" i="1" s="1"/>
  <c r="T5549" i="1"/>
  <c r="S5552" i="1"/>
  <c r="S5554" i="1" s="1"/>
  <c r="R5553" i="1"/>
  <c r="R5552" i="1" s="1"/>
  <c r="T5553" i="1"/>
  <c r="R5556" i="1"/>
  <c r="S5556" i="1"/>
  <c r="R5557" i="1"/>
  <c r="S5557" i="1"/>
  <c r="T5557" i="1"/>
  <c r="R5558" i="1"/>
  <c r="S5558" i="1"/>
  <c r="R5559" i="1"/>
  <c r="S5559" i="1"/>
  <c r="R5560" i="1"/>
  <c r="S5560" i="1"/>
  <c r="R5561" i="1"/>
  <c r="S5561" i="1"/>
  <c r="T5561" i="1"/>
  <c r="R5562" i="1"/>
  <c r="S5562" i="1"/>
  <c r="R5563" i="1"/>
  <c r="S5563" i="1"/>
  <c r="S5564" i="1"/>
  <c r="S5566" i="1" s="1"/>
  <c r="R5565" i="1"/>
  <c r="R5564" i="1" s="1"/>
  <c r="T5565" i="1"/>
  <c r="S5568" i="1"/>
  <c r="S5570" i="1" s="1"/>
  <c r="R5569" i="1"/>
  <c r="R5570" i="1" s="1"/>
  <c r="T5569" i="1"/>
  <c r="S5572" i="1"/>
  <c r="S5574" i="1" s="1"/>
  <c r="R5573" i="1"/>
  <c r="R5572" i="1" s="1"/>
  <c r="T5573" i="1"/>
  <c r="S5576" i="1"/>
  <c r="S5579" i="1" s="1"/>
  <c r="R5577" i="1"/>
  <c r="R5578" i="1" s="1"/>
  <c r="T5577" i="1"/>
  <c r="S5580" i="1"/>
  <c r="S5583" i="1" s="1"/>
  <c r="R5581" i="1"/>
  <c r="R5580" i="1" s="1"/>
  <c r="T5581" i="1"/>
  <c r="S5584" i="1"/>
  <c r="S5585" i="1" s="1"/>
  <c r="R5585" i="1"/>
  <c r="R5586" i="1" s="1"/>
  <c r="T5585" i="1"/>
  <c r="R5588" i="1"/>
  <c r="S5588" i="1"/>
  <c r="R5589" i="1"/>
  <c r="S5589" i="1"/>
  <c r="T5589" i="1"/>
  <c r="R5590" i="1"/>
  <c r="S5590" i="1"/>
  <c r="R5591" i="1"/>
  <c r="S5591" i="1"/>
  <c r="R5592" i="1"/>
  <c r="S5592" i="1"/>
  <c r="R5593" i="1"/>
  <c r="S5593" i="1"/>
  <c r="T5593" i="1"/>
  <c r="R5594" i="1"/>
  <c r="S5594" i="1"/>
  <c r="R5595" i="1"/>
  <c r="S5595" i="1"/>
  <c r="R5596" i="1"/>
  <c r="S5596" i="1"/>
  <c r="R5597" i="1"/>
  <c r="S5597" i="1"/>
  <c r="T5597" i="1"/>
  <c r="R5598" i="1"/>
  <c r="S5598" i="1"/>
  <c r="R5599" i="1"/>
  <c r="S5599" i="1"/>
  <c r="R5600" i="1"/>
  <c r="S5600" i="1"/>
  <c r="R5601" i="1"/>
  <c r="S5601" i="1"/>
  <c r="T5601" i="1"/>
  <c r="R5602" i="1"/>
  <c r="S5602" i="1"/>
  <c r="R5603" i="1"/>
  <c r="S5603" i="1"/>
  <c r="R5604" i="1"/>
  <c r="S5604" i="1"/>
  <c r="R5605" i="1"/>
  <c r="S5605" i="1"/>
  <c r="T5605" i="1"/>
  <c r="R5606" i="1"/>
  <c r="S5606" i="1"/>
  <c r="R5607" i="1"/>
  <c r="S5607" i="1"/>
  <c r="R5608" i="1"/>
  <c r="S5608" i="1"/>
  <c r="R5609" i="1"/>
  <c r="S5609" i="1"/>
  <c r="T5609" i="1"/>
  <c r="R5610" i="1"/>
  <c r="S5610" i="1"/>
  <c r="R5611" i="1"/>
  <c r="S5611" i="1"/>
  <c r="S5612" i="1"/>
  <c r="S5614" i="1" s="1"/>
  <c r="R5613" i="1"/>
  <c r="R5614" i="1" s="1"/>
  <c r="T5613" i="1"/>
  <c r="R5616" i="1"/>
  <c r="S5616" i="1"/>
  <c r="R5617" i="1"/>
  <c r="S5617" i="1"/>
  <c r="T5617" i="1"/>
  <c r="R5618" i="1"/>
  <c r="S5618" i="1"/>
  <c r="R5619" i="1"/>
  <c r="S5619" i="1"/>
  <c r="R5620" i="1"/>
  <c r="S5620" i="1"/>
  <c r="R5621" i="1"/>
  <c r="S5621" i="1"/>
  <c r="T5621" i="1"/>
  <c r="R5622" i="1"/>
  <c r="S5622" i="1"/>
  <c r="R5623" i="1"/>
  <c r="S5623" i="1"/>
  <c r="R5624" i="1"/>
  <c r="S5624" i="1"/>
  <c r="R5625" i="1"/>
  <c r="S5625" i="1"/>
  <c r="T5625" i="1"/>
  <c r="R5626" i="1"/>
  <c r="S5626" i="1"/>
  <c r="R5627" i="1"/>
  <c r="S5627" i="1"/>
  <c r="R5628" i="1"/>
  <c r="S5628" i="1"/>
  <c r="R5629" i="1"/>
  <c r="S5629" i="1"/>
  <c r="T5629" i="1"/>
  <c r="R5630" i="1"/>
  <c r="S5630" i="1"/>
  <c r="R5631" i="1"/>
  <c r="S5631" i="1"/>
  <c r="R5632" i="1"/>
  <c r="S5632" i="1"/>
  <c r="R5633" i="1"/>
  <c r="S5633" i="1"/>
  <c r="T5633" i="1"/>
  <c r="R5634" i="1"/>
  <c r="S5634" i="1"/>
  <c r="R5635" i="1"/>
  <c r="S5635" i="1"/>
  <c r="R5636" i="1"/>
  <c r="S5636" i="1"/>
  <c r="R5637" i="1"/>
  <c r="S5637" i="1"/>
  <c r="T5637" i="1"/>
  <c r="R5638" i="1"/>
  <c r="S5638" i="1"/>
  <c r="R5639" i="1"/>
  <c r="S5639" i="1"/>
  <c r="R5640" i="1"/>
  <c r="S5640" i="1"/>
  <c r="R5641" i="1"/>
  <c r="S5641" i="1"/>
  <c r="T5641" i="1"/>
  <c r="R5642" i="1"/>
  <c r="S5642" i="1"/>
  <c r="R5643" i="1"/>
  <c r="S5643" i="1"/>
  <c r="S5644" i="1"/>
  <c r="S5646" i="1" s="1"/>
  <c r="R5645" i="1"/>
  <c r="R5644" i="1" s="1"/>
  <c r="T5645" i="1"/>
  <c r="S5648" i="1"/>
  <c r="S5650" i="1" s="1"/>
  <c r="R5649" i="1"/>
  <c r="R5648" i="1" s="1"/>
  <c r="T5649" i="1"/>
  <c r="R5652" i="1"/>
  <c r="S5652" i="1"/>
  <c r="R5653" i="1"/>
  <c r="S5653" i="1"/>
  <c r="T5653" i="1"/>
  <c r="R5654" i="1"/>
  <c r="S5654" i="1"/>
  <c r="R5655" i="1"/>
  <c r="S5655" i="1"/>
  <c r="R5656" i="1"/>
  <c r="S5656" i="1"/>
  <c r="R5657" i="1"/>
  <c r="S5657" i="1"/>
  <c r="T5657" i="1"/>
  <c r="R5658" i="1"/>
  <c r="S5658" i="1"/>
  <c r="R5659" i="1"/>
  <c r="S5659" i="1"/>
  <c r="R5660" i="1"/>
  <c r="S5660" i="1"/>
  <c r="R5661" i="1"/>
  <c r="S5661" i="1"/>
  <c r="T5661" i="1"/>
  <c r="R5662" i="1"/>
  <c r="S5662" i="1"/>
  <c r="R5663" i="1"/>
  <c r="S5663" i="1"/>
  <c r="R5664" i="1"/>
  <c r="S5664" i="1"/>
  <c r="R5665" i="1"/>
  <c r="S5665" i="1"/>
  <c r="T5665" i="1"/>
  <c r="R5666" i="1"/>
  <c r="S5666" i="1"/>
  <c r="R5667" i="1"/>
  <c r="S5667" i="1"/>
  <c r="R5668" i="1"/>
  <c r="S5668" i="1"/>
  <c r="R5669" i="1"/>
  <c r="S5669" i="1"/>
  <c r="T5669" i="1"/>
  <c r="R5670" i="1"/>
  <c r="S5670" i="1"/>
  <c r="R5671" i="1"/>
  <c r="S5671" i="1"/>
  <c r="S5672" i="1"/>
  <c r="S5674" i="1" s="1"/>
  <c r="R5673" i="1"/>
  <c r="R5674" i="1" s="1"/>
  <c r="T5673" i="1"/>
  <c r="R5676" i="1"/>
  <c r="S5676" i="1"/>
  <c r="R5677" i="1"/>
  <c r="S5677" i="1"/>
  <c r="T5677" i="1"/>
  <c r="R5678" i="1"/>
  <c r="S5678" i="1"/>
  <c r="R5679" i="1"/>
  <c r="S5679" i="1"/>
  <c r="S5680" i="1"/>
  <c r="S5683" i="1" s="1"/>
  <c r="R5681" i="1"/>
  <c r="R5682" i="1" s="1"/>
  <c r="T5681" i="1"/>
  <c r="S5684" i="1"/>
  <c r="S5686" i="1" s="1"/>
  <c r="R5685" i="1"/>
  <c r="R5686" i="1" s="1"/>
  <c r="T5685" i="1"/>
  <c r="S5688" i="1"/>
  <c r="S5689" i="1" s="1"/>
  <c r="R5689" i="1"/>
  <c r="R5690" i="1" s="1"/>
  <c r="T5689" i="1"/>
  <c r="R5692" i="1"/>
  <c r="S5692" i="1"/>
  <c r="R5693" i="1"/>
  <c r="S5693" i="1"/>
  <c r="T5693" i="1"/>
  <c r="R5694" i="1"/>
  <c r="S5694" i="1"/>
  <c r="R5695" i="1"/>
  <c r="S5695" i="1"/>
  <c r="R5696" i="1"/>
  <c r="S5696" i="1"/>
  <c r="R5697" i="1"/>
  <c r="S5697" i="1"/>
  <c r="T5697" i="1"/>
  <c r="R5698" i="1"/>
  <c r="S5698" i="1"/>
  <c r="R5699" i="1"/>
  <c r="S5699" i="1"/>
  <c r="R5700" i="1"/>
  <c r="S5700" i="1"/>
  <c r="R5701" i="1"/>
  <c r="S5701" i="1"/>
  <c r="T5701" i="1"/>
  <c r="R5702" i="1"/>
  <c r="S5702" i="1"/>
  <c r="R5703" i="1"/>
  <c r="S5703" i="1"/>
  <c r="R5704" i="1"/>
  <c r="S5704" i="1"/>
  <c r="R5705" i="1"/>
  <c r="S5705" i="1"/>
  <c r="T5705" i="1"/>
  <c r="R5706" i="1"/>
  <c r="S5706" i="1"/>
  <c r="R5707" i="1"/>
  <c r="S5707" i="1"/>
  <c r="R5708" i="1"/>
  <c r="S5708" i="1"/>
  <c r="R5709" i="1"/>
  <c r="S5709" i="1"/>
  <c r="T5709" i="1"/>
  <c r="R5710" i="1"/>
  <c r="S5710" i="1"/>
  <c r="R5711" i="1"/>
  <c r="S5711" i="1"/>
  <c r="R5712" i="1"/>
  <c r="S5712" i="1"/>
  <c r="R5713" i="1"/>
  <c r="S5713" i="1"/>
  <c r="T5713" i="1"/>
  <c r="R5714" i="1"/>
  <c r="S5714" i="1"/>
  <c r="R5715" i="1"/>
  <c r="S5715" i="1"/>
  <c r="R5716" i="1"/>
  <c r="S5716" i="1"/>
  <c r="R5717" i="1"/>
  <c r="S5717" i="1"/>
  <c r="T5717" i="1"/>
  <c r="R5718" i="1"/>
  <c r="S5718" i="1"/>
  <c r="R5719" i="1"/>
  <c r="S5719" i="1"/>
  <c r="R5720" i="1"/>
  <c r="S5720" i="1"/>
  <c r="R5721" i="1"/>
  <c r="S5721" i="1"/>
  <c r="T5721" i="1"/>
  <c r="R5722" i="1"/>
  <c r="S5722" i="1"/>
  <c r="R5723" i="1"/>
  <c r="S5723" i="1"/>
  <c r="R5724" i="1"/>
  <c r="S5724" i="1"/>
  <c r="R5725" i="1"/>
  <c r="S5725" i="1"/>
  <c r="T5725" i="1"/>
  <c r="R5726" i="1"/>
  <c r="S5726" i="1"/>
  <c r="R5727" i="1"/>
  <c r="S5727" i="1"/>
  <c r="S5728" i="1"/>
  <c r="S5731" i="1" s="1"/>
  <c r="R5729" i="1"/>
  <c r="R5728" i="1" s="1"/>
  <c r="T5729" i="1"/>
  <c r="S5732" i="1"/>
  <c r="S5734" i="1" s="1"/>
  <c r="R5733" i="1"/>
  <c r="R5734" i="1" s="1"/>
  <c r="T5733" i="1"/>
  <c r="R5736" i="1"/>
  <c r="S5736" i="1"/>
  <c r="R5737" i="1"/>
  <c r="S5737" i="1"/>
  <c r="T5737" i="1"/>
  <c r="R5738" i="1"/>
  <c r="S5738" i="1"/>
  <c r="R5739" i="1"/>
  <c r="S5739" i="1"/>
  <c r="R5740" i="1"/>
  <c r="S5740" i="1"/>
  <c r="R5741" i="1"/>
  <c r="S5741" i="1"/>
  <c r="T5741" i="1"/>
  <c r="R5742" i="1"/>
  <c r="S5742" i="1"/>
  <c r="R5743" i="1"/>
  <c r="S5743" i="1"/>
  <c r="R5744" i="1"/>
  <c r="S5744" i="1"/>
  <c r="R5745" i="1"/>
  <c r="S5745" i="1"/>
  <c r="T5745" i="1"/>
  <c r="R5746" i="1"/>
  <c r="S5746" i="1"/>
  <c r="R5747" i="1"/>
  <c r="S5747" i="1"/>
  <c r="R5748" i="1"/>
  <c r="S5748" i="1"/>
  <c r="R5749" i="1"/>
  <c r="S5749" i="1"/>
  <c r="T5749" i="1"/>
  <c r="R5750" i="1"/>
  <c r="S5750" i="1"/>
  <c r="R5751" i="1"/>
  <c r="S5751" i="1"/>
  <c r="R5752" i="1"/>
  <c r="S5752" i="1"/>
  <c r="R5753" i="1"/>
  <c r="S5753" i="1"/>
  <c r="T5753" i="1"/>
  <c r="R5754" i="1"/>
  <c r="S5754" i="1"/>
  <c r="R5755" i="1"/>
  <c r="S5755" i="1"/>
  <c r="R5756" i="1"/>
  <c r="S5756" i="1"/>
  <c r="R5757" i="1"/>
  <c r="S5757" i="1"/>
  <c r="T5757" i="1"/>
  <c r="R5758" i="1"/>
  <c r="S5758" i="1"/>
  <c r="R5759" i="1"/>
  <c r="S5759" i="1"/>
  <c r="R5760" i="1"/>
  <c r="S5760" i="1"/>
  <c r="R5761" i="1"/>
  <c r="S5761" i="1"/>
  <c r="T5761" i="1"/>
  <c r="R5762" i="1"/>
  <c r="S5762" i="1"/>
  <c r="R5763" i="1"/>
  <c r="S5763" i="1"/>
  <c r="R5764" i="1"/>
  <c r="S5764" i="1"/>
  <c r="R5765" i="1"/>
  <c r="S5765" i="1"/>
  <c r="T5765" i="1"/>
  <c r="R5766" i="1"/>
  <c r="S5766" i="1"/>
  <c r="R5767" i="1"/>
  <c r="S5767" i="1"/>
  <c r="R5768" i="1"/>
  <c r="S5768" i="1"/>
  <c r="R5769" i="1"/>
  <c r="S5769" i="1"/>
  <c r="T5769" i="1"/>
  <c r="R5770" i="1"/>
  <c r="S5770" i="1"/>
  <c r="R5771" i="1"/>
  <c r="S5771" i="1"/>
  <c r="R5772" i="1"/>
  <c r="S5772" i="1"/>
  <c r="R5773" i="1"/>
  <c r="S5773" i="1"/>
  <c r="T5773" i="1"/>
  <c r="R5774" i="1"/>
  <c r="S5774" i="1"/>
  <c r="R5775" i="1"/>
  <c r="S5775" i="1"/>
  <c r="S5776" i="1"/>
  <c r="S5779" i="1" s="1"/>
  <c r="R5777" i="1"/>
  <c r="R5778" i="1" s="1"/>
  <c r="T5777" i="1"/>
  <c r="R5780" i="1"/>
  <c r="S5780" i="1"/>
  <c r="R5781" i="1"/>
  <c r="S5781" i="1"/>
  <c r="T5781" i="1"/>
  <c r="R5782" i="1"/>
  <c r="S5782" i="1"/>
  <c r="R5783" i="1"/>
  <c r="S5783" i="1"/>
  <c r="R5784" i="1"/>
  <c r="S5784" i="1"/>
  <c r="R5785" i="1"/>
  <c r="S5785" i="1"/>
  <c r="T5785" i="1"/>
  <c r="R5786" i="1"/>
  <c r="S5786" i="1"/>
  <c r="R5787" i="1"/>
  <c r="S5787" i="1"/>
  <c r="R5788" i="1"/>
  <c r="S5788" i="1"/>
  <c r="R5789" i="1"/>
  <c r="S5789" i="1"/>
  <c r="T5789" i="1"/>
  <c r="R5790" i="1"/>
  <c r="S5790" i="1"/>
  <c r="R5791" i="1"/>
  <c r="S5791" i="1"/>
  <c r="R5792" i="1"/>
  <c r="S5792" i="1"/>
  <c r="R5793" i="1"/>
  <c r="S5793" i="1"/>
  <c r="T5793" i="1"/>
  <c r="R5794" i="1"/>
  <c r="S5794" i="1"/>
  <c r="R5795" i="1"/>
  <c r="S5795" i="1"/>
  <c r="R5796" i="1"/>
  <c r="S5796" i="1"/>
  <c r="R5797" i="1"/>
  <c r="S5797" i="1"/>
  <c r="T5797" i="1"/>
  <c r="R5798" i="1"/>
  <c r="S5798" i="1"/>
  <c r="R5799" i="1"/>
  <c r="S5799" i="1"/>
  <c r="R5800" i="1"/>
  <c r="S5800" i="1"/>
  <c r="R5801" i="1"/>
  <c r="S5801" i="1"/>
  <c r="T5801" i="1"/>
  <c r="R5802" i="1"/>
  <c r="S5802" i="1"/>
  <c r="R5803" i="1"/>
  <c r="S5803" i="1"/>
  <c r="R5804" i="1"/>
  <c r="S5804" i="1"/>
  <c r="R5805" i="1"/>
  <c r="S5805" i="1"/>
  <c r="T5805" i="1"/>
  <c r="R5806" i="1"/>
  <c r="S5806" i="1"/>
  <c r="R5807" i="1"/>
  <c r="S5807" i="1"/>
  <c r="R5808" i="1"/>
  <c r="S5808" i="1"/>
  <c r="R5809" i="1"/>
  <c r="S5809" i="1"/>
  <c r="T5809" i="1"/>
  <c r="R5810" i="1"/>
  <c r="S5810" i="1"/>
  <c r="R5811" i="1"/>
  <c r="S5811" i="1"/>
  <c r="R5812" i="1"/>
  <c r="S5812" i="1"/>
  <c r="R5813" i="1"/>
  <c r="S5813" i="1"/>
  <c r="T5813" i="1"/>
  <c r="R5814" i="1"/>
  <c r="S5814" i="1"/>
  <c r="R5815" i="1"/>
  <c r="S5815" i="1"/>
  <c r="R5816" i="1"/>
  <c r="S5816" i="1"/>
  <c r="R5817" i="1"/>
  <c r="S5817" i="1"/>
  <c r="T5817" i="1"/>
  <c r="R5818" i="1"/>
  <c r="S5818" i="1"/>
  <c r="R5819" i="1"/>
  <c r="S5819" i="1"/>
  <c r="R5820" i="1"/>
  <c r="S5820" i="1"/>
  <c r="R5821" i="1"/>
  <c r="S5821" i="1"/>
  <c r="T5821" i="1"/>
  <c r="R5822" i="1"/>
  <c r="S5822" i="1"/>
  <c r="R5823" i="1"/>
  <c r="S5823" i="1"/>
  <c r="R5824" i="1"/>
  <c r="S5824" i="1"/>
  <c r="R5825" i="1"/>
  <c r="S5825" i="1"/>
  <c r="T5825" i="1"/>
  <c r="R5826" i="1"/>
  <c r="S5826" i="1"/>
  <c r="R5827" i="1"/>
  <c r="S5827" i="1"/>
  <c r="S5828" i="1"/>
  <c r="S5830" i="1" s="1"/>
  <c r="R5829" i="1"/>
  <c r="R5828" i="1" s="1"/>
  <c r="T5829" i="1"/>
  <c r="R5832" i="1"/>
  <c r="S5832" i="1"/>
  <c r="R5833" i="1"/>
  <c r="S5833" i="1"/>
  <c r="T5833" i="1"/>
  <c r="R5834" i="1"/>
  <c r="S5834" i="1"/>
  <c r="R5835" i="1"/>
  <c r="S5835" i="1"/>
  <c r="R5836" i="1"/>
  <c r="S5836" i="1"/>
  <c r="R5837" i="1"/>
  <c r="S5837" i="1"/>
  <c r="T5837" i="1"/>
  <c r="R5838" i="1"/>
  <c r="S5838" i="1"/>
  <c r="R5839" i="1"/>
  <c r="S5839" i="1"/>
  <c r="R5840" i="1"/>
  <c r="S5840" i="1"/>
  <c r="R5841" i="1"/>
  <c r="S5841" i="1"/>
  <c r="T5841" i="1"/>
  <c r="R5842" i="1"/>
  <c r="S5842" i="1"/>
  <c r="R5843" i="1"/>
  <c r="S5843" i="1"/>
  <c r="S5844" i="1"/>
  <c r="S5847" i="1" s="1"/>
  <c r="R5845" i="1"/>
  <c r="R5846" i="1" s="1"/>
  <c r="T5845" i="1"/>
  <c r="R5848" i="1"/>
  <c r="S5848" i="1"/>
  <c r="R5849" i="1"/>
  <c r="S5849" i="1"/>
  <c r="T5849" i="1"/>
  <c r="R5850" i="1"/>
  <c r="S5850" i="1"/>
  <c r="R5851" i="1"/>
  <c r="S5851" i="1"/>
  <c r="R5852" i="1"/>
  <c r="S5852" i="1"/>
  <c r="R5853" i="1"/>
  <c r="S5853" i="1"/>
  <c r="T5853" i="1"/>
  <c r="R5854" i="1"/>
  <c r="S5854" i="1"/>
  <c r="R5855" i="1"/>
  <c r="S5855" i="1"/>
  <c r="R5856" i="1"/>
  <c r="S5856" i="1"/>
  <c r="R5857" i="1"/>
  <c r="S5857" i="1"/>
  <c r="T5857" i="1"/>
  <c r="R5858" i="1"/>
  <c r="S5858" i="1"/>
  <c r="R5859" i="1"/>
  <c r="S5859" i="1"/>
  <c r="S5860" i="1"/>
  <c r="S5861" i="1" s="1"/>
  <c r="R5861" i="1"/>
  <c r="R5860" i="1" s="1"/>
  <c r="T5861" i="1"/>
  <c r="S5864" i="1"/>
  <c r="S5866" i="1" s="1"/>
  <c r="R5865" i="1"/>
  <c r="R5864" i="1" s="1"/>
  <c r="T5865" i="1"/>
  <c r="R5868" i="1"/>
  <c r="S5868" i="1"/>
  <c r="R5869" i="1"/>
  <c r="S5869" i="1"/>
  <c r="T5869" i="1"/>
  <c r="R5870" i="1"/>
  <c r="S5870" i="1"/>
  <c r="R5871" i="1"/>
  <c r="S5871" i="1"/>
  <c r="R5872" i="1"/>
  <c r="S5872" i="1"/>
  <c r="R5873" i="1"/>
  <c r="S5873" i="1"/>
  <c r="T5873" i="1"/>
  <c r="R5874" i="1"/>
  <c r="S5874" i="1"/>
  <c r="R5875" i="1"/>
  <c r="S5875" i="1"/>
  <c r="R5876" i="1"/>
  <c r="S5876" i="1"/>
  <c r="R5877" i="1"/>
  <c r="S5877" i="1"/>
  <c r="T5877" i="1"/>
  <c r="R5878" i="1"/>
  <c r="S5878" i="1"/>
  <c r="R5879" i="1"/>
  <c r="S5879" i="1"/>
  <c r="R5880" i="1"/>
  <c r="S5880" i="1"/>
  <c r="R5881" i="1"/>
  <c r="S5881" i="1"/>
  <c r="T5881" i="1"/>
  <c r="R5882" i="1"/>
  <c r="S5882" i="1"/>
  <c r="R5883" i="1"/>
  <c r="S5883" i="1"/>
  <c r="S5884" i="1"/>
  <c r="S5886" i="1" s="1"/>
  <c r="R5885" i="1"/>
  <c r="R5886" i="1" s="1"/>
  <c r="T5885" i="1"/>
  <c r="R5888" i="1"/>
  <c r="S5888" i="1"/>
  <c r="R5889" i="1"/>
  <c r="S5889" i="1"/>
  <c r="T5889" i="1"/>
  <c r="R5890" i="1"/>
  <c r="S5890" i="1"/>
  <c r="R5891" i="1"/>
  <c r="S5891" i="1"/>
  <c r="R5892" i="1"/>
  <c r="S5892" i="1"/>
  <c r="R5893" i="1"/>
  <c r="S5893" i="1"/>
  <c r="T5893" i="1"/>
  <c r="R5894" i="1"/>
  <c r="S5894" i="1"/>
  <c r="R5895" i="1"/>
  <c r="S5895" i="1"/>
  <c r="S5896" i="1"/>
  <c r="S5897" i="1" s="1"/>
  <c r="R5897" i="1"/>
  <c r="R5898" i="1" s="1"/>
  <c r="T5897" i="1"/>
  <c r="S5900" i="1"/>
  <c r="S5903" i="1" s="1"/>
  <c r="R5901" i="1"/>
  <c r="R5900" i="1" s="1"/>
  <c r="T5901" i="1"/>
  <c r="R5904" i="1"/>
  <c r="S5904" i="1"/>
  <c r="R5905" i="1"/>
  <c r="S5905" i="1"/>
  <c r="T5905" i="1"/>
  <c r="R5906" i="1"/>
  <c r="S5906" i="1"/>
  <c r="R5907" i="1"/>
  <c r="S5907" i="1"/>
  <c r="R5908" i="1"/>
  <c r="S5908" i="1"/>
  <c r="R5909" i="1"/>
  <c r="S5909" i="1"/>
  <c r="T5909" i="1"/>
  <c r="R5910" i="1"/>
  <c r="S5910" i="1"/>
  <c r="R5911" i="1"/>
  <c r="S5911" i="1"/>
  <c r="R5912" i="1"/>
  <c r="S5912" i="1"/>
  <c r="R5913" i="1"/>
  <c r="S5913" i="1"/>
  <c r="T5913" i="1"/>
  <c r="R5914" i="1"/>
  <c r="S5914" i="1"/>
  <c r="R5915" i="1"/>
  <c r="S5915" i="1"/>
  <c r="S5916" i="1"/>
  <c r="S5918" i="1" s="1"/>
  <c r="R5917" i="1"/>
  <c r="R5916" i="1" s="1"/>
  <c r="T5917" i="1"/>
  <c r="S5920" i="1"/>
  <c r="S5921" i="1" s="1"/>
  <c r="R5921" i="1"/>
  <c r="R5922" i="1" s="1"/>
  <c r="T5921" i="1"/>
  <c r="S5924" i="1"/>
  <c r="S5927" i="1" s="1"/>
  <c r="R5925" i="1"/>
  <c r="R5924" i="1" s="1"/>
  <c r="T5925" i="1"/>
  <c r="S5928" i="1"/>
  <c r="S5931" i="1" s="1"/>
  <c r="R5929" i="1"/>
  <c r="R5931" i="1" s="1"/>
  <c r="T5929" i="1"/>
  <c r="S5932" i="1"/>
  <c r="S5934" i="1" s="1"/>
  <c r="R5933" i="1"/>
  <c r="R5935" i="1" s="1"/>
  <c r="T5933" i="1"/>
  <c r="S5936" i="1"/>
  <c r="S5937" i="1" s="1"/>
  <c r="R5937" i="1"/>
  <c r="R5938" i="1" s="1"/>
  <c r="T5937" i="1"/>
  <c r="S5940" i="1"/>
  <c r="S5943" i="1" s="1"/>
  <c r="R5941" i="1"/>
  <c r="R5943" i="1" s="1"/>
  <c r="T5941" i="1"/>
  <c r="S5944" i="1"/>
  <c r="S5945" i="1" s="1"/>
  <c r="R5945" i="1"/>
  <c r="R5946" i="1" s="1"/>
  <c r="T5945" i="1"/>
  <c r="S5948" i="1"/>
  <c r="S5949" i="1" s="1"/>
  <c r="R5949" i="1"/>
  <c r="R5950" i="1" s="1"/>
  <c r="T5949" i="1"/>
  <c r="S5952" i="1"/>
  <c r="S5953" i="1" s="1"/>
  <c r="R5953" i="1"/>
  <c r="R5954" i="1" s="1"/>
  <c r="T5953" i="1"/>
  <c r="S5956" i="1"/>
  <c r="S5958" i="1" s="1"/>
  <c r="R5957" i="1"/>
  <c r="R5959" i="1" s="1"/>
  <c r="T5957" i="1"/>
  <c r="S5960" i="1"/>
  <c r="S5961" i="1" s="1"/>
  <c r="R5961" i="1"/>
  <c r="R5962" i="1" s="1"/>
  <c r="T5961" i="1"/>
  <c r="S5964" i="1"/>
  <c r="S5966" i="1" s="1"/>
  <c r="R5965" i="1"/>
  <c r="R5967" i="1" s="1"/>
  <c r="T5965" i="1"/>
  <c r="S5968" i="1"/>
  <c r="S5971" i="1" s="1"/>
  <c r="R5969" i="1"/>
  <c r="R5971" i="1" s="1"/>
  <c r="T5969" i="1"/>
  <c r="S5972" i="1"/>
  <c r="S5975" i="1" s="1"/>
  <c r="R5973" i="1"/>
  <c r="R5975" i="1" s="1"/>
  <c r="T5973" i="1"/>
  <c r="S5976" i="1"/>
  <c r="S5977" i="1" s="1"/>
  <c r="R5977" i="1"/>
  <c r="R5978" i="1" s="1"/>
  <c r="T5977" i="1"/>
  <c r="R5980" i="1"/>
  <c r="S5980" i="1"/>
  <c r="R5981" i="1"/>
  <c r="S5981" i="1"/>
  <c r="T5981" i="1"/>
  <c r="R5982" i="1"/>
  <c r="S5982" i="1"/>
  <c r="R5983" i="1"/>
  <c r="S5983" i="1"/>
  <c r="R5984" i="1"/>
  <c r="S5984" i="1"/>
  <c r="R5985" i="1"/>
  <c r="S5985" i="1"/>
  <c r="T5985" i="1"/>
  <c r="R5986" i="1"/>
  <c r="S5986" i="1"/>
  <c r="R5987" i="1"/>
  <c r="S5987" i="1"/>
  <c r="S5988" i="1"/>
  <c r="S5991" i="1" s="1"/>
  <c r="R5989" i="1"/>
  <c r="R5990" i="1" s="1"/>
  <c r="T5989" i="1"/>
  <c r="R5992" i="1"/>
  <c r="S5992" i="1"/>
  <c r="R5993" i="1"/>
  <c r="S5993" i="1"/>
  <c r="T5993" i="1"/>
  <c r="R5994" i="1"/>
  <c r="S5994" i="1"/>
  <c r="R5995" i="1"/>
  <c r="S5995" i="1"/>
  <c r="R5996" i="1"/>
  <c r="S5996" i="1"/>
  <c r="R5997" i="1"/>
  <c r="S5997" i="1"/>
  <c r="T5997" i="1"/>
  <c r="R5998" i="1"/>
  <c r="S5998" i="1"/>
  <c r="R5999" i="1"/>
  <c r="S5999" i="1"/>
  <c r="R6000" i="1"/>
  <c r="S6000" i="1"/>
  <c r="R6001" i="1"/>
  <c r="S6001" i="1"/>
  <c r="T6001" i="1"/>
  <c r="R6002" i="1"/>
  <c r="S6002" i="1"/>
  <c r="R6003" i="1"/>
  <c r="S6003" i="1"/>
  <c r="R6004" i="1"/>
  <c r="S6004" i="1"/>
  <c r="R6005" i="1"/>
  <c r="S6005" i="1"/>
  <c r="T6005" i="1"/>
  <c r="R6006" i="1"/>
  <c r="S6006" i="1"/>
  <c r="R6007" i="1"/>
  <c r="S6007" i="1"/>
  <c r="R6008" i="1"/>
  <c r="S6008" i="1"/>
  <c r="R6009" i="1"/>
  <c r="S6009" i="1"/>
  <c r="T6009" i="1"/>
  <c r="R6010" i="1"/>
  <c r="S6010" i="1"/>
  <c r="R6011" i="1"/>
  <c r="S6011" i="1"/>
  <c r="R6012" i="1"/>
  <c r="S6012" i="1"/>
  <c r="R6013" i="1"/>
  <c r="S6013" i="1"/>
  <c r="T6013" i="1"/>
  <c r="R6014" i="1"/>
  <c r="S6014" i="1"/>
  <c r="R6015" i="1"/>
  <c r="S6015" i="1"/>
  <c r="R6016" i="1"/>
  <c r="S6016" i="1"/>
  <c r="R6017" i="1"/>
  <c r="S6017" i="1"/>
  <c r="T6017" i="1"/>
  <c r="R6018" i="1"/>
  <c r="S6018" i="1"/>
  <c r="R6019" i="1"/>
  <c r="S6019" i="1"/>
  <c r="R6020" i="1"/>
  <c r="S6020" i="1"/>
  <c r="R6021" i="1"/>
  <c r="S6021" i="1"/>
  <c r="T6021" i="1"/>
  <c r="R6022" i="1"/>
  <c r="S6022" i="1"/>
  <c r="R6023" i="1"/>
  <c r="S6023" i="1"/>
  <c r="R6024" i="1"/>
  <c r="S6024" i="1"/>
  <c r="R6025" i="1"/>
  <c r="S6025" i="1"/>
  <c r="T6025" i="1"/>
  <c r="R6026" i="1"/>
  <c r="S6026" i="1"/>
  <c r="R6027" i="1"/>
  <c r="S6027" i="1"/>
  <c r="R6028" i="1"/>
  <c r="S6028" i="1"/>
  <c r="R6029" i="1"/>
  <c r="S6029" i="1"/>
  <c r="T6029" i="1"/>
  <c r="R6030" i="1"/>
  <c r="S6030" i="1"/>
  <c r="R6031" i="1"/>
  <c r="S6031" i="1"/>
  <c r="R6032" i="1"/>
  <c r="S6032" i="1"/>
  <c r="R6033" i="1"/>
  <c r="S6033" i="1"/>
  <c r="T6033" i="1"/>
  <c r="R6034" i="1"/>
  <c r="S6034" i="1"/>
  <c r="R6035" i="1"/>
  <c r="S6035" i="1"/>
  <c r="R6036" i="1"/>
  <c r="S6036" i="1"/>
  <c r="R6037" i="1"/>
  <c r="S6037" i="1"/>
  <c r="T6037" i="1"/>
  <c r="R6038" i="1"/>
  <c r="S6038" i="1"/>
  <c r="R6039" i="1"/>
  <c r="S6039" i="1"/>
  <c r="R6040" i="1"/>
  <c r="S6040" i="1"/>
  <c r="R6041" i="1"/>
  <c r="S6041" i="1"/>
  <c r="T6041" i="1"/>
  <c r="R6042" i="1"/>
  <c r="S6042" i="1"/>
  <c r="R6043" i="1"/>
  <c r="S6043" i="1"/>
  <c r="S6044" i="1"/>
  <c r="S6046" i="1" s="1"/>
  <c r="R6045" i="1"/>
  <c r="R6046" i="1" s="1"/>
  <c r="T6045" i="1"/>
  <c r="R6048" i="1"/>
  <c r="S6048" i="1"/>
  <c r="R6049" i="1"/>
  <c r="S6049" i="1"/>
  <c r="T6049" i="1"/>
  <c r="R6050" i="1"/>
  <c r="S6050" i="1"/>
  <c r="R6051" i="1"/>
  <c r="S6051" i="1"/>
  <c r="R6052" i="1"/>
  <c r="S6052" i="1"/>
  <c r="R6053" i="1"/>
  <c r="S6053" i="1"/>
  <c r="T6053" i="1"/>
  <c r="R6054" i="1"/>
  <c r="S6054" i="1"/>
  <c r="R6055" i="1"/>
  <c r="S6055" i="1"/>
  <c r="R6056" i="1"/>
  <c r="S6056" i="1"/>
  <c r="R6057" i="1"/>
  <c r="S6057" i="1"/>
  <c r="T6057" i="1"/>
  <c r="R6058" i="1"/>
  <c r="S6058" i="1"/>
  <c r="R6059" i="1"/>
  <c r="S6059" i="1"/>
  <c r="R6060" i="1"/>
  <c r="S6060" i="1"/>
  <c r="R6061" i="1"/>
  <c r="S6061" i="1"/>
  <c r="T6061" i="1"/>
  <c r="R6062" i="1"/>
  <c r="S6062" i="1"/>
  <c r="R6063" i="1"/>
  <c r="S6063" i="1"/>
  <c r="S6064" i="1"/>
  <c r="S6067" i="1" s="1"/>
  <c r="R6065" i="1"/>
  <c r="R6066" i="1" s="1"/>
  <c r="T6065" i="1"/>
  <c r="R6068" i="1"/>
  <c r="S6068" i="1"/>
  <c r="R6069" i="1"/>
  <c r="S6069" i="1"/>
  <c r="T6069" i="1"/>
  <c r="R6070" i="1"/>
  <c r="S6070" i="1"/>
  <c r="R6071" i="1"/>
  <c r="S6071" i="1"/>
  <c r="R6072" i="1"/>
  <c r="S6072" i="1"/>
  <c r="R6073" i="1"/>
  <c r="S6073" i="1"/>
  <c r="T6073" i="1"/>
  <c r="R6074" i="1"/>
  <c r="S6074" i="1"/>
  <c r="R6075" i="1"/>
  <c r="S6075" i="1"/>
  <c r="S6076" i="1"/>
  <c r="S6077" i="1" s="1"/>
  <c r="R6077" i="1"/>
  <c r="R6078" i="1" s="1"/>
  <c r="T6077" i="1"/>
  <c r="S6080" i="1"/>
  <c r="S6083" i="1" s="1"/>
  <c r="R6081" i="1"/>
  <c r="R6080" i="1" s="1"/>
  <c r="T6081" i="1"/>
  <c r="R6084" i="1"/>
  <c r="S6084" i="1"/>
  <c r="R6085" i="1"/>
  <c r="S6085" i="1"/>
  <c r="T6085" i="1"/>
  <c r="R6086" i="1"/>
  <c r="S6086" i="1"/>
  <c r="R6087" i="1"/>
  <c r="S6087" i="1"/>
  <c r="R6088" i="1"/>
  <c r="S6088" i="1"/>
  <c r="R6089" i="1"/>
  <c r="S6089" i="1"/>
  <c r="T6089" i="1"/>
  <c r="R6090" i="1"/>
  <c r="S6090" i="1"/>
  <c r="R6091" i="1"/>
  <c r="S6091" i="1"/>
  <c r="R6092" i="1"/>
  <c r="S6092" i="1"/>
  <c r="R6093" i="1"/>
  <c r="S6093" i="1"/>
  <c r="T6093" i="1"/>
  <c r="R6094" i="1"/>
  <c r="S6094" i="1"/>
  <c r="R6095" i="1"/>
  <c r="S6095" i="1"/>
  <c r="R6096" i="1"/>
  <c r="S6096" i="1"/>
  <c r="R6097" i="1"/>
  <c r="S6097" i="1"/>
  <c r="T6097" i="1"/>
  <c r="R6098" i="1"/>
  <c r="S6098" i="1"/>
  <c r="R6099" i="1"/>
  <c r="S6099" i="1"/>
  <c r="S6100" i="1"/>
  <c r="S6103" i="1" s="1"/>
  <c r="R6101" i="1"/>
  <c r="R6102" i="1" s="1"/>
  <c r="T6101" i="1"/>
  <c r="R6104" i="1"/>
  <c r="S6104" i="1"/>
  <c r="R6105" i="1"/>
  <c r="S6105" i="1"/>
  <c r="T6105" i="1"/>
  <c r="R6106" i="1"/>
  <c r="S6106" i="1"/>
  <c r="R6107" i="1"/>
  <c r="S6107" i="1"/>
  <c r="R6108" i="1"/>
  <c r="S6108" i="1"/>
  <c r="R6109" i="1"/>
  <c r="S6109" i="1"/>
  <c r="T6109" i="1"/>
  <c r="R6110" i="1"/>
  <c r="S6110" i="1"/>
  <c r="R6111" i="1"/>
  <c r="S6111" i="1"/>
  <c r="R6112" i="1"/>
  <c r="S6112" i="1"/>
  <c r="R6113" i="1"/>
  <c r="S6113" i="1"/>
  <c r="T6113" i="1"/>
  <c r="R6114" i="1"/>
  <c r="S6114" i="1"/>
  <c r="R6115" i="1"/>
  <c r="S6115" i="1"/>
  <c r="R6116" i="1"/>
  <c r="S6116" i="1"/>
  <c r="R6117" i="1"/>
  <c r="S6117" i="1"/>
  <c r="T6117" i="1"/>
  <c r="R6118" i="1"/>
  <c r="S6118" i="1"/>
  <c r="R6119" i="1"/>
  <c r="S6119" i="1"/>
  <c r="R6120" i="1"/>
  <c r="S6120" i="1"/>
  <c r="R6121" i="1"/>
  <c r="S6121" i="1"/>
  <c r="T6121" i="1"/>
  <c r="R6122" i="1"/>
  <c r="S6122" i="1"/>
  <c r="R6123" i="1"/>
  <c r="S6123" i="1"/>
  <c r="R6124" i="1"/>
  <c r="S6124" i="1"/>
  <c r="R6125" i="1"/>
  <c r="S6125" i="1"/>
  <c r="T6125" i="1"/>
  <c r="R6126" i="1"/>
  <c r="S6126" i="1"/>
  <c r="R6127" i="1"/>
  <c r="S6127" i="1"/>
  <c r="S6128" i="1"/>
  <c r="S6129" i="1" s="1"/>
  <c r="R6129" i="1"/>
  <c r="R6130" i="1" s="1"/>
  <c r="T6129" i="1"/>
  <c r="S6132" i="1"/>
  <c r="S6133" i="1" s="1"/>
  <c r="R6133" i="1"/>
  <c r="R6134" i="1" s="1"/>
  <c r="T6133" i="1"/>
  <c r="R6136" i="1"/>
  <c r="S6136" i="1"/>
  <c r="R6137" i="1"/>
  <c r="S6137" i="1"/>
  <c r="T6137" i="1"/>
  <c r="R6138" i="1"/>
  <c r="S6138" i="1"/>
  <c r="R6139" i="1"/>
  <c r="S6139" i="1"/>
  <c r="R6140" i="1"/>
  <c r="S6140" i="1"/>
  <c r="R6141" i="1"/>
  <c r="S6141" i="1"/>
  <c r="T6141" i="1"/>
  <c r="R6142" i="1"/>
  <c r="S6142" i="1"/>
  <c r="R6143" i="1"/>
  <c r="S6143" i="1"/>
  <c r="R6144" i="1"/>
  <c r="S6144" i="1"/>
  <c r="R6145" i="1"/>
  <c r="S6145" i="1"/>
  <c r="T6145" i="1"/>
  <c r="R6146" i="1"/>
  <c r="S6146" i="1"/>
  <c r="R6147" i="1"/>
  <c r="S6147" i="1"/>
  <c r="R6148" i="1"/>
  <c r="S6148" i="1"/>
  <c r="R6149" i="1"/>
  <c r="S6149" i="1"/>
  <c r="T6149" i="1"/>
  <c r="R6150" i="1"/>
  <c r="S6150" i="1"/>
  <c r="R6151" i="1"/>
  <c r="S6151" i="1"/>
  <c r="R6152" i="1"/>
  <c r="S6152" i="1"/>
  <c r="R6153" i="1"/>
  <c r="S6153" i="1"/>
  <c r="T6153" i="1"/>
  <c r="R6154" i="1"/>
  <c r="S6154" i="1"/>
  <c r="R6155" i="1"/>
  <c r="S6155" i="1"/>
  <c r="R6156" i="1"/>
  <c r="S6156" i="1"/>
  <c r="R6157" i="1"/>
  <c r="S6157" i="1"/>
  <c r="T6157" i="1"/>
  <c r="R6158" i="1"/>
  <c r="S6158" i="1"/>
  <c r="R6159" i="1"/>
  <c r="S6159" i="1"/>
  <c r="S6160" i="1"/>
  <c r="S6162" i="1" s="1"/>
  <c r="R6161" i="1"/>
  <c r="R6160" i="1" s="1"/>
  <c r="T6161" i="1"/>
  <c r="R6164" i="1"/>
  <c r="S6164" i="1"/>
  <c r="R6165" i="1"/>
  <c r="S6165" i="1"/>
  <c r="T6165" i="1"/>
  <c r="R6166" i="1"/>
  <c r="S6166" i="1"/>
  <c r="R6167" i="1"/>
  <c r="S6167" i="1"/>
  <c r="R6168" i="1"/>
  <c r="S6168" i="1"/>
  <c r="R6169" i="1"/>
  <c r="S6169" i="1"/>
  <c r="T6169" i="1"/>
  <c r="R6170" i="1"/>
  <c r="S6170" i="1"/>
  <c r="R6171" i="1"/>
  <c r="S6171" i="1"/>
  <c r="R6172" i="1"/>
  <c r="S6172" i="1"/>
  <c r="R6173" i="1"/>
  <c r="S6173" i="1"/>
  <c r="T6173" i="1"/>
  <c r="R6174" i="1"/>
  <c r="S6174" i="1"/>
  <c r="R6175" i="1"/>
  <c r="S6175" i="1"/>
  <c r="R6176" i="1"/>
  <c r="S6176" i="1"/>
  <c r="R6177" i="1"/>
  <c r="S6177" i="1"/>
  <c r="T6177" i="1"/>
  <c r="R6178" i="1"/>
  <c r="S6178" i="1"/>
  <c r="R6179" i="1"/>
  <c r="S6179" i="1"/>
  <c r="R6180" i="1"/>
  <c r="S6180" i="1"/>
  <c r="R6181" i="1"/>
  <c r="S6181" i="1"/>
  <c r="T6181" i="1"/>
  <c r="R6182" i="1"/>
  <c r="S6182" i="1"/>
  <c r="R6183" i="1"/>
  <c r="S6183" i="1"/>
  <c r="R6184" i="1"/>
  <c r="S6184" i="1"/>
  <c r="R6185" i="1"/>
  <c r="S6185" i="1"/>
  <c r="T6185" i="1"/>
  <c r="R6186" i="1"/>
  <c r="S6186" i="1"/>
  <c r="R6187" i="1"/>
  <c r="S6187" i="1"/>
  <c r="R6188" i="1"/>
  <c r="S6188" i="1"/>
  <c r="R6189" i="1"/>
  <c r="S6189" i="1"/>
  <c r="T6189" i="1"/>
  <c r="R6190" i="1"/>
  <c r="S6190" i="1"/>
  <c r="R6191" i="1"/>
  <c r="S6191" i="1"/>
  <c r="R6192" i="1"/>
  <c r="S6192" i="1"/>
  <c r="R6193" i="1"/>
  <c r="S6193" i="1"/>
  <c r="T6193" i="1"/>
  <c r="R6194" i="1"/>
  <c r="S6194" i="1"/>
  <c r="R6195" i="1"/>
  <c r="S6195" i="1"/>
  <c r="R6196" i="1"/>
  <c r="S6196" i="1"/>
  <c r="R6197" i="1"/>
  <c r="S6197" i="1"/>
  <c r="T6197" i="1"/>
  <c r="R6198" i="1"/>
  <c r="S6198" i="1"/>
  <c r="R6199" i="1"/>
  <c r="S6199" i="1"/>
  <c r="R6200" i="1"/>
  <c r="S6200" i="1"/>
  <c r="R6201" i="1"/>
  <c r="S6201" i="1"/>
  <c r="T6201" i="1"/>
  <c r="R6202" i="1"/>
  <c r="S6202" i="1"/>
  <c r="R6203" i="1"/>
  <c r="S6203" i="1"/>
  <c r="R6204" i="1"/>
  <c r="S6204" i="1"/>
  <c r="R6205" i="1"/>
  <c r="S6205" i="1"/>
  <c r="T6205" i="1"/>
  <c r="R6206" i="1"/>
  <c r="S6206" i="1"/>
  <c r="R6207" i="1"/>
  <c r="S6207" i="1"/>
  <c r="R6208" i="1"/>
  <c r="S6208" i="1"/>
  <c r="R6209" i="1"/>
  <c r="S6209" i="1"/>
  <c r="T6209" i="1"/>
  <c r="R6210" i="1"/>
  <c r="S6210" i="1"/>
  <c r="R6211" i="1"/>
  <c r="S6211" i="1"/>
  <c r="R6212" i="1"/>
  <c r="S6212" i="1"/>
  <c r="R6213" i="1"/>
  <c r="S6213" i="1"/>
  <c r="T6213" i="1"/>
  <c r="R6214" i="1"/>
  <c r="S6214" i="1"/>
  <c r="R6215" i="1"/>
  <c r="S6215" i="1"/>
  <c r="R6216" i="1"/>
  <c r="S6216" i="1"/>
  <c r="R6217" i="1"/>
  <c r="S6217" i="1"/>
  <c r="T6217" i="1"/>
  <c r="R6218" i="1"/>
  <c r="S6218" i="1"/>
  <c r="R6219" i="1"/>
  <c r="S6219" i="1"/>
  <c r="R6220" i="1"/>
  <c r="S6220" i="1"/>
  <c r="R6221" i="1"/>
  <c r="S6221" i="1"/>
  <c r="T6221" i="1"/>
  <c r="R6222" i="1"/>
  <c r="S6222" i="1"/>
  <c r="R6223" i="1"/>
  <c r="S6223" i="1"/>
  <c r="R6224" i="1"/>
  <c r="S6224" i="1"/>
  <c r="R6225" i="1"/>
  <c r="S6225" i="1"/>
  <c r="T6225" i="1"/>
  <c r="R6226" i="1"/>
  <c r="S6226" i="1"/>
  <c r="R6227" i="1"/>
  <c r="S6227" i="1"/>
  <c r="R6228" i="1"/>
  <c r="S6228" i="1"/>
  <c r="R6229" i="1"/>
  <c r="S6229" i="1"/>
  <c r="T6229" i="1"/>
  <c r="R6230" i="1"/>
  <c r="S6230" i="1"/>
  <c r="R6231" i="1"/>
  <c r="S6231" i="1"/>
  <c r="R6232" i="1"/>
  <c r="S6232" i="1"/>
  <c r="R6233" i="1"/>
  <c r="S6233" i="1"/>
  <c r="T6233" i="1"/>
  <c r="R6234" i="1"/>
  <c r="S6234" i="1"/>
  <c r="R6235" i="1"/>
  <c r="S6235" i="1"/>
  <c r="R6236" i="1"/>
  <c r="S6236" i="1"/>
  <c r="R6237" i="1"/>
  <c r="S6237" i="1"/>
  <c r="T6237" i="1"/>
  <c r="R6238" i="1"/>
  <c r="S6238" i="1"/>
  <c r="R6239" i="1"/>
  <c r="S6239" i="1"/>
  <c r="R6240" i="1"/>
  <c r="S6240" i="1"/>
  <c r="R6241" i="1"/>
  <c r="S6241" i="1"/>
  <c r="T6241" i="1"/>
  <c r="R6242" i="1"/>
  <c r="S6242" i="1"/>
  <c r="R6243" i="1"/>
  <c r="S6243" i="1"/>
  <c r="R6244" i="1"/>
  <c r="S6244" i="1"/>
  <c r="R6245" i="1"/>
  <c r="S6245" i="1"/>
  <c r="T6245" i="1"/>
  <c r="R6246" i="1"/>
  <c r="S6246" i="1"/>
  <c r="R6247" i="1"/>
  <c r="S6247" i="1"/>
  <c r="R6248" i="1"/>
  <c r="S6248" i="1"/>
  <c r="R6249" i="1"/>
  <c r="S6249" i="1"/>
  <c r="T6249" i="1"/>
  <c r="R6250" i="1"/>
  <c r="S6250" i="1"/>
  <c r="R6251" i="1"/>
  <c r="S6251" i="1"/>
  <c r="R6252" i="1"/>
  <c r="S6252" i="1"/>
  <c r="R6253" i="1"/>
  <c r="S6253" i="1"/>
  <c r="T6253" i="1"/>
  <c r="R6254" i="1"/>
  <c r="S6254" i="1"/>
  <c r="R6255" i="1"/>
  <c r="S6255" i="1"/>
  <c r="S6256" i="1"/>
  <c r="S6257" i="1" s="1"/>
  <c r="R6257" i="1"/>
  <c r="R6258" i="1" s="1"/>
  <c r="T6257" i="1"/>
  <c r="R6260" i="1"/>
  <c r="S6260" i="1"/>
  <c r="R6261" i="1"/>
  <c r="S6261" i="1"/>
  <c r="T6261" i="1"/>
  <c r="R6262" i="1"/>
  <c r="S6262" i="1"/>
  <c r="R6263" i="1"/>
  <c r="S6263" i="1"/>
  <c r="R6264" i="1"/>
  <c r="S6264" i="1"/>
  <c r="R6265" i="1"/>
  <c r="S6265" i="1"/>
  <c r="T6265" i="1"/>
  <c r="R6266" i="1"/>
  <c r="S6266" i="1"/>
  <c r="R6267" i="1"/>
  <c r="S6267" i="1"/>
  <c r="R6268" i="1"/>
  <c r="S6268" i="1"/>
  <c r="R6269" i="1"/>
  <c r="S6269" i="1"/>
  <c r="T6269" i="1"/>
  <c r="R6270" i="1"/>
  <c r="S6270" i="1"/>
  <c r="R6271" i="1"/>
  <c r="S6271" i="1"/>
  <c r="R6272" i="1"/>
  <c r="S6272" i="1"/>
  <c r="R6273" i="1"/>
  <c r="S6273" i="1"/>
  <c r="T6273" i="1"/>
  <c r="R6274" i="1"/>
  <c r="S6274" i="1"/>
  <c r="R6275" i="1"/>
  <c r="S6275" i="1"/>
  <c r="R6276" i="1"/>
  <c r="S6276" i="1"/>
  <c r="R6277" i="1"/>
  <c r="S6277" i="1"/>
  <c r="T6277" i="1"/>
  <c r="R6278" i="1"/>
  <c r="S6278" i="1"/>
  <c r="R6279" i="1"/>
  <c r="S6279" i="1"/>
  <c r="R6280" i="1"/>
  <c r="S6280" i="1"/>
  <c r="R6281" i="1"/>
  <c r="S6281" i="1"/>
  <c r="T6281" i="1"/>
  <c r="R6282" i="1"/>
  <c r="S6282" i="1"/>
  <c r="R6283" i="1"/>
  <c r="S6283" i="1"/>
  <c r="R6284" i="1"/>
  <c r="S6284" i="1"/>
  <c r="R6285" i="1"/>
  <c r="S6285" i="1"/>
  <c r="T6285" i="1"/>
  <c r="R6286" i="1"/>
  <c r="S6286" i="1"/>
  <c r="R6287" i="1"/>
  <c r="S6287" i="1"/>
  <c r="S6288" i="1"/>
  <c r="S6290" i="1" s="1"/>
  <c r="R6289" i="1"/>
  <c r="R6291" i="1" s="1"/>
  <c r="T6289" i="1"/>
  <c r="R6292" i="1"/>
  <c r="S6292" i="1"/>
  <c r="R6293" i="1"/>
  <c r="S6293" i="1"/>
  <c r="T6293" i="1"/>
  <c r="R6294" i="1"/>
  <c r="S6294" i="1"/>
  <c r="R6295" i="1"/>
  <c r="S6295" i="1"/>
  <c r="S6296" i="1"/>
  <c r="S6298" i="1" s="1"/>
  <c r="R6297" i="1"/>
  <c r="R6296" i="1" s="1"/>
  <c r="T6297" i="1"/>
  <c r="S6300" i="1"/>
  <c r="S6301" i="1" s="1"/>
  <c r="R6301" i="1"/>
  <c r="R6303" i="1" s="1"/>
  <c r="T6301" i="1"/>
  <c r="R6304" i="1"/>
  <c r="S6304" i="1"/>
  <c r="R6305" i="1"/>
  <c r="S6305" i="1"/>
  <c r="T6305" i="1"/>
  <c r="R6306" i="1"/>
  <c r="S6306" i="1"/>
  <c r="R6307" i="1"/>
  <c r="S6307" i="1"/>
  <c r="R6308" i="1"/>
  <c r="S6308" i="1"/>
  <c r="R6309" i="1"/>
  <c r="S6309" i="1"/>
  <c r="T6309" i="1"/>
  <c r="R6310" i="1"/>
  <c r="S6310" i="1"/>
  <c r="R6311" i="1"/>
  <c r="S6311" i="1"/>
  <c r="R6312" i="1"/>
  <c r="S6312" i="1"/>
  <c r="R6313" i="1"/>
  <c r="S6313" i="1"/>
  <c r="T6313" i="1"/>
  <c r="R6314" i="1"/>
  <c r="S6314" i="1"/>
  <c r="R6315" i="1"/>
  <c r="S6315" i="1"/>
  <c r="R6316" i="1"/>
  <c r="S6316" i="1"/>
  <c r="R6317" i="1"/>
  <c r="S6317" i="1"/>
  <c r="T6317" i="1"/>
  <c r="R6318" i="1"/>
  <c r="S6318" i="1"/>
  <c r="R6319" i="1"/>
  <c r="S6319" i="1"/>
  <c r="R6320" i="1"/>
  <c r="S6320" i="1"/>
  <c r="R6321" i="1"/>
  <c r="S6321" i="1"/>
  <c r="T6321" i="1"/>
  <c r="R6322" i="1"/>
  <c r="S6322" i="1"/>
  <c r="R6323" i="1"/>
  <c r="S6323" i="1"/>
  <c r="S6324" i="1"/>
  <c r="S6326" i="1" s="1"/>
  <c r="R6325" i="1"/>
  <c r="R6324" i="1" s="1"/>
  <c r="T6325" i="1"/>
  <c r="R6328" i="1"/>
  <c r="S6328" i="1"/>
  <c r="R6329" i="1"/>
  <c r="S6329" i="1"/>
  <c r="T6329" i="1"/>
  <c r="R6330" i="1"/>
  <c r="S6330" i="1"/>
  <c r="R6331" i="1"/>
  <c r="S6331" i="1"/>
  <c r="R6332" i="1"/>
  <c r="S6332" i="1"/>
  <c r="R6333" i="1"/>
  <c r="S6333" i="1"/>
  <c r="T6333" i="1"/>
  <c r="R6334" i="1"/>
  <c r="S6334" i="1"/>
  <c r="R6335" i="1"/>
  <c r="S6335" i="1"/>
  <c r="R6336" i="1"/>
  <c r="S6336" i="1"/>
  <c r="R6337" i="1"/>
  <c r="S6337" i="1"/>
  <c r="T6337" i="1"/>
  <c r="R6338" i="1"/>
  <c r="S6338" i="1"/>
  <c r="R6339" i="1"/>
  <c r="S6339" i="1"/>
  <c r="R6340" i="1"/>
  <c r="S6340" i="1"/>
  <c r="R6341" i="1"/>
  <c r="S6341" i="1"/>
  <c r="T6341" i="1"/>
  <c r="R6342" i="1"/>
  <c r="S6342" i="1"/>
  <c r="R6343" i="1"/>
  <c r="S6343" i="1"/>
  <c r="R6344" i="1"/>
  <c r="S6344" i="1"/>
  <c r="R6345" i="1"/>
  <c r="S6345" i="1"/>
  <c r="T6345" i="1"/>
  <c r="R6346" i="1"/>
  <c r="S6346" i="1"/>
  <c r="R6347" i="1"/>
  <c r="S6347" i="1"/>
  <c r="R6348" i="1"/>
  <c r="S6348" i="1"/>
  <c r="R6349" i="1"/>
  <c r="S6349" i="1"/>
  <c r="T6349" i="1"/>
  <c r="R6350" i="1"/>
  <c r="S6350" i="1"/>
  <c r="R6351" i="1"/>
  <c r="S6351" i="1"/>
  <c r="R6352" i="1"/>
  <c r="S6352" i="1"/>
  <c r="R6353" i="1"/>
  <c r="S6353" i="1"/>
  <c r="T6353" i="1"/>
  <c r="R6354" i="1"/>
  <c r="S6354" i="1"/>
  <c r="R6355" i="1"/>
  <c r="S6355" i="1"/>
  <c r="S6356" i="1"/>
  <c r="S6358" i="1" s="1"/>
  <c r="R6357" i="1"/>
  <c r="R6359" i="1" s="1"/>
  <c r="T6357" i="1"/>
  <c r="R6360" i="1"/>
  <c r="S6360" i="1"/>
  <c r="R6361" i="1"/>
  <c r="S6361" i="1"/>
  <c r="T6361" i="1"/>
  <c r="R6362" i="1"/>
  <c r="S6362" i="1"/>
  <c r="R6363" i="1"/>
  <c r="S6363" i="1"/>
  <c r="R6364" i="1"/>
  <c r="S6364" i="1"/>
  <c r="R6365" i="1"/>
  <c r="S6365" i="1"/>
  <c r="T6365" i="1"/>
  <c r="R6366" i="1"/>
  <c r="S6366" i="1"/>
  <c r="R6367" i="1"/>
  <c r="S6367" i="1"/>
  <c r="S6368" i="1"/>
  <c r="S6370" i="1" s="1"/>
  <c r="R6369" i="1"/>
  <c r="R6368" i="1" s="1"/>
  <c r="T6369" i="1"/>
  <c r="R6372" i="1"/>
  <c r="S6372" i="1"/>
  <c r="R6373" i="1"/>
  <c r="S6373" i="1"/>
  <c r="T6373" i="1"/>
  <c r="R6374" i="1"/>
  <c r="S6374" i="1"/>
  <c r="R6375" i="1"/>
  <c r="S6375" i="1"/>
  <c r="R6376" i="1"/>
  <c r="S6376" i="1"/>
  <c r="R6377" i="1"/>
  <c r="S6377" i="1"/>
  <c r="T6377" i="1"/>
  <c r="R6378" i="1"/>
  <c r="S6378" i="1"/>
  <c r="R6379" i="1"/>
  <c r="S6379" i="1"/>
  <c r="R6380" i="1"/>
  <c r="S6380" i="1"/>
  <c r="R6381" i="1"/>
  <c r="S6381" i="1"/>
  <c r="T6381" i="1"/>
  <c r="R6382" i="1"/>
  <c r="S6382" i="1"/>
  <c r="R6383" i="1"/>
  <c r="S6383" i="1"/>
  <c r="R6384" i="1"/>
  <c r="S6384" i="1"/>
  <c r="R6385" i="1"/>
  <c r="S6385" i="1"/>
  <c r="T6385" i="1"/>
  <c r="R6386" i="1"/>
  <c r="S6386" i="1"/>
  <c r="R6387" i="1"/>
  <c r="S6387" i="1"/>
  <c r="R6388" i="1"/>
  <c r="S6388" i="1"/>
  <c r="R6389" i="1"/>
  <c r="S6389" i="1"/>
  <c r="T6389" i="1"/>
  <c r="R6390" i="1"/>
  <c r="S6390" i="1"/>
  <c r="R6391" i="1"/>
  <c r="S6391" i="1"/>
  <c r="R6392" i="1"/>
  <c r="S6392" i="1"/>
  <c r="R6393" i="1"/>
  <c r="S6393" i="1"/>
  <c r="T6393" i="1"/>
  <c r="R6394" i="1"/>
  <c r="S6394" i="1"/>
  <c r="R6395" i="1"/>
  <c r="S6395" i="1"/>
  <c r="R6396" i="1"/>
  <c r="S6396" i="1"/>
  <c r="R6397" i="1"/>
  <c r="S6397" i="1"/>
  <c r="T6397" i="1"/>
  <c r="R6398" i="1"/>
  <c r="S6398" i="1"/>
  <c r="R6399" i="1"/>
  <c r="S6399" i="1"/>
  <c r="R6400" i="1"/>
  <c r="S6400" i="1"/>
  <c r="R6401" i="1"/>
  <c r="S6401" i="1"/>
  <c r="T6401" i="1"/>
  <c r="R6402" i="1"/>
  <c r="S6402" i="1"/>
  <c r="R6403" i="1"/>
  <c r="S6403" i="1"/>
  <c r="R6404" i="1"/>
  <c r="S6404" i="1"/>
  <c r="R6405" i="1"/>
  <c r="S6405" i="1"/>
  <c r="T6405" i="1"/>
  <c r="R6406" i="1"/>
  <c r="S6406" i="1"/>
  <c r="R6407" i="1"/>
  <c r="S6407" i="1"/>
  <c r="R6408" i="1"/>
  <c r="S6408" i="1"/>
  <c r="R6409" i="1"/>
  <c r="S6409" i="1"/>
  <c r="T6409" i="1"/>
  <c r="R6410" i="1"/>
  <c r="S6410" i="1"/>
  <c r="R6411" i="1"/>
  <c r="S6411" i="1"/>
  <c r="R6412" i="1"/>
  <c r="S6412" i="1"/>
  <c r="R6413" i="1"/>
  <c r="S6413" i="1"/>
  <c r="T6413" i="1"/>
  <c r="R6414" i="1"/>
  <c r="S6414" i="1"/>
  <c r="R6415" i="1"/>
  <c r="S6415" i="1"/>
  <c r="S6416" i="1"/>
  <c r="S6417" i="1" s="1"/>
  <c r="R6417" i="1"/>
  <c r="R6419" i="1" s="1"/>
  <c r="T6417" i="1"/>
  <c r="R6420" i="1"/>
  <c r="S6420" i="1"/>
  <c r="R6421" i="1"/>
  <c r="S6421" i="1"/>
  <c r="T6421" i="1"/>
  <c r="R6422" i="1"/>
  <c r="S6422" i="1"/>
  <c r="R6423" i="1"/>
  <c r="S6423" i="1"/>
  <c r="S6424" i="1"/>
  <c r="S6427" i="1" s="1"/>
  <c r="R6425" i="1"/>
  <c r="R6424" i="1" s="1"/>
  <c r="T6425" i="1"/>
  <c r="S6428" i="1"/>
  <c r="S6430" i="1" s="1"/>
  <c r="R6429" i="1"/>
  <c r="R6430" i="1" s="1"/>
  <c r="T6429" i="1"/>
  <c r="R6432" i="1"/>
  <c r="S6432" i="1"/>
  <c r="R6433" i="1"/>
  <c r="S6433" i="1"/>
  <c r="T6433" i="1"/>
  <c r="R6434" i="1"/>
  <c r="S6434" i="1"/>
  <c r="R6435" i="1"/>
  <c r="S6435" i="1"/>
  <c r="R6436" i="1"/>
  <c r="S6436" i="1"/>
  <c r="R6437" i="1"/>
  <c r="S6437" i="1"/>
  <c r="T6437" i="1"/>
  <c r="R6438" i="1"/>
  <c r="S6438" i="1"/>
  <c r="R6439" i="1"/>
  <c r="S6439" i="1"/>
  <c r="R6440" i="1"/>
  <c r="S6440" i="1"/>
  <c r="R6441" i="1"/>
  <c r="S6441" i="1"/>
  <c r="T6441" i="1"/>
  <c r="R6442" i="1"/>
  <c r="S6442" i="1"/>
  <c r="R6443" i="1"/>
  <c r="S6443" i="1"/>
  <c r="R6444" i="1"/>
  <c r="S6444" i="1"/>
  <c r="R6445" i="1"/>
  <c r="S6445" i="1"/>
  <c r="T6445" i="1"/>
  <c r="R6446" i="1"/>
  <c r="S6446" i="1"/>
  <c r="R6447" i="1"/>
  <c r="S6447" i="1"/>
  <c r="R6448" i="1"/>
  <c r="S6448" i="1"/>
  <c r="R6449" i="1"/>
  <c r="S6449" i="1"/>
  <c r="T6449" i="1"/>
  <c r="R6450" i="1"/>
  <c r="S6450" i="1"/>
  <c r="R6451" i="1"/>
  <c r="S6451" i="1"/>
  <c r="R6452" i="1"/>
  <c r="S6452" i="1"/>
  <c r="R6453" i="1"/>
  <c r="S6453" i="1"/>
  <c r="T6453" i="1"/>
  <c r="R6454" i="1"/>
  <c r="S6454" i="1"/>
  <c r="R6455" i="1"/>
  <c r="S6455" i="1"/>
  <c r="R6456" i="1"/>
  <c r="S6456" i="1"/>
  <c r="R6457" i="1"/>
  <c r="S6457" i="1"/>
  <c r="T6457" i="1"/>
  <c r="R6458" i="1"/>
  <c r="S6458" i="1"/>
  <c r="R6459" i="1"/>
  <c r="S6459" i="1"/>
  <c r="R6460" i="1"/>
  <c r="S6460" i="1"/>
  <c r="R6461" i="1"/>
  <c r="S6461" i="1"/>
  <c r="T6461" i="1"/>
  <c r="R6462" i="1"/>
  <c r="S6462" i="1"/>
  <c r="R6463" i="1"/>
  <c r="S6463" i="1"/>
  <c r="R6464" i="1"/>
  <c r="S6464" i="1"/>
  <c r="R6465" i="1"/>
  <c r="S6465" i="1"/>
  <c r="T6465" i="1"/>
  <c r="R6466" i="1"/>
  <c r="S6466" i="1"/>
  <c r="R6467" i="1"/>
  <c r="S6467" i="1"/>
  <c r="R6468" i="1"/>
  <c r="S6468" i="1"/>
  <c r="R6469" i="1"/>
  <c r="S6469" i="1"/>
  <c r="T6469" i="1"/>
  <c r="R6470" i="1"/>
  <c r="S6470" i="1"/>
  <c r="R6471" i="1"/>
  <c r="S6471" i="1"/>
  <c r="R6472" i="1"/>
  <c r="S6472" i="1"/>
  <c r="R6473" i="1"/>
  <c r="S6473" i="1"/>
  <c r="T6473" i="1"/>
  <c r="R6474" i="1"/>
  <c r="S6474" i="1"/>
  <c r="R6475" i="1"/>
  <c r="S6475" i="1"/>
  <c r="R6476" i="1"/>
  <c r="S6476" i="1"/>
  <c r="R6477" i="1"/>
  <c r="S6477" i="1"/>
  <c r="T6477" i="1"/>
  <c r="R6478" i="1"/>
  <c r="S6478" i="1"/>
  <c r="R6479" i="1"/>
  <c r="S6479" i="1"/>
  <c r="R6480" i="1"/>
  <c r="S6480" i="1"/>
  <c r="R6481" i="1"/>
  <c r="S6481" i="1"/>
  <c r="T6481" i="1"/>
  <c r="R6482" i="1"/>
  <c r="S6482" i="1"/>
  <c r="R6483" i="1"/>
  <c r="S6483" i="1"/>
  <c r="R6484" i="1"/>
  <c r="S6484" i="1"/>
  <c r="R6485" i="1"/>
  <c r="S6485" i="1"/>
  <c r="T6485" i="1"/>
  <c r="R6486" i="1"/>
  <c r="S6486" i="1"/>
  <c r="R6487" i="1"/>
  <c r="S6487" i="1"/>
  <c r="S6488" i="1"/>
  <c r="S6491" i="1" s="1"/>
  <c r="R6489" i="1"/>
  <c r="R6491" i="1" s="1"/>
  <c r="T6489" i="1"/>
  <c r="S6492" i="1"/>
  <c r="S6494" i="1" s="1"/>
  <c r="R6493" i="1"/>
  <c r="R6494" i="1" s="1"/>
  <c r="T6493" i="1"/>
  <c r="S6496" i="1"/>
  <c r="S6497" i="1" s="1"/>
  <c r="R6497" i="1"/>
  <c r="R6498" i="1" s="1"/>
  <c r="T6497" i="1"/>
  <c r="S6500" i="1"/>
  <c r="S6501" i="1" s="1"/>
  <c r="R6501" i="1"/>
  <c r="R6502" i="1" s="1"/>
  <c r="T6501" i="1"/>
  <c r="S6504" i="1"/>
  <c r="S6505" i="1" s="1"/>
  <c r="R6505" i="1"/>
  <c r="R6506" i="1" s="1"/>
  <c r="T6505" i="1"/>
  <c r="R6508" i="1"/>
  <c r="S6508" i="1"/>
  <c r="R6509" i="1"/>
  <c r="S6509" i="1"/>
  <c r="T6509" i="1"/>
  <c r="R6510" i="1"/>
  <c r="S6510" i="1"/>
  <c r="R6511" i="1"/>
  <c r="S6511" i="1"/>
  <c r="R6512" i="1"/>
  <c r="S6512" i="1"/>
  <c r="R6513" i="1"/>
  <c r="S6513" i="1"/>
  <c r="T6513" i="1"/>
  <c r="R6514" i="1"/>
  <c r="S6514" i="1"/>
  <c r="R6515" i="1"/>
  <c r="S6515" i="1"/>
  <c r="R6516" i="1"/>
  <c r="S6516" i="1"/>
  <c r="R6517" i="1"/>
  <c r="S6517" i="1"/>
  <c r="T6517" i="1"/>
  <c r="R6518" i="1"/>
  <c r="S6518" i="1"/>
  <c r="R6519" i="1"/>
  <c r="S6519" i="1"/>
  <c r="R6520" i="1"/>
  <c r="S6520" i="1"/>
  <c r="R6521" i="1"/>
  <c r="S6521" i="1"/>
  <c r="T6521" i="1"/>
  <c r="R6522" i="1"/>
  <c r="S6522" i="1"/>
  <c r="R6523" i="1"/>
  <c r="S6523" i="1"/>
  <c r="R6524" i="1"/>
  <c r="S6524" i="1"/>
  <c r="R6525" i="1"/>
  <c r="S6525" i="1"/>
  <c r="T6525" i="1"/>
  <c r="R6526" i="1"/>
  <c r="S6526" i="1"/>
  <c r="R6527" i="1"/>
  <c r="S6527" i="1"/>
  <c r="R6528" i="1"/>
  <c r="S6528" i="1"/>
  <c r="R6529" i="1"/>
  <c r="S6529" i="1"/>
  <c r="T6529" i="1"/>
  <c r="R6530" i="1"/>
  <c r="S6530" i="1"/>
  <c r="R6531" i="1"/>
  <c r="S6531" i="1"/>
  <c r="R6532" i="1"/>
  <c r="S6532" i="1"/>
  <c r="R6533" i="1"/>
  <c r="S6533" i="1"/>
  <c r="T6533" i="1"/>
  <c r="R6534" i="1"/>
  <c r="S6534" i="1"/>
  <c r="R6535" i="1"/>
  <c r="S6535" i="1"/>
  <c r="R6536" i="1"/>
  <c r="S6536" i="1"/>
  <c r="R6537" i="1"/>
  <c r="S6537" i="1"/>
  <c r="T6537" i="1"/>
  <c r="R6538" i="1"/>
  <c r="S6538" i="1"/>
  <c r="R6539" i="1"/>
  <c r="S6539" i="1"/>
  <c r="R6540" i="1"/>
  <c r="S6540" i="1"/>
  <c r="R6541" i="1"/>
  <c r="S6541" i="1"/>
  <c r="T6541" i="1"/>
  <c r="R6542" i="1"/>
  <c r="S6542" i="1"/>
  <c r="R6543" i="1"/>
  <c r="S6543" i="1"/>
  <c r="R6544" i="1"/>
  <c r="S6544" i="1"/>
  <c r="R6545" i="1"/>
  <c r="S6545" i="1"/>
  <c r="T6545" i="1"/>
  <c r="R6546" i="1"/>
  <c r="S6546" i="1"/>
  <c r="R6547" i="1"/>
  <c r="S6547" i="1"/>
  <c r="R6548" i="1"/>
  <c r="S6548" i="1"/>
  <c r="R6549" i="1"/>
  <c r="S6549" i="1"/>
  <c r="T6549" i="1"/>
  <c r="R6550" i="1"/>
  <c r="S6550" i="1"/>
  <c r="R6551" i="1"/>
  <c r="S6551" i="1"/>
  <c r="S6552" i="1"/>
  <c r="S6553" i="1" s="1"/>
  <c r="R6553" i="1"/>
  <c r="R6552" i="1" s="1"/>
  <c r="T6553" i="1"/>
  <c r="R6556" i="1"/>
  <c r="S6556" i="1"/>
  <c r="R6557" i="1"/>
  <c r="S6557" i="1"/>
  <c r="T6557" i="1"/>
  <c r="R6558" i="1"/>
  <c r="S6558" i="1"/>
  <c r="R6559" i="1"/>
  <c r="S6559" i="1"/>
  <c r="R6560" i="1"/>
  <c r="S6560" i="1"/>
  <c r="R6561" i="1"/>
  <c r="S6561" i="1"/>
  <c r="T6561" i="1"/>
  <c r="R6562" i="1"/>
  <c r="S6562" i="1"/>
  <c r="R6563" i="1"/>
  <c r="S6563" i="1"/>
  <c r="R6564" i="1"/>
  <c r="S6564" i="1"/>
  <c r="R6565" i="1"/>
  <c r="S6565" i="1"/>
  <c r="T6565" i="1"/>
  <c r="R6566" i="1"/>
  <c r="S6566" i="1"/>
  <c r="R6567" i="1"/>
  <c r="S6567" i="1"/>
  <c r="R6568" i="1"/>
  <c r="S6568" i="1"/>
  <c r="R6569" i="1"/>
  <c r="S6569" i="1"/>
  <c r="T6569" i="1"/>
  <c r="R6570" i="1"/>
  <c r="S6570" i="1"/>
  <c r="R6571" i="1"/>
  <c r="S6571" i="1"/>
  <c r="R6572" i="1"/>
  <c r="S6572" i="1"/>
  <c r="R6573" i="1"/>
  <c r="S6573" i="1"/>
  <c r="T6573" i="1"/>
  <c r="R6574" i="1"/>
  <c r="S6574" i="1"/>
  <c r="R6575" i="1"/>
  <c r="S6575" i="1"/>
  <c r="R6576" i="1"/>
  <c r="S6576" i="1"/>
  <c r="R6577" i="1"/>
  <c r="S6577" i="1"/>
  <c r="T6577" i="1"/>
  <c r="R6578" i="1"/>
  <c r="S6578" i="1"/>
  <c r="R6579" i="1"/>
  <c r="S6579" i="1"/>
  <c r="R6580" i="1"/>
  <c r="S6580" i="1"/>
  <c r="R6581" i="1"/>
  <c r="S6581" i="1"/>
  <c r="T6581" i="1"/>
  <c r="R6582" i="1"/>
  <c r="S6582" i="1"/>
  <c r="R6583" i="1"/>
  <c r="S6583" i="1"/>
  <c r="R6584" i="1"/>
  <c r="S6584" i="1"/>
  <c r="R6585" i="1"/>
  <c r="S6585" i="1"/>
  <c r="T6585" i="1"/>
  <c r="R6586" i="1"/>
  <c r="S6586" i="1"/>
  <c r="R6587" i="1"/>
  <c r="S6587" i="1"/>
  <c r="S6588" i="1"/>
  <c r="S6590" i="1" s="1"/>
  <c r="R6589" i="1"/>
  <c r="R6591" i="1" s="1"/>
  <c r="T6589" i="1"/>
  <c r="S6592" i="1"/>
  <c r="S6594" i="1" s="1"/>
  <c r="R6593" i="1"/>
  <c r="R6595" i="1" s="1"/>
  <c r="T6593" i="1"/>
  <c r="R6596" i="1"/>
  <c r="S6596" i="1"/>
  <c r="R6597" i="1"/>
  <c r="S6597" i="1"/>
  <c r="T6597" i="1"/>
  <c r="R6598" i="1"/>
  <c r="S6598" i="1"/>
  <c r="R6599" i="1"/>
  <c r="S6599" i="1"/>
  <c r="R6600" i="1"/>
  <c r="S6600" i="1"/>
  <c r="R6601" i="1"/>
  <c r="S6601" i="1"/>
  <c r="T6601" i="1"/>
  <c r="R6602" i="1"/>
  <c r="S6602" i="1"/>
  <c r="R6603" i="1"/>
  <c r="S6603" i="1"/>
  <c r="R6604" i="1"/>
  <c r="S6604" i="1"/>
  <c r="R6605" i="1"/>
  <c r="S6605" i="1"/>
  <c r="T6605" i="1"/>
  <c r="R6606" i="1"/>
  <c r="S6606" i="1"/>
  <c r="R6607" i="1"/>
  <c r="S6607" i="1"/>
  <c r="R6608" i="1"/>
  <c r="S6608" i="1"/>
  <c r="R6609" i="1"/>
  <c r="S6609" i="1"/>
  <c r="T6609" i="1"/>
  <c r="R6610" i="1"/>
  <c r="S6610" i="1"/>
  <c r="R6611" i="1"/>
  <c r="S6611" i="1"/>
  <c r="R6612" i="1"/>
  <c r="S6612" i="1"/>
  <c r="R6613" i="1"/>
  <c r="S6613" i="1"/>
  <c r="T6613" i="1"/>
  <c r="R6614" i="1"/>
  <c r="S6614" i="1"/>
  <c r="R6615" i="1"/>
  <c r="S6615" i="1"/>
  <c r="R6616" i="1"/>
  <c r="S6616" i="1"/>
  <c r="R6617" i="1"/>
  <c r="S6617" i="1"/>
  <c r="T6617" i="1"/>
  <c r="R6618" i="1"/>
  <c r="S6618" i="1"/>
  <c r="R6619" i="1"/>
  <c r="S6619" i="1"/>
  <c r="R6620" i="1"/>
  <c r="S6620" i="1"/>
  <c r="R6621" i="1"/>
  <c r="S6621" i="1"/>
  <c r="T6621" i="1"/>
  <c r="R6622" i="1"/>
  <c r="S6622" i="1"/>
  <c r="R6623" i="1"/>
  <c r="S6623" i="1"/>
  <c r="R6624" i="1"/>
  <c r="S6624" i="1"/>
  <c r="R6625" i="1"/>
  <c r="S6625" i="1"/>
  <c r="T6625" i="1"/>
  <c r="R6626" i="1"/>
  <c r="S6626" i="1"/>
  <c r="R6627" i="1"/>
  <c r="S6627" i="1"/>
  <c r="R6628" i="1"/>
  <c r="S6628" i="1"/>
  <c r="R6629" i="1"/>
  <c r="S6629" i="1"/>
  <c r="T6629" i="1"/>
  <c r="R6630" i="1"/>
  <c r="S6630" i="1"/>
  <c r="R6631" i="1"/>
  <c r="S6631" i="1"/>
  <c r="R6632" i="1"/>
  <c r="S6632" i="1"/>
  <c r="R6633" i="1"/>
  <c r="S6633" i="1"/>
  <c r="T6633" i="1"/>
  <c r="R6634" i="1"/>
  <c r="S6634" i="1"/>
  <c r="R6635" i="1"/>
  <c r="S6635" i="1"/>
  <c r="R6636" i="1"/>
  <c r="S6636" i="1"/>
  <c r="R6637" i="1"/>
  <c r="S6637" i="1"/>
  <c r="T6637" i="1"/>
  <c r="R6638" i="1"/>
  <c r="S6638" i="1"/>
  <c r="R6639" i="1"/>
  <c r="S6639" i="1"/>
  <c r="R6640" i="1"/>
  <c r="S6640" i="1"/>
  <c r="R6641" i="1"/>
  <c r="S6641" i="1"/>
  <c r="T6641" i="1"/>
  <c r="R6642" i="1"/>
  <c r="S6642" i="1"/>
  <c r="R6643" i="1"/>
  <c r="S6643" i="1"/>
  <c r="R6644" i="1"/>
  <c r="S6644" i="1"/>
  <c r="R6645" i="1"/>
  <c r="S6645" i="1"/>
  <c r="T6645" i="1"/>
  <c r="R6646" i="1"/>
  <c r="S6646" i="1"/>
  <c r="R6647" i="1"/>
  <c r="S6647" i="1"/>
  <c r="R6648" i="1"/>
  <c r="S6648" i="1"/>
  <c r="R6649" i="1"/>
  <c r="S6649" i="1"/>
  <c r="T6649" i="1"/>
  <c r="R6650" i="1"/>
  <c r="S6650" i="1"/>
  <c r="R6651" i="1"/>
  <c r="S6651" i="1"/>
  <c r="R6652" i="1"/>
  <c r="S6652" i="1"/>
  <c r="R6653" i="1"/>
  <c r="S6653" i="1"/>
  <c r="T6653" i="1"/>
  <c r="R6654" i="1"/>
  <c r="S6654" i="1"/>
  <c r="R6655" i="1"/>
  <c r="S6655" i="1"/>
  <c r="R6656" i="1"/>
  <c r="S6656" i="1"/>
  <c r="R6657" i="1"/>
  <c r="S6657" i="1"/>
  <c r="T6657" i="1"/>
  <c r="R6658" i="1"/>
  <c r="S6658" i="1"/>
  <c r="R6659" i="1"/>
  <c r="S6659" i="1"/>
  <c r="R6660" i="1"/>
  <c r="S6660" i="1"/>
  <c r="R6661" i="1"/>
  <c r="S6661" i="1"/>
  <c r="T6661" i="1"/>
  <c r="R6662" i="1"/>
  <c r="S6662" i="1"/>
  <c r="R6663" i="1"/>
  <c r="S6663" i="1"/>
  <c r="R6664" i="1"/>
  <c r="S6664" i="1"/>
  <c r="R6665" i="1"/>
  <c r="S6665" i="1"/>
  <c r="T6665" i="1"/>
  <c r="R6666" i="1"/>
  <c r="S6666" i="1"/>
  <c r="R6667" i="1"/>
  <c r="S6667" i="1"/>
  <c r="S6668" i="1"/>
  <c r="S6669" i="1" s="1"/>
  <c r="R6669" i="1"/>
  <c r="R6668" i="1" s="1"/>
  <c r="T6669" i="1"/>
  <c r="R6672" i="1"/>
  <c r="S6672" i="1"/>
  <c r="R6673" i="1"/>
  <c r="S6673" i="1"/>
  <c r="T6673" i="1"/>
  <c r="R6674" i="1"/>
  <c r="S6674" i="1"/>
  <c r="R6675" i="1"/>
  <c r="S6675" i="1"/>
  <c r="R6676" i="1"/>
  <c r="S6676" i="1"/>
  <c r="R6677" i="1"/>
  <c r="S6677" i="1"/>
  <c r="T6677" i="1"/>
  <c r="R6678" i="1"/>
  <c r="S6678" i="1"/>
  <c r="R6679" i="1"/>
  <c r="S6679" i="1"/>
  <c r="R6680" i="1"/>
  <c r="S6680" i="1"/>
  <c r="R6681" i="1"/>
  <c r="S6681" i="1"/>
  <c r="T6681" i="1"/>
  <c r="R6682" i="1"/>
  <c r="S6682" i="1"/>
  <c r="R6683" i="1"/>
  <c r="S6683" i="1"/>
  <c r="S6684" i="1"/>
  <c r="S6685" i="1" s="1"/>
  <c r="R6685" i="1"/>
  <c r="R6686" i="1" s="1"/>
  <c r="T6685" i="1"/>
  <c r="R6688" i="1"/>
  <c r="S6688" i="1"/>
  <c r="R6689" i="1"/>
  <c r="S6689" i="1"/>
  <c r="T6689" i="1"/>
  <c r="R6690" i="1"/>
  <c r="S6690" i="1"/>
  <c r="R6691" i="1"/>
  <c r="S6691" i="1"/>
  <c r="R6692" i="1"/>
  <c r="S6692" i="1"/>
  <c r="R6693" i="1"/>
  <c r="S6693" i="1"/>
  <c r="T6693" i="1"/>
  <c r="R6694" i="1"/>
  <c r="S6694" i="1"/>
  <c r="R6695" i="1"/>
  <c r="S6695" i="1"/>
  <c r="R6696" i="1"/>
  <c r="S6696" i="1"/>
  <c r="R6697" i="1"/>
  <c r="S6697" i="1"/>
  <c r="T6697" i="1"/>
  <c r="R6698" i="1"/>
  <c r="S6698" i="1"/>
  <c r="R6699" i="1"/>
  <c r="S6699" i="1"/>
  <c r="R6700" i="1"/>
  <c r="S6700" i="1"/>
  <c r="R6701" i="1"/>
  <c r="S6701" i="1"/>
  <c r="T6701" i="1"/>
  <c r="R6702" i="1"/>
  <c r="S6702" i="1"/>
  <c r="R6703" i="1"/>
  <c r="S6703" i="1"/>
  <c r="R6704" i="1"/>
  <c r="S6704" i="1"/>
  <c r="R6705" i="1"/>
  <c r="S6705" i="1"/>
  <c r="T6705" i="1"/>
  <c r="R6706" i="1"/>
  <c r="S6706" i="1"/>
  <c r="R6707" i="1"/>
  <c r="S6707" i="1"/>
  <c r="R6708" i="1"/>
  <c r="S6708" i="1"/>
  <c r="R6709" i="1"/>
  <c r="S6709" i="1"/>
  <c r="T6709" i="1"/>
  <c r="R6710" i="1"/>
  <c r="S6710" i="1"/>
  <c r="R6711" i="1"/>
  <c r="S6711" i="1"/>
  <c r="R6712" i="1"/>
  <c r="S6712" i="1"/>
  <c r="R6713" i="1"/>
  <c r="S6713" i="1"/>
  <c r="T6713" i="1"/>
  <c r="R6714" i="1"/>
  <c r="S6714" i="1"/>
  <c r="R6715" i="1"/>
  <c r="S6715" i="1"/>
  <c r="R6716" i="1"/>
  <c r="S6716" i="1"/>
  <c r="R6717" i="1"/>
  <c r="S6717" i="1"/>
  <c r="T6717" i="1"/>
  <c r="R6718" i="1"/>
  <c r="S6718" i="1"/>
  <c r="R6719" i="1"/>
  <c r="S6719" i="1"/>
  <c r="R6720" i="1"/>
  <c r="S6720" i="1"/>
  <c r="R6721" i="1"/>
  <c r="S6721" i="1"/>
  <c r="T6721" i="1"/>
  <c r="R6722" i="1"/>
  <c r="S6722" i="1"/>
  <c r="R6723" i="1"/>
  <c r="S6723" i="1"/>
  <c r="R6724" i="1"/>
  <c r="S6724" i="1"/>
  <c r="R6725" i="1"/>
  <c r="S6725" i="1"/>
  <c r="T6725" i="1"/>
  <c r="R6726" i="1"/>
  <c r="S6726" i="1"/>
  <c r="R6727" i="1"/>
  <c r="S6727" i="1"/>
  <c r="R6728" i="1"/>
  <c r="S6728" i="1"/>
  <c r="R6729" i="1"/>
  <c r="S6729" i="1"/>
  <c r="T6729" i="1"/>
  <c r="R6730" i="1"/>
  <c r="S6730" i="1"/>
  <c r="R6731" i="1"/>
  <c r="S6731" i="1"/>
  <c r="R6732" i="1"/>
  <c r="S6732" i="1"/>
  <c r="R6733" i="1"/>
  <c r="S6733" i="1"/>
  <c r="T6733" i="1"/>
  <c r="R6734" i="1"/>
  <c r="S6734" i="1"/>
  <c r="R6735" i="1"/>
  <c r="S6735" i="1"/>
  <c r="R6736" i="1"/>
  <c r="S6736" i="1"/>
  <c r="R6737" i="1"/>
  <c r="S6737" i="1"/>
  <c r="T6737" i="1"/>
  <c r="R6738" i="1"/>
  <c r="S6738" i="1"/>
  <c r="R6739" i="1"/>
  <c r="S6739" i="1"/>
  <c r="R6740" i="1"/>
  <c r="S6740" i="1"/>
  <c r="R6741" i="1"/>
  <c r="S6741" i="1"/>
  <c r="T6741" i="1"/>
  <c r="R6742" i="1"/>
  <c r="S6742" i="1"/>
  <c r="R6743" i="1"/>
  <c r="S6743" i="1"/>
  <c r="R6744" i="1"/>
  <c r="S6744" i="1"/>
  <c r="R6745" i="1"/>
  <c r="S6745" i="1"/>
  <c r="T6745" i="1"/>
  <c r="R6746" i="1"/>
  <c r="S6746" i="1"/>
  <c r="R6747" i="1"/>
  <c r="S6747" i="1"/>
  <c r="R6748" i="1"/>
  <c r="S6748" i="1"/>
  <c r="R6749" i="1"/>
  <c r="S6749" i="1"/>
  <c r="T6749" i="1"/>
  <c r="R6750" i="1"/>
  <c r="S6750" i="1"/>
  <c r="R6751" i="1"/>
  <c r="S6751" i="1"/>
  <c r="R6752" i="1"/>
  <c r="S6752" i="1"/>
  <c r="R6753" i="1"/>
  <c r="S6753" i="1"/>
  <c r="T6753" i="1"/>
  <c r="R6754" i="1"/>
  <c r="S6754" i="1"/>
  <c r="R6755" i="1"/>
  <c r="S6755" i="1"/>
  <c r="R6756" i="1"/>
  <c r="S6756" i="1"/>
  <c r="R6757" i="1"/>
  <c r="S6757" i="1"/>
  <c r="T6757" i="1"/>
  <c r="R6758" i="1"/>
  <c r="S6758" i="1"/>
  <c r="R6759" i="1"/>
  <c r="S6759" i="1"/>
  <c r="R6760" i="1"/>
  <c r="S6760" i="1"/>
  <c r="R6761" i="1"/>
  <c r="S6761" i="1"/>
  <c r="T6761" i="1"/>
  <c r="R6762" i="1"/>
  <c r="S6762" i="1"/>
  <c r="R6763" i="1"/>
  <c r="S6763" i="1"/>
  <c r="R6764" i="1"/>
  <c r="S6764" i="1"/>
  <c r="R6765" i="1"/>
  <c r="S6765" i="1"/>
  <c r="T6765" i="1"/>
  <c r="R6766" i="1"/>
  <c r="S6766" i="1"/>
  <c r="R6767" i="1"/>
  <c r="S6767" i="1"/>
  <c r="R6768" i="1"/>
  <c r="S6768" i="1"/>
  <c r="R6769" i="1"/>
  <c r="S6769" i="1"/>
  <c r="T6769" i="1"/>
  <c r="R6770" i="1"/>
  <c r="S6770" i="1"/>
  <c r="R6771" i="1"/>
  <c r="S6771" i="1"/>
  <c r="S6772" i="1"/>
  <c r="S6774" i="1" s="1"/>
  <c r="R6773" i="1"/>
  <c r="R6774" i="1" s="1"/>
  <c r="T6773" i="1"/>
  <c r="R6776" i="1"/>
  <c r="S6776" i="1"/>
  <c r="R6777" i="1"/>
  <c r="S6777" i="1"/>
  <c r="T6777" i="1"/>
  <c r="R6778" i="1"/>
  <c r="S6778" i="1"/>
  <c r="R6779" i="1"/>
  <c r="S6779" i="1"/>
  <c r="R6780" i="1"/>
  <c r="S6780" i="1"/>
  <c r="R6781" i="1"/>
  <c r="S6781" i="1"/>
  <c r="T6781" i="1"/>
  <c r="R6782" i="1"/>
  <c r="S6782" i="1"/>
  <c r="R6783" i="1"/>
  <c r="S6783" i="1"/>
  <c r="R6784" i="1"/>
  <c r="S6784" i="1"/>
  <c r="R6785" i="1"/>
  <c r="S6785" i="1"/>
  <c r="T6785" i="1"/>
  <c r="R6786" i="1"/>
  <c r="S6786" i="1"/>
  <c r="R6787" i="1"/>
  <c r="S6787" i="1"/>
  <c r="S6788" i="1"/>
  <c r="S6789" i="1" s="1"/>
  <c r="R6789" i="1"/>
  <c r="R6790" i="1" s="1"/>
  <c r="T6789" i="1"/>
  <c r="S6792" i="1"/>
  <c r="S6794" i="1" s="1"/>
  <c r="R6793" i="1"/>
  <c r="R6794" i="1" s="1"/>
  <c r="T6793" i="1"/>
  <c r="R6796" i="1"/>
  <c r="S6796" i="1"/>
  <c r="R6797" i="1"/>
  <c r="S6797" i="1"/>
  <c r="T6797" i="1"/>
  <c r="R6798" i="1"/>
  <c r="S6798" i="1"/>
  <c r="R6799" i="1"/>
  <c r="S6799" i="1"/>
  <c r="R6800" i="1"/>
  <c r="S6800" i="1"/>
  <c r="R6801" i="1"/>
  <c r="S6801" i="1"/>
  <c r="T6801" i="1"/>
  <c r="R6802" i="1"/>
  <c r="S6802" i="1"/>
  <c r="R6803" i="1"/>
  <c r="S6803" i="1"/>
  <c r="R6804" i="1"/>
  <c r="S6804" i="1"/>
  <c r="R6805" i="1"/>
  <c r="S6805" i="1"/>
  <c r="T6805" i="1"/>
  <c r="R6806" i="1"/>
  <c r="S6806" i="1"/>
  <c r="R6807" i="1"/>
  <c r="S6807" i="1"/>
  <c r="R6808" i="1"/>
  <c r="S6808" i="1"/>
  <c r="R6809" i="1"/>
  <c r="S6809" i="1"/>
  <c r="T6809" i="1"/>
  <c r="R6810" i="1"/>
  <c r="S6810" i="1"/>
  <c r="R6811" i="1"/>
  <c r="S6811" i="1"/>
  <c r="R6812" i="1"/>
  <c r="S6812" i="1"/>
  <c r="R6813" i="1"/>
  <c r="S6813" i="1"/>
  <c r="T6813" i="1"/>
  <c r="R6814" i="1"/>
  <c r="S6814" i="1"/>
  <c r="R6815" i="1"/>
  <c r="S6815" i="1"/>
  <c r="R6816" i="1"/>
  <c r="S6816" i="1"/>
  <c r="R6817" i="1"/>
  <c r="S6817" i="1"/>
  <c r="T6817" i="1"/>
  <c r="R6818" i="1"/>
  <c r="S6818" i="1"/>
  <c r="R6819" i="1"/>
  <c r="S6819" i="1"/>
  <c r="R6820" i="1"/>
  <c r="S6820" i="1"/>
  <c r="R6821" i="1"/>
  <c r="S6821" i="1"/>
  <c r="T6821" i="1"/>
  <c r="R6822" i="1"/>
  <c r="S6822" i="1"/>
  <c r="R6823" i="1"/>
  <c r="S6823" i="1"/>
  <c r="R6824" i="1"/>
  <c r="S6824" i="1"/>
  <c r="R6825" i="1"/>
  <c r="S6825" i="1"/>
  <c r="T6825" i="1"/>
  <c r="R6826" i="1"/>
  <c r="S6826" i="1"/>
  <c r="R6827" i="1"/>
  <c r="S6827" i="1"/>
  <c r="R6828" i="1"/>
  <c r="S6828" i="1"/>
  <c r="R6829" i="1"/>
  <c r="S6829" i="1"/>
  <c r="T6829" i="1"/>
  <c r="R6830" i="1"/>
  <c r="S6830" i="1"/>
  <c r="R6831" i="1"/>
  <c r="S6831" i="1"/>
  <c r="R6832" i="1"/>
  <c r="S6832" i="1"/>
  <c r="R6833" i="1"/>
  <c r="S6833" i="1"/>
  <c r="T6833" i="1"/>
  <c r="R6834" i="1"/>
  <c r="S6834" i="1"/>
  <c r="R6835" i="1"/>
  <c r="S6835" i="1"/>
  <c r="R6836" i="1"/>
  <c r="S6836" i="1"/>
  <c r="R6837" i="1"/>
  <c r="S6837" i="1"/>
  <c r="T6837" i="1"/>
  <c r="R6838" i="1"/>
  <c r="S6838" i="1"/>
  <c r="R6839" i="1"/>
  <c r="S6839" i="1"/>
  <c r="R6840" i="1"/>
  <c r="S6840" i="1"/>
  <c r="R6841" i="1"/>
  <c r="S6841" i="1"/>
  <c r="T6841" i="1"/>
  <c r="R6842" i="1"/>
  <c r="S6842" i="1"/>
  <c r="R6843" i="1"/>
  <c r="S6843" i="1"/>
  <c r="R6844" i="1"/>
  <c r="S6844" i="1"/>
  <c r="R6845" i="1"/>
  <c r="S6845" i="1"/>
  <c r="T6845" i="1"/>
  <c r="R6846" i="1"/>
  <c r="S6846" i="1"/>
  <c r="R6847" i="1"/>
  <c r="S6847" i="1"/>
  <c r="R6848" i="1"/>
  <c r="S6848" i="1"/>
  <c r="R6849" i="1"/>
  <c r="S6849" i="1"/>
  <c r="T6849" i="1"/>
  <c r="R6850" i="1"/>
  <c r="S6850" i="1"/>
  <c r="R6851" i="1"/>
  <c r="S6851" i="1"/>
  <c r="R6852" i="1"/>
  <c r="S6852" i="1"/>
  <c r="R6853" i="1"/>
  <c r="S6853" i="1"/>
  <c r="T6853" i="1"/>
  <c r="R6854" i="1"/>
  <c r="S6854" i="1"/>
  <c r="R6855" i="1"/>
  <c r="S6855" i="1"/>
  <c r="R6856" i="1"/>
  <c r="S6856" i="1"/>
  <c r="R6857" i="1"/>
  <c r="S6857" i="1"/>
  <c r="T6857" i="1"/>
  <c r="R6858" i="1"/>
  <c r="S6858" i="1"/>
  <c r="R6859" i="1"/>
  <c r="S6859" i="1"/>
  <c r="R6860" i="1"/>
  <c r="S6860" i="1"/>
  <c r="R6861" i="1"/>
  <c r="S6861" i="1"/>
  <c r="T6861" i="1"/>
  <c r="R6862" i="1"/>
  <c r="S6862" i="1"/>
  <c r="R6863" i="1"/>
  <c r="S6863" i="1"/>
  <c r="R6864" i="1"/>
  <c r="S6864" i="1"/>
  <c r="R6865" i="1"/>
  <c r="S6865" i="1"/>
  <c r="T6865" i="1"/>
  <c r="R6866" i="1"/>
  <c r="S6866" i="1"/>
  <c r="R6867" i="1"/>
  <c r="S6867" i="1"/>
  <c r="S6868" i="1"/>
  <c r="S6871" i="1" s="1"/>
  <c r="R6869" i="1"/>
  <c r="R6871" i="1" s="1"/>
  <c r="T6869" i="1"/>
  <c r="R6872" i="1"/>
  <c r="S6872" i="1"/>
  <c r="R6873" i="1"/>
  <c r="S6873" i="1"/>
  <c r="T6873" i="1"/>
  <c r="R6874" i="1"/>
  <c r="S6874" i="1"/>
  <c r="R6875" i="1"/>
  <c r="S6875" i="1"/>
  <c r="R6876" i="1"/>
  <c r="S6876" i="1"/>
  <c r="R6877" i="1"/>
  <c r="S6877" i="1"/>
  <c r="T6877" i="1"/>
  <c r="R6878" i="1"/>
  <c r="S6878" i="1"/>
  <c r="R6879" i="1"/>
  <c r="S6879" i="1"/>
  <c r="R6880" i="1"/>
  <c r="S6880" i="1"/>
  <c r="R6881" i="1"/>
  <c r="S6881" i="1"/>
  <c r="T6881" i="1"/>
  <c r="R6882" i="1"/>
  <c r="S6882" i="1"/>
  <c r="R6883" i="1"/>
  <c r="S6883" i="1"/>
  <c r="R6884" i="1"/>
  <c r="S6884" i="1"/>
  <c r="R6885" i="1"/>
  <c r="S6885" i="1"/>
  <c r="T6885" i="1"/>
  <c r="R6886" i="1"/>
  <c r="S6886" i="1"/>
  <c r="R6887" i="1"/>
  <c r="S6887" i="1"/>
  <c r="R6888" i="1"/>
  <c r="S6888" i="1"/>
  <c r="R6889" i="1"/>
  <c r="S6889" i="1"/>
  <c r="T6889" i="1"/>
  <c r="R6890" i="1"/>
  <c r="S6890" i="1"/>
  <c r="R6891" i="1"/>
  <c r="S6891" i="1"/>
  <c r="R6892" i="1"/>
  <c r="S6892" i="1"/>
  <c r="R6893" i="1"/>
  <c r="S6893" i="1"/>
  <c r="T6893" i="1"/>
  <c r="R6894" i="1"/>
  <c r="S6894" i="1"/>
  <c r="R6895" i="1"/>
  <c r="S6895" i="1"/>
  <c r="R6896" i="1"/>
  <c r="S6896" i="1"/>
  <c r="R6897" i="1"/>
  <c r="S6897" i="1"/>
  <c r="T6897" i="1"/>
  <c r="R6898" i="1"/>
  <c r="S6898" i="1"/>
  <c r="R6899" i="1"/>
  <c r="S6899" i="1"/>
  <c r="R6900" i="1"/>
  <c r="S6900" i="1"/>
  <c r="R6901" i="1"/>
  <c r="S6901" i="1"/>
  <c r="T6901" i="1"/>
  <c r="R6902" i="1"/>
  <c r="S6902" i="1"/>
  <c r="R6903" i="1"/>
  <c r="S6903" i="1"/>
  <c r="R6904" i="1"/>
  <c r="S6904" i="1"/>
  <c r="R6905" i="1"/>
  <c r="S6905" i="1"/>
  <c r="T6905" i="1"/>
  <c r="R6906" i="1"/>
  <c r="S6906" i="1"/>
  <c r="R6907" i="1"/>
  <c r="S6907" i="1"/>
  <c r="S6908" i="1"/>
  <c r="S6910" i="1" s="1"/>
  <c r="R6909" i="1"/>
  <c r="R6910" i="1" s="1"/>
  <c r="T6909" i="1"/>
  <c r="R6912" i="1"/>
  <c r="S6912" i="1"/>
  <c r="R6913" i="1"/>
  <c r="S6913" i="1"/>
  <c r="T6913" i="1"/>
  <c r="R6914" i="1"/>
  <c r="S6914" i="1"/>
  <c r="R6915" i="1"/>
  <c r="S6915" i="1"/>
  <c r="R6916" i="1"/>
  <c r="S6916" i="1"/>
  <c r="R6917" i="1"/>
  <c r="S6917" i="1"/>
  <c r="T6917" i="1"/>
  <c r="R6918" i="1"/>
  <c r="S6918" i="1"/>
  <c r="R6919" i="1"/>
  <c r="S6919" i="1"/>
  <c r="R6920" i="1"/>
  <c r="S6920" i="1"/>
  <c r="R6921" i="1"/>
  <c r="S6921" i="1"/>
  <c r="T6921" i="1"/>
  <c r="R6922" i="1"/>
  <c r="S6922" i="1"/>
  <c r="R6923" i="1"/>
  <c r="S6923" i="1"/>
  <c r="S6924" i="1"/>
  <c r="S6925" i="1" s="1"/>
  <c r="R6925" i="1"/>
  <c r="R6926" i="1" s="1"/>
  <c r="T6925" i="1"/>
  <c r="R6928" i="1"/>
  <c r="S6928" i="1"/>
  <c r="R6929" i="1"/>
  <c r="S6929" i="1"/>
  <c r="T6929" i="1"/>
  <c r="R6930" i="1"/>
  <c r="S6930" i="1"/>
  <c r="R6931" i="1"/>
  <c r="S6931" i="1"/>
  <c r="R6932" i="1"/>
  <c r="S6932" i="1"/>
  <c r="R6933" i="1"/>
  <c r="S6933" i="1"/>
  <c r="T6933" i="1"/>
  <c r="R6934" i="1"/>
  <c r="S6934" i="1"/>
  <c r="R6935" i="1"/>
  <c r="S6935" i="1"/>
  <c r="R6936" i="1"/>
  <c r="S6936" i="1"/>
  <c r="R6937" i="1"/>
  <c r="S6937" i="1"/>
  <c r="T6937" i="1"/>
  <c r="R6938" i="1"/>
  <c r="S6938" i="1"/>
  <c r="R6939" i="1"/>
  <c r="S6939" i="1"/>
  <c r="R6940" i="1"/>
  <c r="S6940" i="1"/>
  <c r="R6941" i="1"/>
  <c r="S6941" i="1"/>
  <c r="T6941" i="1"/>
  <c r="R6942" i="1"/>
  <c r="S6942" i="1"/>
  <c r="R6943" i="1"/>
  <c r="S6943" i="1"/>
  <c r="S6944" i="1"/>
  <c r="S6946" i="1" s="1"/>
  <c r="R6945" i="1"/>
  <c r="R6944" i="1" s="1"/>
  <c r="T6945" i="1"/>
  <c r="R6948" i="1"/>
  <c r="S6948" i="1"/>
  <c r="R6949" i="1"/>
  <c r="S6949" i="1"/>
  <c r="T6949" i="1"/>
  <c r="R6950" i="1"/>
  <c r="S6950" i="1"/>
  <c r="R6951" i="1"/>
  <c r="S6951" i="1"/>
  <c r="R6952" i="1"/>
  <c r="S6952" i="1"/>
  <c r="R6953" i="1"/>
  <c r="S6953" i="1"/>
  <c r="T6953" i="1"/>
  <c r="R6954" i="1"/>
  <c r="S6954" i="1"/>
  <c r="R6955" i="1"/>
  <c r="S6955" i="1"/>
  <c r="R6956" i="1"/>
  <c r="S6956" i="1"/>
  <c r="R6957" i="1"/>
  <c r="S6957" i="1"/>
  <c r="T6957" i="1"/>
  <c r="R6958" i="1"/>
  <c r="S6958" i="1"/>
  <c r="R6959" i="1"/>
  <c r="S6959" i="1"/>
  <c r="S6960" i="1"/>
  <c r="S6961" i="1" s="1"/>
  <c r="R6961" i="1"/>
  <c r="R6962" i="1" s="1"/>
  <c r="T6961" i="1"/>
  <c r="R6964" i="1"/>
  <c r="S6964" i="1"/>
  <c r="R6965" i="1"/>
  <c r="S6965" i="1"/>
  <c r="T6965" i="1"/>
  <c r="R6966" i="1"/>
  <c r="S6966" i="1"/>
  <c r="R6967" i="1"/>
  <c r="S6967" i="1"/>
  <c r="R6968" i="1"/>
  <c r="S6968" i="1"/>
  <c r="R6969" i="1"/>
  <c r="S6969" i="1"/>
  <c r="T6969" i="1"/>
  <c r="R6970" i="1"/>
  <c r="S6970" i="1"/>
  <c r="R6971" i="1"/>
  <c r="S6971" i="1"/>
  <c r="R6972" i="1"/>
  <c r="S6972" i="1"/>
  <c r="R6973" i="1"/>
  <c r="S6973" i="1"/>
  <c r="T6973" i="1"/>
  <c r="R6974" i="1"/>
  <c r="S6974" i="1"/>
  <c r="R6975" i="1"/>
  <c r="S6975" i="1"/>
  <c r="R6976" i="1"/>
  <c r="S6976" i="1"/>
  <c r="R6977" i="1"/>
  <c r="S6977" i="1"/>
  <c r="T6977" i="1"/>
  <c r="R6978" i="1"/>
  <c r="S6978" i="1"/>
  <c r="R6979" i="1"/>
  <c r="S6979" i="1"/>
  <c r="R6980" i="1"/>
  <c r="S6980" i="1"/>
  <c r="R6981" i="1"/>
  <c r="S6981" i="1"/>
  <c r="T6981" i="1"/>
  <c r="R6982" i="1"/>
  <c r="S6982" i="1"/>
  <c r="R6983" i="1"/>
  <c r="S6983" i="1"/>
  <c r="R6984" i="1"/>
  <c r="S6984" i="1"/>
  <c r="R6985" i="1"/>
  <c r="S6985" i="1"/>
  <c r="T6985" i="1"/>
  <c r="R6986" i="1"/>
  <c r="S6986" i="1"/>
  <c r="R6987" i="1"/>
  <c r="S6987" i="1"/>
  <c r="R6988" i="1"/>
  <c r="S6988" i="1"/>
  <c r="R6989" i="1"/>
  <c r="S6989" i="1"/>
  <c r="T6989" i="1"/>
  <c r="R6990" i="1"/>
  <c r="S6990" i="1"/>
  <c r="R6991" i="1"/>
  <c r="S6991" i="1"/>
  <c r="S6992" i="1"/>
  <c r="S6994" i="1" s="1"/>
  <c r="R6993" i="1"/>
  <c r="R6994" i="1" s="1"/>
  <c r="T6993" i="1"/>
  <c r="R6996" i="1"/>
  <c r="S6996" i="1"/>
  <c r="R6997" i="1"/>
  <c r="S6997" i="1"/>
  <c r="T6997" i="1"/>
  <c r="R6998" i="1"/>
  <c r="S6998" i="1"/>
  <c r="R6999" i="1"/>
  <c r="S6999" i="1"/>
  <c r="S7000" i="1"/>
  <c r="S7002" i="1" s="1"/>
  <c r="R7001" i="1"/>
  <c r="R7003" i="1" s="1"/>
  <c r="T7001" i="1"/>
  <c r="R7004" i="1"/>
  <c r="S7004" i="1"/>
  <c r="R7005" i="1"/>
  <c r="S7005" i="1"/>
  <c r="T7005" i="1"/>
  <c r="R7006" i="1"/>
  <c r="S7006" i="1"/>
  <c r="R7007" i="1"/>
  <c r="S7007" i="1"/>
  <c r="S7008" i="1"/>
  <c r="S7009" i="1" s="1"/>
  <c r="R7009" i="1"/>
  <c r="R7010" i="1" s="1"/>
  <c r="T7009" i="1"/>
  <c r="R7012" i="1"/>
  <c r="S7012" i="1"/>
  <c r="R7013" i="1"/>
  <c r="S7013" i="1"/>
  <c r="T7013" i="1"/>
  <c r="R7014" i="1"/>
  <c r="S7014" i="1"/>
  <c r="R7015" i="1"/>
  <c r="S7015" i="1"/>
  <c r="R7016" i="1"/>
  <c r="S7016" i="1"/>
  <c r="R7017" i="1"/>
  <c r="S7017" i="1"/>
  <c r="T7017" i="1"/>
  <c r="R7018" i="1"/>
  <c r="S7018" i="1"/>
  <c r="R7019" i="1"/>
  <c r="S7019" i="1"/>
  <c r="R7020" i="1"/>
  <c r="S7020" i="1"/>
  <c r="R7021" i="1"/>
  <c r="S7021" i="1"/>
  <c r="T7021" i="1"/>
  <c r="R7022" i="1"/>
  <c r="S7022" i="1"/>
  <c r="R7023" i="1"/>
  <c r="S7023" i="1"/>
  <c r="R7024" i="1"/>
  <c r="S7024" i="1"/>
  <c r="R7025" i="1"/>
  <c r="S7025" i="1"/>
  <c r="T7025" i="1"/>
  <c r="R7026" i="1"/>
  <c r="S7026" i="1"/>
  <c r="R7027" i="1"/>
  <c r="S7027" i="1"/>
  <c r="R7028" i="1"/>
  <c r="S7028" i="1"/>
  <c r="R7029" i="1"/>
  <c r="S7029" i="1"/>
  <c r="T7029" i="1"/>
  <c r="R7030" i="1"/>
  <c r="S7030" i="1"/>
  <c r="R7031" i="1"/>
  <c r="S7031" i="1"/>
  <c r="R7032" i="1"/>
  <c r="S7032" i="1"/>
  <c r="R7033" i="1"/>
  <c r="S7033" i="1"/>
  <c r="T7033" i="1"/>
  <c r="R7034" i="1"/>
  <c r="S7034" i="1"/>
  <c r="R7035" i="1"/>
  <c r="S7035" i="1"/>
  <c r="R7036" i="1"/>
  <c r="S7036" i="1"/>
  <c r="R7037" i="1"/>
  <c r="S7037" i="1"/>
  <c r="T7037" i="1"/>
  <c r="R7038" i="1"/>
  <c r="S7038" i="1"/>
  <c r="R7039" i="1"/>
  <c r="S7039" i="1"/>
  <c r="R7040" i="1"/>
  <c r="S7040" i="1"/>
  <c r="R7041" i="1"/>
  <c r="S7041" i="1"/>
  <c r="T7041" i="1"/>
  <c r="R7042" i="1"/>
  <c r="S7042" i="1"/>
  <c r="R7043" i="1"/>
  <c r="S7043" i="1"/>
  <c r="R7044" i="1"/>
  <c r="S7044" i="1"/>
  <c r="R7045" i="1"/>
  <c r="S7045" i="1"/>
  <c r="T7045" i="1"/>
  <c r="R7046" i="1"/>
  <c r="S7046" i="1"/>
  <c r="R7047" i="1"/>
  <c r="S7047" i="1"/>
  <c r="R7048" i="1"/>
  <c r="S7048" i="1"/>
  <c r="R7049" i="1"/>
  <c r="S7049" i="1"/>
  <c r="T7049" i="1"/>
  <c r="R7050" i="1"/>
  <c r="S7050" i="1"/>
  <c r="R7051" i="1"/>
  <c r="S7051" i="1"/>
  <c r="R7052" i="1"/>
  <c r="S7052" i="1"/>
  <c r="R7053" i="1"/>
  <c r="S7053" i="1"/>
  <c r="T7053" i="1"/>
  <c r="R7054" i="1"/>
  <c r="S7054" i="1"/>
  <c r="R7055" i="1"/>
  <c r="S7055" i="1"/>
  <c r="R7056" i="1"/>
  <c r="S7056" i="1"/>
  <c r="R7057" i="1"/>
  <c r="S7057" i="1"/>
  <c r="T7057" i="1"/>
  <c r="R7058" i="1"/>
  <c r="S7058" i="1"/>
  <c r="R7059" i="1"/>
  <c r="S7059" i="1"/>
  <c r="R7060" i="1"/>
  <c r="S7060" i="1"/>
  <c r="R7061" i="1"/>
  <c r="S7061" i="1"/>
  <c r="T7061" i="1"/>
  <c r="R7062" i="1"/>
  <c r="S7062" i="1"/>
  <c r="R7063" i="1"/>
  <c r="S7063" i="1"/>
  <c r="R7064" i="1"/>
  <c r="S7064" i="1"/>
  <c r="R7065" i="1"/>
  <c r="S7065" i="1"/>
  <c r="T7065" i="1"/>
  <c r="R7066" i="1"/>
  <c r="S7066" i="1"/>
  <c r="R7067" i="1"/>
  <c r="S7067" i="1"/>
  <c r="R7068" i="1"/>
  <c r="S7068" i="1"/>
  <c r="R7069" i="1"/>
  <c r="S7069" i="1"/>
  <c r="T7069" i="1"/>
  <c r="R7070" i="1"/>
  <c r="S7070" i="1"/>
  <c r="R7071" i="1"/>
  <c r="S7071" i="1"/>
  <c r="R7072" i="1"/>
  <c r="S7072" i="1"/>
  <c r="R7073" i="1"/>
  <c r="S7073" i="1"/>
  <c r="T7073" i="1"/>
  <c r="R7074" i="1"/>
  <c r="S7074" i="1"/>
  <c r="R7075" i="1"/>
  <c r="S7075" i="1"/>
  <c r="R7076" i="1"/>
  <c r="S7076" i="1"/>
  <c r="R7077" i="1"/>
  <c r="S7077" i="1"/>
  <c r="T7077" i="1"/>
  <c r="R7078" i="1"/>
  <c r="S7078" i="1"/>
  <c r="R7079" i="1"/>
  <c r="S7079" i="1"/>
  <c r="R7080" i="1"/>
  <c r="S7080" i="1"/>
  <c r="R7081" i="1"/>
  <c r="S7081" i="1"/>
  <c r="T7081" i="1"/>
  <c r="R7082" i="1"/>
  <c r="S7082" i="1"/>
  <c r="R7083" i="1"/>
  <c r="S7083" i="1"/>
  <c r="S7084" i="1"/>
  <c r="S7085" i="1" s="1"/>
  <c r="R7085" i="1"/>
  <c r="R7084" i="1" s="1"/>
  <c r="T7085" i="1"/>
  <c r="S7088" i="1"/>
  <c r="S7091" i="1" s="1"/>
  <c r="R7089" i="1"/>
  <c r="R7091" i="1" s="1"/>
  <c r="T7089" i="1"/>
  <c r="R7092" i="1"/>
  <c r="S7092" i="1"/>
  <c r="R7093" i="1"/>
  <c r="S7093" i="1"/>
  <c r="T7093" i="1"/>
  <c r="R7094" i="1"/>
  <c r="S7094" i="1"/>
  <c r="R7095" i="1"/>
  <c r="S7095" i="1"/>
  <c r="R7096" i="1"/>
  <c r="S7096" i="1"/>
  <c r="R7097" i="1"/>
  <c r="S7097" i="1"/>
  <c r="T7097" i="1"/>
  <c r="R7098" i="1"/>
  <c r="S7098" i="1"/>
  <c r="R7099" i="1"/>
  <c r="S7099" i="1"/>
  <c r="S7100" i="1"/>
  <c r="S7102" i="1" s="1"/>
  <c r="R7101" i="1"/>
  <c r="R7100" i="1" s="1"/>
  <c r="T7101" i="1"/>
  <c r="R7104" i="1"/>
  <c r="S7104" i="1"/>
  <c r="R7105" i="1"/>
  <c r="S7105" i="1"/>
  <c r="T7105" i="1"/>
  <c r="R7106" i="1"/>
  <c r="S7106" i="1"/>
  <c r="R7107" i="1"/>
  <c r="S7107" i="1"/>
  <c r="S7108" i="1"/>
  <c r="S7110" i="1" s="1"/>
  <c r="R7109" i="1"/>
  <c r="R7108" i="1" s="1"/>
  <c r="T7109" i="1"/>
  <c r="R7112" i="1"/>
  <c r="S7112" i="1"/>
  <c r="R7113" i="1"/>
  <c r="S7113" i="1"/>
  <c r="T7113" i="1"/>
  <c r="R7114" i="1"/>
  <c r="S7114" i="1"/>
  <c r="R7115" i="1"/>
  <c r="S7115" i="1"/>
  <c r="R7116" i="1"/>
  <c r="S7116" i="1"/>
  <c r="R7117" i="1"/>
  <c r="S7117" i="1"/>
  <c r="T7117" i="1"/>
  <c r="R7118" i="1"/>
  <c r="S7118" i="1"/>
  <c r="R7119" i="1"/>
  <c r="S7119" i="1"/>
  <c r="R7120" i="1"/>
  <c r="S7120" i="1"/>
  <c r="R7121" i="1"/>
  <c r="S7121" i="1"/>
  <c r="T7121" i="1"/>
  <c r="R7122" i="1"/>
  <c r="S7122" i="1"/>
  <c r="R7123" i="1"/>
  <c r="S7123" i="1"/>
  <c r="R7124" i="1"/>
  <c r="S7124" i="1"/>
  <c r="R7125" i="1"/>
  <c r="S7125" i="1"/>
  <c r="T7125" i="1"/>
  <c r="R7126" i="1"/>
  <c r="S7126" i="1"/>
  <c r="R7127" i="1"/>
  <c r="S7127" i="1"/>
  <c r="R7128" i="1"/>
  <c r="S7128" i="1"/>
  <c r="R7129" i="1"/>
  <c r="S7129" i="1"/>
  <c r="T7129" i="1"/>
  <c r="R7130" i="1"/>
  <c r="S7130" i="1"/>
  <c r="R7131" i="1"/>
  <c r="S7131" i="1"/>
  <c r="R7132" i="1"/>
  <c r="S7132" i="1"/>
  <c r="R7133" i="1"/>
  <c r="S7133" i="1"/>
  <c r="T7133" i="1"/>
  <c r="R7134" i="1"/>
  <c r="S7134" i="1"/>
  <c r="R7135" i="1"/>
  <c r="S7135" i="1"/>
  <c r="R7136" i="1"/>
  <c r="S7136" i="1"/>
  <c r="R7137" i="1"/>
  <c r="S7137" i="1"/>
  <c r="T7137" i="1"/>
  <c r="R7138" i="1"/>
  <c r="S7138" i="1"/>
  <c r="R7139" i="1"/>
  <c r="S7139" i="1"/>
  <c r="R7140" i="1"/>
  <c r="S7140" i="1"/>
  <c r="R7141" i="1"/>
  <c r="S7141" i="1"/>
  <c r="T7141" i="1"/>
  <c r="R7142" i="1"/>
  <c r="S7142" i="1"/>
  <c r="R7143" i="1"/>
  <c r="S7143" i="1"/>
  <c r="R7144" i="1"/>
  <c r="S7144" i="1"/>
  <c r="R7145" i="1"/>
  <c r="S7145" i="1"/>
  <c r="T7145" i="1"/>
  <c r="R7146" i="1"/>
  <c r="S7146" i="1"/>
  <c r="R7147" i="1"/>
  <c r="S7147" i="1"/>
  <c r="S7148" i="1"/>
  <c r="S7151" i="1" s="1"/>
  <c r="R7149" i="1"/>
  <c r="R7148" i="1" s="1"/>
  <c r="T7149" i="1"/>
  <c r="S7152" i="1"/>
  <c r="S7153" i="1" s="1"/>
  <c r="R7153" i="1"/>
  <c r="R7154" i="1" s="1"/>
  <c r="T7153" i="1"/>
  <c r="R7156" i="1"/>
  <c r="S7156" i="1"/>
  <c r="R7157" i="1"/>
  <c r="S7157" i="1"/>
  <c r="T7157" i="1"/>
  <c r="R7158" i="1"/>
  <c r="S7158" i="1"/>
  <c r="R7159" i="1"/>
  <c r="S7159" i="1"/>
  <c r="R7160" i="1"/>
  <c r="S7160" i="1"/>
  <c r="R7161" i="1"/>
  <c r="S7161" i="1"/>
  <c r="T7161" i="1"/>
  <c r="R7162" i="1"/>
  <c r="S7162" i="1"/>
  <c r="R7163" i="1"/>
  <c r="S7163" i="1"/>
  <c r="R7164" i="1"/>
  <c r="S7164" i="1"/>
  <c r="R7165" i="1"/>
  <c r="S7165" i="1"/>
  <c r="T7165" i="1"/>
  <c r="R7166" i="1"/>
  <c r="S7166" i="1"/>
  <c r="R7167" i="1"/>
  <c r="S7167" i="1"/>
  <c r="R7168" i="1"/>
  <c r="S7168" i="1"/>
  <c r="R7169" i="1"/>
  <c r="S7169" i="1"/>
  <c r="T7169" i="1"/>
  <c r="R7170" i="1"/>
  <c r="S7170" i="1"/>
  <c r="R7171" i="1"/>
  <c r="S7171" i="1"/>
  <c r="R7172" i="1"/>
  <c r="S7172" i="1"/>
  <c r="R7173" i="1"/>
  <c r="S7173" i="1"/>
  <c r="T7173" i="1"/>
  <c r="R7174" i="1"/>
  <c r="S7174" i="1"/>
  <c r="R7175" i="1"/>
  <c r="S7175" i="1"/>
  <c r="R7176" i="1"/>
  <c r="S7176" i="1"/>
  <c r="R7177" i="1"/>
  <c r="S7177" i="1"/>
  <c r="T7177" i="1"/>
  <c r="R7178" i="1"/>
  <c r="S7178" i="1"/>
  <c r="R7179" i="1"/>
  <c r="S7179" i="1"/>
  <c r="R7180" i="1"/>
  <c r="S7180" i="1"/>
  <c r="R7181" i="1"/>
  <c r="S7181" i="1"/>
  <c r="T7181" i="1"/>
  <c r="R7182" i="1"/>
  <c r="S7182" i="1"/>
  <c r="R7183" i="1"/>
  <c r="S7183" i="1"/>
  <c r="R7184" i="1"/>
  <c r="S7184" i="1"/>
  <c r="R7185" i="1"/>
  <c r="S7185" i="1"/>
  <c r="T7185" i="1"/>
  <c r="R7186" i="1"/>
  <c r="S7186" i="1"/>
  <c r="R7187" i="1"/>
  <c r="S7187" i="1"/>
  <c r="R7188" i="1"/>
  <c r="S7188" i="1"/>
  <c r="R7189" i="1"/>
  <c r="S7189" i="1"/>
  <c r="T7189" i="1"/>
  <c r="R7190" i="1"/>
  <c r="S7190" i="1"/>
  <c r="R7191" i="1"/>
  <c r="S7191" i="1"/>
  <c r="R7192" i="1"/>
  <c r="S7192" i="1"/>
  <c r="R7193" i="1"/>
  <c r="S7193" i="1"/>
  <c r="T7193" i="1"/>
  <c r="R7194" i="1"/>
  <c r="S7194" i="1"/>
  <c r="R7195" i="1"/>
  <c r="S7195" i="1"/>
  <c r="S7196" i="1"/>
  <c r="S7197" i="1" s="1"/>
  <c r="R7197" i="1"/>
  <c r="R7198" i="1" s="1"/>
  <c r="T7197" i="1"/>
  <c r="S7200" i="1"/>
  <c r="S7201" i="1" s="1"/>
  <c r="R7201" i="1"/>
  <c r="R7202" i="1" s="1"/>
  <c r="T7201" i="1"/>
  <c r="R7204" i="1"/>
  <c r="S7204" i="1"/>
  <c r="R7205" i="1"/>
  <c r="S7205" i="1"/>
  <c r="T7205" i="1"/>
  <c r="R7206" i="1"/>
  <c r="S7206" i="1"/>
  <c r="R7207" i="1"/>
  <c r="S7207" i="1"/>
  <c r="R7208" i="1"/>
  <c r="S7208" i="1"/>
  <c r="R7209" i="1"/>
  <c r="S7209" i="1"/>
  <c r="T7209" i="1"/>
  <c r="R7210" i="1"/>
  <c r="S7210" i="1"/>
  <c r="R7211" i="1"/>
  <c r="S7211" i="1"/>
  <c r="S7212" i="1"/>
  <c r="S7215" i="1" s="1"/>
  <c r="R7213" i="1"/>
  <c r="R7214" i="1" s="1"/>
  <c r="T7213" i="1"/>
  <c r="S7216" i="1"/>
  <c r="S7217" i="1" s="1"/>
  <c r="R7217" i="1"/>
  <c r="R7216" i="1" s="1"/>
  <c r="T7217" i="1"/>
  <c r="S7220" i="1"/>
  <c r="S7222" i="1" s="1"/>
  <c r="R7221" i="1"/>
  <c r="R7220" i="1" s="1"/>
  <c r="T7221" i="1"/>
  <c r="R7224" i="1"/>
  <c r="S7224" i="1"/>
  <c r="R7225" i="1"/>
  <c r="S7225" i="1"/>
  <c r="T7225" i="1"/>
  <c r="R7226" i="1"/>
  <c r="S7226" i="1"/>
  <c r="R7227" i="1"/>
  <c r="S7227" i="1"/>
  <c r="R7228" i="1"/>
  <c r="S7228" i="1"/>
  <c r="R7229" i="1"/>
  <c r="S7229" i="1"/>
  <c r="T7229" i="1"/>
  <c r="R7230" i="1"/>
  <c r="S7230" i="1"/>
  <c r="R7231" i="1"/>
  <c r="S7231" i="1"/>
  <c r="R7232" i="1"/>
  <c r="S7232" i="1"/>
  <c r="R7233" i="1"/>
  <c r="S7233" i="1"/>
  <c r="T7233" i="1"/>
  <c r="R7234" i="1"/>
  <c r="S7234" i="1"/>
  <c r="R7235" i="1"/>
  <c r="S7235" i="1"/>
  <c r="R7236" i="1"/>
  <c r="S7236" i="1"/>
  <c r="R7237" i="1"/>
  <c r="S7237" i="1"/>
  <c r="T7237" i="1"/>
  <c r="R7238" i="1"/>
  <c r="S7238" i="1"/>
  <c r="R7239" i="1"/>
  <c r="S7239" i="1"/>
  <c r="R7240" i="1"/>
  <c r="S7240" i="1"/>
  <c r="R7241" i="1"/>
  <c r="S7241" i="1"/>
  <c r="T7241" i="1"/>
  <c r="R7242" i="1"/>
  <c r="S7242" i="1"/>
  <c r="R7243" i="1"/>
  <c r="S7243" i="1"/>
  <c r="R7244" i="1"/>
  <c r="S7244" i="1"/>
  <c r="R7245" i="1"/>
  <c r="S7245" i="1"/>
  <c r="T7245" i="1"/>
  <c r="R7246" i="1"/>
  <c r="S7246" i="1"/>
  <c r="R7247" i="1"/>
  <c r="S7247" i="1"/>
  <c r="S7248" i="1"/>
  <c r="S7249" i="1" s="1"/>
  <c r="R7249" i="1"/>
  <c r="R7248" i="1" s="1"/>
  <c r="T7249" i="1"/>
  <c r="S7252" i="1"/>
  <c r="S7253" i="1" s="1"/>
  <c r="R7253" i="1"/>
  <c r="R7254" i="1" s="1"/>
  <c r="T7253" i="1"/>
  <c r="R7256" i="1"/>
  <c r="S7256" i="1"/>
  <c r="R7257" i="1"/>
  <c r="S7257" i="1"/>
  <c r="T7257" i="1"/>
  <c r="R7258" i="1"/>
  <c r="S7258" i="1"/>
  <c r="R7259" i="1"/>
  <c r="S7259" i="1"/>
  <c r="S7260" i="1"/>
  <c r="S7262" i="1" s="1"/>
  <c r="R7261" i="1"/>
  <c r="R7263" i="1" s="1"/>
  <c r="T7261" i="1"/>
  <c r="R7264" i="1"/>
  <c r="S7264" i="1"/>
  <c r="R7265" i="1"/>
  <c r="S7265" i="1"/>
  <c r="T7265" i="1"/>
  <c r="R7266" i="1"/>
  <c r="S7266" i="1"/>
  <c r="R7267" i="1"/>
  <c r="S7267" i="1"/>
  <c r="R7268" i="1"/>
  <c r="S7268" i="1"/>
  <c r="R7269" i="1"/>
  <c r="S7269" i="1"/>
  <c r="T7269" i="1"/>
  <c r="R7270" i="1"/>
  <c r="S7270" i="1"/>
  <c r="R7271" i="1"/>
  <c r="S7271" i="1"/>
  <c r="S7272" i="1"/>
  <c r="S7275" i="1" s="1"/>
  <c r="R7273" i="1"/>
  <c r="R7272" i="1" s="1"/>
  <c r="T7273" i="1"/>
  <c r="R7276" i="1"/>
  <c r="S7276" i="1"/>
  <c r="R7277" i="1"/>
  <c r="S7277" i="1"/>
  <c r="T7277" i="1"/>
  <c r="R7278" i="1"/>
  <c r="S7278" i="1"/>
  <c r="R7279" i="1"/>
  <c r="S7279" i="1"/>
  <c r="S7280" i="1"/>
  <c r="S7282" i="1" s="1"/>
  <c r="R7281" i="1"/>
  <c r="R7280" i="1" s="1"/>
  <c r="T7281" i="1"/>
  <c r="R7284" i="1"/>
  <c r="S7284" i="1"/>
  <c r="R7285" i="1"/>
  <c r="S7285" i="1"/>
  <c r="T7285" i="1"/>
  <c r="R7286" i="1"/>
  <c r="S7286" i="1"/>
  <c r="R7287" i="1"/>
  <c r="S7287" i="1"/>
  <c r="R7288" i="1"/>
  <c r="S7288" i="1"/>
  <c r="R7289" i="1"/>
  <c r="S7289" i="1"/>
  <c r="T7289" i="1"/>
  <c r="R7290" i="1"/>
  <c r="S7290" i="1"/>
  <c r="R7291" i="1"/>
  <c r="S7291" i="1"/>
  <c r="R7292" i="1"/>
  <c r="S7292" i="1"/>
  <c r="R7293" i="1"/>
  <c r="S7293" i="1"/>
  <c r="T7293" i="1"/>
  <c r="R7294" i="1"/>
  <c r="S7294" i="1"/>
  <c r="R7295" i="1"/>
  <c r="S7295" i="1"/>
  <c r="S7296" i="1"/>
  <c r="S7298" i="1" s="1"/>
  <c r="R7297" i="1"/>
  <c r="R7296" i="1" s="1"/>
  <c r="T7297" i="1"/>
  <c r="S7300" i="1"/>
  <c r="S7302" i="1" s="1"/>
  <c r="R7301" i="1"/>
  <c r="R7300" i="1" s="1"/>
  <c r="T7301" i="1"/>
  <c r="S7304" i="1"/>
  <c r="S7306" i="1" s="1"/>
  <c r="R7305" i="1"/>
  <c r="R7304" i="1" s="1"/>
  <c r="T7305" i="1"/>
  <c r="R7308" i="1"/>
  <c r="S7308" i="1"/>
  <c r="R7309" i="1"/>
  <c r="S7309" i="1"/>
  <c r="T7309" i="1"/>
  <c r="R7310" i="1"/>
  <c r="S7310" i="1"/>
  <c r="R7311" i="1"/>
  <c r="S7311" i="1"/>
  <c r="R7312" i="1"/>
  <c r="S7312" i="1"/>
  <c r="R7313" i="1"/>
  <c r="S7313" i="1"/>
  <c r="T7313" i="1"/>
  <c r="R7314" i="1"/>
  <c r="S7314" i="1"/>
  <c r="R7315" i="1"/>
  <c r="S7315" i="1"/>
  <c r="S7316" i="1"/>
  <c r="S7318" i="1" s="1"/>
  <c r="R7317" i="1"/>
  <c r="R7316" i="1" s="1"/>
  <c r="T7317" i="1"/>
  <c r="S7320" i="1"/>
  <c r="S7321" i="1" s="1"/>
  <c r="R7321" i="1"/>
  <c r="R7322" i="1" s="1"/>
  <c r="T7321" i="1"/>
  <c r="R7324" i="1"/>
  <c r="S7324" i="1"/>
  <c r="R7325" i="1"/>
  <c r="S7325" i="1"/>
  <c r="T7325" i="1"/>
  <c r="R7326" i="1"/>
  <c r="S7326" i="1"/>
  <c r="R7327" i="1"/>
  <c r="S7327" i="1"/>
  <c r="R7328" i="1"/>
  <c r="S7328" i="1"/>
  <c r="R7329" i="1"/>
  <c r="S7329" i="1"/>
  <c r="T7329" i="1"/>
  <c r="R7330" i="1"/>
  <c r="S7330" i="1"/>
  <c r="R7331" i="1"/>
  <c r="S7331" i="1"/>
  <c r="R7332" i="1"/>
  <c r="S7332" i="1"/>
  <c r="R7333" i="1"/>
  <c r="S7333" i="1"/>
  <c r="T7333" i="1"/>
  <c r="R7334" i="1"/>
  <c r="S7334" i="1"/>
  <c r="R7335" i="1"/>
  <c r="S7335" i="1"/>
  <c r="R7336" i="1"/>
  <c r="S7336" i="1"/>
  <c r="R7337" i="1"/>
  <c r="S7337" i="1"/>
  <c r="T7337" i="1"/>
  <c r="R7338" i="1"/>
  <c r="S7338" i="1"/>
  <c r="R7339" i="1"/>
  <c r="S7339" i="1"/>
  <c r="R7340" i="1"/>
  <c r="S7340" i="1"/>
  <c r="R7341" i="1"/>
  <c r="S7341" i="1"/>
  <c r="T7341" i="1"/>
  <c r="R7342" i="1"/>
  <c r="S7342" i="1"/>
  <c r="R7343" i="1"/>
  <c r="S7343" i="1"/>
  <c r="R7344" i="1"/>
  <c r="S7344" i="1"/>
  <c r="R7345" i="1"/>
  <c r="S7345" i="1"/>
  <c r="T7345" i="1"/>
  <c r="R7346" i="1"/>
  <c r="S7346" i="1"/>
  <c r="R7347" i="1"/>
  <c r="S7347" i="1"/>
  <c r="R7348" i="1"/>
  <c r="S7348" i="1"/>
  <c r="R7349" i="1"/>
  <c r="S7349" i="1"/>
  <c r="T7349" i="1"/>
  <c r="R7350" i="1"/>
  <c r="S7350" i="1"/>
  <c r="R7351" i="1"/>
  <c r="S7351" i="1"/>
  <c r="R7352" i="1"/>
  <c r="S7352" i="1"/>
  <c r="R7353" i="1"/>
  <c r="S7353" i="1"/>
  <c r="T7353" i="1"/>
  <c r="R7354" i="1"/>
  <c r="S7354" i="1"/>
  <c r="R7355" i="1"/>
  <c r="S7355" i="1"/>
  <c r="S7356" i="1"/>
  <c r="S7357" i="1" s="1"/>
  <c r="R7357" i="1"/>
  <c r="R7358" i="1" s="1"/>
  <c r="T7357" i="1"/>
  <c r="S7360" i="1"/>
  <c r="S7362" i="1" s="1"/>
  <c r="R7361" i="1"/>
  <c r="R7362" i="1" s="1"/>
  <c r="T7361" i="1"/>
  <c r="R7364" i="1"/>
  <c r="S7364" i="1"/>
  <c r="R7365" i="1"/>
  <c r="S7365" i="1"/>
  <c r="T7365" i="1"/>
  <c r="R7366" i="1"/>
  <c r="S7366" i="1"/>
  <c r="R7367" i="1"/>
  <c r="S7367" i="1"/>
  <c r="R7368" i="1"/>
  <c r="S7368" i="1"/>
  <c r="R7369" i="1"/>
  <c r="S7369" i="1"/>
  <c r="T7369" i="1"/>
  <c r="R7370" i="1"/>
  <c r="S7370" i="1"/>
  <c r="R7371" i="1"/>
  <c r="S7371" i="1"/>
  <c r="R7372" i="1"/>
  <c r="S7372" i="1"/>
  <c r="R7373" i="1"/>
  <c r="S7373" i="1"/>
  <c r="T7373" i="1"/>
  <c r="R7374" i="1"/>
  <c r="S7374" i="1"/>
  <c r="R7375" i="1"/>
  <c r="S7375" i="1"/>
  <c r="R7376" i="1"/>
  <c r="S7376" i="1"/>
  <c r="R7377" i="1"/>
  <c r="S7377" i="1"/>
  <c r="T7377" i="1"/>
  <c r="R7378" i="1"/>
  <c r="S7378" i="1"/>
  <c r="R7379" i="1"/>
  <c r="S7379" i="1"/>
  <c r="R7380" i="1"/>
  <c r="S7380" i="1"/>
  <c r="R7381" i="1"/>
  <c r="S7381" i="1"/>
  <c r="T7381" i="1"/>
  <c r="R7382" i="1"/>
  <c r="S7382" i="1"/>
  <c r="R7383" i="1"/>
  <c r="S7383" i="1"/>
  <c r="R7384" i="1"/>
  <c r="S7384" i="1"/>
  <c r="R7385" i="1"/>
  <c r="S7385" i="1"/>
  <c r="T7385" i="1"/>
  <c r="R7386" i="1"/>
  <c r="S7386" i="1"/>
  <c r="R7387" i="1"/>
  <c r="S7387" i="1"/>
  <c r="R7388" i="1"/>
  <c r="S7388" i="1"/>
  <c r="R7389" i="1"/>
  <c r="S7389" i="1"/>
  <c r="T7389" i="1"/>
  <c r="R7390" i="1"/>
  <c r="S7390" i="1"/>
  <c r="R7391" i="1"/>
  <c r="S7391" i="1"/>
  <c r="R7392" i="1"/>
  <c r="S7392" i="1"/>
  <c r="R7393" i="1"/>
  <c r="S7393" i="1"/>
  <c r="T7393" i="1"/>
  <c r="R7394" i="1"/>
  <c r="S7394" i="1"/>
  <c r="R7395" i="1"/>
  <c r="S7395" i="1"/>
  <c r="S7396" i="1"/>
  <c r="S7399" i="1" s="1"/>
  <c r="R7397" i="1"/>
  <c r="R7398" i="1" s="1"/>
  <c r="T7397" i="1"/>
  <c r="R7400" i="1"/>
  <c r="S7400" i="1"/>
  <c r="R7401" i="1"/>
  <c r="S7401" i="1"/>
  <c r="T7401" i="1"/>
  <c r="R7402" i="1"/>
  <c r="S7402" i="1"/>
  <c r="R7403" i="1"/>
  <c r="S7403" i="1"/>
  <c r="R7404" i="1"/>
  <c r="S7404" i="1"/>
  <c r="R7405" i="1"/>
  <c r="S7405" i="1"/>
  <c r="T7405" i="1"/>
  <c r="R7406" i="1"/>
  <c r="S7406" i="1"/>
  <c r="R7407" i="1"/>
  <c r="S7407" i="1"/>
  <c r="R7408" i="1"/>
  <c r="S7408" i="1"/>
  <c r="R7409" i="1"/>
  <c r="S7409" i="1"/>
  <c r="T7409" i="1"/>
  <c r="R7410" i="1"/>
  <c r="S7410" i="1"/>
  <c r="R7411" i="1"/>
  <c r="S7411" i="1"/>
  <c r="R7412" i="1"/>
  <c r="S7412" i="1"/>
  <c r="R7413" i="1"/>
  <c r="S7413" i="1"/>
  <c r="T7413" i="1"/>
  <c r="R7414" i="1"/>
  <c r="S7414" i="1"/>
  <c r="R7415" i="1"/>
  <c r="S7415" i="1"/>
  <c r="R7416" i="1"/>
  <c r="S7416" i="1"/>
  <c r="R7417" i="1"/>
  <c r="S7417" i="1"/>
  <c r="T7417" i="1"/>
  <c r="R7418" i="1"/>
  <c r="S7418" i="1"/>
  <c r="R7419" i="1"/>
  <c r="S7419" i="1"/>
  <c r="R7420" i="1"/>
  <c r="S7420" i="1"/>
  <c r="R7421" i="1"/>
  <c r="S7421" i="1"/>
  <c r="T7421" i="1"/>
  <c r="R7422" i="1"/>
  <c r="S7422" i="1"/>
  <c r="R7423" i="1"/>
  <c r="S7423" i="1"/>
  <c r="R7424" i="1"/>
  <c r="S7424" i="1"/>
  <c r="R7425" i="1"/>
  <c r="S7425" i="1"/>
  <c r="T7425" i="1"/>
  <c r="R7426" i="1"/>
  <c r="S7426" i="1"/>
  <c r="R7427" i="1"/>
  <c r="S7427" i="1"/>
  <c r="R7428" i="1"/>
  <c r="S7428" i="1"/>
  <c r="R7429" i="1"/>
  <c r="S7429" i="1"/>
  <c r="T7429" i="1"/>
  <c r="R7430" i="1"/>
  <c r="S7430" i="1"/>
  <c r="R7431" i="1"/>
  <c r="S7431" i="1"/>
  <c r="R7432" i="1"/>
  <c r="S7432" i="1"/>
  <c r="R7433" i="1"/>
  <c r="S7433" i="1"/>
  <c r="T7433" i="1"/>
  <c r="R7434" i="1"/>
  <c r="S7434" i="1"/>
  <c r="R7435" i="1"/>
  <c r="S7435" i="1"/>
  <c r="R7436" i="1"/>
  <c r="S7436" i="1"/>
  <c r="R7437" i="1"/>
  <c r="S7437" i="1"/>
  <c r="T7437" i="1"/>
  <c r="R7438" i="1"/>
  <c r="S7438" i="1"/>
  <c r="R7439" i="1"/>
  <c r="S7439" i="1"/>
  <c r="R7440" i="1"/>
  <c r="S7440" i="1"/>
  <c r="R7441" i="1"/>
  <c r="S7441" i="1"/>
  <c r="T7441" i="1"/>
  <c r="R7442" i="1"/>
  <c r="S7442" i="1"/>
  <c r="R7443" i="1"/>
  <c r="S7443" i="1"/>
  <c r="R7444" i="1"/>
  <c r="S7444" i="1"/>
  <c r="R7445" i="1"/>
  <c r="S7445" i="1"/>
  <c r="T7445" i="1"/>
  <c r="R7446" i="1"/>
  <c r="S7446" i="1"/>
  <c r="R7447" i="1"/>
  <c r="S7447" i="1"/>
  <c r="R7448" i="1"/>
  <c r="S7448" i="1"/>
  <c r="R7449" i="1"/>
  <c r="S7449" i="1"/>
  <c r="T7449" i="1"/>
  <c r="R7450" i="1"/>
  <c r="S7450" i="1"/>
  <c r="R7451" i="1"/>
  <c r="S7451" i="1"/>
  <c r="S7452" i="1"/>
  <c r="S7455" i="1" s="1"/>
  <c r="R7453" i="1"/>
  <c r="R7452" i="1" s="1"/>
  <c r="T7453" i="1"/>
  <c r="R7456" i="1"/>
  <c r="S7456" i="1"/>
  <c r="R7457" i="1"/>
  <c r="S7457" i="1"/>
  <c r="T7457" i="1"/>
  <c r="R7458" i="1"/>
  <c r="S7458" i="1"/>
  <c r="R7459" i="1"/>
  <c r="S7459" i="1"/>
  <c r="S7460" i="1"/>
  <c r="S7462" i="1" s="1"/>
  <c r="R7461" i="1"/>
  <c r="R7462" i="1" s="1"/>
  <c r="T7461" i="1"/>
  <c r="R7464" i="1"/>
  <c r="S7464" i="1"/>
  <c r="R7465" i="1"/>
  <c r="S7465" i="1"/>
  <c r="T7465" i="1"/>
  <c r="R7466" i="1"/>
  <c r="S7466" i="1"/>
  <c r="R7467" i="1"/>
  <c r="S7467" i="1"/>
  <c r="R7468" i="1"/>
  <c r="S7468" i="1"/>
  <c r="R7469" i="1"/>
  <c r="S7469" i="1"/>
  <c r="T7469" i="1"/>
  <c r="R7470" i="1"/>
  <c r="S7470" i="1"/>
  <c r="R7471" i="1"/>
  <c r="S7471" i="1"/>
  <c r="R7472" i="1"/>
  <c r="S7472" i="1"/>
  <c r="R7473" i="1"/>
  <c r="S7473" i="1"/>
  <c r="T7473" i="1"/>
  <c r="R7474" i="1"/>
  <c r="S7474" i="1"/>
  <c r="R7475" i="1"/>
  <c r="S7475" i="1"/>
  <c r="R7476" i="1"/>
  <c r="S7476" i="1"/>
  <c r="R7477" i="1"/>
  <c r="S7477" i="1"/>
  <c r="T7477" i="1"/>
  <c r="R7478" i="1"/>
  <c r="S7478" i="1"/>
  <c r="R7479" i="1"/>
  <c r="S7479" i="1"/>
  <c r="R7480" i="1"/>
  <c r="S7480" i="1"/>
  <c r="R7481" i="1"/>
  <c r="S7481" i="1"/>
  <c r="T7481" i="1"/>
  <c r="R7482" i="1"/>
  <c r="S7482" i="1"/>
  <c r="R7483" i="1"/>
  <c r="S7483" i="1"/>
  <c r="R7484" i="1"/>
  <c r="S7484" i="1"/>
  <c r="R7485" i="1"/>
  <c r="S7485" i="1"/>
  <c r="T7485" i="1"/>
  <c r="R7486" i="1"/>
  <c r="S7486" i="1"/>
  <c r="R7487" i="1"/>
  <c r="S7487" i="1"/>
  <c r="R7488" i="1"/>
  <c r="S7488" i="1"/>
  <c r="R7489" i="1"/>
  <c r="S7489" i="1"/>
  <c r="T7489" i="1"/>
  <c r="R7490" i="1"/>
  <c r="S7490" i="1"/>
  <c r="R7491" i="1"/>
  <c r="S7491" i="1"/>
  <c r="S7492" i="1"/>
  <c r="S7494" i="1" s="1"/>
  <c r="R7493" i="1"/>
  <c r="R7492" i="1" s="1"/>
  <c r="T7493" i="1"/>
  <c r="S7496" i="1"/>
  <c r="S7498" i="1" s="1"/>
  <c r="R7497" i="1"/>
  <c r="R7496" i="1" s="1"/>
  <c r="T7497" i="1"/>
  <c r="S7500" i="1"/>
  <c r="S7503" i="1" s="1"/>
  <c r="R7501" i="1"/>
  <c r="R7502" i="1" s="1"/>
  <c r="T7501" i="1"/>
  <c r="S7504" i="1"/>
  <c r="S7506" i="1" s="1"/>
  <c r="R7505" i="1"/>
  <c r="R7504" i="1" s="1"/>
  <c r="T7505" i="1"/>
  <c r="S7508" i="1"/>
  <c r="S7510" i="1" s="1"/>
  <c r="R7509" i="1"/>
  <c r="R7508" i="1" s="1"/>
  <c r="T7509" i="1"/>
  <c r="S7512" i="1"/>
  <c r="S7514" i="1" s="1"/>
  <c r="R7513" i="1"/>
  <c r="R7512" i="1" s="1"/>
  <c r="T7513" i="1"/>
  <c r="S7516" i="1"/>
  <c r="S7518" i="1" s="1"/>
  <c r="R7517" i="1"/>
  <c r="R7516" i="1" s="1"/>
  <c r="T7517" i="1"/>
  <c r="R7520" i="1"/>
  <c r="S7520" i="1"/>
  <c r="R7521" i="1"/>
  <c r="S7521" i="1"/>
  <c r="T7521" i="1"/>
  <c r="R7522" i="1"/>
  <c r="S7522" i="1"/>
  <c r="R7523" i="1"/>
  <c r="S7523" i="1"/>
  <c r="R7524" i="1"/>
  <c r="S7524" i="1"/>
  <c r="R7525" i="1"/>
  <c r="S7525" i="1"/>
  <c r="T7525" i="1"/>
  <c r="R7526" i="1"/>
  <c r="S7526" i="1"/>
  <c r="R7527" i="1"/>
  <c r="S7527" i="1"/>
  <c r="R7528" i="1"/>
  <c r="S7528" i="1"/>
  <c r="R7529" i="1"/>
  <c r="S7529" i="1"/>
  <c r="T7529" i="1"/>
  <c r="R7530" i="1"/>
  <c r="S7530" i="1"/>
  <c r="R7531" i="1"/>
  <c r="S7531" i="1"/>
  <c r="S7532" i="1"/>
  <c r="S7534" i="1" s="1"/>
  <c r="R7533" i="1"/>
  <c r="R7532" i="1" s="1"/>
  <c r="T7533" i="1"/>
  <c r="R7536" i="1"/>
  <c r="S7536" i="1"/>
  <c r="R7537" i="1"/>
  <c r="S7537" i="1"/>
  <c r="T7537" i="1"/>
  <c r="R7538" i="1"/>
  <c r="S7538" i="1"/>
  <c r="R7539" i="1"/>
  <c r="S7539" i="1"/>
  <c r="S7540" i="1"/>
  <c r="S7543" i="1" s="1"/>
  <c r="R7541" i="1"/>
  <c r="R7542" i="1" s="1"/>
  <c r="T7541" i="1"/>
  <c r="S7544" i="1"/>
  <c r="S7546" i="1" s="1"/>
  <c r="R7545" i="1"/>
  <c r="R7544" i="1" s="1"/>
  <c r="T7545" i="1"/>
  <c r="S7548" i="1"/>
  <c r="S7550" i="1" s="1"/>
  <c r="R7549" i="1"/>
  <c r="R7548" i="1" s="1"/>
  <c r="T7549" i="1"/>
  <c r="R7552" i="1"/>
  <c r="S7552" i="1"/>
  <c r="R7553" i="1"/>
  <c r="S7553" i="1"/>
  <c r="T7553" i="1"/>
  <c r="R7554" i="1"/>
  <c r="S7554" i="1"/>
  <c r="R7555" i="1"/>
  <c r="S7555" i="1"/>
  <c r="S7556" i="1"/>
  <c r="S7558" i="1" s="1"/>
  <c r="R7557" i="1"/>
  <c r="R7556" i="1" s="1"/>
  <c r="T7557" i="1"/>
  <c r="R7560" i="1"/>
  <c r="S7560" i="1"/>
  <c r="R7561" i="1"/>
  <c r="S7561" i="1"/>
  <c r="T7561" i="1"/>
  <c r="R7562" i="1"/>
  <c r="S7562" i="1"/>
  <c r="R7563" i="1"/>
  <c r="S7563" i="1"/>
  <c r="R7564" i="1"/>
  <c r="S7564" i="1"/>
  <c r="R7565" i="1"/>
  <c r="S7565" i="1"/>
  <c r="T7565" i="1"/>
  <c r="R7566" i="1"/>
  <c r="S7566" i="1"/>
  <c r="R7567" i="1"/>
  <c r="S7567" i="1"/>
  <c r="S7568" i="1"/>
  <c r="S7570" i="1" s="1"/>
  <c r="R7569" i="1"/>
  <c r="R7568" i="1" s="1"/>
  <c r="T7569" i="1"/>
  <c r="R7572" i="1"/>
  <c r="S7572" i="1"/>
  <c r="R7573" i="1"/>
  <c r="S7573" i="1"/>
  <c r="T7573" i="1"/>
  <c r="R7574" i="1"/>
  <c r="S7574" i="1"/>
  <c r="R7575" i="1"/>
  <c r="S7575" i="1"/>
  <c r="R7576" i="1"/>
  <c r="S7576" i="1"/>
  <c r="R7577" i="1"/>
  <c r="S7577" i="1"/>
  <c r="T7577" i="1"/>
  <c r="R7578" i="1"/>
  <c r="S7578" i="1"/>
  <c r="R7579" i="1"/>
  <c r="S7579" i="1"/>
  <c r="R7580" i="1"/>
  <c r="S7580" i="1"/>
  <c r="R7581" i="1"/>
  <c r="S7581" i="1"/>
  <c r="T7581" i="1"/>
  <c r="R7582" i="1"/>
  <c r="S7582" i="1"/>
  <c r="R7583" i="1"/>
  <c r="S7583" i="1"/>
  <c r="R7584" i="1"/>
  <c r="S7584" i="1"/>
  <c r="R7585" i="1"/>
  <c r="S7585" i="1"/>
  <c r="T7585" i="1"/>
  <c r="R7586" i="1"/>
  <c r="S7586" i="1"/>
  <c r="R7587" i="1"/>
  <c r="S7587" i="1"/>
  <c r="S7588" i="1"/>
  <c r="S7591" i="1" s="1"/>
  <c r="R7589" i="1"/>
  <c r="R7588" i="1" s="1"/>
  <c r="T7589" i="1"/>
  <c r="S7592" i="1"/>
  <c r="S7595" i="1" s="1"/>
  <c r="R7593" i="1"/>
  <c r="R7595" i="1" s="1"/>
  <c r="T7593" i="1"/>
  <c r="R7596" i="1"/>
  <c r="S7596" i="1"/>
  <c r="R7597" i="1"/>
  <c r="S7597" i="1"/>
  <c r="T7597" i="1"/>
  <c r="R7598" i="1"/>
  <c r="S7598" i="1"/>
  <c r="R7599" i="1"/>
  <c r="S7599" i="1"/>
  <c r="R7600" i="1"/>
  <c r="S7600" i="1"/>
  <c r="R7601" i="1"/>
  <c r="S7601" i="1"/>
  <c r="T7601" i="1"/>
  <c r="R7602" i="1"/>
  <c r="S7602" i="1"/>
  <c r="R7603" i="1"/>
  <c r="S7603" i="1"/>
  <c r="R7604" i="1"/>
  <c r="S7604" i="1"/>
  <c r="R7605" i="1"/>
  <c r="S7605" i="1"/>
  <c r="T7605" i="1"/>
  <c r="R7606" i="1"/>
  <c r="S7606" i="1"/>
  <c r="R7607" i="1"/>
  <c r="S7607" i="1"/>
  <c r="R7608" i="1"/>
  <c r="S7608" i="1"/>
  <c r="R7609" i="1"/>
  <c r="S7609" i="1"/>
  <c r="T7609" i="1"/>
  <c r="R7610" i="1"/>
  <c r="S7610" i="1"/>
  <c r="R7611" i="1"/>
  <c r="S7611" i="1"/>
  <c r="R7612" i="1"/>
  <c r="S7612" i="1"/>
  <c r="R7613" i="1"/>
  <c r="S7613" i="1"/>
  <c r="T7613" i="1"/>
  <c r="R7614" i="1"/>
  <c r="S7614" i="1"/>
  <c r="R7615" i="1"/>
  <c r="S7615" i="1"/>
  <c r="R7616" i="1"/>
  <c r="S7616" i="1"/>
  <c r="R7617" i="1"/>
  <c r="S7617" i="1"/>
  <c r="T7617" i="1"/>
  <c r="R7618" i="1"/>
  <c r="S7618" i="1"/>
  <c r="R7619" i="1"/>
  <c r="S7619" i="1"/>
  <c r="R7620" i="1"/>
  <c r="S7620" i="1"/>
  <c r="R7621" i="1"/>
  <c r="S7621" i="1"/>
  <c r="T7621" i="1"/>
  <c r="R7622" i="1"/>
  <c r="S7622" i="1"/>
  <c r="R7623" i="1"/>
  <c r="S7623" i="1"/>
  <c r="R7624" i="1"/>
  <c r="S7624" i="1"/>
  <c r="R7625" i="1"/>
  <c r="S7625" i="1"/>
  <c r="T7625" i="1"/>
  <c r="R7626" i="1"/>
  <c r="S7626" i="1"/>
  <c r="R7627" i="1"/>
  <c r="S7627" i="1"/>
  <c r="R7628" i="1"/>
  <c r="S7628" i="1"/>
  <c r="R7629" i="1"/>
  <c r="S7629" i="1"/>
  <c r="T7629" i="1"/>
  <c r="R7630" i="1"/>
  <c r="S7630" i="1"/>
  <c r="R7631" i="1"/>
  <c r="S7631" i="1"/>
  <c r="R7632" i="1"/>
  <c r="S7632" i="1"/>
  <c r="R7633" i="1"/>
  <c r="S7633" i="1"/>
  <c r="T7633" i="1"/>
  <c r="R7634" i="1"/>
  <c r="S7634" i="1"/>
  <c r="R7635" i="1"/>
  <c r="S7635" i="1"/>
  <c r="R7636" i="1"/>
  <c r="S7636" i="1"/>
  <c r="R7637" i="1"/>
  <c r="S7637" i="1"/>
  <c r="T7637" i="1"/>
  <c r="R7638" i="1"/>
  <c r="S7638" i="1"/>
  <c r="R7639" i="1"/>
  <c r="S7639" i="1"/>
  <c r="R7640" i="1"/>
  <c r="S7640" i="1"/>
  <c r="R7641" i="1"/>
  <c r="S7641" i="1"/>
  <c r="T7641" i="1"/>
  <c r="R7642" i="1"/>
  <c r="S7642" i="1"/>
  <c r="R7643" i="1"/>
  <c r="S7643" i="1"/>
  <c r="R7644" i="1"/>
  <c r="S7644" i="1"/>
  <c r="R7645" i="1"/>
  <c r="S7645" i="1"/>
  <c r="T7645" i="1"/>
  <c r="R7646" i="1"/>
  <c r="S7646" i="1"/>
  <c r="R7647" i="1"/>
  <c r="S7647" i="1"/>
  <c r="R7648" i="1"/>
  <c r="S7648" i="1"/>
  <c r="R7649" i="1"/>
  <c r="S7649" i="1"/>
  <c r="T7649" i="1"/>
  <c r="R7650" i="1"/>
  <c r="S7650" i="1"/>
  <c r="R7651" i="1"/>
  <c r="S7651" i="1"/>
  <c r="R7652" i="1"/>
  <c r="S7652" i="1"/>
  <c r="R7653" i="1"/>
  <c r="S7653" i="1"/>
  <c r="T7653" i="1"/>
  <c r="R7654" i="1"/>
  <c r="S7654" i="1"/>
  <c r="R7655" i="1"/>
  <c r="S7655" i="1"/>
  <c r="R7656" i="1"/>
  <c r="S7656" i="1"/>
  <c r="R7657" i="1"/>
  <c r="S7657" i="1"/>
  <c r="T7657" i="1"/>
  <c r="R7658" i="1"/>
  <c r="S7658" i="1"/>
  <c r="R7659" i="1"/>
  <c r="S7659" i="1"/>
  <c r="R7660" i="1"/>
  <c r="S7660" i="1"/>
  <c r="R7661" i="1"/>
  <c r="S7661" i="1"/>
  <c r="T7661" i="1"/>
  <c r="R7662" i="1"/>
  <c r="S7662" i="1"/>
  <c r="R7663" i="1"/>
  <c r="S7663" i="1"/>
  <c r="R7664" i="1"/>
  <c r="S7664" i="1"/>
  <c r="R7665" i="1"/>
  <c r="S7665" i="1"/>
  <c r="T7665" i="1"/>
  <c r="R7666" i="1"/>
  <c r="S7666" i="1"/>
  <c r="R7667" i="1"/>
  <c r="S7667" i="1"/>
  <c r="S7668" i="1"/>
  <c r="S7671" i="1" s="1"/>
  <c r="R7669" i="1"/>
  <c r="R7670" i="1" s="1"/>
  <c r="T7669" i="1"/>
  <c r="S7672" i="1"/>
  <c r="S7674" i="1" s="1"/>
  <c r="R7673" i="1"/>
  <c r="R7672" i="1" s="1"/>
  <c r="T7673" i="1"/>
  <c r="R7676" i="1"/>
  <c r="S7676" i="1"/>
  <c r="R7677" i="1"/>
  <c r="S7677" i="1"/>
  <c r="T7677" i="1"/>
  <c r="R7678" i="1"/>
  <c r="S7678" i="1"/>
  <c r="R7679" i="1"/>
  <c r="S7679" i="1"/>
  <c r="R7680" i="1"/>
  <c r="S7680" i="1"/>
  <c r="R7681" i="1"/>
  <c r="S7681" i="1"/>
  <c r="T7681" i="1"/>
  <c r="R7682" i="1"/>
  <c r="S7682" i="1"/>
  <c r="R7683" i="1"/>
  <c r="S7683" i="1"/>
  <c r="S7684" i="1"/>
  <c r="S7686" i="1" s="1"/>
  <c r="R7685" i="1"/>
  <c r="R7684" i="1" s="1"/>
  <c r="T7685" i="1"/>
  <c r="R7688" i="1"/>
  <c r="S7688" i="1"/>
  <c r="R7689" i="1"/>
  <c r="S7689" i="1"/>
  <c r="T7689" i="1"/>
  <c r="R7690" i="1"/>
  <c r="S7690" i="1"/>
  <c r="R7691" i="1"/>
  <c r="S7691" i="1"/>
  <c r="R7692" i="1"/>
  <c r="S7692" i="1"/>
  <c r="R7693" i="1"/>
  <c r="S7693" i="1"/>
  <c r="T7693" i="1"/>
  <c r="R7694" i="1"/>
  <c r="S7694" i="1"/>
  <c r="R7695" i="1"/>
  <c r="S7695" i="1"/>
  <c r="R7696" i="1"/>
  <c r="S7696" i="1"/>
  <c r="R7697" i="1"/>
  <c r="S7697" i="1"/>
  <c r="T7697" i="1"/>
  <c r="R7698" i="1"/>
  <c r="S7698" i="1"/>
  <c r="R7699" i="1"/>
  <c r="S7699" i="1"/>
  <c r="R7700" i="1"/>
  <c r="S7700" i="1"/>
  <c r="R7701" i="1"/>
  <c r="S7701" i="1"/>
  <c r="T7701" i="1"/>
  <c r="R7702" i="1"/>
  <c r="S7702" i="1"/>
  <c r="R7703" i="1"/>
  <c r="S7703" i="1"/>
  <c r="R7704" i="1"/>
  <c r="S7704" i="1"/>
  <c r="R7705" i="1"/>
  <c r="S7705" i="1"/>
  <c r="T7705" i="1"/>
  <c r="R7706" i="1"/>
  <c r="S7706" i="1"/>
  <c r="R7707" i="1"/>
  <c r="S7707" i="1"/>
  <c r="R7708" i="1"/>
  <c r="S7708" i="1"/>
  <c r="R7709" i="1"/>
  <c r="S7709" i="1"/>
  <c r="T7709" i="1"/>
  <c r="R7710" i="1"/>
  <c r="S7710" i="1"/>
  <c r="R7711" i="1"/>
  <c r="S7711" i="1"/>
  <c r="S7712" i="1"/>
  <c r="S7713" i="1" s="1"/>
  <c r="R7713" i="1"/>
  <c r="R7712" i="1" s="1"/>
  <c r="T7713" i="1"/>
  <c r="R7716" i="1"/>
  <c r="S7716" i="1"/>
  <c r="R7717" i="1"/>
  <c r="S7717" i="1"/>
  <c r="T7717" i="1"/>
  <c r="R7718" i="1"/>
  <c r="S7718" i="1"/>
  <c r="R7719" i="1"/>
  <c r="S7719" i="1"/>
  <c r="R7720" i="1"/>
  <c r="S7720" i="1"/>
  <c r="R7721" i="1"/>
  <c r="S7721" i="1"/>
  <c r="T7721" i="1"/>
  <c r="R7722" i="1"/>
  <c r="S7722" i="1"/>
  <c r="R7723" i="1"/>
  <c r="S7723" i="1"/>
  <c r="R7724" i="1"/>
  <c r="S7724" i="1"/>
  <c r="R7725" i="1"/>
  <c r="S7725" i="1"/>
  <c r="T7725" i="1"/>
  <c r="R7726" i="1"/>
  <c r="S7726" i="1"/>
  <c r="R7727" i="1"/>
  <c r="S7727" i="1"/>
  <c r="R7728" i="1"/>
  <c r="S7728" i="1"/>
  <c r="R7729" i="1"/>
  <c r="S7729" i="1"/>
  <c r="T7729" i="1"/>
  <c r="R7730" i="1"/>
  <c r="S7730" i="1"/>
  <c r="R7731" i="1"/>
  <c r="S7731" i="1"/>
  <c r="R7732" i="1"/>
  <c r="S7732" i="1"/>
  <c r="R7733" i="1"/>
  <c r="S7733" i="1"/>
  <c r="T7733" i="1"/>
  <c r="R7734" i="1"/>
  <c r="S7734" i="1"/>
  <c r="R7735" i="1"/>
  <c r="S7735" i="1"/>
  <c r="R7736" i="1"/>
  <c r="S7736" i="1"/>
  <c r="R7737" i="1"/>
  <c r="S7737" i="1"/>
  <c r="T7737" i="1"/>
  <c r="R7738" i="1"/>
  <c r="S7738" i="1"/>
  <c r="R7739" i="1"/>
  <c r="S7739" i="1"/>
  <c r="R7740" i="1"/>
  <c r="S7740" i="1"/>
  <c r="R7741" i="1"/>
  <c r="S7741" i="1"/>
  <c r="T7741" i="1"/>
  <c r="R7742" i="1"/>
  <c r="S7742" i="1"/>
  <c r="R7743" i="1"/>
  <c r="S7743" i="1"/>
  <c r="R7744" i="1"/>
  <c r="S7744" i="1"/>
  <c r="R7745" i="1"/>
  <c r="S7745" i="1"/>
  <c r="T7745" i="1"/>
  <c r="R7746" i="1"/>
  <c r="S7746" i="1"/>
  <c r="R7747" i="1"/>
  <c r="S7747" i="1"/>
  <c r="R7748" i="1"/>
  <c r="S7748" i="1"/>
  <c r="R7749" i="1"/>
  <c r="S7749" i="1"/>
  <c r="T7749" i="1"/>
  <c r="R7750" i="1"/>
  <c r="S7750" i="1"/>
  <c r="R7751" i="1"/>
  <c r="S7751" i="1"/>
  <c r="R7752" i="1"/>
  <c r="S7752" i="1"/>
  <c r="R7753" i="1"/>
  <c r="S7753" i="1"/>
  <c r="T7753" i="1"/>
  <c r="R7754" i="1"/>
  <c r="S7754" i="1"/>
  <c r="R7755" i="1"/>
  <c r="S7755" i="1"/>
  <c r="R7756" i="1"/>
  <c r="S7756" i="1"/>
  <c r="R7757" i="1"/>
  <c r="S7757" i="1"/>
  <c r="T7757" i="1"/>
  <c r="R7758" i="1"/>
  <c r="S7758" i="1"/>
  <c r="R7759" i="1"/>
  <c r="S7759" i="1"/>
  <c r="R7760" i="1"/>
  <c r="S7760" i="1"/>
  <c r="R7761" i="1"/>
  <c r="S7761" i="1"/>
  <c r="T7761" i="1"/>
  <c r="R7762" i="1"/>
  <c r="S7762" i="1"/>
  <c r="R7763" i="1"/>
  <c r="S7763" i="1"/>
  <c r="S7764" i="1"/>
  <c r="S7765" i="1" s="1"/>
  <c r="R7765" i="1"/>
  <c r="R7767" i="1" s="1"/>
  <c r="T7765" i="1"/>
  <c r="R7768" i="1"/>
  <c r="S7768" i="1"/>
  <c r="R7769" i="1"/>
  <c r="S7769" i="1"/>
  <c r="T7769" i="1"/>
  <c r="R7770" i="1"/>
  <c r="S7770" i="1"/>
  <c r="R7771" i="1"/>
  <c r="S7771" i="1"/>
  <c r="R7772" i="1"/>
  <c r="S7772" i="1"/>
  <c r="R7773" i="1"/>
  <c r="S7773" i="1"/>
  <c r="T7773" i="1"/>
  <c r="R7774" i="1"/>
  <c r="S7774" i="1"/>
  <c r="R7775" i="1"/>
  <c r="S7775" i="1"/>
  <c r="R7776" i="1"/>
  <c r="S7776" i="1"/>
  <c r="R7777" i="1"/>
  <c r="S7777" i="1"/>
  <c r="T7777" i="1"/>
  <c r="R7778" i="1"/>
  <c r="S7778" i="1"/>
  <c r="R7779" i="1"/>
  <c r="S7779" i="1"/>
  <c r="R7780" i="1"/>
  <c r="S7780" i="1"/>
  <c r="R7781" i="1"/>
  <c r="S7781" i="1"/>
  <c r="T7781" i="1"/>
  <c r="R7782" i="1"/>
  <c r="S7782" i="1"/>
  <c r="R7783" i="1"/>
  <c r="S7783" i="1"/>
  <c r="R7784" i="1"/>
  <c r="S7784" i="1"/>
  <c r="R7785" i="1"/>
  <c r="S7785" i="1"/>
  <c r="T7785" i="1"/>
  <c r="R7786" i="1"/>
  <c r="S7786" i="1"/>
  <c r="R7787" i="1"/>
  <c r="S7787" i="1"/>
  <c r="R7788" i="1"/>
  <c r="S7788" i="1"/>
  <c r="R7789" i="1"/>
  <c r="S7789" i="1"/>
  <c r="T7789" i="1"/>
  <c r="R7790" i="1"/>
  <c r="S7790" i="1"/>
  <c r="R7791" i="1"/>
  <c r="S7791" i="1"/>
  <c r="R7792" i="1"/>
  <c r="S7792" i="1"/>
  <c r="R7793" i="1"/>
  <c r="S7793" i="1"/>
  <c r="T7793" i="1"/>
  <c r="R7794" i="1"/>
  <c r="S7794" i="1"/>
  <c r="R7795" i="1"/>
  <c r="S7795" i="1"/>
  <c r="R7796" i="1"/>
  <c r="S7796" i="1"/>
  <c r="R7797" i="1"/>
  <c r="S7797" i="1"/>
  <c r="T7797" i="1"/>
  <c r="R7798" i="1"/>
  <c r="S7798" i="1"/>
  <c r="R7799" i="1"/>
  <c r="S7799" i="1"/>
  <c r="R7800" i="1"/>
  <c r="S7800" i="1"/>
  <c r="R7801" i="1"/>
  <c r="S7801" i="1"/>
  <c r="T7801" i="1"/>
  <c r="R7802" i="1"/>
  <c r="S7802" i="1"/>
  <c r="R7803" i="1"/>
  <c r="S7803" i="1"/>
  <c r="R7804" i="1"/>
  <c r="S7804" i="1"/>
  <c r="R7805" i="1"/>
  <c r="S7805" i="1"/>
  <c r="T7805" i="1"/>
  <c r="R7806" i="1"/>
  <c r="S7806" i="1"/>
  <c r="R7807" i="1"/>
  <c r="S7807" i="1"/>
  <c r="R7808" i="1"/>
  <c r="S7808" i="1"/>
  <c r="R7809" i="1"/>
  <c r="S7809" i="1"/>
  <c r="T7809" i="1"/>
  <c r="R7810" i="1"/>
  <c r="S7810" i="1"/>
  <c r="R7811" i="1"/>
  <c r="S7811" i="1"/>
  <c r="R7812" i="1"/>
  <c r="S7812" i="1"/>
  <c r="R7813" i="1"/>
  <c r="S7813" i="1"/>
  <c r="T7813" i="1"/>
  <c r="R7814" i="1"/>
  <c r="S7814" i="1"/>
  <c r="R7815" i="1"/>
  <c r="S7815" i="1"/>
  <c r="R7816" i="1"/>
  <c r="S7816" i="1"/>
  <c r="R7817" i="1"/>
  <c r="S7817" i="1"/>
  <c r="T7817" i="1"/>
  <c r="R7818" i="1"/>
  <c r="S7818" i="1"/>
  <c r="R7819" i="1"/>
  <c r="S7819" i="1"/>
  <c r="R7820" i="1"/>
  <c r="S7820" i="1"/>
  <c r="R7821" i="1"/>
  <c r="S7821" i="1"/>
  <c r="T7821" i="1"/>
  <c r="R7822" i="1"/>
  <c r="S7822" i="1"/>
  <c r="R7823" i="1"/>
  <c r="S7823" i="1"/>
  <c r="R7824" i="1"/>
  <c r="S7824" i="1"/>
  <c r="R7825" i="1"/>
  <c r="S7825" i="1"/>
  <c r="T7825" i="1"/>
  <c r="R7826" i="1"/>
  <c r="S7826" i="1"/>
  <c r="R7827" i="1"/>
  <c r="S7827" i="1"/>
  <c r="R7828" i="1"/>
  <c r="S7828" i="1"/>
  <c r="R7829" i="1"/>
  <c r="S7829" i="1"/>
  <c r="T7829" i="1"/>
  <c r="R7830" i="1"/>
  <c r="S7830" i="1"/>
  <c r="R7831" i="1"/>
  <c r="S7831" i="1"/>
  <c r="R7832" i="1"/>
  <c r="S7832" i="1"/>
  <c r="R7833" i="1"/>
  <c r="S7833" i="1"/>
  <c r="T7833" i="1"/>
  <c r="R7834" i="1"/>
  <c r="S7834" i="1"/>
  <c r="R7835" i="1"/>
  <c r="S7835" i="1"/>
  <c r="S7836" i="1"/>
  <c r="S7837" i="1" s="1"/>
  <c r="R7837" i="1"/>
  <c r="R7839" i="1" s="1"/>
  <c r="T7837" i="1"/>
  <c r="S7840" i="1"/>
  <c r="S7841" i="1" s="1"/>
  <c r="R7841" i="1"/>
  <c r="R7840" i="1" s="1"/>
  <c r="T7841" i="1"/>
  <c r="R7844" i="1"/>
  <c r="S7844" i="1"/>
  <c r="R7845" i="1"/>
  <c r="S7845" i="1"/>
  <c r="T7845" i="1"/>
  <c r="R7846" i="1"/>
  <c r="S7846" i="1"/>
  <c r="R7847" i="1"/>
  <c r="S7847" i="1"/>
  <c r="S7848" i="1"/>
  <c r="S7850" i="1" s="1"/>
  <c r="R7849" i="1"/>
  <c r="R7850" i="1" s="1"/>
  <c r="T7849" i="1"/>
  <c r="R7852" i="1"/>
  <c r="S7852" i="1"/>
  <c r="R7853" i="1"/>
  <c r="S7853" i="1"/>
  <c r="T7853" i="1"/>
  <c r="R7854" i="1"/>
  <c r="S7854" i="1"/>
  <c r="R7855" i="1"/>
  <c r="S7855" i="1"/>
  <c r="R7856" i="1"/>
  <c r="S7856" i="1"/>
  <c r="R7857" i="1"/>
  <c r="S7857" i="1"/>
  <c r="T7857" i="1"/>
  <c r="R7858" i="1"/>
  <c r="S7858" i="1"/>
  <c r="R7859" i="1"/>
  <c r="S7859" i="1"/>
  <c r="R7860" i="1"/>
  <c r="S7860" i="1"/>
  <c r="R7861" i="1"/>
  <c r="S7861" i="1"/>
  <c r="T7861" i="1"/>
  <c r="R7862" i="1"/>
  <c r="S7862" i="1"/>
  <c r="R7863" i="1"/>
  <c r="S7863" i="1"/>
  <c r="R7864" i="1"/>
  <c r="S7864" i="1"/>
  <c r="R7865" i="1"/>
  <c r="S7865" i="1"/>
  <c r="T7865" i="1"/>
  <c r="R7866" i="1"/>
  <c r="S7866" i="1"/>
  <c r="R7867" i="1"/>
  <c r="S7867" i="1"/>
  <c r="R7868" i="1"/>
  <c r="S7868" i="1"/>
  <c r="R7869" i="1"/>
  <c r="S7869" i="1"/>
  <c r="T7869" i="1"/>
  <c r="R7870" i="1"/>
  <c r="S7870" i="1"/>
  <c r="R7871" i="1"/>
  <c r="S7871" i="1"/>
  <c r="R7872" i="1"/>
  <c r="S7872" i="1"/>
  <c r="R7873" i="1"/>
  <c r="S7873" i="1"/>
  <c r="T7873" i="1"/>
  <c r="R7874" i="1"/>
  <c r="S7874" i="1"/>
  <c r="R7875" i="1"/>
  <c r="S7875" i="1"/>
  <c r="R7876" i="1"/>
  <c r="S7876" i="1"/>
  <c r="R7877" i="1"/>
  <c r="S7877" i="1"/>
  <c r="T7877" i="1"/>
  <c r="R7878" i="1"/>
  <c r="S7878" i="1"/>
  <c r="R7879" i="1"/>
  <c r="S7879" i="1"/>
  <c r="R7880" i="1"/>
  <c r="S7880" i="1"/>
  <c r="R7881" i="1"/>
  <c r="S7881" i="1"/>
  <c r="T7881" i="1"/>
  <c r="R7882" i="1"/>
  <c r="S7882" i="1"/>
  <c r="R7883" i="1"/>
  <c r="S7883" i="1"/>
  <c r="R7884" i="1"/>
  <c r="S7884" i="1"/>
  <c r="R7885" i="1"/>
  <c r="S7885" i="1"/>
  <c r="T7885" i="1"/>
  <c r="R7886" i="1"/>
  <c r="S7886" i="1"/>
  <c r="R7887" i="1"/>
  <c r="S7887" i="1"/>
  <c r="R7888" i="1"/>
  <c r="S7888" i="1"/>
  <c r="R7889" i="1"/>
  <c r="S7889" i="1"/>
  <c r="T7889" i="1"/>
  <c r="R7890" i="1"/>
  <c r="S7890" i="1"/>
  <c r="R7891" i="1"/>
  <c r="S7891" i="1"/>
  <c r="R7892" i="1"/>
  <c r="S7892" i="1"/>
  <c r="R7893" i="1"/>
  <c r="S7893" i="1"/>
  <c r="T7893" i="1"/>
  <c r="R7894" i="1"/>
  <c r="S7894" i="1"/>
  <c r="R7895" i="1"/>
  <c r="S7895" i="1"/>
  <c r="R7896" i="1"/>
  <c r="S7896" i="1"/>
  <c r="R7897" i="1"/>
  <c r="S7897" i="1"/>
  <c r="T7897" i="1"/>
  <c r="R7898" i="1"/>
  <c r="S7898" i="1"/>
  <c r="R7899" i="1"/>
  <c r="S7899" i="1"/>
  <c r="R7900" i="1"/>
  <c r="S7900" i="1"/>
  <c r="R7901" i="1"/>
  <c r="S7901" i="1"/>
  <c r="T7901" i="1"/>
  <c r="R7902" i="1"/>
  <c r="S7902" i="1"/>
  <c r="R7903" i="1"/>
  <c r="S7903" i="1"/>
  <c r="R7904" i="1"/>
  <c r="S7904" i="1"/>
  <c r="R7905" i="1"/>
  <c r="S7905" i="1"/>
  <c r="T7905" i="1"/>
  <c r="R7906" i="1"/>
  <c r="S7906" i="1"/>
  <c r="R7907" i="1"/>
  <c r="S7907" i="1"/>
  <c r="R7908" i="1"/>
  <c r="S7908" i="1"/>
  <c r="R7909" i="1"/>
  <c r="S7909" i="1"/>
  <c r="T7909" i="1"/>
  <c r="R7910" i="1"/>
  <c r="S7910" i="1"/>
  <c r="R7911" i="1"/>
  <c r="S7911" i="1"/>
  <c r="R7912" i="1"/>
  <c r="S7912" i="1"/>
  <c r="R7913" i="1"/>
  <c r="S7913" i="1"/>
  <c r="T7913" i="1"/>
  <c r="R7914" i="1"/>
  <c r="S7914" i="1"/>
  <c r="R7915" i="1"/>
  <c r="S7915" i="1"/>
  <c r="R7916" i="1"/>
  <c r="S7916" i="1"/>
  <c r="R7917" i="1"/>
  <c r="S7917" i="1"/>
  <c r="T7917" i="1"/>
  <c r="R7918" i="1"/>
  <c r="S7918" i="1"/>
  <c r="R7919" i="1"/>
  <c r="S7919" i="1"/>
  <c r="R7920" i="1"/>
  <c r="S7920" i="1"/>
  <c r="R7921" i="1"/>
  <c r="S7921" i="1"/>
  <c r="T7921" i="1"/>
  <c r="R7922" i="1"/>
  <c r="S7922" i="1"/>
  <c r="R7923" i="1"/>
  <c r="S7923" i="1"/>
  <c r="R7924" i="1"/>
  <c r="S7924" i="1"/>
  <c r="R7925" i="1"/>
  <c r="S7925" i="1"/>
  <c r="T7925" i="1"/>
  <c r="R7926" i="1"/>
  <c r="S7926" i="1"/>
  <c r="R7927" i="1"/>
  <c r="S7927" i="1"/>
  <c r="R7928" i="1"/>
  <c r="S7928" i="1"/>
  <c r="R7929" i="1"/>
  <c r="S7929" i="1"/>
  <c r="T7929" i="1"/>
  <c r="R7930" i="1"/>
  <c r="S7930" i="1"/>
  <c r="R7931" i="1"/>
  <c r="S7931" i="1"/>
  <c r="R7932" i="1"/>
  <c r="S7932" i="1"/>
  <c r="R7933" i="1"/>
  <c r="S7933" i="1"/>
  <c r="T7933" i="1"/>
  <c r="R7934" i="1"/>
  <c r="S7934" i="1"/>
  <c r="R7935" i="1"/>
  <c r="S7935" i="1"/>
  <c r="R7936" i="1"/>
  <c r="S7936" i="1"/>
  <c r="R7937" i="1"/>
  <c r="S7937" i="1"/>
  <c r="T7937" i="1"/>
  <c r="R7938" i="1"/>
  <c r="S7938" i="1"/>
  <c r="R7939" i="1"/>
  <c r="S7939" i="1"/>
  <c r="R7940" i="1"/>
  <c r="S7940" i="1"/>
  <c r="R7941" i="1"/>
  <c r="S7941" i="1"/>
  <c r="T7941" i="1"/>
  <c r="R7942" i="1"/>
  <c r="S7942" i="1"/>
  <c r="R7943" i="1"/>
  <c r="S7943" i="1"/>
  <c r="R7944" i="1"/>
  <c r="S7944" i="1"/>
  <c r="R7945" i="1"/>
  <c r="S7945" i="1"/>
  <c r="T7945" i="1"/>
  <c r="R7946" i="1"/>
  <c r="S7946" i="1"/>
  <c r="R7947" i="1"/>
  <c r="S7947" i="1"/>
  <c r="R7948" i="1"/>
  <c r="S7948" i="1"/>
  <c r="R7949" i="1"/>
  <c r="S7949" i="1"/>
  <c r="T7949" i="1"/>
  <c r="R7950" i="1"/>
  <c r="S7950" i="1"/>
  <c r="R7951" i="1"/>
  <c r="S7951" i="1"/>
  <c r="R7952" i="1"/>
  <c r="S7952" i="1"/>
  <c r="R7953" i="1"/>
  <c r="S7953" i="1"/>
  <c r="T7953" i="1"/>
  <c r="R7954" i="1"/>
  <c r="S7954" i="1"/>
  <c r="R7955" i="1"/>
  <c r="S7955" i="1"/>
  <c r="R7956" i="1"/>
  <c r="S7956" i="1"/>
  <c r="R7957" i="1"/>
  <c r="S7957" i="1"/>
  <c r="T7957" i="1"/>
  <c r="R7958" i="1"/>
  <c r="S7958" i="1"/>
  <c r="R7959" i="1"/>
  <c r="S7959" i="1"/>
  <c r="R7960" i="1"/>
  <c r="S7960" i="1"/>
  <c r="R7961" i="1"/>
  <c r="S7961" i="1"/>
  <c r="T7961" i="1"/>
  <c r="R7962" i="1"/>
  <c r="S7962" i="1"/>
  <c r="R7963" i="1"/>
  <c r="S7963" i="1"/>
  <c r="R7964" i="1"/>
  <c r="S7964" i="1"/>
  <c r="R7965" i="1"/>
  <c r="S7965" i="1"/>
  <c r="T7965" i="1"/>
  <c r="R7966" i="1"/>
  <c r="S7966" i="1"/>
  <c r="R7967" i="1"/>
  <c r="S7967" i="1"/>
  <c r="R7968" i="1"/>
  <c r="S7968" i="1"/>
  <c r="R7969" i="1"/>
  <c r="S7969" i="1"/>
  <c r="T7969" i="1"/>
  <c r="R7970" i="1"/>
  <c r="S7970" i="1"/>
  <c r="R7971" i="1"/>
  <c r="S7971" i="1"/>
  <c r="R7972" i="1"/>
  <c r="S7972" i="1"/>
  <c r="R7973" i="1"/>
  <c r="S7973" i="1"/>
  <c r="T7973" i="1"/>
  <c r="R7974" i="1"/>
  <c r="S7974" i="1"/>
  <c r="R7975" i="1"/>
  <c r="S7975" i="1"/>
  <c r="R7976" i="1"/>
  <c r="S7976" i="1"/>
  <c r="R7977" i="1"/>
  <c r="S7977" i="1"/>
  <c r="T7977" i="1"/>
  <c r="R7978" i="1"/>
  <c r="S7978" i="1"/>
  <c r="R7979" i="1"/>
  <c r="S7979" i="1"/>
  <c r="R7980" i="1"/>
  <c r="S7980" i="1"/>
  <c r="R7981" i="1"/>
  <c r="S7981" i="1"/>
  <c r="T7981" i="1"/>
  <c r="R7982" i="1"/>
  <c r="S7982" i="1"/>
  <c r="R7983" i="1"/>
  <c r="S7983" i="1"/>
  <c r="R7984" i="1"/>
  <c r="S7984" i="1"/>
  <c r="R7985" i="1"/>
  <c r="S7985" i="1"/>
  <c r="T7985" i="1"/>
  <c r="R7986" i="1"/>
  <c r="S7986" i="1"/>
  <c r="R7987" i="1"/>
  <c r="S7987" i="1"/>
  <c r="R7988" i="1"/>
  <c r="S7988" i="1"/>
  <c r="R7989" i="1"/>
  <c r="S7989" i="1"/>
  <c r="T7989" i="1"/>
  <c r="R7990" i="1"/>
  <c r="S7990" i="1"/>
  <c r="R7991" i="1"/>
  <c r="S7991" i="1"/>
  <c r="R7992" i="1"/>
  <c r="S7992" i="1"/>
  <c r="R7993" i="1"/>
  <c r="S7993" i="1"/>
  <c r="T7993" i="1"/>
  <c r="R7994" i="1"/>
  <c r="S7994" i="1"/>
  <c r="R7995" i="1"/>
  <c r="S7995" i="1"/>
  <c r="R7996" i="1"/>
  <c r="S7996" i="1"/>
  <c r="R7997" i="1"/>
  <c r="S7997" i="1"/>
  <c r="T7997" i="1"/>
  <c r="R7998" i="1"/>
  <c r="S7998" i="1"/>
  <c r="R7999" i="1"/>
  <c r="S7999" i="1"/>
  <c r="R8000" i="1"/>
  <c r="S8000" i="1"/>
  <c r="R8001" i="1"/>
  <c r="S8001" i="1"/>
  <c r="T8001" i="1"/>
  <c r="R8002" i="1"/>
  <c r="S8002" i="1"/>
  <c r="R8003" i="1"/>
  <c r="S8003" i="1"/>
  <c r="R8004" i="1"/>
  <c r="S8004" i="1"/>
  <c r="R8005" i="1"/>
  <c r="S8005" i="1"/>
  <c r="T8005" i="1"/>
  <c r="R8006" i="1"/>
  <c r="S8006" i="1"/>
  <c r="R8007" i="1"/>
  <c r="S8007" i="1"/>
  <c r="R8008" i="1"/>
  <c r="S8008" i="1"/>
  <c r="R8009" i="1"/>
  <c r="S8009" i="1"/>
  <c r="T8009" i="1"/>
  <c r="R8010" i="1"/>
  <c r="S8010" i="1"/>
  <c r="R8011" i="1"/>
  <c r="S8011" i="1"/>
  <c r="R8012" i="1"/>
  <c r="S8012" i="1"/>
  <c r="R8013" i="1"/>
  <c r="S8013" i="1"/>
  <c r="T8013" i="1"/>
  <c r="R8014" i="1"/>
  <c r="S8014" i="1"/>
  <c r="R8015" i="1"/>
  <c r="S8015" i="1"/>
  <c r="R8016" i="1"/>
  <c r="S8016" i="1"/>
  <c r="R8017" i="1"/>
  <c r="S8017" i="1"/>
  <c r="T8017" i="1"/>
  <c r="R8018" i="1"/>
  <c r="S8018" i="1"/>
  <c r="R8019" i="1"/>
  <c r="S8019" i="1"/>
  <c r="R8020" i="1"/>
  <c r="S8020" i="1"/>
  <c r="R8021" i="1"/>
  <c r="S8021" i="1"/>
  <c r="T8021" i="1"/>
  <c r="R8022" i="1"/>
  <c r="S8022" i="1"/>
  <c r="R8023" i="1"/>
  <c r="S8023" i="1"/>
  <c r="R8024" i="1"/>
  <c r="S8024" i="1"/>
  <c r="R8025" i="1"/>
  <c r="S8025" i="1"/>
  <c r="T8025" i="1"/>
  <c r="R8026" i="1"/>
  <c r="S8026" i="1"/>
  <c r="R8027" i="1"/>
  <c r="S8027" i="1"/>
  <c r="R8028" i="1"/>
  <c r="S8028" i="1"/>
  <c r="R8029" i="1"/>
  <c r="S8029" i="1"/>
  <c r="T8029" i="1"/>
  <c r="R8030" i="1"/>
  <c r="S8030" i="1"/>
  <c r="R8031" i="1"/>
  <c r="S8031" i="1"/>
  <c r="R8032" i="1"/>
  <c r="S8032" i="1"/>
  <c r="R8033" i="1"/>
  <c r="S8033" i="1"/>
  <c r="T8033" i="1"/>
  <c r="R8034" i="1"/>
  <c r="S8034" i="1"/>
  <c r="R8035" i="1"/>
  <c r="S8035" i="1"/>
  <c r="R8036" i="1"/>
  <c r="S8036" i="1"/>
  <c r="R8037" i="1"/>
  <c r="S8037" i="1"/>
  <c r="T8037" i="1"/>
  <c r="R8038" i="1"/>
  <c r="S8038" i="1"/>
  <c r="R8039" i="1"/>
  <c r="S8039" i="1"/>
  <c r="R8040" i="1"/>
  <c r="S8040" i="1"/>
  <c r="R8041" i="1"/>
  <c r="S8041" i="1"/>
  <c r="T8041" i="1"/>
  <c r="R8042" i="1"/>
  <c r="S8042" i="1"/>
  <c r="R8043" i="1"/>
  <c r="S8043" i="1"/>
  <c r="R8044" i="1"/>
  <c r="S8044" i="1"/>
  <c r="R8045" i="1"/>
  <c r="S8045" i="1"/>
  <c r="T8045" i="1"/>
  <c r="R8046" i="1"/>
  <c r="S8046" i="1"/>
  <c r="R8047" i="1"/>
  <c r="S8047" i="1"/>
  <c r="R8048" i="1"/>
  <c r="S8048" i="1"/>
  <c r="R8049" i="1"/>
  <c r="S8049" i="1"/>
  <c r="T8049" i="1"/>
  <c r="R8050" i="1"/>
  <c r="S8050" i="1"/>
  <c r="R8051" i="1"/>
  <c r="S8051" i="1"/>
  <c r="R8052" i="1"/>
  <c r="S8052" i="1"/>
  <c r="R8053" i="1"/>
  <c r="S8053" i="1"/>
  <c r="T8053" i="1"/>
  <c r="R8054" i="1"/>
  <c r="S8054" i="1"/>
  <c r="R8055" i="1"/>
  <c r="S8055" i="1"/>
  <c r="R8056" i="1"/>
  <c r="S8056" i="1"/>
  <c r="R8057" i="1"/>
  <c r="S8057" i="1"/>
  <c r="T8057" i="1"/>
  <c r="R8058" i="1"/>
  <c r="S8058" i="1"/>
  <c r="R8059" i="1"/>
  <c r="S8059" i="1"/>
  <c r="R8060" i="1"/>
  <c r="S8060" i="1"/>
  <c r="R8061" i="1"/>
  <c r="S8061" i="1"/>
  <c r="T8061" i="1"/>
  <c r="R8062" i="1"/>
  <c r="S8062" i="1"/>
  <c r="R8063" i="1"/>
  <c r="S8063" i="1"/>
  <c r="R8064" i="1"/>
  <c r="S8064" i="1"/>
  <c r="R8065" i="1"/>
  <c r="S8065" i="1"/>
  <c r="T8065" i="1"/>
  <c r="R8066" i="1"/>
  <c r="S8066" i="1"/>
  <c r="R8067" i="1"/>
  <c r="S8067" i="1"/>
  <c r="R8068" i="1"/>
  <c r="S8068" i="1"/>
  <c r="R8069" i="1"/>
  <c r="S8069" i="1"/>
  <c r="T8069" i="1"/>
  <c r="R8070" i="1"/>
  <c r="S8070" i="1"/>
  <c r="R8071" i="1"/>
  <c r="S8071" i="1"/>
  <c r="R8072" i="1"/>
  <c r="S8072" i="1"/>
  <c r="R8073" i="1"/>
  <c r="S8073" i="1"/>
  <c r="T8073" i="1"/>
  <c r="R8074" i="1"/>
  <c r="S8074" i="1"/>
  <c r="R8075" i="1"/>
  <c r="S8075" i="1"/>
  <c r="R8076" i="1"/>
  <c r="S8076" i="1"/>
  <c r="R8077" i="1"/>
  <c r="S8077" i="1"/>
  <c r="T8077" i="1"/>
  <c r="R8078" i="1"/>
  <c r="S8078" i="1"/>
  <c r="R8079" i="1"/>
  <c r="S8079" i="1"/>
  <c r="R8080" i="1"/>
  <c r="S8080" i="1"/>
  <c r="R8081" i="1"/>
  <c r="S8081" i="1"/>
  <c r="T8081" i="1"/>
  <c r="R8082" i="1"/>
  <c r="S8082" i="1"/>
  <c r="R8083" i="1"/>
  <c r="S8083" i="1"/>
  <c r="R8084" i="1"/>
  <c r="S8084" i="1"/>
  <c r="R8085" i="1"/>
  <c r="S8085" i="1"/>
  <c r="T8085" i="1"/>
  <c r="R8086" i="1"/>
  <c r="S8086" i="1"/>
  <c r="R8087" i="1"/>
  <c r="S8087" i="1"/>
  <c r="R8088" i="1"/>
  <c r="S8088" i="1"/>
  <c r="R8089" i="1"/>
  <c r="S8089" i="1"/>
  <c r="T8089" i="1"/>
  <c r="R8090" i="1"/>
  <c r="S8090" i="1"/>
  <c r="R8091" i="1"/>
  <c r="S8091" i="1"/>
  <c r="R8092" i="1"/>
  <c r="S8092" i="1"/>
  <c r="R8093" i="1"/>
  <c r="S8093" i="1"/>
  <c r="T8093" i="1"/>
  <c r="R8094" i="1"/>
  <c r="S8094" i="1"/>
  <c r="R8095" i="1"/>
  <c r="S8095" i="1"/>
  <c r="R8096" i="1"/>
  <c r="S8096" i="1"/>
  <c r="R8097" i="1"/>
  <c r="S8097" i="1"/>
  <c r="T8097" i="1"/>
  <c r="R8098" i="1"/>
  <c r="S8098" i="1"/>
  <c r="R8099" i="1"/>
  <c r="S8099" i="1"/>
  <c r="R8100" i="1"/>
  <c r="S8100" i="1"/>
  <c r="R8101" i="1"/>
  <c r="S8101" i="1"/>
  <c r="T8101" i="1"/>
  <c r="R8102" i="1"/>
  <c r="S8102" i="1"/>
  <c r="R8103" i="1"/>
  <c r="S8103" i="1"/>
  <c r="S8104" i="1"/>
  <c r="S8107" i="1" s="1"/>
  <c r="R8105" i="1"/>
  <c r="R8104" i="1" s="1"/>
  <c r="T8105" i="1"/>
  <c r="S8108" i="1"/>
  <c r="S8111" i="1" s="1"/>
  <c r="R8109" i="1"/>
  <c r="R8110" i="1" s="1"/>
  <c r="T8109" i="1"/>
  <c r="R8112" i="1"/>
  <c r="S8112" i="1"/>
  <c r="R8113" i="1"/>
  <c r="S8113" i="1"/>
  <c r="T8113" i="1"/>
  <c r="R8114" i="1"/>
  <c r="S8114" i="1"/>
  <c r="R8115" i="1"/>
  <c r="S8115" i="1"/>
  <c r="R8116" i="1"/>
  <c r="S8116" i="1"/>
  <c r="R8117" i="1"/>
  <c r="S8117" i="1"/>
  <c r="T8117" i="1"/>
  <c r="R8118" i="1"/>
  <c r="S8118" i="1"/>
  <c r="R8119" i="1"/>
  <c r="S8119" i="1"/>
  <c r="R8120" i="1"/>
  <c r="S8120" i="1"/>
  <c r="R8121" i="1"/>
  <c r="S8121" i="1"/>
  <c r="T8121" i="1"/>
  <c r="R8122" i="1"/>
  <c r="S8122" i="1"/>
  <c r="R8123" i="1"/>
  <c r="S8123" i="1"/>
  <c r="R8124" i="1"/>
  <c r="S8124" i="1"/>
  <c r="R8125" i="1"/>
  <c r="S8125" i="1"/>
  <c r="T8125" i="1"/>
  <c r="R8126" i="1"/>
  <c r="S8126" i="1"/>
  <c r="R8127" i="1"/>
  <c r="S8127" i="1"/>
  <c r="R8128" i="1"/>
  <c r="S8128" i="1"/>
  <c r="R8129" i="1"/>
  <c r="S8129" i="1"/>
  <c r="T8129" i="1"/>
  <c r="R8130" i="1"/>
  <c r="S8130" i="1"/>
  <c r="R8131" i="1"/>
  <c r="S8131" i="1"/>
  <c r="R8132" i="1"/>
  <c r="S8132" i="1"/>
  <c r="R8133" i="1"/>
  <c r="S8133" i="1"/>
  <c r="T8133" i="1"/>
  <c r="R8134" i="1"/>
  <c r="S8134" i="1"/>
  <c r="R8135" i="1"/>
  <c r="S8135" i="1"/>
  <c r="R8136" i="1"/>
  <c r="S8136" i="1"/>
  <c r="R8137" i="1"/>
  <c r="S8137" i="1"/>
  <c r="T8137" i="1"/>
  <c r="R8138" i="1"/>
  <c r="S8138" i="1"/>
  <c r="R8139" i="1"/>
  <c r="S8139" i="1"/>
  <c r="R8140" i="1"/>
  <c r="S8140" i="1"/>
  <c r="R8141" i="1"/>
  <c r="S8141" i="1"/>
  <c r="T8141" i="1"/>
  <c r="R8142" i="1"/>
  <c r="S8142" i="1"/>
  <c r="R8143" i="1"/>
  <c r="S8143" i="1"/>
  <c r="R8144" i="1"/>
  <c r="S8144" i="1"/>
  <c r="R8145" i="1"/>
  <c r="S8145" i="1"/>
  <c r="T8145" i="1"/>
  <c r="R8146" i="1"/>
  <c r="S8146" i="1"/>
  <c r="R8147" i="1"/>
  <c r="S8147" i="1"/>
  <c r="S8148" i="1"/>
  <c r="S8149" i="1" s="1"/>
  <c r="R8149" i="1"/>
  <c r="R8150" i="1" s="1"/>
  <c r="T8149" i="1"/>
  <c r="R8152" i="1"/>
  <c r="S8152" i="1"/>
  <c r="R8153" i="1"/>
  <c r="S8153" i="1"/>
  <c r="T8153" i="1"/>
  <c r="R8154" i="1"/>
  <c r="S8154" i="1"/>
  <c r="R8155" i="1"/>
  <c r="S8155" i="1"/>
  <c r="S8156" i="1"/>
  <c r="S8159" i="1" s="1"/>
  <c r="R8157" i="1"/>
  <c r="R8158" i="1" s="1"/>
  <c r="T8157" i="1"/>
  <c r="R8160" i="1"/>
  <c r="S8160" i="1"/>
  <c r="R8161" i="1"/>
  <c r="S8161" i="1"/>
  <c r="T8161" i="1"/>
  <c r="R8162" i="1"/>
  <c r="S8162" i="1"/>
  <c r="R8163" i="1"/>
  <c r="S8163" i="1"/>
  <c r="R8164" i="1"/>
  <c r="S8164" i="1"/>
  <c r="R8165" i="1"/>
  <c r="S8165" i="1"/>
  <c r="T8165" i="1"/>
  <c r="R8166" i="1"/>
  <c r="S8166" i="1"/>
  <c r="R8167" i="1"/>
  <c r="S8167" i="1"/>
  <c r="R8168" i="1"/>
  <c r="S8168" i="1"/>
  <c r="R8169" i="1"/>
  <c r="S8169" i="1"/>
  <c r="T8169" i="1"/>
  <c r="R8170" i="1"/>
  <c r="S8170" i="1"/>
  <c r="R8171" i="1"/>
  <c r="S8171" i="1"/>
  <c r="R8172" i="1"/>
  <c r="S8172" i="1"/>
  <c r="R8173" i="1"/>
  <c r="S8173" i="1"/>
  <c r="T8173" i="1"/>
  <c r="R8174" i="1"/>
  <c r="S8174" i="1"/>
  <c r="R8175" i="1"/>
  <c r="S8175" i="1"/>
  <c r="R8176" i="1"/>
  <c r="S8176" i="1"/>
  <c r="R8177" i="1"/>
  <c r="S8177" i="1"/>
  <c r="T8177" i="1"/>
  <c r="R8178" i="1"/>
  <c r="S8178" i="1"/>
  <c r="R8179" i="1"/>
  <c r="S8179" i="1"/>
  <c r="R8180" i="1"/>
  <c r="S8180" i="1"/>
  <c r="R8181" i="1"/>
  <c r="S8181" i="1"/>
  <c r="T8181" i="1"/>
  <c r="R8182" i="1"/>
  <c r="S8182" i="1"/>
  <c r="R8183" i="1"/>
  <c r="S8183" i="1"/>
  <c r="R8184" i="1"/>
  <c r="S8184" i="1"/>
  <c r="R8185" i="1"/>
  <c r="S8185" i="1"/>
  <c r="T8185" i="1"/>
  <c r="R8186" i="1"/>
  <c r="S8186" i="1"/>
  <c r="R8187" i="1"/>
  <c r="S8187" i="1"/>
  <c r="R8188" i="1"/>
  <c r="S8188" i="1"/>
  <c r="R8189" i="1"/>
  <c r="S8189" i="1"/>
  <c r="T8189" i="1"/>
  <c r="R8190" i="1"/>
  <c r="S8190" i="1"/>
  <c r="R8191" i="1"/>
  <c r="S8191" i="1"/>
  <c r="R8192" i="1"/>
  <c r="S8192" i="1"/>
  <c r="R8193" i="1"/>
  <c r="S8193" i="1"/>
  <c r="T8193" i="1"/>
  <c r="R8194" i="1"/>
  <c r="S8194" i="1"/>
  <c r="R8195" i="1"/>
  <c r="S8195" i="1"/>
  <c r="S8196" i="1"/>
  <c r="S8198" i="1" s="1"/>
  <c r="R8197" i="1"/>
  <c r="R8198" i="1" s="1"/>
  <c r="T8197" i="1"/>
  <c r="R8200" i="1"/>
  <c r="S8200" i="1"/>
  <c r="R8201" i="1"/>
  <c r="S8201" i="1"/>
  <c r="T8201" i="1"/>
  <c r="R8202" i="1"/>
  <c r="S8202" i="1"/>
  <c r="R8203" i="1"/>
  <c r="S8203" i="1"/>
  <c r="R8204" i="1"/>
  <c r="S8204" i="1"/>
  <c r="R8205" i="1"/>
  <c r="S8205" i="1"/>
  <c r="T8205" i="1"/>
  <c r="R8206" i="1"/>
  <c r="S8206" i="1"/>
  <c r="R8207" i="1"/>
  <c r="S8207" i="1"/>
  <c r="R8208" i="1"/>
  <c r="S8208" i="1"/>
  <c r="R8209" i="1"/>
  <c r="S8209" i="1"/>
  <c r="T8209" i="1"/>
  <c r="R8210" i="1"/>
  <c r="S8210" i="1"/>
  <c r="R8211" i="1"/>
  <c r="S8211" i="1"/>
  <c r="R8212" i="1"/>
  <c r="S8212" i="1"/>
  <c r="R8213" i="1"/>
  <c r="S8213" i="1"/>
  <c r="T8213" i="1"/>
  <c r="R8214" i="1"/>
  <c r="S8214" i="1"/>
  <c r="R8215" i="1"/>
  <c r="S8215" i="1"/>
  <c r="S8216" i="1"/>
  <c r="S8217" i="1" s="1"/>
  <c r="R8217" i="1"/>
  <c r="R8218" i="1" s="1"/>
  <c r="T8217" i="1"/>
  <c r="R8220" i="1"/>
  <c r="S8220" i="1"/>
  <c r="R8221" i="1"/>
  <c r="S8221" i="1"/>
  <c r="T8221" i="1"/>
  <c r="R8222" i="1"/>
  <c r="S8222" i="1"/>
  <c r="R8223" i="1"/>
  <c r="S8223" i="1"/>
  <c r="S8224" i="1"/>
  <c r="S8226" i="1" s="1"/>
  <c r="R8225" i="1"/>
  <c r="R8224" i="1" s="1"/>
  <c r="T8225" i="1"/>
  <c r="R8228" i="1"/>
  <c r="S8228" i="1"/>
  <c r="R8229" i="1"/>
  <c r="S8229" i="1"/>
  <c r="T8229" i="1"/>
  <c r="R8230" i="1"/>
  <c r="S8230" i="1"/>
  <c r="R8231" i="1"/>
  <c r="S8231" i="1"/>
  <c r="S8232" i="1"/>
  <c r="S8234" i="1" s="1"/>
  <c r="R8233" i="1"/>
  <c r="R8232" i="1" s="1"/>
  <c r="T8233" i="1"/>
  <c r="R8236" i="1"/>
  <c r="S8236" i="1"/>
  <c r="R8237" i="1"/>
  <c r="S8237" i="1"/>
  <c r="T8237" i="1"/>
  <c r="R8238" i="1"/>
  <c r="S8238" i="1"/>
  <c r="R8239" i="1"/>
  <c r="S8239" i="1"/>
  <c r="S8240" i="1"/>
  <c r="S8242" i="1" s="1"/>
  <c r="R8241" i="1"/>
  <c r="R8243" i="1" s="1"/>
  <c r="T8241" i="1"/>
  <c r="R8244" i="1"/>
  <c r="S8244" i="1"/>
  <c r="R8245" i="1"/>
  <c r="S8245" i="1"/>
  <c r="T8245" i="1"/>
  <c r="R8246" i="1"/>
  <c r="S8246" i="1"/>
  <c r="R8247" i="1"/>
  <c r="S8247" i="1"/>
  <c r="R8248" i="1"/>
  <c r="S8248" i="1"/>
  <c r="R8249" i="1"/>
  <c r="S8249" i="1"/>
  <c r="T8249" i="1"/>
  <c r="R8250" i="1"/>
  <c r="S8250" i="1"/>
  <c r="R8251" i="1"/>
  <c r="S8251" i="1"/>
  <c r="R8252" i="1"/>
  <c r="S8252" i="1"/>
  <c r="R8253" i="1"/>
  <c r="S8253" i="1"/>
  <c r="T8253" i="1"/>
  <c r="R8254" i="1"/>
  <c r="S8254" i="1"/>
  <c r="R8255" i="1"/>
  <c r="S8255" i="1"/>
  <c r="R8256" i="1"/>
  <c r="S8256" i="1"/>
  <c r="R8257" i="1"/>
  <c r="S8257" i="1"/>
  <c r="T8257" i="1"/>
  <c r="R8258" i="1"/>
  <c r="S8258" i="1"/>
  <c r="R8259" i="1"/>
  <c r="S8259" i="1"/>
  <c r="R8260" i="1"/>
  <c r="S8260" i="1"/>
  <c r="R8261" i="1"/>
  <c r="S8261" i="1"/>
  <c r="T8261" i="1"/>
  <c r="R8262" i="1"/>
  <c r="S8262" i="1"/>
  <c r="R8263" i="1"/>
  <c r="S8263" i="1"/>
  <c r="R8264" i="1"/>
  <c r="S8264" i="1"/>
  <c r="R8265" i="1"/>
  <c r="S8265" i="1"/>
  <c r="T8265" i="1"/>
  <c r="R8266" i="1"/>
  <c r="S8266" i="1"/>
  <c r="R8267" i="1"/>
  <c r="S8267" i="1"/>
  <c r="R8268" i="1"/>
  <c r="S8268" i="1"/>
  <c r="R8269" i="1"/>
  <c r="S8269" i="1"/>
  <c r="T8269" i="1"/>
  <c r="R8270" i="1"/>
  <c r="S8270" i="1"/>
  <c r="R8271" i="1"/>
  <c r="S8271" i="1"/>
  <c r="S8272" i="1"/>
  <c r="S8274" i="1" s="1"/>
  <c r="R8273" i="1"/>
  <c r="R8272" i="1" s="1"/>
  <c r="T8273" i="1"/>
  <c r="R8276" i="1"/>
  <c r="S8276" i="1"/>
  <c r="R8277" i="1"/>
  <c r="S8277" i="1"/>
  <c r="T8277" i="1"/>
  <c r="R8278" i="1"/>
  <c r="S8278" i="1"/>
  <c r="R8279" i="1"/>
  <c r="S8279" i="1"/>
  <c r="V386" i="1" a="1"/>
  <c r="V386" i="1" s="1"/>
  <c r="U386" i="1" a="1"/>
  <c r="U386" i="1" s="1"/>
  <c r="W385" i="1" a="1"/>
  <c r="W385" i="1" s="1"/>
  <c r="V385" i="1" a="1"/>
  <c r="V385" i="1" s="1"/>
  <c r="U385" i="1"/>
  <c r="T385" i="1"/>
  <c r="R385" i="1"/>
  <c r="R387" i="1" s="1"/>
  <c r="V384" i="1"/>
  <c r="U384" i="1" a="1"/>
  <c r="U384" i="1" s="1"/>
  <c r="S384" i="1"/>
  <c r="S385" i="1" s="1"/>
  <c r="S3646" i="1" l="1"/>
  <c r="S2179" i="1"/>
  <c r="R636" i="1"/>
  <c r="R639" i="1"/>
  <c r="R2176" i="1"/>
  <c r="R6135" i="1"/>
  <c r="S6135" i="1"/>
  <c r="R6132" i="1"/>
  <c r="S6134" i="1"/>
  <c r="S4219" i="1"/>
  <c r="R4216" i="1"/>
  <c r="R4219" i="1"/>
  <c r="S4218" i="1"/>
  <c r="R7262" i="1"/>
  <c r="S7261" i="1"/>
  <c r="S7263" i="1"/>
  <c r="R7260" i="1"/>
  <c r="R4247" i="1"/>
  <c r="S4247" i="1"/>
  <c r="R4244" i="1"/>
  <c r="S4246" i="1"/>
  <c r="R4238" i="1"/>
  <c r="S4237" i="1"/>
  <c r="S4239" i="1"/>
  <c r="R4236" i="1"/>
  <c r="R5460" i="1"/>
  <c r="S5463" i="1"/>
  <c r="R5463" i="1"/>
  <c r="S5462" i="1"/>
  <c r="S1979" i="1"/>
  <c r="R1976" i="1"/>
  <c r="R1979" i="1"/>
  <c r="S1978" i="1"/>
  <c r="S5129" i="1"/>
  <c r="S5131" i="1"/>
  <c r="R5128" i="1"/>
  <c r="R5131" i="1"/>
  <c r="R3776" i="1"/>
  <c r="S3779" i="1"/>
  <c r="R3779" i="1"/>
  <c r="S3778" i="1"/>
  <c r="S7087" i="1"/>
  <c r="R7087" i="1"/>
  <c r="S7086" i="1"/>
  <c r="R7086" i="1"/>
  <c r="S7090" i="1"/>
  <c r="R7090" i="1"/>
  <c r="S7089" i="1"/>
  <c r="R7088" i="1"/>
  <c r="S6131" i="1"/>
  <c r="R6128" i="1"/>
  <c r="R6131" i="1"/>
  <c r="S6130" i="1"/>
  <c r="S5421" i="1"/>
  <c r="S5423" i="1"/>
  <c r="R5420" i="1"/>
  <c r="R5423" i="1"/>
  <c r="R3782" i="1"/>
  <c r="R3783" i="1"/>
  <c r="S3782" i="1"/>
  <c r="S3781" i="1"/>
  <c r="S7454" i="1"/>
  <c r="R7455" i="1"/>
  <c r="R7454" i="1"/>
  <c r="S7453" i="1"/>
  <c r="S3825" i="1"/>
  <c r="S3827" i="1"/>
  <c r="R3824" i="1"/>
  <c r="R3827" i="1"/>
  <c r="S639" i="1"/>
  <c r="S638" i="1"/>
  <c r="R2232" i="1"/>
  <c r="S2235" i="1"/>
  <c r="R2235" i="1"/>
  <c r="S2234" i="1"/>
  <c r="R3652" i="1"/>
  <c r="S3655" i="1"/>
  <c r="S3654" i="1"/>
  <c r="R3655" i="1"/>
  <c r="R5831" i="1"/>
  <c r="R5830" i="1"/>
  <c r="S5829" i="1"/>
  <c r="S5831" i="1"/>
  <c r="R2995" i="1"/>
  <c r="S2995" i="1"/>
  <c r="R2992" i="1"/>
  <c r="S2994" i="1"/>
  <c r="S6065" i="1"/>
  <c r="S6066" i="1"/>
  <c r="R6064" i="1"/>
  <c r="R6067" i="1"/>
  <c r="R5584" i="1"/>
  <c r="S5587" i="1"/>
  <c r="R5587" i="1"/>
  <c r="S5586" i="1"/>
  <c r="S859" i="1"/>
  <c r="R856" i="1"/>
  <c r="R859" i="1"/>
  <c r="S858" i="1"/>
  <c r="R2179" i="1"/>
  <c r="S2178" i="1"/>
  <c r="S7255" i="1"/>
  <c r="R7252" i="1"/>
  <c r="R7255" i="1"/>
  <c r="S7254" i="1"/>
  <c r="R8242" i="1"/>
  <c r="S8241" i="1"/>
  <c r="S8243" i="1"/>
  <c r="R8240" i="1"/>
  <c r="S3670" i="1"/>
  <c r="R3670" i="1"/>
  <c r="S3669" i="1"/>
  <c r="R3668" i="1"/>
  <c r="S1210" i="1"/>
  <c r="S939" i="1"/>
  <c r="S937" i="1"/>
  <c r="R1210" i="1"/>
  <c r="R936" i="1"/>
  <c r="R939" i="1"/>
  <c r="S1209" i="1"/>
  <c r="R1208" i="1"/>
  <c r="S3645" i="1"/>
  <c r="R3644" i="1"/>
  <c r="R3647" i="1"/>
  <c r="R2087" i="1"/>
  <c r="S2087" i="1"/>
  <c r="R2084" i="1"/>
  <c r="S2086" i="1"/>
  <c r="R3656" i="1"/>
  <c r="S3659" i="1"/>
  <c r="R3659" i="1"/>
  <c r="S3658" i="1"/>
  <c r="S3649" i="1"/>
  <c r="S3651" i="1"/>
  <c r="R3648" i="1"/>
  <c r="R3651" i="1"/>
  <c r="R4070" i="1"/>
  <c r="S4069" i="1"/>
  <c r="S4071" i="1"/>
  <c r="R4068" i="1"/>
  <c r="R5551" i="1"/>
  <c r="S5550" i="1"/>
  <c r="R5550" i="1"/>
  <c r="S5549" i="1"/>
  <c r="S5537" i="1"/>
  <c r="S5539" i="1"/>
  <c r="R5536" i="1"/>
  <c r="R5539" i="1"/>
  <c r="R5583" i="1"/>
  <c r="S5582" i="1"/>
  <c r="R5582" i="1"/>
  <c r="S5581" i="1"/>
  <c r="R7196" i="1"/>
  <c r="R7199" i="1"/>
  <c r="S7198" i="1"/>
  <c r="S7199" i="1"/>
  <c r="R3720" i="1"/>
  <c r="S3723" i="1"/>
  <c r="R3723" i="1"/>
  <c r="S3722" i="1"/>
  <c r="R2142" i="1"/>
  <c r="R2143" i="1"/>
  <c r="S2141" i="1"/>
  <c r="S2143" i="1"/>
  <c r="S3661" i="1"/>
  <c r="R3663" i="1"/>
  <c r="S3663" i="1"/>
  <c r="R3660" i="1"/>
  <c r="R550" i="1"/>
  <c r="R3664" i="1"/>
  <c r="R3667" i="1"/>
  <c r="S3666" i="1"/>
  <c r="S3665" i="1"/>
  <c r="S549" i="1"/>
  <c r="S551" i="1"/>
  <c r="R548" i="1"/>
  <c r="R7591" i="1"/>
  <c r="S7590" i="1"/>
  <c r="R7590" i="1"/>
  <c r="S7589" i="1"/>
  <c r="S7594" i="1"/>
  <c r="R7594" i="1"/>
  <c r="S7593" i="1"/>
  <c r="R7592" i="1"/>
  <c r="R5887" i="1"/>
  <c r="S5885" i="1"/>
  <c r="S5887" i="1"/>
  <c r="R5884" i="1"/>
  <c r="S5939" i="1"/>
  <c r="R5936" i="1"/>
  <c r="R5939" i="1"/>
  <c r="S5938" i="1"/>
  <c r="R5966" i="1"/>
  <c r="S5965" i="1"/>
  <c r="S5967" i="1"/>
  <c r="R5964" i="1"/>
  <c r="S2499" i="1"/>
  <c r="R2496" i="1"/>
  <c r="R2499" i="1"/>
  <c r="S2498" i="1"/>
  <c r="R8227" i="1"/>
  <c r="R8226" i="1"/>
  <c r="S8225" i="1"/>
  <c r="S8227" i="1"/>
  <c r="R8216" i="1"/>
  <c r="S8219" i="1"/>
  <c r="R8219" i="1"/>
  <c r="S8218" i="1"/>
  <c r="S6045" i="1"/>
  <c r="S6047" i="1"/>
  <c r="R6044" i="1"/>
  <c r="R6047" i="1"/>
  <c r="R4615" i="1"/>
  <c r="S4614" i="1"/>
  <c r="R4614" i="1"/>
  <c r="S4613" i="1"/>
  <c r="R2004" i="1"/>
  <c r="R2007" i="1"/>
  <c r="S2007" i="1"/>
  <c r="S2006" i="1"/>
  <c r="S4609" i="1"/>
  <c r="S4611" i="1"/>
  <c r="R4608" i="1"/>
  <c r="R4611" i="1"/>
  <c r="S6499" i="1"/>
  <c r="R6499" i="1"/>
  <c r="R6496" i="1"/>
  <c r="S6498" i="1"/>
  <c r="S6493" i="1"/>
  <c r="S6495" i="1"/>
  <c r="R6492" i="1"/>
  <c r="R6495" i="1"/>
  <c r="S6503" i="1"/>
  <c r="R6500" i="1"/>
  <c r="R6503" i="1"/>
  <c r="S6502" i="1"/>
  <c r="S6507" i="1"/>
  <c r="R6504" i="1"/>
  <c r="R6507" i="1"/>
  <c r="S6506" i="1"/>
  <c r="S6490" i="1"/>
  <c r="R6490" i="1"/>
  <c r="S6489" i="1"/>
  <c r="R6488" i="1"/>
  <c r="S3899" i="1"/>
  <c r="R3896" i="1"/>
  <c r="R3899" i="1"/>
  <c r="S3898" i="1"/>
  <c r="S1539" i="1"/>
  <c r="S1538" i="1"/>
  <c r="R1536" i="1"/>
  <c r="R1538" i="1"/>
  <c r="S4947" i="1"/>
  <c r="R4944" i="1"/>
  <c r="R4947" i="1"/>
  <c r="S4946" i="1"/>
  <c r="R3616" i="1"/>
  <c r="S3619" i="1"/>
  <c r="R3619" i="1"/>
  <c r="S3618" i="1"/>
  <c r="S7155" i="1"/>
  <c r="R7152" i="1"/>
  <c r="R7155" i="1"/>
  <c r="S7154" i="1"/>
  <c r="R7851" i="1"/>
  <c r="S7849" i="1"/>
  <c r="S7851" i="1"/>
  <c r="R7848" i="1"/>
  <c r="S5845" i="1"/>
  <c r="S5846" i="1"/>
  <c r="R5844" i="1"/>
  <c r="R5847" i="1"/>
  <c r="R7151" i="1"/>
  <c r="S7150" i="1"/>
  <c r="R7150" i="1"/>
  <c r="S7149" i="1"/>
  <c r="R7008" i="1"/>
  <c r="S7011" i="1"/>
  <c r="R7011" i="1"/>
  <c r="S7010" i="1"/>
  <c r="R5976" i="1"/>
  <c r="S5979" i="1"/>
  <c r="R5979" i="1"/>
  <c r="S5978" i="1"/>
  <c r="S5963" i="1"/>
  <c r="R5960" i="1"/>
  <c r="R5963" i="1"/>
  <c r="S5962" i="1"/>
  <c r="R5974" i="1"/>
  <c r="S5974" i="1"/>
  <c r="S5973" i="1"/>
  <c r="R5972" i="1"/>
  <c r="S5959" i="1"/>
  <c r="S5957" i="1"/>
  <c r="R5956" i="1"/>
  <c r="R5958" i="1"/>
  <c r="R5952" i="1"/>
  <c r="S5955" i="1"/>
  <c r="R5955" i="1"/>
  <c r="S5954" i="1"/>
  <c r="S5935" i="1"/>
  <c r="R5932" i="1"/>
  <c r="R5934" i="1"/>
  <c r="S5933" i="1"/>
  <c r="R5903" i="1"/>
  <c r="S5902" i="1"/>
  <c r="R5902" i="1"/>
  <c r="S5901" i="1"/>
  <c r="S5947" i="1"/>
  <c r="R5944" i="1"/>
  <c r="R5947" i="1"/>
  <c r="S5946" i="1"/>
  <c r="R5920" i="1"/>
  <c r="R5923" i="1"/>
  <c r="S5923" i="1"/>
  <c r="S5922" i="1"/>
  <c r="R5927" i="1"/>
  <c r="S5926" i="1"/>
  <c r="R5926" i="1"/>
  <c r="S5925" i="1"/>
  <c r="S5930" i="1"/>
  <c r="R5930" i="1"/>
  <c r="S5929" i="1"/>
  <c r="R5928" i="1"/>
  <c r="S5899" i="1"/>
  <c r="R5896" i="1"/>
  <c r="R5899" i="1"/>
  <c r="S5898" i="1"/>
  <c r="S5951" i="1"/>
  <c r="R5948" i="1"/>
  <c r="R5951" i="1"/>
  <c r="S5950" i="1"/>
  <c r="R5942" i="1"/>
  <c r="S5942" i="1"/>
  <c r="S5941" i="1"/>
  <c r="R5940" i="1"/>
  <c r="S5970" i="1"/>
  <c r="R5970" i="1"/>
  <c r="S5969" i="1"/>
  <c r="R5968" i="1"/>
  <c r="R5919" i="1"/>
  <c r="R5918" i="1"/>
  <c r="S5917" i="1"/>
  <c r="S5919" i="1"/>
  <c r="S5989" i="1"/>
  <c r="R5991" i="1"/>
  <c r="S5990" i="1"/>
  <c r="R5988" i="1"/>
  <c r="R760" i="1"/>
  <c r="H105" i="5"/>
  <c r="R4487" i="1"/>
  <c r="H253" i="5"/>
  <c r="K253" i="5" s="1"/>
  <c r="R635" i="1"/>
  <c r="H96" i="5"/>
  <c r="R1399" i="1"/>
  <c r="H244" i="5"/>
  <c r="K244" i="5" s="1"/>
  <c r="R5259" i="1"/>
  <c r="H95" i="5"/>
  <c r="K95" i="5" s="1"/>
  <c r="S7251" i="1"/>
  <c r="R7251" i="1"/>
  <c r="S7250" i="1"/>
  <c r="R7250" i="1"/>
  <c r="R4336" i="1"/>
  <c r="S4339" i="1"/>
  <c r="R4339" i="1"/>
  <c r="S4338" i="1"/>
  <c r="S2558" i="1"/>
  <c r="S2083" i="1"/>
  <c r="S2082" i="1"/>
  <c r="R2083" i="1"/>
  <c r="R2082" i="1"/>
  <c r="R3152" i="1"/>
  <c r="R3155" i="1"/>
  <c r="S3155" i="1"/>
  <c r="S3154" i="1"/>
  <c r="S2557" i="1"/>
  <c r="R2556" i="1"/>
  <c r="R2559" i="1"/>
  <c r="R2307" i="1"/>
  <c r="S2306" i="1"/>
  <c r="R2306" i="1"/>
  <c r="S2305" i="1"/>
  <c r="R4046" i="1"/>
  <c r="S973" i="1"/>
  <c r="R972" i="1"/>
  <c r="S975" i="1"/>
  <c r="R975" i="1"/>
  <c r="S4045" i="1"/>
  <c r="R4047" i="1"/>
  <c r="S4047" i="1"/>
  <c r="S2893" i="1"/>
  <c r="S2895" i="1"/>
  <c r="R2892" i="1"/>
  <c r="R2895" i="1"/>
  <c r="R4850" i="1"/>
  <c r="R4848" i="1"/>
  <c r="S4850" i="1"/>
  <c r="S4849" i="1"/>
  <c r="S5777" i="1"/>
  <c r="R5776" i="1"/>
  <c r="S5778" i="1"/>
  <c r="R5779" i="1"/>
  <c r="S4866" i="1"/>
  <c r="S4867" i="1"/>
  <c r="R4864" i="1"/>
  <c r="R4867" i="1"/>
  <c r="S1702" i="1"/>
  <c r="S1703" i="1"/>
  <c r="R1700" i="1"/>
  <c r="R1703" i="1"/>
  <c r="R940" i="1"/>
  <c r="S943" i="1"/>
  <c r="R943" i="1"/>
  <c r="S942" i="1"/>
  <c r="S5259" i="1"/>
  <c r="S5258" i="1"/>
  <c r="R5258" i="1"/>
  <c r="L95" i="5" s="1"/>
  <c r="R5256" i="1"/>
  <c r="R6327" i="1"/>
  <c r="R6326" i="1"/>
  <c r="S6325" i="1"/>
  <c r="S6327" i="1"/>
  <c r="R1248" i="1"/>
  <c r="S7202" i="1"/>
  <c r="S7203" i="1"/>
  <c r="R7200" i="1"/>
  <c r="R7203" i="1"/>
  <c r="S1251" i="1"/>
  <c r="S1250" i="1"/>
  <c r="R1251" i="1"/>
  <c r="S4794" i="1"/>
  <c r="S4793" i="1"/>
  <c r="R4792" i="1"/>
  <c r="R4795" i="1"/>
  <c r="R7360" i="1"/>
  <c r="R1474" i="1"/>
  <c r="S1473" i="1"/>
  <c r="S1475" i="1"/>
  <c r="R1472" i="1"/>
  <c r="S7363" i="1"/>
  <c r="R7363" i="1"/>
  <c r="S7361" i="1"/>
  <c r="S3195" i="1"/>
  <c r="S4755" i="1"/>
  <c r="S4754" i="1"/>
  <c r="R4752" i="1"/>
  <c r="R4755" i="1"/>
  <c r="S3194" i="1"/>
  <c r="R3195" i="1"/>
  <c r="R3194" i="1"/>
  <c r="S7541" i="1"/>
  <c r="S7542" i="1"/>
  <c r="R7540" i="1"/>
  <c r="R7543" i="1"/>
  <c r="S7670" i="1"/>
  <c r="S7669" i="1"/>
  <c r="R7668" i="1"/>
  <c r="R7671" i="1"/>
  <c r="S7545" i="1"/>
  <c r="R7547" i="1"/>
  <c r="R7546" i="1"/>
  <c r="S7547" i="1"/>
  <c r="R5612" i="1"/>
  <c r="S5615" i="1"/>
  <c r="R5615" i="1"/>
  <c r="S5613" i="1"/>
  <c r="R7399" i="1"/>
  <c r="S7398" i="1"/>
  <c r="S7397" i="1"/>
  <c r="R7396" i="1"/>
  <c r="R3892" i="1"/>
  <c r="S3895" i="1"/>
  <c r="R3895" i="1"/>
  <c r="S3894" i="1"/>
  <c r="R5119" i="1"/>
  <c r="S5118" i="1"/>
  <c r="S5117" i="1"/>
  <c r="R5118" i="1"/>
  <c r="S3750" i="1"/>
  <c r="R3596" i="1"/>
  <c r="S3599" i="1"/>
  <c r="S3597" i="1"/>
  <c r="R3599" i="1"/>
  <c r="S7502" i="1"/>
  <c r="S7501" i="1"/>
  <c r="R7500" i="1"/>
  <c r="R7503" i="1"/>
  <c r="S3749" i="1"/>
  <c r="R3748" i="1"/>
  <c r="R3751" i="1"/>
  <c r="S1569" i="1"/>
  <c r="S1565" i="1"/>
  <c r="S1567" i="1"/>
  <c r="R1564" i="1"/>
  <c r="R1567" i="1"/>
  <c r="S1570" i="1"/>
  <c r="R1570" i="1"/>
  <c r="R1568" i="1"/>
  <c r="R394" i="1"/>
  <c r="S723" i="1"/>
  <c r="R720" i="1"/>
  <c r="R723" i="1"/>
  <c r="S722" i="1"/>
  <c r="S1929" i="1"/>
  <c r="S1931" i="1"/>
  <c r="R1928" i="1"/>
  <c r="R1931" i="1"/>
  <c r="S394" i="1"/>
  <c r="S393" i="1"/>
  <c r="R392" i="1"/>
  <c r="S1870" i="1"/>
  <c r="S1869" i="1"/>
  <c r="R1868" i="1"/>
  <c r="R1871" i="1"/>
  <c r="R1867" i="1"/>
  <c r="R1866" i="1"/>
  <c r="S1866" i="1"/>
  <c r="S1865" i="1"/>
  <c r="S5578" i="1"/>
  <c r="S5577" i="1"/>
  <c r="R5576" i="1"/>
  <c r="R5579" i="1"/>
  <c r="R4066" i="1"/>
  <c r="R4064" i="1"/>
  <c r="S4065" i="1"/>
  <c r="S4067" i="1"/>
  <c r="S4333" i="1"/>
  <c r="S4335" i="1"/>
  <c r="R4332" i="1"/>
  <c r="R4335" i="1"/>
  <c r="S8158" i="1"/>
  <c r="S8157" i="1"/>
  <c r="R8159" i="1"/>
  <c r="R8156" i="1"/>
  <c r="R5076" i="1"/>
  <c r="S5079" i="1"/>
  <c r="S5078" i="1"/>
  <c r="R5079" i="1"/>
  <c r="R7356" i="1"/>
  <c r="S7359" i="1"/>
  <c r="R7359" i="1"/>
  <c r="S7358" i="1"/>
  <c r="S7001" i="1"/>
  <c r="R7002" i="1"/>
  <c r="S7003" i="1"/>
  <c r="R7000" i="1"/>
  <c r="S3505" i="1"/>
  <c r="S3507" i="1"/>
  <c r="R3506" i="1"/>
  <c r="R3504" i="1"/>
  <c r="S7274" i="1"/>
  <c r="R7274" i="1"/>
  <c r="S7273" i="1"/>
  <c r="R7275" i="1"/>
  <c r="S4835" i="1"/>
  <c r="S4834" i="1"/>
  <c r="R4834" i="1"/>
  <c r="R4832" i="1"/>
  <c r="S3111" i="1"/>
  <c r="R3111" i="1"/>
  <c r="R3110" i="1"/>
  <c r="S3110" i="1"/>
  <c r="R4555" i="1"/>
  <c r="S4554" i="1"/>
  <c r="R4554" i="1"/>
  <c r="S4553" i="1"/>
  <c r="R1796" i="1"/>
  <c r="S1799" i="1"/>
  <c r="R1799" i="1"/>
  <c r="S1798" i="1"/>
  <c r="S1794" i="1"/>
  <c r="S1793" i="1"/>
  <c r="R1792" i="1"/>
  <c r="R1795" i="1"/>
  <c r="S1787" i="1"/>
  <c r="R1784" i="1"/>
  <c r="R1787" i="1"/>
  <c r="S1786" i="1"/>
  <c r="S1775" i="1"/>
  <c r="R1775" i="1"/>
  <c r="R1774" i="1"/>
  <c r="S1774" i="1"/>
  <c r="R4106" i="1"/>
  <c r="S4105" i="1"/>
  <c r="S4107" i="1"/>
  <c r="R4104" i="1"/>
  <c r="S4446" i="1"/>
  <c r="S4445" i="1"/>
  <c r="R4444" i="1"/>
  <c r="R4447" i="1"/>
  <c r="S2903" i="1"/>
  <c r="R2903" i="1"/>
  <c r="R2902" i="1"/>
  <c r="S2902" i="1"/>
  <c r="R5240" i="1"/>
  <c r="S5243" i="1"/>
  <c r="R5243" i="1"/>
  <c r="S5242" i="1"/>
  <c r="R1658" i="1"/>
  <c r="S1657" i="1"/>
  <c r="S1659" i="1"/>
  <c r="R1656" i="1"/>
  <c r="S1639" i="1"/>
  <c r="R1636" i="1"/>
  <c r="R1639" i="1"/>
  <c r="S1638" i="1"/>
  <c r="S1631" i="1"/>
  <c r="R1631" i="1"/>
  <c r="R1630" i="1"/>
  <c r="S1630" i="1"/>
  <c r="R2347" i="1"/>
  <c r="S2346" i="1"/>
  <c r="R2346" i="1"/>
  <c r="S2345" i="1"/>
  <c r="S4601" i="1"/>
  <c r="S4603" i="1"/>
  <c r="R4600" i="1"/>
  <c r="R4603" i="1"/>
  <c r="R1996" i="1"/>
  <c r="S1999" i="1"/>
  <c r="R1999" i="1"/>
  <c r="S1998" i="1"/>
  <c r="S4605" i="1"/>
  <c r="S4607" i="1"/>
  <c r="R4604" i="1"/>
  <c r="R4607" i="1"/>
  <c r="S4742" i="1"/>
  <c r="S4741" i="1"/>
  <c r="R4740" i="1"/>
  <c r="R4743" i="1"/>
  <c r="S4641" i="1"/>
  <c r="S4643" i="1"/>
  <c r="R4640" i="1"/>
  <c r="R4643" i="1"/>
  <c r="R6083" i="1"/>
  <c r="S6082" i="1"/>
  <c r="R6082" i="1"/>
  <c r="S6081" i="1"/>
  <c r="S6079" i="1"/>
  <c r="R6076" i="1"/>
  <c r="R6079" i="1"/>
  <c r="S6078" i="1"/>
  <c r="S6419" i="1"/>
  <c r="S6418" i="1"/>
  <c r="R6418" i="1"/>
  <c r="R6416" i="1"/>
  <c r="S5227" i="1"/>
  <c r="R5224" i="1"/>
  <c r="R5227" i="1"/>
  <c r="S5226" i="1"/>
  <c r="S1719" i="1"/>
  <c r="R1719" i="1"/>
  <c r="R1718" i="1"/>
  <c r="S1718" i="1"/>
  <c r="S3609" i="1"/>
  <c r="S3611" i="1"/>
  <c r="R3608" i="1"/>
  <c r="R3611" i="1"/>
  <c r="S2459" i="1"/>
  <c r="R2456" i="1"/>
  <c r="R2459" i="1"/>
  <c r="S2458" i="1"/>
  <c r="S2961" i="1"/>
  <c r="S2963" i="1"/>
  <c r="R2960" i="1"/>
  <c r="R2963" i="1"/>
  <c r="S1678" i="1"/>
  <c r="S1677" i="1"/>
  <c r="R1676" i="1"/>
  <c r="R1679" i="1"/>
  <c r="R5688" i="1"/>
  <c r="R5691" i="1"/>
  <c r="S5691" i="1"/>
  <c r="S5690" i="1"/>
  <c r="S5685" i="1"/>
  <c r="S5687" i="1"/>
  <c r="R5684" i="1"/>
  <c r="R5687" i="1"/>
  <c r="R3855" i="1"/>
  <c r="R3854" i="1"/>
  <c r="S3854" i="1"/>
  <c r="S3853" i="1"/>
  <c r="S878" i="1"/>
  <c r="S877" i="1"/>
  <c r="R876" i="1"/>
  <c r="R879" i="1"/>
  <c r="S3269" i="1"/>
  <c r="S3271" i="1"/>
  <c r="R3268" i="1"/>
  <c r="R3271" i="1"/>
  <c r="S585" i="1"/>
  <c r="R584" i="1"/>
  <c r="S587" i="1"/>
  <c r="R587" i="1"/>
  <c r="S4777" i="1"/>
  <c r="S4779" i="1"/>
  <c r="R4776" i="1"/>
  <c r="R4779" i="1"/>
  <c r="S5347" i="1"/>
  <c r="S5346" i="1"/>
  <c r="R5346" i="1"/>
  <c r="R5344" i="1"/>
  <c r="S3257" i="1"/>
  <c r="S3259" i="1"/>
  <c r="R3256" i="1"/>
  <c r="R3259" i="1"/>
  <c r="R4412" i="1"/>
  <c r="S4415" i="1"/>
  <c r="R4415" i="1"/>
  <c r="S4414" i="1"/>
  <c r="S4423" i="1"/>
  <c r="R4422" i="1"/>
  <c r="R4423" i="1"/>
  <c r="S4422" i="1"/>
  <c r="S4426" i="1"/>
  <c r="S4425" i="1"/>
  <c r="R4424" i="1"/>
  <c r="R4427" i="1"/>
  <c r="R4995" i="1"/>
  <c r="R4992" i="1"/>
  <c r="S4995" i="1"/>
  <c r="S4993" i="1"/>
  <c r="S4409" i="1"/>
  <c r="S4411" i="1"/>
  <c r="R4410" i="1"/>
  <c r="R4408" i="1"/>
  <c r="S4439" i="1"/>
  <c r="R4436" i="1"/>
  <c r="R4439" i="1"/>
  <c r="S4438" i="1"/>
  <c r="S4431" i="1"/>
  <c r="S4430" i="1"/>
  <c r="R4428" i="1"/>
  <c r="R4430" i="1"/>
  <c r="R3332" i="1"/>
  <c r="S3335" i="1"/>
  <c r="R3335" i="1"/>
  <c r="S3334" i="1"/>
  <c r="R4771" i="1"/>
  <c r="R4768" i="1"/>
  <c r="S4769" i="1"/>
  <c r="S4771" i="1"/>
  <c r="S4443" i="1"/>
  <c r="S4441" i="1"/>
  <c r="R4442" i="1"/>
  <c r="R4440" i="1"/>
  <c r="S2117" i="1"/>
  <c r="S2119" i="1"/>
  <c r="R2116" i="1"/>
  <c r="R2119" i="1"/>
  <c r="S5255" i="1"/>
  <c r="R5255" i="1"/>
  <c r="R5254" i="1"/>
  <c r="S5254" i="1"/>
  <c r="S6870" i="1"/>
  <c r="R6870" i="1"/>
  <c r="S6869" i="1"/>
  <c r="R6868" i="1"/>
  <c r="S2507" i="1"/>
  <c r="R2504" i="1"/>
  <c r="R2507" i="1"/>
  <c r="S2506" i="1"/>
  <c r="R2502" i="1"/>
  <c r="S2501" i="1"/>
  <c r="S2503" i="1"/>
  <c r="R2500" i="1"/>
  <c r="R2508" i="1"/>
  <c r="S2511" i="1"/>
  <c r="R2511" i="1"/>
  <c r="S2510" i="1"/>
  <c r="S6431" i="1"/>
  <c r="S6429" i="1"/>
  <c r="R6428" i="1"/>
  <c r="R6431" i="1"/>
  <c r="R6426" i="1"/>
  <c r="R6427" i="1"/>
  <c r="S6426" i="1"/>
  <c r="S6425" i="1"/>
  <c r="S5323" i="1"/>
  <c r="R5322" i="1"/>
  <c r="R5320" i="1"/>
  <c r="S5322" i="1"/>
  <c r="S5733" i="1"/>
  <c r="S5735" i="1"/>
  <c r="R5732" i="1"/>
  <c r="R5735" i="1"/>
  <c r="R5731" i="1"/>
  <c r="S5730" i="1"/>
  <c r="R5730" i="1"/>
  <c r="S5729" i="1"/>
  <c r="S5569" i="1"/>
  <c r="S5571" i="1"/>
  <c r="R5568" i="1"/>
  <c r="R5571" i="1"/>
  <c r="R7463" i="1"/>
  <c r="R7460" i="1"/>
  <c r="S7463" i="1"/>
  <c r="S7461" i="1"/>
  <c r="S2899" i="1"/>
  <c r="S2898" i="1"/>
  <c r="R2898" i="1"/>
  <c r="R2896" i="1"/>
  <c r="S1481" i="1"/>
  <c r="S1483" i="1"/>
  <c r="R1480" i="1"/>
  <c r="R1483" i="1"/>
  <c r="S6102" i="1"/>
  <c r="S6101" i="1"/>
  <c r="R6100" i="1"/>
  <c r="R6103" i="1"/>
  <c r="S2965" i="1"/>
  <c r="S2967" i="1"/>
  <c r="R2964" i="1"/>
  <c r="R2967" i="1"/>
  <c r="S3147" i="1"/>
  <c r="S3145" i="1"/>
  <c r="R3147" i="1"/>
  <c r="R3144" i="1"/>
  <c r="S1103" i="1"/>
  <c r="R1100" i="1"/>
  <c r="R1103" i="1"/>
  <c r="S1102" i="1"/>
  <c r="S3887" i="1"/>
  <c r="R3884" i="1"/>
  <c r="R3887" i="1"/>
  <c r="S3886" i="1"/>
  <c r="R1383" i="1"/>
  <c r="R1382" i="1"/>
  <c r="S1382" i="1"/>
  <c r="S1381" i="1"/>
  <c r="R802" i="1"/>
  <c r="R803" i="1"/>
  <c r="S802" i="1"/>
  <c r="S801" i="1"/>
  <c r="S4545" i="1"/>
  <c r="S4547" i="1"/>
  <c r="R4544" i="1"/>
  <c r="R4547" i="1"/>
  <c r="S5123" i="1"/>
  <c r="S5122" i="1"/>
  <c r="R5120" i="1"/>
  <c r="R5123" i="1"/>
  <c r="S2011" i="1"/>
  <c r="R2008" i="1"/>
  <c r="R2011" i="1"/>
  <c r="S2010" i="1"/>
  <c r="S4330" i="1"/>
  <c r="R4331" i="1"/>
  <c r="R4330" i="1"/>
  <c r="S4329" i="1"/>
  <c r="S2875" i="1"/>
  <c r="S2874" i="1"/>
  <c r="R2872" i="1"/>
  <c r="R2875" i="1"/>
  <c r="S4326" i="1"/>
  <c r="S4325" i="1"/>
  <c r="R4324" i="1"/>
  <c r="R4327" i="1"/>
  <c r="S6963" i="1"/>
  <c r="S6962" i="1"/>
  <c r="R6960" i="1"/>
  <c r="R6963" i="1"/>
  <c r="S1411" i="1"/>
  <c r="R1411" i="1"/>
  <c r="R1410" i="1"/>
  <c r="S1410" i="1"/>
  <c r="R1404" i="1"/>
  <c r="S1407" i="1"/>
  <c r="R1407" i="1"/>
  <c r="S1406" i="1"/>
  <c r="R3352" i="1"/>
  <c r="S3355" i="1"/>
  <c r="R3354" i="1"/>
  <c r="S3353" i="1"/>
  <c r="R1955" i="1"/>
  <c r="S1954" i="1"/>
  <c r="R1954" i="1"/>
  <c r="S1953" i="1"/>
  <c r="R1755" i="1"/>
  <c r="S1754" i="1"/>
  <c r="R1754" i="1"/>
  <c r="S1753" i="1"/>
  <c r="R3759" i="1"/>
  <c r="S3757" i="1"/>
  <c r="S3759" i="1"/>
  <c r="R3756" i="1"/>
  <c r="S3763" i="1"/>
  <c r="R3762" i="1"/>
  <c r="S3761" i="1"/>
  <c r="R3760" i="1"/>
  <c r="S3791" i="1"/>
  <c r="R3790" i="1"/>
  <c r="R3788" i="1"/>
  <c r="S3790" i="1"/>
  <c r="R692" i="1"/>
  <c r="S695" i="1"/>
  <c r="R695" i="1"/>
  <c r="S694" i="1"/>
  <c r="S1423" i="1"/>
  <c r="R1420" i="1"/>
  <c r="R1423" i="1"/>
  <c r="S1422" i="1"/>
  <c r="S1427" i="1"/>
  <c r="S1426" i="1"/>
  <c r="R1427" i="1"/>
  <c r="R1426" i="1"/>
  <c r="S582" i="1"/>
  <c r="R582" i="1"/>
  <c r="S581" i="1"/>
  <c r="R580" i="1"/>
  <c r="S1895" i="1"/>
  <c r="S1894" i="1"/>
  <c r="R1892" i="1"/>
  <c r="R1895" i="1"/>
  <c r="R576" i="1"/>
  <c r="S579" i="1"/>
  <c r="R579" i="1"/>
  <c r="S578" i="1"/>
  <c r="S6671" i="1"/>
  <c r="R6671" i="1"/>
  <c r="R6670" i="1"/>
  <c r="S6670" i="1"/>
  <c r="R2904" i="1"/>
  <c r="S2907" i="1"/>
  <c r="R2906" i="1"/>
  <c r="S2905" i="1"/>
  <c r="S567" i="1"/>
  <c r="S566" i="1"/>
  <c r="R566" i="1"/>
  <c r="R564" i="1"/>
  <c r="S2091" i="1"/>
  <c r="S2090" i="1"/>
  <c r="R2090" i="1"/>
  <c r="R2088" i="1"/>
  <c r="R471" i="1"/>
  <c r="R470" i="1"/>
  <c r="S469" i="1"/>
  <c r="S470" i="1"/>
  <c r="R1391" i="1"/>
  <c r="R1390" i="1"/>
  <c r="S1389" i="1"/>
  <c r="S1391" i="1"/>
  <c r="S1585" i="1"/>
  <c r="R1584" i="1"/>
  <c r="R1587" i="1"/>
  <c r="S1587" i="1"/>
  <c r="R398" i="1"/>
  <c r="S1434" i="1"/>
  <c r="S1433" i="1"/>
  <c r="R1434" i="1"/>
  <c r="R1432" i="1"/>
  <c r="S397" i="1"/>
  <c r="S399" i="1"/>
  <c r="R396" i="1"/>
  <c r="S4145" i="1"/>
  <c r="S4147" i="1"/>
  <c r="R4144" i="1"/>
  <c r="R4147" i="1"/>
  <c r="S757" i="1"/>
  <c r="S759" i="1"/>
  <c r="R756" i="1"/>
  <c r="R759" i="1"/>
  <c r="S405" i="1"/>
  <c r="S407" i="1"/>
  <c r="R404" i="1"/>
  <c r="R407" i="1"/>
  <c r="S538" i="1"/>
  <c r="R539" i="1"/>
  <c r="R538" i="1"/>
  <c r="S537" i="1"/>
  <c r="R7836" i="1"/>
  <c r="S7839" i="1"/>
  <c r="R7838" i="1"/>
  <c r="S7838" i="1"/>
  <c r="S3005" i="1"/>
  <c r="S3007" i="1"/>
  <c r="R3004" i="1"/>
  <c r="R3007" i="1"/>
  <c r="S3329" i="1"/>
  <c r="S3331" i="1"/>
  <c r="R3328" i="1"/>
  <c r="R3331" i="1"/>
  <c r="S3037" i="1"/>
  <c r="R3039" i="1"/>
  <c r="R3038" i="1"/>
  <c r="S3039" i="1"/>
  <c r="R5680" i="1"/>
  <c r="S5682" i="1"/>
  <c r="S5681" i="1"/>
  <c r="R5683" i="1"/>
  <c r="R5672" i="1"/>
  <c r="S5675" i="1"/>
  <c r="R5675" i="1"/>
  <c r="S5673" i="1"/>
  <c r="S6793" i="1"/>
  <c r="R6792" i="1"/>
  <c r="S6795" i="1"/>
  <c r="R6795" i="1"/>
  <c r="R8106" i="1"/>
  <c r="R8107" i="1"/>
  <c r="S8106" i="1"/>
  <c r="S8105" i="1"/>
  <c r="S6773" i="1"/>
  <c r="S6775" i="1"/>
  <c r="R6772" i="1"/>
  <c r="R6775" i="1"/>
  <c r="S7214" i="1"/>
  <c r="S7213" i="1"/>
  <c r="R7212" i="1"/>
  <c r="R7215" i="1"/>
  <c r="S2979" i="1"/>
  <c r="S2978" i="1"/>
  <c r="R2978" i="1"/>
  <c r="R2976" i="1"/>
  <c r="S391" i="1"/>
  <c r="R391" i="1"/>
  <c r="S389" i="1"/>
  <c r="R390" i="1"/>
  <c r="R1107" i="1"/>
  <c r="S1106" i="1"/>
  <c r="R1106" i="1"/>
  <c r="S1105" i="1"/>
  <c r="R836" i="1"/>
  <c r="S838" i="1"/>
  <c r="S839" i="1"/>
  <c r="R839" i="1"/>
  <c r="S6259" i="1"/>
  <c r="S6258" i="1"/>
  <c r="R6256" i="1"/>
  <c r="R6259" i="1"/>
  <c r="R1376" i="1"/>
  <c r="S1379" i="1"/>
  <c r="R1378" i="1"/>
  <c r="S1377" i="1"/>
  <c r="R4454" i="1"/>
  <c r="S4455" i="1"/>
  <c r="R4455" i="1"/>
  <c r="S4454" i="1"/>
  <c r="S1387" i="1"/>
  <c r="S1386" i="1"/>
  <c r="R1384" i="1"/>
  <c r="R1387" i="1"/>
  <c r="R2028" i="1"/>
  <c r="S2031" i="1"/>
  <c r="R2031" i="1"/>
  <c r="S2030" i="1"/>
  <c r="R2588" i="1"/>
  <c r="S2591" i="1"/>
  <c r="R2591" i="1"/>
  <c r="S2589" i="1"/>
  <c r="S2669" i="1"/>
  <c r="S2671" i="1"/>
  <c r="R2668" i="1"/>
  <c r="R2671" i="1"/>
  <c r="R2667" i="1"/>
  <c r="S2667" i="1"/>
  <c r="S2666" i="1"/>
  <c r="R2666" i="1"/>
  <c r="S2291" i="1"/>
  <c r="S2290" i="1"/>
  <c r="R2290" i="1"/>
  <c r="R2288" i="1"/>
  <c r="S2675" i="1"/>
  <c r="R2674" i="1"/>
  <c r="R2672" i="1"/>
  <c r="S2674" i="1"/>
  <c r="R2586" i="1"/>
  <c r="R2587" i="1"/>
  <c r="S2586" i="1"/>
  <c r="S2585" i="1"/>
  <c r="R6684" i="1"/>
  <c r="S6687" i="1"/>
  <c r="R6687" i="1"/>
  <c r="S6686" i="1"/>
  <c r="S4785" i="1"/>
  <c r="S4787" i="1"/>
  <c r="R4784" i="1"/>
  <c r="R4787" i="1"/>
  <c r="R1980" i="1"/>
  <c r="S1983" i="1"/>
  <c r="R1982" i="1"/>
  <c r="S1982" i="1"/>
  <c r="S3225" i="1"/>
  <c r="R3224" i="1"/>
  <c r="S3227" i="1"/>
  <c r="R3227" i="1"/>
  <c r="R2196" i="1"/>
  <c r="S2199" i="1"/>
  <c r="R2199" i="1"/>
  <c r="S2198" i="1"/>
  <c r="S4823" i="1"/>
  <c r="R4820" i="1"/>
  <c r="R4823" i="1"/>
  <c r="S4822" i="1"/>
  <c r="R4675" i="1"/>
  <c r="R4674" i="1"/>
  <c r="S4675" i="1"/>
  <c r="S4673" i="1"/>
  <c r="S2867" i="1"/>
  <c r="S2866" i="1"/>
  <c r="R2864" i="1"/>
  <c r="R2867" i="1"/>
  <c r="S2858" i="1"/>
  <c r="R2859" i="1"/>
  <c r="R2858" i="1"/>
  <c r="S2857" i="1"/>
  <c r="S2863" i="1"/>
  <c r="R2863" i="1"/>
  <c r="R2862" i="1"/>
  <c r="S2862" i="1"/>
  <c r="S4826" i="1"/>
  <c r="R4827" i="1"/>
  <c r="R4826" i="1"/>
  <c r="S4825" i="1"/>
  <c r="R2852" i="1"/>
  <c r="R2855" i="1"/>
  <c r="S2855" i="1"/>
  <c r="S2854" i="1"/>
  <c r="S1899" i="1"/>
  <c r="R1899" i="1"/>
  <c r="R1898" i="1"/>
  <c r="S1897" i="1"/>
  <c r="S2429" i="1"/>
  <c r="R2431" i="1"/>
  <c r="S2431" i="1"/>
  <c r="R2428" i="1"/>
  <c r="S2427" i="1"/>
  <c r="S2426" i="1"/>
  <c r="R2424" i="1"/>
  <c r="R2427" i="1"/>
  <c r="R1903" i="1"/>
  <c r="R1902" i="1"/>
  <c r="S1901" i="1"/>
  <c r="S1903" i="1"/>
  <c r="S2367" i="1"/>
  <c r="R2364" i="1"/>
  <c r="R2367" i="1"/>
  <c r="S2366" i="1"/>
  <c r="S1471" i="1"/>
  <c r="R1471" i="1"/>
  <c r="R1470" i="1"/>
  <c r="S1470" i="1"/>
  <c r="S2693" i="1"/>
  <c r="S2695" i="1"/>
  <c r="R2692" i="1"/>
  <c r="R2695" i="1"/>
  <c r="R3680" i="1"/>
  <c r="R3682" i="1"/>
  <c r="S3683" i="1"/>
  <c r="S3682" i="1"/>
  <c r="S3743" i="1"/>
  <c r="R3740" i="1"/>
  <c r="R3743" i="1"/>
  <c r="S3742" i="1"/>
  <c r="S635" i="1"/>
  <c r="R634" i="1"/>
  <c r="L96" i="5" s="1"/>
  <c r="R632" i="1"/>
  <c r="S634" i="1"/>
  <c r="R3808" i="1"/>
  <c r="S3811" i="1"/>
  <c r="S3810" i="1"/>
  <c r="R3811" i="1"/>
  <c r="S6909" i="1"/>
  <c r="S6911" i="1"/>
  <c r="R6908" i="1"/>
  <c r="R6911" i="1"/>
  <c r="S959" i="1"/>
  <c r="S957" i="1"/>
  <c r="R956" i="1"/>
  <c r="R959" i="1"/>
  <c r="S3615" i="1"/>
  <c r="R3612" i="1"/>
  <c r="R3615" i="1"/>
  <c r="S3614" i="1"/>
  <c r="S2275" i="1"/>
  <c r="S2274" i="1"/>
  <c r="R2274" i="1"/>
  <c r="R2272" i="1"/>
  <c r="S2271" i="1"/>
  <c r="R2268" i="1"/>
  <c r="R2271" i="1"/>
  <c r="S2270" i="1"/>
  <c r="S901" i="1"/>
  <c r="S903" i="1"/>
  <c r="R900" i="1"/>
  <c r="R903" i="1"/>
  <c r="R1990" i="1"/>
  <c r="S1989" i="1"/>
  <c r="R1991" i="1"/>
  <c r="S1991" i="1"/>
  <c r="S5863" i="1"/>
  <c r="R5863" i="1"/>
  <c r="R5862" i="1"/>
  <c r="S5862" i="1"/>
  <c r="S1591" i="1"/>
  <c r="R1591" i="1"/>
  <c r="R1590" i="1"/>
  <c r="S1590" i="1"/>
  <c r="R840" i="1"/>
  <c r="R843" i="1"/>
  <c r="S843" i="1"/>
  <c r="S841" i="1"/>
  <c r="S2887" i="1"/>
  <c r="R2884" i="1"/>
  <c r="R2887" i="1"/>
  <c r="S2886" i="1"/>
  <c r="R851" i="1"/>
  <c r="S850" i="1"/>
  <c r="S851" i="1"/>
  <c r="R848" i="1"/>
  <c r="S4551" i="1"/>
  <c r="R4551" i="1"/>
  <c r="R4550" i="1"/>
  <c r="S4550" i="1"/>
  <c r="S2267" i="1"/>
  <c r="S2266" i="1"/>
  <c r="R2266" i="1"/>
  <c r="R2264" i="1"/>
  <c r="S1459" i="1"/>
  <c r="S1458" i="1"/>
  <c r="R1458" i="1"/>
  <c r="R1456" i="1"/>
  <c r="S3059" i="1"/>
  <c r="R3059" i="1"/>
  <c r="S3058" i="1"/>
  <c r="R3056" i="1"/>
  <c r="S5317" i="1"/>
  <c r="S5319" i="1"/>
  <c r="R5316" i="1"/>
  <c r="R5319" i="1"/>
  <c r="S5331" i="1"/>
  <c r="S5329" i="1"/>
  <c r="R5328" i="1"/>
  <c r="R5331" i="1"/>
  <c r="S6927" i="1"/>
  <c r="R6924" i="1"/>
  <c r="R6927" i="1"/>
  <c r="S6926" i="1"/>
  <c r="S3943" i="1"/>
  <c r="S3942" i="1"/>
  <c r="R3940" i="1"/>
  <c r="R3943" i="1"/>
  <c r="S805" i="1"/>
  <c r="S807" i="1"/>
  <c r="R804" i="1"/>
  <c r="R807" i="1"/>
  <c r="R2172" i="1"/>
  <c r="S2175" i="1"/>
  <c r="R2175" i="1"/>
  <c r="S2174" i="1"/>
  <c r="S927" i="1"/>
  <c r="R924" i="1"/>
  <c r="S926" i="1"/>
  <c r="R926" i="1"/>
  <c r="R2386" i="1"/>
  <c r="S2385" i="1"/>
  <c r="R2384" i="1"/>
  <c r="S2387" i="1"/>
  <c r="S2390" i="1"/>
  <c r="S2389" i="1"/>
  <c r="R2388" i="1"/>
  <c r="R2391" i="1"/>
  <c r="R2128" i="1"/>
  <c r="S2131" i="1"/>
  <c r="R2130" i="1"/>
  <c r="S2129" i="1"/>
  <c r="R2380" i="1"/>
  <c r="S2383" i="1"/>
  <c r="R2383" i="1"/>
  <c r="S2382" i="1"/>
  <c r="S2438" i="1"/>
  <c r="R2438" i="1"/>
  <c r="S2437" i="1"/>
  <c r="R2436" i="1"/>
  <c r="R3474" i="1"/>
  <c r="S3473" i="1"/>
  <c r="S3475" i="1"/>
  <c r="R3472" i="1"/>
  <c r="S2147" i="1"/>
  <c r="R2146" i="1"/>
  <c r="R2144" i="1"/>
  <c r="S2146" i="1"/>
  <c r="S3471" i="1"/>
  <c r="R3468" i="1"/>
  <c r="R3471" i="1"/>
  <c r="S3470" i="1"/>
  <c r="R1706" i="1"/>
  <c r="R1707" i="1"/>
  <c r="S1706" i="1"/>
  <c r="S1705" i="1"/>
  <c r="S1062" i="1"/>
  <c r="R1062" i="1"/>
  <c r="S1061" i="1"/>
  <c r="R1060" i="1"/>
  <c r="S3801" i="1"/>
  <c r="S3803" i="1"/>
  <c r="R3800" i="1"/>
  <c r="R3803" i="1"/>
  <c r="S3798" i="1"/>
  <c r="R3798" i="1"/>
  <c r="S3797" i="1"/>
  <c r="R3796" i="1"/>
  <c r="S463" i="1"/>
  <c r="R7223" i="1"/>
  <c r="R7222" i="1"/>
  <c r="S7223" i="1"/>
  <c r="S7221" i="1"/>
  <c r="R4320" i="1"/>
  <c r="S4323" i="1"/>
  <c r="R4323" i="1"/>
  <c r="S4322" i="1"/>
  <c r="R1127" i="1"/>
  <c r="S1125" i="1"/>
  <c r="R1126" i="1"/>
  <c r="S1127" i="1"/>
  <c r="R916" i="1"/>
  <c r="R919" i="1"/>
  <c r="S919" i="1"/>
  <c r="S917" i="1"/>
  <c r="R460" i="1"/>
  <c r="R463" i="1"/>
  <c r="S462" i="1"/>
  <c r="S4718" i="1"/>
  <c r="S4717" i="1"/>
  <c r="R4716" i="1"/>
  <c r="R4719" i="1"/>
  <c r="S771" i="1"/>
  <c r="R771" i="1"/>
  <c r="R770" i="1"/>
  <c r="S769" i="1"/>
  <c r="S527" i="1"/>
  <c r="S526" i="1"/>
  <c r="R524" i="1"/>
  <c r="R527" i="1"/>
  <c r="S1111" i="1"/>
  <c r="R1111" i="1"/>
  <c r="S1109" i="1"/>
  <c r="R1108" i="1"/>
  <c r="R1598" i="1"/>
  <c r="S1599" i="1"/>
  <c r="R1596" i="1"/>
  <c r="S1598" i="1"/>
  <c r="R419" i="1"/>
  <c r="S418" i="1"/>
  <c r="R418" i="1"/>
  <c r="S417" i="1"/>
  <c r="S3138" i="1"/>
  <c r="R3139" i="1"/>
  <c r="R3138" i="1"/>
  <c r="S3137" i="1"/>
  <c r="S5306" i="1"/>
  <c r="R5307" i="1"/>
  <c r="R5306" i="1"/>
  <c r="S5305" i="1"/>
  <c r="S425" i="1"/>
  <c r="R424" i="1"/>
  <c r="S427" i="1"/>
  <c r="R427" i="1"/>
  <c r="R791" i="1"/>
  <c r="R3143" i="1"/>
  <c r="S3142" i="1"/>
  <c r="R3142" i="1"/>
  <c r="S3141" i="1"/>
  <c r="R4180" i="1"/>
  <c r="R4182" i="1"/>
  <c r="S4183" i="1"/>
  <c r="S4181" i="1"/>
  <c r="S789" i="1"/>
  <c r="S791" i="1"/>
  <c r="R788" i="1"/>
  <c r="R414" i="1"/>
  <c r="S415" i="1"/>
  <c r="R412" i="1"/>
  <c r="S414" i="1"/>
  <c r="S1242" i="1"/>
  <c r="S1241" i="1"/>
  <c r="R1240" i="1"/>
  <c r="R1242" i="1"/>
  <c r="S1231" i="1"/>
  <c r="R1228" i="1"/>
  <c r="R1231" i="1"/>
  <c r="S1230" i="1"/>
  <c r="R896" i="1"/>
  <c r="S899" i="1"/>
  <c r="R899" i="1"/>
  <c r="S897" i="1"/>
  <c r="S423" i="1"/>
  <c r="R420" i="1"/>
  <c r="R423" i="1"/>
  <c r="S422" i="1"/>
  <c r="R2740" i="1"/>
  <c r="S2743" i="1"/>
  <c r="R2742" i="1"/>
  <c r="S2742" i="1"/>
  <c r="R6788" i="1"/>
  <c r="S6791" i="1"/>
  <c r="R6791" i="1"/>
  <c r="S6790" i="1"/>
  <c r="S1810" i="1"/>
  <c r="S1811" i="1"/>
  <c r="R1808" i="1"/>
  <c r="R1811" i="1"/>
  <c r="R2404" i="1"/>
  <c r="S2407" i="1"/>
  <c r="R2407" i="1"/>
  <c r="S2406" i="1"/>
  <c r="S8110" i="1"/>
  <c r="S8109" i="1"/>
  <c r="R8108" i="1"/>
  <c r="R8111" i="1"/>
  <c r="R1112" i="1"/>
  <c r="S1113" i="1"/>
  <c r="S1115" i="1"/>
  <c r="R1115" i="1"/>
  <c r="R1148" i="1"/>
  <c r="S1151" i="1"/>
  <c r="R1151" i="1"/>
  <c r="S1150" i="1"/>
  <c r="R4052" i="1"/>
  <c r="R4054" i="1"/>
  <c r="S4055" i="1"/>
  <c r="S4054" i="1"/>
  <c r="R627" i="1"/>
  <c r="S626" i="1"/>
  <c r="R626" i="1"/>
  <c r="S625" i="1"/>
  <c r="R1880" i="1"/>
  <c r="S1883" i="1"/>
  <c r="R1882" i="1"/>
  <c r="S1881" i="1"/>
  <c r="S6993" i="1"/>
  <c r="S6995" i="1"/>
  <c r="R6992" i="1"/>
  <c r="R6995" i="1"/>
  <c r="S8151" i="1"/>
  <c r="R8148" i="1"/>
  <c r="R8151" i="1"/>
  <c r="S8150" i="1"/>
  <c r="R384" i="1"/>
  <c r="S5054" i="1"/>
  <c r="S5053" i="1"/>
  <c r="R5052" i="1"/>
  <c r="R5055" i="1"/>
  <c r="S7843" i="1"/>
  <c r="S4103" i="1"/>
  <c r="R4102" i="1"/>
  <c r="S4102" i="1"/>
  <c r="R4100" i="1"/>
  <c r="S963" i="1"/>
  <c r="R962" i="1"/>
  <c r="R963" i="1"/>
  <c r="S961" i="1"/>
  <c r="R7843" i="1"/>
  <c r="S7842" i="1"/>
  <c r="R7842" i="1"/>
  <c r="S6947" i="1"/>
  <c r="R6947" i="1"/>
  <c r="R6946" i="1"/>
  <c r="S6945" i="1"/>
  <c r="S2539" i="1"/>
  <c r="R2538" i="1"/>
  <c r="R2539" i="1"/>
  <c r="S2537" i="1"/>
  <c r="S767" i="1"/>
  <c r="R766" i="1"/>
  <c r="S766" i="1"/>
  <c r="R764" i="1"/>
  <c r="S783" i="1"/>
  <c r="R783" i="1"/>
  <c r="R782" i="1"/>
  <c r="S782" i="1"/>
  <c r="S3607" i="1"/>
  <c r="R3606" i="1"/>
  <c r="R3604" i="1"/>
  <c r="S3605" i="1"/>
  <c r="S5027" i="1"/>
  <c r="R5027" i="1"/>
  <c r="R5026" i="1"/>
  <c r="S5025" i="1"/>
  <c r="S1123" i="1"/>
  <c r="R1122" i="1"/>
  <c r="R1120" i="1"/>
  <c r="S1121" i="1"/>
  <c r="S4563" i="1"/>
  <c r="R4563" i="1"/>
  <c r="S4562" i="1"/>
  <c r="R4562" i="1"/>
  <c r="S4559" i="1"/>
  <c r="R4558" i="1"/>
  <c r="S4558" i="1"/>
  <c r="R4556" i="1"/>
  <c r="S2343" i="1"/>
  <c r="R2342" i="1"/>
  <c r="R2340" i="1"/>
  <c r="S2341" i="1"/>
  <c r="S763" i="1"/>
  <c r="R763" i="1"/>
  <c r="R762" i="1"/>
  <c r="L105" i="5" s="1"/>
  <c r="S761" i="1"/>
  <c r="S4567" i="1"/>
  <c r="R603" i="1"/>
  <c r="R602" i="1"/>
  <c r="S601" i="1"/>
  <c r="S602" i="1"/>
  <c r="S655" i="1"/>
  <c r="R655" i="1"/>
  <c r="S654" i="1"/>
  <c r="R654" i="1"/>
  <c r="R4567" i="1"/>
  <c r="R4566" i="1"/>
  <c r="S4565" i="1"/>
  <c r="S1595" i="1"/>
  <c r="R1594" i="1"/>
  <c r="R1592" i="1"/>
  <c r="S1593" i="1"/>
  <c r="S7219" i="1"/>
  <c r="S5867" i="1"/>
  <c r="R5867" i="1"/>
  <c r="R5866" i="1"/>
  <c r="S5865" i="1"/>
  <c r="S1071" i="1"/>
  <c r="R7219" i="1"/>
  <c r="S7218" i="1"/>
  <c r="R7218" i="1"/>
  <c r="S743" i="1"/>
  <c r="R742" i="1"/>
  <c r="R740" i="1"/>
  <c r="S741" i="1"/>
  <c r="R955" i="1"/>
  <c r="R954" i="1"/>
  <c r="S953" i="1"/>
  <c r="S954" i="1"/>
  <c r="S599" i="1"/>
  <c r="S598" i="1"/>
  <c r="R598" i="1"/>
  <c r="R596" i="1"/>
  <c r="R1647" i="1"/>
  <c r="R1646" i="1"/>
  <c r="S1647" i="1"/>
  <c r="S1645" i="1"/>
  <c r="S1651" i="1"/>
  <c r="R1651" i="1"/>
  <c r="R1650" i="1"/>
  <c r="S1650" i="1"/>
  <c r="S1655" i="1"/>
  <c r="R1655" i="1"/>
  <c r="R1654" i="1"/>
  <c r="S1653" i="1"/>
  <c r="S607" i="1"/>
  <c r="S611" i="1"/>
  <c r="R611" i="1"/>
  <c r="R610" i="1"/>
  <c r="S609" i="1"/>
  <c r="R607" i="1"/>
  <c r="S606" i="1"/>
  <c r="R606" i="1"/>
  <c r="S2779" i="1"/>
  <c r="S2778" i="1"/>
  <c r="R2778" i="1"/>
  <c r="R2776" i="1"/>
  <c r="S3383" i="1"/>
  <c r="R1070" i="1"/>
  <c r="R2542" i="1"/>
  <c r="S2543" i="1"/>
  <c r="R2540" i="1"/>
  <c r="S2541" i="1"/>
  <c r="R1068" i="1"/>
  <c r="S1069" i="1"/>
  <c r="S4263" i="1"/>
  <c r="R4262" i="1"/>
  <c r="R4263" i="1"/>
  <c r="S4261" i="1"/>
  <c r="S6359" i="1"/>
  <c r="R6358" i="1"/>
  <c r="R6356" i="1"/>
  <c r="S6357" i="1"/>
  <c r="R3383" i="1"/>
  <c r="R3382" i="1"/>
  <c r="S3381" i="1"/>
  <c r="S3395" i="1"/>
  <c r="R3395" i="1"/>
  <c r="R3394" i="1"/>
  <c r="S3393" i="1"/>
  <c r="S3399" i="1"/>
  <c r="R3398" i="1"/>
  <c r="S3398" i="1"/>
  <c r="R3396" i="1"/>
  <c r="S3391" i="1"/>
  <c r="R3391" i="1"/>
  <c r="R3390" i="1"/>
  <c r="S3390" i="1"/>
  <c r="S3187" i="1"/>
  <c r="R3186" i="1"/>
  <c r="R3184" i="1"/>
  <c r="S3185" i="1"/>
  <c r="S2351" i="1"/>
  <c r="S2350" i="1"/>
  <c r="R2348" i="1"/>
  <c r="R2351" i="1"/>
  <c r="S3035" i="1"/>
  <c r="R3035" i="1"/>
  <c r="R3034" i="1"/>
  <c r="S3033" i="1"/>
  <c r="S2063" i="1"/>
  <c r="S2062" i="1"/>
  <c r="R2062" i="1"/>
  <c r="R2060" i="1"/>
  <c r="S3251" i="1"/>
  <c r="R3251" i="1"/>
  <c r="R3250" i="1"/>
  <c r="S3249" i="1"/>
  <c r="S1399" i="1"/>
  <c r="R1398" i="1"/>
  <c r="L244" i="5" s="1"/>
  <c r="S1398" i="1"/>
  <c r="R1396" i="1"/>
  <c r="S619" i="1"/>
  <c r="S1403" i="1"/>
  <c r="R1402" i="1"/>
  <c r="R1400" i="1"/>
  <c r="S1401" i="1"/>
  <c r="S2355" i="1"/>
  <c r="R2354" i="1"/>
  <c r="R2352" i="1"/>
  <c r="S2353" i="1"/>
  <c r="R619" i="1"/>
  <c r="R618" i="1"/>
  <c r="S617" i="1"/>
  <c r="S615" i="1"/>
  <c r="R614" i="1"/>
  <c r="S614" i="1"/>
  <c r="R612" i="1"/>
  <c r="S451" i="1"/>
  <c r="R451" i="1"/>
  <c r="R450" i="1"/>
  <c r="S449" i="1"/>
  <c r="S4747" i="1"/>
  <c r="R4747" i="1"/>
  <c r="R4746" i="1"/>
  <c r="S4745" i="1"/>
  <c r="S1915" i="1"/>
  <c r="R1914" i="1"/>
  <c r="R1915" i="1"/>
  <c r="S1913" i="1"/>
  <c r="S1911" i="1"/>
  <c r="R1910" i="1"/>
  <c r="S1910" i="1"/>
  <c r="R1908" i="1"/>
  <c r="R3747" i="1"/>
  <c r="R3746" i="1"/>
  <c r="S3747" i="1"/>
  <c r="S3745" i="1"/>
  <c r="R3079" i="1"/>
  <c r="R3078" i="1"/>
  <c r="S3078" i="1"/>
  <c r="S3079" i="1"/>
  <c r="S6595" i="1"/>
  <c r="R6594" i="1"/>
  <c r="R6592" i="1"/>
  <c r="S6593" i="1"/>
  <c r="S6591" i="1"/>
  <c r="R6590" i="1"/>
  <c r="R6588" i="1"/>
  <c r="S6589" i="1"/>
  <c r="S1939" i="1"/>
  <c r="S2283" i="1"/>
  <c r="R2282" i="1"/>
  <c r="S2282" i="1"/>
  <c r="R2280" i="1"/>
  <c r="S2287" i="1"/>
  <c r="R2286" i="1"/>
  <c r="R2284" i="1"/>
  <c r="S2285" i="1"/>
  <c r="S6555" i="1"/>
  <c r="R6555" i="1"/>
  <c r="R6554" i="1"/>
  <c r="S6554" i="1"/>
  <c r="S1943" i="1"/>
  <c r="S951" i="1"/>
  <c r="S950" i="1"/>
  <c r="R950" i="1"/>
  <c r="R948" i="1"/>
  <c r="S4387" i="1"/>
  <c r="R595" i="1"/>
  <c r="R594" i="1"/>
  <c r="S593" i="1"/>
  <c r="S594" i="1"/>
  <c r="R4387" i="1"/>
  <c r="R4386" i="1"/>
  <c r="S4385" i="1"/>
  <c r="R1943" i="1"/>
  <c r="R1942" i="1"/>
  <c r="S1941" i="1"/>
  <c r="R1947" i="1"/>
  <c r="R1946" i="1"/>
  <c r="S1946" i="1"/>
  <c r="S1947" i="1"/>
  <c r="R1939" i="1"/>
  <c r="R1938" i="1"/>
  <c r="S1937" i="1"/>
  <c r="S1807" i="1"/>
  <c r="R1807" i="1"/>
  <c r="R1806" i="1"/>
  <c r="S1805" i="1"/>
  <c r="S671" i="1"/>
  <c r="S670" i="1"/>
  <c r="R670" i="1"/>
  <c r="R668" i="1"/>
  <c r="S1271" i="1"/>
  <c r="S1270" i="1"/>
  <c r="R1270" i="1"/>
  <c r="R1268" i="1"/>
  <c r="S931" i="1"/>
  <c r="S4487" i="1"/>
  <c r="R4486" i="1"/>
  <c r="L253" i="5" s="1"/>
  <c r="R4484" i="1"/>
  <c r="S4485" i="1"/>
  <c r="R931" i="1"/>
  <c r="S5059" i="1"/>
  <c r="S5058" i="1"/>
  <c r="R5058" i="1"/>
  <c r="R5056" i="1"/>
  <c r="S930" i="1"/>
  <c r="R930" i="1"/>
  <c r="S3719" i="1"/>
  <c r="R3719" i="1"/>
  <c r="R3718" i="1"/>
  <c r="S3717" i="1"/>
  <c r="S1907" i="1"/>
  <c r="R1906" i="1"/>
  <c r="R1904" i="1"/>
  <c r="S1905" i="1"/>
  <c r="S7767" i="1"/>
  <c r="R7766" i="1"/>
  <c r="S7766" i="1"/>
  <c r="R7764" i="1"/>
  <c r="S6303" i="1"/>
  <c r="R6302" i="1"/>
  <c r="S6302" i="1"/>
  <c r="R6300" i="1"/>
  <c r="S6291" i="1"/>
  <c r="R6290" i="1"/>
  <c r="R6288" i="1"/>
  <c r="S6289" i="1"/>
  <c r="S4299" i="1"/>
  <c r="R4299" i="1"/>
  <c r="R4298" i="1"/>
  <c r="S4297" i="1"/>
  <c r="S4171" i="1"/>
  <c r="R4171" i="1"/>
  <c r="R4170" i="1"/>
  <c r="S4169" i="1"/>
  <c r="R3923" i="1"/>
  <c r="R3922" i="1"/>
  <c r="S3923" i="1"/>
  <c r="S3921" i="1"/>
  <c r="S3903" i="1"/>
  <c r="R3903" i="1"/>
  <c r="R3902" i="1"/>
  <c r="S3902" i="1"/>
  <c r="S3879" i="1"/>
  <c r="S3878" i="1"/>
  <c r="R3878" i="1"/>
  <c r="R3876" i="1"/>
  <c r="S3491" i="1"/>
  <c r="R3490" i="1"/>
  <c r="R3491" i="1"/>
  <c r="S3489" i="1"/>
  <c r="S3286" i="1"/>
  <c r="R3286" i="1"/>
  <c r="S3287" i="1"/>
  <c r="R3284" i="1"/>
  <c r="R2699" i="1"/>
  <c r="S3119" i="1"/>
  <c r="R3118" i="1"/>
  <c r="R3119" i="1"/>
  <c r="S3117" i="1"/>
  <c r="S2698" i="1"/>
  <c r="S1814" i="1"/>
  <c r="S2699" i="1"/>
  <c r="R2696" i="1"/>
  <c r="R999" i="1"/>
  <c r="R1815" i="1"/>
  <c r="S1815" i="1"/>
  <c r="R1814" i="1"/>
  <c r="R1215" i="1"/>
  <c r="R1214" i="1"/>
  <c r="S1215" i="1"/>
  <c r="S1213" i="1"/>
  <c r="S1050" i="1"/>
  <c r="R1050" i="1"/>
  <c r="S1051" i="1"/>
  <c r="R1048" i="1"/>
  <c r="S907" i="1"/>
  <c r="R998" i="1"/>
  <c r="S997" i="1"/>
  <c r="S998" i="1"/>
  <c r="R907" i="1"/>
  <c r="S935" i="1"/>
  <c r="R934" i="1"/>
  <c r="R932" i="1"/>
  <c r="S933" i="1"/>
  <c r="R906" i="1"/>
  <c r="S905" i="1"/>
  <c r="S887" i="1"/>
  <c r="R887" i="1"/>
  <c r="R886" i="1"/>
  <c r="S886" i="1"/>
  <c r="R786" i="1"/>
  <c r="S787" i="1"/>
  <c r="R784" i="1"/>
  <c r="S785" i="1"/>
  <c r="R751" i="1"/>
  <c r="R750" i="1"/>
  <c r="S751" i="1"/>
  <c r="S749" i="1"/>
  <c r="R667" i="1"/>
  <c r="R666" i="1"/>
  <c r="S667" i="1"/>
  <c r="S665" i="1"/>
  <c r="R435" i="1"/>
  <c r="R434" i="1"/>
  <c r="S433" i="1"/>
  <c r="S434" i="1"/>
  <c r="S431" i="1"/>
  <c r="R430" i="1"/>
  <c r="S430" i="1"/>
  <c r="R428" i="1"/>
  <c r="R386" i="1"/>
  <c r="S386" i="1"/>
  <c r="S387" i="1"/>
  <c r="S491" i="1"/>
  <c r="S6163" i="1"/>
  <c r="R7715" i="1"/>
  <c r="S7499" i="1"/>
  <c r="R7571" i="1"/>
  <c r="R7511" i="1"/>
  <c r="R7307" i="1"/>
  <c r="S487" i="1"/>
  <c r="S7103" i="1"/>
  <c r="S7715" i="1"/>
  <c r="R4483" i="1"/>
  <c r="R8275" i="1"/>
  <c r="R8274" i="1"/>
  <c r="S8273" i="1"/>
  <c r="S8275" i="1"/>
  <c r="R8235" i="1"/>
  <c r="R8234" i="1"/>
  <c r="S8233" i="1"/>
  <c r="S8235" i="1"/>
  <c r="S8197" i="1"/>
  <c r="R8196" i="1"/>
  <c r="S8199" i="1"/>
  <c r="R8199" i="1"/>
  <c r="S7714" i="1"/>
  <c r="R7714" i="1"/>
  <c r="R7687" i="1"/>
  <c r="R7686" i="1"/>
  <c r="S7685" i="1"/>
  <c r="S7687" i="1"/>
  <c r="R7675" i="1"/>
  <c r="R7674" i="1"/>
  <c r="S7673" i="1"/>
  <c r="S7675" i="1"/>
  <c r="R7570" i="1"/>
  <c r="S7569" i="1"/>
  <c r="S7571" i="1"/>
  <c r="R7551" i="1"/>
  <c r="R7550" i="1"/>
  <c r="S7549" i="1"/>
  <c r="S7551" i="1"/>
  <c r="R7535" i="1"/>
  <c r="R7534" i="1"/>
  <c r="S7533" i="1"/>
  <c r="S7535" i="1"/>
  <c r="R7519" i="1"/>
  <c r="R7518" i="1"/>
  <c r="S7517" i="1"/>
  <c r="S7519" i="1"/>
  <c r="R7515" i="1"/>
  <c r="R7514" i="1"/>
  <c r="S7513" i="1"/>
  <c r="S7515" i="1"/>
  <c r="R7510" i="1"/>
  <c r="S7509" i="1"/>
  <c r="S7511" i="1"/>
  <c r="R7507" i="1"/>
  <c r="R7506" i="1"/>
  <c r="S7505" i="1"/>
  <c r="S7507" i="1"/>
  <c r="R7499" i="1"/>
  <c r="R7498" i="1"/>
  <c r="S7497" i="1"/>
  <c r="R7495" i="1"/>
  <c r="R7494" i="1"/>
  <c r="S7493" i="1"/>
  <c r="S7495" i="1"/>
  <c r="R7320" i="1"/>
  <c r="S7323" i="1"/>
  <c r="S7322" i="1"/>
  <c r="R7323" i="1"/>
  <c r="R7319" i="1"/>
  <c r="R7318" i="1"/>
  <c r="S7317" i="1"/>
  <c r="S7319" i="1"/>
  <c r="R7306" i="1"/>
  <c r="S7305" i="1"/>
  <c r="S7307" i="1"/>
  <c r="R7303" i="1"/>
  <c r="R7302" i="1"/>
  <c r="S7301" i="1"/>
  <c r="S7303" i="1"/>
  <c r="R7299" i="1"/>
  <c r="R7298" i="1"/>
  <c r="S7297" i="1"/>
  <c r="S7299" i="1"/>
  <c r="R7283" i="1"/>
  <c r="R7282" i="1"/>
  <c r="S7281" i="1"/>
  <c r="S7283" i="1"/>
  <c r="R7111" i="1"/>
  <c r="R7110" i="1"/>
  <c r="S7109" i="1"/>
  <c r="S7111" i="1"/>
  <c r="R7103" i="1"/>
  <c r="R7102" i="1"/>
  <c r="S7101" i="1"/>
  <c r="R6371" i="1"/>
  <c r="R6370" i="1"/>
  <c r="S6369" i="1"/>
  <c r="S6371" i="1"/>
  <c r="R6299" i="1"/>
  <c r="R6298" i="1"/>
  <c r="S6297" i="1"/>
  <c r="S6299" i="1"/>
  <c r="R6163" i="1"/>
  <c r="R6162" i="1"/>
  <c r="S6161" i="1"/>
  <c r="R5651" i="1"/>
  <c r="R5650" i="1"/>
  <c r="S5649" i="1"/>
  <c r="S5651" i="1"/>
  <c r="R5647" i="1"/>
  <c r="R5646" i="1"/>
  <c r="S5645" i="1"/>
  <c r="S5647" i="1"/>
  <c r="R5567" i="1"/>
  <c r="R5566" i="1"/>
  <c r="S5565" i="1"/>
  <c r="S5567" i="1"/>
  <c r="R5555" i="1"/>
  <c r="R5554" i="1"/>
  <c r="S5553" i="1"/>
  <c r="S5555" i="1"/>
  <c r="R4987" i="1"/>
  <c r="R4986" i="1"/>
  <c r="S4985" i="1"/>
  <c r="S4987" i="1"/>
  <c r="R4883" i="1"/>
  <c r="R4882" i="1"/>
  <c r="S4881" i="1"/>
  <c r="S4883" i="1"/>
  <c r="R4767" i="1"/>
  <c r="R4766" i="1"/>
  <c r="S4765" i="1"/>
  <c r="S4767" i="1"/>
  <c r="R4515" i="1"/>
  <c r="R4514" i="1"/>
  <c r="S4513" i="1"/>
  <c r="S4515" i="1"/>
  <c r="R4482" i="1"/>
  <c r="S4481" i="1"/>
  <c r="S4483" i="1"/>
  <c r="R4471" i="1"/>
  <c r="R4470" i="1"/>
  <c r="S4469" i="1"/>
  <c r="S4471" i="1"/>
  <c r="R4307" i="1"/>
  <c r="R4306" i="1"/>
  <c r="S4305" i="1"/>
  <c r="S4307" i="1"/>
  <c r="R4075" i="1"/>
  <c r="R4074" i="1"/>
  <c r="S4073" i="1"/>
  <c r="S4075" i="1"/>
  <c r="R3955" i="1"/>
  <c r="R3954" i="1"/>
  <c r="S3953" i="1"/>
  <c r="S3955" i="1"/>
  <c r="R3915" i="1"/>
  <c r="R3914" i="1"/>
  <c r="S3913" i="1"/>
  <c r="S3915" i="1"/>
  <c r="R3575" i="1"/>
  <c r="R3574" i="1"/>
  <c r="S3573" i="1"/>
  <c r="S3575" i="1"/>
  <c r="R3551" i="1"/>
  <c r="R3550" i="1"/>
  <c r="S3549" i="1"/>
  <c r="S3551" i="1"/>
  <c r="R3527" i="1"/>
  <c r="R3526" i="1"/>
  <c r="S3525" i="1"/>
  <c r="S3527" i="1"/>
  <c r="R3435" i="1"/>
  <c r="R3434" i="1"/>
  <c r="S3433" i="1"/>
  <c r="S3435" i="1"/>
  <c r="R3283" i="1"/>
  <c r="R3282" i="1"/>
  <c r="S3281" i="1"/>
  <c r="S3283" i="1"/>
  <c r="R2843" i="1"/>
  <c r="R2842" i="1"/>
  <c r="S2841" i="1"/>
  <c r="S2843" i="1"/>
  <c r="R2835" i="1"/>
  <c r="R2834" i="1"/>
  <c r="S2833" i="1"/>
  <c r="S2835" i="1"/>
  <c r="R2831" i="1"/>
  <c r="R2830" i="1"/>
  <c r="S2829" i="1"/>
  <c r="S2831" i="1"/>
  <c r="R2583" i="1"/>
  <c r="R2582" i="1"/>
  <c r="S2581" i="1"/>
  <c r="S2583" i="1"/>
  <c r="R2579" i="1"/>
  <c r="R2578" i="1"/>
  <c r="S2577" i="1"/>
  <c r="S2579" i="1"/>
  <c r="R2575" i="1"/>
  <c r="R2574" i="1"/>
  <c r="S2573" i="1"/>
  <c r="S2575" i="1"/>
  <c r="R2571" i="1"/>
  <c r="R2570" i="1"/>
  <c r="S2569" i="1"/>
  <c r="S2571" i="1"/>
  <c r="R2567" i="1"/>
  <c r="R2566" i="1"/>
  <c r="S2565" i="1"/>
  <c r="S2567" i="1"/>
  <c r="R2563" i="1"/>
  <c r="R2562" i="1"/>
  <c r="S2561" i="1"/>
  <c r="S2563" i="1"/>
  <c r="R2455" i="1"/>
  <c r="R2454" i="1"/>
  <c r="S2453" i="1"/>
  <c r="S2455" i="1"/>
  <c r="R2451" i="1"/>
  <c r="R2450" i="1"/>
  <c r="S2449" i="1"/>
  <c r="S2451" i="1"/>
  <c r="R2423" i="1"/>
  <c r="R2422" i="1"/>
  <c r="S2421" i="1"/>
  <c r="S2423" i="1"/>
  <c r="R2419" i="1"/>
  <c r="R2418" i="1"/>
  <c r="S2417" i="1"/>
  <c r="S2419" i="1"/>
  <c r="R2379" i="1"/>
  <c r="R2378" i="1"/>
  <c r="S2377" i="1"/>
  <c r="S2379" i="1"/>
  <c r="R2359" i="1"/>
  <c r="R2358" i="1"/>
  <c r="S2357" i="1"/>
  <c r="S2359" i="1"/>
  <c r="R2323" i="1"/>
  <c r="R2322" i="1"/>
  <c r="S2321" i="1"/>
  <c r="S2323" i="1"/>
  <c r="R1819" i="1"/>
  <c r="R1818" i="1"/>
  <c r="S1817" i="1"/>
  <c r="S1819" i="1"/>
  <c r="R1607" i="1"/>
  <c r="R1606" i="1"/>
  <c r="S1605" i="1"/>
  <c r="S1607" i="1"/>
  <c r="R747" i="1"/>
  <c r="R746" i="1"/>
  <c r="S745" i="1"/>
  <c r="S747" i="1"/>
  <c r="R555" i="1"/>
  <c r="R554" i="1"/>
  <c r="S553" i="1"/>
  <c r="S555" i="1"/>
  <c r="R507" i="1"/>
  <c r="R506" i="1"/>
  <c r="S505" i="1"/>
  <c r="S507" i="1"/>
  <c r="R495" i="1"/>
  <c r="R494" i="1"/>
  <c r="S493" i="1"/>
  <c r="S495" i="1"/>
  <c r="R491" i="1"/>
  <c r="R490" i="1"/>
  <c r="S489" i="1"/>
  <c r="R487" i="1"/>
  <c r="R486" i="1"/>
  <c r="S485" i="1"/>
  <c r="R5575" i="1"/>
  <c r="R5574" i="1"/>
  <c r="S5573" i="1"/>
  <c r="S5575" i="1"/>
  <c r="R7559" i="1"/>
  <c r="R7558" i="1"/>
  <c r="S7557" i="1"/>
  <c r="S7559" i="1"/>
  <c r="K96" i="5" l="1"/>
  <c r="K105" i="5"/>
  <c r="N2" i="5"/>
  <c r="Q8" i="5" s="1"/>
  <c r="Q4" i="5" l="1"/>
  <c r="Q6" i="5"/>
  <c r="O10" i="5" l="1"/>
  <c r="C6" i="9" s="1"/>
  <c r="H14" i="5" l="1"/>
  <c r="J15" i="5"/>
  <c r="L16" i="5"/>
  <c r="H18" i="5"/>
  <c r="J19" i="5"/>
  <c r="L20" i="5"/>
  <c r="H22" i="5"/>
  <c r="J23" i="5"/>
  <c r="L24" i="5"/>
  <c r="H26" i="5"/>
  <c r="J27" i="5"/>
  <c r="L28" i="5"/>
  <c r="H30" i="5"/>
  <c r="J31" i="5"/>
  <c r="L32" i="5"/>
  <c r="H34" i="5"/>
  <c r="J35" i="5"/>
  <c r="L36" i="5"/>
  <c r="H38" i="5"/>
  <c r="J39" i="5"/>
  <c r="L40" i="5"/>
  <c r="H42" i="5"/>
  <c r="J14" i="5"/>
  <c r="L15" i="5"/>
  <c r="H17" i="5"/>
  <c r="J18" i="5"/>
  <c r="L19" i="5"/>
  <c r="H21" i="5"/>
  <c r="J22" i="5"/>
  <c r="L23" i="5"/>
  <c r="H25" i="5"/>
  <c r="J26" i="5"/>
  <c r="L27" i="5"/>
  <c r="H29" i="5"/>
  <c r="J30" i="5"/>
  <c r="L31" i="5"/>
  <c r="H33" i="5"/>
  <c r="J34" i="5"/>
  <c r="L35" i="5"/>
  <c r="H37" i="5"/>
  <c r="J38" i="5"/>
  <c r="L39" i="5"/>
  <c r="H41" i="5"/>
  <c r="J42" i="5"/>
  <c r="L43" i="5"/>
  <c r="H45" i="5"/>
  <c r="J46" i="5"/>
  <c r="L47" i="5"/>
  <c r="H49" i="5"/>
  <c r="J50" i="5"/>
  <c r="L51" i="5"/>
  <c r="H53" i="5"/>
  <c r="J54" i="5"/>
  <c r="L55" i="5"/>
  <c r="H57" i="5"/>
  <c r="J58" i="5"/>
  <c r="L59" i="5"/>
  <c r="H61" i="5"/>
  <c r="J62" i="5"/>
  <c r="L63" i="5"/>
  <c r="H65" i="5"/>
  <c r="J66" i="5"/>
  <c r="L67" i="5"/>
  <c r="H69" i="5"/>
  <c r="J70" i="5"/>
  <c r="L71" i="5"/>
  <c r="H73" i="5"/>
  <c r="J74" i="5"/>
  <c r="L75" i="5"/>
  <c r="H77" i="5"/>
  <c r="J78" i="5"/>
  <c r="L79" i="5"/>
  <c r="L14" i="5"/>
  <c r="H16" i="5"/>
  <c r="J17" i="5"/>
  <c r="L18" i="5"/>
  <c r="H20" i="5"/>
  <c r="J21" i="5"/>
  <c r="L22" i="5"/>
  <c r="H24" i="5"/>
  <c r="J25" i="5"/>
  <c r="L26" i="5"/>
  <c r="H28" i="5"/>
  <c r="J29" i="5"/>
  <c r="L30" i="5"/>
  <c r="H32" i="5"/>
  <c r="J33" i="5"/>
  <c r="L34" i="5"/>
  <c r="H36" i="5"/>
  <c r="J37" i="5"/>
  <c r="L38" i="5"/>
  <c r="H40" i="5"/>
  <c r="J41" i="5"/>
  <c r="L42" i="5"/>
  <c r="H44" i="5"/>
  <c r="J45" i="5"/>
  <c r="L46" i="5"/>
  <c r="H48" i="5"/>
  <c r="J49" i="5"/>
  <c r="L50" i="5"/>
  <c r="H52" i="5"/>
  <c r="J53" i="5"/>
  <c r="L54" i="5"/>
  <c r="H56" i="5"/>
  <c r="J57" i="5"/>
  <c r="L58" i="5"/>
  <c r="H60" i="5"/>
  <c r="J61" i="5"/>
  <c r="L62" i="5"/>
  <c r="H64" i="5"/>
  <c r="J65" i="5"/>
  <c r="L66" i="5"/>
  <c r="H68" i="5"/>
  <c r="J69" i="5"/>
  <c r="L70" i="5"/>
  <c r="H72" i="5"/>
  <c r="J73" i="5"/>
  <c r="L74" i="5"/>
  <c r="H76" i="5"/>
  <c r="J77" i="5"/>
  <c r="L78" i="5"/>
  <c r="H80" i="5"/>
  <c r="J81" i="5"/>
  <c r="L82" i="5"/>
  <c r="H84" i="5"/>
  <c r="J85" i="5"/>
  <c r="L86" i="5"/>
  <c r="H88" i="5"/>
  <c r="J89" i="5"/>
  <c r="L90" i="5"/>
  <c r="H92" i="5"/>
  <c r="J93" i="5"/>
  <c r="L94" i="5"/>
  <c r="J97" i="5"/>
  <c r="L98" i="5"/>
  <c r="H100" i="5"/>
  <c r="J101" i="5"/>
  <c r="L102" i="5"/>
  <c r="H104" i="5"/>
  <c r="L106" i="5"/>
  <c r="H108" i="5"/>
  <c r="J109" i="5"/>
  <c r="L110" i="5"/>
  <c r="H112" i="5"/>
  <c r="J113" i="5"/>
  <c r="L114" i="5"/>
  <c r="H116" i="5"/>
  <c r="J117" i="5"/>
  <c r="L118" i="5"/>
  <c r="H120" i="5"/>
  <c r="J121" i="5"/>
  <c r="L122" i="5"/>
  <c r="H124" i="5"/>
  <c r="J125" i="5"/>
  <c r="L126" i="5"/>
  <c r="H128" i="5"/>
  <c r="J129" i="5"/>
  <c r="H15" i="5"/>
  <c r="J16" i="5"/>
  <c r="L17" i="5"/>
  <c r="H19" i="5"/>
  <c r="J20" i="5"/>
  <c r="L21" i="5"/>
  <c r="H23" i="5"/>
  <c r="J24" i="5"/>
  <c r="L25" i="5"/>
  <c r="H27" i="5"/>
  <c r="J28" i="5"/>
  <c r="L29" i="5"/>
  <c r="H31" i="5"/>
  <c r="J32" i="5"/>
  <c r="L33" i="5"/>
  <c r="H35" i="5"/>
  <c r="J36" i="5"/>
  <c r="L37" i="5"/>
  <c r="H39" i="5"/>
  <c r="J40" i="5"/>
  <c r="L41" i="5"/>
  <c r="H43" i="5"/>
  <c r="J44" i="5"/>
  <c r="L45" i="5"/>
  <c r="H47" i="5"/>
  <c r="J48" i="5"/>
  <c r="L49" i="5"/>
  <c r="H51" i="5"/>
  <c r="J52" i="5"/>
  <c r="L53" i="5"/>
  <c r="H55" i="5"/>
  <c r="J56" i="5"/>
  <c r="L57" i="5"/>
  <c r="H59" i="5"/>
  <c r="J60" i="5"/>
  <c r="L61" i="5"/>
  <c r="H63" i="5"/>
  <c r="J64" i="5"/>
  <c r="L65" i="5"/>
  <c r="H67" i="5"/>
  <c r="J68" i="5"/>
  <c r="L69" i="5"/>
  <c r="H71" i="5"/>
  <c r="J72" i="5"/>
  <c r="L73" i="5"/>
  <c r="H75" i="5"/>
  <c r="J76" i="5"/>
  <c r="L77" i="5"/>
  <c r="H79" i="5"/>
  <c r="J80" i="5"/>
  <c r="L81" i="5"/>
  <c r="H83" i="5"/>
  <c r="J84" i="5"/>
  <c r="L85" i="5"/>
  <c r="H87" i="5"/>
  <c r="J88" i="5"/>
  <c r="L89" i="5"/>
  <c r="H91" i="5"/>
  <c r="J92" i="5"/>
  <c r="L93" i="5"/>
  <c r="L97" i="5"/>
  <c r="H99" i="5"/>
  <c r="J100" i="5"/>
  <c r="L101" i="5"/>
  <c r="H103" i="5"/>
  <c r="J104" i="5"/>
  <c r="H107" i="5"/>
  <c r="J43" i="5"/>
  <c r="L48" i="5"/>
  <c r="H54" i="5"/>
  <c r="J59" i="5"/>
  <c r="L64" i="5"/>
  <c r="H70" i="5"/>
  <c r="J75" i="5"/>
  <c r="L80" i="5"/>
  <c r="J83" i="5"/>
  <c r="H86" i="5"/>
  <c r="L88" i="5"/>
  <c r="J91" i="5"/>
  <c r="H94" i="5"/>
  <c r="H97" i="5"/>
  <c r="L99" i="5"/>
  <c r="J102" i="5"/>
  <c r="J106" i="5"/>
  <c r="L108" i="5"/>
  <c r="J110" i="5"/>
  <c r="J112" i="5"/>
  <c r="H114" i="5"/>
  <c r="L115" i="5"/>
  <c r="L117" i="5"/>
  <c r="J119" i="5"/>
  <c r="H121" i="5"/>
  <c r="H123" i="5"/>
  <c r="L124" i="5"/>
  <c r="J126" i="5"/>
  <c r="J128" i="5"/>
  <c r="H130" i="5"/>
  <c r="J131" i="5"/>
  <c r="L132" i="5"/>
  <c r="H134" i="5"/>
  <c r="J135" i="5"/>
  <c r="L136" i="5"/>
  <c r="H138" i="5"/>
  <c r="J139" i="5"/>
  <c r="L140" i="5"/>
  <c r="H142" i="5"/>
  <c r="J143" i="5"/>
  <c r="L144" i="5"/>
  <c r="H146" i="5"/>
  <c r="J147" i="5"/>
  <c r="L148" i="5"/>
  <c r="H150" i="5"/>
  <c r="J151" i="5"/>
  <c r="L152" i="5"/>
  <c r="H154" i="5"/>
  <c r="J155" i="5"/>
  <c r="L156" i="5"/>
  <c r="H158" i="5"/>
  <c r="J159" i="5"/>
  <c r="L160" i="5"/>
  <c r="H162" i="5"/>
  <c r="J163" i="5"/>
  <c r="L164" i="5"/>
  <c r="H166" i="5"/>
  <c r="J167" i="5"/>
  <c r="L168" i="5"/>
  <c r="J171" i="5"/>
  <c r="L172" i="5"/>
  <c r="H174" i="5"/>
  <c r="J175" i="5"/>
  <c r="L176" i="5"/>
  <c r="H178" i="5"/>
  <c r="L180" i="5"/>
  <c r="H182" i="5"/>
  <c r="J183" i="5"/>
  <c r="L184" i="5"/>
  <c r="H186" i="5"/>
  <c r="J187" i="5"/>
  <c r="L188" i="5"/>
  <c r="H190" i="5"/>
  <c r="J191" i="5"/>
  <c r="L192" i="5"/>
  <c r="H194" i="5"/>
  <c r="J195" i="5"/>
  <c r="L196" i="5"/>
  <c r="H198" i="5"/>
  <c r="J199" i="5"/>
  <c r="L200" i="5"/>
  <c r="H202" i="5"/>
  <c r="J203" i="5"/>
  <c r="L44" i="5"/>
  <c r="H50" i="5"/>
  <c r="J55" i="5"/>
  <c r="L60" i="5"/>
  <c r="H66" i="5"/>
  <c r="J71" i="5"/>
  <c r="L76" i="5"/>
  <c r="H81" i="5"/>
  <c r="L83" i="5"/>
  <c r="J86" i="5"/>
  <c r="H89" i="5"/>
  <c r="L91" i="5"/>
  <c r="J94" i="5"/>
  <c r="H98" i="5"/>
  <c r="L100" i="5"/>
  <c r="J103" i="5"/>
  <c r="J107" i="5"/>
  <c r="H109" i="5"/>
  <c r="H111" i="5"/>
  <c r="L112" i="5"/>
  <c r="J114" i="5"/>
  <c r="J116" i="5"/>
  <c r="H118" i="5"/>
  <c r="L119" i="5"/>
  <c r="L121" i="5"/>
  <c r="J123" i="5"/>
  <c r="H125" i="5"/>
  <c r="H127" i="5"/>
  <c r="L128" i="5"/>
  <c r="J130" i="5"/>
  <c r="L131" i="5"/>
  <c r="H133" i="5"/>
  <c r="J134" i="5"/>
  <c r="L135" i="5"/>
  <c r="H137" i="5"/>
  <c r="J138" i="5"/>
  <c r="L139" i="5"/>
  <c r="H141" i="5"/>
  <c r="J142" i="5"/>
  <c r="H46" i="5"/>
  <c r="J51" i="5"/>
  <c r="L56" i="5"/>
  <c r="H62" i="5"/>
  <c r="J67" i="5"/>
  <c r="L72" i="5"/>
  <c r="H78" i="5"/>
  <c r="H82" i="5"/>
  <c r="L84" i="5"/>
  <c r="J87" i="5"/>
  <c r="H90" i="5"/>
  <c r="L92" i="5"/>
  <c r="J98" i="5"/>
  <c r="H101" i="5"/>
  <c r="L103" i="5"/>
  <c r="L107" i="5"/>
  <c r="L109" i="5"/>
  <c r="J111" i="5"/>
  <c r="H113" i="5"/>
  <c r="H115" i="5"/>
  <c r="L116" i="5"/>
  <c r="J118" i="5"/>
  <c r="J120" i="5"/>
  <c r="H122" i="5"/>
  <c r="L123" i="5"/>
  <c r="L125" i="5"/>
  <c r="J127" i="5"/>
  <c r="H129" i="5"/>
  <c r="L130" i="5"/>
  <c r="H132" i="5"/>
  <c r="J133" i="5"/>
  <c r="L134" i="5"/>
  <c r="H136" i="5"/>
  <c r="J137" i="5"/>
  <c r="L138" i="5"/>
  <c r="H140" i="5"/>
  <c r="J141" i="5"/>
  <c r="L142" i="5"/>
  <c r="H144" i="5"/>
  <c r="J145" i="5"/>
  <c r="L146" i="5"/>
  <c r="H148" i="5"/>
  <c r="J149" i="5"/>
  <c r="L150" i="5"/>
  <c r="H152" i="5"/>
  <c r="J153" i="5"/>
  <c r="L154" i="5"/>
  <c r="H156" i="5"/>
  <c r="J157" i="5"/>
  <c r="L158" i="5"/>
  <c r="H160" i="5"/>
  <c r="J161" i="5"/>
  <c r="L162" i="5"/>
  <c r="H164" i="5"/>
  <c r="J165" i="5"/>
  <c r="L166" i="5"/>
  <c r="H168" i="5"/>
  <c r="H172" i="5"/>
  <c r="J173" i="5"/>
  <c r="L174" i="5"/>
  <c r="H176" i="5"/>
  <c r="J177" i="5"/>
  <c r="L178" i="5"/>
  <c r="H180" i="5"/>
  <c r="J181" i="5"/>
  <c r="L182" i="5"/>
  <c r="J47" i="5"/>
  <c r="L52" i="5"/>
  <c r="H58" i="5"/>
  <c r="J63" i="5"/>
  <c r="L68" i="5"/>
  <c r="H74" i="5"/>
  <c r="J79" i="5"/>
  <c r="J82" i="5"/>
  <c r="H85" i="5"/>
  <c r="L87" i="5"/>
  <c r="J90" i="5"/>
  <c r="H93" i="5"/>
  <c r="J99" i="5"/>
  <c r="H102" i="5"/>
  <c r="L104" i="5"/>
  <c r="H106" i="5"/>
  <c r="J108" i="5"/>
  <c r="H110" i="5"/>
  <c r="L111" i="5"/>
  <c r="L113" i="5"/>
  <c r="J115" i="5"/>
  <c r="H117" i="5"/>
  <c r="H119" i="5"/>
  <c r="L120" i="5"/>
  <c r="J122" i="5"/>
  <c r="J124" i="5"/>
  <c r="H126" i="5"/>
  <c r="L127" i="5"/>
  <c r="L129" i="5"/>
  <c r="H131" i="5"/>
  <c r="J132" i="5"/>
  <c r="L133" i="5"/>
  <c r="H135" i="5"/>
  <c r="J136" i="5"/>
  <c r="L137" i="5"/>
  <c r="H139" i="5"/>
  <c r="J140" i="5"/>
  <c r="L141" i="5"/>
  <c r="H143" i="5"/>
  <c r="J144" i="5"/>
  <c r="L145" i="5"/>
  <c r="H147" i="5"/>
  <c r="J148" i="5"/>
  <c r="L149" i="5"/>
  <c r="H151" i="5"/>
  <c r="J152" i="5"/>
  <c r="L153" i="5"/>
  <c r="H155" i="5"/>
  <c r="J156" i="5"/>
  <c r="L157" i="5"/>
  <c r="H159" i="5"/>
  <c r="J160" i="5"/>
  <c r="L161" i="5"/>
  <c r="H163" i="5"/>
  <c r="J164" i="5"/>
  <c r="L165" i="5"/>
  <c r="H167" i="5"/>
  <c r="J168" i="5"/>
  <c r="H171" i="5"/>
  <c r="J172" i="5"/>
  <c r="L173" i="5"/>
  <c r="H175" i="5"/>
  <c r="J176" i="5"/>
  <c r="L177" i="5"/>
  <c r="J180" i="5"/>
  <c r="L181" i="5"/>
  <c r="H183" i="5"/>
  <c r="J184" i="5"/>
  <c r="L185" i="5"/>
  <c r="H187" i="5"/>
  <c r="J188" i="5"/>
  <c r="L189" i="5"/>
  <c r="H191" i="5"/>
  <c r="J192" i="5"/>
  <c r="L193" i="5"/>
  <c r="H195" i="5"/>
  <c r="J196" i="5"/>
  <c r="L197" i="5"/>
  <c r="H199" i="5"/>
  <c r="J200" i="5"/>
  <c r="L201" i="5"/>
  <c r="H203" i="5"/>
  <c r="J204" i="5"/>
  <c r="L205" i="5"/>
  <c r="H207" i="5"/>
  <c r="L147" i="5"/>
  <c r="H153" i="5"/>
  <c r="J158" i="5"/>
  <c r="L163" i="5"/>
  <c r="J174" i="5"/>
  <c r="J182" i="5"/>
  <c r="J185" i="5"/>
  <c r="H188" i="5"/>
  <c r="L190" i="5"/>
  <c r="J193" i="5"/>
  <c r="H196" i="5"/>
  <c r="L198" i="5"/>
  <c r="J201" i="5"/>
  <c r="H204" i="5"/>
  <c r="H206" i="5"/>
  <c r="L207" i="5"/>
  <c r="H209" i="5"/>
  <c r="J210" i="5"/>
  <c r="L211" i="5"/>
  <c r="H213" i="5"/>
  <c r="J214" i="5"/>
  <c r="L215" i="5"/>
  <c r="H217" i="5"/>
  <c r="J218" i="5"/>
  <c r="L219" i="5"/>
  <c r="H221" i="5"/>
  <c r="J222" i="5"/>
  <c r="L223" i="5"/>
  <c r="H225" i="5"/>
  <c r="J226" i="5"/>
  <c r="L227" i="5"/>
  <c r="H229" i="5"/>
  <c r="J230" i="5"/>
  <c r="L231" i="5"/>
  <c r="H233" i="5"/>
  <c r="J234" i="5"/>
  <c r="L235" i="5"/>
  <c r="H237" i="5"/>
  <c r="J238" i="5"/>
  <c r="L239" i="5"/>
  <c r="H241" i="5"/>
  <c r="J242" i="5"/>
  <c r="H245" i="5"/>
  <c r="J246" i="5"/>
  <c r="L247" i="5"/>
  <c r="H249" i="5"/>
  <c r="J250" i="5"/>
  <c r="L251" i="5"/>
  <c r="J254" i="5"/>
  <c r="L255" i="5"/>
  <c r="H257" i="5"/>
  <c r="J258" i="5"/>
  <c r="L259" i="5"/>
  <c r="H261" i="5"/>
  <c r="J262" i="5"/>
  <c r="L263" i="5"/>
  <c r="H265" i="5"/>
  <c r="J266" i="5"/>
  <c r="L267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L143" i="5"/>
  <c r="H149" i="5"/>
  <c r="J154" i="5"/>
  <c r="L159" i="5"/>
  <c r="H165" i="5"/>
  <c r="L175" i="5"/>
  <c r="L183" i="5"/>
  <c r="J186" i="5"/>
  <c r="H189" i="5"/>
  <c r="L191" i="5"/>
  <c r="J194" i="5"/>
  <c r="H197" i="5"/>
  <c r="L199" i="5"/>
  <c r="J202" i="5"/>
  <c r="L204" i="5"/>
  <c r="J206" i="5"/>
  <c r="H208" i="5"/>
  <c r="J209" i="5"/>
  <c r="L210" i="5"/>
  <c r="H212" i="5"/>
  <c r="J213" i="5"/>
  <c r="L214" i="5"/>
  <c r="H216" i="5"/>
  <c r="J217" i="5"/>
  <c r="L218" i="5"/>
  <c r="H220" i="5"/>
  <c r="J221" i="5"/>
  <c r="L222" i="5"/>
  <c r="H224" i="5"/>
  <c r="J225" i="5"/>
  <c r="L226" i="5"/>
  <c r="H228" i="5"/>
  <c r="J229" i="5"/>
  <c r="L230" i="5"/>
  <c r="H232" i="5"/>
  <c r="J233" i="5"/>
  <c r="L234" i="5"/>
  <c r="H236" i="5"/>
  <c r="J237" i="5"/>
  <c r="L238" i="5"/>
  <c r="H240" i="5"/>
  <c r="J241" i="5"/>
  <c r="L242" i="5"/>
  <c r="J245" i="5"/>
  <c r="L246" i="5"/>
  <c r="H248" i="5"/>
  <c r="J249" i="5"/>
  <c r="L250" i="5"/>
  <c r="H252" i="5"/>
  <c r="L254" i="5"/>
  <c r="H256" i="5"/>
  <c r="J257" i="5"/>
  <c r="L258" i="5"/>
  <c r="H260" i="5"/>
  <c r="J261" i="5"/>
  <c r="L262" i="5"/>
  <c r="H264" i="5"/>
  <c r="J265" i="5"/>
  <c r="L266" i="5"/>
  <c r="H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H145" i="5"/>
  <c r="J150" i="5"/>
  <c r="L155" i="5"/>
  <c r="H161" i="5"/>
  <c r="J166" i="5"/>
  <c r="L171" i="5"/>
  <c r="H177" i="5"/>
  <c r="H184" i="5"/>
  <c r="L186" i="5"/>
  <c r="J189" i="5"/>
  <c r="H192" i="5"/>
  <c r="L194" i="5"/>
  <c r="J197" i="5"/>
  <c r="H200" i="5"/>
  <c r="L202" i="5"/>
  <c r="H205" i="5"/>
  <c r="L206" i="5"/>
  <c r="J208" i="5"/>
  <c r="L209" i="5"/>
  <c r="H211" i="5"/>
  <c r="J212" i="5"/>
  <c r="L213" i="5"/>
  <c r="H215" i="5"/>
  <c r="J216" i="5"/>
  <c r="L217" i="5"/>
  <c r="H219" i="5"/>
  <c r="J220" i="5"/>
  <c r="L221" i="5"/>
  <c r="H223" i="5"/>
  <c r="J224" i="5"/>
  <c r="L225" i="5"/>
  <c r="H227" i="5"/>
  <c r="J228" i="5"/>
  <c r="L229" i="5"/>
  <c r="H231" i="5"/>
  <c r="J232" i="5"/>
  <c r="L233" i="5"/>
  <c r="H235" i="5"/>
  <c r="J236" i="5"/>
  <c r="L237" i="5"/>
  <c r="H239" i="5"/>
  <c r="J240" i="5"/>
  <c r="L241" i="5"/>
  <c r="L245" i="5"/>
  <c r="H247" i="5"/>
  <c r="J248" i="5"/>
  <c r="L249" i="5"/>
  <c r="H251" i="5"/>
  <c r="J252" i="5"/>
  <c r="H255" i="5"/>
  <c r="J256" i="5"/>
  <c r="L257" i="5"/>
  <c r="H259" i="5"/>
  <c r="J260" i="5"/>
  <c r="L261" i="5"/>
  <c r="H263" i="5"/>
  <c r="J264" i="5"/>
  <c r="L265" i="5"/>
  <c r="H267" i="5"/>
  <c r="J268" i="5"/>
  <c r="H13" i="5"/>
  <c r="L264" i="5"/>
  <c r="J146" i="5"/>
  <c r="L151" i="5"/>
  <c r="H157" i="5"/>
  <c r="J162" i="5"/>
  <c r="L167" i="5"/>
  <c r="H173" i="5"/>
  <c r="J178" i="5"/>
  <c r="H181" i="5"/>
  <c r="H185" i="5"/>
  <c r="L187" i="5"/>
  <c r="J190" i="5"/>
  <c r="H193" i="5"/>
  <c r="L195" i="5"/>
  <c r="J198" i="5"/>
  <c r="H201" i="5"/>
  <c r="L203" i="5"/>
  <c r="J205" i="5"/>
  <c r="J207" i="5"/>
  <c r="L208" i="5"/>
  <c r="H210" i="5"/>
  <c r="J211" i="5"/>
  <c r="L212" i="5"/>
  <c r="H214" i="5"/>
  <c r="J215" i="5"/>
  <c r="L216" i="5"/>
  <c r="H218" i="5"/>
  <c r="J219" i="5"/>
  <c r="L220" i="5"/>
  <c r="H222" i="5"/>
  <c r="J223" i="5"/>
  <c r="L224" i="5"/>
  <c r="H226" i="5"/>
  <c r="J227" i="5"/>
  <c r="L228" i="5"/>
  <c r="H230" i="5"/>
  <c r="J231" i="5"/>
  <c r="L232" i="5"/>
  <c r="H234" i="5"/>
  <c r="J235" i="5"/>
  <c r="L236" i="5"/>
  <c r="H238" i="5"/>
  <c r="J239" i="5"/>
  <c r="L240" i="5"/>
  <c r="H242" i="5"/>
  <c r="H246" i="5"/>
  <c r="J247" i="5"/>
  <c r="L248" i="5"/>
  <c r="H250" i="5"/>
  <c r="J251" i="5"/>
  <c r="L252" i="5"/>
  <c r="H254" i="5"/>
  <c r="J255" i="5"/>
  <c r="L256" i="5"/>
  <c r="H258" i="5"/>
  <c r="J259" i="5"/>
  <c r="L260" i="5"/>
  <c r="H262" i="5"/>
  <c r="J263" i="5"/>
  <c r="H266" i="5"/>
  <c r="J267" i="5"/>
  <c r="L268" i="5"/>
  <c r="L269" i="5"/>
  <c r="L271" i="5"/>
  <c r="L275" i="5"/>
  <c r="L279" i="5"/>
  <c r="L283" i="5"/>
  <c r="L287" i="5"/>
  <c r="H291" i="5"/>
  <c r="H293" i="5"/>
  <c r="L294" i="5"/>
  <c r="H296" i="5"/>
  <c r="J297" i="5"/>
  <c r="L298" i="5"/>
  <c r="H300" i="5"/>
  <c r="J301" i="5"/>
  <c r="L302" i="5"/>
  <c r="H304" i="5"/>
  <c r="J305" i="5"/>
  <c r="L306" i="5"/>
  <c r="H308" i="5"/>
  <c r="J309" i="5"/>
  <c r="L310" i="5"/>
  <c r="H312" i="5"/>
  <c r="J13" i="5"/>
  <c r="L272" i="5"/>
  <c r="L276" i="5"/>
  <c r="L280" i="5"/>
  <c r="L284" i="5"/>
  <c r="L288" i="5"/>
  <c r="L291" i="5"/>
  <c r="L293" i="5"/>
  <c r="H295" i="5"/>
  <c r="J296" i="5"/>
  <c r="L297" i="5"/>
  <c r="H299" i="5"/>
  <c r="J300" i="5"/>
  <c r="L301" i="5"/>
  <c r="H303" i="5"/>
  <c r="J304" i="5"/>
  <c r="L305" i="5"/>
  <c r="H307" i="5"/>
  <c r="J308" i="5"/>
  <c r="L309" i="5"/>
  <c r="H311" i="5"/>
  <c r="J312" i="5"/>
  <c r="L273" i="5"/>
  <c r="L277" i="5"/>
  <c r="L281" i="5"/>
  <c r="L285" i="5"/>
  <c r="L289" i="5"/>
  <c r="H292" i="5"/>
  <c r="H294" i="5"/>
  <c r="J295" i="5"/>
  <c r="L296" i="5"/>
  <c r="H298" i="5"/>
  <c r="J299" i="5"/>
  <c r="L300" i="5"/>
  <c r="H302" i="5"/>
  <c r="J303" i="5"/>
  <c r="L304" i="5"/>
  <c r="H306" i="5"/>
  <c r="J307" i="5"/>
  <c r="L308" i="5"/>
  <c r="H310" i="5"/>
  <c r="J311" i="5"/>
  <c r="L312" i="5"/>
  <c r="L270" i="5"/>
  <c r="L274" i="5"/>
  <c r="L278" i="5"/>
  <c r="L282" i="5"/>
  <c r="L286" i="5"/>
  <c r="L290" i="5"/>
  <c r="L292" i="5"/>
  <c r="J294" i="5"/>
  <c r="L295" i="5"/>
  <c r="H297" i="5"/>
  <c r="J298" i="5"/>
  <c r="L299" i="5"/>
  <c r="H301" i="5"/>
  <c r="J302" i="5"/>
  <c r="L303" i="5"/>
  <c r="H305" i="5"/>
  <c r="J306" i="5"/>
  <c r="L307" i="5"/>
  <c r="H309" i="5"/>
  <c r="J310" i="5"/>
  <c r="L311" i="5"/>
  <c r="L13" i="5"/>
  <c r="K307" i="5" l="1"/>
  <c r="K238" i="5"/>
  <c r="K185" i="5"/>
  <c r="K301" i="5"/>
  <c r="K298" i="5"/>
  <c r="K292" i="5"/>
  <c r="K299" i="5"/>
  <c r="K312" i="5"/>
  <c r="K296" i="5"/>
  <c r="K266" i="5"/>
  <c r="K254" i="5"/>
  <c r="K230" i="5"/>
  <c r="K214" i="5"/>
  <c r="K201" i="5"/>
  <c r="K157" i="5"/>
  <c r="K259" i="5"/>
  <c r="K247" i="5"/>
  <c r="K239" i="5"/>
  <c r="K223" i="5"/>
  <c r="K145" i="5"/>
  <c r="K260" i="5"/>
  <c r="K248" i="5"/>
  <c r="K236" i="5"/>
  <c r="K220" i="5"/>
  <c r="K149" i="5"/>
  <c r="K288" i="5"/>
  <c r="K284" i="5"/>
  <c r="K280" i="5"/>
  <c r="K276" i="5"/>
  <c r="K272" i="5"/>
  <c r="K257" i="5"/>
  <c r="K245" i="5"/>
  <c r="K233" i="5"/>
  <c r="K217" i="5"/>
  <c r="K206" i="5"/>
  <c r="K196" i="5"/>
  <c r="K195" i="5"/>
  <c r="K155" i="5"/>
  <c r="K139" i="5"/>
  <c r="K106" i="5"/>
  <c r="K93" i="5"/>
  <c r="K172" i="5"/>
  <c r="K164" i="5"/>
  <c r="K148" i="5"/>
  <c r="K132" i="5"/>
  <c r="K101" i="5"/>
  <c r="K66" i="5"/>
  <c r="K194" i="5"/>
  <c r="K154" i="5"/>
  <c r="K138" i="5"/>
  <c r="K107" i="5"/>
  <c r="K87" i="5"/>
  <c r="K71" i="5"/>
  <c r="K55" i="5"/>
  <c r="K39" i="5"/>
  <c r="K23" i="5"/>
  <c r="K128" i="5"/>
  <c r="K112" i="5"/>
  <c r="K100" i="5"/>
  <c r="K88" i="5"/>
  <c r="K72" i="5"/>
  <c r="K56" i="5"/>
  <c r="K40" i="5"/>
  <c r="K24" i="5"/>
  <c r="K69" i="5"/>
  <c r="K53" i="5"/>
  <c r="K37" i="5"/>
  <c r="K21" i="5"/>
  <c r="K34" i="5"/>
  <c r="K18" i="5"/>
  <c r="K309" i="5"/>
  <c r="K306" i="5"/>
  <c r="K293" i="5"/>
  <c r="K305" i="5"/>
  <c r="K302" i="5"/>
  <c r="K303" i="5"/>
  <c r="K300" i="5"/>
  <c r="K258" i="5"/>
  <c r="K234" i="5"/>
  <c r="K218" i="5"/>
  <c r="K173" i="5"/>
  <c r="K263" i="5"/>
  <c r="K251" i="5"/>
  <c r="K227" i="5"/>
  <c r="K211" i="5"/>
  <c r="K205" i="5"/>
  <c r="K184" i="5"/>
  <c r="K161" i="5"/>
  <c r="K264" i="5"/>
  <c r="K252" i="5"/>
  <c r="K240" i="5"/>
  <c r="K224" i="5"/>
  <c r="K208" i="5"/>
  <c r="K189" i="5"/>
  <c r="K165" i="5"/>
  <c r="K287" i="5"/>
  <c r="K283" i="5"/>
  <c r="K279" i="5"/>
  <c r="K275" i="5"/>
  <c r="K271" i="5"/>
  <c r="K261" i="5"/>
  <c r="K249" i="5"/>
  <c r="K237" i="5"/>
  <c r="K221" i="5"/>
  <c r="K204" i="5"/>
  <c r="K153" i="5"/>
  <c r="K199" i="5"/>
  <c r="K183" i="5"/>
  <c r="K171" i="5"/>
  <c r="K159" i="5"/>
  <c r="K143" i="5"/>
  <c r="K126" i="5"/>
  <c r="K119" i="5"/>
  <c r="K58" i="5"/>
  <c r="K176" i="5"/>
  <c r="K168" i="5"/>
  <c r="K152" i="5"/>
  <c r="K136" i="5"/>
  <c r="K46" i="5"/>
  <c r="K133" i="5"/>
  <c r="K127" i="5"/>
  <c r="K81" i="5"/>
  <c r="K198" i="5"/>
  <c r="K182" i="5"/>
  <c r="K158" i="5"/>
  <c r="K142" i="5"/>
  <c r="K54" i="5"/>
  <c r="K99" i="5"/>
  <c r="K91" i="5"/>
  <c r="K75" i="5"/>
  <c r="K59" i="5"/>
  <c r="K43" i="5"/>
  <c r="K27" i="5"/>
  <c r="K116" i="5"/>
  <c r="K104" i="5"/>
  <c r="K92" i="5"/>
  <c r="K76" i="5"/>
  <c r="K60" i="5"/>
  <c r="K44" i="5"/>
  <c r="K28" i="5"/>
  <c r="K73" i="5"/>
  <c r="K57" i="5"/>
  <c r="K41" i="5"/>
  <c r="K25" i="5"/>
  <c r="K38" i="5"/>
  <c r="K22" i="5"/>
  <c r="K304" i="5"/>
  <c r="K262" i="5"/>
  <c r="K246" i="5"/>
  <c r="K222" i="5"/>
  <c r="K231" i="5"/>
  <c r="K215" i="5"/>
  <c r="K192" i="5"/>
  <c r="K177" i="5"/>
  <c r="K268" i="5"/>
  <c r="K228" i="5"/>
  <c r="K212" i="5"/>
  <c r="K197" i="5"/>
  <c r="K290" i="5"/>
  <c r="K286" i="5"/>
  <c r="K282" i="5"/>
  <c r="K278" i="5"/>
  <c r="K274" i="5"/>
  <c r="K270" i="5"/>
  <c r="K265" i="5"/>
  <c r="K241" i="5"/>
  <c r="K225" i="5"/>
  <c r="K209" i="5"/>
  <c r="K203" i="5"/>
  <c r="K187" i="5"/>
  <c r="K175" i="5"/>
  <c r="K163" i="5"/>
  <c r="K147" i="5"/>
  <c r="K131" i="5"/>
  <c r="K117" i="5"/>
  <c r="K110" i="5"/>
  <c r="K102" i="5"/>
  <c r="K74" i="5"/>
  <c r="K180" i="5"/>
  <c r="K156" i="5"/>
  <c r="K140" i="5"/>
  <c r="K129" i="5"/>
  <c r="K122" i="5"/>
  <c r="K115" i="5"/>
  <c r="K82" i="5"/>
  <c r="K62" i="5"/>
  <c r="K137" i="5"/>
  <c r="K125" i="5"/>
  <c r="K118" i="5"/>
  <c r="K111" i="5"/>
  <c r="K89" i="5"/>
  <c r="K202" i="5"/>
  <c r="K186" i="5"/>
  <c r="K174" i="5"/>
  <c r="K162" i="5"/>
  <c r="K146" i="5"/>
  <c r="K130" i="5"/>
  <c r="K123" i="5"/>
  <c r="K97" i="5"/>
  <c r="K86" i="5"/>
  <c r="K70" i="5"/>
  <c r="K103" i="5"/>
  <c r="K79" i="5"/>
  <c r="K63" i="5"/>
  <c r="K47" i="5"/>
  <c r="K31" i="5"/>
  <c r="K15" i="5"/>
  <c r="K120" i="5"/>
  <c r="K80" i="5"/>
  <c r="K64" i="5"/>
  <c r="K48" i="5"/>
  <c r="K32" i="5"/>
  <c r="K16" i="5"/>
  <c r="K77" i="5"/>
  <c r="K61" i="5"/>
  <c r="K45" i="5"/>
  <c r="K29" i="5"/>
  <c r="K42" i="5"/>
  <c r="K26" i="5"/>
  <c r="K267" i="5"/>
  <c r="K297" i="5"/>
  <c r="K310" i="5"/>
  <c r="K294" i="5"/>
  <c r="K311" i="5"/>
  <c r="K295" i="5"/>
  <c r="K308" i="5"/>
  <c r="K291" i="5"/>
  <c r="K250" i="5"/>
  <c r="K242" i="5"/>
  <c r="K226" i="5"/>
  <c r="K210" i="5"/>
  <c r="K193" i="5"/>
  <c r="K181" i="5"/>
  <c r="K255" i="5"/>
  <c r="K235" i="5"/>
  <c r="K219" i="5"/>
  <c r="K200" i="5"/>
  <c r="K256" i="5"/>
  <c r="K232" i="5"/>
  <c r="K216" i="5"/>
  <c r="K289" i="5"/>
  <c r="K285" i="5"/>
  <c r="K281" i="5"/>
  <c r="K277" i="5"/>
  <c r="K273" i="5"/>
  <c r="K269" i="5"/>
  <c r="K229" i="5"/>
  <c r="K213" i="5"/>
  <c r="K188" i="5"/>
  <c r="K207" i="5"/>
  <c r="K191" i="5"/>
  <c r="K167" i="5"/>
  <c r="K151" i="5"/>
  <c r="K135" i="5"/>
  <c r="K85" i="5"/>
  <c r="K160" i="5"/>
  <c r="K144" i="5"/>
  <c r="K113" i="5"/>
  <c r="K90" i="5"/>
  <c r="K78" i="5"/>
  <c r="K141" i="5"/>
  <c r="K109" i="5"/>
  <c r="K98" i="5"/>
  <c r="K50" i="5"/>
  <c r="K190" i="5"/>
  <c r="K178" i="5"/>
  <c r="K166" i="5"/>
  <c r="K150" i="5"/>
  <c r="K134" i="5"/>
  <c r="K121" i="5"/>
  <c r="K114" i="5"/>
  <c r="K94" i="5"/>
  <c r="K83" i="5"/>
  <c r="K67" i="5"/>
  <c r="K51" i="5"/>
  <c r="K35" i="5"/>
  <c r="K19" i="5"/>
  <c r="K124" i="5"/>
  <c r="K108" i="5"/>
  <c r="K84" i="5"/>
  <c r="K68" i="5"/>
  <c r="K52" i="5"/>
  <c r="K36" i="5"/>
  <c r="K20" i="5"/>
  <c r="K65" i="5"/>
  <c r="K49" i="5"/>
  <c r="K33" i="5"/>
  <c r="K17" i="5"/>
  <c r="K30" i="5"/>
  <c r="K14" i="5"/>
  <c r="K1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Seehafer Nadine</author>
  </authors>
  <commentList>
    <comment ref="Y3" authorId="0" shapeId="0" xr:uid="{BB6F3F1E-B284-4456-99D9-DB365A7CFDB2}">
      <text>
        <r>
          <rPr>
            <sz val="9"/>
            <color indexed="81"/>
            <rFont val="Segoe UI"/>
            <family val="2"/>
          </rPr>
          <t xml:space="preserve">When </t>
        </r>
        <r>
          <rPr>
            <b/>
            <sz val="9"/>
            <color indexed="81"/>
            <rFont val="Segoe UI"/>
            <family val="2"/>
          </rPr>
          <t xml:space="preserve">NO DATE </t>
        </r>
        <r>
          <rPr>
            <sz val="9"/>
            <color indexed="81"/>
            <rFont val="Segoe UI"/>
            <family val="2"/>
          </rPr>
          <t>is known, then enter:</t>
        </r>
        <r>
          <rPr>
            <b/>
            <sz val="9"/>
            <color indexed="81"/>
            <rFont val="Segoe UI"/>
            <family val="2"/>
          </rPr>
          <t xml:space="preserve"> 01.01.2000
</t>
        </r>
        <r>
          <rPr>
            <sz val="9"/>
            <color indexed="81"/>
            <rFont val="Segoe UI"/>
            <family val="2"/>
          </rPr>
          <t xml:space="preserve">When </t>
        </r>
        <r>
          <rPr>
            <b/>
            <sz val="9"/>
            <color indexed="81"/>
            <rFont val="Segoe UI"/>
            <family val="2"/>
          </rPr>
          <t>NO LOT SIZE</t>
        </r>
        <r>
          <rPr>
            <sz val="9"/>
            <color indexed="81"/>
            <rFont val="Segoe UI"/>
            <family val="2"/>
          </rPr>
          <t xml:space="preserve"> is known, then enter</t>
        </r>
        <r>
          <rPr>
            <b/>
            <sz val="9"/>
            <color indexed="81"/>
            <rFont val="Segoe UI"/>
            <family val="2"/>
          </rPr>
          <t xml:space="preserve"> value 0.
</t>
        </r>
        <r>
          <rPr>
            <i/>
            <sz val="9"/>
            <color indexed="81"/>
            <rFont val="Segoe UI"/>
            <family val="2"/>
          </rPr>
          <t xml:space="preserve">Wenn </t>
        </r>
        <r>
          <rPr>
            <b/>
            <i/>
            <sz val="9"/>
            <color indexed="81"/>
            <rFont val="Segoe UI"/>
            <family val="2"/>
          </rPr>
          <t>kein genaues Datum</t>
        </r>
        <r>
          <rPr>
            <i/>
            <sz val="9"/>
            <color indexed="81"/>
            <rFont val="Segoe UI"/>
            <family val="2"/>
          </rPr>
          <t xml:space="preserve"> bekannt ist, dann =&gt; den </t>
        </r>
        <r>
          <rPr>
            <b/>
            <i/>
            <sz val="9"/>
            <color indexed="81"/>
            <rFont val="Segoe UI"/>
            <family val="2"/>
          </rPr>
          <t xml:space="preserve">01.01.2000 </t>
        </r>
        <r>
          <rPr>
            <i/>
            <sz val="9"/>
            <color indexed="81"/>
            <rFont val="Segoe UI"/>
            <family val="2"/>
          </rPr>
          <t>eintragen.
Wenn</t>
        </r>
        <r>
          <rPr>
            <b/>
            <i/>
            <sz val="9"/>
            <color indexed="81"/>
            <rFont val="Segoe UI"/>
            <family val="2"/>
          </rPr>
          <t xml:space="preserve"> keine Info zur Losgröße</t>
        </r>
        <r>
          <rPr>
            <i/>
            <sz val="9"/>
            <color indexed="81"/>
            <rFont val="Segoe UI"/>
            <family val="2"/>
          </rPr>
          <t xml:space="preserve"> bekannt ist, dann den </t>
        </r>
        <r>
          <rPr>
            <b/>
            <i/>
            <sz val="9"/>
            <color indexed="81"/>
            <rFont val="Segoe UI"/>
            <family val="2"/>
          </rPr>
          <t>Wert 0</t>
        </r>
        <r>
          <rPr>
            <i/>
            <sz val="9"/>
            <color indexed="81"/>
            <rFont val="Segoe UI"/>
            <family val="2"/>
          </rPr>
          <t xml:space="preserve"> eintragen!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Seehafer Nadine</author>
  </authors>
  <commentList>
    <comment ref="B12" authorId="0" shapeId="0" xr:uid="{79D4FB96-C719-4E23-83E7-7ACD6728FD7A}">
      <text>
        <r>
          <rPr>
            <sz val="9"/>
            <color indexed="81"/>
            <rFont val="Segoe UI"/>
            <family val="2"/>
          </rPr>
          <t xml:space="preserve">==&gt; this can be also employees from WNG (abbreviation) or internet prices from selling platforms or distributors. Please enter "source name" here!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Seehafer Nadine</author>
  </authors>
  <commentList>
    <comment ref="J11" authorId="0" shapeId="0" xr:uid="{8883D091-A5F2-4B98-9036-A199249530F0}">
      <text>
        <r>
          <rPr>
            <b/>
            <sz val="9"/>
            <color indexed="81"/>
            <rFont val="Segoe UI"/>
            <family val="2"/>
          </rPr>
          <t>Seehafer Nadine:</t>
        </r>
        <r>
          <rPr>
            <sz val="9"/>
            <color indexed="81"/>
            <rFont val="Segoe UI"/>
            <family val="2"/>
          </rPr>
          <t xml:space="preserve">
hier ggf. vor Step4 Axel's Prosa mit Suchen &amp; Ersetzen etwas einkürzen</t>
        </r>
      </text>
    </comment>
  </commentList>
</comments>
</file>

<file path=xl/sharedStrings.xml><?xml version="1.0" encoding="utf-8"?>
<sst xmlns="http://schemas.openxmlformats.org/spreadsheetml/2006/main" count="30926" uniqueCount="5329">
  <si>
    <t>FALSCH</t>
  </si>
  <si>
    <t>If you want to check manually only a few E3/ material nr.s with a certain defined source, then enter tick here and also select the source name in cell V3</t>
  </si>
  <si>
    <t>Correct filling of a NEW Price entry:
All 4 cells need to be filled!</t>
  </si>
  <si>
    <t>Fall:</t>
  </si>
  <si>
    <t>Bauteilname</t>
  </si>
  <si>
    <t>WN_SAP-Artikel-NR</t>
  </si>
  <si>
    <t>Klasse</t>
  </si>
  <si>
    <t>Datenbankklasse
deutsch</t>
  </si>
  <si>
    <t>Datenbankbeschreibung 
deutsch 2</t>
  </si>
  <si>
    <t>Beschreibung</t>
  </si>
  <si>
    <t>Kategorie</t>
  </si>
  <si>
    <t>WN_Hersteller</t>
  </si>
  <si>
    <t>WN_Hersteller
Bestellnr.</t>
  </si>
  <si>
    <t>min.
Querschnitt</t>
  </si>
  <si>
    <t>max.
Querschnitt</t>
  </si>
  <si>
    <t>Pin Art</t>
  </si>
  <si>
    <t>Pin
Anzahl</t>
  </si>
  <si>
    <t>Farbe</t>
  </si>
  <si>
    <t>Norm</t>
  </si>
  <si>
    <t>Pic</t>
  </si>
  <si>
    <t>Best Price</t>
  </si>
  <si>
    <t>Latest Date</t>
  </si>
  <si>
    <t>Ø Price (common)</t>
  </si>
  <si>
    <t>Choose Supplier + Best Price</t>
  </si>
  <si>
    <t>Choose Supplier + Latest Date</t>
  </si>
  <si>
    <t>Choose Supplier + Ø Price</t>
  </si>
  <si>
    <t>ENTRY</t>
  </si>
  <si>
    <t>Class</t>
  </si>
  <si>
    <t>Class_deutsch</t>
  </si>
  <si>
    <t>Description_deutsch_2</t>
  </si>
  <si>
    <t>Description</t>
  </si>
  <si>
    <t>Category</t>
  </si>
  <si>
    <t>WN_Hersteller_1</t>
  </si>
  <si>
    <t>WN_HerstellerBestellnummer_1</t>
  </si>
  <si>
    <t>WN_Min_CrossSection</t>
  </si>
  <si>
    <t>WN_Max_CrossSection</t>
  </si>
  <si>
    <t>WN_PinClass</t>
  </si>
  <si>
    <t>WN_PolCount_NUM</t>
  </si>
  <si>
    <t>WN_Color</t>
  </si>
  <si>
    <t>WN_Norm</t>
  </si>
  <si>
    <t>Plug</t>
  </si>
  <si>
    <t>DEUTSCH</t>
  </si>
  <si>
    <t>2428-010-2405</t>
  </si>
  <si>
    <t>www (-30%)</t>
  </si>
  <si>
    <t>Connector/ Stecker</t>
  </si>
  <si>
    <t>BINDER</t>
  </si>
  <si>
    <t>99-0436-24-05</t>
  </si>
  <si>
    <t>SAP</t>
  </si>
  <si>
    <t>BOSCH</t>
  </si>
  <si>
    <t>1 928 403 095</t>
  </si>
  <si>
    <t>Crimp</t>
  </si>
  <si>
    <t>TE CONNECTIVITY</t>
  </si>
  <si>
    <t>776001-1</t>
  </si>
  <si>
    <t>1-480439-0</t>
  </si>
  <si>
    <t>926647-3</t>
  </si>
  <si>
    <t>1-480287-0</t>
  </si>
  <si>
    <t>172335-1</t>
  </si>
  <si>
    <t>Wedge/ Keil</t>
  </si>
  <si>
    <t>W4SA-P012</t>
  </si>
  <si>
    <t>Widerstand</t>
  </si>
  <si>
    <t>CFR50J4K7</t>
  </si>
  <si>
    <t>Connector seal</t>
  </si>
  <si>
    <t>KOSTAL</t>
  </si>
  <si>
    <t>22400167051</t>
  </si>
  <si>
    <t>HERTH+BUSS</t>
  </si>
  <si>
    <t>50390400</t>
  </si>
  <si>
    <t>Excel</t>
  </si>
  <si>
    <t>DIN 46343</t>
  </si>
  <si>
    <t>APTIV</t>
  </si>
  <si>
    <t>12066214</t>
  </si>
  <si>
    <t>12052227</t>
  </si>
  <si>
    <t>12110047</t>
  </si>
  <si>
    <t>Connector lock</t>
  </si>
  <si>
    <t>50390401</t>
  </si>
  <si>
    <t>50282065</t>
  </si>
  <si>
    <t>50390397</t>
  </si>
  <si>
    <t>50390398</t>
  </si>
  <si>
    <t>50282099</t>
  </si>
  <si>
    <t>2035170-2</t>
  </si>
  <si>
    <t>MTA</t>
  </si>
  <si>
    <t>1708500</t>
  </si>
  <si>
    <t>350780-1</t>
  </si>
  <si>
    <t>1-480283-0</t>
  </si>
  <si>
    <t>1708335</t>
  </si>
  <si>
    <t>179631-1</t>
  </si>
  <si>
    <t>350777-1</t>
  </si>
  <si>
    <t>350778-1</t>
  </si>
  <si>
    <t>1 928 405 073</t>
  </si>
  <si>
    <t>S206025169300</t>
  </si>
  <si>
    <t>VERSORGUNG</t>
  </si>
  <si>
    <t>DICHTUNG</t>
  </si>
  <si>
    <t>SICHERUNGSHALTER</t>
  </si>
  <si>
    <t>Wire Seal 16mm² Outer dia 23</t>
  </si>
  <si>
    <t>Cable Seal</t>
  </si>
  <si>
    <t>E300004487</t>
  </si>
  <si>
    <t>VERBINDER</t>
  </si>
  <si>
    <t>SOCKET</t>
  </si>
  <si>
    <t>GEHÄUSE</t>
  </si>
  <si>
    <t>DT06-2S-SDT-CE27</t>
  </si>
  <si>
    <t>Adapter 90°</t>
  </si>
  <si>
    <t>2428-011-2405</t>
  </si>
  <si>
    <t>ECI</t>
  </si>
  <si>
    <t>E300005785</t>
  </si>
  <si>
    <t>VERRIEGELUNG</t>
  </si>
  <si>
    <t>W3S-1939-P012</t>
  </si>
  <si>
    <t>E300005814</t>
  </si>
  <si>
    <t>4POL AMPSEAL CODE 1</t>
  </si>
  <si>
    <t>776524-1</t>
  </si>
  <si>
    <t>E300004577</t>
  </si>
  <si>
    <t>GEHAUSE</t>
  </si>
  <si>
    <t>2303790-1</t>
  </si>
  <si>
    <t>E300004576</t>
  </si>
  <si>
    <t>2303827-1</t>
  </si>
  <si>
    <t>E300004575</t>
  </si>
  <si>
    <t>2304106-1</t>
  </si>
  <si>
    <t>E300005815</t>
  </si>
  <si>
    <t>6POL AMPSEAL CODE 1</t>
  </si>
  <si>
    <t>776531-1</t>
  </si>
  <si>
    <t>E300005816</t>
  </si>
  <si>
    <t>6POL AMPSEAL CODE 2</t>
  </si>
  <si>
    <t>776531-2</t>
  </si>
  <si>
    <t>S206025113100</t>
  </si>
  <si>
    <t>BLINDSTOPFEN</t>
  </si>
  <si>
    <t>Seal plug 18</t>
  </si>
  <si>
    <t>S206025113700</t>
  </si>
  <si>
    <t>SCHUTZKAPPE</t>
  </si>
  <si>
    <t>Tube Retainer 24,6 NW11</t>
  </si>
  <si>
    <t>Clips</t>
  </si>
  <si>
    <t>S206024954400</t>
  </si>
  <si>
    <t>SICHERUNGSKASTEN</t>
  </si>
  <si>
    <t>FUSE HOLDER WP 3 WAYS</t>
  </si>
  <si>
    <t>Sicherungskasten</t>
  </si>
  <si>
    <t>E300005637</t>
  </si>
  <si>
    <t>DT06-2S-CE04</t>
  </si>
  <si>
    <t>E300005783</t>
  </si>
  <si>
    <t>W6S-P012</t>
  </si>
  <si>
    <t>E300005032</t>
  </si>
  <si>
    <t>Neu</t>
  </si>
  <si>
    <t>DISKRET</t>
  </si>
  <si>
    <t>WIDERSTAND 360R</t>
  </si>
  <si>
    <t>WIDERSTAND 360 OHM</t>
  </si>
  <si>
    <t>Wiederstand</t>
  </si>
  <si>
    <t>RR01J360RTB</t>
  </si>
  <si>
    <t>E300005782</t>
  </si>
  <si>
    <t>W4S-P012</t>
  </si>
  <si>
    <t>E300004551</t>
  </si>
  <si>
    <t>W2S-P012</t>
  </si>
  <si>
    <t>E300005807</t>
  </si>
  <si>
    <t>ANSCHLAGTEIL</t>
  </si>
  <si>
    <t>Double E300000013 WireSeal</t>
  </si>
  <si>
    <t>SUMITOMO</t>
  </si>
  <si>
    <t>8100-0461</t>
  </si>
  <si>
    <t>E300005795</t>
  </si>
  <si>
    <t>KABELSCHUH M8</t>
  </si>
  <si>
    <t>Winkelrohrkabelschuh</t>
  </si>
  <si>
    <t>GUSTAV KLAUKE</t>
  </si>
  <si>
    <t>43R8</t>
  </si>
  <si>
    <t>E300005627</t>
  </si>
  <si>
    <t>RELAIS</t>
  </si>
  <si>
    <t>SOCKEL</t>
  </si>
  <si>
    <t>1X MINI/1X MAXI RELAY</t>
  </si>
  <si>
    <t>0301490/20</t>
  </si>
  <si>
    <t>E300005487</t>
  </si>
  <si>
    <t>CMC CP Socket</t>
  </si>
  <si>
    <t>MOLEX</t>
  </si>
  <si>
    <t>E300005461</t>
  </si>
  <si>
    <t>MX64 Sealed Crimp Housing</t>
  </si>
  <si>
    <t>31404-9110</t>
  </si>
  <si>
    <t>E300005439</t>
  </si>
  <si>
    <t>SCHUTZ</t>
  </si>
  <si>
    <t>BEFESTIGUNGSELEMENTE</t>
  </si>
  <si>
    <t>Kabelbinder mit Edge Clip</t>
  </si>
  <si>
    <t>HELLERMANN TYTON</t>
  </si>
  <si>
    <t>156-04601</t>
  </si>
  <si>
    <t>E300005383</t>
  </si>
  <si>
    <t>PLUG</t>
  </si>
  <si>
    <t>Doppelt E300000592 EA-Dichtung</t>
  </si>
  <si>
    <t>770987-1</t>
  </si>
  <si>
    <t>E300005301</t>
  </si>
  <si>
    <t>MECHANIK</t>
  </si>
  <si>
    <t>DIN 10511 M8 Mutter</t>
  </si>
  <si>
    <t>MUTTER SELBSTSICHERND</t>
  </si>
  <si>
    <t>Unterlegscheibe</t>
  </si>
  <si>
    <t>DIN EN ISO 10511</t>
  </si>
  <si>
    <t>DIN EN 10511 M8 VZK</t>
  </si>
  <si>
    <t>PSZ</t>
  </si>
  <si>
    <t>Murat</t>
  </si>
  <si>
    <t>E300005262</t>
  </si>
  <si>
    <t>E300005220</t>
  </si>
  <si>
    <t>SCHWEISSBOLZEN GESTECKT</t>
  </si>
  <si>
    <t>SCHRAUBHALTER 1-fach</t>
  </si>
  <si>
    <t>Kabelbinder</t>
  </si>
  <si>
    <t>150-21299</t>
  </si>
  <si>
    <t>E300005111</t>
  </si>
  <si>
    <t>MATE-N-LOCK 3p UNI</t>
  </si>
  <si>
    <t>350767-1</t>
  </si>
  <si>
    <t>E300005110</t>
  </si>
  <si>
    <t>350766-1</t>
  </si>
  <si>
    <t>E300005034</t>
  </si>
  <si>
    <t>DURCHFÜHRUNGSTÜLLE</t>
  </si>
  <si>
    <t>Durchfuehrungstuelle</t>
  </si>
  <si>
    <t>SES-STERLING GMBH</t>
  </si>
  <si>
    <t>0144 0290 010</t>
  </si>
  <si>
    <t>E300004588</t>
  </si>
  <si>
    <t>Cover 72pol</t>
  </si>
  <si>
    <t>2303837-1</t>
  </si>
  <si>
    <t>E300005023</t>
  </si>
  <si>
    <t>Double E300004722 WireSeal</t>
  </si>
  <si>
    <t>964269-2</t>
  </si>
  <si>
    <t>E300004949</t>
  </si>
  <si>
    <t>STIFTKONTAKT</t>
  </si>
  <si>
    <t>E300004948</t>
  </si>
  <si>
    <t>E300004944</t>
  </si>
  <si>
    <t>1-1355833-1</t>
  </si>
  <si>
    <t>E300004941</t>
  </si>
  <si>
    <t>1241374-1</t>
  </si>
  <si>
    <t>E300004920</t>
  </si>
  <si>
    <t>ELEKTRONIK</t>
  </si>
  <si>
    <t>FERRIT</t>
  </si>
  <si>
    <t>KLAPPFERRIT</t>
  </si>
  <si>
    <t>Halter/ Durchzug Rund</t>
  </si>
  <si>
    <t>WÜRTH ELEKTRONIK</t>
  </si>
  <si>
    <t>E300004919</t>
  </si>
  <si>
    <t>E300004883</t>
  </si>
  <si>
    <t>Kontakteinschub</t>
  </si>
  <si>
    <t>1718488-1</t>
  </si>
  <si>
    <t>E300004882</t>
  </si>
  <si>
    <t>1718489-1</t>
  </si>
  <si>
    <t>E300004881</t>
  </si>
  <si>
    <t>Kontaktträger</t>
  </si>
  <si>
    <t>Stecker Verriegelung</t>
  </si>
  <si>
    <t>1-2141846-1</t>
  </si>
  <si>
    <t>E300004874</t>
  </si>
  <si>
    <t>WIDERSTAND</t>
  </si>
  <si>
    <t>WIDERSTAND 2,2 kOhm</t>
  </si>
  <si>
    <t>CFR50J2K2</t>
  </si>
  <si>
    <t>E300004873</t>
  </si>
  <si>
    <t>WIDERSTAND 910R</t>
  </si>
  <si>
    <t>WIDERSTAND 910 Ohm</t>
  </si>
  <si>
    <t>LR1F910R</t>
  </si>
  <si>
    <t>E300004845</t>
  </si>
  <si>
    <t>STROMSCHIENE</t>
  </si>
  <si>
    <t>BUSBAR SOCKET</t>
  </si>
  <si>
    <t>E300004840</t>
  </si>
  <si>
    <t>39-01-2040</t>
  </si>
  <si>
    <t>E300004806</t>
  </si>
  <si>
    <t>DT04-6P-CE01</t>
  </si>
  <si>
    <t>E300004784</t>
  </si>
  <si>
    <t>42816-0212</t>
  </si>
  <si>
    <t>E300004755</t>
  </si>
  <si>
    <t>MATE-N-LOCK 6p UNI</t>
  </si>
  <si>
    <t>350781-1</t>
  </si>
  <si>
    <t>E300004753</t>
  </si>
  <si>
    <t>MATE-N-LOCK 12p UNI</t>
  </si>
  <si>
    <t>350783-1</t>
  </si>
  <si>
    <t>E300004749</t>
  </si>
  <si>
    <t>MATE-N-LOCK 8p COM</t>
  </si>
  <si>
    <t>1-480345-0</t>
  </si>
  <si>
    <t>E300004748</t>
  </si>
  <si>
    <t>MATE-N-LOCK 16p COM</t>
  </si>
  <si>
    <t>1-480438-0</t>
  </si>
  <si>
    <t>E300004741</t>
  </si>
  <si>
    <t>SCHALTER</t>
  </si>
  <si>
    <t>TASTER</t>
  </si>
  <si>
    <t>SCHLIESSER + OEFFNER KONTAKT</t>
  </si>
  <si>
    <t>KONTAKTELEMENT SCHLIESSER + OEFFNER</t>
  </si>
  <si>
    <t>Eaton Kontaktelement</t>
  </si>
  <si>
    <t>EATON</t>
  </si>
  <si>
    <t>M22-CK11</t>
  </si>
  <si>
    <t>E300004722</t>
  </si>
  <si>
    <t>E300004698</t>
  </si>
  <si>
    <t>60620-1</t>
  </si>
  <si>
    <t>E300004697</t>
  </si>
  <si>
    <t>60619-1</t>
  </si>
  <si>
    <t>E300004695</t>
  </si>
  <si>
    <t>1-480418-0</t>
  </si>
  <si>
    <t>E300004694</t>
  </si>
  <si>
    <t>170179-2</t>
  </si>
  <si>
    <t>E300004647</t>
  </si>
  <si>
    <t>WIDERSTAND 10K</t>
  </si>
  <si>
    <t>WIDERSTAND 10 kOHM</t>
  </si>
  <si>
    <t>Widerstand Res Carbon Film 10K Ohm</t>
  </si>
  <si>
    <t>CFR50J10K</t>
  </si>
  <si>
    <t>E300004623</t>
  </si>
  <si>
    <t>LEITUNGEN</t>
  </si>
  <si>
    <t>DT06-2S PUR</t>
  </si>
  <si>
    <t>PUR LEITUNG 0,6M + DT06-2S</t>
  </si>
  <si>
    <t>Peres Leitung</t>
  </si>
  <si>
    <t>PERES</t>
  </si>
  <si>
    <t>55-00435</t>
  </si>
  <si>
    <t>E300004612</t>
  </si>
  <si>
    <t>1-480288-0</t>
  </si>
  <si>
    <t>E300004309</t>
  </si>
  <si>
    <t>OEFFNER KONTAKT</t>
  </si>
  <si>
    <t>KONTAKTELEMENT ÖFFNER</t>
  </si>
  <si>
    <t>M22-CK01</t>
  </si>
  <si>
    <t>E300000982</t>
  </si>
  <si>
    <t>VALEO</t>
  </si>
  <si>
    <t>E300000190</t>
  </si>
  <si>
    <t>_OLD</t>
  </si>
  <si>
    <t>NEW E300000982</t>
  </si>
  <si>
    <t>Schalter Buchsengehäuse</t>
  </si>
  <si>
    <t>x590881</t>
  </si>
  <si>
    <t>E300000001</t>
  </si>
  <si>
    <t>ERICH JÄGER GMBH &amp; CO. KG</t>
  </si>
  <si>
    <t>07 SV</t>
  </si>
  <si>
    <t/>
  </si>
  <si>
    <t>P</t>
  </si>
  <si>
    <t>7</t>
  </si>
  <si>
    <t>BK</t>
  </si>
  <si>
    <t>DIN72577</t>
  </si>
  <si>
    <t>E300000002</t>
  </si>
  <si>
    <t>DT06-12SA-C015</t>
  </si>
  <si>
    <t>S</t>
  </si>
  <si>
    <t>12</t>
  </si>
  <si>
    <t>GY</t>
  </si>
  <si>
    <t>E300000003</t>
  </si>
  <si>
    <t>INTERVALL WISCHER</t>
  </si>
  <si>
    <t>Relas Intervall</t>
  </si>
  <si>
    <t>HELLA KG</t>
  </si>
  <si>
    <t>5WG 003 620-02</t>
  </si>
  <si>
    <t>6</t>
  </si>
  <si>
    <t>828986-1</t>
  </si>
  <si>
    <t>E300000004</t>
  </si>
  <si>
    <t>280 919-4</t>
  </si>
  <si>
    <t>1.5</t>
  </si>
  <si>
    <t>0.5</t>
  </si>
  <si>
    <t>1</t>
  </si>
  <si>
    <t>DIN46340</t>
  </si>
  <si>
    <t>E300000005</t>
  </si>
  <si>
    <t>DIN 46247</t>
  </si>
  <si>
    <t>2.5</t>
  </si>
  <si>
    <t>DIN46247</t>
  </si>
  <si>
    <t>E300000006</t>
  </si>
  <si>
    <t>Kabelschuh</t>
  </si>
  <si>
    <t>DIN 46340</t>
  </si>
  <si>
    <t>DIN 46340 9.5</t>
  </si>
  <si>
    <t>E300000007</t>
  </si>
  <si>
    <t>280755-2</t>
  </si>
  <si>
    <t>10</t>
  </si>
  <si>
    <t>E300000008</t>
  </si>
  <si>
    <t>KABELSCHUH</t>
  </si>
  <si>
    <t>DIN 46234</t>
  </si>
  <si>
    <t>DIN 46234-A8-10</t>
  </si>
  <si>
    <t>DIN46234</t>
  </si>
  <si>
    <t>nn</t>
  </si>
  <si>
    <t>E300000009</t>
  </si>
  <si>
    <t>8100-0797</t>
  </si>
  <si>
    <t>8</t>
  </si>
  <si>
    <t>5</t>
  </si>
  <si>
    <t>E300000010</t>
  </si>
  <si>
    <t>8100-1428</t>
  </si>
  <si>
    <t>2</t>
  </si>
  <si>
    <t>1.25</t>
  </si>
  <si>
    <t>www (-15%)</t>
  </si>
  <si>
    <t>E300000011</t>
  </si>
  <si>
    <t>Stopfen</t>
  </si>
  <si>
    <t>7165-0193</t>
  </si>
  <si>
    <t>E300000012</t>
  </si>
  <si>
    <t>6189-0443</t>
  </si>
  <si>
    <t>3</t>
  </si>
  <si>
    <t>E300000013</t>
  </si>
  <si>
    <t>E300000014</t>
  </si>
  <si>
    <t>MINI F</t>
  </si>
  <si>
    <t>MIUNSKE</t>
  </si>
  <si>
    <t>RZ S 106/01</t>
  </si>
  <si>
    <t>E300000021</t>
  </si>
  <si>
    <t>BLINKRELAIS</t>
  </si>
  <si>
    <t>PKC SEGU SYSTEMELEKTRONIK</t>
  </si>
  <si>
    <t>4190159-001</t>
  </si>
  <si>
    <t>E300000024</t>
  </si>
  <si>
    <t>STECKER</t>
  </si>
  <si>
    <t>9GH 993 984-001</t>
  </si>
  <si>
    <t>E300000028</t>
  </si>
  <si>
    <t>0413-204-2005</t>
  </si>
  <si>
    <t>RD</t>
  </si>
  <si>
    <t>E300000030</t>
  </si>
  <si>
    <t>YAZAKI</t>
  </si>
  <si>
    <t>7123-6234-40</t>
  </si>
  <si>
    <t>E300000031</t>
  </si>
  <si>
    <t>SICHERUNG</t>
  </si>
  <si>
    <t>7157-6730</t>
  </si>
  <si>
    <t>E300000032</t>
  </si>
  <si>
    <t>7116-2873</t>
  </si>
  <si>
    <t>E300000033</t>
  </si>
  <si>
    <t>929505-4</t>
  </si>
  <si>
    <t>E300000035</t>
  </si>
  <si>
    <t>Schutzkappe</t>
  </si>
  <si>
    <t>9GH 990 316-001</t>
  </si>
  <si>
    <t>30.17.02161</t>
  </si>
  <si>
    <t>E300000037</t>
  </si>
  <si>
    <t>LEAR CORPORATION</t>
  </si>
  <si>
    <t>12644.123.011</t>
  </si>
  <si>
    <t>4</t>
  </si>
  <si>
    <t>E300000038</t>
  </si>
  <si>
    <t>7114-3030</t>
  </si>
  <si>
    <t>E300000039</t>
  </si>
  <si>
    <t>7122-3016</t>
  </si>
  <si>
    <t>E300000040</t>
  </si>
  <si>
    <t>DTM06-6S</t>
  </si>
  <si>
    <t>E300000041</t>
  </si>
  <si>
    <t>WM-6S</t>
  </si>
  <si>
    <t>OG</t>
  </si>
  <si>
    <t>E300000042</t>
  </si>
  <si>
    <t>WM-12S</t>
  </si>
  <si>
    <t>E300000045</t>
  </si>
  <si>
    <t>FLACHSTECKSICHERUNG</t>
  </si>
  <si>
    <t>HALTER</t>
  </si>
  <si>
    <t>F9-1130-1101</t>
  </si>
  <si>
    <t>E300000046</t>
  </si>
  <si>
    <t>ZIGARETTENANZÜNDER</t>
  </si>
  <si>
    <t>CAMCO SCHALTER GMBH</t>
  </si>
  <si>
    <t>945 0073</t>
  </si>
  <si>
    <t>E300000049</t>
  </si>
  <si>
    <t>DTM06-12SD</t>
  </si>
  <si>
    <t>BN</t>
  </si>
  <si>
    <t>E300000050</t>
  </si>
  <si>
    <t>172163-1</t>
  </si>
  <si>
    <t>15</t>
  </si>
  <si>
    <t>WH</t>
  </si>
  <si>
    <t>E300000052</t>
  </si>
  <si>
    <t>1A</t>
  </si>
  <si>
    <t>0600380</t>
  </si>
  <si>
    <t>E300000055</t>
  </si>
  <si>
    <t>171638-1</t>
  </si>
  <si>
    <t>E300000057</t>
  </si>
  <si>
    <t>TEILESATZ</t>
  </si>
  <si>
    <t>COBO SPA</t>
  </si>
  <si>
    <t>30-16-06497</t>
  </si>
  <si>
    <t>E300000062</t>
  </si>
  <si>
    <t>Flachsteckerhülse</t>
  </si>
  <si>
    <t>25987.123.211</t>
  </si>
  <si>
    <t>E300000069</t>
  </si>
  <si>
    <t>HIRSCHMANN</t>
  </si>
  <si>
    <t>933 583-100</t>
  </si>
  <si>
    <t>E300000070</t>
  </si>
  <si>
    <t>172504-1</t>
  </si>
  <si>
    <t>NATUR</t>
  </si>
  <si>
    <t>E300000071</t>
  </si>
  <si>
    <t>626064-0</t>
  </si>
  <si>
    <t>E300000072</t>
  </si>
  <si>
    <t>180924-0</t>
  </si>
  <si>
    <t>E300000073</t>
  </si>
  <si>
    <t>172777-1</t>
  </si>
  <si>
    <t>E300000074</t>
  </si>
  <si>
    <t>40A</t>
  </si>
  <si>
    <t>Power fuse/ Sicherung</t>
  </si>
  <si>
    <t>0700920</t>
  </si>
  <si>
    <t>E300000075</t>
  </si>
  <si>
    <t>925324-2</t>
  </si>
  <si>
    <t>E300000080</t>
  </si>
  <si>
    <t>ZEITRELAIS ABFALLVERZ./ CO</t>
  </si>
  <si>
    <t>5MIN</t>
  </si>
  <si>
    <t>ZR 12 05-00</t>
  </si>
  <si>
    <t>E300000081</t>
  </si>
  <si>
    <t>GESCHRAUBT</t>
  </si>
  <si>
    <t>VERBINDUNG</t>
  </si>
  <si>
    <t>0100430</t>
  </si>
  <si>
    <t>E300000082</t>
  </si>
  <si>
    <t>927768-3</t>
  </si>
  <si>
    <t>E300000083</t>
  </si>
  <si>
    <t>0100390</t>
  </si>
  <si>
    <t>E300000085</t>
  </si>
  <si>
    <t>172500-1</t>
  </si>
  <si>
    <t>17</t>
  </si>
  <si>
    <t>E300000086</t>
  </si>
  <si>
    <t>ZÜNDSCHLOSS</t>
  </si>
  <si>
    <t>KAT</t>
  </si>
  <si>
    <t>31616</t>
  </si>
  <si>
    <t>E300000087</t>
  </si>
  <si>
    <t>Stacking Header/ Stecker Halter</t>
  </si>
  <si>
    <t>31617</t>
  </si>
  <si>
    <t>E300000088</t>
  </si>
  <si>
    <t>DT04-3P-C015</t>
  </si>
  <si>
    <t>E300000089</t>
  </si>
  <si>
    <t>W3P</t>
  </si>
  <si>
    <t>GN</t>
  </si>
  <si>
    <t>E300000090</t>
  </si>
  <si>
    <t>DT06-3S-C015</t>
  </si>
  <si>
    <t>GPV</t>
  </si>
  <si>
    <t>E300000091</t>
  </si>
  <si>
    <t>DT06-6S-C015</t>
  </si>
  <si>
    <t>E300000092</t>
  </si>
  <si>
    <t>LEAR</t>
  </si>
  <si>
    <t>16196.562.501</t>
  </si>
  <si>
    <t>E300000093</t>
  </si>
  <si>
    <t>DT06-2S-C015</t>
  </si>
  <si>
    <t>E300000094</t>
  </si>
  <si>
    <t>W2S</t>
  </si>
  <si>
    <t>E300000095</t>
  </si>
  <si>
    <t>DT04-2P-C015</t>
  </si>
  <si>
    <t>E300000096</t>
  </si>
  <si>
    <t>W2P</t>
  </si>
  <si>
    <t>E300000097</t>
  </si>
  <si>
    <t>BOLZEN</t>
  </si>
  <si>
    <t>3 130 558 000</t>
  </si>
  <si>
    <t>E300000098</t>
  </si>
  <si>
    <t>RUBBER COVER 2-POL BLACK (Schutzkappe)</t>
  </si>
  <si>
    <t>1 280 703 026</t>
  </si>
  <si>
    <t>AQ</t>
  </si>
  <si>
    <t>E300000099</t>
  </si>
  <si>
    <t>DICHTUNGSTÜLLE</t>
  </si>
  <si>
    <t>07266306093</t>
  </si>
  <si>
    <t>E300000101</t>
  </si>
  <si>
    <t>DIN 46225</t>
  </si>
  <si>
    <t>DIN 46225-A4-2,5</t>
  </si>
  <si>
    <t>DIN46225</t>
  </si>
  <si>
    <t>Preis ECI</t>
  </si>
  <si>
    <t>Diode</t>
  </si>
  <si>
    <t>E300000102</t>
  </si>
  <si>
    <t>DIN 46225-A8-2,5</t>
  </si>
  <si>
    <t>E300000105</t>
  </si>
  <si>
    <t>151036</t>
  </si>
  <si>
    <t>DIN72575</t>
  </si>
  <si>
    <t>E300000116</t>
  </si>
  <si>
    <t>DRAHT</t>
  </si>
  <si>
    <t>Wire stripped</t>
  </si>
  <si>
    <t>E300000117</t>
  </si>
  <si>
    <t>ADERENDHUELSE ISOLIERT</t>
  </si>
  <si>
    <t>966067-9</t>
  </si>
  <si>
    <t>DIN46228</t>
  </si>
  <si>
    <t>E300000118</t>
  </si>
  <si>
    <t>183025-1</t>
  </si>
  <si>
    <t>0.75</t>
  </si>
  <si>
    <t>E300000123</t>
  </si>
  <si>
    <t>5A</t>
  </si>
  <si>
    <t>600410</t>
  </si>
  <si>
    <t>BEIGE</t>
  </si>
  <si>
    <t>DIN72581</t>
  </si>
  <si>
    <t>E300000124</t>
  </si>
  <si>
    <t>Wire FlatCut</t>
  </si>
  <si>
    <t>E300000125</t>
  </si>
  <si>
    <t>1107660</t>
  </si>
  <si>
    <t>E300000126</t>
  </si>
  <si>
    <t>180916-0</t>
  </si>
  <si>
    <t>E300000127</t>
  </si>
  <si>
    <t>0460-215-16141</t>
  </si>
  <si>
    <t>E300000129</t>
  </si>
  <si>
    <t>3A</t>
  </si>
  <si>
    <t>600400</t>
  </si>
  <si>
    <t>VT</t>
  </si>
  <si>
    <t>E300000130</t>
  </si>
  <si>
    <t>10A</t>
  </si>
  <si>
    <t>600430</t>
  </si>
  <si>
    <t>E300000138</t>
  </si>
  <si>
    <t>15A</t>
  </si>
  <si>
    <t>0600440</t>
  </si>
  <si>
    <t>BU</t>
  </si>
  <si>
    <t>E300000139</t>
  </si>
  <si>
    <t>20A</t>
  </si>
  <si>
    <t>0600450</t>
  </si>
  <si>
    <t>YE</t>
  </si>
  <si>
    <t>E300000141</t>
  </si>
  <si>
    <t>BWD-AUTOMOTIVE</t>
  </si>
  <si>
    <t>754C3</t>
  </si>
  <si>
    <t>Sekura</t>
  </si>
  <si>
    <t>3-1447221-3</t>
  </si>
  <si>
    <t>E300000142</t>
  </si>
  <si>
    <t>45032.213.011</t>
  </si>
  <si>
    <t>E300000145</t>
  </si>
  <si>
    <t>DIN 46247 6,3</t>
  </si>
  <si>
    <t>E300000146</t>
  </si>
  <si>
    <t>3-160256-1</t>
  </si>
  <si>
    <t>E300000147</t>
  </si>
  <si>
    <t>0.25</t>
  </si>
  <si>
    <t>E300000148</t>
  </si>
  <si>
    <t>172505-1</t>
  </si>
  <si>
    <t>natur</t>
  </si>
  <si>
    <t>E300000149</t>
  </si>
  <si>
    <t>172495-1</t>
  </si>
  <si>
    <t>E300000150</t>
  </si>
  <si>
    <t>180900-0</t>
  </si>
  <si>
    <t>E300000151</t>
  </si>
  <si>
    <t>280756-2</t>
  </si>
  <si>
    <t>E300000152</t>
  </si>
  <si>
    <t>180908-0</t>
  </si>
  <si>
    <t>E300000153</t>
  </si>
  <si>
    <t>172773-1</t>
  </si>
  <si>
    <t>E300000154</t>
  </si>
  <si>
    <t>172498-1</t>
  </si>
  <si>
    <t>13</t>
  </si>
  <si>
    <t>E300000155</t>
  </si>
  <si>
    <t>180923-0</t>
  </si>
  <si>
    <t>E300000156</t>
  </si>
  <si>
    <t>880297-1</t>
  </si>
  <si>
    <t>E300000157</t>
  </si>
  <si>
    <t>926097-1</t>
  </si>
  <si>
    <t>E300000158</t>
  </si>
  <si>
    <t>180941-0</t>
  </si>
  <si>
    <t>E300000160</t>
  </si>
  <si>
    <t>DIN 46340 2.8</t>
  </si>
  <si>
    <t>DIN46340 2.8</t>
  </si>
  <si>
    <t>E300000161</t>
  </si>
  <si>
    <t>25969.123.211</t>
  </si>
  <si>
    <t>HELLA</t>
  </si>
  <si>
    <t>E300000162</t>
  </si>
  <si>
    <t>25985.123.211</t>
  </si>
  <si>
    <t>E300000164</t>
  </si>
  <si>
    <t>Flachsteckhülse 6,3 4-6</t>
  </si>
  <si>
    <t>25997.123.211</t>
  </si>
  <si>
    <t>E300000165</t>
  </si>
  <si>
    <t>7,5A</t>
  </si>
  <si>
    <t>0600420</t>
  </si>
  <si>
    <t>E300000166</t>
  </si>
  <si>
    <t>TÜLLE</t>
  </si>
  <si>
    <t>RING</t>
  </si>
  <si>
    <t>THORSMAN</t>
  </si>
  <si>
    <t>3606480398926</t>
  </si>
  <si>
    <t>E300000168</t>
  </si>
  <si>
    <t>Kabelschuhe</t>
  </si>
  <si>
    <t>05219.123.011</t>
  </si>
  <si>
    <t>E300000171</t>
  </si>
  <si>
    <t>Flachsteckhülse</t>
  </si>
  <si>
    <t>7116-3060</t>
  </si>
  <si>
    <t>E300000172</t>
  </si>
  <si>
    <t>DIN 46225-A8-6</t>
  </si>
  <si>
    <t>E300000173</t>
  </si>
  <si>
    <t>RZ S 106</t>
  </si>
  <si>
    <t>E300000174</t>
  </si>
  <si>
    <t>STECKBAR</t>
  </si>
  <si>
    <t>JUNG</t>
  </si>
  <si>
    <t>190-353</t>
  </si>
  <si>
    <t>E300000176</t>
  </si>
  <si>
    <t>929504-5</t>
  </si>
  <si>
    <t>14</t>
  </si>
  <si>
    <t>E300000177</t>
  </si>
  <si>
    <t>Kabelschuh 16mm²</t>
  </si>
  <si>
    <t>1107671</t>
  </si>
  <si>
    <t>16</t>
  </si>
  <si>
    <t>E300000179</t>
  </si>
  <si>
    <t>STANDARD 6,3</t>
  </si>
  <si>
    <t>K9-1120-0001</t>
  </si>
  <si>
    <t>E300000181</t>
  </si>
  <si>
    <t>KODIERSOCKEL</t>
  </si>
  <si>
    <t>1/2</t>
  </si>
  <si>
    <t>APPARATEBAU KIRCHHEIM TECK</t>
  </si>
  <si>
    <t>AK 671 51 00 01</t>
  </si>
  <si>
    <t>E300000182</t>
  </si>
  <si>
    <t>3/4</t>
  </si>
  <si>
    <t>AK 671 51 00 02</t>
  </si>
  <si>
    <t>E300000183</t>
  </si>
  <si>
    <t>5/6</t>
  </si>
  <si>
    <t>AK 671 51 00 03</t>
  </si>
  <si>
    <t>E300000184</t>
  </si>
  <si>
    <t>7/8</t>
  </si>
  <si>
    <t>AK 671 51 00 04</t>
  </si>
  <si>
    <t>E300000187</t>
  </si>
  <si>
    <t>4540310</t>
  </si>
  <si>
    <t>E300000188</t>
  </si>
  <si>
    <t>4440400</t>
  </si>
  <si>
    <t>E300000189</t>
  </si>
  <si>
    <t>927837-1</t>
  </si>
  <si>
    <t>1.0</t>
  </si>
  <si>
    <t>E300000191</t>
  </si>
  <si>
    <t>DT04-4P-C015</t>
  </si>
  <si>
    <t>E300000192</t>
  </si>
  <si>
    <t>KEIL</t>
  </si>
  <si>
    <t>W4P</t>
  </si>
  <si>
    <t>E300000193</t>
  </si>
  <si>
    <t>DT06-4S-C015</t>
  </si>
  <si>
    <t>E300000194</t>
  </si>
  <si>
    <t>125113</t>
  </si>
  <si>
    <t>E300000195</t>
  </si>
  <si>
    <t>1107685</t>
  </si>
  <si>
    <t>E300000196</t>
  </si>
  <si>
    <t>171637-1</t>
  </si>
  <si>
    <t>1.4</t>
  </si>
  <si>
    <t>E300000197</t>
  </si>
  <si>
    <t>172342-1</t>
  </si>
  <si>
    <t>E300000198</t>
  </si>
  <si>
    <t>172515-1</t>
  </si>
  <si>
    <t>E300000199</t>
  </si>
  <si>
    <t>172516-1</t>
  </si>
  <si>
    <t>E300000215</t>
  </si>
  <si>
    <t>W3P-1939</t>
  </si>
  <si>
    <t>E300000216</t>
  </si>
  <si>
    <t>0460-204-12141</t>
  </si>
  <si>
    <t>E300000245</t>
  </si>
  <si>
    <t>671 17</t>
  </si>
  <si>
    <t>E300000246</t>
  </si>
  <si>
    <t>AK 671 01</t>
  </si>
  <si>
    <t>32</t>
  </si>
  <si>
    <t>E300000247</t>
  </si>
  <si>
    <t>AK 671 81</t>
  </si>
  <si>
    <t>E300000248</t>
  </si>
  <si>
    <t>EINZELADERABDICHTUNG</t>
  </si>
  <si>
    <t>7165-0351</t>
  </si>
  <si>
    <t>E300000249</t>
  </si>
  <si>
    <t>0462-201-20141</t>
  </si>
  <si>
    <t>0.2</t>
  </si>
  <si>
    <t>E300000250</t>
  </si>
  <si>
    <t>1062-20-0122</t>
  </si>
  <si>
    <t>E300000253</t>
  </si>
  <si>
    <t>7116-2874</t>
  </si>
  <si>
    <t>E300000254</t>
  </si>
  <si>
    <t>7160-9465</t>
  </si>
  <si>
    <t>E300000256</t>
  </si>
  <si>
    <t>Dichtung</t>
  </si>
  <si>
    <t>7157-3570</t>
  </si>
  <si>
    <t>E300000257</t>
  </si>
  <si>
    <t>7157-3571-80</t>
  </si>
  <si>
    <t>E300000258</t>
  </si>
  <si>
    <t>DIODE</t>
  </si>
  <si>
    <t>LÖSCHDIODE</t>
  </si>
  <si>
    <t>Löschdiode</t>
  </si>
  <si>
    <t>STMICROELECTRONICS</t>
  </si>
  <si>
    <t>BZW06-28B</t>
  </si>
  <si>
    <t>E300000259</t>
  </si>
  <si>
    <t>114017</t>
  </si>
  <si>
    <t>E300000261</t>
  </si>
  <si>
    <t>0462-209-16141</t>
  </si>
  <si>
    <t>E300000263</t>
  </si>
  <si>
    <t>1107670</t>
  </si>
  <si>
    <t>E300000264</t>
  </si>
  <si>
    <t>927830-2</t>
  </si>
  <si>
    <t>E300000269</t>
  </si>
  <si>
    <t>1-965640-1</t>
  </si>
  <si>
    <t>E300000270</t>
  </si>
  <si>
    <t>W3S</t>
  </si>
  <si>
    <t>E300000271</t>
  </si>
  <si>
    <t>W6S</t>
  </si>
  <si>
    <t>Preis aus dem Internet (-30%)</t>
  </si>
  <si>
    <t>E300000272</t>
  </si>
  <si>
    <t>926474-1</t>
  </si>
  <si>
    <t>E300000274</t>
  </si>
  <si>
    <t>828922-1</t>
  </si>
  <si>
    <t>www-15%</t>
  </si>
  <si>
    <t>E300000291</t>
  </si>
  <si>
    <t>FILTER</t>
  </si>
  <si>
    <t>BELÜFTUNG</t>
  </si>
  <si>
    <t>0,2BAR</t>
  </si>
  <si>
    <t>BELUEFTUNG</t>
  </si>
  <si>
    <t>HYDAC</t>
  </si>
  <si>
    <t>E300000315</t>
  </si>
  <si>
    <t>163007-0</t>
  </si>
  <si>
    <t>E300000316</t>
  </si>
  <si>
    <t>50A</t>
  </si>
  <si>
    <t>600930</t>
  </si>
  <si>
    <t>E300000317</t>
  </si>
  <si>
    <t>5X6,3 MM/4X2,8 MM</t>
  </si>
  <si>
    <t>5X6,3 MM/4X2,8 MM  - SCHMAL</t>
  </si>
  <si>
    <t>RZ S 305</t>
  </si>
  <si>
    <t>9</t>
  </si>
  <si>
    <t>E300000318</t>
  </si>
  <si>
    <t>SPERRDIODE</t>
  </si>
  <si>
    <t>30.14.06589</t>
  </si>
  <si>
    <t>E300000319</t>
  </si>
  <si>
    <t>963709-2</t>
  </si>
  <si>
    <t>E300000320</t>
  </si>
  <si>
    <t>925715-1</t>
  </si>
  <si>
    <t>E300000322</t>
  </si>
  <si>
    <t>101297</t>
  </si>
  <si>
    <t>E300000323</t>
  </si>
  <si>
    <t>17396.050.000</t>
  </si>
  <si>
    <t>E300000324</t>
  </si>
  <si>
    <t>101081</t>
  </si>
  <si>
    <t>BK/WH</t>
  </si>
  <si>
    <t>ISO3732</t>
  </si>
  <si>
    <t>E300000325</t>
  </si>
  <si>
    <t>8KW 044 040-003</t>
  </si>
  <si>
    <t>E300000326</t>
  </si>
  <si>
    <t>925076-0</t>
  </si>
  <si>
    <t>E300000327</t>
  </si>
  <si>
    <t>16110.563.696</t>
  </si>
  <si>
    <t>E300000328</t>
  </si>
  <si>
    <t>280072-0</t>
  </si>
  <si>
    <t>E300000329</t>
  </si>
  <si>
    <t>280073-0</t>
  </si>
  <si>
    <t>E300000330</t>
  </si>
  <si>
    <t>163007-4</t>
  </si>
  <si>
    <t>E300000332</t>
  </si>
  <si>
    <t>80A</t>
  </si>
  <si>
    <t>600960</t>
  </si>
  <si>
    <t>E300000333</t>
  </si>
  <si>
    <t>66741-9</t>
  </si>
  <si>
    <t>8.3</t>
  </si>
  <si>
    <t>4.5</t>
  </si>
  <si>
    <t>E300000334</t>
  </si>
  <si>
    <t>927766-3</t>
  </si>
  <si>
    <t>E300000335</t>
  </si>
  <si>
    <t>163007-1</t>
  </si>
  <si>
    <t>E300000336</t>
  </si>
  <si>
    <t>7123-2446</t>
  </si>
  <si>
    <t>E300000337</t>
  </si>
  <si>
    <t>913328</t>
  </si>
  <si>
    <t>E300000338</t>
  </si>
  <si>
    <t>163767-4</t>
  </si>
  <si>
    <t>E300000339</t>
  </si>
  <si>
    <t>163558-4</t>
  </si>
  <si>
    <t>0.3</t>
  </si>
  <si>
    <t>E300000341</t>
  </si>
  <si>
    <t>Rundsteckhülse</t>
  </si>
  <si>
    <t>8KW 045 145-003</t>
  </si>
  <si>
    <t>E300000342</t>
  </si>
  <si>
    <t>925661-2</t>
  </si>
  <si>
    <t>2.1</t>
  </si>
  <si>
    <t>E300000343</t>
  </si>
  <si>
    <t>282189-1</t>
  </si>
  <si>
    <t>E300000344</t>
  </si>
  <si>
    <t>626065-0</t>
  </si>
  <si>
    <t>E300000345</t>
  </si>
  <si>
    <t>925174-5</t>
  </si>
  <si>
    <t>21</t>
  </si>
  <si>
    <t>E300000346</t>
  </si>
  <si>
    <t>HARDER ELEKTRO-HANDELSGES</t>
  </si>
  <si>
    <t>1296101</t>
  </si>
  <si>
    <t>E300000347</t>
  </si>
  <si>
    <t>DIN 46234-A8-50</t>
  </si>
  <si>
    <t>50</t>
  </si>
  <si>
    <t>35</t>
  </si>
  <si>
    <t>E300000348</t>
  </si>
  <si>
    <t>DIN 46234-A10-50</t>
  </si>
  <si>
    <t>E300000349</t>
  </si>
  <si>
    <t>251011</t>
  </si>
  <si>
    <t>3.3</t>
  </si>
  <si>
    <t>E300000351</t>
  </si>
  <si>
    <t>HD34-18-14PE</t>
  </si>
  <si>
    <t>E300000352</t>
  </si>
  <si>
    <t>39-01-2140</t>
  </si>
  <si>
    <t>E300000353</t>
  </si>
  <si>
    <t>39-00-0039</t>
  </si>
  <si>
    <t>E300000354</t>
  </si>
  <si>
    <t>Steckhülsengehäuse</t>
  </si>
  <si>
    <t>7123-2249</t>
  </si>
  <si>
    <t>E300000355</t>
  </si>
  <si>
    <t>282087-1</t>
  </si>
  <si>
    <t>E300000356</t>
  </si>
  <si>
    <t>282081-1</t>
  </si>
  <si>
    <t>E300000357</t>
  </si>
  <si>
    <t>Superseal</t>
  </si>
  <si>
    <t>281934-2</t>
  </si>
  <si>
    <t>E300000358</t>
  </si>
  <si>
    <t>7123-3010</t>
  </si>
  <si>
    <t>E300000359</t>
  </si>
  <si>
    <t>182642-1</t>
  </si>
  <si>
    <t>E300000360</t>
  </si>
  <si>
    <t>206036-1</t>
  </si>
  <si>
    <t>E300000361</t>
  </si>
  <si>
    <t>DT06-12SA-CE10</t>
  </si>
  <si>
    <t>E300000362</t>
  </si>
  <si>
    <t>DT04-12PA-CE02</t>
  </si>
  <si>
    <t>E300000363</t>
  </si>
  <si>
    <t>39-00-0342</t>
  </si>
  <si>
    <t>0.82</t>
  </si>
  <si>
    <t>0.21</t>
  </si>
  <si>
    <t>E300000364</t>
  </si>
  <si>
    <t>DT04-6P-C015</t>
  </si>
  <si>
    <t>E300000365</t>
  </si>
  <si>
    <t>25A</t>
  </si>
  <si>
    <t>600460</t>
  </si>
  <si>
    <t>E300000366</t>
  </si>
  <si>
    <t>141004</t>
  </si>
  <si>
    <t>DIN72332</t>
  </si>
  <si>
    <t>E300000367</t>
  </si>
  <si>
    <t>141003</t>
  </si>
  <si>
    <t>E300000368</t>
  </si>
  <si>
    <t>280075-2</t>
  </si>
  <si>
    <t>E300000369</t>
  </si>
  <si>
    <t>46247 - 4,8 X 2,5</t>
  </si>
  <si>
    <t>E300000371</t>
  </si>
  <si>
    <t>172494-1</t>
  </si>
  <si>
    <t>E300000372</t>
  </si>
  <si>
    <t>172496-1</t>
  </si>
  <si>
    <t>E300000373</t>
  </si>
  <si>
    <t>180901-0</t>
  </si>
  <si>
    <t>E300000374</t>
  </si>
  <si>
    <t>163008-0</t>
  </si>
  <si>
    <t>E300000375</t>
  </si>
  <si>
    <t>172497-1</t>
  </si>
  <si>
    <t>11</t>
  </si>
  <si>
    <t>E300000376</t>
  </si>
  <si>
    <t>151325-1</t>
  </si>
  <si>
    <t>E300000377</t>
  </si>
  <si>
    <t>180906-0</t>
  </si>
  <si>
    <t>E300000378</t>
  </si>
  <si>
    <t>DIN 46346</t>
  </si>
  <si>
    <t>46346 - B 6,3 - 1,5</t>
  </si>
  <si>
    <t>DIN46346</t>
  </si>
  <si>
    <t>E300000379</t>
  </si>
  <si>
    <t>9GH 9939 88-007</t>
  </si>
  <si>
    <t>E300000381</t>
  </si>
  <si>
    <t>60A</t>
  </si>
  <si>
    <t>600940</t>
  </si>
  <si>
    <t>E300000382</t>
  </si>
  <si>
    <t>1-967623-1</t>
  </si>
  <si>
    <t>E300000383</t>
  </si>
  <si>
    <t>1-967622-1</t>
  </si>
  <si>
    <t>E300000384</t>
  </si>
  <si>
    <t>1-966067-2</t>
  </si>
  <si>
    <t>E300000385</t>
  </si>
  <si>
    <t>1107900</t>
  </si>
  <si>
    <t>E300000386</t>
  </si>
  <si>
    <t>2 120 558 000</t>
  </si>
  <si>
    <t>E300000387</t>
  </si>
  <si>
    <t>1-967625-1</t>
  </si>
  <si>
    <t>E300000388</t>
  </si>
  <si>
    <t>1-967624-1</t>
  </si>
  <si>
    <t>18</t>
  </si>
  <si>
    <t>E300000389</t>
  </si>
  <si>
    <t>DIN 46234-A6-25</t>
  </si>
  <si>
    <t>25</t>
  </si>
  <si>
    <t>E300000390</t>
  </si>
  <si>
    <t>165400-1</t>
  </si>
  <si>
    <t>E300000391</t>
  </si>
  <si>
    <t>ZANGE</t>
  </si>
  <si>
    <t>Sicherungszange</t>
  </si>
  <si>
    <t>100358</t>
  </si>
  <si>
    <t>E300000392</t>
  </si>
  <si>
    <t>DT06-08SA-CE11</t>
  </si>
  <si>
    <t>E300000393</t>
  </si>
  <si>
    <t>172501-1</t>
  </si>
  <si>
    <t>E300000394</t>
  </si>
  <si>
    <t>160759-4</t>
  </si>
  <si>
    <t>E300000395</t>
  </si>
  <si>
    <t>963294-1</t>
  </si>
  <si>
    <t>0.35</t>
  </si>
  <si>
    <t>E300000396</t>
  </si>
  <si>
    <t>DB 9 3001</t>
  </si>
  <si>
    <t>E300000397</t>
  </si>
  <si>
    <t>DT04-12PA-CE03</t>
  </si>
  <si>
    <t>E300000398</t>
  </si>
  <si>
    <t>4440310</t>
  </si>
  <si>
    <t>E300000399</t>
  </si>
  <si>
    <t>4440700</t>
  </si>
  <si>
    <t>E300000400</t>
  </si>
  <si>
    <t>4440340</t>
  </si>
  <si>
    <t>E300000402</t>
  </si>
  <si>
    <t>1-929504-6</t>
  </si>
  <si>
    <t>E300000403</t>
  </si>
  <si>
    <t>1-929504-7</t>
  </si>
  <si>
    <t>22</t>
  </si>
  <si>
    <t>E300000404</t>
  </si>
  <si>
    <t>7123-2228</t>
  </si>
  <si>
    <t>E300000405</t>
  </si>
  <si>
    <t>7123-2237</t>
  </si>
  <si>
    <t>E300000406</t>
  </si>
  <si>
    <t>DIN 46225-A5-6</t>
  </si>
  <si>
    <t>E300000407</t>
  </si>
  <si>
    <t>172506 -1</t>
  </si>
  <si>
    <t>E300000408</t>
  </si>
  <si>
    <t>172507-1</t>
  </si>
  <si>
    <t>E300000409</t>
  </si>
  <si>
    <t>100351</t>
  </si>
  <si>
    <t>E300000410</t>
  </si>
  <si>
    <t>163007-2</t>
  </si>
  <si>
    <t>E300000411</t>
  </si>
  <si>
    <t>163007-3</t>
  </si>
  <si>
    <t>E300000412</t>
  </si>
  <si>
    <t>163007-6</t>
  </si>
  <si>
    <t>E300000413</t>
  </si>
  <si>
    <t>711010</t>
  </si>
  <si>
    <t>E300000415</t>
  </si>
  <si>
    <t>172500-2</t>
  </si>
  <si>
    <t>E300000416</t>
  </si>
  <si>
    <t>172500-7</t>
  </si>
  <si>
    <t>E300000417</t>
  </si>
  <si>
    <t>172500-4</t>
  </si>
  <si>
    <t>E300000418</t>
  </si>
  <si>
    <t>DIN 46345</t>
  </si>
  <si>
    <t>46345 - 6,3 X 2,5</t>
  </si>
  <si>
    <t>DIN46345</t>
  </si>
  <si>
    <t>E300000419</t>
  </si>
  <si>
    <t>7122-2228</t>
  </si>
  <si>
    <t>E300000420</t>
  </si>
  <si>
    <t>925176-0</t>
  </si>
  <si>
    <t>E300000421</t>
  </si>
  <si>
    <t>17109.050.000</t>
  </si>
  <si>
    <t>2.9</t>
  </si>
  <si>
    <t>E300000422</t>
  </si>
  <si>
    <t>17237.050.000</t>
  </si>
  <si>
    <t>E300000423</t>
  </si>
  <si>
    <t>4440800</t>
  </si>
  <si>
    <t>E300000424</t>
  </si>
  <si>
    <t>100400</t>
  </si>
  <si>
    <t>E300000425</t>
  </si>
  <si>
    <t>929504-4</t>
  </si>
  <si>
    <t>E300000426</t>
  </si>
  <si>
    <t>929504-6</t>
  </si>
  <si>
    <t>E300000427</t>
  </si>
  <si>
    <t>929504-7</t>
  </si>
  <si>
    <t>E300000428</t>
  </si>
  <si>
    <t>963711-1</t>
  </si>
  <si>
    <t>E300000429</t>
  </si>
  <si>
    <t>172517-1</t>
  </si>
  <si>
    <t>E300000430</t>
  </si>
  <si>
    <t>963530-1</t>
  </si>
  <si>
    <t>E300000432</t>
  </si>
  <si>
    <t>963531-1</t>
  </si>
  <si>
    <t>E300000433</t>
  </si>
  <si>
    <t>962189-1</t>
  </si>
  <si>
    <t>E300000434</t>
  </si>
  <si>
    <t>962191-1</t>
  </si>
  <si>
    <t>E300000435</t>
  </si>
  <si>
    <t>172516-2</t>
  </si>
  <si>
    <t>E300000436</t>
  </si>
  <si>
    <t>7122-6010</t>
  </si>
  <si>
    <t>E300000437</t>
  </si>
  <si>
    <t>E300000438</t>
  </si>
  <si>
    <t>30.16.04050</t>
  </si>
  <si>
    <t>Preis Mail Norbert Liebmann</t>
  </si>
  <si>
    <t>Relai mit Diode</t>
  </si>
  <si>
    <t>E300000439</t>
  </si>
  <si>
    <t>09-93-0600</t>
  </si>
  <si>
    <t>E300000440</t>
  </si>
  <si>
    <t>1-967616-1</t>
  </si>
  <si>
    <t>E300000441</t>
  </si>
  <si>
    <t>201025</t>
  </si>
  <si>
    <t>E300000442</t>
  </si>
  <si>
    <t>925265</t>
  </si>
  <si>
    <t>E300000443</t>
  </si>
  <si>
    <t>925264</t>
  </si>
  <si>
    <t>E300000444</t>
  </si>
  <si>
    <t>30.16.05468</t>
  </si>
  <si>
    <t>E300000445</t>
  </si>
  <si>
    <t>DT06-08SA-CE10</t>
  </si>
  <si>
    <t>E300000446</t>
  </si>
  <si>
    <t>DT06-08SA-C015</t>
  </si>
  <si>
    <t>E300000447</t>
  </si>
  <si>
    <t>DT04-08PA-CE02</t>
  </si>
  <si>
    <t>E300000448</t>
  </si>
  <si>
    <t>DT04-08PA-CE03</t>
  </si>
  <si>
    <t>E300000449</t>
  </si>
  <si>
    <t>DT04-08PA-C015</t>
  </si>
  <si>
    <t>E300000450</t>
  </si>
  <si>
    <t>350735-1</t>
  </si>
  <si>
    <t>E300000451</t>
  </si>
  <si>
    <t>DT06-12SA-CE11</t>
  </si>
  <si>
    <t>E300000452</t>
  </si>
  <si>
    <t>DT04-12PA-C015</t>
  </si>
  <si>
    <t>E300000453</t>
  </si>
  <si>
    <t>8JB 005 949-001</t>
  </si>
  <si>
    <t>DIN72570</t>
  </si>
  <si>
    <t>E300000454</t>
  </si>
  <si>
    <t>172509-1</t>
  </si>
  <si>
    <t>E300000455</t>
  </si>
  <si>
    <t>ITT CANNON</t>
  </si>
  <si>
    <t>130412-0010</t>
  </si>
  <si>
    <t>28</t>
  </si>
  <si>
    <t>E300000456</t>
  </si>
  <si>
    <t>182923-1</t>
  </si>
  <si>
    <t>37</t>
  </si>
  <si>
    <t>E300000457</t>
  </si>
  <si>
    <t>163766-1</t>
  </si>
  <si>
    <t>E300000458</t>
  </si>
  <si>
    <t>EINZELABDICHTUNG</t>
  </si>
  <si>
    <t>54012-1</t>
  </si>
  <si>
    <t>300</t>
  </si>
  <si>
    <t>E300000459</t>
  </si>
  <si>
    <t>ISOLIERSCHLAUCH</t>
  </si>
  <si>
    <t>9,50MM/SCHWARZ</t>
  </si>
  <si>
    <t>DWP-125-3/8-0-ST</t>
  </si>
  <si>
    <t>E300000460</t>
  </si>
  <si>
    <t>225-0093-000</t>
  </si>
  <si>
    <t>E300000461</t>
  </si>
  <si>
    <t>182918-1</t>
  </si>
  <si>
    <t>E300000462</t>
  </si>
  <si>
    <t>46345 - 6,3 X 1</t>
  </si>
  <si>
    <t>E300000463</t>
  </si>
  <si>
    <t>FASTIN-FASTON 90°</t>
  </si>
  <si>
    <t>180453-2</t>
  </si>
  <si>
    <t>E300000464</t>
  </si>
  <si>
    <t>630C3</t>
  </si>
  <si>
    <t>DIN46237</t>
  </si>
  <si>
    <t>E300000465</t>
  </si>
  <si>
    <t>25167.122.011</t>
  </si>
  <si>
    <t>E300000466</t>
  </si>
  <si>
    <t>DIN 46225-A10-2,5</t>
  </si>
  <si>
    <t>E300000467</t>
  </si>
  <si>
    <t>926982-1</t>
  </si>
  <si>
    <t>E300000468</t>
  </si>
  <si>
    <t>163084-1</t>
  </si>
  <si>
    <t>E300000469</t>
  </si>
  <si>
    <t>163307-4</t>
  </si>
  <si>
    <t>E300000470</t>
  </si>
  <si>
    <t>163302-4</t>
  </si>
  <si>
    <t>E300000471</t>
  </si>
  <si>
    <t>925712-2</t>
  </si>
  <si>
    <t>5.3</t>
  </si>
  <si>
    <t>E300000472</t>
  </si>
  <si>
    <t>140670-0</t>
  </si>
  <si>
    <t>0.8</t>
  </si>
  <si>
    <t>E300000473</t>
  </si>
  <si>
    <t>926883-1</t>
  </si>
  <si>
    <t>E300000474</t>
  </si>
  <si>
    <t>926882-3</t>
  </si>
  <si>
    <t>E300000475</t>
  </si>
  <si>
    <t>928901-4</t>
  </si>
  <si>
    <t>E300000476</t>
  </si>
  <si>
    <t>928959-7</t>
  </si>
  <si>
    <t>E300000477</t>
  </si>
  <si>
    <t>0462-203-12141</t>
  </si>
  <si>
    <t>E300000478</t>
  </si>
  <si>
    <t>965906-1</t>
  </si>
  <si>
    <t>E300000479</t>
  </si>
  <si>
    <t>967056-1</t>
  </si>
  <si>
    <t>E300000480</t>
  </si>
  <si>
    <t>967067-1</t>
  </si>
  <si>
    <t>DT04-12PB-C015</t>
  </si>
  <si>
    <t>E300000481</t>
  </si>
  <si>
    <t>7165-0133</t>
  </si>
  <si>
    <t>E300000482</t>
  </si>
  <si>
    <t>7165-0198</t>
  </si>
  <si>
    <t>E300000483</t>
  </si>
  <si>
    <t>282080-1</t>
  </si>
  <si>
    <t>E300000484</t>
  </si>
  <si>
    <t>DIN 46225-A5-2,5</t>
  </si>
  <si>
    <t>E300000485</t>
  </si>
  <si>
    <t>0101400</t>
  </si>
  <si>
    <t>E300000486</t>
  </si>
  <si>
    <t>1107212</t>
  </si>
  <si>
    <t>E300000487</t>
  </si>
  <si>
    <t>7122-2237</t>
  </si>
  <si>
    <t>E300000488</t>
  </si>
  <si>
    <t>1-966067-6</t>
  </si>
  <si>
    <t>E300000489</t>
  </si>
  <si>
    <t>211PC249S0023</t>
  </si>
  <si>
    <t>24</t>
  </si>
  <si>
    <t>E300000490</t>
  </si>
  <si>
    <t>211CC2S2160P</t>
  </si>
  <si>
    <t>E300000491</t>
  </si>
  <si>
    <t>211CC3S2120</t>
  </si>
  <si>
    <t>E300000492</t>
  </si>
  <si>
    <t>880811-2</t>
  </si>
  <si>
    <t>E300000493</t>
  </si>
  <si>
    <t>1 928 403 874</t>
  </si>
  <si>
    <t>E300000494</t>
  </si>
  <si>
    <t>1 928 300 599</t>
  </si>
  <si>
    <t>E300000495</t>
  </si>
  <si>
    <t>Dämpfungscrimp</t>
  </si>
  <si>
    <t>1 928 498 058</t>
  </si>
  <si>
    <t>E300000496</t>
  </si>
  <si>
    <t>Steckverbinder</t>
  </si>
  <si>
    <t>210A015019</t>
  </si>
  <si>
    <t>E300000498</t>
  </si>
  <si>
    <t>DIN 46234-A8-95</t>
  </si>
  <si>
    <t>95</t>
  </si>
  <si>
    <t>70</t>
  </si>
  <si>
    <t>E300000499</t>
  </si>
  <si>
    <t>17412.123.011</t>
  </si>
  <si>
    <t>E300000501</t>
  </si>
  <si>
    <t>172888-3</t>
  </si>
  <si>
    <t>E300000502</t>
  </si>
  <si>
    <t>1-174357-2</t>
  </si>
  <si>
    <t>E300000503</t>
  </si>
  <si>
    <t>171662-1</t>
  </si>
  <si>
    <t>E300000505</t>
  </si>
  <si>
    <t>39-01-2080</t>
  </si>
  <si>
    <t>E300000506</t>
  </si>
  <si>
    <t>FLACHSCHRAUBSICHERUNG</t>
  </si>
  <si>
    <t>125A</t>
  </si>
  <si>
    <t>PUDENZ</t>
  </si>
  <si>
    <t>153.5631.6122</t>
  </si>
  <si>
    <t>PK</t>
  </si>
  <si>
    <t>ISO2768</t>
  </si>
  <si>
    <t>E300000507</t>
  </si>
  <si>
    <t>153.5631.5802</t>
  </si>
  <si>
    <t>E300000508</t>
  </si>
  <si>
    <t>153.5631.5502</t>
  </si>
  <si>
    <t>E300000509</t>
  </si>
  <si>
    <t>DIN 46234-A5-16</t>
  </si>
  <si>
    <t>E300000510</t>
  </si>
  <si>
    <t>DIN 46234-A5-25</t>
  </si>
  <si>
    <t>E300000511</t>
  </si>
  <si>
    <t>Stiftgehäuse 2-polig</t>
  </si>
  <si>
    <t>12015792</t>
  </si>
  <si>
    <t>E300000512</t>
  </si>
  <si>
    <t>1107690</t>
  </si>
  <si>
    <t>E300000513</t>
  </si>
  <si>
    <t>1-967325-2</t>
  </si>
  <si>
    <t>E300000514</t>
  </si>
  <si>
    <t>929974-1</t>
  </si>
  <si>
    <t>E300000515</t>
  </si>
  <si>
    <t>WM-4P</t>
  </si>
  <si>
    <t>E300000516</t>
  </si>
  <si>
    <t>DIN 46234-A5-6</t>
  </si>
  <si>
    <t>E300000517</t>
  </si>
  <si>
    <t>B+B THERMOTECHNIK</t>
  </si>
  <si>
    <t>0220 0032</t>
  </si>
  <si>
    <t>DIN50212</t>
  </si>
  <si>
    <t>E300000518</t>
  </si>
  <si>
    <t>39-01-3038</t>
  </si>
  <si>
    <t>E300000519</t>
  </si>
  <si>
    <t>39-00-0082</t>
  </si>
  <si>
    <t>E300000520</t>
  </si>
  <si>
    <t>5X6,3MM / 4X2,8MM</t>
  </si>
  <si>
    <t>5X6,3MM / 4X2,8MM NACH ISO/SAE - BREIT - FORM 1</t>
  </si>
  <si>
    <t>K9-1120-0002</t>
  </si>
  <si>
    <t>E300000521</t>
  </si>
  <si>
    <t>1107901</t>
  </si>
  <si>
    <t>E300000522</t>
  </si>
  <si>
    <t>170002-5</t>
  </si>
  <si>
    <t>E300000523</t>
  </si>
  <si>
    <t>DIN 46225-A6-1</t>
  </si>
  <si>
    <t>E300000524</t>
  </si>
  <si>
    <t>DT12P-BT</t>
  </si>
  <si>
    <t>E300000526</t>
  </si>
  <si>
    <t>HARTING</t>
  </si>
  <si>
    <t>9 64 111 7800</t>
  </si>
  <si>
    <t>E300000527</t>
  </si>
  <si>
    <t>9 67 009 5615</t>
  </si>
  <si>
    <t>E300000531</t>
  </si>
  <si>
    <t>8JB004123-012</t>
  </si>
  <si>
    <t>DIN4165</t>
  </si>
  <si>
    <t>E300000533</t>
  </si>
  <si>
    <t>121583-0096</t>
  </si>
  <si>
    <t>51</t>
  </si>
  <si>
    <t>ISO15170</t>
  </si>
  <si>
    <t>E300000534</t>
  </si>
  <si>
    <t>121583-0187</t>
  </si>
  <si>
    <t>E300000535</t>
  </si>
  <si>
    <t>121583-0188</t>
  </si>
  <si>
    <t>E300000536</t>
  </si>
  <si>
    <t>121668-0202</t>
  </si>
  <si>
    <t>E300000537</t>
  </si>
  <si>
    <t>121668-0253</t>
  </si>
  <si>
    <t>E300000538</t>
  </si>
  <si>
    <t>121667-0025</t>
  </si>
  <si>
    <t>E300000539</t>
  </si>
  <si>
    <t>121667-0022</t>
  </si>
  <si>
    <t>DIN72585</t>
  </si>
  <si>
    <t>E300000540</t>
  </si>
  <si>
    <t>273-8506-009</t>
  </si>
  <si>
    <t>1.9</t>
  </si>
  <si>
    <t>E300000541</t>
  </si>
  <si>
    <t>192900-0003</t>
  </si>
  <si>
    <t>E300000542</t>
  </si>
  <si>
    <t>192900-0002</t>
  </si>
  <si>
    <t>E300000543</t>
  </si>
  <si>
    <t>DTM06-12SA</t>
  </si>
  <si>
    <t>E300000544</t>
  </si>
  <si>
    <t>DTM06-12SB</t>
  </si>
  <si>
    <t>E300000546</t>
  </si>
  <si>
    <t>100A</t>
  </si>
  <si>
    <t>153.5631.6102</t>
  </si>
  <si>
    <t>E300000547</t>
  </si>
  <si>
    <t>770520-1</t>
  </si>
  <si>
    <t>E300000548</t>
  </si>
  <si>
    <t>770680-1</t>
  </si>
  <si>
    <t>23</t>
  </si>
  <si>
    <t>E300000549</t>
  </si>
  <si>
    <t>770678-1</t>
  </si>
  <si>
    <t>E300000550</t>
  </si>
  <si>
    <t>933138-100</t>
  </si>
  <si>
    <t>DIN43650</t>
  </si>
  <si>
    <t>E300000551</t>
  </si>
  <si>
    <t>929504-3</t>
  </si>
  <si>
    <t>E300000552</t>
  </si>
  <si>
    <t>DT6S-BT</t>
  </si>
  <si>
    <t>E300000553</t>
  </si>
  <si>
    <t>DT6P-BT</t>
  </si>
  <si>
    <t>E300000554</t>
  </si>
  <si>
    <t>121583-0002</t>
  </si>
  <si>
    <t>E300000556</t>
  </si>
  <si>
    <t>273-8506-012</t>
  </si>
  <si>
    <t>4.8</t>
  </si>
  <si>
    <t>4.3</t>
  </si>
  <si>
    <t>E300000557</t>
  </si>
  <si>
    <t>1027-004-1200</t>
  </si>
  <si>
    <t>E300000559</t>
  </si>
  <si>
    <t>282104-1</t>
  </si>
  <si>
    <t>E300000560</t>
  </si>
  <si>
    <t>282109-1</t>
  </si>
  <si>
    <t>E300000561</t>
  </si>
  <si>
    <t>FLACHSTECKSICHERUNG MAXI</t>
  </si>
  <si>
    <t>101005</t>
  </si>
  <si>
    <t>E300000562</t>
  </si>
  <si>
    <t>MAXI</t>
  </si>
  <si>
    <t>4410247</t>
  </si>
  <si>
    <t>E300000563</t>
  </si>
  <si>
    <t>DRC26-50S01</t>
  </si>
  <si>
    <t>E300000564</t>
  </si>
  <si>
    <t>39-01-2125</t>
  </si>
  <si>
    <t>E300000565</t>
  </si>
  <si>
    <t>39-01-3129</t>
  </si>
  <si>
    <t>E300000566</t>
  </si>
  <si>
    <t>9GH 990 316-031</t>
  </si>
  <si>
    <t>Modul/ Stecker</t>
  </si>
  <si>
    <t>E300000567</t>
  </si>
  <si>
    <t>3-1534903-1</t>
  </si>
  <si>
    <t>60</t>
  </si>
  <si>
    <t>E300000568</t>
  </si>
  <si>
    <t>3-1534904-1</t>
  </si>
  <si>
    <t>94</t>
  </si>
  <si>
    <t>E300000569</t>
  </si>
  <si>
    <t>WM-12P</t>
  </si>
  <si>
    <t>E300000570</t>
  </si>
  <si>
    <t>1241608-1</t>
  </si>
  <si>
    <t>E300000571</t>
  </si>
  <si>
    <t>5-968221-7</t>
  </si>
  <si>
    <t>E300000574</t>
  </si>
  <si>
    <t>1241397-1</t>
  </si>
  <si>
    <t>E300000575</t>
  </si>
  <si>
    <t>33116-0003</t>
  </si>
  <si>
    <t>E300000576</t>
  </si>
  <si>
    <t>33093-0002</t>
  </si>
  <si>
    <t>E300000577</t>
  </si>
  <si>
    <t>282090-1</t>
  </si>
  <si>
    <t>E300000578</t>
  </si>
  <si>
    <t>281934-3</t>
  </si>
  <si>
    <t>E300000579</t>
  </si>
  <si>
    <t>192900-0324</t>
  </si>
  <si>
    <t>E300000580</t>
  </si>
  <si>
    <t>192900-0678</t>
  </si>
  <si>
    <t>E300000581</t>
  </si>
  <si>
    <t>SCHUTZKAPPE 14</t>
  </si>
  <si>
    <t>Backshell</t>
  </si>
  <si>
    <t>192900-0286</t>
  </si>
  <si>
    <t>E300000582</t>
  </si>
  <si>
    <t>33094-0001</t>
  </si>
  <si>
    <t>E300000584</t>
  </si>
  <si>
    <t>99-2062-10-08</t>
  </si>
  <si>
    <t>E300000585</t>
  </si>
  <si>
    <t>08-1078-000-000</t>
  </si>
  <si>
    <t>E300000586</t>
  </si>
  <si>
    <t>43020-0401</t>
  </si>
  <si>
    <t>E300000587</t>
  </si>
  <si>
    <t>7158-3006-90</t>
  </si>
  <si>
    <t>E300000588</t>
  </si>
  <si>
    <t>43031-0007</t>
  </si>
  <si>
    <t>E300000589</t>
  </si>
  <si>
    <t>7116-4025</t>
  </si>
  <si>
    <t>E300000591</t>
  </si>
  <si>
    <t>770988-1</t>
  </si>
  <si>
    <t>0.9</t>
  </si>
  <si>
    <t>E300000592</t>
  </si>
  <si>
    <t>E300000593</t>
  </si>
  <si>
    <t>1445535-3</t>
  </si>
  <si>
    <t>E300000594</t>
  </si>
  <si>
    <t>1 928 403 966</t>
  </si>
  <si>
    <t>E300000595</t>
  </si>
  <si>
    <t>99-2061-10-08</t>
  </si>
  <si>
    <t>E300000596</t>
  </si>
  <si>
    <t>1-962916-1</t>
  </si>
  <si>
    <t>E300000597</t>
  </si>
  <si>
    <t>174047-2</t>
  </si>
  <si>
    <t>20</t>
  </si>
  <si>
    <t>E300000598</t>
  </si>
  <si>
    <t>1-962915-1</t>
  </si>
  <si>
    <t>E300000599</t>
  </si>
  <si>
    <t>929505-3</t>
  </si>
  <si>
    <t>E300000600</t>
  </si>
  <si>
    <t>175027-1</t>
  </si>
  <si>
    <t>E300000601</t>
  </si>
  <si>
    <t>100345</t>
  </si>
  <si>
    <t>E300000602</t>
  </si>
  <si>
    <t>JST</t>
  </si>
  <si>
    <t>SEH-001T-P0.6</t>
  </si>
  <si>
    <t>0.05</t>
  </si>
  <si>
    <t>E300000604</t>
  </si>
  <si>
    <t>7334485716</t>
  </si>
  <si>
    <t>E300000605</t>
  </si>
  <si>
    <t>Halter Stecker</t>
  </si>
  <si>
    <t>929504-1</t>
  </si>
  <si>
    <t>E300000606</t>
  </si>
  <si>
    <t>LUMBERG</t>
  </si>
  <si>
    <t>NEK/J 210</t>
  </si>
  <si>
    <t>E300000607</t>
  </si>
  <si>
    <t>2822363-1</t>
  </si>
  <si>
    <t>E300000608</t>
  </si>
  <si>
    <t>6189-0552</t>
  </si>
  <si>
    <t>E300000609</t>
  </si>
  <si>
    <t>7283-8850-30</t>
  </si>
  <si>
    <t>E300000610</t>
  </si>
  <si>
    <t>7123-7414-40</t>
  </si>
  <si>
    <t>E300000611</t>
  </si>
  <si>
    <t>963343-1</t>
  </si>
  <si>
    <t>E300000612</t>
  </si>
  <si>
    <t>963345-1</t>
  </si>
  <si>
    <t>E300000616</t>
  </si>
  <si>
    <t>DTM06-3S</t>
  </si>
  <si>
    <t>E300000617</t>
  </si>
  <si>
    <t>DTM3S-BT</t>
  </si>
  <si>
    <t>E300000618</t>
  </si>
  <si>
    <t>DTM6S-BT</t>
  </si>
  <si>
    <t>E300000619</t>
  </si>
  <si>
    <t>DTM12S-BT</t>
  </si>
  <si>
    <t>E300000620</t>
  </si>
  <si>
    <t>5X6,3 MM</t>
  </si>
  <si>
    <t>5X6,3 MM  ZENTRALSTECKER</t>
  </si>
  <si>
    <t>K9-1020-0000</t>
  </si>
  <si>
    <t>ISO8092-1</t>
  </si>
  <si>
    <t>E300000621</t>
  </si>
  <si>
    <t>39-01-2060</t>
  </si>
  <si>
    <t>E300000623</t>
  </si>
  <si>
    <t>600150</t>
  </si>
  <si>
    <t>E300000625</t>
  </si>
  <si>
    <t>929504-2</t>
  </si>
  <si>
    <t>E300000626</t>
  </si>
  <si>
    <t>5X6,3MM / 4X2,8MM NACH ISO/SAE - BREIT - FORM 2</t>
  </si>
  <si>
    <t>K9-1120-0051</t>
  </si>
  <si>
    <t>E300000627</t>
  </si>
  <si>
    <t>7114-2871-02</t>
  </si>
  <si>
    <t>E300000628</t>
  </si>
  <si>
    <t>39-01-2160</t>
  </si>
  <si>
    <t>E300000629</t>
  </si>
  <si>
    <t>82 OHM</t>
  </si>
  <si>
    <t>4193301</t>
  </si>
  <si>
    <t>E300000630</t>
  </si>
  <si>
    <t>120 OHM</t>
  </si>
  <si>
    <t>4193305</t>
  </si>
  <si>
    <t>E300000631</t>
  </si>
  <si>
    <t>211A247001</t>
  </si>
  <si>
    <t>E300000632</t>
  </si>
  <si>
    <t>Crimp with sealing</t>
  </si>
  <si>
    <t>12129493-L</t>
  </si>
  <si>
    <t>E300000633</t>
  </si>
  <si>
    <t>10737780</t>
  </si>
  <si>
    <t>E300000634</t>
  </si>
  <si>
    <t>300380</t>
  </si>
  <si>
    <t>E300000635</t>
  </si>
  <si>
    <t>15324980</t>
  </si>
  <si>
    <t>3.4</t>
  </si>
  <si>
    <t>2.8</t>
  </si>
  <si>
    <t>E300000636</t>
  </si>
  <si>
    <t>1108110</t>
  </si>
  <si>
    <t>E300000637</t>
  </si>
  <si>
    <t>1108120</t>
  </si>
  <si>
    <t>E300000638</t>
  </si>
  <si>
    <t>601100</t>
  </si>
  <si>
    <t>E300000639</t>
  </si>
  <si>
    <t>15324982</t>
  </si>
  <si>
    <t>E300000640</t>
  </si>
  <si>
    <t>12010973</t>
  </si>
  <si>
    <t>E300000641</t>
  </si>
  <si>
    <t>WM-8S</t>
  </si>
  <si>
    <t>E300000642</t>
  </si>
  <si>
    <t>7158-3166-60</t>
  </si>
  <si>
    <t>E300000643</t>
  </si>
  <si>
    <t>7158-3169-40</t>
  </si>
  <si>
    <t>E300000644</t>
  </si>
  <si>
    <t>7116-4416-02</t>
  </si>
  <si>
    <t>E300000645</t>
  </si>
  <si>
    <t>0460-202-20141</t>
  </si>
  <si>
    <t>E300000646</t>
  </si>
  <si>
    <t>4440100</t>
  </si>
  <si>
    <t>E300000647</t>
  </si>
  <si>
    <t>4440200</t>
  </si>
  <si>
    <t>E300000648</t>
  </si>
  <si>
    <t>929975-1</t>
  </si>
  <si>
    <t>E300000649</t>
  </si>
  <si>
    <t>DTM06-3S-E004</t>
  </si>
  <si>
    <t>E300000650</t>
  </si>
  <si>
    <t>927784-2</t>
  </si>
  <si>
    <t>E300000651</t>
  </si>
  <si>
    <t>DTM04-12PA</t>
  </si>
  <si>
    <t>E300000652</t>
  </si>
  <si>
    <t>DTM04-12PB</t>
  </si>
  <si>
    <t>E300000654</t>
  </si>
  <si>
    <t>1-967621-1</t>
  </si>
  <si>
    <t>E300000655</t>
  </si>
  <si>
    <t>MATRIX</t>
  </si>
  <si>
    <t>42121900</t>
  </si>
  <si>
    <t>E300000656</t>
  </si>
  <si>
    <t>60431011</t>
  </si>
  <si>
    <t>E300000657</t>
  </si>
  <si>
    <t>60010431</t>
  </si>
  <si>
    <t>E300000658</t>
  </si>
  <si>
    <t>60040031</t>
  </si>
  <si>
    <t>E300000659</t>
  </si>
  <si>
    <t>60070261</t>
  </si>
  <si>
    <t>E300000660</t>
  </si>
  <si>
    <t>60070271</t>
  </si>
  <si>
    <t>E300000661</t>
  </si>
  <si>
    <t>WM-8P</t>
  </si>
  <si>
    <t>E300000662</t>
  </si>
  <si>
    <t>30A</t>
  </si>
  <si>
    <t>600170</t>
  </si>
  <si>
    <t>E300000663</t>
  </si>
  <si>
    <t>1-1670917-1</t>
  </si>
  <si>
    <t>E300000664</t>
  </si>
  <si>
    <t>1-1703494-1</t>
  </si>
  <si>
    <t>E300000665</t>
  </si>
  <si>
    <t>10800507250</t>
  </si>
  <si>
    <t>E300000666</t>
  </si>
  <si>
    <t>50253377/088</t>
  </si>
  <si>
    <t>E300000667</t>
  </si>
  <si>
    <t>ANDERSON POWER PRODUCTS</t>
  </si>
  <si>
    <t>1320</t>
  </si>
  <si>
    <t>E300000668</t>
  </si>
  <si>
    <t>DTM04-12PD</t>
  </si>
  <si>
    <t>E300000669</t>
  </si>
  <si>
    <t>STECKERGEHÄUSE AMP 10P MINI UMNL</t>
  </si>
  <si>
    <t>770580-1</t>
  </si>
  <si>
    <t>E300000670</t>
  </si>
  <si>
    <t>282088-1</t>
  </si>
  <si>
    <t>E300000671</t>
  </si>
  <si>
    <t>7223-6224-40</t>
  </si>
  <si>
    <t>E300000672</t>
  </si>
  <si>
    <t>7157-6620</t>
  </si>
  <si>
    <t>E300000673</t>
  </si>
  <si>
    <t>R902603063</t>
  </si>
  <si>
    <t>E300000674</t>
  </si>
  <si>
    <t>1-968855-3</t>
  </si>
  <si>
    <t>E300000675</t>
  </si>
  <si>
    <t>1-968857-3</t>
  </si>
  <si>
    <t>E300000676</t>
  </si>
  <si>
    <t>54001803</t>
  </si>
  <si>
    <t>E300000677</t>
  </si>
  <si>
    <t>1 928 498 054</t>
  </si>
  <si>
    <t>E300000678</t>
  </si>
  <si>
    <t>1 928 498 055</t>
  </si>
  <si>
    <t>E300000679</t>
  </si>
  <si>
    <t>W12S</t>
  </si>
  <si>
    <t>E300000680</t>
  </si>
  <si>
    <t>5-1718321-3</t>
  </si>
  <si>
    <t>39</t>
  </si>
  <si>
    <t>E300000681</t>
  </si>
  <si>
    <t>1 928 405 452</t>
  </si>
  <si>
    <t>s</t>
  </si>
  <si>
    <t>91</t>
  </si>
  <si>
    <t>E300000682</t>
  </si>
  <si>
    <t>1 928 405 458</t>
  </si>
  <si>
    <t>E300000683</t>
  </si>
  <si>
    <t>1 928 405 454</t>
  </si>
  <si>
    <t>E300000684</t>
  </si>
  <si>
    <t>1 928 405 074</t>
  </si>
  <si>
    <t>E300000685</t>
  </si>
  <si>
    <t>1 928 405 459</t>
  </si>
  <si>
    <t>E300000686</t>
  </si>
  <si>
    <t>1 928 405 460</t>
  </si>
  <si>
    <t>E300000687</t>
  </si>
  <si>
    <t>1 928 405 453</t>
  </si>
  <si>
    <t>E300000688</t>
  </si>
  <si>
    <t>54200308</t>
  </si>
  <si>
    <t>E300000689</t>
  </si>
  <si>
    <t>1 928 404 213</t>
  </si>
  <si>
    <t>E300000690</t>
  </si>
  <si>
    <t>964972-1</t>
  </si>
  <si>
    <t>E300000691</t>
  </si>
  <si>
    <t>1-1418883-1</t>
  </si>
  <si>
    <t>62</t>
  </si>
  <si>
    <t>E300000692</t>
  </si>
  <si>
    <t>1241380-1</t>
  </si>
  <si>
    <t>E300000693</t>
  </si>
  <si>
    <t>1418884-1</t>
  </si>
  <si>
    <t>E300000694</t>
  </si>
  <si>
    <t>1 928 405 455</t>
  </si>
  <si>
    <t>105</t>
  </si>
  <si>
    <t>E300000695</t>
  </si>
  <si>
    <t>Connector cap/ Stecker Cap</t>
  </si>
  <si>
    <t>1418882-1</t>
  </si>
  <si>
    <t>E300000696</t>
  </si>
  <si>
    <t>1 928 405 457</t>
  </si>
  <si>
    <t>E300000697</t>
  </si>
  <si>
    <t>1 928 405 456</t>
  </si>
  <si>
    <t>E300000698</t>
  </si>
  <si>
    <t>1-1394416-1</t>
  </si>
  <si>
    <t>E300000700</t>
  </si>
  <si>
    <t>15300027</t>
  </si>
  <si>
    <t>E300000701</t>
  </si>
  <si>
    <t>Verriegelung</t>
  </si>
  <si>
    <t>15300014</t>
  </si>
  <si>
    <t>E300000702</t>
  </si>
  <si>
    <t>12077411</t>
  </si>
  <si>
    <t>E300000703</t>
  </si>
  <si>
    <t>1445390-3</t>
  </si>
  <si>
    <t>E300000704</t>
  </si>
  <si>
    <t>HD34-18-8PN-059</t>
  </si>
  <si>
    <t>E300000705</t>
  </si>
  <si>
    <t>4193005</t>
  </si>
  <si>
    <t>E300000706</t>
  </si>
  <si>
    <t>282105-1</t>
  </si>
  <si>
    <t>E300000707</t>
  </si>
  <si>
    <t>DTM06-08SA</t>
  </si>
  <si>
    <t>E300000708</t>
  </si>
  <si>
    <t>DTM04-08PA</t>
  </si>
  <si>
    <t>E300000709</t>
  </si>
  <si>
    <t>1 928 405 067</t>
  </si>
  <si>
    <t>E300000710</t>
  </si>
  <si>
    <t>1 928 405 068</t>
  </si>
  <si>
    <t>E300000711</t>
  </si>
  <si>
    <t>1 928 405 076</t>
  </si>
  <si>
    <t>E300000712</t>
  </si>
  <si>
    <t>1 928 405 077</t>
  </si>
  <si>
    <t>E300000713</t>
  </si>
  <si>
    <t>12052644</t>
  </si>
  <si>
    <t>E300000714</t>
  </si>
  <si>
    <t>12052634</t>
  </si>
  <si>
    <t>E300000715</t>
  </si>
  <si>
    <t>15324973</t>
  </si>
  <si>
    <t>E300000716</t>
  </si>
  <si>
    <t>12048074</t>
  </si>
  <si>
    <t>E300000718</t>
  </si>
  <si>
    <t>1 928 405 063</t>
  </si>
  <si>
    <t>E300000719</t>
  </si>
  <si>
    <t>1 928 405 064</t>
  </si>
  <si>
    <t>E300000723</t>
  </si>
  <si>
    <t>DT06-2S-E004</t>
  </si>
  <si>
    <t>E300000726</t>
  </si>
  <si>
    <t>282106-1</t>
  </si>
  <si>
    <t>E300000727</t>
  </si>
  <si>
    <t>1 928 405 366</t>
  </si>
  <si>
    <t>E300000728</t>
  </si>
  <si>
    <t>175652-2</t>
  </si>
  <si>
    <t>E300000729</t>
  </si>
  <si>
    <t>173682-1</t>
  </si>
  <si>
    <t>E300000730</t>
  </si>
  <si>
    <t>173681-1</t>
  </si>
  <si>
    <t>E300000731</t>
  </si>
  <si>
    <t>HD34-18-14PN-059</t>
  </si>
  <si>
    <t>E300000735</t>
  </si>
  <si>
    <t>151-00785</t>
  </si>
  <si>
    <t>E300000740</t>
  </si>
  <si>
    <t>1445816-3</t>
  </si>
  <si>
    <t>E300000741</t>
  </si>
  <si>
    <t>1445807-3</t>
  </si>
  <si>
    <t>E300000742</t>
  </si>
  <si>
    <t>HD10-9-96P</t>
  </si>
  <si>
    <t>E300000743</t>
  </si>
  <si>
    <t>15326267</t>
  </si>
  <si>
    <t>E300000744</t>
  </si>
  <si>
    <t>15305351</t>
  </si>
  <si>
    <t>1.7</t>
  </si>
  <si>
    <t>E300000745</t>
  </si>
  <si>
    <t>15397275</t>
  </si>
  <si>
    <t>E300000746</t>
  </si>
  <si>
    <t>121668-0127</t>
  </si>
  <si>
    <t>E300000747</t>
  </si>
  <si>
    <t>121668-0028</t>
  </si>
  <si>
    <t>E300000748</t>
  </si>
  <si>
    <t>121668-0033</t>
  </si>
  <si>
    <t>E300000749</t>
  </si>
  <si>
    <t>121668-0034</t>
  </si>
  <si>
    <t>E300000750</t>
  </si>
  <si>
    <t>121583-0000</t>
  </si>
  <si>
    <t>E300000751</t>
  </si>
  <si>
    <t>121583-0008</t>
  </si>
  <si>
    <t>E300000753</t>
  </si>
  <si>
    <t>DT04-3P-P006</t>
  </si>
  <si>
    <t>E300000754</t>
  </si>
  <si>
    <t>282189-5</t>
  </si>
  <si>
    <t>E300000755</t>
  </si>
  <si>
    <t>5-963715-1</t>
  </si>
  <si>
    <t>E300000758</t>
  </si>
  <si>
    <t>150A</t>
  </si>
  <si>
    <t>153.5631.6152</t>
  </si>
  <si>
    <t>E300000761</t>
  </si>
  <si>
    <t>1NO</t>
  </si>
  <si>
    <t>120A</t>
  </si>
  <si>
    <t>V23132-A2001-B200</t>
  </si>
  <si>
    <t>E300000763</t>
  </si>
  <si>
    <t>770583-1</t>
  </si>
  <si>
    <t>E300000764</t>
  </si>
  <si>
    <t>54200206</t>
  </si>
  <si>
    <t>E300000765</t>
  </si>
  <si>
    <t>54200208</t>
  </si>
  <si>
    <t>E300000766</t>
  </si>
  <si>
    <t>776532-1</t>
  </si>
  <si>
    <t>E300000767</t>
  </si>
  <si>
    <t>776533-1</t>
  </si>
  <si>
    <t>E300000768</t>
  </si>
  <si>
    <t>776533-2</t>
  </si>
  <si>
    <t>E300000769</t>
  </si>
  <si>
    <t>776533-3</t>
  </si>
  <si>
    <t>E300000770</t>
  </si>
  <si>
    <t>1438153-5</t>
  </si>
  <si>
    <t>E300000771</t>
  </si>
  <si>
    <t>776364-1</t>
  </si>
  <si>
    <t>E300000774</t>
  </si>
  <si>
    <t>AMPHENOL</t>
  </si>
  <si>
    <t>AT04-2P</t>
  </si>
  <si>
    <t>E300000775</t>
  </si>
  <si>
    <t>AW2P</t>
  </si>
  <si>
    <t>E300000776</t>
  </si>
  <si>
    <t>AT04-3P</t>
  </si>
  <si>
    <t>E300000777</t>
  </si>
  <si>
    <t>AW3P</t>
  </si>
  <si>
    <t>E300000778</t>
  </si>
  <si>
    <t>AT04-4P</t>
  </si>
  <si>
    <t>E300000779</t>
  </si>
  <si>
    <t>AW4P</t>
  </si>
  <si>
    <t>E300000780</t>
  </si>
  <si>
    <t>AT04-6P</t>
  </si>
  <si>
    <t>E300000781</t>
  </si>
  <si>
    <t>AW6P</t>
  </si>
  <si>
    <t>E300000782</t>
  </si>
  <si>
    <t>AT06-2S</t>
  </si>
  <si>
    <t>E300000783</t>
  </si>
  <si>
    <t>AW2S</t>
  </si>
  <si>
    <t>E300000784</t>
  </si>
  <si>
    <t>AT06-3S</t>
  </si>
  <si>
    <t>E300000785</t>
  </si>
  <si>
    <t>AW3S</t>
  </si>
  <si>
    <t>E300000786</t>
  </si>
  <si>
    <t>AT06-4S</t>
  </si>
  <si>
    <t>E300000787</t>
  </si>
  <si>
    <t>AW4S</t>
  </si>
  <si>
    <t>E300000788</t>
  </si>
  <si>
    <t>AT06-6S</t>
  </si>
  <si>
    <t>E300000789</t>
  </si>
  <si>
    <t>AW6S</t>
  </si>
  <si>
    <t>E300000790</t>
  </si>
  <si>
    <t>AT60-16-0122</t>
  </si>
  <si>
    <t>E300000791</t>
  </si>
  <si>
    <t>AT62-16-0122</t>
  </si>
  <si>
    <t>E300000795</t>
  </si>
  <si>
    <t>1924464-2</t>
  </si>
  <si>
    <t>Email ECI</t>
  </si>
  <si>
    <t>E300000796</t>
  </si>
  <si>
    <t>776492-2</t>
  </si>
  <si>
    <t>E300000797</t>
  </si>
  <si>
    <t>1393366-1</t>
  </si>
  <si>
    <t>E300000798</t>
  </si>
  <si>
    <t>7116-2951</t>
  </si>
  <si>
    <t>0.85</t>
  </si>
  <si>
    <t>E300000799</t>
  </si>
  <si>
    <t>7123-5014</t>
  </si>
  <si>
    <t>E300000804</t>
  </si>
  <si>
    <t>1445823-3</t>
  </si>
  <si>
    <t>E300000805</t>
  </si>
  <si>
    <t>1445819-3</t>
  </si>
  <si>
    <t>E300000806</t>
  </si>
  <si>
    <t>Stecker Boot/ Steckerdichtung</t>
  </si>
  <si>
    <t>DT8S-BT</t>
  </si>
  <si>
    <t>E300000807</t>
  </si>
  <si>
    <t>DT8P-BT</t>
  </si>
  <si>
    <t>E300000808</t>
  </si>
  <si>
    <t>39-01-2141</t>
  </si>
  <si>
    <t>E300000809</t>
  </si>
  <si>
    <t>09 32 000 6208</t>
  </si>
  <si>
    <t>E300000810</t>
  </si>
  <si>
    <t>09 32 000 6108</t>
  </si>
  <si>
    <t>E300000811</t>
  </si>
  <si>
    <t>09 15 000 6202</t>
  </si>
  <si>
    <t>E300000812</t>
  </si>
  <si>
    <t>09 15 000 6102</t>
  </si>
  <si>
    <t>E300000813</t>
  </si>
  <si>
    <t>09 67 000 8476</t>
  </si>
  <si>
    <t>E300000814</t>
  </si>
  <si>
    <t>09 67 000 8576</t>
  </si>
  <si>
    <t>E300000815</t>
  </si>
  <si>
    <t>ILME</t>
  </si>
  <si>
    <t>CDMA 0,5</t>
  </si>
  <si>
    <t>E300000816</t>
  </si>
  <si>
    <t>CDMA 1,0</t>
  </si>
  <si>
    <t>E300000817</t>
  </si>
  <si>
    <t>CGMA 16</t>
  </si>
  <si>
    <t>E300000818</t>
  </si>
  <si>
    <t>DT2S-BT-BK</t>
  </si>
  <si>
    <t>E300000820</t>
  </si>
  <si>
    <t>240 OHM</t>
  </si>
  <si>
    <t>4193302</t>
  </si>
  <si>
    <t>E300000821</t>
  </si>
  <si>
    <t>1000 OHM</t>
  </si>
  <si>
    <t>4193306</t>
  </si>
  <si>
    <t>E300000822</t>
  </si>
  <si>
    <t>16000.562.501</t>
  </si>
  <si>
    <t>E300000823</t>
  </si>
  <si>
    <t>26818.123.178</t>
  </si>
  <si>
    <t>E300000824</t>
  </si>
  <si>
    <t>26771.123.178</t>
  </si>
  <si>
    <t>E300000825</t>
  </si>
  <si>
    <t>26819123178</t>
  </si>
  <si>
    <t>E300000827</t>
  </si>
  <si>
    <t>6189-0165</t>
  </si>
  <si>
    <t>E300000828</t>
  </si>
  <si>
    <t>35063643</t>
  </si>
  <si>
    <t>E300000829</t>
  </si>
  <si>
    <t>60799-5</t>
  </si>
  <si>
    <t>E300000830</t>
  </si>
  <si>
    <t>39-01-2081</t>
  </si>
  <si>
    <t>E300000831</t>
  </si>
  <si>
    <t>39-01-2061</t>
  </si>
  <si>
    <t>E300000832</t>
  </si>
  <si>
    <t>932977-100</t>
  </si>
  <si>
    <t>E300000833</t>
  </si>
  <si>
    <t>46343 - 4,8 X 2,5</t>
  </si>
  <si>
    <t>DIN46343</t>
  </si>
  <si>
    <t>E300000834</t>
  </si>
  <si>
    <t>1-967627-1</t>
  </si>
  <si>
    <t>E300000835</t>
  </si>
  <si>
    <t>1-967628-1</t>
  </si>
  <si>
    <t>E300000836</t>
  </si>
  <si>
    <t>929505-7</t>
  </si>
  <si>
    <t>E300000837</t>
  </si>
  <si>
    <t>929968-1</t>
  </si>
  <si>
    <t>E300000838</t>
  </si>
  <si>
    <t>99-0486-12-08</t>
  </si>
  <si>
    <t>E300000843</t>
  </si>
  <si>
    <t>153.5631.5601</t>
  </si>
  <si>
    <t>E300000844</t>
  </si>
  <si>
    <t>962885-1</t>
  </si>
  <si>
    <t>E300000845</t>
  </si>
  <si>
    <t>7283-1968-30</t>
  </si>
  <si>
    <t>E300000846</t>
  </si>
  <si>
    <t>DTM04-6P</t>
  </si>
  <si>
    <t>E300000847</t>
  </si>
  <si>
    <t>DTM06-6S-E004</t>
  </si>
  <si>
    <t>E300000853</t>
  </si>
  <si>
    <t>34566-0803</t>
  </si>
  <si>
    <t>80</t>
  </si>
  <si>
    <t>E300000854</t>
  </si>
  <si>
    <t>1393450-5</t>
  </si>
  <si>
    <t>52</t>
  </si>
  <si>
    <t>E300000888</t>
  </si>
  <si>
    <t>SOCKET MX64</t>
  </si>
  <si>
    <t>33467-0005</t>
  </si>
  <si>
    <t>E300000889</t>
  </si>
  <si>
    <t>WIDERSTAND 510R</t>
  </si>
  <si>
    <t>WIDERSTAND 510 Ohm</t>
  </si>
  <si>
    <t>CFR50J510R</t>
  </si>
  <si>
    <t>E300000892</t>
  </si>
  <si>
    <t>64320-1311</t>
  </si>
  <si>
    <t>48</t>
  </si>
  <si>
    <t>E300000893</t>
  </si>
  <si>
    <t>64322-1029</t>
  </si>
  <si>
    <t>E300000894</t>
  </si>
  <si>
    <t>64323-1039</t>
  </si>
  <si>
    <t>E300000903</t>
  </si>
  <si>
    <t>64325-1010</t>
  </si>
  <si>
    <t>E300000904</t>
  </si>
  <si>
    <t>64325-1023</t>
  </si>
  <si>
    <t>E300000905</t>
  </si>
  <si>
    <t>4-1437284-3</t>
  </si>
  <si>
    <t>E300000906</t>
  </si>
  <si>
    <t>1393457-4</t>
  </si>
  <si>
    <t>E300000907</t>
  </si>
  <si>
    <t>1393457-5</t>
  </si>
  <si>
    <t>E300000912</t>
  </si>
  <si>
    <t>W4S</t>
  </si>
  <si>
    <t>E300000913</t>
  </si>
  <si>
    <t>W8P</t>
  </si>
  <si>
    <t>E300000914</t>
  </si>
  <si>
    <t>W6P</t>
  </si>
  <si>
    <t>E300000915</t>
  </si>
  <si>
    <t>W12P</t>
  </si>
  <si>
    <t>E300000916</t>
  </si>
  <si>
    <t>1060-20-0122</t>
  </si>
  <si>
    <t>E300000917</t>
  </si>
  <si>
    <t>2-1418390-1</t>
  </si>
  <si>
    <t>E300000918</t>
  </si>
  <si>
    <t>2-1703818-1</t>
  </si>
  <si>
    <t>E300000919</t>
  </si>
  <si>
    <t>1544317-1</t>
  </si>
  <si>
    <t>E300000920</t>
  </si>
  <si>
    <t>151326-1</t>
  </si>
  <si>
    <t>E300000922</t>
  </si>
  <si>
    <t>1-827578-1</t>
  </si>
  <si>
    <t>E300000923</t>
  </si>
  <si>
    <t>827572-1</t>
  </si>
  <si>
    <t>E300000924</t>
  </si>
  <si>
    <t>6-1718321-3</t>
  </si>
  <si>
    <t>E300000925</t>
  </si>
  <si>
    <t>3-1418883-1</t>
  </si>
  <si>
    <t>E300000929</t>
  </si>
  <si>
    <t>6-1718323-1</t>
  </si>
  <si>
    <t>E300000930</t>
  </si>
  <si>
    <t>5-1718323-1</t>
  </si>
  <si>
    <t>E300000931</t>
  </si>
  <si>
    <t>3-1718324-1</t>
  </si>
  <si>
    <t>E300000932</t>
  </si>
  <si>
    <t>925075-0</t>
  </si>
  <si>
    <t>E300000933</t>
  </si>
  <si>
    <t>925175-5</t>
  </si>
  <si>
    <t>E300000935</t>
  </si>
  <si>
    <t>1-828819-1</t>
  </si>
  <si>
    <t>E300000936</t>
  </si>
  <si>
    <t>282189-4</t>
  </si>
  <si>
    <t>E300000937</t>
  </si>
  <si>
    <t>1-967621-4</t>
  </si>
  <si>
    <t>E300000938</t>
  </si>
  <si>
    <t>1445538-3</t>
  </si>
  <si>
    <t>E300000939</t>
  </si>
  <si>
    <t>1445421-3</t>
  </si>
  <si>
    <t>E300000941</t>
  </si>
  <si>
    <t>W12S-P012</t>
  </si>
  <si>
    <t>E300000942</t>
  </si>
  <si>
    <t>W8S-P012</t>
  </si>
  <si>
    <t>E300000944</t>
  </si>
  <si>
    <t>WM-6P</t>
  </si>
  <si>
    <t>E300000945</t>
  </si>
  <si>
    <t>DTM04-4P</t>
  </si>
  <si>
    <t>E300000946</t>
  </si>
  <si>
    <t>DTM06-4S</t>
  </si>
  <si>
    <t>E300000947</t>
  </si>
  <si>
    <t>WM-4S</t>
  </si>
  <si>
    <t>E300000948</t>
  </si>
  <si>
    <t>600300-22</t>
  </si>
  <si>
    <t>E300000960</t>
  </si>
  <si>
    <t>Durchführungsring</t>
  </si>
  <si>
    <t>DRESSLER &amp; CO.KG</t>
  </si>
  <si>
    <t>0_00_996_63_42</t>
  </si>
  <si>
    <t>E300000961</t>
  </si>
  <si>
    <t>DTM04-3P-E004</t>
  </si>
  <si>
    <t>E300000962</t>
  </si>
  <si>
    <t>WM-3P</t>
  </si>
  <si>
    <t>E300000963</t>
  </si>
  <si>
    <t>HDP26-24-21S/SE</t>
  </si>
  <si>
    <t>E300000964</t>
  </si>
  <si>
    <t>HDP24-24-21P/PE</t>
  </si>
  <si>
    <t>E300000965</t>
  </si>
  <si>
    <t>HD36-18-14SE</t>
  </si>
  <si>
    <t>E300000966</t>
  </si>
  <si>
    <t>HDB36-18-14SN-059</t>
  </si>
  <si>
    <t>E300000967</t>
  </si>
  <si>
    <t>WM-3S</t>
  </si>
  <si>
    <t>E300000968</t>
  </si>
  <si>
    <t>1011-344-0205</t>
  </si>
  <si>
    <t>E300000969</t>
  </si>
  <si>
    <t>HDC34-18</t>
  </si>
  <si>
    <t>E300000970</t>
  </si>
  <si>
    <t>HDC36-18</t>
  </si>
  <si>
    <t>E300000971</t>
  </si>
  <si>
    <t>114021</t>
  </si>
  <si>
    <t>E300000972</t>
  </si>
  <si>
    <t>MUTTER</t>
  </si>
  <si>
    <t>114020-90</t>
  </si>
  <si>
    <t>E300000973</t>
  </si>
  <si>
    <t>W8S</t>
  </si>
  <si>
    <t>E300000975</t>
  </si>
  <si>
    <t>163008-1</t>
  </si>
  <si>
    <t>E300000976</t>
  </si>
  <si>
    <t>163008-2</t>
  </si>
  <si>
    <t>E300000978</t>
  </si>
  <si>
    <t>963293-1</t>
  </si>
  <si>
    <t>ROTBRAUN</t>
  </si>
  <si>
    <t>E300000979</t>
  </si>
  <si>
    <t>172888-2</t>
  </si>
  <si>
    <t>E300000980</t>
  </si>
  <si>
    <t>828904-1</t>
  </si>
  <si>
    <t>1.2</t>
  </si>
  <si>
    <t>E300000983</t>
  </si>
  <si>
    <t>99-0430-14-04</t>
  </si>
  <si>
    <t>E300000984</t>
  </si>
  <si>
    <t>08-2769-000-000</t>
  </si>
  <si>
    <t>E300000985</t>
  </si>
  <si>
    <t>MERTEN &amp; CO. KG</t>
  </si>
  <si>
    <t>259991A</t>
  </si>
  <si>
    <t>E300000986</t>
  </si>
  <si>
    <t>3069-05</t>
  </si>
  <si>
    <t>E300000987</t>
  </si>
  <si>
    <t>KABELWERKE- RHEINSHEIM</t>
  </si>
  <si>
    <t>2334</t>
  </si>
  <si>
    <t>E300000991</t>
  </si>
  <si>
    <t>COLTRADING</t>
  </si>
  <si>
    <t>DE 5793</t>
  </si>
  <si>
    <t>E300000992</t>
  </si>
  <si>
    <t>DE 0182</t>
  </si>
  <si>
    <t>E300000993</t>
  </si>
  <si>
    <t>7123-2215</t>
  </si>
  <si>
    <t>E300000994</t>
  </si>
  <si>
    <t>12647.123.011</t>
  </si>
  <si>
    <t>E300000995</t>
  </si>
  <si>
    <t>6411-1317</t>
  </si>
  <si>
    <t>E300000997</t>
  </si>
  <si>
    <t>151209</t>
  </si>
  <si>
    <t>ISO4165</t>
  </si>
  <si>
    <t>E300000998</t>
  </si>
  <si>
    <t>IVEK</t>
  </si>
  <si>
    <t>6640104092</t>
  </si>
  <si>
    <t>E300000999</t>
  </si>
  <si>
    <t>16109563696</t>
  </si>
  <si>
    <t>E300001001</t>
  </si>
  <si>
    <t>GESTECKT</t>
  </si>
  <si>
    <t>0300395</t>
  </si>
  <si>
    <t>E300001002</t>
  </si>
  <si>
    <t>6195-0060</t>
  </si>
  <si>
    <t>E300001003</t>
  </si>
  <si>
    <t>6195-0021</t>
  </si>
  <si>
    <t>E300001005</t>
  </si>
  <si>
    <t>14020.562.699</t>
  </si>
  <si>
    <t>E300001006</t>
  </si>
  <si>
    <t>251003</t>
  </si>
  <si>
    <t>E300001008</t>
  </si>
  <si>
    <t>8JA500431-002</t>
  </si>
  <si>
    <t>E300001009</t>
  </si>
  <si>
    <t>FLACHDICHTUNG</t>
  </si>
  <si>
    <t>730 185-002</t>
  </si>
  <si>
    <t>E300001010</t>
  </si>
  <si>
    <t>3X6,3MM / 2X9,5MM; 4X2,8MM - FORM 2</t>
  </si>
  <si>
    <t>K9-1130-0001</t>
  </si>
  <si>
    <t>E300001016</t>
  </si>
  <si>
    <t>42401171</t>
  </si>
  <si>
    <t>E300001017</t>
  </si>
  <si>
    <t>50253211/88</t>
  </si>
  <si>
    <t>E300001018</t>
  </si>
  <si>
    <t>122604</t>
  </si>
  <si>
    <t>E300001024</t>
  </si>
  <si>
    <t>731 423-002</t>
  </si>
  <si>
    <t>E300001025</t>
  </si>
  <si>
    <t>1-1355133-1</t>
  </si>
  <si>
    <t>E300001026</t>
  </si>
  <si>
    <t>2-1418883-1</t>
  </si>
  <si>
    <t>E300001027</t>
  </si>
  <si>
    <t>2-1718324-1</t>
  </si>
  <si>
    <t>E300001028</t>
  </si>
  <si>
    <t>1-1718324-1</t>
  </si>
  <si>
    <t>E300001231</t>
  </si>
  <si>
    <t>SIGNAL</t>
  </si>
  <si>
    <t>LAUTSPRECHER</t>
  </si>
  <si>
    <t>Lautsprecher</t>
  </si>
  <si>
    <t>VISATON</t>
  </si>
  <si>
    <t>S2036/VIS</t>
  </si>
  <si>
    <t>E300001234</t>
  </si>
  <si>
    <t>Zigarettenanzünder bel</t>
  </si>
  <si>
    <t>00008687</t>
  </si>
  <si>
    <t>E300001235</t>
  </si>
  <si>
    <t>Steckdose</t>
  </si>
  <si>
    <t>122010</t>
  </si>
  <si>
    <t>E300001242</t>
  </si>
  <si>
    <t>85083-0300</t>
  </si>
  <si>
    <t>66</t>
  </si>
  <si>
    <t>E300001261</t>
  </si>
  <si>
    <t>AK 671 61</t>
  </si>
  <si>
    <t>BRÜCKE</t>
  </si>
  <si>
    <t>E300001335</t>
  </si>
  <si>
    <t>Diode Yanmar</t>
  </si>
  <si>
    <t>YANMAR</t>
  </si>
  <si>
    <t>7321-9372-90</t>
  </si>
  <si>
    <t>E300001338</t>
  </si>
  <si>
    <t>794942-1</t>
  </si>
  <si>
    <t>E300001341</t>
  </si>
  <si>
    <t>0-2112301-1</t>
  </si>
  <si>
    <t>E300001479</t>
  </si>
  <si>
    <t>929505-1</t>
  </si>
  <si>
    <t>E300001483</t>
  </si>
  <si>
    <t>1-967629-1</t>
  </si>
  <si>
    <t>E300001488</t>
  </si>
  <si>
    <t>192900-0077</t>
  </si>
  <si>
    <t>31</t>
  </si>
  <si>
    <t>E300001489</t>
  </si>
  <si>
    <t>192900-0056</t>
  </si>
  <si>
    <t>E300001490</t>
  </si>
  <si>
    <t>1-1703639-1</t>
  </si>
  <si>
    <t>E300001491</t>
  </si>
  <si>
    <t>3-1355136-9</t>
  </si>
  <si>
    <t>E300001492</t>
  </si>
  <si>
    <t>2-1355123-3</t>
  </si>
  <si>
    <t>E300001495</t>
  </si>
  <si>
    <t>SCHUTZKAPPE 24</t>
  </si>
  <si>
    <t>192900-0344</t>
  </si>
  <si>
    <t>E300001498</t>
  </si>
  <si>
    <t>1-1564520-1</t>
  </si>
  <si>
    <t>E300001499</t>
  </si>
  <si>
    <t>DT06-3S-P006</t>
  </si>
  <si>
    <t>E300001501</t>
  </si>
  <si>
    <t>2NO</t>
  </si>
  <si>
    <t>40A Doppelschließer</t>
  </si>
  <si>
    <t>4RA 003 510-131</t>
  </si>
  <si>
    <t>E300001512</t>
  </si>
  <si>
    <t>301420</t>
  </si>
  <si>
    <t>E300001525</t>
  </si>
  <si>
    <t>1393436-4</t>
  </si>
  <si>
    <t>E300001529</t>
  </si>
  <si>
    <t>FEP</t>
  </si>
  <si>
    <t>42122600</t>
  </si>
  <si>
    <t>E300001536</t>
  </si>
  <si>
    <t>15326660</t>
  </si>
  <si>
    <t>E300001537</t>
  </si>
  <si>
    <t>240PC089S0015</t>
  </si>
  <si>
    <t>E300001539</t>
  </si>
  <si>
    <t>42121100</t>
  </si>
  <si>
    <t>E300001540</t>
  </si>
  <si>
    <t>1 928 403 878</t>
  </si>
  <si>
    <t>E300001541</t>
  </si>
  <si>
    <t>1 928 403 876</t>
  </si>
  <si>
    <t>E300001542</t>
  </si>
  <si>
    <t>1 928 404 900</t>
  </si>
  <si>
    <t>E300001577</t>
  </si>
  <si>
    <t>ZEITRELAIS/ CO</t>
  </si>
  <si>
    <t>X08053</t>
  </si>
  <si>
    <t>E300001592</t>
  </si>
  <si>
    <t>12047662</t>
  </si>
  <si>
    <t>E300001595</t>
  </si>
  <si>
    <t>172168-1</t>
  </si>
  <si>
    <t>E300001606</t>
  </si>
  <si>
    <t>925590-2</t>
  </si>
  <si>
    <t>E300001608</t>
  </si>
  <si>
    <t>Ventilstecker</t>
  </si>
  <si>
    <t>1 284 485 110</t>
  </si>
  <si>
    <t>E300001609</t>
  </si>
  <si>
    <t>1670144-1</t>
  </si>
  <si>
    <t>E300001610</t>
  </si>
  <si>
    <t>1452503-1</t>
  </si>
  <si>
    <t>E300001612</t>
  </si>
  <si>
    <t>1394871-1</t>
  </si>
  <si>
    <t>E300001613</t>
  </si>
  <si>
    <t>1394872-1</t>
  </si>
  <si>
    <t>E300001616</t>
  </si>
  <si>
    <t>ADERENDHUELSE UNISOLIERT</t>
  </si>
  <si>
    <t>DIN 46228</t>
  </si>
  <si>
    <t>1226336-62</t>
  </si>
  <si>
    <t>E300001617</t>
  </si>
  <si>
    <t>Aderendhülse</t>
  </si>
  <si>
    <t>611883-62</t>
  </si>
  <si>
    <t>E300001618</t>
  </si>
  <si>
    <t>2411-002--1805</t>
  </si>
  <si>
    <t>E300001619</t>
  </si>
  <si>
    <t>2414-002-1886</t>
  </si>
  <si>
    <t>E300001621</t>
  </si>
  <si>
    <t>HD10-9-96P-B025</t>
  </si>
  <si>
    <t>E300001622</t>
  </si>
  <si>
    <t>HDC9-JDL082397</t>
  </si>
  <si>
    <t>E300001623</t>
  </si>
  <si>
    <t>DIN 46234-A12-50</t>
  </si>
  <si>
    <t>E300001625</t>
  </si>
  <si>
    <t>121583-0017</t>
  </si>
  <si>
    <t>E300001626</t>
  </si>
  <si>
    <t>121583-0013</t>
  </si>
  <si>
    <t>E300001627</t>
  </si>
  <si>
    <t>030-8614-010</t>
  </si>
  <si>
    <t>E300001628</t>
  </si>
  <si>
    <t>031-8521-010</t>
  </si>
  <si>
    <t>E300001629</t>
  </si>
  <si>
    <t>351-8697-009</t>
  </si>
  <si>
    <t>DIN72551</t>
  </si>
  <si>
    <t>E300001630</t>
  </si>
  <si>
    <t>Hexagonal Nut</t>
  </si>
  <si>
    <t>217-8516-010</t>
  </si>
  <si>
    <t>E300001634</t>
  </si>
  <si>
    <t>09 67 000 3476</t>
  </si>
  <si>
    <t>0.32</t>
  </si>
  <si>
    <t>E300001635</t>
  </si>
  <si>
    <t>09 67 000 3576</t>
  </si>
  <si>
    <t>E300001638</t>
  </si>
  <si>
    <t>6 10 300 13010</t>
  </si>
  <si>
    <t>E300001639</t>
  </si>
  <si>
    <t>611875-62</t>
  </si>
  <si>
    <t>E300001640</t>
  </si>
  <si>
    <t>611794-62</t>
  </si>
  <si>
    <t>E300001641</t>
  </si>
  <si>
    <t>VOGT</t>
  </si>
  <si>
    <t>440508,47</t>
  </si>
  <si>
    <t>E300001654</t>
  </si>
  <si>
    <t>19417-0119</t>
  </si>
  <si>
    <t>E300001655</t>
  </si>
  <si>
    <t>19431-0013</t>
  </si>
  <si>
    <t>E300001656</t>
  </si>
  <si>
    <t>33000-1002</t>
  </si>
  <si>
    <t>0,75</t>
  </si>
  <si>
    <t>E300001657</t>
  </si>
  <si>
    <t>19431-0016</t>
  </si>
  <si>
    <t>5,26</t>
  </si>
  <si>
    <t>3,31</t>
  </si>
  <si>
    <t>E300001668</t>
  </si>
  <si>
    <t>25523.213.178</t>
  </si>
  <si>
    <t>E300001669</t>
  </si>
  <si>
    <t>25704.213.178</t>
  </si>
  <si>
    <t>0.6</t>
  </si>
  <si>
    <t>E300001677</t>
  </si>
  <si>
    <t>60993403</t>
  </si>
  <si>
    <t>E300001678</t>
  </si>
  <si>
    <t>60992607</t>
  </si>
  <si>
    <t>2.3</t>
  </si>
  <si>
    <t>E300001679</t>
  </si>
  <si>
    <t>60993301</t>
  </si>
  <si>
    <t>5.5</t>
  </si>
  <si>
    <t>3.5</t>
  </si>
  <si>
    <t>E300001680</t>
  </si>
  <si>
    <t>60994007</t>
  </si>
  <si>
    <t>E300001697</t>
  </si>
  <si>
    <t>730 801-002</t>
  </si>
  <si>
    <t>E300001700</t>
  </si>
  <si>
    <t>12089188</t>
  </si>
  <si>
    <t>E300001701</t>
  </si>
  <si>
    <t>12089040</t>
  </si>
  <si>
    <t>E300001702</t>
  </si>
  <si>
    <t>12124580</t>
  </si>
  <si>
    <t>E300001706</t>
  </si>
  <si>
    <t>929505-5</t>
  </si>
  <si>
    <t>E300001714</t>
  </si>
  <si>
    <t>110238-04888</t>
  </si>
  <si>
    <t>E300001717</t>
  </si>
  <si>
    <t>1108331</t>
  </si>
  <si>
    <t>E300001752</t>
  </si>
  <si>
    <t>DE 3123</t>
  </si>
  <si>
    <t>E300001766</t>
  </si>
  <si>
    <t>09-0474-780-08</t>
  </si>
  <si>
    <t>E300001856</t>
  </si>
  <si>
    <t>KAPPE</t>
  </si>
  <si>
    <t>1393454-9</t>
  </si>
  <si>
    <t>E300001858</t>
  </si>
  <si>
    <t>Kontakte Hydac</t>
  </si>
  <si>
    <t>2-1411573-1</t>
  </si>
  <si>
    <t>E300001859</t>
  </si>
  <si>
    <t>2-1411594-1</t>
  </si>
  <si>
    <t>E300001861</t>
  </si>
  <si>
    <t>12047767</t>
  </si>
  <si>
    <t>E300001862</t>
  </si>
  <si>
    <t>12064971</t>
  </si>
  <si>
    <t>0.51</t>
  </si>
  <si>
    <t>E300001866</t>
  </si>
  <si>
    <t>6189-0176</t>
  </si>
  <si>
    <t>E300001869</t>
  </si>
  <si>
    <t>85084-0700</t>
  </si>
  <si>
    <t>E300001870</t>
  </si>
  <si>
    <t>19434-0004</t>
  </si>
  <si>
    <t>E300001871</t>
  </si>
  <si>
    <t>19434-0003</t>
  </si>
  <si>
    <t>E300001883</t>
  </si>
  <si>
    <t>15304718</t>
  </si>
  <si>
    <t>E300001884</t>
  </si>
  <si>
    <t>15304719</t>
  </si>
  <si>
    <t>E300001885</t>
  </si>
  <si>
    <t>15304720</t>
  </si>
  <si>
    <t>E300001888</t>
  </si>
  <si>
    <t>BUCHSENGEHÄUSE 26 POLIG</t>
  </si>
  <si>
    <t>3-1437290-7</t>
  </si>
  <si>
    <t>26</t>
  </si>
  <si>
    <t>E300001889</t>
  </si>
  <si>
    <t>HYDRAULIKÖL</t>
  </si>
  <si>
    <t>Hydraulikölfilter komplett</t>
  </si>
  <si>
    <t>E300001890</t>
  </si>
  <si>
    <t>HDP24-24-35PN</t>
  </si>
  <si>
    <t>E300001894</t>
  </si>
  <si>
    <t>HDP26-24-35SN</t>
  </si>
  <si>
    <t>E300001895</t>
  </si>
  <si>
    <t>031-8717-021</t>
  </si>
  <si>
    <t>E300001896</t>
  </si>
  <si>
    <t>031-8717-121</t>
  </si>
  <si>
    <t>E300001903</t>
  </si>
  <si>
    <t>794781-1</t>
  </si>
  <si>
    <t>E300001915</t>
  </si>
  <si>
    <t>211CC3S1120</t>
  </si>
  <si>
    <t>E300001916</t>
  </si>
  <si>
    <t>12129414</t>
  </si>
  <si>
    <t>E300001917</t>
  </si>
  <si>
    <t>AMP STIFTGEHÄUSE 2POLIG</t>
  </si>
  <si>
    <t>106462-1</t>
  </si>
  <si>
    <t>E300001919</t>
  </si>
  <si>
    <t>NO</t>
  </si>
  <si>
    <t>190A</t>
  </si>
  <si>
    <t>1-1414939-4</t>
  </si>
  <si>
    <t>E300001920</t>
  </si>
  <si>
    <t>KOHLER MOTOR</t>
  </si>
  <si>
    <t>301865</t>
  </si>
  <si>
    <t>E300001927</t>
  </si>
  <si>
    <t>AMP 926681-1 HOUSING S012</t>
  </si>
  <si>
    <t>926681-1</t>
  </si>
  <si>
    <t>E300001928</t>
  </si>
  <si>
    <t>7116-1471</t>
  </si>
  <si>
    <t>E300001930</t>
  </si>
  <si>
    <t>03427.311.011</t>
  </si>
  <si>
    <t>DIN43234</t>
  </si>
  <si>
    <t>E300001932</t>
  </si>
  <si>
    <t>1-967325-1</t>
  </si>
  <si>
    <t>E300001933</t>
  </si>
  <si>
    <t>DIN 46234-A8-16</t>
  </si>
  <si>
    <t>E300001934</t>
  </si>
  <si>
    <t>DIN 46211</t>
  </si>
  <si>
    <t>DIN 46225-A8-2,3</t>
  </si>
  <si>
    <t>DIN46211</t>
  </si>
  <si>
    <t>E300001935</t>
  </si>
  <si>
    <t>DIN 46225-A6-3,4</t>
  </si>
  <si>
    <t>E300001936</t>
  </si>
  <si>
    <t>DIN 46225-A5-2,3</t>
  </si>
  <si>
    <t>E300001937</t>
  </si>
  <si>
    <t>DIN 46234-A5-10</t>
  </si>
  <si>
    <t>E300001939</t>
  </si>
  <si>
    <t>8100-0467</t>
  </si>
  <si>
    <t>E300001940</t>
  </si>
  <si>
    <t>8100-0468</t>
  </si>
  <si>
    <t>E300001942</t>
  </si>
  <si>
    <t>7157-7897-60</t>
  </si>
  <si>
    <t>E300001952</t>
  </si>
  <si>
    <t>600140</t>
  </si>
  <si>
    <t>E300001953</t>
  </si>
  <si>
    <t>2A</t>
  </si>
  <si>
    <t>600090</t>
  </si>
  <si>
    <t>E300001954</t>
  </si>
  <si>
    <t>Cable seal</t>
  </si>
  <si>
    <t>600100</t>
  </si>
  <si>
    <t>E300001955</t>
  </si>
  <si>
    <t>600110</t>
  </si>
  <si>
    <t>E300001956</t>
  </si>
  <si>
    <t>600120</t>
  </si>
  <si>
    <t>E300001957</t>
  </si>
  <si>
    <t>600130</t>
  </si>
  <si>
    <t>E300001958</t>
  </si>
  <si>
    <t>600160</t>
  </si>
  <si>
    <t>E300001959</t>
  </si>
  <si>
    <t>KABELSCHUH M10</t>
  </si>
  <si>
    <t>DIN 46234-A10-16-25</t>
  </si>
  <si>
    <t>E300001960</t>
  </si>
  <si>
    <t>03433.311.011</t>
  </si>
  <si>
    <t>E300001963</t>
  </si>
  <si>
    <t>DIN 46343 6.3 PLUG</t>
  </si>
  <si>
    <t>DIN 46343 6.3</t>
  </si>
  <si>
    <t>E300001966</t>
  </si>
  <si>
    <t>SCHRITTRELAIS/CO</t>
  </si>
  <si>
    <t>N5-1001-0001</t>
  </si>
  <si>
    <t>E300001967</t>
  </si>
  <si>
    <t>INTERVALL WISCHEN WASCHEN</t>
  </si>
  <si>
    <t>10 A / 20 A</t>
  </si>
  <si>
    <t>5WG 996 165-00</t>
  </si>
  <si>
    <t>DIN7168</t>
  </si>
  <si>
    <t>E300001968</t>
  </si>
  <si>
    <t>CO</t>
  </si>
  <si>
    <t>40/60A</t>
  </si>
  <si>
    <t>V 23134-A0052-C643</t>
  </si>
  <si>
    <t>E300001970</t>
  </si>
  <si>
    <t>ZEITRELAIS MINISPS 60S</t>
  </si>
  <si>
    <t>95914</t>
  </si>
  <si>
    <t>E300001971</t>
  </si>
  <si>
    <t>F80161</t>
  </si>
  <si>
    <t>E300001972</t>
  </si>
  <si>
    <t>10/15A</t>
  </si>
  <si>
    <t>N2-1225-0013</t>
  </si>
  <si>
    <t>E300001973</t>
  </si>
  <si>
    <t>KRA-101575</t>
  </si>
  <si>
    <t>E300001976</t>
  </si>
  <si>
    <t>0462-201-16141</t>
  </si>
  <si>
    <t>E300001977</t>
  </si>
  <si>
    <t>0460-202-16141</t>
  </si>
  <si>
    <t>E300001981</t>
  </si>
  <si>
    <t>601125</t>
  </si>
  <si>
    <t>E300001982</t>
  </si>
  <si>
    <t>LITTELFUSE</t>
  </si>
  <si>
    <t>0498030.H</t>
  </si>
  <si>
    <t>E300001986</t>
  </si>
  <si>
    <t>0498080.H</t>
  </si>
  <si>
    <t>E300001991</t>
  </si>
  <si>
    <t>WIRE GROUP_WN</t>
  </si>
  <si>
    <t>FLRY-A automobile cable</t>
  </si>
  <si>
    <t>E300001995</t>
  </si>
  <si>
    <t>200A</t>
  </si>
  <si>
    <t>RELAIS 200A</t>
  </si>
  <si>
    <t>AV-18-0091</t>
  </si>
  <si>
    <t>E300001997</t>
  </si>
  <si>
    <t>DIODE 1N5400</t>
  </si>
  <si>
    <t>ON SEMICONDUCTOR</t>
  </si>
  <si>
    <t>1N5400G</t>
  </si>
  <si>
    <t>E300002002</t>
  </si>
  <si>
    <t>828905-1</t>
  </si>
  <si>
    <t>E300002031</t>
  </si>
  <si>
    <t>DIODE 1N4004</t>
  </si>
  <si>
    <t>1N4004</t>
  </si>
  <si>
    <t>E300002047</t>
  </si>
  <si>
    <t>ADAPTER MEGA/MINI</t>
  </si>
  <si>
    <t>AK 601002007</t>
  </si>
  <si>
    <t>E300002050</t>
  </si>
  <si>
    <t>50420-8000</t>
  </si>
  <si>
    <t>E300002055</t>
  </si>
  <si>
    <t>OBD2 SOCKET</t>
  </si>
  <si>
    <t>51115-1601</t>
  </si>
  <si>
    <t>E300002060</t>
  </si>
  <si>
    <t>3-1418480-1</t>
  </si>
  <si>
    <t>E300002064</t>
  </si>
  <si>
    <t>2112301-1</t>
  </si>
  <si>
    <t>E300002065</t>
  </si>
  <si>
    <t>1708334</t>
  </si>
  <si>
    <t>E300002077</t>
  </si>
  <si>
    <t>BUCHSE 58POL TTC 580</t>
  </si>
  <si>
    <t>50390396</t>
  </si>
  <si>
    <t>58</t>
  </si>
  <si>
    <t>E300002078</t>
  </si>
  <si>
    <t>BUCHSE 96POL TTC 580</t>
  </si>
  <si>
    <t>50390395</t>
  </si>
  <si>
    <t>96</t>
  </si>
  <si>
    <t>E300002111</t>
  </si>
  <si>
    <t>BLINKRELAIS WANDBEFESTIGUNG</t>
  </si>
  <si>
    <t>19100000</t>
  </si>
  <si>
    <t>E300002117</t>
  </si>
  <si>
    <t>DT06-6S-E004</t>
  </si>
  <si>
    <t>E300002126</t>
  </si>
  <si>
    <t>DT06-6S-PO12</t>
  </si>
  <si>
    <t>E300002131</t>
  </si>
  <si>
    <t>WIDERSTAND 3K6</t>
  </si>
  <si>
    <t>WIDERSTAND 3,6 kOHM</t>
  </si>
  <si>
    <t>Widerstand 3,6 kOhm</t>
  </si>
  <si>
    <t>CFR50J3K6</t>
  </si>
  <si>
    <t>E300002132</t>
  </si>
  <si>
    <t>WIDERSTAND 18K</t>
  </si>
  <si>
    <t>WIDERSTAND 18 kOHM</t>
  </si>
  <si>
    <t>Widerstand 18 kOhm</t>
  </si>
  <si>
    <t>CFR50J18K</t>
  </si>
  <si>
    <t>E300002136</t>
  </si>
  <si>
    <t>600470</t>
  </si>
  <si>
    <t>E300002141</t>
  </si>
  <si>
    <t>WIDERSTAND 1K</t>
  </si>
  <si>
    <t>WIDERSTAND 1 kOHM</t>
  </si>
  <si>
    <t>CFR50J1K0</t>
  </si>
  <si>
    <t>E300002148</t>
  </si>
  <si>
    <t>BATTERIEKLEMME PLUS 3POL</t>
  </si>
  <si>
    <t>15-07701</t>
  </si>
  <si>
    <t>E300002150</t>
  </si>
  <si>
    <t>WIDERSTAND 100R</t>
  </si>
  <si>
    <t>WIDERSTAND 100 OHM</t>
  </si>
  <si>
    <t>CFR50J100R</t>
  </si>
  <si>
    <t>E300002151</t>
  </si>
  <si>
    <t>WIDERSTAND 9,1 kOHM</t>
  </si>
  <si>
    <t>CFR50J9K1</t>
  </si>
  <si>
    <t>E300002153</t>
  </si>
  <si>
    <t>50253445</t>
  </si>
  <si>
    <t>E300002154</t>
  </si>
  <si>
    <t>50253344</t>
  </si>
  <si>
    <t>E300002155</t>
  </si>
  <si>
    <t>8JB 001 935-031</t>
  </si>
  <si>
    <t>NATO-OLIV</t>
  </si>
  <si>
    <t>E300002156</t>
  </si>
  <si>
    <t>8JB 007 242-021</t>
  </si>
  <si>
    <t>E300002178</t>
  </si>
  <si>
    <t>ANSCHLAGTEILGRUPPE</t>
  </si>
  <si>
    <t>DIN 46345 SOCKET</t>
  </si>
  <si>
    <t>DIN 46345 6:3</t>
  </si>
  <si>
    <t>E300002206</t>
  </si>
  <si>
    <t>RINGKABELSCHUH 25MM²/M8/90°</t>
  </si>
  <si>
    <t>164R8</t>
  </si>
  <si>
    <t>DIN46235</t>
  </si>
  <si>
    <t>E300002207</t>
  </si>
  <si>
    <t>RINGKABELSCHUH 25MM²/M10/90°</t>
  </si>
  <si>
    <t>164R10</t>
  </si>
  <si>
    <t>DIN43235</t>
  </si>
  <si>
    <t>E300002218</t>
  </si>
  <si>
    <t>WIDERSTAND 120R</t>
  </si>
  <si>
    <t>WIDERSTAND 120 OHM</t>
  </si>
  <si>
    <t>CFR50J120R</t>
  </si>
  <si>
    <t>E300002221</t>
  </si>
  <si>
    <t>03412.311.011</t>
  </si>
  <si>
    <t>E300002233</t>
  </si>
  <si>
    <t>1-963449-2</t>
  </si>
  <si>
    <t>29</t>
  </si>
  <si>
    <t>E300002239</t>
  </si>
  <si>
    <t>8JB 001 943-003</t>
  </si>
  <si>
    <t>E300002242</t>
  </si>
  <si>
    <t>6,3 FASTIN-FSTON 250 Series</t>
  </si>
  <si>
    <t>160914-2</t>
  </si>
  <si>
    <t>E300002243</t>
  </si>
  <si>
    <t>5-160429-1</t>
  </si>
  <si>
    <t>E300002244</t>
  </si>
  <si>
    <t>2-964449-1</t>
  </si>
  <si>
    <t>E300002245</t>
  </si>
  <si>
    <t>1-967239-1</t>
  </si>
  <si>
    <t>E300002246</t>
  </si>
  <si>
    <t>929937-3</t>
  </si>
  <si>
    <t>E300002247</t>
  </si>
  <si>
    <t>Superseal 1.5 Series</t>
  </si>
  <si>
    <t>282110-1</t>
  </si>
  <si>
    <t>E300002250</t>
  </si>
  <si>
    <t>5-160446-5</t>
  </si>
  <si>
    <t>E300002256</t>
  </si>
  <si>
    <t>25245-212-004</t>
  </si>
  <si>
    <t>E300002260</t>
  </si>
  <si>
    <t>MATE-N-LOCK 1p COM</t>
  </si>
  <si>
    <t>1-480351-0</t>
  </si>
  <si>
    <t>E300002274</t>
  </si>
  <si>
    <t>2-963212-1</t>
  </si>
  <si>
    <t>E300002275</t>
  </si>
  <si>
    <t>2-967239-1</t>
  </si>
  <si>
    <t>E300002286</t>
  </si>
  <si>
    <t>12162261</t>
  </si>
  <si>
    <t>E300002289</t>
  </si>
  <si>
    <t>SCHÜTZ</t>
  </si>
  <si>
    <t>Hauptschütz 12V</t>
  </si>
  <si>
    <t>LINDE MATERIAL HANDLING</t>
  </si>
  <si>
    <t>28803608201</t>
  </si>
  <si>
    <t>E300002290</t>
  </si>
  <si>
    <t>1-480349-0</t>
  </si>
  <si>
    <t>E300002297</t>
  </si>
  <si>
    <t>160450-2</t>
  </si>
  <si>
    <t>E300002300</t>
  </si>
  <si>
    <t>"SOCKET FDU G90</t>
  </si>
  <si>
    <t>16.08380</t>
  </si>
  <si>
    <t>E300002302</t>
  </si>
  <si>
    <t>SOCKET CBASX FL90</t>
  </si>
  <si>
    <t>1708310</t>
  </si>
  <si>
    <t>E300002311</t>
  </si>
  <si>
    <t>174359-2</t>
  </si>
  <si>
    <t>E300002313</t>
  </si>
  <si>
    <t>1062-14-0122</t>
  </si>
  <si>
    <t>E300002316</t>
  </si>
  <si>
    <t>68503-1602</t>
  </si>
  <si>
    <t>E300002317</t>
  </si>
  <si>
    <t>57964-9802</t>
  </si>
  <si>
    <t>E300002322</t>
  </si>
  <si>
    <t>1-967281-1</t>
  </si>
  <si>
    <t>42</t>
  </si>
  <si>
    <t>E300002323</t>
  </si>
  <si>
    <t>46346 - B 6,3 - 2,5</t>
  </si>
  <si>
    <t>E300002326</t>
  </si>
  <si>
    <t>180984-0</t>
  </si>
  <si>
    <t>E300002327</t>
  </si>
  <si>
    <t>REMA</t>
  </si>
  <si>
    <t>75051-01</t>
  </si>
  <si>
    <t>E300002328</t>
  </si>
  <si>
    <t>DICHTUNGSHÜLLE</t>
  </si>
  <si>
    <t>DT3S-BT</t>
  </si>
  <si>
    <t>E300002331</t>
  </si>
  <si>
    <t>0298060.ZXB</t>
  </si>
  <si>
    <t>E300002333</t>
  </si>
  <si>
    <t>0298080.ZXB</t>
  </si>
  <si>
    <t>E300002334</t>
  </si>
  <si>
    <t>600900</t>
  </si>
  <si>
    <t>ISO8820-3</t>
  </si>
  <si>
    <t>E300002337</t>
  </si>
  <si>
    <t>7123-2815</t>
  </si>
  <si>
    <t>E300002338</t>
  </si>
  <si>
    <t>23A</t>
  </si>
  <si>
    <t>0498023.H</t>
  </si>
  <si>
    <t>E300002339</t>
  </si>
  <si>
    <t>0498040H</t>
  </si>
  <si>
    <t>E300002340</t>
  </si>
  <si>
    <t>0498050.H</t>
  </si>
  <si>
    <t>E300002341</t>
  </si>
  <si>
    <t>0498060.H</t>
  </si>
  <si>
    <t>E300002342</t>
  </si>
  <si>
    <t>70A</t>
  </si>
  <si>
    <t>0498070.H</t>
  </si>
  <si>
    <t>E300002343</t>
  </si>
  <si>
    <t>0498100.H</t>
  </si>
  <si>
    <t>BL</t>
  </si>
  <si>
    <t>E300002344</t>
  </si>
  <si>
    <t>0498125.H</t>
  </si>
  <si>
    <t>E300002345</t>
  </si>
  <si>
    <t>0498150.H</t>
  </si>
  <si>
    <t>E300002346</t>
  </si>
  <si>
    <t>4X4,8MM/5X6,3MM</t>
  </si>
  <si>
    <t>17886.000.000</t>
  </si>
  <si>
    <t>E300002347</t>
  </si>
  <si>
    <t>6X4,8MM/4X6,3MM</t>
  </si>
  <si>
    <t>17719.000.000</t>
  </si>
  <si>
    <t>E300002352</t>
  </si>
  <si>
    <t>1-1564330-1</t>
  </si>
  <si>
    <t>E300002353</t>
  </si>
  <si>
    <t>1-1564534-1</t>
  </si>
  <si>
    <t>E300002354</t>
  </si>
  <si>
    <t>2X9,5MM/7X6,3MM</t>
  </si>
  <si>
    <t>0101494</t>
  </si>
  <si>
    <t>E300002355</t>
  </si>
  <si>
    <t>1107741</t>
  </si>
  <si>
    <t>E300002356</t>
  </si>
  <si>
    <t>1708501</t>
  </si>
  <si>
    <t>E300002357</t>
  </si>
  <si>
    <t>1708503</t>
  </si>
  <si>
    <t>E300002358</t>
  </si>
  <si>
    <t>HDP26-24-18SE</t>
  </si>
  <si>
    <t>E300002361</t>
  </si>
  <si>
    <t>6473418-1</t>
  </si>
  <si>
    <t>E300002362</t>
  </si>
  <si>
    <t>3-1437290-8</t>
  </si>
  <si>
    <t>E300002363</t>
  </si>
  <si>
    <t>1708400</t>
  </si>
  <si>
    <t>E300002364</t>
  </si>
  <si>
    <t>1708401</t>
  </si>
  <si>
    <t>E300002366</t>
  </si>
  <si>
    <t>12X6,3MM/18X4,8MM</t>
  </si>
  <si>
    <t>Micro Relais Träger</t>
  </si>
  <si>
    <t>301484</t>
  </si>
  <si>
    <t>30</t>
  </si>
  <si>
    <t>E300002367</t>
  </si>
  <si>
    <t>301486</t>
  </si>
  <si>
    <t>E300002368</t>
  </si>
  <si>
    <t>282192-1</t>
  </si>
  <si>
    <t>E300002369</t>
  </si>
  <si>
    <t>2-965421-1</t>
  </si>
  <si>
    <t>E300002371</t>
  </si>
  <si>
    <t>26317.201.179</t>
  </si>
  <si>
    <t>E300002373</t>
  </si>
  <si>
    <t>26187.213.178</t>
  </si>
  <si>
    <t>E300002375</t>
  </si>
  <si>
    <t>1241418-4</t>
  </si>
  <si>
    <t>E300002376</t>
  </si>
  <si>
    <t>1719043-1</t>
  </si>
  <si>
    <t>E300002378</t>
  </si>
  <si>
    <t>1060-14-0122</t>
  </si>
  <si>
    <t>E300002381</t>
  </si>
  <si>
    <t>ALBRIGHT INTERNATIONAL</t>
  </si>
  <si>
    <t>SW60B-2 12V CO</t>
  </si>
  <si>
    <t>E300002384</t>
  </si>
  <si>
    <t>39-01-2161</t>
  </si>
  <si>
    <t>E300002385</t>
  </si>
  <si>
    <t>121583-0012</t>
  </si>
  <si>
    <t>E300002386</t>
  </si>
  <si>
    <t>121583-0016</t>
  </si>
  <si>
    <t>E300002387</t>
  </si>
  <si>
    <t>969043-1</t>
  </si>
  <si>
    <t>E300002388</t>
  </si>
  <si>
    <t>39-00-0062</t>
  </si>
  <si>
    <t>E300002389</t>
  </si>
  <si>
    <t>1-967625-2</t>
  </si>
  <si>
    <t>E300002390</t>
  </si>
  <si>
    <t>1-967625-6</t>
  </si>
  <si>
    <t>E300002391</t>
  </si>
  <si>
    <t>42122900</t>
  </si>
  <si>
    <t>E300002392</t>
  </si>
  <si>
    <t>480435-0</t>
  </si>
  <si>
    <t>E300002393</t>
  </si>
  <si>
    <t>42161000</t>
  </si>
  <si>
    <t>E300002394</t>
  </si>
  <si>
    <t>15327010</t>
  </si>
  <si>
    <t>E300002396</t>
  </si>
  <si>
    <t>626062-0</t>
  </si>
  <si>
    <t>E300002397</t>
  </si>
  <si>
    <t>1393454-5</t>
  </si>
  <si>
    <t>E300002399</t>
  </si>
  <si>
    <t>1607500</t>
  </si>
  <si>
    <t>E300002400</t>
  </si>
  <si>
    <t>67 121</t>
  </si>
  <si>
    <t>E300002401</t>
  </si>
  <si>
    <t>WIDERSTAND 1K5</t>
  </si>
  <si>
    <t>WIDERSTAND 1,5 kOHM</t>
  </si>
  <si>
    <t>CFR50J1K5</t>
  </si>
  <si>
    <t>E300002404</t>
  </si>
  <si>
    <t>12052641</t>
  </si>
  <si>
    <t>E300002405</t>
  </si>
  <si>
    <t>DIN 46234-A10-6</t>
  </si>
  <si>
    <t>E300002406</t>
  </si>
  <si>
    <t>DIN 46234-A10-16</t>
  </si>
  <si>
    <t>E300002407</t>
  </si>
  <si>
    <t>FESTSTELLMUTTER</t>
  </si>
  <si>
    <t>192900-0487</t>
  </si>
  <si>
    <t>E300002410</t>
  </si>
  <si>
    <t>20/30A</t>
  </si>
  <si>
    <t>WEHRLE</t>
  </si>
  <si>
    <t>20201000</t>
  </si>
  <si>
    <t>E300002411</t>
  </si>
  <si>
    <t>44.20911</t>
  </si>
  <si>
    <t>E300002412</t>
  </si>
  <si>
    <t>600910</t>
  </si>
  <si>
    <t>E300002415</t>
  </si>
  <si>
    <t>8JS 711 683-202</t>
  </si>
  <si>
    <t>E300002416</t>
  </si>
  <si>
    <t>166.7000.4502</t>
  </si>
  <si>
    <t>BG</t>
  </si>
  <si>
    <t>E300002417</t>
  </si>
  <si>
    <t>166.6885.5201</t>
  </si>
  <si>
    <t>ISO14001:2004</t>
  </si>
  <si>
    <t>E300002418</t>
  </si>
  <si>
    <t>42125300</t>
  </si>
  <si>
    <t>E300002419</t>
  </si>
  <si>
    <t>42064800</t>
  </si>
  <si>
    <t>E300002420</t>
  </si>
  <si>
    <t>1-967626-6</t>
  </si>
  <si>
    <t>E300002421</t>
  </si>
  <si>
    <t>DT4S-BT</t>
  </si>
  <si>
    <t>E300002427</t>
  </si>
  <si>
    <t>AKTOR</t>
  </si>
  <si>
    <t>MAGNET</t>
  </si>
  <si>
    <t>BREMSE</t>
  </si>
  <si>
    <t>MAGNET-FEDERKRAFTBREMSE</t>
  </si>
  <si>
    <t>INTORQ</t>
  </si>
  <si>
    <t>BFK457-0314 RL20E</t>
  </si>
  <si>
    <t>E300002435</t>
  </si>
  <si>
    <t>Deutsch HDP24-24-47SE</t>
  </si>
  <si>
    <t>HDP24-24-47SE</t>
  </si>
  <si>
    <t>47</t>
  </si>
  <si>
    <t>E300002436</t>
  </si>
  <si>
    <t>Deutsch 1062-16-0677 SOCKET</t>
  </si>
  <si>
    <t>1062-16-0677</t>
  </si>
  <si>
    <t>E300002437</t>
  </si>
  <si>
    <t>Nut</t>
  </si>
  <si>
    <t>2411-001-2405</t>
  </si>
  <si>
    <t>E300002438</t>
  </si>
  <si>
    <t>2414-001-2486</t>
  </si>
  <si>
    <t>E300002441</t>
  </si>
  <si>
    <t>3-1670214-1</t>
  </si>
  <si>
    <t>E300002442</t>
  </si>
  <si>
    <t>1-963212-1</t>
  </si>
  <si>
    <t>E300002443</t>
  </si>
  <si>
    <t>929939-3</t>
  </si>
  <si>
    <t>E300002457</t>
  </si>
  <si>
    <t>ARGO HYTOS GMBH</t>
  </si>
  <si>
    <t>31999000</t>
  </si>
  <si>
    <t>E300002487</t>
  </si>
  <si>
    <t>HD16-9-96S</t>
  </si>
  <si>
    <t>E300002488</t>
  </si>
  <si>
    <t>M902-2191</t>
  </si>
  <si>
    <t>E300002489</t>
  </si>
  <si>
    <t>ÜBERWURFMUTTER</t>
  </si>
  <si>
    <t>M902-2041</t>
  </si>
  <si>
    <t>E300002509</t>
  </si>
  <si>
    <t>0298040.ZXB</t>
  </si>
  <si>
    <t>E300002512</t>
  </si>
  <si>
    <t>3FG 007 728-857</t>
  </si>
  <si>
    <t>E300002558</t>
  </si>
  <si>
    <t>KRA-101523</t>
  </si>
  <si>
    <t>E300002567</t>
  </si>
  <si>
    <t>166.7000.5202</t>
  </si>
  <si>
    <t>E300002570</t>
  </si>
  <si>
    <t>Connector/ Stecker LED</t>
  </si>
  <si>
    <t>DT06-2S-SDT-CE28</t>
  </si>
  <si>
    <t>TP</t>
  </si>
  <si>
    <t>E300002571</t>
  </si>
  <si>
    <t>03291.325.011</t>
  </si>
  <si>
    <t>E300002573</t>
  </si>
  <si>
    <t>W2S-SDT-12V</t>
  </si>
  <si>
    <t>E300002582</t>
  </si>
  <si>
    <t>15326815</t>
  </si>
  <si>
    <t>E300002591</t>
  </si>
  <si>
    <t>031-8717-122</t>
  </si>
  <si>
    <t>E300002592</t>
  </si>
  <si>
    <t>031-8717-022</t>
  </si>
  <si>
    <t>E300002604</t>
  </si>
  <si>
    <t>W3S-1939</t>
  </si>
  <si>
    <t>E300002605</t>
  </si>
  <si>
    <t>3-1447221-4</t>
  </si>
  <si>
    <t>E300002606</t>
  </si>
  <si>
    <t>E300002610</t>
  </si>
  <si>
    <t>1108332</t>
  </si>
  <si>
    <t>E300002612</t>
  </si>
  <si>
    <t>1108330</t>
  </si>
  <si>
    <t>E300002613</t>
  </si>
  <si>
    <t>DURCHFÜHRUNG</t>
  </si>
  <si>
    <t>GUMMI FISCHER KG</t>
  </si>
  <si>
    <t>383</t>
  </si>
  <si>
    <t>E300002615</t>
  </si>
  <si>
    <t>1394511-1</t>
  </si>
  <si>
    <t>2.7</t>
  </si>
  <si>
    <t>E300002616</t>
  </si>
  <si>
    <t>1394512-1</t>
  </si>
  <si>
    <t>3.7</t>
  </si>
  <si>
    <t>E300002617</t>
  </si>
  <si>
    <t>967652-1</t>
  </si>
  <si>
    <t>TRANSPARENT</t>
  </si>
  <si>
    <t>E300002620</t>
  </si>
  <si>
    <t>75070-02</t>
  </si>
  <si>
    <t>E300002622</t>
  </si>
  <si>
    <t>0302330</t>
  </si>
  <si>
    <t>E300002624</t>
  </si>
  <si>
    <t>4507770</t>
  </si>
  <si>
    <t>E300002627</t>
  </si>
  <si>
    <t>4507771</t>
  </si>
  <si>
    <t>E300002638</t>
  </si>
  <si>
    <t>1393457-3</t>
  </si>
  <si>
    <t>E300002639</t>
  </si>
  <si>
    <t>AUTOKABEL</t>
  </si>
  <si>
    <t>00235</t>
  </si>
  <si>
    <t>E300002640</t>
  </si>
  <si>
    <t>DT12S-BT</t>
  </si>
  <si>
    <t>E300002651</t>
  </si>
  <si>
    <t>1062-16-0622</t>
  </si>
  <si>
    <t>E300002653</t>
  </si>
  <si>
    <t>UNIBLECH</t>
  </si>
  <si>
    <t>1000302723</t>
  </si>
  <si>
    <t>E300002654</t>
  </si>
  <si>
    <t>1000302753</t>
  </si>
  <si>
    <t>E300002655</t>
  </si>
  <si>
    <t>65-0798-085-01</t>
  </si>
  <si>
    <t>E300002660</t>
  </si>
  <si>
    <t>1544227-1</t>
  </si>
  <si>
    <t>E300002662</t>
  </si>
  <si>
    <t>12065287</t>
  </si>
  <si>
    <t>E300002670</t>
  </si>
  <si>
    <t>9-1563173-9</t>
  </si>
  <si>
    <t>E300002671</t>
  </si>
  <si>
    <t>9-1563172-9</t>
  </si>
  <si>
    <t>E300002672</t>
  </si>
  <si>
    <t>0-1452503-1</t>
  </si>
  <si>
    <t>E300002673</t>
  </si>
  <si>
    <t>1452409-2</t>
  </si>
  <si>
    <t>E300002674</t>
  </si>
  <si>
    <t>1452408-2</t>
  </si>
  <si>
    <t>E300002676</t>
  </si>
  <si>
    <t>1-1452424-1</t>
  </si>
  <si>
    <t>E300002677</t>
  </si>
  <si>
    <t>1452421-1</t>
  </si>
  <si>
    <t>E300002678</t>
  </si>
  <si>
    <t>1452388-2</t>
  </si>
  <si>
    <t>E300002679</t>
  </si>
  <si>
    <t>1452389-1</t>
  </si>
  <si>
    <t>E300002680</t>
  </si>
  <si>
    <t>HDP26-24-47PE-L017</t>
  </si>
  <si>
    <t>E300002681</t>
  </si>
  <si>
    <t>75053-01</t>
  </si>
  <si>
    <t>E300002683</t>
  </si>
  <si>
    <t>927771-3</t>
  </si>
  <si>
    <t>E300002685</t>
  </si>
  <si>
    <t>75070-03</t>
  </si>
  <si>
    <t>E300002686</t>
  </si>
  <si>
    <t>1107930</t>
  </si>
  <si>
    <t>E300002687</t>
  </si>
  <si>
    <t>KODIER PIN</t>
  </si>
  <si>
    <t>75057-01</t>
  </si>
  <si>
    <t>E300002688</t>
  </si>
  <si>
    <t>GEHÄUSE CODING "A" OHNE FLANSCH</t>
  </si>
  <si>
    <t>1-1564412-1</t>
  </si>
  <si>
    <t>E300002689</t>
  </si>
  <si>
    <t>75233-01</t>
  </si>
  <si>
    <t>E300002690</t>
  </si>
  <si>
    <t>75231-01</t>
  </si>
  <si>
    <t>E300002692</t>
  </si>
  <si>
    <t>GEHÄUSE CODING "A"</t>
  </si>
  <si>
    <t>1-1563759-1</t>
  </si>
  <si>
    <t>E300002693</t>
  </si>
  <si>
    <t>1060-16-0677</t>
  </si>
  <si>
    <t>E300002701</t>
  </si>
  <si>
    <t>75560-01</t>
  </si>
  <si>
    <t>E300002702</t>
  </si>
  <si>
    <t>MUR550AFPG</t>
  </si>
  <si>
    <t>E300002708</t>
  </si>
  <si>
    <t>CO / LÖSCHDIODE</t>
  </si>
  <si>
    <t>20/35A</t>
  </si>
  <si>
    <t>SONG CHUAN</t>
  </si>
  <si>
    <t>871-1C-S-D1-24VDC</t>
  </si>
  <si>
    <t>E300002710</t>
  </si>
  <si>
    <t>1-963217-1</t>
  </si>
  <si>
    <t>E300002712</t>
  </si>
  <si>
    <t>WIDERSTAND 2K2</t>
  </si>
  <si>
    <t>CFR25J2K2</t>
  </si>
  <si>
    <t>E300002713</t>
  </si>
  <si>
    <t>964269-5</t>
  </si>
  <si>
    <t>E300002714</t>
  </si>
  <si>
    <t>STIFTKONTAKT TAB 1.6x0.6MM</t>
  </si>
  <si>
    <t>1703278-2</t>
  </si>
  <si>
    <t>E300002719</t>
  </si>
  <si>
    <t>N</t>
  </si>
  <si>
    <t>E300002720</t>
  </si>
  <si>
    <t>1-962349-1</t>
  </si>
  <si>
    <t>GR</t>
  </si>
  <si>
    <t>E300002730</t>
  </si>
  <si>
    <t>E300002731</t>
  </si>
  <si>
    <t>78180-01</t>
  </si>
  <si>
    <t>E300002732</t>
  </si>
  <si>
    <t>1-963214-1</t>
  </si>
  <si>
    <t>E300002733</t>
  </si>
  <si>
    <t>KABELDURCHFÜHRUNG</t>
  </si>
  <si>
    <t>HEYMAN</t>
  </si>
  <si>
    <t>206568</t>
  </si>
  <si>
    <t>E300002735</t>
  </si>
  <si>
    <t>160743-4</t>
  </si>
  <si>
    <t>E300002737</t>
  </si>
  <si>
    <t>1-962841-1</t>
  </si>
  <si>
    <t>E300002747</t>
  </si>
  <si>
    <t>CTC Gehäuse 24pol</t>
  </si>
  <si>
    <t>132015-0076</t>
  </si>
  <si>
    <t>E300002748</t>
  </si>
  <si>
    <t>CTC Gehäuse 16pol</t>
  </si>
  <si>
    <t>132015-0075</t>
  </si>
  <si>
    <t>E300002762</t>
  </si>
  <si>
    <t>1 928 403 736</t>
  </si>
  <si>
    <t>E300002763</t>
  </si>
  <si>
    <t>1 928 404 993</t>
  </si>
  <si>
    <t>E300002764</t>
  </si>
  <si>
    <t>DTMH06-2SA</t>
  </si>
  <si>
    <t>E300002766</t>
  </si>
  <si>
    <t>2-967325-2</t>
  </si>
  <si>
    <t>E300002767</t>
  </si>
  <si>
    <t>1-2112035-1</t>
  </si>
  <si>
    <t>E300002770</t>
  </si>
  <si>
    <t>1-2112041-1</t>
  </si>
  <si>
    <t>E300002771</t>
  </si>
  <si>
    <t>99-1437-812-05</t>
  </si>
  <si>
    <t>0.15</t>
  </si>
  <si>
    <t>E300002772</t>
  </si>
  <si>
    <t>99-1436-812-05</t>
  </si>
  <si>
    <t>E300002774</t>
  </si>
  <si>
    <t>1-962919-1</t>
  </si>
  <si>
    <t>E300002776</t>
  </si>
  <si>
    <t>99-5671-700-08</t>
  </si>
  <si>
    <t>E300002778</t>
  </si>
  <si>
    <t>99-5672-700-08</t>
  </si>
  <si>
    <t>E300002784</t>
  </si>
  <si>
    <t>2POL HDSCS CODE B</t>
  </si>
  <si>
    <t>2-1703841-1</t>
  </si>
  <si>
    <t>E300002785</t>
  </si>
  <si>
    <t>2POL HDSCS CODE A</t>
  </si>
  <si>
    <t>1-1703841-1</t>
  </si>
  <si>
    <t>E300002786</t>
  </si>
  <si>
    <t>1-1703839-1</t>
  </si>
  <si>
    <t>E300002787</t>
  </si>
  <si>
    <t>2-1703839-1</t>
  </si>
  <si>
    <t>E300002790</t>
  </si>
  <si>
    <t>WIDERSTAND 100K</t>
  </si>
  <si>
    <t>CFR25J100K</t>
  </si>
  <si>
    <t>E300002791</t>
  </si>
  <si>
    <t>CFR25J10K</t>
  </si>
  <si>
    <t>E300002792</t>
  </si>
  <si>
    <t>WIDERSTAND 2K</t>
  </si>
  <si>
    <t>CFR50J2K0</t>
  </si>
  <si>
    <t>E300002794</t>
  </si>
  <si>
    <t>WIDERSTAND 5K1</t>
  </si>
  <si>
    <t>CFR50J5K1</t>
  </si>
  <si>
    <t>E300002797</t>
  </si>
  <si>
    <t>192900-0319</t>
  </si>
  <si>
    <t>E300002798</t>
  </si>
  <si>
    <t>192900-0496</t>
  </si>
  <si>
    <t>E300002799</t>
  </si>
  <si>
    <t>1-1418390-1</t>
  </si>
  <si>
    <t>E300002800</t>
  </si>
  <si>
    <t>61-0799-085-00</t>
  </si>
  <si>
    <t>E300002801</t>
  </si>
  <si>
    <t>KABELSCHUH M6</t>
  </si>
  <si>
    <t>RINGKABELSCHUH 10MM²/M6/90°</t>
  </si>
  <si>
    <t>AMK11810</t>
  </si>
  <si>
    <t>E300002802</t>
  </si>
  <si>
    <t>RINGKABELSCHUH 16MM²/M6/90°</t>
  </si>
  <si>
    <t>AMK11820</t>
  </si>
  <si>
    <t>E300002803</t>
  </si>
  <si>
    <t>RINGKABELSCHUH 25MM²/M6/90°</t>
  </si>
  <si>
    <t>AMK11830</t>
  </si>
  <si>
    <t>E300002805</t>
  </si>
  <si>
    <t>61-0795-085-00</t>
  </si>
  <si>
    <t>E300002806</t>
  </si>
  <si>
    <t>61-0800-085-00</t>
  </si>
  <si>
    <t>E300002808</t>
  </si>
  <si>
    <t>61-0797-085-00</t>
  </si>
  <si>
    <t>E300002812</t>
  </si>
  <si>
    <t>64322-1039</t>
  </si>
  <si>
    <t>E300002814</t>
  </si>
  <si>
    <t>192900-0448</t>
  </si>
  <si>
    <t>0.1</t>
  </si>
  <si>
    <t>E300002823</t>
  </si>
  <si>
    <t>99-0436-52-05</t>
  </si>
  <si>
    <t>E300002824</t>
  </si>
  <si>
    <t>99-0537-14-05</t>
  </si>
  <si>
    <t>E300002825</t>
  </si>
  <si>
    <t>86-0531-1002-00005</t>
  </si>
  <si>
    <t>E300002829</t>
  </si>
  <si>
    <t>192900-0447</t>
  </si>
  <si>
    <t>E300002832</t>
  </si>
  <si>
    <t>1-967587-3</t>
  </si>
  <si>
    <t>E300002834</t>
  </si>
  <si>
    <t>5-965908-1</t>
  </si>
  <si>
    <t>E300002837</t>
  </si>
  <si>
    <t>182645-1</t>
  </si>
  <si>
    <t>E300002838</t>
  </si>
  <si>
    <t>206060-1</t>
  </si>
  <si>
    <t>E300002840</t>
  </si>
  <si>
    <t>7157-6720</t>
  </si>
  <si>
    <t>E300002841</t>
  </si>
  <si>
    <t>7123-6423-30</t>
  </si>
  <si>
    <t>E300002878</t>
  </si>
  <si>
    <t>25237.212.179</t>
  </si>
  <si>
    <t>E300002881</t>
  </si>
  <si>
    <t>CFR50J360R</t>
  </si>
  <si>
    <t>E300002883</t>
  </si>
  <si>
    <t>WIDERSTAND 3K3</t>
  </si>
  <si>
    <t>CFR50J3K3</t>
  </si>
  <si>
    <t>E300002885</t>
  </si>
  <si>
    <t>1107920</t>
  </si>
  <si>
    <t>E300002886</t>
  </si>
  <si>
    <t>1107940</t>
  </si>
  <si>
    <t>E300002889</t>
  </si>
  <si>
    <t>1-968855-1</t>
  </si>
  <si>
    <t>E300002890</t>
  </si>
  <si>
    <t>1-968857-1</t>
  </si>
  <si>
    <t>E300002893</t>
  </si>
  <si>
    <t>1718329-1</t>
  </si>
  <si>
    <t>E300002894</t>
  </si>
  <si>
    <t>Mounting clip</t>
  </si>
  <si>
    <t>1718328-1</t>
  </si>
  <si>
    <t>E300002895</t>
  </si>
  <si>
    <t>0300581</t>
  </si>
  <si>
    <t>E300002896</t>
  </si>
  <si>
    <t>ABDECKUNG</t>
  </si>
  <si>
    <t>0300582</t>
  </si>
  <si>
    <t>NT</t>
  </si>
  <si>
    <t>E300002897</t>
  </si>
  <si>
    <t>GEHÄUSE CODING "A" MIT FLANSCH</t>
  </si>
  <si>
    <t>1-1564526-1</t>
  </si>
  <si>
    <t>E300002900</t>
  </si>
  <si>
    <t>1-1452424-2</t>
  </si>
  <si>
    <t>E300002901</t>
  </si>
  <si>
    <t>1394897-1</t>
  </si>
  <si>
    <t>E300002910</t>
  </si>
  <si>
    <t>WIDERSTAND 220R</t>
  </si>
  <si>
    <t>CFR50J220R</t>
  </si>
  <si>
    <t>E300002913</t>
  </si>
  <si>
    <t>1-967325-3</t>
  </si>
  <si>
    <t>E300002914</t>
  </si>
  <si>
    <t>794758-1</t>
  </si>
  <si>
    <t>E300002917</t>
  </si>
  <si>
    <t>1-794772-0</t>
  </si>
  <si>
    <t>E300002918</t>
  </si>
  <si>
    <t>794995-1</t>
  </si>
  <si>
    <t>E300002921</t>
  </si>
  <si>
    <t>99-0436-135-05</t>
  </si>
  <si>
    <t>E300002922</t>
  </si>
  <si>
    <t>794821-1</t>
  </si>
  <si>
    <t>E300002923</t>
  </si>
  <si>
    <t>794772-8</t>
  </si>
  <si>
    <t>E300002924</t>
  </si>
  <si>
    <t>WIDERSTAND 10R</t>
  </si>
  <si>
    <t>VISHAY</t>
  </si>
  <si>
    <t>RH0251R000FE05</t>
  </si>
  <si>
    <t>E300002925</t>
  </si>
  <si>
    <t>WIDERSTAND 270R</t>
  </si>
  <si>
    <t>CFR50J270R</t>
  </si>
  <si>
    <t>E300002926</t>
  </si>
  <si>
    <t>64320-3319</t>
  </si>
  <si>
    <t>E300002927</t>
  </si>
  <si>
    <t>64320-1301</t>
  </si>
  <si>
    <t>E300002928</t>
  </si>
  <si>
    <t>64323-1029</t>
  </si>
  <si>
    <t>E300002931</t>
  </si>
  <si>
    <t>7116-2095</t>
  </si>
  <si>
    <t>E300002932</t>
  </si>
  <si>
    <t>7116-2090</t>
  </si>
  <si>
    <t>E300002934</t>
  </si>
  <si>
    <t>7123-2262</t>
  </si>
  <si>
    <t>E300002935</t>
  </si>
  <si>
    <t>03421.311.011</t>
  </si>
  <si>
    <t>E300002936</t>
  </si>
  <si>
    <t>151-02094</t>
  </si>
  <si>
    <t>E300002937</t>
  </si>
  <si>
    <t>Sockel/ Kabelhalter</t>
  </si>
  <si>
    <t>151-27202</t>
  </si>
  <si>
    <t>E300002938</t>
  </si>
  <si>
    <t>156-01757</t>
  </si>
  <si>
    <t>E300002939</t>
  </si>
  <si>
    <t>156-00128</t>
  </si>
  <si>
    <t>E300002940</t>
  </si>
  <si>
    <t>E-3885-000</t>
  </si>
  <si>
    <t>E300002943</t>
  </si>
  <si>
    <t>Kabelhalter</t>
  </si>
  <si>
    <t>151-29600</t>
  </si>
  <si>
    <t>E300002944</t>
  </si>
  <si>
    <t>182922-1</t>
  </si>
  <si>
    <t>E300002945</t>
  </si>
  <si>
    <t>WIDERSTAND 1K8</t>
  </si>
  <si>
    <t>CFR50J1K8</t>
  </si>
  <si>
    <t>E300002946</t>
  </si>
  <si>
    <t>25203.123.011</t>
  </si>
  <si>
    <t>E300002947</t>
  </si>
  <si>
    <t>20/25A</t>
  </si>
  <si>
    <t>K1-1114-0033</t>
  </si>
  <si>
    <t>E300002950</t>
  </si>
  <si>
    <t>DTM04-6P-E004</t>
  </si>
  <si>
    <t>E300002952</t>
  </si>
  <si>
    <t>DT04-6P-E004</t>
  </si>
  <si>
    <t>E300002953</t>
  </si>
  <si>
    <t>7157-7812</t>
  </si>
  <si>
    <t>E300002954</t>
  </si>
  <si>
    <t>7157-7899-90</t>
  </si>
  <si>
    <t>E300002955</t>
  </si>
  <si>
    <t>7157-3755-60</t>
  </si>
  <si>
    <t>E300002956</t>
  </si>
  <si>
    <t>7157-7813-80</t>
  </si>
  <si>
    <t>E300002957</t>
  </si>
  <si>
    <t>7116-1472</t>
  </si>
  <si>
    <t>E300002959</t>
  </si>
  <si>
    <t>7123-1424-40</t>
  </si>
  <si>
    <t>E300002960</t>
  </si>
  <si>
    <t>7114-1471</t>
  </si>
  <si>
    <t>E300002961</t>
  </si>
  <si>
    <t>7114-1472</t>
  </si>
  <si>
    <t>E300002963</t>
  </si>
  <si>
    <t>7222-1424-40</t>
  </si>
  <si>
    <t>E300002964</t>
  </si>
  <si>
    <t>CFR25J3K3</t>
  </si>
  <si>
    <t>E300002966</t>
  </si>
  <si>
    <t>75500-02</t>
  </si>
  <si>
    <t>DIN43589</t>
  </si>
  <si>
    <t>E300002967</t>
  </si>
  <si>
    <t>75595-01</t>
  </si>
  <si>
    <t>E300002971</t>
  </si>
  <si>
    <t>0100391</t>
  </si>
  <si>
    <t>E300002975</t>
  </si>
  <si>
    <t>Modul/ Relais</t>
  </si>
  <si>
    <t>871-1A-S-D1-12VDC</t>
  </si>
  <si>
    <t>E300002982</t>
  </si>
  <si>
    <t>DTP04-4P-E003</t>
  </si>
  <si>
    <t>E300002983</t>
  </si>
  <si>
    <t>DTP06-4S-E003</t>
  </si>
  <si>
    <t>E300002996</t>
  </si>
  <si>
    <t>030-8614-030</t>
  </si>
  <si>
    <t>E300002997</t>
  </si>
  <si>
    <t>WACKER NEUSON</t>
  </si>
  <si>
    <t>2000202528</t>
  </si>
  <si>
    <t>E300002999</t>
  </si>
  <si>
    <t>2000211246</t>
  </si>
  <si>
    <t>E300003000</t>
  </si>
  <si>
    <t>HALBLEITER</t>
  </si>
  <si>
    <t>300 A</t>
  </si>
  <si>
    <t>KISSLING ELEKTRONIK GMBH</t>
  </si>
  <si>
    <t>31-311-11-i-927</t>
  </si>
  <si>
    <t>E300003001</t>
  </si>
  <si>
    <t>POLKLEMME</t>
  </si>
  <si>
    <t>13538</t>
  </si>
  <si>
    <t>E300003002</t>
  </si>
  <si>
    <t>04980921GXM5</t>
  </si>
  <si>
    <t>E300003005</t>
  </si>
  <si>
    <t>MATRIX 1.2 SOCKET</t>
  </si>
  <si>
    <t>MATRIX 1,2</t>
  </si>
  <si>
    <t>E300003011</t>
  </si>
  <si>
    <t>RELAIS MIT DIODE</t>
  </si>
  <si>
    <t>871-1C-S-D1-12VDC</t>
  </si>
  <si>
    <t>E300003012</t>
  </si>
  <si>
    <t>1-1564514-1</t>
  </si>
  <si>
    <t>E300003015</t>
  </si>
  <si>
    <t>1452416-1</t>
  </si>
  <si>
    <t>E300003018</t>
  </si>
  <si>
    <t>1-967402-1</t>
  </si>
  <si>
    <t>E300003021</t>
  </si>
  <si>
    <t>12110800</t>
  </si>
  <si>
    <t>E300003022</t>
  </si>
  <si>
    <t>12110236</t>
  </si>
  <si>
    <t>E300003027</t>
  </si>
  <si>
    <t>1278260</t>
  </si>
  <si>
    <t>E300003028</t>
  </si>
  <si>
    <t>211PC022S0149</t>
  </si>
  <si>
    <t>E300003029</t>
  </si>
  <si>
    <t>282103-1</t>
  </si>
  <si>
    <t>E300003030</t>
  </si>
  <si>
    <t>121583-0018</t>
  </si>
  <si>
    <t>E300003032</t>
  </si>
  <si>
    <t>282079-2</t>
  </si>
  <si>
    <t>E300003034</t>
  </si>
  <si>
    <t>121583-0019</t>
  </si>
  <si>
    <t>E300003036</t>
  </si>
  <si>
    <t>AK 648 020 100</t>
  </si>
  <si>
    <t>ISO7638</t>
  </si>
  <si>
    <t>E300003037</t>
  </si>
  <si>
    <t>AK 031 030 060</t>
  </si>
  <si>
    <t>E300003038</t>
  </si>
  <si>
    <t>AK 031 070 060</t>
  </si>
  <si>
    <t>E300003039</t>
  </si>
  <si>
    <t>0252 0616 010</t>
  </si>
  <si>
    <t>E300003040</t>
  </si>
  <si>
    <t>AK 650 020 001</t>
  </si>
  <si>
    <t>E300003050</t>
  </si>
  <si>
    <t>MEKRA</t>
  </si>
  <si>
    <t>09.3200.340</t>
  </si>
  <si>
    <t>E300003066</t>
  </si>
  <si>
    <t>Montageclip
Mounting Clip</t>
  </si>
  <si>
    <t>1011-310-0205</t>
  </si>
  <si>
    <t>E300003069</t>
  </si>
  <si>
    <t>1-1564518-1</t>
  </si>
  <si>
    <t>E300003070</t>
  </si>
  <si>
    <t>2112323-1</t>
  </si>
  <si>
    <t>2.4</t>
  </si>
  <si>
    <t>E300003073</t>
  </si>
  <si>
    <t>121668-0026</t>
  </si>
  <si>
    <t>E300003074</t>
  </si>
  <si>
    <t>121668-0027</t>
  </si>
  <si>
    <t>E300003075</t>
  </si>
  <si>
    <t>34586-0001</t>
  </si>
  <si>
    <t>E300003087</t>
  </si>
  <si>
    <t>ZEITRELAIS</t>
  </si>
  <si>
    <t>1S</t>
  </si>
  <si>
    <t>129211-77920</t>
  </si>
  <si>
    <t>E300003089</t>
  </si>
  <si>
    <t>STARTRELAIS</t>
  </si>
  <si>
    <t>SICHERHEITSRELAIS</t>
  </si>
  <si>
    <t>119802-77200</t>
  </si>
  <si>
    <t>E300003090</t>
  </si>
  <si>
    <t>FASTIN-ON 2.8mm</t>
  </si>
  <si>
    <t>160864-2</t>
  </si>
  <si>
    <t>E300003092</t>
  </si>
  <si>
    <t>151-29701</t>
  </si>
  <si>
    <t>E300003093</t>
  </si>
  <si>
    <t>156-02441</t>
  </si>
  <si>
    <t>E300003094</t>
  </si>
  <si>
    <t>1 928 498 991</t>
  </si>
  <si>
    <t>E300003095</t>
  </si>
  <si>
    <t>1 928 498 992</t>
  </si>
  <si>
    <t>E300003096</t>
  </si>
  <si>
    <t>1 928 498 993</t>
  </si>
  <si>
    <t>E300003098</t>
  </si>
  <si>
    <t>1 928 498 651</t>
  </si>
  <si>
    <t>E300003100</t>
  </si>
  <si>
    <t>1217150-1</t>
  </si>
  <si>
    <t>2.08</t>
  </si>
  <si>
    <t>0.823</t>
  </si>
  <si>
    <t>E300003101</t>
  </si>
  <si>
    <t>1-962842-1</t>
  </si>
  <si>
    <t>E300003102</t>
  </si>
  <si>
    <t>185636-1</t>
  </si>
  <si>
    <t>E300003103</t>
  </si>
  <si>
    <t>WIDERSTAND 47R</t>
  </si>
  <si>
    <t>SBCHE447RJ</t>
  </si>
  <si>
    <t>E300003104</t>
  </si>
  <si>
    <t>1-967644-1</t>
  </si>
  <si>
    <t>E300003105</t>
  </si>
  <si>
    <t>25229.123.011</t>
  </si>
  <si>
    <t>E300003106</t>
  </si>
  <si>
    <t>DRC14-70PAE</t>
  </si>
  <si>
    <t>E300003107</t>
  </si>
  <si>
    <t>DRC16-70SAE</t>
  </si>
  <si>
    <t>E300003108</t>
  </si>
  <si>
    <t>DTHD04-1-8P</t>
  </si>
  <si>
    <t>E300003109</t>
  </si>
  <si>
    <t>DTHD06-1-8S</t>
  </si>
  <si>
    <t>E300003112</t>
  </si>
  <si>
    <t>0460-204-08141</t>
  </si>
  <si>
    <t>E300003113</t>
  </si>
  <si>
    <t>DEUTSCH DTHD SOCKET</t>
  </si>
  <si>
    <t>0462-203-08141</t>
  </si>
  <si>
    <t>E300003114</t>
  </si>
  <si>
    <t>WP-4P</t>
  </si>
  <si>
    <t>E300003115</t>
  </si>
  <si>
    <t>WP-4S</t>
  </si>
  <si>
    <t>E300003116</t>
  </si>
  <si>
    <t>DT04-2P-RT01</t>
  </si>
  <si>
    <t>E300003117</t>
  </si>
  <si>
    <t>01520003TXN942</t>
  </si>
  <si>
    <t>E300003118</t>
  </si>
  <si>
    <t>10889681</t>
  </si>
  <si>
    <t>E300003119</t>
  </si>
  <si>
    <t>1-1414122-0</t>
  </si>
  <si>
    <t>E300003121</t>
  </si>
  <si>
    <t>150-76093</t>
  </si>
  <si>
    <t>E300003125</t>
  </si>
  <si>
    <t>3A0 973 734</t>
  </si>
  <si>
    <t>E300003126</t>
  </si>
  <si>
    <t>STECKDOSE</t>
  </si>
  <si>
    <t>8JB 001 933</t>
  </si>
  <si>
    <t>DIN9680</t>
  </si>
  <si>
    <t>E300003128</t>
  </si>
  <si>
    <t>150-31096</t>
  </si>
  <si>
    <t>E300003129</t>
  </si>
  <si>
    <t>156-00006</t>
  </si>
  <si>
    <t>E300003130</t>
  </si>
  <si>
    <t>156-00007</t>
  </si>
  <si>
    <t>E300003131</t>
  </si>
  <si>
    <t>156-00408</t>
  </si>
  <si>
    <t>E300003141</t>
  </si>
  <si>
    <t>ZEITRELAIS ABFALLVERZ. 5S</t>
  </si>
  <si>
    <t>N2-1225-0001</t>
  </si>
  <si>
    <t>E300003146</t>
  </si>
  <si>
    <t>09 0220 00 07</t>
  </si>
  <si>
    <t>0.34</t>
  </si>
  <si>
    <t>E300003149</t>
  </si>
  <si>
    <t>828920-1</t>
  </si>
  <si>
    <t>E300003150</t>
  </si>
  <si>
    <t>828921-1</t>
  </si>
  <si>
    <t>E300003151</t>
  </si>
  <si>
    <t>962971-1</t>
  </si>
  <si>
    <t>E300003155</t>
  </si>
  <si>
    <t>STECKHÜLSENGEHÄUSE</t>
  </si>
  <si>
    <t>9MK 180 175-001</t>
  </si>
  <si>
    <t>E300003160</t>
  </si>
  <si>
    <t>211CC2S4160</t>
  </si>
  <si>
    <t>E300003162</t>
  </si>
  <si>
    <t>121668-0125</t>
  </si>
  <si>
    <t>E300003163</t>
  </si>
  <si>
    <t>121668-0126</t>
  </si>
  <si>
    <t>E300003164</t>
  </si>
  <si>
    <t>RELLAIS 12V 20/35A</t>
  </si>
  <si>
    <t>871-1C-S</t>
  </si>
  <si>
    <t>E300003165</t>
  </si>
  <si>
    <t>&amp;#971; &amp;#208; &amp;#1138;12V 70A</t>
  </si>
  <si>
    <t>897-1AH-S_001</t>
  </si>
  <si>
    <t>E300003166</t>
  </si>
  <si>
    <t>30/50A</t>
  </si>
  <si>
    <t>RELAIS 12V 30/50A</t>
  </si>
  <si>
    <t>896H-1CH-S_001</t>
  </si>
  <si>
    <t>E300003167</t>
  </si>
  <si>
    <t>14 POL. HDP GEHÄUSE</t>
  </si>
  <si>
    <t>HDP24-18-14SE</t>
  </si>
  <si>
    <t>E300003170</t>
  </si>
  <si>
    <t>CEE 3L+N+PE, 6H 16A</t>
  </si>
  <si>
    <t>CONRAD</t>
  </si>
  <si>
    <t>618209-62</t>
  </si>
  <si>
    <t>E300003172</t>
  </si>
  <si>
    <t>C19 STECKER ABGANG RECHTS 16A</t>
  </si>
  <si>
    <t>740634-62</t>
  </si>
  <si>
    <t>E300003179</t>
  </si>
  <si>
    <t>BAUGRUPPE</t>
  </si>
  <si>
    <t>WIDERSTANDSBAUGRUPPE VARIANTE 1</t>
  </si>
  <si>
    <t>STARZ</t>
  </si>
  <si>
    <t>K31-034</t>
  </si>
  <si>
    <t>E300003180</t>
  </si>
  <si>
    <t>WIDERSTANDSBAUGRUPPE VARIANTE 2</t>
  </si>
  <si>
    <t>K31-033</t>
  </si>
  <si>
    <t>E300003181</t>
  </si>
  <si>
    <t>DIODENBAUGRUPPE VARIANTE 1</t>
  </si>
  <si>
    <t>K31-032</t>
  </si>
  <si>
    <t>E300003183</t>
  </si>
  <si>
    <t>KODIERUNG</t>
  </si>
  <si>
    <t>KODIERSTIFT</t>
  </si>
  <si>
    <t>1-640415-0</t>
  </si>
  <si>
    <t>E300003192</t>
  </si>
  <si>
    <t>M12-Stecker für Mantelleitung 4x0,34</t>
  </si>
  <si>
    <t>Kabel</t>
  </si>
  <si>
    <t>M12 Stecker Binder</t>
  </si>
  <si>
    <t>00-7630-0439</t>
  </si>
  <si>
    <t>E300003198</t>
  </si>
  <si>
    <t>7165-0516</t>
  </si>
  <si>
    <t>E300003199</t>
  </si>
  <si>
    <t>7165-0515</t>
  </si>
  <si>
    <t>E300003200</t>
  </si>
  <si>
    <t>Einzeladerabdichtung</t>
  </si>
  <si>
    <t>7165-0514</t>
  </si>
  <si>
    <t>E300003201</t>
  </si>
  <si>
    <t>8100-1427</t>
  </si>
  <si>
    <t>E300003202</t>
  </si>
  <si>
    <t>8100-1429</t>
  </si>
  <si>
    <t>E300003204</t>
  </si>
  <si>
    <t>170452-2</t>
  </si>
  <si>
    <t>E300003205</t>
  </si>
  <si>
    <t>170454-2</t>
  </si>
  <si>
    <t>E300003206</t>
  </si>
  <si>
    <t>170456-2</t>
  </si>
  <si>
    <t>E300003208</t>
  </si>
  <si>
    <t>172320-2</t>
  </si>
  <si>
    <t>E300003212</t>
  </si>
  <si>
    <t>WIDERSTAND 2,4 kOHM</t>
  </si>
  <si>
    <t>7-1623932-3</t>
  </si>
  <si>
    <t>E300003214</t>
  </si>
  <si>
    <t>1 280 703 024</t>
  </si>
  <si>
    <t>E300003244</t>
  </si>
  <si>
    <t>1241978-2</t>
  </si>
  <si>
    <t>E300003249</t>
  </si>
  <si>
    <t>1-1355118-1</t>
  </si>
  <si>
    <t>E300003250</t>
  </si>
  <si>
    <t>0-1394908-3</t>
  </si>
  <si>
    <t>E300003282</t>
  </si>
  <si>
    <t>99 0436 110 05</t>
  </si>
  <si>
    <t>E300003284</t>
  </si>
  <si>
    <t>9-1563173-4</t>
  </si>
  <si>
    <t>E300003285</t>
  </si>
  <si>
    <t>SCHUTZKAPPE 180</t>
  </si>
  <si>
    <t>1452862-1</t>
  </si>
  <si>
    <t>E300003289</t>
  </si>
  <si>
    <t>4-1563172-4</t>
  </si>
  <si>
    <t>E300003290</t>
  </si>
  <si>
    <t>2213145-2</t>
  </si>
  <si>
    <t>E300003291</t>
  </si>
  <si>
    <t>SUNITOMO TS090 3POL</t>
  </si>
  <si>
    <t>6189-0099</t>
  </si>
  <si>
    <t>E300003293</t>
  </si>
  <si>
    <t>KABELTÜLLE</t>
  </si>
  <si>
    <t>MRS ELECTRONIC GMBH</t>
  </si>
  <si>
    <t>102892</t>
  </si>
  <si>
    <t>E300003295</t>
  </si>
  <si>
    <t>RELAIS/SICHERUNGEN</t>
  </si>
  <si>
    <t>0301569/10</t>
  </si>
  <si>
    <t>E300003296</t>
  </si>
  <si>
    <t>Deutsch HD30 Boot</t>
  </si>
  <si>
    <t>HD30-24BT-BK</t>
  </si>
  <si>
    <t>E300003297</t>
  </si>
  <si>
    <t>156-00129</t>
  </si>
  <si>
    <t>E300003298</t>
  </si>
  <si>
    <t>156-00130</t>
  </si>
  <si>
    <t>E300003299</t>
  </si>
  <si>
    <t>WIDERSTAND 12K</t>
  </si>
  <si>
    <t>WIDERSTAND 12K OHM</t>
  </si>
  <si>
    <t>6-1623929-2</t>
  </si>
  <si>
    <t>E300003301</t>
  </si>
  <si>
    <t>DT2P-BT</t>
  </si>
  <si>
    <t>E300003302</t>
  </si>
  <si>
    <t>DT2P-BT-BK</t>
  </si>
  <si>
    <t>E300003306</t>
  </si>
  <si>
    <t>WIDERSTAND 82R</t>
  </si>
  <si>
    <t>WIDERSTAND 82Ohm</t>
  </si>
  <si>
    <t>CFR50J82R</t>
  </si>
  <si>
    <t>E300003307</t>
  </si>
  <si>
    <t>WIDERSTAND 240R</t>
  </si>
  <si>
    <t>WIDERSTAND 240OHM</t>
  </si>
  <si>
    <t>CFR50J240R</t>
  </si>
  <si>
    <t>E300003308</t>
  </si>
  <si>
    <t>MINI-FIT 20POL</t>
  </si>
  <si>
    <t>39-01-2206</t>
  </si>
  <si>
    <t>E300003309</t>
  </si>
  <si>
    <t>SCHUTZKAPPE 90° GEHÄUSE 96-POL.</t>
  </si>
  <si>
    <t>Connector cap</t>
  </si>
  <si>
    <t>22400794081</t>
  </si>
  <si>
    <t>E300003310</t>
  </si>
  <si>
    <t>0,1BAR</t>
  </si>
  <si>
    <t>BELÜFTUNGSFILTER 0,1BAR</t>
  </si>
  <si>
    <t>1321358</t>
  </si>
  <si>
    <t>E300003311</t>
  </si>
  <si>
    <t>SCHUTZKAPPE 180° GEHÄUSE 58-POL.</t>
  </si>
  <si>
    <t>22400172001</t>
  </si>
  <si>
    <t>E300003313</t>
  </si>
  <si>
    <t>09405861-3</t>
  </si>
  <si>
    <t>E300003314</t>
  </si>
  <si>
    <t>SCHUTZKAPPE 180° GEHÄUSE 96-POL.</t>
  </si>
  <si>
    <t>22400172011</t>
  </si>
  <si>
    <t>E300003315</t>
  </si>
  <si>
    <t>SCHUTZKAPPE 90° GEHÄUSE 58-POL.</t>
  </si>
  <si>
    <t>22400794001</t>
  </si>
  <si>
    <t>E300003317</t>
  </si>
  <si>
    <t>SCHUTZKAPPE FÜR GEHÄUSE</t>
  </si>
  <si>
    <t>0-2112297-1</t>
  </si>
  <si>
    <t>E300003318</t>
  </si>
  <si>
    <t>SYM-001T-P0:6</t>
  </si>
  <si>
    <t>E300003319</t>
  </si>
  <si>
    <t>SCHUTZKAPPE 90°</t>
  </si>
  <si>
    <t>1670865-1</t>
  </si>
  <si>
    <t>E300003320</t>
  </si>
  <si>
    <t>0-2112303-1</t>
  </si>
  <si>
    <t>E300003321</t>
  </si>
  <si>
    <t>1564411-1</t>
  </si>
  <si>
    <t>E300003322</t>
  </si>
  <si>
    <t>0252 0615 010</t>
  </si>
  <si>
    <t>E300003323</t>
  </si>
  <si>
    <t>SMR-04V-B</t>
  </si>
  <si>
    <t>E300003324</t>
  </si>
  <si>
    <t>ADAPTER GEHÄUSE LEAVYSEAL</t>
  </si>
  <si>
    <t>1703806-1</t>
  </si>
  <si>
    <t>E300003325</t>
  </si>
  <si>
    <t>1703804-1</t>
  </si>
  <si>
    <t>E300003326</t>
  </si>
  <si>
    <t>ABDECKKAPPE</t>
  </si>
  <si>
    <t>9-1394049-1</t>
  </si>
  <si>
    <t>E300003327</t>
  </si>
  <si>
    <t>BUCHSENGEHÄUSE</t>
  </si>
  <si>
    <t>1-1534126-1</t>
  </si>
  <si>
    <t>E300003328</t>
  </si>
  <si>
    <t>GEHÄUSE 15POLIG</t>
  </si>
  <si>
    <t>1703799-1</t>
  </si>
  <si>
    <t>E300003329</t>
  </si>
  <si>
    <t>99 0436 135 05</t>
  </si>
  <si>
    <t>E300003330</t>
  </si>
  <si>
    <t>9104009</t>
  </si>
  <si>
    <t>E300003333</t>
  </si>
  <si>
    <t>GEHÄUSE 2POLIG ADAPTER</t>
  </si>
  <si>
    <t>100034</t>
  </si>
  <si>
    <t>E300003334</t>
  </si>
  <si>
    <t>TÜLLE FEP 10POL</t>
  </si>
  <si>
    <t>2000172430</t>
  </si>
  <si>
    <t>E300003336</t>
  </si>
  <si>
    <t>WIDERSTAND 3K</t>
  </si>
  <si>
    <t>WIDERSTAND 3 kOHM</t>
  </si>
  <si>
    <t>CFR50J3K0</t>
  </si>
  <si>
    <t>E300003338</t>
  </si>
  <si>
    <t>GUMMI REIFF</t>
  </si>
  <si>
    <t>823460</t>
  </si>
  <si>
    <t>E300003339</t>
  </si>
  <si>
    <t>DIN 46234-A10-25</t>
  </si>
  <si>
    <t>E300003346</t>
  </si>
  <si>
    <t>1544334-1</t>
  </si>
  <si>
    <t>E300003347</t>
  </si>
  <si>
    <t>1544332-1</t>
  </si>
  <si>
    <t>E300003348</t>
  </si>
  <si>
    <t>1544316-1</t>
  </si>
  <si>
    <t>E300003350</t>
  </si>
  <si>
    <t>1707740</t>
  </si>
  <si>
    <t>E300003351</t>
  </si>
  <si>
    <t>1707742</t>
  </si>
  <si>
    <t>E300003352</t>
  </si>
  <si>
    <t>1107650</t>
  </si>
  <si>
    <t>E300003353</t>
  </si>
  <si>
    <t>1924463-3</t>
  </si>
  <si>
    <t>E300003355</t>
  </si>
  <si>
    <t>1108502</t>
  </si>
  <si>
    <t>E300003356</t>
  </si>
  <si>
    <t>0301564/10</t>
  </si>
  <si>
    <t>36</t>
  </si>
  <si>
    <t>E300003357</t>
  </si>
  <si>
    <t>0301500</t>
  </si>
  <si>
    <t>E300003358</t>
  </si>
  <si>
    <t>0301640</t>
  </si>
  <si>
    <t>40</t>
  </si>
  <si>
    <t>E300003359</t>
  </si>
  <si>
    <t>Relai module</t>
  </si>
  <si>
    <t>0301660</t>
  </si>
  <si>
    <t>E300003360</t>
  </si>
  <si>
    <t>0301520</t>
  </si>
  <si>
    <t>E300003361</t>
  </si>
  <si>
    <t>0301470/20</t>
  </si>
  <si>
    <t>E300003363</t>
  </si>
  <si>
    <t>0301566/10</t>
  </si>
  <si>
    <t>E300003364</t>
  </si>
  <si>
    <t>0300793/10</t>
  </si>
  <si>
    <t>E300003365</t>
  </si>
  <si>
    <t>0301661</t>
  </si>
  <si>
    <t>E300003366</t>
  </si>
  <si>
    <t>128101</t>
  </si>
  <si>
    <t>E300003367</t>
  </si>
  <si>
    <t>12084561</t>
  </si>
  <si>
    <t>E300003368</t>
  </si>
  <si>
    <t>MICRO-MATE-N-LOK</t>
  </si>
  <si>
    <t>2-794617-4</t>
  </si>
  <si>
    <t>E300003369</t>
  </si>
  <si>
    <t>BUCHSE MIKRO-MATE-N-LOK</t>
  </si>
  <si>
    <t>1-794610-1</t>
  </si>
  <si>
    <t>E300003372</t>
  </si>
  <si>
    <t>64320-1319</t>
  </si>
  <si>
    <t>E300003376</t>
  </si>
  <si>
    <t>282404-1</t>
  </si>
  <si>
    <t>E300003377</t>
  </si>
  <si>
    <t>281934-4</t>
  </si>
  <si>
    <t>E300003379</t>
  </si>
  <si>
    <t>AMPSEAL 12POL PIN</t>
  </si>
  <si>
    <t>776539-1</t>
  </si>
  <si>
    <t>E300003380</t>
  </si>
  <si>
    <t>776539-2</t>
  </si>
  <si>
    <t>E300003382</t>
  </si>
  <si>
    <t>776539-3</t>
  </si>
  <si>
    <t>E300003383</t>
  </si>
  <si>
    <t>AK 19931</t>
  </si>
  <si>
    <t>E300003384</t>
  </si>
  <si>
    <t>HAPPICH</t>
  </si>
  <si>
    <t>470 00 23</t>
  </si>
  <si>
    <t>E300003385</t>
  </si>
  <si>
    <t>GUMMI TECHNIK</t>
  </si>
  <si>
    <t>0 00 996 18 42</t>
  </si>
  <si>
    <t>E300003386</t>
  </si>
  <si>
    <t>638078-3</t>
  </si>
  <si>
    <t>E300003387</t>
  </si>
  <si>
    <t>Relais Träger Motor</t>
  </si>
  <si>
    <t>0301491/10</t>
  </si>
  <si>
    <t>E300003388</t>
  </si>
  <si>
    <t>0301568/10</t>
  </si>
  <si>
    <t>E300003391</t>
  </si>
  <si>
    <t>BLECH</t>
  </si>
  <si>
    <t>2000135779</t>
  </si>
  <si>
    <t>E300003392</t>
  </si>
  <si>
    <t>ENSTO</t>
  </si>
  <si>
    <t>605 070</t>
  </si>
  <si>
    <t>E300003393</t>
  </si>
  <si>
    <t>0100416</t>
  </si>
  <si>
    <t>E300003394</t>
  </si>
  <si>
    <t>0100415</t>
  </si>
  <si>
    <t>E300003395</t>
  </si>
  <si>
    <t>3606480398889</t>
  </si>
  <si>
    <t>E300003396</t>
  </si>
  <si>
    <t>DT6S-BT-BK</t>
  </si>
  <si>
    <t>E300003397</t>
  </si>
  <si>
    <t>1-1703818-1</t>
  </si>
  <si>
    <t>E300003398</t>
  </si>
  <si>
    <t>9GH 990 316-027</t>
  </si>
  <si>
    <t>E300003413</t>
  </si>
  <si>
    <t>2822346-1</t>
  </si>
  <si>
    <t>E300003414</t>
  </si>
  <si>
    <t>172748-2</t>
  </si>
  <si>
    <t>E300003419</t>
  </si>
  <si>
    <t>DIODE 1A</t>
  </si>
  <si>
    <t>12135037</t>
  </si>
  <si>
    <t>E300003420</t>
  </si>
  <si>
    <t>KLEMME</t>
  </si>
  <si>
    <t>ANSCHLUSS</t>
  </si>
  <si>
    <t>STARTHILFEKLEMME</t>
  </si>
  <si>
    <t>594 005 012</t>
  </si>
  <si>
    <t>E300003423</t>
  </si>
  <si>
    <t>ROX3SJ120R</t>
  </si>
  <si>
    <t>E300003424</t>
  </si>
  <si>
    <t>0,75S</t>
  </si>
  <si>
    <t>N2-1117-5000</t>
  </si>
  <si>
    <t>E300003425</t>
  </si>
  <si>
    <t>C091 11G008 000 2</t>
  </si>
  <si>
    <t>E300003426</t>
  </si>
  <si>
    <t>N02 015 0047 1</t>
  </si>
  <si>
    <t>E300003428</t>
  </si>
  <si>
    <t>172B02-17150</t>
  </si>
  <si>
    <t>E300003429</t>
  </si>
  <si>
    <t>156-00419</t>
  </si>
  <si>
    <t>E300003430</t>
  </si>
  <si>
    <t>156-00422</t>
  </si>
  <si>
    <t>E300003431</t>
  </si>
  <si>
    <t>Kabelbinder mit Lamellenfuß</t>
  </si>
  <si>
    <t>150-00700</t>
  </si>
  <si>
    <t>E300003432</t>
  </si>
  <si>
    <t>156-00200</t>
  </si>
  <si>
    <t>E300003433</t>
  </si>
  <si>
    <t>156-00410</t>
  </si>
  <si>
    <t>E300003434</t>
  </si>
  <si>
    <t>156-00406</t>
  </si>
  <si>
    <t>E300003435</t>
  </si>
  <si>
    <t>1027-014-0800</t>
  </si>
  <si>
    <t>E300003438</t>
  </si>
  <si>
    <t>156-00275</t>
  </si>
  <si>
    <t>E300003439</t>
  </si>
  <si>
    <t>156-00276</t>
  </si>
  <si>
    <t>E300003440</t>
  </si>
  <si>
    <t>156-00036</t>
  </si>
  <si>
    <t>E300003441</t>
  </si>
  <si>
    <t>151-07200</t>
  </si>
  <si>
    <t>E300003442</t>
  </si>
  <si>
    <t>151-07400</t>
  </si>
  <si>
    <t>E300003443</t>
  </si>
  <si>
    <t>151-00134</t>
  </si>
  <si>
    <t>E300003444</t>
  </si>
  <si>
    <t>151-00437</t>
  </si>
  <si>
    <t>E300003445</t>
  </si>
  <si>
    <t>151-00439</t>
  </si>
  <si>
    <t>E300003446</t>
  </si>
  <si>
    <t>151-07100</t>
  </si>
  <si>
    <t>E300003447</t>
  </si>
  <si>
    <t>151-00442</t>
  </si>
  <si>
    <t>E300003448</t>
  </si>
  <si>
    <t>151-07500</t>
  </si>
  <si>
    <t>E300003449</t>
  </si>
  <si>
    <t>155-32602</t>
  </si>
  <si>
    <t>E300003450</t>
  </si>
  <si>
    <t>156-00109</t>
  </si>
  <si>
    <t>E300003452</t>
  </si>
  <si>
    <t>8JA 005 951-001</t>
  </si>
  <si>
    <t>E300003453</t>
  </si>
  <si>
    <t>8JB 001 939-001</t>
  </si>
  <si>
    <t>E300003457</t>
  </si>
  <si>
    <t>8JB 001 933-042</t>
  </si>
  <si>
    <t>E300003462</t>
  </si>
  <si>
    <t>ANTRIEBE</t>
  </si>
  <si>
    <t>STARTER</t>
  </si>
  <si>
    <t>PERKINS</t>
  </si>
  <si>
    <t>E300003467</t>
  </si>
  <si>
    <t>560151-4831</t>
  </si>
  <si>
    <t>E300003468</t>
  </si>
  <si>
    <t>560154-8031</t>
  </si>
  <si>
    <t>E300003469</t>
  </si>
  <si>
    <t>560121-0102</t>
  </si>
  <si>
    <t>E300003470</t>
  </si>
  <si>
    <t>560144-0100</t>
  </si>
  <si>
    <t>E300003471</t>
  </si>
  <si>
    <t>560122-0102</t>
  </si>
  <si>
    <t>2.0</t>
  </si>
  <si>
    <t>E300003472</t>
  </si>
  <si>
    <t>560205-0101</t>
  </si>
  <si>
    <t>E300003473</t>
  </si>
  <si>
    <t>503131-0151</t>
  </si>
  <si>
    <t>E300003474</t>
  </si>
  <si>
    <t>AMPSEAL 16 2pol A</t>
  </si>
  <si>
    <t>776522-1</t>
  </si>
  <si>
    <t>E300003475</t>
  </si>
  <si>
    <t>776433-1</t>
  </si>
  <si>
    <t>E300003476</t>
  </si>
  <si>
    <t>1-1564559-1</t>
  </si>
  <si>
    <t>E300003477</t>
  </si>
  <si>
    <t>1718760-3</t>
  </si>
  <si>
    <t>E300003478</t>
  </si>
  <si>
    <t>1-1718645-1</t>
  </si>
  <si>
    <t>E300003479</t>
  </si>
  <si>
    <t>1452668-3</t>
  </si>
  <si>
    <t>E300003490</t>
  </si>
  <si>
    <t>42817-0012</t>
  </si>
  <si>
    <t>5.2</t>
  </si>
  <si>
    <t>E300003494</t>
  </si>
  <si>
    <t>2000319558</t>
  </si>
  <si>
    <t>E300003495</t>
  </si>
  <si>
    <t>2000319505</t>
  </si>
  <si>
    <t>E300003496</t>
  </si>
  <si>
    <t>2000319534</t>
  </si>
  <si>
    <t>E300003498</t>
  </si>
  <si>
    <t>Fuse box cap/ Kappe Sicherungskasten</t>
  </si>
  <si>
    <t>0301371/10</t>
  </si>
  <si>
    <t>E300003499</t>
  </si>
  <si>
    <t>1707400</t>
  </si>
  <si>
    <t>E300003500</t>
  </si>
  <si>
    <t>4550780</t>
  </si>
  <si>
    <t>E300003501</t>
  </si>
  <si>
    <t>1707410</t>
  </si>
  <si>
    <t>E300003502</t>
  </si>
  <si>
    <t>4550781</t>
  </si>
  <si>
    <t>E300003503</t>
  </si>
  <si>
    <t>1707420</t>
  </si>
  <si>
    <t>E300003504</t>
  </si>
  <si>
    <t>4550782</t>
  </si>
  <si>
    <t>E300003505</t>
  </si>
  <si>
    <t>4550784</t>
  </si>
  <si>
    <t>E300003507</t>
  </si>
  <si>
    <t>1708337</t>
  </si>
  <si>
    <t>E300003508</t>
  </si>
  <si>
    <t>4550748</t>
  </si>
  <si>
    <t>E300003509</t>
  </si>
  <si>
    <t>1708338</t>
  </si>
  <si>
    <t>E300003510</t>
  </si>
  <si>
    <t>1708339</t>
  </si>
  <si>
    <t>E300003511</t>
  </si>
  <si>
    <t>4550747</t>
  </si>
  <si>
    <t>E300003512</t>
  </si>
  <si>
    <t>4550750</t>
  </si>
  <si>
    <t>E300003514</t>
  </si>
  <si>
    <t>1-964330-1</t>
  </si>
  <si>
    <t>E300003515</t>
  </si>
  <si>
    <t>963243-1</t>
  </si>
  <si>
    <t>E300003516</t>
  </si>
  <si>
    <t>968035-2</t>
  </si>
  <si>
    <t>E300003517</t>
  </si>
  <si>
    <t>963244-1</t>
  </si>
  <si>
    <t>WT</t>
  </si>
  <si>
    <t>E300003518</t>
  </si>
  <si>
    <t>968037-2</t>
  </si>
  <si>
    <t>E300003519</t>
  </si>
  <si>
    <t>963245-1</t>
  </si>
  <si>
    <t>E300003520</t>
  </si>
  <si>
    <t>100132-1</t>
  </si>
  <si>
    <t>E300003522</t>
  </si>
  <si>
    <t>962934-1</t>
  </si>
  <si>
    <t>E300003523</t>
  </si>
  <si>
    <t>962936-1</t>
  </si>
  <si>
    <t>E300003524</t>
  </si>
  <si>
    <t>1355437-1</t>
  </si>
  <si>
    <t>E300003525</t>
  </si>
  <si>
    <t>962938-1</t>
  </si>
  <si>
    <t>E300003526</t>
  </si>
  <si>
    <t>1355437-2</t>
  </si>
  <si>
    <t>E300003527</t>
  </si>
  <si>
    <t>1355437-4</t>
  </si>
  <si>
    <t>E300003530</t>
  </si>
  <si>
    <t>BELÜFTUNGSFILTER 0,2 BAR</t>
  </si>
  <si>
    <t>1321357</t>
  </si>
  <si>
    <t>E300003545</t>
  </si>
  <si>
    <t>54001403</t>
  </si>
  <si>
    <t>E300003546</t>
  </si>
  <si>
    <t>DEUTZ</t>
  </si>
  <si>
    <t>E300003548</t>
  </si>
  <si>
    <t>WEATHER PACK GEHÄUSE 2POL</t>
  </si>
  <si>
    <t>12015791</t>
  </si>
  <si>
    <t>E300003549</t>
  </si>
  <si>
    <t>12010996</t>
  </si>
  <si>
    <t>E300003550</t>
  </si>
  <si>
    <t>WEATHER PACK GEHÄUSE 4POL</t>
  </si>
  <si>
    <t>12015797</t>
  </si>
  <si>
    <t>E300003551</t>
  </si>
  <si>
    <t>12010974</t>
  </si>
  <si>
    <t>E300003552</t>
  </si>
  <si>
    <t>WEATHER PACK PIN</t>
  </si>
  <si>
    <t>12124582</t>
  </si>
  <si>
    <t>E300003553</t>
  </si>
  <si>
    <t>COMPACTUS GEHÄUSE 48POL</t>
  </si>
  <si>
    <t>560151-4821</t>
  </si>
  <si>
    <t>E300003554</t>
  </si>
  <si>
    <t>560145-0101</t>
  </si>
  <si>
    <t>E300003555</t>
  </si>
  <si>
    <t>COMPACTUS GEHÄUSE 80POL</t>
  </si>
  <si>
    <t>560154-8021</t>
  </si>
  <si>
    <t>E300003556</t>
  </si>
  <si>
    <t>Schutzkappe COMPACTUS 48POL</t>
  </si>
  <si>
    <t>560190-0111</t>
  </si>
  <si>
    <t>E300003557</t>
  </si>
  <si>
    <t>Schutzkappe COMPACTUS 80POL</t>
  </si>
  <si>
    <t>560189-0111</t>
  </si>
  <si>
    <t>E300003559</t>
  </si>
  <si>
    <t>776523-1</t>
  </si>
  <si>
    <t>E300003560</t>
  </si>
  <si>
    <t>0301601</t>
  </si>
  <si>
    <t>E300003561</t>
  </si>
  <si>
    <t>0301602</t>
  </si>
  <si>
    <t>E300003562</t>
  </si>
  <si>
    <t>0301540/10</t>
  </si>
  <si>
    <t>E300003563</t>
  </si>
  <si>
    <t>0301450/60</t>
  </si>
  <si>
    <t>E300003564</t>
  </si>
  <si>
    <t>0301506</t>
  </si>
  <si>
    <t>E300003565</t>
  </si>
  <si>
    <t>SICHERUNGEN</t>
  </si>
  <si>
    <t>0301600</t>
  </si>
  <si>
    <t>E300003566</t>
  </si>
  <si>
    <t>0301504</t>
  </si>
  <si>
    <t>E300003567</t>
  </si>
  <si>
    <t>CODE 1</t>
  </si>
  <si>
    <t>1 928 405 521</t>
  </si>
  <si>
    <t>E300003568</t>
  </si>
  <si>
    <t>CODE 3</t>
  </si>
  <si>
    <t>1 928 405 529</t>
  </si>
  <si>
    <t>E300003569</t>
  </si>
  <si>
    <t>DT4S-BT-BK</t>
  </si>
  <si>
    <t>E300003570</t>
  </si>
  <si>
    <t>DT3S-BT-BK</t>
  </si>
  <si>
    <t>E300003574</t>
  </si>
  <si>
    <t>SCHÜTZ 48V</t>
  </si>
  <si>
    <t>SU 280 B-1042 48V CO</t>
  </si>
  <si>
    <t>E300003576</t>
  </si>
  <si>
    <t>42816-0512</t>
  </si>
  <si>
    <t>E300003577</t>
  </si>
  <si>
    <t>42815-0012</t>
  </si>
  <si>
    <t>E300003578</t>
  </si>
  <si>
    <t>42815-0042</t>
  </si>
  <si>
    <t>1.3</t>
  </si>
  <si>
    <t>E300003579</t>
  </si>
  <si>
    <t>42817-0042</t>
  </si>
  <si>
    <t>E300003582</t>
  </si>
  <si>
    <t>42816-0312</t>
  </si>
  <si>
    <t>E300003583</t>
  </si>
  <si>
    <t>42818-0312</t>
  </si>
  <si>
    <t>E300003586</t>
  </si>
  <si>
    <t>LEISTUNGSWIDERSTAND 0,68OHM</t>
  </si>
  <si>
    <t>ARCOL</t>
  </si>
  <si>
    <t>HS10 R68 J</t>
  </si>
  <si>
    <t>E300003587</t>
  </si>
  <si>
    <t>HS25 R68 J</t>
  </si>
  <si>
    <t>E300003588</t>
  </si>
  <si>
    <t>DIODE 1N5408</t>
  </si>
  <si>
    <t>1N5408</t>
  </si>
  <si>
    <t>E300003589</t>
  </si>
  <si>
    <t>25213.123.011</t>
  </si>
  <si>
    <t>E300003590</t>
  </si>
  <si>
    <t>19.0073.0000.02</t>
  </si>
  <si>
    <t>E300003593</t>
  </si>
  <si>
    <t>235</t>
  </si>
  <si>
    <t>E300003594</t>
  </si>
  <si>
    <t>BATTERIEKLEMME PLUS</t>
  </si>
  <si>
    <t>12325</t>
  </si>
  <si>
    <t>E300003596</t>
  </si>
  <si>
    <t>01330355010</t>
  </si>
  <si>
    <t>E300003597</t>
  </si>
  <si>
    <t>HDP24-24-47PE</t>
  </si>
  <si>
    <t>E300003598</t>
  </si>
  <si>
    <t>HDP26-24-47SE</t>
  </si>
  <si>
    <t>HDP26-24-47SE-L0017</t>
  </si>
  <si>
    <t>E300003599</t>
  </si>
  <si>
    <t>30/40A</t>
  </si>
  <si>
    <t>K1-2135-0032</t>
  </si>
  <si>
    <t>E300003601</t>
  </si>
  <si>
    <t>171662-5</t>
  </si>
  <si>
    <t>E300003603</t>
  </si>
  <si>
    <t>794772-6</t>
  </si>
  <si>
    <t>E300003604</t>
  </si>
  <si>
    <t>0300699</t>
  </si>
  <si>
    <t>E300003605</t>
  </si>
  <si>
    <t>0301550</t>
  </si>
  <si>
    <t>E300003606</t>
  </si>
  <si>
    <t>STECKERGEHÄUSE TYCO 6P MINI UMNL</t>
  </si>
  <si>
    <t>794895-1</t>
  </si>
  <si>
    <t>E300003607</t>
  </si>
  <si>
    <t>HALTEBLECH ARCOL LEISTUNGSWIDERSTÄNDE</t>
  </si>
  <si>
    <t>2000349268</t>
  </si>
  <si>
    <t>E300003608</t>
  </si>
  <si>
    <t>MX150L 5.84 GEHÄUSE</t>
  </si>
  <si>
    <t>19418-0026</t>
  </si>
  <si>
    <t>E300003609</t>
  </si>
  <si>
    <t>19420-0001</t>
  </si>
  <si>
    <t>2,06</t>
  </si>
  <si>
    <t>E300003610</t>
  </si>
  <si>
    <t>19420-0002</t>
  </si>
  <si>
    <t>0,82</t>
  </si>
  <si>
    <t>0,32</t>
  </si>
  <si>
    <t>E300003615</t>
  </si>
  <si>
    <t>0HBF0003ZXCAP16</t>
  </si>
  <si>
    <t>E300003617</t>
  </si>
  <si>
    <t>207445-3</t>
  </si>
  <si>
    <t>E300003618</t>
  </si>
  <si>
    <t>D-5000 SERIES CONTAKT PIN</t>
  </si>
  <si>
    <t>917804-3</t>
  </si>
  <si>
    <t>2.2</t>
  </si>
  <si>
    <t>E300003619</t>
  </si>
  <si>
    <t>1747443-6</t>
  </si>
  <si>
    <t>E300003620</t>
  </si>
  <si>
    <t>02540097010</t>
  </si>
  <si>
    <t>E300003621</t>
  </si>
  <si>
    <t>D-5000 SERIES CONTAKT SOCKET</t>
  </si>
  <si>
    <t>316040-3</t>
  </si>
  <si>
    <t>E300003622</t>
  </si>
  <si>
    <t>64320-3311</t>
  </si>
  <si>
    <t>E300003623</t>
  </si>
  <si>
    <t>1318697-2</t>
  </si>
  <si>
    <t>E300003629</t>
  </si>
  <si>
    <t>D-5000 SERIES CONNECTOR</t>
  </si>
  <si>
    <t>1-179958-3</t>
  </si>
  <si>
    <t>E300003631</t>
  </si>
  <si>
    <t>PIN</t>
  </si>
  <si>
    <t>1-353046-3</t>
  </si>
  <si>
    <t>E300003632</t>
  </si>
  <si>
    <t>160860-2</t>
  </si>
  <si>
    <t>E300003633</t>
  </si>
  <si>
    <t>RINGKABELSCHUH 25MM²/M8</t>
  </si>
  <si>
    <t>4R8</t>
  </si>
  <si>
    <t>E300003635</t>
  </si>
  <si>
    <t>180905-0</t>
  </si>
  <si>
    <t>E300003636</t>
  </si>
  <si>
    <t>04980933ZXT</t>
  </si>
  <si>
    <t>E300003637</t>
  </si>
  <si>
    <t>927831-1</t>
  </si>
  <si>
    <t>E300003639</t>
  </si>
  <si>
    <t>4541100</t>
  </si>
  <si>
    <t>E300003640</t>
  </si>
  <si>
    <t>RINGKABELSCHUH 70MM²/M10/90°</t>
  </si>
  <si>
    <t>47R10</t>
  </si>
  <si>
    <t>E300003641</t>
  </si>
  <si>
    <t>RINGKABELSCHUH 70MM²/M10</t>
  </si>
  <si>
    <t>7R10</t>
  </si>
  <si>
    <t>E300003642</t>
  </si>
  <si>
    <t>0HBFA001SEALB</t>
  </si>
  <si>
    <t>E300003643</t>
  </si>
  <si>
    <t>0HBF0003ZXS25-GN</t>
  </si>
  <si>
    <t>E300003644</t>
  </si>
  <si>
    <t>0HBFA001CAPB</t>
  </si>
  <si>
    <t>E300003645</t>
  </si>
  <si>
    <t>Mounting bracket</t>
  </si>
  <si>
    <t>0HBFA001SEALY</t>
  </si>
  <si>
    <t>E300003646</t>
  </si>
  <si>
    <t>0301580</t>
  </si>
  <si>
    <t>E300003647</t>
  </si>
  <si>
    <t>E300003648</t>
  </si>
  <si>
    <t>1 928 405 075</t>
  </si>
  <si>
    <t>E300003649</t>
  </si>
  <si>
    <t>0301590</t>
  </si>
  <si>
    <t>E300003650</t>
  </si>
  <si>
    <t>221044</t>
  </si>
  <si>
    <t>E300003651</t>
  </si>
  <si>
    <t>301006</t>
  </si>
  <si>
    <t>E300003652</t>
  </si>
  <si>
    <t>151131</t>
  </si>
  <si>
    <t>E300003654</t>
  </si>
  <si>
    <t>142.5631.6102</t>
  </si>
  <si>
    <t>E300003655</t>
  </si>
  <si>
    <t>192900-0451</t>
  </si>
  <si>
    <t>E300003656</t>
  </si>
  <si>
    <t>12124075</t>
  </si>
  <si>
    <t>E300003657</t>
  </si>
  <si>
    <t>0HBF0003ZXCAP25</t>
  </si>
  <si>
    <t>E300003658</t>
  </si>
  <si>
    <t>7009-1336</t>
  </si>
  <si>
    <t>E300003659</t>
  </si>
  <si>
    <t>7009-1343</t>
  </si>
  <si>
    <t>E300003660</t>
  </si>
  <si>
    <t>7116-2033</t>
  </si>
  <si>
    <t>E300003661</t>
  </si>
  <si>
    <t>FLY automobile cable</t>
  </si>
  <si>
    <t>E300003663</t>
  </si>
  <si>
    <t>ABDECKKAPPE SCHWARZ BOLZEN</t>
  </si>
  <si>
    <t>VTE</t>
  </si>
  <si>
    <t>220E3V14</t>
  </si>
  <si>
    <t>E300003664</t>
  </si>
  <si>
    <t>ABDECKKAPPE ROT BOLZEN</t>
  </si>
  <si>
    <t>220E3V02</t>
  </si>
  <si>
    <t>E300003665</t>
  </si>
  <si>
    <t>1-1564337-1</t>
  </si>
  <si>
    <t>E300003666</t>
  </si>
  <si>
    <t>1564562-1</t>
  </si>
  <si>
    <t>E300003667</t>
  </si>
  <si>
    <t>1-1564407-1</t>
  </si>
  <si>
    <t>E300003669</t>
  </si>
  <si>
    <t>1 928 405 069</t>
  </si>
  <si>
    <t>E300003670</t>
  </si>
  <si>
    <t>YES 6.3 GEHÄUSE</t>
  </si>
  <si>
    <t>7120-3012</t>
  </si>
  <si>
    <t>transparent</t>
  </si>
  <si>
    <t>E300003676</t>
  </si>
  <si>
    <t>19418-0029</t>
  </si>
  <si>
    <t>E300003677</t>
  </si>
  <si>
    <t>RINGKABELSCHUH 50MM²/M10</t>
  </si>
  <si>
    <t>6R10</t>
  </si>
  <si>
    <t>E300003678</t>
  </si>
  <si>
    <t>RINGKABELSCHUH 50MM²/M10/90°</t>
  </si>
  <si>
    <t>46R10</t>
  </si>
  <si>
    <t>E300003679</t>
  </si>
  <si>
    <t>RINGKABELSCHUH 50MM²/M8</t>
  </si>
  <si>
    <t>6R8</t>
  </si>
  <si>
    <t>E300003689</t>
  </si>
  <si>
    <t>SLPPC50BSB0</t>
  </si>
  <si>
    <t>E300003690</t>
  </si>
  <si>
    <t>SLPPC50BSR1</t>
  </si>
  <si>
    <t>E300003705</t>
  </si>
  <si>
    <t>60013342</t>
  </si>
  <si>
    <t>2.50</t>
  </si>
  <si>
    <t>1.00</t>
  </si>
  <si>
    <t>E300003706</t>
  </si>
  <si>
    <t>60013232</t>
  </si>
  <si>
    <t>0.50</t>
  </si>
  <si>
    <t>E300003710</t>
  </si>
  <si>
    <t>15327859</t>
  </si>
  <si>
    <t>E300003711</t>
  </si>
  <si>
    <t>15327860</t>
  </si>
  <si>
    <t>E300003712</t>
  </si>
  <si>
    <t>7-1452668-1</t>
  </si>
  <si>
    <t>E300003713</t>
  </si>
  <si>
    <t>7-1452671-1</t>
  </si>
  <si>
    <t>1.50</t>
  </si>
  <si>
    <t>E300003714</t>
  </si>
  <si>
    <t>1-1456426-1</t>
  </si>
  <si>
    <t>E300003715</t>
  </si>
  <si>
    <t>1670146-1</t>
  </si>
  <si>
    <t>E300003716</t>
  </si>
  <si>
    <t>1418850-1</t>
  </si>
  <si>
    <t>E300003718</t>
  </si>
  <si>
    <t>DT04-2P-E004</t>
  </si>
  <si>
    <t>E300003719</t>
  </si>
  <si>
    <t>12020832</t>
  </si>
  <si>
    <t>E300003720</t>
  </si>
  <si>
    <t>12020830</t>
  </si>
  <si>
    <t>E300003721</t>
  </si>
  <si>
    <t>12010300</t>
  </si>
  <si>
    <t>E300003722</t>
  </si>
  <si>
    <t>872-857-561</t>
  </si>
  <si>
    <t>E300003723</t>
  </si>
  <si>
    <t>F671800</t>
  </si>
  <si>
    <t>E300003727</t>
  </si>
  <si>
    <t>GEHÄUSE AMPLIMITE</t>
  </si>
  <si>
    <t>2040105-1</t>
  </si>
  <si>
    <t>114</t>
  </si>
  <si>
    <t>E300003728</t>
  </si>
  <si>
    <t>SCHUTZKAPE 114POL</t>
  </si>
  <si>
    <t>2040114-1</t>
  </si>
  <si>
    <t>E300003729</t>
  </si>
  <si>
    <t>GEHÄUSE 3POLIG</t>
  </si>
  <si>
    <t>43645-0300</t>
  </si>
  <si>
    <t>E300003731</t>
  </si>
  <si>
    <t>GEHÄUSE 4POLIG</t>
  </si>
  <si>
    <t>43025-0400</t>
  </si>
  <si>
    <t>E300003732</t>
  </si>
  <si>
    <t>VERRIEGELUNG AMPLIMITE</t>
  </si>
  <si>
    <t>2040113-1</t>
  </si>
  <si>
    <t>E300003733</t>
  </si>
  <si>
    <t>2040115-1</t>
  </si>
  <si>
    <t>72</t>
  </si>
  <si>
    <t>E300003734</t>
  </si>
  <si>
    <t>SCHUTZKAPE 72POL</t>
  </si>
  <si>
    <t>2040116-1</t>
  </si>
  <si>
    <t>E300003735</t>
  </si>
  <si>
    <t>1939349-1</t>
  </si>
  <si>
    <t>E300003736</t>
  </si>
  <si>
    <t>1939351-1</t>
  </si>
  <si>
    <t>E300003737</t>
  </si>
  <si>
    <t>1981561-2</t>
  </si>
  <si>
    <t>E300003738</t>
  </si>
  <si>
    <t>1981562-1</t>
  </si>
  <si>
    <t>E300003739</t>
  </si>
  <si>
    <t>1-2282364-1</t>
  </si>
  <si>
    <t>E300003744</t>
  </si>
  <si>
    <t>1-1670918-1</t>
  </si>
  <si>
    <t>E300003749</t>
  </si>
  <si>
    <t>4POL AMPSEAL KEY1</t>
  </si>
  <si>
    <t>776487-1</t>
  </si>
  <si>
    <t>E300003750</t>
  </si>
  <si>
    <t>12162000</t>
  </si>
  <si>
    <t>E300003751</t>
  </si>
  <si>
    <t>WIDERSTAND 8K2</t>
  </si>
  <si>
    <t>WIDERSTAND 8,2 kOHM</t>
  </si>
  <si>
    <t>CFR50J8K2</t>
  </si>
  <si>
    <t>E300003752</t>
  </si>
  <si>
    <t>USB DOPPELSTECKDOSE</t>
  </si>
  <si>
    <t>A1-8800-6010</t>
  </si>
  <si>
    <t>E300003756</t>
  </si>
  <si>
    <t>AMPSEAL 16, KEY A, 2POL</t>
  </si>
  <si>
    <t>776427-1</t>
  </si>
  <si>
    <t>E300003761</t>
  </si>
  <si>
    <t>099707.5</t>
  </si>
  <si>
    <t>E300003764</t>
  </si>
  <si>
    <t>220E2V02</t>
  </si>
  <si>
    <t>E300003765</t>
  </si>
  <si>
    <t>220E2V14</t>
  </si>
  <si>
    <t>E300003766</t>
  </si>
  <si>
    <t>CEE_female_3L_N_PE_6h_16A</t>
  </si>
  <si>
    <t>PCE</t>
  </si>
  <si>
    <t>2153-6tt</t>
  </si>
  <si>
    <t>E300003769</t>
  </si>
  <si>
    <t>Schukostecker</t>
  </si>
  <si>
    <t>CEE 7/7</t>
  </si>
  <si>
    <t>E300003770</t>
  </si>
  <si>
    <t>1-1564297-6</t>
  </si>
  <si>
    <t>E300003771</t>
  </si>
  <si>
    <t>DT12P-BT-BK</t>
  </si>
  <si>
    <t>E300003774</t>
  </si>
  <si>
    <t>2000373929</t>
  </si>
  <si>
    <t>E300003777</t>
  </si>
  <si>
    <t>2000373955</t>
  </si>
  <si>
    <t>E300003778</t>
  </si>
  <si>
    <t>2000373986</t>
  </si>
  <si>
    <t>E300003779</t>
  </si>
  <si>
    <t>2000373990</t>
  </si>
  <si>
    <t>E300003780</t>
  </si>
  <si>
    <t>2000374008</t>
  </si>
  <si>
    <t>E300003781</t>
  </si>
  <si>
    <t>5-1241410-1</t>
  </si>
  <si>
    <t>E300003782</t>
  </si>
  <si>
    <t>1241412-1</t>
  </si>
  <si>
    <t>E300003783</t>
  </si>
  <si>
    <t>1241414-1</t>
  </si>
  <si>
    <t>E300003784</t>
  </si>
  <si>
    <t>1241416-1</t>
  </si>
  <si>
    <t>4.0</t>
  </si>
  <si>
    <t>E300003785</t>
  </si>
  <si>
    <t>CODE 2</t>
  </si>
  <si>
    <t>776433-2</t>
  </si>
  <si>
    <t>E300003786</t>
  </si>
  <si>
    <t>600970</t>
  </si>
  <si>
    <t>E300003787</t>
  </si>
  <si>
    <t>STECKER MIT KABEL</t>
  </si>
  <si>
    <t>EFB</t>
  </si>
  <si>
    <t>E300003790</t>
  </si>
  <si>
    <t>WIDERSTAND 100 kOHM</t>
  </si>
  <si>
    <t>CFR50J100K</t>
  </si>
  <si>
    <t>E300003791</t>
  </si>
  <si>
    <t>WIDERSTAND 15K</t>
  </si>
  <si>
    <t>WIDERSTAND 15 KOHM</t>
  </si>
  <si>
    <t>CFR50J15K</t>
  </si>
  <si>
    <t>E300003793</t>
  </si>
  <si>
    <t>1062-16-1222</t>
  </si>
  <si>
    <t>E300003794</t>
  </si>
  <si>
    <t>1060-16-1222</t>
  </si>
  <si>
    <t>E300003796</t>
  </si>
  <si>
    <t>1-1563878-1</t>
  </si>
  <si>
    <t>E300003797</t>
  </si>
  <si>
    <t>1-1564532-1</t>
  </si>
  <si>
    <t>E300003798</t>
  </si>
  <si>
    <t>AMPSEAL 16, KEY B, 2POL</t>
  </si>
  <si>
    <t>776427-2</t>
  </si>
  <si>
    <t>E300003799</t>
  </si>
  <si>
    <t>0301372</t>
  </si>
  <si>
    <t>E300003800</t>
  </si>
  <si>
    <t>FUSEBOX F280</t>
  </si>
  <si>
    <t>0301370/10</t>
  </si>
  <si>
    <t>E300003801</t>
  </si>
  <si>
    <t>E300003802</t>
  </si>
  <si>
    <t>142.5631.5302</t>
  </si>
  <si>
    <t>E300003803</t>
  </si>
  <si>
    <t>142.5631.5402</t>
  </si>
  <si>
    <t>E300003804</t>
  </si>
  <si>
    <t>ZETTLER</t>
  </si>
  <si>
    <t>AZ977–1C–12D</t>
  </si>
  <si>
    <t>E300003805</t>
  </si>
  <si>
    <t>C19_Geraetestecker</t>
  </si>
  <si>
    <t>Schurter</t>
  </si>
  <si>
    <t>6183.0001</t>
  </si>
  <si>
    <t>IEC 60320-1</t>
  </si>
  <si>
    <t>E300003806</t>
  </si>
  <si>
    <t>RELAIS AC</t>
  </si>
  <si>
    <t>T92S7A22-240</t>
  </si>
  <si>
    <t>E300003807</t>
  </si>
  <si>
    <t>WIDERSTAND 23K7</t>
  </si>
  <si>
    <t>WIDERSTAND 23,7 kOHM</t>
  </si>
  <si>
    <t>4-1676913-7</t>
  </si>
  <si>
    <t>E300003808</t>
  </si>
  <si>
    <t>GEGENMUTTER KABELVERSCHRAUBUNG</t>
  </si>
  <si>
    <t>SPELSBERG</t>
  </si>
  <si>
    <t>20842001</t>
  </si>
  <si>
    <t>E300003809</t>
  </si>
  <si>
    <t>KABELVERSCHRAUBUNG</t>
  </si>
  <si>
    <t>24742101</t>
  </si>
  <si>
    <t>E300003810</t>
  </si>
  <si>
    <t>1-1418483-1</t>
  </si>
  <si>
    <t>E300003811</t>
  </si>
  <si>
    <t>MINI MATE-N-LOK 6pol Pin</t>
  </si>
  <si>
    <t>794940-1</t>
  </si>
  <si>
    <t>E300003812</t>
  </si>
  <si>
    <t>25029.123.211</t>
  </si>
  <si>
    <t>E300003813</t>
  </si>
  <si>
    <t>2000380391</t>
  </si>
  <si>
    <t>E300003814</t>
  </si>
  <si>
    <t>LEISTUNGSWIDERSTAND 0,5OHM</t>
  </si>
  <si>
    <t>HS10 R5 J</t>
  </si>
  <si>
    <t>E300003815</t>
  </si>
  <si>
    <t>LEISTUNGSWIDERSTAND 1,5OHM</t>
  </si>
  <si>
    <t>HS25 1R5 J</t>
  </si>
  <si>
    <t>E300003817</t>
  </si>
  <si>
    <t>Pilotcontakt Rema 320A; include Set Adapter+Contakt</t>
  </si>
  <si>
    <t>SET 75591-00</t>
  </si>
  <si>
    <t>E300003818</t>
  </si>
  <si>
    <t>172508-1</t>
  </si>
  <si>
    <t>E300003819</t>
  </si>
  <si>
    <t>CEE 3L+N+PE, 6H 16A MIT SCHÜTZ</t>
  </si>
  <si>
    <t>KLINGER &amp; BORN</t>
  </si>
  <si>
    <t>0099.0157</t>
  </si>
  <si>
    <t>E300003820</t>
  </si>
  <si>
    <t>GABELKABELSCHUH</t>
  </si>
  <si>
    <t>60390-1</t>
  </si>
  <si>
    <t>E300003821</t>
  </si>
  <si>
    <t>SLPPC70BSR1</t>
  </si>
  <si>
    <t>E300003822</t>
  </si>
  <si>
    <t>H05V-K</t>
  </si>
  <si>
    <t>H05V-K cable</t>
  </si>
  <si>
    <t>E300003823</t>
  </si>
  <si>
    <t>C19 STECKER GERADE</t>
  </si>
  <si>
    <t>HAWA</t>
  </si>
  <si>
    <t>R6321_1M</t>
  </si>
  <si>
    <t>IEC 60320-1 C19</t>
  </si>
  <si>
    <t>E300003824</t>
  </si>
  <si>
    <t>934125100</t>
  </si>
  <si>
    <t>E300003825</t>
  </si>
  <si>
    <t>934124100</t>
  </si>
  <si>
    <t>E300003826</t>
  </si>
  <si>
    <t>0997020</t>
  </si>
  <si>
    <t>E300003827</t>
  </si>
  <si>
    <t>0997005</t>
  </si>
  <si>
    <t>E300003831</t>
  </si>
  <si>
    <t>Montageblech Kabeldurchführung E20</t>
  </si>
  <si>
    <t>2000387541</t>
  </si>
  <si>
    <t>E300003832</t>
  </si>
  <si>
    <t>RS 090 3POL</t>
  </si>
  <si>
    <t>6189-7471</t>
  </si>
  <si>
    <t>E300003833</t>
  </si>
  <si>
    <t>RS 090 PIN</t>
  </si>
  <si>
    <t>8240-0263</t>
  </si>
  <si>
    <t>E300003834</t>
  </si>
  <si>
    <t>RS 090 EINZELADERABDICHTUNG</t>
  </si>
  <si>
    <t>7165-0473</t>
  </si>
  <si>
    <t>E300003835</t>
  </si>
  <si>
    <t>RS 090 BLINDSTOPFEN</t>
  </si>
  <si>
    <t>7165-1131</t>
  </si>
  <si>
    <t>E300003837</t>
  </si>
  <si>
    <t>42121300</t>
  </si>
  <si>
    <t>E300003842</t>
  </si>
  <si>
    <t>132015-0155</t>
  </si>
  <si>
    <t>E300003843</t>
  </si>
  <si>
    <t>192990-0060</t>
  </si>
  <si>
    <t>E300003844</t>
  </si>
  <si>
    <t>CTC Gehäuse 8pol</t>
  </si>
  <si>
    <t>132015-0159</t>
  </si>
  <si>
    <t>E300003845</t>
  </si>
  <si>
    <t>192990-0070</t>
  </si>
  <si>
    <t>E300003846</t>
  </si>
  <si>
    <t>192990-0040</t>
  </si>
  <si>
    <t>0.33</t>
  </si>
  <si>
    <t>E300003847</t>
  </si>
  <si>
    <t>192990-0050</t>
  </si>
  <si>
    <t>E300003849</t>
  </si>
  <si>
    <t>880810-1</t>
  </si>
  <si>
    <t>E300003850</t>
  </si>
  <si>
    <t>2-2112966-2</t>
  </si>
  <si>
    <t>E300003851</t>
  </si>
  <si>
    <t>1-1564542-1</t>
  </si>
  <si>
    <t>E300003852</t>
  </si>
  <si>
    <t>1-1564546-1</t>
  </si>
  <si>
    <t>E300003853</t>
  </si>
  <si>
    <t>1670720-1</t>
  </si>
  <si>
    <t>E300003854</t>
  </si>
  <si>
    <t>1-1703808-1</t>
  </si>
  <si>
    <t>E300003855</t>
  </si>
  <si>
    <t>1703810-1</t>
  </si>
  <si>
    <t>E300003856</t>
  </si>
  <si>
    <t>RAHMEN 5 MODULE</t>
  </si>
  <si>
    <t>0301706</t>
  </si>
  <si>
    <t>E300003857</t>
  </si>
  <si>
    <t>0301707</t>
  </si>
  <si>
    <t>E300003858</t>
  </si>
  <si>
    <t>BULGIN</t>
  </si>
  <si>
    <t>PXP6010/03P/CR/0910</t>
  </si>
  <si>
    <t>E300003859</t>
  </si>
  <si>
    <t>PXP6011/03S/CR/0910</t>
  </si>
  <si>
    <t>E300003860</t>
  </si>
  <si>
    <t>776433-3</t>
  </si>
  <si>
    <t>E300003861</t>
  </si>
  <si>
    <t>SA3624/S</t>
  </si>
  <si>
    <t>E300003862</t>
  </si>
  <si>
    <t>SA3544/P</t>
  </si>
  <si>
    <t>E300003863</t>
  </si>
  <si>
    <t>SLPPC70BSb0</t>
  </si>
  <si>
    <t>E300003867</t>
  </si>
  <si>
    <t>1011-347-0605</t>
  </si>
  <si>
    <t>E300003868</t>
  </si>
  <si>
    <t>3X6,3MM / 2X9,5MM; 4X2,8MM  -FORM 1 FLACHSTECKHÜLSE MIT RASTNASE</t>
  </si>
  <si>
    <t>K9-1130-0000</t>
  </si>
  <si>
    <t>E300003870</t>
  </si>
  <si>
    <t>A.RAYMOND</t>
  </si>
  <si>
    <t>017530 000</t>
  </si>
  <si>
    <t>E300003871</t>
  </si>
  <si>
    <t>25249.212.179</t>
  </si>
  <si>
    <t>E300003872</t>
  </si>
  <si>
    <t>SLPPC85BSb0</t>
  </si>
  <si>
    <t>85</t>
  </si>
  <si>
    <t>E300003874</t>
  </si>
  <si>
    <t>SLPPC85BSR1</t>
  </si>
  <si>
    <t>E300003876</t>
  </si>
  <si>
    <t>6-176146-6</t>
  </si>
  <si>
    <t>E300003877</t>
  </si>
  <si>
    <t>175091-1</t>
  </si>
  <si>
    <t>E300003878</t>
  </si>
  <si>
    <t>368941-1</t>
  </si>
  <si>
    <t>3.2</t>
  </si>
  <si>
    <t>E300003879</t>
  </si>
  <si>
    <t>4441200</t>
  </si>
  <si>
    <t>E300003883</t>
  </si>
  <si>
    <t>12146933</t>
  </si>
  <si>
    <t>E300003884</t>
  </si>
  <si>
    <t>9441291</t>
  </si>
  <si>
    <t>E300003885</t>
  </si>
  <si>
    <t>22124492070</t>
  </si>
  <si>
    <t>E300003886</t>
  </si>
  <si>
    <t>10800444523</t>
  </si>
  <si>
    <t>E300003890</t>
  </si>
  <si>
    <t>75700-01</t>
  </si>
  <si>
    <t>E300003891</t>
  </si>
  <si>
    <t>Adapter Pilotcontakt</t>
  </si>
  <si>
    <t>75591-00</t>
  </si>
  <si>
    <t>E300003895</t>
  </si>
  <si>
    <t>964587-1</t>
  </si>
  <si>
    <t>E300003896</t>
  </si>
  <si>
    <t>16184.562.699</t>
  </si>
  <si>
    <t>Preis Angebot Püplichhuisen</t>
  </si>
  <si>
    <t>E300003897</t>
  </si>
  <si>
    <t>WIDERSTAND 69K8</t>
  </si>
  <si>
    <t>YR1B69K8CC</t>
  </si>
  <si>
    <t>E300003898</t>
  </si>
  <si>
    <t>WIDERSTAND 20kOhm</t>
  </si>
  <si>
    <t>YR1B20KCC</t>
  </si>
  <si>
    <t>E300003899</t>
  </si>
  <si>
    <t>1 928 404 927</t>
  </si>
  <si>
    <t>E300003900</t>
  </si>
  <si>
    <t>1 928 404 916</t>
  </si>
  <si>
    <t>E300003901</t>
  </si>
  <si>
    <t>DT06-4S-EP06</t>
  </si>
  <si>
    <t>E300003902</t>
  </si>
  <si>
    <t>74271338</t>
  </si>
  <si>
    <t>E300003903</t>
  </si>
  <si>
    <t>DTM04-2P</t>
  </si>
  <si>
    <t>E300003904</t>
  </si>
  <si>
    <t>WM-2P</t>
  </si>
  <si>
    <t>E300003905</t>
  </si>
  <si>
    <t>DTM06-2S</t>
  </si>
  <si>
    <t>E300003906</t>
  </si>
  <si>
    <t>DTP06-2S</t>
  </si>
  <si>
    <t>E300003907</t>
  </si>
  <si>
    <t>DT06-2S-E008</t>
  </si>
  <si>
    <t>E300003908</t>
  </si>
  <si>
    <t>75665-01</t>
  </si>
  <si>
    <t>E300003909</t>
  </si>
  <si>
    <t>75590-02</t>
  </si>
  <si>
    <t>E300003920</t>
  </si>
  <si>
    <t>RINGKABELSCHUH 50MM²/M10/90° LANG</t>
  </si>
  <si>
    <t>MURAT TICARET</t>
  </si>
  <si>
    <t>92850-1019-02</t>
  </si>
  <si>
    <t>E300003921</t>
  </si>
  <si>
    <t>44R10</t>
  </si>
  <si>
    <t>E300003922</t>
  </si>
  <si>
    <t>RINGKABELSCHUH 70MM²/M8</t>
  </si>
  <si>
    <t>7R8</t>
  </si>
  <si>
    <t>E300003923</t>
  </si>
  <si>
    <t>RINGKABELSCHUH 95MM²/M8</t>
  </si>
  <si>
    <t>8R8</t>
  </si>
  <si>
    <t>E300003926</t>
  </si>
  <si>
    <t>192990-1250</t>
  </si>
  <si>
    <t>E300003928</t>
  </si>
  <si>
    <t>Mikro 25A</t>
  </si>
  <si>
    <t>Mikrorelais 12V/25A</t>
  </si>
  <si>
    <t>K1-1214-0033</t>
  </si>
  <si>
    <t>E300003929</t>
  </si>
  <si>
    <t>RINGKABELSCHUH 95MM²/M10</t>
  </si>
  <si>
    <t>8R10</t>
  </si>
  <si>
    <t>E300003930</t>
  </si>
  <si>
    <t>RINGKABELSCHUH 16MM²/M8</t>
  </si>
  <si>
    <t>3R8</t>
  </si>
  <si>
    <t>E300003931</t>
  </si>
  <si>
    <t>KABELSCHUH M5</t>
  </si>
  <si>
    <t>RINGKABELSCHUH16MM²/M5</t>
  </si>
  <si>
    <t>3R5</t>
  </si>
  <si>
    <t>E300003932</t>
  </si>
  <si>
    <t>WIDERSTAND 0R5</t>
  </si>
  <si>
    <t>Wiederstand NTC 0R5</t>
  </si>
  <si>
    <t>TDK</t>
  </si>
  <si>
    <t>B57127P0508M301</t>
  </si>
  <si>
    <t>E300003933</t>
  </si>
  <si>
    <t>33482-2101</t>
  </si>
  <si>
    <t>bk</t>
  </si>
  <si>
    <t>E300003934</t>
  </si>
  <si>
    <t>33482-2102</t>
  </si>
  <si>
    <t>E300003935</t>
  </si>
  <si>
    <t>33472-1601</t>
  </si>
  <si>
    <t>E300003936</t>
  </si>
  <si>
    <t>33482-8601</t>
  </si>
  <si>
    <t>E300003937</t>
  </si>
  <si>
    <t>33472-2001</t>
  </si>
  <si>
    <t>E300003938</t>
  </si>
  <si>
    <t>33472-2002</t>
  </si>
  <si>
    <t>E300003939</t>
  </si>
  <si>
    <t>92810-2504-02</t>
  </si>
  <si>
    <t>E300003940</t>
  </si>
  <si>
    <t>92840-2612-02</t>
  </si>
  <si>
    <t>E300003941</t>
  </si>
  <si>
    <t>74271622</t>
  </si>
  <si>
    <t>E300003942</t>
  </si>
  <si>
    <t>74271221</t>
  </si>
  <si>
    <t>E300003943</t>
  </si>
  <si>
    <t>3-1534904-2</t>
  </si>
  <si>
    <t>E300003944</t>
  </si>
  <si>
    <t>NO / LÖSCHDIODE</t>
  </si>
  <si>
    <t>35A</t>
  </si>
  <si>
    <t>RELAIS ISO 280</t>
  </si>
  <si>
    <t>301-1A-D-D1</t>
  </si>
  <si>
    <t>E300003945</t>
  </si>
  <si>
    <t>6185-0867</t>
  </si>
  <si>
    <t>E300003946</t>
  </si>
  <si>
    <t>6189-1161</t>
  </si>
  <si>
    <t>E300003947</t>
  </si>
  <si>
    <t>0099.0275</t>
  </si>
  <si>
    <t>E300003948</t>
  </si>
  <si>
    <t>MOTEC</t>
  </si>
  <si>
    <t>MiniDIN KSMD</t>
  </si>
  <si>
    <t>E300003950</t>
  </si>
  <si>
    <t>350550-3</t>
  </si>
  <si>
    <t>E300003951</t>
  </si>
  <si>
    <t>1-480710-0</t>
  </si>
  <si>
    <t>E300003952</t>
  </si>
  <si>
    <t>150-39385</t>
  </si>
  <si>
    <t>E300003954</t>
  </si>
  <si>
    <t>156-00303</t>
  </si>
  <si>
    <t>E300003956</t>
  </si>
  <si>
    <t>GEHÄUSE CODING "D"</t>
  </si>
  <si>
    <t>4-1564337-1</t>
  </si>
  <si>
    <t>E300003957</t>
  </si>
  <si>
    <t>GEHÄUSE CODING "D" MIT FLANSCH</t>
  </si>
  <si>
    <t>4-1564407-1</t>
  </si>
  <si>
    <t>E300003958</t>
  </si>
  <si>
    <t>K1-3217-0032</t>
  </si>
  <si>
    <t>E300003959</t>
  </si>
  <si>
    <t>JPT STIFTGEHÄUSE 3POL</t>
  </si>
  <si>
    <t>1-962581-2</t>
  </si>
  <si>
    <t>E300003961</t>
  </si>
  <si>
    <t>0600390</t>
  </si>
  <si>
    <t>E300003963</t>
  </si>
  <si>
    <t>601150</t>
  </si>
  <si>
    <t>OR</t>
  </si>
  <si>
    <t>E300003964</t>
  </si>
  <si>
    <t>175A</t>
  </si>
  <si>
    <t>601175</t>
  </si>
  <si>
    <t>E300003965</t>
  </si>
  <si>
    <t>601200</t>
  </si>
  <si>
    <t>E300003966</t>
  </si>
  <si>
    <t>RINGKABELSCHUH 35MM²/M10</t>
  </si>
  <si>
    <t>5R10</t>
  </si>
  <si>
    <t>E300003967</t>
  </si>
  <si>
    <t>RINGKABELSCHUH 25MM²/M10</t>
  </si>
  <si>
    <t>4R10</t>
  </si>
  <si>
    <t>E300003968</t>
  </si>
  <si>
    <t>RINGKABELSCHUH 16MM²/M10</t>
  </si>
  <si>
    <t>3R10</t>
  </si>
  <si>
    <t>E300003969</t>
  </si>
  <si>
    <t>RINGKABELSCHUH 10MM²/M10</t>
  </si>
  <si>
    <t>2R10</t>
  </si>
  <si>
    <t>E300003970</t>
  </si>
  <si>
    <t>RINGKABELSCHUH 35MM²/M8</t>
  </si>
  <si>
    <t>5R8</t>
  </si>
  <si>
    <t>E300003971</t>
  </si>
  <si>
    <t>RINGKABELSCHUH 10MM²/M8</t>
  </si>
  <si>
    <t>2R8</t>
  </si>
  <si>
    <t>E300003972</t>
  </si>
  <si>
    <t>RINGKABELSCHUH 25MM²/M5</t>
  </si>
  <si>
    <t>4R5</t>
  </si>
  <si>
    <t>E300003973</t>
  </si>
  <si>
    <t>RINGKABELSCHUH 10MM²/M5</t>
  </si>
  <si>
    <t>2R5</t>
  </si>
  <si>
    <t>E300003974</t>
  </si>
  <si>
    <t>RINGKABELSCHUH 95MM²/M10/90°</t>
  </si>
  <si>
    <t>48R10</t>
  </si>
  <si>
    <t>E300003975</t>
  </si>
  <si>
    <t>RINGKABELSCHUH 35MM²/M10/90°</t>
  </si>
  <si>
    <t>45R10</t>
  </si>
  <si>
    <t>E300003976</t>
  </si>
  <si>
    <t>RINGKABELSCHUH 16MM²/M10/90°</t>
  </si>
  <si>
    <t>43R10</t>
  </si>
  <si>
    <t>E300003977</t>
  </si>
  <si>
    <t>RINGKABELSCHUH 10MM²/M10/90°</t>
  </si>
  <si>
    <t>42R10</t>
  </si>
  <si>
    <t>E300003978</t>
  </si>
  <si>
    <t>RINGKABELSCHUH 95MM²/M8/90°</t>
  </si>
  <si>
    <t>48R8</t>
  </si>
  <si>
    <t>E300003979</t>
  </si>
  <si>
    <t>RINGKABELSCHUH 70MM²/M8/90°</t>
  </si>
  <si>
    <t>47R8</t>
  </si>
  <si>
    <t>E300003980</t>
  </si>
  <si>
    <t>RINGKABELSCHUH 50MM²/M8/90°</t>
  </si>
  <si>
    <t>46R8</t>
  </si>
  <si>
    <t>E300003981</t>
  </si>
  <si>
    <t>RINGKABELSCHUH 35MM²/M8/90°</t>
  </si>
  <si>
    <t>45R8</t>
  </si>
  <si>
    <t>E300003982</t>
  </si>
  <si>
    <t>44R8</t>
  </si>
  <si>
    <t>E300003983</t>
  </si>
  <si>
    <t>RINGKABELSCHUH 16MM²/M8/90°</t>
  </si>
  <si>
    <t>E300003984</t>
  </si>
  <si>
    <t>RINGKABELSCHUH 10MM²/M8/90°</t>
  </si>
  <si>
    <t>42R8</t>
  </si>
  <si>
    <t>E300003986</t>
  </si>
  <si>
    <t>132015-0130</t>
  </si>
  <si>
    <t>E300003987</t>
  </si>
  <si>
    <t>132015-0134</t>
  </si>
  <si>
    <t>E300003988</t>
  </si>
  <si>
    <t>1-1718644-1</t>
  </si>
  <si>
    <t>E300003990</t>
  </si>
  <si>
    <t>WIDERSTAND 6K8</t>
  </si>
  <si>
    <t>WIDERSTAND 6,8 kOHM</t>
  </si>
  <si>
    <t>Widerstand 6,8kOhm</t>
  </si>
  <si>
    <t>CFR50J6K8</t>
  </si>
  <si>
    <t>E300003992</t>
  </si>
  <si>
    <t>KONDESATOR 1NF</t>
  </si>
  <si>
    <t>Kondesator 1nF/300VAC</t>
  </si>
  <si>
    <t>KEMET</t>
  </si>
  <si>
    <t>R413F11004000M</t>
  </si>
  <si>
    <t>E300003993</t>
  </si>
  <si>
    <t>NG1 N SOCKET</t>
  </si>
  <si>
    <t>1544228-1</t>
  </si>
  <si>
    <t>E300003994</t>
  </si>
  <si>
    <t>1544316-2</t>
  </si>
  <si>
    <t>E300003995</t>
  </si>
  <si>
    <t>1544316-3</t>
  </si>
  <si>
    <t>E300003997</t>
  </si>
  <si>
    <t>1544603-1</t>
  </si>
  <si>
    <t>E300004001</t>
  </si>
  <si>
    <t>1011-345-0305</t>
  </si>
  <si>
    <t>E300004003</t>
  </si>
  <si>
    <t>DT06-3S-CE01</t>
  </si>
  <si>
    <t>E300004004</t>
  </si>
  <si>
    <t>1564411-6</t>
  </si>
  <si>
    <t>E300004005</t>
  </si>
  <si>
    <t>DT06-4S</t>
  </si>
  <si>
    <t>E300004006</t>
  </si>
  <si>
    <t>DT06-2S</t>
  </si>
  <si>
    <t>E300004007</t>
  </si>
  <si>
    <t>300A</t>
  </si>
  <si>
    <t>601300</t>
  </si>
  <si>
    <t>E300004008</t>
  </si>
  <si>
    <t>Socket</t>
  </si>
  <si>
    <t>2500024-1</t>
  </si>
  <si>
    <t>84</t>
  </si>
  <si>
    <t>E300004010</t>
  </si>
  <si>
    <t>2500008-1</t>
  </si>
  <si>
    <t>E300004011</t>
  </si>
  <si>
    <t>7222-6423-30</t>
  </si>
  <si>
    <t>E300004013</t>
  </si>
  <si>
    <t>34345-0001</t>
  </si>
  <si>
    <t>E300004015</t>
  </si>
  <si>
    <t>33012-3002</t>
  </si>
  <si>
    <t>E300004016</t>
  </si>
  <si>
    <t>33012-3001</t>
  </si>
  <si>
    <t>E300004018</t>
  </si>
  <si>
    <t>280232</t>
  </si>
  <si>
    <t>E300004019</t>
  </si>
  <si>
    <t>Diode MiniVal</t>
  </si>
  <si>
    <t>Dioden im Sicherungshalter</t>
  </si>
  <si>
    <t>V1-1111-0001</t>
  </si>
  <si>
    <t>E300004021</t>
  </si>
  <si>
    <t>33000-1001</t>
  </si>
  <si>
    <t>E300004023</t>
  </si>
  <si>
    <t>93732-0001</t>
  </si>
  <si>
    <t>E300004024</t>
  </si>
  <si>
    <t>12089678</t>
  </si>
  <si>
    <t>E300004025</t>
  </si>
  <si>
    <t>12059168</t>
  </si>
  <si>
    <t>E300004026</t>
  </si>
  <si>
    <t>SOCKET MX64 / Gleich E300000888 AU</t>
  </si>
  <si>
    <t>33468-0003</t>
  </si>
  <si>
    <t>E300004028</t>
  </si>
  <si>
    <t>DT04-3P-EP10</t>
  </si>
  <si>
    <t>E300004029</t>
  </si>
  <si>
    <t>0099.0385</t>
  </si>
  <si>
    <t>E300004030</t>
  </si>
  <si>
    <t>DTHD SOCKET</t>
  </si>
  <si>
    <t>0462-203-04141</t>
  </si>
  <si>
    <t>E300004031</t>
  </si>
  <si>
    <t>DTHD PLUG</t>
  </si>
  <si>
    <t>0460-204-0490</t>
  </si>
  <si>
    <t>E300004032</t>
  </si>
  <si>
    <t>DTHD06-1-4S-E003</t>
  </si>
  <si>
    <t>E300004033</t>
  </si>
  <si>
    <t>DTHD04-1-4P-L009</t>
  </si>
  <si>
    <t>E300004034</t>
  </si>
  <si>
    <t>Ampseal Schutzlappe</t>
  </si>
  <si>
    <t>2302488-1</t>
  </si>
  <si>
    <t>E300004035</t>
  </si>
  <si>
    <t>10730408</t>
  </si>
  <si>
    <t>E300004038</t>
  </si>
  <si>
    <t>Gehäuse FEP 2pol</t>
  </si>
  <si>
    <t>1-1703543-0</t>
  </si>
  <si>
    <t>E300004041</t>
  </si>
  <si>
    <t>MX64 6pol</t>
  </si>
  <si>
    <t>314036110</t>
  </si>
  <si>
    <t>E300004042</t>
  </si>
  <si>
    <t>Leavyseal Adapter gedichtet</t>
  </si>
  <si>
    <t>2236721-1</t>
  </si>
  <si>
    <t>0</t>
  </si>
  <si>
    <t>E300004043</t>
  </si>
  <si>
    <t>AMPSEAL 16 2pol B</t>
  </si>
  <si>
    <t>776522-2</t>
  </si>
  <si>
    <t>E300004044</t>
  </si>
  <si>
    <t>AMPSEAL 16 2pol C</t>
  </si>
  <si>
    <t>776522-3</t>
  </si>
  <si>
    <t>E300004045</t>
  </si>
  <si>
    <t>2-965261-1</t>
  </si>
  <si>
    <t>E300004046</t>
  </si>
  <si>
    <t>963208-1</t>
  </si>
  <si>
    <t>E300004047</t>
  </si>
  <si>
    <t>Ducon 6.3 2pol</t>
  </si>
  <si>
    <t>12147067</t>
  </si>
  <si>
    <t>E300004048</t>
  </si>
  <si>
    <t>Ducon 6.3 2pol Lock</t>
  </si>
  <si>
    <t>12147060</t>
  </si>
  <si>
    <t>E300004049</t>
  </si>
  <si>
    <t>Ducon 6.3 Socket</t>
  </si>
  <si>
    <t>12147474</t>
  </si>
  <si>
    <t>E300004050</t>
  </si>
  <si>
    <t>Ducon 6.3 Seal</t>
  </si>
  <si>
    <t>15324993</t>
  </si>
  <si>
    <t>E300004051</t>
  </si>
  <si>
    <t>Superseal 1,5</t>
  </si>
  <si>
    <t>282403-1</t>
  </si>
  <si>
    <t>E300004052</t>
  </si>
  <si>
    <t>15326266</t>
  </si>
  <si>
    <t>E300004053</t>
  </si>
  <si>
    <t>2112300-1</t>
  </si>
  <si>
    <t>E300004055</t>
  </si>
  <si>
    <t>184030-3</t>
  </si>
  <si>
    <t>E300004056</t>
  </si>
  <si>
    <t>969045-1</t>
  </si>
  <si>
    <t>6.0</t>
  </si>
  <si>
    <t>E300004057</t>
  </si>
  <si>
    <t>15327126</t>
  </si>
  <si>
    <t>E300004058</t>
  </si>
  <si>
    <t>26621.201.179</t>
  </si>
  <si>
    <t>E300004059</t>
  </si>
  <si>
    <t>26318.201.179</t>
  </si>
  <si>
    <t>E300004060</t>
  </si>
  <si>
    <t>26189.213.178</t>
  </si>
  <si>
    <t>E300004061</t>
  </si>
  <si>
    <t>0039012020</t>
  </si>
  <si>
    <t>E300004062</t>
  </si>
  <si>
    <t>0039013023</t>
  </si>
  <si>
    <t>E300004063</t>
  </si>
  <si>
    <t>184046-1</t>
  </si>
  <si>
    <t>E300004064</t>
  </si>
  <si>
    <t>RINGKABELSCHUH 50MM²/M6</t>
  </si>
  <si>
    <t>16566</t>
  </si>
  <si>
    <t>E300004065</t>
  </si>
  <si>
    <t>9GD 735 641-042</t>
  </si>
  <si>
    <t>E300004066</t>
  </si>
  <si>
    <t>50253443</t>
  </si>
  <si>
    <t>E300004067</t>
  </si>
  <si>
    <t>50253402088</t>
  </si>
  <si>
    <t>E300004068</t>
  </si>
  <si>
    <t>50253230</t>
  </si>
  <si>
    <t>E300004069</t>
  </si>
  <si>
    <t>33012-3003</t>
  </si>
  <si>
    <t>E300004072</t>
  </si>
  <si>
    <t>1-2208686-1</t>
  </si>
  <si>
    <t>E300004073</t>
  </si>
  <si>
    <t>GEHÄUSE 21polig</t>
  </si>
  <si>
    <t>1-2112162-1</t>
  </si>
  <si>
    <t>E300004074</t>
  </si>
  <si>
    <t>9-1394050-1</t>
  </si>
  <si>
    <t>E300004076</t>
  </si>
  <si>
    <t>WIDERSTAND 160R</t>
  </si>
  <si>
    <t>WIDERSTAND 160 Ohm</t>
  </si>
  <si>
    <t>CFR50J160R</t>
  </si>
  <si>
    <t>E300004095</t>
  </si>
  <si>
    <t>JÄGER GUMMI und KUNSTSTOFF</t>
  </si>
  <si>
    <t>7414 1005 006</t>
  </si>
  <si>
    <t>E300004120</t>
  </si>
  <si>
    <t>LED</t>
  </si>
  <si>
    <t>Blinkrelais LED</t>
  </si>
  <si>
    <t>AUTOELETTRIC</t>
  </si>
  <si>
    <t>202.1H5.ILS</t>
  </si>
  <si>
    <t>E300004139</t>
  </si>
  <si>
    <t>DT06-2S-CE01</t>
  </si>
  <si>
    <t>E300004140</t>
  </si>
  <si>
    <t>DT06-4S-CE01</t>
  </si>
  <si>
    <t>E300004141</t>
  </si>
  <si>
    <t>W4SA</t>
  </si>
  <si>
    <t>E300004142</t>
  </si>
  <si>
    <t>DT06-6S-CE01</t>
  </si>
  <si>
    <t>E300004143</t>
  </si>
  <si>
    <t>DT06-12SB-CE05</t>
  </si>
  <si>
    <t>E300004144</t>
  </si>
  <si>
    <t>DT06-12SC-CE05</t>
  </si>
  <si>
    <t>E300004145</t>
  </si>
  <si>
    <t>DT04-2P-CE01</t>
  </si>
  <si>
    <t>E300004146</t>
  </si>
  <si>
    <t>DT06-4S-E004</t>
  </si>
  <si>
    <t>E300004148</t>
  </si>
  <si>
    <t>SENSORIK</t>
  </si>
  <si>
    <t>SENSOR</t>
  </si>
  <si>
    <t>WASCHPUMPE</t>
  </si>
  <si>
    <t>AUSGLEICHSBEHÄLTER MIT SENSOR</t>
  </si>
  <si>
    <t>DOGA S.A.</t>
  </si>
  <si>
    <t>410-4040-00-00</t>
  </si>
  <si>
    <t>E300004160</t>
  </si>
  <si>
    <t>3 POLIG</t>
  </si>
  <si>
    <t>STECKDOSE 3-POLIG MIT KAPPE</t>
  </si>
  <si>
    <t>15130</t>
  </si>
  <si>
    <t>E300004163</t>
  </si>
  <si>
    <t>STECKGEHÄUSE 5POL. FLACHSTECKHÜLSE</t>
  </si>
  <si>
    <t>8JA715.606-001</t>
  </si>
  <si>
    <t>E300004168</t>
  </si>
  <si>
    <t>INDUKTIV</t>
  </si>
  <si>
    <t>INDUKTIVER NÄHERUNGSSENSOR M. KABEL U STECKER</t>
  </si>
  <si>
    <t>IPF</t>
  </si>
  <si>
    <t>IB 25C819</t>
  </si>
  <si>
    <t>E300004170</t>
  </si>
  <si>
    <t>LEISTUNGSSTECKVERBINDER 2P. PIN</t>
  </si>
  <si>
    <t>121583-0027</t>
  </si>
  <si>
    <t>E300004171</t>
  </si>
  <si>
    <t>KONTAKT PIN 16,0MM²</t>
  </si>
  <si>
    <t>430-8645-007</t>
  </si>
  <si>
    <t>E300004172</t>
  </si>
  <si>
    <t>DICHTUNGSKIT Ø 5,7-7,3 MM</t>
  </si>
  <si>
    <t>121583-1001</t>
  </si>
  <si>
    <t>E300004180</t>
  </si>
  <si>
    <t>IP68 /25A</t>
  </si>
  <si>
    <t>RELAIS 12 V, 25A SCHLIESSER</t>
  </si>
  <si>
    <t>K1-2214-4000</t>
  </si>
  <si>
    <t>E300004181</t>
  </si>
  <si>
    <t>STECKVERBINDER SCR 66 POLIG MIT FLANSCH; 60+6</t>
  </si>
  <si>
    <t>93792-6006</t>
  </si>
  <si>
    <t>E300004182</t>
  </si>
  <si>
    <t>STECKGEHÄUSE 6P. 2.54MM MX64</t>
  </si>
  <si>
    <t>31402-6112</t>
  </si>
  <si>
    <t>E300004185</t>
  </si>
  <si>
    <t>ABDECKUNG SCR GERADE</t>
  </si>
  <si>
    <t>93481-0003</t>
  </si>
  <si>
    <t>E300004187</t>
  </si>
  <si>
    <t>SICHERUNGSMODUL MINIVAL 20 FACH</t>
  </si>
  <si>
    <t>Sicherungsträger</t>
  </si>
  <si>
    <t>0301460</t>
  </si>
  <si>
    <t>E300004189</t>
  </si>
  <si>
    <t>KONTAKT F280 BUS BAR 1,0-2,0MM²</t>
  </si>
  <si>
    <t>E300004190</t>
  </si>
  <si>
    <t>KONTAKT F280 BUS BAR 2,5-4,0MM²</t>
  </si>
  <si>
    <t>1708336</t>
  </si>
  <si>
    <t>E300004192</t>
  </si>
  <si>
    <t>SEALING PLUG SPT WHITE</t>
  </si>
  <si>
    <t>4423721</t>
  </si>
  <si>
    <t>E300004194</t>
  </si>
  <si>
    <t>EINZELADERDICHTUNG  MPT GELB 3,4-4,9MM</t>
  </si>
  <si>
    <t>4551903</t>
  </si>
  <si>
    <t>E300004195</t>
  </si>
  <si>
    <t>HALTER SICHERUNG</t>
  </si>
  <si>
    <t>Holder/ Halter</t>
  </si>
  <si>
    <t>0300690</t>
  </si>
  <si>
    <t>E300004196</t>
  </si>
  <si>
    <t>0300691</t>
  </si>
  <si>
    <t>E300004197</t>
  </si>
  <si>
    <t>VERBINDER STECKMODUL SICHERUNG</t>
  </si>
  <si>
    <t>0301620</t>
  </si>
  <si>
    <t>E300004198</t>
  </si>
  <si>
    <t>VERTEILERKASTEN</t>
  </si>
  <si>
    <t>VERTEILERBOX MIT FREMDSTARTBOLZEN</t>
  </si>
  <si>
    <t>4541203/2x</t>
  </si>
  <si>
    <t>E300004199</t>
  </si>
  <si>
    <t>FREMDSTARTBOLZEN</t>
  </si>
  <si>
    <t>4541204</t>
  </si>
  <si>
    <t>E300004200</t>
  </si>
  <si>
    <t>SICHERUNGSHALTER 1 MEGA 4 MIDIVAL</t>
  </si>
  <si>
    <t>F9-2100-5000</t>
  </si>
  <si>
    <t>E300004203</t>
  </si>
  <si>
    <t>SEKONDÄRVERRIEGELUNG MICRORELAIS MODUL</t>
  </si>
  <si>
    <t>0301486</t>
  </si>
  <si>
    <t>E300004205</t>
  </si>
  <si>
    <t>SECONDARYLOCK</t>
  </si>
  <si>
    <t>0301566</t>
  </si>
  <si>
    <t>E300004206</t>
  </si>
  <si>
    <t>SICHERUNGSKASTEN VERTEILER 4XMIDI 2XMEGA</t>
  </si>
  <si>
    <t>0301873</t>
  </si>
  <si>
    <t>E300004208</t>
  </si>
  <si>
    <t>BUCHSENGEHÄUSE DTS 21</t>
  </si>
  <si>
    <t>PNEUTRON MÜLLER GMBH</t>
  </si>
  <si>
    <t>77180060</t>
  </si>
  <si>
    <t>E300004209</t>
  </si>
  <si>
    <t>NAMUR</t>
  </si>
  <si>
    <t>WIDERSTAND DT04-4P NAMUR-BESCHALTUNG V2</t>
  </si>
  <si>
    <t>867-430-00</t>
  </si>
  <si>
    <t>E300004210</t>
  </si>
  <si>
    <t>WIDERSTAND DT04-4P NAMUR-BESCHALTUNG</t>
  </si>
  <si>
    <t>867-289-00</t>
  </si>
  <si>
    <t>E300004213</t>
  </si>
  <si>
    <t>LASTSTABILISATOR</t>
  </si>
  <si>
    <t>STABILITÄTSSENSOR</t>
  </si>
  <si>
    <t>ROAD</t>
  </si>
  <si>
    <t>LA10210007</t>
  </si>
  <si>
    <t>E300004218</t>
  </si>
  <si>
    <t>STECKGEHÄUSE 2-POLIG</t>
  </si>
  <si>
    <t>6189-0156</t>
  </si>
  <si>
    <t>E300004219</t>
  </si>
  <si>
    <t>BUCHSENKLEMME 0,5-1,0MM²</t>
  </si>
  <si>
    <t>1500-0106</t>
  </si>
  <si>
    <t>E300004220</t>
  </si>
  <si>
    <t>VERRIEGELUNG /RETAINER</t>
  </si>
  <si>
    <t>6918-1260</t>
  </si>
  <si>
    <t>E300004221</t>
  </si>
  <si>
    <t>BUCHSENKONTAKT 2,3MM, 0,75-0,85MM²</t>
  </si>
  <si>
    <t>8240-4992</t>
  </si>
  <si>
    <t>E300004222</t>
  </si>
  <si>
    <t>6918-1595</t>
  </si>
  <si>
    <t>E300004223</t>
  </si>
  <si>
    <t>TÜLLE GROMMET</t>
  </si>
  <si>
    <t>7160-7787</t>
  </si>
  <si>
    <t>E300004224</t>
  </si>
  <si>
    <t>HALTER RETAINER</t>
  </si>
  <si>
    <t>6918-1596</t>
  </si>
  <si>
    <t>E300004226</t>
  </si>
  <si>
    <t>STOPFEN BRAUN Ø6,4MM</t>
  </si>
  <si>
    <t>E300004227</t>
  </si>
  <si>
    <t>BUCHSENGEHÄUSE 7-POLIG BUCHSE HDSCS "B"</t>
  </si>
  <si>
    <t>2-1418480-1</t>
  </si>
  <si>
    <t>E300004228</t>
  </si>
  <si>
    <t>STECKHÜLSENGEHÄUSE; 2-POLIG, T-FORM</t>
  </si>
  <si>
    <t>172130-1</t>
  </si>
  <si>
    <t>E300004229</t>
  </si>
  <si>
    <t>QUETSCHVERB. 0,5-1,0 -FLACHSTECKER JPT</t>
  </si>
  <si>
    <t>963814-1</t>
  </si>
  <si>
    <t>E300004230</t>
  </si>
  <si>
    <t>BUCHSENGEHÄUSE UMNL 12-POLIG</t>
  </si>
  <si>
    <t>1-480709-0</t>
  </si>
  <si>
    <t>E300004231</t>
  </si>
  <si>
    <t>FASTIN-FASTON 312 2,5-4,0MM2</t>
  </si>
  <si>
    <t>160920-4</t>
  </si>
  <si>
    <t>E300004232</t>
  </si>
  <si>
    <t>QUETSCHVERBINDER 1,0-2,5 FLACHSTECKH. 9,5MM</t>
  </si>
  <si>
    <t>962835-3</t>
  </si>
  <si>
    <t>E300004234</t>
  </si>
  <si>
    <t>BUCHSENGEHÄUSE 15POL JPT VERRIEGELUNG</t>
  </si>
  <si>
    <t>967633-1</t>
  </si>
  <si>
    <t>E300004235</t>
  </si>
  <si>
    <t>BUCHSENGEHÄUSE 6 POL. MCP 2.8</t>
  </si>
  <si>
    <t>4-1670894-1</t>
  </si>
  <si>
    <t>E300004236</t>
  </si>
  <si>
    <t>967634-1</t>
  </si>
  <si>
    <t>E300004237</t>
  </si>
  <si>
    <t>STECKERGEHÄUSE 7-POLIG PIN HDSCS "B" FLANSCH</t>
  </si>
  <si>
    <t>2-1670214-1</t>
  </si>
  <si>
    <t>E300004239</t>
  </si>
  <si>
    <t>2287497-1</t>
  </si>
  <si>
    <t>1,5</t>
  </si>
  <si>
    <t>E300004254</t>
  </si>
  <si>
    <t>ADERENDHÜLSE</t>
  </si>
  <si>
    <t>05500150</t>
  </si>
  <si>
    <t>E300004255</t>
  </si>
  <si>
    <t>STECKGEH. 2 POL. HÜLSE</t>
  </si>
  <si>
    <t>7283-7027-40</t>
  </si>
  <si>
    <t>E300004256</t>
  </si>
  <si>
    <t>EINZELADERDICHTUNG, 0,5MM, BRAUN</t>
  </si>
  <si>
    <t>7157-3646</t>
  </si>
  <si>
    <t>E300004257</t>
  </si>
  <si>
    <t>BUCHSENKLEMME 0,5MM²</t>
  </si>
  <si>
    <t>7158-3167-80</t>
  </si>
  <si>
    <t>E300004258</t>
  </si>
  <si>
    <t>7157-3572-80</t>
  </si>
  <si>
    <t>E300004268</t>
  </si>
  <si>
    <t>KRA-103291A</t>
  </si>
  <si>
    <t>33</t>
  </si>
  <si>
    <t>E300004269</t>
  </si>
  <si>
    <t>75068-03</t>
  </si>
  <si>
    <t>E300004270</t>
  </si>
  <si>
    <t>ALTW SUB-D 26pol</t>
  </si>
  <si>
    <t>HDB-26BMMA-SLl7001</t>
  </si>
  <si>
    <t>E300004273</t>
  </si>
  <si>
    <t>GEHÄUSE CODE B</t>
  </si>
  <si>
    <t>2-1670917-1</t>
  </si>
  <si>
    <t>NATURE</t>
  </si>
  <si>
    <t>E300004277</t>
  </si>
  <si>
    <t>166.7000.5306</t>
  </si>
  <si>
    <t>E300004278</t>
  </si>
  <si>
    <t>Fusebox 12way</t>
  </si>
  <si>
    <t>880089</t>
  </si>
  <si>
    <t>E300004279</t>
  </si>
  <si>
    <t>15366022</t>
  </si>
  <si>
    <t>E300004295</t>
  </si>
  <si>
    <t>CONNECTOR SWITCH</t>
  </si>
  <si>
    <t>30.16.06870</t>
  </si>
  <si>
    <t>E300004297</t>
  </si>
  <si>
    <t>SOCKET OUTLET</t>
  </si>
  <si>
    <t>X5-0011-0105</t>
  </si>
  <si>
    <t>E300004301</t>
  </si>
  <si>
    <t>PLUG AMP SEAL 35 PIN</t>
  </si>
  <si>
    <t>776164-1</t>
  </si>
  <si>
    <t>E300004302</t>
  </si>
  <si>
    <t>SUPER SEAL 26 POL</t>
  </si>
  <si>
    <t>1473416-1</t>
  </si>
  <si>
    <t>E300004303</t>
  </si>
  <si>
    <t>SUPER SEAL 34 POL</t>
  </si>
  <si>
    <t>4-1437290-1</t>
  </si>
  <si>
    <t>34</t>
  </si>
  <si>
    <t>E300004304</t>
  </si>
  <si>
    <t>178.6152.000</t>
  </si>
  <si>
    <t>E300004305</t>
  </si>
  <si>
    <t>ADAPTER RECHTS</t>
  </si>
  <si>
    <t>178.6191.000</t>
  </si>
  <si>
    <t>E300004306</t>
  </si>
  <si>
    <t>ADAPTER LINKS</t>
  </si>
  <si>
    <t>178.6192.000</t>
  </si>
  <si>
    <t>E300004311</t>
  </si>
  <si>
    <t>MEGA</t>
  </si>
  <si>
    <t>F9-2100-1101</t>
  </si>
  <si>
    <t>E300004312</t>
  </si>
  <si>
    <t>MIDI</t>
  </si>
  <si>
    <t>F9-2000-2011</t>
  </si>
  <si>
    <t>E300004313</t>
  </si>
  <si>
    <t>F9-9410-0010</t>
  </si>
  <si>
    <t>E300004314</t>
  </si>
  <si>
    <t>0099.0295</t>
  </si>
  <si>
    <t>E300004315</t>
  </si>
  <si>
    <t>RINGKABELSCHUH 70MM²/M10/90° LANG</t>
  </si>
  <si>
    <t>92870-1016-02</t>
  </si>
  <si>
    <t>E300004317</t>
  </si>
  <si>
    <t>10720983</t>
  </si>
  <si>
    <t>E300004318</t>
  </si>
  <si>
    <t>RINGKABELSCHUH 95MM²/M8/45°</t>
  </si>
  <si>
    <t>48R845</t>
  </si>
  <si>
    <t>E300004319</t>
  </si>
  <si>
    <t>RINGKABELSCHUH 70MM²/M8/45°</t>
  </si>
  <si>
    <t>47R845</t>
  </si>
  <si>
    <t>E300004320</t>
  </si>
  <si>
    <t>RINGKABELSCHUH 70MM²/M10/45°</t>
  </si>
  <si>
    <t>47R1045</t>
  </si>
  <si>
    <t>E300004321</t>
  </si>
  <si>
    <t>LEISTUNGSWIDERSTAND 180OHM</t>
  </si>
  <si>
    <t>HS25 180R J</t>
  </si>
  <si>
    <t>E300004322</t>
  </si>
  <si>
    <t>Ferritkern zylindrisch bewertung wie Splice Montage</t>
  </si>
  <si>
    <t>7427729</t>
  </si>
  <si>
    <t>E300004323</t>
  </si>
  <si>
    <t>DIN 46234-A6-6</t>
  </si>
  <si>
    <t>E300004324</t>
  </si>
  <si>
    <t>DT04-4P-CE01</t>
  </si>
  <si>
    <t>E300004325</t>
  </si>
  <si>
    <t>RINGKABELSCHUH 35MM²/M6</t>
  </si>
  <si>
    <t>5R6</t>
  </si>
  <si>
    <t>E300004326</t>
  </si>
  <si>
    <t>1-1564414-1</t>
  </si>
  <si>
    <t>E300004328</t>
  </si>
  <si>
    <t>RINGKABELSCHUH 6MM²/M6</t>
  </si>
  <si>
    <t>1R6</t>
  </si>
  <si>
    <t>E300004329</t>
  </si>
  <si>
    <t>RINGKABELSCHUH 10MM²/M6</t>
  </si>
  <si>
    <t>2R6</t>
  </si>
  <si>
    <t>E300004330</t>
  </si>
  <si>
    <t>Hauptschütz Gigavac</t>
  </si>
  <si>
    <t>GIGAVAC</t>
  </si>
  <si>
    <t>GV141BAX</t>
  </si>
  <si>
    <t>E300004338</t>
  </si>
  <si>
    <t>-</t>
  </si>
  <si>
    <t>HYDRAULIKROHR</t>
  </si>
  <si>
    <t>Stiefel GmbH</t>
  </si>
  <si>
    <t>SV12-L</t>
  </si>
  <si>
    <t>E300004341</t>
  </si>
  <si>
    <t>184140-1</t>
  </si>
  <si>
    <t>E300004344</t>
  </si>
  <si>
    <t>74271222</t>
  </si>
  <si>
    <t>E300004345</t>
  </si>
  <si>
    <t>964586-1</t>
  </si>
  <si>
    <t>E300004346</t>
  </si>
  <si>
    <t>1 928 300 527</t>
  </si>
  <si>
    <t>E300004347</t>
  </si>
  <si>
    <t>6189-0611</t>
  </si>
  <si>
    <t>E300004348</t>
  </si>
  <si>
    <t>EINZELADERDICHTUNG, 4,9mm, BRAUN</t>
  </si>
  <si>
    <t>7165-0342</t>
  </si>
  <si>
    <t>E300004349</t>
  </si>
  <si>
    <t>6189-0027</t>
  </si>
  <si>
    <t>E300004350</t>
  </si>
  <si>
    <t>1500-0110</t>
  </si>
  <si>
    <t>E300004351</t>
  </si>
  <si>
    <t>EINZELADERDICHTUNG, 5,7mm,  SCHWARZ</t>
  </si>
  <si>
    <t>7160-8234</t>
  </si>
  <si>
    <t>E300004352</t>
  </si>
  <si>
    <t>STECKGEHÄUSE 3-POLIG</t>
  </si>
  <si>
    <t>6189-1130</t>
  </si>
  <si>
    <t>E300004353</t>
  </si>
  <si>
    <t>8100-3455</t>
  </si>
  <si>
    <t>E300004354</t>
  </si>
  <si>
    <t>EINZELADERDICHTUNG, 2,9mm,  GELB</t>
  </si>
  <si>
    <t>7165-1198</t>
  </si>
  <si>
    <t>E300004355</t>
  </si>
  <si>
    <t>EINZELADERDICHTUNG, 5,0mm,  ROT</t>
  </si>
  <si>
    <t>7165-0210</t>
  </si>
  <si>
    <t>E300004356</t>
  </si>
  <si>
    <t>6189-0039</t>
  </si>
  <si>
    <t>E300004358</t>
  </si>
  <si>
    <t>BUCHSENKLEMME 1,0MM²</t>
  </si>
  <si>
    <t>7116-4026</t>
  </si>
  <si>
    <t>E300004359</t>
  </si>
  <si>
    <t>EINZELADERDICHTUNG, 4,6MM, BLAU</t>
  </si>
  <si>
    <t>7158-3003-90</t>
  </si>
  <si>
    <t>E300004360</t>
  </si>
  <si>
    <t>282762-1</t>
  </si>
  <si>
    <t>E300004361</t>
  </si>
  <si>
    <t>180363-2</t>
  </si>
  <si>
    <t>6.63</t>
  </si>
  <si>
    <t>4.00</t>
  </si>
  <si>
    <t>E300004364</t>
  </si>
  <si>
    <t>EINZELADERDICHTUNG, 4,8MM, BLAU</t>
  </si>
  <si>
    <t>347874-1</t>
  </si>
  <si>
    <t>E300004365</t>
  </si>
  <si>
    <t>BUCHSENGEHÄUSE 3POL VERRIEGELUNG</t>
  </si>
  <si>
    <t>174358-7</t>
  </si>
  <si>
    <t>E300004366</t>
  </si>
  <si>
    <t>BUCHSENGEHÄUSE 2POL</t>
  </si>
  <si>
    <t>178392-6</t>
  </si>
  <si>
    <t>E300004368</t>
  </si>
  <si>
    <t>206570</t>
  </si>
  <si>
    <t>E300004373</t>
  </si>
  <si>
    <t>39-01-2200</t>
  </si>
  <si>
    <t>E300004374</t>
  </si>
  <si>
    <t>7122-2446</t>
  </si>
  <si>
    <t>E300004375</t>
  </si>
  <si>
    <t>7114-2020</t>
  </si>
  <si>
    <t>E300004378</t>
  </si>
  <si>
    <t>_New PAL</t>
  </si>
  <si>
    <t>1-1534229-1</t>
  </si>
  <si>
    <t>E300004379</t>
  </si>
  <si>
    <t>1-967640-1</t>
  </si>
  <si>
    <t>E300004380</t>
  </si>
  <si>
    <t>166.7000.4752</t>
  </si>
  <si>
    <t>E300004381</t>
  </si>
  <si>
    <t>1 928 405 217</t>
  </si>
  <si>
    <t>56</t>
  </si>
  <si>
    <t>E300004382</t>
  </si>
  <si>
    <t>1 928 405 161</t>
  </si>
  <si>
    <t>E300004385</t>
  </si>
  <si>
    <t>142.5631.5502</t>
  </si>
  <si>
    <t>E300004386</t>
  </si>
  <si>
    <t>500A</t>
  </si>
  <si>
    <t>0998500.UX-2M8</t>
  </si>
  <si>
    <t>E300004387</t>
  </si>
  <si>
    <t>BUCHSENGEHÄUSE 12POL</t>
  </si>
  <si>
    <t>284848-1</t>
  </si>
  <si>
    <t>E300004388</t>
  </si>
  <si>
    <t>284863-1</t>
  </si>
  <si>
    <t>E300004389</t>
  </si>
  <si>
    <t>828906-2</t>
  </si>
  <si>
    <t>E300004391</t>
  </si>
  <si>
    <t>STECKERGEHÄUSE UMNL 12-POLIG</t>
  </si>
  <si>
    <t>1-480708-0</t>
  </si>
  <si>
    <t>E300004392</t>
  </si>
  <si>
    <t>DT04-3P-CE04</t>
  </si>
  <si>
    <t>E300004393</t>
  </si>
  <si>
    <t>DT04-12PB-CE07</t>
  </si>
  <si>
    <t>E300004394</t>
  </si>
  <si>
    <t>DT04-12PC-CE07</t>
  </si>
  <si>
    <t>E300004420</t>
  </si>
  <si>
    <t>DRB16-102SAE-L018</t>
  </si>
  <si>
    <t>102</t>
  </si>
  <si>
    <t>E300004421</t>
  </si>
  <si>
    <t>DRB12-102PAE-L018</t>
  </si>
  <si>
    <t>E300004422</t>
  </si>
  <si>
    <t>1060-12-0166</t>
  </si>
  <si>
    <t>E300004423</t>
  </si>
  <si>
    <t>1060-12-0222</t>
  </si>
  <si>
    <t>E300004424</t>
  </si>
  <si>
    <t>1062-12-0166</t>
  </si>
  <si>
    <t>E300004425</t>
  </si>
  <si>
    <t>1062-12-0222</t>
  </si>
  <si>
    <t>E300004426</t>
  </si>
  <si>
    <t>1 928 404 655</t>
  </si>
  <si>
    <t>E300004427</t>
  </si>
  <si>
    <t>WB-51PAL</t>
  </si>
  <si>
    <t>E300004428</t>
  </si>
  <si>
    <t>WB-51PAR</t>
  </si>
  <si>
    <t>E300004429</t>
  </si>
  <si>
    <t>WB-51SAL</t>
  </si>
  <si>
    <t>E300004430</t>
  </si>
  <si>
    <t>WB-51SAR</t>
  </si>
  <si>
    <t>E300004431</t>
  </si>
  <si>
    <t>114019</t>
  </si>
  <si>
    <t>E300004432</t>
  </si>
  <si>
    <t>114018</t>
  </si>
  <si>
    <t>E300004433</t>
  </si>
  <si>
    <t>DRBF-1A</t>
  </si>
  <si>
    <t>E300004434</t>
  </si>
  <si>
    <t>962998-7</t>
  </si>
  <si>
    <t>E300004435</t>
  </si>
  <si>
    <t>967650-1</t>
  </si>
  <si>
    <t>E300004442</t>
  </si>
  <si>
    <t>KABBELVERSCHRAUBUNG 4-10</t>
  </si>
  <si>
    <t>LAPP KABEL</t>
  </si>
  <si>
    <t>53111010</t>
  </si>
  <si>
    <t>RAL 7001</t>
  </si>
  <si>
    <t>E300004448</t>
  </si>
  <si>
    <t>PH845-07010</t>
  </si>
  <si>
    <t>E300004449</t>
  </si>
  <si>
    <t>12065266</t>
  </si>
  <si>
    <t>E300004450</t>
  </si>
  <si>
    <t>132015-0073</t>
  </si>
  <si>
    <t>E300004456</t>
  </si>
  <si>
    <t>132015-0074</t>
  </si>
  <si>
    <t>E300004457</t>
  </si>
  <si>
    <t>Diodenbaugruppe 4x1N4007</t>
  </si>
  <si>
    <t>4193015</t>
  </si>
  <si>
    <t>E300004458</t>
  </si>
  <si>
    <t>MT095-29880</t>
  </si>
  <si>
    <t>1,25</t>
  </si>
  <si>
    <t>0,5</t>
  </si>
  <si>
    <t>E300004461</t>
  </si>
  <si>
    <t>MT095-29080</t>
  </si>
  <si>
    <t>0,2</t>
  </si>
  <si>
    <t>E300004473</t>
  </si>
  <si>
    <t>Würth Sicherungskasten unbestückt</t>
  </si>
  <si>
    <t>KRA-103291 A</t>
  </si>
  <si>
    <t>E300004478</t>
  </si>
  <si>
    <t>0301530</t>
  </si>
  <si>
    <t>E300004480</t>
  </si>
  <si>
    <t>RINGKABELSCHUH 35MM²/M8/45°</t>
  </si>
  <si>
    <t>45R845</t>
  </si>
  <si>
    <t>E300004482</t>
  </si>
  <si>
    <t>DIN 46234-A10-95</t>
  </si>
  <si>
    <t>E300004483</t>
  </si>
  <si>
    <t>RINGKABELSCHUH 50MM²/M8/45°</t>
  </si>
  <si>
    <t>46R845</t>
  </si>
  <si>
    <t>E300004484</t>
  </si>
  <si>
    <t>6SG8</t>
  </si>
  <si>
    <t>E300004485</t>
  </si>
  <si>
    <t>VERSCHRAUBUNG 9-21</t>
  </si>
  <si>
    <t>53111040</t>
  </si>
  <si>
    <t>E300004491</t>
  </si>
  <si>
    <t>Buchsengehäuse 6pol</t>
  </si>
  <si>
    <t>174257-2</t>
  </si>
  <si>
    <t>E300004492</t>
  </si>
  <si>
    <t>965643-1</t>
  </si>
  <si>
    <t>E300004494</t>
  </si>
  <si>
    <t>872-858-541</t>
  </si>
  <si>
    <t>E300004495</t>
  </si>
  <si>
    <t>CRIMP SICHERUNG</t>
  </si>
  <si>
    <t>AK17189</t>
  </si>
  <si>
    <t>E300004498</t>
  </si>
  <si>
    <t>RINGKABELSCHUH 6MM²/M6/90°</t>
  </si>
  <si>
    <t>41R6</t>
  </si>
  <si>
    <t>E300004500</t>
  </si>
  <si>
    <t>_NEW PGK</t>
  </si>
  <si>
    <t>ANSCHLAGTEILBAUGRUPPE</t>
  </si>
  <si>
    <t>6,3 FASTON 250 SERIES</t>
  </si>
  <si>
    <t>E300004501</t>
  </si>
  <si>
    <t>GEHÄUSE CODING "B"</t>
  </si>
  <si>
    <t>2-1564337-1</t>
  </si>
  <si>
    <t>E300004502</t>
  </si>
  <si>
    <t>GEHÄUSE CODING "C"</t>
  </si>
  <si>
    <t>3-1564337-1</t>
  </si>
  <si>
    <t>E300004503</t>
  </si>
  <si>
    <t>1-1564528-1</t>
  </si>
  <si>
    <t>E300004504</t>
  </si>
  <si>
    <t>GEHÄUSE CODING "B" OHNE FLANSCH</t>
  </si>
  <si>
    <t>2-1564528-1</t>
  </si>
  <si>
    <t>E300004505</t>
  </si>
  <si>
    <t>GEHÄUSE CODING "C" OHNE FLANSCH</t>
  </si>
  <si>
    <t>3-1564528-1</t>
  </si>
  <si>
    <t>E300004506</t>
  </si>
  <si>
    <t>GEHÄUSE CODING "D" OHNE FLANSCH</t>
  </si>
  <si>
    <t>4-1564528-1</t>
  </si>
  <si>
    <t>E300004507</t>
  </si>
  <si>
    <t>GEHÄUSE CODING "B" MIT FLANSCH</t>
  </si>
  <si>
    <t>2-1564407-1</t>
  </si>
  <si>
    <t>E300004508</t>
  </si>
  <si>
    <t>GEHÄUSE CODING "C" MIT FLANSCH</t>
  </si>
  <si>
    <t>3-1564407-1</t>
  </si>
  <si>
    <t>E300004509</t>
  </si>
  <si>
    <t>2-1563759-1</t>
  </si>
  <si>
    <t>E300004510</t>
  </si>
  <si>
    <t>3-1563759-1</t>
  </si>
  <si>
    <t>E300004511</t>
  </si>
  <si>
    <t>4-1563759-1</t>
  </si>
  <si>
    <t>E300004512</t>
  </si>
  <si>
    <t>2-1564412-1</t>
  </si>
  <si>
    <t>E300004513</t>
  </si>
  <si>
    <t>3-1564412-1</t>
  </si>
  <si>
    <t>E300004514</t>
  </si>
  <si>
    <t>4-1564412-1</t>
  </si>
  <si>
    <t>E300004515</t>
  </si>
  <si>
    <t>2-1564526-1</t>
  </si>
  <si>
    <t>E300004516</t>
  </si>
  <si>
    <t>3-1564526-1</t>
  </si>
  <si>
    <t>E300004517</t>
  </si>
  <si>
    <t>4-1564526-1</t>
  </si>
  <si>
    <t>E300004529</t>
  </si>
  <si>
    <t>KABELVERSCHR. 8-17mm</t>
  </si>
  <si>
    <t>53111030</t>
  </si>
  <si>
    <t>E300004530</t>
  </si>
  <si>
    <t>Möller Werke GmbH</t>
  </si>
  <si>
    <t>121001-0022</t>
  </si>
  <si>
    <t>E300004531</t>
  </si>
  <si>
    <t>WIDERSTAND 121R</t>
  </si>
  <si>
    <t>WIDERSTAND 121 OHM</t>
  </si>
  <si>
    <t>LITTLEFUSE</t>
  </si>
  <si>
    <t>02400107P</t>
  </si>
  <si>
    <t>E300004534</t>
  </si>
  <si>
    <t>121583-0217</t>
  </si>
  <si>
    <t>E300004535</t>
  </si>
  <si>
    <t>3-1418469-1</t>
  </si>
  <si>
    <t>E300004536</t>
  </si>
  <si>
    <t>3-1703773-1</t>
  </si>
  <si>
    <t>E300004537</t>
  </si>
  <si>
    <t>2-1418483-1</t>
  </si>
  <si>
    <t>E300004539</t>
  </si>
  <si>
    <t>121583-0025</t>
  </si>
  <si>
    <t>E300004540</t>
  </si>
  <si>
    <t>031-8646-001</t>
  </si>
  <si>
    <t>Preis-Abfrage</t>
  </si>
  <si>
    <t>Abfrage incl. Quelle?</t>
  </si>
  <si>
    <t>Defined Price Source:</t>
  </si>
  <si>
    <t>WAHR</t>
  </si>
  <si>
    <t>Fall 4</t>
  </si>
  <si>
    <t>Newest Date</t>
  </si>
  <si>
    <t>Fall 5</t>
  </si>
  <si>
    <t>Ø Price</t>
  </si>
  <si>
    <t>Fall 6</t>
  </si>
  <si>
    <t>Welcher Fall trifft zu?</t>
  </si>
  <si>
    <t>List Price Sources</t>
  </si>
  <si>
    <t>amount of searched data</t>
  </si>
  <si>
    <t>BOM (E3)</t>
  </si>
  <si>
    <t>BOM (Mat.Nr.)</t>
  </si>
  <si>
    <t>description</t>
  </si>
  <si>
    <t>Price</t>
  </si>
  <si>
    <t>Date</t>
  </si>
  <si>
    <t>Price source</t>
  </si>
  <si>
    <t>based on x pcs purchased</t>
  </si>
  <si>
    <t>Era</t>
  </si>
  <si>
    <t>Cagatay</t>
  </si>
  <si>
    <t>CIAM</t>
  </si>
  <si>
    <t>Production AC</t>
  </si>
  <si>
    <t>ElCab</t>
  </si>
  <si>
    <t>AV</t>
  </si>
  <si>
    <t>assumed</t>
  </si>
  <si>
    <t>Results of finding prices of Wire Harness components</t>
  </si>
  <si>
    <t xml:space="preserve">Conditions: </t>
  </si>
  <si>
    <t>not found</t>
  </si>
  <si>
    <t>no Mat.Nr</t>
  </si>
  <si>
    <t>01.01.1900</t>
  </si>
  <si>
    <t>New Data Upload</t>
  </si>
  <si>
    <t>(unhide 3 extra sheets)</t>
  </si>
  <si>
    <t>only valid with Password</t>
  </si>
  <si>
    <t>What</t>
  </si>
  <si>
    <t>number SAP WN</t>
  </si>
  <si>
    <t>number drawing</t>
  </si>
  <si>
    <t>suppliers number</t>
  </si>
  <si>
    <t>suppliers</t>
  </si>
  <si>
    <t>category</t>
  </si>
  <si>
    <t>price</t>
  </si>
  <si>
    <t>amount</t>
  </si>
  <si>
    <t>Source</t>
  </si>
  <si>
    <t>Check Mat.Nr. in DB vorhanden?</t>
  </si>
  <si>
    <t>Buchsengehäuse 26pol. Super Seal</t>
  </si>
  <si>
    <t>Flachstecker</t>
  </si>
  <si>
    <t>Steckergehäuse</t>
  </si>
  <si>
    <t>Cable Sealing</t>
  </si>
  <si>
    <t>Connector control unit/ Stecker Steuergerät</t>
  </si>
  <si>
    <t>1928405063 - HC 193812</t>
  </si>
  <si>
    <t>Crimp
Kontakte Hydac
Buchsenkontakt Elo Seal 0,75mm</t>
  </si>
  <si>
    <t>0301484</t>
  </si>
  <si>
    <t>Buchsengehäuse 6-polig</t>
  </si>
  <si>
    <t>Connector 84 Pin/ Stecker 84 Polig</t>
  </si>
  <si>
    <t>Buchsengehäuse</t>
  </si>
  <si>
    <t>589790</t>
  </si>
  <si>
    <t>Pluggable Header</t>
  </si>
  <si>
    <t>Rectangular Power Connector</t>
  </si>
  <si>
    <t>600930 /  0700930/60</t>
  </si>
  <si>
    <t>Sealing/ Plug</t>
  </si>
  <si>
    <t>TE CONNECTIVITY SOLUTIONS</t>
  </si>
  <si>
    <t>Buchsenkontakt</t>
  </si>
  <si>
    <t>TE CONNECTIVITY GERMANY GMBH/LADD DISTRIBUTION</t>
  </si>
  <si>
    <t>Connector Kappe</t>
  </si>
  <si>
    <t>1000298081</t>
  </si>
  <si>
    <t>way receptacle housin/ Stecker</t>
  </si>
  <si>
    <t>TE CONNECTIVITY / DETUSCH</t>
  </si>
  <si>
    <t>Kabelbinder Fuß</t>
  </si>
  <si>
    <t>151-00215</t>
  </si>
  <si>
    <t>HELLERMANN-TYTON</t>
  </si>
  <si>
    <t>TE CONNECTIVITY / AMP</t>
  </si>
  <si>
    <t>T50SOSEC19</t>
  </si>
  <si>
    <t>Connectors, Interconnects</t>
  </si>
  <si>
    <t xml:space="preserve">0301490/20 </t>
  </si>
  <si>
    <t>Kabelschuh M10 2,5-6mm²</t>
  </si>
  <si>
    <t>1000107754</t>
  </si>
  <si>
    <t>Terminal Contact 12 Black/ Connector</t>
  </si>
  <si>
    <t>1000100595</t>
  </si>
  <si>
    <t>BACKSHELL</t>
  </si>
  <si>
    <t>1000540457</t>
  </si>
  <si>
    <t>CI16-DT12</t>
  </si>
  <si>
    <t>HARNESSFLEX</t>
  </si>
  <si>
    <t>1000085028</t>
  </si>
  <si>
    <t>Deutsch</t>
  </si>
  <si>
    <t>Steckgehäuse VERRIEG. - 12-pol.stecker</t>
  </si>
  <si>
    <t>Connector</t>
  </si>
  <si>
    <t>Stopfen
Plug; DT</t>
  </si>
  <si>
    <t>Deutsch/ TE</t>
  </si>
  <si>
    <t>Beka</t>
  </si>
  <si>
    <t>Hydraflex</t>
  </si>
  <si>
    <t>W4S-ZZ</t>
  </si>
  <si>
    <t>1062-16-0622 (TERM403-N23)</t>
  </si>
  <si>
    <t>ECI USA  (FOR LADD)</t>
  </si>
  <si>
    <t>1928498058</t>
  </si>
  <si>
    <t>Robert Bosch GmbH, Automotive Aftermarket</t>
  </si>
  <si>
    <t>1062-20-0122 (TERM409-F30)</t>
  </si>
  <si>
    <t>0413-204-2005 (KEYPLUGP18)</t>
  </si>
  <si>
    <t>W12S-P012 (WEDGEP09)</t>
  </si>
  <si>
    <t>W6S (WEDGEP86)</t>
  </si>
  <si>
    <t>1950062</t>
  </si>
  <si>
    <t>DELFINGEN IT-VERONA SRL</t>
  </si>
  <si>
    <t>1950064</t>
  </si>
  <si>
    <t>AGT85 64 MM</t>
  </si>
  <si>
    <t>NTI - NOWOCZESNE TECHNOLOGIE</t>
  </si>
  <si>
    <t>AGT85 110 MM X 74M</t>
  </si>
  <si>
    <t>180923</t>
  </si>
  <si>
    <t>4erDS FORMAT</t>
  </si>
  <si>
    <t>Mat Nr</t>
  </si>
  <si>
    <t>DS</t>
  </si>
  <si>
    <t>Amount</t>
  </si>
  <si>
    <t>source</t>
  </si>
  <si>
    <t>Nr dieser Liste</t>
  </si>
  <si>
    <t>Artikel Nr._x000D_
Hersteller_x000D_
Supplier Part#</t>
  </si>
  <si>
    <t>Hersteller_x000D_
Supplier</t>
  </si>
  <si>
    <t>Artikel Nr._x000D_
Weidemann_x000D_
Part#</t>
  </si>
  <si>
    <t>Kurztext
Description</t>
  </si>
  <si>
    <t>Menge
Quantity</t>
  </si>
  <si>
    <t>ME
Unit</t>
  </si>
  <si>
    <t>Datum</t>
  </si>
  <si>
    <t>Preis PSZ</t>
  </si>
  <si>
    <t>Finde Mat.Nr. in DB</t>
  </si>
  <si>
    <t>Spalte D</t>
  </si>
  <si>
    <t>zusammen (mat.Nr)</t>
  </si>
  <si>
    <t>Hersteller in DB</t>
  </si>
  <si>
    <t>Spalte C</t>
  </si>
  <si>
    <t>Hersteller Nr DB</t>
  </si>
  <si>
    <t>Spalte B</t>
  </si>
  <si>
    <t>Kommentar NS</t>
  </si>
  <si>
    <t>Mat.Nr. gefunden von Hrn Kaptur</t>
  </si>
  <si>
    <t>DS L1</t>
  </si>
  <si>
    <t>DS L2</t>
  </si>
  <si>
    <t>590881</t>
  </si>
  <si>
    <t>Valeo</t>
  </si>
  <si>
    <t xml:space="preserve">Buchsengehäuse 12pol 533
Connector Plug; 12pole; 533 </t>
  </si>
  <si>
    <t>Stk / Pcs</t>
  </si>
  <si>
    <t>not found in DB</t>
  </si>
  <si>
    <t>---</t>
  </si>
  <si>
    <t>Zentralstecker; 4-polig
Connector Receptacle; 4pole; black</t>
  </si>
  <si>
    <t>hier stimmt was nicht. S. Zeile drunter. 4poliger Stecker und ein 6poliger Stecker mit gleicher Mat.Nr? Hr. Kaptur?</t>
  </si>
  <si>
    <t>Stecker; 6-polig
Connector Receptacle; 6pole; black</t>
  </si>
  <si>
    <t>hier stimmt was nicht. Wie Zeile oben drüber: 4poliger Stecker und ein 6poliger Stecker mit gleicher Mat.Nr? Hr. Kaptur?</t>
  </si>
  <si>
    <t xml:space="preserve">31402-6112 </t>
  </si>
  <si>
    <t>Molex</t>
  </si>
  <si>
    <t>Steckgehäuse 6p. 2.54mm MX64
Connector 6p. 2.54mm MX64</t>
  </si>
  <si>
    <t>Hr. Kaptur?</t>
  </si>
  <si>
    <t>19431-0001</t>
  </si>
  <si>
    <t>Kontakt MX150 Pin 4-6mm²
Contact MX150 Pin 4-6mm²</t>
  </si>
  <si>
    <t>Tyco</t>
  </si>
  <si>
    <t>1000104902</t>
  </si>
  <si>
    <t>Kontakt- Gehäuse, 8-polig JPT, grau
Connector Plug; 8pole, grey</t>
  </si>
  <si>
    <t>Kontakt AMP MCP Buchse 1.5K 1,0-1,5mm²
Contact AMP MCP Socket 1.5K 1,0-1,5mm²</t>
  </si>
  <si>
    <t>Bosch</t>
  </si>
  <si>
    <t>Senkudärverriegelung Signal
secondary lock signal pins</t>
  </si>
  <si>
    <t>Einzeladerdichtung_x000D_ 1,9-2,4mm
Single Wire Seal 1,9-2,4mm</t>
  </si>
  <si>
    <t>964270-2</t>
  </si>
  <si>
    <t>Kontakt AMP MCP Pin 1.5K 0,5-1,0mm²
Contact AMP MCP Pin 1.5K 0,5-1,0mm²</t>
  </si>
  <si>
    <t>Stopfen
Plug</t>
  </si>
  <si>
    <t>1241381-1</t>
  </si>
  <si>
    <t>Kontakt AMP MCP Buchse 1.5K 0,5-1,0mm²
Contact AMP MCP Socket 1.5K 0,5-1,0mm²</t>
  </si>
  <si>
    <t>Kabeldurchführung-Micro Timer 1,4-1,9
Single Wire Sealing- Micro Timer; 1,4-1,9mm; grey</t>
  </si>
  <si>
    <t>1-2035047-1</t>
  </si>
  <si>
    <t>Kunststoffkappe AMPSEAL 12p. NW17
Backshell AMPSEAL 12pole NW17</t>
  </si>
  <si>
    <t>2035047-9</t>
  </si>
  <si>
    <t>Kunststoffkappe AMPSEAL 8p. NW13
Backshell AMPSEAL 8pole NW13</t>
  </si>
  <si>
    <t>DT06-12SA-CE05</t>
  </si>
  <si>
    <t>Steckgehäuse 12-pol. Rundsteckhülse
Connector Plug 12pole</t>
  </si>
  <si>
    <t>301564</t>
  </si>
  <si>
    <t>MINIVAL/MICRORELAY MODULE 8+4</t>
  </si>
  <si>
    <t>7323-6224-40</t>
  </si>
  <si>
    <t>Yazaki</t>
  </si>
  <si>
    <t xml:space="preserve">Steckverbinder 2polig
Connector 2pole </t>
  </si>
  <si>
    <t>19</t>
  </si>
  <si>
    <t>7229-3023</t>
  </si>
  <si>
    <t>Steckgehäuse 2p.
Connector 2 pole</t>
  </si>
  <si>
    <t>1928403966</t>
  </si>
  <si>
    <t>Steckgehäuse 3p. Kompakt 1.1a
Connektor 3 pole Kompakt 1.1a</t>
  </si>
  <si>
    <t>1928498054</t>
  </si>
  <si>
    <t>Quetschverb. 0,5-1,0 BDK 2,8
Contct 0,5-1,0 mm² BDK2,8</t>
  </si>
  <si>
    <t>Steckgehäuse 2p. "58 Connectors"
Connector 2pole "58 Connectors"</t>
  </si>
  <si>
    <t>1705715</t>
  </si>
  <si>
    <t>Quetschkabelschuh 6-8mm² M5 Codierung "A"
Ringterminal 6-8mm² M5 code "A"</t>
  </si>
  <si>
    <t>Senkudärverriegelung Signal</t>
  </si>
  <si>
    <t>33012-2002</t>
  </si>
  <si>
    <t>Buchsenkontakt MX150 0,75-1,0mm²
Contact MX150 0,75-1,0mm²</t>
  </si>
  <si>
    <t>33012-2001</t>
  </si>
  <si>
    <t>Buchsenkontakt MX150 1,5mm²
Contact MX150 1,5mm²</t>
  </si>
  <si>
    <t>27</t>
  </si>
  <si>
    <t>1928300599</t>
  </si>
  <si>
    <t>Einzeladerdichtung 1,2-2,1mm blau
Single Wire Sealing 1,2-2,1mm blue</t>
  </si>
  <si>
    <t>31403-6110</t>
  </si>
  <si>
    <t>2.54mm MX64 Sealed Single Row Crimp Housing, Black, 6 Circuits, Key A, with CPA Lock</t>
  </si>
  <si>
    <t>2-963749-1</t>
  </si>
  <si>
    <t xml:space="preserve">Kontakt  1,5-2,5mm²
Contact  1,5-2,5mm² </t>
  </si>
  <si>
    <t xml:space="preserve">Steckhülsengehäuse 1 polig 5,2mm
</t>
  </si>
  <si>
    <t>180900</t>
  </si>
  <si>
    <t>Steckgehäuse; 4polig; 6,3mm Flachsteckhülse</t>
  </si>
  <si>
    <t>Quetschverb. 0,82-2,0 -Flachsteckhülse 5,2mm
Contact; 0,82-2,0mm²; 5,2mm</t>
  </si>
  <si>
    <t>5-160558-2</t>
  </si>
  <si>
    <t>Quetschverb. 0,5-1,5 -Flachsteckhülse
Contact; 0,5-1,5mm²; 6,3mm</t>
  </si>
  <si>
    <t>93792–8400</t>
  </si>
  <si>
    <t>SRC Steckergehäuse 84 polig
SRC Housing Female 84 Pin</t>
  </si>
  <si>
    <t>93287-0001</t>
  </si>
  <si>
    <t>Peres</t>
  </si>
  <si>
    <t>Steckgeh. DT06-2S mit Kabel 0,6m
Connector DT06-2S with cable 0,6m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</si>
</sst>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&quot;€&quot;_-;\-* #,##0.00\ &quot;€&quot;_-;_-* &quot;-&quot;??\ &quot;€&quot;_-;_-@_-"/>
    <numFmt numFmtId="165" formatCode="_-&quot;€&quot;\ * #,##0.00_-;\-&quot;€&quot;\ * #,##0.00_-;_-&quot;€&quot;\ * &quot;-&quot;??_-;_-@_-"/>
    <numFmt numFmtId="166" formatCode="_-* #,##0.00_-;\-* #,##0.00_-;_-* &quot;-&quot;??_-;_-@_-"/>
    <numFmt numFmtId="167" formatCode="_-* #,##0.00\ [$€-407]_-;\-* #,##0.00\ [$€-407]_-;_-* &quot;-&quot;??\ [$€-407]_-;_-@_-"/>
    <numFmt numFmtId="168" formatCode="_-* #,##0_-;\-* #,##0_-;_-* &quot;-&quot;??_-;_-@_-"/>
    <numFmt numFmtId="169" formatCode="#,##0.00\ &quot;€&quot;"/>
    <numFmt numFmtId="170" formatCode="_-[$€-2]\ * #,##0.00_-;\-[$€-2]\ * #,##0.00_-;_-[$€-2]\ * &quot;-&quot;??_-;_-@_-"/>
    <numFmt numFmtId="171" formatCode="#,##0.000\ &quot;€&quot;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8"/>
      <color rgb="FFFF000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Calibri"/>
      <family val="2"/>
    </font>
    <font>
      <i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9" tint="-0.249977111117893"/>
      <name val="Arial"/>
      <family val="2"/>
    </font>
    <font>
      <b/>
      <sz val="12"/>
      <color theme="1"/>
      <name val="Arial"/>
      <family val="2"/>
    </font>
    <font>
      <b/>
      <sz val="10"/>
      <color rgb="FF0070C0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9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color theme="3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 CE"/>
      <charset val="238"/>
    </font>
    <font>
      <sz val="10"/>
      <color indexed="2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rgb="FFC0C0C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rgb="FFC0C0C0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4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2" fillId="0" borderId="0">
      <alignment vertical="center"/>
    </xf>
    <xf numFmtId="0" fontId="29" fillId="0" borderId="0"/>
    <xf numFmtId="9" fontId="29" fillId="0" borderId="0" applyFont="0" applyFill="0" applyBorder="0" applyAlignment="0" applyProtection="0"/>
    <xf numFmtId="0" fontId="15" fillId="0" borderId="0"/>
    <xf numFmtId="0" fontId="30" fillId="0" borderId="0"/>
    <xf numFmtId="0" fontId="15" fillId="0" borderId="0"/>
    <xf numFmtId="164" fontId="29" fillId="0" borderId="0" applyFont="0" applyFill="0" applyBorder="0" applyAlignment="0" applyProtection="0"/>
    <xf numFmtId="0" fontId="31" fillId="18" borderId="0" applyNumberFormat="0" applyBorder="0" applyAlignment="0" applyProtection="0"/>
    <xf numFmtId="0" fontId="32" fillId="19" borderId="0" applyNumberFormat="0" applyBorder="0" applyAlignment="0" applyProtection="0"/>
    <xf numFmtId="0" fontId="33" fillId="0" borderId="0"/>
    <xf numFmtId="9" fontId="15" fillId="0" borderId="0" applyFont="0" applyFill="0" applyBorder="0" applyAlignment="0" applyProtection="0"/>
  </cellStyleXfs>
  <cellXfs count="230">
    <xf numFmtId="0" fontId="0" fillId="0" borderId="0" xfId="0"/>
    <xf numFmtId="0" fontId="0" fillId="0" borderId="0" xfId="0" applyAlignment="1">
      <alignment horizontal="left"/>
    </xf>
    <xf numFmtId="0" fontId="12" fillId="9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left" vertical="center"/>
    </xf>
    <xf numFmtId="167" fontId="0" fillId="0" borderId="0" xfId="0" applyNumberFormat="1"/>
    <xf numFmtId="0" fontId="2" fillId="2" borderId="36" xfId="0" applyFont="1" applyFill="1" applyBorder="1" applyAlignment="1">
      <alignment vertical="center" wrapText="1"/>
    </xf>
    <xf numFmtId="167" fontId="0" fillId="0" borderId="0" xfId="1" applyNumberFormat="1" applyFont="1"/>
    <xf numFmtId="0" fontId="15" fillId="0" borderId="1" xfId="0" applyFont="1" applyBorder="1" applyAlignment="1">
      <alignment horizontal="center" vertical="center"/>
    </xf>
    <xf numFmtId="14" fontId="15" fillId="2" borderId="1" xfId="2" applyNumberFormat="1" applyFont="1" applyFill="1" applyBorder="1" applyAlignment="1">
      <alignment horizontal="center" vertical="center"/>
    </xf>
    <xf numFmtId="167" fontId="15" fillId="2" borderId="1" xfId="2" applyNumberFormat="1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67" fontId="15" fillId="2" borderId="1" xfId="1" applyNumberFormat="1" applyFont="1" applyFill="1" applyBorder="1" applyAlignment="1">
      <alignment horizontal="center" vertical="center"/>
    </xf>
    <xf numFmtId="167" fontId="15" fillId="2" borderId="1" xfId="0" applyNumberFormat="1" applyFont="1" applyFill="1" applyBorder="1" applyAlignment="1">
      <alignment horizontal="center" vertical="center"/>
    </xf>
    <xf numFmtId="170" fontId="16" fillId="0" borderId="1" xfId="0" applyNumberFormat="1" applyFont="1" applyBorder="1"/>
    <xf numFmtId="167" fontId="16" fillId="2" borderId="1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vertical="center"/>
    </xf>
    <xf numFmtId="167" fontId="0" fillId="2" borderId="36" xfId="0" applyNumberFormat="1" applyFill="1" applyBorder="1" applyAlignment="1">
      <alignment vertical="center"/>
    </xf>
    <xf numFmtId="167" fontId="0" fillId="2" borderId="36" xfId="1" applyNumberFormat="1" applyFont="1" applyFill="1" applyBorder="1" applyAlignment="1">
      <alignment vertical="center"/>
    </xf>
    <xf numFmtId="0" fontId="19" fillId="0" borderId="0" xfId="0" applyFont="1"/>
    <xf numFmtId="0" fontId="0" fillId="2" borderId="36" xfId="0" applyFill="1" applyBorder="1" applyAlignment="1">
      <alignment vertical="center" wrapText="1"/>
    </xf>
    <xf numFmtId="49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69" fontId="15" fillId="0" borderId="1" xfId="2" applyNumberFormat="1" applyFont="1" applyFill="1" applyBorder="1" applyAlignment="1">
      <alignment horizontal="right" vertical="center"/>
    </xf>
    <xf numFmtId="169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0" fontId="15" fillId="0" borderId="1" xfId="0" applyFont="1" applyBorder="1" applyAlignment="1">
      <alignment horizontal="center" wrapText="1"/>
    </xf>
    <xf numFmtId="0" fontId="15" fillId="0" borderId="1" xfId="0" quotePrefix="1" applyFont="1" applyBorder="1" applyAlignment="1">
      <alignment horizontal="center" vertical="center"/>
    </xf>
    <xf numFmtId="0" fontId="15" fillId="0" borderId="1" xfId="0" applyFont="1" applyBorder="1" applyAlignment="1">
      <alignment wrapText="1"/>
    </xf>
    <xf numFmtId="170" fontId="15" fillId="0" borderId="1" xfId="0" applyNumberFormat="1" applyFont="1" applyBorder="1" applyAlignment="1">
      <alignment horizontal="center"/>
    </xf>
    <xf numFmtId="0" fontId="15" fillId="13" borderId="1" xfId="0" applyFont="1" applyFill="1" applyBorder="1" applyAlignment="1">
      <alignment horizontal="center" vertical="center" wrapText="1"/>
    </xf>
    <xf numFmtId="49" fontId="15" fillId="13" borderId="1" xfId="0" applyNumberFormat="1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vertical="center"/>
    </xf>
    <xf numFmtId="0" fontId="0" fillId="2" borderId="36" xfId="0" applyFill="1" applyBorder="1" applyAlignment="1">
      <alignment horizontal="left" vertical="center"/>
    </xf>
    <xf numFmtId="49" fontId="17" fillId="2" borderId="18" xfId="0" applyNumberFormat="1" applyFont="1" applyFill="1" applyBorder="1" applyAlignment="1">
      <alignment horizontal="left"/>
    </xf>
    <xf numFmtId="49" fontId="17" fillId="2" borderId="18" xfId="0" applyNumberFormat="1" applyFont="1" applyFill="1" applyBorder="1" applyAlignment="1">
      <alignment horizontal="center" vertical="center" wrapText="1"/>
    </xf>
    <xf numFmtId="49" fontId="18" fillId="2" borderId="18" xfId="0" applyNumberFormat="1" applyFont="1" applyFill="1" applyBorder="1" applyAlignment="1">
      <alignment horizontal="center" vertical="center" wrapText="1"/>
    </xf>
    <xf numFmtId="49" fontId="0" fillId="2" borderId="18" xfId="0" applyNumberFormat="1" applyFill="1" applyBorder="1" applyAlignment="1">
      <alignment horizontal="center" vertical="center" wrapText="1"/>
    </xf>
    <xf numFmtId="0" fontId="0" fillId="2" borderId="18" xfId="0" applyFill="1" applyBorder="1" applyAlignment="1">
      <alignment vertical="center" wrapText="1"/>
    </xf>
    <xf numFmtId="14" fontId="15" fillId="0" borderId="1" xfId="2" applyNumberFormat="1" applyFont="1" applyFill="1" applyBorder="1" applyAlignment="1">
      <alignment horizontal="right" vertical="center"/>
    </xf>
    <xf numFmtId="0" fontId="15" fillId="0" borderId="1" xfId="0" applyFont="1" applyBorder="1" applyAlignment="1">
      <alignment vertical="center"/>
    </xf>
    <xf numFmtId="0" fontId="15" fillId="0" borderId="1" xfId="0" applyFont="1" applyBorder="1" applyAlignment="1">
      <alignment horizontal="left" vertical="center"/>
    </xf>
    <xf numFmtId="0" fontId="15" fillId="13" borderId="1" xfId="0" applyFont="1" applyFill="1" applyBorder="1" applyAlignment="1">
      <alignment vertical="center"/>
    </xf>
    <xf numFmtId="0" fontId="15" fillId="0" borderId="1" xfId="0" applyFont="1" applyBorder="1" applyAlignment="1">
      <alignment vertical="center" wrapText="1"/>
    </xf>
    <xf numFmtId="0" fontId="0" fillId="14" borderId="25" xfId="0" applyFill="1" applyBorder="1"/>
    <xf numFmtId="0" fontId="0" fillId="14" borderId="28" xfId="0" applyFill="1" applyBorder="1"/>
    <xf numFmtId="0" fontId="0" fillId="14" borderId="27" xfId="0" applyFill="1" applyBorder="1"/>
    <xf numFmtId="0" fontId="0" fillId="14" borderId="23" xfId="0" applyFill="1" applyBorder="1"/>
    <xf numFmtId="0" fontId="11" fillId="14" borderId="0" xfId="0" applyFont="1" applyFill="1"/>
    <xf numFmtId="0" fontId="0" fillId="14" borderId="0" xfId="0" applyFill="1"/>
    <xf numFmtId="0" fontId="0" fillId="14" borderId="32" xfId="0" applyFill="1" applyBorder="1"/>
    <xf numFmtId="0" fontId="20" fillId="14" borderId="0" xfId="0" applyFont="1" applyFill="1"/>
    <xf numFmtId="0" fontId="21" fillId="7" borderId="0" xfId="0" applyFont="1" applyFill="1"/>
    <xf numFmtId="0" fontId="11" fillId="7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0" fillId="14" borderId="17" xfId="0" applyFill="1" applyBorder="1"/>
    <xf numFmtId="0" fontId="0" fillId="14" borderId="33" xfId="0" applyFill="1" applyBorder="1"/>
    <xf numFmtId="0" fontId="0" fillId="14" borderId="34" xfId="0" applyFill="1" applyBorder="1"/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vertical="center" wrapText="1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right"/>
    </xf>
    <xf numFmtId="0" fontId="4" fillId="8" borderId="1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4" fillId="8" borderId="32" xfId="0" applyFont="1" applyFill="1" applyBorder="1" applyAlignment="1">
      <alignment horizontal="center" vertical="center" wrapText="1"/>
    </xf>
    <xf numFmtId="0" fontId="4" fillId="8" borderId="36" xfId="0" applyFont="1" applyFill="1" applyBorder="1" applyAlignment="1">
      <alignment horizontal="center" vertical="center" wrapText="1"/>
    </xf>
    <xf numFmtId="0" fontId="4" fillId="8" borderId="23" xfId="0" applyFont="1" applyFill="1" applyBorder="1" applyAlignment="1">
      <alignment horizontal="center" vertical="center" wrapText="1"/>
    </xf>
    <xf numFmtId="0" fontId="0" fillId="2" borderId="2" xfId="0" applyFill="1" applyBorder="1"/>
    <xf numFmtId="0" fontId="0" fillId="2" borderId="14" xfId="0" applyFill="1" applyBorder="1"/>
    <xf numFmtId="14" fontId="0" fillId="2" borderId="7" xfId="0" applyNumberFormat="1" applyFill="1" applyBorder="1" applyAlignment="1">
      <alignment horizontal="center" vertical="center"/>
    </xf>
    <xf numFmtId="14" fontId="2" fillId="2" borderId="30" xfId="0" applyNumberFormat="1" applyFont="1" applyFill="1" applyBorder="1" applyAlignment="1">
      <alignment horizontal="center" vertical="center"/>
    </xf>
    <xf numFmtId="14" fontId="2" fillId="2" borderId="8" xfId="0" applyNumberFormat="1" applyFont="1" applyFill="1" applyBorder="1" applyAlignment="1">
      <alignment horizontal="center" vertical="center"/>
    </xf>
    <xf numFmtId="14" fontId="0" fillId="2" borderId="8" xfId="0" applyNumberForma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24" xfId="0" applyNumberFormat="1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15" xfId="0" applyFill="1" applyBorder="1"/>
    <xf numFmtId="167" fontId="2" fillId="2" borderId="9" xfId="0" applyNumberFormat="1" applyFont="1" applyFill="1" applyBorder="1"/>
    <xf numFmtId="167" fontId="0" fillId="2" borderId="29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2" fillId="2" borderId="1" xfId="0" applyNumberFormat="1" applyFont="1" applyFill="1" applyBorder="1" applyAlignment="1">
      <alignment horizontal="center" vertical="center"/>
    </xf>
    <xf numFmtId="167" fontId="0" fillId="2" borderId="13" xfId="0" applyNumberFormat="1" applyFill="1" applyBorder="1" applyAlignment="1">
      <alignment horizontal="center" vertical="center"/>
    </xf>
    <xf numFmtId="167" fontId="0" fillId="2" borderId="19" xfId="0" applyNumberFormat="1" applyFill="1" applyBorder="1" applyAlignment="1">
      <alignment horizontal="center" vertical="center"/>
    </xf>
    <xf numFmtId="168" fontId="0" fillId="2" borderId="9" xfId="2" applyNumberFormat="1" applyFont="1" applyFill="1" applyBorder="1" applyAlignment="1" applyProtection="1">
      <alignment horizontal="center" vertical="center"/>
    </xf>
    <xf numFmtId="168" fontId="0" fillId="2" borderId="29" xfId="2" applyNumberFormat="1" applyFont="1" applyFill="1" applyBorder="1" applyAlignment="1" applyProtection="1">
      <alignment horizontal="center" vertical="center"/>
    </xf>
    <xf numFmtId="167" fontId="0" fillId="2" borderId="18" xfId="0" applyNumberFormat="1" applyFill="1" applyBorder="1" applyAlignment="1">
      <alignment horizontal="center" vertical="center"/>
    </xf>
    <xf numFmtId="168" fontId="0" fillId="2" borderId="1" xfId="2" applyNumberFormat="1" applyFont="1" applyFill="1" applyBorder="1" applyAlignment="1" applyProtection="1">
      <alignment horizontal="center" vertical="center"/>
    </xf>
    <xf numFmtId="167" fontId="0" fillId="2" borderId="25" xfId="0" applyNumberFormat="1" applyFill="1" applyBorder="1" applyAlignment="1">
      <alignment horizontal="center" vertical="center"/>
    </xf>
    <xf numFmtId="0" fontId="0" fillId="2" borderId="5" xfId="0" applyFill="1" applyBorder="1"/>
    <xf numFmtId="0" fontId="0" fillId="2" borderId="16" xfId="0" applyFill="1" applyBorder="1"/>
    <xf numFmtId="0" fontId="0" fillId="2" borderId="1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4" fontId="0" fillId="12" borderId="20" xfId="0" applyNumberFormat="1" applyFill="1" applyBorder="1" applyAlignment="1">
      <alignment horizontal="center" vertical="center"/>
    </xf>
    <xf numFmtId="167" fontId="0" fillId="12" borderId="21" xfId="1" applyNumberFormat="1" applyFont="1" applyFill="1" applyBorder="1" applyAlignment="1" applyProtection="1">
      <alignment horizontal="center" vertical="center"/>
    </xf>
    <xf numFmtId="168" fontId="0" fillId="12" borderId="26" xfId="2" applyNumberFormat="1" applyFont="1" applyFill="1" applyBorder="1" applyAlignment="1" applyProtection="1">
      <alignment horizontal="center" vertical="center"/>
    </xf>
    <xf numFmtId="49" fontId="0" fillId="12" borderId="22" xfId="0" applyNumberFormat="1" applyFill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167" fontId="0" fillId="0" borderId="21" xfId="1" applyNumberFormat="1" applyFont="1" applyFill="1" applyBorder="1" applyAlignment="1" applyProtection="1">
      <alignment horizontal="center" vertical="center"/>
      <protection locked="0"/>
    </xf>
    <xf numFmtId="168" fontId="0" fillId="0" borderId="26" xfId="2" applyNumberFormat="1" applyFont="1" applyFill="1" applyBorder="1" applyAlignment="1" applyProtection="1">
      <alignment horizontal="center" vertical="center"/>
      <protection locked="0"/>
    </xf>
    <xf numFmtId="49" fontId="0" fillId="0" borderId="22" xfId="0" applyNumberFormat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2" fillId="4" borderId="18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/>
    <xf numFmtId="0" fontId="5" fillId="2" borderId="0" xfId="0" applyFont="1" applyFill="1"/>
    <xf numFmtId="0" fontId="3" fillId="0" borderId="25" xfId="0" applyFont="1" applyBorder="1" applyAlignment="1">
      <alignment vertical="center" wrapText="1"/>
    </xf>
    <xf numFmtId="0" fontId="0" fillId="2" borderId="28" xfId="0" applyFill="1" applyBorder="1"/>
    <xf numFmtId="0" fontId="0" fillId="0" borderId="28" xfId="0" applyBorder="1"/>
    <xf numFmtId="0" fontId="0" fillId="0" borderId="27" xfId="0" applyBorder="1"/>
    <xf numFmtId="0" fontId="0" fillId="0" borderId="23" xfId="0" applyBorder="1"/>
    <xf numFmtId="0" fontId="0" fillId="0" borderId="32" xfId="0" applyBorder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0" fillId="2" borderId="32" xfId="0" applyFill="1" applyBorder="1"/>
    <xf numFmtId="0" fontId="0" fillId="0" borderId="17" xfId="0" applyBorder="1"/>
    <xf numFmtId="0" fontId="0" fillId="2" borderId="33" xfId="0" applyFill="1" applyBorder="1"/>
    <xf numFmtId="0" fontId="0" fillId="0" borderId="33" xfId="0" applyBorder="1"/>
    <xf numFmtId="0" fontId="0" fillId="2" borderId="34" xfId="0" applyFill="1" applyBorder="1"/>
    <xf numFmtId="0" fontId="2" fillId="3" borderId="0" xfId="0" quotePrefix="1" applyFont="1" applyFill="1"/>
    <xf numFmtId="0" fontId="11" fillId="2" borderId="0" xfId="0" applyFont="1" applyFill="1" applyAlignment="1">
      <alignment wrapText="1"/>
    </xf>
    <xf numFmtId="0" fontId="3" fillId="2" borderId="0" xfId="0" applyFont="1" applyFill="1" applyAlignment="1">
      <alignment horizontal="center" wrapText="1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0" fontId="0" fillId="5" borderId="1" xfId="0" applyFill="1" applyBorder="1"/>
    <xf numFmtId="0" fontId="0" fillId="6" borderId="18" xfId="0" applyFill="1" applyBorder="1" applyProtection="1">
      <protection locked="0"/>
    </xf>
    <xf numFmtId="0" fontId="0" fillId="6" borderId="35" xfId="0" applyFill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1" xfId="0" applyBorder="1" applyProtection="1">
      <protection locked="0"/>
    </xf>
    <xf numFmtId="14" fontId="0" fillId="12" borderId="20" xfId="0" applyNumberFormat="1" applyFill="1" applyBorder="1" applyAlignment="1" applyProtection="1">
      <alignment horizontal="center" vertical="center"/>
      <protection locked="0"/>
    </xf>
    <xf numFmtId="167" fontId="0" fillId="12" borderId="21" xfId="1" applyNumberFormat="1" applyFont="1" applyFill="1" applyBorder="1" applyAlignment="1" applyProtection="1">
      <alignment horizontal="center" vertical="center"/>
      <protection locked="0"/>
    </xf>
    <xf numFmtId="168" fontId="0" fillId="12" borderId="26" xfId="2" applyNumberFormat="1" applyFont="1" applyFill="1" applyBorder="1" applyAlignment="1" applyProtection="1">
      <alignment horizontal="center" vertical="center"/>
      <protection locked="0"/>
    </xf>
    <xf numFmtId="49" fontId="0" fillId="12" borderId="22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71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/>
    <xf numFmtId="0" fontId="0" fillId="0" borderId="0" xfId="0" applyProtection="1">
      <protection locked="0"/>
    </xf>
    <xf numFmtId="168" fontId="23" fillId="5" borderId="1" xfId="2" applyNumberFormat="1" applyFont="1" applyFill="1" applyBorder="1" applyProtection="1"/>
    <xf numFmtId="0" fontId="2" fillId="17" borderId="1" xfId="0" applyFont="1" applyFill="1" applyBorder="1" applyAlignment="1">
      <alignment horizontal="left" vertical="center" wrapText="1"/>
    </xf>
    <xf numFmtId="171" fontId="2" fillId="17" borderId="1" xfId="0" applyNumberFormat="1" applyFont="1" applyFill="1" applyBorder="1" applyAlignment="1">
      <alignment horizontal="center" vertical="center" wrapText="1"/>
    </xf>
    <xf numFmtId="3" fontId="2" fillId="17" borderId="1" xfId="0" applyNumberFormat="1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0" fontId="21" fillId="7" borderId="0" xfId="0" applyFont="1" applyFill="1" applyAlignment="1">
      <alignment horizontal="left" vertical="center"/>
    </xf>
    <xf numFmtId="0" fontId="0" fillId="2" borderId="1" xfId="0" applyFill="1" applyBorder="1"/>
    <xf numFmtId="1" fontId="0" fillId="2" borderId="1" xfId="0" applyNumberFormat="1" applyFill="1" applyBorder="1"/>
    <xf numFmtId="167" fontId="0" fillId="2" borderId="1" xfId="1" quotePrefix="1" applyNumberFormat="1" applyFont="1" applyFill="1" applyBorder="1" applyProtection="1"/>
    <xf numFmtId="14" fontId="0" fillId="2" borderId="1" xfId="0" applyNumberFormat="1" applyFill="1" applyBorder="1" applyAlignment="1">
      <alignment horizontal="center" vertical="center"/>
    </xf>
    <xf numFmtId="0" fontId="0" fillId="2" borderId="1" xfId="0" quotePrefix="1" applyFill="1" applyBorder="1"/>
    <xf numFmtId="168" fontId="0" fillId="2" borderId="1" xfId="2" applyNumberFormat="1" applyFont="1" applyFill="1" applyBorder="1" applyProtection="1"/>
    <xf numFmtId="0" fontId="24" fillId="15" borderId="1" xfId="0" applyFont="1" applyFill="1" applyBorder="1" applyAlignment="1">
      <alignment horizontal="left" vertical="center" wrapText="1"/>
    </xf>
    <xf numFmtId="0" fontId="24" fillId="15" borderId="1" xfId="0" applyFont="1" applyFill="1" applyBorder="1" applyAlignment="1">
      <alignment horizontal="center" vertical="center" wrapText="1"/>
    </xf>
    <xf numFmtId="171" fontId="24" fillId="15" borderId="1" xfId="0" applyNumberFormat="1" applyFont="1" applyFill="1" applyBorder="1" applyAlignment="1">
      <alignment horizontal="center" vertical="center" wrapText="1"/>
    </xf>
    <xf numFmtId="3" fontId="24" fillId="15" borderId="1" xfId="0" applyNumberFormat="1" applyFont="1" applyFill="1" applyBorder="1" applyAlignment="1">
      <alignment horizontal="center" vertical="center" wrapText="1"/>
    </xf>
    <xf numFmtId="0" fontId="25" fillId="0" borderId="0" xfId="0" applyFont="1"/>
    <xf numFmtId="0" fontId="24" fillId="17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left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171" fontId="25" fillId="0" borderId="1" xfId="0" applyNumberFormat="1" applyFont="1" applyBorder="1" applyAlignment="1">
      <alignment horizontal="center" vertical="center"/>
    </xf>
    <xf numFmtId="3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0" fontId="25" fillId="15" borderId="1" xfId="0" applyFont="1" applyFill="1" applyBorder="1" applyAlignment="1">
      <alignment vertical="center"/>
    </xf>
    <xf numFmtId="0" fontId="25" fillId="0" borderId="1" xfId="0" applyFont="1" applyBorder="1" applyAlignment="1">
      <alignment horizontal="left" vertical="center"/>
    </xf>
    <xf numFmtId="0" fontId="25" fillId="0" borderId="1" xfId="0" quotePrefix="1" applyFont="1" applyBorder="1" applyAlignment="1">
      <alignment horizontal="center" vertical="center"/>
    </xf>
    <xf numFmtId="0" fontId="25" fillId="0" borderId="1" xfId="0" quotePrefix="1" applyFont="1" applyBorder="1" applyAlignment="1">
      <alignment horizontal="center" vertical="center" wrapText="1"/>
    </xf>
    <xf numFmtId="0" fontId="26" fillId="0" borderId="1" xfId="3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16" borderId="1" xfId="3" applyFont="1" applyFill="1" applyBorder="1" applyAlignment="1">
      <alignment horizontal="center" vertical="center" wrapText="1"/>
    </xf>
    <xf numFmtId="0" fontId="25" fillId="0" borderId="1" xfId="0" quotePrefix="1" applyFont="1" applyBorder="1" applyAlignment="1">
      <alignment horizontal="left" vertical="center" wrapText="1"/>
    </xf>
    <xf numFmtId="49" fontId="26" fillId="0" borderId="1" xfId="3" applyNumberFormat="1" applyFont="1" applyBorder="1" applyAlignment="1">
      <alignment horizontal="left" vertical="center" wrapText="1"/>
    </xf>
    <xf numFmtId="0" fontId="26" fillId="0" borderId="1" xfId="0" applyFont="1" applyBorder="1" applyAlignment="1">
      <alignment horizontal="left" vertical="center" wrapText="1"/>
    </xf>
    <xf numFmtId="0" fontId="27" fillId="0" borderId="0" xfId="0" applyFont="1"/>
    <xf numFmtId="0" fontId="28" fillId="4" borderId="1" xfId="0" applyFont="1" applyFill="1" applyBorder="1" applyAlignment="1">
      <alignment horizontal="center" vertical="center"/>
    </xf>
    <xf numFmtId="14" fontId="28" fillId="4" borderId="1" xfId="0" applyNumberFormat="1" applyFont="1" applyFill="1" applyBorder="1" applyAlignment="1">
      <alignment horizontal="center" vertical="center"/>
    </xf>
    <xf numFmtId="171" fontId="28" fillId="4" borderId="1" xfId="0" applyNumberFormat="1" applyFont="1" applyFill="1" applyBorder="1" applyAlignment="1">
      <alignment horizontal="center" vertical="center"/>
    </xf>
    <xf numFmtId="3" fontId="28" fillId="4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/>
    </xf>
    <xf numFmtId="14" fontId="0" fillId="0" borderId="0" xfId="0" applyNumberFormat="1"/>
    <xf numFmtId="14" fontId="2" fillId="15" borderId="1" xfId="0" applyNumberFormat="1" applyFont="1" applyFill="1" applyBorder="1" applyAlignment="1">
      <alignment horizontal="center" vertical="center" wrapText="1"/>
    </xf>
    <xf numFmtId="0" fontId="23" fillId="5" borderId="1" xfId="0" quotePrefix="1" applyFont="1" applyFill="1" applyBorder="1"/>
    <xf numFmtId="49" fontId="17" fillId="0" borderId="1" xfId="3" applyNumberFormat="1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>
      <alignment horizontal="center" vertical="center" wrapText="1"/>
    </xf>
    <xf numFmtId="0" fontId="0" fillId="0" borderId="1" xfId="3" applyFont="1" applyBorder="1" applyAlignment="1" applyProtection="1">
      <alignment horizontal="center" vertical="center" wrapText="1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1" xfId="0" quotePrefix="1" applyBorder="1" applyAlignment="1">
      <alignment horizontal="left" vertical="center" wrapText="1"/>
    </xf>
    <xf numFmtId="0" fontId="0" fillId="0" borderId="0" xfId="0" quotePrefix="1" applyAlignment="1">
      <alignment horizontal="center" vertical="center"/>
    </xf>
    <xf numFmtId="3" fontId="0" fillId="0" borderId="1" xfId="0" quotePrefix="1" applyNumberForma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7" fillId="0" borderId="1" xfId="3" applyFont="1" applyBorder="1" applyAlignment="1" applyProtection="1">
      <alignment horizontal="center" vertical="center" wrapText="1"/>
      <protection locked="0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34" fillId="5" borderId="1" xfId="0" applyFont="1" applyFill="1" applyBorder="1"/>
    <xf numFmtId="167" fontId="34" fillId="5" borderId="1" xfId="1" quotePrefix="1" applyNumberFormat="1" applyFont="1" applyFill="1" applyBorder="1" applyProtection="1"/>
    <xf numFmtId="14" fontId="34" fillId="5" borderId="1" xfId="0" applyNumberFormat="1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9" fillId="10" borderId="25" xfId="0" applyFont="1" applyFill="1" applyBorder="1" applyAlignment="1">
      <alignment horizontal="right" wrapText="1"/>
    </xf>
    <xf numFmtId="0" fontId="9" fillId="10" borderId="28" xfId="0" applyFont="1" applyFill="1" applyBorder="1" applyAlignment="1">
      <alignment horizontal="right" wrapText="1"/>
    </xf>
    <xf numFmtId="0" fontId="9" fillId="10" borderId="27" xfId="0" applyFont="1" applyFill="1" applyBorder="1" applyAlignment="1">
      <alignment horizontal="right" wrapText="1"/>
    </xf>
    <xf numFmtId="0" fontId="9" fillId="10" borderId="23" xfId="0" applyFont="1" applyFill="1" applyBorder="1" applyAlignment="1">
      <alignment horizontal="right" wrapText="1"/>
    </xf>
    <xf numFmtId="0" fontId="9" fillId="10" borderId="0" xfId="0" applyFont="1" applyFill="1" applyAlignment="1">
      <alignment horizontal="right" wrapText="1"/>
    </xf>
    <xf numFmtId="0" fontId="9" fillId="10" borderId="32" xfId="0" applyFont="1" applyFill="1" applyBorder="1" applyAlignment="1">
      <alignment horizontal="right" wrapText="1"/>
    </xf>
    <xf numFmtId="0" fontId="9" fillId="10" borderId="17" xfId="0" applyFont="1" applyFill="1" applyBorder="1" applyAlignment="1">
      <alignment horizontal="right" wrapText="1"/>
    </xf>
    <xf numFmtId="0" fontId="9" fillId="10" borderId="33" xfId="0" applyFont="1" applyFill="1" applyBorder="1" applyAlignment="1">
      <alignment horizontal="right" wrapText="1"/>
    </xf>
    <xf numFmtId="0" fontId="9" fillId="10" borderId="34" xfId="0" applyFont="1" applyFill="1" applyBorder="1" applyAlignment="1">
      <alignment horizontal="right" wrapText="1"/>
    </xf>
    <xf numFmtId="0" fontId="5" fillId="2" borderId="0" xfId="0" applyFont="1" applyFill="1" applyAlignment="1">
      <alignment horizontal="left" vertical="center" wrapText="1"/>
    </xf>
    <xf numFmtId="0" fontId="21" fillId="7" borderId="0" xfId="0" applyFont="1" applyFill="1" applyAlignment="1">
      <alignment horizontal="left" vertical="center"/>
    </xf>
  </cellXfs>
  <cellStyles count="14">
    <cellStyle name="Gut 2" xfId="10" xr:uid="{00000000-0005-0000-0000-000030000000}"/>
    <cellStyle name="Komma" xfId="2" builtinId="3"/>
    <cellStyle name="Normal_030709_QAF_Spezifizierung_1.8" xfId="3" xr:uid="{923F4672-8388-43A7-A7C4-C4FA6CF3089C}"/>
    <cellStyle name="normální_Kalkulation - 16751858" xfId="12" xr:uid="{E7B61893-E3D0-4B00-861C-B3A802A48CF1}"/>
    <cellStyle name="Prozent 2" xfId="13" xr:uid="{5195B9D6-C7BE-4445-9035-B4E3E0884338}"/>
    <cellStyle name="Prozent 3" xfId="5" xr:uid="{00000000-0005-0000-0000-000034000000}"/>
    <cellStyle name="Schlecht 2" xfId="11" xr:uid="{00000000-0005-0000-0000-000036000000}"/>
    <cellStyle name="Standard" xfId="0" builtinId="0"/>
    <cellStyle name="Standard 2" xfId="6" xr:uid="{00000000-0005-0000-0000-000005000000}"/>
    <cellStyle name="Standard 3" xfId="7" xr:uid="{00000000-0005-0000-0000-000006000000}"/>
    <cellStyle name="Standard 4" xfId="8" xr:uid="{00000000-0005-0000-0000-000007000000}"/>
    <cellStyle name="Standard 5" xfId="4" xr:uid="{00000000-0005-0000-0000-000037000000}"/>
    <cellStyle name="Währung" xfId="1" builtinId="4"/>
    <cellStyle name="Währung 2" xfId="9" xr:uid="{00000000-0005-0000-0000-00003B000000}"/>
  </cellStyles>
  <dxfs count="0"/>
  <tableStyles count="0" defaultTableStyle="TableStyleMedium2" defaultPivotStyle="PivotStyleLight16"/>
  <colors>
    <mruColors>
      <color rgb="FFFFFFFF"/>
      <color rgb="FFFA6F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41688</xdr:colOff>
      <xdr:row>4</xdr:row>
      <xdr:rowOff>0</xdr:rowOff>
    </xdr:from>
    <xdr:to>
      <xdr:col>23</xdr:col>
      <xdr:colOff>609600</xdr:colOff>
      <xdr:row>6</xdr:row>
      <xdr:rowOff>153361</xdr:rowOff>
    </xdr:to>
    <xdr:sp macro="[0]!NewPricesInDB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510288" y="857250"/>
          <a:ext cx="567912" cy="55341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000" b="1">
              <a:solidFill>
                <a:schemeClr val="tx1"/>
              </a:solidFill>
            </a:rPr>
            <a:t>New PRICE</a:t>
          </a:r>
          <a:r>
            <a:rPr lang="de-AT" sz="1000" b="1" baseline="0">
              <a:solidFill>
                <a:schemeClr val="tx1"/>
              </a:solidFill>
            </a:rPr>
            <a:t> Entry</a:t>
          </a:r>
          <a:endParaRPr lang="de-AT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62753</xdr:colOff>
      <xdr:row>2</xdr:row>
      <xdr:rowOff>32657</xdr:rowOff>
    </xdr:from>
    <xdr:to>
      <xdr:col>1</xdr:col>
      <xdr:colOff>950258</xdr:colOff>
      <xdr:row>2</xdr:row>
      <xdr:rowOff>466165</xdr:rowOff>
    </xdr:to>
    <xdr:sp macro="[0]!NewE3PartEntryDB" textlink="">
      <xdr:nvSpPr>
        <xdr:cNvPr id="7" name="Rechtec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6518" y="373316"/>
          <a:ext cx="887505" cy="433508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000" b="1">
              <a:solidFill>
                <a:schemeClr val="tx1"/>
              </a:solidFill>
            </a:rPr>
            <a:t>New  PART</a:t>
          </a:r>
          <a:r>
            <a:rPr lang="de-AT" sz="1000" b="1" baseline="0">
              <a:solidFill>
                <a:schemeClr val="tx1"/>
              </a:solidFill>
            </a:rPr>
            <a:t> Entry</a:t>
          </a:r>
          <a:endParaRPr lang="de-AT" sz="10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45720</xdr:colOff>
          <xdr:row>2</xdr:row>
          <xdr:rowOff>175260</xdr:rowOff>
        </xdr:from>
        <xdr:to>
          <xdr:col>21</xdr:col>
          <xdr:colOff>205740</xdr:colOff>
          <xdr:row>2</xdr:row>
          <xdr:rowOff>350520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49129</xdr:colOff>
      <xdr:row>0</xdr:row>
      <xdr:rowOff>47350</xdr:rowOff>
    </xdr:from>
    <xdr:to>
      <xdr:col>23</xdr:col>
      <xdr:colOff>489789</xdr:colOff>
      <xdr:row>1</xdr:row>
      <xdr:rowOff>6391</xdr:rowOff>
    </xdr:to>
    <xdr:sp macro="" textlink="">
      <xdr:nvSpPr>
        <xdr:cNvPr id="4" name="Pfeil: nach recht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0030544">
          <a:off x="11577741" y="47350"/>
          <a:ext cx="440660" cy="12937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20</xdr:col>
      <xdr:colOff>368201</xdr:colOff>
      <xdr:row>2</xdr:row>
      <xdr:rowOff>333955</xdr:rowOff>
    </xdr:from>
    <xdr:to>
      <xdr:col>21</xdr:col>
      <xdr:colOff>24773</xdr:colOff>
      <xdr:row>2</xdr:row>
      <xdr:rowOff>495625</xdr:rowOff>
    </xdr:to>
    <xdr:sp macro="" textlink="">
      <xdr:nvSpPr>
        <xdr:cNvPr id="8" name="Pfeil: nach recht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0861162">
          <a:off x="9530130" y="504284"/>
          <a:ext cx="445467" cy="161670"/>
        </a:xfrm>
        <a:prstGeom prst="rightArrow">
          <a:avLst>
            <a:gd name="adj1" fmla="val 40126"/>
            <a:gd name="adj2" fmla="val 50000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24</xdr:col>
      <xdr:colOff>198081</xdr:colOff>
      <xdr:row>5</xdr:row>
      <xdr:rowOff>148424</xdr:rowOff>
    </xdr:from>
    <xdr:to>
      <xdr:col>24</xdr:col>
      <xdr:colOff>297019</xdr:colOff>
      <xdr:row>6</xdr:row>
      <xdr:rowOff>371556</xdr:rowOff>
    </xdr:to>
    <xdr:sp macro="" textlink="">
      <xdr:nvSpPr>
        <xdr:cNvPr id="11" name="Pfeil: nach recht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7971743">
          <a:off x="12256266" y="1259392"/>
          <a:ext cx="617579" cy="98938"/>
        </a:xfrm>
        <a:prstGeom prst="rightArrow">
          <a:avLst>
            <a:gd name="adj1" fmla="val 50000"/>
            <a:gd name="adj2" fmla="val 82851"/>
          </a:avLst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24</xdr:col>
      <xdr:colOff>175261</xdr:colOff>
      <xdr:row>2</xdr:row>
      <xdr:rowOff>344410</xdr:rowOff>
    </xdr:from>
    <xdr:to>
      <xdr:col>26</xdr:col>
      <xdr:colOff>632464</xdr:colOff>
      <xdr:row>5</xdr:row>
      <xdr:rowOff>167195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18215611" y="506335"/>
          <a:ext cx="2000253" cy="489535"/>
          <a:chOff x="12492657" y="454346"/>
          <a:chExt cx="2035035" cy="555530"/>
        </a:xfrm>
      </xdr:grpSpPr>
      <xdr:pic>
        <xdr:nvPicPr>
          <xdr:cNvPr id="6" name="Grafik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5005" t="4265" r="4910" b="3733"/>
          <a:stretch/>
        </xdr:blipFill>
        <xdr:spPr>
          <a:xfrm>
            <a:off x="12492657" y="454346"/>
            <a:ext cx="561911" cy="554454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10" name="Grafik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0339" t="4098" r="5131" b="1"/>
          <a:stretch/>
        </xdr:blipFill>
        <xdr:spPr>
          <a:xfrm>
            <a:off x="13273124" y="459950"/>
            <a:ext cx="527776" cy="546851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  <xdr:pic>
        <xdr:nvPicPr>
          <xdr:cNvPr id="16" name="Grafik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7894" t="4091" r="6971" b="4440"/>
          <a:stretch/>
        </xdr:blipFill>
        <xdr:spPr>
          <a:xfrm>
            <a:off x="13996149" y="461123"/>
            <a:ext cx="531543" cy="548753"/>
          </a:xfrm>
          <a:prstGeom prst="rect">
            <a:avLst/>
          </a:prstGeom>
          <a:ln w="12700">
            <a:solidFill>
              <a:schemeClr val="tx1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45720</xdr:rowOff>
        </xdr:from>
        <xdr:to>
          <xdr:col>2</xdr:col>
          <xdr:colOff>160020</xdr:colOff>
          <xdr:row>3</xdr:row>
          <xdr:rowOff>160020</xdr:rowOff>
        </xdr:to>
        <xdr:sp macro="" textlink="">
          <xdr:nvSpPr>
            <xdr:cNvPr id="12295" name="OptionButton1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5</xdr:row>
          <xdr:rowOff>30480</xdr:rowOff>
        </xdr:from>
        <xdr:to>
          <xdr:col>2</xdr:col>
          <xdr:colOff>160020</xdr:colOff>
          <xdr:row>5</xdr:row>
          <xdr:rowOff>144780</xdr:rowOff>
        </xdr:to>
        <xdr:sp macro="" textlink="">
          <xdr:nvSpPr>
            <xdr:cNvPr id="12296" name="OptionButton2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152400</xdr:colOff>
          <xdr:row>7</xdr:row>
          <xdr:rowOff>144780</xdr:rowOff>
        </xdr:to>
        <xdr:sp macro="" textlink="">
          <xdr:nvSpPr>
            <xdr:cNvPr id="12297" name="OptionButton3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746760</xdr:colOff>
      <xdr:row>6</xdr:row>
      <xdr:rowOff>38100</xdr:rowOff>
    </xdr:from>
    <xdr:to>
      <xdr:col>9</xdr:col>
      <xdr:colOff>17930</xdr:colOff>
      <xdr:row>9</xdr:row>
      <xdr:rowOff>30480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450054" y="1275229"/>
          <a:ext cx="3538370" cy="503369"/>
        </a:xfrm>
        <a:prstGeom prst="rect">
          <a:avLst/>
        </a:prstGeom>
        <a:solidFill>
          <a:schemeClr val="lt1"/>
        </a:solidFill>
        <a:ln w="9525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Select needed</a:t>
          </a:r>
          <a:r>
            <a:rPr lang="de-AT" sz="1100" b="1" baseline="0">
              <a:solidFill>
                <a:srgbClr val="FF0000"/>
              </a:solidFill>
            </a:rPr>
            <a:t> price scenario and optional =&gt; price source via DropDown menue!</a:t>
          </a:r>
          <a:endParaRPr lang="de-AT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220980</xdr:colOff>
      <xdr:row>3</xdr:row>
      <xdr:rowOff>152401</xdr:rowOff>
    </xdr:from>
    <xdr:to>
      <xdr:col>2</xdr:col>
      <xdr:colOff>746760</xdr:colOff>
      <xdr:row>7</xdr:row>
      <xdr:rowOff>119455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>
          <a:stCxn id="2" idx="1"/>
        </xdr:cNvCxnSpPr>
      </xdr:nvCxnSpPr>
      <xdr:spPr>
        <a:xfrm flipH="1" flipV="1">
          <a:off x="1924274" y="878542"/>
          <a:ext cx="525780" cy="648372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213360</xdr:colOff>
      <xdr:row>5</xdr:row>
      <xdr:rowOff>91442</xdr:rowOff>
    </xdr:from>
    <xdr:to>
      <xdr:col>2</xdr:col>
      <xdr:colOff>746760</xdr:colOff>
      <xdr:row>7</xdr:row>
      <xdr:rowOff>119455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2" idx="1"/>
        </xdr:cNvCxnSpPr>
      </xdr:nvCxnSpPr>
      <xdr:spPr>
        <a:xfrm flipH="1" flipV="1">
          <a:off x="1916654" y="1158242"/>
          <a:ext cx="533400" cy="368672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7</xdr:row>
      <xdr:rowOff>76201</xdr:rowOff>
    </xdr:from>
    <xdr:to>
      <xdr:col>2</xdr:col>
      <xdr:colOff>746760</xdr:colOff>
      <xdr:row>7</xdr:row>
      <xdr:rowOff>119455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>
          <a:stCxn id="2" idx="1"/>
        </xdr:cNvCxnSpPr>
      </xdr:nvCxnSpPr>
      <xdr:spPr>
        <a:xfrm flipH="1" flipV="1">
          <a:off x="1931894" y="1483660"/>
          <a:ext cx="518160" cy="43254"/>
        </a:xfrm>
        <a:prstGeom prst="straightConnector1">
          <a:avLst/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598842</xdr:colOff>
      <xdr:row>4</xdr:row>
      <xdr:rowOff>26894</xdr:rowOff>
    </xdr:from>
    <xdr:to>
      <xdr:col>5</xdr:col>
      <xdr:colOff>609600</xdr:colOff>
      <xdr:row>6</xdr:row>
      <xdr:rowOff>38100</xdr:rowOff>
    </xdr:to>
    <xdr:cxnSp macro="">
      <xdr:nvCxnSpPr>
        <xdr:cNvPr id="20" name="Gerade Verbindung mit Pfeil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flipV="1">
          <a:off x="4803289" y="923365"/>
          <a:ext cx="10758" cy="351864"/>
        </a:xfrm>
        <a:prstGeom prst="straightConnector1">
          <a:avLst/>
        </a:prstGeom>
        <a:ln w="12700">
          <a:solidFill>
            <a:srgbClr val="0070C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480894</xdr:colOff>
      <xdr:row>1</xdr:row>
      <xdr:rowOff>31377</xdr:rowOff>
    </xdr:from>
    <xdr:to>
      <xdr:col>11</xdr:col>
      <xdr:colOff>507788</xdr:colOff>
      <xdr:row>4</xdr:row>
      <xdr:rowOff>19851</xdr:rowOff>
    </xdr:to>
    <xdr:sp macro="[0]!FindPrices_Abfrage" textlink="">
      <xdr:nvSpPr>
        <xdr:cNvPr id="12" name="Rechteck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957894" y="194663"/>
          <a:ext cx="1616208" cy="70693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1800" b="1">
              <a:solidFill>
                <a:schemeClr val="tx1"/>
              </a:solidFill>
            </a:rPr>
            <a:t>Find</a:t>
          </a:r>
          <a:r>
            <a:rPr lang="de-AT" sz="1800" b="1" baseline="0">
              <a:solidFill>
                <a:schemeClr val="tx1"/>
              </a:solidFill>
            </a:rPr>
            <a:t> prices!</a:t>
          </a:r>
        </a:p>
        <a:p>
          <a:pPr algn="ctr"/>
          <a:r>
            <a:rPr lang="de-AT" sz="1000" b="0" i="1" baseline="0">
              <a:solidFill>
                <a:schemeClr val="tx1"/>
              </a:solidFill>
            </a:rPr>
            <a:t>(Click here)</a:t>
          </a:r>
          <a:endParaRPr lang="de-AT" sz="10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250371</xdr:colOff>
      <xdr:row>5</xdr:row>
      <xdr:rowOff>9606</xdr:rowOff>
    </xdr:from>
    <xdr:to>
      <xdr:col>11</xdr:col>
      <xdr:colOff>642256</xdr:colOff>
      <xdr:row>9</xdr:row>
      <xdr:rowOff>63395</xdr:rowOff>
    </xdr:to>
    <xdr:sp macro="[0]!MakroAusgabe" textlink="">
      <xdr:nvSpPr>
        <xdr:cNvPr id="11" name="Rechtec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727371" y="1054635"/>
          <a:ext cx="1981199" cy="70693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AT" sz="1400" b="1">
              <a:solidFill>
                <a:srgbClr val="FFFF00"/>
              </a:solidFill>
            </a:rPr>
            <a:t>Show results separate / Blatt "Ausgabe"</a:t>
          </a:r>
          <a:endParaRPr lang="de-AT" sz="1400" b="1" baseline="0">
            <a:solidFill>
              <a:srgbClr val="FFFF00"/>
            </a:solidFill>
          </a:endParaRPr>
        </a:p>
        <a:p>
          <a:pPr algn="ctr"/>
          <a:r>
            <a:rPr lang="de-AT" sz="1000" b="0" i="1" baseline="0">
              <a:solidFill>
                <a:srgbClr val="FFFF00"/>
              </a:solidFill>
            </a:rPr>
            <a:t>(Click here)</a:t>
          </a:r>
          <a:endParaRPr lang="de-AT" sz="1000" b="0" i="1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213360</xdr:colOff>
      <xdr:row>4</xdr:row>
      <xdr:rowOff>53340</xdr:rowOff>
    </xdr:from>
    <xdr:to>
      <xdr:col>4</xdr:col>
      <xdr:colOff>541020</xdr:colOff>
      <xdr:row>7</xdr:row>
      <xdr:rowOff>137160</xdr:rowOff>
    </xdr:to>
    <xdr:sp macro="[0]!EinblendenVersteckteBlaetter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590800" y="723900"/>
          <a:ext cx="1120140" cy="586740"/>
        </a:xfrm>
        <a:prstGeom prst="rect">
          <a:avLst/>
        </a:prstGeom>
        <a:solidFill>
          <a:srgbClr val="92D050"/>
        </a:solidFill>
        <a:ln w="9525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New data upload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124370</xdr:colOff>
      <xdr:row>0</xdr:row>
      <xdr:rowOff>124370</xdr:rowOff>
    </xdr:from>
    <xdr:to>
      <xdr:col>4</xdr:col>
      <xdr:colOff>54430</xdr:colOff>
      <xdr:row>7</xdr:row>
      <xdr:rowOff>136073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87013" y="124370"/>
          <a:ext cx="2460988" cy="124995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400" b="1">
              <a:solidFill>
                <a:srgbClr val="FF0000"/>
              </a:solidFill>
            </a:rPr>
            <a:t>Step1:</a:t>
          </a:r>
        </a:p>
        <a:p>
          <a:r>
            <a:rPr lang="de-AT" sz="1100"/>
            <a:t>hier die neuen Daten aus Axel's Liste reinkopieren </a:t>
          </a:r>
          <a:r>
            <a:rPr lang="de-AT" sz="1100" b="1"/>
            <a:t>(ab Zelle C12). </a:t>
          </a:r>
          <a:r>
            <a:rPr lang="de-AT" sz="1100"/>
            <a:t>Achtung: Mat.Nr.n als Zahlen (!), ggf. umwandeln. </a:t>
          </a:r>
          <a:r>
            <a:rPr lang="de-AT" sz="1100" b="1"/>
            <a:t>MAXIMAL 400 Mat.Nr.n !!!</a:t>
          </a:r>
        </a:p>
      </xdr:txBody>
    </xdr:sp>
    <xdr:clientData/>
  </xdr:twoCellAnchor>
  <xdr:twoCellAnchor>
    <xdr:from>
      <xdr:col>11</xdr:col>
      <xdr:colOff>109400</xdr:colOff>
      <xdr:row>1</xdr:row>
      <xdr:rowOff>27759</xdr:rowOff>
    </xdr:from>
    <xdr:to>
      <xdr:col>13</xdr:col>
      <xdr:colOff>585108</xdr:colOff>
      <xdr:row>7</xdr:row>
      <xdr:rowOff>97700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743007" y="191045"/>
          <a:ext cx="2026922" cy="104965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Step2:</a:t>
          </a:r>
        </a:p>
        <a:p>
          <a:r>
            <a:rPr lang="de-AT" sz="1100"/>
            <a:t>hier manuell diejenigen Zeilen mit Vermerk "delete" prüfen, weil diese Mat.Nr.n im Blatt "DB_4erDS" nicht vorhanden sind</a:t>
          </a:r>
        </a:p>
      </xdr:txBody>
    </xdr:sp>
    <xdr:clientData/>
  </xdr:twoCellAnchor>
  <xdr:twoCellAnchor>
    <xdr:from>
      <xdr:col>1</xdr:col>
      <xdr:colOff>549729</xdr:colOff>
      <xdr:row>7</xdr:row>
      <xdr:rowOff>13607</xdr:rowOff>
    </xdr:from>
    <xdr:to>
      <xdr:col>2</xdr:col>
      <xdr:colOff>27213</xdr:colOff>
      <xdr:row>10</xdr:row>
      <xdr:rowOff>207917</xdr:rowOff>
    </xdr:to>
    <xdr:sp macro="" textlink="">
      <xdr:nvSpPr>
        <xdr:cNvPr id="5" name="Pfeil: nach unt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012372" y="1251857"/>
          <a:ext cx="321127" cy="724989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11</xdr:col>
      <xdr:colOff>365488</xdr:colOff>
      <xdr:row>7</xdr:row>
      <xdr:rowOff>163286</xdr:rowOff>
    </xdr:from>
    <xdr:to>
      <xdr:col>11</xdr:col>
      <xdr:colOff>666750</xdr:colOff>
      <xdr:row>10</xdr:row>
      <xdr:rowOff>155392</xdr:rowOff>
    </xdr:to>
    <xdr:sp macro="" textlink="">
      <xdr:nvSpPr>
        <xdr:cNvPr id="6" name="Pfeil: nach unte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8992417" y="1401536"/>
          <a:ext cx="301262" cy="522785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14</xdr:col>
      <xdr:colOff>0</xdr:colOff>
      <xdr:row>1</xdr:row>
      <xdr:rowOff>54157</xdr:rowOff>
    </xdr:from>
    <xdr:to>
      <xdr:col>19</xdr:col>
      <xdr:colOff>217715</xdr:colOff>
      <xdr:row>7</xdr:row>
      <xdr:rowOff>54430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9960429" y="217443"/>
          <a:ext cx="1251857" cy="97998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Step3:</a:t>
          </a:r>
        </a:p>
        <a:p>
          <a:r>
            <a:rPr lang="de-AT" sz="1100"/>
            <a:t>Hier nur die Liste der verbleibenden Mat.Nr.n (nach Step 2) prüfen!!!</a:t>
          </a:r>
          <a:endParaRPr lang="de-AT" sz="1100" b="1"/>
        </a:p>
      </xdr:txBody>
    </xdr:sp>
    <xdr:clientData/>
  </xdr:twoCellAnchor>
  <xdr:twoCellAnchor>
    <xdr:from>
      <xdr:col>18</xdr:col>
      <xdr:colOff>549005</xdr:colOff>
      <xdr:row>7</xdr:row>
      <xdr:rowOff>117301</xdr:rowOff>
    </xdr:from>
    <xdr:to>
      <xdr:col>18</xdr:col>
      <xdr:colOff>832414</xdr:colOff>
      <xdr:row>10</xdr:row>
      <xdr:rowOff>107445</xdr:rowOff>
    </xdr:to>
    <xdr:sp macro="" textlink="">
      <xdr:nvSpPr>
        <xdr:cNvPr id="8" name="Pfeil: nach unt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754362" y="1355551"/>
          <a:ext cx="283409" cy="520823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20</xdr:col>
      <xdr:colOff>124368</xdr:colOff>
      <xdr:row>1</xdr:row>
      <xdr:rowOff>91440</xdr:rowOff>
    </xdr:from>
    <xdr:to>
      <xdr:col>23</xdr:col>
      <xdr:colOff>707570</xdr:colOff>
      <xdr:row>7</xdr:row>
      <xdr:rowOff>81643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2180297" y="268333"/>
          <a:ext cx="3005273" cy="105156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Step4:</a:t>
          </a:r>
        </a:p>
        <a:p>
          <a:r>
            <a:rPr lang="de-AT" sz="1100"/>
            <a:t>Hier bitte noch Stichproben prüfen!!!</a:t>
          </a:r>
          <a:endParaRPr lang="de-AT" sz="1100" b="1"/>
        </a:p>
      </xdr:txBody>
    </xdr:sp>
    <xdr:clientData/>
  </xdr:twoCellAnchor>
  <xdr:twoCellAnchor>
    <xdr:from>
      <xdr:col>20</xdr:col>
      <xdr:colOff>190500</xdr:colOff>
      <xdr:row>6</xdr:row>
      <xdr:rowOff>81643</xdr:rowOff>
    </xdr:from>
    <xdr:to>
      <xdr:col>23</xdr:col>
      <xdr:colOff>598714</xdr:colOff>
      <xdr:row>9</xdr:row>
      <xdr:rowOff>91933</xdr:rowOff>
    </xdr:to>
    <xdr:sp macro="" textlink="">
      <xdr:nvSpPr>
        <xdr:cNvPr id="11" name="Pfeil: nach unt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2736286" y="1061357"/>
          <a:ext cx="3592285" cy="500147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118382</xdr:colOff>
      <xdr:row>1</xdr:row>
      <xdr:rowOff>77832</xdr:rowOff>
    </xdr:from>
    <xdr:to>
      <xdr:col>1</xdr:col>
      <xdr:colOff>858338</xdr:colOff>
      <xdr:row>7</xdr:row>
      <xdr:rowOff>11701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18382" y="254725"/>
          <a:ext cx="1869349" cy="99522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Step4:</a:t>
          </a:r>
        </a:p>
        <a:p>
          <a:r>
            <a:rPr lang="de-AT" sz="1100"/>
            <a:t>hier manuell die Liste der Mat.Nr.n.  aus Blatt</a:t>
          </a:r>
          <a:r>
            <a:rPr lang="de-AT" sz="1100" baseline="0"/>
            <a:t> "Tab2_3", Bereich O12:0800 reinkopieren, ab Zelle A12.</a:t>
          </a:r>
          <a:endParaRPr lang="de-AT" sz="1100"/>
        </a:p>
      </xdr:txBody>
    </xdr:sp>
    <xdr:clientData/>
  </xdr:twoCellAnchor>
  <xdr:twoCellAnchor>
    <xdr:from>
      <xdr:col>0</xdr:col>
      <xdr:colOff>421822</xdr:colOff>
      <xdr:row>6</xdr:row>
      <xdr:rowOff>91440</xdr:rowOff>
    </xdr:from>
    <xdr:to>
      <xdr:col>0</xdr:col>
      <xdr:colOff>639536</xdr:colOff>
      <xdr:row>10</xdr:row>
      <xdr:rowOff>95250</xdr:rowOff>
    </xdr:to>
    <xdr:sp macro="" textlink="">
      <xdr:nvSpPr>
        <xdr:cNvPr id="3" name="Pfeil: nach unt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21822" y="1152797"/>
          <a:ext cx="217714" cy="711382"/>
        </a:xfrm>
        <a:prstGeom prst="down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118382</xdr:colOff>
      <xdr:row>1</xdr:row>
      <xdr:rowOff>77832</xdr:rowOff>
    </xdr:from>
    <xdr:to>
      <xdr:col>1</xdr:col>
      <xdr:colOff>852623</xdr:colOff>
      <xdr:row>8</xdr:row>
      <xdr:rowOff>40821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118382" y="241118"/>
          <a:ext cx="1836420" cy="110598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Step5:</a:t>
          </a:r>
        </a:p>
        <a:p>
          <a:r>
            <a:rPr lang="de-AT" sz="1100"/>
            <a:t>hier manuell die Liste der Mat.Nr.n.  aus Blatt</a:t>
          </a:r>
          <a:r>
            <a:rPr lang="de-AT" sz="1100" baseline="0"/>
            <a:t> "Tab2_3", Bereich R12:R800 als Werte reinkopieren, ab Zelle A12.</a:t>
          </a:r>
          <a:endParaRPr lang="de-AT" sz="1100"/>
        </a:p>
      </xdr:txBody>
    </xdr:sp>
    <xdr:clientData/>
  </xdr:twoCellAnchor>
  <xdr:twoCellAnchor>
    <xdr:from>
      <xdr:col>6</xdr:col>
      <xdr:colOff>67746</xdr:colOff>
      <xdr:row>1</xdr:row>
      <xdr:rowOff>33001</xdr:rowOff>
    </xdr:from>
    <xdr:to>
      <xdr:col>7</xdr:col>
      <xdr:colOff>750793</xdr:colOff>
      <xdr:row>9</xdr:row>
      <xdr:rowOff>27286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5278481" y="201089"/>
          <a:ext cx="1478665" cy="1338991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Step7:</a:t>
          </a:r>
        </a:p>
        <a:p>
          <a:r>
            <a:rPr lang="de-AT" sz="1100"/>
            <a:t>1x das Makro</a:t>
          </a:r>
          <a:r>
            <a:rPr lang="de-AT" sz="1100" baseline="0"/>
            <a:t> "3NeueZeilen" starten (manuell ausführen, es werden die 3 Zeilen dawischen hinzugefügt</a:t>
          </a:r>
          <a:endParaRPr lang="de-AT" sz="1100"/>
        </a:p>
      </xdr:txBody>
    </xdr:sp>
    <xdr:clientData/>
  </xdr:twoCellAnchor>
  <xdr:twoCellAnchor>
    <xdr:from>
      <xdr:col>2</xdr:col>
      <xdr:colOff>560294</xdr:colOff>
      <xdr:row>2</xdr:row>
      <xdr:rowOff>7396</xdr:rowOff>
    </xdr:from>
    <xdr:to>
      <xdr:col>5</xdr:col>
      <xdr:colOff>197895</xdr:colOff>
      <xdr:row>7</xdr:row>
      <xdr:rowOff>16697</xdr:rowOff>
    </xdr:to>
    <xdr:sp macro="" textlink="">
      <xdr:nvSpPr>
        <xdr:cNvPr id="6" name="Textfeld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2588559" y="343572"/>
          <a:ext cx="2024454" cy="84974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Step6:</a:t>
          </a:r>
        </a:p>
        <a:p>
          <a:r>
            <a:rPr lang="de-AT" sz="1100"/>
            <a:t>Manuell aus Blatt "Tab2_3", Bereich U12:X800 hier Werte reinkopieren</a:t>
          </a:r>
        </a:p>
      </xdr:txBody>
    </xdr:sp>
    <xdr:clientData/>
  </xdr:twoCellAnchor>
  <xdr:twoCellAnchor>
    <xdr:from>
      <xdr:col>2</xdr:col>
      <xdr:colOff>93458</xdr:colOff>
      <xdr:row>6</xdr:row>
      <xdr:rowOff>158788</xdr:rowOff>
    </xdr:from>
    <xdr:to>
      <xdr:col>5</xdr:col>
      <xdr:colOff>634926</xdr:colOff>
      <xdr:row>9</xdr:row>
      <xdr:rowOff>130885</xdr:rowOff>
    </xdr:to>
    <xdr:sp macro="" textlink="">
      <xdr:nvSpPr>
        <xdr:cNvPr id="8" name="Pfeil: nach unt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21723" y="1167317"/>
          <a:ext cx="2928321" cy="476362"/>
        </a:xfrm>
        <a:prstGeom prst="downArrow">
          <a:avLst>
            <a:gd name="adj1" fmla="val 25509"/>
            <a:gd name="adj2" fmla="val 46706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9</xdr:col>
      <xdr:colOff>585108</xdr:colOff>
      <xdr:row>1</xdr:row>
      <xdr:rowOff>54429</xdr:rowOff>
    </xdr:from>
    <xdr:to>
      <xdr:col>11</xdr:col>
      <xdr:colOff>478940</xdr:colOff>
      <xdr:row>9</xdr:row>
      <xdr:rowOff>52524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8150679" y="231322"/>
          <a:ext cx="1472261" cy="14132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Step8:</a:t>
          </a:r>
        </a:p>
        <a:p>
          <a:r>
            <a:rPr lang="de-AT" sz="1100"/>
            <a:t>1x das Makro</a:t>
          </a:r>
          <a:r>
            <a:rPr lang="de-AT" sz="1100" baseline="0"/>
            <a:t> "TransposeData" starten (manuell ausführen, es werden die 4erDatensätze gebildet)</a:t>
          </a:r>
          <a:endParaRPr lang="de-AT" sz="1100"/>
        </a:p>
      </xdr:txBody>
    </xdr:sp>
    <xdr:clientData/>
  </xdr:twoCellAnchor>
  <xdr:twoCellAnchor>
    <xdr:from>
      <xdr:col>12</xdr:col>
      <xdr:colOff>124369</xdr:colOff>
      <xdr:row>1</xdr:row>
      <xdr:rowOff>66131</xdr:rowOff>
    </xdr:from>
    <xdr:to>
      <xdr:col>15</xdr:col>
      <xdr:colOff>544285</xdr:colOff>
      <xdr:row>9</xdr:row>
      <xdr:rowOff>58511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10057583" y="243024"/>
          <a:ext cx="2787559" cy="140752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>
              <a:solidFill>
                <a:srgbClr val="FF0000"/>
              </a:solidFill>
            </a:rPr>
            <a:t>Step9:</a:t>
          </a:r>
        </a:p>
        <a:p>
          <a:r>
            <a:rPr lang="de-AT" sz="1100"/>
            <a:t>1x das Makro</a:t>
          </a:r>
          <a:r>
            <a:rPr lang="de-AT" sz="1100" baseline="0"/>
            <a:t> "Inser_NewPricesLoadInDB_202404" starten (manuell ausführen, es werden die 4erDatensätze nach vorne in die Datenbanlk gegeben und unter der korrekten Mat.Nr. abgelegt in der Bibliothek)</a:t>
          </a:r>
          <a:endParaRPr lang="de-A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5.emf"/><Relationship Id="rId10" Type="http://schemas.openxmlformats.org/officeDocument/2006/relationships/comments" Target="../comments2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3698E-35AD-4243-BA91-CCF87F4E4785}">
  <sheetPr codeName="Tabelle1"/>
  <dimension ref="A1:AR8279"/>
  <sheetViews>
    <sheetView zoomScale="60" zoomScaleNormal="60" workbookViewId="0">
      <pane ySplit="7" topLeftCell="A592" activePane="bottomLeft" state="frozen"/>
      <selection pane="bottomLeft" activeCell="Z611" sqref="Z611"/>
      <selection activeCell="E13" sqref="E13"/>
    </sheetView>
  </sheetViews>
  <sheetFormatPr defaultColWidth="11.5703125" defaultRowHeight="13.15" outlineLevelRow="2" outlineLevelCol="1"/>
  <cols>
    <col min="1" max="1" width="4.5703125" customWidth="1"/>
    <col min="2" max="2" width="14.5703125" customWidth="1"/>
    <col min="3" max="3" width="18" customWidth="1"/>
    <col min="4" max="4" width="15.7109375" customWidth="1"/>
    <col min="5" max="5" width="23.5703125" customWidth="1"/>
    <col min="6" max="6" width="24.7109375" customWidth="1"/>
    <col min="7" max="7" width="18.140625" customWidth="1"/>
    <col min="8" max="8" width="27.7109375" customWidth="1"/>
    <col min="9" max="9" width="14.7109375" customWidth="1"/>
    <col min="10" max="10" width="15.7109375" customWidth="1"/>
    <col min="11" max="11" width="20.7109375" hidden="1" customWidth="1" outlineLevel="1"/>
    <col min="12" max="12" width="21.140625" hidden="1" customWidth="1" outlineLevel="1"/>
    <col min="13" max="13" width="12.28515625" hidden="1" customWidth="1" outlineLevel="1"/>
    <col min="14" max="16" width="11.5703125" hidden="1" customWidth="1" outlineLevel="1"/>
    <col min="17" max="17" width="11.5703125" collapsed="1"/>
    <col min="18" max="18" width="12.140625" bestFit="1" customWidth="1"/>
  </cols>
  <sheetData>
    <row r="1" spans="1:44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</row>
    <row r="2" spans="1:44" hidden="1" outlineLevel="1">
      <c r="A2" s="65"/>
      <c r="B2" s="65">
        <v>2</v>
      </c>
      <c r="C2" s="65">
        <v>3</v>
      </c>
      <c r="D2" s="65">
        <v>4</v>
      </c>
      <c r="E2" s="65">
        <v>5</v>
      </c>
      <c r="F2" s="65">
        <v>6</v>
      </c>
      <c r="G2" s="65">
        <v>7</v>
      </c>
      <c r="H2" s="65"/>
      <c r="I2" s="65">
        <v>8</v>
      </c>
      <c r="J2" s="65">
        <v>9</v>
      </c>
      <c r="K2" s="65">
        <v>10</v>
      </c>
      <c r="L2" s="65">
        <v>11</v>
      </c>
      <c r="M2" s="65">
        <v>12</v>
      </c>
      <c r="N2" s="65">
        <v>13</v>
      </c>
      <c r="O2" s="65">
        <v>14</v>
      </c>
      <c r="P2" s="65">
        <v>15</v>
      </c>
      <c r="Q2" s="65">
        <v>16</v>
      </c>
      <c r="R2" s="65">
        <v>17</v>
      </c>
      <c r="S2" s="65">
        <v>18</v>
      </c>
      <c r="T2" s="65">
        <v>19</v>
      </c>
      <c r="U2" s="66" t="s">
        <v>0</v>
      </c>
      <c r="V2" s="65">
        <v>21</v>
      </c>
      <c r="W2" s="65">
        <v>22</v>
      </c>
      <c r="X2" s="65">
        <v>23</v>
      </c>
      <c r="Y2" s="65">
        <v>24</v>
      </c>
      <c r="Z2" s="65">
        <v>25</v>
      </c>
      <c r="AA2" s="65">
        <v>26</v>
      </c>
      <c r="AB2" s="65">
        <v>27</v>
      </c>
      <c r="AC2" s="65">
        <v>28</v>
      </c>
      <c r="AD2" s="65">
        <v>29</v>
      </c>
      <c r="AE2" s="65">
        <v>30</v>
      </c>
      <c r="AF2" s="65">
        <v>31</v>
      </c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</row>
    <row r="3" spans="1:44" ht="40.15" customHeight="1" collapsed="1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228" t="s">
        <v>1</v>
      </c>
      <c r="S3" s="228"/>
      <c r="T3" s="228"/>
      <c r="U3" s="228"/>
      <c r="V3" s="67"/>
      <c r="W3" s="105"/>
      <c r="X3" s="65"/>
      <c r="Y3" s="219" t="s">
        <v>2</v>
      </c>
      <c r="Z3" s="220"/>
      <c r="AA3" s="221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</row>
    <row r="4" spans="1:44">
      <c r="A4" s="65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7"/>
      <c r="W4" s="68"/>
      <c r="X4" s="65"/>
      <c r="Y4" s="222"/>
      <c r="Z4" s="223"/>
      <c r="AA4" s="224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</row>
    <row r="5" spans="1:44" ht="13.15" hidden="1" customHeight="1" outlineLevel="2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9" t="s">
        <v>3</v>
      </c>
      <c r="R5" s="65">
        <v>1</v>
      </c>
      <c r="S5" s="65">
        <v>2</v>
      </c>
      <c r="T5" s="65">
        <v>3</v>
      </c>
      <c r="U5" s="65">
        <v>4</v>
      </c>
      <c r="V5" s="65">
        <v>5</v>
      </c>
      <c r="W5" s="65">
        <v>6</v>
      </c>
      <c r="X5" s="65"/>
      <c r="Y5" s="222"/>
      <c r="Z5" s="223"/>
      <c r="AA5" s="224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</row>
    <row r="6" spans="1:44" ht="31.15" customHeight="1" collapsed="1">
      <c r="B6" s="5" t="s">
        <v>4</v>
      </c>
      <c r="C6" s="4" t="s">
        <v>5</v>
      </c>
      <c r="D6" s="3" t="s">
        <v>6</v>
      </c>
      <c r="E6" s="6" t="s">
        <v>7</v>
      </c>
      <c r="F6" s="3" t="s">
        <v>8</v>
      </c>
      <c r="G6" s="3" t="s">
        <v>9</v>
      </c>
      <c r="H6" s="3" t="s">
        <v>10</v>
      </c>
      <c r="I6" s="3" t="s">
        <v>11</v>
      </c>
      <c r="J6" s="3" t="s">
        <v>12</v>
      </c>
      <c r="K6" s="2" t="s">
        <v>13</v>
      </c>
      <c r="L6" s="2" t="s">
        <v>14</v>
      </c>
      <c r="M6" s="2" t="s">
        <v>15</v>
      </c>
      <c r="N6" s="2" t="s">
        <v>16</v>
      </c>
      <c r="O6" s="2" t="s">
        <v>17</v>
      </c>
      <c r="P6" s="2" t="s">
        <v>18</v>
      </c>
      <c r="Q6" s="111" t="s">
        <v>19</v>
      </c>
      <c r="R6" s="70" t="s">
        <v>20</v>
      </c>
      <c r="S6" s="70" t="s">
        <v>21</v>
      </c>
      <c r="T6" s="70" t="s">
        <v>22</v>
      </c>
      <c r="U6" s="70" t="s">
        <v>23</v>
      </c>
      <c r="V6" s="70" t="s">
        <v>24</v>
      </c>
      <c r="W6" s="70" t="s">
        <v>25</v>
      </c>
      <c r="X6" s="110"/>
      <c r="Y6" s="225"/>
      <c r="Z6" s="226"/>
      <c r="AA6" s="227"/>
      <c r="AB6" s="71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</row>
    <row r="7" spans="1:44" ht="15" thickBot="1">
      <c r="B7" s="5" t="s">
        <v>26</v>
      </c>
      <c r="C7" s="4" t="s">
        <v>5</v>
      </c>
      <c r="D7" s="3" t="s">
        <v>27</v>
      </c>
      <c r="E7" s="3" t="s">
        <v>28</v>
      </c>
      <c r="F7" s="3" t="s">
        <v>29</v>
      </c>
      <c r="G7" s="3" t="s">
        <v>30</v>
      </c>
      <c r="H7" s="3" t="s">
        <v>31</v>
      </c>
      <c r="I7" s="3" t="s">
        <v>32</v>
      </c>
      <c r="J7" s="3" t="s">
        <v>33</v>
      </c>
      <c r="K7" s="2" t="s">
        <v>34</v>
      </c>
      <c r="L7" s="2" t="s">
        <v>35</v>
      </c>
      <c r="M7" s="2" t="s">
        <v>36</v>
      </c>
      <c r="N7" s="2" t="s">
        <v>37</v>
      </c>
      <c r="O7" s="2" t="s">
        <v>38</v>
      </c>
      <c r="P7" s="2" t="s">
        <v>39</v>
      </c>
      <c r="Q7" s="112"/>
      <c r="R7" s="72"/>
      <c r="S7" s="73"/>
      <c r="T7" s="73"/>
      <c r="U7" s="73"/>
      <c r="V7" s="74"/>
      <c r="W7" s="73"/>
      <c r="X7" s="110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</row>
    <row r="8" spans="1:44">
      <c r="B8" s="75"/>
      <c r="C8" s="76">
        <v>1000548163</v>
      </c>
      <c r="D8" s="75"/>
      <c r="E8" s="75"/>
      <c r="F8" s="75"/>
      <c r="G8" s="75"/>
      <c r="H8" s="75" t="s">
        <v>40</v>
      </c>
      <c r="I8" s="75" t="s">
        <v>41</v>
      </c>
      <c r="J8" s="75" t="s">
        <v>42</v>
      </c>
      <c r="K8" s="75"/>
      <c r="L8" s="75"/>
      <c r="M8" s="75"/>
      <c r="N8" s="75"/>
      <c r="O8" s="75"/>
      <c r="P8" s="76"/>
      <c r="Q8" s="216"/>
      <c r="R8" s="77">
        <f>IF(COUNTA(Y8:DP11)=0,"01.01.1900",INDEX(Y8:DP8,MATCH(R9,Y9:DP9,0)))</f>
        <v>45851</v>
      </c>
      <c r="S8" s="78">
        <f t="shared" ref="S8" si="0">IF(COUNTA(Y8:DP11)=0,"01.01.1900",MAX(Y8:DP8))</f>
        <v>45851</v>
      </c>
      <c r="T8" s="79"/>
      <c r="U8" s="80" t="str">
        <f t="array" ref="U8">IF(COUNTA(Y8:DP11)=0,"01.01.1900",IF(ISERROR(HLOOKUP(U11,Y11:DP11,1,FALSE)),"01.01.1900",INDEX(Y8:DP8,MATCH(U9&amp;U11,Y9:DP9&amp;Y11:DP11,0))))</f>
        <v>01.01.1900</v>
      </c>
      <c r="V8" s="81">
        <f>IF(COUNTA(Y8:DP11)=0,"01.01.1900",_xlfn.MAXIFS(Y8:DP8,Y11:DP11,V11))</f>
        <v>0</v>
      </c>
      <c r="W8" s="82"/>
      <c r="X8" s="106"/>
      <c r="Y8" s="141">
        <v>45851</v>
      </c>
      <c r="Z8" s="141"/>
    </row>
    <row r="9" spans="1:44" thickBot="1">
      <c r="B9" s="83"/>
      <c r="C9" s="84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4"/>
      <c r="Q9" s="217"/>
      <c r="R9" s="85">
        <f>IF(COUNTA(Y8:DP11)=0,0,MIN(Y9:DP9))</f>
        <v>0.67200000000000004</v>
      </c>
      <c r="S9" s="86">
        <f t="shared" ref="S9" si="1">IF(COUNTA(Y8:DP11)=0,0,HLOOKUP(S8,Y8:DP11,2,FALSE))</f>
        <v>0.67200000000000004</v>
      </c>
      <c r="T9" s="87">
        <f>IF(COUNTA(Y8:DP11)=0,0,AVERAGE(Y9:DP9))</f>
        <v>0.67200000000000004</v>
      </c>
      <c r="U9" s="88">
        <f>IF(COUNTA(Y8:DP11)=0,0,_xlfn.MINIFS(Y9:DP9,Y11:DP11,U11))</f>
        <v>0</v>
      </c>
      <c r="V9" s="89">
        <f t="array" ref="V9">IF(COUNTA(Y8:DP11)=0,0,IF(ISERROR(HLOOKUP(V11,Y11:DP11,1,FALSE)),0,INDEX(Y9:DP9,MATCH(V8&amp;V11,Y8:DP8&amp;Y11:DP11,0))))</f>
        <v>0</v>
      </c>
      <c r="W9" s="90">
        <f t="array" ref="W9">IF(COUNTA(Y8:DP11)=0,0,IF(ISERROR(HLOOKUP(W11,Y11:DP11,1,FALSE)),0,AVERAGEIF(Y11:DP11,$W11,Y9:DP9)))</f>
        <v>0</v>
      </c>
      <c r="X9" s="107"/>
      <c r="Y9" s="142">
        <v>0.67200000000000004</v>
      </c>
      <c r="Z9" s="142"/>
    </row>
    <row r="10" spans="1:44" thickBot="1">
      <c r="B10" s="83"/>
      <c r="C10" s="84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4"/>
      <c r="Q10" s="217"/>
      <c r="R10" s="91">
        <f>IF(COUNTA(Y8:DP11)=0,0,HLOOKUP(R9,Y9:DP11,2,FALSE))</f>
        <v>1000</v>
      </c>
      <c r="S10" s="92">
        <f t="shared" ref="S10" si="2">IF(COUNTA(Y8:DP11)=0,0,HLOOKUP(S8,Y8:DP11,3,FALSE))</f>
        <v>1000</v>
      </c>
      <c r="T10" s="93"/>
      <c r="U10" s="94">
        <f t="array" ref="U10">IF(COUNTA(Y8:DP11)=0,0,IF(ISERROR(HLOOKUP(U11,Y11:DP11,1,FALSE)),0,INDEX(Y10:DP10,MATCH(U9&amp;U11,Y9:DP9&amp;Y11:DP11,0))))</f>
        <v>0</v>
      </c>
      <c r="V10" s="94">
        <f t="array" ref="V10">IF(COUNTA(Y8:DP11)=0,0,IF(ISERROR(HLOOKUP(V11,Y11:DP11,1,FALSE)),0,INDEX(Y10:DP10,MATCH(V9&amp;V11,Y9:DP9&amp;Y11:DP11,0))))</f>
        <v>0</v>
      </c>
      <c r="W10" s="95"/>
      <c r="X10" s="108"/>
      <c r="Y10" s="143">
        <v>1000</v>
      </c>
      <c r="Z10" s="143"/>
    </row>
    <row r="11" spans="1:44" ht="13.9" thickBot="1">
      <c r="B11" s="96"/>
      <c r="C11" s="97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7"/>
      <c r="Q11" s="218"/>
      <c r="R11" s="98" t="str">
        <f>IF(COUNTA(Y8:DP11)=0,"none",HLOOKUP(R9,Y9:DP11,3,FALSE))</f>
        <v>www (-30%)</v>
      </c>
      <c r="S11" s="99" t="str">
        <f t="shared" ref="S11" si="3">IF(COUNTA(Y8:DP11)=0,"none",HLOOKUP(S8,Y8:DP11,4,FALSE))</f>
        <v>www (-30%)</v>
      </c>
      <c r="T11" s="100"/>
      <c r="U11" s="100">
        <f t="array" ref="U11">IF(COUNTA(Y8:DP11)=0,"none",IF($U$2="WAHR",$W$3,Abfrage!$F$4))</f>
        <v>0</v>
      </c>
      <c r="V11" s="100">
        <f t="array" ref="V11">IF(COUNTA(Y8:DP11)=0,"none",IF($U$2="WAHR",$W$3,Abfrage!$F$4))</f>
        <v>0</v>
      </c>
      <c r="W11" s="100">
        <f t="array" ref="W11">IF(COUNTA(Y8:DP11)=0,"none",IF($U$2="WAHR",$W$3,Abfrage!$F$4))</f>
        <v>0</v>
      </c>
      <c r="X11" s="109"/>
      <c r="Y11" s="144" t="s">
        <v>43</v>
      </c>
      <c r="Z11" s="144"/>
    </row>
    <row r="12" spans="1:44" thickBot="1">
      <c r="B12" s="75"/>
      <c r="C12" s="76">
        <v>1000549019</v>
      </c>
      <c r="D12" s="75"/>
      <c r="E12" s="75"/>
      <c r="F12" s="75"/>
      <c r="G12" s="75"/>
      <c r="H12" s="75" t="s">
        <v>44</v>
      </c>
      <c r="I12" s="75" t="s">
        <v>45</v>
      </c>
      <c r="J12" s="75" t="s">
        <v>46</v>
      </c>
      <c r="K12" s="75"/>
      <c r="L12" s="75"/>
      <c r="M12" s="75"/>
      <c r="N12" s="75"/>
      <c r="O12" s="75"/>
      <c r="P12" s="76"/>
      <c r="Q12" s="216"/>
      <c r="R12" s="77">
        <f>IF(COUNTA(Y12:DP15)=0,"01.01.1900",INDEX(Y12:DP12,MATCH(R13,Y13:DP13,0)))</f>
        <v>45851</v>
      </c>
      <c r="S12" s="78">
        <f t="shared" ref="S12" si="4">IF(COUNTA(Y12:DP15)=0,"01.01.1900",MAX(Y12:DP12))</f>
        <v>45851</v>
      </c>
      <c r="T12" s="79"/>
      <c r="U12" s="80" t="str">
        <f t="array" ref="U12">IF(COUNTA(Y12:DP15)=0,"01.01.1900",IF(ISERROR(HLOOKUP(U15,Y15:DP15,1,FALSE)),"01.01.1900",INDEX(Y12:DP12,MATCH(U13&amp;U15,Y13:DP13&amp;Y15:DP15,0))))</f>
        <v>01.01.1900</v>
      </c>
      <c r="V12" s="81">
        <f>IF(COUNTA(Y12:DP15)=0,"01.01.1900",_xlfn.MAXIFS(Y12:DP12,Y15:DP15,V15))</f>
        <v>0</v>
      </c>
      <c r="W12" s="82"/>
      <c r="X12" s="106"/>
      <c r="Y12" s="141">
        <v>45851</v>
      </c>
      <c r="Z12" s="141">
        <v>45851</v>
      </c>
    </row>
    <row r="13" spans="1:44" thickBot="1">
      <c r="B13" s="83"/>
      <c r="C13" s="84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4"/>
      <c r="Q13" s="217"/>
      <c r="R13" s="85">
        <f>IF(COUNTA(Y12:DP15)=0,0,MIN(Y13:DP13))</f>
        <v>9.3520000000000003</v>
      </c>
      <c r="S13" s="86">
        <f t="shared" ref="S13" si="5">IF(COUNTA(Y12:DP15)=0,0,HLOOKUP(S12,Y12:DP15,2,FALSE))</f>
        <v>9.3520000000000003</v>
      </c>
      <c r="T13" s="87">
        <f>IF(COUNTA(Y12:DP15)=0,0,AVERAGE(Y13:DP13))</f>
        <v>12.246</v>
      </c>
      <c r="U13" s="88">
        <f>IF(COUNTA(Y12:DP15)=0,0,_xlfn.MINIFS(Y13:DP13,Y15:DP15,U15))</f>
        <v>0</v>
      </c>
      <c r="V13" s="89">
        <f t="array" ref="V13">IF(COUNTA(Y12:DP15)=0,0,IF(ISERROR(HLOOKUP(V15,Y15:DP15,1,FALSE)),0,INDEX(Y13:DP13,MATCH(V12&amp;V15,Y12:DP12&amp;Y15:DP15,0))))</f>
        <v>0</v>
      </c>
      <c r="W13" s="90">
        <f t="array" ref="W13">IF(COUNTA(Y12:DP15)=0,0,IF(ISERROR(HLOOKUP(W15,Y15:DP15,1,FALSE)),0,AVERAGEIF(Y15:DP15,$W15,Y13:DP13)))</f>
        <v>0</v>
      </c>
      <c r="X13" s="107"/>
      <c r="Y13" s="142">
        <v>9.3520000000000003</v>
      </c>
      <c r="Z13" s="142">
        <v>15.14</v>
      </c>
    </row>
    <row r="14" spans="1:44" thickBot="1">
      <c r="B14" s="83"/>
      <c r="C14" s="84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4"/>
      <c r="Q14" s="217"/>
      <c r="R14" s="91">
        <f>IF(COUNTA(Y12:DP15)=0,0,HLOOKUP(R13,Y13:DP15,2,FALSE))</f>
        <v>1000</v>
      </c>
      <c r="S14" s="92">
        <f t="shared" ref="S14" si="6">IF(COUNTA(Y12:DP15)=0,0,HLOOKUP(S12,Y12:DP15,3,FALSE))</f>
        <v>1000</v>
      </c>
      <c r="T14" s="93"/>
      <c r="U14" s="94">
        <f t="array" ref="U14">IF(COUNTA(Y12:DP15)=0,0,IF(ISERROR(HLOOKUP(U15,Y15:DP15,1,FALSE)),0,INDEX(Y14:DP14,MATCH(U13&amp;U15,Y13:DP13&amp;Y15:DP15,0))))</f>
        <v>0</v>
      </c>
      <c r="V14" s="94">
        <f t="array" ref="V14">IF(COUNTA(Y12:DP15)=0,0,IF(ISERROR(HLOOKUP(V15,Y15:DP15,1,FALSE)),0,INDEX(Y14:DP14,MATCH(V13&amp;V15,Y13:DP13&amp;Y15:DP15,0))))</f>
        <v>0</v>
      </c>
      <c r="W14" s="95"/>
      <c r="X14" s="108"/>
      <c r="Y14" s="143">
        <v>1000</v>
      </c>
      <c r="Z14" s="143">
        <v>1</v>
      </c>
    </row>
    <row r="15" spans="1:44" ht="13.9" thickBot="1">
      <c r="B15" s="96"/>
      <c r="C15" s="97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7"/>
      <c r="Q15" s="218"/>
      <c r="R15" s="98" t="str">
        <f>IF(COUNTA(Y12:DP15)=0,"none",HLOOKUP(R13,Y13:DP15,3,FALSE))</f>
        <v>www (-30%)</v>
      </c>
      <c r="S15" s="99" t="str">
        <f t="shared" ref="S15" si="7">IF(COUNTA(Y12:DP15)=0,"none",HLOOKUP(S12,Y12:DP15,4,FALSE))</f>
        <v>www (-30%)</v>
      </c>
      <c r="T15" s="100"/>
      <c r="U15" s="100">
        <f t="array" ref="U15">IF(COUNTA(Y12:DP15)=0,"none",IF($U$2="WAHR",$W$3,Abfrage!$F$4))</f>
        <v>0</v>
      </c>
      <c r="V15" s="100">
        <f t="array" ref="V15">IF(COUNTA(Y12:DP15)=0,"none",IF($U$2="WAHR",$W$3,Abfrage!$F$4))</f>
        <v>0</v>
      </c>
      <c r="W15" s="100">
        <f t="array" ref="W15">IF(COUNTA(Y12:DP15)=0,"none",IF($U$2="WAHR",$W$3,Abfrage!$F$4))</f>
        <v>0</v>
      </c>
      <c r="X15" s="109"/>
      <c r="Y15" s="144" t="s">
        <v>43</v>
      </c>
      <c r="Z15" s="144" t="s">
        <v>47</v>
      </c>
    </row>
    <row r="16" spans="1:44" thickBot="1">
      <c r="B16" s="75"/>
      <c r="C16" s="76">
        <v>1000524709</v>
      </c>
      <c r="D16" s="75"/>
      <c r="E16" s="75"/>
      <c r="F16" s="75"/>
      <c r="G16" s="75"/>
      <c r="H16" s="75" t="s">
        <v>44</v>
      </c>
      <c r="I16" s="75" t="s">
        <v>48</v>
      </c>
      <c r="J16" s="75" t="s">
        <v>49</v>
      </c>
      <c r="K16" s="75"/>
      <c r="L16" s="75"/>
      <c r="M16" s="75"/>
      <c r="N16" s="75"/>
      <c r="O16" s="75"/>
      <c r="P16" s="76"/>
      <c r="Q16" s="216"/>
      <c r="R16" s="77">
        <f>IF(COUNTA(Y16:DP19)=0,"01.01.1900",INDEX(Y16:DP16,MATCH(R17,Y17:DP17,0)))</f>
        <v>45849</v>
      </c>
      <c r="S16" s="78">
        <f t="shared" ref="S16" si="8">IF(COUNTA(Y16:DP19)=0,"01.01.1900",MAX(Y16:DP16))</f>
        <v>45849</v>
      </c>
      <c r="T16" s="79"/>
      <c r="U16" s="80" t="str">
        <f t="array" ref="U16">IF(COUNTA(Y16:DP19)=0,"01.01.1900",IF(ISERROR(HLOOKUP(U19,Y19:DP19,1,FALSE)),"01.01.1900",INDEX(Y16:DP16,MATCH(U17&amp;U19,Y17:DP17&amp;Y19:DP19,0))))</f>
        <v>01.01.1900</v>
      </c>
      <c r="V16" s="81">
        <f>IF(COUNTA(Y16:DP19)=0,"01.01.1900",_xlfn.MAXIFS(Y16:DP16,Y19:DP19,V19))</f>
        <v>0</v>
      </c>
      <c r="W16" s="82"/>
      <c r="X16" s="106"/>
      <c r="Y16" s="141">
        <v>45849</v>
      </c>
      <c r="Z16" s="141"/>
    </row>
    <row r="17" spans="2:26" thickBot="1">
      <c r="B17" s="83"/>
      <c r="C17" s="84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4"/>
      <c r="Q17" s="217"/>
      <c r="R17" s="85">
        <f>IF(COUNTA(Y16:DP19)=0,0,MIN(Y17:DP17))</f>
        <v>3.129</v>
      </c>
      <c r="S17" s="86">
        <f t="shared" ref="S17" si="9">IF(COUNTA(Y16:DP19)=0,0,HLOOKUP(S16,Y16:DP19,2,FALSE))</f>
        <v>3.129</v>
      </c>
      <c r="T17" s="87">
        <f>IF(COUNTA(Y16:DP19)=0,0,AVERAGE(Y17:DP17))</f>
        <v>3.129</v>
      </c>
      <c r="U17" s="88">
        <f>IF(COUNTA(Y16:DP19)=0,0,_xlfn.MINIFS(Y17:DP17,Y19:DP19,U19))</f>
        <v>0</v>
      </c>
      <c r="V17" s="89">
        <f t="array" ref="V17">IF(COUNTA(Y16:DP19)=0,0,IF(ISERROR(HLOOKUP(V19,Y19:DP19,1,FALSE)),0,INDEX(Y17:DP17,MATCH(V16&amp;V19,Y16:DP16&amp;Y19:DP19,0))))</f>
        <v>0</v>
      </c>
      <c r="W17" s="90">
        <f t="array" ref="W17">IF(COUNTA(Y16:DP19)=0,0,IF(ISERROR(HLOOKUP(W19,Y19:DP19,1,FALSE)),0,AVERAGEIF(Y19:DP19,$W19,Y17:DP17)))</f>
        <v>0</v>
      </c>
      <c r="X17" s="107"/>
      <c r="Y17" s="142">
        <v>3.129</v>
      </c>
      <c r="Z17" s="142"/>
    </row>
    <row r="18" spans="2:26" thickBot="1">
      <c r="B18" s="83"/>
      <c r="C18" s="84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4"/>
      <c r="Q18" s="217"/>
      <c r="R18" s="91">
        <f>IF(COUNTA(Y16:DP19)=0,0,HLOOKUP(R17,Y17:DP19,2,FALSE))</f>
        <v>1000</v>
      </c>
      <c r="S18" s="92">
        <f t="shared" ref="S18" si="10">IF(COUNTA(Y16:DP19)=0,0,HLOOKUP(S16,Y16:DP19,3,FALSE))</f>
        <v>1000</v>
      </c>
      <c r="T18" s="93"/>
      <c r="U18" s="94">
        <f t="array" ref="U18">IF(COUNTA(Y16:DP19)=0,0,IF(ISERROR(HLOOKUP(U19,Y19:DP19,1,FALSE)),0,INDEX(Y18:DP18,MATCH(U17&amp;U19,Y17:DP17&amp;Y19:DP19,0))))</f>
        <v>0</v>
      </c>
      <c r="V18" s="94">
        <f t="array" ref="V18">IF(COUNTA(Y16:DP19)=0,0,IF(ISERROR(HLOOKUP(V19,Y19:DP19,1,FALSE)),0,INDEX(Y18:DP18,MATCH(V17&amp;V19,Y17:DP17&amp;Y19:DP19,0))))</f>
        <v>0</v>
      </c>
      <c r="W18" s="95"/>
      <c r="X18" s="108"/>
      <c r="Y18" s="143">
        <v>1000</v>
      </c>
      <c r="Z18" s="143"/>
    </row>
    <row r="19" spans="2:26" ht="13.9" thickBot="1">
      <c r="B19" s="96"/>
      <c r="C19" s="97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7"/>
      <c r="Q19" s="218"/>
      <c r="R19" s="98" t="str">
        <f>IF(COUNTA(Y16:DP19)=0,"none",HLOOKUP(R17,Y17:DP19,3,FALSE))</f>
        <v>www (-30%)</v>
      </c>
      <c r="S19" s="99" t="str">
        <f t="shared" ref="S19" si="11">IF(COUNTA(Y16:DP19)=0,"none",HLOOKUP(S16,Y16:DP19,4,FALSE))</f>
        <v>www (-30%)</v>
      </c>
      <c r="T19" s="100"/>
      <c r="U19" s="100">
        <f t="array" ref="U19">IF(COUNTA(Y16:DP19)=0,"none",IF($U$2="WAHR",$W$3,Abfrage!$F$4))</f>
        <v>0</v>
      </c>
      <c r="V19" s="100">
        <f t="array" ref="V19">IF(COUNTA(Y16:DP19)=0,"none",IF($U$2="WAHR",$W$3,Abfrage!$F$4))</f>
        <v>0</v>
      </c>
      <c r="W19" s="100">
        <f t="array" ref="W19">IF(COUNTA(Y16:DP19)=0,"none",IF($U$2="WAHR",$W$3,Abfrage!$F$4))</f>
        <v>0</v>
      </c>
      <c r="X19" s="109"/>
      <c r="Y19" s="144" t="s">
        <v>43</v>
      </c>
      <c r="Z19" s="144"/>
    </row>
    <row r="20" spans="2:26" thickBot="1">
      <c r="B20" s="75"/>
      <c r="C20" s="76">
        <v>1000442846</v>
      </c>
      <c r="D20" s="75"/>
      <c r="E20" s="75"/>
      <c r="F20" s="75"/>
      <c r="G20" s="75"/>
      <c r="H20" s="75" t="s">
        <v>50</v>
      </c>
      <c r="I20" s="75" t="s">
        <v>51</v>
      </c>
      <c r="J20" s="75" t="s">
        <v>52</v>
      </c>
      <c r="K20" s="75"/>
      <c r="L20" s="75"/>
      <c r="M20" s="75"/>
      <c r="N20" s="75"/>
      <c r="O20" s="75"/>
      <c r="P20" s="76"/>
      <c r="Q20" s="216"/>
      <c r="R20" s="77">
        <f>IF(COUNTA(Y20:DP23)=0,"01.01.1900",INDEX(Y20:DP20,MATCH(R21,Y21:DP21,0)))</f>
        <v>45849</v>
      </c>
      <c r="S20" s="78">
        <f t="shared" ref="S20" si="12">IF(COUNTA(Y20:DP23)=0,"01.01.1900",MAX(Y20:DP20))</f>
        <v>45849</v>
      </c>
      <c r="T20" s="79"/>
      <c r="U20" s="80" t="str">
        <f t="array" ref="U20">IF(COUNTA(Y20:DP23)=0,"01.01.1900",IF(ISERROR(HLOOKUP(U23,Y23:DP23,1,FALSE)),"01.01.1900",INDEX(Y20:DP20,MATCH(U21&amp;U23,Y21:DP21&amp;Y23:DP23,0))))</f>
        <v>01.01.1900</v>
      </c>
      <c r="V20" s="81">
        <f>IF(COUNTA(Y20:DP23)=0,"01.01.1900",_xlfn.MAXIFS(Y20:DP20,Y23:DP23,V23))</f>
        <v>0</v>
      </c>
      <c r="W20" s="82"/>
      <c r="X20" s="106"/>
      <c r="Y20" s="141">
        <v>45849</v>
      </c>
      <c r="Z20" s="141">
        <v>45849</v>
      </c>
    </row>
    <row r="21" spans="2:26" thickBot="1">
      <c r="B21" s="83"/>
      <c r="C21" s="84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4"/>
      <c r="Q21" s="217"/>
      <c r="R21" s="85">
        <f>IF(COUNTA(Y20:DP23)=0,0,MIN(Y21:DP21))</f>
        <v>7.0000000000000007E-2</v>
      </c>
      <c r="S21" s="86">
        <f t="shared" ref="S21" si="13">IF(COUNTA(Y20:DP23)=0,0,HLOOKUP(S20,Y20:DP23,2,FALSE))</f>
        <v>7.0000000000000007E-2</v>
      </c>
      <c r="T21" s="87">
        <f>IF(COUNTA(Y20:DP23)=0,0,AVERAGE(Y21:DP21))</f>
        <v>0.14500000000000002</v>
      </c>
      <c r="U21" s="88">
        <f>IF(COUNTA(Y20:DP23)=0,0,_xlfn.MINIFS(Y21:DP21,Y23:DP23,U23))</f>
        <v>0</v>
      </c>
      <c r="V21" s="89">
        <f t="array" ref="V21">IF(COUNTA(Y20:DP23)=0,0,IF(ISERROR(HLOOKUP(V23,Y23:DP23,1,FALSE)),0,INDEX(Y21:DP21,MATCH(V20&amp;V23,Y20:DP20&amp;Y23:DP23,0))))</f>
        <v>0</v>
      </c>
      <c r="W21" s="90">
        <f t="array" ref="W21">IF(COUNTA(Y20:DP23)=0,0,IF(ISERROR(HLOOKUP(W23,Y23:DP23,1,FALSE)),0,AVERAGEIF(Y23:DP23,$W23,Y21:DP21)))</f>
        <v>0</v>
      </c>
      <c r="X21" s="107"/>
      <c r="Y21" s="142">
        <v>7.0000000000000007E-2</v>
      </c>
      <c r="Z21" s="142">
        <v>0.22</v>
      </c>
    </row>
    <row r="22" spans="2:26" thickBot="1">
      <c r="B22" s="83"/>
      <c r="C22" s="84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4"/>
      <c r="Q22" s="217"/>
      <c r="R22" s="91">
        <f>IF(COUNTA(Y20:DP23)=0,0,HLOOKUP(R21,Y21:DP23,2,FALSE))</f>
        <v>1000</v>
      </c>
      <c r="S22" s="92">
        <f t="shared" ref="S22" si="14">IF(COUNTA(Y20:DP23)=0,0,HLOOKUP(S20,Y20:DP23,3,FALSE))</f>
        <v>1000</v>
      </c>
      <c r="T22" s="93"/>
      <c r="U22" s="94">
        <f t="array" ref="U22">IF(COUNTA(Y20:DP23)=0,0,IF(ISERROR(HLOOKUP(U23,Y23:DP23,1,FALSE)),0,INDEX(Y22:DP22,MATCH(U21&amp;U23,Y21:DP21&amp;Y23:DP23,0))))</f>
        <v>0</v>
      </c>
      <c r="V22" s="94">
        <f t="array" ref="V22">IF(COUNTA(Y20:DP23)=0,0,IF(ISERROR(HLOOKUP(V23,Y23:DP23,1,FALSE)),0,INDEX(Y22:DP22,MATCH(V21&amp;V23,Y21:DP21&amp;Y23:DP23,0))))</f>
        <v>0</v>
      </c>
      <c r="W22" s="95"/>
      <c r="X22" s="108"/>
      <c r="Y22" s="143">
        <v>1000</v>
      </c>
      <c r="Z22" s="143">
        <v>1</v>
      </c>
    </row>
    <row r="23" spans="2:26" ht="13.9" thickBot="1">
      <c r="B23" s="96"/>
      <c r="C23" s="97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7"/>
      <c r="Q23" s="218"/>
      <c r="R23" s="98" t="str">
        <f>IF(COUNTA(Y20:DP23)=0,"none",HLOOKUP(R21,Y21:DP23,3,FALSE))</f>
        <v>www (-30%)</v>
      </c>
      <c r="S23" s="99" t="str">
        <f t="shared" ref="S23" si="15">IF(COUNTA(Y20:DP23)=0,"none",HLOOKUP(S20,Y20:DP23,4,FALSE))</f>
        <v>www (-30%)</v>
      </c>
      <c r="T23" s="100"/>
      <c r="U23" s="100">
        <f t="array" ref="U23">IF(COUNTA(Y20:DP23)=0,"none",IF($U$2="WAHR",$W$3,Abfrage!$F$4))</f>
        <v>0</v>
      </c>
      <c r="V23" s="100">
        <f t="array" ref="V23">IF(COUNTA(Y20:DP23)=0,"none",IF($U$2="WAHR",$W$3,Abfrage!$F$4))</f>
        <v>0</v>
      </c>
      <c r="W23" s="100">
        <f t="array" ref="W23">IF(COUNTA(Y20:DP23)=0,"none",IF($U$2="WAHR",$W$3,Abfrage!$F$4))</f>
        <v>0</v>
      </c>
      <c r="X23" s="109"/>
      <c r="Y23" s="144" t="s">
        <v>43</v>
      </c>
      <c r="Z23" s="144" t="s">
        <v>47</v>
      </c>
    </row>
    <row r="24" spans="2:26" thickBot="1">
      <c r="B24" s="75"/>
      <c r="C24" s="76">
        <v>1000492916</v>
      </c>
      <c r="D24" s="75"/>
      <c r="E24" s="75"/>
      <c r="F24" s="75"/>
      <c r="G24" s="75"/>
      <c r="H24" s="75" t="s">
        <v>44</v>
      </c>
      <c r="I24" s="75" t="s">
        <v>51</v>
      </c>
      <c r="J24" s="75" t="s">
        <v>53</v>
      </c>
      <c r="K24" s="75"/>
      <c r="L24" s="75"/>
      <c r="M24" s="75"/>
      <c r="N24" s="75"/>
      <c r="O24" s="75"/>
      <c r="P24" s="76"/>
      <c r="Q24" s="216"/>
      <c r="R24" s="77">
        <f>IF(COUNTA(Y24:DP27)=0,"01.01.1900",INDEX(Y24:DP24,MATCH(R25,Y25:DP25,0)))</f>
        <v>45849</v>
      </c>
      <c r="S24" s="78">
        <f t="shared" ref="S24" si="16">IF(COUNTA(Y24:DP27)=0,"01.01.1900",MAX(Y24:DP24))</f>
        <v>45849</v>
      </c>
      <c r="T24" s="79"/>
      <c r="U24" s="80" t="str">
        <f t="array" ref="U24">IF(COUNTA(Y24:DP27)=0,"01.01.1900",IF(ISERROR(HLOOKUP(U27,Y27:DP27,1,FALSE)),"01.01.1900",INDEX(Y24:DP24,MATCH(U25&amp;U27,Y25:DP25&amp;Y27:DP27,0))))</f>
        <v>01.01.1900</v>
      </c>
      <c r="V24" s="81">
        <f>IF(COUNTA(Y24:DP27)=0,"01.01.1900",_xlfn.MAXIFS(Y24:DP24,Y27:DP27,V27))</f>
        <v>0</v>
      </c>
      <c r="W24" s="82"/>
      <c r="X24" s="106"/>
      <c r="Y24" s="141">
        <v>45849</v>
      </c>
      <c r="Z24" s="141">
        <v>45849</v>
      </c>
    </row>
    <row r="25" spans="2:26" thickBot="1">
      <c r="B25" s="83"/>
      <c r="C25" s="84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4"/>
      <c r="Q25" s="217"/>
      <c r="R25" s="85">
        <f>IF(COUNTA(Y24:DP27)=0,0,MIN(Y25:DP25))</f>
        <v>0.63700000000000001</v>
      </c>
      <c r="S25" s="86">
        <f t="shared" ref="S25" si="17">IF(COUNTA(Y24:DP27)=0,0,HLOOKUP(S24,Y24:DP27,2,FALSE))</f>
        <v>0.63700000000000001</v>
      </c>
      <c r="T25" s="87">
        <f>IF(COUNTA(Y24:DP27)=0,0,AVERAGE(Y25:DP25))</f>
        <v>1.2835000000000001</v>
      </c>
      <c r="U25" s="88">
        <f>IF(COUNTA(Y24:DP27)=0,0,_xlfn.MINIFS(Y25:DP25,Y27:DP27,U27))</f>
        <v>0</v>
      </c>
      <c r="V25" s="89">
        <f t="array" ref="V25">IF(COUNTA(Y24:DP27)=0,0,IF(ISERROR(HLOOKUP(V27,Y27:DP27,1,FALSE)),0,INDEX(Y25:DP25,MATCH(V24&amp;V27,Y24:DP24&amp;Y27:DP27,0))))</f>
        <v>0</v>
      </c>
      <c r="W25" s="90">
        <f t="array" ref="W25">IF(COUNTA(Y24:DP27)=0,0,IF(ISERROR(HLOOKUP(W27,Y27:DP27,1,FALSE)),0,AVERAGEIF(Y27:DP27,$W27,Y25:DP25)))</f>
        <v>0</v>
      </c>
      <c r="X25" s="107"/>
      <c r="Y25" s="142">
        <v>0.63700000000000001</v>
      </c>
      <c r="Z25" s="142">
        <v>1.93</v>
      </c>
    </row>
    <row r="26" spans="2:26" thickBot="1">
      <c r="B26" s="83"/>
      <c r="C26" s="84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4"/>
      <c r="Q26" s="217"/>
      <c r="R26" s="91">
        <f>IF(COUNTA(Y24:DP27)=0,0,HLOOKUP(R25,Y25:DP27,2,FALSE))</f>
        <v>1000</v>
      </c>
      <c r="S26" s="92">
        <f t="shared" ref="S26" si="18">IF(COUNTA(Y24:DP27)=0,0,HLOOKUP(S24,Y24:DP27,3,FALSE))</f>
        <v>1000</v>
      </c>
      <c r="T26" s="93"/>
      <c r="U26" s="94">
        <f t="array" ref="U26">IF(COUNTA(Y24:DP27)=0,0,IF(ISERROR(HLOOKUP(U27,Y27:DP27,1,FALSE)),0,INDEX(Y26:DP26,MATCH(U25&amp;U27,Y25:DP25&amp;Y27:DP27,0))))</f>
        <v>0</v>
      </c>
      <c r="V26" s="94">
        <f t="array" ref="V26">IF(COUNTA(Y24:DP27)=0,0,IF(ISERROR(HLOOKUP(V27,Y27:DP27,1,FALSE)),0,INDEX(Y26:DP26,MATCH(V25&amp;V27,Y25:DP25&amp;Y27:DP27,0))))</f>
        <v>0</v>
      </c>
      <c r="W26" s="95"/>
      <c r="X26" s="108"/>
      <c r="Y26" s="143">
        <v>1000</v>
      </c>
      <c r="Z26" s="143">
        <v>1</v>
      </c>
    </row>
    <row r="27" spans="2:26" ht="13.9" thickBot="1">
      <c r="B27" s="96"/>
      <c r="C27" s="97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7"/>
      <c r="Q27" s="218"/>
      <c r="R27" s="98" t="str">
        <f>IF(COUNTA(Y24:DP27)=0,"none",HLOOKUP(R25,Y25:DP27,3,FALSE))</f>
        <v>www (-30%)</v>
      </c>
      <c r="S27" s="99" t="str">
        <f t="shared" ref="S27" si="19">IF(COUNTA(Y24:DP27)=0,"none",HLOOKUP(S24,Y24:DP27,4,FALSE))</f>
        <v>www (-30%)</v>
      </c>
      <c r="T27" s="100"/>
      <c r="U27" s="100">
        <f t="array" ref="U27">IF(COUNTA(Y24:DP27)=0,"none",IF($U$2="WAHR",$W$3,Abfrage!$F$4))</f>
        <v>0</v>
      </c>
      <c r="V27" s="100">
        <f t="array" ref="V27">IF(COUNTA(Y24:DP27)=0,"none",IF($U$2="WAHR",$W$3,Abfrage!$F$4))</f>
        <v>0</v>
      </c>
      <c r="W27" s="100">
        <f t="array" ref="W27">IF(COUNTA(Y24:DP27)=0,"none",IF($U$2="WAHR",$W$3,Abfrage!$F$4))</f>
        <v>0</v>
      </c>
      <c r="X27" s="109"/>
      <c r="Y27" s="144" t="s">
        <v>43</v>
      </c>
      <c r="Z27" s="144" t="s">
        <v>47</v>
      </c>
    </row>
    <row r="28" spans="2:26" thickBot="1">
      <c r="B28" s="75"/>
      <c r="C28" s="76">
        <v>1000557689</v>
      </c>
      <c r="D28" s="75"/>
      <c r="E28" s="75"/>
      <c r="F28" s="75"/>
      <c r="G28" s="75"/>
      <c r="H28" s="75" t="s">
        <v>44</v>
      </c>
      <c r="I28" s="75" t="s">
        <v>51</v>
      </c>
      <c r="J28" s="75" t="s">
        <v>54</v>
      </c>
      <c r="K28" s="75"/>
      <c r="L28" s="75"/>
      <c r="M28" s="75"/>
      <c r="N28" s="75"/>
      <c r="O28" s="75"/>
      <c r="P28" s="76"/>
      <c r="Q28" s="216"/>
      <c r="R28" s="77">
        <f>IF(COUNTA(Y28:DP31)=0,"01.01.1900",INDEX(Y28:DP28,MATCH(R29,Y29:DP29,0)))</f>
        <v>45849</v>
      </c>
      <c r="S28" s="78">
        <f t="shared" ref="S28" si="20">IF(COUNTA(Y28:DP31)=0,"01.01.1900",MAX(Y28:DP28))</f>
        <v>45849</v>
      </c>
      <c r="T28" s="79"/>
      <c r="U28" s="80" t="str">
        <f t="array" ref="U28">IF(COUNTA(Y28:DP31)=0,"01.01.1900",IF(ISERROR(HLOOKUP(U31,Y31:DP31,1,FALSE)),"01.01.1900",INDEX(Y28:DP28,MATCH(U29&amp;U31,Y29:DP29&amp;Y31:DP31,0))))</f>
        <v>01.01.1900</v>
      </c>
      <c r="V28" s="81">
        <f>IF(COUNTA(Y28:DP31)=0,"01.01.1900",_xlfn.MAXIFS(Y28:DP28,Y31:DP31,V31))</f>
        <v>0</v>
      </c>
      <c r="W28" s="82"/>
      <c r="X28" s="106"/>
      <c r="Y28" s="141">
        <v>45849</v>
      </c>
      <c r="Z28" s="141"/>
    </row>
    <row r="29" spans="2:26" thickBot="1">
      <c r="B29" s="83"/>
      <c r="C29" s="84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4"/>
      <c r="Q29" s="217"/>
      <c r="R29" s="85">
        <f>IF(COUNTA(Y28:DP31)=0,0,MIN(Y29:DP29))</f>
        <v>0.497</v>
      </c>
      <c r="S29" s="86">
        <f t="shared" ref="S29" si="21">IF(COUNTA(Y28:DP31)=0,0,HLOOKUP(S28,Y28:DP31,2,FALSE))</f>
        <v>0.497</v>
      </c>
      <c r="T29" s="87">
        <f>IF(COUNTA(Y28:DP31)=0,0,AVERAGE(Y29:DP29))</f>
        <v>0.497</v>
      </c>
      <c r="U29" s="88">
        <f>IF(COUNTA(Y28:DP31)=0,0,_xlfn.MINIFS(Y29:DP29,Y31:DP31,U31))</f>
        <v>0</v>
      </c>
      <c r="V29" s="89">
        <f t="array" ref="V29">IF(COUNTA(Y28:DP31)=0,0,IF(ISERROR(HLOOKUP(V31,Y31:DP31,1,FALSE)),0,INDEX(Y29:DP29,MATCH(V28&amp;V31,Y28:DP28&amp;Y31:DP31,0))))</f>
        <v>0</v>
      </c>
      <c r="W29" s="90">
        <f t="array" ref="W29">IF(COUNTA(Y28:DP31)=0,0,IF(ISERROR(HLOOKUP(W31,Y31:DP31,1,FALSE)),0,AVERAGEIF(Y31:DP31,$W31,Y29:DP29)))</f>
        <v>0</v>
      </c>
      <c r="X29" s="107"/>
      <c r="Y29" s="142">
        <v>0.497</v>
      </c>
      <c r="Z29" s="142"/>
    </row>
    <row r="30" spans="2:26" thickBot="1">
      <c r="B30" s="83"/>
      <c r="C30" s="84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4"/>
      <c r="Q30" s="217"/>
      <c r="R30" s="91">
        <f>IF(COUNTA(Y28:DP31)=0,0,HLOOKUP(R29,Y29:DP31,2,FALSE))</f>
        <v>1000</v>
      </c>
      <c r="S30" s="92">
        <f t="shared" ref="S30" si="22">IF(COUNTA(Y28:DP31)=0,0,HLOOKUP(S28,Y28:DP31,3,FALSE))</f>
        <v>1000</v>
      </c>
      <c r="T30" s="93"/>
      <c r="U30" s="94">
        <f t="array" ref="U30">IF(COUNTA(Y28:DP31)=0,0,IF(ISERROR(HLOOKUP(U31,Y31:DP31,1,FALSE)),0,INDEX(Y30:DP30,MATCH(U29&amp;U31,Y29:DP29&amp;Y31:DP31,0))))</f>
        <v>0</v>
      </c>
      <c r="V30" s="94">
        <f t="array" ref="V30">IF(COUNTA(Y28:DP31)=0,0,IF(ISERROR(HLOOKUP(V31,Y31:DP31,1,FALSE)),0,INDEX(Y30:DP30,MATCH(V29&amp;V31,Y29:DP29&amp;Y31:DP31,0))))</f>
        <v>0</v>
      </c>
      <c r="W30" s="95"/>
      <c r="X30" s="108"/>
      <c r="Y30" s="143">
        <v>1000</v>
      </c>
      <c r="Z30" s="143"/>
    </row>
    <row r="31" spans="2:26" ht="13.9" thickBot="1">
      <c r="B31" s="96"/>
      <c r="C31" s="97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7"/>
      <c r="Q31" s="218"/>
      <c r="R31" s="98" t="str">
        <f>IF(COUNTA(Y28:DP31)=0,"none",HLOOKUP(R29,Y29:DP31,3,FALSE))</f>
        <v>www (-30%)</v>
      </c>
      <c r="S31" s="99" t="str">
        <f t="shared" ref="S31" si="23">IF(COUNTA(Y28:DP31)=0,"none",HLOOKUP(S28,Y28:DP31,4,FALSE))</f>
        <v>www (-30%)</v>
      </c>
      <c r="T31" s="100"/>
      <c r="U31" s="100">
        <f t="array" ref="U31">IF(COUNTA(Y28:DP31)=0,"none",IF($U$2="WAHR",$W$3,Abfrage!$F$4))</f>
        <v>0</v>
      </c>
      <c r="V31" s="100">
        <f t="array" ref="V31">IF(COUNTA(Y28:DP31)=0,"none",IF($U$2="WAHR",$W$3,Abfrage!$F$4))</f>
        <v>0</v>
      </c>
      <c r="W31" s="100">
        <f t="array" ref="W31">IF(COUNTA(Y28:DP31)=0,"none",IF($U$2="WAHR",$W$3,Abfrage!$F$4))</f>
        <v>0</v>
      </c>
      <c r="X31" s="109"/>
      <c r="Y31" s="144" t="s">
        <v>43</v>
      </c>
      <c r="Z31" s="144"/>
    </row>
    <row r="32" spans="2:26" thickBot="1">
      <c r="B32" s="75"/>
      <c r="C32" s="76">
        <v>1000492800</v>
      </c>
      <c r="D32" s="75"/>
      <c r="E32" s="75"/>
      <c r="F32" s="75"/>
      <c r="G32" s="75"/>
      <c r="H32" s="75" t="s">
        <v>44</v>
      </c>
      <c r="I32" s="75" t="s">
        <v>51</v>
      </c>
      <c r="J32" s="75" t="s">
        <v>55</v>
      </c>
      <c r="K32" s="75"/>
      <c r="L32" s="75"/>
      <c r="M32" s="75"/>
      <c r="N32" s="75"/>
      <c r="O32" s="75"/>
      <c r="P32" s="76"/>
      <c r="Q32" s="216"/>
      <c r="R32" s="77">
        <f>IF(COUNTA(Y32:DP35)=0,"01.01.1900",INDEX(Y32:DP32,MATCH(R33,Y33:DP33,0)))</f>
        <v>45849</v>
      </c>
      <c r="S32" s="78">
        <f t="shared" ref="S32" si="24">IF(COUNTA(Y32:DP35)=0,"01.01.1900",MAX(Y32:DP32))</f>
        <v>45849</v>
      </c>
      <c r="T32" s="79"/>
      <c r="U32" s="80" t="str">
        <f t="array" ref="U32">IF(COUNTA(Y32:DP35)=0,"01.01.1900",IF(ISERROR(HLOOKUP(U35,Y35:DP35,1,FALSE)),"01.01.1900",INDEX(Y32:DP32,MATCH(U33&amp;U35,Y33:DP33&amp;Y35:DP35,0))))</f>
        <v>01.01.1900</v>
      </c>
      <c r="V32" s="81">
        <f>IF(COUNTA(Y32:DP35)=0,"01.01.1900",_xlfn.MAXIFS(Y32:DP32,Y35:DP35,V35))</f>
        <v>0</v>
      </c>
      <c r="W32" s="82"/>
      <c r="X32" s="106"/>
      <c r="Y32" s="141">
        <v>45849</v>
      </c>
      <c r="Z32" s="141"/>
    </row>
    <row r="33" spans="2:26" thickBot="1">
      <c r="B33" s="83"/>
      <c r="C33" s="84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4"/>
      <c r="Q33" s="217"/>
      <c r="R33" s="85">
        <f>IF(COUNTA(Y32:DP35)=0,0,MIN(Y33:DP33))</f>
        <v>0.42</v>
      </c>
      <c r="S33" s="86">
        <f t="shared" ref="S33" si="25">IF(COUNTA(Y32:DP35)=0,0,HLOOKUP(S32,Y32:DP35,2,FALSE))</f>
        <v>0.42</v>
      </c>
      <c r="T33" s="87">
        <f>IF(COUNTA(Y32:DP35)=0,0,AVERAGE(Y33:DP33))</f>
        <v>0.42</v>
      </c>
      <c r="U33" s="88">
        <f>IF(COUNTA(Y32:DP35)=0,0,_xlfn.MINIFS(Y33:DP33,Y35:DP35,U35))</f>
        <v>0</v>
      </c>
      <c r="V33" s="89">
        <f t="array" ref="V33">IF(COUNTA(Y32:DP35)=0,0,IF(ISERROR(HLOOKUP(V35,Y35:DP35,1,FALSE)),0,INDEX(Y33:DP33,MATCH(V32&amp;V35,Y32:DP32&amp;Y35:DP35,0))))</f>
        <v>0</v>
      </c>
      <c r="W33" s="90">
        <f t="array" ref="W33">IF(COUNTA(Y32:DP35)=0,0,IF(ISERROR(HLOOKUP(W35,Y35:DP35,1,FALSE)),0,AVERAGEIF(Y35:DP35,$W35,Y33:DP33)))</f>
        <v>0</v>
      </c>
      <c r="X33" s="107"/>
      <c r="Y33" s="142">
        <v>0.42</v>
      </c>
      <c r="Z33" s="142"/>
    </row>
    <row r="34" spans="2:26" thickBot="1">
      <c r="B34" s="83"/>
      <c r="C34" s="84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4"/>
      <c r="Q34" s="217"/>
      <c r="R34" s="91">
        <f>IF(COUNTA(Y32:DP35)=0,0,HLOOKUP(R33,Y33:DP35,2,FALSE))</f>
        <v>1000</v>
      </c>
      <c r="S34" s="92">
        <f t="shared" ref="S34" si="26">IF(COUNTA(Y32:DP35)=0,0,HLOOKUP(S32,Y32:DP35,3,FALSE))</f>
        <v>1000</v>
      </c>
      <c r="T34" s="93"/>
      <c r="U34" s="94">
        <f t="array" ref="U34">IF(COUNTA(Y32:DP35)=0,0,IF(ISERROR(HLOOKUP(U35,Y35:DP35,1,FALSE)),0,INDEX(Y34:DP34,MATCH(U33&amp;U35,Y33:DP33&amp;Y35:DP35,0))))</f>
        <v>0</v>
      </c>
      <c r="V34" s="94">
        <f t="array" ref="V34">IF(COUNTA(Y32:DP35)=0,0,IF(ISERROR(HLOOKUP(V35,Y35:DP35,1,FALSE)),0,INDEX(Y34:DP34,MATCH(V33&amp;V35,Y33:DP33&amp;Y35:DP35,0))))</f>
        <v>0</v>
      </c>
      <c r="W34" s="95"/>
      <c r="X34" s="108"/>
      <c r="Y34" s="143">
        <v>1000</v>
      </c>
      <c r="Z34" s="143"/>
    </row>
    <row r="35" spans="2:26" ht="13.9" thickBot="1">
      <c r="B35" s="96"/>
      <c r="C35" s="97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7"/>
      <c r="Q35" s="218"/>
      <c r="R35" s="98" t="str">
        <f>IF(COUNTA(Y32:DP35)=0,"none",HLOOKUP(R33,Y33:DP35,3,FALSE))</f>
        <v>www (-30%)</v>
      </c>
      <c r="S35" s="99" t="str">
        <f t="shared" ref="S35" si="27">IF(COUNTA(Y32:DP35)=0,"none",HLOOKUP(S32,Y32:DP35,4,FALSE))</f>
        <v>www (-30%)</v>
      </c>
      <c r="T35" s="100"/>
      <c r="U35" s="100">
        <f t="array" ref="U35">IF(COUNTA(Y32:DP35)=0,"none",IF($U$2="WAHR",$W$3,Abfrage!$F$4))</f>
        <v>0</v>
      </c>
      <c r="V35" s="100">
        <f t="array" ref="V35">IF(COUNTA(Y32:DP35)=0,"none",IF($U$2="WAHR",$W$3,Abfrage!$F$4))</f>
        <v>0</v>
      </c>
      <c r="W35" s="100">
        <f t="array" ref="W35">IF(COUNTA(Y32:DP35)=0,"none",IF($U$2="WAHR",$W$3,Abfrage!$F$4))</f>
        <v>0</v>
      </c>
      <c r="X35" s="109"/>
      <c r="Y35" s="144" t="s">
        <v>43</v>
      </c>
      <c r="Z35" s="144"/>
    </row>
    <row r="36" spans="2:26" thickBot="1">
      <c r="B36" s="75"/>
      <c r="C36" s="76">
        <v>1000514025</v>
      </c>
      <c r="D36" s="75"/>
      <c r="E36" s="75"/>
      <c r="F36" s="75"/>
      <c r="G36" s="75"/>
      <c r="H36" s="75" t="s">
        <v>40</v>
      </c>
      <c r="I36" s="75" t="s">
        <v>51</v>
      </c>
      <c r="J36" s="75" t="s">
        <v>56</v>
      </c>
      <c r="K36" s="75"/>
      <c r="L36" s="75"/>
      <c r="M36" s="75"/>
      <c r="N36" s="75"/>
      <c r="O36" s="75"/>
      <c r="P36" s="76"/>
      <c r="Q36" s="216"/>
      <c r="R36" s="77">
        <f>IF(COUNTA(Y36:DP39)=0,"01.01.1900",INDEX(Y36:DP36,MATCH(R37,Y37:DP37,0)))</f>
        <v>45849</v>
      </c>
      <c r="S36" s="78">
        <f t="shared" ref="S36" si="28">IF(COUNTA(Y36:DP39)=0,"01.01.1900",MAX(Y36:DP36))</f>
        <v>45849</v>
      </c>
      <c r="T36" s="79"/>
      <c r="U36" s="80" t="str">
        <f t="array" ref="U36">IF(COUNTA(Y36:DP39)=0,"01.01.1900",IF(ISERROR(HLOOKUP(U39,Y39:DP39,1,FALSE)),"01.01.1900",INDEX(Y36:DP36,MATCH(U37&amp;U39,Y37:DP37&amp;Y39:DP39,0))))</f>
        <v>01.01.1900</v>
      </c>
      <c r="V36" s="81">
        <f>IF(COUNTA(Y36:DP39)=0,"01.01.1900",_xlfn.MAXIFS(Y36:DP36,Y39:DP39,V39))</f>
        <v>0</v>
      </c>
      <c r="W36" s="82"/>
      <c r="X36" s="106"/>
      <c r="Y36" s="141">
        <v>45849</v>
      </c>
      <c r="Z36" s="141"/>
    </row>
    <row r="37" spans="2:26" thickBot="1">
      <c r="B37" s="83"/>
      <c r="C37" s="84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4"/>
      <c r="Q37" s="217"/>
      <c r="R37" s="85">
        <f>IF(COUNTA(Y36:DP39)=0,0,MIN(Y37:DP37))</f>
        <v>9.0999999999999998E-2</v>
      </c>
      <c r="S37" s="86">
        <f t="shared" ref="S37" si="29">IF(COUNTA(Y36:DP39)=0,0,HLOOKUP(S36,Y36:DP39,2,FALSE))</f>
        <v>9.0999999999999998E-2</v>
      </c>
      <c r="T37" s="87">
        <f>IF(COUNTA(Y36:DP39)=0,0,AVERAGE(Y37:DP37))</f>
        <v>9.0999999999999998E-2</v>
      </c>
      <c r="U37" s="88">
        <f>IF(COUNTA(Y36:DP39)=0,0,_xlfn.MINIFS(Y37:DP37,Y39:DP39,U39))</f>
        <v>0</v>
      </c>
      <c r="V37" s="89">
        <f t="array" ref="V37">IF(COUNTA(Y36:DP39)=0,0,IF(ISERROR(HLOOKUP(V39,Y39:DP39,1,FALSE)),0,INDEX(Y37:DP37,MATCH(V36&amp;V39,Y36:DP36&amp;Y39:DP39,0))))</f>
        <v>0</v>
      </c>
      <c r="W37" s="90">
        <f t="array" ref="W37">IF(COUNTA(Y36:DP39)=0,0,IF(ISERROR(HLOOKUP(W39,Y39:DP39,1,FALSE)),0,AVERAGEIF(Y39:DP39,$W39,Y37:DP37)))</f>
        <v>0</v>
      </c>
      <c r="X37" s="107"/>
      <c r="Y37" s="142">
        <v>9.0999999999999998E-2</v>
      </c>
      <c r="Z37" s="142"/>
    </row>
    <row r="38" spans="2:26" thickBot="1">
      <c r="B38" s="83"/>
      <c r="C38" s="84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4"/>
      <c r="Q38" s="217"/>
      <c r="R38" s="91">
        <f>IF(COUNTA(Y36:DP39)=0,0,HLOOKUP(R37,Y37:DP39,2,FALSE))</f>
        <v>1000</v>
      </c>
      <c r="S38" s="92">
        <f t="shared" ref="S38" si="30">IF(COUNTA(Y36:DP39)=0,0,HLOOKUP(S36,Y36:DP39,3,FALSE))</f>
        <v>1000</v>
      </c>
      <c r="T38" s="93"/>
      <c r="U38" s="94">
        <f t="array" ref="U38">IF(COUNTA(Y36:DP39)=0,0,IF(ISERROR(HLOOKUP(U39,Y39:DP39,1,FALSE)),0,INDEX(Y38:DP38,MATCH(U37&amp;U39,Y37:DP37&amp;Y39:DP39,0))))</f>
        <v>0</v>
      </c>
      <c r="V38" s="94">
        <f t="array" ref="V38">IF(COUNTA(Y36:DP39)=0,0,IF(ISERROR(HLOOKUP(V39,Y39:DP39,1,FALSE)),0,INDEX(Y38:DP38,MATCH(V37&amp;V39,Y37:DP37&amp;Y39:DP39,0))))</f>
        <v>0</v>
      </c>
      <c r="W38" s="95"/>
      <c r="X38" s="108"/>
      <c r="Y38" s="143">
        <v>1000</v>
      </c>
      <c r="Z38" s="143"/>
    </row>
    <row r="39" spans="2:26" ht="13.9" thickBot="1">
      <c r="B39" s="96"/>
      <c r="C39" s="97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7"/>
      <c r="Q39" s="218"/>
      <c r="R39" s="98" t="str">
        <f>IF(COUNTA(Y36:DP39)=0,"none",HLOOKUP(R37,Y37:DP39,3,FALSE))</f>
        <v>www (-30%)</v>
      </c>
      <c r="S39" s="99" t="str">
        <f t="shared" ref="S39" si="31">IF(COUNTA(Y36:DP39)=0,"none",HLOOKUP(S36,Y36:DP39,4,FALSE))</f>
        <v>www (-30%)</v>
      </c>
      <c r="T39" s="100"/>
      <c r="U39" s="100">
        <f t="array" ref="U39">IF(COUNTA(Y36:DP39)=0,"none",IF($U$2="WAHR",$W$3,Abfrage!$F$4))</f>
        <v>0</v>
      </c>
      <c r="V39" s="100">
        <f t="array" ref="V39">IF(COUNTA(Y36:DP39)=0,"none",IF($U$2="WAHR",$W$3,Abfrage!$F$4))</f>
        <v>0</v>
      </c>
      <c r="W39" s="100">
        <f t="array" ref="W39">IF(COUNTA(Y36:DP39)=0,"none",IF($U$2="WAHR",$W$3,Abfrage!$F$4))</f>
        <v>0</v>
      </c>
      <c r="X39" s="109"/>
      <c r="Y39" s="144" t="s">
        <v>43</v>
      </c>
      <c r="Z39" s="144"/>
    </row>
    <row r="40" spans="2:26" thickBot="1">
      <c r="B40" s="75"/>
      <c r="C40" s="76">
        <v>1000549661</v>
      </c>
      <c r="D40" s="75"/>
      <c r="E40" s="75"/>
      <c r="F40" s="75"/>
      <c r="G40" s="75"/>
      <c r="H40" s="75" t="s">
        <v>57</v>
      </c>
      <c r="I40" s="75" t="s">
        <v>41</v>
      </c>
      <c r="J40" s="75" t="s">
        <v>58</v>
      </c>
      <c r="K40" s="75"/>
      <c r="L40" s="75"/>
      <c r="M40" s="75"/>
      <c r="N40" s="75"/>
      <c r="O40" s="75"/>
      <c r="P40" s="76"/>
      <c r="Q40" s="216"/>
      <c r="R40" s="77">
        <f>IF(COUNTA(Y40:DP43)=0,"01.01.1900",INDEX(Y40:DP40,MATCH(R41,Y41:DP41,0)))</f>
        <v>45849</v>
      </c>
      <c r="S40" s="78">
        <f t="shared" ref="S40" si="32">IF(COUNTA(Y40:DP43)=0,"01.01.1900",MAX(Y40:DP40))</f>
        <v>45849</v>
      </c>
      <c r="T40" s="79"/>
      <c r="U40" s="80" t="str">
        <f t="array" ref="U40">IF(COUNTA(Y40:DP43)=0,"01.01.1900",IF(ISERROR(HLOOKUP(U43,Y43:DP43,1,FALSE)),"01.01.1900",INDEX(Y40:DP40,MATCH(U41&amp;U43,Y41:DP41&amp;Y43:DP43,0))))</f>
        <v>01.01.1900</v>
      </c>
      <c r="V40" s="81">
        <f>IF(COUNTA(Y40:DP43)=0,"01.01.1900",_xlfn.MAXIFS(Y40:DP40,Y43:DP43,V43))</f>
        <v>0</v>
      </c>
      <c r="W40" s="82"/>
      <c r="X40" s="106"/>
      <c r="Y40" s="141">
        <v>45849</v>
      </c>
      <c r="Z40" s="141">
        <v>45849</v>
      </c>
    </row>
    <row r="41" spans="2:26" thickBot="1">
      <c r="B41" s="83"/>
      <c r="C41" s="84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4"/>
      <c r="Q41" s="217"/>
      <c r="R41" s="85">
        <f>IF(COUNTA(Y40:DP43)=0,0,MIN(Y41:DP41))</f>
        <v>0.112</v>
      </c>
      <c r="S41" s="86">
        <f t="shared" ref="S41" si="33">IF(COUNTA(Y40:DP43)=0,0,HLOOKUP(S40,Y40:DP43,2,FALSE))</f>
        <v>0.112</v>
      </c>
      <c r="T41" s="87">
        <f>IF(COUNTA(Y40:DP43)=0,0,AVERAGE(Y41:DP41))</f>
        <v>0.20599999999999999</v>
      </c>
      <c r="U41" s="88">
        <f>IF(COUNTA(Y40:DP43)=0,0,_xlfn.MINIFS(Y41:DP41,Y43:DP43,U43))</f>
        <v>0</v>
      </c>
      <c r="V41" s="89">
        <f t="array" ref="V41">IF(COUNTA(Y40:DP43)=0,0,IF(ISERROR(HLOOKUP(V43,Y43:DP43,1,FALSE)),0,INDEX(Y41:DP41,MATCH(V40&amp;V43,Y40:DP40&amp;Y43:DP43,0))))</f>
        <v>0</v>
      </c>
      <c r="W41" s="90">
        <f t="array" ref="W41">IF(COUNTA(Y40:DP43)=0,0,IF(ISERROR(HLOOKUP(W43,Y43:DP43,1,FALSE)),0,AVERAGEIF(Y43:DP43,$W43,Y41:DP41)))</f>
        <v>0</v>
      </c>
      <c r="X41" s="107"/>
      <c r="Y41" s="142">
        <v>0.112</v>
      </c>
      <c r="Z41" s="142">
        <v>0.3</v>
      </c>
    </row>
    <row r="42" spans="2:26" thickBot="1">
      <c r="B42" s="83"/>
      <c r="C42" s="84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4"/>
      <c r="Q42" s="217"/>
      <c r="R42" s="91">
        <f>IF(COUNTA(Y40:DP43)=0,0,HLOOKUP(R41,Y41:DP43,2,FALSE))</f>
        <v>1000</v>
      </c>
      <c r="S42" s="92">
        <f t="shared" ref="S42" si="34">IF(COUNTA(Y40:DP43)=0,0,HLOOKUP(S40,Y40:DP43,3,FALSE))</f>
        <v>1000</v>
      </c>
      <c r="T42" s="93"/>
      <c r="U42" s="94">
        <f t="array" ref="U42">IF(COUNTA(Y40:DP43)=0,0,IF(ISERROR(HLOOKUP(U43,Y43:DP43,1,FALSE)),0,INDEX(Y42:DP42,MATCH(U41&amp;U43,Y41:DP41&amp;Y43:DP43,0))))</f>
        <v>0</v>
      </c>
      <c r="V42" s="94">
        <f t="array" ref="V42">IF(COUNTA(Y40:DP43)=0,0,IF(ISERROR(HLOOKUP(V43,Y43:DP43,1,FALSE)),0,INDEX(Y42:DP42,MATCH(V41&amp;V43,Y41:DP41&amp;Y43:DP43,0))))</f>
        <v>0</v>
      </c>
      <c r="W42" s="95"/>
      <c r="X42" s="108"/>
      <c r="Y42" s="143">
        <v>1000</v>
      </c>
      <c r="Z42" s="143">
        <v>1</v>
      </c>
    </row>
    <row r="43" spans="2:26" ht="13.9" thickBot="1">
      <c r="B43" s="96"/>
      <c r="C43" s="97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7"/>
      <c r="Q43" s="218"/>
      <c r="R43" s="98" t="str">
        <f>IF(COUNTA(Y40:DP43)=0,"none",HLOOKUP(R41,Y41:DP43,3,FALSE))</f>
        <v>www (-30%)</v>
      </c>
      <c r="S43" s="99" t="str">
        <f t="shared" ref="S43" si="35">IF(COUNTA(Y40:DP43)=0,"none",HLOOKUP(S40,Y40:DP43,4,FALSE))</f>
        <v>www (-30%)</v>
      </c>
      <c r="T43" s="100"/>
      <c r="U43" s="100">
        <f t="array" ref="U43">IF(COUNTA(Y40:DP43)=0,"none",IF($U$2="WAHR",$W$3,Abfrage!$F$4))</f>
        <v>0</v>
      </c>
      <c r="V43" s="100">
        <f t="array" ref="V43">IF(COUNTA(Y40:DP43)=0,"none",IF($U$2="WAHR",$W$3,Abfrage!$F$4))</f>
        <v>0</v>
      </c>
      <c r="W43" s="100">
        <f t="array" ref="W43">IF(COUNTA(Y40:DP43)=0,"none",IF($U$2="WAHR",$W$3,Abfrage!$F$4))</f>
        <v>0</v>
      </c>
      <c r="X43" s="109"/>
      <c r="Y43" s="144" t="s">
        <v>43</v>
      </c>
      <c r="Z43" s="144" t="s">
        <v>47</v>
      </c>
    </row>
    <row r="44" spans="2:26" thickBot="1">
      <c r="B44" s="75"/>
      <c r="C44" s="76">
        <v>1000512405</v>
      </c>
      <c r="D44" s="75"/>
      <c r="E44" s="75"/>
      <c r="F44" s="75"/>
      <c r="G44" s="75"/>
      <c r="H44" s="75" t="s">
        <v>59</v>
      </c>
      <c r="I44" s="75" t="s">
        <v>51</v>
      </c>
      <c r="J44" s="75" t="s">
        <v>60</v>
      </c>
      <c r="K44" s="75"/>
      <c r="L44" s="75"/>
      <c r="M44" s="75"/>
      <c r="N44" s="75"/>
      <c r="O44" s="75"/>
      <c r="P44" s="76"/>
      <c r="Q44" s="216"/>
      <c r="R44" s="77">
        <f>IF(COUNTA(Y44:DP47)=0,"01.01.1900",INDEX(Y44:DP44,MATCH(R45,Y45:DP45,0)))</f>
        <v>45849</v>
      </c>
      <c r="S44" s="78">
        <f t="shared" ref="S44" si="36">IF(COUNTA(Y44:DP47)=0,"01.01.1900",MAX(Y44:DP44))</f>
        <v>45849</v>
      </c>
      <c r="T44" s="79"/>
      <c r="U44" s="80" t="str">
        <f t="array" ref="U44">IF(COUNTA(Y44:DP47)=0,"01.01.1900",IF(ISERROR(HLOOKUP(U47,Y47:DP47,1,FALSE)),"01.01.1900",INDEX(Y44:DP44,MATCH(U45&amp;U47,Y45:DP45&amp;Y47:DP47,0))))</f>
        <v>01.01.1900</v>
      </c>
      <c r="V44" s="81">
        <f>IF(COUNTA(Y44:DP47)=0,"01.01.1900",_xlfn.MAXIFS(Y44:DP44,Y47:DP47,V47))</f>
        <v>0</v>
      </c>
      <c r="W44" s="82"/>
      <c r="X44" s="106"/>
      <c r="Y44" s="141">
        <v>45849</v>
      </c>
      <c r="Z44" s="141"/>
    </row>
    <row r="45" spans="2:26" thickBot="1">
      <c r="B45" s="83"/>
      <c r="C45" s="84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4"/>
      <c r="Q45" s="217"/>
      <c r="R45" s="85">
        <f>IF(COUNTA(Y44:DP47)=0,0,MIN(Y45:DP45))</f>
        <v>1.7500000000000002E-2</v>
      </c>
      <c r="S45" s="86">
        <f t="shared" ref="S45" si="37">IF(COUNTA(Y44:DP47)=0,0,HLOOKUP(S44,Y44:DP47,2,FALSE))</f>
        <v>1.7500000000000002E-2</v>
      </c>
      <c r="T45" s="87">
        <f>IF(COUNTA(Y44:DP47)=0,0,AVERAGE(Y45:DP45))</f>
        <v>1.7500000000000002E-2</v>
      </c>
      <c r="U45" s="88">
        <f>IF(COUNTA(Y44:DP47)=0,0,_xlfn.MINIFS(Y45:DP45,Y47:DP47,U47))</f>
        <v>0</v>
      </c>
      <c r="V45" s="89">
        <f t="array" ref="V45">IF(COUNTA(Y44:DP47)=0,0,IF(ISERROR(HLOOKUP(V47,Y47:DP47,1,FALSE)),0,INDEX(Y45:DP45,MATCH(V44&amp;V47,Y44:DP44&amp;Y47:DP47,0))))</f>
        <v>0</v>
      </c>
      <c r="W45" s="90">
        <f t="array" ref="W45">IF(COUNTA(Y44:DP47)=0,0,IF(ISERROR(HLOOKUP(W47,Y47:DP47,1,FALSE)),0,AVERAGEIF(Y47:DP47,$W47,Y45:DP45)))</f>
        <v>0</v>
      </c>
      <c r="X45" s="107"/>
      <c r="Y45" s="142">
        <v>1.7500000000000002E-2</v>
      </c>
      <c r="Z45" s="142"/>
    </row>
    <row r="46" spans="2:26" thickBot="1">
      <c r="B46" s="83"/>
      <c r="C46" s="84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4"/>
      <c r="Q46" s="217"/>
      <c r="R46" s="91">
        <f>IF(COUNTA(Y44:DP47)=0,0,HLOOKUP(R45,Y45:DP47,2,FALSE))</f>
        <v>1000</v>
      </c>
      <c r="S46" s="92">
        <f t="shared" ref="S46" si="38">IF(COUNTA(Y44:DP47)=0,0,HLOOKUP(S44,Y44:DP47,3,FALSE))</f>
        <v>1000</v>
      </c>
      <c r="T46" s="93"/>
      <c r="U46" s="94">
        <f t="array" ref="U46">IF(COUNTA(Y44:DP47)=0,0,IF(ISERROR(HLOOKUP(U47,Y47:DP47,1,FALSE)),0,INDEX(Y46:DP46,MATCH(U45&amp;U47,Y45:DP45&amp;Y47:DP47,0))))</f>
        <v>0</v>
      </c>
      <c r="V46" s="94">
        <f t="array" ref="V46">IF(COUNTA(Y44:DP47)=0,0,IF(ISERROR(HLOOKUP(V47,Y47:DP47,1,FALSE)),0,INDEX(Y46:DP46,MATCH(V45&amp;V47,Y45:DP45&amp;Y47:DP47,0))))</f>
        <v>0</v>
      </c>
      <c r="W46" s="95"/>
      <c r="X46" s="108"/>
      <c r="Y46" s="143">
        <v>1000</v>
      </c>
      <c r="Z46" s="143"/>
    </row>
    <row r="47" spans="2:26" ht="13.9" thickBot="1">
      <c r="B47" s="96"/>
      <c r="C47" s="97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7"/>
      <c r="Q47" s="218"/>
      <c r="R47" s="98" t="str">
        <f>IF(COUNTA(Y44:DP47)=0,"none",HLOOKUP(R45,Y45:DP47,3,FALSE))</f>
        <v>www (-30%)</v>
      </c>
      <c r="S47" s="99" t="str">
        <f t="shared" ref="S47" si="39">IF(COUNTA(Y44:DP47)=0,"none",HLOOKUP(S44,Y44:DP47,4,FALSE))</f>
        <v>www (-30%)</v>
      </c>
      <c r="T47" s="100"/>
      <c r="U47" s="100">
        <f t="array" ref="U47">IF(COUNTA(Y44:DP47)=0,"none",IF($U$2="WAHR",$W$3,Abfrage!$F$4))</f>
        <v>0</v>
      </c>
      <c r="V47" s="100">
        <f t="array" ref="V47">IF(COUNTA(Y44:DP47)=0,"none",IF($U$2="WAHR",$W$3,Abfrage!$F$4))</f>
        <v>0</v>
      </c>
      <c r="W47" s="100">
        <f t="array" ref="W47">IF(COUNTA(Y44:DP47)=0,"none",IF($U$2="WAHR",$W$3,Abfrage!$F$4))</f>
        <v>0</v>
      </c>
      <c r="X47" s="109"/>
      <c r="Y47" s="144" t="s">
        <v>43</v>
      </c>
      <c r="Z47" s="144"/>
    </row>
    <row r="48" spans="2:26" thickBot="1">
      <c r="B48" s="75"/>
      <c r="C48" s="76">
        <v>1000511186</v>
      </c>
      <c r="D48" s="75"/>
      <c r="E48" s="75"/>
      <c r="F48" s="75"/>
      <c r="G48" s="75"/>
      <c r="H48" s="75" t="s">
        <v>61</v>
      </c>
      <c r="I48" s="75" t="s">
        <v>62</v>
      </c>
      <c r="J48" s="75" t="s">
        <v>63</v>
      </c>
      <c r="K48" s="75"/>
      <c r="L48" s="75"/>
      <c r="M48" s="75"/>
      <c r="N48" s="75"/>
      <c r="O48" s="75"/>
      <c r="P48" s="76"/>
      <c r="Q48" s="216"/>
      <c r="R48" s="77">
        <f>IF(COUNTA(Y48:DP51)=0,"01.01.1900",INDEX(Y48:DP48,MATCH(R49,Y49:DP49,0)))</f>
        <v>45849</v>
      </c>
      <c r="S48" s="78">
        <f t="shared" ref="S48" si="40">IF(COUNTA(Y48:DP51)=0,"01.01.1900",MAX(Y48:DP48))</f>
        <v>45849</v>
      </c>
      <c r="T48" s="79"/>
      <c r="U48" s="80" t="str">
        <f t="array" ref="U48">IF(COUNTA(Y48:DP51)=0,"01.01.1900",IF(ISERROR(HLOOKUP(U51,Y51:DP51,1,FALSE)),"01.01.1900",INDEX(Y48:DP48,MATCH(U49&amp;U51,Y49:DP49&amp;Y51:DP51,0))))</f>
        <v>01.01.1900</v>
      </c>
      <c r="V48" s="81">
        <f>IF(COUNTA(Y48:DP51)=0,"01.01.1900",_xlfn.MAXIFS(Y48:DP48,Y51:DP51,V51))</f>
        <v>0</v>
      </c>
      <c r="W48" s="82"/>
      <c r="X48" s="106"/>
      <c r="Y48" s="141">
        <v>45849</v>
      </c>
      <c r="Z48" s="141">
        <v>45849</v>
      </c>
    </row>
    <row r="49" spans="2:26" thickBot="1">
      <c r="B49" s="83"/>
      <c r="C49" s="84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4"/>
      <c r="Q49" s="217"/>
      <c r="R49" s="85">
        <f>IF(COUNTA(Y48:DP51)=0,0,MIN(Y49:DP49))</f>
        <v>1.407</v>
      </c>
      <c r="S49" s="86">
        <f t="shared" ref="S49" si="41">IF(COUNTA(Y48:DP51)=0,0,HLOOKUP(S48,Y48:DP51,2,FALSE))</f>
        <v>5.9359999999999999</v>
      </c>
      <c r="T49" s="87">
        <f>IF(COUNTA(Y48:DP51)=0,0,AVERAGE(Y49:DP49))</f>
        <v>3.6715</v>
      </c>
      <c r="U49" s="88">
        <f>IF(COUNTA(Y48:DP51)=0,0,_xlfn.MINIFS(Y49:DP49,Y51:DP51,U51))</f>
        <v>0</v>
      </c>
      <c r="V49" s="89">
        <f t="array" ref="V49">IF(COUNTA(Y48:DP51)=0,0,IF(ISERROR(HLOOKUP(V51,Y51:DP51,1,FALSE)),0,INDEX(Y49:DP49,MATCH(V48&amp;V51,Y48:DP48&amp;Y51:DP51,0))))</f>
        <v>0</v>
      </c>
      <c r="W49" s="90">
        <f t="array" ref="W49">IF(COUNTA(Y48:DP51)=0,0,IF(ISERROR(HLOOKUP(W51,Y51:DP51,1,FALSE)),0,AVERAGEIF(Y51:DP51,$W51,Y49:DP49)))</f>
        <v>0</v>
      </c>
      <c r="X49" s="107"/>
      <c r="Y49" s="142">
        <v>5.9359999999999999</v>
      </c>
      <c r="Z49" s="142">
        <v>1.407</v>
      </c>
    </row>
    <row r="50" spans="2:26" thickBot="1">
      <c r="B50" s="83"/>
      <c r="C50" s="84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4"/>
      <c r="Q50" s="217"/>
      <c r="R50" s="91">
        <f>IF(COUNTA(Y48:DP51)=0,0,HLOOKUP(R49,Y49:DP51,2,FALSE))</f>
        <v>1000</v>
      </c>
      <c r="S50" s="92">
        <f t="shared" ref="S50" si="42">IF(COUNTA(Y48:DP51)=0,0,HLOOKUP(S48,Y48:DP51,3,FALSE))</f>
        <v>1</v>
      </c>
      <c r="T50" s="93"/>
      <c r="U50" s="94">
        <f t="array" ref="U50">IF(COUNTA(Y48:DP51)=0,0,IF(ISERROR(HLOOKUP(U51,Y51:DP51,1,FALSE)),0,INDEX(Y50:DP50,MATCH(U49&amp;U51,Y49:DP49&amp;Y51:DP51,0))))</f>
        <v>0</v>
      </c>
      <c r="V50" s="94">
        <f t="array" ref="V50">IF(COUNTA(Y48:DP51)=0,0,IF(ISERROR(HLOOKUP(V51,Y51:DP51,1,FALSE)),0,INDEX(Y50:DP50,MATCH(V49&amp;V51,Y49:DP49&amp;Y51:DP51,0))))</f>
        <v>0</v>
      </c>
      <c r="W50" s="95"/>
      <c r="X50" s="108"/>
      <c r="Y50" s="143">
        <v>1</v>
      </c>
      <c r="Z50" s="143">
        <v>1000</v>
      </c>
    </row>
    <row r="51" spans="2:26" ht="13.9" thickBot="1">
      <c r="B51" s="96"/>
      <c r="C51" s="97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7"/>
      <c r="Q51" s="218"/>
      <c r="R51" s="98" t="str">
        <f>IF(COUNTA(Y48:DP51)=0,"none",HLOOKUP(R49,Y49:DP51,3,FALSE))</f>
        <v>www (-30%)</v>
      </c>
      <c r="S51" s="99" t="str">
        <f t="shared" ref="S51" si="43">IF(COUNTA(Y48:DP51)=0,"none",HLOOKUP(S48,Y48:DP51,4,FALSE))</f>
        <v>www (-30%)</v>
      </c>
      <c r="T51" s="100"/>
      <c r="U51" s="100">
        <f t="array" ref="U51">IF(COUNTA(Y48:DP51)=0,"none",IF($U$2="WAHR",$W$3,Abfrage!$F$4))</f>
        <v>0</v>
      </c>
      <c r="V51" s="100">
        <f t="array" ref="V51">IF(COUNTA(Y48:DP51)=0,"none",IF($U$2="WAHR",$W$3,Abfrage!$F$4))</f>
        <v>0</v>
      </c>
      <c r="W51" s="100">
        <f t="array" ref="W51">IF(COUNTA(Y48:DP51)=0,"none",IF($U$2="WAHR",$W$3,Abfrage!$F$4))</f>
        <v>0</v>
      </c>
      <c r="X51" s="109"/>
      <c r="Y51" s="144" t="s">
        <v>43</v>
      </c>
      <c r="Z51" s="144" t="s">
        <v>43</v>
      </c>
    </row>
    <row r="52" spans="2:26" thickBot="1">
      <c r="B52" s="75"/>
      <c r="C52" s="76">
        <v>1000495417</v>
      </c>
      <c r="D52" s="75"/>
      <c r="E52" s="75"/>
      <c r="F52" s="75"/>
      <c r="G52" s="75"/>
      <c r="H52" s="75" t="s">
        <v>61</v>
      </c>
      <c r="I52" s="75" t="s">
        <v>64</v>
      </c>
      <c r="J52" s="75" t="s">
        <v>65</v>
      </c>
      <c r="K52" s="75"/>
      <c r="L52" s="75"/>
      <c r="M52" s="75"/>
      <c r="N52" s="75"/>
      <c r="O52" s="75"/>
      <c r="P52" s="76"/>
      <c r="Q52" s="216"/>
      <c r="R52" s="77">
        <f>IF(COUNTA(Y52:DP55)=0,"01.01.1900",INDEX(Y52:DP52,MATCH(R53,Y53:DP53,0)))</f>
        <v>45707</v>
      </c>
      <c r="S52" s="78">
        <f t="shared" ref="S52" si="44">IF(COUNTA(Y52:DP55)=0,"01.01.1900",MAX(Y52:DP52))</f>
        <v>45849</v>
      </c>
      <c r="T52" s="79"/>
      <c r="U52" s="80" t="str">
        <f t="array" ref="U52">IF(COUNTA(Y52:DP55)=0,"01.01.1900",IF(ISERROR(HLOOKUP(U55,Y55:DP55,1,FALSE)),"01.01.1900",INDEX(Y52:DP52,MATCH(U53&amp;U55,Y53:DP53&amp;Y55:DP55,0))))</f>
        <v>01.01.1900</v>
      </c>
      <c r="V52" s="81">
        <f>IF(COUNTA(Y52:DP55)=0,"01.01.1900",_xlfn.MAXIFS(Y52:DP52,Y55:DP55,V55))</f>
        <v>0</v>
      </c>
      <c r="W52" s="82"/>
      <c r="X52" s="106"/>
      <c r="Y52" s="141">
        <v>45849</v>
      </c>
      <c r="Z52" s="141">
        <v>45707</v>
      </c>
    </row>
    <row r="53" spans="2:26" thickBot="1">
      <c r="B53" s="83"/>
      <c r="C53" s="84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4"/>
      <c r="Q53" s="217"/>
      <c r="R53" s="85">
        <f>IF(COUNTA(Y52:DP55)=0,0,MIN(Y53:DP53))</f>
        <v>0.28999999999999998</v>
      </c>
      <c r="S53" s="86">
        <f t="shared" ref="S53" si="45">IF(COUNTA(Y52:DP55)=0,0,HLOOKUP(S52,Y52:DP55,2,FALSE))</f>
        <v>0.60158</v>
      </c>
      <c r="T53" s="87">
        <f>IF(COUNTA(Y52:DP55)=0,0,AVERAGE(Y53:DP53))</f>
        <v>0.44579000000000002</v>
      </c>
      <c r="U53" s="88">
        <f>IF(COUNTA(Y52:DP55)=0,0,_xlfn.MINIFS(Y53:DP53,Y55:DP55,U55))</f>
        <v>0</v>
      </c>
      <c r="V53" s="89">
        <f t="array" ref="V53">IF(COUNTA(Y52:DP55)=0,0,IF(ISERROR(HLOOKUP(V55,Y55:DP55,1,FALSE)),0,INDEX(Y53:DP53,MATCH(V52&amp;V55,Y52:DP52&amp;Y55:DP55,0))))</f>
        <v>0</v>
      </c>
      <c r="W53" s="90">
        <f t="array" ref="W53">IF(COUNTA(Y52:DP55)=0,0,IF(ISERROR(HLOOKUP(W55,Y55:DP55,1,FALSE)),0,AVERAGEIF(Y55:DP55,$W55,Y53:DP53)))</f>
        <v>0</v>
      </c>
      <c r="X53" s="107"/>
      <c r="Y53" s="142">
        <v>0.60158</v>
      </c>
      <c r="Z53" s="142">
        <v>0.28999999999999998</v>
      </c>
    </row>
    <row r="54" spans="2:26" thickBot="1">
      <c r="B54" s="83"/>
      <c r="C54" s="84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4"/>
      <c r="Q54" s="217"/>
      <c r="R54" s="91">
        <f>IF(COUNTA(Y52:DP55)=0,0,HLOOKUP(R53,Y53:DP55,2,FALSE))</f>
        <v>1</v>
      </c>
      <c r="S54" s="92">
        <f t="shared" ref="S54" si="46">IF(COUNTA(Y52:DP55)=0,0,HLOOKUP(S52,Y52:DP55,3,FALSE))</f>
        <v>50</v>
      </c>
      <c r="T54" s="93"/>
      <c r="U54" s="94">
        <f t="array" ref="U54">IF(COUNTA(Y52:DP55)=0,0,IF(ISERROR(HLOOKUP(U55,Y55:DP55,1,FALSE)),0,INDEX(Y54:DP54,MATCH(U53&amp;U55,Y53:DP53&amp;Y55:DP55,0))))</f>
        <v>0</v>
      </c>
      <c r="V54" s="94">
        <f t="array" ref="V54">IF(COUNTA(Y52:DP55)=0,0,IF(ISERROR(HLOOKUP(V55,Y55:DP55,1,FALSE)),0,INDEX(Y54:DP54,MATCH(V53&amp;V55,Y53:DP53&amp;Y55:DP55,0))))</f>
        <v>0</v>
      </c>
      <c r="W54" s="95"/>
      <c r="X54" s="108"/>
      <c r="Y54" s="143">
        <v>50</v>
      </c>
      <c r="Z54" s="143">
        <v>1</v>
      </c>
    </row>
    <row r="55" spans="2:26" ht="13.9" thickBot="1">
      <c r="B55" s="96"/>
      <c r="C55" s="97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7"/>
      <c r="Q55" s="218"/>
      <c r="R55" s="98" t="str">
        <f>IF(COUNTA(Y52:DP55)=0,"none",HLOOKUP(R53,Y53:DP55,3,FALSE))</f>
        <v>Excel</v>
      </c>
      <c r="S55" s="99" t="str">
        <f t="shared" ref="S55" si="47">IF(COUNTA(Y52:DP55)=0,"none",HLOOKUP(S52,Y52:DP55,4,FALSE))</f>
        <v>www (-30%)</v>
      </c>
      <c r="T55" s="100"/>
      <c r="U55" s="100">
        <f t="array" ref="U55">IF(COUNTA(Y52:DP55)=0,"none",IF($U$2="WAHR",$W$3,Abfrage!$F$4))</f>
        <v>0</v>
      </c>
      <c r="V55" s="100">
        <f t="array" ref="V55">IF(COUNTA(Y52:DP55)=0,"none",IF($U$2="WAHR",$W$3,Abfrage!$F$4))</f>
        <v>0</v>
      </c>
      <c r="W55" s="100">
        <f t="array" ref="W55">IF(COUNTA(Y52:DP55)=0,"none",IF($U$2="WAHR",$W$3,Abfrage!$F$4))</f>
        <v>0</v>
      </c>
      <c r="X55" s="109"/>
      <c r="Y55" s="144" t="s">
        <v>43</v>
      </c>
      <c r="Z55" s="144" t="s">
        <v>66</v>
      </c>
    </row>
    <row r="56" spans="2:26" thickBot="1">
      <c r="B56" s="75"/>
      <c r="C56" s="76">
        <v>1000050022</v>
      </c>
      <c r="D56" s="75"/>
      <c r="E56" s="75"/>
      <c r="F56" s="75"/>
      <c r="G56" s="75"/>
      <c r="H56" s="75" t="s">
        <v>50</v>
      </c>
      <c r="I56" s="75" t="s">
        <v>67</v>
      </c>
      <c r="J56" s="75" t="s">
        <v>67</v>
      </c>
      <c r="K56" s="75"/>
      <c r="L56" s="75"/>
      <c r="M56" s="75"/>
      <c r="N56" s="75"/>
      <c r="O56" s="75"/>
      <c r="P56" s="76"/>
      <c r="Q56" s="216"/>
      <c r="R56" s="77">
        <f>IF(COUNTA(Y56:DP59)=0,"01.01.1900",INDEX(Y56:DP56,MATCH(R57,Y57:DP57,0)))</f>
        <v>44917</v>
      </c>
      <c r="S56" s="78">
        <f t="shared" ref="S56" si="48">IF(COUNTA(Y56:DP59)=0,"01.01.1900",MAX(Y56:DP56))</f>
        <v>44917</v>
      </c>
      <c r="T56" s="79"/>
      <c r="U56" s="80" t="str">
        <f t="array" ref="U56">IF(COUNTA(Y56:DP59)=0,"01.01.1900",IF(ISERROR(HLOOKUP(U59,Y59:DP59,1,FALSE)),"01.01.1900",INDEX(Y56:DP56,MATCH(U57&amp;U59,Y57:DP57&amp;Y59:DP59,0))))</f>
        <v>01.01.1900</v>
      </c>
      <c r="V56" s="81">
        <f>IF(COUNTA(Y56:DP59)=0,"01.01.1900",_xlfn.MAXIFS(Y56:DP56,Y59:DP59,V59))</f>
        <v>0</v>
      </c>
      <c r="W56" s="82"/>
      <c r="X56" s="106"/>
      <c r="Y56" s="141">
        <v>44917</v>
      </c>
      <c r="Z56" s="141"/>
    </row>
    <row r="57" spans="2:26" thickBot="1">
      <c r="B57" s="83"/>
      <c r="C57" s="84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4"/>
      <c r="Q57" s="217"/>
      <c r="R57" s="85">
        <f>IF(COUNTA(Y56:DP59)=0,0,MIN(Y57:DP57))</f>
        <v>0.05</v>
      </c>
      <c r="S57" s="86">
        <f t="shared" ref="S57" si="49">IF(COUNTA(Y56:DP59)=0,0,HLOOKUP(S56,Y56:DP59,2,FALSE))</f>
        <v>0.05</v>
      </c>
      <c r="T57" s="87">
        <f>IF(COUNTA(Y56:DP59)=0,0,AVERAGE(Y57:DP57))</f>
        <v>0.05</v>
      </c>
      <c r="U57" s="88">
        <f>IF(COUNTA(Y56:DP59)=0,0,_xlfn.MINIFS(Y57:DP57,Y59:DP59,U59))</f>
        <v>0</v>
      </c>
      <c r="V57" s="89">
        <f t="array" ref="V57">IF(COUNTA(Y56:DP59)=0,0,IF(ISERROR(HLOOKUP(V59,Y59:DP59,1,FALSE)),0,INDEX(Y57:DP57,MATCH(V56&amp;V59,Y56:DP56&amp;Y59:DP59,0))))</f>
        <v>0</v>
      </c>
      <c r="W57" s="90">
        <f t="array" ref="W57">IF(COUNTA(Y56:DP59)=0,0,IF(ISERROR(HLOOKUP(W59,Y59:DP59,1,FALSE)),0,AVERAGEIF(Y59:DP59,$W59,Y57:DP57)))</f>
        <v>0</v>
      </c>
      <c r="X57" s="107"/>
      <c r="Y57" s="142">
        <v>0.05</v>
      </c>
      <c r="Z57" s="142"/>
    </row>
    <row r="58" spans="2:26" thickBot="1">
      <c r="B58" s="83"/>
      <c r="C58" s="84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4"/>
      <c r="Q58" s="217"/>
      <c r="R58" s="91">
        <f>IF(COUNTA(Y56:DP59)=0,0,HLOOKUP(R57,Y57:DP59,2,FALSE))</f>
        <v>100</v>
      </c>
      <c r="S58" s="92">
        <f t="shared" ref="S58" si="50">IF(COUNTA(Y56:DP59)=0,0,HLOOKUP(S56,Y56:DP59,3,FALSE))</f>
        <v>100</v>
      </c>
      <c r="T58" s="93"/>
      <c r="U58" s="94">
        <f t="array" ref="U58">IF(COUNTA(Y56:DP59)=0,0,IF(ISERROR(HLOOKUP(U59,Y59:DP59,1,FALSE)),0,INDEX(Y58:DP58,MATCH(U57&amp;U59,Y57:DP57&amp;Y59:DP59,0))))</f>
        <v>0</v>
      </c>
      <c r="V58" s="94">
        <f t="array" ref="V58">IF(COUNTA(Y56:DP59)=0,0,IF(ISERROR(HLOOKUP(V59,Y59:DP59,1,FALSE)),0,INDEX(Y58:DP58,MATCH(V57&amp;V59,Y57:DP57&amp;Y59:DP59,0))))</f>
        <v>0</v>
      </c>
      <c r="W58" s="95"/>
      <c r="X58" s="108"/>
      <c r="Y58" s="143">
        <v>100</v>
      </c>
      <c r="Z58" s="143"/>
    </row>
    <row r="59" spans="2:26" ht="13.9" thickBot="1">
      <c r="B59" s="96"/>
      <c r="C59" s="97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7"/>
      <c r="Q59" s="218"/>
      <c r="R59" s="98" t="str">
        <f>IF(COUNTA(Y56:DP59)=0,"none",HLOOKUP(R57,Y57:DP59,3,FALSE))</f>
        <v>SAP</v>
      </c>
      <c r="S59" s="99" t="str">
        <f t="shared" ref="S59" si="51">IF(COUNTA(Y56:DP59)=0,"none",HLOOKUP(S56,Y56:DP59,4,FALSE))</f>
        <v>SAP</v>
      </c>
      <c r="T59" s="100"/>
      <c r="U59" s="100">
        <f t="array" ref="U59">IF(COUNTA(Y56:DP59)=0,"none",IF($U$2="WAHR",$W$3,Abfrage!$F$4))</f>
        <v>0</v>
      </c>
      <c r="V59" s="100">
        <f t="array" ref="V59">IF(COUNTA(Y56:DP59)=0,"none",IF($U$2="WAHR",$W$3,Abfrage!$F$4))</f>
        <v>0</v>
      </c>
      <c r="W59" s="100">
        <f t="array" ref="W59">IF(COUNTA(Y56:DP59)=0,"none",IF($U$2="WAHR",$W$3,Abfrage!$F$4))</f>
        <v>0</v>
      </c>
      <c r="X59" s="109"/>
      <c r="Y59" s="144" t="s">
        <v>47</v>
      </c>
      <c r="Z59" s="144"/>
    </row>
    <row r="60" spans="2:26" thickBot="1">
      <c r="B60" s="75"/>
      <c r="C60" s="76">
        <v>1000522834</v>
      </c>
      <c r="D60" s="75"/>
      <c r="E60" s="75"/>
      <c r="F60" s="75"/>
      <c r="G60" s="75"/>
      <c r="H60" s="75" t="s">
        <v>50</v>
      </c>
      <c r="I60" s="75" t="s">
        <v>68</v>
      </c>
      <c r="J60" s="75" t="s">
        <v>69</v>
      </c>
      <c r="K60" s="75"/>
      <c r="L60" s="75"/>
      <c r="M60" s="75"/>
      <c r="N60" s="75"/>
      <c r="O60" s="75"/>
      <c r="P60" s="76"/>
      <c r="Q60" s="216"/>
      <c r="R60" s="77">
        <f>IF(COUNTA(Y60:DP63)=0,"01.01.1900",INDEX(Y60:DP60,MATCH(R61,Y61:DP61,0)))</f>
        <v>45849</v>
      </c>
      <c r="S60" s="78">
        <f t="shared" ref="S60" si="52">IF(COUNTA(Y60:DP63)=0,"01.01.1900",MAX(Y60:DP60))</f>
        <v>45849</v>
      </c>
      <c r="T60" s="79"/>
      <c r="U60" s="80" t="str">
        <f t="array" ref="U60">IF(COUNTA(Y60:DP63)=0,"01.01.1900",IF(ISERROR(HLOOKUP(U63,Y63:DP63,1,FALSE)),"01.01.1900",INDEX(Y60:DP60,MATCH(U61&amp;U63,Y61:DP61&amp;Y63:DP63,0))))</f>
        <v>01.01.1900</v>
      </c>
      <c r="V60" s="81">
        <f>IF(COUNTA(Y60:DP63)=0,"01.01.1900",_xlfn.MAXIFS(Y60:DP60,Y63:DP63,V63))</f>
        <v>0</v>
      </c>
      <c r="W60" s="82"/>
      <c r="X60" s="106"/>
      <c r="Y60" s="141">
        <v>45849</v>
      </c>
      <c r="Z60" s="141"/>
    </row>
    <row r="61" spans="2:26" thickBot="1">
      <c r="B61" s="83"/>
      <c r="C61" s="84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4"/>
      <c r="Q61" s="217"/>
      <c r="R61" s="85">
        <f>IF(COUNTA(Y60:DP63)=0,0,MIN(Y61:DP61))</f>
        <v>6.4399999999999999E-2</v>
      </c>
      <c r="S61" s="86">
        <f t="shared" ref="S61" si="53">IF(COUNTA(Y60:DP63)=0,0,HLOOKUP(S60,Y60:DP63,2,FALSE))</f>
        <v>6.4399999999999999E-2</v>
      </c>
      <c r="T61" s="87">
        <f>IF(COUNTA(Y60:DP63)=0,0,AVERAGE(Y61:DP61))</f>
        <v>6.4399999999999999E-2</v>
      </c>
      <c r="U61" s="88">
        <f>IF(COUNTA(Y60:DP63)=0,0,_xlfn.MINIFS(Y61:DP61,Y63:DP63,U63))</f>
        <v>0</v>
      </c>
      <c r="V61" s="89">
        <f t="array" ref="V61">IF(COUNTA(Y60:DP63)=0,0,IF(ISERROR(HLOOKUP(V63,Y63:DP63,1,FALSE)),0,INDEX(Y61:DP61,MATCH(V60&amp;V63,Y60:DP60&amp;Y63:DP63,0))))</f>
        <v>0</v>
      </c>
      <c r="W61" s="90">
        <f t="array" ref="W61">IF(COUNTA(Y60:DP63)=0,0,IF(ISERROR(HLOOKUP(W63,Y63:DP63,1,FALSE)),0,AVERAGEIF(Y63:DP63,$W63,Y61:DP61)))</f>
        <v>0</v>
      </c>
      <c r="X61" s="107"/>
      <c r="Y61" s="142">
        <v>6.4399999999999999E-2</v>
      </c>
      <c r="Z61" s="142"/>
    </row>
    <row r="62" spans="2:26" thickBot="1">
      <c r="B62" s="83"/>
      <c r="C62" s="84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4"/>
      <c r="Q62" s="217"/>
      <c r="R62" s="91">
        <f>IF(COUNTA(Y60:DP63)=0,0,HLOOKUP(R61,Y61:DP63,2,FALSE))</f>
        <v>1000</v>
      </c>
      <c r="S62" s="92">
        <f t="shared" ref="S62" si="54">IF(COUNTA(Y60:DP63)=0,0,HLOOKUP(S60,Y60:DP63,3,FALSE))</f>
        <v>1000</v>
      </c>
      <c r="T62" s="93"/>
      <c r="U62" s="94">
        <f t="array" ref="U62">IF(COUNTA(Y60:DP63)=0,0,IF(ISERROR(HLOOKUP(U63,Y63:DP63,1,FALSE)),0,INDEX(Y62:DP62,MATCH(U61&amp;U63,Y61:DP61&amp;Y63:DP63,0))))</f>
        <v>0</v>
      </c>
      <c r="V62" s="94">
        <f t="array" ref="V62">IF(COUNTA(Y60:DP63)=0,0,IF(ISERROR(HLOOKUP(V63,Y63:DP63,1,FALSE)),0,INDEX(Y62:DP62,MATCH(V61&amp;V63,Y61:DP61&amp;Y63:DP63,0))))</f>
        <v>0</v>
      </c>
      <c r="W62" s="95"/>
      <c r="X62" s="108"/>
      <c r="Y62" s="143">
        <v>1000</v>
      </c>
      <c r="Z62" s="143"/>
    </row>
    <row r="63" spans="2:26" ht="13.9" thickBot="1">
      <c r="B63" s="96"/>
      <c r="C63" s="97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7"/>
      <c r="Q63" s="218"/>
      <c r="R63" s="98" t="str">
        <f>IF(COUNTA(Y60:DP63)=0,"none",HLOOKUP(R61,Y61:DP63,3,FALSE))</f>
        <v>www (-30%)</v>
      </c>
      <c r="S63" s="99" t="str">
        <f t="shared" ref="S63" si="55">IF(COUNTA(Y60:DP63)=0,"none",HLOOKUP(S60,Y60:DP63,4,FALSE))</f>
        <v>www (-30%)</v>
      </c>
      <c r="T63" s="100"/>
      <c r="U63" s="100">
        <f t="array" ref="U63">IF(COUNTA(Y60:DP63)=0,"none",IF($U$2="WAHR",$W$3,Abfrage!$F$4))</f>
        <v>0</v>
      </c>
      <c r="V63" s="100">
        <f t="array" ref="V63">IF(COUNTA(Y60:DP63)=0,"none",IF($U$2="WAHR",$W$3,Abfrage!$F$4))</f>
        <v>0</v>
      </c>
      <c r="W63" s="100">
        <f t="array" ref="W63">IF(COUNTA(Y60:DP63)=0,"none",IF($U$2="WAHR",$W$3,Abfrage!$F$4))</f>
        <v>0</v>
      </c>
      <c r="X63" s="109"/>
      <c r="Y63" s="144" t="s">
        <v>43</v>
      </c>
      <c r="Z63" s="144"/>
    </row>
    <row r="64" spans="2:26" thickBot="1">
      <c r="B64" s="75"/>
      <c r="C64" s="76">
        <v>1000522833</v>
      </c>
      <c r="D64" s="75"/>
      <c r="E64" s="75"/>
      <c r="F64" s="75"/>
      <c r="G64" s="75"/>
      <c r="H64" s="75" t="s">
        <v>50</v>
      </c>
      <c r="I64" s="75" t="s">
        <v>68</v>
      </c>
      <c r="J64" s="75" t="s">
        <v>70</v>
      </c>
      <c r="K64" s="75"/>
      <c r="L64" s="75"/>
      <c r="M64" s="75"/>
      <c r="N64" s="75"/>
      <c r="O64" s="75"/>
      <c r="P64" s="76"/>
      <c r="Q64" s="216"/>
      <c r="R64" s="77">
        <f>IF(COUNTA(Y64:DP67)=0,"01.01.1900",INDEX(Y64:DP64,MATCH(R65,Y65:DP65,0)))</f>
        <v>45849</v>
      </c>
      <c r="S64" s="78">
        <f t="shared" ref="S64" si="56">IF(COUNTA(Y64:DP67)=0,"01.01.1900",MAX(Y64:DP64))</f>
        <v>45849</v>
      </c>
      <c r="T64" s="79"/>
      <c r="U64" s="80" t="str">
        <f t="array" ref="U64">IF(COUNTA(Y64:DP67)=0,"01.01.1900",IF(ISERROR(HLOOKUP(U67,Y67:DP67,1,FALSE)),"01.01.1900",INDEX(Y64:DP64,MATCH(U65&amp;U67,Y65:DP65&amp;Y67:DP67,0))))</f>
        <v>01.01.1900</v>
      </c>
      <c r="V64" s="81">
        <f>IF(COUNTA(Y64:DP67)=0,"01.01.1900",_xlfn.MAXIFS(Y64:DP64,Y67:DP67,V67))</f>
        <v>0</v>
      </c>
      <c r="W64" s="82"/>
      <c r="X64" s="106"/>
      <c r="Y64" s="141">
        <v>45849</v>
      </c>
      <c r="Z64" s="141"/>
    </row>
    <row r="65" spans="2:26" thickBot="1">
      <c r="B65" s="83"/>
      <c r="C65" s="84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4"/>
      <c r="Q65" s="217"/>
      <c r="R65" s="85">
        <f>IF(COUNTA(Y64:DP67)=0,0,MIN(Y65:DP65))</f>
        <v>0.112</v>
      </c>
      <c r="S65" s="86">
        <f t="shared" ref="S65" si="57">IF(COUNTA(Y64:DP67)=0,0,HLOOKUP(S64,Y64:DP67,2,FALSE))</f>
        <v>0.112</v>
      </c>
      <c r="T65" s="87">
        <f>IF(COUNTA(Y64:DP67)=0,0,AVERAGE(Y65:DP65))</f>
        <v>0.112</v>
      </c>
      <c r="U65" s="88">
        <f>IF(COUNTA(Y64:DP67)=0,0,_xlfn.MINIFS(Y65:DP65,Y67:DP67,U67))</f>
        <v>0</v>
      </c>
      <c r="V65" s="89">
        <f t="array" ref="V65">IF(COUNTA(Y64:DP67)=0,0,IF(ISERROR(HLOOKUP(V67,Y67:DP67,1,FALSE)),0,INDEX(Y65:DP65,MATCH(V64&amp;V67,Y64:DP64&amp;Y67:DP67,0))))</f>
        <v>0</v>
      </c>
      <c r="W65" s="90">
        <f t="array" ref="W65">IF(COUNTA(Y64:DP67)=0,0,IF(ISERROR(HLOOKUP(W67,Y67:DP67,1,FALSE)),0,AVERAGEIF(Y67:DP67,$W67,Y65:DP65)))</f>
        <v>0</v>
      </c>
      <c r="X65" s="107"/>
      <c r="Y65" s="142">
        <v>0.112</v>
      </c>
      <c r="Z65" s="142"/>
    </row>
    <row r="66" spans="2:26" thickBot="1">
      <c r="B66" s="83"/>
      <c r="C66" s="84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4"/>
      <c r="Q66" s="217"/>
      <c r="R66" s="91">
        <f>IF(COUNTA(Y64:DP67)=0,0,HLOOKUP(R65,Y65:DP67,2,FALSE))</f>
        <v>1000</v>
      </c>
      <c r="S66" s="92">
        <f t="shared" ref="S66" si="58">IF(COUNTA(Y64:DP67)=0,0,HLOOKUP(S64,Y64:DP67,3,FALSE))</f>
        <v>1000</v>
      </c>
      <c r="T66" s="93"/>
      <c r="U66" s="94">
        <f t="array" ref="U66">IF(COUNTA(Y64:DP67)=0,0,IF(ISERROR(HLOOKUP(U67,Y67:DP67,1,FALSE)),0,INDEX(Y66:DP66,MATCH(U65&amp;U67,Y65:DP65&amp;Y67:DP67,0))))</f>
        <v>0</v>
      </c>
      <c r="V66" s="94">
        <f t="array" ref="V66">IF(COUNTA(Y64:DP67)=0,0,IF(ISERROR(HLOOKUP(V67,Y67:DP67,1,FALSE)),0,INDEX(Y66:DP66,MATCH(V65&amp;V67,Y65:DP65&amp;Y67:DP67,0))))</f>
        <v>0</v>
      </c>
      <c r="W66" s="95"/>
      <c r="X66" s="108"/>
      <c r="Y66" s="143">
        <v>1000</v>
      </c>
      <c r="Z66" s="143"/>
    </row>
    <row r="67" spans="2:26" ht="13.9" thickBot="1">
      <c r="B67" s="96"/>
      <c r="C67" s="97"/>
      <c r="D67" s="96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97"/>
      <c r="Q67" s="218"/>
      <c r="R67" s="98" t="str">
        <f>IF(COUNTA(Y64:DP67)=0,"none",HLOOKUP(R65,Y65:DP67,3,FALSE))</f>
        <v>www (-30%)</v>
      </c>
      <c r="S67" s="99" t="str">
        <f t="shared" ref="S67" si="59">IF(COUNTA(Y64:DP67)=0,"none",HLOOKUP(S64,Y64:DP67,4,FALSE))</f>
        <v>www (-30%)</v>
      </c>
      <c r="T67" s="100"/>
      <c r="U67" s="100">
        <f t="array" ref="U67">IF(COUNTA(Y64:DP67)=0,"none",IF($U$2="WAHR",$W$3,Abfrage!$F$4))</f>
        <v>0</v>
      </c>
      <c r="V67" s="100">
        <f t="array" ref="V67">IF(COUNTA(Y64:DP67)=0,"none",IF($U$2="WAHR",$W$3,Abfrage!$F$4))</f>
        <v>0</v>
      </c>
      <c r="W67" s="100">
        <f t="array" ref="W67">IF(COUNTA(Y64:DP67)=0,"none",IF($U$2="WAHR",$W$3,Abfrage!$F$4))</f>
        <v>0</v>
      </c>
      <c r="X67" s="109"/>
      <c r="Y67" s="144" t="s">
        <v>43</v>
      </c>
      <c r="Z67" s="144"/>
    </row>
    <row r="68" spans="2:26" thickBot="1">
      <c r="B68" s="75"/>
      <c r="C68" s="76">
        <v>1000522835</v>
      </c>
      <c r="D68" s="75"/>
      <c r="E68" s="75"/>
      <c r="F68" s="75"/>
      <c r="G68" s="75"/>
      <c r="H68" s="75" t="s">
        <v>44</v>
      </c>
      <c r="I68" s="75" t="s">
        <v>68</v>
      </c>
      <c r="J68" s="75" t="s">
        <v>71</v>
      </c>
      <c r="K68" s="75"/>
      <c r="L68" s="75"/>
      <c r="M68" s="75"/>
      <c r="N68" s="75"/>
      <c r="O68" s="75"/>
      <c r="P68" s="76"/>
      <c r="Q68" s="216"/>
      <c r="R68" s="77">
        <f>IF(COUNTA(Y68:DP71)=0,"01.01.1900",INDEX(Y68:DP68,MATCH(R69,Y69:DP69,0)))</f>
        <v>45849</v>
      </c>
      <c r="S68" s="78">
        <f t="shared" ref="S68" si="60">IF(COUNTA(Y68:DP71)=0,"01.01.1900",MAX(Y68:DP68))</f>
        <v>45849</v>
      </c>
      <c r="T68" s="79"/>
      <c r="U68" s="80" t="str">
        <f t="array" ref="U68">IF(COUNTA(Y68:DP71)=0,"01.01.1900",IF(ISERROR(HLOOKUP(U71,Y71:DP71,1,FALSE)),"01.01.1900",INDEX(Y68:DP68,MATCH(U69&amp;U71,Y69:DP69&amp;Y71:DP71,0))))</f>
        <v>01.01.1900</v>
      </c>
      <c r="V68" s="81">
        <f>IF(COUNTA(Y68:DP71)=0,"01.01.1900",_xlfn.MAXIFS(Y68:DP68,Y71:DP71,V71))</f>
        <v>0</v>
      </c>
      <c r="W68" s="82"/>
      <c r="X68" s="106"/>
      <c r="Y68" s="141">
        <v>45849</v>
      </c>
      <c r="Z68" s="141"/>
    </row>
    <row r="69" spans="2:26" thickBot="1">
      <c r="B69" s="83"/>
      <c r="C69" s="84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4"/>
      <c r="Q69" s="217"/>
      <c r="R69" s="85">
        <f>IF(COUNTA(Y68:DP71)=0,0,MIN(Y69:DP69))</f>
        <v>0.47599999999999998</v>
      </c>
      <c r="S69" s="86">
        <f t="shared" ref="S69" si="61">IF(COUNTA(Y68:DP71)=0,0,HLOOKUP(S68,Y68:DP71,2,FALSE))</f>
        <v>0.47599999999999998</v>
      </c>
      <c r="T69" s="87">
        <f>IF(COUNTA(Y68:DP71)=0,0,AVERAGE(Y69:DP69))</f>
        <v>0.47599999999999998</v>
      </c>
      <c r="U69" s="88">
        <f>IF(COUNTA(Y68:DP71)=0,0,_xlfn.MINIFS(Y69:DP69,Y71:DP71,U71))</f>
        <v>0</v>
      </c>
      <c r="V69" s="89">
        <f t="array" ref="V69">IF(COUNTA(Y68:DP71)=0,0,IF(ISERROR(HLOOKUP(V71,Y71:DP71,1,FALSE)),0,INDEX(Y69:DP69,MATCH(V68&amp;V71,Y68:DP68&amp;Y71:DP71,0))))</f>
        <v>0</v>
      </c>
      <c r="W69" s="90">
        <f t="array" ref="W69">IF(COUNTA(Y68:DP71)=0,0,IF(ISERROR(HLOOKUP(W71,Y71:DP71,1,FALSE)),0,AVERAGEIF(Y71:DP71,$W71,Y69:DP69)))</f>
        <v>0</v>
      </c>
      <c r="X69" s="107"/>
      <c r="Y69" s="142">
        <v>0.47599999999999998</v>
      </c>
      <c r="Z69" s="142"/>
    </row>
    <row r="70" spans="2:26" thickBot="1">
      <c r="B70" s="83"/>
      <c r="C70" s="84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4"/>
      <c r="Q70" s="217"/>
      <c r="R70" s="91">
        <f>IF(COUNTA(Y68:DP71)=0,0,HLOOKUP(R69,Y69:DP71,2,FALSE))</f>
        <v>1000</v>
      </c>
      <c r="S70" s="92">
        <f t="shared" ref="S70" si="62">IF(COUNTA(Y68:DP71)=0,0,HLOOKUP(S68,Y68:DP71,3,FALSE))</f>
        <v>1000</v>
      </c>
      <c r="T70" s="93"/>
      <c r="U70" s="94">
        <f t="array" ref="U70">IF(COUNTA(Y68:DP71)=0,0,IF(ISERROR(HLOOKUP(U71,Y71:DP71,1,FALSE)),0,INDEX(Y70:DP70,MATCH(U69&amp;U71,Y69:DP69&amp;Y71:DP71,0))))</f>
        <v>0</v>
      </c>
      <c r="V70" s="94">
        <f t="array" ref="V70">IF(COUNTA(Y68:DP71)=0,0,IF(ISERROR(HLOOKUP(V71,Y71:DP71,1,FALSE)),0,INDEX(Y70:DP70,MATCH(V69&amp;V71,Y69:DP69&amp;Y71:DP71,0))))</f>
        <v>0</v>
      </c>
      <c r="W70" s="95"/>
      <c r="X70" s="108"/>
      <c r="Y70" s="143">
        <v>1000</v>
      </c>
      <c r="Z70" s="143"/>
    </row>
    <row r="71" spans="2:26" ht="13.9" thickBot="1">
      <c r="B71" s="96"/>
      <c r="C71" s="97"/>
      <c r="D71" s="96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97"/>
      <c r="Q71" s="218"/>
      <c r="R71" s="98" t="str">
        <f>IF(COUNTA(Y68:DP71)=0,"none",HLOOKUP(R69,Y69:DP71,3,FALSE))</f>
        <v>www (-30%)</v>
      </c>
      <c r="S71" s="99" t="str">
        <f t="shared" ref="S71" si="63">IF(COUNTA(Y68:DP71)=0,"none",HLOOKUP(S68,Y68:DP71,4,FALSE))</f>
        <v>www (-30%)</v>
      </c>
      <c r="T71" s="100"/>
      <c r="U71" s="100">
        <f t="array" ref="U71">IF(COUNTA(Y68:DP71)=0,"none",IF($U$2="WAHR",$W$3,Abfrage!$F$4))</f>
        <v>0</v>
      </c>
      <c r="V71" s="100">
        <f t="array" ref="V71">IF(COUNTA(Y68:DP71)=0,"none",IF($U$2="WAHR",$W$3,Abfrage!$F$4))</f>
        <v>0</v>
      </c>
      <c r="W71" s="100">
        <f t="array" ref="W71">IF(COUNTA(Y68:DP71)=0,"none",IF($U$2="WAHR",$W$3,Abfrage!$F$4))</f>
        <v>0</v>
      </c>
      <c r="X71" s="109"/>
      <c r="Y71" s="144" t="s">
        <v>43</v>
      </c>
      <c r="Z71" s="144"/>
    </row>
    <row r="72" spans="2:26" thickBot="1">
      <c r="B72" s="75"/>
      <c r="C72" s="76">
        <v>1000495424</v>
      </c>
      <c r="D72" s="75"/>
      <c r="E72" s="75"/>
      <c r="F72" s="75"/>
      <c r="G72" s="75"/>
      <c r="H72" s="75" t="s">
        <v>72</v>
      </c>
      <c r="I72" s="75" t="s">
        <v>64</v>
      </c>
      <c r="J72" s="75" t="s">
        <v>73</v>
      </c>
      <c r="K72" s="75"/>
      <c r="L72" s="75"/>
      <c r="M72" s="75"/>
      <c r="N72" s="75"/>
      <c r="O72" s="75"/>
      <c r="P72" s="76"/>
      <c r="Q72" s="216"/>
      <c r="R72" s="77">
        <f>IF(COUNTA(Y72:DP75)=0,"01.01.1900",INDEX(Y72:DP72,MATCH(R73,Y73:DP73,0)))</f>
        <v>45849</v>
      </c>
      <c r="S72" s="78">
        <f t="shared" ref="S72" si="64">IF(COUNTA(Y72:DP75)=0,"01.01.1900",MAX(Y72:DP72))</f>
        <v>45849</v>
      </c>
      <c r="T72" s="79"/>
      <c r="U72" s="80" t="str">
        <f t="array" ref="U72">IF(COUNTA(Y72:DP75)=0,"01.01.1900",IF(ISERROR(HLOOKUP(U75,Y75:DP75,1,FALSE)),"01.01.1900",INDEX(Y72:DP72,MATCH(U73&amp;U75,Y73:DP73&amp;Y75:DP75,0))))</f>
        <v>01.01.1900</v>
      </c>
      <c r="V72" s="81">
        <f>IF(COUNTA(Y72:DP75)=0,"01.01.1900",_xlfn.MAXIFS(Y72:DP72,Y75:DP75,V75))</f>
        <v>0</v>
      </c>
      <c r="W72" s="82"/>
      <c r="X72" s="106"/>
      <c r="Y72" s="141">
        <v>45707</v>
      </c>
      <c r="Z72" s="141">
        <v>45849</v>
      </c>
    </row>
    <row r="73" spans="2:26" thickBot="1">
      <c r="B73" s="83"/>
      <c r="C73" s="84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4"/>
      <c r="Q73" s="217"/>
      <c r="R73" s="85">
        <f>IF(COUNTA(Y72:DP75)=0,0,MIN(Y73:DP73))</f>
        <v>0.29554000000000002</v>
      </c>
      <c r="S73" s="86">
        <f t="shared" ref="S73" si="65">IF(COUNTA(Y72:DP75)=0,0,HLOOKUP(S72,Y72:DP75,2,FALSE))</f>
        <v>0.29554000000000002</v>
      </c>
      <c r="T73" s="87">
        <f>IF(COUNTA(Y72:DP75)=0,0,AVERAGE(Y73:DP73))</f>
        <v>0.48777000000000004</v>
      </c>
      <c r="U73" s="88">
        <f>IF(COUNTA(Y72:DP75)=0,0,_xlfn.MINIFS(Y73:DP73,Y75:DP75,U75))</f>
        <v>0</v>
      </c>
      <c r="V73" s="89">
        <f t="array" ref="V73">IF(COUNTA(Y72:DP75)=0,0,IF(ISERROR(HLOOKUP(V75,Y75:DP75,1,FALSE)),0,INDEX(Y73:DP73,MATCH(V72&amp;V75,Y72:DP72&amp;Y75:DP75,0))))</f>
        <v>0</v>
      </c>
      <c r="W73" s="90">
        <f t="array" ref="W73">IF(COUNTA(Y72:DP75)=0,0,IF(ISERROR(HLOOKUP(W75,Y75:DP75,1,FALSE)),0,AVERAGEIF(Y75:DP75,$W75,Y73:DP73)))</f>
        <v>0</v>
      </c>
      <c r="X73" s="107"/>
      <c r="Y73" s="142">
        <v>0.68</v>
      </c>
      <c r="Z73" s="142">
        <v>0.29554000000000002</v>
      </c>
    </row>
    <row r="74" spans="2:26" thickBot="1">
      <c r="B74" s="83"/>
      <c r="C74" s="84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4"/>
      <c r="Q74" s="217"/>
      <c r="R74" s="91">
        <f>IF(COUNTA(Y72:DP75)=0,0,HLOOKUP(R73,Y73:DP75,2,FALSE))</f>
        <v>50</v>
      </c>
      <c r="S74" s="92">
        <f t="shared" ref="S74" si="66">IF(COUNTA(Y72:DP75)=0,0,HLOOKUP(S72,Y72:DP75,3,FALSE))</f>
        <v>50</v>
      </c>
      <c r="T74" s="93"/>
      <c r="U74" s="94">
        <f t="array" ref="U74">IF(COUNTA(Y72:DP75)=0,0,IF(ISERROR(HLOOKUP(U75,Y75:DP75,1,FALSE)),0,INDEX(Y74:DP74,MATCH(U73&amp;U75,Y73:DP73&amp;Y75:DP75,0))))</f>
        <v>0</v>
      </c>
      <c r="V74" s="94">
        <f t="array" ref="V74">IF(COUNTA(Y72:DP75)=0,0,IF(ISERROR(HLOOKUP(V75,Y75:DP75,1,FALSE)),0,INDEX(Y74:DP74,MATCH(V73&amp;V75,Y73:DP73&amp;Y75:DP75,0))))</f>
        <v>0</v>
      </c>
      <c r="W74" s="95"/>
      <c r="X74" s="108"/>
      <c r="Y74" s="143">
        <v>0</v>
      </c>
      <c r="Z74" s="143">
        <v>50</v>
      </c>
    </row>
    <row r="75" spans="2:26" ht="13.9" thickBot="1">
      <c r="B75" s="96"/>
      <c r="C75" s="97"/>
      <c r="D75" s="96"/>
      <c r="E75" s="96"/>
      <c r="F75" s="96"/>
      <c r="G75" s="96"/>
      <c r="H75" s="96"/>
      <c r="I75" s="96"/>
      <c r="J75" s="96"/>
      <c r="K75" s="96"/>
      <c r="L75" s="96"/>
      <c r="M75" s="96"/>
      <c r="N75" s="96"/>
      <c r="O75" s="96"/>
      <c r="P75" s="97"/>
      <c r="Q75" s="218"/>
      <c r="R75" s="98" t="str">
        <f>IF(COUNTA(Y72:DP75)=0,"none",HLOOKUP(R73,Y73:DP75,3,FALSE))</f>
        <v>www (-30%)</v>
      </c>
      <c r="S75" s="99" t="str">
        <f t="shared" ref="S75" si="67">IF(COUNTA(Y72:DP75)=0,"none",HLOOKUP(S72,Y72:DP75,4,FALSE))</f>
        <v>www (-30%)</v>
      </c>
      <c r="T75" s="100"/>
      <c r="U75" s="100">
        <f t="array" ref="U75">IF(COUNTA(Y72:DP75)=0,"none",IF($U$2="WAHR",$W$3,Abfrage!$F$4))</f>
        <v>0</v>
      </c>
      <c r="V75" s="100">
        <f t="array" ref="V75">IF(COUNTA(Y72:DP75)=0,"none",IF($U$2="WAHR",$W$3,Abfrage!$F$4))</f>
        <v>0</v>
      </c>
      <c r="W75" s="100">
        <f t="array" ref="W75">IF(COUNTA(Y72:DP75)=0,"none",IF($U$2="WAHR",$W$3,Abfrage!$F$4))</f>
        <v>0</v>
      </c>
      <c r="X75" s="109"/>
      <c r="Y75" s="144" t="s">
        <v>66</v>
      </c>
      <c r="Z75" s="144" t="s">
        <v>43</v>
      </c>
    </row>
    <row r="76" spans="2:26" thickBot="1">
      <c r="B76" s="75"/>
      <c r="C76" s="76">
        <v>1000495430</v>
      </c>
      <c r="D76" s="75"/>
      <c r="E76" s="75"/>
      <c r="F76" s="75"/>
      <c r="G76" s="75"/>
      <c r="H76" s="75" t="s">
        <v>61</v>
      </c>
      <c r="I76" s="75" t="s">
        <v>64</v>
      </c>
      <c r="J76" s="75" t="s">
        <v>74</v>
      </c>
      <c r="K76" s="75"/>
      <c r="L76" s="75"/>
      <c r="M76" s="75"/>
      <c r="N76" s="75"/>
      <c r="O76" s="75"/>
      <c r="P76" s="76"/>
      <c r="Q76" s="216"/>
      <c r="R76" s="77">
        <f>IF(COUNTA(Y76:DP79)=0,"01.01.1900",INDEX(Y76:DP76,MATCH(R77,Y77:DP77,0)))</f>
        <v>45707</v>
      </c>
      <c r="S76" s="78">
        <f t="shared" ref="S76" si="68">IF(COUNTA(Y76:DP79)=0,"01.01.1900",MAX(Y76:DP76))</f>
        <v>45707</v>
      </c>
      <c r="T76" s="79"/>
      <c r="U76" s="80" t="str">
        <f t="array" ref="U76">IF(COUNTA(Y76:DP79)=0,"01.01.1900",IF(ISERROR(HLOOKUP(U79,Y79:DP79,1,FALSE)),"01.01.1900",INDEX(Y76:DP76,MATCH(U77&amp;U79,Y77:DP77&amp;Y79:DP79,0))))</f>
        <v>01.01.1900</v>
      </c>
      <c r="V76" s="81">
        <f>IF(COUNTA(Y76:DP79)=0,"01.01.1900",_xlfn.MAXIFS(Y76:DP76,Y79:DP79,V79))</f>
        <v>0</v>
      </c>
      <c r="W76" s="82"/>
      <c r="X76" s="106"/>
      <c r="Y76" s="141">
        <v>45707</v>
      </c>
      <c r="Z76" s="141"/>
    </row>
    <row r="77" spans="2:26" thickBot="1">
      <c r="B77" s="83"/>
      <c r="C77" s="84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4"/>
      <c r="Q77" s="217"/>
      <c r="R77" s="85">
        <f>IF(COUNTA(Y76:DP79)=0,0,MIN(Y77:DP77))</f>
        <v>2</v>
      </c>
      <c r="S77" s="86">
        <f t="shared" ref="S77" si="69">IF(COUNTA(Y76:DP79)=0,0,HLOOKUP(S76,Y76:DP79,2,FALSE))</f>
        <v>2</v>
      </c>
      <c r="T77" s="87">
        <f>IF(COUNTA(Y76:DP79)=0,0,AVERAGE(Y77:DP77))</f>
        <v>2</v>
      </c>
      <c r="U77" s="88">
        <f>IF(COUNTA(Y76:DP79)=0,0,_xlfn.MINIFS(Y77:DP77,Y79:DP79,U79))</f>
        <v>0</v>
      </c>
      <c r="V77" s="89">
        <f t="array" ref="V77">IF(COUNTA(Y76:DP79)=0,0,IF(ISERROR(HLOOKUP(V79,Y79:DP79,1,FALSE)),0,INDEX(Y77:DP77,MATCH(V76&amp;V79,Y76:DP76&amp;Y79:DP79,0))))</f>
        <v>0</v>
      </c>
      <c r="W77" s="90">
        <f t="array" ref="W77">IF(COUNTA(Y76:DP79)=0,0,IF(ISERROR(HLOOKUP(W79,Y79:DP79,1,FALSE)),0,AVERAGEIF(Y79:DP79,$W79,Y77:DP77)))</f>
        <v>0</v>
      </c>
      <c r="X77" s="107"/>
      <c r="Y77" s="142">
        <v>2</v>
      </c>
      <c r="Z77" s="142"/>
    </row>
    <row r="78" spans="2:26" thickBot="1">
      <c r="B78" s="83"/>
      <c r="C78" s="84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4"/>
      <c r="Q78" s="217"/>
      <c r="R78" s="91">
        <f>IF(COUNTA(Y76:DP79)=0,0,HLOOKUP(R77,Y77:DP79,2,FALSE))</f>
        <v>0</v>
      </c>
      <c r="S78" s="92">
        <f t="shared" ref="S78" si="70">IF(COUNTA(Y76:DP79)=0,0,HLOOKUP(S76,Y76:DP79,3,FALSE))</f>
        <v>0</v>
      </c>
      <c r="T78" s="93"/>
      <c r="U78" s="94">
        <f t="array" ref="U78">IF(COUNTA(Y76:DP79)=0,0,IF(ISERROR(HLOOKUP(U79,Y79:DP79,1,FALSE)),0,INDEX(Y78:DP78,MATCH(U77&amp;U79,Y77:DP77&amp;Y79:DP79,0))))</f>
        <v>0</v>
      </c>
      <c r="V78" s="94">
        <f t="array" ref="V78">IF(COUNTA(Y76:DP79)=0,0,IF(ISERROR(HLOOKUP(V79,Y79:DP79,1,FALSE)),0,INDEX(Y78:DP78,MATCH(V77&amp;V79,Y77:DP77&amp;Y79:DP79,0))))</f>
        <v>0</v>
      </c>
      <c r="W78" s="95"/>
      <c r="X78" s="108"/>
      <c r="Y78" s="143">
        <v>0</v>
      </c>
      <c r="Z78" s="143"/>
    </row>
    <row r="79" spans="2:26" ht="13.9" thickBot="1">
      <c r="B79" s="96"/>
      <c r="C79" s="97"/>
      <c r="D79" s="96"/>
      <c r="E79" s="96"/>
      <c r="F79" s="96"/>
      <c r="G79" s="96"/>
      <c r="H79" s="96"/>
      <c r="I79" s="96"/>
      <c r="J79" s="96"/>
      <c r="K79" s="96"/>
      <c r="L79" s="96"/>
      <c r="M79" s="96"/>
      <c r="N79" s="96"/>
      <c r="O79" s="96"/>
      <c r="P79" s="97"/>
      <c r="Q79" s="218"/>
      <c r="R79" s="98" t="str">
        <f>IF(COUNTA(Y76:DP79)=0,"none",HLOOKUP(R77,Y77:DP79,3,FALSE))</f>
        <v>Excel</v>
      </c>
      <c r="S79" s="99" t="str">
        <f t="shared" ref="S79" si="71">IF(COUNTA(Y76:DP79)=0,"none",HLOOKUP(S76,Y76:DP79,4,FALSE))</f>
        <v>Excel</v>
      </c>
      <c r="T79" s="100"/>
      <c r="U79" s="100">
        <f t="array" ref="U79">IF(COUNTA(Y76:DP79)=0,"none",IF($U$2="WAHR",$W$3,Abfrage!$F$4))</f>
        <v>0</v>
      </c>
      <c r="V79" s="100">
        <f t="array" ref="V79">IF(COUNTA(Y76:DP79)=0,"none",IF($U$2="WAHR",$W$3,Abfrage!$F$4))</f>
        <v>0</v>
      </c>
      <c r="W79" s="100">
        <f t="array" ref="W79">IF(COUNTA(Y76:DP79)=0,"none",IF($U$2="WAHR",$W$3,Abfrage!$F$4))</f>
        <v>0</v>
      </c>
      <c r="X79" s="109"/>
      <c r="Y79" s="144" t="s">
        <v>66</v>
      </c>
      <c r="Z79" s="144"/>
    </row>
    <row r="80" spans="2:26" thickBot="1">
      <c r="B80" s="75"/>
      <c r="C80" s="76">
        <v>1000495418</v>
      </c>
      <c r="D80" s="75"/>
      <c r="E80" s="75"/>
      <c r="F80" s="75"/>
      <c r="G80" s="75"/>
      <c r="H80" s="75" t="s">
        <v>61</v>
      </c>
      <c r="I80" s="75" t="s">
        <v>64</v>
      </c>
      <c r="J80" s="75" t="s">
        <v>75</v>
      </c>
      <c r="K80" s="75"/>
      <c r="L80" s="75"/>
      <c r="M80" s="75"/>
      <c r="N80" s="75"/>
      <c r="O80" s="75"/>
      <c r="P80" s="76"/>
      <c r="Q80" s="216"/>
      <c r="R80" s="77">
        <f>IF(COUNTA(Y80:DP83)=0,"01.01.1900",INDEX(Y80:DP80,MATCH(R81,Y81:DP81,0)))</f>
        <v>45849</v>
      </c>
      <c r="S80" s="78">
        <f t="shared" ref="S80" si="72">IF(COUNTA(Y80:DP83)=0,"01.01.1900",MAX(Y80:DP80))</f>
        <v>45849</v>
      </c>
      <c r="T80" s="79"/>
      <c r="U80" s="80" t="str">
        <f t="array" ref="U80">IF(COUNTA(Y80:DP83)=0,"01.01.1900",IF(ISERROR(HLOOKUP(U83,Y83:DP83,1,FALSE)),"01.01.1900",INDEX(Y80:DP80,MATCH(U81&amp;U83,Y81:DP81&amp;Y83:DP83,0))))</f>
        <v>01.01.1900</v>
      </c>
      <c r="V80" s="81">
        <f>IF(COUNTA(Y80:DP83)=0,"01.01.1900",_xlfn.MAXIFS(Y80:DP80,Y83:DP83,V83))</f>
        <v>0</v>
      </c>
      <c r="W80" s="82"/>
      <c r="X80" s="106"/>
      <c r="Y80" s="141">
        <v>45849</v>
      </c>
      <c r="Z80" s="141">
        <v>45707</v>
      </c>
    </row>
    <row r="81" spans="2:26" thickBot="1">
      <c r="B81" s="83"/>
      <c r="C81" s="84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4"/>
      <c r="Q81" s="217"/>
      <c r="R81" s="85">
        <f>IF(COUNTA(Y80:DP83)=0,0,MIN(Y81:DP81))</f>
        <v>1.3399399999999999</v>
      </c>
      <c r="S81" s="86">
        <f t="shared" ref="S81" si="73">IF(COUNTA(Y80:DP83)=0,0,HLOOKUP(S80,Y80:DP83,2,FALSE))</f>
        <v>1.3399399999999999</v>
      </c>
      <c r="T81" s="87">
        <f>IF(COUNTA(Y80:DP83)=0,0,AVERAGE(Y81:DP81))</f>
        <v>3.80497</v>
      </c>
      <c r="U81" s="88">
        <f>IF(COUNTA(Y80:DP83)=0,0,_xlfn.MINIFS(Y81:DP81,Y83:DP83,U83))</f>
        <v>0</v>
      </c>
      <c r="V81" s="89">
        <f t="array" ref="V81">IF(COUNTA(Y80:DP83)=0,0,IF(ISERROR(HLOOKUP(V83,Y83:DP83,1,FALSE)),0,INDEX(Y81:DP81,MATCH(V80&amp;V83,Y80:DP80&amp;Y83:DP83,0))))</f>
        <v>0</v>
      </c>
      <c r="W81" s="90">
        <f t="array" ref="W81">IF(COUNTA(Y80:DP83)=0,0,IF(ISERROR(HLOOKUP(W83,Y83:DP83,1,FALSE)),0,AVERAGEIF(Y83:DP83,$W83,Y81:DP81)))</f>
        <v>0</v>
      </c>
      <c r="X81" s="107"/>
      <c r="Y81" s="142">
        <v>1.3399399999999999</v>
      </c>
      <c r="Z81" s="142">
        <v>6.27</v>
      </c>
    </row>
    <row r="82" spans="2:26" thickBot="1">
      <c r="B82" s="83"/>
      <c r="C82" s="84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4"/>
      <c r="Q82" s="217"/>
      <c r="R82" s="91">
        <f>IF(COUNTA(Y80:DP83)=0,0,HLOOKUP(R81,Y81:DP83,2,FALSE))</f>
        <v>50</v>
      </c>
      <c r="S82" s="92">
        <f t="shared" ref="S82" si="74">IF(COUNTA(Y80:DP83)=0,0,HLOOKUP(S80,Y80:DP83,3,FALSE))</f>
        <v>50</v>
      </c>
      <c r="T82" s="93"/>
      <c r="U82" s="94">
        <f t="array" ref="U82">IF(COUNTA(Y80:DP83)=0,0,IF(ISERROR(HLOOKUP(U83,Y83:DP83,1,FALSE)),0,INDEX(Y82:DP82,MATCH(U81&amp;U83,Y81:DP81&amp;Y83:DP83,0))))</f>
        <v>0</v>
      </c>
      <c r="V82" s="94">
        <f t="array" ref="V82">IF(COUNTA(Y80:DP83)=0,0,IF(ISERROR(HLOOKUP(V83,Y83:DP83,1,FALSE)),0,INDEX(Y82:DP82,MATCH(V81&amp;V83,Y81:DP81&amp;Y83:DP83,0))))</f>
        <v>0</v>
      </c>
      <c r="W82" s="95"/>
      <c r="X82" s="108"/>
      <c r="Y82" s="143">
        <v>50</v>
      </c>
      <c r="Z82" s="143">
        <v>1</v>
      </c>
    </row>
    <row r="83" spans="2:26" ht="13.9" thickBot="1">
      <c r="B83" s="96"/>
      <c r="C83" s="97"/>
      <c r="D83" s="96"/>
      <c r="E83" s="96"/>
      <c r="F83" s="96"/>
      <c r="G83" s="96"/>
      <c r="H83" s="96"/>
      <c r="I83" s="96"/>
      <c r="J83" s="96"/>
      <c r="K83" s="96"/>
      <c r="L83" s="96"/>
      <c r="M83" s="96"/>
      <c r="N83" s="96"/>
      <c r="O83" s="96"/>
      <c r="P83" s="97"/>
      <c r="Q83" s="218"/>
      <c r="R83" s="98" t="str">
        <f>IF(COUNTA(Y80:DP83)=0,"none",HLOOKUP(R81,Y81:DP83,3,FALSE))</f>
        <v>www (-30%)</v>
      </c>
      <c r="S83" s="99" t="str">
        <f t="shared" ref="S83" si="75">IF(COUNTA(Y80:DP83)=0,"none",HLOOKUP(S80,Y80:DP83,4,FALSE))</f>
        <v>www (-30%)</v>
      </c>
      <c r="T83" s="100"/>
      <c r="U83" s="100">
        <f t="array" ref="U83">IF(COUNTA(Y80:DP83)=0,"none",IF($U$2="WAHR",$W$3,Abfrage!$F$4))</f>
        <v>0</v>
      </c>
      <c r="V83" s="100">
        <f t="array" ref="V83">IF(COUNTA(Y80:DP83)=0,"none",IF($U$2="WAHR",$W$3,Abfrage!$F$4))</f>
        <v>0</v>
      </c>
      <c r="W83" s="100">
        <f t="array" ref="W83">IF(COUNTA(Y80:DP83)=0,"none",IF($U$2="WAHR",$W$3,Abfrage!$F$4))</f>
        <v>0</v>
      </c>
      <c r="X83" s="109"/>
      <c r="Y83" s="144" t="s">
        <v>43</v>
      </c>
      <c r="Z83" s="144" t="s">
        <v>66</v>
      </c>
    </row>
    <row r="84" spans="2:26" thickBot="1">
      <c r="B84" s="75"/>
      <c r="C84" s="76">
        <v>1000495425</v>
      </c>
      <c r="D84" s="75"/>
      <c r="E84" s="75"/>
      <c r="F84" s="75"/>
      <c r="G84" s="75"/>
      <c r="H84" s="75" t="s">
        <v>72</v>
      </c>
      <c r="I84" s="75" t="s">
        <v>64</v>
      </c>
      <c r="J84" s="75" t="s">
        <v>76</v>
      </c>
      <c r="K84" s="75"/>
      <c r="L84" s="75"/>
      <c r="M84" s="75"/>
      <c r="N84" s="75"/>
      <c r="O84" s="75"/>
      <c r="P84" s="76"/>
      <c r="Q84" s="216"/>
      <c r="R84" s="77">
        <f>IF(COUNTA(Y84:DP87)=0,"01.01.1900",INDEX(Y84:DP84,MATCH(R85,Y85:DP85,0)))</f>
        <v>45849</v>
      </c>
      <c r="S84" s="78">
        <f t="shared" ref="S84" si="76">IF(COUNTA(Y84:DP87)=0,"01.01.1900",MAX(Y84:DP84))</f>
        <v>45849</v>
      </c>
      <c r="T84" s="79"/>
      <c r="U84" s="80" t="str">
        <f t="array" ref="U84">IF(COUNTA(Y84:DP87)=0,"01.01.1900",IF(ISERROR(HLOOKUP(U87,Y87:DP87,1,FALSE)),"01.01.1900",INDEX(Y84:DP84,MATCH(U85&amp;U87,Y85:DP85&amp;Y87:DP87,0))))</f>
        <v>01.01.1900</v>
      </c>
      <c r="V84" s="81">
        <f>IF(COUNTA(Y84:DP87)=0,"01.01.1900",_xlfn.MAXIFS(Y84:DP84,Y87:DP87,V87))</f>
        <v>0</v>
      </c>
      <c r="W84" s="82"/>
      <c r="X84" s="106"/>
      <c r="Y84" s="141">
        <v>45849</v>
      </c>
      <c r="Z84" s="141">
        <v>45707</v>
      </c>
    </row>
    <row r="85" spans="2:26" thickBot="1">
      <c r="B85" s="83"/>
      <c r="C85" s="84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4"/>
      <c r="Q85" s="217"/>
      <c r="R85" s="85">
        <f>IF(COUNTA(Y84:DP87)=0,0,MIN(Y85:DP85))</f>
        <v>0.32941999999999999</v>
      </c>
      <c r="S85" s="86">
        <f t="shared" ref="S85" si="77">IF(COUNTA(Y84:DP87)=0,0,HLOOKUP(S84,Y84:DP87,2,FALSE))</f>
        <v>0.32941999999999999</v>
      </c>
      <c r="T85" s="87">
        <f>IF(COUNTA(Y84:DP87)=0,0,AVERAGE(Y85:DP85))</f>
        <v>0.58970999999999996</v>
      </c>
      <c r="U85" s="88">
        <f>IF(COUNTA(Y84:DP87)=0,0,_xlfn.MINIFS(Y85:DP85,Y87:DP87,U87))</f>
        <v>0</v>
      </c>
      <c r="V85" s="89">
        <f t="array" ref="V85">IF(COUNTA(Y84:DP87)=0,0,IF(ISERROR(HLOOKUP(V87,Y87:DP87,1,FALSE)),0,INDEX(Y85:DP85,MATCH(V84&amp;V87,Y84:DP84&amp;Y87:DP87,0))))</f>
        <v>0</v>
      </c>
      <c r="W85" s="90">
        <f t="array" ref="W85">IF(COUNTA(Y84:DP87)=0,0,IF(ISERROR(HLOOKUP(W87,Y87:DP87,1,FALSE)),0,AVERAGEIF(Y87:DP87,$W87,Y85:DP85)))</f>
        <v>0</v>
      </c>
      <c r="X85" s="107"/>
      <c r="Y85" s="142">
        <v>0.32941999999999999</v>
      </c>
      <c r="Z85" s="142">
        <v>0.85</v>
      </c>
    </row>
    <row r="86" spans="2:26" thickBot="1">
      <c r="B86" s="83"/>
      <c r="C86" s="84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4"/>
      <c r="Q86" s="217"/>
      <c r="R86" s="91">
        <f>IF(COUNTA(Y84:DP87)=0,0,HLOOKUP(R85,Y85:DP87,2,FALSE))</f>
        <v>50</v>
      </c>
      <c r="S86" s="92">
        <f t="shared" ref="S86" si="78">IF(COUNTA(Y84:DP87)=0,0,HLOOKUP(S84,Y84:DP87,3,FALSE))</f>
        <v>50</v>
      </c>
      <c r="T86" s="93"/>
      <c r="U86" s="94">
        <f t="array" ref="U86">IF(COUNTA(Y84:DP87)=0,0,IF(ISERROR(HLOOKUP(U87,Y87:DP87,1,FALSE)),0,INDEX(Y86:DP86,MATCH(U85&amp;U87,Y85:DP85&amp;Y87:DP87,0))))</f>
        <v>0</v>
      </c>
      <c r="V86" s="94">
        <f t="array" ref="V86">IF(COUNTA(Y84:DP87)=0,0,IF(ISERROR(HLOOKUP(V87,Y87:DP87,1,FALSE)),0,INDEX(Y86:DP86,MATCH(V85&amp;V87,Y85:DP85&amp;Y87:DP87,0))))</f>
        <v>0</v>
      </c>
      <c r="W86" s="95"/>
      <c r="X86" s="108"/>
      <c r="Y86" s="143">
        <v>50</v>
      </c>
      <c r="Z86" s="143">
        <v>1</v>
      </c>
    </row>
    <row r="87" spans="2:26" ht="13.9" thickBot="1">
      <c r="B87" s="96"/>
      <c r="C87" s="97"/>
      <c r="D87" s="96"/>
      <c r="E87" s="96"/>
      <c r="F87" s="96"/>
      <c r="G87" s="96"/>
      <c r="H87" s="96"/>
      <c r="I87" s="96"/>
      <c r="J87" s="96"/>
      <c r="K87" s="96"/>
      <c r="L87" s="96"/>
      <c r="M87" s="96"/>
      <c r="N87" s="96"/>
      <c r="O87" s="96"/>
      <c r="P87" s="97"/>
      <c r="Q87" s="218"/>
      <c r="R87" s="98" t="str">
        <f>IF(COUNTA(Y84:DP87)=0,"none",HLOOKUP(R85,Y85:DP87,3,FALSE))</f>
        <v>www (-30%)</v>
      </c>
      <c r="S87" s="99" t="str">
        <f t="shared" ref="S87" si="79">IF(COUNTA(Y84:DP87)=0,"none",HLOOKUP(S84,Y84:DP87,4,FALSE))</f>
        <v>www (-30%)</v>
      </c>
      <c r="T87" s="100"/>
      <c r="U87" s="100">
        <f t="array" ref="U87">IF(COUNTA(Y84:DP87)=0,"none",IF($U$2="WAHR",$W$3,Abfrage!$F$4))</f>
        <v>0</v>
      </c>
      <c r="V87" s="100">
        <f t="array" ref="V87">IF(COUNTA(Y84:DP87)=0,"none",IF($U$2="WAHR",$W$3,Abfrage!$F$4))</f>
        <v>0</v>
      </c>
      <c r="W87" s="100">
        <f t="array" ref="W87">IF(COUNTA(Y84:DP87)=0,"none",IF($U$2="WAHR",$W$3,Abfrage!$F$4))</f>
        <v>0</v>
      </c>
      <c r="X87" s="109"/>
      <c r="Y87" s="144" t="s">
        <v>43</v>
      </c>
      <c r="Z87" s="144" t="s">
        <v>47</v>
      </c>
    </row>
    <row r="88" spans="2:26" thickBot="1">
      <c r="B88" s="75"/>
      <c r="C88" s="76">
        <v>1000495432</v>
      </c>
      <c r="D88" s="75"/>
      <c r="E88" s="75"/>
      <c r="F88" s="75"/>
      <c r="G88" s="75"/>
      <c r="H88" s="75" t="s">
        <v>61</v>
      </c>
      <c r="I88" s="75" t="s">
        <v>64</v>
      </c>
      <c r="J88" s="75" t="s">
        <v>77</v>
      </c>
      <c r="K88" s="75"/>
      <c r="L88" s="75"/>
      <c r="M88" s="75"/>
      <c r="N88" s="75"/>
      <c r="O88" s="75"/>
      <c r="P88" s="76"/>
      <c r="Q88" s="216"/>
      <c r="R88" s="77">
        <f>IF(COUNTA(Y88:DP91)=0,"01.01.1900",INDEX(Y88:DP88,MATCH(R89,Y89:DP89,0)))</f>
        <v>45849</v>
      </c>
      <c r="S88" s="78">
        <f t="shared" ref="S88" si="80">IF(COUNTA(Y88:DP91)=0,"01.01.1900",MAX(Y88:DP88))</f>
        <v>45849</v>
      </c>
      <c r="T88" s="79"/>
      <c r="U88" s="80" t="str">
        <f t="array" ref="U88">IF(COUNTA(Y88:DP91)=0,"01.01.1900",IF(ISERROR(HLOOKUP(U91,Y91:DP91,1,FALSE)),"01.01.1900",INDEX(Y88:DP88,MATCH(U89&amp;U91,Y89:DP89&amp;Y91:DP91,0))))</f>
        <v>01.01.1900</v>
      </c>
      <c r="V88" s="81">
        <f>IF(COUNTA(Y88:DP91)=0,"01.01.1900",_xlfn.MAXIFS(Y88:DP88,Y91:DP91,V91))</f>
        <v>0</v>
      </c>
      <c r="W88" s="82"/>
      <c r="X88" s="106"/>
      <c r="Y88" s="141">
        <v>45707</v>
      </c>
      <c r="Z88" s="141">
        <v>45849</v>
      </c>
    </row>
    <row r="89" spans="2:26" thickBot="1">
      <c r="B89" s="83"/>
      <c r="C89" s="84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4"/>
      <c r="Q89" s="217"/>
      <c r="R89" s="85">
        <f>IF(COUNTA(Y88:DP91)=0,0,MIN(Y89:DP89))</f>
        <v>1.14394</v>
      </c>
      <c r="S89" s="86">
        <f t="shared" ref="S89" si="81">IF(COUNTA(Y88:DP91)=0,0,HLOOKUP(S88,Y88:DP91,2,FALSE))</f>
        <v>1.14394</v>
      </c>
      <c r="T89" s="87">
        <f>IF(COUNTA(Y88:DP91)=0,0,AVERAGE(Y89:DP89))</f>
        <v>2.0569700000000002</v>
      </c>
      <c r="U89" s="88">
        <f>IF(COUNTA(Y88:DP91)=0,0,_xlfn.MINIFS(Y89:DP89,Y91:DP91,U91))</f>
        <v>0</v>
      </c>
      <c r="V89" s="89">
        <f t="array" ref="V89">IF(COUNTA(Y88:DP91)=0,0,IF(ISERROR(HLOOKUP(V91,Y91:DP91,1,FALSE)),0,INDEX(Y89:DP89,MATCH(V88&amp;V91,Y88:DP88&amp;Y91:DP91,0))))</f>
        <v>0</v>
      </c>
      <c r="W89" s="90">
        <f t="array" ref="W89">IF(COUNTA(Y88:DP91)=0,0,IF(ISERROR(HLOOKUP(W91,Y91:DP91,1,FALSE)),0,AVERAGEIF(Y91:DP91,$W91,Y89:DP89)))</f>
        <v>0</v>
      </c>
      <c r="X89" s="107"/>
      <c r="Y89" s="142">
        <v>2.97</v>
      </c>
      <c r="Z89" s="142">
        <v>1.14394</v>
      </c>
    </row>
    <row r="90" spans="2:26" thickBot="1">
      <c r="B90" s="83"/>
      <c r="C90" s="84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4"/>
      <c r="Q90" s="217"/>
      <c r="R90" s="91">
        <f>IF(COUNTA(Y88:DP91)=0,0,HLOOKUP(R89,Y89:DP91,2,FALSE))</f>
        <v>50</v>
      </c>
      <c r="S90" s="92">
        <f t="shared" ref="S90" si="82">IF(COUNTA(Y88:DP91)=0,0,HLOOKUP(S88,Y88:DP91,3,FALSE))</f>
        <v>50</v>
      </c>
      <c r="T90" s="93"/>
      <c r="U90" s="94">
        <f t="array" ref="U90">IF(COUNTA(Y88:DP91)=0,0,IF(ISERROR(HLOOKUP(U91,Y91:DP91,1,FALSE)),0,INDEX(Y90:DP90,MATCH(U89&amp;U91,Y89:DP89&amp;Y91:DP91,0))))</f>
        <v>0</v>
      </c>
      <c r="V90" s="94">
        <f t="array" ref="V90">IF(COUNTA(Y88:DP91)=0,0,IF(ISERROR(HLOOKUP(V91,Y91:DP91,1,FALSE)),0,INDEX(Y90:DP90,MATCH(V89&amp;V91,Y89:DP89&amp;Y91:DP91,0))))</f>
        <v>0</v>
      </c>
      <c r="W90" s="95"/>
      <c r="X90" s="108"/>
      <c r="Y90" s="143">
        <v>1</v>
      </c>
      <c r="Z90" s="143">
        <v>50</v>
      </c>
    </row>
    <row r="91" spans="2:26" ht="13.9" thickBot="1">
      <c r="B91" s="96"/>
      <c r="C91" s="97"/>
      <c r="D91" s="96"/>
      <c r="E91" s="96"/>
      <c r="F91" s="96"/>
      <c r="G91" s="96"/>
      <c r="H91" s="96"/>
      <c r="I91" s="96"/>
      <c r="J91" s="96"/>
      <c r="K91" s="96"/>
      <c r="L91" s="96"/>
      <c r="M91" s="96"/>
      <c r="N91" s="96"/>
      <c r="O91" s="96"/>
      <c r="P91" s="97"/>
      <c r="Q91" s="218"/>
      <c r="R91" s="98" t="str">
        <f>IF(COUNTA(Y88:DP91)=0,"none",HLOOKUP(R89,Y89:DP91,3,FALSE))</f>
        <v>www (-30%)</v>
      </c>
      <c r="S91" s="99" t="str">
        <f t="shared" ref="S91" si="83">IF(COUNTA(Y88:DP91)=0,"none",HLOOKUP(S88,Y88:DP91,4,FALSE))</f>
        <v>www (-30%)</v>
      </c>
      <c r="T91" s="100"/>
      <c r="U91" s="100">
        <f t="array" ref="U91">IF(COUNTA(Y88:DP91)=0,"none",IF($U$2="WAHR",$W$3,Abfrage!$F$4))</f>
        <v>0</v>
      </c>
      <c r="V91" s="100">
        <f t="array" ref="V91">IF(COUNTA(Y88:DP91)=0,"none",IF($U$2="WAHR",$W$3,Abfrage!$F$4))</f>
        <v>0</v>
      </c>
      <c r="W91" s="100">
        <f t="array" ref="W91">IF(COUNTA(Y88:DP91)=0,"none",IF($U$2="WAHR",$W$3,Abfrage!$F$4))</f>
        <v>0</v>
      </c>
      <c r="X91" s="109"/>
      <c r="Y91" s="144" t="s">
        <v>47</v>
      </c>
      <c r="Z91" s="144" t="s">
        <v>43</v>
      </c>
    </row>
    <row r="92" spans="2:26" thickBot="1">
      <c r="B92" s="75"/>
      <c r="C92" s="76">
        <v>1000533101</v>
      </c>
      <c r="D92" s="75"/>
      <c r="E92" s="75"/>
      <c r="F92" s="75"/>
      <c r="G92" s="75"/>
      <c r="H92" s="75" t="s">
        <v>50</v>
      </c>
      <c r="I92" s="75" t="s">
        <v>51</v>
      </c>
      <c r="J92" s="75" t="s">
        <v>78</v>
      </c>
      <c r="K92" s="75"/>
      <c r="L92" s="75"/>
      <c r="M92" s="75"/>
      <c r="N92" s="75"/>
      <c r="O92" s="75"/>
      <c r="P92" s="76"/>
      <c r="Q92" s="216"/>
      <c r="R92" s="77">
        <f>IF(COUNTA(Y92:DP95)=0,"01.01.1900",INDEX(Y92:DP92,MATCH(R93,Y93:DP93,0)))</f>
        <v>45849</v>
      </c>
      <c r="S92" s="78">
        <f t="shared" ref="S92" si="84">IF(COUNTA(Y92:DP95)=0,"01.01.1900",MAX(Y92:DP92))</f>
        <v>45849</v>
      </c>
      <c r="T92" s="79"/>
      <c r="U92" s="80" t="str">
        <f t="array" ref="U92">IF(COUNTA(Y92:DP95)=0,"01.01.1900",IF(ISERROR(HLOOKUP(U95,Y95:DP95,1,FALSE)),"01.01.1900",INDEX(Y92:DP92,MATCH(U93&amp;U95,Y93:DP93&amp;Y95:DP95,0))))</f>
        <v>01.01.1900</v>
      </c>
      <c r="V92" s="81">
        <f>IF(COUNTA(Y92:DP95)=0,"01.01.1900",_xlfn.MAXIFS(Y92:DP92,Y95:DP95,V95))</f>
        <v>0</v>
      </c>
      <c r="W92" s="82"/>
      <c r="X92" s="106"/>
      <c r="Y92" s="141">
        <v>45849</v>
      </c>
      <c r="Z92" s="141"/>
    </row>
    <row r="93" spans="2:26" thickBot="1">
      <c r="B93" s="83"/>
      <c r="C93" s="84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4"/>
      <c r="Q93" s="217"/>
      <c r="R93" s="85">
        <f>IF(COUNTA(Y92:DP95)=0,0,MIN(Y93:DP93))</f>
        <v>8.4000000000000005E-2</v>
      </c>
      <c r="S93" s="86">
        <f t="shared" ref="S93" si="85">IF(COUNTA(Y92:DP95)=0,0,HLOOKUP(S92,Y92:DP95,2,FALSE))</f>
        <v>8.4000000000000005E-2</v>
      </c>
      <c r="T93" s="87">
        <f>IF(COUNTA(Y92:DP95)=0,0,AVERAGE(Y93:DP93))</f>
        <v>8.4000000000000005E-2</v>
      </c>
      <c r="U93" s="88">
        <f>IF(COUNTA(Y92:DP95)=0,0,_xlfn.MINIFS(Y93:DP93,Y95:DP95,U95))</f>
        <v>0</v>
      </c>
      <c r="V93" s="89">
        <f t="array" ref="V93">IF(COUNTA(Y92:DP95)=0,0,IF(ISERROR(HLOOKUP(V95,Y95:DP95,1,FALSE)),0,INDEX(Y93:DP93,MATCH(V92&amp;V95,Y92:DP92&amp;Y95:DP95,0))))</f>
        <v>0</v>
      </c>
      <c r="W93" s="90">
        <f t="array" ref="W93">IF(COUNTA(Y92:DP95)=0,0,IF(ISERROR(HLOOKUP(W95,Y95:DP95,1,FALSE)),0,AVERAGEIF(Y95:DP95,$W95,Y93:DP93)))</f>
        <v>0</v>
      </c>
      <c r="X93" s="107"/>
      <c r="Y93" s="142">
        <v>8.4000000000000005E-2</v>
      </c>
      <c r="Z93" s="142"/>
    </row>
    <row r="94" spans="2:26" thickBot="1">
      <c r="B94" s="83"/>
      <c r="C94" s="84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4"/>
      <c r="Q94" s="217"/>
      <c r="R94" s="91">
        <f>IF(COUNTA(Y92:DP95)=0,0,HLOOKUP(R93,Y93:DP95,2,FALSE))</f>
        <v>1000</v>
      </c>
      <c r="S94" s="92">
        <f t="shared" ref="S94" si="86">IF(COUNTA(Y92:DP95)=0,0,HLOOKUP(S92,Y92:DP95,3,FALSE))</f>
        <v>1000</v>
      </c>
      <c r="T94" s="93"/>
      <c r="U94" s="94">
        <f t="array" ref="U94">IF(COUNTA(Y92:DP95)=0,0,IF(ISERROR(HLOOKUP(U95,Y95:DP95,1,FALSE)),0,INDEX(Y94:DP94,MATCH(U93&amp;U95,Y93:DP93&amp;Y95:DP95,0))))</f>
        <v>0</v>
      </c>
      <c r="V94" s="94">
        <f t="array" ref="V94">IF(COUNTA(Y92:DP95)=0,0,IF(ISERROR(HLOOKUP(V95,Y95:DP95,1,FALSE)),0,INDEX(Y94:DP94,MATCH(V93&amp;V95,Y93:DP93&amp;Y95:DP95,0))))</f>
        <v>0</v>
      </c>
      <c r="W94" s="95"/>
      <c r="X94" s="108"/>
      <c r="Y94" s="143">
        <v>1000</v>
      </c>
      <c r="Z94" s="143"/>
    </row>
    <row r="95" spans="2:26" ht="13.9" thickBot="1">
      <c r="B95" s="96"/>
      <c r="C95" s="97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7"/>
      <c r="Q95" s="218"/>
      <c r="R95" s="98" t="str">
        <f>IF(COUNTA(Y92:DP95)=0,"none",HLOOKUP(R93,Y93:DP95,3,FALSE))</f>
        <v>www (-30%)</v>
      </c>
      <c r="S95" s="99" t="str">
        <f t="shared" ref="S95" si="87">IF(COUNTA(Y92:DP95)=0,"none",HLOOKUP(S92,Y92:DP95,4,FALSE))</f>
        <v>www (-30%)</v>
      </c>
      <c r="T95" s="100"/>
      <c r="U95" s="100">
        <f t="array" ref="U95">IF(COUNTA(Y92:DP95)=0,"none",IF($U$2="WAHR",$W$3,Abfrage!$F$4))</f>
        <v>0</v>
      </c>
      <c r="V95" s="100">
        <f t="array" ref="V95">IF(COUNTA(Y92:DP95)=0,"none",IF($U$2="WAHR",$W$3,Abfrage!$F$4))</f>
        <v>0</v>
      </c>
      <c r="W95" s="100">
        <f t="array" ref="W95">IF(COUNTA(Y92:DP95)=0,"none",IF($U$2="WAHR",$W$3,Abfrage!$F$4))</f>
        <v>0</v>
      </c>
      <c r="X95" s="109"/>
      <c r="Y95" s="144" t="s">
        <v>43</v>
      </c>
      <c r="Z95" s="144"/>
    </row>
    <row r="96" spans="2:26" thickBot="1">
      <c r="B96" s="75"/>
      <c r="C96" s="76">
        <v>1000492347</v>
      </c>
      <c r="D96" s="75"/>
      <c r="E96" s="75"/>
      <c r="F96" s="75"/>
      <c r="G96" s="75"/>
      <c r="H96" s="75" t="s">
        <v>50</v>
      </c>
      <c r="I96" s="75" t="s">
        <v>79</v>
      </c>
      <c r="J96" s="75" t="s">
        <v>80</v>
      </c>
      <c r="K96" s="75"/>
      <c r="L96" s="75"/>
      <c r="M96" s="75"/>
      <c r="N96" s="75"/>
      <c r="O96" s="75"/>
      <c r="P96" s="76"/>
      <c r="Q96" s="216"/>
      <c r="R96" s="77">
        <f>IF(COUNTA(Y96:DP99)=0,"01.01.1900",INDEX(Y96:DP96,MATCH(R97,Y97:DP97,0)))</f>
        <v>45849</v>
      </c>
      <c r="S96" s="78">
        <f t="shared" ref="S96" si="88">IF(COUNTA(Y96:DP99)=0,"01.01.1900",MAX(Y96:DP96))</f>
        <v>45849</v>
      </c>
      <c r="T96" s="79"/>
      <c r="U96" s="80" t="str">
        <f t="array" ref="U96">IF(COUNTA(Y96:DP99)=0,"01.01.1900",IF(ISERROR(HLOOKUP(U99,Y99:DP99,1,FALSE)),"01.01.1900",INDEX(Y96:DP96,MATCH(U97&amp;U99,Y97:DP97&amp;Y99:DP99,0))))</f>
        <v>01.01.1900</v>
      </c>
      <c r="V96" s="81">
        <f>IF(COUNTA(Y96:DP99)=0,"01.01.1900",_xlfn.MAXIFS(Y96:DP96,Y99:DP99,V99))</f>
        <v>0</v>
      </c>
      <c r="W96" s="82"/>
      <c r="X96" s="106"/>
      <c r="Y96" s="141">
        <v>45849</v>
      </c>
      <c r="Z96" s="141">
        <v>45849</v>
      </c>
    </row>
    <row r="97" spans="2:26" thickBot="1">
      <c r="B97" s="83"/>
      <c r="C97" s="84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4"/>
      <c r="Q97" s="217"/>
      <c r="R97" s="85">
        <f>IF(COUNTA(Y96:DP99)=0,0,MIN(Y97:DP97))</f>
        <v>0.105</v>
      </c>
      <c r="S97" s="86">
        <f t="shared" ref="S97" si="89">IF(COUNTA(Y96:DP99)=0,0,HLOOKUP(S96,Y96:DP99,2,FALSE))</f>
        <v>0.105</v>
      </c>
      <c r="T97" s="87">
        <f>IF(COUNTA(Y96:DP99)=0,0,AVERAGE(Y97:DP97))</f>
        <v>0.107</v>
      </c>
      <c r="U97" s="88">
        <f>IF(COUNTA(Y96:DP99)=0,0,_xlfn.MINIFS(Y97:DP97,Y99:DP99,U99))</f>
        <v>0</v>
      </c>
      <c r="V97" s="89">
        <f t="array" ref="V97">IF(COUNTA(Y96:DP99)=0,0,IF(ISERROR(HLOOKUP(V99,Y99:DP99,1,FALSE)),0,INDEX(Y97:DP97,MATCH(V96&amp;V99,Y96:DP96&amp;Y99:DP99,0))))</f>
        <v>0</v>
      </c>
      <c r="W97" s="90">
        <f t="array" ref="W97">IF(COUNTA(Y96:DP99)=0,0,IF(ISERROR(HLOOKUP(W99,Y99:DP99,1,FALSE)),0,AVERAGEIF(Y99:DP99,$W99,Y97:DP97)))</f>
        <v>0</v>
      </c>
      <c r="X97" s="107"/>
      <c r="Y97" s="142">
        <v>0.105</v>
      </c>
      <c r="Z97" s="142">
        <v>0.109</v>
      </c>
    </row>
    <row r="98" spans="2:26" thickBot="1">
      <c r="B98" s="83"/>
      <c r="C98" s="84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4"/>
      <c r="Q98" s="217"/>
      <c r="R98" s="91">
        <f>IF(COUNTA(Y96:DP99)=0,0,HLOOKUP(R97,Y97:DP99,2,FALSE))</f>
        <v>500</v>
      </c>
      <c r="S98" s="92">
        <f t="shared" ref="S98" si="90">IF(COUNTA(Y96:DP99)=0,0,HLOOKUP(S96,Y96:DP99,3,FALSE))</f>
        <v>500</v>
      </c>
      <c r="T98" s="93"/>
      <c r="U98" s="94">
        <f t="array" ref="U98">IF(COUNTA(Y96:DP99)=0,0,IF(ISERROR(HLOOKUP(U99,Y99:DP99,1,FALSE)),0,INDEX(Y98:DP98,MATCH(U97&amp;U99,Y97:DP97&amp;Y99:DP99,0))))</f>
        <v>0</v>
      </c>
      <c r="V98" s="94">
        <f t="array" ref="V98">IF(COUNTA(Y96:DP99)=0,0,IF(ISERROR(HLOOKUP(V99,Y99:DP99,1,FALSE)),0,INDEX(Y98:DP98,MATCH(V97&amp;V99,Y97:DP97&amp;Y99:DP99,0))))</f>
        <v>0</v>
      </c>
      <c r="W98" s="95"/>
      <c r="X98" s="108"/>
      <c r="Y98" s="143">
        <v>500</v>
      </c>
      <c r="Z98" s="143">
        <v>100</v>
      </c>
    </row>
    <row r="99" spans="2:26" ht="13.9" thickBot="1">
      <c r="B99" s="96"/>
      <c r="C99" s="97"/>
      <c r="D99" s="96"/>
      <c r="E99" s="96"/>
      <c r="F99" s="96"/>
      <c r="G99" s="96"/>
      <c r="H99" s="96"/>
      <c r="I99" s="96"/>
      <c r="J99" s="96"/>
      <c r="K99" s="96"/>
      <c r="L99" s="96"/>
      <c r="M99" s="96"/>
      <c r="N99" s="96"/>
      <c r="O99" s="96"/>
      <c r="P99" s="97"/>
      <c r="Q99" s="218"/>
      <c r="R99" s="98" t="str">
        <f>IF(COUNTA(Y96:DP99)=0,"none",HLOOKUP(R97,Y97:DP99,3,FALSE))</f>
        <v>www (-30%)</v>
      </c>
      <c r="S99" s="99" t="str">
        <f t="shared" ref="S99" si="91">IF(COUNTA(Y96:DP99)=0,"none",HLOOKUP(S96,Y96:DP99,4,FALSE))</f>
        <v>www (-30%)</v>
      </c>
      <c r="T99" s="100"/>
      <c r="U99" s="100">
        <f t="array" ref="U99">IF(COUNTA(Y96:DP99)=0,"none",IF($U$2="WAHR",$W$3,Abfrage!$F$4))</f>
        <v>0</v>
      </c>
      <c r="V99" s="100">
        <f t="array" ref="V99">IF(COUNTA(Y96:DP99)=0,"none",IF($U$2="WAHR",$W$3,Abfrage!$F$4))</f>
        <v>0</v>
      </c>
      <c r="W99" s="100">
        <f t="array" ref="W99">IF(COUNTA(Y96:DP99)=0,"none",IF($U$2="WAHR",$W$3,Abfrage!$F$4))</f>
        <v>0</v>
      </c>
      <c r="X99" s="109"/>
      <c r="Y99" s="144" t="s">
        <v>43</v>
      </c>
      <c r="Z99" s="144" t="s">
        <v>47</v>
      </c>
    </row>
    <row r="100" spans="2:26" thickBot="1">
      <c r="B100" s="75"/>
      <c r="C100" s="76">
        <v>1000492911</v>
      </c>
      <c r="D100" s="75"/>
      <c r="E100" s="75"/>
      <c r="F100" s="75"/>
      <c r="G100" s="75"/>
      <c r="H100" s="75" t="s">
        <v>44</v>
      </c>
      <c r="I100" s="75" t="s">
        <v>51</v>
      </c>
      <c r="J100" s="75" t="s">
        <v>81</v>
      </c>
      <c r="K100" s="75"/>
      <c r="L100" s="75"/>
      <c r="M100" s="75"/>
      <c r="N100" s="75"/>
      <c r="O100" s="75"/>
      <c r="P100" s="76"/>
      <c r="Q100" s="216"/>
      <c r="R100" s="77">
        <f>IF(COUNTA(Y100:DP103)=0,"01.01.1900",INDEX(Y100:DP100,MATCH(R101,Y101:DP101,0)))</f>
        <v>45848</v>
      </c>
      <c r="S100" s="78">
        <f t="shared" ref="S100" si="92">IF(COUNTA(Y100:DP103)=0,"01.01.1900",MAX(Y100:DP100))</f>
        <v>45848</v>
      </c>
      <c r="T100" s="79"/>
      <c r="U100" s="80" t="str">
        <f t="array" ref="U100">IF(COUNTA(Y100:DP103)=0,"01.01.1900",IF(ISERROR(HLOOKUP(U103,Y103:DP103,1,FALSE)),"01.01.1900",INDEX(Y100:DP100,MATCH(U101&amp;U103,Y101:DP101&amp;Y103:DP103,0))))</f>
        <v>01.01.1900</v>
      </c>
      <c r="V100" s="81">
        <f>IF(COUNTA(Y100:DP103)=0,"01.01.1900",_xlfn.MAXIFS(Y100:DP100,Y103:DP103,V103))</f>
        <v>0</v>
      </c>
      <c r="W100" s="82"/>
      <c r="X100" s="106"/>
      <c r="Y100" s="141">
        <v>45848</v>
      </c>
      <c r="Z100" s="141"/>
    </row>
    <row r="101" spans="2:26" thickBot="1">
      <c r="B101" s="83"/>
      <c r="C101" s="84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4"/>
      <c r="Q101" s="217"/>
      <c r="R101" s="85">
        <f>IF(COUNTA(Y100:DP103)=0,0,MIN(Y101:DP101))</f>
        <v>0.161</v>
      </c>
      <c r="S101" s="86">
        <f t="shared" ref="S101" si="93">IF(COUNTA(Y100:DP103)=0,0,HLOOKUP(S100,Y100:DP103,2,FALSE))</f>
        <v>0.161</v>
      </c>
      <c r="T101" s="87">
        <f>IF(COUNTA(Y100:DP103)=0,0,AVERAGE(Y101:DP101))</f>
        <v>0.161</v>
      </c>
      <c r="U101" s="88">
        <f>IF(COUNTA(Y100:DP103)=0,0,_xlfn.MINIFS(Y101:DP101,Y103:DP103,U103))</f>
        <v>0</v>
      </c>
      <c r="V101" s="89">
        <f t="array" ref="V101">IF(COUNTA(Y100:DP103)=0,0,IF(ISERROR(HLOOKUP(V103,Y103:DP103,1,FALSE)),0,INDEX(Y101:DP101,MATCH(V100&amp;V103,Y100:DP100&amp;Y103:DP103,0))))</f>
        <v>0</v>
      </c>
      <c r="W101" s="90">
        <f t="array" ref="W101">IF(COUNTA(Y100:DP103)=0,0,IF(ISERROR(HLOOKUP(W103,Y103:DP103,1,FALSE)),0,AVERAGEIF(Y103:DP103,$W103,Y101:DP101)))</f>
        <v>0</v>
      </c>
      <c r="X101" s="107"/>
      <c r="Y101" s="142">
        <v>0.161</v>
      </c>
      <c r="Z101" s="142"/>
    </row>
    <row r="102" spans="2:26" thickBot="1">
      <c r="B102" s="83"/>
      <c r="C102" s="84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4"/>
      <c r="Q102" s="217"/>
      <c r="R102" s="91">
        <f>IF(COUNTA(Y100:DP103)=0,0,HLOOKUP(R101,Y101:DP103,2,FALSE))</f>
        <v>1000</v>
      </c>
      <c r="S102" s="92">
        <f t="shared" ref="S102" si="94">IF(COUNTA(Y100:DP103)=0,0,HLOOKUP(S100,Y100:DP103,3,FALSE))</f>
        <v>1000</v>
      </c>
      <c r="T102" s="93"/>
      <c r="U102" s="94">
        <f t="array" ref="U102">IF(COUNTA(Y100:DP103)=0,0,IF(ISERROR(HLOOKUP(U103,Y103:DP103,1,FALSE)),0,INDEX(Y102:DP102,MATCH(U101&amp;U103,Y101:DP101&amp;Y103:DP103,0))))</f>
        <v>0</v>
      </c>
      <c r="V102" s="94">
        <f t="array" ref="V102">IF(COUNTA(Y100:DP103)=0,0,IF(ISERROR(HLOOKUP(V103,Y103:DP103,1,FALSE)),0,INDEX(Y102:DP102,MATCH(V101&amp;V103,Y101:DP101&amp;Y103:DP103,0))))</f>
        <v>0</v>
      </c>
      <c r="W102" s="95"/>
      <c r="X102" s="108"/>
      <c r="Y102" s="143">
        <v>1000</v>
      </c>
      <c r="Z102" s="143"/>
    </row>
    <row r="103" spans="2:26" ht="13.9" thickBot="1">
      <c r="B103" s="96"/>
      <c r="C103" s="97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7"/>
      <c r="Q103" s="218"/>
      <c r="R103" s="98" t="str">
        <f>IF(COUNTA(Y100:DP103)=0,"none",HLOOKUP(R101,Y101:DP103,3,FALSE))</f>
        <v>www (-30%)</v>
      </c>
      <c r="S103" s="99" t="str">
        <f t="shared" ref="S103" si="95">IF(COUNTA(Y100:DP103)=0,"none",HLOOKUP(S100,Y100:DP103,4,FALSE))</f>
        <v>www (-30%)</v>
      </c>
      <c r="T103" s="100"/>
      <c r="U103" s="100">
        <f t="array" ref="U103">IF(COUNTA(Y100:DP103)=0,"none",IF($U$2="WAHR",$W$3,Abfrage!$F$4))</f>
        <v>0</v>
      </c>
      <c r="V103" s="100">
        <f t="array" ref="V103">IF(COUNTA(Y100:DP103)=0,"none",IF($U$2="WAHR",$W$3,Abfrage!$F$4))</f>
        <v>0</v>
      </c>
      <c r="W103" s="100">
        <f t="array" ref="W103">IF(COUNTA(Y100:DP103)=0,"none",IF($U$2="WAHR",$W$3,Abfrage!$F$4))</f>
        <v>0</v>
      </c>
      <c r="X103" s="109"/>
      <c r="Y103" s="144" t="s">
        <v>43</v>
      </c>
      <c r="Z103" s="144"/>
    </row>
    <row r="104" spans="2:26" thickBot="1">
      <c r="B104" s="75"/>
      <c r="C104" s="76">
        <v>1000492910</v>
      </c>
      <c r="D104" s="75"/>
      <c r="E104" s="75"/>
      <c r="F104" s="75"/>
      <c r="G104" s="75"/>
      <c r="H104" s="75" t="s">
        <v>44</v>
      </c>
      <c r="I104" s="75" t="s">
        <v>51</v>
      </c>
      <c r="J104" s="75" t="s">
        <v>82</v>
      </c>
      <c r="K104" s="75"/>
      <c r="L104" s="75"/>
      <c r="M104" s="75"/>
      <c r="N104" s="75"/>
      <c r="O104" s="75"/>
      <c r="P104" s="76"/>
      <c r="Q104" s="216"/>
      <c r="R104" s="77">
        <f>IF(COUNTA(Y104:DP107)=0,"01.01.1900",INDEX(Y104:DP104,MATCH(R105,Y105:DP105,0)))</f>
        <v>45848</v>
      </c>
      <c r="S104" s="78">
        <f t="shared" ref="S104" si="96">IF(COUNTA(Y104:DP107)=0,"01.01.1900",MAX(Y104:DP104))</f>
        <v>45848</v>
      </c>
      <c r="T104" s="79"/>
      <c r="U104" s="80" t="str">
        <f t="array" ref="U104">IF(COUNTA(Y104:DP107)=0,"01.01.1900",IF(ISERROR(HLOOKUP(U107,Y107:DP107,1,FALSE)),"01.01.1900",INDEX(Y104:DP104,MATCH(U105&amp;U107,Y105:DP105&amp;Y107:DP107,0))))</f>
        <v>01.01.1900</v>
      </c>
      <c r="V104" s="81">
        <f>IF(COUNTA(Y104:DP107)=0,"01.01.1900",_xlfn.MAXIFS(Y104:DP104,Y107:DP107,V107))</f>
        <v>0</v>
      </c>
      <c r="W104" s="82"/>
      <c r="X104" s="106"/>
      <c r="Y104" s="141">
        <v>45848</v>
      </c>
      <c r="Z104" s="141"/>
    </row>
    <row r="105" spans="2:26" thickBot="1">
      <c r="B105" s="83"/>
      <c r="C105" s="84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4"/>
      <c r="Q105" s="217"/>
      <c r="R105" s="85">
        <f>IF(COUNTA(Y104:DP107)=0,0,MIN(Y105:DP105))</f>
        <v>0.35699999999999998</v>
      </c>
      <c r="S105" s="86">
        <f t="shared" ref="S105" si="97">IF(COUNTA(Y104:DP107)=0,0,HLOOKUP(S104,Y104:DP107,2,FALSE))</f>
        <v>0.35699999999999998</v>
      </c>
      <c r="T105" s="87">
        <f>IF(COUNTA(Y104:DP107)=0,0,AVERAGE(Y105:DP105))</f>
        <v>0.35699999999999998</v>
      </c>
      <c r="U105" s="88">
        <f>IF(COUNTA(Y104:DP107)=0,0,_xlfn.MINIFS(Y105:DP105,Y107:DP107,U107))</f>
        <v>0</v>
      </c>
      <c r="V105" s="89">
        <f t="array" ref="V105">IF(COUNTA(Y104:DP107)=0,0,IF(ISERROR(HLOOKUP(V107,Y107:DP107,1,FALSE)),0,INDEX(Y105:DP105,MATCH(V104&amp;V107,Y104:DP104&amp;Y107:DP107,0))))</f>
        <v>0</v>
      </c>
      <c r="W105" s="90">
        <f t="array" ref="W105">IF(COUNTA(Y104:DP107)=0,0,IF(ISERROR(HLOOKUP(W107,Y107:DP107,1,FALSE)),0,AVERAGEIF(Y107:DP107,$W107,Y105:DP105)))</f>
        <v>0</v>
      </c>
      <c r="X105" s="107"/>
      <c r="Y105" s="142">
        <v>0.35699999999999998</v>
      </c>
      <c r="Z105" s="142"/>
    </row>
    <row r="106" spans="2:26" thickBot="1">
      <c r="B106" s="83"/>
      <c r="C106" s="84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4"/>
      <c r="Q106" s="217"/>
      <c r="R106" s="91">
        <f>IF(COUNTA(Y104:DP107)=0,0,HLOOKUP(R105,Y105:DP107,2,FALSE))</f>
        <v>1000</v>
      </c>
      <c r="S106" s="92">
        <f t="shared" ref="S106" si="98">IF(COUNTA(Y104:DP107)=0,0,HLOOKUP(S104,Y104:DP107,3,FALSE))</f>
        <v>1000</v>
      </c>
      <c r="T106" s="93"/>
      <c r="U106" s="94">
        <f t="array" ref="U106">IF(COUNTA(Y104:DP107)=0,0,IF(ISERROR(HLOOKUP(U107,Y107:DP107,1,FALSE)),0,INDEX(Y106:DP106,MATCH(U105&amp;U107,Y105:DP105&amp;Y107:DP107,0))))</f>
        <v>0</v>
      </c>
      <c r="V106" s="94">
        <f t="array" ref="V106">IF(COUNTA(Y104:DP107)=0,0,IF(ISERROR(HLOOKUP(V107,Y107:DP107,1,FALSE)),0,INDEX(Y106:DP106,MATCH(V105&amp;V107,Y105:DP105&amp;Y107:DP107,0))))</f>
        <v>0</v>
      </c>
      <c r="W106" s="95"/>
      <c r="X106" s="108"/>
      <c r="Y106" s="143">
        <v>1000</v>
      </c>
      <c r="Z106" s="143"/>
    </row>
    <row r="107" spans="2:26" ht="13.9" thickBot="1">
      <c r="B107" s="96"/>
      <c r="C107" s="97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7"/>
      <c r="Q107" s="218"/>
      <c r="R107" s="98" t="str">
        <f>IF(COUNTA(Y104:DP107)=0,"none",HLOOKUP(R105,Y105:DP107,3,FALSE))</f>
        <v>www (-30%)</v>
      </c>
      <c r="S107" s="99" t="str">
        <f t="shared" ref="S107" si="99">IF(COUNTA(Y104:DP107)=0,"none",HLOOKUP(S104,Y104:DP107,4,FALSE))</f>
        <v>www (-30%)</v>
      </c>
      <c r="T107" s="100"/>
      <c r="U107" s="100">
        <f t="array" ref="U107">IF(COUNTA(Y104:DP107)=0,"none",IF($U$2="WAHR",$W$3,Abfrage!$F$4))</f>
        <v>0</v>
      </c>
      <c r="V107" s="100">
        <f t="array" ref="V107">IF(COUNTA(Y104:DP107)=0,"none",IF($U$2="WAHR",$W$3,Abfrage!$F$4))</f>
        <v>0</v>
      </c>
      <c r="W107" s="100">
        <f t="array" ref="W107">IF(COUNTA(Y104:DP107)=0,"none",IF($U$2="WAHR",$W$3,Abfrage!$F$4))</f>
        <v>0</v>
      </c>
      <c r="X107" s="109"/>
      <c r="Y107" s="144" t="s">
        <v>43</v>
      </c>
      <c r="Z107" s="144"/>
    </row>
    <row r="108" spans="2:26" thickBot="1">
      <c r="B108" s="75"/>
      <c r="C108" s="76">
        <v>1000496877</v>
      </c>
      <c r="D108" s="75"/>
      <c r="E108" s="75"/>
      <c r="F108" s="75"/>
      <c r="G108" s="75"/>
      <c r="H108" s="75" t="s">
        <v>50</v>
      </c>
      <c r="I108" s="75" t="s">
        <v>79</v>
      </c>
      <c r="J108" s="75" t="s">
        <v>83</v>
      </c>
      <c r="K108" s="75"/>
      <c r="L108" s="75"/>
      <c r="M108" s="75"/>
      <c r="N108" s="75"/>
      <c r="O108" s="75"/>
      <c r="P108" s="76"/>
      <c r="Q108" s="216"/>
      <c r="R108" s="77">
        <f>IF(COUNTA(Y108:DP111)=0,"01.01.1900",INDEX(Y108:DP108,MATCH(R109,Y109:DP109,0)))</f>
        <v>45848</v>
      </c>
      <c r="S108" s="78">
        <f t="shared" ref="S108" si="100">IF(COUNTA(Y108:DP111)=0,"01.01.1900",MAX(Y108:DP108))</f>
        <v>45848</v>
      </c>
      <c r="T108" s="79"/>
      <c r="U108" s="80" t="str">
        <f t="array" ref="U108">IF(COUNTA(Y108:DP111)=0,"01.01.1900",IF(ISERROR(HLOOKUP(U111,Y111:DP111,1,FALSE)),"01.01.1900",INDEX(Y108:DP108,MATCH(U109&amp;U111,Y109:DP109&amp;Y111:DP111,0))))</f>
        <v>01.01.1900</v>
      </c>
      <c r="V108" s="81">
        <f>IF(COUNTA(Y108:DP111)=0,"01.01.1900",_xlfn.MAXIFS(Y108:DP108,Y111:DP111,V111))</f>
        <v>0</v>
      </c>
      <c r="W108" s="82"/>
      <c r="X108" s="106"/>
      <c r="Y108" s="141">
        <v>45848</v>
      </c>
      <c r="Z108" s="141"/>
    </row>
    <row r="109" spans="2:26" thickBot="1">
      <c r="B109" s="83"/>
      <c r="C109" s="84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4"/>
      <c r="Q109" s="217"/>
      <c r="R109" s="85">
        <f>IF(COUNTA(Y108:DP111)=0,0,MIN(Y109:DP109))</f>
        <v>0.154</v>
      </c>
      <c r="S109" s="86">
        <f t="shared" ref="S109" si="101">IF(COUNTA(Y108:DP111)=0,0,HLOOKUP(S108,Y108:DP111,2,FALSE))</f>
        <v>0.154</v>
      </c>
      <c r="T109" s="87">
        <f>IF(COUNTA(Y108:DP111)=0,0,AVERAGE(Y109:DP109))</f>
        <v>0.154</v>
      </c>
      <c r="U109" s="88">
        <f>IF(COUNTA(Y108:DP111)=0,0,_xlfn.MINIFS(Y109:DP109,Y111:DP111,U111))</f>
        <v>0</v>
      </c>
      <c r="V109" s="89">
        <f t="array" ref="V109">IF(COUNTA(Y108:DP111)=0,0,IF(ISERROR(HLOOKUP(V111,Y111:DP111,1,FALSE)),0,INDEX(Y109:DP109,MATCH(V108&amp;V111,Y108:DP108&amp;Y111:DP111,0))))</f>
        <v>0</v>
      </c>
      <c r="W109" s="90">
        <f t="array" ref="W109">IF(COUNTA(Y108:DP111)=0,0,IF(ISERROR(HLOOKUP(W111,Y111:DP111,1,FALSE)),0,AVERAGEIF(Y111:DP111,$W111,Y109:DP109)))</f>
        <v>0</v>
      </c>
      <c r="X109" s="107"/>
      <c r="Y109" s="142">
        <v>0.154</v>
      </c>
      <c r="Z109" s="142"/>
    </row>
    <row r="110" spans="2:26" thickBot="1">
      <c r="B110" s="83"/>
      <c r="C110" s="84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4"/>
      <c r="Q110" s="217"/>
      <c r="R110" s="91">
        <f>IF(COUNTA(Y108:DP111)=0,0,HLOOKUP(R109,Y109:DP111,2,FALSE))</f>
        <v>50</v>
      </c>
      <c r="S110" s="92">
        <f t="shared" ref="S110" si="102">IF(COUNTA(Y108:DP111)=0,0,HLOOKUP(S108,Y108:DP111,3,FALSE))</f>
        <v>50</v>
      </c>
      <c r="T110" s="93"/>
      <c r="U110" s="94">
        <f t="array" ref="U110">IF(COUNTA(Y108:DP111)=0,0,IF(ISERROR(HLOOKUP(U111,Y111:DP111,1,FALSE)),0,INDEX(Y110:DP110,MATCH(U109&amp;U111,Y109:DP109&amp;Y111:DP111,0))))</f>
        <v>0</v>
      </c>
      <c r="V110" s="94">
        <f t="array" ref="V110">IF(COUNTA(Y108:DP111)=0,0,IF(ISERROR(HLOOKUP(V111,Y111:DP111,1,FALSE)),0,INDEX(Y110:DP110,MATCH(V109&amp;V111,Y109:DP109&amp;Y111:DP111,0))))</f>
        <v>0</v>
      </c>
      <c r="W110" s="95"/>
      <c r="X110" s="108"/>
      <c r="Y110" s="143">
        <v>50</v>
      </c>
      <c r="Z110" s="143"/>
    </row>
    <row r="111" spans="2:26" ht="13.9" thickBot="1">
      <c r="B111" s="96"/>
      <c r="C111" s="97"/>
      <c r="D111" s="96"/>
      <c r="E111" s="96"/>
      <c r="F111" s="96"/>
      <c r="G111" s="96"/>
      <c r="H111" s="96"/>
      <c r="I111" s="96"/>
      <c r="J111" s="96"/>
      <c r="K111" s="96"/>
      <c r="L111" s="96"/>
      <c r="M111" s="96"/>
      <c r="N111" s="96"/>
      <c r="O111" s="96"/>
      <c r="P111" s="97"/>
      <c r="Q111" s="218"/>
      <c r="R111" s="98" t="str">
        <f>IF(COUNTA(Y108:DP111)=0,"none",HLOOKUP(R109,Y109:DP111,3,FALSE))</f>
        <v>www (-30%)</v>
      </c>
      <c r="S111" s="99" t="str">
        <f t="shared" ref="S111" si="103">IF(COUNTA(Y108:DP111)=0,"none",HLOOKUP(S108,Y108:DP111,4,FALSE))</f>
        <v>www (-30%)</v>
      </c>
      <c r="T111" s="100"/>
      <c r="U111" s="100">
        <f t="array" ref="U111">IF(COUNTA(Y108:DP111)=0,"none",IF($U$2="WAHR",$W$3,Abfrage!$F$4))</f>
        <v>0</v>
      </c>
      <c r="V111" s="100">
        <f t="array" ref="V111">IF(COUNTA(Y108:DP111)=0,"none",IF($U$2="WAHR",$W$3,Abfrage!$F$4))</f>
        <v>0</v>
      </c>
      <c r="W111" s="100">
        <f t="array" ref="W111">IF(COUNTA(Y108:DP111)=0,"none",IF($U$2="WAHR",$W$3,Abfrage!$F$4))</f>
        <v>0</v>
      </c>
      <c r="X111" s="109"/>
      <c r="Y111" s="144" t="s">
        <v>43</v>
      </c>
      <c r="Z111" s="144"/>
    </row>
    <row r="112" spans="2:26" thickBot="1">
      <c r="B112" s="75"/>
      <c r="C112" s="76">
        <v>1000255232</v>
      </c>
      <c r="D112" s="75"/>
      <c r="E112" s="75"/>
      <c r="F112" s="75"/>
      <c r="G112" s="75"/>
      <c r="H112" s="75" t="s">
        <v>44</v>
      </c>
      <c r="I112" s="75" t="s">
        <v>51</v>
      </c>
      <c r="J112" s="75" t="s">
        <v>84</v>
      </c>
      <c r="K112" s="75"/>
      <c r="L112" s="75"/>
      <c r="M112" s="75"/>
      <c r="N112" s="75"/>
      <c r="O112" s="75"/>
      <c r="P112" s="76"/>
      <c r="Q112" s="216"/>
      <c r="R112" s="77">
        <f>IF(COUNTA(Y112:DP115)=0,"01.01.1900",INDEX(Y112:DP112,MATCH(R113,Y113:DP113,0)))</f>
        <v>45848</v>
      </c>
      <c r="S112" s="78">
        <f t="shared" ref="S112" si="104">IF(COUNTA(Y112:DP115)=0,"01.01.1900",MAX(Y112:DP112))</f>
        <v>45848</v>
      </c>
      <c r="T112" s="79"/>
      <c r="U112" s="80" t="str">
        <f t="array" ref="U112">IF(COUNTA(Y112:DP115)=0,"01.01.1900",IF(ISERROR(HLOOKUP(U115,Y115:DP115,1,FALSE)),"01.01.1900",INDEX(Y112:DP112,MATCH(U113&amp;U115,Y113:DP113&amp;Y115:DP115,0))))</f>
        <v>01.01.1900</v>
      </c>
      <c r="V112" s="81">
        <f>IF(COUNTA(Y112:DP115)=0,"01.01.1900",_xlfn.MAXIFS(Y112:DP112,Y115:DP115,V115))</f>
        <v>0</v>
      </c>
      <c r="W112" s="82"/>
      <c r="X112" s="106"/>
      <c r="Y112" s="141">
        <v>45848</v>
      </c>
      <c r="Z112" s="141">
        <v>45547</v>
      </c>
    </row>
    <row r="113" spans="2:26" thickBot="1">
      <c r="B113" s="83"/>
      <c r="C113" s="84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4"/>
      <c r="Q113" s="217"/>
      <c r="R113" s="85">
        <f>IF(COUNTA(Y112:DP115)=0,0,MIN(Y113:DP113))</f>
        <v>0.371</v>
      </c>
      <c r="S113" s="86">
        <f t="shared" ref="S113" si="105">IF(COUNTA(Y112:DP115)=0,0,HLOOKUP(S112,Y112:DP115,2,FALSE))</f>
        <v>0.371</v>
      </c>
      <c r="T113" s="87">
        <f>IF(COUNTA(Y112:DP115)=0,0,AVERAGE(Y113:DP113))</f>
        <v>0.38150000000000001</v>
      </c>
      <c r="U113" s="88">
        <f>IF(COUNTA(Y112:DP115)=0,0,_xlfn.MINIFS(Y113:DP113,Y115:DP115,U115))</f>
        <v>0</v>
      </c>
      <c r="V113" s="89">
        <f t="array" ref="V113">IF(COUNTA(Y112:DP115)=0,0,IF(ISERROR(HLOOKUP(V115,Y115:DP115,1,FALSE)),0,INDEX(Y113:DP113,MATCH(V112&amp;V115,Y112:DP112&amp;Y115:DP115,0))))</f>
        <v>0</v>
      </c>
      <c r="W113" s="90">
        <f t="array" ref="W113">IF(COUNTA(Y112:DP115)=0,0,IF(ISERROR(HLOOKUP(W115,Y115:DP115,1,FALSE)),0,AVERAGEIF(Y115:DP115,$W115,Y113:DP113)))</f>
        <v>0</v>
      </c>
      <c r="X113" s="107"/>
      <c r="Y113" s="142">
        <v>0.371</v>
      </c>
      <c r="Z113" s="142">
        <v>0.39200000000000002</v>
      </c>
    </row>
    <row r="114" spans="2:26" thickBot="1">
      <c r="B114" s="83"/>
      <c r="C114" s="84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4"/>
      <c r="Q114" s="217"/>
      <c r="R114" s="91">
        <f>IF(COUNTA(Y112:DP115)=0,0,HLOOKUP(R113,Y113:DP115,2,FALSE))</f>
        <v>1000</v>
      </c>
      <c r="S114" s="92">
        <f t="shared" ref="S114" si="106">IF(COUNTA(Y112:DP115)=0,0,HLOOKUP(S112,Y112:DP115,3,FALSE))</f>
        <v>1000</v>
      </c>
      <c r="T114" s="93"/>
      <c r="U114" s="94">
        <f t="array" ref="U114">IF(COUNTA(Y112:DP115)=0,0,IF(ISERROR(HLOOKUP(U115,Y115:DP115,1,FALSE)),0,INDEX(Y114:DP114,MATCH(U113&amp;U115,Y113:DP113&amp;Y115:DP115,0))))</f>
        <v>0</v>
      </c>
      <c r="V114" s="94">
        <f t="array" ref="V114">IF(COUNTA(Y112:DP115)=0,0,IF(ISERROR(HLOOKUP(V115,Y115:DP115,1,FALSE)),0,INDEX(Y114:DP114,MATCH(V113&amp;V115,Y113:DP113&amp;Y115:DP115,0))))</f>
        <v>0</v>
      </c>
      <c r="W114" s="95"/>
      <c r="X114" s="108"/>
      <c r="Y114" s="143">
        <v>1000</v>
      </c>
      <c r="Z114" s="143">
        <v>1000</v>
      </c>
    </row>
    <row r="115" spans="2:26" ht="13.9" thickBot="1">
      <c r="B115" s="96"/>
      <c r="C115" s="97"/>
      <c r="D115" s="96"/>
      <c r="E115" s="96"/>
      <c r="F115" s="96"/>
      <c r="G115" s="96"/>
      <c r="H115" s="96"/>
      <c r="I115" s="96"/>
      <c r="J115" s="96"/>
      <c r="K115" s="96"/>
      <c r="L115" s="96"/>
      <c r="M115" s="96"/>
      <c r="N115" s="96"/>
      <c r="O115" s="96"/>
      <c r="P115" s="97"/>
      <c r="Q115" s="218"/>
      <c r="R115" s="98" t="str">
        <f>IF(COUNTA(Y112:DP115)=0,"none",HLOOKUP(R113,Y113:DP115,3,FALSE))</f>
        <v>www (-30%)</v>
      </c>
      <c r="S115" s="99" t="str">
        <f t="shared" ref="S115" si="107">IF(COUNTA(Y112:DP115)=0,"none",HLOOKUP(S112,Y112:DP115,4,FALSE))</f>
        <v>www (-30%)</v>
      </c>
      <c r="T115" s="100"/>
      <c r="U115" s="100">
        <f t="array" ref="U115">IF(COUNTA(Y112:DP115)=0,"none",IF($U$2="WAHR",$W$3,Abfrage!$F$4))</f>
        <v>0</v>
      </c>
      <c r="V115" s="100">
        <f t="array" ref="V115">IF(COUNTA(Y112:DP115)=0,"none",IF($U$2="WAHR",$W$3,Abfrage!$F$4))</f>
        <v>0</v>
      </c>
      <c r="W115" s="100">
        <f t="array" ref="W115">IF(COUNTA(Y112:DP115)=0,"none",IF($U$2="WAHR",$W$3,Abfrage!$F$4))</f>
        <v>0</v>
      </c>
      <c r="X115" s="109"/>
      <c r="Y115" s="144" t="s">
        <v>43</v>
      </c>
      <c r="Z115" s="144" t="s">
        <v>43</v>
      </c>
    </row>
    <row r="116" spans="2:26" thickBot="1">
      <c r="B116" s="75"/>
      <c r="C116" s="76">
        <v>1000493229</v>
      </c>
      <c r="D116" s="75"/>
      <c r="E116" s="75"/>
      <c r="F116" s="75"/>
      <c r="G116" s="75"/>
      <c r="H116" s="75" t="s">
        <v>44</v>
      </c>
      <c r="I116" s="75" t="s">
        <v>51</v>
      </c>
      <c r="J116" s="75" t="s">
        <v>85</v>
      </c>
      <c r="K116" s="75"/>
      <c r="L116" s="75"/>
      <c r="M116" s="75"/>
      <c r="N116" s="75"/>
      <c r="O116" s="75"/>
      <c r="P116" s="76"/>
      <c r="Q116" s="216"/>
      <c r="R116" s="77">
        <f>IF(COUNTA(Y116:DP119)=0,"01.01.1900",INDEX(Y116:DP116,MATCH(R117,Y117:DP117,0)))</f>
        <v>45848</v>
      </c>
      <c r="S116" s="78">
        <f t="shared" ref="S116" si="108">IF(COUNTA(Y116:DP119)=0,"01.01.1900",MAX(Y116:DP116))</f>
        <v>45848</v>
      </c>
      <c r="T116" s="79"/>
      <c r="U116" s="80" t="str">
        <f t="array" ref="U116">IF(COUNTA(Y116:DP119)=0,"01.01.1900",IF(ISERROR(HLOOKUP(U119,Y119:DP119,1,FALSE)),"01.01.1900",INDEX(Y116:DP116,MATCH(U117&amp;U119,Y117:DP117&amp;Y119:DP119,0))))</f>
        <v>01.01.1900</v>
      </c>
      <c r="V116" s="81">
        <f>IF(COUNTA(Y116:DP119)=0,"01.01.1900",_xlfn.MAXIFS(Y116:DP116,Y119:DP119,V119))</f>
        <v>0</v>
      </c>
      <c r="W116" s="82"/>
      <c r="X116" s="106"/>
      <c r="Y116" s="141">
        <v>45848</v>
      </c>
      <c r="Z116" s="141">
        <v>45848</v>
      </c>
    </row>
    <row r="117" spans="2:26" thickBot="1">
      <c r="B117" s="83"/>
      <c r="C117" s="84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4"/>
      <c r="Q117" s="217"/>
      <c r="R117" s="85">
        <f>IF(COUNTA(Y116:DP119)=0,0,MIN(Y117:DP117))</f>
        <v>0.126</v>
      </c>
      <c r="S117" s="86">
        <f t="shared" ref="S117" si="109">IF(COUNTA(Y116:DP119)=0,0,HLOOKUP(S116,Y116:DP119,2,FALSE))</f>
        <v>0.126</v>
      </c>
      <c r="T117" s="87">
        <f>IF(COUNTA(Y116:DP119)=0,0,AVERAGE(Y117:DP117))</f>
        <v>0.2195</v>
      </c>
      <c r="U117" s="88">
        <f>IF(COUNTA(Y116:DP119)=0,0,_xlfn.MINIFS(Y117:DP117,Y119:DP119,U119))</f>
        <v>0</v>
      </c>
      <c r="V117" s="89">
        <f t="array" ref="V117">IF(COUNTA(Y116:DP119)=0,0,IF(ISERROR(HLOOKUP(V119,Y119:DP119,1,FALSE)),0,INDEX(Y117:DP117,MATCH(V116&amp;V119,Y116:DP116&amp;Y119:DP119,0))))</f>
        <v>0</v>
      </c>
      <c r="W117" s="90">
        <f t="array" ref="W117">IF(COUNTA(Y116:DP119)=0,0,IF(ISERROR(HLOOKUP(W119,Y119:DP119,1,FALSE)),0,AVERAGEIF(Y119:DP119,$W119,Y117:DP117)))</f>
        <v>0</v>
      </c>
      <c r="X117" s="107"/>
      <c r="Y117" s="142">
        <v>0.126</v>
      </c>
      <c r="Z117" s="142">
        <v>0.313</v>
      </c>
    </row>
    <row r="118" spans="2:26" thickBot="1">
      <c r="B118" s="83"/>
      <c r="C118" s="84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4"/>
      <c r="Q118" s="217"/>
      <c r="R118" s="91">
        <f>IF(COUNTA(Y116:DP119)=0,0,HLOOKUP(R117,Y117:DP119,2,FALSE))</f>
        <v>1000</v>
      </c>
      <c r="S118" s="92">
        <f t="shared" ref="S118" si="110">IF(COUNTA(Y116:DP119)=0,0,HLOOKUP(S116,Y116:DP119,3,FALSE))</f>
        <v>1000</v>
      </c>
      <c r="T118" s="93"/>
      <c r="U118" s="94">
        <f t="array" ref="U118">IF(COUNTA(Y116:DP119)=0,0,IF(ISERROR(HLOOKUP(U119,Y119:DP119,1,FALSE)),0,INDEX(Y118:DP118,MATCH(U117&amp;U119,Y117:DP117&amp;Y119:DP119,0))))</f>
        <v>0</v>
      </c>
      <c r="V118" s="94">
        <f t="array" ref="V118">IF(COUNTA(Y116:DP119)=0,0,IF(ISERROR(HLOOKUP(V119,Y119:DP119,1,FALSE)),0,INDEX(Y118:DP118,MATCH(V117&amp;V119,Y117:DP117&amp;Y119:DP119,0))))</f>
        <v>0</v>
      </c>
      <c r="W118" s="95"/>
      <c r="X118" s="108"/>
      <c r="Y118" s="143">
        <v>1000</v>
      </c>
      <c r="Z118" s="143">
        <v>100</v>
      </c>
    </row>
    <row r="119" spans="2:26" ht="13.9" thickBot="1">
      <c r="B119" s="96"/>
      <c r="C119" s="97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7"/>
      <c r="Q119" s="218"/>
      <c r="R119" s="98" t="str">
        <f>IF(COUNTA(Y116:DP119)=0,"none",HLOOKUP(R117,Y117:DP119,3,FALSE))</f>
        <v>www (-30%)</v>
      </c>
      <c r="S119" s="99" t="str">
        <f t="shared" ref="S119" si="111">IF(COUNTA(Y116:DP119)=0,"none",HLOOKUP(S116,Y116:DP119,4,FALSE))</f>
        <v>www (-30%)</v>
      </c>
      <c r="T119" s="100"/>
      <c r="U119" s="100">
        <f t="array" ref="U119">IF(COUNTA(Y116:DP119)=0,"none",IF($U$2="WAHR",$W$3,Abfrage!$F$4))</f>
        <v>0</v>
      </c>
      <c r="V119" s="100">
        <f t="array" ref="V119">IF(COUNTA(Y116:DP119)=0,"none",IF($U$2="WAHR",$W$3,Abfrage!$F$4))</f>
        <v>0</v>
      </c>
      <c r="W119" s="100">
        <f t="array" ref="W119">IF(COUNTA(Y116:DP119)=0,"none",IF($U$2="WAHR",$W$3,Abfrage!$F$4))</f>
        <v>0</v>
      </c>
      <c r="X119" s="109"/>
      <c r="Y119" s="144" t="s">
        <v>43</v>
      </c>
      <c r="Z119" s="144" t="s">
        <v>47</v>
      </c>
    </row>
    <row r="120" spans="2:26" thickBot="1">
      <c r="B120" s="75"/>
      <c r="C120" s="76">
        <v>1000493230</v>
      </c>
      <c r="D120" s="75"/>
      <c r="E120" s="75"/>
      <c r="F120" s="75"/>
      <c r="G120" s="75"/>
      <c r="H120" s="75" t="s">
        <v>44</v>
      </c>
      <c r="I120" s="75" t="s">
        <v>51</v>
      </c>
      <c r="J120" s="75" t="s">
        <v>86</v>
      </c>
      <c r="K120" s="75"/>
      <c r="L120" s="75"/>
      <c r="M120" s="75"/>
      <c r="N120" s="75"/>
      <c r="O120" s="75"/>
      <c r="P120" s="76"/>
      <c r="Q120" s="216"/>
      <c r="R120" s="77">
        <f>IF(COUNTA(Y120:DP123)=0,"01.01.1900",INDEX(Y120:DP120,MATCH(R121,Y121:DP121,0)))</f>
        <v>45848</v>
      </c>
      <c r="S120" s="78">
        <f t="shared" ref="S120" si="112">IF(COUNTA(Y120:DP123)=0,"01.01.1900",MAX(Y120:DP120))</f>
        <v>45848</v>
      </c>
      <c r="T120" s="79"/>
      <c r="U120" s="80" t="str">
        <f t="array" ref="U120">IF(COUNTA(Y120:DP123)=0,"01.01.1900",IF(ISERROR(HLOOKUP(U123,Y123:DP123,1,FALSE)),"01.01.1900",INDEX(Y120:DP120,MATCH(U121&amp;U123,Y121:DP121&amp;Y123:DP123,0))))</f>
        <v>01.01.1900</v>
      </c>
      <c r="V120" s="81">
        <f>IF(COUNTA(Y120:DP123)=0,"01.01.1900",_xlfn.MAXIFS(Y120:DP120,Y123:DP123,V123))</f>
        <v>0</v>
      </c>
      <c r="W120" s="82"/>
      <c r="X120" s="106"/>
      <c r="Y120" s="141">
        <v>45848</v>
      </c>
      <c r="Z120" s="141">
        <v>45848</v>
      </c>
    </row>
    <row r="121" spans="2:26" thickBot="1">
      <c r="B121" s="83"/>
      <c r="C121" s="84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4"/>
      <c r="Q121" s="217"/>
      <c r="R121" s="85">
        <f>IF(COUNTA(Y120:DP123)=0,0,MIN(Y121:DP121))</f>
        <v>0.161</v>
      </c>
      <c r="S121" s="86">
        <f t="shared" ref="S121" si="113">IF(COUNTA(Y120:DP123)=0,0,HLOOKUP(S120,Y120:DP123,2,FALSE))</f>
        <v>0.161</v>
      </c>
      <c r="T121" s="87">
        <f>IF(COUNTA(Y120:DP123)=0,0,AVERAGE(Y121:DP121))</f>
        <v>0.32050000000000001</v>
      </c>
      <c r="U121" s="88">
        <f>IF(COUNTA(Y120:DP123)=0,0,_xlfn.MINIFS(Y121:DP121,Y123:DP123,U123))</f>
        <v>0</v>
      </c>
      <c r="V121" s="89">
        <f t="array" ref="V121">IF(COUNTA(Y120:DP123)=0,0,IF(ISERROR(HLOOKUP(V123,Y123:DP123,1,FALSE)),0,INDEX(Y121:DP121,MATCH(V120&amp;V123,Y120:DP120&amp;Y123:DP123,0))))</f>
        <v>0</v>
      </c>
      <c r="W121" s="90">
        <f t="array" ref="W121">IF(COUNTA(Y120:DP123)=0,0,IF(ISERROR(HLOOKUP(W123,Y123:DP123,1,FALSE)),0,AVERAGEIF(Y123:DP123,$W123,Y121:DP121)))</f>
        <v>0</v>
      </c>
      <c r="X121" s="107"/>
      <c r="Y121" s="142">
        <v>0.161</v>
      </c>
      <c r="Z121" s="142">
        <v>0.48</v>
      </c>
    </row>
    <row r="122" spans="2:26" thickBot="1">
      <c r="B122" s="83"/>
      <c r="C122" s="84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4"/>
      <c r="Q122" s="217"/>
      <c r="R122" s="91">
        <f>IF(COUNTA(Y120:DP123)=0,0,HLOOKUP(R121,Y121:DP123,2,FALSE))</f>
        <v>1000</v>
      </c>
      <c r="S122" s="92">
        <f t="shared" ref="S122" si="114">IF(COUNTA(Y120:DP123)=0,0,HLOOKUP(S120,Y120:DP123,3,FALSE))</f>
        <v>1000</v>
      </c>
      <c r="T122" s="93"/>
      <c r="U122" s="94">
        <f t="array" ref="U122">IF(COUNTA(Y120:DP123)=0,0,IF(ISERROR(HLOOKUP(U123,Y123:DP123,1,FALSE)),0,INDEX(Y122:DP122,MATCH(U121&amp;U123,Y121:DP121&amp;Y123:DP123,0))))</f>
        <v>0</v>
      </c>
      <c r="V122" s="94">
        <f t="array" ref="V122">IF(COUNTA(Y120:DP123)=0,0,IF(ISERROR(HLOOKUP(V123,Y123:DP123,1,FALSE)),0,INDEX(Y122:DP122,MATCH(V121&amp;V123,Y121:DP121&amp;Y123:DP123,0))))</f>
        <v>0</v>
      </c>
      <c r="W122" s="95"/>
      <c r="X122" s="108"/>
      <c r="Y122" s="143">
        <v>1000</v>
      </c>
      <c r="Z122" s="143">
        <v>1</v>
      </c>
    </row>
    <row r="123" spans="2:26" ht="13.9" thickBot="1">
      <c r="B123" s="96"/>
      <c r="C123" s="97"/>
      <c r="D123" s="96"/>
      <c r="E123" s="96"/>
      <c r="F123" s="96"/>
      <c r="G123" s="96"/>
      <c r="H123" s="96"/>
      <c r="I123" s="96"/>
      <c r="J123" s="96"/>
      <c r="K123" s="96"/>
      <c r="L123" s="96"/>
      <c r="M123" s="96"/>
      <c r="N123" s="96"/>
      <c r="O123" s="96"/>
      <c r="P123" s="97"/>
      <c r="Q123" s="218"/>
      <c r="R123" s="98" t="str">
        <f>IF(COUNTA(Y120:DP123)=0,"none",HLOOKUP(R121,Y121:DP123,3,FALSE))</f>
        <v>www (-30%)</v>
      </c>
      <c r="S123" s="99" t="str">
        <f t="shared" ref="S123" si="115">IF(COUNTA(Y120:DP123)=0,"none",HLOOKUP(S120,Y120:DP123,4,FALSE))</f>
        <v>www (-30%)</v>
      </c>
      <c r="T123" s="100"/>
      <c r="U123" s="100">
        <f t="array" ref="U123">IF(COUNTA(Y120:DP123)=0,"none",IF($U$2="WAHR",$W$3,Abfrage!$F$4))</f>
        <v>0</v>
      </c>
      <c r="V123" s="100">
        <f t="array" ref="V123">IF(COUNTA(Y120:DP123)=0,"none",IF($U$2="WAHR",$W$3,Abfrage!$F$4))</f>
        <v>0</v>
      </c>
      <c r="W123" s="100">
        <f t="array" ref="W123">IF(COUNTA(Y120:DP123)=0,"none",IF($U$2="WAHR",$W$3,Abfrage!$F$4))</f>
        <v>0</v>
      </c>
      <c r="X123" s="109"/>
      <c r="Y123" s="144" t="s">
        <v>43</v>
      </c>
      <c r="Z123" s="144" t="s">
        <v>47</v>
      </c>
    </row>
    <row r="124" spans="2:26" thickBot="1">
      <c r="B124" s="75"/>
      <c r="C124" s="76">
        <v>1000478117</v>
      </c>
      <c r="D124" s="75"/>
      <c r="E124" s="75"/>
      <c r="F124" s="75"/>
      <c r="G124" s="75"/>
      <c r="H124" s="75" t="s">
        <v>57</v>
      </c>
      <c r="I124" s="75" t="s">
        <v>48</v>
      </c>
      <c r="J124" s="75" t="s">
        <v>87</v>
      </c>
      <c r="K124" s="75"/>
      <c r="L124" s="75"/>
      <c r="M124" s="75"/>
      <c r="N124" s="75"/>
      <c r="O124" s="75"/>
      <c r="P124" s="76"/>
      <c r="Q124" s="216"/>
      <c r="R124" s="77">
        <f>IF(COUNTA(Y124:DP127)=0,"01.01.1900",INDEX(Y124:DP124,MATCH(R125,Y125:DP125,0)))</f>
        <v>45848</v>
      </c>
      <c r="S124" s="78">
        <f t="shared" ref="S124" si="116">IF(COUNTA(Y124:DP127)=0,"01.01.1900",MAX(Y124:DP124))</f>
        <v>45848</v>
      </c>
      <c r="T124" s="79"/>
      <c r="U124" s="80" t="str">
        <f t="array" ref="U124">IF(COUNTA(Y124:DP127)=0,"01.01.1900",IF(ISERROR(HLOOKUP(U127,Y127:DP127,1,FALSE)),"01.01.1900",INDEX(Y124:DP124,MATCH(U125&amp;U127,Y125:DP125&amp;Y127:DP127,0))))</f>
        <v>01.01.1900</v>
      </c>
      <c r="V124" s="81">
        <f>IF(COUNTA(Y124:DP127)=0,"01.01.1900",_xlfn.MAXIFS(Y124:DP124,Y127:DP127,V127))</f>
        <v>0</v>
      </c>
      <c r="W124" s="82"/>
      <c r="X124" s="106"/>
      <c r="Y124" s="141">
        <v>45848</v>
      </c>
      <c r="Z124" s="141">
        <v>45848</v>
      </c>
    </row>
    <row r="125" spans="2:26" thickBot="1">
      <c r="B125" s="83"/>
      <c r="C125" s="84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4"/>
      <c r="Q125" s="217"/>
      <c r="R125" s="85">
        <f>IF(COUNTA(Y124:DP127)=0,0,MIN(Y125:DP125))</f>
        <v>0.252</v>
      </c>
      <c r="S125" s="86">
        <f t="shared" ref="S125" si="117">IF(COUNTA(Y124:DP127)=0,0,HLOOKUP(S124,Y124:DP127,2,FALSE))</f>
        <v>0.252</v>
      </c>
      <c r="T125" s="87">
        <f>IF(COUNTA(Y124:DP127)=0,0,AVERAGE(Y125:DP125))</f>
        <v>0.38100000000000001</v>
      </c>
      <c r="U125" s="88">
        <f>IF(COUNTA(Y124:DP127)=0,0,_xlfn.MINIFS(Y125:DP125,Y127:DP127,U127))</f>
        <v>0</v>
      </c>
      <c r="V125" s="89">
        <f t="array" ref="V125">IF(COUNTA(Y124:DP127)=0,0,IF(ISERROR(HLOOKUP(V127,Y127:DP127,1,FALSE)),0,INDEX(Y125:DP125,MATCH(V124&amp;V127,Y124:DP124&amp;Y127:DP127,0))))</f>
        <v>0</v>
      </c>
      <c r="W125" s="90">
        <f t="array" ref="W125">IF(COUNTA(Y124:DP127)=0,0,IF(ISERROR(HLOOKUP(W127,Y127:DP127,1,FALSE)),0,AVERAGEIF(Y127:DP127,$W127,Y125:DP125)))</f>
        <v>0</v>
      </c>
      <c r="X125" s="107"/>
      <c r="Y125" s="142">
        <v>0.252</v>
      </c>
      <c r="Z125" s="142">
        <v>0.51</v>
      </c>
    </row>
    <row r="126" spans="2:26" thickBot="1">
      <c r="B126" s="83"/>
      <c r="C126" s="84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4"/>
      <c r="Q126" s="217"/>
      <c r="R126" s="91">
        <f>IF(COUNTA(Y124:DP127)=0,0,HLOOKUP(R125,Y125:DP127,2,FALSE))</f>
        <v>1000</v>
      </c>
      <c r="S126" s="92">
        <f t="shared" ref="S126" si="118">IF(COUNTA(Y124:DP127)=0,0,HLOOKUP(S124,Y124:DP127,3,FALSE))</f>
        <v>1000</v>
      </c>
      <c r="T126" s="93"/>
      <c r="U126" s="94">
        <f t="array" ref="U126">IF(COUNTA(Y124:DP127)=0,0,IF(ISERROR(HLOOKUP(U127,Y127:DP127,1,FALSE)),0,INDEX(Y126:DP126,MATCH(U125&amp;U127,Y125:DP125&amp;Y127:DP127,0))))</f>
        <v>0</v>
      </c>
      <c r="V126" s="94">
        <f t="array" ref="V126">IF(COUNTA(Y124:DP127)=0,0,IF(ISERROR(HLOOKUP(V127,Y127:DP127,1,FALSE)),0,INDEX(Y126:DP126,MATCH(V125&amp;V127,Y125:DP125&amp;Y127:DP127,0))))</f>
        <v>0</v>
      </c>
      <c r="W126" s="95"/>
      <c r="X126" s="108"/>
      <c r="Y126" s="143">
        <v>1000</v>
      </c>
      <c r="Z126" s="143">
        <v>1</v>
      </c>
    </row>
    <row r="127" spans="2:26" ht="13.9" thickBot="1">
      <c r="B127" s="96"/>
      <c r="C127" s="97"/>
      <c r="D127" s="96"/>
      <c r="E127" s="96"/>
      <c r="F127" s="96"/>
      <c r="G127" s="96"/>
      <c r="H127" s="96"/>
      <c r="I127" s="96"/>
      <c r="J127" s="96"/>
      <c r="K127" s="96"/>
      <c r="L127" s="96"/>
      <c r="M127" s="96"/>
      <c r="N127" s="96"/>
      <c r="O127" s="96"/>
      <c r="P127" s="97"/>
      <c r="Q127" s="218"/>
      <c r="R127" s="98" t="str">
        <f>IF(COUNTA(Y124:DP127)=0,"none",HLOOKUP(R125,Y125:DP127,3,FALSE))</f>
        <v>www (-30%)</v>
      </c>
      <c r="S127" s="99" t="str">
        <f t="shared" ref="S127" si="119">IF(COUNTA(Y124:DP127)=0,"none",HLOOKUP(S124,Y124:DP127,4,FALSE))</f>
        <v>www (-30%)</v>
      </c>
      <c r="T127" s="100"/>
      <c r="U127" s="100">
        <f t="array" ref="U127">IF(COUNTA(Y124:DP127)=0,"none",IF($U$2="WAHR",$W$3,Abfrage!$F$4))</f>
        <v>0</v>
      </c>
      <c r="V127" s="100">
        <f t="array" ref="V127">IF(COUNTA(Y124:DP127)=0,"none",IF($U$2="WAHR",$W$3,Abfrage!$F$4))</f>
        <v>0</v>
      </c>
      <c r="W127" s="100">
        <f t="array" ref="W127">IF(COUNTA(Y124:DP127)=0,"none",IF($U$2="WAHR",$W$3,Abfrage!$F$4))</f>
        <v>0</v>
      </c>
      <c r="X127" s="109"/>
      <c r="Y127" s="144" t="s">
        <v>43</v>
      </c>
      <c r="Z127" s="144" t="s">
        <v>47</v>
      </c>
    </row>
    <row r="128" spans="2:26" thickBot="1">
      <c r="B128" s="75" t="s">
        <v>88</v>
      </c>
      <c r="C128" s="76">
        <v>1000553972</v>
      </c>
      <c r="D128" s="75" t="s">
        <v>89</v>
      </c>
      <c r="E128" s="75" t="s">
        <v>90</v>
      </c>
      <c r="F128" s="75" t="s">
        <v>91</v>
      </c>
      <c r="G128" s="75" t="s">
        <v>92</v>
      </c>
      <c r="H128" s="75" t="s">
        <v>93</v>
      </c>
      <c r="I128" s="75" t="s">
        <v>79</v>
      </c>
      <c r="J128" s="75">
        <v>300449</v>
      </c>
      <c r="K128" s="75"/>
      <c r="L128" s="75"/>
      <c r="M128" s="75"/>
      <c r="N128" s="75"/>
      <c r="O128" s="75"/>
      <c r="P128" s="76"/>
      <c r="Q128" s="216"/>
      <c r="R128" s="77">
        <f>IF(COUNTA(Y128:DP131)=0,"01.01.1900",INDEX(Y128:DP128,MATCH(R129,Y129:DP129,0)))</f>
        <v>45847</v>
      </c>
      <c r="S128" s="78">
        <f t="shared" ref="S128" si="120">IF(COUNTA(Y128:DP131)=0,"01.01.1900",MAX(Y128:DP128))</f>
        <v>45847</v>
      </c>
      <c r="T128" s="79"/>
      <c r="U128" s="80" t="str">
        <f t="array" ref="U128">IF(COUNTA(Y128:DP131)=0,"01.01.1900",IF(ISERROR(HLOOKUP(U131,Y131:DP131,1,FALSE)),"01.01.1900",INDEX(Y128:DP128,MATCH(U129&amp;U131,Y129:DP129&amp;Y131:DP131,0))))</f>
        <v>01.01.1900</v>
      </c>
      <c r="V128" s="81">
        <f>IF(COUNTA(Y128:DP131)=0,"01.01.1900",_xlfn.MAXIFS(Y128:DP128,Y131:DP131,V131))</f>
        <v>0</v>
      </c>
      <c r="W128" s="82"/>
      <c r="X128" s="106"/>
      <c r="Y128" s="141">
        <v>45847</v>
      </c>
      <c r="Z128" s="141"/>
    </row>
    <row r="129" spans="2:26" thickBot="1">
      <c r="B129" s="83"/>
      <c r="C129" s="84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4"/>
      <c r="Q129" s="217"/>
      <c r="R129" s="85">
        <f>IF(COUNTA(Y128:DP131)=0,0,MIN(Y129:DP129))</f>
        <v>0.30099999999999999</v>
      </c>
      <c r="S129" s="86">
        <f t="shared" ref="S129" si="121">IF(COUNTA(Y128:DP131)=0,0,HLOOKUP(S128,Y128:DP131,2,FALSE))</f>
        <v>0.30099999999999999</v>
      </c>
      <c r="T129" s="87">
        <f>IF(COUNTA(Y128:DP131)=0,0,AVERAGE(Y129:DP129))</f>
        <v>0.30099999999999999</v>
      </c>
      <c r="U129" s="88">
        <f>IF(COUNTA(Y128:DP131)=0,0,_xlfn.MINIFS(Y129:DP129,Y131:DP131,U131))</f>
        <v>0</v>
      </c>
      <c r="V129" s="89">
        <f t="array" ref="V129">IF(COUNTA(Y128:DP131)=0,0,IF(ISERROR(HLOOKUP(V131,Y131:DP131,1,FALSE)),0,INDEX(Y129:DP129,MATCH(V128&amp;V131,Y128:DP128&amp;Y131:DP131,0))))</f>
        <v>0</v>
      </c>
      <c r="W129" s="90">
        <f t="array" ref="W129">IF(COUNTA(Y128:DP131)=0,0,IF(ISERROR(HLOOKUP(W131,Y131:DP131,1,FALSE)),0,AVERAGEIF(Y131:DP131,$W131,Y129:DP129)))</f>
        <v>0</v>
      </c>
      <c r="X129" s="107"/>
      <c r="Y129" s="142">
        <v>0.30099999999999999</v>
      </c>
      <c r="Z129" s="142"/>
    </row>
    <row r="130" spans="2:26" thickBot="1">
      <c r="B130" s="83"/>
      <c r="C130" s="84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4"/>
      <c r="Q130" s="217"/>
      <c r="R130" s="91">
        <f>IF(COUNTA(Y128:DP131)=0,0,HLOOKUP(R129,Y129:DP131,2,FALSE))</f>
        <v>50</v>
      </c>
      <c r="S130" s="92">
        <f t="shared" ref="S130" si="122">IF(COUNTA(Y128:DP131)=0,0,HLOOKUP(S128,Y128:DP131,3,FALSE))</f>
        <v>50</v>
      </c>
      <c r="T130" s="93"/>
      <c r="U130" s="94">
        <f t="array" ref="U130">IF(COUNTA(Y128:DP131)=0,0,IF(ISERROR(HLOOKUP(U131,Y131:DP131,1,FALSE)),0,INDEX(Y130:DP130,MATCH(U129&amp;U131,Y129:DP129&amp;Y131:DP131,0))))</f>
        <v>0</v>
      </c>
      <c r="V130" s="94">
        <f t="array" ref="V130">IF(COUNTA(Y128:DP131)=0,0,IF(ISERROR(HLOOKUP(V131,Y131:DP131,1,FALSE)),0,INDEX(Y130:DP130,MATCH(V129&amp;V131,Y129:DP129&amp;Y131:DP131,0))))</f>
        <v>0</v>
      </c>
      <c r="W130" s="95"/>
      <c r="X130" s="108"/>
      <c r="Y130" s="143">
        <v>50</v>
      </c>
      <c r="Z130" s="143"/>
    </row>
    <row r="131" spans="2:26" ht="13.9" thickBot="1">
      <c r="B131" s="96"/>
      <c r="C131" s="97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7"/>
      <c r="Q131" s="218"/>
      <c r="R131" s="98" t="str">
        <f>IF(COUNTA(Y128:DP131)=0,"none",HLOOKUP(R129,Y129:DP131,3,FALSE))</f>
        <v>www (-30%)</v>
      </c>
      <c r="S131" s="99" t="str">
        <f t="shared" ref="S131" si="123">IF(COUNTA(Y128:DP131)=0,"none",HLOOKUP(S128,Y128:DP131,4,FALSE))</f>
        <v>www (-30%)</v>
      </c>
      <c r="T131" s="100"/>
      <c r="U131" s="100">
        <f t="array" ref="U131">IF(COUNTA(Y128:DP131)=0,"none",IF($U$2="WAHR",$W$3,Abfrage!$F$4))</f>
        <v>0</v>
      </c>
      <c r="V131" s="100">
        <f t="array" ref="V131">IF(COUNTA(Y128:DP131)=0,"none",IF($U$2="WAHR",$W$3,Abfrage!$F$4))</f>
        <v>0</v>
      </c>
      <c r="W131" s="100">
        <f t="array" ref="W131">IF(COUNTA(Y128:DP131)=0,"none",IF($U$2="WAHR",$W$3,Abfrage!$F$4))</f>
        <v>0</v>
      </c>
      <c r="X131" s="109"/>
      <c r="Y131" s="144" t="s">
        <v>43</v>
      </c>
      <c r="Z131" s="144"/>
    </row>
    <row r="132" spans="2:26" thickBot="1">
      <c r="B132" s="75" t="s">
        <v>94</v>
      </c>
      <c r="C132" s="76">
        <v>1000390227</v>
      </c>
      <c r="D132" s="75" t="s">
        <v>95</v>
      </c>
      <c r="E132" s="75" t="s">
        <v>96</v>
      </c>
      <c r="F132" s="75" t="s">
        <v>97</v>
      </c>
      <c r="G132" s="75"/>
      <c r="H132" s="75" t="s">
        <v>44</v>
      </c>
      <c r="I132" s="75" t="s">
        <v>41</v>
      </c>
      <c r="J132" s="75" t="s">
        <v>98</v>
      </c>
      <c r="K132" s="75"/>
      <c r="L132" s="75"/>
      <c r="M132" s="75"/>
      <c r="N132" s="75"/>
      <c r="O132" s="75"/>
      <c r="P132" s="76"/>
      <c r="Q132" s="216"/>
      <c r="R132" s="77">
        <f>IF(COUNTA(Y132:DP135)=0,"01.01.1900",INDEX(Y132:DP132,MATCH(R133,Y133:DP133,0)))</f>
        <v>45846</v>
      </c>
      <c r="S132" s="78">
        <f t="shared" ref="S132" si="124">IF(COUNTA(Y132:DP135)=0,"01.01.1900",MAX(Y132:DP132))</f>
        <v>45846</v>
      </c>
      <c r="T132" s="79"/>
      <c r="U132" s="80" t="str">
        <f t="array" ref="U132">IF(COUNTA(Y132:DP135)=0,"01.01.1900",IF(ISERROR(HLOOKUP(U135,Y135:DP135,1,FALSE)),"01.01.1900",INDEX(Y132:DP132,MATCH(U133&amp;U135,Y133:DP133&amp;Y135:DP135,0))))</f>
        <v>01.01.1900</v>
      </c>
      <c r="V132" s="81">
        <f>IF(COUNTA(Y132:DP135)=0,"01.01.1900",_xlfn.MAXIFS(Y132:DP132,Y135:DP135,V135))</f>
        <v>0</v>
      </c>
      <c r="W132" s="82"/>
      <c r="X132" s="106"/>
      <c r="Y132" s="141">
        <v>45846</v>
      </c>
      <c r="Z132" s="141"/>
    </row>
    <row r="133" spans="2:26" thickBot="1">
      <c r="B133" s="83"/>
      <c r="C133" s="84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83"/>
      <c r="P133" s="84"/>
      <c r="Q133" s="217"/>
      <c r="R133" s="85">
        <f>IF(COUNTA(Y132:DP135)=0,0,MIN(Y133:DP133))</f>
        <v>2.016</v>
      </c>
      <c r="S133" s="86">
        <f t="shared" ref="S133" si="125">IF(COUNTA(Y132:DP135)=0,0,HLOOKUP(S132,Y132:DP135,2,FALSE))</f>
        <v>2.016</v>
      </c>
      <c r="T133" s="87">
        <f>IF(COUNTA(Y132:DP135)=0,0,AVERAGE(Y133:DP133))</f>
        <v>2.016</v>
      </c>
      <c r="U133" s="88">
        <f>IF(COUNTA(Y132:DP135)=0,0,_xlfn.MINIFS(Y133:DP133,Y135:DP135,U135))</f>
        <v>0</v>
      </c>
      <c r="V133" s="89">
        <f t="array" ref="V133">IF(COUNTA(Y132:DP135)=0,0,IF(ISERROR(HLOOKUP(V135,Y135:DP135,1,FALSE)),0,INDEX(Y133:DP133,MATCH(V132&amp;V135,Y132:DP132&amp;Y135:DP135,0))))</f>
        <v>0</v>
      </c>
      <c r="W133" s="90">
        <f t="array" ref="W133">IF(COUNTA(Y132:DP135)=0,0,IF(ISERROR(HLOOKUP(W135,Y135:DP135,1,FALSE)),0,AVERAGEIF(Y135:DP135,$W135,Y133:DP133)))</f>
        <v>0</v>
      </c>
      <c r="X133" s="107"/>
      <c r="Y133" s="142">
        <v>2.016</v>
      </c>
      <c r="Z133" s="142"/>
    </row>
    <row r="134" spans="2:26" thickBot="1">
      <c r="B134" s="83"/>
      <c r="C134" s="84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83"/>
      <c r="P134" s="84"/>
      <c r="Q134" s="217"/>
      <c r="R134" s="91">
        <f>IF(COUNTA(Y132:DP135)=0,0,HLOOKUP(R133,Y133:DP135,2,FALSE))</f>
        <v>1000</v>
      </c>
      <c r="S134" s="92">
        <f t="shared" ref="S134" si="126">IF(COUNTA(Y132:DP135)=0,0,HLOOKUP(S132,Y132:DP135,3,FALSE))</f>
        <v>1000</v>
      </c>
      <c r="T134" s="93"/>
      <c r="U134" s="94">
        <f t="array" ref="U134">IF(COUNTA(Y132:DP135)=0,0,IF(ISERROR(HLOOKUP(U135,Y135:DP135,1,FALSE)),0,INDEX(Y134:DP134,MATCH(U133&amp;U135,Y133:DP133&amp;Y135:DP135,0))))</f>
        <v>0</v>
      </c>
      <c r="V134" s="94">
        <f t="array" ref="V134">IF(COUNTA(Y132:DP135)=0,0,IF(ISERROR(HLOOKUP(V135,Y135:DP135,1,FALSE)),0,INDEX(Y134:DP134,MATCH(V133&amp;V135,Y133:DP133&amp;Y135:DP135,0))))</f>
        <v>0</v>
      </c>
      <c r="W134" s="95"/>
      <c r="X134" s="108"/>
      <c r="Y134" s="143">
        <v>1000</v>
      </c>
      <c r="Z134" s="143"/>
    </row>
    <row r="135" spans="2:26" ht="13.9" thickBot="1">
      <c r="B135" s="96"/>
      <c r="C135" s="97"/>
      <c r="D135" s="96"/>
      <c r="E135" s="96"/>
      <c r="F135" s="96"/>
      <c r="G135" s="96"/>
      <c r="H135" s="96"/>
      <c r="I135" s="96"/>
      <c r="J135" s="96"/>
      <c r="K135" s="96"/>
      <c r="L135" s="96"/>
      <c r="M135" s="96"/>
      <c r="N135" s="96"/>
      <c r="O135" s="96"/>
      <c r="P135" s="97"/>
      <c r="Q135" s="218"/>
      <c r="R135" s="98" t="str">
        <f>IF(COUNTA(Y132:DP135)=0,"none",HLOOKUP(R133,Y133:DP135,3,FALSE))</f>
        <v>www (-30%)</v>
      </c>
      <c r="S135" s="99" t="str">
        <f t="shared" ref="S135" si="127">IF(COUNTA(Y132:DP135)=0,"none",HLOOKUP(S132,Y132:DP135,4,FALSE))</f>
        <v>www (-30%)</v>
      </c>
      <c r="T135" s="100"/>
      <c r="U135" s="100">
        <f t="array" ref="U135">IF(COUNTA(Y132:DP135)=0,"none",IF($U$2="WAHR",$W$3,Abfrage!$F$4))</f>
        <v>0</v>
      </c>
      <c r="V135" s="100">
        <f t="array" ref="V135">IF(COUNTA(Y132:DP135)=0,"none",IF($U$2="WAHR",$W$3,Abfrage!$F$4))</f>
        <v>0</v>
      </c>
      <c r="W135" s="100">
        <f t="array" ref="W135">IF(COUNTA(Y132:DP135)=0,"none",IF($U$2="WAHR",$W$3,Abfrage!$F$4))</f>
        <v>0</v>
      </c>
      <c r="X135" s="109"/>
      <c r="Y135" s="144" t="s">
        <v>43</v>
      </c>
      <c r="Z135" s="144"/>
    </row>
    <row r="136" spans="2:26" thickBot="1">
      <c r="B136" s="75"/>
      <c r="C136" s="76">
        <v>1000415736</v>
      </c>
      <c r="D136" s="75"/>
      <c r="E136" s="75"/>
      <c r="F136" s="75"/>
      <c r="G136" s="75"/>
      <c r="H136" s="75" t="s">
        <v>99</v>
      </c>
      <c r="I136" s="75" t="s">
        <v>41</v>
      </c>
      <c r="J136" s="75" t="s">
        <v>100</v>
      </c>
      <c r="K136" s="75"/>
      <c r="L136" s="75"/>
      <c r="M136" s="75"/>
      <c r="N136" s="75"/>
      <c r="O136" s="75"/>
      <c r="P136" s="76"/>
      <c r="Q136" s="216"/>
      <c r="R136" s="77">
        <f>IF(COUNTA(Y136:DP139)=0,"01.01.1900",INDEX(Y136:DP136,MATCH(R137,Y137:DP137,0)))</f>
        <v>45846</v>
      </c>
      <c r="S136" s="78">
        <f t="shared" ref="S136" si="128">IF(COUNTA(Y136:DP139)=0,"01.01.1900",MAX(Y136:DP136))</f>
        <v>45846</v>
      </c>
      <c r="T136" s="79"/>
      <c r="U136" s="80" t="str">
        <f t="array" ref="U136">IF(COUNTA(Y136:DP139)=0,"01.01.1900",IF(ISERROR(HLOOKUP(U139,Y139:DP139,1,FALSE)),"01.01.1900",INDEX(Y136:DP136,MATCH(U137&amp;U139,Y137:DP137&amp;Y139:DP139,0))))</f>
        <v>01.01.1900</v>
      </c>
      <c r="V136" s="81">
        <f>IF(COUNTA(Y136:DP139)=0,"01.01.1900",_xlfn.MAXIFS(Y136:DP136,Y139:DP139,V139))</f>
        <v>0</v>
      </c>
      <c r="W136" s="82"/>
      <c r="X136" s="106"/>
      <c r="Y136" s="141">
        <v>45569</v>
      </c>
      <c r="Z136" s="141">
        <v>45846</v>
      </c>
    </row>
    <row r="137" spans="2:26" thickBot="1">
      <c r="B137" s="83"/>
      <c r="C137" s="84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4"/>
      <c r="Q137" s="217"/>
      <c r="R137" s="85">
        <f>IF(COUNTA(Y136:DP139)=0,0,MIN(Y137:DP137))</f>
        <v>0.72099999999999997</v>
      </c>
      <c r="S137" s="86">
        <f t="shared" ref="S137" si="129">IF(COUNTA(Y136:DP139)=0,0,HLOOKUP(S136,Y136:DP139,2,FALSE))</f>
        <v>0.72099999999999997</v>
      </c>
      <c r="T137" s="87">
        <f>IF(COUNTA(Y136:DP139)=0,0,AVERAGE(Y137:DP137))</f>
        <v>2.496</v>
      </c>
      <c r="U137" s="88">
        <f>IF(COUNTA(Y136:DP139)=0,0,_xlfn.MINIFS(Y137:DP137,Y139:DP139,U139))</f>
        <v>0</v>
      </c>
      <c r="V137" s="89">
        <f t="array" ref="V137">IF(COUNTA(Y136:DP139)=0,0,IF(ISERROR(HLOOKUP(V139,Y139:DP139,1,FALSE)),0,INDEX(Y137:DP137,MATCH(V136&amp;V139,Y136:DP136&amp;Y139:DP139,0))))</f>
        <v>0</v>
      </c>
      <c r="W137" s="90">
        <f t="array" ref="W137">IF(COUNTA(Y136:DP139)=0,0,IF(ISERROR(HLOOKUP(W139,Y139:DP139,1,FALSE)),0,AVERAGEIF(Y139:DP139,$W139,Y137:DP137)))</f>
        <v>0</v>
      </c>
      <c r="X137" s="107"/>
      <c r="Y137" s="142">
        <v>4.2709999999999999</v>
      </c>
      <c r="Z137" s="142">
        <v>0.72099999999999997</v>
      </c>
    </row>
    <row r="138" spans="2:26" thickBot="1">
      <c r="B138" s="83"/>
      <c r="C138" s="84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4"/>
      <c r="Q138" s="217"/>
      <c r="R138" s="91">
        <f>IF(COUNTA(Y136:DP139)=0,0,HLOOKUP(R137,Y137:DP139,2,FALSE))</f>
        <v>1000</v>
      </c>
      <c r="S138" s="92">
        <f t="shared" ref="S138" si="130">IF(COUNTA(Y136:DP139)=0,0,HLOOKUP(S136,Y136:DP139,3,FALSE))</f>
        <v>1000</v>
      </c>
      <c r="T138" s="93"/>
      <c r="U138" s="94">
        <f t="array" ref="U138">IF(COUNTA(Y136:DP139)=0,0,IF(ISERROR(HLOOKUP(U139,Y139:DP139,1,FALSE)),0,INDEX(Y138:DP138,MATCH(U137&amp;U139,Y137:DP137&amp;Y139:DP139,0))))</f>
        <v>0</v>
      </c>
      <c r="V138" s="94">
        <f t="array" ref="V138">IF(COUNTA(Y136:DP139)=0,0,IF(ISERROR(HLOOKUP(V139,Y139:DP139,1,FALSE)),0,INDEX(Y138:DP138,MATCH(V137&amp;V139,Y137:DP137&amp;Y139:DP139,0))))</f>
        <v>0</v>
      </c>
      <c r="W138" s="95"/>
      <c r="X138" s="108"/>
      <c r="Y138" s="143">
        <v>0</v>
      </c>
      <c r="Z138" s="143">
        <v>1000</v>
      </c>
    </row>
    <row r="139" spans="2:26" ht="13.9" thickBot="1">
      <c r="B139" s="96"/>
      <c r="C139" s="97"/>
      <c r="D139" s="96"/>
      <c r="E139" s="96"/>
      <c r="F139" s="96"/>
      <c r="G139" s="96"/>
      <c r="H139" s="96"/>
      <c r="I139" s="96"/>
      <c r="J139" s="96"/>
      <c r="K139" s="96"/>
      <c r="L139" s="96"/>
      <c r="M139" s="96"/>
      <c r="N139" s="96"/>
      <c r="O139" s="96"/>
      <c r="P139" s="97"/>
      <c r="Q139" s="218"/>
      <c r="R139" s="98" t="str">
        <f>IF(COUNTA(Y136:DP139)=0,"none",HLOOKUP(R137,Y137:DP139,3,FALSE))</f>
        <v>www (-30%)</v>
      </c>
      <c r="S139" s="99" t="str">
        <f t="shared" ref="S139" si="131">IF(COUNTA(Y136:DP139)=0,"none",HLOOKUP(S136,Y136:DP139,4,FALSE))</f>
        <v>www (-30%)</v>
      </c>
      <c r="T139" s="100"/>
      <c r="U139" s="100">
        <f t="array" ref="U139">IF(COUNTA(Y136:DP139)=0,"none",IF($U$2="WAHR",$W$3,Abfrage!$F$4))</f>
        <v>0</v>
      </c>
      <c r="V139" s="100">
        <f t="array" ref="V139">IF(COUNTA(Y136:DP139)=0,"none",IF($U$2="WAHR",$W$3,Abfrage!$F$4))</f>
        <v>0</v>
      </c>
      <c r="W139" s="100">
        <f t="array" ref="W139">IF(COUNTA(Y136:DP139)=0,"none",IF($U$2="WAHR",$W$3,Abfrage!$F$4))</f>
        <v>0</v>
      </c>
      <c r="X139" s="109"/>
      <c r="Y139" s="144" t="s">
        <v>101</v>
      </c>
      <c r="Z139" s="144" t="s">
        <v>43</v>
      </c>
    </row>
    <row r="140" spans="2:26" thickBot="1">
      <c r="B140" s="75" t="s">
        <v>102</v>
      </c>
      <c r="C140" s="76">
        <v>1000549662</v>
      </c>
      <c r="D140" s="75" t="s">
        <v>95</v>
      </c>
      <c r="E140" s="75" t="s">
        <v>96</v>
      </c>
      <c r="F140" s="75" t="s">
        <v>103</v>
      </c>
      <c r="G140" s="75" t="s">
        <v>103</v>
      </c>
      <c r="H140" s="75" t="s">
        <v>57</v>
      </c>
      <c r="I140" s="75" t="s">
        <v>41</v>
      </c>
      <c r="J140" s="75" t="s">
        <v>104</v>
      </c>
      <c r="K140" s="75"/>
      <c r="L140" s="75"/>
      <c r="M140" s="75"/>
      <c r="N140" s="75"/>
      <c r="O140" s="75"/>
      <c r="P140" s="76"/>
      <c r="Q140" s="216"/>
      <c r="R140" s="77">
        <f>IF(COUNTA(Y140:DP143)=0,"01.01.1900",INDEX(Y140:DP140,MATCH(R141,Y141:DP141,0)))</f>
        <v>45846</v>
      </c>
      <c r="S140" s="78">
        <f t="shared" ref="S140" si="132">IF(COUNTA(Y140:DP143)=0,"01.01.1900",MAX(Y140:DP140))</f>
        <v>45846</v>
      </c>
      <c r="T140" s="79"/>
      <c r="U140" s="80" t="str">
        <f t="array" ref="U140">IF(COUNTA(Y140:DP143)=0,"01.01.1900",IF(ISERROR(HLOOKUP(U143,Y143:DP143,1,FALSE)),"01.01.1900",INDEX(Y140:DP140,MATCH(U141&amp;U143,Y141:DP141&amp;Y143:DP143,0))))</f>
        <v>01.01.1900</v>
      </c>
      <c r="V140" s="81">
        <f>IF(COUNTA(Y140:DP143)=0,"01.01.1900",_xlfn.MAXIFS(Y140:DP140,Y143:DP143,V143))</f>
        <v>0</v>
      </c>
      <c r="W140" s="82"/>
      <c r="X140" s="106"/>
      <c r="Y140" s="141">
        <v>45846</v>
      </c>
    </row>
    <row r="141" spans="2:26" thickBot="1">
      <c r="B141" s="83"/>
      <c r="C141" s="84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4"/>
      <c r="Q141" s="217"/>
      <c r="R141" s="85">
        <f>IF(COUNTA(Y140:DP143)=0,0,MIN(Y141:DP141))</f>
        <v>9.8000000000000004E-2</v>
      </c>
      <c r="S141" s="86">
        <f t="shared" ref="S141" si="133">IF(COUNTA(Y140:DP143)=0,0,HLOOKUP(S140,Y140:DP143,2,FALSE))</f>
        <v>9.8000000000000004E-2</v>
      </c>
      <c r="T141" s="87">
        <f>IF(COUNTA(Y140:DP143)=0,0,AVERAGE(Y141:DP141))</f>
        <v>9.8000000000000004E-2</v>
      </c>
      <c r="U141" s="88">
        <f>IF(COUNTA(Y140:DP143)=0,0,_xlfn.MINIFS(Y141:DP141,Y143:DP143,U143))</f>
        <v>0</v>
      </c>
      <c r="V141" s="89">
        <f t="array" ref="V141">IF(COUNTA(Y140:DP143)=0,0,IF(ISERROR(HLOOKUP(V143,Y143:DP143,1,FALSE)),0,INDEX(Y141:DP141,MATCH(V140&amp;V143,Y140:DP140&amp;Y143:DP143,0))))</f>
        <v>0</v>
      </c>
      <c r="W141" s="90">
        <f t="array" ref="W141">IF(COUNTA(Y140:DP143)=0,0,IF(ISERROR(HLOOKUP(W143,Y143:DP143,1,FALSE)),0,AVERAGEIF(Y143:DP143,$W143,Y141:DP141)))</f>
        <v>0</v>
      </c>
      <c r="X141" s="107"/>
      <c r="Y141" s="142">
        <v>9.8000000000000004E-2</v>
      </c>
    </row>
    <row r="142" spans="2:26" thickBot="1">
      <c r="B142" s="83"/>
      <c r="C142" s="84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4"/>
      <c r="Q142" s="217"/>
      <c r="R142" s="91">
        <f>IF(COUNTA(Y140:DP143)=0,0,HLOOKUP(R141,Y141:DP143,2,FALSE))</f>
        <v>1000</v>
      </c>
      <c r="S142" s="92">
        <f t="shared" ref="S142" si="134">IF(COUNTA(Y140:DP143)=0,0,HLOOKUP(S140,Y140:DP143,3,FALSE))</f>
        <v>1000</v>
      </c>
      <c r="T142" s="93"/>
      <c r="U142" s="94">
        <f t="array" ref="U142">IF(COUNTA(Y140:DP143)=0,0,IF(ISERROR(HLOOKUP(U143,Y143:DP143,1,FALSE)),0,INDEX(Y142:DP142,MATCH(U141&amp;U143,Y141:DP141&amp;Y143:DP143,0))))</f>
        <v>0</v>
      </c>
      <c r="V142" s="94">
        <f t="array" ref="V142">IF(COUNTA(Y140:DP143)=0,0,IF(ISERROR(HLOOKUP(V143,Y143:DP143,1,FALSE)),0,INDEX(Y142:DP142,MATCH(V141&amp;V143,Y141:DP141&amp;Y143:DP143,0))))</f>
        <v>0</v>
      </c>
      <c r="W142" s="95"/>
      <c r="X142" s="108"/>
      <c r="Y142" s="143">
        <v>1000</v>
      </c>
    </row>
    <row r="143" spans="2:26" ht="13.9" thickBot="1">
      <c r="B143" s="96"/>
      <c r="C143" s="97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7"/>
      <c r="Q143" s="218"/>
      <c r="R143" s="98" t="str">
        <f>IF(COUNTA(Y140:DP143)=0,"none",HLOOKUP(R141,Y141:DP143,3,FALSE))</f>
        <v>www (-30%)</v>
      </c>
      <c r="S143" s="99" t="str">
        <f t="shared" ref="S143" si="135">IF(COUNTA(Y140:DP143)=0,"none",HLOOKUP(S140,Y140:DP143,4,FALSE))</f>
        <v>www (-30%)</v>
      </c>
      <c r="T143" s="100"/>
      <c r="U143" s="100">
        <f t="array" ref="U143">IF(COUNTA(Y140:DP143)=0,"none",IF($U$2="WAHR",$W$3,Abfrage!$F$4))</f>
        <v>0</v>
      </c>
      <c r="V143" s="100">
        <f t="array" ref="V143">IF(COUNTA(Y140:DP143)=0,"none",IF($U$2="WAHR",$W$3,Abfrage!$F$4))</f>
        <v>0</v>
      </c>
      <c r="W143" s="100">
        <f t="array" ref="W143">IF(COUNTA(Y140:DP143)=0,"none",IF($U$2="WAHR",$W$3,Abfrage!$F$4))</f>
        <v>0</v>
      </c>
      <c r="X143" s="109"/>
      <c r="Y143" s="144" t="s">
        <v>43</v>
      </c>
    </row>
    <row r="144" spans="2:26" thickBot="1">
      <c r="B144" s="75" t="s">
        <v>105</v>
      </c>
      <c r="C144" s="76">
        <v>1000469624</v>
      </c>
      <c r="D144" s="75" t="s">
        <v>95</v>
      </c>
      <c r="E144" s="75" t="s">
        <v>96</v>
      </c>
      <c r="F144" s="75" t="s">
        <v>97</v>
      </c>
      <c r="G144" s="75" t="s">
        <v>106</v>
      </c>
      <c r="H144" s="75" t="s">
        <v>44</v>
      </c>
      <c r="I144" s="75" t="s">
        <v>51</v>
      </c>
      <c r="J144" s="75" t="s">
        <v>107</v>
      </c>
      <c r="K144" s="75"/>
      <c r="L144" s="75"/>
      <c r="M144" s="75"/>
      <c r="N144" s="75"/>
      <c r="O144" s="75"/>
      <c r="P144" s="76"/>
      <c r="Q144" s="216"/>
      <c r="R144" s="77">
        <f>IF(COUNTA(Y144:DP147)=0,"01.01.1900",INDEX(Y144:DP144,MATCH(R145,Y145:DP145,0)))</f>
        <v>45846</v>
      </c>
      <c r="S144" s="78">
        <f t="shared" ref="S144" si="136">IF(COUNTA(Y144:DP147)=0,"01.01.1900",MAX(Y144:DP144))</f>
        <v>45846</v>
      </c>
      <c r="T144" s="79"/>
      <c r="U144" s="80" t="str">
        <f t="array" ref="U144">IF(COUNTA(Y144:DP147)=0,"01.01.1900",IF(ISERROR(HLOOKUP(U147,Y147:DP147,1,FALSE)),"01.01.1900",INDEX(Y144:DP144,MATCH(U145&amp;U147,Y145:DP145&amp;Y147:DP147,0))))</f>
        <v>01.01.1900</v>
      </c>
      <c r="V144" s="81">
        <f>IF(COUNTA(Y144:DP147)=0,"01.01.1900",_xlfn.MAXIFS(Y144:DP144,Y147:DP147,V147))</f>
        <v>0</v>
      </c>
      <c r="W144" s="82"/>
      <c r="X144" s="106"/>
      <c r="Y144" s="141">
        <v>45846</v>
      </c>
    </row>
    <row r="145" spans="2:25" thickBot="1">
      <c r="B145" s="83"/>
      <c r="C145" s="84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4"/>
      <c r="Q145" s="217"/>
      <c r="R145" s="85">
        <f>IF(COUNTA(Y144:DP147)=0,0,MIN(Y145:DP145))</f>
        <v>0.95899999999999996</v>
      </c>
      <c r="S145" s="86">
        <f t="shared" ref="S145" si="137">IF(COUNTA(Y144:DP147)=0,0,HLOOKUP(S144,Y144:DP147,2,FALSE))</f>
        <v>0.95899999999999996</v>
      </c>
      <c r="T145" s="87">
        <f>IF(COUNTA(Y144:DP147)=0,0,AVERAGE(Y145:DP145))</f>
        <v>0.95899999999999996</v>
      </c>
      <c r="U145" s="88">
        <f>IF(COUNTA(Y144:DP147)=0,0,_xlfn.MINIFS(Y145:DP145,Y147:DP147,U147))</f>
        <v>0</v>
      </c>
      <c r="V145" s="89">
        <f t="array" ref="V145">IF(COUNTA(Y144:DP147)=0,0,IF(ISERROR(HLOOKUP(V147,Y147:DP147,1,FALSE)),0,INDEX(Y145:DP145,MATCH(V144&amp;V147,Y144:DP144&amp;Y147:DP147,0))))</f>
        <v>0</v>
      </c>
      <c r="W145" s="90">
        <f t="array" ref="W145">IF(COUNTA(Y144:DP147)=0,0,IF(ISERROR(HLOOKUP(W147,Y147:DP147,1,FALSE)),0,AVERAGEIF(Y147:DP147,$W147,Y145:DP145)))</f>
        <v>0</v>
      </c>
      <c r="X145" s="107"/>
      <c r="Y145" s="142">
        <v>0.95899999999999996</v>
      </c>
    </row>
    <row r="146" spans="2:25" thickBot="1">
      <c r="B146" s="83"/>
      <c r="C146" s="84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4"/>
      <c r="Q146" s="217"/>
      <c r="R146" s="91">
        <f>IF(COUNTA(Y144:DP147)=0,0,HLOOKUP(R145,Y145:DP147,2,FALSE))</f>
        <v>1000</v>
      </c>
      <c r="S146" s="92">
        <f t="shared" ref="S146" si="138">IF(COUNTA(Y144:DP147)=0,0,HLOOKUP(S144,Y144:DP147,3,FALSE))</f>
        <v>1000</v>
      </c>
      <c r="T146" s="93"/>
      <c r="U146" s="94">
        <f t="array" ref="U146">IF(COUNTA(Y144:DP147)=0,0,IF(ISERROR(HLOOKUP(U147,Y147:DP147,1,FALSE)),0,INDEX(Y146:DP146,MATCH(U145&amp;U147,Y145:DP145&amp;Y147:DP147,0))))</f>
        <v>0</v>
      </c>
      <c r="V146" s="94">
        <f t="array" ref="V146">IF(COUNTA(Y144:DP147)=0,0,IF(ISERROR(HLOOKUP(V147,Y147:DP147,1,FALSE)),0,INDEX(Y146:DP146,MATCH(V145&amp;V147,Y145:DP145&amp;Y147:DP147,0))))</f>
        <v>0</v>
      </c>
      <c r="W146" s="95"/>
      <c r="X146" s="108"/>
      <c r="Y146" s="143">
        <v>1000</v>
      </c>
    </row>
    <row r="147" spans="2:25" ht="13.9" thickBot="1">
      <c r="B147" s="96"/>
      <c r="C147" s="97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7"/>
      <c r="Q147" s="218"/>
      <c r="R147" s="98" t="str">
        <f>IF(COUNTA(Y144:DP147)=0,"none",HLOOKUP(R145,Y145:DP147,3,FALSE))</f>
        <v>www (-30%)</v>
      </c>
      <c r="S147" s="99" t="str">
        <f t="shared" ref="S147" si="139">IF(COUNTA(Y144:DP147)=0,"none",HLOOKUP(S144,Y144:DP147,4,FALSE))</f>
        <v>www (-30%)</v>
      </c>
      <c r="T147" s="100"/>
      <c r="U147" s="100">
        <f t="array" ref="U147">IF(COUNTA(Y144:DP147)=0,"none",IF($U$2="WAHR",$W$3,Abfrage!$F$4))</f>
        <v>0</v>
      </c>
      <c r="V147" s="100">
        <f t="array" ref="V147">IF(COUNTA(Y144:DP147)=0,"none",IF($U$2="WAHR",$W$3,Abfrage!$F$4))</f>
        <v>0</v>
      </c>
      <c r="W147" s="100">
        <f t="array" ref="W147">IF(COUNTA(Y144:DP147)=0,"none",IF($U$2="WAHR",$W$3,Abfrage!$F$4))</f>
        <v>0</v>
      </c>
      <c r="X147" s="109"/>
      <c r="Y147" s="144" t="s">
        <v>43</v>
      </c>
    </row>
    <row r="148" spans="2:25" thickBot="1">
      <c r="B148" s="75" t="s">
        <v>108</v>
      </c>
      <c r="C148" s="76">
        <v>1000478371</v>
      </c>
      <c r="D148" s="75" t="s">
        <v>95</v>
      </c>
      <c r="E148" s="75" t="s">
        <v>96</v>
      </c>
      <c r="F148" s="75" t="s">
        <v>109</v>
      </c>
      <c r="G148" s="75" t="s">
        <v>109</v>
      </c>
      <c r="H148" s="75" t="s">
        <v>44</v>
      </c>
      <c r="I148" s="75" t="s">
        <v>51</v>
      </c>
      <c r="J148" s="75" t="s">
        <v>110</v>
      </c>
      <c r="K148" s="75"/>
      <c r="L148" s="75"/>
      <c r="M148" s="75"/>
      <c r="N148" s="75"/>
      <c r="O148" s="75"/>
      <c r="P148" s="76"/>
      <c r="Q148" s="216"/>
      <c r="R148" s="77">
        <f>IF(COUNTA(Y148:DP151)=0,"01.01.1900",INDEX(Y148:DP148,MATCH(R149,Y149:DP149,0)))</f>
        <v>45846</v>
      </c>
      <c r="S148" s="78">
        <f t="shared" ref="S148" si="140">IF(COUNTA(Y148:DP151)=0,"01.01.1900",MAX(Y148:DP148))</f>
        <v>45846</v>
      </c>
      <c r="T148" s="79"/>
      <c r="U148" s="80" t="str">
        <f t="array" ref="U148">IF(COUNTA(Y148:DP151)=0,"01.01.1900",IF(ISERROR(HLOOKUP(U151,Y151:DP151,1,FALSE)),"01.01.1900",INDEX(Y148:DP148,MATCH(U149&amp;U151,Y149:DP149&amp;Y151:DP151,0))))</f>
        <v>01.01.1900</v>
      </c>
      <c r="V148" s="81">
        <f>IF(COUNTA(Y148:DP151)=0,"01.01.1900",_xlfn.MAXIFS(Y148:DP148,Y151:DP151,V151))</f>
        <v>0</v>
      </c>
      <c r="W148" s="82"/>
      <c r="X148" s="106"/>
      <c r="Y148" s="141">
        <v>45846</v>
      </c>
    </row>
    <row r="149" spans="2:25" thickBot="1">
      <c r="B149" s="83"/>
      <c r="C149" s="84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4"/>
      <c r="Q149" s="217"/>
      <c r="R149" s="85">
        <f>IF(COUNTA(Y148:DP151)=0,0,MIN(Y149:DP149))</f>
        <v>5.7889999999999997</v>
      </c>
      <c r="S149" s="86">
        <f t="shared" ref="S149" si="141">IF(COUNTA(Y148:DP151)=0,0,HLOOKUP(S148,Y148:DP151,2,FALSE))</f>
        <v>5.7889999999999997</v>
      </c>
      <c r="T149" s="87">
        <f>IF(COUNTA(Y148:DP151)=0,0,AVERAGE(Y149:DP149))</f>
        <v>5.7889999999999997</v>
      </c>
      <c r="U149" s="88">
        <f>IF(COUNTA(Y148:DP151)=0,0,_xlfn.MINIFS(Y149:DP149,Y151:DP151,U151))</f>
        <v>0</v>
      </c>
      <c r="V149" s="89">
        <f t="array" ref="V149">IF(COUNTA(Y148:DP151)=0,0,IF(ISERROR(HLOOKUP(V151,Y151:DP151,1,FALSE)),0,INDEX(Y149:DP149,MATCH(V148&amp;V151,Y148:DP148&amp;Y151:DP151,0))))</f>
        <v>0</v>
      </c>
      <c r="W149" s="90">
        <f t="array" ref="W149">IF(COUNTA(Y148:DP151)=0,0,IF(ISERROR(HLOOKUP(W151,Y151:DP151,1,FALSE)),0,AVERAGEIF(Y151:DP151,$W151,Y149:DP149)))</f>
        <v>0</v>
      </c>
      <c r="X149" s="107"/>
      <c r="Y149" s="142">
        <v>5.7889999999999997</v>
      </c>
    </row>
    <row r="150" spans="2:25" thickBot="1">
      <c r="B150" s="83"/>
      <c r="C150" s="84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4"/>
      <c r="Q150" s="217"/>
      <c r="R150" s="91">
        <f>IF(COUNTA(Y148:DP151)=0,0,HLOOKUP(R149,Y149:DP151,2,FALSE))</f>
        <v>1000</v>
      </c>
      <c r="S150" s="92">
        <f t="shared" ref="S150" si="142">IF(COUNTA(Y148:DP151)=0,0,HLOOKUP(S148,Y148:DP151,3,FALSE))</f>
        <v>1000</v>
      </c>
      <c r="T150" s="93"/>
      <c r="U150" s="94">
        <f t="array" ref="U150">IF(COUNTA(Y148:DP151)=0,0,IF(ISERROR(HLOOKUP(U151,Y151:DP151,1,FALSE)),0,INDEX(Y150:DP150,MATCH(U149&amp;U151,Y149:DP149&amp;Y151:DP151,0))))</f>
        <v>0</v>
      </c>
      <c r="V150" s="94">
        <f t="array" ref="V150">IF(COUNTA(Y148:DP151)=0,0,IF(ISERROR(HLOOKUP(V151,Y151:DP151,1,FALSE)),0,INDEX(Y150:DP150,MATCH(V149&amp;V151,Y149:DP149&amp;Y151:DP151,0))))</f>
        <v>0</v>
      </c>
      <c r="W150" s="95"/>
      <c r="X150" s="108"/>
      <c r="Y150" s="143">
        <v>1000</v>
      </c>
    </row>
    <row r="151" spans="2:25" ht="13.9" thickBot="1">
      <c r="B151" s="96"/>
      <c r="C151" s="97"/>
      <c r="D151" s="96"/>
      <c r="E151" s="96"/>
      <c r="F151" s="96"/>
      <c r="G151" s="96"/>
      <c r="H151" s="96"/>
      <c r="I151" s="96"/>
      <c r="J151" s="96"/>
      <c r="K151" s="96"/>
      <c r="L151" s="96"/>
      <c r="M151" s="96"/>
      <c r="N151" s="96"/>
      <c r="O151" s="96"/>
      <c r="P151" s="97"/>
      <c r="Q151" s="218"/>
      <c r="R151" s="98" t="str">
        <f>IF(COUNTA(Y148:DP151)=0,"none",HLOOKUP(R149,Y149:DP151,3,FALSE))</f>
        <v>www (-30%)</v>
      </c>
      <c r="S151" s="99" t="str">
        <f t="shared" ref="S151" si="143">IF(COUNTA(Y148:DP151)=0,"none",HLOOKUP(S148,Y148:DP151,4,FALSE))</f>
        <v>www (-30%)</v>
      </c>
      <c r="T151" s="100"/>
      <c r="U151" s="100">
        <f t="array" ref="U151">IF(COUNTA(Y148:DP151)=0,"none",IF($U$2="WAHR",$W$3,Abfrage!$F$4))</f>
        <v>0</v>
      </c>
      <c r="V151" s="100">
        <f t="array" ref="V151">IF(COUNTA(Y148:DP151)=0,"none",IF($U$2="WAHR",$W$3,Abfrage!$F$4))</f>
        <v>0</v>
      </c>
      <c r="W151" s="100">
        <f t="array" ref="W151">IF(COUNTA(Y148:DP151)=0,"none",IF($U$2="WAHR",$W$3,Abfrage!$F$4))</f>
        <v>0</v>
      </c>
      <c r="X151" s="109"/>
      <c r="Y151" s="144" t="s">
        <v>43</v>
      </c>
    </row>
    <row r="152" spans="2:25" thickBot="1">
      <c r="B152" s="75" t="s">
        <v>111</v>
      </c>
      <c r="C152" s="76">
        <v>1000478374</v>
      </c>
      <c r="D152" s="75" t="s">
        <v>95</v>
      </c>
      <c r="E152" s="75" t="s">
        <v>96</v>
      </c>
      <c r="F152" s="75" t="s">
        <v>109</v>
      </c>
      <c r="G152" s="75" t="s">
        <v>109</v>
      </c>
      <c r="H152" s="75" t="s">
        <v>44</v>
      </c>
      <c r="I152" s="75" t="s">
        <v>51</v>
      </c>
      <c r="J152" s="75" t="s">
        <v>112</v>
      </c>
      <c r="K152" s="75"/>
      <c r="L152" s="75"/>
      <c r="M152" s="75"/>
      <c r="N152" s="75"/>
      <c r="O152" s="75"/>
      <c r="P152" s="76"/>
      <c r="Q152" s="216"/>
      <c r="R152" s="77">
        <f>IF(COUNTA(Y152:DP155)=0,"01.01.1900",INDEX(Y152:DP152,MATCH(R153,Y153:DP153,0)))</f>
        <v>45846</v>
      </c>
      <c r="S152" s="78">
        <f t="shared" ref="S152" si="144">IF(COUNTA(Y152:DP155)=0,"01.01.1900",MAX(Y152:DP152))</f>
        <v>45846</v>
      </c>
      <c r="T152" s="79"/>
      <c r="U152" s="80" t="str">
        <f t="array" ref="U152">IF(COUNTA(Y152:DP155)=0,"01.01.1900",IF(ISERROR(HLOOKUP(U155,Y155:DP155,1,FALSE)),"01.01.1900",INDEX(Y152:DP152,MATCH(U153&amp;U155,Y153:DP153&amp;Y155:DP155,0))))</f>
        <v>01.01.1900</v>
      </c>
      <c r="V152" s="81">
        <f>IF(COUNTA(Y152:DP155)=0,"01.01.1900",_xlfn.MAXIFS(Y152:DP152,Y155:DP155,V155))</f>
        <v>0</v>
      </c>
      <c r="W152" s="82"/>
      <c r="X152" s="106"/>
      <c r="Y152" s="141">
        <v>45846</v>
      </c>
    </row>
    <row r="153" spans="2:25" thickBot="1">
      <c r="B153" s="83"/>
      <c r="C153" s="84"/>
      <c r="D153" s="83"/>
      <c r="E153" s="83"/>
      <c r="F153" s="83"/>
      <c r="G153" s="83"/>
      <c r="H153" s="83"/>
      <c r="I153" s="83"/>
      <c r="J153" s="83"/>
      <c r="K153" s="83"/>
      <c r="L153" s="83"/>
      <c r="M153" s="83"/>
      <c r="N153" s="83"/>
      <c r="O153" s="83"/>
      <c r="P153" s="84"/>
      <c r="Q153" s="217"/>
      <c r="R153" s="85">
        <f>IF(COUNTA(Y152:DP155)=0,0,MIN(Y153:DP153))</f>
        <v>1.974</v>
      </c>
      <c r="S153" s="86">
        <f t="shared" ref="S153" si="145">IF(COUNTA(Y152:DP155)=0,0,HLOOKUP(S152,Y152:DP155,2,FALSE))</f>
        <v>1.974</v>
      </c>
      <c r="T153" s="87">
        <f>IF(COUNTA(Y152:DP155)=0,0,AVERAGE(Y153:DP153))</f>
        <v>1.974</v>
      </c>
      <c r="U153" s="88">
        <f>IF(COUNTA(Y152:DP155)=0,0,_xlfn.MINIFS(Y153:DP153,Y155:DP155,U155))</f>
        <v>0</v>
      </c>
      <c r="V153" s="89">
        <f t="array" ref="V153">IF(COUNTA(Y152:DP155)=0,0,IF(ISERROR(HLOOKUP(V155,Y155:DP155,1,FALSE)),0,INDEX(Y153:DP153,MATCH(V152&amp;V155,Y152:DP152&amp;Y155:DP155,0))))</f>
        <v>0</v>
      </c>
      <c r="W153" s="90">
        <f t="array" ref="W153">IF(COUNTA(Y152:DP155)=0,0,IF(ISERROR(HLOOKUP(W155,Y155:DP155,1,FALSE)),0,AVERAGEIF(Y155:DP155,$W155,Y153:DP153)))</f>
        <v>0</v>
      </c>
      <c r="X153" s="107"/>
      <c r="Y153" s="142">
        <v>1.974</v>
      </c>
    </row>
    <row r="154" spans="2:25" thickBot="1">
      <c r="B154" s="83"/>
      <c r="C154" s="84"/>
      <c r="D154" s="83"/>
      <c r="E154" s="83"/>
      <c r="F154" s="83"/>
      <c r="G154" s="83"/>
      <c r="H154" s="83"/>
      <c r="I154" s="83"/>
      <c r="J154" s="83"/>
      <c r="K154" s="83"/>
      <c r="L154" s="83"/>
      <c r="M154" s="83"/>
      <c r="N154" s="83"/>
      <c r="O154" s="83"/>
      <c r="P154" s="84"/>
      <c r="Q154" s="217"/>
      <c r="R154" s="91">
        <f>IF(COUNTA(Y152:DP155)=0,0,HLOOKUP(R153,Y153:DP155,2,FALSE))</f>
        <v>1000</v>
      </c>
      <c r="S154" s="92">
        <f t="shared" ref="S154" si="146">IF(COUNTA(Y152:DP155)=0,0,HLOOKUP(S152,Y152:DP155,3,FALSE))</f>
        <v>1000</v>
      </c>
      <c r="T154" s="93"/>
      <c r="U154" s="94">
        <f t="array" ref="U154">IF(COUNTA(Y152:DP155)=0,0,IF(ISERROR(HLOOKUP(U155,Y155:DP155,1,FALSE)),0,INDEX(Y154:DP154,MATCH(U153&amp;U155,Y153:DP153&amp;Y155:DP155,0))))</f>
        <v>0</v>
      </c>
      <c r="V154" s="94">
        <f t="array" ref="V154">IF(COUNTA(Y152:DP155)=0,0,IF(ISERROR(HLOOKUP(V155,Y155:DP155,1,FALSE)),0,INDEX(Y154:DP154,MATCH(V153&amp;V155,Y153:DP153&amp;Y155:DP155,0))))</f>
        <v>0</v>
      </c>
      <c r="W154" s="95"/>
      <c r="X154" s="108"/>
      <c r="Y154" s="143">
        <v>1000</v>
      </c>
    </row>
    <row r="155" spans="2:25" ht="13.9" thickBot="1">
      <c r="B155" s="96"/>
      <c r="C155" s="97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7"/>
      <c r="Q155" s="218"/>
      <c r="R155" s="98" t="str">
        <f>IF(COUNTA(Y152:DP155)=0,"none",HLOOKUP(R153,Y153:DP155,3,FALSE))</f>
        <v>www (-30%)</v>
      </c>
      <c r="S155" s="99" t="str">
        <f t="shared" ref="S155" si="147">IF(COUNTA(Y152:DP155)=0,"none",HLOOKUP(S152,Y152:DP155,4,FALSE))</f>
        <v>www (-30%)</v>
      </c>
      <c r="T155" s="100"/>
      <c r="U155" s="100">
        <f t="array" ref="U155">IF(COUNTA(Y152:DP155)=0,"none",IF($U$2="WAHR",$W$3,Abfrage!$F$4))</f>
        <v>0</v>
      </c>
      <c r="V155" s="100">
        <f t="array" ref="V155">IF(COUNTA(Y152:DP155)=0,"none",IF($U$2="WAHR",$W$3,Abfrage!$F$4))</f>
        <v>0</v>
      </c>
      <c r="W155" s="100">
        <f t="array" ref="W155">IF(COUNTA(Y152:DP155)=0,"none",IF($U$2="WAHR",$W$3,Abfrage!$F$4))</f>
        <v>0</v>
      </c>
      <c r="X155" s="109"/>
      <c r="Y155" s="144" t="s">
        <v>43</v>
      </c>
    </row>
    <row r="156" spans="2:25" thickBot="1">
      <c r="B156" s="75" t="s">
        <v>113</v>
      </c>
      <c r="C156" s="76">
        <v>1000478369</v>
      </c>
      <c r="D156" s="75" t="s">
        <v>95</v>
      </c>
      <c r="E156" s="75" t="s">
        <v>96</v>
      </c>
      <c r="F156" s="75" t="s">
        <v>109</v>
      </c>
      <c r="G156" s="75" t="s">
        <v>109</v>
      </c>
      <c r="H156" s="75" t="s">
        <v>44</v>
      </c>
      <c r="I156" s="75" t="s">
        <v>51</v>
      </c>
      <c r="J156" s="75" t="s">
        <v>114</v>
      </c>
      <c r="K156" s="75"/>
      <c r="L156" s="75"/>
      <c r="M156" s="75"/>
      <c r="N156" s="75"/>
      <c r="O156" s="75"/>
      <c r="P156" s="76"/>
      <c r="Q156" s="216"/>
      <c r="R156" s="77">
        <f>IF(COUNTA(Y156:DP159)=0,"01.01.1900",INDEX(Y156:DP156,MATCH(R157,Y157:DP157,0)))</f>
        <v>45846</v>
      </c>
      <c r="S156" s="78">
        <f t="shared" ref="S156" si="148">IF(COUNTA(Y156:DP159)=0,"01.01.1900",MAX(Y156:DP156))</f>
        <v>45846</v>
      </c>
      <c r="T156" s="79"/>
      <c r="U156" s="80" t="str">
        <f t="array" ref="U156">IF(COUNTA(Y156:DP159)=0,"01.01.1900",IF(ISERROR(HLOOKUP(U159,Y159:DP159,1,FALSE)),"01.01.1900",INDEX(Y156:DP156,MATCH(U157&amp;U159,Y157:DP157&amp;Y159:DP159,0))))</f>
        <v>01.01.1900</v>
      </c>
      <c r="V156" s="81">
        <f>IF(COUNTA(Y156:DP159)=0,"01.01.1900",_xlfn.MAXIFS(Y156:DP156,Y159:DP159,V159))</f>
        <v>0</v>
      </c>
      <c r="W156" s="82"/>
      <c r="X156" s="106"/>
      <c r="Y156" s="141">
        <v>45846</v>
      </c>
    </row>
    <row r="157" spans="2:25" thickBot="1">
      <c r="B157" s="83"/>
      <c r="C157" s="84"/>
      <c r="D157" s="83"/>
      <c r="E157" s="83"/>
      <c r="F157" s="83"/>
      <c r="G157" s="83"/>
      <c r="H157" s="83"/>
      <c r="I157" s="83"/>
      <c r="J157" s="83"/>
      <c r="K157" s="83"/>
      <c r="L157" s="83"/>
      <c r="M157" s="83"/>
      <c r="N157" s="83"/>
      <c r="O157" s="83"/>
      <c r="P157" s="84"/>
      <c r="Q157" s="217"/>
      <c r="R157" s="85">
        <f>IF(COUNTA(Y156:DP159)=0,0,MIN(Y157:DP157))</f>
        <v>5.3550000000000004</v>
      </c>
      <c r="S157" s="86">
        <f t="shared" ref="S157" si="149">IF(COUNTA(Y156:DP159)=0,0,HLOOKUP(S156,Y156:DP159,2,FALSE))</f>
        <v>5.3550000000000004</v>
      </c>
      <c r="T157" s="87">
        <f>IF(COUNTA(Y156:DP159)=0,0,AVERAGE(Y157:DP157))</f>
        <v>5.3550000000000004</v>
      </c>
      <c r="U157" s="88">
        <f>IF(COUNTA(Y156:DP159)=0,0,_xlfn.MINIFS(Y157:DP157,Y159:DP159,U159))</f>
        <v>0</v>
      </c>
      <c r="V157" s="89">
        <f t="array" ref="V157">IF(COUNTA(Y156:DP159)=0,0,IF(ISERROR(HLOOKUP(V159,Y159:DP159,1,FALSE)),0,INDEX(Y157:DP157,MATCH(V156&amp;V159,Y156:DP156&amp;Y159:DP159,0))))</f>
        <v>0</v>
      </c>
      <c r="W157" s="90">
        <f t="array" ref="W157">IF(COUNTA(Y156:DP159)=0,0,IF(ISERROR(HLOOKUP(W159,Y159:DP159,1,FALSE)),0,AVERAGEIF(Y159:DP159,$W159,Y157:DP157)))</f>
        <v>0</v>
      </c>
      <c r="X157" s="107"/>
      <c r="Y157" s="142">
        <v>5.3550000000000004</v>
      </c>
    </row>
    <row r="158" spans="2:25" thickBot="1">
      <c r="B158" s="83"/>
      <c r="C158" s="84"/>
      <c r="D158" s="83"/>
      <c r="E158" s="83"/>
      <c r="F158" s="83"/>
      <c r="G158" s="83"/>
      <c r="H158" s="83"/>
      <c r="I158" s="83"/>
      <c r="J158" s="83"/>
      <c r="K158" s="83"/>
      <c r="L158" s="83"/>
      <c r="M158" s="83"/>
      <c r="N158" s="83"/>
      <c r="O158" s="83"/>
      <c r="P158" s="84"/>
      <c r="Q158" s="217"/>
      <c r="R158" s="91">
        <f>IF(COUNTA(Y156:DP159)=0,0,HLOOKUP(R157,Y157:DP159,2,FALSE))</f>
        <v>1000</v>
      </c>
      <c r="S158" s="92">
        <f t="shared" ref="S158" si="150">IF(COUNTA(Y156:DP159)=0,0,HLOOKUP(S156,Y156:DP159,3,FALSE))</f>
        <v>1000</v>
      </c>
      <c r="T158" s="93"/>
      <c r="U158" s="94">
        <f t="array" ref="U158">IF(COUNTA(Y156:DP159)=0,0,IF(ISERROR(HLOOKUP(U159,Y159:DP159,1,FALSE)),0,INDEX(Y158:DP158,MATCH(U157&amp;U159,Y157:DP157&amp;Y159:DP159,0))))</f>
        <v>0</v>
      </c>
      <c r="V158" s="94">
        <f t="array" ref="V158">IF(COUNTA(Y156:DP159)=0,0,IF(ISERROR(HLOOKUP(V159,Y159:DP159,1,FALSE)),0,INDEX(Y158:DP158,MATCH(V157&amp;V159,Y157:DP157&amp;Y159:DP159,0))))</f>
        <v>0</v>
      </c>
      <c r="W158" s="95"/>
      <c r="X158" s="108"/>
      <c r="Y158" s="143">
        <v>1000</v>
      </c>
    </row>
    <row r="159" spans="2:25" ht="13.9" thickBot="1">
      <c r="B159" s="96"/>
      <c r="C159" s="97"/>
      <c r="D159" s="96"/>
      <c r="E159" s="96"/>
      <c r="F159" s="96"/>
      <c r="G159" s="96"/>
      <c r="H159" s="96"/>
      <c r="I159" s="96"/>
      <c r="J159" s="96"/>
      <c r="K159" s="96"/>
      <c r="L159" s="96"/>
      <c r="M159" s="96"/>
      <c r="N159" s="96"/>
      <c r="O159" s="96"/>
      <c r="P159" s="97"/>
      <c r="Q159" s="218"/>
      <c r="R159" s="98" t="str">
        <f>IF(COUNTA(Y156:DP159)=0,"none",HLOOKUP(R157,Y157:DP159,3,FALSE))</f>
        <v>www (-30%)</v>
      </c>
      <c r="S159" s="99" t="str">
        <f t="shared" ref="S159" si="151">IF(COUNTA(Y156:DP159)=0,"none",HLOOKUP(S156,Y156:DP159,4,FALSE))</f>
        <v>www (-30%)</v>
      </c>
      <c r="T159" s="100"/>
      <c r="U159" s="100">
        <f t="array" ref="U159">IF(COUNTA(Y156:DP159)=0,"none",IF($U$2="WAHR",$W$3,Abfrage!$F$4))</f>
        <v>0</v>
      </c>
      <c r="V159" s="100">
        <f t="array" ref="V159">IF(COUNTA(Y156:DP159)=0,"none",IF($U$2="WAHR",$W$3,Abfrage!$F$4))</f>
        <v>0</v>
      </c>
      <c r="W159" s="100">
        <f t="array" ref="W159">IF(COUNTA(Y156:DP159)=0,"none",IF($U$2="WAHR",$W$3,Abfrage!$F$4))</f>
        <v>0</v>
      </c>
      <c r="X159" s="109"/>
      <c r="Y159" s="144" t="s">
        <v>43</v>
      </c>
    </row>
    <row r="160" spans="2:25" thickBot="1">
      <c r="B160" s="75" t="s">
        <v>115</v>
      </c>
      <c r="C160" s="76">
        <v>1000478224</v>
      </c>
      <c r="D160" s="75" t="s">
        <v>95</v>
      </c>
      <c r="E160" s="75" t="s">
        <v>96</v>
      </c>
      <c r="F160" s="75" t="s">
        <v>97</v>
      </c>
      <c r="G160" s="75" t="s">
        <v>116</v>
      </c>
      <c r="H160" s="75" t="s">
        <v>44</v>
      </c>
      <c r="I160" s="75" t="s">
        <v>51</v>
      </c>
      <c r="J160" s="75" t="s">
        <v>117</v>
      </c>
      <c r="K160" s="75"/>
      <c r="L160" s="75"/>
      <c r="M160" s="75"/>
      <c r="N160" s="75"/>
      <c r="O160" s="75"/>
      <c r="P160" s="76"/>
      <c r="Q160" s="216"/>
      <c r="R160" s="77">
        <f>IF(COUNTA(Y160:DP163)=0,"01.01.1900",INDEX(Y160:DP160,MATCH(R161,Y161:DP161,0)))</f>
        <v>45846</v>
      </c>
      <c r="S160" s="78">
        <f t="shared" ref="S160" si="152">IF(COUNTA(Y160:DP163)=0,"01.01.1900",MAX(Y160:DP160))</f>
        <v>45846</v>
      </c>
      <c r="T160" s="79"/>
      <c r="U160" s="80" t="str">
        <f t="array" ref="U160">IF(COUNTA(Y160:DP163)=0,"01.01.1900",IF(ISERROR(HLOOKUP(U163,Y163:DP163,1,FALSE)),"01.01.1900",INDEX(Y160:DP160,MATCH(U161&amp;U163,Y161:DP161&amp;Y163:DP163,0))))</f>
        <v>01.01.1900</v>
      </c>
      <c r="V160" s="81">
        <f>IF(COUNTA(Y160:DP163)=0,"01.01.1900",_xlfn.MAXIFS(Y160:DP160,Y163:DP163,V163))</f>
        <v>0</v>
      </c>
      <c r="W160" s="82"/>
      <c r="X160" s="106"/>
      <c r="Y160" s="141">
        <v>45846</v>
      </c>
    </row>
    <row r="161" spans="2:25" thickBot="1">
      <c r="B161" s="83"/>
      <c r="C161" s="84"/>
      <c r="D161" s="83"/>
      <c r="E161" s="83"/>
      <c r="F161" s="83"/>
      <c r="G161" s="83"/>
      <c r="H161" s="83"/>
      <c r="I161" s="83"/>
      <c r="J161" s="83"/>
      <c r="K161" s="83"/>
      <c r="L161" s="83"/>
      <c r="M161" s="83"/>
      <c r="N161" s="83"/>
      <c r="O161" s="83"/>
      <c r="P161" s="84"/>
      <c r="Q161" s="217"/>
      <c r="R161" s="85">
        <f>IF(COUNTA(Y160:DP163)=0,0,MIN(Y161:DP161))</f>
        <v>0.89600000000000002</v>
      </c>
      <c r="S161" s="86">
        <f t="shared" ref="S161" si="153">IF(COUNTA(Y160:DP163)=0,0,HLOOKUP(S160,Y160:DP163,2,FALSE))</f>
        <v>0.89600000000000002</v>
      </c>
      <c r="T161" s="87">
        <f>IF(COUNTA(Y160:DP163)=0,0,AVERAGE(Y161:DP161))</f>
        <v>0.89600000000000002</v>
      </c>
      <c r="U161" s="88">
        <f>IF(COUNTA(Y160:DP163)=0,0,_xlfn.MINIFS(Y161:DP161,Y163:DP163,U163))</f>
        <v>0</v>
      </c>
      <c r="V161" s="89">
        <f t="array" ref="V161">IF(COUNTA(Y160:DP163)=0,0,IF(ISERROR(HLOOKUP(V163,Y163:DP163,1,FALSE)),0,INDEX(Y161:DP161,MATCH(V160&amp;V163,Y160:DP160&amp;Y163:DP163,0))))</f>
        <v>0</v>
      </c>
      <c r="W161" s="90">
        <f t="array" ref="W161">IF(COUNTA(Y160:DP163)=0,0,IF(ISERROR(HLOOKUP(W163,Y163:DP163,1,FALSE)),0,AVERAGEIF(Y163:DP163,$W163,Y161:DP161)))</f>
        <v>0</v>
      </c>
      <c r="X161" s="107"/>
      <c r="Y161" s="142">
        <v>0.89600000000000002</v>
      </c>
    </row>
    <row r="162" spans="2:25" thickBot="1">
      <c r="B162" s="83"/>
      <c r="C162" s="84"/>
      <c r="D162" s="83"/>
      <c r="E162" s="83"/>
      <c r="F162" s="83"/>
      <c r="G162" s="83"/>
      <c r="H162" s="83"/>
      <c r="I162" s="83"/>
      <c r="J162" s="83"/>
      <c r="K162" s="83"/>
      <c r="L162" s="83"/>
      <c r="M162" s="83"/>
      <c r="N162" s="83"/>
      <c r="O162" s="83"/>
      <c r="P162" s="84"/>
      <c r="Q162" s="217"/>
      <c r="R162" s="91">
        <f>IF(COUNTA(Y160:DP163)=0,0,HLOOKUP(R161,Y161:DP163,2,FALSE))</f>
        <v>1000</v>
      </c>
      <c r="S162" s="92">
        <f t="shared" ref="S162" si="154">IF(COUNTA(Y160:DP163)=0,0,HLOOKUP(S160,Y160:DP163,3,FALSE))</f>
        <v>1000</v>
      </c>
      <c r="T162" s="93"/>
      <c r="U162" s="94">
        <f t="array" ref="U162">IF(COUNTA(Y160:DP163)=0,0,IF(ISERROR(HLOOKUP(U163,Y163:DP163,1,FALSE)),0,INDEX(Y162:DP162,MATCH(U161&amp;U163,Y161:DP161&amp;Y163:DP163,0))))</f>
        <v>0</v>
      </c>
      <c r="V162" s="94">
        <f t="array" ref="V162">IF(COUNTA(Y160:DP163)=0,0,IF(ISERROR(HLOOKUP(V163,Y163:DP163,1,FALSE)),0,INDEX(Y162:DP162,MATCH(V161&amp;V163,Y161:DP161&amp;Y163:DP163,0))))</f>
        <v>0</v>
      </c>
      <c r="W162" s="95"/>
      <c r="X162" s="108"/>
      <c r="Y162" s="143">
        <v>1000</v>
      </c>
    </row>
    <row r="163" spans="2:25" ht="13.9" thickBot="1">
      <c r="B163" s="96"/>
      <c r="C163" s="97"/>
      <c r="D163" s="96"/>
      <c r="E163" s="96"/>
      <c r="F163" s="96"/>
      <c r="G163" s="96"/>
      <c r="H163" s="96"/>
      <c r="I163" s="96"/>
      <c r="J163" s="96"/>
      <c r="K163" s="96"/>
      <c r="L163" s="96"/>
      <c r="M163" s="96"/>
      <c r="N163" s="96"/>
      <c r="O163" s="96"/>
      <c r="P163" s="97"/>
      <c r="Q163" s="218"/>
      <c r="R163" s="98" t="str">
        <f>IF(COUNTA(Y160:DP163)=0,"none",HLOOKUP(R161,Y161:DP163,3,FALSE))</f>
        <v>www (-30%)</v>
      </c>
      <c r="S163" s="99" t="str">
        <f t="shared" ref="S163" si="155">IF(COUNTA(Y160:DP163)=0,"none",HLOOKUP(S160,Y160:DP163,4,FALSE))</f>
        <v>www (-30%)</v>
      </c>
      <c r="T163" s="100"/>
      <c r="U163" s="100">
        <f t="array" ref="U163">IF(COUNTA(Y160:DP163)=0,"none",IF($U$2="WAHR",$W$3,Abfrage!$F$4))</f>
        <v>0</v>
      </c>
      <c r="V163" s="100">
        <f t="array" ref="V163">IF(COUNTA(Y160:DP163)=0,"none",IF($U$2="WAHR",$W$3,Abfrage!$F$4))</f>
        <v>0</v>
      </c>
      <c r="W163" s="100">
        <f t="array" ref="W163">IF(COUNTA(Y160:DP163)=0,"none",IF($U$2="WAHR",$W$3,Abfrage!$F$4))</f>
        <v>0</v>
      </c>
      <c r="X163" s="109"/>
      <c r="Y163" s="144" t="s">
        <v>43</v>
      </c>
    </row>
    <row r="164" spans="2:25" thickBot="1">
      <c r="B164" s="75" t="s">
        <v>118</v>
      </c>
      <c r="C164" s="76">
        <v>1000478225</v>
      </c>
      <c r="D164" s="75" t="s">
        <v>95</v>
      </c>
      <c r="E164" s="75" t="s">
        <v>96</v>
      </c>
      <c r="F164" s="75" t="s">
        <v>97</v>
      </c>
      <c r="G164" s="75" t="s">
        <v>119</v>
      </c>
      <c r="H164" s="75" t="s">
        <v>44</v>
      </c>
      <c r="I164" s="75" t="s">
        <v>51</v>
      </c>
      <c r="J164" s="75" t="s">
        <v>120</v>
      </c>
      <c r="K164" s="75"/>
      <c r="L164" s="75"/>
      <c r="M164" s="75"/>
      <c r="N164" s="75"/>
      <c r="O164" s="75"/>
      <c r="P164" s="76"/>
      <c r="Q164" s="216"/>
      <c r="R164" s="77">
        <f>IF(COUNTA(Y164:DP167)=0,"01.01.1900",INDEX(Y164:DP164,MATCH(R165,Y165:DP165,0)))</f>
        <v>45846</v>
      </c>
      <c r="S164" s="78">
        <f t="shared" ref="S164" si="156">IF(COUNTA(Y164:DP167)=0,"01.01.1900",MAX(Y164:DP164))</f>
        <v>45846</v>
      </c>
      <c r="T164" s="79"/>
      <c r="U164" s="80" t="str">
        <f t="array" ref="U164">IF(COUNTA(Y164:DP167)=0,"01.01.1900",IF(ISERROR(HLOOKUP(U167,Y167:DP167,1,FALSE)),"01.01.1900",INDEX(Y164:DP164,MATCH(U165&amp;U167,Y165:DP165&amp;Y167:DP167,0))))</f>
        <v>01.01.1900</v>
      </c>
      <c r="V164" s="81">
        <f>IF(COUNTA(Y164:DP167)=0,"01.01.1900",_xlfn.MAXIFS(Y164:DP164,Y167:DP167,V167))</f>
        <v>0</v>
      </c>
      <c r="W164" s="82"/>
      <c r="X164" s="106"/>
      <c r="Y164" s="141">
        <v>45846</v>
      </c>
    </row>
    <row r="165" spans="2:25" thickBot="1">
      <c r="B165" s="83"/>
      <c r="C165" s="84"/>
      <c r="D165" s="83"/>
      <c r="E165" s="83"/>
      <c r="F165" s="83"/>
      <c r="G165" s="83"/>
      <c r="H165" s="83"/>
      <c r="I165" s="83"/>
      <c r="J165" s="83"/>
      <c r="K165" s="83"/>
      <c r="L165" s="83"/>
      <c r="M165" s="83"/>
      <c r="N165" s="83"/>
      <c r="O165" s="83"/>
      <c r="P165" s="84"/>
      <c r="Q165" s="217"/>
      <c r="R165" s="85">
        <f>IF(COUNTA(Y164:DP167)=0,0,MIN(Y165:DP165))</f>
        <v>1.085</v>
      </c>
      <c r="S165" s="86">
        <f t="shared" ref="S165" si="157">IF(COUNTA(Y164:DP167)=0,0,HLOOKUP(S164,Y164:DP167,2,FALSE))</f>
        <v>1.085</v>
      </c>
      <c r="T165" s="87">
        <f>IF(COUNTA(Y164:DP167)=0,0,AVERAGE(Y165:DP165))</f>
        <v>1.085</v>
      </c>
      <c r="U165" s="88">
        <f>IF(COUNTA(Y164:DP167)=0,0,_xlfn.MINIFS(Y165:DP165,Y167:DP167,U167))</f>
        <v>0</v>
      </c>
      <c r="V165" s="89">
        <f t="array" ref="V165">IF(COUNTA(Y164:DP167)=0,0,IF(ISERROR(HLOOKUP(V167,Y167:DP167,1,FALSE)),0,INDEX(Y165:DP165,MATCH(V164&amp;V167,Y164:DP164&amp;Y167:DP167,0))))</f>
        <v>0</v>
      </c>
      <c r="W165" s="90">
        <f t="array" ref="W165">IF(COUNTA(Y164:DP167)=0,0,IF(ISERROR(HLOOKUP(W167,Y167:DP167,1,FALSE)),0,AVERAGEIF(Y167:DP167,$W167,Y165:DP165)))</f>
        <v>0</v>
      </c>
      <c r="X165" s="107"/>
      <c r="Y165" s="142">
        <v>1.085</v>
      </c>
    </row>
    <row r="166" spans="2:25" thickBot="1">
      <c r="B166" s="83"/>
      <c r="C166" s="84"/>
      <c r="D166" s="83"/>
      <c r="E166" s="83"/>
      <c r="F166" s="83"/>
      <c r="G166" s="83"/>
      <c r="H166" s="83"/>
      <c r="I166" s="83"/>
      <c r="J166" s="83"/>
      <c r="K166" s="83"/>
      <c r="L166" s="83"/>
      <c r="M166" s="83"/>
      <c r="N166" s="83"/>
      <c r="O166" s="83"/>
      <c r="P166" s="84"/>
      <c r="Q166" s="217"/>
      <c r="R166" s="91">
        <f>IF(COUNTA(Y164:DP167)=0,0,HLOOKUP(R165,Y165:DP167,2,FALSE))</f>
        <v>1000</v>
      </c>
      <c r="S166" s="92">
        <f t="shared" ref="S166" si="158">IF(COUNTA(Y164:DP167)=0,0,HLOOKUP(S164,Y164:DP167,3,FALSE))</f>
        <v>1000</v>
      </c>
      <c r="T166" s="93"/>
      <c r="U166" s="94">
        <f t="array" ref="U166">IF(COUNTA(Y164:DP167)=0,0,IF(ISERROR(HLOOKUP(U167,Y167:DP167,1,FALSE)),0,INDEX(Y166:DP166,MATCH(U165&amp;U167,Y165:DP165&amp;Y167:DP167,0))))</f>
        <v>0</v>
      </c>
      <c r="V166" s="94">
        <f t="array" ref="V166">IF(COUNTA(Y164:DP167)=0,0,IF(ISERROR(HLOOKUP(V167,Y167:DP167,1,FALSE)),0,INDEX(Y166:DP166,MATCH(V165&amp;V167,Y165:DP165&amp;Y167:DP167,0))))</f>
        <v>0</v>
      </c>
      <c r="W166" s="95"/>
      <c r="X166" s="108"/>
      <c r="Y166" s="143">
        <v>1000</v>
      </c>
    </row>
    <row r="167" spans="2:25" ht="13.9" thickBot="1">
      <c r="B167" s="96"/>
      <c r="C167" s="97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7"/>
      <c r="Q167" s="218"/>
      <c r="R167" s="98" t="str">
        <f>IF(COUNTA(Y164:DP167)=0,"none",HLOOKUP(R165,Y165:DP167,3,FALSE))</f>
        <v>www (-30%)</v>
      </c>
      <c r="S167" s="99" t="str">
        <f t="shared" ref="S167" si="159">IF(COUNTA(Y164:DP167)=0,"none",HLOOKUP(S164,Y164:DP167,4,FALSE))</f>
        <v>www (-30%)</v>
      </c>
      <c r="T167" s="100"/>
      <c r="U167" s="100">
        <f t="array" ref="U167">IF(COUNTA(Y164:DP167)=0,"none",IF($U$2="WAHR",$W$3,Abfrage!$F$4))</f>
        <v>0</v>
      </c>
      <c r="V167" s="100">
        <f t="array" ref="V167">IF(COUNTA(Y164:DP167)=0,"none",IF($U$2="WAHR",$W$3,Abfrage!$F$4))</f>
        <v>0</v>
      </c>
      <c r="W167" s="100">
        <f t="array" ref="W167">IF(COUNTA(Y164:DP167)=0,"none",IF($U$2="WAHR",$W$3,Abfrage!$F$4))</f>
        <v>0</v>
      </c>
      <c r="X167" s="109"/>
      <c r="Y167" s="144" t="s">
        <v>43</v>
      </c>
    </row>
    <row r="168" spans="2:25" thickBot="1">
      <c r="B168" s="75" t="s">
        <v>121</v>
      </c>
      <c r="C168" s="76">
        <v>1000553216</v>
      </c>
      <c r="D168" s="75" t="s">
        <v>89</v>
      </c>
      <c r="E168" s="75" t="s">
        <v>122</v>
      </c>
      <c r="F168" s="75" t="s">
        <v>91</v>
      </c>
      <c r="G168" s="75" t="s">
        <v>123</v>
      </c>
      <c r="H168" s="75" t="s">
        <v>40</v>
      </c>
      <c r="I168" s="75" t="s">
        <v>79</v>
      </c>
      <c r="J168" s="75">
        <v>300459</v>
      </c>
      <c r="K168" s="75"/>
      <c r="L168" s="75"/>
      <c r="M168" s="75"/>
      <c r="N168" s="75"/>
      <c r="O168" s="75"/>
      <c r="P168" s="76"/>
      <c r="Q168" s="216"/>
      <c r="R168" s="77">
        <f>IF(COUNTA(Y168:DP171)=0,"01.01.1900",INDEX(Y168:DP168,MATCH(R169,Y169:DP169,0)))</f>
        <v>45846</v>
      </c>
      <c r="S168" s="78">
        <f t="shared" ref="S168" si="160">IF(COUNTA(Y168:DP171)=0,"01.01.1900",MAX(Y168:DP168))</f>
        <v>45846</v>
      </c>
      <c r="T168" s="79"/>
      <c r="U168" s="80" t="str">
        <f t="array" ref="U168">IF(COUNTA(Y168:DP171)=0,"01.01.1900",IF(ISERROR(HLOOKUP(U171,Y171:DP171,1,FALSE)),"01.01.1900",INDEX(Y168:DP168,MATCH(U169&amp;U171,Y169:DP169&amp;Y171:DP171,0))))</f>
        <v>01.01.1900</v>
      </c>
      <c r="V168" s="81">
        <f>IF(COUNTA(Y168:DP171)=0,"01.01.1900",_xlfn.MAXIFS(Y168:DP168,Y171:DP171,V171))</f>
        <v>0</v>
      </c>
      <c r="W168" s="82"/>
      <c r="X168" s="106"/>
      <c r="Y168" s="141">
        <v>45846</v>
      </c>
    </row>
    <row r="169" spans="2:25" thickBot="1">
      <c r="B169" s="83"/>
      <c r="C169" s="84"/>
      <c r="D169" s="83"/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83"/>
      <c r="P169" s="84"/>
      <c r="Q169" s="217"/>
      <c r="R169" s="85">
        <f>IF(COUNTA(Y168:DP171)=0,0,MIN(Y169:DP169))</f>
        <v>0.30099999999999999</v>
      </c>
      <c r="S169" s="86">
        <f t="shared" ref="S169" si="161">IF(COUNTA(Y168:DP171)=0,0,HLOOKUP(S168,Y168:DP171,2,FALSE))</f>
        <v>0.30099999999999999</v>
      </c>
      <c r="T169" s="87">
        <f>IF(COUNTA(Y168:DP171)=0,0,AVERAGE(Y169:DP169))</f>
        <v>0.30099999999999999</v>
      </c>
      <c r="U169" s="88">
        <f>IF(COUNTA(Y168:DP171)=0,0,_xlfn.MINIFS(Y169:DP169,Y171:DP171,U171))</f>
        <v>0</v>
      </c>
      <c r="V169" s="89">
        <f t="array" ref="V169">IF(COUNTA(Y168:DP171)=0,0,IF(ISERROR(HLOOKUP(V171,Y171:DP171,1,FALSE)),0,INDEX(Y169:DP169,MATCH(V168&amp;V171,Y168:DP168&amp;Y171:DP171,0))))</f>
        <v>0</v>
      </c>
      <c r="W169" s="90">
        <f t="array" ref="W169">IF(COUNTA(Y168:DP171)=0,0,IF(ISERROR(HLOOKUP(W171,Y171:DP171,1,FALSE)),0,AVERAGEIF(Y171:DP171,$W171,Y169:DP169)))</f>
        <v>0</v>
      </c>
      <c r="X169" s="107"/>
      <c r="Y169" s="142">
        <v>0.30099999999999999</v>
      </c>
    </row>
    <row r="170" spans="2:25" thickBot="1">
      <c r="B170" s="83"/>
      <c r="C170" s="84"/>
      <c r="D170" s="83"/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83"/>
      <c r="P170" s="84"/>
      <c r="Q170" s="217"/>
      <c r="R170" s="91">
        <f>IF(COUNTA(Y168:DP171)=0,0,HLOOKUP(R169,Y169:DP171,2,FALSE))</f>
        <v>100</v>
      </c>
      <c r="S170" s="92">
        <f t="shared" ref="S170" si="162">IF(COUNTA(Y168:DP171)=0,0,HLOOKUP(S168,Y168:DP171,3,FALSE))</f>
        <v>100</v>
      </c>
      <c r="T170" s="93"/>
      <c r="U170" s="94">
        <f t="array" ref="U170">IF(COUNTA(Y168:DP171)=0,0,IF(ISERROR(HLOOKUP(U171,Y171:DP171,1,FALSE)),0,INDEX(Y170:DP170,MATCH(U169&amp;U171,Y169:DP169&amp;Y171:DP171,0))))</f>
        <v>0</v>
      </c>
      <c r="V170" s="94">
        <f t="array" ref="V170">IF(COUNTA(Y168:DP171)=0,0,IF(ISERROR(HLOOKUP(V171,Y171:DP171,1,FALSE)),0,INDEX(Y170:DP170,MATCH(V169&amp;V171,Y169:DP169&amp;Y171:DP171,0))))</f>
        <v>0</v>
      </c>
      <c r="W170" s="95"/>
      <c r="X170" s="108"/>
      <c r="Y170" s="143">
        <v>100</v>
      </c>
    </row>
    <row r="171" spans="2:25" ht="13.9" thickBot="1">
      <c r="B171" s="96"/>
      <c r="C171" s="97"/>
      <c r="D171" s="96"/>
      <c r="E171" s="96"/>
      <c r="F171" s="96"/>
      <c r="G171" s="96"/>
      <c r="H171" s="96"/>
      <c r="I171" s="96"/>
      <c r="J171" s="96"/>
      <c r="K171" s="96"/>
      <c r="L171" s="96"/>
      <c r="M171" s="96"/>
      <c r="N171" s="96"/>
      <c r="O171" s="96"/>
      <c r="P171" s="97"/>
      <c r="Q171" s="218"/>
      <c r="R171" s="98" t="str">
        <f>IF(COUNTA(Y168:DP171)=0,"none",HLOOKUP(R169,Y169:DP171,3,FALSE))</f>
        <v>www (-30%)</v>
      </c>
      <c r="S171" s="99" t="str">
        <f t="shared" ref="S171" si="163">IF(COUNTA(Y168:DP171)=0,"none",HLOOKUP(S168,Y168:DP171,4,FALSE))</f>
        <v>www (-30%)</v>
      </c>
      <c r="T171" s="100"/>
      <c r="U171" s="100">
        <f t="array" ref="U171">IF(COUNTA(Y168:DP171)=0,"none",IF($U$2="WAHR",$W$3,Abfrage!$F$4))</f>
        <v>0</v>
      </c>
      <c r="V171" s="100">
        <f t="array" ref="V171">IF(COUNTA(Y168:DP171)=0,"none",IF($U$2="WAHR",$W$3,Abfrage!$F$4))</f>
        <v>0</v>
      </c>
      <c r="W171" s="100">
        <f t="array" ref="W171">IF(COUNTA(Y168:DP171)=0,"none",IF($U$2="WAHR",$W$3,Abfrage!$F$4))</f>
        <v>0</v>
      </c>
      <c r="X171" s="109"/>
      <c r="Y171" s="144" t="s">
        <v>43</v>
      </c>
    </row>
    <row r="172" spans="2:25" thickBot="1">
      <c r="B172" s="75" t="s">
        <v>124</v>
      </c>
      <c r="C172" s="76">
        <v>1000553190</v>
      </c>
      <c r="D172" s="75" t="s">
        <v>89</v>
      </c>
      <c r="E172" s="75" t="s">
        <v>125</v>
      </c>
      <c r="F172" s="75" t="s">
        <v>91</v>
      </c>
      <c r="G172" s="75" t="s">
        <v>126</v>
      </c>
      <c r="H172" s="75" t="s">
        <v>127</v>
      </c>
      <c r="I172" s="75" t="s">
        <v>79</v>
      </c>
      <c r="J172" s="75">
        <v>300455</v>
      </c>
      <c r="K172" s="75"/>
      <c r="L172" s="75"/>
      <c r="M172" s="75"/>
      <c r="N172" s="75"/>
      <c r="O172" s="75"/>
      <c r="P172" s="76"/>
      <c r="Q172" s="216"/>
      <c r="R172" s="77">
        <f>IF(COUNTA(Y172:DP175)=0,"01.01.1900",INDEX(Y172:DP172,MATCH(R173,Y173:DP173,0)))</f>
        <v>45846</v>
      </c>
      <c r="S172" s="78">
        <f t="shared" ref="S172" si="164">IF(COUNTA(Y172:DP175)=0,"01.01.1900",MAX(Y172:DP172))</f>
        <v>45846</v>
      </c>
      <c r="T172" s="79"/>
      <c r="U172" s="80" t="str">
        <f t="array" ref="U172">IF(COUNTA(Y172:DP175)=0,"01.01.1900",IF(ISERROR(HLOOKUP(U175,Y175:DP175,1,FALSE)),"01.01.1900",INDEX(Y172:DP172,MATCH(U173&amp;U175,Y173:DP173&amp;Y175:DP175,0))))</f>
        <v>01.01.1900</v>
      </c>
      <c r="V172" s="81">
        <f>IF(COUNTA(Y172:DP175)=0,"01.01.1900",_xlfn.MAXIFS(Y172:DP172,Y175:DP175,V175))</f>
        <v>0</v>
      </c>
      <c r="W172" s="82"/>
      <c r="X172" s="106"/>
      <c r="Y172" s="141">
        <v>45846</v>
      </c>
    </row>
    <row r="173" spans="2:25" thickBot="1">
      <c r="B173" s="83"/>
      <c r="C173" s="84"/>
      <c r="D173" s="83"/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83"/>
      <c r="P173" s="84"/>
      <c r="Q173" s="217"/>
      <c r="R173" s="85">
        <f>IF(COUNTA(Y172:DP175)=0,0,MIN(Y173:DP173))</f>
        <v>0.39900000000000002</v>
      </c>
      <c r="S173" s="86">
        <f t="shared" ref="S173" si="165">IF(COUNTA(Y172:DP175)=0,0,HLOOKUP(S172,Y172:DP175,2,FALSE))</f>
        <v>0.39900000000000002</v>
      </c>
      <c r="T173" s="87">
        <f>IF(COUNTA(Y172:DP175)=0,0,AVERAGE(Y173:DP173))</f>
        <v>0.39900000000000002</v>
      </c>
      <c r="U173" s="88">
        <f>IF(COUNTA(Y172:DP175)=0,0,_xlfn.MINIFS(Y173:DP173,Y175:DP175,U175))</f>
        <v>0</v>
      </c>
      <c r="V173" s="89">
        <f t="array" ref="V173">IF(COUNTA(Y172:DP175)=0,0,IF(ISERROR(HLOOKUP(V175,Y175:DP175,1,FALSE)),0,INDEX(Y173:DP173,MATCH(V172&amp;V175,Y172:DP172&amp;Y175:DP175,0))))</f>
        <v>0</v>
      </c>
      <c r="W173" s="90">
        <f t="array" ref="W173">IF(COUNTA(Y172:DP175)=0,0,IF(ISERROR(HLOOKUP(W175,Y175:DP175,1,FALSE)),0,AVERAGEIF(Y175:DP175,$W175,Y173:DP173)))</f>
        <v>0</v>
      </c>
      <c r="X173" s="107"/>
      <c r="Y173" s="142">
        <v>0.39900000000000002</v>
      </c>
    </row>
    <row r="174" spans="2:25" thickBot="1">
      <c r="B174" s="83"/>
      <c r="C174" s="84"/>
      <c r="D174" s="83"/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83"/>
      <c r="P174" s="84"/>
      <c r="Q174" s="217"/>
      <c r="R174" s="91">
        <f>IF(COUNTA(Y172:DP175)=0,0,HLOOKUP(R173,Y173:DP175,2,FALSE))</f>
        <v>100</v>
      </c>
      <c r="S174" s="92">
        <f t="shared" ref="S174" si="166">IF(COUNTA(Y172:DP175)=0,0,HLOOKUP(S172,Y172:DP175,3,FALSE))</f>
        <v>100</v>
      </c>
      <c r="T174" s="93"/>
      <c r="U174" s="94">
        <f t="array" ref="U174">IF(COUNTA(Y172:DP175)=0,0,IF(ISERROR(HLOOKUP(U175,Y175:DP175,1,FALSE)),0,INDEX(Y174:DP174,MATCH(U173&amp;U175,Y173:DP173&amp;Y175:DP175,0))))</f>
        <v>0</v>
      </c>
      <c r="V174" s="94">
        <f t="array" ref="V174">IF(COUNTA(Y172:DP175)=0,0,IF(ISERROR(HLOOKUP(V175,Y175:DP175,1,FALSE)),0,INDEX(Y174:DP174,MATCH(V173&amp;V175,Y173:DP173&amp;Y175:DP175,0))))</f>
        <v>0</v>
      </c>
      <c r="W174" s="95"/>
      <c r="X174" s="108"/>
      <c r="Y174" s="143">
        <v>100</v>
      </c>
    </row>
    <row r="175" spans="2:25" ht="13.9" thickBot="1">
      <c r="B175" s="96"/>
      <c r="C175" s="97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6"/>
      <c r="P175" s="97"/>
      <c r="Q175" s="218"/>
      <c r="R175" s="98" t="str">
        <f>IF(COUNTA(Y172:DP175)=0,"none",HLOOKUP(R173,Y173:DP175,3,FALSE))</f>
        <v>www (-30%)</v>
      </c>
      <c r="S175" s="99" t="str">
        <f t="shared" ref="S175" si="167">IF(COUNTA(Y172:DP175)=0,"none",HLOOKUP(S172,Y172:DP175,4,FALSE))</f>
        <v>www (-30%)</v>
      </c>
      <c r="T175" s="100"/>
      <c r="U175" s="100">
        <f t="array" ref="U175">IF(COUNTA(Y172:DP175)=0,"none",IF($U$2="WAHR",$W$3,Abfrage!$F$4))</f>
        <v>0</v>
      </c>
      <c r="V175" s="100">
        <f t="array" ref="V175">IF(COUNTA(Y172:DP175)=0,"none",IF($U$2="WAHR",$W$3,Abfrage!$F$4))</f>
        <v>0</v>
      </c>
      <c r="W175" s="100">
        <f t="array" ref="W175">IF(COUNTA(Y172:DP175)=0,"none",IF($U$2="WAHR",$W$3,Abfrage!$F$4))</f>
        <v>0</v>
      </c>
      <c r="X175" s="109"/>
      <c r="Y175" s="144" t="s">
        <v>43</v>
      </c>
    </row>
    <row r="176" spans="2:25" thickBot="1">
      <c r="B176" s="75" t="s">
        <v>128</v>
      </c>
      <c r="C176" s="76">
        <v>1000551135</v>
      </c>
      <c r="D176" s="75" t="s">
        <v>89</v>
      </c>
      <c r="E176" s="75" t="s">
        <v>129</v>
      </c>
      <c r="F176" s="75" t="s">
        <v>129</v>
      </c>
      <c r="G176" s="75" t="s">
        <v>130</v>
      </c>
      <c r="H176" s="75" t="s">
        <v>131</v>
      </c>
      <c r="I176" s="75" t="s">
        <v>79</v>
      </c>
      <c r="J176" s="75">
        <v>301045</v>
      </c>
      <c r="K176" s="75"/>
      <c r="L176" s="75"/>
      <c r="M176" s="75"/>
      <c r="N176" s="75"/>
      <c r="O176" s="75"/>
      <c r="P176" s="76"/>
      <c r="Q176" s="216"/>
      <c r="R176" s="77">
        <f>IF(COUNTA(Y176:DP179)=0,"01.01.1900",INDEX(Y176:DP176,MATCH(R177,Y177:DP177,0)))</f>
        <v>45845</v>
      </c>
      <c r="S176" s="78">
        <f t="shared" ref="S176" si="168">IF(COUNTA(Y176:DP179)=0,"01.01.1900",MAX(Y176:DP176))</f>
        <v>45845</v>
      </c>
      <c r="T176" s="79"/>
      <c r="U176" s="80" t="str">
        <f t="array" ref="U176">IF(COUNTA(Y176:DP179)=0,"01.01.1900",IF(ISERROR(HLOOKUP(U179,Y179:DP179,1,FALSE)),"01.01.1900",INDEX(Y176:DP176,MATCH(U177&amp;U179,Y177:DP177&amp;Y179:DP179,0))))</f>
        <v>01.01.1900</v>
      </c>
      <c r="V176" s="81">
        <f>IF(COUNTA(Y176:DP179)=0,"01.01.1900",_xlfn.MAXIFS(Y176:DP176,Y179:DP179,V179))</f>
        <v>0</v>
      </c>
      <c r="W176" s="82"/>
      <c r="X176" s="106"/>
      <c r="Y176" s="141">
        <v>45845</v>
      </c>
    </row>
    <row r="177" spans="2:25" thickBot="1">
      <c r="B177" s="83"/>
      <c r="C177" s="84"/>
      <c r="D177" s="83"/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83"/>
      <c r="P177" s="84"/>
      <c r="Q177" s="217"/>
      <c r="R177" s="85">
        <f>IF(COUNTA(Y176:DP179)=0,0,MIN(Y177:DP177))</f>
        <v>10.5</v>
      </c>
      <c r="S177" s="86">
        <f t="shared" ref="S177" si="169">IF(COUNTA(Y176:DP179)=0,0,HLOOKUP(S176,Y176:DP179,2,FALSE))</f>
        <v>10.5</v>
      </c>
      <c r="T177" s="87">
        <f>IF(COUNTA(Y176:DP179)=0,0,AVERAGE(Y177:DP177))</f>
        <v>10.5</v>
      </c>
      <c r="U177" s="88">
        <f>IF(COUNTA(Y176:DP179)=0,0,_xlfn.MINIFS(Y177:DP177,Y179:DP179,U179))</f>
        <v>0</v>
      </c>
      <c r="V177" s="89">
        <f t="array" ref="V177">IF(COUNTA(Y176:DP179)=0,0,IF(ISERROR(HLOOKUP(V179,Y179:DP179,1,FALSE)),0,INDEX(Y177:DP177,MATCH(V176&amp;V179,Y176:DP176&amp;Y179:DP179,0))))</f>
        <v>0</v>
      </c>
      <c r="W177" s="90">
        <f t="array" ref="W177">IF(COUNTA(Y176:DP179)=0,0,IF(ISERROR(HLOOKUP(W179,Y179:DP179,1,FALSE)),0,AVERAGEIF(Y179:DP179,$W179,Y177:DP177)))</f>
        <v>0</v>
      </c>
      <c r="X177" s="107"/>
      <c r="Y177" s="142">
        <v>10.5</v>
      </c>
    </row>
    <row r="178" spans="2:25" thickBot="1">
      <c r="B178" s="83"/>
      <c r="C178" s="84"/>
      <c r="D178" s="83"/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83"/>
      <c r="P178" s="84"/>
      <c r="Q178" s="217"/>
      <c r="R178" s="91">
        <f>IF(COUNTA(Y176:DP179)=0,0,HLOOKUP(R177,Y177:DP179,2,FALSE))</f>
        <v>40</v>
      </c>
      <c r="S178" s="92">
        <f t="shared" ref="S178" si="170">IF(COUNTA(Y176:DP179)=0,0,HLOOKUP(S176,Y176:DP179,3,FALSE))</f>
        <v>40</v>
      </c>
      <c r="T178" s="93"/>
      <c r="U178" s="94">
        <f t="array" ref="U178">IF(COUNTA(Y176:DP179)=0,0,IF(ISERROR(HLOOKUP(U179,Y179:DP179,1,FALSE)),0,INDEX(Y178:DP178,MATCH(U177&amp;U179,Y177:DP177&amp;Y179:DP179,0))))</f>
        <v>0</v>
      </c>
      <c r="V178" s="94">
        <f t="array" ref="V178">IF(COUNTA(Y176:DP179)=0,0,IF(ISERROR(HLOOKUP(V179,Y179:DP179,1,FALSE)),0,INDEX(Y178:DP178,MATCH(V177&amp;V179,Y177:DP177&amp;Y179:DP179,0))))</f>
        <v>0</v>
      </c>
      <c r="W178" s="95"/>
      <c r="X178" s="108"/>
      <c r="Y178" s="143">
        <v>40</v>
      </c>
    </row>
    <row r="179" spans="2:25" ht="13.9" thickBot="1">
      <c r="B179" s="96"/>
      <c r="C179" s="97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7"/>
      <c r="Q179" s="218"/>
      <c r="R179" s="98" t="str">
        <f>IF(COUNTA(Y176:DP179)=0,"none",HLOOKUP(R177,Y177:DP179,3,FALSE))</f>
        <v>www (-30%)</v>
      </c>
      <c r="S179" s="99" t="str">
        <f t="shared" ref="S179" si="171">IF(COUNTA(Y176:DP179)=0,"none",HLOOKUP(S176,Y176:DP179,4,FALSE))</f>
        <v>www (-30%)</v>
      </c>
      <c r="T179" s="100"/>
      <c r="U179" s="100">
        <f t="array" ref="U179">IF(COUNTA(Y176:DP179)=0,"none",IF($U$2="WAHR",$W$3,Abfrage!$F$4))</f>
        <v>0</v>
      </c>
      <c r="V179" s="100">
        <f t="array" ref="V179">IF(COUNTA(Y176:DP179)=0,"none",IF($U$2="WAHR",$W$3,Abfrage!$F$4))</f>
        <v>0</v>
      </c>
      <c r="W179" s="100">
        <f t="array" ref="W179">IF(COUNTA(Y176:DP179)=0,"none",IF($U$2="WAHR",$W$3,Abfrage!$F$4))</f>
        <v>0</v>
      </c>
      <c r="X179" s="109"/>
      <c r="Y179" s="144" t="s">
        <v>43</v>
      </c>
    </row>
    <row r="180" spans="2:25" thickBot="1">
      <c r="B180" s="75" t="s">
        <v>132</v>
      </c>
      <c r="C180" s="76">
        <v>1000539325</v>
      </c>
      <c r="D180" s="75" t="s">
        <v>95</v>
      </c>
      <c r="E180" s="75" t="s">
        <v>96</v>
      </c>
      <c r="F180" s="75" t="s">
        <v>97</v>
      </c>
      <c r="G180" s="75" t="s">
        <v>97</v>
      </c>
      <c r="H180" s="75" t="s">
        <v>44</v>
      </c>
      <c r="I180" s="75" t="s">
        <v>41</v>
      </c>
      <c r="J180" s="75" t="s">
        <v>133</v>
      </c>
      <c r="K180" s="75"/>
      <c r="L180" s="75"/>
      <c r="M180" s="75"/>
      <c r="N180" s="75"/>
      <c r="O180" s="75"/>
      <c r="P180" s="76"/>
      <c r="Q180" s="216"/>
      <c r="R180" s="77">
        <f>IF(COUNTA(Y180:DP183)=0,"01.01.1900",INDEX(Y180:DP180,MATCH(R181,Y181:DP181,0)))</f>
        <v>45845</v>
      </c>
      <c r="S180" s="78">
        <f t="shared" ref="S180" si="172">IF(COUNTA(Y180:DP183)=0,"01.01.1900",MAX(Y180:DP180))</f>
        <v>45845</v>
      </c>
      <c r="T180" s="79"/>
      <c r="U180" s="80" t="str">
        <f t="array" ref="U180">IF(COUNTA(Y180:DP183)=0,"01.01.1900",IF(ISERROR(HLOOKUP(U183,Y183:DP183,1,FALSE)),"01.01.1900",INDEX(Y180:DP180,MATCH(U181&amp;U183,Y181:DP181&amp;Y183:DP183,0))))</f>
        <v>01.01.1900</v>
      </c>
      <c r="V180" s="81">
        <f>IF(COUNTA(Y180:DP183)=0,"01.01.1900",_xlfn.MAXIFS(Y180:DP180,Y183:DP183,V183))</f>
        <v>0</v>
      </c>
      <c r="W180" s="82"/>
      <c r="X180" s="106"/>
      <c r="Y180" s="141">
        <v>45845</v>
      </c>
    </row>
    <row r="181" spans="2:25" thickBot="1">
      <c r="B181" s="83"/>
      <c r="C181" s="84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83"/>
      <c r="P181" s="84"/>
      <c r="Q181" s="217"/>
      <c r="R181" s="85">
        <f>IF(COUNTA(Y180:DP183)=0,0,MIN(Y181:DP181))</f>
        <v>0.47599999999999998</v>
      </c>
      <c r="S181" s="86">
        <f t="shared" ref="S181" si="173">IF(COUNTA(Y180:DP183)=0,0,HLOOKUP(S180,Y180:DP183,2,FALSE))</f>
        <v>0.47599999999999998</v>
      </c>
      <c r="T181" s="87">
        <f>IF(COUNTA(Y180:DP183)=0,0,AVERAGE(Y181:DP181))</f>
        <v>0.47599999999999998</v>
      </c>
      <c r="U181" s="88">
        <f>IF(COUNTA(Y180:DP183)=0,0,_xlfn.MINIFS(Y181:DP181,Y183:DP183,U183))</f>
        <v>0</v>
      </c>
      <c r="V181" s="89">
        <f t="array" ref="V181">IF(COUNTA(Y180:DP183)=0,0,IF(ISERROR(HLOOKUP(V183,Y183:DP183,1,FALSE)),0,INDEX(Y181:DP181,MATCH(V180&amp;V183,Y180:DP180&amp;Y183:DP183,0))))</f>
        <v>0</v>
      </c>
      <c r="W181" s="90">
        <f t="array" ref="W181">IF(COUNTA(Y180:DP183)=0,0,IF(ISERROR(HLOOKUP(W183,Y183:DP183,1,FALSE)),0,AVERAGEIF(Y183:DP183,$W183,Y181:DP181)))</f>
        <v>0</v>
      </c>
      <c r="X181" s="107"/>
      <c r="Y181" s="142">
        <v>0.47599999999999998</v>
      </c>
    </row>
    <row r="182" spans="2:25" thickBot="1">
      <c r="B182" s="83"/>
      <c r="C182" s="84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/>
      <c r="P182" s="84"/>
      <c r="Q182" s="217"/>
      <c r="R182" s="91">
        <f>IF(COUNTA(Y180:DP183)=0,0,HLOOKUP(R181,Y181:DP183,2,FALSE))</f>
        <v>1000</v>
      </c>
      <c r="S182" s="92">
        <f t="shared" ref="S182" si="174">IF(COUNTA(Y180:DP183)=0,0,HLOOKUP(S180,Y180:DP183,3,FALSE))</f>
        <v>1000</v>
      </c>
      <c r="T182" s="93"/>
      <c r="U182" s="94">
        <f t="array" ref="U182">IF(COUNTA(Y180:DP183)=0,0,IF(ISERROR(HLOOKUP(U183,Y183:DP183,1,FALSE)),0,INDEX(Y182:DP182,MATCH(U181&amp;U183,Y181:DP181&amp;Y183:DP183,0))))</f>
        <v>0</v>
      </c>
      <c r="V182" s="94">
        <f t="array" ref="V182">IF(COUNTA(Y180:DP183)=0,0,IF(ISERROR(HLOOKUP(V183,Y183:DP183,1,FALSE)),0,INDEX(Y182:DP182,MATCH(V181&amp;V183,Y181:DP181&amp;Y183:DP183,0))))</f>
        <v>0</v>
      </c>
      <c r="W182" s="95"/>
      <c r="X182" s="108"/>
      <c r="Y182" s="143">
        <v>1000</v>
      </c>
    </row>
    <row r="183" spans="2:25" ht="13.9" thickBot="1">
      <c r="B183" s="96"/>
      <c r="C183" s="97"/>
      <c r="D183" s="96"/>
      <c r="E183" s="96"/>
      <c r="F183" s="96"/>
      <c r="G183" s="96"/>
      <c r="H183" s="96"/>
      <c r="I183" s="96"/>
      <c r="J183" s="96"/>
      <c r="K183" s="96"/>
      <c r="L183" s="96"/>
      <c r="M183" s="96"/>
      <c r="N183" s="96"/>
      <c r="O183" s="96"/>
      <c r="P183" s="97"/>
      <c r="Q183" s="218"/>
      <c r="R183" s="98" t="str">
        <f>IF(COUNTA(Y180:DP183)=0,"none",HLOOKUP(R181,Y181:DP183,3,FALSE))</f>
        <v>www (-30%)</v>
      </c>
      <c r="S183" s="99" t="str">
        <f t="shared" ref="S183" si="175">IF(COUNTA(Y180:DP183)=0,"none",HLOOKUP(S180,Y180:DP183,4,FALSE))</f>
        <v>www (-30%)</v>
      </c>
      <c r="T183" s="100"/>
      <c r="U183" s="100">
        <f t="array" ref="U183">IF(COUNTA(Y180:DP183)=0,"none",IF($U$2="WAHR",$W$3,Abfrage!$F$4))</f>
        <v>0</v>
      </c>
      <c r="V183" s="100">
        <f t="array" ref="V183">IF(COUNTA(Y180:DP183)=0,"none",IF($U$2="WAHR",$W$3,Abfrage!$F$4))</f>
        <v>0</v>
      </c>
      <c r="W183" s="100">
        <f t="array" ref="W183">IF(COUNTA(Y180:DP183)=0,"none",IF($U$2="WAHR",$W$3,Abfrage!$F$4))</f>
        <v>0</v>
      </c>
      <c r="X183" s="109"/>
      <c r="Y183" s="144" t="s">
        <v>43</v>
      </c>
    </row>
    <row r="184" spans="2:25" thickBot="1">
      <c r="B184" s="75" t="s">
        <v>134</v>
      </c>
      <c r="C184" s="76">
        <v>1000549660</v>
      </c>
      <c r="D184" s="75" t="s">
        <v>95</v>
      </c>
      <c r="E184" s="75" t="s">
        <v>96</v>
      </c>
      <c r="F184" s="75" t="s">
        <v>103</v>
      </c>
      <c r="G184" s="75" t="s">
        <v>103</v>
      </c>
      <c r="H184" s="75" t="s">
        <v>57</v>
      </c>
      <c r="I184" s="75" t="s">
        <v>41</v>
      </c>
      <c r="J184" s="75" t="s">
        <v>135</v>
      </c>
      <c r="K184" s="75"/>
      <c r="L184" s="75"/>
      <c r="M184" s="75"/>
      <c r="N184" s="75"/>
      <c r="O184" s="75"/>
      <c r="P184" s="76"/>
      <c r="Q184" s="216"/>
      <c r="R184" s="77">
        <f>IF(COUNTA(Y184:DP187)=0,"01.01.1900",INDEX(Y184:DP184,MATCH(R185,Y185:DP185,0)))</f>
        <v>45845</v>
      </c>
      <c r="S184" s="78">
        <f t="shared" ref="S184" si="176">IF(COUNTA(Y184:DP187)=0,"01.01.1900",MAX(Y184:DP184))</f>
        <v>45845</v>
      </c>
      <c r="T184" s="79"/>
      <c r="U184" s="80" t="str">
        <f t="array" ref="U184">IF(COUNTA(Y184:DP187)=0,"01.01.1900",IF(ISERROR(HLOOKUP(U187,Y187:DP187,1,FALSE)),"01.01.1900",INDEX(Y184:DP184,MATCH(U185&amp;U187,Y185:DP185&amp;Y187:DP187,0))))</f>
        <v>01.01.1900</v>
      </c>
      <c r="V184" s="81">
        <f>IF(COUNTA(Y184:DP187)=0,"01.01.1900",_xlfn.MAXIFS(Y184:DP184,Y187:DP187,V187))</f>
        <v>0</v>
      </c>
      <c r="W184" s="82"/>
      <c r="X184" s="106"/>
      <c r="Y184" s="141">
        <v>45845</v>
      </c>
    </row>
    <row r="185" spans="2:25" thickBot="1">
      <c r="B185" s="83"/>
      <c r="C185" s="84"/>
      <c r="D185" s="83"/>
      <c r="E185" s="83"/>
      <c r="F185" s="83"/>
      <c r="G185" s="83"/>
      <c r="H185" s="83"/>
      <c r="I185" s="83"/>
      <c r="J185" s="83"/>
      <c r="K185" s="83"/>
      <c r="L185" s="83"/>
      <c r="M185" s="83"/>
      <c r="N185" s="83"/>
      <c r="O185" s="83"/>
      <c r="P185" s="84"/>
      <c r="Q185" s="217"/>
      <c r="R185" s="85">
        <f>IF(COUNTA(Y184:DP187)=0,0,MIN(Y185:DP185))</f>
        <v>4.2000000000000003E-2</v>
      </c>
      <c r="S185" s="86">
        <f t="shared" ref="S185" si="177">IF(COUNTA(Y184:DP187)=0,0,HLOOKUP(S184,Y184:DP187,2,FALSE))</f>
        <v>4.2000000000000003E-2</v>
      </c>
      <c r="T185" s="87">
        <f>IF(COUNTA(Y184:DP187)=0,0,AVERAGE(Y185:DP185))</f>
        <v>4.2000000000000003E-2</v>
      </c>
      <c r="U185" s="88">
        <f>IF(COUNTA(Y184:DP187)=0,0,_xlfn.MINIFS(Y185:DP185,Y187:DP187,U187))</f>
        <v>0</v>
      </c>
      <c r="V185" s="89">
        <f t="array" ref="V185">IF(COUNTA(Y184:DP187)=0,0,IF(ISERROR(HLOOKUP(V187,Y187:DP187,1,FALSE)),0,INDEX(Y185:DP185,MATCH(V184&amp;V187,Y184:DP184&amp;Y187:DP187,0))))</f>
        <v>0</v>
      </c>
      <c r="W185" s="90">
        <f t="array" ref="W185">IF(COUNTA(Y184:DP187)=0,0,IF(ISERROR(HLOOKUP(W187,Y187:DP187,1,FALSE)),0,AVERAGEIF(Y187:DP187,$W187,Y185:DP185)))</f>
        <v>0</v>
      </c>
      <c r="X185" s="107"/>
      <c r="Y185" s="142">
        <v>4.2000000000000003E-2</v>
      </c>
    </row>
    <row r="186" spans="2:25" thickBot="1">
      <c r="B186" s="83"/>
      <c r="C186" s="84"/>
      <c r="D186" s="83"/>
      <c r="E186" s="83"/>
      <c r="F186" s="83"/>
      <c r="G186" s="83"/>
      <c r="H186" s="83"/>
      <c r="I186" s="83"/>
      <c r="J186" s="83"/>
      <c r="K186" s="83"/>
      <c r="L186" s="83"/>
      <c r="M186" s="83"/>
      <c r="N186" s="83"/>
      <c r="O186" s="83"/>
      <c r="P186" s="84"/>
      <c r="Q186" s="217"/>
      <c r="R186" s="91">
        <f>IF(COUNTA(Y184:DP187)=0,0,HLOOKUP(R185,Y185:DP187,2,FALSE))</f>
        <v>1000</v>
      </c>
      <c r="S186" s="92">
        <f t="shared" ref="S186" si="178">IF(COUNTA(Y184:DP187)=0,0,HLOOKUP(S184,Y184:DP187,3,FALSE))</f>
        <v>1000</v>
      </c>
      <c r="T186" s="93"/>
      <c r="U186" s="94">
        <f t="array" ref="U186">IF(COUNTA(Y184:DP187)=0,0,IF(ISERROR(HLOOKUP(U187,Y187:DP187,1,FALSE)),0,INDEX(Y186:DP186,MATCH(U185&amp;U187,Y185:DP185&amp;Y187:DP187,0))))</f>
        <v>0</v>
      </c>
      <c r="V186" s="94">
        <f t="array" ref="V186">IF(COUNTA(Y184:DP187)=0,0,IF(ISERROR(HLOOKUP(V187,Y187:DP187,1,FALSE)),0,INDEX(Y186:DP186,MATCH(V185&amp;V187,Y185:DP185&amp;Y187:DP187,0))))</f>
        <v>0</v>
      </c>
      <c r="W186" s="95"/>
      <c r="X186" s="108"/>
      <c r="Y186" s="143">
        <v>1000</v>
      </c>
    </row>
    <row r="187" spans="2:25" ht="13.9" thickBot="1">
      <c r="B187" s="96"/>
      <c r="C187" s="97"/>
      <c r="D187" s="96"/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7"/>
      <c r="Q187" s="218"/>
      <c r="R187" s="98" t="str">
        <f>IF(COUNTA(Y184:DP187)=0,"none",HLOOKUP(R185,Y185:DP187,3,FALSE))</f>
        <v>www (-30%)</v>
      </c>
      <c r="S187" s="99" t="str">
        <f t="shared" ref="S187" si="179">IF(COUNTA(Y184:DP187)=0,"none",HLOOKUP(S184,Y184:DP187,4,FALSE))</f>
        <v>www (-30%)</v>
      </c>
      <c r="T187" s="100"/>
      <c r="U187" s="100">
        <f t="array" ref="U187">IF(COUNTA(Y184:DP187)=0,"none",IF($U$2="WAHR",$W$3,Abfrage!$F$4))</f>
        <v>0</v>
      </c>
      <c r="V187" s="100">
        <f t="array" ref="V187">IF(COUNTA(Y184:DP187)=0,"none",IF($U$2="WAHR",$W$3,Abfrage!$F$4))</f>
        <v>0</v>
      </c>
      <c r="W187" s="100">
        <f t="array" ref="W187">IF(COUNTA(Y184:DP187)=0,"none",IF($U$2="WAHR",$W$3,Abfrage!$F$4))</f>
        <v>0</v>
      </c>
      <c r="X187" s="109"/>
      <c r="Y187" s="144" t="s">
        <v>43</v>
      </c>
    </row>
    <row r="188" spans="2:25" thickBot="1">
      <c r="B188" s="75" t="s">
        <v>136</v>
      </c>
      <c r="C188" s="76">
        <v>1000507468</v>
      </c>
      <c r="D188" s="75" t="s">
        <v>137</v>
      </c>
      <c r="E188" s="75" t="s">
        <v>138</v>
      </c>
      <c r="F188" s="75" t="s">
        <v>139</v>
      </c>
      <c r="G188" s="75" t="s">
        <v>140</v>
      </c>
      <c r="H188" s="75" t="s">
        <v>141</v>
      </c>
      <c r="I188" s="75" t="s">
        <v>51</v>
      </c>
      <c r="J188" s="75" t="s">
        <v>142</v>
      </c>
      <c r="K188" s="75"/>
      <c r="L188" s="75"/>
      <c r="M188" s="75"/>
      <c r="N188" s="75"/>
      <c r="O188" s="75"/>
      <c r="P188" s="76"/>
      <c r="Q188" s="216"/>
      <c r="R188" s="77">
        <f>IF(COUNTA(Y188:DP191)=0,"01.01.1900",INDEX(Y188:DP188,MATCH(R189,Y189:DP189,0)))</f>
        <v>45845</v>
      </c>
      <c r="S188" s="78">
        <f t="shared" ref="S188" si="180">IF(COUNTA(Y188:DP191)=0,"01.01.1900",MAX(Y188:DP188))</f>
        <v>45845</v>
      </c>
      <c r="T188" s="79"/>
      <c r="U188" s="80" t="str">
        <f t="array" ref="U188">IF(COUNTA(Y188:DP191)=0,"01.01.1900",IF(ISERROR(HLOOKUP(U191,Y191:DP191,1,FALSE)),"01.01.1900",INDEX(Y188:DP188,MATCH(U189&amp;U191,Y189:DP189&amp;Y191:DP191,0))))</f>
        <v>01.01.1900</v>
      </c>
      <c r="V188" s="81">
        <f>IF(COUNTA(Y188:DP191)=0,"01.01.1900",_xlfn.MAXIFS(Y188:DP188,Y191:DP191,V191))</f>
        <v>0</v>
      </c>
      <c r="W188" s="82"/>
      <c r="X188" s="106"/>
      <c r="Y188" s="141">
        <v>45845</v>
      </c>
    </row>
    <row r="189" spans="2:25" thickBot="1">
      <c r="B189" s="83"/>
      <c r="C189" s="84"/>
      <c r="D189" s="83"/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/>
      <c r="P189" s="84"/>
      <c r="Q189" s="217"/>
      <c r="R189" s="85">
        <f>IF(COUNTA(Y188:DP191)=0,0,MIN(Y189:DP189))</f>
        <v>3.3599999999999998E-2</v>
      </c>
      <c r="S189" s="86">
        <f t="shared" ref="S189" si="181">IF(COUNTA(Y188:DP191)=0,0,HLOOKUP(S188,Y188:DP191,2,FALSE))</f>
        <v>3.3599999999999998E-2</v>
      </c>
      <c r="T189" s="87">
        <f>IF(COUNTA(Y188:DP191)=0,0,AVERAGE(Y189:DP189))</f>
        <v>3.3599999999999998E-2</v>
      </c>
      <c r="U189" s="88">
        <f>IF(COUNTA(Y188:DP191)=0,0,_xlfn.MINIFS(Y189:DP189,Y191:DP191,U191))</f>
        <v>0</v>
      </c>
      <c r="V189" s="89">
        <f t="array" ref="V189">IF(COUNTA(Y188:DP191)=0,0,IF(ISERROR(HLOOKUP(V191,Y191:DP191,1,FALSE)),0,INDEX(Y189:DP189,MATCH(V188&amp;V191,Y188:DP188&amp;Y191:DP191,0))))</f>
        <v>0</v>
      </c>
      <c r="W189" s="90">
        <f t="array" ref="W189">IF(COUNTA(Y188:DP191)=0,0,IF(ISERROR(HLOOKUP(W191,Y191:DP191,1,FALSE)),0,AVERAGEIF(Y191:DP191,$W191,Y189:DP189)))</f>
        <v>0</v>
      </c>
      <c r="X189" s="107"/>
      <c r="Y189" s="142">
        <v>3.3599999999999998E-2</v>
      </c>
    </row>
    <row r="190" spans="2:25" thickBot="1">
      <c r="B190" s="83"/>
      <c r="C190" s="84"/>
      <c r="D190" s="83"/>
      <c r="E190" s="83"/>
      <c r="F190" s="83"/>
      <c r="G190" s="83"/>
      <c r="H190" s="83"/>
      <c r="I190" s="83"/>
      <c r="J190" s="83"/>
      <c r="K190" s="83"/>
      <c r="L190" s="83"/>
      <c r="M190" s="83"/>
      <c r="N190" s="83"/>
      <c r="O190" s="83"/>
      <c r="P190" s="84"/>
      <c r="Q190" s="217"/>
      <c r="R190" s="91">
        <f>IF(COUNTA(Y188:DP191)=0,0,HLOOKUP(R189,Y189:DP191,2,FALSE))</f>
        <v>1000</v>
      </c>
      <c r="S190" s="92">
        <f t="shared" ref="S190" si="182">IF(COUNTA(Y188:DP191)=0,0,HLOOKUP(S188,Y188:DP191,3,FALSE))</f>
        <v>1000</v>
      </c>
      <c r="T190" s="93"/>
      <c r="U190" s="94">
        <f t="array" ref="U190">IF(COUNTA(Y188:DP191)=0,0,IF(ISERROR(HLOOKUP(U191,Y191:DP191,1,FALSE)),0,INDEX(Y190:DP190,MATCH(U189&amp;U191,Y189:DP189&amp;Y191:DP191,0))))</f>
        <v>0</v>
      </c>
      <c r="V190" s="94">
        <f t="array" ref="V190">IF(COUNTA(Y188:DP191)=0,0,IF(ISERROR(HLOOKUP(V191,Y191:DP191,1,FALSE)),0,INDEX(Y190:DP190,MATCH(V189&amp;V191,Y189:DP189&amp;Y191:DP191,0))))</f>
        <v>0</v>
      </c>
      <c r="W190" s="95"/>
      <c r="X190" s="108"/>
      <c r="Y190" s="143">
        <v>1000</v>
      </c>
    </row>
    <row r="191" spans="2:25" ht="13.9" thickBot="1">
      <c r="B191" s="96"/>
      <c r="C191" s="97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7"/>
      <c r="Q191" s="218"/>
      <c r="R191" s="98" t="str">
        <f>IF(COUNTA(Y188:DP191)=0,"none",HLOOKUP(R189,Y189:DP191,3,FALSE))</f>
        <v>www (-30%)</v>
      </c>
      <c r="S191" s="99" t="str">
        <f t="shared" ref="S191" si="183">IF(COUNTA(Y188:DP191)=0,"none",HLOOKUP(S188,Y188:DP191,4,FALSE))</f>
        <v>www (-30%)</v>
      </c>
      <c r="T191" s="100"/>
      <c r="U191" s="100">
        <f t="array" ref="U191">IF(COUNTA(Y188:DP191)=0,"none",IF($U$2="WAHR",$W$3,Abfrage!$F$4))</f>
        <v>0</v>
      </c>
      <c r="V191" s="100">
        <f t="array" ref="V191">IF(COUNTA(Y188:DP191)=0,"none",IF($U$2="WAHR",$W$3,Abfrage!$F$4))</f>
        <v>0</v>
      </c>
      <c r="W191" s="100">
        <f t="array" ref="W191">IF(COUNTA(Y188:DP191)=0,"none",IF($U$2="WAHR",$W$3,Abfrage!$F$4))</f>
        <v>0</v>
      </c>
      <c r="X191" s="109"/>
      <c r="Y191" s="144" t="s">
        <v>43</v>
      </c>
    </row>
    <row r="192" spans="2:25" thickBot="1">
      <c r="B192" s="75" t="s">
        <v>143</v>
      </c>
      <c r="C192" s="76">
        <v>1000378990</v>
      </c>
      <c r="D192" s="75" t="s">
        <v>95</v>
      </c>
      <c r="E192" s="75" t="s">
        <v>96</v>
      </c>
      <c r="F192" s="75" t="s">
        <v>103</v>
      </c>
      <c r="G192" s="75" t="s">
        <v>103</v>
      </c>
      <c r="H192" s="75" t="s">
        <v>57</v>
      </c>
      <c r="I192" s="75" t="s">
        <v>41</v>
      </c>
      <c r="J192" s="75" t="s">
        <v>144</v>
      </c>
      <c r="K192" s="75"/>
      <c r="L192" s="75"/>
      <c r="M192" s="75"/>
      <c r="N192" s="75"/>
      <c r="O192" s="75"/>
      <c r="P192" s="76"/>
      <c r="Q192" s="216"/>
      <c r="R192" s="77">
        <f>IF(COUNTA(Y192:DP195)=0,"01.01.1900",INDEX(Y192:DP192,MATCH(R193,Y193:DP193,0)))</f>
        <v>45845</v>
      </c>
      <c r="S192" s="78">
        <f t="shared" ref="S192" si="184">IF(COUNTA(Y192:DP195)=0,"01.01.1900",MAX(Y192:DP192))</f>
        <v>45845</v>
      </c>
      <c r="T192" s="79"/>
      <c r="U192" s="80" t="str">
        <f t="array" ref="U192">IF(COUNTA(Y192:DP195)=0,"01.01.1900",IF(ISERROR(HLOOKUP(U195,Y195:DP195,1,FALSE)),"01.01.1900",INDEX(Y192:DP192,MATCH(U193&amp;U195,Y193:DP193&amp;Y195:DP195,0))))</f>
        <v>01.01.1900</v>
      </c>
      <c r="V192" s="81">
        <f>IF(COUNTA(Y192:DP195)=0,"01.01.1900",_xlfn.MAXIFS(Y192:DP192,Y195:DP195,V195))</f>
        <v>0</v>
      </c>
      <c r="W192" s="82"/>
      <c r="X192" s="106"/>
      <c r="Y192" s="141">
        <v>45845</v>
      </c>
    </row>
    <row r="193" spans="2:25" thickBot="1">
      <c r="B193" s="83"/>
      <c r="C193" s="84"/>
      <c r="D193" s="83"/>
      <c r="E193" s="83"/>
      <c r="F193" s="83"/>
      <c r="G193" s="83"/>
      <c r="H193" s="83"/>
      <c r="I193" s="83"/>
      <c r="J193" s="83"/>
      <c r="K193" s="83"/>
      <c r="L193" s="83"/>
      <c r="M193" s="83"/>
      <c r="N193" s="83"/>
      <c r="O193" s="83"/>
      <c r="P193" s="84"/>
      <c r="Q193" s="217"/>
      <c r="R193" s="85">
        <f>IF(COUNTA(Y192:DP195)=0,0,MIN(Y193:DP193))</f>
        <v>3.4299999999999997E-2</v>
      </c>
      <c r="S193" s="86">
        <f t="shared" ref="S193" si="185">IF(COUNTA(Y192:DP195)=0,0,HLOOKUP(S192,Y192:DP195,2,FALSE))</f>
        <v>3.4299999999999997E-2</v>
      </c>
      <c r="T193" s="87">
        <f>IF(COUNTA(Y192:DP195)=0,0,AVERAGE(Y193:DP193))</f>
        <v>3.4299999999999997E-2</v>
      </c>
      <c r="U193" s="88">
        <f>IF(COUNTA(Y192:DP195)=0,0,_xlfn.MINIFS(Y193:DP193,Y195:DP195,U195))</f>
        <v>0</v>
      </c>
      <c r="V193" s="89">
        <f t="array" ref="V193">IF(COUNTA(Y192:DP195)=0,0,IF(ISERROR(HLOOKUP(V195,Y195:DP195,1,FALSE)),0,INDEX(Y193:DP193,MATCH(V192&amp;V195,Y192:DP192&amp;Y195:DP195,0))))</f>
        <v>0</v>
      </c>
      <c r="W193" s="90">
        <f t="array" ref="W193">IF(COUNTA(Y192:DP195)=0,0,IF(ISERROR(HLOOKUP(W195,Y195:DP195,1,FALSE)),0,AVERAGEIF(Y195:DP195,$W195,Y193:DP193)))</f>
        <v>0</v>
      </c>
      <c r="X193" s="107"/>
      <c r="Y193" s="142">
        <v>3.4299999999999997E-2</v>
      </c>
    </row>
    <row r="194" spans="2:25" thickBot="1">
      <c r="B194" s="83"/>
      <c r="C194" s="84"/>
      <c r="D194" s="83"/>
      <c r="E194" s="83"/>
      <c r="F194" s="83"/>
      <c r="G194" s="83"/>
      <c r="H194" s="83"/>
      <c r="I194" s="83"/>
      <c r="J194" s="83"/>
      <c r="K194" s="83"/>
      <c r="L194" s="83"/>
      <c r="M194" s="83"/>
      <c r="N194" s="83"/>
      <c r="O194" s="83"/>
      <c r="P194" s="84"/>
      <c r="Q194" s="217"/>
      <c r="R194" s="91">
        <f>IF(COUNTA(Y192:DP195)=0,0,HLOOKUP(R193,Y193:DP195,2,FALSE))</f>
        <v>1000</v>
      </c>
      <c r="S194" s="92">
        <f t="shared" ref="S194" si="186">IF(COUNTA(Y192:DP195)=0,0,HLOOKUP(S192,Y192:DP195,3,FALSE))</f>
        <v>1000</v>
      </c>
      <c r="T194" s="93"/>
      <c r="U194" s="94">
        <f t="array" ref="U194">IF(COUNTA(Y192:DP195)=0,0,IF(ISERROR(HLOOKUP(U195,Y195:DP195,1,FALSE)),0,INDEX(Y194:DP194,MATCH(U193&amp;U195,Y193:DP193&amp;Y195:DP195,0))))</f>
        <v>0</v>
      </c>
      <c r="V194" s="94">
        <f t="array" ref="V194">IF(COUNTA(Y192:DP195)=0,0,IF(ISERROR(HLOOKUP(V195,Y195:DP195,1,FALSE)),0,INDEX(Y194:DP194,MATCH(V193&amp;V195,Y193:DP193&amp;Y195:DP195,0))))</f>
        <v>0</v>
      </c>
      <c r="W194" s="95"/>
      <c r="X194" s="108"/>
      <c r="Y194" s="143">
        <v>1000</v>
      </c>
    </row>
    <row r="195" spans="2:25" ht="13.9" thickBot="1">
      <c r="B195" s="96"/>
      <c r="C195" s="97"/>
      <c r="D195" s="96"/>
      <c r="E195" s="96"/>
      <c r="F195" s="96"/>
      <c r="G195" s="96"/>
      <c r="H195" s="96"/>
      <c r="I195" s="96"/>
      <c r="J195" s="96"/>
      <c r="K195" s="96"/>
      <c r="L195" s="96"/>
      <c r="M195" s="96"/>
      <c r="N195" s="96"/>
      <c r="O195" s="96"/>
      <c r="P195" s="97"/>
      <c r="Q195" s="218"/>
      <c r="R195" s="98" t="str">
        <f>IF(COUNTA(Y192:DP195)=0,"none",HLOOKUP(R193,Y193:DP195,3,FALSE))</f>
        <v>www (-30%)</v>
      </c>
      <c r="S195" s="99" t="str">
        <f t="shared" ref="S195" si="187">IF(COUNTA(Y192:DP195)=0,"none",HLOOKUP(S192,Y192:DP195,4,FALSE))</f>
        <v>www (-30%)</v>
      </c>
      <c r="T195" s="100"/>
      <c r="U195" s="100">
        <f t="array" ref="U195">IF(COUNTA(Y192:DP195)=0,"none",IF($U$2="WAHR",$W$3,Abfrage!$F$4))</f>
        <v>0</v>
      </c>
      <c r="V195" s="100">
        <f t="array" ref="V195">IF(COUNTA(Y192:DP195)=0,"none",IF($U$2="WAHR",$W$3,Abfrage!$F$4))</f>
        <v>0</v>
      </c>
      <c r="W195" s="100">
        <f t="array" ref="W195">IF(COUNTA(Y192:DP195)=0,"none",IF($U$2="WAHR",$W$3,Abfrage!$F$4))</f>
        <v>0</v>
      </c>
      <c r="X195" s="109"/>
      <c r="Y195" s="144" t="s">
        <v>43</v>
      </c>
    </row>
    <row r="196" spans="2:25">
      <c r="B196" s="75" t="s">
        <v>145</v>
      </c>
      <c r="C196" s="76">
        <v>1000475418</v>
      </c>
      <c r="D196" s="75" t="s">
        <v>95</v>
      </c>
      <c r="E196" s="75" t="s">
        <v>96</v>
      </c>
      <c r="F196" s="75" t="s">
        <v>103</v>
      </c>
      <c r="G196" s="75" t="s">
        <v>103</v>
      </c>
      <c r="H196" s="75" t="s">
        <v>57</v>
      </c>
      <c r="I196" s="75" t="s">
        <v>41</v>
      </c>
      <c r="J196" s="75" t="s">
        <v>146</v>
      </c>
      <c r="K196" s="75"/>
      <c r="L196" s="75"/>
      <c r="M196" s="75"/>
      <c r="N196" s="75"/>
      <c r="O196" s="75"/>
      <c r="P196" s="76"/>
      <c r="Q196" s="216"/>
      <c r="R196" s="77">
        <f>IF(COUNTA(Y196:DP199)=0,"01.01.1900",INDEX(Y196:DP196,MATCH(R197,Y197:DP197,0)))</f>
        <v>45845</v>
      </c>
      <c r="S196" s="78">
        <f t="shared" ref="S196" si="188">IF(COUNTA(Y196:DP199)=0,"01.01.1900",MAX(Y196:DP196))</f>
        <v>45845</v>
      </c>
      <c r="T196" s="79"/>
      <c r="U196" s="80" t="str">
        <f t="array" ref="U196">IF(COUNTA(Y196:DP199)=0,"01.01.1900",IF(ISERROR(HLOOKUP(U199,Y199:DP199,1,FALSE)),"01.01.1900",INDEX(Y196:DP196,MATCH(U197&amp;U199,Y197:DP197&amp;Y199:DP199,0))))</f>
        <v>01.01.1900</v>
      </c>
      <c r="V196" s="81">
        <f>IF(COUNTA(Y196:DP199)=0,"01.01.1900",_xlfn.MAXIFS(Y196:DP196,Y199:DP199,V199))</f>
        <v>0</v>
      </c>
      <c r="W196" s="82"/>
      <c r="X196" s="106"/>
      <c r="Y196" s="141">
        <v>45845</v>
      </c>
    </row>
    <row r="197" spans="2:25">
      <c r="B197" s="83"/>
      <c r="C197" s="84"/>
      <c r="D197" s="83"/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/>
      <c r="P197" s="84"/>
      <c r="Q197" s="217"/>
      <c r="R197" s="85">
        <f>IF(COUNTA(Y196:DP199)=0,0,MIN(Y197:DP197))</f>
        <v>2.1700000000000001E-2</v>
      </c>
      <c r="S197" s="86">
        <f t="shared" ref="S197" si="189">IF(COUNTA(Y196:DP199)=0,0,HLOOKUP(S196,Y196:DP199,2,FALSE))</f>
        <v>2.1700000000000001E-2</v>
      </c>
      <c r="T197" s="87">
        <f>IF(COUNTA(Y196:DP199)=0,0,AVERAGE(Y197:DP197))</f>
        <v>2.1700000000000001E-2</v>
      </c>
      <c r="U197" s="88">
        <f>IF(COUNTA(Y196:DP199)=0,0,_xlfn.MINIFS(Y197:DP197,Y199:DP199,U199))</f>
        <v>0</v>
      </c>
      <c r="V197" s="89">
        <f t="array" ref="V197">IF(COUNTA(Y196:DP199)=0,0,IF(ISERROR(HLOOKUP(V199,Y199:DP199,1,FALSE)),0,INDEX(Y197:DP197,MATCH(V196&amp;V199,Y196:DP196&amp;Y199:DP199,0))))</f>
        <v>0</v>
      </c>
      <c r="W197" s="90">
        <f t="array" ref="W197">IF(COUNTA(Y196:DP199)=0,0,IF(ISERROR(HLOOKUP(W199,Y199:DP199,1,FALSE)),0,AVERAGEIF(Y199:DP199,$W199,Y197:DP197)))</f>
        <v>0</v>
      </c>
      <c r="X197" s="107"/>
      <c r="Y197" s="142">
        <v>2.1700000000000001E-2</v>
      </c>
    </row>
    <row r="198" spans="2:25" thickBot="1">
      <c r="B198" s="83"/>
      <c r="C198" s="84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83"/>
      <c r="P198" s="84"/>
      <c r="Q198" s="217"/>
      <c r="R198" s="91">
        <f>IF(COUNTA(Y196:DP199)=0,0,HLOOKUP(R197,Y197:DP199,2,FALSE))</f>
        <v>1000</v>
      </c>
      <c r="S198" s="92">
        <f t="shared" ref="S198" si="190">IF(COUNTA(Y196:DP199)=0,0,HLOOKUP(S196,Y196:DP199,3,FALSE))</f>
        <v>1000</v>
      </c>
      <c r="T198" s="93"/>
      <c r="U198" s="94">
        <f t="array" ref="U198">IF(COUNTA(Y196:DP199)=0,0,IF(ISERROR(HLOOKUP(U199,Y199:DP199,1,FALSE)),0,INDEX(Y198:DP198,MATCH(U197&amp;U199,Y197:DP197&amp;Y199:DP199,0))))</f>
        <v>0</v>
      </c>
      <c r="V198" s="94">
        <f t="array" ref="V198">IF(COUNTA(Y196:DP199)=0,0,IF(ISERROR(HLOOKUP(V199,Y199:DP199,1,FALSE)),0,INDEX(Y198:DP198,MATCH(V197&amp;V199,Y197:DP197&amp;Y199:DP199,0))))</f>
        <v>0</v>
      </c>
      <c r="W198" s="95"/>
      <c r="X198" s="108"/>
      <c r="Y198" s="143">
        <v>1000</v>
      </c>
    </row>
    <row r="199" spans="2:25" ht="13.9" thickBot="1">
      <c r="B199" s="96"/>
      <c r="C199" s="97"/>
      <c r="D199" s="96"/>
      <c r="E199" s="96"/>
      <c r="F199" s="96"/>
      <c r="G199" s="96"/>
      <c r="H199" s="96"/>
      <c r="I199" s="96"/>
      <c r="J199" s="96"/>
      <c r="K199" s="96"/>
      <c r="L199" s="96"/>
      <c r="M199" s="96"/>
      <c r="N199" s="96"/>
      <c r="O199" s="96"/>
      <c r="P199" s="97"/>
      <c r="Q199" s="218"/>
      <c r="R199" s="98" t="str">
        <f>IF(COUNTA(Y196:DP199)=0,"none",HLOOKUP(R197,Y197:DP199,3,FALSE))</f>
        <v>www (-30%)</v>
      </c>
      <c r="S199" s="99" t="str">
        <f t="shared" ref="S199" si="191">IF(COUNTA(Y196:DP199)=0,"none",HLOOKUP(S196,Y196:DP199,4,FALSE))</f>
        <v>www (-30%)</v>
      </c>
      <c r="T199" s="100"/>
      <c r="U199" s="100">
        <f t="array" ref="U199">IF(COUNTA(Y196:DP199)=0,"none",IF($U$2="WAHR",$W$3,Abfrage!$F$4))</f>
        <v>0</v>
      </c>
      <c r="V199" s="100">
        <f t="array" ref="V199">IF(COUNTA(Y196:DP199)=0,"none",IF($U$2="WAHR",$W$3,Abfrage!$F$4))</f>
        <v>0</v>
      </c>
      <c r="W199" s="100">
        <f t="array" ref="W199">IF(COUNTA(Y196:DP199)=0,"none",IF($U$2="WAHR",$W$3,Abfrage!$F$4))</f>
        <v>0</v>
      </c>
      <c r="X199" s="109"/>
      <c r="Y199" s="144" t="s">
        <v>43</v>
      </c>
    </row>
    <row r="200" spans="2:25" thickBot="1">
      <c r="B200" s="75" t="s">
        <v>147</v>
      </c>
      <c r="C200" s="76">
        <v>1000110538</v>
      </c>
      <c r="D200" s="75" t="s">
        <v>95</v>
      </c>
      <c r="E200" s="75" t="s">
        <v>148</v>
      </c>
      <c r="F200" s="75" t="s">
        <v>96</v>
      </c>
      <c r="G200" s="75" t="s">
        <v>149</v>
      </c>
      <c r="H200" s="75">
        <v>0</v>
      </c>
      <c r="I200" s="75" t="s">
        <v>150</v>
      </c>
      <c r="J200" s="75" t="s">
        <v>151</v>
      </c>
      <c r="K200" s="75"/>
      <c r="L200" s="75"/>
      <c r="M200" s="75"/>
      <c r="N200" s="75"/>
      <c r="O200" s="75"/>
      <c r="P200" s="76"/>
      <c r="Q200" s="216"/>
      <c r="R200" s="77" t="str">
        <f>IF(COUNTA(Y200:DP203)=0,"01.01.1900",INDEX(Y200:DP200,MATCH(R201,Y201:DP201,0)))</f>
        <v>01.01.1900</v>
      </c>
      <c r="S200" s="78" t="str">
        <f t="shared" ref="S200" si="192">IF(COUNTA(Y200:DP203)=0,"01.01.1900",MAX(Y200:DP200))</f>
        <v>01.01.1900</v>
      </c>
      <c r="T200" s="79"/>
      <c r="U200" s="80" t="str">
        <f t="array" ref="U200">IF(COUNTA(Y200:DP203)=0,"01.01.1900",IF(ISERROR(HLOOKUP(U203,Y203:DP203,1,FALSE)),"01.01.1900",INDEX(Y200:DP200,MATCH(U201&amp;U203,Y201:DP201&amp;Y203:DP203,0))))</f>
        <v>01.01.1900</v>
      </c>
      <c r="V200" s="81" t="str">
        <f>IF(COUNTA(Y200:DP203)=0,"01.01.1900",_xlfn.MAXIFS(Y200:DP200,Y203:DP203,V203))</f>
        <v>01.01.1900</v>
      </c>
      <c r="W200" s="82"/>
      <c r="X200" s="106"/>
      <c r="Y200" s="150"/>
    </row>
    <row r="201" spans="2:25" thickBot="1">
      <c r="B201" s="83"/>
      <c r="C201" s="84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83"/>
      <c r="P201" s="84"/>
      <c r="Q201" s="217"/>
      <c r="R201" s="85">
        <f>IF(COUNTA(Y200:DP203)=0,0,MIN(Y201:DP201))</f>
        <v>0</v>
      </c>
      <c r="S201" s="86">
        <f t="shared" ref="S201" si="193">IF(COUNTA(Y200:DP203)=0,0,HLOOKUP(S200,Y200:DP203,2,FALSE))</f>
        <v>0</v>
      </c>
      <c r="T201" s="87">
        <f>IF(COUNTA(Y200:DP203)=0,0,AVERAGE(Y201:DP201))</f>
        <v>0</v>
      </c>
      <c r="U201" s="88">
        <f>IF(COUNTA(Y200:DP203)=0,0,_xlfn.MINIFS(Y201:DP201,Y203:DP203,U203))</f>
        <v>0</v>
      </c>
      <c r="V201" s="89">
        <f t="array" ref="V201">IF(COUNTA(Y200:DP203)=0,0,IF(ISERROR(HLOOKUP(V203,Y203:DP203,1,FALSE)),0,INDEX(Y201:DP201,MATCH(V200&amp;V203,Y200:DP200&amp;Y203:DP203,0))))</f>
        <v>0</v>
      </c>
      <c r="W201" s="90">
        <f t="array" ref="W201">IF(COUNTA(Y200:DP203)=0,0,IF(ISERROR(HLOOKUP(W203,Y203:DP203,1,FALSE)),0,AVERAGEIF(Y203:DP203,$W203,Y201:DP201)))</f>
        <v>0</v>
      </c>
      <c r="X201" s="107"/>
      <c r="Y201" s="150"/>
    </row>
    <row r="202" spans="2:25" thickBot="1">
      <c r="B202" s="83"/>
      <c r="C202" s="84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83"/>
      <c r="P202" s="84"/>
      <c r="Q202" s="217"/>
      <c r="R202" s="91">
        <f>IF(COUNTA(Y200:DP203)=0,0,HLOOKUP(R201,Y201:DP203,2,FALSE))</f>
        <v>0</v>
      </c>
      <c r="S202" s="92">
        <f t="shared" ref="S202" si="194">IF(COUNTA(Y200:DP203)=0,0,HLOOKUP(S200,Y200:DP203,3,FALSE))</f>
        <v>0</v>
      </c>
      <c r="T202" s="93"/>
      <c r="U202" s="94">
        <f t="array" ref="U202">IF(COUNTA(Y200:DP203)=0,0,IF(ISERROR(HLOOKUP(U203,Y203:DP203,1,FALSE)),0,INDEX(Y202:DP202,MATCH(U201&amp;U203,Y201:DP201&amp;Y203:DP203,0))))</f>
        <v>0</v>
      </c>
      <c r="V202" s="94">
        <f t="array" ref="V202">IF(COUNTA(Y200:DP203)=0,0,IF(ISERROR(HLOOKUP(V203,Y203:DP203,1,FALSE)),0,INDEX(Y202:DP202,MATCH(V201&amp;V203,Y201:DP201&amp;Y203:DP203,0))))</f>
        <v>0</v>
      </c>
      <c r="W202" s="95"/>
      <c r="X202" s="108"/>
      <c r="Y202" s="150"/>
    </row>
    <row r="203" spans="2:25" ht="13.9" thickBot="1">
      <c r="B203" s="96"/>
      <c r="C203" s="97"/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7"/>
      <c r="Q203" s="218"/>
      <c r="R203" s="98" t="str">
        <f>IF(COUNTA(Y200:DP203)=0,"none",HLOOKUP(R201,Y201:DP203,3,FALSE))</f>
        <v>none</v>
      </c>
      <c r="S203" s="99" t="str">
        <f t="shared" ref="S203" si="195">IF(COUNTA(Y200:DP203)=0,"none",HLOOKUP(S200,Y200:DP203,4,FALSE))</f>
        <v>none</v>
      </c>
      <c r="T203" s="100"/>
      <c r="U203" s="100" t="str">
        <f t="array" ref="U203">IF(COUNTA(Y200:DP203)=0,"none",IF($U$2="WAHR",$W$3,Abfrage!$F$4))</f>
        <v>none</v>
      </c>
      <c r="V203" s="100" t="str">
        <f t="array" ref="V203">IF(COUNTA(Y200:DP203)=0,"none",IF($U$2="WAHR",$W$3,Abfrage!$F$4))</f>
        <v>none</v>
      </c>
      <c r="W203" s="100" t="str">
        <f t="array" ref="W203">IF(COUNTA(Y200:DP203)=0,"none",IF($U$2="WAHR",$W$3,Abfrage!$F$4))</f>
        <v>none</v>
      </c>
      <c r="X203" s="109"/>
      <c r="Y203" s="150"/>
    </row>
    <row r="204" spans="2:25" thickBot="1">
      <c r="B204" s="75" t="s">
        <v>152</v>
      </c>
      <c r="C204" s="76">
        <v>1000434933</v>
      </c>
      <c r="D204" s="75" t="s">
        <v>95</v>
      </c>
      <c r="E204" s="75" t="s">
        <v>148</v>
      </c>
      <c r="F204" s="75" t="s">
        <v>153</v>
      </c>
      <c r="G204" s="75"/>
      <c r="H204" s="75" t="s">
        <v>154</v>
      </c>
      <c r="I204" s="75" t="s">
        <v>155</v>
      </c>
      <c r="J204" s="75" t="s">
        <v>156</v>
      </c>
      <c r="K204" s="75"/>
      <c r="L204" s="75"/>
      <c r="M204" s="75"/>
      <c r="N204" s="75"/>
      <c r="O204" s="75"/>
      <c r="P204" s="76"/>
      <c r="Q204" s="216"/>
      <c r="R204" s="77" t="str">
        <f>IF(COUNTA(Y204:DP207)=0,"01.01.1900",INDEX(Y204:DP204,MATCH(R205,Y205:DP205,0)))</f>
        <v>01.01.1900</v>
      </c>
      <c r="S204" s="78" t="str">
        <f t="shared" ref="S204" si="196">IF(COUNTA(Y204:DP207)=0,"01.01.1900",MAX(Y204:DP204))</f>
        <v>01.01.1900</v>
      </c>
      <c r="T204" s="79"/>
      <c r="U204" s="80" t="str">
        <f t="array" ref="U204">IF(COUNTA(Y204:DP207)=0,"01.01.1900",IF(ISERROR(HLOOKUP(U207,Y207:DP207,1,FALSE)),"01.01.1900",INDEX(Y204:DP204,MATCH(U205&amp;U207,Y205:DP205&amp;Y207:DP207,0))))</f>
        <v>01.01.1900</v>
      </c>
      <c r="V204" s="81" t="str">
        <f>IF(COUNTA(Y204:DP207)=0,"01.01.1900",_xlfn.MAXIFS(Y204:DP204,Y207:DP207,V207))</f>
        <v>01.01.1900</v>
      </c>
      <c r="W204" s="82"/>
      <c r="X204" s="106"/>
      <c r="Y204" s="150"/>
    </row>
    <row r="205" spans="2:25" thickBot="1">
      <c r="B205" s="83"/>
      <c r="C205" s="84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83"/>
      <c r="P205" s="84"/>
      <c r="Q205" s="217"/>
      <c r="R205" s="85">
        <f>IF(COUNTA(Y204:DP207)=0,0,MIN(Y205:DP205))</f>
        <v>0</v>
      </c>
      <c r="S205" s="86">
        <f t="shared" ref="S205" si="197">IF(COUNTA(Y204:DP207)=0,0,HLOOKUP(S204,Y204:DP207,2,FALSE))</f>
        <v>0</v>
      </c>
      <c r="T205" s="87">
        <f>IF(COUNTA(Y204:DP207)=0,0,AVERAGE(Y205:DP205))</f>
        <v>0</v>
      </c>
      <c r="U205" s="88">
        <f>IF(COUNTA(Y204:DP207)=0,0,_xlfn.MINIFS(Y205:DP205,Y207:DP207,U207))</f>
        <v>0</v>
      </c>
      <c r="V205" s="89">
        <f t="array" ref="V205">IF(COUNTA(Y204:DP207)=0,0,IF(ISERROR(HLOOKUP(V207,Y207:DP207,1,FALSE)),0,INDEX(Y205:DP205,MATCH(V204&amp;V207,Y204:DP204&amp;Y207:DP207,0))))</f>
        <v>0</v>
      </c>
      <c r="W205" s="90">
        <f t="array" ref="W205">IF(COUNTA(Y204:DP207)=0,0,IF(ISERROR(HLOOKUP(W207,Y207:DP207,1,FALSE)),0,AVERAGEIF(Y207:DP207,$W207,Y205:DP205)))</f>
        <v>0</v>
      </c>
      <c r="X205" s="107"/>
      <c r="Y205" s="150"/>
    </row>
    <row r="206" spans="2:25" thickBot="1">
      <c r="B206" s="83"/>
      <c r="C206" s="84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83"/>
      <c r="P206" s="84"/>
      <c r="Q206" s="217"/>
      <c r="R206" s="91">
        <f>IF(COUNTA(Y204:DP207)=0,0,HLOOKUP(R205,Y205:DP207,2,FALSE))</f>
        <v>0</v>
      </c>
      <c r="S206" s="92">
        <f t="shared" ref="S206" si="198">IF(COUNTA(Y204:DP207)=0,0,HLOOKUP(S204,Y204:DP207,3,FALSE))</f>
        <v>0</v>
      </c>
      <c r="T206" s="93"/>
      <c r="U206" s="94">
        <f t="array" ref="U206">IF(COUNTA(Y204:DP207)=0,0,IF(ISERROR(HLOOKUP(U207,Y207:DP207,1,FALSE)),0,INDEX(Y206:DP206,MATCH(U205&amp;U207,Y205:DP205&amp;Y207:DP207,0))))</f>
        <v>0</v>
      </c>
      <c r="V206" s="94">
        <f t="array" ref="V206">IF(COUNTA(Y204:DP207)=0,0,IF(ISERROR(HLOOKUP(V207,Y207:DP207,1,FALSE)),0,INDEX(Y206:DP206,MATCH(V205&amp;V207,Y205:DP205&amp;Y207:DP207,0))))</f>
        <v>0</v>
      </c>
      <c r="W206" s="95"/>
      <c r="X206" s="108"/>
      <c r="Y206" s="150"/>
    </row>
    <row r="207" spans="2:25" ht="13.9" thickBot="1">
      <c r="B207" s="96"/>
      <c r="C207" s="97"/>
      <c r="D207" s="96"/>
      <c r="E207" s="96"/>
      <c r="F207" s="96"/>
      <c r="G207" s="96"/>
      <c r="H207" s="96"/>
      <c r="I207" s="96"/>
      <c r="J207" s="96"/>
      <c r="K207" s="96"/>
      <c r="L207" s="96"/>
      <c r="M207" s="96"/>
      <c r="N207" s="96"/>
      <c r="O207" s="96"/>
      <c r="P207" s="97"/>
      <c r="Q207" s="218"/>
      <c r="R207" s="98" t="str">
        <f>IF(COUNTA(Y204:DP207)=0,"none",HLOOKUP(R205,Y205:DP207,3,FALSE))</f>
        <v>none</v>
      </c>
      <c r="S207" s="99" t="str">
        <f t="shared" ref="S207" si="199">IF(COUNTA(Y204:DP207)=0,"none",HLOOKUP(S204,Y204:DP207,4,FALSE))</f>
        <v>none</v>
      </c>
      <c r="T207" s="100"/>
      <c r="U207" s="100" t="str">
        <f t="array" ref="U207">IF(COUNTA(Y204:DP207)=0,"none",IF($U$2="WAHR",$W$3,Abfrage!$F$4))</f>
        <v>none</v>
      </c>
      <c r="V207" s="100" t="str">
        <f t="array" ref="V207">IF(COUNTA(Y204:DP207)=0,"none",IF($U$2="WAHR",$W$3,Abfrage!$F$4))</f>
        <v>none</v>
      </c>
      <c r="W207" s="100" t="str">
        <f t="array" ref="W207">IF(COUNTA(Y204:DP207)=0,"none",IF($U$2="WAHR",$W$3,Abfrage!$F$4))</f>
        <v>none</v>
      </c>
      <c r="X207" s="109"/>
      <c r="Y207" s="150"/>
    </row>
    <row r="208" spans="2:25" thickBot="1">
      <c r="B208" s="75" t="s">
        <v>157</v>
      </c>
      <c r="C208" s="76">
        <v>1000538539</v>
      </c>
      <c r="D208" s="75" t="s">
        <v>158</v>
      </c>
      <c r="E208" s="75" t="s">
        <v>159</v>
      </c>
      <c r="F208" s="75" t="s">
        <v>160</v>
      </c>
      <c r="G208" s="75" t="s">
        <v>160</v>
      </c>
      <c r="H208" s="75" t="s">
        <v>44</v>
      </c>
      <c r="I208" s="75" t="s">
        <v>79</v>
      </c>
      <c r="J208" s="75" t="s">
        <v>161</v>
      </c>
      <c r="K208" s="75"/>
      <c r="L208" s="75"/>
      <c r="M208" s="75"/>
      <c r="N208" s="75"/>
      <c r="O208" s="75"/>
      <c r="P208" s="76"/>
      <c r="Q208" s="216"/>
      <c r="R208" s="77">
        <f>IF(COUNTA(Y208:DP211)=0,"01.01.1900",INDEX(Y208:DP208,MATCH(R209,Y209:DP209,0)))</f>
        <v>45847</v>
      </c>
      <c r="S208" s="78">
        <f t="shared" ref="S208" si="200">IF(COUNTA(Y208:DP211)=0,"01.01.1900",MAX(Y208:DP208))</f>
        <v>45847</v>
      </c>
      <c r="T208" s="79"/>
      <c r="U208" s="80" t="str">
        <f t="array" ref="U208">IF(COUNTA(Y208:DP211)=0,"01.01.1900",IF(ISERROR(HLOOKUP(U211,Y211:DP211,1,FALSE)),"01.01.1900",INDEX(Y208:DP208,MATCH(U209&amp;U211,Y209:DP209&amp;Y211:DP211,0))))</f>
        <v>01.01.1900</v>
      </c>
      <c r="V208" s="81">
        <f>IF(COUNTA(Y208:DP211)=0,"01.01.1900",_xlfn.MAXIFS(Y208:DP208,Y211:DP211,V211))</f>
        <v>0</v>
      </c>
      <c r="W208" s="82"/>
      <c r="X208" s="106"/>
      <c r="Y208" s="141">
        <v>45847</v>
      </c>
    </row>
    <row r="209" spans="2:26" thickBot="1">
      <c r="B209" s="83"/>
      <c r="C209" s="84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83"/>
      <c r="P209" s="84"/>
      <c r="Q209" s="217"/>
      <c r="R209" s="85">
        <f>IF(COUNTA(Y208:DP211)=0,0,MIN(Y209:DP209))</f>
        <v>1.274</v>
      </c>
      <c r="S209" s="86">
        <f t="shared" ref="S209" si="201">IF(COUNTA(Y208:DP211)=0,0,HLOOKUP(S208,Y208:DP211,2,FALSE))</f>
        <v>1.274</v>
      </c>
      <c r="T209" s="87">
        <f>IF(COUNTA(Y208:DP211)=0,0,AVERAGE(Y209:DP209))</f>
        <v>1.274</v>
      </c>
      <c r="U209" s="88">
        <f>IF(COUNTA(Y208:DP211)=0,0,_xlfn.MINIFS(Y209:DP209,Y211:DP211,U211))</f>
        <v>0</v>
      </c>
      <c r="V209" s="89">
        <f t="array" ref="V209">IF(COUNTA(Y208:DP211)=0,0,IF(ISERROR(HLOOKUP(V211,Y211:DP211,1,FALSE)),0,INDEX(Y209:DP209,MATCH(V208&amp;V211,Y208:DP208&amp;Y211:DP211,0))))</f>
        <v>0</v>
      </c>
      <c r="W209" s="90">
        <f t="array" ref="W209">IF(COUNTA(Y208:DP211)=0,0,IF(ISERROR(HLOOKUP(W211,Y211:DP211,1,FALSE)),0,AVERAGEIF(Y211:DP211,$W211,Y209:DP209)))</f>
        <v>0</v>
      </c>
      <c r="X209" s="107"/>
      <c r="Y209" s="142">
        <v>1.274</v>
      </c>
    </row>
    <row r="210" spans="2:26" thickBot="1">
      <c r="B210" s="83"/>
      <c r="C210" s="84"/>
      <c r="D210" s="83"/>
      <c r="E210" s="83"/>
      <c r="F210" s="83"/>
      <c r="G210" s="83"/>
      <c r="H210" s="83"/>
      <c r="I210" s="83"/>
      <c r="J210" s="83"/>
      <c r="K210" s="83"/>
      <c r="L210" s="83"/>
      <c r="M210" s="83"/>
      <c r="N210" s="83"/>
      <c r="O210" s="83"/>
      <c r="P210" s="84"/>
      <c r="Q210" s="217"/>
      <c r="R210" s="91">
        <f>IF(COUNTA(Y208:DP211)=0,0,HLOOKUP(R209,Y209:DP211,2,FALSE))</f>
        <v>1</v>
      </c>
      <c r="S210" s="92">
        <f t="shared" ref="S210" si="202">IF(COUNTA(Y208:DP211)=0,0,HLOOKUP(S208,Y208:DP211,3,FALSE))</f>
        <v>1</v>
      </c>
      <c r="T210" s="93"/>
      <c r="U210" s="94">
        <f t="array" ref="U210">IF(COUNTA(Y208:DP211)=0,0,IF(ISERROR(HLOOKUP(U211,Y211:DP211,1,FALSE)),0,INDEX(Y210:DP210,MATCH(U209&amp;U211,Y209:DP209&amp;Y211:DP211,0))))</f>
        <v>0</v>
      </c>
      <c r="V210" s="94">
        <f t="array" ref="V210">IF(COUNTA(Y208:DP211)=0,0,IF(ISERROR(HLOOKUP(V211,Y211:DP211,1,FALSE)),0,INDEX(Y210:DP210,MATCH(V209&amp;V211,Y209:DP209&amp;Y211:DP211,0))))</f>
        <v>0</v>
      </c>
      <c r="W210" s="95"/>
      <c r="X210" s="108"/>
      <c r="Y210" s="143">
        <v>1</v>
      </c>
    </row>
    <row r="211" spans="2:26" ht="13.9" thickBot="1">
      <c r="B211" s="96"/>
      <c r="C211" s="97"/>
      <c r="D211" s="96"/>
      <c r="E211" s="96"/>
      <c r="F211" s="96"/>
      <c r="G211" s="96"/>
      <c r="H211" s="96"/>
      <c r="I211" s="96"/>
      <c r="J211" s="96"/>
      <c r="K211" s="96"/>
      <c r="L211" s="96"/>
      <c r="M211" s="96"/>
      <c r="N211" s="96"/>
      <c r="O211" s="96"/>
      <c r="P211" s="97"/>
      <c r="Q211" s="218"/>
      <c r="R211" s="98" t="str">
        <f>IF(COUNTA(Y208:DP211)=0,"none",HLOOKUP(R209,Y209:DP211,3,FALSE))</f>
        <v>www (-30%)</v>
      </c>
      <c r="S211" s="99" t="str">
        <f t="shared" ref="S211" si="203">IF(COUNTA(Y208:DP211)=0,"none",HLOOKUP(S208,Y208:DP211,4,FALSE))</f>
        <v>www (-30%)</v>
      </c>
      <c r="T211" s="100"/>
      <c r="U211" s="100">
        <f t="array" ref="U211">IF(COUNTA(Y208:DP211)=0,"none",IF($U$2="WAHR",$W$3,Abfrage!$F$4))</f>
        <v>0</v>
      </c>
      <c r="V211" s="100">
        <f t="array" ref="V211">IF(COUNTA(Y208:DP211)=0,"none",IF($U$2="WAHR",$W$3,Abfrage!$F$4))</f>
        <v>0</v>
      </c>
      <c r="W211" s="100">
        <f t="array" ref="W211">IF(COUNTA(Y208:DP211)=0,"none",IF($U$2="WAHR",$W$3,Abfrage!$F$4))</f>
        <v>0</v>
      </c>
      <c r="X211" s="109"/>
      <c r="Y211" s="144" t="s">
        <v>43</v>
      </c>
    </row>
    <row r="212" spans="2:26" thickBot="1">
      <c r="B212" s="75" t="s">
        <v>162</v>
      </c>
      <c r="C212" s="76">
        <v>1000534374</v>
      </c>
      <c r="D212" s="75" t="s">
        <v>95</v>
      </c>
      <c r="E212" s="75" t="s">
        <v>148</v>
      </c>
      <c r="F212" s="75" t="s">
        <v>96</v>
      </c>
      <c r="G212" s="75" t="s">
        <v>163</v>
      </c>
      <c r="H212" s="75" t="s">
        <v>50</v>
      </c>
      <c r="I212" s="75" t="s">
        <v>164</v>
      </c>
      <c r="J212" s="75">
        <v>643221019</v>
      </c>
      <c r="K212" s="75"/>
      <c r="L212" s="75"/>
      <c r="M212" s="75"/>
      <c r="N212" s="75"/>
      <c r="O212" s="75"/>
      <c r="P212" s="76"/>
      <c r="Q212" s="216"/>
      <c r="R212" s="77">
        <f>IF(COUNTA(Y212:DP215)=0,"01.01.1900",INDEX(Y212:DP212,MATCH(R213,Y213:DP213,0)))</f>
        <v>45848</v>
      </c>
      <c r="S212" s="78">
        <f t="shared" ref="S212" si="204">IF(COUNTA(Y212:DP215)=0,"01.01.1900",MAX(Y212:DP212))</f>
        <v>45848</v>
      </c>
      <c r="T212" s="79"/>
      <c r="U212" s="80" t="str">
        <f t="array" ref="U212">IF(COUNTA(Y212:DP215)=0,"01.01.1900",IF(ISERROR(HLOOKUP(U215,Y215:DP215,1,FALSE)),"01.01.1900",INDEX(Y212:DP212,MATCH(U213&amp;U215,Y213:DP213&amp;Y215:DP215,0))))</f>
        <v>01.01.1900</v>
      </c>
      <c r="V212" s="81">
        <f>IF(COUNTA(Y212:DP215)=0,"01.01.1900",_xlfn.MAXIFS(Y212:DP212,Y215:DP215,V215))</f>
        <v>0</v>
      </c>
      <c r="W212" s="82"/>
      <c r="X212" s="106"/>
      <c r="Y212" s="141">
        <v>45848</v>
      </c>
      <c r="Z212" s="141">
        <v>45848</v>
      </c>
    </row>
    <row r="213" spans="2:26" thickBot="1">
      <c r="B213" s="83"/>
      <c r="C213" s="84"/>
      <c r="D213" s="83"/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83"/>
      <c r="P213" s="84"/>
      <c r="Q213" s="217"/>
      <c r="R213" s="85">
        <f>IF(COUNTA(Y212:DP215)=0,0,MIN(Y213:DP213))</f>
        <v>6.0199999999999997E-2</v>
      </c>
      <c r="S213" s="86">
        <f t="shared" ref="S213" si="205">IF(COUNTA(Y212:DP215)=0,0,HLOOKUP(S212,Y212:DP215,2,FALSE))</f>
        <v>6.0199999999999997E-2</v>
      </c>
      <c r="T213" s="87">
        <f>IF(COUNTA(Y212:DP215)=0,0,AVERAGE(Y213:DP213))</f>
        <v>0.18009999999999998</v>
      </c>
      <c r="U213" s="88">
        <f>IF(COUNTA(Y212:DP215)=0,0,_xlfn.MINIFS(Y213:DP213,Y215:DP215,U215))</f>
        <v>0</v>
      </c>
      <c r="V213" s="89">
        <f t="array" ref="V213">IF(COUNTA(Y212:DP215)=0,0,IF(ISERROR(HLOOKUP(V215,Y215:DP215,1,FALSE)),0,INDEX(Y213:DP213,MATCH(V212&amp;V215,Y212:DP212&amp;Y215:DP215,0))))</f>
        <v>0</v>
      </c>
      <c r="W213" s="90">
        <f t="array" ref="W213">IF(COUNTA(Y212:DP215)=0,0,IF(ISERROR(HLOOKUP(W215,Y215:DP215,1,FALSE)),0,AVERAGEIF(Y215:DP215,$W215,Y213:DP213)))</f>
        <v>0</v>
      </c>
      <c r="X213" s="107"/>
      <c r="Y213" s="142">
        <v>6.0199999999999997E-2</v>
      </c>
      <c r="Z213" s="142">
        <v>0.3</v>
      </c>
    </row>
    <row r="214" spans="2:26" thickBot="1">
      <c r="B214" s="83"/>
      <c r="C214" s="84"/>
      <c r="D214" s="83"/>
      <c r="E214" s="83"/>
      <c r="F214" s="83"/>
      <c r="G214" s="83"/>
      <c r="H214" s="83"/>
      <c r="I214" s="83"/>
      <c r="J214" s="83"/>
      <c r="K214" s="83"/>
      <c r="L214" s="83"/>
      <c r="M214" s="83"/>
      <c r="N214" s="83"/>
      <c r="O214" s="83"/>
      <c r="P214" s="84"/>
      <c r="Q214" s="217"/>
      <c r="R214" s="91">
        <f>IF(COUNTA(Y212:DP215)=0,0,HLOOKUP(R213,Y213:DP215,2,FALSE))</f>
        <v>1000</v>
      </c>
      <c r="S214" s="92">
        <f t="shared" ref="S214" si="206">IF(COUNTA(Y212:DP215)=0,0,HLOOKUP(S212,Y212:DP215,3,FALSE))</f>
        <v>1000</v>
      </c>
      <c r="T214" s="93"/>
      <c r="U214" s="94">
        <f t="array" ref="U214">IF(COUNTA(Y212:DP215)=0,0,IF(ISERROR(HLOOKUP(U215,Y215:DP215,1,FALSE)),0,INDEX(Y214:DP214,MATCH(U213&amp;U215,Y213:DP213&amp;Y215:DP215,0))))</f>
        <v>0</v>
      </c>
      <c r="V214" s="94">
        <f t="array" ref="V214">IF(COUNTA(Y212:DP215)=0,0,IF(ISERROR(HLOOKUP(V215,Y215:DP215,1,FALSE)),0,INDEX(Y214:DP214,MATCH(V213&amp;V215,Y213:DP213&amp;Y215:DP215,0))))</f>
        <v>0</v>
      </c>
      <c r="W214" s="95"/>
      <c r="X214" s="108"/>
      <c r="Y214" s="143">
        <v>1000</v>
      </c>
      <c r="Z214" s="143">
        <v>1</v>
      </c>
    </row>
    <row r="215" spans="2:26" ht="13.9" thickBot="1">
      <c r="B215" s="96"/>
      <c r="C215" s="97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7"/>
      <c r="Q215" s="218"/>
      <c r="R215" s="98" t="str">
        <f>IF(COUNTA(Y212:DP215)=0,"none",HLOOKUP(R213,Y213:DP215,3,FALSE))</f>
        <v>www (-30%)</v>
      </c>
      <c r="S215" s="99" t="str">
        <f t="shared" ref="S215" si="207">IF(COUNTA(Y212:DP215)=0,"none",HLOOKUP(S212,Y212:DP215,4,FALSE))</f>
        <v>www (-30%)</v>
      </c>
      <c r="T215" s="100"/>
      <c r="U215" s="100">
        <f t="array" ref="U215">IF(COUNTA(Y212:DP215)=0,"none",IF($U$2="WAHR",$W$3,Abfrage!$F$4))</f>
        <v>0</v>
      </c>
      <c r="V215" s="100">
        <f t="array" ref="V215">IF(COUNTA(Y212:DP215)=0,"none",IF($U$2="WAHR",$W$3,Abfrage!$F$4))</f>
        <v>0</v>
      </c>
      <c r="W215" s="100">
        <f t="array" ref="W215">IF(COUNTA(Y212:DP215)=0,"none",IF($U$2="WAHR",$W$3,Abfrage!$F$4))</f>
        <v>0</v>
      </c>
      <c r="X215" s="109"/>
      <c r="Y215" s="144" t="s">
        <v>43</v>
      </c>
      <c r="Z215" s="144" t="s">
        <v>47</v>
      </c>
    </row>
    <row r="216" spans="2:26" thickBot="1">
      <c r="B216" s="75" t="s">
        <v>165</v>
      </c>
      <c r="C216" s="76">
        <v>1000532401</v>
      </c>
      <c r="D216" s="75" t="s">
        <v>95</v>
      </c>
      <c r="E216" s="75" t="s">
        <v>96</v>
      </c>
      <c r="F216" s="75" t="s">
        <v>97</v>
      </c>
      <c r="G216" s="75" t="s">
        <v>166</v>
      </c>
      <c r="H216" s="75" t="s">
        <v>44</v>
      </c>
      <c r="I216" s="75" t="s">
        <v>164</v>
      </c>
      <c r="J216" s="75" t="s">
        <v>167</v>
      </c>
      <c r="K216" s="75"/>
      <c r="L216" s="75"/>
      <c r="M216" s="75"/>
      <c r="N216" s="75"/>
      <c r="O216" s="75"/>
      <c r="P216" s="76"/>
      <c r="Q216" s="216"/>
      <c r="R216" s="77">
        <f>IF(COUNTA(Y216:DP219)=0,"01.01.1900",INDEX(Y216:DP216,MATCH(R217,Y217:DP217,0)))</f>
        <v>45849</v>
      </c>
      <c r="S216" s="78">
        <f t="shared" ref="S216" si="208">IF(COUNTA(Y216:DP219)=0,"01.01.1900",MAX(Y216:DP216))</f>
        <v>45849</v>
      </c>
      <c r="T216" s="79"/>
      <c r="U216" s="80" t="str">
        <f t="array" ref="U216">IF(COUNTA(Y216:DP219)=0,"01.01.1900",IF(ISERROR(HLOOKUP(U219,Y219:DP219,1,FALSE)),"01.01.1900",INDEX(Y216:DP216,MATCH(U217&amp;U219,Y217:DP217&amp;Y219:DP219,0))))</f>
        <v>01.01.1900</v>
      </c>
      <c r="V216" s="81">
        <f>IF(COUNTA(Y216:DP219)=0,"01.01.1900",_xlfn.MAXIFS(Y216:DP216,Y219:DP219,V219))</f>
        <v>0</v>
      </c>
      <c r="W216" s="82"/>
      <c r="X216" s="106"/>
      <c r="Y216" s="141">
        <v>45849</v>
      </c>
    </row>
    <row r="217" spans="2:26" thickBot="1">
      <c r="B217" s="83"/>
      <c r="C217" s="84"/>
      <c r="D217" s="83"/>
      <c r="E217" s="83"/>
      <c r="F217" s="83"/>
      <c r="G217" s="83"/>
      <c r="H217" s="83"/>
      <c r="I217" s="83"/>
      <c r="J217" s="83"/>
      <c r="K217" s="83"/>
      <c r="L217" s="83"/>
      <c r="M217" s="83"/>
      <c r="N217" s="83"/>
      <c r="O217" s="83"/>
      <c r="P217" s="84"/>
      <c r="Q217" s="217"/>
      <c r="R217" s="85">
        <f>IF(COUNTA(Y216:DP219)=0,0,MIN(Y217:DP217))</f>
        <v>0.86099999999999999</v>
      </c>
      <c r="S217" s="86">
        <f t="shared" ref="S217" si="209">IF(COUNTA(Y216:DP219)=0,0,HLOOKUP(S216,Y216:DP219,2,FALSE))</f>
        <v>0.86099999999999999</v>
      </c>
      <c r="T217" s="87">
        <f>IF(COUNTA(Y216:DP219)=0,0,AVERAGE(Y217:DP217))</f>
        <v>0.86099999999999999</v>
      </c>
      <c r="U217" s="88">
        <f>IF(COUNTA(Y216:DP219)=0,0,_xlfn.MINIFS(Y217:DP217,Y219:DP219,U219))</f>
        <v>0</v>
      </c>
      <c r="V217" s="89">
        <f t="array" ref="V217">IF(COUNTA(Y216:DP219)=0,0,IF(ISERROR(HLOOKUP(V219,Y219:DP219,1,FALSE)),0,INDEX(Y217:DP217,MATCH(V216&amp;V219,Y216:DP216&amp;Y219:DP219,0))))</f>
        <v>0</v>
      </c>
      <c r="W217" s="90">
        <f t="array" ref="W217">IF(COUNTA(Y216:DP219)=0,0,IF(ISERROR(HLOOKUP(W219,Y219:DP219,1,FALSE)),0,AVERAGEIF(Y219:DP219,$W219,Y217:DP217)))</f>
        <v>0</v>
      </c>
      <c r="X217" s="107"/>
      <c r="Y217" s="142">
        <v>0.86099999999999999</v>
      </c>
    </row>
    <row r="218" spans="2:26" thickBot="1">
      <c r="B218" s="83"/>
      <c r="C218" s="84"/>
      <c r="D218" s="83"/>
      <c r="E218" s="83"/>
      <c r="F218" s="83"/>
      <c r="G218" s="83"/>
      <c r="H218" s="83"/>
      <c r="I218" s="83"/>
      <c r="J218" s="83"/>
      <c r="K218" s="83"/>
      <c r="L218" s="83"/>
      <c r="M218" s="83"/>
      <c r="N218" s="83"/>
      <c r="O218" s="83"/>
      <c r="P218" s="84"/>
      <c r="Q218" s="217"/>
      <c r="R218" s="91">
        <f>IF(COUNTA(Y216:DP219)=0,0,HLOOKUP(R217,Y217:DP219,2,FALSE))</f>
        <v>1000</v>
      </c>
      <c r="S218" s="92">
        <f t="shared" ref="S218" si="210">IF(COUNTA(Y216:DP219)=0,0,HLOOKUP(S216,Y216:DP219,3,FALSE))</f>
        <v>1000</v>
      </c>
      <c r="T218" s="93"/>
      <c r="U218" s="94">
        <f t="array" ref="U218">IF(COUNTA(Y216:DP219)=0,0,IF(ISERROR(HLOOKUP(U219,Y219:DP219,1,FALSE)),0,INDEX(Y218:DP218,MATCH(U217&amp;U219,Y217:DP217&amp;Y219:DP219,0))))</f>
        <v>0</v>
      </c>
      <c r="V218" s="94">
        <f t="array" ref="V218">IF(COUNTA(Y216:DP219)=0,0,IF(ISERROR(HLOOKUP(V219,Y219:DP219,1,FALSE)),0,INDEX(Y218:DP218,MATCH(V217&amp;V219,Y217:DP217&amp;Y219:DP219,0))))</f>
        <v>0</v>
      </c>
      <c r="W218" s="95"/>
      <c r="X218" s="108"/>
      <c r="Y218" s="143">
        <v>1000</v>
      </c>
    </row>
    <row r="219" spans="2:26" ht="13.9" thickBot="1">
      <c r="B219" s="96"/>
      <c r="C219" s="97"/>
      <c r="D219" s="96"/>
      <c r="E219" s="96"/>
      <c r="F219" s="96"/>
      <c r="G219" s="96"/>
      <c r="H219" s="96"/>
      <c r="I219" s="96"/>
      <c r="J219" s="96"/>
      <c r="K219" s="96"/>
      <c r="L219" s="96"/>
      <c r="M219" s="96"/>
      <c r="N219" s="96"/>
      <c r="O219" s="96"/>
      <c r="P219" s="97"/>
      <c r="Q219" s="218"/>
      <c r="R219" s="98" t="str">
        <f>IF(COUNTA(Y216:DP219)=0,"none",HLOOKUP(R217,Y217:DP219,3,FALSE))</f>
        <v>www (-30%)</v>
      </c>
      <c r="S219" s="99" t="str">
        <f t="shared" ref="S219" si="211">IF(COUNTA(Y216:DP219)=0,"none",HLOOKUP(S216,Y216:DP219,4,FALSE))</f>
        <v>www (-30%)</v>
      </c>
      <c r="T219" s="100"/>
      <c r="U219" s="100">
        <f t="array" ref="U219">IF(COUNTA(Y216:DP219)=0,"none",IF($U$2="WAHR",$W$3,Abfrage!$F$4))</f>
        <v>0</v>
      </c>
      <c r="V219" s="100">
        <f t="array" ref="V219">IF(COUNTA(Y216:DP219)=0,"none",IF($U$2="WAHR",$W$3,Abfrage!$F$4))</f>
        <v>0</v>
      </c>
      <c r="W219" s="100">
        <f t="array" ref="W219">IF(COUNTA(Y216:DP219)=0,"none",IF($U$2="WAHR",$W$3,Abfrage!$F$4))</f>
        <v>0</v>
      </c>
      <c r="X219" s="109"/>
      <c r="Y219" s="144" t="s">
        <v>43</v>
      </c>
    </row>
    <row r="220" spans="2:26" thickBot="1">
      <c r="B220" s="75" t="s">
        <v>168</v>
      </c>
      <c r="C220" s="76">
        <v>1000291362</v>
      </c>
      <c r="D220" s="75" t="s">
        <v>169</v>
      </c>
      <c r="E220" s="75" t="s">
        <v>170</v>
      </c>
      <c r="F220" s="75"/>
      <c r="G220" s="75" t="s">
        <v>171</v>
      </c>
      <c r="H220" s="75" t="s">
        <v>44</v>
      </c>
      <c r="I220" s="75" t="s">
        <v>172</v>
      </c>
      <c r="J220" s="75" t="s">
        <v>173</v>
      </c>
      <c r="K220" s="75"/>
      <c r="L220" s="75"/>
      <c r="M220" s="75"/>
      <c r="N220" s="75"/>
      <c r="O220" s="75"/>
      <c r="P220" s="76"/>
      <c r="Q220" s="216"/>
      <c r="R220" s="77" t="str">
        <f>IF(COUNTA(Y220:DP223)=0,"01.01.1900",INDEX(Y220:DP220,MATCH(R221,Y221:DP221,0)))</f>
        <v>01.01.1900</v>
      </c>
      <c r="S220" s="78" t="str">
        <f t="shared" ref="S220" si="212">IF(COUNTA(Y220:DP223)=0,"01.01.1900",MAX(Y220:DP220))</f>
        <v>01.01.1900</v>
      </c>
      <c r="T220" s="79"/>
      <c r="U220" s="80" t="str">
        <f t="array" ref="U220">IF(COUNTA(Y220:DP223)=0,"01.01.1900",IF(ISERROR(HLOOKUP(U223,Y223:DP223,1,FALSE)),"01.01.1900",INDEX(Y220:DP220,MATCH(U221&amp;U223,Y221:DP221&amp;Y223:DP223,0))))</f>
        <v>01.01.1900</v>
      </c>
      <c r="V220" s="81" t="str">
        <f>IF(COUNTA(Y220:DP223)=0,"01.01.1900",_xlfn.MAXIFS(Y220:DP220,Y223:DP223,V223))</f>
        <v>01.01.1900</v>
      </c>
      <c r="W220" s="82"/>
      <c r="X220" s="106"/>
      <c r="Y220" s="150"/>
    </row>
    <row r="221" spans="2:26" thickBot="1">
      <c r="B221" s="83"/>
      <c r="C221" s="84"/>
      <c r="D221" s="83"/>
      <c r="E221" s="83"/>
      <c r="F221" s="83"/>
      <c r="G221" s="83"/>
      <c r="H221" s="83"/>
      <c r="I221" s="83"/>
      <c r="J221" s="83"/>
      <c r="K221" s="83"/>
      <c r="L221" s="83"/>
      <c r="M221" s="83"/>
      <c r="N221" s="83"/>
      <c r="O221" s="83"/>
      <c r="P221" s="84"/>
      <c r="Q221" s="217"/>
      <c r="R221" s="85">
        <f>IF(COUNTA(Y220:DP223)=0,0,MIN(Y221:DP221))</f>
        <v>0</v>
      </c>
      <c r="S221" s="86">
        <f t="shared" ref="S221" si="213">IF(COUNTA(Y220:DP223)=0,0,HLOOKUP(S220,Y220:DP223,2,FALSE))</f>
        <v>0</v>
      </c>
      <c r="T221" s="87">
        <f>IF(COUNTA(Y220:DP223)=0,0,AVERAGE(Y221:DP221))</f>
        <v>0</v>
      </c>
      <c r="U221" s="88">
        <f>IF(COUNTA(Y220:DP223)=0,0,_xlfn.MINIFS(Y221:DP221,Y223:DP223,U223))</f>
        <v>0</v>
      </c>
      <c r="V221" s="89">
        <f t="array" ref="V221">IF(COUNTA(Y220:DP223)=0,0,IF(ISERROR(HLOOKUP(V223,Y223:DP223,1,FALSE)),0,INDEX(Y221:DP221,MATCH(V220&amp;V223,Y220:DP220&amp;Y223:DP223,0))))</f>
        <v>0</v>
      </c>
      <c r="W221" s="90">
        <f t="array" ref="W221">IF(COUNTA(Y220:DP223)=0,0,IF(ISERROR(HLOOKUP(W223,Y223:DP223,1,FALSE)),0,AVERAGEIF(Y223:DP223,$W223,Y221:DP221)))</f>
        <v>0</v>
      </c>
      <c r="X221" s="107"/>
      <c r="Y221" s="150"/>
    </row>
    <row r="222" spans="2:26" thickBot="1">
      <c r="B222" s="83"/>
      <c r="C222" s="84"/>
      <c r="D222" s="83"/>
      <c r="E222" s="83"/>
      <c r="F222" s="83"/>
      <c r="G222" s="83"/>
      <c r="H222" s="83"/>
      <c r="I222" s="83"/>
      <c r="J222" s="83"/>
      <c r="K222" s="83"/>
      <c r="L222" s="83"/>
      <c r="M222" s="83"/>
      <c r="N222" s="83"/>
      <c r="O222" s="83"/>
      <c r="P222" s="84"/>
      <c r="Q222" s="217"/>
      <c r="R222" s="91">
        <f>IF(COUNTA(Y220:DP223)=0,0,HLOOKUP(R221,Y221:DP223,2,FALSE))</f>
        <v>0</v>
      </c>
      <c r="S222" s="92">
        <f t="shared" ref="S222" si="214">IF(COUNTA(Y220:DP223)=0,0,HLOOKUP(S220,Y220:DP223,3,FALSE))</f>
        <v>0</v>
      </c>
      <c r="T222" s="93"/>
      <c r="U222" s="94">
        <f t="array" ref="U222">IF(COUNTA(Y220:DP223)=0,0,IF(ISERROR(HLOOKUP(U223,Y223:DP223,1,FALSE)),0,INDEX(Y222:DP222,MATCH(U221&amp;U223,Y221:DP221&amp;Y223:DP223,0))))</f>
        <v>0</v>
      </c>
      <c r="V222" s="94">
        <f t="array" ref="V222">IF(COUNTA(Y220:DP223)=0,0,IF(ISERROR(HLOOKUP(V223,Y223:DP223,1,FALSE)),0,INDEX(Y222:DP222,MATCH(V221&amp;V223,Y221:DP221&amp;Y223:DP223,0))))</f>
        <v>0</v>
      </c>
      <c r="W222" s="95"/>
      <c r="X222" s="108"/>
      <c r="Y222" s="150"/>
    </row>
    <row r="223" spans="2:26" ht="13.9" thickBot="1">
      <c r="B223" s="96"/>
      <c r="C223" s="97"/>
      <c r="D223" s="96"/>
      <c r="E223" s="96"/>
      <c r="F223" s="96"/>
      <c r="G223" s="96"/>
      <c r="H223" s="96"/>
      <c r="I223" s="96"/>
      <c r="J223" s="96"/>
      <c r="K223" s="96"/>
      <c r="L223" s="96"/>
      <c r="M223" s="96"/>
      <c r="N223" s="96"/>
      <c r="O223" s="96"/>
      <c r="P223" s="97"/>
      <c r="Q223" s="218"/>
      <c r="R223" s="98" t="str">
        <f>IF(COUNTA(Y220:DP223)=0,"none",HLOOKUP(R221,Y221:DP223,3,FALSE))</f>
        <v>none</v>
      </c>
      <c r="S223" s="99" t="str">
        <f t="shared" ref="S223" si="215">IF(COUNTA(Y220:DP223)=0,"none",HLOOKUP(S220,Y220:DP223,4,FALSE))</f>
        <v>none</v>
      </c>
      <c r="T223" s="100"/>
      <c r="U223" s="100" t="str">
        <f t="array" ref="U223">IF(COUNTA(Y220:DP223)=0,"none",IF($U$2="WAHR",$W$3,Abfrage!$F$4))</f>
        <v>none</v>
      </c>
      <c r="V223" s="100" t="str">
        <f t="array" ref="V223">IF(COUNTA(Y220:DP223)=0,"none",IF($U$2="WAHR",$W$3,Abfrage!$F$4))</f>
        <v>none</v>
      </c>
      <c r="W223" s="100" t="str">
        <f t="array" ref="W223">IF(COUNTA(Y220:DP223)=0,"none",IF($U$2="WAHR",$W$3,Abfrage!$F$4))</f>
        <v>none</v>
      </c>
      <c r="X223" s="109"/>
      <c r="Y223" s="150"/>
    </row>
    <row r="224" spans="2:26" thickBot="1">
      <c r="B224" s="75" t="s">
        <v>174</v>
      </c>
      <c r="C224" s="76">
        <v>1000167248</v>
      </c>
      <c r="D224" s="75" t="s">
        <v>95</v>
      </c>
      <c r="E224" s="75" t="s">
        <v>148</v>
      </c>
      <c r="F224" s="75" t="s">
        <v>175</v>
      </c>
      <c r="G224" s="75" t="s">
        <v>176</v>
      </c>
      <c r="H224" s="75" t="s">
        <v>50</v>
      </c>
      <c r="I224" s="75" t="s">
        <v>51</v>
      </c>
      <c r="J224" s="75" t="s">
        <v>177</v>
      </c>
      <c r="K224" s="75"/>
      <c r="L224" s="75"/>
      <c r="M224" s="75"/>
      <c r="N224" s="75"/>
      <c r="O224" s="75"/>
      <c r="P224" s="76"/>
      <c r="Q224" s="216"/>
      <c r="R224" s="77" t="str">
        <f>IF(COUNTA(Y224:DP227)=0,"01.01.1900",INDEX(Y224:DP224,MATCH(R225,Y225:DP225,0)))</f>
        <v>01.01.1900</v>
      </c>
      <c r="S224" s="78" t="str">
        <f t="shared" ref="S224" si="216">IF(COUNTA(Y224:DP227)=0,"01.01.1900",MAX(Y224:DP224))</f>
        <v>01.01.1900</v>
      </c>
      <c r="T224" s="79"/>
      <c r="U224" s="80" t="str">
        <f t="array" ref="U224">IF(COUNTA(Y224:DP227)=0,"01.01.1900",IF(ISERROR(HLOOKUP(U227,Y227:DP227,1,FALSE)),"01.01.1900",INDEX(Y224:DP224,MATCH(U225&amp;U227,Y225:DP225&amp;Y227:DP227,0))))</f>
        <v>01.01.1900</v>
      </c>
      <c r="V224" s="81" t="str">
        <f>IF(COUNTA(Y224:DP227)=0,"01.01.1900",_xlfn.MAXIFS(Y224:DP224,Y227:DP227,V227))</f>
        <v>01.01.1900</v>
      </c>
      <c r="W224" s="82"/>
      <c r="X224" s="106"/>
      <c r="Y224" s="150"/>
    </row>
    <row r="225" spans="2:27" thickBot="1">
      <c r="B225" s="83"/>
      <c r="C225" s="84"/>
      <c r="D225" s="83"/>
      <c r="E225" s="83"/>
      <c r="F225" s="83"/>
      <c r="G225" s="83"/>
      <c r="H225" s="83"/>
      <c r="I225" s="83"/>
      <c r="J225" s="83"/>
      <c r="K225" s="83"/>
      <c r="L225" s="83"/>
      <c r="M225" s="83"/>
      <c r="N225" s="83"/>
      <c r="O225" s="83"/>
      <c r="P225" s="84"/>
      <c r="Q225" s="217"/>
      <c r="R225" s="85">
        <f>IF(COUNTA(Y224:DP227)=0,0,MIN(Y225:DP225))</f>
        <v>0</v>
      </c>
      <c r="S225" s="86">
        <f t="shared" ref="S225" si="217">IF(COUNTA(Y224:DP227)=0,0,HLOOKUP(S224,Y224:DP227,2,FALSE))</f>
        <v>0</v>
      </c>
      <c r="T225" s="87">
        <f>IF(COUNTA(Y224:DP227)=0,0,AVERAGE(Y225:DP225))</f>
        <v>0</v>
      </c>
      <c r="U225" s="88">
        <f>IF(COUNTA(Y224:DP227)=0,0,_xlfn.MINIFS(Y225:DP225,Y227:DP227,U227))</f>
        <v>0</v>
      </c>
      <c r="V225" s="89">
        <f t="array" ref="V225">IF(COUNTA(Y224:DP227)=0,0,IF(ISERROR(HLOOKUP(V227,Y227:DP227,1,FALSE)),0,INDEX(Y225:DP225,MATCH(V224&amp;V227,Y224:DP224&amp;Y227:DP227,0))))</f>
        <v>0</v>
      </c>
      <c r="W225" s="90">
        <f t="array" ref="W225">IF(COUNTA(Y224:DP227)=0,0,IF(ISERROR(HLOOKUP(W227,Y227:DP227,1,FALSE)),0,AVERAGEIF(Y227:DP227,$W227,Y225:DP225)))</f>
        <v>0</v>
      </c>
      <c r="X225" s="107"/>
      <c r="Y225" s="150"/>
    </row>
    <row r="226" spans="2:27" thickBot="1">
      <c r="B226" s="83"/>
      <c r="C226" s="84"/>
      <c r="D226" s="83"/>
      <c r="E226" s="83"/>
      <c r="F226" s="83"/>
      <c r="G226" s="83"/>
      <c r="H226" s="83"/>
      <c r="I226" s="83"/>
      <c r="J226" s="83"/>
      <c r="K226" s="83"/>
      <c r="L226" s="83"/>
      <c r="M226" s="83"/>
      <c r="N226" s="83"/>
      <c r="O226" s="83"/>
      <c r="P226" s="84"/>
      <c r="Q226" s="217"/>
      <c r="R226" s="91">
        <f>IF(COUNTA(Y224:DP227)=0,0,HLOOKUP(R225,Y225:DP227,2,FALSE))</f>
        <v>0</v>
      </c>
      <c r="S226" s="92">
        <f t="shared" ref="S226" si="218">IF(COUNTA(Y224:DP227)=0,0,HLOOKUP(S224,Y224:DP227,3,FALSE))</f>
        <v>0</v>
      </c>
      <c r="T226" s="93"/>
      <c r="U226" s="94">
        <f t="array" ref="U226">IF(COUNTA(Y224:DP227)=0,0,IF(ISERROR(HLOOKUP(U227,Y227:DP227,1,FALSE)),0,INDEX(Y226:DP226,MATCH(U225&amp;U227,Y225:DP225&amp;Y227:DP227,0))))</f>
        <v>0</v>
      </c>
      <c r="V226" s="94">
        <f t="array" ref="V226">IF(COUNTA(Y224:DP227)=0,0,IF(ISERROR(HLOOKUP(V227,Y227:DP227,1,FALSE)),0,INDEX(Y226:DP226,MATCH(V225&amp;V227,Y225:DP225&amp;Y227:DP227,0))))</f>
        <v>0</v>
      </c>
      <c r="W226" s="95"/>
      <c r="X226" s="108"/>
      <c r="Y226" s="150"/>
    </row>
    <row r="227" spans="2:27" ht="13.9" thickBot="1">
      <c r="B227" s="96"/>
      <c r="C227" s="97"/>
      <c r="D227" s="96"/>
      <c r="E227" s="96"/>
      <c r="F227" s="96"/>
      <c r="G227" s="96"/>
      <c r="H227" s="96"/>
      <c r="I227" s="96"/>
      <c r="J227" s="96"/>
      <c r="K227" s="96"/>
      <c r="L227" s="96"/>
      <c r="M227" s="96"/>
      <c r="N227" s="96"/>
      <c r="O227" s="96"/>
      <c r="P227" s="97"/>
      <c r="Q227" s="218"/>
      <c r="R227" s="98" t="str">
        <f>IF(COUNTA(Y224:DP227)=0,"none",HLOOKUP(R225,Y225:DP227,3,FALSE))</f>
        <v>none</v>
      </c>
      <c r="S227" s="99" t="str">
        <f t="shared" ref="S227" si="219">IF(COUNTA(Y224:DP227)=0,"none",HLOOKUP(S224,Y224:DP227,4,FALSE))</f>
        <v>none</v>
      </c>
      <c r="T227" s="100"/>
      <c r="U227" s="100" t="str">
        <f t="array" ref="U227">IF(COUNTA(Y224:DP227)=0,"none",IF($U$2="WAHR",$W$3,Abfrage!$F$4))</f>
        <v>none</v>
      </c>
      <c r="V227" s="100" t="str">
        <f t="array" ref="V227">IF(COUNTA(Y224:DP227)=0,"none",IF($U$2="WAHR",$W$3,Abfrage!$F$4))</f>
        <v>none</v>
      </c>
      <c r="W227" s="100" t="str">
        <f t="array" ref="W227">IF(COUNTA(Y224:DP227)=0,"none",IF($U$2="WAHR",$W$3,Abfrage!$F$4))</f>
        <v>none</v>
      </c>
      <c r="X227" s="109"/>
      <c r="Y227" s="150"/>
    </row>
    <row r="228" spans="2:27" thickBot="1">
      <c r="B228" s="75" t="s">
        <v>178</v>
      </c>
      <c r="C228" s="76">
        <v>1000013022</v>
      </c>
      <c r="D228" s="75" t="s">
        <v>179</v>
      </c>
      <c r="E228" s="75"/>
      <c r="F228" s="75" t="s">
        <v>180</v>
      </c>
      <c r="G228" s="75" t="s">
        <v>181</v>
      </c>
      <c r="H228" s="75" t="s">
        <v>182</v>
      </c>
      <c r="I228" s="75" t="s">
        <v>183</v>
      </c>
      <c r="J228" s="75" t="s">
        <v>184</v>
      </c>
      <c r="K228" s="75"/>
      <c r="L228" s="75"/>
      <c r="M228" s="75"/>
      <c r="N228" s="75"/>
      <c r="O228" s="75"/>
      <c r="P228" s="76"/>
      <c r="Q228" s="216"/>
      <c r="R228" s="77">
        <f>IF(COUNTA(Y228:DP231)=0,"01.01.1900",INDEX(Y228:DP228,MATCH(R229,Y229:DP229,0)))</f>
        <v>45504</v>
      </c>
      <c r="S228" s="78">
        <f t="shared" ref="S228" si="220">IF(COUNTA(Y228:DP231)=0,"01.01.1900",MAX(Y228:DP228))</f>
        <v>45847</v>
      </c>
      <c r="T228" s="79"/>
      <c r="U228" s="80" t="str">
        <f t="array" ref="U228">IF(COUNTA(Y228:DP231)=0,"01.01.1900",IF(ISERROR(HLOOKUP(U231,Y231:DP231,1,FALSE)),"01.01.1900",INDEX(Y228:DP228,MATCH(U229&amp;U231,Y229:DP229&amp;Y231:DP231,0))))</f>
        <v>01.01.1900</v>
      </c>
      <c r="V228" s="81">
        <f>IF(COUNTA(Y228:DP231)=0,"01.01.1900",_xlfn.MAXIFS(Y228:DP228,Y231:DP231,V231))</f>
        <v>0</v>
      </c>
      <c r="W228" s="82"/>
      <c r="X228" s="106"/>
      <c r="Y228" s="141">
        <v>45847</v>
      </c>
      <c r="Z228" s="141">
        <v>45502</v>
      </c>
      <c r="AA228" s="141">
        <v>45504</v>
      </c>
    </row>
    <row r="229" spans="2:27" thickBot="1">
      <c r="B229" s="83"/>
      <c r="C229" s="84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83"/>
      <c r="P229" s="84"/>
      <c r="Q229" s="217"/>
      <c r="R229" s="85">
        <f>IF(COUNTA(Y228:DP231)=0,0,MIN(Y229:DP229))</f>
        <v>0.01</v>
      </c>
      <c r="S229" s="86">
        <f t="shared" ref="S229" si="221">IF(COUNTA(Y228:DP231)=0,0,HLOOKUP(S228,Y228:DP231,2,FALSE))</f>
        <v>2.35E-2</v>
      </c>
      <c r="T229" s="87">
        <f>IF(COUNTA(Y228:DP231)=0,0,AVERAGE(Y229:DP229))</f>
        <v>1.7833333333333333E-2</v>
      </c>
      <c r="U229" s="88">
        <f>IF(COUNTA(Y228:DP231)=0,0,_xlfn.MINIFS(Y229:DP229,Y231:DP231,U231))</f>
        <v>0</v>
      </c>
      <c r="V229" s="89">
        <f t="array" ref="V229">IF(COUNTA(Y228:DP231)=0,0,IF(ISERROR(HLOOKUP(V231,Y231:DP231,1,FALSE)),0,INDEX(Y229:DP229,MATCH(V228&amp;V231,Y228:DP228&amp;Y231:DP231,0))))</f>
        <v>0</v>
      </c>
      <c r="W229" s="90">
        <f t="array" ref="W229">IF(COUNTA(Y228:DP231)=0,0,IF(ISERROR(HLOOKUP(W231,Y231:DP231,1,FALSE)),0,AVERAGEIF(Y231:DP231,$W231,Y229:DP229)))</f>
        <v>0</v>
      </c>
      <c r="X229" s="107"/>
      <c r="Y229" s="142">
        <v>2.35E-2</v>
      </c>
      <c r="Z229" s="142">
        <v>0.02</v>
      </c>
      <c r="AA229" s="142">
        <v>0.01</v>
      </c>
    </row>
    <row r="230" spans="2:27" thickBot="1">
      <c r="B230" s="83"/>
      <c r="C230" s="84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83"/>
      <c r="P230" s="84"/>
      <c r="Q230" s="217"/>
      <c r="R230" s="91">
        <f>IF(COUNTA(Y228:DP231)=0,0,HLOOKUP(R229,Y229:DP231,2,FALSE))</f>
        <v>0</v>
      </c>
      <c r="S230" s="92">
        <f t="shared" ref="S230" si="222">IF(COUNTA(Y228:DP231)=0,0,HLOOKUP(S228,Y228:DP231,3,FALSE))</f>
        <v>100</v>
      </c>
      <c r="T230" s="93"/>
      <c r="U230" s="94">
        <f t="array" ref="U230">IF(COUNTA(Y228:DP231)=0,0,IF(ISERROR(HLOOKUP(U231,Y231:DP231,1,FALSE)),0,INDEX(Y230:DP230,MATCH(U229&amp;U231,Y229:DP229&amp;Y231:DP231,0))))</f>
        <v>0</v>
      </c>
      <c r="V230" s="94">
        <f t="array" ref="V230">IF(COUNTA(Y228:DP231)=0,0,IF(ISERROR(HLOOKUP(V231,Y231:DP231,1,FALSE)),0,INDEX(Y230:DP230,MATCH(V229&amp;V231,Y229:DP229&amp;Y231:DP231,0))))</f>
        <v>0</v>
      </c>
      <c r="W230" s="95"/>
      <c r="X230" s="108"/>
      <c r="Y230" s="143">
        <v>100</v>
      </c>
      <c r="Z230" s="143">
        <v>0</v>
      </c>
      <c r="AA230" s="143">
        <v>0</v>
      </c>
    </row>
    <row r="231" spans="2:27" ht="13.9" thickBot="1">
      <c r="B231" s="96"/>
      <c r="C231" s="97"/>
      <c r="D231" s="96"/>
      <c r="E231" s="96"/>
      <c r="F231" s="96"/>
      <c r="G231" s="96"/>
      <c r="H231" s="96"/>
      <c r="I231" s="96"/>
      <c r="J231" s="96"/>
      <c r="K231" s="96"/>
      <c r="L231" s="96"/>
      <c r="M231" s="96"/>
      <c r="N231" s="96"/>
      <c r="O231" s="96"/>
      <c r="P231" s="97"/>
      <c r="Q231" s="218"/>
      <c r="R231" s="98" t="str">
        <f>IF(COUNTA(Y228:DP231)=0,"none",HLOOKUP(R229,Y229:DP231,3,FALSE))</f>
        <v>Murat</v>
      </c>
      <c r="S231" s="99" t="str">
        <f t="shared" ref="S231" si="223">IF(COUNTA(Y228:DP231)=0,"none",HLOOKUP(S228,Y228:DP231,4,FALSE))</f>
        <v>SAP</v>
      </c>
      <c r="T231" s="100"/>
      <c r="U231" s="100">
        <f t="array" ref="U231">IF(COUNTA(Y228:DP231)=0,"none",IF($U$2="WAHR",$W$3,Abfrage!$F$4))</f>
        <v>0</v>
      </c>
      <c r="V231" s="100">
        <f t="array" ref="V231">IF(COUNTA(Y228:DP231)=0,"none",IF($U$2="WAHR",$W$3,Abfrage!$F$4))</f>
        <v>0</v>
      </c>
      <c r="W231" s="100">
        <f t="array" ref="W231">IF(COUNTA(Y228:DP231)=0,"none",IF($U$2="WAHR",$W$3,Abfrage!$F$4))</f>
        <v>0</v>
      </c>
      <c r="X231" s="109"/>
      <c r="Y231" s="144" t="s">
        <v>47</v>
      </c>
      <c r="Z231" s="144" t="s">
        <v>185</v>
      </c>
      <c r="AA231" s="144" t="s">
        <v>186</v>
      </c>
    </row>
    <row r="232" spans="2:27" thickBot="1">
      <c r="B232" s="75" t="s">
        <v>187</v>
      </c>
      <c r="C232" s="76"/>
      <c r="D232" s="75"/>
      <c r="E232" s="75"/>
      <c r="F232" s="75"/>
      <c r="G232" s="75"/>
      <c r="H232" s="75"/>
      <c r="I232" s="75"/>
      <c r="J232" s="75"/>
      <c r="K232" s="75"/>
      <c r="L232" s="75"/>
      <c r="M232" s="75"/>
      <c r="N232" s="75"/>
      <c r="O232" s="75"/>
      <c r="P232" s="76"/>
      <c r="Q232" s="216"/>
      <c r="R232" s="77" t="str">
        <f>IF(COUNTA(Y232:DP235)=0,"01.01.1900",INDEX(Y232:DP232,MATCH(R233,Y233:DP233,0)))</f>
        <v>01.01.1900</v>
      </c>
      <c r="S232" s="78" t="str">
        <f t="shared" ref="S232" si="224">IF(COUNTA(Y232:DP235)=0,"01.01.1900",MAX(Y232:DP232))</f>
        <v>01.01.1900</v>
      </c>
      <c r="T232" s="79"/>
      <c r="U232" s="80" t="str">
        <f t="array" ref="U232">IF(COUNTA(Y232:DP235)=0,"01.01.1900",IF(ISERROR(HLOOKUP(U235,Y235:DP235,1,FALSE)),"01.01.1900",INDEX(Y232:DP232,MATCH(U233&amp;U235,Y233:DP233&amp;Y235:DP235,0))))</f>
        <v>01.01.1900</v>
      </c>
      <c r="V232" s="81" t="str">
        <f>IF(COUNTA(Y232:DP235)=0,"01.01.1900",_xlfn.MAXIFS(Y232:DP232,Y235:DP235,V235))</f>
        <v>01.01.1900</v>
      </c>
      <c r="W232" s="82"/>
      <c r="X232" s="106"/>
      <c r="Y232" s="150"/>
    </row>
    <row r="233" spans="2:27" thickBot="1">
      <c r="B233" s="83"/>
      <c r="C233" s="84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83"/>
      <c r="P233" s="84"/>
      <c r="Q233" s="217"/>
      <c r="R233" s="85">
        <f>IF(COUNTA(Y232:DP235)=0,0,MIN(Y233:DP233))</f>
        <v>0</v>
      </c>
      <c r="S233" s="86">
        <f t="shared" ref="S233" si="225">IF(COUNTA(Y232:DP235)=0,0,HLOOKUP(S232,Y232:DP235,2,FALSE))</f>
        <v>0</v>
      </c>
      <c r="T233" s="87">
        <f>IF(COUNTA(Y232:DP235)=0,0,AVERAGE(Y233:DP233))</f>
        <v>0</v>
      </c>
      <c r="U233" s="88">
        <f>IF(COUNTA(Y232:DP235)=0,0,_xlfn.MINIFS(Y233:DP233,Y235:DP235,U235))</f>
        <v>0</v>
      </c>
      <c r="V233" s="89">
        <f t="array" ref="V233">IF(COUNTA(Y232:DP235)=0,0,IF(ISERROR(HLOOKUP(V235,Y235:DP235,1,FALSE)),0,INDEX(Y233:DP233,MATCH(V232&amp;V235,Y232:DP232&amp;Y235:DP235,0))))</f>
        <v>0</v>
      </c>
      <c r="W233" s="90">
        <f t="array" ref="W233">IF(COUNTA(Y232:DP235)=0,0,IF(ISERROR(HLOOKUP(W235,Y235:DP235,1,FALSE)),0,AVERAGEIF(Y235:DP235,$W235,Y233:DP233)))</f>
        <v>0</v>
      </c>
      <c r="X233" s="107"/>
      <c r="Y233" s="150"/>
    </row>
    <row r="234" spans="2:27" thickBot="1">
      <c r="B234" s="83"/>
      <c r="C234" s="84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83"/>
      <c r="P234" s="84"/>
      <c r="Q234" s="217"/>
      <c r="R234" s="91">
        <f>IF(COUNTA(Y232:DP235)=0,0,HLOOKUP(R233,Y233:DP235,2,FALSE))</f>
        <v>0</v>
      </c>
      <c r="S234" s="92">
        <f t="shared" ref="S234" si="226">IF(COUNTA(Y232:DP235)=0,0,HLOOKUP(S232,Y232:DP235,3,FALSE))</f>
        <v>0</v>
      </c>
      <c r="T234" s="93"/>
      <c r="U234" s="94">
        <f t="array" ref="U234">IF(COUNTA(Y232:DP235)=0,0,IF(ISERROR(HLOOKUP(U235,Y235:DP235,1,FALSE)),0,INDEX(Y234:DP234,MATCH(U233&amp;U235,Y233:DP233&amp;Y235:DP235,0))))</f>
        <v>0</v>
      </c>
      <c r="V234" s="94">
        <f t="array" ref="V234">IF(COUNTA(Y232:DP235)=0,0,IF(ISERROR(HLOOKUP(V235,Y235:DP235,1,FALSE)),0,INDEX(Y234:DP234,MATCH(V233&amp;V235,Y233:DP233&amp;Y235:DP235,0))))</f>
        <v>0</v>
      </c>
      <c r="W234" s="95"/>
      <c r="X234" s="108"/>
      <c r="Y234" s="150"/>
    </row>
    <row r="235" spans="2:27" ht="13.9" thickBot="1">
      <c r="B235" s="96"/>
      <c r="C235" s="97"/>
      <c r="D235" s="96"/>
      <c r="E235" s="96"/>
      <c r="F235" s="96"/>
      <c r="G235" s="96"/>
      <c r="H235" s="96"/>
      <c r="I235" s="96"/>
      <c r="J235" s="96"/>
      <c r="K235" s="96"/>
      <c r="L235" s="96"/>
      <c r="M235" s="96"/>
      <c r="N235" s="96"/>
      <c r="O235" s="96"/>
      <c r="P235" s="97"/>
      <c r="Q235" s="218"/>
      <c r="R235" s="98" t="str">
        <f>IF(COUNTA(Y232:DP235)=0,"none",HLOOKUP(R233,Y233:DP235,3,FALSE))</f>
        <v>none</v>
      </c>
      <c r="S235" s="99" t="str">
        <f t="shared" ref="S235" si="227">IF(COUNTA(Y232:DP235)=0,"none",HLOOKUP(S232,Y232:DP235,4,FALSE))</f>
        <v>none</v>
      </c>
      <c r="T235" s="100"/>
      <c r="U235" s="100" t="str">
        <f t="array" ref="U235">IF(COUNTA(Y232:DP235)=0,"none",IF($U$2="WAHR",$W$3,Abfrage!$F$4))</f>
        <v>none</v>
      </c>
      <c r="V235" s="100" t="str">
        <f t="array" ref="V235">IF(COUNTA(Y232:DP235)=0,"none",IF($U$2="WAHR",$W$3,Abfrage!$F$4))</f>
        <v>none</v>
      </c>
      <c r="W235" s="100" t="str">
        <f t="array" ref="W235">IF(COUNTA(Y232:DP235)=0,"none",IF($U$2="WAHR",$W$3,Abfrage!$F$4))</f>
        <v>none</v>
      </c>
      <c r="X235" s="109"/>
      <c r="Y235" s="150"/>
    </row>
    <row r="236" spans="2:27" thickBot="1">
      <c r="B236" s="75" t="s">
        <v>188</v>
      </c>
      <c r="C236" s="76">
        <v>1000398445</v>
      </c>
      <c r="D236" s="75" t="s">
        <v>169</v>
      </c>
      <c r="E236" s="75" t="s">
        <v>170</v>
      </c>
      <c r="F236" s="75" t="s">
        <v>189</v>
      </c>
      <c r="G236" s="75" t="s">
        <v>190</v>
      </c>
      <c r="H236" s="75" t="s">
        <v>191</v>
      </c>
      <c r="I236" s="75" t="s">
        <v>172</v>
      </c>
      <c r="J236" s="75" t="s">
        <v>192</v>
      </c>
      <c r="K236" s="75"/>
      <c r="L236" s="75"/>
      <c r="M236" s="75"/>
      <c r="N236" s="75"/>
      <c r="O236" s="75"/>
      <c r="P236" s="76"/>
      <c r="Q236" s="216"/>
      <c r="R236" s="77" t="str">
        <f>IF(COUNTA(Y236:DP239)=0,"01.01.1900",INDEX(Y236:DP236,MATCH(R237,Y237:DP237,0)))</f>
        <v>01.01.1900</v>
      </c>
      <c r="S236" s="78" t="str">
        <f t="shared" ref="S236" si="228">IF(COUNTA(Y236:DP239)=0,"01.01.1900",MAX(Y236:DP236))</f>
        <v>01.01.1900</v>
      </c>
      <c r="T236" s="79"/>
      <c r="U236" s="80" t="str">
        <f t="array" ref="U236">IF(COUNTA(Y236:DP239)=0,"01.01.1900",IF(ISERROR(HLOOKUP(U239,Y239:DP239,1,FALSE)),"01.01.1900",INDEX(Y236:DP236,MATCH(U237&amp;U239,Y237:DP237&amp;Y239:DP239,0))))</f>
        <v>01.01.1900</v>
      </c>
      <c r="V236" s="81" t="str">
        <f>IF(COUNTA(Y236:DP239)=0,"01.01.1900",_xlfn.MAXIFS(Y236:DP236,Y239:DP239,V239))</f>
        <v>01.01.1900</v>
      </c>
      <c r="W236" s="82"/>
      <c r="X236" s="106"/>
      <c r="Y236" s="150"/>
    </row>
    <row r="237" spans="2:27" thickBot="1">
      <c r="B237" s="83"/>
      <c r="C237" s="84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83"/>
      <c r="P237" s="84"/>
      <c r="Q237" s="217"/>
      <c r="R237" s="85">
        <f>IF(COUNTA(Y236:DP239)=0,0,MIN(Y237:DP237))</f>
        <v>0</v>
      </c>
      <c r="S237" s="86">
        <f t="shared" ref="S237" si="229">IF(COUNTA(Y236:DP239)=0,0,HLOOKUP(S236,Y236:DP239,2,FALSE))</f>
        <v>0</v>
      </c>
      <c r="T237" s="87">
        <f>IF(COUNTA(Y236:DP239)=0,0,AVERAGE(Y237:DP237))</f>
        <v>0</v>
      </c>
      <c r="U237" s="88">
        <f>IF(COUNTA(Y236:DP239)=0,0,_xlfn.MINIFS(Y237:DP237,Y239:DP239,U239))</f>
        <v>0</v>
      </c>
      <c r="V237" s="89">
        <f t="array" ref="V237">IF(COUNTA(Y236:DP239)=0,0,IF(ISERROR(HLOOKUP(V239,Y239:DP239,1,FALSE)),0,INDEX(Y237:DP237,MATCH(V236&amp;V239,Y236:DP236&amp;Y239:DP239,0))))</f>
        <v>0</v>
      </c>
      <c r="W237" s="90">
        <f t="array" ref="W237">IF(COUNTA(Y236:DP239)=0,0,IF(ISERROR(HLOOKUP(W239,Y239:DP239,1,FALSE)),0,AVERAGEIF(Y239:DP239,$W239,Y237:DP237)))</f>
        <v>0</v>
      </c>
      <c r="X237" s="107"/>
      <c r="Y237" s="150"/>
    </row>
    <row r="238" spans="2:27" thickBot="1">
      <c r="B238" s="83"/>
      <c r="C238" s="84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83"/>
      <c r="P238" s="84"/>
      <c r="Q238" s="217"/>
      <c r="R238" s="91">
        <f>IF(COUNTA(Y236:DP239)=0,0,HLOOKUP(R237,Y237:DP239,2,FALSE))</f>
        <v>0</v>
      </c>
      <c r="S238" s="92">
        <f t="shared" ref="S238" si="230">IF(COUNTA(Y236:DP239)=0,0,HLOOKUP(S236,Y236:DP239,3,FALSE))</f>
        <v>0</v>
      </c>
      <c r="T238" s="93"/>
      <c r="U238" s="94">
        <f t="array" ref="U238">IF(COUNTA(Y236:DP239)=0,0,IF(ISERROR(HLOOKUP(U239,Y239:DP239,1,FALSE)),0,INDEX(Y238:DP238,MATCH(U237&amp;U239,Y237:DP237&amp;Y239:DP239,0))))</f>
        <v>0</v>
      </c>
      <c r="V238" s="94">
        <f t="array" ref="V238">IF(COUNTA(Y236:DP239)=0,0,IF(ISERROR(HLOOKUP(V239,Y239:DP239,1,FALSE)),0,INDEX(Y238:DP238,MATCH(V237&amp;V239,Y237:DP237&amp;Y239:DP239,0))))</f>
        <v>0</v>
      </c>
      <c r="W238" s="95"/>
      <c r="X238" s="108"/>
      <c r="Y238" s="150"/>
    </row>
    <row r="239" spans="2:27" ht="13.9" thickBot="1">
      <c r="B239" s="96"/>
      <c r="C239" s="97"/>
      <c r="D239" s="96"/>
      <c r="E239" s="96"/>
      <c r="F239" s="96"/>
      <c r="G239" s="96"/>
      <c r="H239" s="96"/>
      <c r="I239" s="96"/>
      <c r="J239" s="96"/>
      <c r="K239" s="96"/>
      <c r="L239" s="96"/>
      <c r="M239" s="96"/>
      <c r="N239" s="96"/>
      <c r="O239" s="96"/>
      <c r="P239" s="97"/>
      <c r="Q239" s="218"/>
      <c r="R239" s="98" t="str">
        <f>IF(COUNTA(Y236:DP239)=0,"none",HLOOKUP(R237,Y237:DP239,3,FALSE))</f>
        <v>none</v>
      </c>
      <c r="S239" s="99" t="str">
        <f t="shared" ref="S239" si="231">IF(COUNTA(Y236:DP239)=0,"none",HLOOKUP(S236,Y236:DP239,4,FALSE))</f>
        <v>none</v>
      </c>
      <c r="T239" s="100"/>
      <c r="U239" s="100" t="str">
        <f t="array" ref="U239">IF(COUNTA(Y236:DP239)=0,"none",IF($U$2="WAHR",$W$3,Abfrage!$F$4))</f>
        <v>none</v>
      </c>
      <c r="V239" s="100" t="str">
        <f t="array" ref="V239">IF(COUNTA(Y236:DP239)=0,"none",IF($U$2="WAHR",$W$3,Abfrage!$F$4))</f>
        <v>none</v>
      </c>
      <c r="W239" s="100" t="str">
        <f t="array" ref="W239">IF(COUNTA(Y236:DP239)=0,"none",IF($U$2="WAHR",$W$3,Abfrage!$F$4))</f>
        <v>none</v>
      </c>
      <c r="X239" s="109"/>
      <c r="Y239" s="150"/>
    </row>
    <row r="240" spans="2:27" thickBot="1">
      <c r="B240" s="75" t="s">
        <v>193</v>
      </c>
      <c r="C240" s="76">
        <v>1000511298</v>
      </c>
      <c r="D240" s="75" t="s">
        <v>95</v>
      </c>
      <c r="E240" s="75" t="s">
        <v>96</v>
      </c>
      <c r="F240" s="75" t="s">
        <v>97</v>
      </c>
      <c r="G240" s="75" t="s">
        <v>194</v>
      </c>
      <c r="H240" s="75" t="s">
        <v>44</v>
      </c>
      <c r="I240" s="75" t="s">
        <v>51</v>
      </c>
      <c r="J240" s="75" t="s">
        <v>195</v>
      </c>
      <c r="K240" s="75"/>
      <c r="L240" s="75"/>
      <c r="M240" s="75"/>
      <c r="N240" s="75"/>
      <c r="O240" s="75"/>
      <c r="P240" s="76"/>
      <c r="Q240" s="216"/>
      <c r="R240" s="77">
        <f>IF(COUNTA(Y240:DP243)=0,"01.01.1900",INDEX(Y240:DP240,MATCH(R241,Y241:DP241,0)))</f>
        <v>45848</v>
      </c>
      <c r="S240" s="78">
        <f t="shared" ref="S240" si="232">IF(COUNTA(Y240:DP243)=0,"01.01.1900",MAX(Y240:DP240))</f>
        <v>45848</v>
      </c>
      <c r="T240" s="79"/>
      <c r="U240" s="80" t="str">
        <f t="array" ref="U240">IF(COUNTA(Y240:DP243)=0,"01.01.1900",IF(ISERROR(HLOOKUP(U243,Y243:DP243,1,FALSE)),"01.01.1900",INDEX(Y240:DP240,MATCH(U241&amp;U243,Y241:DP241&amp;Y243:DP243,0))))</f>
        <v>01.01.1900</v>
      </c>
      <c r="V240" s="81">
        <f>IF(COUNTA(Y240:DP243)=0,"01.01.1900",_xlfn.MAXIFS(Y240:DP240,Y243:DP243,V243))</f>
        <v>0</v>
      </c>
      <c r="W240" s="82"/>
      <c r="X240" s="106"/>
      <c r="Y240" s="141">
        <v>45469</v>
      </c>
      <c r="Z240" s="141">
        <v>45848</v>
      </c>
    </row>
    <row r="241" spans="2:26" thickBot="1">
      <c r="B241" s="83"/>
      <c r="C241" s="84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83"/>
      <c r="P241" s="84"/>
      <c r="Q241" s="217"/>
      <c r="R241" s="85">
        <f>IF(COUNTA(Y240:DP243)=0,0,MIN(Y241:DP241))</f>
        <v>0.16800000000000001</v>
      </c>
      <c r="S241" s="86">
        <f t="shared" ref="S241" si="233">IF(COUNTA(Y240:DP243)=0,0,HLOOKUP(S240,Y240:DP243,2,FALSE))</f>
        <v>0.16800000000000001</v>
      </c>
      <c r="T241" s="87">
        <f>IF(COUNTA(Y240:DP243)=0,0,AVERAGE(Y241:DP241))</f>
        <v>0.17149999999999999</v>
      </c>
      <c r="U241" s="88">
        <f>IF(COUNTA(Y240:DP243)=0,0,_xlfn.MINIFS(Y241:DP241,Y243:DP243,U243))</f>
        <v>0</v>
      </c>
      <c r="V241" s="89">
        <f t="array" ref="V241">IF(COUNTA(Y240:DP243)=0,0,IF(ISERROR(HLOOKUP(V243,Y243:DP243,1,FALSE)),0,INDEX(Y241:DP241,MATCH(V240&amp;V243,Y240:DP240&amp;Y243:DP243,0))))</f>
        <v>0</v>
      </c>
      <c r="W241" s="90">
        <f t="array" ref="W241">IF(COUNTA(Y240:DP243)=0,0,IF(ISERROR(HLOOKUP(W243,Y243:DP243,1,FALSE)),0,AVERAGEIF(Y243:DP243,$W243,Y241:DP241)))</f>
        <v>0</v>
      </c>
      <c r="X241" s="107"/>
      <c r="Y241" s="142">
        <v>0.17499999999999999</v>
      </c>
      <c r="Z241" s="142">
        <v>0.16800000000000001</v>
      </c>
    </row>
    <row r="242" spans="2:26" thickBot="1">
      <c r="B242" s="83"/>
      <c r="C242" s="84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/>
      <c r="P242" s="84"/>
      <c r="Q242" s="217"/>
      <c r="R242" s="91">
        <f>IF(COUNTA(Y240:DP243)=0,0,HLOOKUP(R241,Y241:DP243,2,FALSE))</f>
        <v>1000</v>
      </c>
      <c r="S242" s="92">
        <f t="shared" ref="S242" si="234">IF(COUNTA(Y240:DP243)=0,0,HLOOKUP(S240,Y240:DP243,3,FALSE))</f>
        <v>1000</v>
      </c>
      <c r="T242" s="93"/>
      <c r="U242" s="94">
        <f t="array" ref="U242">IF(COUNTA(Y240:DP243)=0,0,IF(ISERROR(HLOOKUP(U243,Y243:DP243,1,FALSE)),0,INDEX(Y242:DP242,MATCH(U241&amp;U243,Y241:DP241&amp;Y243:DP243,0))))</f>
        <v>0</v>
      </c>
      <c r="V242" s="94">
        <f t="array" ref="V242">IF(COUNTA(Y240:DP243)=0,0,IF(ISERROR(HLOOKUP(V243,Y243:DP243,1,FALSE)),0,INDEX(Y242:DP242,MATCH(V241&amp;V243,Y241:DP241&amp;Y243:DP243,0))))</f>
        <v>0</v>
      </c>
      <c r="W242" s="95"/>
      <c r="X242" s="108"/>
      <c r="Y242" s="143">
        <v>1000</v>
      </c>
      <c r="Z242" s="143">
        <v>1000</v>
      </c>
    </row>
    <row r="243" spans="2:26" ht="13.9" thickBot="1">
      <c r="B243" s="96"/>
      <c r="C243" s="97"/>
      <c r="D243" s="96"/>
      <c r="E243" s="96"/>
      <c r="F243" s="96"/>
      <c r="G243" s="96"/>
      <c r="H243" s="96"/>
      <c r="I243" s="96"/>
      <c r="J243" s="96"/>
      <c r="K243" s="96"/>
      <c r="L243" s="96"/>
      <c r="M243" s="96"/>
      <c r="N243" s="96"/>
      <c r="O243" s="96"/>
      <c r="P243" s="97"/>
      <c r="Q243" s="218"/>
      <c r="R243" s="98" t="str">
        <f>IF(COUNTA(Y240:DP243)=0,"none",HLOOKUP(R241,Y241:DP243,3,FALSE))</f>
        <v>www (-30%)</v>
      </c>
      <c r="S243" s="99" t="str">
        <f t="shared" ref="S243" si="235">IF(COUNTA(Y240:DP243)=0,"none",HLOOKUP(S240,Y240:DP243,4,FALSE))</f>
        <v>www (-30%)</v>
      </c>
      <c r="T243" s="100"/>
      <c r="U243" s="100">
        <f t="array" ref="U243">IF(COUNTA(Y240:DP243)=0,"none",IF($U$2="WAHR",$W$3,Abfrage!$F$4))</f>
        <v>0</v>
      </c>
      <c r="V243" s="100">
        <f t="array" ref="V243">IF(COUNTA(Y240:DP243)=0,"none",IF($U$2="WAHR",$W$3,Abfrage!$F$4))</f>
        <v>0</v>
      </c>
      <c r="W243" s="100">
        <f t="array" ref="W243">IF(COUNTA(Y240:DP243)=0,"none",IF($U$2="WAHR",$W$3,Abfrage!$F$4))</f>
        <v>0</v>
      </c>
      <c r="X243" s="109"/>
      <c r="Y243" s="144" t="s">
        <v>43</v>
      </c>
      <c r="Z243" s="144" t="s">
        <v>43</v>
      </c>
    </row>
    <row r="244" spans="2:26" thickBot="1">
      <c r="B244" s="75" t="s">
        <v>196</v>
      </c>
      <c r="C244" s="76">
        <v>1000511295</v>
      </c>
      <c r="D244" s="75" t="s">
        <v>95</v>
      </c>
      <c r="E244" s="75" t="s">
        <v>175</v>
      </c>
      <c r="F244" s="75" t="s">
        <v>97</v>
      </c>
      <c r="G244" s="75" t="s">
        <v>194</v>
      </c>
      <c r="H244" s="75" t="s">
        <v>44</v>
      </c>
      <c r="I244" s="75" t="s">
        <v>51</v>
      </c>
      <c r="J244" s="75" t="s">
        <v>197</v>
      </c>
      <c r="K244" s="75"/>
      <c r="L244" s="75"/>
      <c r="M244" s="75"/>
      <c r="N244" s="75"/>
      <c r="O244" s="75"/>
      <c r="P244" s="76"/>
      <c r="Q244" s="216"/>
      <c r="R244" s="77">
        <f>IF(COUNTA(Y244:DP247)=0,"01.01.1900",INDEX(Y244:DP244,MATCH(R245,Y245:DP245,0)))</f>
        <v>45848</v>
      </c>
      <c r="S244" s="78">
        <f t="shared" ref="S244" si="236">IF(COUNTA(Y244:DP247)=0,"01.01.1900",MAX(Y244:DP244))</f>
        <v>45848</v>
      </c>
      <c r="T244" s="79"/>
      <c r="U244" s="80" t="str">
        <f t="array" ref="U244">IF(COUNTA(Y244:DP247)=0,"01.01.1900",IF(ISERROR(HLOOKUP(U247,Y247:DP247,1,FALSE)),"01.01.1900",INDEX(Y244:DP244,MATCH(U245&amp;U247,Y245:DP245&amp;Y247:DP247,0))))</f>
        <v>01.01.1900</v>
      </c>
      <c r="V244" s="81">
        <f>IF(COUNTA(Y244:DP247)=0,"01.01.1900",_xlfn.MAXIFS(Y244:DP244,Y247:DP247,V247))</f>
        <v>0</v>
      </c>
      <c r="W244" s="82"/>
      <c r="X244" s="106"/>
      <c r="Y244" s="141">
        <v>45469</v>
      </c>
      <c r="Z244" s="141">
        <v>45848</v>
      </c>
    </row>
    <row r="245" spans="2:26" thickBot="1">
      <c r="B245" s="83"/>
      <c r="C245" s="84"/>
      <c r="D245" s="83"/>
      <c r="E245" s="83"/>
      <c r="F245" s="83"/>
      <c r="G245" s="83"/>
      <c r="H245" s="83"/>
      <c r="I245" s="83"/>
      <c r="J245" s="83"/>
      <c r="K245" s="83"/>
      <c r="L245" s="83"/>
      <c r="M245" s="83"/>
      <c r="N245" s="83"/>
      <c r="O245" s="83"/>
      <c r="P245" s="84"/>
      <c r="Q245" s="217"/>
      <c r="R245" s="85">
        <f>IF(COUNTA(Y244:DP247)=0,0,MIN(Y245:DP245))</f>
        <v>0.13300000000000001</v>
      </c>
      <c r="S245" s="86">
        <f t="shared" ref="S245" si="237">IF(COUNTA(Y244:DP247)=0,0,HLOOKUP(S244,Y244:DP247,2,FALSE))</f>
        <v>0.13300000000000001</v>
      </c>
      <c r="T245" s="87">
        <f>IF(COUNTA(Y244:DP247)=0,0,AVERAGE(Y245:DP245))</f>
        <v>0.14000000000000001</v>
      </c>
      <c r="U245" s="88">
        <f>IF(COUNTA(Y244:DP247)=0,0,_xlfn.MINIFS(Y245:DP245,Y247:DP247,U247))</f>
        <v>0</v>
      </c>
      <c r="V245" s="89">
        <f t="array" ref="V245">IF(COUNTA(Y244:DP247)=0,0,IF(ISERROR(HLOOKUP(V247,Y247:DP247,1,FALSE)),0,INDEX(Y245:DP245,MATCH(V244&amp;V247,Y244:DP244&amp;Y247:DP247,0))))</f>
        <v>0</v>
      </c>
      <c r="W245" s="90">
        <f t="array" ref="W245">IF(COUNTA(Y244:DP247)=0,0,IF(ISERROR(HLOOKUP(W247,Y247:DP247,1,FALSE)),0,AVERAGEIF(Y247:DP247,$W247,Y245:DP245)))</f>
        <v>0</v>
      </c>
      <c r="X245" s="107"/>
      <c r="Y245" s="142">
        <v>0.14699999999999999</v>
      </c>
      <c r="Z245" s="142">
        <v>0.13300000000000001</v>
      </c>
    </row>
    <row r="246" spans="2:26" thickBot="1">
      <c r="B246" s="83"/>
      <c r="C246" s="84"/>
      <c r="D246" s="83"/>
      <c r="E246" s="83"/>
      <c r="F246" s="83"/>
      <c r="G246" s="83"/>
      <c r="H246" s="83"/>
      <c r="I246" s="83"/>
      <c r="J246" s="83"/>
      <c r="K246" s="83"/>
      <c r="L246" s="83"/>
      <c r="M246" s="83"/>
      <c r="N246" s="83"/>
      <c r="O246" s="83"/>
      <c r="P246" s="84"/>
      <c r="Q246" s="217"/>
      <c r="R246" s="91">
        <f>IF(COUNTA(Y244:DP247)=0,0,HLOOKUP(R245,Y245:DP247,2,FALSE))</f>
        <v>1000</v>
      </c>
      <c r="S246" s="92">
        <f t="shared" ref="S246" si="238">IF(COUNTA(Y244:DP247)=0,0,HLOOKUP(S244,Y244:DP247,3,FALSE))</f>
        <v>1000</v>
      </c>
      <c r="T246" s="93"/>
      <c r="U246" s="94">
        <f t="array" ref="U246">IF(COUNTA(Y244:DP247)=0,0,IF(ISERROR(HLOOKUP(U247,Y247:DP247,1,FALSE)),0,INDEX(Y246:DP246,MATCH(U245&amp;U247,Y245:DP245&amp;Y247:DP247,0))))</f>
        <v>0</v>
      </c>
      <c r="V246" s="94">
        <f t="array" ref="V246">IF(COUNTA(Y244:DP247)=0,0,IF(ISERROR(HLOOKUP(V247,Y247:DP247,1,FALSE)),0,INDEX(Y246:DP246,MATCH(V245&amp;V247,Y245:DP245&amp;Y247:DP247,0))))</f>
        <v>0</v>
      </c>
      <c r="W246" s="95"/>
      <c r="X246" s="108"/>
      <c r="Y246" s="143">
        <v>1000</v>
      </c>
      <c r="Z246" s="143">
        <v>1000</v>
      </c>
    </row>
    <row r="247" spans="2:26" ht="13.9" thickBot="1">
      <c r="B247" s="96"/>
      <c r="C247" s="97"/>
      <c r="D247" s="96"/>
      <c r="E247" s="96"/>
      <c r="F247" s="96"/>
      <c r="G247" s="96"/>
      <c r="H247" s="96"/>
      <c r="I247" s="96"/>
      <c r="J247" s="96"/>
      <c r="K247" s="96"/>
      <c r="L247" s="96"/>
      <c r="M247" s="96"/>
      <c r="N247" s="96"/>
      <c r="O247" s="96"/>
      <c r="P247" s="97"/>
      <c r="Q247" s="218"/>
      <c r="R247" s="98" t="str">
        <f>IF(COUNTA(Y244:DP247)=0,"none",HLOOKUP(R245,Y245:DP247,3,FALSE))</f>
        <v>www (-30%)</v>
      </c>
      <c r="S247" s="99" t="str">
        <f t="shared" ref="S247" si="239">IF(COUNTA(Y244:DP247)=0,"none",HLOOKUP(S244,Y244:DP247,4,FALSE))</f>
        <v>www (-30%)</v>
      </c>
      <c r="T247" s="100"/>
      <c r="U247" s="100">
        <f t="array" ref="U247">IF(COUNTA(Y244:DP247)=0,"none",IF($U$2="WAHR",$W$3,Abfrage!$F$4))</f>
        <v>0</v>
      </c>
      <c r="V247" s="100">
        <f t="array" ref="V247">IF(COUNTA(Y244:DP247)=0,"none",IF($U$2="WAHR",$W$3,Abfrage!$F$4))</f>
        <v>0</v>
      </c>
      <c r="W247" s="100">
        <f t="array" ref="W247">IF(COUNTA(Y244:DP247)=0,"none",IF($U$2="WAHR",$W$3,Abfrage!$F$4))</f>
        <v>0</v>
      </c>
      <c r="X247" s="109"/>
      <c r="Y247" s="144" t="s">
        <v>43</v>
      </c>
      <c r="Z247" s="144" t="s">
        <v>43</v>
      </c>
    </row>
    <row r="248" spans="2:26" thickBot="1">
      <c r="B248" s="75" t="s">
        <v>198</v>
      </c>
      <c r="C248" s="76">
        <v>1000505170</v>
      </c>
      <c r="D248" s="75" t="s">
        <v>169</v>
      </c>
      <c r="E248" s="75" t="s">
        <v>125</v>
      </c>
      <c r="F248" s="75" t="s">
        <v>199</v>
      </c>
      <c r="G248" s="75" t="s">
        <v>199</v>
      </c>
      <c r="H248" s="75" t="s">
        <v>200</v>
      </c>
      <c r="I248" s="75" t="s">
        <v>201</v>
      </c>
      <c r="J248" s="75" t="s">
        <v>202</v>
      </c>
      <c r="K248" s="75"/>
      <c r="L248" s="75"/>
      <c r="M248" s="75"/>
      <c r="N248" s="75"/>
      <c r="O248" s="75"/>
      <c r="P248" s="76"/>
      <c r="Q248" s="216"/>
      <c r="R248" s="77" t="str">
        <f>IF(COUNTA(Y248:DP251)=0,"01.01.1900",INDEX(Y248:DP248,MATCH(R249,Y249:DP249,0)))</f>
        <v>01.01.1900</v>
      </c>
      <c r="S248" s="78" t="str">
        <f t="shared" ref="S248" si="240">IF(COUNTA(Y248:DP251)=0,"01.01.1900",MAX(Y248:DP248))</f>
        <v>01.01.1900</v>
      </c>
      <c r="T248" s="79"/>
      <c r="U248" s="80" t="str">
        <f t="array" ref="U248">IF(COUNTA(Y248:DP251)=0,"01.01.1900",IF(ISERROR(HLOOKUP(U251,Y251:DP251,1,FALSE)),"01.01.1900",INDEX(Y248:DP248,MATCH(U249&amp;U251,Y249:DP249&amp;Y251:DP251,0))))</f>
        <v>01.01.1900</v>
      </c>
      <c r="V248" s="81" t="str">
        <f>IF(COUNTA(Y248:DP251)=0,"01.01.1900",_xlfn.MAXIFS(Y248:DP248,Y251:DP251,V251))</f>
        <v>01.01.1900</v>
      </c>
      <c r="W248" s="82"/>
      <c r="X248" s="106"/>
      <c r="Y248" s="150"/>
    </row>
    <row r="249" spans="2:26" thickBot="1">
      <c r="B249" s="83"/>
      <c r="C249" s="84"/>
      <c r="D249" s="83"/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83"/>
      <c r="P249" s="84"/>
      <c r="Q249" s="217"/>
      <c r="R249" s="85">
        <f>IF(COUNTA(Y248:DP251)=0,0,MIN(Y249:DP249))</f>
        <v>0</v>
      </c>
      <c r="S249" s="86">
        <f t="shared" ref="S249" si="241">IF(COUNTA(Y248:DP251)=0,0,HLOOKUP(S248,Y248:DP251,2,FALSE))</f>
        <v>0</v>
      </c>
      <c r="T249" s="87">
        <f>IF(COUNTA(Y248:DP251)=0,0,AVERAGE(Y249:DP249))</f>
        <v>0</v>
      </c>
      <c r="U249" s="88">
        <f>IF(COUNTA(Y248:DP251)=0,0,_xlfn.MINIFS(Y249:DP249,Y251:DP251,U251))</f>
        <v>0</v>
      </c>
      <c r="V249" s="89">
        <f t="array" ref="V249">IF(COUNTA(Y248:DP251)=0,0,IF(ISERROR(HLOOKUP(V251,Y251:DP251,1,FALSE)),0,INDEX(Y249:DP249,MATCH(V248&amp;V251,Y248:DP248&amp;Y251:DP251,0))))</f>
        <v>0</v>
      </c>
      <c r="W249" s="90">
        <f t="array" ref="W249">IF(COUNTA(Y248:DP251)=0,0,IF(ISERROR(HLOOKUP(W251,Y251:DP251,1,FALSE)),0,AVERAGEIF(Y251:DP251,$W251,Y249:DP249)))</f>
        <v>0</v>
      </c>
      <c r="X249" s="107"/>
      <c r="Y249" s="150"/>
    </row>
    <row r="250" spans="2:26" thickBot="1">
      <c r="B250" s="83"/>
      <c r="C250" s="84"/>
      <c r="D250" s="83"/>
      <c r="E250" s="83"/>
      <c r="F250" s="83"/>
      <c r="G250" s="83"/>
      <c r="H250" s="83"/>
      <c r="I250" s="83"/>
      <c r="J250" s="83"/>
      <c r="K250" s="83"/>
      <c r="L250" s="83"/>
      <c r="M250" s="83"/>
      <c r="N250" s="83"/>
      <c r="O250" s="83"/>
      <c r="P250" s="84"/>
      <c r="Q250" s="217"/>
      <c r="R250" s="91">
        <f>IF(COUNTA(Y248:DP251)=0,0,HLOOKUP(R249,Y249:DP251,2,FALSE))</f>
        <v>0</v>
      </c>
      <c r="S250" s="92">
        <f t="shared" ref="S250" si="242">IF(COUNTA(Y248:DP251)=0,0,HLOOKUP(S248,Y248:DP251,3,FALSE))</f>
        <v>0</v>
      </c>
      <c r="T250" s="93"/>
      <c r="U250" s="94">
        <f t="array" ref="U250">IF(COUNTA(Y248:DP251)=0,0,IF(ISERROR(HLOOKUP(U251,Y251:DP251,1,FALSE)),0,INDEX(Y250:DP250,MATCH(U249&amp;U251,Y249:DP249&amp;Y251:DP251,0))))</f>
        <v>0</v>
      </c>
      <c r="V250" s="94">
        <f t="array" ref="V250">IF(COUNTA(Y248:DP251)=0,0,IF(ISERROR(HLOOKUP(V251,Y251:DP251,1,FALSE)),0,INDEX(Y250:DP250,MATCH(V249&amp;V251,Y249:DP249&amp;Y251:DP251,0))))</f>
        <v>0</v>
      </c>
      <c r="W250" s="95"/>
      <c r="X250" s="108"/>
      <c r="Y250" s="150"/>
    </row>
    <row r="251" spans="2:26" ht="13.9" thickBot="1">
      <c r="B251" s="96"/>
      <c r="C251" s="97"/>
      <c r="D251" s="96"/>
      <c r="E251" s="96"/>
      <c r="F251" s="96"/>
      <c r="G251" s="96"/>
      <c r="H251" s="96"/>
      <c r="I251" s="96"/>
      <c r="J251" s="96"/>
      <c r="K251" s="96"/>
      <c r="L251" s="96"/>
      <c r="M251" s="96"/>
      <c r="N251" s="96"/>
      <c r="O251" s="96"/>
      <c r="P251" s="97"/>
      <c r="Q251" s="218"/>
      <c r="R251" s="98" t="str">
        <f>IF(COUNTA(Y248:DP251)=0,"none",HLOOKUP(R249,Y249:DP251,3,FALSE))</f>
        <v>none</v>
      </c>
      <c r="S251" s="99" t="str">
        <f t="shared" ref="S251" si="243">IF(COUNTA(Y248:DP251)=0,"none",HLOOKUP(S248,Y248:DP251,4,FALSE))</f>
        <v>none</v>
      </c>
      <c r="T251" s="100"/>
      <c r="U251" s="100" t="str">
        <f t="array" ref="U251">IF(COUNTA(Y248:DP251)=0,"none",IF($U$2="WAHR",$W$3,Abfrage!$F$4))</f>
        <v>none</v>
      </c>
      <c r="V251" s="100" t="str">
        <f t="array" ref="V251">IF(COUNTA(Y248:DP251)=0,"none",IF($U$2="WAHR",$W$3,Abfrage!$F$4))</f>
        <v>none</v>
      </c>
      <c r="W251" s="100" t="str">
        <f t="array" ref="W251">IF(COUNTA(Y248:DP251)=0,"none",IF($U$2="WAHR",$W$3,Abfrage!$F$4))</f>
        <v>none</v>
      </c>
      <c r="X251" s="109"/>
      <c r="Y251" s="150"/>
    </row>
    <row r="252" spans="2:26" thickBot="1">
      <c r="B252" s="75" t="s">
        <v>203</v>
      </c>
      <c r="C252" s="76">
        <v>1000480418</v>
      </c>
      <c r="D252" s="75" t="s">
        <v>95</v>
      </c>
      <c r="E252" s="75" t="s">
        <v>96</v>
      </c>
      <c r="F252" s="75" t="s">
        <v>109</v>
      </c>
      <c r="G252" s="75" t="s">
        <v>204</v>
      </c>
      <c r="H252" s="75" t="s">
        <v>44</v>
      </c>
      <c r="I252" s="75" t="s">
        <v>51</v>
      </c>
      <c r="J252" s="75" t="s">
        <v>205</v>
      </c>
      <c r="K252" s="75"/>
      <c r="L252" s="75"/>
      <c r="M252" s="75"/>
      <c r="N252" s="75"/>
      <c r="O252" s="75"/>
      <c r="P252" s="76"/>
      <c r="Q252" s="216"/>
      <c r="R252" s="77">
        <f>IF(COUNTA(Y252:DP255)=0,"01.01.1900",INDEX(Y252:DP252,MATCH(R253,Y253:DP253,0)))</f>
        <v>45846</v>
      </c>
      <c r="S252" s="78">
        <f t="shared" ref="S252" si="244">IF(COUNTA(Y252:DP255)=0,"01.01.1900",MAX(Y252:DP252))</f>
        <v>45846</v>
      </c>
      <c r="T252" s="79"/>
      <c r="U252" s="80" t="str">
        <f t="array" ref="U252">IF(COUNTA(Y252:DP255)=0,"01.01.1900",IF(ISERROR(HLOOKUP(U255,Y255:DP255,1,FALSE)),"01.01.1900",INDEX(Y252:DP252,MATCH(U253&amp;U255,Y253:DP253&amp;Y255:DP255,0))))</f>
        <v>01.01.1900</v>
      </c>
      <c r="V252" s="81">
        <f>IF(COUNTA(Y252:DP255)=0,"01.01.1900",_xlfn.MAXIFS(Y252:DP252,Y255:DP255,V255))</f>
        <v>0</v>
      </c>
      <c r="W252" s="82"/>
      <c r="X252" s="106"/>
      <c r="Y252" s="141">
        <v>45846</v>
      </c>
    </row>
    <row r="253" spans="2:26" thickBot="1">
      <c r="B253" s="83"/>
      <c r="C253" s="84"/>
      <c r="D253" s="83"/>
      <c r="E253" s="83"/>
      <c r="F253" s="83"/>
      <c r="G253" s="83"/>
      <c r="H253" s="83"/>
      <c r="I253" s="83"/>
      <c r="J253" s="83"/>
      <c r="K253" s="83"/>
      <c r="L253" s="83"/>
      <c r="M253" s="83"/>
      <c r="N253" s="83"/>
      <c r="O253" s="83"/>
      <c r="P253" s="84"/>
      <c r="Q253" s="217"/>
      <c r="R253" s="85">
        <f>IF(COUNTA(Y252:DP255)=0,0,MIN(Y253:DP253))</f>
        <v>2.044</v>
      </c>
      <c r="S253" s="86">
        <f t="shared" ref="S253" si="245">IF(COUNTA(Y252:DP255)=0,0,HLOOKUP(S252,Y252:DP255,2,FALSE))</f>
        <v>2.044</v>
      </c>
      <c r="T253" s="87">
        <f>IF(COUNTA(Y252:DP255)=0,0,AVERAGE(Y253:DP253))</f>
        <v>2.044</v>
      </c>
      <c r="U253" s="88">
        <f>IF(COUNTA(Y252:DP255)=0,0,_xlfn.MINIFS(Y253:DP253,Y255:DP255,U255))</f>
        <v>0</v>
      </c>
      <c r="V253" s="89">
        <f t="array" ref="V253">IF(COUNTA(Y252:DP255)=0,0,IF(ISERROR(HLOOKUP(V255,Y255:DP255,1,FALSE)),0,INDEX(Y253:DP253,MATCH(V252&amp;V255,Y252:DP252&amp;Y255:DP255,0))))</f>
        <v>0</v>
      </c>
      <c r="W253" s="90">
        <f t="array" ref="W253">IF(COUNTA(Y252:DP255)=0,0,IF(ISERROR(HLOOKUP(W255,Y255:DP255,1,FALSE)),0,AVERAGEIF(Y255:DP255,$W255,Y253:DP253)))</f>
        <v>0</v>
      </c>
      <c r="X253" s="107"/>
      <c r="Y253" s="142">
        <v>2.044</v>
      </c>
    </row>
    <row r="254" spans="2:26" thickBot="1">
      <c r="B254" s="83"/>
      <c r="C254" s="84"/>
      <c r="D254" s="83"/>
      <c r="E254" s="83"/>
      <c r="F254" s="83"/>
      <c r="G254" s="83"/>
      <c r="H254" s="83"/>
      <c r="I254" s="83"/>
      <c r="J254" s="83"/>
      <c r="K254" s="83"/>
      <c r="L254" s="83"/>
      <c r="M254" s="83"/>
      <c r="N254" s="83"/>
      <c r="O254" s="83"/>
      <c r="P254" s="84"/>
      <c r="Q254" s="217"/>
      <c r="R254" s="91">
        <f>IF(COUNTA(Y252:DP255)=0,0,HLOOKUP(R253,Y253:DP255,2,FALSE))</f>
        <v>1000</v>
      </c>
      <c r="S254" s="92">
        <f t="shared" ref="S254" si="246">IF(COUNTA(Y252:DP255)=0,0,HLOOKUP(S252,Y252:DP255,3,FALSE))</f>
        <v>1000</v>
      </c>
      <c r="T254" s="93"/>
      <c r="U254" s="94">
        <f t="array" ref="U254">IF(COUNTA(Y252:DP255)=0,0,IF(ISERROR(HLOOKUP(U255,Y255:DP255,1,FALSE)),0,INDEX(Y254:DP254,MATCH(U253&amp;U255,Y253:DP253&amp;Y255:DP255,0))))</f>
        <v>0</v>
      </c>
      <c r="V254" s="94">
        <f t="array" ref="V254">IF(COUNTA(Y252:DP255)=0,0,IF(ISERROR(HLOOKUP(V255,Y255:DP255,1,FALSE)),0,INDEX(Y254:DP254,MATCH(V253&amp;V255,Y253:DP253&amp;Y255:DP255,0))))</f>
        <v>0</v>
      </c>
      <c r="W254" s="95"/>
      <c r="X254" s="108"/>
      <c r="Y254" s="143">
        <v>1000</v>
      </c>
    </row>
    <row r="255" spans="2:26" ht="13.9" thickBot="1">
      <c r="B255" s="96"/>
      <c r="C255" s="97"/>
      <c r="D255" s="96"/>
      <c r="E255" s="96"/>
      <c r="F255" s="96"/>
      <c r="G255" s="96"/>
      <c r="H255" s="96"/>
      <c r="I255" s="96"/>
      <c r="J255" s="96"/>
      <c r="K255" s="96"/>
      <c r="L255" s="96"/>
      <c r="M255" s="96"/>
      <c r="N255" s="96"/>
      <c r="O255" s="96"/>
      <c r="P255" s="97"/>
      <c r="Q255" s="218"/>
      <c r="R255" s="98" t="str">
        <f>IF(COUNTA(Y252:DP255)=0,"none",HLOOKUP(R253,Y253:DP255,3,FALSE))</f>
        <v>www (-30%)</v>
      </c>
      <c r="S255" s="99" t="str">
        <f t="shared" ref="S255" si="247">IF(COUNTA(Y252:DP255)=0,"none",HLOOKUP(S252,Y252:DP255,4,FALSE))</f>
        <v>www (-30%)</v>
      </c>
      <c r="T255" s="100"/>
      <c r="U255" s="100">
        <f t="array" ref="U255">IF(COUNTA(Y252:DP255)=0,"none",IF($U$2="WAHR",$W$3,Abfrage!$F$4))</f>
        <v>0</v>
      </c>
      <c r="V255" s="100">
        <f t="array" ref="V255">IF(COUNTA(Y252:DP255)=0,"none",IF($U$2="WAHR",$W$3,Abfrage!$F$4))</f>
        <v>0</v>
      </c>
      <c r="W255" s="100">
        <f t="array" ref="W255">IF(COUNTA(Y252:DP255)=0,"none",IF($U$2="WAHR",$W$3,Abfrage!$F$4))</f>
        <v>0</v>
      </c>
      <c r="X255" s="109"/>
      <c r="Y255" s="144" t="s">
        <v>43</v>
      </c>
    </row>
    <row r="256" spans="2:26" thickBot="1">
      <c r="B256" s="75" t="s">
        <v>206</v>
      </c>
      <c r="C256" s="76">
        <v>1000442912</v>
      </c>
      <c r="D256" s="75" t="s">
        <v>95</v>
      </c>
      <c r="E256" s="75" t="s">
        <v>148</v>
      </c>
      <c r="F256" s="75" t="s">
        <v>175</v>
      </c>
      <c r="G256" s="75" t="s">
        <v>207</v>
      </c>
      <c r="H256" s="75" t="s">
        <v>50</v>
      </c>
      <c r="I256" s="75" t="s">
        <v>51</v>
      </c>
      <c r="J256" s="75" t="s">
        <v>208</v>
      </c>
      <c r="K256" s="75"/>
      <c r="L256" s="75"/>
      <c r="M256" s="75"/>
      <c r="N256" s="75"/>
      <c r="O256" s="75"/>
      <c r="P256" s="76"/>
      <c r="Q256" s="216"/>
      <c r="R256" s="77">
        <f>IF(COUNTA(Y256:DP259)=0,"01.01.1900",INDEX(Y256:DP256,MATCH(R257,Y257:DP257,0)))</f>
        <v>45468</v>
      </c>
      <c r="S256" s="78">
        <f t="shared" ref="S256" si="248">IF(COUNTA(Y256:DP259)=0,"01.01.1900",MAX(Y256:DP256))</f>
        <v>45468</v>
      </c>
      <c r="T256" s="79"/>
      <c r="U256" s="80" t="str">
        <f t="array" ref="U256">IF(COUNTA(Y256:DP259)=0,"01.01.1900",IF(ISERROR(HLOOKUP(U259,Y259:DP259,1,FALSE)),"01.01.1900",INDEX(Y256:DP256,MATCH(U257&amp;U259,Y257:DP257&amp;Y259:DP259,0))))</f>
        <v>01.01.1900</v>
      </c>
      <c r="V256" s="81">
        <f>IF(COUNTA(Y256:DP259)=0,"01.01.1900",_xlfn.MAXIFS(Y256:DP256,Y259:DP259,V259))</f>
        <v>0</v>
      </c>
      <c r="W256" s="82"/>
      <c r="X256" s="106"/>
      <c r="Y256" s="141">
        <v>45468</v>
      </c>
    </row>
    <row r="257" spans="2:25" thickBot="1">
      <c r="B257" s="83"/>
      <c r="C257" s="84"/>
      <c r="D257" s="83"/>
      <c r="E257" s="83"/>
      <c r="F257" s="83"/>
      <c r="G257" s="83"/>
      <c r="H257" s="83"/>
      <c r="I257" s="83"/>
      <c r="J257" s="83"/>
      <c r="K257" s="83"/>
      <c r="L257" s="83"/>
      <c r="M257" s="83"/>
      <c r="N257" s="83"/>
      <c r="O257" s="83"/>
      <c r="P257" s="84"/>
      <c r="Q257" s="217"/>
      <c r="R257" s="85">
        <f>IF(COUNTA(Y256:DP259)=0,0,MIN(Y257:DP257))</f>
        <v>8.3999999999999991E-2</v>
      </c>
      <c r="S257" s="86">
        <f t="shared" ref="S257" si="249">IF(COUNTA(Y256:DP259)=0,0,HLOOKUP(S256,Y256:DP259,2,FALSE))</f>
        <v>8.3999999999999991E-2</v>
      </c>
      <c r="T257" s="87">
        <f>IF(COUNTA(Y256:DP259)=0,0,AVERAGE(Y257:DP257))</f>
        <v>8.3999999999999991E-2</v>
      </c>
      <c r="U257" s="88">
        <f>IF(COUNTA(Y256:DP259)=0,0,_xlfn.MINIFS(Y257:DP257,Y259:DP259,U259))</f>
        <v>0</v>
      </c>
      <c r="V257" s="89">
        <f t="array" ref="V257">IF(COUNTA(Y256:DP259)=0,0,IF(ISERROR(HLOOKUP(V259,Y259:DP259,1,FALSE)),0,INDEX(Y257:DP257,MATCH(V256&amp;V259,Y256:DP256&amp;Y259:DP259,0))))</f>
        <v>0</v>
      </c>
      <c r="W257" s="90">
        <f t="array" ref="W257">IF(COUNTA(Y256:DP259)=0,0,IF(ISERROR(HLOOKUP(W259,Y259:DP259,1,FALSE)),0,AVERAGEIF(Y259:DP259,$W259,Y257:DP257)))</f>
        <v>0</v>
      </c>
      <c r="X257" s="107"/>
      <c r="Y257" s="142">
        <v>8.3999999999999991E-2</v>
      </c>
    </row>
    <row r="258" spans="2:25" thickBot="1">
      <c r="B258" s="83"/>
      <c r="C258" s="84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83"/>
      <c r="P258" s="84"/>
      <c r="Q258" s="217"/>
      <c r="R258" s="91">
        <f>IF(COUNTA(Y256:DP259)=0,0,HLOOKUP(R257,Y257:DP259,2,FALSE))</f>
        <v>1000</v>
      </c>
      <c r="S258" s="92">
        <f t="shared" ref="S258" si="250">IF(COUNTA(Y256:DP259)=0,0,HLOOKUP(S256,Y256:DP259,3,FALSE))</f>
        <v>1000</v>
      </c>
      <c r="T258" s="93"/>
      <c r="U258" s="94">
        <f t="array" ref="U258">IF(COUNTA(Y256:DP259)=0,0,IF(ISERROR(HLOOKUP(U259,Y259:DP259,1,FALSE)),0,INDEX(Y258:DP258,MATCH(U257&amp;U259,Y257:DP257&amp;Y259:DP259,0))))</f>
        <v>0</v>
      </c>
      <c r="V258" s="94">
        <f t="array" ref="V258">IF(COUNTA(Y256:DP259)=0,0,IF(ISERROR(HLOOKUP(V259,Y259:DP259,1,FALSE)),0,INDEX(Y258:DP258,MATCH(V257&amp;V259,Y257:DP257&amp;Y259:DP259,0))))</f>
        <v>0</v>
      </c>
      <c r="W258" s="95"/>
      <c r="X258" s="108"/>
      <c r="Y258" s="143">
        <v>1000</v>
      </c>
    </row>
    <row r="259" spans="2:25" ht="13.9" thickBot="1">
      <c r="B259" s="96"/>
      <c r="C259" s="97"/>
      <c r="D259" s="96"/>
      <c r="E259" s="96"/>
      <c r="F259" s="96"/>
      <c r="G259" s="96"/>
      <c r="H259" s="96"/>
      <c r="I259" s="96"/>
      <c r="J259" s="96"/>
      <c r="K259" s="96"/>
      <c r="L259" s="96"/>
      <c r="M259" s="96"/>
      <c r="N259" s="96"/>
      <c r="O259" s="96"/>
      <c r="P259" s="97"/>
      <c r="Q259" s="218"/>
      <c r="R259" s="98" t="str">
        <f>IF(COUNTA(Y256:DP259)=0,"none",HLOOKUP(R257,Y257:DP259,3,FALSE))</f>
        <v>www (-30%)</v>
      </c>
      <c r="S259" s="99" t="str">
        <f t="shared" ref="S259" si="251">IF(COUNTA(Y256:DP259)=0,"none",HLOOKUP(S256,Y256:DP259,4,FALSE))</f>
        <v>www (-30%)</v>
      </c>
      <c r="T259" s="100"/>
      <c r="U259" s="100">
        <f t="array" ref="U259">IF(COUNTA(Y256:DP259)=0,"none",IF($U$2="WAHR",$W$3,Abfrage!$F$4))</f>
        <v>0</v>
      </c>
      <c r="V259" s="100">
        <f t="array" ref="V259">IF(COUNTA(Y256:DP259)=0,"none",IF($U$2="WAHR",$W$3,Abfrage!$F$4))</f>
        <v>0</v>
      </c>
      <c r="W259" s="100">
        <f t="array" ref="W259">IF(COUNTA(Y256:DP259)=0,"none",IF($U$2="WAHR",$W$3,Abfrage!$F$4))</f>
        <v>0</v>
      </c>
      <c r="X259" s="109"/>
      <c r="Y259" s="144" t="s">
        <v>43</v>
      </c>
    </row>
    <row r="260" spans="2:25" thickBot="1">
      <c r="B260" s="75" t="s">
        <v>209</v>
      </c>
      <c r="C260" s="76">
        <v>1000502679</v>
      </c>
      <c r="D260" s="75" t="s">
        <v>95</v>
      </c>
      <c r="E260" s="75" t="s">
        <v>148</v>
      </c>
      <c r="F260" s="75" t="s">
        <v>175</v>
      </c>
      <c r="G260" s="75" t="s">
        <v>210</v>
      </c>
      <c r="H260" s="75" t="s">
        <v>50</v>
      </c>
      <c r="I260" s="75" t="s">
        <v>68</v>
      </c>
      <c r="J260" s="75">
        <v>12048159</v>
      </c>
      <c r="K260" s="75"/>
      <c r="L260" s="75"/>
      <c r="M260" s="75"/>
      <c r="N260" s="75"/>
      <c r="O260" s="75"/>
      <c r="P260" s="76"/>
      <c r="Q260" s="216"/>
      <c r="R260" s="77" t="str">
        <f>IF(COUNTA(Y260:DP263)=0,"01.01.1900",INDEX(Y260:DP260,MATCH(R261,Y261:DP261,0)))</f>
        <v>01.01.1900</v>
      </c>
      <c r="S260" s="78" t="str">
        <f t="shared" ref="S260" si="252">IF(COUNTA(Y260:DP263)=0,"01.01.1900",MAX(Y260:DP260))</f>
        <v>01.01.1900</v>
      </c>
      <c r="T260" s="79"/>
      <c r="U260" s="80" t="str">
        <f t="array" ref="U260">IF(COUNTA(Y260:DP263)=0,"01.01.1900",IF(ISERROR(HLOOKUP(U263,Y263:DP263,1,FALSE)),"01.01.1900",INDEX(Y260:DP260,MATCH(U261&amp;U263,Y261:DP261&amp;Y263:DP263,0))))</f>
        <v>01.01.1900</v>
      </c>
      <c r="V260" s="81" t="str">
        <f>IF(COUNTA(Y260:DP263)=0,"01.01.1900",_xlfn.MAXIFS(Y260:DP260,Y263:DP263,V263))</f>
        <v>01.01.1900</v>
      </c>
      <c r="W260" s="82"/>
      <c r="X260" s="106"/>
      <c r="Y260" s="150"/>
    </row>
    <row r="261" spans="2:25" thickBot="1">
      <c r="B261" s="83"/>
      <c r="C261" s="84"/>
      <c r="D261" s="83"/>
      <c r="E261" s="83"/>
      <c r="F261" s="83"/>
      <c r="G261" s="83"/>
      <c r="H261" s="83"/>
      <c r="I261" s="83"/>
      <c r="J261" s="83"/>
      <c r="K261" s="83"/>
      <c r="L261" s="83"/>
      <c r="M261" s="83"/>
      <c r="N261" s="83"/>
      <c r="O261" s="83"/>
      <c r="P261" s="84"/>
      <c r="Q261" s="217"/>
      <c r="R261" s="85">
        <f>IF(COUNTA(Y260:DP263)=0,0,MIN(Y261:DP261))</f>
        <v>0</v>
      </c>
      <c r="S261" s="86">
        <f t="shared" ref="S261" si="253">IF(COUNTA(Y260:DP263)=0,0,HLOOKUP(S260,Y260:DP263,2,FALSE))</f>
        <v>0</v>
      </c>
      <c r="T261" s="87">
        <f>IF(COUNTA(Y260:DP263)=0,0,AVERAGE(Y261:DP261))</f>
        <v>0</v>
      </c>
      <c r="U261" s="88">
        <f>IF(COUNTA(Y260:DP263)=0,0,_xlfn.MINIFS(Y261:DP261,Y263:DP263,U263))</f>
        <v>0</v>
      </c>
      <c r="V261" s="89">
        <f t="array" ref="V261">IF(COUNTA(Y260:DP263)=0,0,IF(ISERROR(HLOOKUP(V263,Y263:DP263,1,FALSE)),0,INDEX(Y261:DP261,MATCH(V260&amp;V263,Y260:DP260&amp;Y263:DP263,0))))</f>
        <v>0</v>
      </c>
      <c r="W261" s="90">
        <f t="array" ref="W261">IF(COUNTA(Y260:DP263)=0,0,IF(ISERROR(HLOOKUP(W263,Y263:DP263,1,FALSE)),0,AVERAGEIF(Y263:DP263,$W263,Y261:DP261)))</f>
        <v>0</v>
      </c>
      <c r="X261" s="107"/>
      <c r="Y261" s="150"/>
    </row>
    <row r="262" spans="2:25" thickBot="1">
      <c r="B262" s="83"/>
      <c r="C262" s="84"/>
      <c r="D262" s="83"/>
      <c r="E262" s="83"/>
      <c r="F262" s="83"/>
      <c r="G262" s="83"/>
      <c r="H262" s="83"/>
      <c r="I262" s="83"/>
      <c r="J262" s="83"/>
      <c r="K262" s="83"/>
      <c r="L262" s="83"/>
      <c r="M262" s="83"/>
      <c r="N262" s="83"/>
      <c r="O262" s="83"/>
      <c r="P262" s="84"/>
      <c r="Q262" s="217"/>
      <c r="R262" s="91">
        <f>IF(COUNTA(Y260:DP263)=0,0,HLOOKUP(R261,Y261:DP263,2,FALSE))</f>
        <v>0</v>
      </c>
      <c r="S262" s="92">
        <f t="shared" ref="S262" si="254">IF(COUNTA(Y260:DP263)=0,0,HLOOKUP(S260,Y260:DP263,3,FALSE))</f>
        <v>0</v>
      </c>
      <c r="T262" s="93"/>
      <c r="U262" s="94">
        <f t="array" ref="U262">IF(COUNTA(Y260:DP263)=0,0,IF(ISERROR(HLOOKUP(U263,Y263:DP263,1,FALSE)),0,INDEX(Y262:DP262,MATCH(U261&amp;U263,Y261:DP261&amp;Y263:DP263,0))))</f>
        <v>0</v>
      </c>
      <c r="V262" s="94">
        <f t="array" ref="V262">IF(COUNTA(Y260:DP263)=0,0,IF(ISERROR(HLOOKUP(V263,Y263:DP263,1,FALSE)),0,INDEX(Y262:DP262,MATCH(V261&amp;V263,Y261:DP261&amp;Y263:DP263,0))))</f>
        <v>0</v>
      </c>
      <c r="W262" s="95"/>
      <c r="X262" s="108"/>
      <c r="Y262" s="150"/>
    </row>
    <row r="263" spans="2:25" ht="13.9" thickBot="1">
      <c r="B263" s="96"/>
      <c r="C263" s="97"/>
      <c r="D263" s="96"/>
      <c r="E263" s="96"/>
      <c r="F263" s="96"/>
      <c r="G263" s="96"/>
      <c r="H263" s="96"/>
      <c r="I263" s="96"/>
      <c r="J263" s="96"/>
      <c r="K263" s="96"/>
      <c r="L263" s="96"/>
      <c r="M263" s="96"/>
      <c r="N263" s="96"/>
      <c r="O263" s="96"/>
      <c r="P263" s="97"/>
      <c r="Q263" s="218"/>
      <c r="R263" s="98" t="str">
        <f>IF(COUNTA(Y260:DP263)=0,"none",HLOOKUP(R261,Y261:DP263,3,FALSE))</f>
        <v>none</v>
      </c>
      <c r="S263" s="99" t="str">
        <f t="shared" ref="S263" si="255">IF(COUNTA(Y260:DP263)=0,"none",HLOOKUP(S260,Y260:DP263,4,FALSE))</f>
        <v>none</v>
      </c>
      <c r="T263" s="100"/>
      <c r="U263" s="100" t="str">
        <f t="array" ref="U263">IF(COUNTA(Y260:DP263)=0,"none",IF($U$2="WAHR",$W$3,Abfrage!$F$4))</f>
        <v>none</v>
      </c>
      <c r="V263" s="100" t="str">
        <f t="array" ref="V263">IF(COUNTA(Y260:DP263)=0,"none",IF($U$2="WAHR",$W$3,Abfrage!$F$4))</f>
        <v>none</v>
      </c>
      <c r="W263" s="100" t="str">
        <f t="array" ref="W263">IF(COUNTA(Y260:DP263)=0,"none",IF($U$2="WAHR",$W$3,Abfrage!$F$4))</f>
        <v>none</v>
      </c>
      <c r="X263" s="109"/>
      <c r="Y263" s="150"/>
    </row>
    <row r="264" spans="2:25" thickBot="1">
      <c r="B264" s="75" t="s">
        <v>211</v>
      </c>
      <c r="C264" s="76">
        <v>1000502678</v>
      </c>
      <c r="D264" s="75" t="s">
        <v>95</v>
      </c>
      <c r="E264" s="75" t="s">
        <v>175</v>
      </c>
      <c r="F264" s="75" t="s">
        <v>97</v>
      </c>
      <c r="G264" s="75" t="s">
        <v>97</v>
      </c>
      <c r="H264" s="75" t="s">
        <v>44</v>
      </c>
      <c r="I264" s="75" t="s">
        <v>68</v>
      </c>
      <c r="J264" s="75">
        <v>15300002</v>
      </c>
      <c r="K264" s="75"/>
      <c r="L264" s="75"/>
      <c r="M264" s="75"/>
      <c r="N264" s="75"/>
      <c r="O264" s="75"/>
      <c r="P264" s="76"/>
      <c r="Q264" s="216"/>
      <c r="R264" s="77" t="str">
        <f>IF(COUNTA(Y264:DP267)=0,"01.01.1900",INDEX(Y264:DP264,MATCH(R265,Y265:DP265,0)))</f>
        <v>01.01.1900</v>
      </c>
      <c r="S264" s="78" t="str">
        <f t="shared" ref="S264" si="256">IF(COUNTA(Y264:DP267)=0,"01.01.1900",MAX(Y264:DP264))</f>
        <v>01.01.1900</v>
      </c>
      <c r="T264" s="79"/>
      <c r="U264" s="80" t="str">
        <f t="array" ref="U264">IF(COUNTA(Y264:DP267)=0,"01.01.1900",IF(ISERROR(HLOOKUP(U267,Y267:DP267,1,FALSE)),"01.01.1900",INDEX(Y264:DP264,MATCH(U265&amp;U267,Y265:DP265&amp;Y267:DP267,0))))</f>
        <v>01.01.1900</v>
      </c>
      <c r="V264" s="81" t="str">
        <f>IF(COUNTA(Y264:DP267)=0,"01.01.1900",_xlfn.MAXIFS(Y264:DP264,Y267:DP267,V267))</f>
        <v>01.01.1900</v>
      </c>
      <c r="W264" s="82"/>
      <c r="X264" s="106"/>
      <c r="Y264" s="150"/>
    </row>
    <row r="265" spans="2:25" thickBot="1">
      <c r="B265" s="83"/>
      <c r="C265" s="84"/>
      <c r="D265" s="83"/>
      <c r="E265" s="83"/>
      <c r="F265" s="83"/>
      <c r="G265" s="83"/>
      <c r="H265" s="83"/>
      <c r="I265" s="83"/>
      <c r="J265" s="83"/>
      <c r="K265" s="83"/>
      <c r="L265" s="83"/>
      <c r="M265" s="83"/>
      <c r="N265" s="83"/>
      <c r="O265" s="83"/>
      <c r="P265" s="84"/>
      <c r="Q265" s="217"/>
      <c r="R265" s="85">
        <f>IF(COUNTA(Y264:DP267)=0,0,MIN(Y265:DP265))</f>
        <v>0</v>
      </c>
      <c r="S265" s="86">
        <f t="shared" ref="S265" si="257">IF(COUNTA(Y264:DP267)=0,0,HLOOKUP(S264,Y264:DP267,2,FALSE))</f>
        <v>0</v>
      </c>
      <c r="T265" s="87">
        <f>IF(COUNTA(Y264:DP267)=0,0,AVERAGE(Y265:DP265))</f>
        <v>0</v>
      </c>
      <c r="U265" s="88">
        <f>IF(COUNTA(Y264:DP267)=0,0,_xlfn.MINIFS(Y265:DP265,Y267:DP267,U267))</f>
        <v>0</v>
      </c>
      <c r="V265" s="89">
        <f t="array" ref="V265">IF(COUNTA(Y264:DP267)=0,0,IF(ISERROR(HLOOKUP(V267,Y267:DP267,1,FALSE)),0,INDEX(Y265:DP265,MATCH(V264&amp;V267,Y264:DP264&amp;Y267:DP267,0))))</f>
        <v>0</v>
      </c>
      <c r="W265" s="90">
        <f t="array" ref="W265">IF(COUNTA(Y264:DP267)=0,0,IF(ISERROR(HLOOKUP(W267,Y267:DP267,1,FALSE)),0,AVERAGEIF(Y267:DP267,$W267,Y265:DP265)))</f>
        <v>0</v>
      </c>
      <c r="X265" s="107"/>
      <c r="Y265" s="150"/>
    </row>
    <row r="266" spans="2:25" thickBot="1">
      <c r="B266" s="83"/>
      <c r="C266" s="84"/>
      <c r="D266" s="83"/>
      <c r="E266" s="83"/>
      <c r="F266" s="83"/>
      <c r="G266" s="83"/>
      <c r="H266" s="83"/>
      <c r="I266" s="83"/>
      <c r="J266" s="83"/>
      <c r="K266" s="83"/>
      <c r="L266" s="83"/>
      <c r="M266" s="83"/>
      <c r="N266" s="83"/>
      <c r="O266" s="83"/>
      <c r="P266" s="84"/>
      <c r="Q266" s="217"/>
      <c r="R266" s="91">
        <f>IF(COUNTA(Y264:DP267)=0,0,HLOOKUP(R265,Y265:DP267,2,FALSE))</f>
        <v>0</v>
      </c>
      <c r="S266" s="92">
        <f t="shared" ref="S266" si="258">IF(COUNTA(Y264:DP267)=0,0,HLOOKUP(S264,Y264:DP267,3,FALSE))</f>
        <v>0</v>
      </c>
      <c r="T266" s="93"/>
      <c r="U266" s="94">
        <f t="array" ref="U266">IF(COUNTA(Y264:DP267)=0,0,IF(ISERROR(HLOOKUP(U267,Y267:DP267,1,FALSE)),0,INDEX(Y266:DP266,MATCH(U265&amp;U267,Y265:DP265&amp;Y267:DP267,0))))</f>
        <v>0</v>
      </c>
      <c r="V266" s="94">
        <f t="array" ref="V266">IF(COUNTA(Y264:DP267)=0,0,IF(ISERROR(HLOOKUP(V267,Y267:DP267,1,FALSE)),0,INDEX(Y266:DP266,MATCH(V265&amp;V267,Y265:DP265&amp;Y267:DP267,0))))</f>
        <v>0</v>
      </c>
      <c r="W266" s="95"/>
      <c r="X266" s="108"/>
      <c r="Y266" s="150"/>
    </row>
    <row r="267" spans="2:25" ht="13.9" thickBot="1">
      <c r="B267" s="96"/>
      <c r="C267" s="97"/>
      <c r="D267" s="96"/>
      <c r="E267" s="96"/>
      <c r="F267" s="96"/>
      <c r="G267" s="96"/>
      <c r="H267" s="96"/>
      <c r="I267" s="96"/>
      <c r="J267" s="96"/>
      <c r="K267" s="96"/>
      <c r="L267" s="96"/>
      <c r="M267" s="96"/>
      <c r="N267" s="96"/>
      <c r="O267" s="96"/>
      <c r="P267" s="97"/>
      <c r="Q267" s="218"/>
      <c r="R267" s="98" t="str">
        <f>IF(COUNTA(Y264:DP267)=0,"none",HLOOKUP(R265,Y265:DP267,3,FALSE))</f>
        <v>none</v>
      </c>
      <c r="S267" s="99" t="str">
        <f t="shared" ref="S267" si="259">IF(COUNTA(Y264:DP267)=0,"none",HLOOKUP(S264,Y264:DP267,4,FALSE))</f>
        <v>none</v>
      </c>
      <c r="T267" s="100"/>
      <c r="U267" s="100" t="str">
        <f t="array" ref="U267">IF(COUNTA(Y264:DP267)=0,"none",IF($U$2="WAHR",$W$3,Abfrage!$F$4))</f>
        <v>none</v>
      </c>
      <c r="V267" s="100" t="str">
        <f t="array" ref="V267">IF(COUNTA(Y264:DP267)=0,"none",IF($U$2="WAHR",$W$3,Abfrage!$F$4))</f>
        <v>none</v>
      </c>
      <c r="W267" s="100" t="str">
        <f t="array" ref="W267">IF(COUNTA(Y264:DP267)=0,"none",IF($U$2="WAHR",$W$3,Abfrage!$F$4))</f>
        <v>none</v>
      </c>
      <c r="X267" s="109"/>
      <c r="Y267" s="150"/>
    </row>
    <row r="268" spans="2:25" thickBot="1">
      <c r="B268" s="75" t="s">
        <v>212</v>
      </c>
      <c r="C268" s="76">
        <v>1000502497</v>
      </c>
      <c r="D268" s="75" t="s">
        <v>95</v>
      </c>
      <c r="E268" s="75" t="s">
        <v>148</v>
      </c>
      <c r="F268" s="75" t="s">
        <v>96</v>
      </c>
      <c r="G268" s="75" t="s">
        <v>96</v>
      </c>
      <c r="H268" s="75" t="s">
        <v>50</v>
      </c>
      <c r="I268" s="75" t="s">
        <v>51</v>
      </c>
      <c r="J268" s="75" t="s">
        <v>213</v>
      </c>
      <c r="K268" s="75"/>
      <c r="L268" s="75"/>
      <c r="M268" s="75"/>
      <c r="N268" s="75"/>
      <c r="O268" s="75"/>
      <c r="P268" s="76"/>
      <c r="Q268" s="216"/>
      <c r="R268" s="77" t="str">
        <f>IF(COUNTA(Y268:DP271)=0,"01.01.1900",INDEX(Y268:DP268,MATCH(R269,Y269:DP269,0)))</f>
        <v>01.01.1900</v>
      </c>
      <c r="S268" s="78" t="str">
        <f t="shared" ref="S268" si="260">IF(COUNTA(Y268:DP271)=0,"01.01.1900",MAX(Y268:DP268))</f>
        <v>01.01.1900</v>
      </c>
      <c r="T268" s="79"/>
      <c r="U268" s="80" t="str">
        <f t="array" ref="U268">IF(COUNTA(Y268:DP271)=0,"01.01.1900",IF(ISERROR(HLOOKUP(U271,Y271:DP271,1,FALSE)),"01.01.1900",INDEX(Y268:DP268,MATCH(U269&amp;U271,Y269:DP269&amp;Y271:DP271,0))))</f>
        <v>01.01.1900</v>
      </c>
      <c r="V268" s="81" t="str">
        <f>IF(COUNTA(Y268:DP271)=0,"01.01.1900",_xlfn.MAXIFS(Y268:DP268,Y271:DP271,V271))</f>
        <v>01.01.1900</v>
      </c>
      <c r="W268" s="82"/>
      <c r="X268" s="106"/>
      <c r="Y268" s="150"/>
    </row>
    <row r="269" spans="2:25" thickBot="1">
      <c r="B269" s="83"/>
      <c r="C269" s="84"/>
      <c r="D269" s="83"/>
      <c r="E269" s="83"/>
      <c r="F269" s="83"/>
      <c r="G269" s="83"/>
      <c r="H269" s="83"/>
      <c r="I269" s="83"/>
      <c r="J269" s="83"/>
      <c r="K269" s="83"/>
      <c r="L269" s="83"/>
      <c r="M269" s="83"/>
      <c r="N269" s="83"/>
      <c r="O269" s="83"/>
      <c r="P269" s="84"/>
      <c r="Q269" s="217"/>
      <c r="R269" s="85">
        <f>IF(COUNTA(Y268:DP271)=0,0,MIN(Y269:DP269))</f>
        <v>0</v>
      </c>
      <c r="S269" s="86">
        <f t="shared" ref="S269" si="261">IF(COUNTA(Y268:DP271)=0,0,HLOOKUP(S268,Y268:DP271,2,FALSE))</f>
        <v>0</v>
      </c>
      <c r="T269" s="87">
        <f>IF(COUNTA(Y268:DP271)=0,0,AVERAGE(Y269:DP269))</f>
        <v>0</v>
      </c>
      <c r="U269" s="88">
        <f>IF(COUNTA(Y268:DP271)=0,0,_xlfn.MINIFS(Y269:DP269,Y271:DP271,U271))</f>
        <v>0</v>
      </c>
      <c r="V269" s="89">
        <f t="array" ref="V269">IF(COUNTA(Y268:DP271)=0,0,IF(ISERROR(HLOOKUP(V271,Y271:DP271,1,FALSE)),0,INDEX(Y269:DP269,MATCH(V268&amp;V271,Y268:DP268&amp;Y271:DP271,0))))</f>
        <v>0</v>
      </c>
      <c r="W269" s="90">
        <f t="array" ref="W269">IF(COUNTA(Y268:DP271)=0,0,IF(ISERROR(HLOOKUP(W271,Y271:DP271,1,FALSE)),0,AVERAGEIF(Y271:DP271,$W271,Y269:DP269)))</f>
        <v>0</v>
      </c>
      <c r="X269" s="107"/>
      <c r="Y269" s="150"/>
    </row>
    <row r="270" spans="2:25" thickBot="1">
      <c r="B270" s="83"/>
      <c r="C270" s="84"/>
      <c r="D270" s="83"/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83"/>
      <c r="P270" s="84"/>
      <c r="Q270" s="217"/>
      <c r="R270" s="91">
        <f>IF(COUNTA(Y268:DP271)=0,0,HLOOKUP(R269,Y269:DP271,2,FALSE))</f>
        <v>0</v>
      </c>
      <c r="S270" s="92">
        <f t="shared" ref="S270" si="262">IF(COUNTA(Y268:DP271)=0,0,HLOOKUP(S268,Y268:DP271,3,FALSE))</f>
        <v>0</v>
      </c>
      <c r="T270" s="93"/>
      <c r="U270" s="94">
        <f t="array" ref="U270">IF(COUNTA(Y268:DP271)=0,0,IF(ISERROR(HLOOKUP(U271,Y271:DP271,1,FALSE)),0,INDEX(Y270:DP270,MATCH(U269&amp;U271,Y269:DP269&amp;Y271:DP271,0))))</f>
        <v>0</v>
      </c>
      <c r="V270" s="94">
        <f t="array" ref="V270">IF(COUNTA(Y268:DP271)=0,0,IF(ISERROR(HLOOKUP(V271,Y271:DP271,1,FALSE)),0,INDEX(Y270:DP270,MATCH(V269&amp;V271,Y269:DP269&amp;Y271:DP271,0))))</f>
        <v>0</v>
      </c>
      <c r="W270" s="95"/>
      <c r="X270" s="108"/>
      <c r="Y270" s="150"/>
    </row>
    <row r="271" spans="2:25" ht="13.9" thickBot="1">
      <c r="B271" s="96"/>
      <c r="C271" s="97"/>
      <c r="D271" s="96"/>
      <c r="E271" s="96"/>
      <c r="F271" s="96"/>
      <c r="G271" s="96"/>
      <c r="H271" s="96"/>
      <c r="I271" s="96"/>
      <c r="J271" s="96"/>
      <c r="K271" s="96"/>
      <c r="L271" s="96"/>
      <c r="M271" s="96"/>
      <c r="N271" s="96"/>
      <c r="O271" s="96"/>
      <c r="P271" s="97"/>
      <c r="Q271" s="218"/>
      <c r="R271" s="98" t="str">
        <f>IF(COUNTA(Y268:DP271)=0,"none",HLOOKUP(R269,Y269:DP271,3,FALSE))</f>
        <v>none</v>
      </c>
      <c r="S271" s="99" t="str">
        <f t="shared" ref="S271" si="263">IF(COUNTA(Y268:DP271)=0,"none",HLOOKUP(S268,Y268:DP271,4,FALSE))</f>
        <v>none</v>
      </c>
      <c r="T271" s="100"/>
      <c r="U271" s="100" t="str">
        <f t="array" ref="U271">IF(COUNTA(Y268:DP271)=0,"none",IF($U$2="WAHR",$W$3,Abfrage!$F$4))</f>
        <v>none</v>
      </c>
      <c r="V271" s="100" t="str">
        <f t="array" ref="V271">IF(COUNTA(Y268:DP271)=0,"none",IF($U$2="WAHR",$W$3,Abfrage!$F$4))</f>
        <v>none</v>
      </c>
      <c r="W271" s="100" t="str">
        <f t="array" ref="W271">IF(COUNTA(Y268:DP271)=0,"none",IF($U$2="WAHR",$W$3,Abfrage!$F$4))</f>
        <v>none</v>
      </c>
      <c r="X271" s="109"/>
      <c r="Y271" s="150"/>
    </row>
    <row r="272" spans="2:25" thickBot="1">
      <c r="B272" s="75" t="s">
        <v>214</v>
      </c>
      <c r="C272" s="76">
        <v>1000502363</v>
      </c>
      <c r="D272" s="75" t="s">
        <v>95</v>
      </c>
      <c r="E272" s="75" t="s">
        <v>148</v>
      </c>
      <c r="F272" s="75" t="s">
        <v>96</v>
      </c>
      <c r="G272" s="75" t="s">
        <v>96</v>
      </c>
      <c r="H272" s="75" t="s">
        <v>50</v>
      </c>
      <c r="I272" s="75" t="s">
        <v>51</v>
      </c>
      <c r="J272" s="75" t="s">
        <v>215</v>
      </c>
      <c r="K272" s="75"/>
      <c r="L272" s="75"/>
      <c r="M272" s="75"/>
      <c r="N272" s="75"/>
      <c r="O272" s="75"/>
      <c r="P272" s="76"/>
      <c r="Q272" s="216"/>
      <c r="R272" s="77" t="str">
        <f>IF(COUNTA(Y272:DP275)=0,"01.01.1900",INDEX(Y272:DP272,MATCH(R273,Y273:DP273,0)))</f>
        <v>01.01.1900</v>
      </c>
      <c r="S272" s="78" t="str">
        <f t="shared" ref="S272" si="264">IF(COUNTA(Y272:DP275)=0,"01.01.1900",MAX(Y272:DP272))</f>
        <v>01.01.1900</v>
      </c>
      <c r="T272" s="79"/>
      <c r="U272" s="80" t="str">
        <f t="array" ref="U272">IF(COUNTA(Y272:DP275)=0,"01.01.1900",IF(ISERROR(HLOOKUP(U275,Y275:DP275,1,FALSE)),"01.01.1900",INDEX(Y272:DP272,MATCH(U273&amp;U275,Y273:DP273&amp;Y275:DP275,0))))</f>
        <v>01.01.1900</v>
      </c>
      <c r="V272" s="81" t="str">
        <f>IF(COUNTA(Y272:DP275)=0,"01.01.1900",_xlfn.MAXIFS(Y272:DP272,Y275:DP275,V275))</f>
        <v>01.01.1900</v>
      </c>
      <c r="W272" s="82"/>
      <c r="X272" s="106"/>
      <c r="Y272" s="150"/>
    </row>
    <row r="273" spans="2:25" thickBot="1">
      <c r="B273" s="83"/>
      <c r="C273" s="84"/>
      <c r="D273" s="83"/>
      <c r="E273" s="83"/>
      <c r="F273" s="83"/>
      <c r="G273" s="83"/>
      <c r="H273" s="83"/>
      <c r="I273" s="83"/>
      <c r="J273" s="83"/>
      <c r="K273" s="83"/>
      <c r="L273" s="83"/>
      <c r="M273" s="83"/>
      <c r="N273" s="83"/>
      <c r="O273" s="83"/>
      <c r="P273" s="84"/>
      <c r="Q273" s="217"/>
      <c r="R273" s="85">
        <f>IF(COUNTA(Y272:DP275)=0,0,MIN(Y273:DP273))</f>
        <v>0</v>
      </c>
      <c r="S273" s="86">
        <f t="shared" ref="S273" si="265">IF(COUNTA(Y272:DP275)=0,0,HLOOKUP(S272,Y272:DP275,2,FALSE))</f>
        <v>0</v>
      </c>
      <c r="T273" s="87">
        <f>IF(COUNTA(Y272:DP275)=0,0,AVERAGE(Y273:DP273))</f>
        <v>0</v>
      </c>
      <c r="U273" s="88">
        <f>IF(COUNTA(Y272:DP275)=0,0,_xlfn.MINIFS(Y273:DP273,Y275:DP275,U275))</f>
        <v>0</v>
      </c>
      <c r="V273" s="89">
        <f t="array" ref="V273">IF(COUNTA(Y272:DP275)=0,0,IF(ISERROR(HLOOKUP(V275,Y275:DP275,1,FALSE)),0,INDEX(Y273:DP273,MATCH(V272&amp;V275,Y272:DP272&amp;Y275:DP275,0))))</f>
        <v>0</v>
      </c>
      <c r="W273" s="90">
        <f t="array" ref="W273">IF(COUNTA(Y272:DP275)=0,0,IF(ISERROR(HLOOKUP(W275,Y275:DP275,1,FALSE)),0,AVERAGEIF(Y275:DP275,$W275,Y273:DP273)))</f>
        <v>0</v>
      </c>
      <c r="X273" s="107"/>
      <c r="Y273" s="150"/>
    </row>
    <row r="274" spans="2:25" thickBot="1">
      <c r="B274" s="83"/>
      <c r="C274" s="84"/>
      <c r="D274" s="83"/>
      <c r="E274" s="83"/>
      <c r="F274" s="83"/>
      <c r="G274" s="83"/>
      <c r="H274" s="83"/>
      <c r="I274" s="83"/>
      <c r="J274" s="83"/>
      <c r="K274" s="83"/>
      <c r="L274" s="83"/>
      <c r="M274" s="83"/>
      <c r="N274" s="83"/>
      <c r="O274" s="83"/>
      <c r="P274" s="84"/>
      <c r="Q274" s="217"/>
      <c r="R274" s="91">
        <f>IF(COUNTA(Y272:DP275)=0,0,HLOOKUP(R273,Y273:DP275,2,FALSE))</f>
        <v>0</v>
      </c>
      <c r="S274" s="92">
        <f t="shared" ref="S274" si="266">IF(COUNTA(Y272:DP275)=0,0,HLOOKUP(S272,Y272:DP275,3,FALSE))</f>
        <v>0</v>
      </c>
      <c r="T274" s="93"/>
      <c r="U274" s="94">
        <f t="array" ref="U274">IF(COUNTA(Y272:DP275)=0,0,IF(ISERROR(HLOOKUP(U275,Y275:DP275,1,FALSE)),0,INDEX(Y274:DP274,MATCH(U273&amp;U275,Y273:DP273&amp;Y275:DP275,0))))</f>
        <v>0</v>
      </c>
      <c r="V274" s="94">
        <f t="array" ref="V274">IF(COUNTA(Y272:DP275)=0,0,IF(ISERROR(HLOOKUP(V275,Y275:DP275,1,FALSE)),0,INDEX(Y274:DP274,MATCH(V273&amp;V275,Y273:DP273&amp;Y275:DP275,0))))</f>
        <v>0</v>
      </c>
      <c r="W274" s="95"/>
      <c r="X274" s="108"/>
      <c r="Y274" s="150"/>
    </row>
    <row r="275" spans="2:25" ht="13.9" thickBot="1">
      <c r="B275" s="96"/>
      <c r="C275" s="97"/>
      <c r="D275" s="96"/>
      <c r="E275" s="96"/>
      <c r="F275" s="96"/>
      <c r="G275" s="96"/>
      <c r="H275" s="96"/>
      <c r="I275" s="96"/>
      <c r="J275" s="96"/>
      <c r="K275" s="96"/>
      <c r="L275" s="96"/>
      <c r="M275" s="96"/>
      <c r="N275" s="96"/>
      <c r="O275" s="96"/>
      <c r="P275" s="97"/>
      <c r="Q275" s="218"/>
      <c r="R275" s="98" t="str">
        <f>IF(COUNTA(Y272:DP275)=0,"none",HLOOKUP(R273,Y273:DP275,3,FALSE))</f>
        <v>none</v>
      </c>
      <c r="S275" s="99" t="str">
        <f t="shared" ref="S275" si="267">IF(COUNTA(Y272:DP275)=0,"none",HLOOKUP(S272,Y272:DP275,4,FALSE))</f>
        <v>none</v>
      </c>
      <c r="T275" s="100"/>
      <c r="U275" s="100" t="str">
        <f t="array" ref="U275">IF(COUNTA(Y272:DP275)=0,"none",IF($U$2="WAHR",$W$3,Abfrage!$F$4))</f>
        <v>none</v>
      </c>
      <c r="V275" s="100" t="str">
        <f t="array" ref="V275">IF(COUNTA(Y272:DP275)=0,"none",IF($U$2="WAHR",$W$3,Abfrage!$F$4))</f>
        <v>none</v>
      </c>
      <c r="W275" s="100" t="str">
        <f t="array" ref="W275">IF(COUNTA(Y272:DP275)=0,"none",IF($U$2="WAHR",$W$3,Abfrage!$F$4))</f>
        <v>none</v>
      </c>
      <c r="X275" s="109"/>
      <c r="Y275" s="150"/>
    </row>
    <row r="276" spans="2:25" thickBot="1">
      <c r="B276" s="75" t="s">
        <v>216</v>
      </c>
      <c r="C276" s="76">
        <v>1000501765</v>
      </c>
      <c r="D276" s="75" t="s">
        <v>217</v>
      </c>
      <c r="E276" s="75" t="s">
        <v>218</v>
      </c>
      <c r="F276" s="75" t="s">
        <v>218</v>
      </c>
      <c r="G276" s="75" t="s">
        <v>219</v>
      </c>
      <c r="H276" s="75" t="s">
        <v>220</v>
      </c>
      <c r="I276" s="75" t="s">
        <v>221</v>
      </c>
      <c r="J276" s="75">
        <v>74271318</v>
      </c>
      <c r="K276" s="75"/>
      <c r="L276" s="75"/>
      <c r="M276" s="75"/>
      <c r="N276" s="75"/>
      <c r="O276" s="75"/>
      <c r="P276" s="76"/>
      <c r="Q276" s="216"/>
      <c r="R276" s="77" t="str">
        <f>IF(COUNTA(Y276:DP279)=0,"01.01.1900",INDEX(Y276:DP276,MATCH(R277,Y277:DP277,0)))</f>
        <v>01.01.1900</v>
      </c>
      <c r="S276" s="78" t="str">
        <f t="shared" ref="S276" si="268">IF(COUNTA(Y276:DP279)=0,"01.01.1900",MAX(Y276:DP276))</f>
        <v>01.01.1900</v>
      </c>
      <c r="T276" s="79"/>
      <c r="U276" s="80" t="str">
        <f t="array" ref="U276">IF(COUNTA(Y276:DP279)=0,"01.01.1900",IF(ISERROR(HLOOKUP(U279,Y279:DP279,1,FALSE)),"01.01.1900",INDEX(Y276:DP276,MATCH(U277&amp;U279,Y277:DP277&amp;Y279:DP279,0))))</f>
        <v>01.01.1900</v>
      </c>
      <c r="V276" s="81" t="str">
        <f>IF(COUNTA(Y276:DP279)=0,"01.01.1900",_xlfn.MAXIFS(Y276:DP276,Y279:DP279,V279))</f>
        <v>01.01.1900</v>
      </c>
      <c r="W276" s="82"/>
      <c r="X276" s="106"/>
      <c r="Y276" s="150"/>
    </row>
    <row r="277" spans="2:25" thickBot="1">
      <c r="B277" s="83"/>
      <c r="C277" s="84"/>
      <c r="D277" s="83"/>
      <c r="E277" s="83"/>
      <c r="F277" s="83"/>
      <c r="G277" s="83"/>
      <c r="H277" s="83"/>
      <c r="I277" s="83"/>
      <c r="J277" s="83"/>
      <c r="K277" s="83"/>
      <c r="L277" s="83"/>
      <c r="M277" s="83"/>
      <c r="N277" s="83"/>
      <c r="O277" s="83"/>
      <c r="P277" s="84"/>
      <c r="Q277" s="217"/>
      <c r="R277" s="85">
        <f>IF(COUNTA(Y276:DP279)=0,0,MIN(Y277:DP277))</f>
        <v>0</v>
      </c>
      <c r="S277" s="86">
        <f t="shared" ref="S277" si="269">IF(COUNTA(Y276:DP279)=0,0,HLOOKUP(S276,Y276:DP279,2,FALSE))</f>
        <v>0</v>
      </c>
      <c r="T277" s="87">
        <f>IF(COUNTA(Y276:DP279)=0,0,AVERAGE(Y277:DP277))</f>
        <v>0</v>
      </c>
      <c r="U277" s="88">
        <f>IF(COUNTA(Y276:DP279)=0,0,_xlfn.MINIFS(Y277:DP277,Y279:DP279,U279))</f>
        <v>0</v>
      </c>
      <c r="V277" s="89">
        <f t="array" ref="V277">IF(COUNTA(Y276:DP279)=0,0,IF(ISERROR(HLOOKUP(V279,Y279:DP279,1,FALSE)),0,INDEX(Y277:DP277,MATCH(V276&amp;V279,Y276:DP276&amp;Y279:DP279,0))))</f>
        <v>0</v>
      </c>
      <c r="W277" s="90">
        <f t="array" ref="W277">IF(COUNTA(Y276:DP279)=0,0,IF(ISERROR(HLOOKUP(W279,Y279:DP279,1,FALSE)),0,AVERAGEIF(Y279:DP279,$W279,Y277:DP277)))</f>
        <v>0</v>
      </c>
      <c r="X277" s="107"/>
      <c r="Y277" s="150"/>
    </row>
    <row r="278" spans="2:25" thickBot="1">
      <c r="B278" s="83"/>
      <c r="C278" s="84"/>
      <c r="D278" s="83"/>
      <c r="E278" s="83"/>
      <c r="F278" s="83"/>
      <c r="G278" s="83"/>
      <c r="H278" s="83"/>
      <c r="I278" s="83"/>
      <c r="J278" s="83"/>
      <c r="K278" s="83"/>
      <c r="L278" s="83"/>
      <c r="M278" s="83"/>
      <c r="N278" s="83"/>
      <c r="O278" s="83"/>
      <c r="P278" s="84"/>
      <c r="Q278" s="217"/>
      <c r="R278" s="91">
        <f>IF(COUNTA(Y276:DP279)=0,0,HLOOKUP(R277,Y277:DP279,2,FALSE))</f>
        <v>0</v>
      </c>
      <c r="S278" s="92">
        <f t="shared" ref="S278" si="270">IF(COUNTA(Y276:DP279)=0,0,HLOOKUP(S276,Y276:DP279,3,FALSE))</f>
        <v>0</v>
      </c>
      <c r="T278" s="93"/>
      <c r="U278" s="94">
        <f t="array" ref="U278">IF(COUNTA(Y276:DP279)=0,0,IF(ISERROR(HLOOKUP(U279,Y279:DP279,1,FALSE)),0,INDEX(Y278:DP278,MATCH(U277&amp;U279,Y277:DP277&amp;Y279:DP279,0))))</f>
        <v>0</v>
      </c>
      <c r="V278" s="94">
        <f t="array" ref="V278">IF(COUNTA(Y276:DP279)=0,0,IF(ISERROR(HLOOKUP(V279,Y279:DP279,1,FALSE)),0,INDEX(Y278:DP278,MATCH(V277&amp;V279,Y277:DP277&amp;Y279:DP279,0))))</f>
        <v>0</v>
      </c>
      <c r="W278" s="95"/>
      <c r="X278" s="108"/>
      <c r="Y278" s="150"/>
    </row>
    <row r="279" spans="2:25" ht="13.9" thickBot="1">
      <c r="B279" s="96"/>
      <c r="C279" s="97"/>
      <c r="D279" s="96"/>
      <c r="E279" s="96"/>
      <c r="F279" s="96"/>
      <c r="G279" s="96"/>
      <c r="H279" s="96"/>
      <c r="I279" s="96"/>
      <c r="J279" s="96"/>
      <c r="K279" s="96"/>
      <c r="L279" s="96"/>
      <c r="M279" s="96"/>
      <c r="N279" s="96"/>
      <c r="O279" s="96"/>
      <c r="P279" s="97"/>
      <c r="Q279" s="218"/>
      <c r="R279" s="98" t="str">
        <f>IF(COUNTA(Y276:DP279)=0,"none",HLOOKUP(R277,Y277:DP279,3,FALSE))</f>
        <v>none</v>
      </c>
      <c r="S279" s="99" t="str">
        <f t="shared" ref="S279" si="271">IF(COUNTA(Y276:DP279)=0,"none",HLOOKUP(S276,Y276:DP279,4,FALSE))</f>
        <v>none</v>
      </c>
      <c r="T279" s="100"/>
      <c r="U279" s="100" t="str">
        <f t="array" ref="U279">IF(COUNTA(Y276:DP279)=0,"none",IF($U$2="WAHR",$W$3,Abfrage!$F$4))</f>
        <v>none</v>
      </c>
      <c r="V279" s="100" t="str">
        <f t="array" ref="V279">IF(COUNTA(Y276:DP279)=0,"none",IF($U$2="WAHR",$W$3,Abfrage!$F$4))</f>
        <v>none</v>
      </c>
      <c r="W279" s="100" t="str">
        <f t="array" ref="W279">IF(COUNTA(Y276:DP279)=0,"none",IF($U$2="WAHR",$W$3,Abfrage!$F$4))</f>
        <v>none</v>
      </c>
      <c r="X279" s="109"/>
      <c r="Y279" s="150"/>
    </row>
    <row r="280" spans="2:25" thickBot="1">
      <c r="B280" s="75" t="s">
        <v>222</v>
      </c>
      <c r="C280" s="76">
        <v>1000497641</v>
      </c>
      <c r="D280" s="75" t="s">
        <v>217</v>
      </c>
      <c r="E280" s="75" t="s">
        <v>218</v>
      </c>
      <c r="F280" s="75" t="s">
        <v>218</v>
      </c>
      <c r="G280" s="75" t="s">
        <v>219</v>
      </c>
      <c r="H280" s="75" t="s">
        <v>220</v>
      </c>
      <c r="I280" s="75" t="s">
        <v>221</v>
      </c>
      <c r="J280" s="75">
        <v>74271358</v>
      </c>
      <c r="K280" s="75"/>
      <c r="L280" s="75"/>
      <c r="M280" s="75"/>
      <c r="N280" s="75"/>
      <c r="O280" s="75"/>
      <c r="P280" s="76"/>
      <c r="Q280" s="216"/>
      <c r="R280" s="77" t="str">
        <f>IF(COUNTA(Y280:DP283)=0,"01.01.1900",INDEX(Y280:DP280,MATCH(R281,Y281:DP281,0)))</f>
        <v>01.01.1900</v>
      </c>
      <c r="S280" s="78" t="str">
        <f t="shared" ref="S280" si="272">IF(COUNTA(Y280:DP283)=0,"01.01.1900",MAX(Y280:DP280))</f>
        <v>01.01.1900</v>
      </c>
      <c r="T280" s="79"/>
      <c r="U280" s="80" t="str">
        <f t="array" ref="U280">IF(COUNTA(Y280:DP283)=0,"01.01.1900",IF(ISERROR(HLOOKUP(U283,Y283:DP283,1,FALSE)),"01.01.1900",INDEX(Y280:DP280,MATCH(U281&amp;U283,Y281:DP281&amp;Y283:DP283,0))))</f>
        <v>01.01.1900</v>
      </c>
      <c r="V280" s="81" t="str">
        <f>IF(COUNTA(Y280:DP283)=0,"01.01.1900",_xlfn.MAXIFS(Y280:DP280,Y283:DP283,V283))</f>
        <v>01.01.1900</v>
      </c>
      <c r="W280" s="82"/>
      <c r="X280" s="106"/>
      <c r="Y280" s="150"/>
    </row>
    <row r="281" spans="2:25" thickBot="1">
      <c r="B281" s="83"/>
      <c r="C281" s="84"/>
      <c r="D281" s="83"/>
      <c r="E281" s="83"/>
      <c r="F281" s="83"/>
      <c r="G281" s="83"/>
      <c r="H281" s="83"/>
      <c r="I281" s="83"/>
      <c r="J281" s="83"/>
      <c r="K281" s="83"/>
      <c r="L281" s="83"/>
      <c r="M281" s="83"/>
      <c r="N281" s="83"/>
      <c r="O281" s="83"/>
      <c r="P281" s="84"/>
      <c r="Q281" s="217"/>
      <c r="R281" s="85">
        <f>IF(COUNTA(Y280:DP283)=0,0,MIN(Y281:DP281))</f>
        <v>0</v>
      </c>
      <c r="S281" s="86">
        <f t="shared" ref="S281" si="273">IF(COUNTA(Y280:DP283)=0,0,HLOOKUP(S280,Y280:DP283,2,FALSE))</f>
        <v>0</v>
      </c>
      <c r="T281" s="87">
        <f>IF(COUNTA(Y280:DP283)=0,0,AVERAGE(Y281:DP281))</f>
        <v>0</v>
      </c>
      <c r="U281" s="88">
        <f>IF(COUNTA(Y280:DP283)=0,0,_xlfn.MINIFS(Y281:DP281,Y283:DP283,U283))</f>
        <v>0</v>
      </c>
      <c r="V281" s="89">
        <f t="array" ref="V281">IF(COUNTA(Y280:DP283)=0,0,IF(ISERROR(HLOOKUP(V283,Y283:DP283,1,FALSE)),0,INDEX(Y281:DP281,MATCH(V280&amp;V283,Y280:DP280&amp;Y283:DP283,0))))</f>
        <v>0</v>
      </c>
      <c r="W281" s="90">
        <f t="array" ref="W281">IF(COUNTA(Y280:DP283)=0,0,IF(ISERROR(HLOOKUP(W283,Y283:DP283,1,FALSE)),0,AVERAGEIF(Y283:DP283,$W283,Y281:DP281)))</f>
        <v>0</v>
      </c>
      <c r="X281" s="107"/>
      <c r="Y281" s="150"/>
    </row>
    <row r="282" spans="2:25" thickBot="1">
      <c r="B282" s="83"/>
      <c r="C282" s="84"/>
      <c r="D282" s="83"/>
      <c r="E282" s="83"/>
      <c r="F282" s="83"/>
      <c r="G282" s="83"/>
      <c r="H282" s="83"/>
      <c r="I282" s="83"/>
      <c r="J282" s="83"/>
      <c r="K282" s="83"/>
      <c r="L282" s="83"/>
      <c r="M282" s="83"/>
      <c r="N282" s="83"/>
      <c r="O282" s="83"/>
      <c r="P282" s="84"/>
      <c r="Q282" s="217"/>
      <c r="R282" s="91">
        <f>IF(COUNTA(Y280:DP283)=0,0,HLOOKUP(R281,Y281:DP283,2,FALSE))</f>
        <v>0</v>
      </c>
      <c r="S282" s="92">
        <f t="shared" ref="S282" si="274">IF(COUNTA(Y280:DP283)=0,0,HLOOKUP(S280,Y280:DP283,3,FALSE))</f>
        <v>0</v>
      </c>
      <c r="T282" s="93"/>
      <c r="U282" s="94">
        <f t="array" ref="U282">IF(COUNTA(Y280:DP283)=0,0,IF(ISERROR(HLOOKUP(U283,Y283:DP283,1,FALSE)),0,INDEX(Y282:DP282,MATCH(U281&amp;U283,Y281:DP281&amp;Y283:DP283,0))))</f>
        <v>0</v>
      </c>
      <c r="V282" s="94">
        <f t="array" ref="V282">IF(COUNTA(Y280:DP283)=0,0,IF(ISERROR(HLOOKUP(V283,Y283:DP283,1,FALSE)),0,INDEX(Y282:DP282,MATCH(V281&amp;V283,Y281:DP281&amp;Y283:DP283,0))))</f>
        <v>0</v>
      </c>
      <c r="W282" s="95"/>
      <c r="X282" s="108"/>
      <c r="Y282" s="150"/>
    </row>
    <row r="283" spans="2:25" ht="13.9" thickBot="1">
      <c r="B283" s="96"/>
      <c r="C283" s="97"/>
      <c r="D283" s="96"/>
      <c r="E283" s="96"/>
      <c r="F283" s="96"/>
      <c r="G283" s="96"/>
      <c r="H283" s="96"/>
      <c r="I283" s="96"/>
      <c r="J283" s="96"/>
      <c r="K283" s="96"/>
      <c r="L283" s="96"/>
      <c r="M283" s="96"/>
      <c r="N283" s="96"/>
      <c r="O283" s="96"/>
      <c r="P283" s="97"/>
      <c r="Q283" s="218"/>
      <c r="R283" s="98" t="str">
        <f>IF(COUNTA(Y280:DP283)=0,"none",HLOOKUP(R281,Y281:DP283,3,FALSE))</f>
        <v>none</v>
      </c>
      <c r="S283" s="99" t="str">
        <f t="shared" ref="S283" si="275">IF(COUNTA(Y280:DP283)=0,"none",HLOOKUP(S280,Y280:DP283,4,FALSE))</f>
        <v>none</v>
      </c>
      <c r="T283" s="100"/>
      <c r="U283" s="100" t="str">
        <f t="array" ref="U283">IF(COUNTA(Y280:DP283)=0,"none",IF($U$2="WAHR",$W$3,Abfrage!$F$4))</f>
        <v>none</v>
      </c>
      <c r="V283" s="100" t="str">
        <f t="array" ref="V283">IF(COUNTA(Y280:DP283)=0,"none",IF($U$2="WAHR",$W$3,Abfrage!$F$4))</f>
        <v>none</v>
      </c>
      <c r="W283" s="100" t="str">
        <f t="array" ref="W283">IF(COUNTA(Y280:DP283)=0,"none",IF($U$2="WAHR",$W$3,Abfrage!$F$4))</f>
        <v>none</v>
      </c>
      <c r="X283" s="109"/>
      <c r="Y283" s="150"/>
    </row>
    <row r="284" spans="2:25" thickBot="1">
      <c r="B284" s="75" t="s">
        <v>223</v>
      </c>
      <c r="C284" s="76">
        <v>1000494991</v>
      </c>
      <c r="D284" s="75" t="s">
        <v>95</v>
      </c>
      <c r="E284" s="75" t="s">
        <v>96</v>
      </c>
      <c r="F284" s="75" t="s">
        <v>97</v>
      </c>
      <c r="G284" s="75" t="s">
        <v>224</v>
      </c>
      <c r="H284" s="75" t="s">
        <v>44</v>
      </c>
      <c r="I284" s="75" t="s">
        <v>51</v>
      </c>
      <c r="J284" s="75" t="s">
        <v>225</v>
      </c>
      <c r="K284" s="75"/>
      <c r="L284" s="75"/>
      <c r="M284" s="75"/>
      <c r="N284" s="75"/>
      <c r="O284" s="75"/>
      <c r="P284" s="76"/>
      <c r="Q284" s="216"/>
      <c r="R284" s="77" t="str">
        <f>IF(COUNTA(Y284:DP287)=0,"01.01.1900",INDEX(Y284:DP284,MATCH(R285,Y285:DP285,0)))</f>
        <v>01.01.1900</v>
      </c>
      <c r="S284" s="78" t="str">
        <f t="shared" ref="S284" si="276">IF(COUNTA(Y284:DP287)=0,"01.01.1900",MAX(Y284:DP284))</f>
        <v>01.01.1900</v>
      </c>
      <c r="T284" s="79"/>
      <c r="U284" s="80" t="str">
        <f t="array" ref="U284">IF(COUNTA(Y284:DP287)=0,"01.01.1900",IF(ISERROR(HLOOKUP(U287,Y287:DP287,1,FALSE)),"01.01.1900",INDEX(Y284:DP284,MATCH(U285&amp;U287,Y285:DP285&amp;Y287:DP287,0))))</f>
        <v>01.01.1900</v>
      </c>
      <c r="V284" s="81" t="str">
        <f>IF(COUNTA(Y284:DP287)=0,"01.01.1900",_xlfn.MAXIFS(Y284:DP284,Y287:DP287,V287))</f>
        <v>01.01.1900</v>
      </c>
      <c r="W284" s="82"/>
      <c r="X284" s="106"/>
      <c r="Y284" s="150"/>
    </row>
    <row r="285" spans="2:25" thickBot="1">
      <c r="B285" s="83"/>
      <c r="C285" s="84"/>
      <c r="D285" s="83"/>
      <c r="E285" s="83"/>
      <c r="F285" s="83"/>
      <c r="G285" s="83"/>
      <c r="H285" s="83"/>
      <c r="I285" s="83"/>
      <c r="J285" s="83"/>
      <c r="K285" s="83"/>
      <c r="L285" s="83"/>
      <c r="M285" s="83"/>
      <c r="N285" s="83"/>
      <c r="O285" s="83"/>
      <c r="P285" s="84"/>
      <c r="Q285" s="217"/>
      <c r="R285" s="85">
        <f>IF(COUNTA(Y284:DP287)=0,0,MIN(Y285:DP285))</f>
        <v>0</v>
      </c>
      <c r="S285" s="86">
        <f t="shared" ref="S285" si="277">IF(COUNTA(Y284:DP287)=0,0,HLOOKUP(S284,Y284:DP287,2,FALSE))</f>
        <v>0</v>
      </c>
      <c r="T285" s="87">
        <f>IF(COUNTA(Y284:DP287)=0,0,AVERAGE(Y285:DP285))</f>
        <v>0</v>
      </c>
      <c r="U285" s="88">
        <f>IF(COUNTA(Y284:DP287)=0,0,_xlfn.MINIFS(Y285:DP285,Y287:DP287,U287))</f>
        <v>0</v>
      </c>
      <c r="V285" s="89">
        <f t="array" ref="V285">IF(COUNTA(Y284:DP287)=0,0,IF(ISERROR(HLOOKUP(V287,Y287:DP287,1,FALSE)),0,INDEX(Y285:DP285,MATCH(V284&amp;V287,Y284:DP284&amp;Y287:DP287,0))))</f>
        <v>0</v>
      </c>
      <c r="W285" s="90">
        <f t="array" ref="W285">IF(COUNTA(Y284:DP287)=0,0,IF(ISERROR(HLOOKUP(W287,Y287:DP287,1,FALSE)),0,AVERAGEIF(Y287:DP287,$W287,Y285:DP285)))</f>
        <v>0</v>
      </c>
      <c r="X285" s="107"/>
      <c r="Y285" s="150"/>
    </row>
    <row r="286" spans="2:25" thickBot="1">
      <c r="B286" s="83"/>
      <c r="C286" s="84"/>
      <c r="D286" s="83"/>
      <c r="E286" s="83"/>
      <c r="F286" s="83"/>
      <c r="G286" s="83"/>
      <c r="H286" s="83"/>
      <c r="I286" s="83"/>
      <c r="J286" s="83"/>
      <c r="K286" s="83"/>
      <c r="L286" s="83"/>
      <c r="M286" s="83"/>
      <c r="N286" s="83"/>
      <c r="O286" s="83"/>
      <c r="P286" s="84"/>
      <c r="Q286" s="217"/>
      <c r="R286" s="91">
        <f>IF(COUNTA(Y284:DP287)=0,0,HLOOKUP(R285,Y285:DP287,2,FALSE))</f>
        <v>0</v>
      </c>
      <c r="S286" s="92">
        <f t="shared" ref="S286" si="278">IF(COUNTA(Y284:DP287)=0,0,HLOOKUP(S284,Y284:DP287,3,FALSE))</f>
        <v>0</v>
      </c>
      <c r="T286" s="93"/>
      <c r="U286" s="94">
        <f t="array" ref="U286">IF(COUNTA(Y284:DP287)=0,0,IF(ISERROR(HLOOKUP(U287,Y287:DP287,1,FALSE)),0,INDEX(Y286:DP286,MATCH(U285&amp;U287,Y285:DP285&amp;Y287:DP287,0))))</f>
        <v>0</v>
      </c>
      <c r="V286" s="94">
        <f t="array" ref="V286">IF(COUNTA(Y284:DP287)=0,0,IF(ISERROR(HLOOKUP(V287,Y287:DP287,1,FALSE)),0,INDEX(Y286:DP286,MATCH(V285&amp;V287,Y285:DP285&amp;Y287:DP287,0))))</f>
        <v>0</v>
      </c>
      <c r="W286" s="95"/>
      <c r="X286" s="108"/>
      <c r="Y286" s="150"/>
    </row>
    <row r="287" spans="2:25" ht="13.9" thickBot="1">
      <c r="B287" s="96"/>
      <c r="C287" s="97"/>
      <c r="D287" s="96"/>
      <c r="E287" s="96"/>
      <c r="F287" s="96"/>
      <c r="G287" s="96"/>
      <c r="H287" s="96"/>
      <c r="I287" s="96"/>
      <c r="J287" s="96"/>
      <c r="K287" s="96"/>
      <c r="L287" s="96"/>
      <c r="M287" s="96"/>
      <c r="N287" s="96"/>
      <c r="O287" s="96"/>
      <c r="P287" s="97"/>
      <c r="Q287" s="218"/>
      <c r="R287" s="98" t="str">
        <f>IF(COUNTA(Y284:DP287)=0,"none",HLOOKUP(R285,Y285:DP287,3,FALSE))</f>
        <v>none</v>
      </c>
      <c r="S287" s="99" t="str">
        <f t="shared" ref="S287" si="279">IF(COUNTA(Y284:DP287)=0,"none",HLOOKUP(S284,Y284:DP287,4,FALSE))</f>
        <v>none</v>
      </c>
      <c r="T287" s="100"/>
      <c r="U287" s="100" t="str">
        <f t="array" ref="U287">IF(COUNTA(Y284:DP287)=0,"none",IF($U$2="WAHR",$W$3,Abfrage!$F$4))</f>
        <v>none</v>
      </c>
      <c r="V287" s="100" t="str">
        <f t="array" ref="V287">IF(COUNTA(Y284:DP287)=0,"none",IF($U$2="WAHR",$W$3,Abfrage!$F$4))</f>
        <v>none</v>
      </c>
      <c r="W287" s="100" t="str">
        <f t="array" ref="W287">IF(COUNTA(Y284:DP287)=0,"none",IF($U$2="WAHR",$W$3,Abfrage!$F$4))</f>
        <v>none</v>
      </c>
      <c r="X287" s="109"/>
      <c r="Y287" s="150"/>
    </row>
    <row r="288" spans="2:25" thickBot="1">
      <c r="B288" s="75" t="s">
        <v>226</v>
      </c>
      <c r="C288" s="76">
        <v>1000494989</v>
      </c>
      <c r="D288" s="75" t="s">
        <v>95</v>
      </c>
      <c r="E288" s="75" t="s">
        <v>96</v>
      </c>
      <c r="F288" s="75" t="s">
        <v>97</v>
      </c>
      <c r="G288" s="75" t="s">
        <v>224</v>
      </c>
      <c r="H288" s="75" t="s">
        <v>44</v>
      </c>
      <c r="I288" s="75" t="s">
        <v>51</v>
      </c>
      <c r="J288" s="75" t="s">
        <v>227</v>
      </c>
      <c r="K288" s="75"/>
      <c r="L288" s="75"/>
      <c r="M288" s="75"/>
      <c r="N288" s="75"/>
      <c r="O288" s="75"/>
      <c r="P288" s="76"/>
      <c r="Q288" s="216"/>
      <c r="R288" s="77" t="str">
        <f>IF(COUNTA(Y288:DP291)=0,"01.01.1900",INDEX(Y288:DP288,MATCH(R289,Y289:DP289,0)))</f>
        <v>01.01.1900</v>
      </c>
      <c r="S288" s="78" t="str">
        <f t="shared" ref="S288" si="280">IF(COUNTA(Y288:DP291)=0,"01.01.1900",MAX(Y288:DP288))</f>
        <v>01.01.1900</v>
      </c>
      <c r="T288" s="79"/>
      <c r="U288" s="80" t="str">
        <f t="array" ref="U288">IF(COUNTA(Y288:DP291)=0,"01.01.1900",IF(ISERROR(HLOOKUP(U291,Y291:DP291,1,FALSE)),"01.01.1900",INDEX(Y288:DP288,MATCH(U289&amp;U291,Y289:DP289&amp;Y291:DP291,0))))</f>
        <v>01.01.1900</v>
      </c>
      <c r="V288" s="81" t="str">
        <f>IF(COUNTA(Y288:DP291)=0,"01.01.1900",_xlfn.MAXIFS(Y288:DP288,Y291:DP291,V291))</f>
        <v>01.01.1900</v>
      </c>
      <c r="W288" s="82"/>
      <c r="X288" s="106"/>
      <c r="Y288" s="150"/>
    </row>
    <row r="289" spans="2:26" thickBot="1">
      <c r="B289" s="83"/>
      <c r="C289" s="84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83"/>
      <c r="P289" s="84"/>
      <c r="Q289" s="217"/>
      <c r="R289" s="85">
        <f>IF(COUNTA(Y288:DP291)=0,0,MIN(Y289:DP289))</f>
        <v>0</v>
      </c>
      <c r="S289" s="86">
        <f t="shared" ref="S289" si="281">IF(COUNTA(Y288:DP291)=0,0,HLOOKUP(S288,Y288:DP291,2,FALSE))</f>
        <v>0</v>
      </c>
      <c r="T289" s="87">
        <f>IF(COUNTA(Y288:DP291)=0,0,AVERAGE(Y289:DP289))</f>
        <v>0</v>
      </c>
      <c r="U289" s="88">
        <f>IF(COUNTA(Y288:DP291)=0,0,_xlfn.MINIFS(Y289:DP289,Y291:DP291,U291))</f>
        <v>0</v>
      </c>
      <c r="V289" s="89">
        <f t="array" ref="V289">IF(COUNTA(Y288:DP291)=0,0,IF(ISERROR(HLOOKUP(V291,Y291:DP291,1,FALSE)),0,INDEX(Y289:DP289,MATCH(V288&amp;V291,Y288:DP288&amp;Y291:DP291,0))))</f>
        <v>0</v>
      </c>
      <c r="W289" s="90">
        <f t="array" ref="W289">IF(COUNTA(Y288:DP291)=0,0,IF(ISERROR(HLOOKUP(W291,Y291:DP291,1,FALSE)),0,AVERAGEIF(Y291:DP291,$W291,Y289:DP289)))</f>
        <v>0</v>
      </c>
      <c r="X289" s="107"/>
      <c r="Y289" s="150"/>
    </row>
    <row r="290" spans="2:26" thickBot="1">
      <c r="B290" s="83"/>
      <c r="C290" s="84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83"/>
      <c r="P290" s="84"/>
      <c r="Q290" s="217"/>
      <c r="R290" s="91">
        <f>IF(COUNTA(Y288:DP291)=0,0,HLOOKUP(R289,Y289:DP291,2,FALSE))</f>
        <v>0</v>
      </c>
      <c r="S290" s="92">
        <f t="shared" ref="S290" si="282">IF(COUNTA(Y288:DP291)=0,0,HLOOKUP(S288,Y288:DP291,3,FALSE))</f>
        <v>0</v>
      </c>
      <c r="T290" s="93"/>
      <c r="U290" s="94">
        <f t="array" ref="U290">IF(COUNTA(Y288:DP291)=0,0,IF(ISERROR(HLOOKUP(U291,Y291:DP291,1,FALSE)),0,INDEX(Y290:DP290,MATCH(U289&amp;U291,Y289:DP289&amp;Y291:DP291,0))))</f>
        <v>0</v>
      </c>
      <c r="V290" s="94">
        <f t="array" ref="V290">IF(COUNTA(Y288:DP291)=0,0,IF(ISERROR(HLOOKUP(V291,Y291:DP291,1,FALSE)),0,INDEX(Y290:DP290,MATCH(V289&amp;V291,Y289:DP289&amp;Y291:DP291,0))))</f>
        <v>0</v>
      </c>
      <c r="W290" s="95"/>
      <c r="X290" s="108"/>
      <c r="Y290" s="150"/>
    </row>
    <row r="291" spans="2:26" ht="13.9" thickBot="1">
      <c r="B291" s="96"/>
      <c r="C291" s="97"/>
      <c r="D291" s="96"/>
      <c r="E291" s="96"/>
      <c r="F291" s="96"/>
      <c r="G291" s="96"/>
      <c r="H291" s="96"/>
      <c r="I291" s="96"/>
      <c r="J291" s="96"/>
      <c r="K291" s="96"/>
      <c r="L291" s="96"/>
      <c r="M291" s="96"/>
      <c r="N291" s="96"/>
      <c r="O291" s="96"/>
      <c r="P291" s="97"/>
      <c r="Q291" s="218"/>
      <c r="R291" s="98" t="str">
        <f>IF(COUNTA(Y288:DP291)=0,"none",HLOOKUP(R289,Y289:DP291,3,FALSE))</f>
        <v>none</v>
      </c>
      <c r="S291" s="99" t="str">
        <f t="shared" ref="S291" si="283">IF(COUNTA(Y288:DP291)=0,"none",HLOOKUP(S288,Y288:DP291,4,FALSE))</f>
        <v>none</v>
      </c>
      <c r="T291" s="100"/>
      <c r="U291" s="100" t="str">
        <f t="array" ref="U291">IF(COUNTA(Y288:DP291)=0,"none",IF($U$2="WAHR",$W$3,Abfrage!$F$4))</f>
        <v>none</v>
      </c>
      <c r="V291" s="100" t="str">
        <f t="array" ref="V291">IF(COUNTA(Y288:DP291)=0,"none",IF($U$2="WAHR",$W$3,Abfrage!$F$4))</f>
        <v>none</v>
      </c>
      <c r="W291" s="100" t="str">
        <f t="array" ref="W291">IF(COUNTA(Y288:DP291)=0,"none",IF($U$2="WAHR",$W$3,Abfrage!$F$4))</f>
        <v>none</v>
      </c>
      <c r="X291" s="109"/>
      <c r="Y291" s="150"/>
    </row>
    <row r="292" spans="2:26" thickBot="1">
      <c r="B292" s="75" t="s">
        <v>228</v>
      </c>
      <c r="C292" s="76">
        <v>1000494988</v>
      </c>
      <c r="D292" s="75" t="s">
        <v>95</v>
      </c>
      <c r="E292" s="75" t="s">
        <v>96</v>
      </c>
      <c r="F292" s="75" t="s">
        <v>97</v>
      </c>
      <c r="G292" s="75" t="s">
        <v>229</v>
      </c>
      <c r="H292" s="75" t="s">
        <v>230</v>
      </c>
      <c r="I292" s="75" t="s">
        <v>51</v>
      </c>
      <c r="J292" s="75" t="s">
        <v>231</v>
      </c>
      <c r="K292" s="75"/>
      <c r="L292" s="75"/>
      <c r="M292" s="75"/>
      <c r="N292" s="75"/>
      <c r="O292" s="75"/>
      <c r="P292" s="76"/>
      <c r="Q292" s="216"/>
      <c r="R292" s="77" t="str">
        <f>IF(COUNTA(Y292:DP295)=0,"01.01.1900",INDEX(Y292:DP292,MATCH(R293,Y293:DP293,0)))</f>
        <v>01.01.1900</v>
      </c>
      <c r="S292" s="78" t="str">
        <f t="shared" ref="S292" si="284">IF(COUNTA(Y292:DP295)=0,"01.01.1900",MAX(Y292:DP292))</f>
        <v>01.01.1900</v>
      </c>
      <c r="T292" s="79"/>
      <c r="U292" s="80" t="str">
        <f t="array" ref="U292">IF(COUNTA(Y292:DP295)=0,"01.01.1900",IF(ISERROR(HLOOKUP(U295,Y295:DP295,1,FALSE)),"01.01.1900",INDEX(Y292:DP292,MATCH(U293&amp;U295,Y293:DP293&amp;Y295:DP295,0))))</f>
        <v>01.01.1900</v>
      </c>
      <c r="V292" s="81" t="str">
        <f>IF(COUNTA(Y292:DP295)=0,"01.01.1900",_xlfn.MAXIFS(Y292:DP292,Y295:DP295,V295))</f>
        <v>01.01.1900</v>
      </c>
      <c r="W292" s="82"/>
      <c r="X292" s="106"/>
      <c r="Y292" s="150"/>
    </row>
    <row r="293" spans="2:26" thickBot="1">
      <c r="B293" s="83"/>
      <c r="C293" s="84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83"/>
      <c r="P293" s="84"/>
      <c r="Q293" s="217"/>
      <c r="R293" s="85">
        <f>IF(COUNTA(Y292:DP295)=0,0,MIN(Y293:DP293))</f>
        <v>0</v>
      </c>
      <c r="S293" s="86">
        <f t="shared" ref="S293" si="285">IF(COUNTA(Y292:DP295)=0,0,HLOOKUP(S292,Y292:DP295,2,FALSE))</f>
        <v>0</v>
      </c>
      <c r="T293" s="87">
        <f>IF(COUNTA(Y292:DP295)=0,0,AVERAGE(Y293:DP293))</f>
        <v>0</v>
      </c>
      <c r="U293" s="88">
        <f>IF(COUNTA(Y292:DP295)=0,0,_xlfn.MINIFS(Y293:DP293,Y295:DP295,U295))</f>
        <v>0</v>
      </c>
      <c r="V293" s="89">
        <f t="array" ref="V293">IF(COUNTA(Y292:DP295)=0,0,IF(ISERROR(HLOOKUP(V295,Y295:DP295,1,FALSE)),0,INDEX(Y293:DP293,MATCH(V292&amp;V295,Y292:DP292&amp;Y295:DP295,0))))</f>
        <v>0</v>
      </c>
      <c r="W293" s="90">
        <f t="array" ref="W293">IF(COUNTA(Y292:DP295)=0,0,IF(ISERROR(HLOOKUP(W295,Y295:DP295,1,FALSE)),0,AVERAGEIF(Y295:DP295,$W295,Y293:DP293)))</f>
        <v>0</v>
      </c>
      <c r="X293" s="107"/>
      <c r="Y293" s="150"/>
    </row>
    <row r="294" spans="2:26" thickBot="1">
      <c r="B294" s="83"/>
      <c r="C294" s="84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83"/>
      <c r="P294" s="84"/>
      <c r="Q294" s="217"/>
      <c r="R294" s="91">
        <f>IF(COUNTA(Y292:DP295)=0,0,HLOOKUP(R293,Y293:DP295,2,FALSE))</f>
        <v>0</v>
      </c>
      <c r="S294" s="92">
        <f t="shared" ref="S294" si="286">IF(COUNTA(Y292:DP295)=0,0,HLOOKUP(S292,Y292:DP295,3,FALSE))</f>
        <v>0</v>
      </c>
      <c r="T294" s="93"/>
      <c r="U294" s="94">
        <f t="array" ref="U294">IF(COUNTA(Y292:DP295)=0,0,IF(ISERROR(HLOOKUP(U295,Y295:DP295,1,FALSE)),0,INDEX(Y294:DP294,MATCH(U293&amp;U295,Y293:DP293&amp;Y295:DP295,0))))</f>
        <v>0</v>
      </c>
      <c r="V294" s="94">
        <f t="array" ref="V294">IF(COUNTA(Y292:DP295)=0,0,IF(ISERROR(HLOOKUP(V295,Y295:DP295,1,FALSE)),0,INDEX(Y294:DP294,MATCH(V293&amp;V295,Y293:DP293&amp;Y295:DP295,0))))</f>
        <v>0</v>
      </c>
      <c r="W294" s="95"/>
      <c r="X294" s="108"/>
      <c r="Y294" s="150"/>
    </row>
    <row r="295" spans="2:26" ht="13.9" thickBot="1">
      <c r="B295" s="96"/>
      <c r="C295" s="97"/>
      <c r="D295" s="96"/>
      <c r="E295" s="96"/>
      <c r="F295" s="96"/>
      <c r="G295" s="96"/>
      <c r="H295" s="96"/>
      <c r="I295" s="96"/>
      <c r="J295" s="96"/>
      <c r="K295" s="96"/>
      <c r="L295" s="96"/>
      <c r="M295" s="96"/>
      <c r="N295" s="96"/>
      <c r="O295" s="96"/>
      <c r="P295" s="97"/>
      <c r="Q295" s="218"/>
      <c r="R295" s="98" t="str">
        <f>IF(COUNTA(Y292:DP295)=0,"none",HLOOKUP(R293,Y293:DP295,3,FALSE))</f>
        <v>none</v>
      </c>
      <c r="S295" s="99" t="str">
        <f t="shared" ref="S295" si="287">IF(COUNTA(Y292:DP295)=0,"none",HLOOKUP(S292,Y292:DP295,4,FALSE))</f>
        <v>none</v>
      </c>
      <c r="T295" s="100"/>
      <c r="U295" s="100" t="str">
        <f t="array" ref="U295">IF(COUNTA(Y292:DP295)=0,"none",IF($U$2="WAHR",$W$3,Abfrage!$F$4))</f>
        <v>none</v>
      </c>
      <c r="V295" s="100" t="str">
        <f t="array" ref="V295">IF(COUNTA(Y292:DP295)=0,"none",IF($U$2="WAHR",$W$3,Abfrage!$F$4))</f>
        <v>none</v>
      </c>
      <c r="W295" s="100" t="str">
        <f t="array" ref="W295">IF(COUNTA(Y292:DP295)=0,"none",IF($U$2="WAHR",$W$3,Abfrage!$F$4))</f>
        <v>none</v>
      </c>
      <c r="X295" s="109"/>
      <c r="Y295" s="150"/>
    </row>
    <row r="296" spans="2:26" thickBot="1">
      <c r="B296" s="75" t="s">
        <v>232</v>
      </c>
      <c r="C296" s="76">
        <v>1000499815</v>
      </c>
      <c r="D296" s="75" t="s">
        <v>217</v>
      </c>
      <c r="E296" s="75" t="s">
        <v>138</v>
      </c>
      <c r="F296" s="75" t="s">
        <v>233</v>
      </c>
      <c r="G296" s="75" t="s">
        <v>234</v>
      </c>
      <c r="H296" s="75" t="s">
        <v>59</v>
      </c>
      <c r="I296" s="75" t="s">
        <v>51</v>
      </c>
      <c r="J296" s="75" t="s">
        <v>235</v>
      </c>
      <c r="K296" s="75"/>
      <c r="L296" s="75"/>
      <c r="M296" s="75"/>
      <c r="N296" s="75"/>
      <c r="O296" s="75"/>
      <c r="P296" s="76"/>
      <c r="Q296" s="216"/>
      <c r="R296" s="77" t="str">
        <f>IF(COUNTA(Y296:DP299)=0,"01.01.1900",INDEX(Y296:DP296,MATCH(R297,Y297:DP297,0)))</f>
        <v>01.01.1900</v>
      </c>
      <c r="S296" s="78" t="str">
        <f t="shared" ref="S296" si="288">IF(COUNTA(Y296:DP299)=0,"01.01.1900",MAX(Y296:DP296))</f>
        <v>01.01.1900</v>
      </c>
      <c r="T296" s="79"/>
      <c r="U296" s="80" t="str">
        <f t="array" ref="U296">IF(COUNTA(Y296:DP299)=0,"01.01.1900",IF(ISERROR(HLOOKUP(U299,Y299:DP299,1,FALSE)),"01.01.1900",INDEX(Y296:DP296,MATCH(U297&amp;U299,Y297:DP297&amp;Y299:DP299,0))))</f>
        <v>01.01.1900</v>
      </c>
      <c r="V296" s="81" t="str">
        <f>IF(COUNTA(Y296:DP299)=0,"01.01.1900",_xlfn.MAXIFS(Y296:DP296,Y299:DP299,V299))</f>
        <v>01.01.1900</v>
      </c>
      <c r="W296" s="82"/>
      <c r="X296" s="106"/>
      <c r="Y296" s="150"/>
    </row>
    <row r="297" spans="2:26" thickBot="1">
      <c r="B297" s="83"/>
      <c r="C297" s="84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83"/>
      <c r="P297" s="84"/>
      <c r="Q297" s="217"/>
      <c r="R297" s="85">
        <f>IF(COUNTA(Y296:DP299)=0,0,MIN(Y297:DP297))</f>
        <v>0</v>
      </c>
      <c r="S297" s="86">
        <f t="shared" ref="S297" si="289">IF(COUNTA(Y296:DP299)=0,0,HLOOKUP(S296,Y296:DP299,2,FALSE))</f>
        <v>0</v>
      </c>
      <c r="T297" s="87">
        <f>IF(COUNTA(Y296:DP299)=0,0,AVERAGE(Y297:DP297))</f>
        <v>0</v>
      </c>
      <c r="U297" s="88">
        <f>IF(COUNTA(Y296:DP299)=0,0,_xlfn.MINIFS(Y297:DP297,Y299:DP299,U299))</f>
        <v>0</v>
      </c>
      <c r="V297" s="89">
        <f t="array" ref="V297">IF(COUNTA(Y296:DP299)=0,0,IF(ISERROR(HLOOKUP(V299,Y299:DP299,1,FALSE)),0,INDEX(Y297:DP297,MATCH(V296&amp;V299,Y296:DP296&amp;Y299:DP299,0))))</f>
        <v>0</v>
      </c>
      <c r="W297" s="90">
        <f t="array" ref="W297">IF(COUNTA(Y296:DP299)=0,0,IF(ISERROR(HLOOKUP(W299,Y299:DP299,1,FALSE)),0,AVERAGEIF(Y299:DP299,$W299,Y297:DP297)))</f>
        <v>0</v>
      </c>
      <c r="X297" s="107"/>
      <c r="Y297" s="150"/>
    </row>
    <row r="298" spans="2:26" thickBot="1">
      <c r="B298" s="83"/>
      <c r="C298" s="84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83"/>
      <c r="P298" s="84"/>
      <c r="Q298" s="217"/>
      <c r="R298" s="91">
        <f>IF(COUNTA(Y296:DP299)=0,0,HLOOKUP(R297,Y297:DP299,2,FALSE))</f>
        <v>0</v>
      </c>
      <c r="S298" s="92">
        <f t="shared" ref="S298" si="290">IF(COUNTA(Y296:DP299)=0,0,HLOOKUP(S296,Y296:DP299,3,FALSE))</f>
        <v>0</v>
      </c>
      <c r="T298" s="93"/>
      <c r="U298" s="94">
        <f t="array" ref="U298">IF(COUNTA(Y296:DP299)=0,0,IF(ISERROR(HLOOKUP(U299,Y299:DP299,1,FALSE)),0,INDEX(Y298:DP298,MATCH(U297&amp;U299,Y297:DP297&amp;Y299:DP299,0))))</f>
        <v>0</v>
      </c>
      <c r="V298" s="94">
        <f t="array" ref="V298">IF(COUNTA(Y296:DP299)=0,0,IF(ISERROR(HLOOKUP(V299,Y299:DP299,1,FALSE)),0,INDEX(Y298:DP298,MATCH(V297&amp;V299,Y297:DP297&amp;Y299:DP299,0))))</f>
        <v>0</v>
      </c>
      <c r="W298" s="95"/>
      <c r="X298" s="108"/>
      <c r="Y298" s="150"/>
    </row>
    <row r="299" spans="2:26" ht="13.9" thickBot="1">
      <c r="B299" s="96"/>
      <c r="C299" s="97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96"/>
      <c r="P299" s="97"/>
      <c r="Q299" s="218"/>
      <c r="R299" s="98" t="str">
        <f>IF(COUNTA(Y296:DP299)=0,"none",HLOOKUP(R297,Y297:DP299,3,FALSE))</f>
        <v>none</v>
      </c>
      <c r="S299" s="99" t="str">
        <f t="shared" ref="S299" si="291">IF(COUNTA(Y296:DP299)=0,"none",HLOOKUP(S296,Y296:DP299,4,FALSE))</f>
        <v>none</v>
      </c>
      <c r="T299" s="100"/>
      <c r="U299" s="100" t="str">
        <f t="array" ref="U299">IF(COUNTA(Y296:DP299)=0,"none",IF($U$2="WAHR",$W$3,Abfrage!$F$4))</f>
        <v>none</v>
      </c>
      <c r="V299" s="100" t="str">
        <f t="array" ref="V299">IF(COUNTA(Y296:DP299)=0,"none",IF($U$2="WAHR",$W$3,Abfrage!$F$4))</f>
        <v>none</v>
      </c>
      <c r="W299" s="100" t="str">
        <f t="array" ref="W299">IF(COUNTA(Y296:DP299)=0,"none",IF($U$2="WAHR",$W$3,Abfrage!$F$4))</f>
        <v>none</v>
      </c>
      <c r="X299" s="109"/>
      <c r="Y299" s="150"/>
    </row>
    <row r="300" spans="2:26" thickBot="1">
      <c r="B300" s="75" t="s">
        <v>236</v>
      </c>
      <c r="C300" s="76">
        <v>1000499816</v>
      </c>
      <c r="D300" s="75" t="s">
        <v>217</v>
      </c>
      <c r="E300" s="75" t="s">
        <v>138</v>
      </c>
      <c r="F300" s="75" t="s">
        <v>237</v>
      </c>
      <c r="G300" s="75" t="s">
        <v>238</v>
      </c>
      <c r="H300" s="75" t="s">
        <v>59</v>
      </c>
      <c r="I300" s="75" t="s">
        <v>51</v>
      </c>
      <c r="J300" s="75" t="s">
        <v>239</v>
      </c>
      <c r="K300" s="75"/>
      <c r="L300" s="75"/>
      <c r="M300" s="75"/>
      <c r="N300" s="75"/>
      <c r="O300" s="75"/>
      <c r="P300" s="76"/>
      <c r="Q300" s="216"/>
      <c r="R300" s="77" t="str">
        <f>IF(COUNTA(Y300:DP303)=0,"01.01.1900",INDEX(Y300:DP300,MATCH(R301,Y301:DP301,0)))</f>
        <v>01.01.1900</v>
      </c>
      <c r="S300" s="78" t="str">
        <f t="shared" ref="S300" si="292">IF(COUNTA(Y300:DP303)=0,"01.01.1900",MAX(Y300:DP300))</f>
        <v>01.01.1900</v>
      </c>
      <c r="T300" s="79"/>
      <c r="U300" s="80" t="str">
        <f t="array" ref="U300">IF(COUNTA(Y300:DP303)=0,"01.01.1900",IF(ISERROR(HLOOKUP(U303,Y303:DP303,1,FALSE)),"01.01.1900",INDEX(Y300:DP300,MATCH(U301&amp;U303,Y301:DP301&amp;Y303:DP303,0))))</f>
        <v>01.01.1900</v>
      </c>
      <c r="V300" s="81" t="str">
        <f>IF(COUNTA(Y300:DP303)=0,"01.01.1900",_xlfn.MAXIFS(Y300:DP300,Y303:DP303,V303))</f>
        <v>01.01.1900</v>
      </c>
      <c r="W300" s="82"/>
      <c r="X300" s="106"/>
      <c r="Y300" s="150"/>
    </row>
    <row r="301" spans="2:26" thickBot="1">
      <c r="B301" s="83"/>
      <c r="C301" s="84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83"/>
      <c r="P301" s="84"/>
      <c r="Q301" s="217"/>
      <c r="R301" s="85">
        <f>IF(COUNTA(Y300:DP303)=0,0,MIN(Y301:DP301))</f>
        <v>0</v>
      </c>
      <c r="S301" s="86">
        <f t="shared" ref="S301" si="293">IF(COUNTA(Y300:DP303)=0,0,HLOOKUP(S300,Y300:DP303,2,FALSE))</f>
        <v>0</v>
      </c>
      <c r="T301" s="87">
        <f>IF(COUNTA(Y300:DP303)=0,0,AVERAGE(Y301:DP301))</f>
        <v>0</v>
      </c>
      <c r="U301" s="88">
        <f>IF(COUNTA(Y300:DP303)=0,0,_xlfn.MINIFS(Y301:DP301,Y303:DP303,U303))</f>
        <v>0</v>
      </c>
      <c r="V301" s="89">
        <f t="array" ref="V301">IF(COUNTA(Y300:DP303)=0,0,IF(ISERROR(HLOOKUP(V303,Y303:DP303,1,FALSE)),0,INDEX(Y301:DP301,MATCH(V300&amp;V303,Y300:DP300&amp;Y303:DP303,0))))</f>
        <v>0</v>
      </c>
      <c r="W301" s="90">
        <f t="array" ref="W301">IF(COUNTA(Y300:DP303)=0,0,IF(ISERROR(HLOOKUP(W303,Y303:DP303,1,FALSE)),0,AVERAGEIF(Y303:DP303,$W303,Y301:DP301)))</f>
        <v>0</v>
      </c>
      <c r="X301" s="107"/>
      <c r="Y301" s="150"/>
    </row>
    <row r="302" spans="2:26" thickBot="1">
      <c r="B302" s="83"/>
      <c r="C302" s="84"/>
      <c r="D302" s="83"/>
      <c r="E302" s="83"/>
      <c r="F302" s="83"/>
      <c r="G302" s="83"/>
      <c r="H302" s="83"/>
      <c r="I302" s="83"/>
      <c r="J302" s="83"/>
      <c r="K302" s="83"/>
      <c r="L302" s="83"/>
      <c r="M302" s="83"/>
      <c r="N302" s="83"/>
      <c r="O302" s="83"/>
      <c r="P302" s="84"/>
      <c r="Q302" s="217"/>
      <c r="R302" s="91">
        <f>IF(COUNTA(Y300:DP303)=0,0,HLOOKUP(R301,Y301:DP303,2,FALSE))</f>
        <v>0</v>
      </c>
      <c r="S302" s="92">
        <f t="shared" ref="S302" si="294">IF(COUNTA(Y300:DP303)=0,0,HLOOKUP(S300,Y300:DP303,3,FALSE))</f>
        <v>0</v>
      </c>
      <c r="T302" s="93"/>
      <c r="U302" s="94">
        <f t="array" ref="U302">IF(COUNTA(Y300:DP303)=0,0,IF(ISERROR(HLOOKUP(U303,Y303:DP303,1,FALSE)),0,INDEX(Y302:DP302,MATCH(U301&amp;U303,Y301:DP301&amp;Y303:DP303,0))))</f>
        <v>0</v>
      </c>
      <c r="V302" s="94">
        <f t="array" ref="V302">IF(COUNTA(Y300:DP303)=0,0,IF(ISERROR(HLOOKUP(V303,Y303:DP303,1,FALSE)),0,INDEX(Y302:DP302,MATCH(V301&amp;V303,Y301:DP301&amp;Y303:DP303,0))))</f>
        <v>0</v>
      </c>
      <c r="W302" s="95"/>
      <c r="X302" s="108"/>
      <c r="Y302" s="150"/>
    </row>
    <row r="303" spans="2:26" ht="13.9" thickBot="1">
      <c r="B303" s="96"/>
      <c r="C303" s="97"/>
      <c r="D303" s="96"/>
      <c r="E303" s="96"/>
      <c r="F303" s="96"/>
      <c r="G303" s="96"/>
      <c r="H303" s="96"/>
      <c r="I303" s="96"/>
      <c r="J303" s="96"/>
      <c r="K303" s="96"/>
      <c r="L303" s="96"/>
      <c r="M303" s="96"/>
      <c r="N303" s="96"/>
      <c r="O303" s="96"/>
      <c r="P303" s="97"/>
      <c r="Q303" s="218"/>
      <c r="R303" s="98" t="str">
        <f>IF(COUNTA(Y300:DP303)=0,"none",HLOOKUP(R301,Y301:DP303,3,FALSE))</f>
        <v>none</v>
      </c>
      <c r="S303" s="99" t="str">
        <f t="shared" ref="S303" si="295">IF(COUNTA(Y300:DP303)=0,"none",HLOOKUP(S300,Y300:DP303,4,FALSE))</f>
        <v>none</v>
      </c>
      <c r="T303" s="100"/>
      <c r="U303" s="100" t="str">
        <f t="array" ref="U303">IF(COUNTA(Y300:DP303)=0,"none",IF($U$2="WAHR",$W$3,Abfrage!$F$4))</f>
        <v>none</v>
      </c>
      <c r="V303" s="100" t="str">
        <f t="array" ref="V303">IF(COUNTA(Y300:DP303)=0,"none",IF($U$2="WAHR",$W$3,Abfrage!$F$4))</f>
        <v>none</v>
      </c>
      <c r="W303" s="100" t="str">
        <f t="array" ref="W303">IF(COUNTA(Y300:DP303)=0,"none",IF($U$2="WAHR",$W$3,Abfrage!$F$4))</f>
        <v>none</v>
      </c>
      <c r="X303" s="109"/>
      <c r="Y303" s="150"/>
    </row>
    <row r="304" spans="2:26" thickBot="1">
      <c r="B304" s="75" t="s">
        <v>240</v>
      </c>
      <c r="C304" s="76">
        <v>1000496881</v>
      </c>
      <c r="D304" s="75" t="s">
        <v>95</v>
      </c>
      <c r="E304" s="75" t="s">
        <v>96</v>
      </c>
      <c r="F304" s="75" t="s">
        <v>241</v>
      </c>
      <c r="G304" s="75" t="s">
        <v>242</v>
      </c>
      <c r="H304" s="75" t="s">
        <v>50</v>
      </c>
      <c r="I304" s="75" t="s">
        <v>79</v>
      </c>
      <c r="J304" s="75">
        <v>1708336</v>
      </c>
      <c r="K304" s="75"/>
      <c r="L304" s="75"/>
      <c r="M304" s="75"/>
      <c r="N304" s="75"/>
      <c r="O304" s="75"/>
      <c r="P304" s="76"/>
      <c r="Q304" s="216"/>
      <c r="R304" s="77">
        <f>IF(COUNTA(Y304:DP307)=0,"01.01.1900",INDEX(Y304:DP304,MATCH(R305,Y305:DP305,0)))</f>
        <v>45818</v>
      </c>
      <c r="S304" s="78">
        <f t="shared" ref="S304" si="296">IF(COUNTA(Y304:DP307)=0,"01.01.1900",MAX(Y304:DP304))</f>
        <v>45847</v>
      </c>
      <c r="T304" s="79"/>
      <c r="U304" s="80" t="str">
        <f t="array" ref="U304">IF(COUNTA(Y304:DP307)=0,"01.01.1900",IF(ISERROR(HLOOKUP(U307,Y307:DP307,1,FALSE)),"01.01.1900",INDEX(Y304:DP304,MATCH(U305&amp;U307,Y305:DP305&amp;Y307:DP307,0))))</f>
        <v>01.01.1900</v>
      </c>
      <c r="V304" s="81">
        <f>IF(COUNTA(Y304:DP307)=0,"01.01.1900",_xlfn.MAXIFS(Y304:DP304,Y307:DP307,V307))</f>
        <v>0</v>
      </c>
      <c r="W304" s="82"/>
      <c r="X304" s="106"/>
      <c r="Y304" s="141">
        <v>45818</v>
      </c>
      <c r="Z304" s="141">
        <v>45847</v>
      </c>
    </row>
    <row r="305" spans="2:26" thickBot="1">
      <c r="B305" s="83"/>
      <c r="C305" s="84"/>
      <c r="D305" s="83"/>
      <c r="E305" s="83"/>
      <c r="F305" s="83"/>
      <c r="G305" s="83"/>
      <c r="H305" s="83"/>
      <c r="I305" s="83"/>
      <c r="J305" s="83"/>
      <c r="K305" s="83"/>
      <c r="L305" s="83"/>
      <c r="M305" s="83"/>
      <c r="N305" s="83"/>
      <c r="O305" s="83"/>
      <c r="P305" s="84"/>
      <c r="Q305" s="217"/>
      <c r="R305" s="85">
        <f>IF(COUNTA(Y304:DP307)=0,0,MIN(Y305:DP305))</f>
        <v>0.08</v>
      </c>
      <c r="S305" s="86">
        <f t="shared" ref="S305" si="297">IF(COUNTA(Y304:DP307)=0,0,HLOOKUP(S304,Y304:DP307,2,FALSE))</f>
        <v>0.154</v>
      </c>
      <c r="T305" s="87">
        <f>IF(COUNTA(Y304:DP307)=0,0,AVERAGE(Y305:DP305))</f>
        <v>0.11699999999999999</v>
      </c>
      <c r="U305" s="88">
        <f>IF(COUNTA(Y304:DP307)=0,0,_xlfn.MINIFS(Y305:DP305,Y307:DP307,U307))</f>
        <v>0</v>
      </c>
      <c r="V305" s="89">
        <f t="array" ref="V305">IF(COUNTA(Y304:DP307)=0,0,IF(ISERROR(HLOOKUP(V307,Y307:DP307,1,FALSE)),0,INDEX(Y305:DP305,MATCH(V304&amp;V307,Y304:DP304&amp;Y307:DP307,0))))</f>
        <v>0</v>
      </c>
      <c r="W305" s="90">
        <f t="array" ref="W305">IF(COUNTA(Y304:DP307)=0,0,IF(ISERROR(HLOOKUP(W307,Y307:DP307,1,FALSE)),0,AVERAGEIF(Y307:DP307,$W307,Y305:DP305)))</f>
        <v>0</v>
      </c>
      <c r="X305" s="107"/>
      <c r="Y305" s="142">
        <v>0.08</v>
      </c>
      <c r="Z305" s="142">
        <v>0.154</v>
      </c>
    </row>
    <row r="306" spans="2:26" thickBot="1">
      <c r="B306" s="83"/>
      <c r="C306" s="84"/>
      <c r="D306" s="83"/>
      <c r="E306" s="83"/>
      <c r="F306" s="83"/>
      <c r="G306" s="83"/>
      <c r="H306" s="83"/>
      <c r="I306" s="83"/>
      <c r="J306" s="83"/>
      <c r="K306" s="83"/>
      <c r="L306" s="83"/>
      <c r="M306" s="83"/>
      <c r="N306" s="83"/>
      <c r="O306" s="83"/>
      <c r="P306" s="84"/>
      <c r="Q306" s="217"/>
      <c r="R306" s="91">
        <f>IF(COUNTA(Y304:DP307)=0,0,HLOOKUP(R305,Y305:DP307,2,FALSE))</f>
        <v>0</v>
      </c>
      <c r="S306" s="92">
        <f t="shared" ref="S306" si="298">IF(COUNTA(Y304:DP307)=0,0,HLOOKUP(S304,Y304:DP307,3,FALSE))</f>
        <v>1000</v>
      </c>
      <c r="T306" s="93"/>
      <c r="U306" s="94">
        <f t="array" ref="U306">IF(COUNTA(Y304:DP307)=0,0,IF(ISERROR(HLOOKUP(U307,Y307:DP307,1,FALSE)),0,INDEX(Y306:DP306,MATCH(U305&amp;U307,Y305:DP305&amp;Y307:DP307,0))))</f>
        <v>0</v>
      </c>
      <c r="V306" s="94">
        <f t="array" ref="V306">IF(COUNTA(Y304:DP307)=0,0,IF(ISERROR(HLOOKUP(V307,Y307:DP307,1,FALSE)),0,INDEX(Y306:DP306,MATCH(V305&amp;V307,Y305:DP305&amp;Y307:DP307,0))))</f>
        <v>0</v>
      </c>
      <c r="W306" s="95"/>
      <c r="X306" s="108"/>
      <c r="Y306" s="143">
        <v>0</v>
      </c>
      <c r="Z306" s="143">
        <v>1000</v>
      </c>
    </row>
    <row r="307" spans="2:26" ht="13.9" thickBot="1">
      <c r="B307" s="96"/>
      <c r="C307" s="97"/>
      <c r="D307" s="96"/>
      <c r="E307" s="96"/>
      <c r="F307" s="96"/>
      <c r="G307" s="96"/>
      <c r="H307" s="96"/>
      <c r="I307" s="96"/>
      <c r="J307" s="96"/>
      <c r="K307" s="96"/>
      <c r="L307" s="96"/>
      <c r="M307" s="96"/>
      <c r="N307" s="96"/>
      <c r="O307" s="96"/>
      <c r="P307" s="97"/>
      <c r="Q307" s="218"/>
      <c r="R307" s="98" t="str">
        <f>IF(COUNTA(Y304:DP307)=0,"none",HLOOKUP(R305,Y305:DP307,3,FALSE))</f>
        <v>PSZ</v>
      </c>
      <c r="S307" s="99" t="str">
        <f t="shared" ref="S307" si="299">IF(COUNTA(Y304:DP307)=0,"none",HLOOKUP(S304,Y304:DP307,4,FALSE))</f>
        <v>www (-30%)</v>
      </c>
      <c r="T307" s="100"/>
      <c r="U307" s="100">
        <f t="array" ref="U307">IF(COUNTA(Y304:DP307)=0,"none",IF($U$2="WAHR",$W$3,Abfrage!$F$4))</f>
        <v>0</v>
      </c>
      <c r="V307" s="100">
        <f t="array" ref="V307">IF(COUNTA(Y304:DP307)=0,"none",IF($U$2="WAHR",$W$3,Abfrage!$F$4))</f>
        <v>0</v>
      </c>
      <c r="W307" s="100">
        <f t="array" ref="W307">IF(COUNTA(Y304:DP307)=0,"none",IF($U$2="WAHR",$W$3,Abfrage!$F$4))</f>
        <v>0</v>
      </c>
      <c r="X307" s="109"/>
      <c r="Y307" s="144" t="s">
        <v>185</v>
      </c>
      <c r="Z307" s="144" t="s">
        <v>43</v>
      </c>
    </row>
    <row r="308" spans="2:26" thickBot="1">
      <c r="B308" s="75" t="s">
        <v>243</v>
      </c>
      <c r="C308" s="76">
        <v>1000497659</v>
      </c>
      <c r="D308" s="75" t="s">
        <v>95</v>
      </c>
      <c r="E308" s="75" t="s">
        <v>96</v>
      </c>
      <c r="F308" s="75" t="s">
        <v>97</v>
      </c>
      <c r="G308" s="75" t="s">
        <v>97</v>
      </c>
      <c r="H308" s="75" t="s">
        <v>44</v>
      </c>
      <c r="I308" s="75" t="s">
        <v>164</v>
      </c>
      <c r="J308" s="75" t="s">
        <v>244</v>
      </c>
      <c r="K308" s="75"/>
      <c r="L308" s="75"/>
      <c r="M308" s="75"/>
      <c r="N308" s="75"/>
      <c r="O308" s="75"/>
      <c r="P308" s="76"/>
      <c r="Q308" s="216"/>
      <c r="R308" s="77" t="str">
        <f>IF(COUNTA(Y308:DP311)=0,"01.01.1900",INDEX(Y308:DP308,MATCH(R309,Y309:DP309,0)))</f>
        <v>01.01.1900</v>
      </c>
      <c r="S308" s="78" t="str">
        <f t="shared" ref="S308" si="300">IF(COUNTA(Y308:DP311)=0,"01.01.1900",MAX(Y308:DP308))</f>
        <v>01.01.1900</v>
      </c>
      <c r="T308" s="79"/>
      <c r="U308" s="80" t="str">
        <f t="array" ref="U308">IF(COUNTA(Y308:DP311)=0,"01.01.1900",IF(ISERROR(HLOOKUP(U311,Y311:DP311,1,FALSE)),"01.01.1900",INDEX(Y308:DP308,MATCH(U309&amp;U311,Y309:DP309&amp;Y311:DP311,0))))</f>
        <v>01.01.1900</v>
      </c>
      <c r="V308" s="81" t="str">
        <f>IF(COUNTA(Y308:DP311)=0,"01.01.1900",_xlfn.MAXIFS(Y308:DP308,Y311:DP311,V311))</f>
        <v>01.01.1900</v>
      </c>
      <c r="W308" s="82"/>
      <c r="X308" s="106"/>
      <c r="Y308" s="150"/>
    </row>
    <row r="309" spans="2:26" thickBot="1">
      <c r="B309" s="83"/>
      <c r="C309" s="84"/>
      <c r="D309" s="83"/>
      <c r="E309" s="83"/>
      <c r="F309" s="83"/>
      <c r="G309" s="83"/>
      <c r="H309" s="83"/>
      <c r="I309" s="83"/>
      <c r="J309" s="83"/>
      <c r="K309" s="83"/>
      <c r="L309" s="83"/>
      <c r="M309" s="83"/>
      <c r="N309" s="83"/>
      <c r="O309" s="83"/>
      <c r="P309" s="84"/>
      <c r="Q309" s="217"/>
      <c r="R309" s="85">
        <f>IF(COUNTA(Y308:DP311)=0,0,MIN(Y309:DP309))</f>
        <v>0</v>
      </c>
      <c r="S309" s="86">
        <f t="shared" ref="S309" si="301">IF(COUNTA(Y308:DP311)=0,0,HLOOKUP(S308,Y308:DP311,2,FALSE))</f>
        <v>0</v>
      </c>
      <c r="T309" s="87">
        <f>IF(COUNTA(Y308:DP311)=0,0,AVERAGE(Y309:DP309))</f>
        <v>0</v>
      </c>
      <c r="U309" s="88">
        <f>IF(COUNTA(Y308:DP311)=0,0,_xlfn.MINIFS(Y309:DP309,Y311:DP311,U311))</f>
        <v>0</v>
      </c>
      <c r="V309" s="89">
        <f t="array" ref="V309">IF(COUNTA(Y308:DP311)=0,0,IF(ISERROR(HLOOKUP(V311,Y311:DP311,1,FALSE)),0,INDEX(Y309:DP309,MATCH(V308&amp;V311,Y308:DP308&amp;Y311:DP311,0))))</f>
        <v>0</v>
      </c>
      <c r="W309" s="90">
        <f t="array" ref="W309">IF(COUNTA(Y308:DP311)=0,0,IF(ISERROR(HLOOKUP(W311,Y311:DP311,1,FALSE)),0,AVERAGEIF(Y311:DP311,$W311,Y309:DP309)))</f>
        <v>0</v>
      </c>
      <c r="X309" s="107"/>
      <c r="Y309" s="150"/>
    </row>
    <row r="310" spans="2:26" thickBot="1">
      <c r="B310" s="83"/>
      <c r="C310" s="84"/>
      <c r="D310" s="83"/>
      <c r="E310" s="83"/>
      <c r="F310" s="83"/>
      <c r="G310" s="83"/>
      <c r="H310" s="83"/>
      <c r="I310" s="83"/>
      <c r="J310" s="83"/>
      <c r="K310" s="83"/>
      <c r="L310" s="83"/>
      <c r="M310" s="83"/>
      <c r="N310" s="83"/>
      <c r="O310" s="83"/>
      <c r="P310" s="84"/>
      <c r="Q310" s="217"/>
      <c r="R310" s="91">
        <f>IF(COUNTA(Y308:DP311)=0,0,HLOOKUP(R309,Y309:DP311,2,FALSE))</f>
        <v>0</v>
      </c>
      <c r="S310" s="92">
        <f t="shared" ref="S310" si="302">IF(COUNTA(Y308:DP311)=0,0,HLOOKUP(S308,Y308:DP311,3,FALSE))</f>
        <v>0</v>
      </c>
      <c r="T310" s="93"/>
      <c r="U310" s="94">
        <f t="array" ref="U310">IF(COUNTA(Y308:DP311)=0,0,IF(ISERROR(HLOOKUP(U311,Y311:DP311,1,FALSE)),0,INDEX(Y310:DP310,MATCH(U309&amp;U311,Y309:DP309&amp;Y311:DP311,0))))</f>
        <v>0</v>
      </c>
      <c r="V310" s="94">
        <f t="array" ref="V310">IF(COUNTA(Y308:DP311)=0,0,IF(ISERROR(HLOOKUP(V311,Y311:DP311,1,FALSE)),0,INDEX(Y310:DP310,MATCH(V309&amp;V311,Y309:DP309&amp;Y311:DP311,0))))</f>
        <v>0</v>
      </c>
      <c r="W310" s="95"/>
      <c r="X310" s="108"/>
      <c r="Y310" s="150"/>
    </row>
    <row r="311" spans="2:26" ht="13.9" thickBot="1">
      <c r="B311" s="96"/>
      <c r="C311" s="97"/>
      <c r="D311" s="96"/>
      <c r="E311" s="96"/>
      <c r="F311" s="96"/>
      <c r="G311" s="96"/>
      <c r="H311" s="96"/>
      <c r="I311" s="96"/>
      <c r="J311" s="96"/>
      <c r="K311" s="96"/>
      <c r="L311" s="96"/>
      <c r="M311" s="96"/>
      <c r="N311" s="96"/>
      <c r="O311" s="96"/>
      <c r="P311" s="97"/>
      <c r="Q311" s="218"/>
      <c r="R311" s="98" t="str">
        <f>IF(COUNTA(Y308:DP311)=0,"none",HLOOKUP(R309,Y309:DP311,3,FALSE))</f>
        <v>none</v>
      </c>
      <c r="S311" s="99" t="str">
        <f t="shared" ref="S311" si="303">IF(COUNTA(Y308:DP311)=0,"none",HLOOKUP(S308,Y308:DP311,4,FALSE))</f>
        <v>none</v>
      </c>
      <c r="T311" s="100"/>
      <c r="U311" s="100" t="str">
        <f t="array" ref="U311">IF(COUNTA(Y308:DP311)=0,"none",IF($U$2="WAHR",$W$3,Abfrage!$F$4))</f>
        <v>none</v>
      </c>
      <c r="V311" s="100" t="str">
        <f t="array" ref="V311">IF(COUNTA(Y308:DP311)=0,"none",IF($U$2="WAHR",$W$3,Abfrage!$F$4))</f>
        <v>none</v>
      </c>
      <c r="W311" s="100" t="str">
        <f t="array" ref="W311">IF(COUNTA(Y308:DP311)=0,"none",IF($U$2="WAHR",$W$3,Abfrage!$F$4))</f>
        <v>none</v>
      </c>
      <c r="X311" s="109"/>
      <c r="Y311" s="150"/>
    </row>
    <row r="312" spans="2:26" thickBot="1">
      <c r="B312" s="75" t="s">
        <v>245</v>
      </c>
      <c r="C312" s="76">
        <v>1000385570</v>
      </c>
      <c r="D312" s="75" t="s">
        <v>95</v>
      </c>
      <c r="E312" s="75" t="s">
        <v>175</v>
      </c>
      <c r="F312" s="75" t="s">
        <v>97</v>
      </c>
      <c r="G312" s="75" t="s">
        <v>97</v>
      </c>
      <c r="H312" s="75" t="s">
        <v>44</v>
      </c>
      <c r="I312" s="75" t="s">
        <v>41</v>
      </c>
      <c r="J312" s="75" t="s">
        <v>246</v>
      </c>
      <c r="K312" s="75"/>
      <c r="L312" s="75"/>
      <c r="M312" s="75"/>
      <c r="N312" s="75"/>
      <c r="O312" s="75"/>
      <c r="P312" s="76"/>
      <c r="Q312" s="216"/>
      <c r="R312" s="77">
        <f>IF(COUNTA(Y312:DP315)=0,"01.01.1900",INDEX(Y312:DP312,MATCH(R313,Y313:DP313,0)))</f>
        <v>45842</v>
      </c>
      <c r="S312" s="78">
        <f t="shared" ref="S312" si="304">IF(COUNTA(Y312:DP315)=0,"01.01.1900",MAX(Y312:DP312))</f>
        <v>45842</v>
      </c>
      <c r="T312" s="79"/>
      <c r="U312" s="80" t="str">
        <f t="array" ref="U312">IF(COUNTA(Y312:DP315)=0,"01.01.1900",IF(ISERROR(HLOOKUP(U315,Y315:DP315,1,FALSE)),"01.01.1900",INDEX(Y312:DP312,MATCH(U313&amp;U315,Y313:DP313&amp;Y315:DP315,0))))</f>
        <v>01.01.1900</v>
      </c>
      <c r="V312" s="81">
        <f>IF(COUNTA(Y312:DP315)=0,"01.01.1900",_xlfn.MAXIFS(Y312:DP312,Y315:DP315,V315))</f>
        <v>0</v>
      </c>
      <c r="W312" s="82"/>
      <c r="X312" s="106"/>
      <c r="Y312" s="141">
        <v>45842</v>
      </c>
      <c r="Z312" s="141">
        <v>45842</v>
      </c>
    </row>
    <row r="313" spans="2:26" thickBot="1">
      <c r="B313" s="83"/>
      <c r="C313" s="84"/>
      <c r="D313" s="83"/>
      <c r="E313" s="83"/>
      <c r="F313" s="83"/>
      <c r="G313" s="83"/>
      <c r="H313" s="83"/>
      <c r="I313" s="83"/>
      <c r="J313" s="83"/>
      <c r="K313" s="83"/>
      <c r="L313" s="83"/>
      <c r="M313" s="83"/>
      <c r="N313" s="83"/>
      <c r="O313" s="83"/>
      <c r="P313" s="84"/>
      <c r="Q313" s="217"/>
      <c r="R313" s="85">
        <f>IF(COUNTA(Y312:DP315)=0,0,MIN(Y313:DP313))</f>
        <v>0.68599999999999994</v>
      </c>
      <c r="S313" s="86">
        <f t="shared" ref="S313" si="305">IF(COUNTA(Y312:DP315)=0,0,HLOOKUP(S312,Y312:DP315,2,FALSE))</f>
        <v>0.884598734</v>
      </c>
      <c r="T313" s="87">
        <f>IF(COUNTA(Y312:DP315)=0,0,AVERAGE(Y313:DP313))</f>
        <v>0.78529936699999991</v>
      </c>
      <c r="U313" s="88">
        <f>IF(COUNTA(Y312:DP315)=0,0,_xlfn.MINIFS(Y313:DP313,Y315:DP315,U315))</f>
        <v>0</v>
      </c>
      <c r="V313" s="89">
        <f t="array" ref="V313">IF(COUNTA(Y312:DP315)=0,0,IF(ISERROR(HLOOKUP(V315,Y315:DP315,1,FALSE)),0,INDEX(Y313:DP313,MATCH(V312&amp;V315,Y312:DP312&amp;Y315:DP315,0))))</f>
        <v>0</v>
      </c>
      <c r="W313" s="90">
        <f t="array" ref="W313">IF(COUNTA(Y312:DP315)=0,0,IF(ISERROR(HLOOKUP(W315,Y315:DP315,1,FALSE)),0,AVERAGEIF(Y315:DP315,$W315,Y313:DP313)))</f>
        <v>0</v>
      </c>
      <c r="X313" s="107"/>
      <c r="Y313" s="142">
        <v>0.884598734</v>
      </c>
      <c r="Z313" s="142">
        <v>0.68599999999999994</v>
      </c>
    </row>
    <row r="314" spans="2:26" thickBot="1">
      <c r="B314" s="83"/>
      <c r="C314" s="84"/>
      <c r="D314" s="83"/>
      <c r="E314" s="83"/>
      <c r="F314" s="83"/>
      <c r="G314" s="83"/>
      <c r="H314" s="83"/>
      <c r="I314" s="83"/>
      <c r="J314" s="83"/>
      <c r="K314" s="83"/>
      <c r="L314" s="83"/>
      <c r="M314" s="83"/>
      <c r="N314" s="83"/>
      <c r="O314" s="83"/>
      <c r="P314" s="84"/>
      <c r="Q314" s="217"/>
      <c r="R314" s="91">
        <f>IF(COUNTA(Y312:DP315)=0,0,HLOOKUP(R313,Y313:DP315,2,FALSE))</f>
        <v>1000</v>
      </c>
      <c r="S314" s="92">
        <f t="shared" ref="S314" si="306">IF(COUNTA(Y312:DP315)=0,0,HLOOKUP(S312,Y312:DP315,3,FALSE))</f>
        <v>0</v>
      </c>
      <c r="T314" s="93"/>
      <c r="U314" s="94">
        <f t="array" ref="U314">IF(COUNTA(Y312:DP315)=0,0,IF(ISERROR(HLOOKUP(U315,Y315:DP315,1,FALSE)),0,INDEX(Y314:DP314,MATCH(U313&amp;U315,Y313:DP313&amp;Y315:DP315,0))))</f>
        <v>0</v>
      </c>
      <c r="V314" s="94">
        <f t="array" ref="V314">IF(COUNTA(Y312:DP315)=0,0,IF(ISERROR(HLOOKUP(V315,Y315:DP315,1,FALSE)),0,INDEX(Y314:DP314,MATCH(V313&amp;V315,Y313:DP313&amp;Y315:DP315,0))))</f>
        <v>0</v>
      </c>
      <c r="W314" s="95"/>
      <c r="X314" s="108"/>
      <c r="Y314" s="143">
        <v>0</v>
      </c>
      <c r="Z314" s="143">
        <v>1000</v>
      </c>
    </row>
    <row r="315" spans="2:26" ht="13.9" thickBot="1">
      <c r="B315" s="96"/>
      <c r="C315" s="97"/>
      <c r="D315" s="96"/>
      <c r="E315" s="96"/>
      <c r="F315" s="96"/>
      <c r="G315" s="96"/>
      <c r="H315" s="96"/>
      <c r="I315" s="96"/>
      <c r="J315" s="96"/>
      <c r="K315" s="96"/>
      <c r="L315" s="96"/>
      <c r="M315" s="96"/>
      <c r="N315" s="96"/>
      <c r="O315" s="96"/>
      <c r="P315" s="97"/>
      <c r="Q315" s="218"/>
      <c r="R315" s="98" t="str">
        <f>IF(COUNTA(Y312:DP315)=0,"none",HLOOKUP(R313,Y313:DP315,3,FALSE))</f>
        <v>www (-30%)</v>
      </c>
      <c r="S315" s="99" t="str">
        <f t="shared" ref="S315" si="307">IF(COUNTA(Y312:DP315)=0,"none",HLOOKUP(S312,Y312:DP315,4,FALSE))</f>
        <v>ECI</v>
      </c>
      <c r="T315" s="100"/>
      <c r="U315" s="100">
        <f t="array" ref="U315">IF(COUNTA(Y312:DP315)=0,"none",IF($U$2="WAHR",$W$3,Abfrage!$F$4))</f>
        <v>0</v>
      </c>
      <c r="V315" s="100">
        <f t="array" ref="V315">IF(COUNTA(Y312:DP315)=0,"none",IF($U$2="WAHR",$W$3,Abfrage!$F$4))</f>
        <v>0</v>
      </c>
      <c r="W315" s="100">
        <f t="array" ref="W315">IF(COUNTA(Y312:DP315)=0,"none",IF($U$2="WAHR",$W$3,Abfrage!$F$4))</f>
        <v>0</v>
      </c>
      <c r="X315" s="109"/>
      <c r="Y315" s="144" t="s">
        <v>101</v>
      </c>
      <c r="Z315" s="144" t="s">
        <v>43</v>
      </c>
    </row>
    <row r="316" spans="2:26" thickBot="1">
      <c r="B316" s="75" t="s">
        <v>247</v>
      </c>
      <c r="C316" s="76">
        <v>1000494563</v>
      </c>
      <c r="D316" s="75" t="s">
        <v>95</v>
      </c>
      <c r="E316" s="75" t="s">
        <v>96</v>
      </c>
      <c r="F316" s="75" t="s">
        <v>97</v>
      </c>
      <c r="G316" s="75" t="s">
        <v>97</v>
      </c>
      <c r="H316" s="75" t="s">
        <v>44</v>
      </c>
      <c r="I316" s="75" t="s">
        <v>164</v>
      </c>
      <c r="J316" s="75" t="s">
        <v>248</v>
      </c>
      <c r="K316" s="75"/>
      <c r="L316" s="75"/>
      <c r="M316" s="75"/>
      <c r="N316" s="75"/>
      <c r="O316" s="75"/>
      <c r="P316" s="76"/>
      <c r="Q316" s="216"/>
      <c r="R316" s="77" t="str">
        <f>IF(COUNTA(Y316:DP319)=0,"01.01.1900",INDEX(Y316:DP316,MATCH(R317,Y317:DP317,0)))</f>
        <v>01.01.1900</v>
      </c>
      <c r="S316" s="78" t="str">
        <f t="shared" ref="S316" si="308">IF(COUNTA(Y316:DP319)=0,"01.01.1900",MAX(Y316:DP316))</f>
        <v>01.01.1900</v>
      </c>
      <c r="T316" s="79"/>
      <c r="U316" s="80" t="str">
        <f t="array" ref="U316">IF(COUNTA(Y316:DP319)=0,"01.01.1900",IF(ISERROR(HLOOKUP(U319,Y319:DP319,1,FALSE)),"01.01.1900",INDEX(Y316:DP316,MATCH(U317&amp;U319,Y317:DP317&amp;Y319:DP319,0))))</f>
        <v>01.01.1900</v>
      </c>
      <c r="V316" s="81" t="str">
        <f>IF(COUNTA(Y316:DP319)=0,"01.01.1900",_xlfn.MAXIFS(Y316:DP316,Y319:DP319,V319))</f>
        <v>01.01.1900</v>
      </c>
      <c r="W316" s="82"/>
      <c r="X316" s="106"/>
      <c r="Y316" s="150"/>
    </row>
    <row r="317" spans="2:26" thickBot="1">
      <c r="B317" s="83"/>
      <c r="C317" s="84"/>
      <c r="D317" s="83"/>
      <c r="E317" s="83"/>
      <c r="F317" s="83"/>
      <c r="G317" s="83"/>
      <c r="H317" s="83"/>
      <c r="I317" s="83"/>
      <c r="J317" s="83"/>
      <c r="K317" s="83"/>
      <c r="L317" s="83"/>
      <c r="M317" s="83"/>
      <c r="N317" s="83"/>
      <c r="O317" s="83"/>
      <c r="P317" s="84"/>
      <c r="Q317" s="217"/>
      <c r="R317" s="85">
        <f>IF(COUNTA(Y316:DP319)=0,0,MIN(Y317:DP317))</f>
        <v>0</v>
      </c>
      <c r="S317" s="86">
        <f t="shared" ref="S317" si="309">IF(COUNTA(Y316:DP319)=0,0,HLOOKUP(S316,Y316:DP319,2,FALSE))</f>
        <v>0</v>
      </c>
      <c r="T317" s="87">
        <f>IF(COUNTA(Y316:DP319)=0,0,AVERAGE(Y317:DP317))</f>
        <v>0</v>
      </c>
      <c r="U317" s="88">
        <f>IF(COUNTA(Y316:DP319)=0,0,_xlfn.MINIFS(Y317:DP317,Y319:DP319,U319))</f>
        <v>0</v>
      </c>
      <c r="V317" s="89">
        <f t="array" ref="V317">IF(COUNTA(Y316:DP319)=0,0,IF(ISERROR(HLOOKUP(V319,Y319:DP319,1,FALSE)),0,INDEX(Y317:DP317,MATCH(V316&amp;V319,Y316:DP316&amp;Y319:DP319,0))))</f>
        <v>0</v>
      </c>
      <c r="W317" s="90">
        <f t="array" ref="W317">IF(COUNTA(Y316:DP319)=0,0,IF(ISERROR(HLOOKUP(W319,Y319:DP319,1,FALSE)),0,AVERAGEIF(Y319:DP319,$W319,Y317:DP317)))</f>
        <v>0</v>
      </c>
      <c r="X317" s="107"/>
      <c r="Y317" s="150"/>
    </row>
    <row r="318" spans="2:26" thickBot="1">
      <c r="B318" s="83"/>
      <c r="C318" s="84"/>
      <c r="D318" s="83"/>
      <c r="E318" s="83"/>
      <c r="F318" s="83"/>
      <c r="G318" s="83"/>
      <c r="H318" s="83"/>
      <c r="I318" s="83"/>
      <c r="J318" s="83"/>
      <c r="K318" s="83"/>
      <c r="L318" s="83"/>
      <c r="M318" s="83"/>
      <c r="N318" s="83"/>
      <c r="O318" s="83"/>
      <c r="P318" s="84"/>
      <c r="Q318" s="217"/>
      <c r="R318" s="91">
        <f>IF(COUNTA(Y316:DP319)=0,0,HLOOKUP(R317,Y317:DP319,2,FALSE))</f>
        <v>0</v>
      </c>
      <c r="S318" s="92">
        <f t="shared" ref="S318" si="310">IF(COUNTA(Y316:DP319)=0,0,HLOOKUP(S316,Y316:DP319,3,FALSE))</f>
        <v>0</v>
      </c>
      <c r="T318" s="93"/>
      <c r="U318" s="94">
        <f t="array" ref="U318">IF(COUNTA(Y316:DP319)=0,0,IF(ISERROR(HLOOKUP(U319,Y319:DP319,1,FALSE)),0,INDEX(Y318:DP318,MATCH(U317&amp;U319,Y317:DP317&amp;Y319:DP319,0))))</f>
        <v>0</v>
      </c>
      <c r="V318" s="94">
        <f t="array" ref="V318">IF(COUNTA(Y316:DP319)=0,0,IF(ISERROR(HLOOKUP(V319,Y319:DP319,1,FALSE)),0,INDEX(Y318:DP318,MATCH(V317&amp;V319,Y317:DP317&amp;Y319:DP319,0))))</f>
        <v>0</v>
      </c>
      <c r="W318" s="95"/>
      <c r="X318" s="108"/>
      <c r="Y318" s="150"/>
    </row>
    <row r="319" spans="2:26" ht="13.9" thickBot="1">
      <c r="B319" s="96"/>
      <c r="C319" s="97"/>
      <c r="D319" s="96"/>
      <c r="E319" s="96"/>
      <c r="F319" s="96"/>
      <c r="G319" s="96"/>
      <c r="H319" s="96"/>
      <c r="I319" s="96"/>
      <c r="J319" s="96"/>
      <c r="K319" s="96"/>
      <c r="L319" s="96"/>
      <c r="M319" s="96"/>
      <c r="N319" s="96"/>
      <c r="O319" s="96"/>
      <c r="P319" s="97"/>
      <c r="Q319" s="218"/>
      <c r="R319" s="98" t="str">
        <f>IF(COUNTA(Y316:DP319)=0,"none",HLOOKUP(R317,Y317:DP319,3,FALSE))</f>
        <v>none</v>
      </c>
      <c r="S319" s="99" t="str">
        <f t="shared" ref="S319" si="311">IF(COUNTA(Y316:DP319)=0,"none",HLOOKUP(S316,Y316:DP319,4,FALSE))</f>
        <v>none</v>
      </c>
      <c r="T319" s="100"/>
      <c r="U319" s="100" t="str">
        <f t="array" ref="U319">IF(COUNTA(Y316:DP319)=0,"none",IF($U$2="WAHR",$W$3,Abfrage!$F$4))</f>
        <v>none</v>
      </c>
      <c r="V319" s="100" t="str">
        <f t="array" ref="V319">IF(COUNTA(Y316:DP319)=0,"none",IF($U$2="WAHR",$W$3,Abfrage!$F$4))</f>
        <v>none</v>
      </c>
      <c r="W319" s="100" t="str">
        <f t="array" ref="W319">IF(COUNTA(Y316:DP319)=0,"none",IF($U$2="WAHR",$W$3,Abfrage!$F$4))</f>
        <v>none</v>
      </c>
      <c r="X319" s="109"/>
      <c r="Y319" s="150"/>
    </row>
    <row r="320" spans="2:26" thickBot="1">
      <c r="B320" s="75" t="s">
        <v>249</v>
      </c>
      <c r="C320" s="76">
        <v>1000492913</v>
      </c>
      <c r="D320" s="75" t="s">
        <v>95</v>
      </c>
      <c r="E320" s="75" t="s">
        <v>96</v>
      </c>
      <c r="F320" s="75" t="s">
        <v>97</v>
      </c>
      <c r="G320" s="75" t="s">
        <v>250</v>
      </c>
      <c r="H320" s="75" t="s">
        <v>44</v>
      </c>
      <c r="I320" s="75" t="s">
        <v>51</v>
      </c>
      <c r="J320" s="75" t="s">
        <v>251</v>
      </c>
      <c r="K320" s="75"/>
      <c r="L320" s="75"/>
      <c r="M320" s="75"/>
      <c r="N320" s="75"/>
      <c r="O320" s="75"/>
      <c r="P320" s="76"/>
      <c r="Q320" s="216"/>
      <c r="R320" s="77">
        <f>IF(COUNTA(Y320:DP323)=0,"01.01.1900",INDEX(Y320:DP320,MATCH(R321,Y321:DP321,0)))</f>
        <v>45848</v>
      </c>
      <c r="S320" s="78">
        <f t="shared" ref="S320" si="312">IF(COUNTA(Y320:DP323)=0,"01.01.1900",MAX(Y320:DP320))</f>
        <v>45848</v>
      </c>
      <c r="T320" s="79"/>
      <c r="U320" s="80" t="str">
        <f t="array" ref="U320">IF(COUNTA(Y320:DP323)=0,"01.01.1900",IF(ISERROR(HLOOKUP(U323,Y323:DP323,1,FALSE)),"01.01.1900",INDEX(Y320:DP320,MATCH(U321&amp;U323,Y321:DP321&amp;Y323:DP323,0))))</f>
        <v>01.01.1900</v>
      </c>
      <c r="V320" s="81">
        <f>IF(COUNTA(Y320:DP323)=0,"01.01.1900",_xlfn.MAXIFS(Y320:DP320,Y323:DP323,V323))</f>
        <v>0</v>
      </c>
      <c r="W320" s="82"/>
      <c r="X320" s="106"/>
      <c r="Y320" s="141">
        <v>45469</v>
      </c>
      <c r="Z320" s="141">
        <v>45848</v>
      </c>
    </row>
    <row r="321" spans="2:26" thickBot="1">
      <c r="B321" s="83"/>
      <c r="C321" s="84"/>
      <c r="D321" s="83"/>
      <c r="E321" s="83"/>
      <c r="F321" s="83"/>
      <c r="G321" s="83"/>
      <c r="H321" s="83"/>
      <c r="I321" s="83"/>
      <c r="J321" s="83"/>
      <c r="K321" s="83"/>
      <c r="L321" s="83"/>
      <c r="M321" s="83"/>
      <c r="N321" s="83"/>
      <c r="O321" s="83"/>
      <c r="P321" s="84"/>
      <c r="Q321" s="217"/>
      <c r="R321" s="85">
        <f>IF(COUNTA(Y320:DP323)=0,0,MIN(Y321:DP321))</f>
        <v>0.19600000000000001</v>
      </c>
      <c r="S321" s="86">
        <f t="shared" ref="S321" si="313">IF(COUNTA(Y320:DP323)=0,0,HLOOKUP(S320,Y320:DP323,2,FALSE))</f>
        <v>0.19600000000000001</v>
      </c>
      <c r="T321" s="87">
        <f>IF(COUNTA(Y320:DP323)=0,0,AVERAGE(Y321:DP321))</f>
        <v>0.21350000000000002</v>
      </c>
      <c r="U321" s="88">
        <f>IF(COUNTA(Y320:DP323)=0,0,_xlfn.MINIFS(Y321:DP321,Y323:DP323,U323))</f>
        <v>0</v>
      </c>
      <c r="V321" s="89">
        <f t="array" ref="V321">IF(COUNTA(Y320:DP323)=0,0,IF(ISERROR(HLOOKUP(V323,Y323:DP323,1,FALSE)),0,INDEX(Y321:DP321,MATCH(V320&amp;V323,Y320:DP320&amp;Y323:DP323,0))))</f>
        <v>0</v>
      </c>
      <c r="W321" s="90">
        <f t="array" ref="W321">IF(COUNTA(Y320:DP323)=0,0,IF(ISERROR(HLOOKUP(W323,Y323:DP323,1,FALSE)),0,AVERAGEIF(Y323:DP323,$W323,Y321:DP321)))</f>
        <v>0</v>
      </c>
      <c r="X321" s="107"/>
      <c r="Y321" s="142">
        <v>0.23100000000000001</v>
      </c>
      <c r="Z321" s="142">
        <v>0.19600000000000001</v>
      </c>
    </row>
    <row r="322" spans="2:26" thickBot="1">
      <c r="B322" s="83"/>
      <c r="C322" s="84"/>
      <c r="D322" s="83"/>
      <c r="E322" s="83"/>
      <c r="F322" s="83"/>
      <c r="G322" s="83"/>
      <c r="H322" s="83"/>
      <c r="I322" s="83"/>
      <c r="J322" s="83"/>
      <c r="K322" s="83"/>
      <c r="L322" s="83"/>
      <c r="M322" s="83"/>
      <c r="N322" s="83"/>
      <c r="O322" s="83"/>
      <c r="P322" s="84"/>
      <c r="Q322" s="217"/>
      <c r="R322" s="91">
        <f>IF(COUNTA(Y320:DP323)=0,0,HLOOKUP(R321,Y321:DP323,2,FALSE))</f>
        <v>1000</v>
      </c>
      <c r="S322" s="92">
        <f t="shared" ref="S322" si="314">IF(COUNTA(Y320:DP323)=0,0,HLOOKUP(S320,Y320:DP323,3,FALSE))</f>
        <v>1000</v>
      </c>
      <c r="T322" s="93"/>
      <c r="U322" s="94">
        <f t="array" ref="U322">IF(COUNTA(Y320:DP323)=0,0,IF(ISERROR(HLOOKUP(U323,Y323:DP323,1,FALSE)),0,INDEX(Y322:DP322,MATCH(U321&amp;U323,Y321:DP321&amp;Y323:DP323,0))))</f>
        <v>0</v>
      </c>
      <c r="V322" s="94">
        <f t="array" ref="V322">IF(COUNTA(Y320:DP323)=0,0,IF(ISERROR(HLOOKUP(V323,Y323:DP323,1,FALSE)),0,INDEX(Y322:DP322,MATCH(V321&amp;V323,Y321:DP321&amp;Y323:DP323,0))))</f>
        <v>0</v>
      </c>
      <c r="W322" s="95"/>
      <c r="X322" s="108"/>
      <c r="Y322" s="143">
        <v>1000</v>
      </c>
      <c r="Z322" s="143">
        <v>1000</v>
      </c>
    </row>
    <row r="323" spans="2:26" ht="13.9" thickBot="1">
      <c r="B323" s="96"/>
      <c r="C323" s="97"/>
      <c r="D323" s="96"/>
      <c r="E323" s="96"/>
      <c r="F323" s="96"/>
      <c r="G323" s="96"/>
      <c r="H323" s="96"/>
      <c r="I323" s="96"/>
      <c r="J323" s="96"/>
      <c r="K323" s="96"/>
      <c r="L323" s="96"/>
      <c r="M323" s="96"/>
      <c r="N323" s="96"/>
      <c r="O323" s="96"/>
      <c r="P323" s="97"/>
      <c r="Q323" s="218"/>
      <c r="R323" s="98" t="str">
        <f>IF(COUNTA(Y320:DP323)=0,"none",HLOOKUP(R321,Y321:DP323,3,FALSE))</f>
        <v>www (-30%)</v>
      </c>
      <c r="S323" s="99" t="str">
        <f t="shared" ref="S323" si="315">IF(COUNTA(Y320:DP323)=0,"none",HLOOKUP(S320,Y320:DP323,4,FALSE))</f>
        <v>www (-30%)</v>
      </c>
      <c r="T323" s="100"/>
      <c r="U323" s="100">
        <f t="array" ref="U323">IF(COUNTA(Y320:DP323)=0,"none",IF($U$2="WAHR",$W$3,Abfrage!$F$4))</f>
        <v>0</v>
      </c>
      <c r="V323" s="100">
        <f t="array" ref="V323">IF(COUNTA(Y320:DP323)=0,"none",IF($U$2="WAHR",$W$3,Abfrage!$F$4))</f>
        <v>0</v>
      </c>
      <c r="W323" s="100">
        <f t="array" ref="W323">IF(COUNTA(Y320:DP323)=0,"none",IF($U$2="WAHR",$W$3,Abfrage!$F$4))</f>
        <v>0</v>
      </c>
      <c r="X323" s="109"/>
      <c r="Y323" s="144" t="s">
        <v>43</v>
      </c>
      <c r="Z323" s="144" t="s">
        <v>43</v>
      </c>
    </row>
    <row r="324" spans="2:26" thickBot="1">
      <c r="B324" s="75" t="s">
        <v>252</v>
      </c>
      <c r="C324" s="76">
        <v>1000492912</v>
      </c>
      <c r="D324" s="75" t="s">
        <v>95</v>
      </c>
      <c r="E324" s="75" t="s">
        <v>96</v>
      </c>
      <c r="F324" s="75" t="s">
        <v>97</v>
      </c>
      <c r="G324" s="75" t="s">
        <v>253</v>
      </c>
      <c r="H324" s="75" t="s">
        <v>44</v>
      </c>
      <c r="I324" s="75" t="s">
        <v>51</v>
      </c>
      <c r="J324" s="75" t="s">
        <v>254</v>
      </c>
      <c r="K324" s="75"/>
      <c r="L324" s="75"/>
      <c r="M324" s="75"/>
      <c r="N324" s="75"/>
      <c r="O324" s="75"/>
      <c r="P324" s="76"/>
      <c r="Q324" s="216"/>
      <c r="R324" s="77">
        <f>IF(COUNTA(Y324:DP327)=0,"01.01.1900",INDEX(Y324:DP324,MATCH(R325,Y325:DP325,0)))</f>
        <v>45848</v>
      </c>
      <c r="S324" s="78">
        <f t="shared" ref="S324" si="316">IF(COUNTA(Y324:DP327)=0,"01.01.1900",MAX(Y324:DP324))</f>
        <v>45848</v>
      </c>
      <c r="T324" s="79"/>
      <c r="U324" s="80" t="str">
        <f t="array" ref="U324">IF(COUNTA(Y324:DP327)=0,"01.01.1900",IF(ISERROR(HLOOKUP(U327,Y327:DP327,1,FALSE)),"01.01.1900",INDEX(Y324:DP324,MATCH(U325&amp;U327,Y325:DP325&amp;Y327:DP327,0))))</f>
        <v>01.01.1900</v>
      </c>
      <c r="V324" s="81">
        <f>IF(COUNTA(Y324:DP327)=0,"01.01.1900",_xlfn.MAXIFS(Y324:DP324,Y327:DP327,V327))</f>
        <v>0</v>
      </c>
      <c r="W324" s="82"/>
      <c r="X324" s="106"/>
      <c r="Y324" s="141">
        <v>45469</v>
      </c>
      <c r="Z324" s="141">
        <v>45848</v>
      </c>
    </row>
    <row r="325" spans="2:26" thickBot="1">
      <c r="B325" s="83"/>
      <c r="C325" s="84"/>
      <c r="D325" s="83"/>
      <c r="E325" s="83"/>
      <c r="F325" s="83"/>
      <c r="G325" s="83"/>
      <c r="H325" s="83"/>
      <c r="I325" s="83"/>
      <c r="J325" s="83"/>
      <c r="K325" s="83"/>
      <c r="L325" s="83"/>
      <c r="M325" s="83"/>
      <c r="N325" s="83"/>
      <c r="O325" s="83"/>
      <c r="P325" s="84"/>
      <c r="Q325" s="217"/>
      <c r="R325" s="85">
        <f>IF(COUNTA(Y324:DP327)=0,0,MIN(Y325:DP325))</f>
        <v>0.252</v>
      </c>
      <c r="S325" s="86">
        <f t="shared" ref="S325" si="317">IF(COUNTA(Y324:DP327)=0,0,HLOOKUP(S324,Y324:DP327,2,FALSE))</f>
        <v>0.252</v>
      </c>
      <c r="T325" s="87">
        <f>IF(COUNTA(Y324:DP327)=0,0,AVERAGE(Y325:DP325))</f>
        <v>0.27649999999999997</v>
      </c>
      <c r="U325" s="88">
        <f>IF(COUNTA(Y324:DP327)=0,0,_xlfn.MINIFS(Y325:DP325,Y327:DP327,U327))</f>
        <v>0</v>
      </c>
      <c r="V325" s="89">
        <f t="array" ref="V325">IF(COUNTA(Y324:DP327)=0,0,IF(ISERROR(HLOOKUP(V327,Y327:DP327,1,FALSE)),0,INDEX(Y325:DP325,MATCH(V324&amp;V327,Y324:DP324&amp;Y327:DP327,0))))</f>
        <v>0</v>
      </c>
      <c r="W325" s="90">
        <f t="array" ref="W325">IF(COUNTA(Y324:DP327)=0,0,IF(ISERROR(HLOOKUP(W327,Y327:DP327,1,FALSE)),0,AVERAGEIF(Y327:DP327,$W327,Y325:DP325)))</f>
        <v>0</v>
      </c>
      <c r="X325" s="107"/>
      <c r="Y325" s="142">
        <v>0.30099999999999999</v>
      </c>
      <c r="Z325" s="142">
        <v>0.252</v>
      </c>
    </row>
    <row r="326" spans="2:26" thickBot="1">
      <c r="B326" s="83"/>
      <c r="C326" s="84"/>
      <c r="D326" s="83"/>
      <c r="E326" s="83"/>
      <c r="F326" s="83"/>
      <c r="G326" s="83"/>
      <c r="H326" s="83"/>
      <c r="I326" s="83"/>
      <c r="J326" s="83"/>
      <c r="K326" s="83"/>
      <c r="L326" s="83"/>
      <c r="M326" s="83"/>
      <c r="N326" s="83"/>
      <c r="O326" s="83"/>
      <c r="P326" s="84"/>
      <c r="Q326" s="217"/>
      <c r="R326" s="91">
        <f>IF(COUNTA(Y324:DP327)=0,0,HLOOKUP(R325,Y325:DP327,2,FALSE))</f>
        <v>1000</v>
      </c>
      <c r="S326" s="92">
        <f t="shared" ref="S326" si="318">IF(COUNTA(Y324:DP327)=0,0,HLOOKUP(S324,Y324:DP327,3,FALSE))</f>
        <v>1000</v>
      </c>
      <c r="T326" s="93"/>
      <c r="U326" s="94">
        <f t="array" ref="U326">IF(COUNTA(Y324:DP327)=0,0,IF(ISERROR(HLOOKUP(U327,Y327:DP327,1,FALSE)),0,INDEX(Y326:DP326,MATCH(U325&amp;U327,Y325:DP325&amp;Y327:DP327,0))))</f>
        <v>0</v>
      </c>
      <c r="V326" s="94">
        <f t="array" ref="V326">IF(COUNTA(Y324:DP327)=0,0,IF(ISERROR(HLOOKUP(V327,Y327:DP327,1,FALSE)),0,INDEX(Y326:DP326,MATCH(V325&amp;V327,Y325:DP325&amp;Y327:DP327,0))))</f>
        <v>0</v>
      </c>
      <c r="W326" s="95"/>
      <c r="X326" s="108"/>
      <c r="Y326" s="143">
        <v>1000</v>
      </c>
      <c r="Z326" s="143">
        <v>1000</v>
      </c>
    </row>
    <row r="327" spans="2:26" ht="13.9" thickBot="1">
      <c r="B327" s="96"/>
      <c r="C327" s="97"/>
      <c r="D327" s="96"/>
      <c r="E327" s="96"/>
      <c r="F327" s="96"/>
      <c r="G327" s="96"/>
      <c r="H327" s="96"/>
      <c r="I327" s="96"/>
      <c r="J327" s="96"/>
      <c r="K327" s="96"/>
      <c r="L327" s="96"/>
      <c r="M327" s="96"/>
      <c r="N327" s="96"/>
      <c r="O327" s="96"/>
      <c r="P327" s="97"/>
      <c r="Q327" s="218"/>
      <c r="R327" s="98" t="str">
        <f>IF(COUNTA(Y324:DP327)=0,"none",HLOOKUP(R325,Y325:DP327,3,FALSE))</f>
        <v>www (-30%)</v>
      </c>
      <c r="S327" s="99" t="str">
        <f t="shared" ref="S327" si="319">IF(COUNTA(Y324:DP327)=0,"none",HLOOKUP(S324,Y324:DP327,4,FALSE))</f>
        <v>www (-30%)</v>
      </c>
      <c r="T327" s="100"/>
      <c r="U327" s="100">
        <f t="array" ref="U327">IF(COUNTA(Y324:DP327)=0,"none",IF($U$2="WAHR",$W$3,Abfrage!$F$4))</f>
        <v>0</v>
      </c>
      <c r="V327" s="100">
        <f t="array" ref="V327">IF(COUNTA(Y324:DP327)=0,"none",IF($U$2="WAHR",$W$3,Abfrage!$F$4))</f>
        <v>0</v>
      </c>
      <c r="W327" s="100">
        <f t="array" ref="W327">IF(COUNTA(Y324:DP327)=0,"none",IF($U$2="WAHR",$W$3,Abfrage!$F$4))</f>
        <v>0</v>
      </c>
      <c r="X327" s="109"/>
      <c r="Y327" s="144" t="s">
        <v>43</v>
      </c>
      <c r="Z327" s="144" t="s">
        <v>43</v>
      </c>
    </row>
    <row r="328" spans="2:26" thickBot="1">
      <c r="B328" s="75" t="s">
        <v>255</v>
      </c>
      <c r="C328" s="76">
        <v>1000492917</v>
      </c>
      <c r="D328" s="75" t="s">
        <v>95</v>
      </c>
      <c r="E328" s="75" t="s">
        <v>175</v>
      </c>
      <c r="F328" s="75" t="s">
        <v>97</v>
      </c>
      <c r="G328" s="75" t="s">
        <v>256</v>
      </c>
      <c r="H328" s="75" t="s">
        <v>44</v>
      </c>
      <c r="I328" s="75" t="s">
        <v>51</v>
      </c>
      <c r="J328" s="75" t="s">
        <v>257</v>
      </c>
      <c r="K328" s="75"/>
      <c r="L328" s="75"/>
      <c r="M328" s="75"/>
      <c r="N328" s="75"/>
      <c r="O328" s="75"/>
      <c r="P328" s="76"/>
      <c r="Q328" s="216"/>
      <c r="R328" s="77">
        <f>IF(COUNTA(Y328:DP331)=0,"01.01.1900",INDEX(Y328:DP328,MATCH(R329,Y329:DP329,0)))</f>
        <v>45848</v>
      </c>
      <c r="S328" s="78">
        <f t="shared" ref="S328" si="320">IF(COUNTA(Y328:DP331)=0,"01.01.1900",MAX(Y328:DP328))</f>
        <v>45848</v>
      </c>
      <c r="T328" s="79"/>
      <c r="U328" s="80" t="str">
        <f t="array" ref="U328">IF(COUNTA(Y328:DP331)=0,"01.01.1900",IF(ISERROR(HLOOKUP(U331,Y331:DP331,1,FALSE)),"01.01.1900",INDEX(Y328:DP328,MATCH(U329&amp;U331,Y329:DP329&amp;Y331:DP331,0))))</f>
        <v>01.01.1900</v>
      </c>
      <c r="V328" s="81">
        <f>IF(COUNTA(Y328:DP331)=0,"01.01.1900",_xlfn.MAXIFS(Y328:DP328,Y331:DP331,V331))</f>
        <v>0</v>
      </c>
      <c r="W328" s="82"/>
      <c r="X328" s="106"/>
      <c r="Y328" s="141">
        <v>45469</v>
      </c>
      <c r="Z328" s="141">
        <v>45848</v>
      </c>
    </row>
    <row r="329" spans="2:26" thickBot="1">
      <c r="B329" s="83"/>
      <c r="C329" s="84"/>
      <c r="D329" s="83"/>
      <c r="E329" s="83"/>
      <c r="F329" s="83"/>
      <c r="G329" s="83"/>
      <c r="H329" s="83"/>
      <c r="I329" s="83"/>
      <c r="J329" s="83"/>
      <c r="K329" s="83"/>
      <c r="L329" s="83"/>
      <c r="M329" s="83"/>
      <c r="N329" s="83"/>
      <c r="O329" s="83"/>
      <c r="P329" s="84"/>
      <c r="Q329" s="217"/>
      <c r="R329" s="85">
        <f>IF(COUNTA(Y328:DP331)=0,0,MIN(Y329:DP329))</f>
        <v>0.252</v>
      </c>
      <c r="S329" s="86">
        <f t="shared" ref="S329" si="321">IF(COUNTA(Y328:DP331)=0,0,HLOOKUP(S328,Y328:DP331,2,FALSE))</f>
        <v>0.252</v>
      </c>
      <c r="T329" s="87">
        <f>IF(COUNTA(Y328:DP331)=0,0,AVERAGE(Y329:DP329))</f>
        <v>0.27649999999999997</v>
      </c>
      <c r="U329" s="88">
        <f>IF(COUNTA(Y328:DP331)=0,0,_xlfn.MINIFS(Y329:DP329,Y331:DP331,U331))</f>
        <v>0</v>
      </c>
      <c r="V329" s="89">
        <f t="array" ref="V329">IF(COUNTA(Y328:DP331)=0,0,IF(ISERROR(HLOOKUP(V331,Y331:DP331,1,FALSE)),0,INDEX(Y329:DP329,MATCH(V328&amp;V331,Y328:DP328&amp;Y331:DP331,0))))</f>
        <v>0</v>
      </c>
      <c r="W329" s="90">
        <f t="array" ref="W329">IF(COUNTA(Y328:DP331)=0,0,IF(ISERROR(HLOOKUP(W331,Y331:DP331,1,FALSE)),0,AVERAGEIF(Y331:DP331,$W331,Y329:DP329)))</f>
        <v>0</v>
      </c>
      <c r="X329" s="107"/>
      <c r="Y329" s="142">
        <v>0.30099999999999999</v>
      </c>
      <c r="Z329" s="142">
        <v>0.252</v>
      </c>
    </row>
    <row r="330" spans="2:26" thickBot="1">
      <c r="B330" s="83"/>
      <c r="C330" s="84"/>
      <c r="D330" s="83"/>
      <c r="E330" s="83"/>
      <c r="F330" s="83"/>
      <c r="G330" s="83"/>
      <c r="H330" s="83"/>
      <c r="I330" s="83"/>
      <c r="J330" s="83"/>
      <c r="K330" s="83"/>
      <c r="L330" s="83"/>
      <c r="M330" s="83"/>
      <c r="N330" s="83"/>
      <c r="O330" s="83"/>
      <c r="P330" s="84"/>
      <c r="Q330" s="217"/>
      <c r="R330" s="91">
        <f>IF(COUNTA(Y328:DP331)=0,0,HLOOKUP(R329,Y329:DP331,2,FALSE))</f>
        <v>1000</v>
      </c>
      <c r="S330" s="92">
        <f t="shared" ref="S330" si="322">IF(COUNTA(Y328:DP331)=0,0,HLOOKUP(S328,Y328:DP331,3,FALSE))</f>
        <v>1000</v>
      </c>
      <c r="T330" s="93"/>
      <c r="U330" s="94">
        <f t="array" ref="U330">IF(COUNTA(Y328:DP331)=0,0,IF(ISERROR(HLOOKUP(U331,Y331:DP331,1,FALSE)),0,INDEX(Y330:DP330,MATCH(U329&amp;U331,Y329:DP329&amp;Y331:DP331,0))))</f>
        <v>0</v>
      </c>
      <c r="V330" s="94">
        <f t="array" ref="V330">IF(COUNTA(Y328:DP331)=0,0,IF(ISERROR(HLOOKUP(V331,Y331:DP331,1,FALSE)),0,INDEX(Y330:DP330,MATCH(V329&amp;V331,Y329:DP329&amp;Y331:DP331,0))))</f>
        <v>0</v>
      </c>
      <c r="W330" s="95"/>
      <c r="X330" s="108"/>
      <c r="Y330" s="143">
        <v>1000</v>
      </c>
      <c r="Z330" s="143">
        <v>1000</v>
      </c>
    </row>
    <row r="331" spans="2:26" ht="13.9" thickBot="1">
      <c r="B331" s="96"/>
      <c r="C331" s="97"/>
      <c r="D331" s="96"/>
      <c r="E331" s="96"/>
      <c r="F331" s="96"/>
      <c r="G331" s="96"/>
      <c r="H331" s="96"/>
      <c r="I331" s="96"/>
      <c r="J331" s="96"/>
      <c r="K331" s="96"/>
      <c r="L331" s="96"/>
      <c r="M331" s="96"/>
      <c r="N331" s="96"/>
      <c r="O331" s="96"/>
      <c r="P331" s="97"/>
      <c r="Q331" s="218"/>
      <c r="R331" s="98" t="str">
        <f>IF(COUNTA(Y328:DP331)=0,"none",HLOOKUP(R329,Y329:DP331,3,FALSE))</f>
        <v>www (-30%)</v>
      </c>
      <c r="S331" s="99" t="str">
        <f t="shared" ref="S331" si="323">IF(COUNTA(Y328:DP331)=0,"none",HLOOKUP(S328,Y328:DP331,4,FALSE))</f>
        <v>www (-30%)</v>
      </c>
      <c r="T331" s="100"/>
      <c r="U331" s="100">
        <f t="array" ref="U331">IF(COUNTA(Y328:DP331)=0,"none",IF($U$2="WAHR",$W$3,Abfrage!$F$4))</f>
        <v>0</v>
      </c>
      <c r="V331" s="100">
        <f t="array" ref="V331">IF(COUNTA(Y328:DP331)=0,"none",IF($U$2="WAHR",$W$3,Abfrage!$F$4))</f>
        <v>0</v>
      </c>
      <c r="W331" s="100">
        <f t="array" ref="W331">IF(COUNTA(Y328:DP331)=0,"none",IF($U$2="WAHR",$W$3,Abfrage!$F$4))</f>
        <v>0</v>
      </c>
      <c r="X331" s="109"/>
      <c r="Y331" s="144" t="s">
        <v>43</v>
      </c>
      <c r="Z331" s="144" t="s">
        <v>43</v>
      </c>
    </row>
    <row r="332" spans="2:26" thickBot="1">
      <c r="B332" s="75" t="s">
        <v>258</v>
      </c>
      <c r="C332" s="76">
        <v>1000492909</v>
      </c>
      <c r="D332" s="75" t="s">
        <v>95</v>
      </c>
      <c r="E332" s="75" t="s">
        <v>96</v>
      </c>
      <c r="F332" s="75" t="s">
        <v>97</v>
      </c>
      <c r="G332" s="75" t="s">
        <v>259</v>
      </c>
      <c r="H332" s="75" t="s">
        <v>44</v>
      </c>
      <c r="I332" s="75" t="s">
        <v>51</v>
      </c>
      <c r="J332" s="75" t="s">
        <v>260</v>
      </c>
      <c r="K332" s="75"/>
      <c r="L332" s="75"/>
      <c r="M332" s="75"/>
      <c r="N332" s="75"/>
      <c r="O332" s="75"/>
      <c r="P332" s="76"/>
      <c r="Q332" s="216"/>
      <c r="R332" s="77">
        <f>IF(COUNTA(Y332:DP335)=0,"01.01.1900",INDEX(Y332:DP332,MATCH(R333,Y333:DP333,0)))</f>
        <v>45848</v>
      </c>
      <c r="S332" s="78">
        <f t="shared" ref="S332" si="324">IF(COUNTA(Y332:DP335)=0,"01.01.1900",MAX(Y332:DP332))</f>
        <v>45848</v>
      </c>
      <c r="T332" s="79"/>
      <c r="U332" s="80" t="str">
        <f t="array" ref="U332">IF(COUNTA(Y332:DP335)=0,"01.01.1900",IF(ISERROR(HLOOKUP(U335,Y335:DP335,1,FALSE)),"01.01.1900",INDEX(Y332:DP332,MATCH(U333&amp;U335,Y333:DP333&amp;Y335:DP335,0))))</f>
        <v>01.01.1900</v>
      </c>
      <c r="V332" s="81">
        <f>IF(COUNTA(Y332:DP335)=0,"01.01.1900",_xlfn.MAXIFS(Y332:DP332,Y335:DP335,V335))</f>
        <v>0</v>
      </c>
      <c r="W332" s="82"/>
      <c r="X332" s="106"/>
      <c r="Y332" s="141">
        <v>45469</v>
      </c>
      <c r="Z332" s="141">
        <v>45848</v>
      </c>
    </row>
    <row r="333" spans="2:26" thickBot="1">
      <c r="B333" s="83"/>
      <c r="C333" s="84"/>
      <c r="D333" s="83"/>
      <c r="E333" s="83"/>
      <c r="F333" s="83"/>
      <c r="G333" s="83"/>
      <c r="H333" s="83"/>
      <c r="I333" s="83"/>
      <c r="J333" s="83"/>
      <c r="K333" s="83"/>
      <c r="L333" s="83"/>
      <c r="M333" s="83"/>
      <c r="N333" s="83"/>
      <c r="O333" s="83"/>
      <c r="P333" s="84"/>
      <c r="Q333" s="217"/>
      <c r="R333" s="85">
        <f>IF(COUNTA(Y332:DP335)=0,0,MIN(Y333:DP333))</f>
        <v>0.61599999999999999</v>
      </c>
      <c r="S333" s="86">
        <f t="shared" ref="S333" si="325">IF(COUNTA(Y332:DP335)=0,0,HLOOKUP(S332,Y332:DP335,2,FALSE))</f>
        <v>0.61599999999999999</v>
      </c>
      <c r="T333" s="87">
        <f>IF(COUNTA(Y332:DP335)=0,0,AVERAGE(Y333:DP333))</f>
        <v>0.65100000000000002</v>
      </c>
      <c r="U333" s="88">
        <f>IF(COUNTA(Y332:DP335)=0,0,_xlfn.MINIFS(Y333:DP333,Y335:DP335,U335))</f>
        <v>0</v>
      </c>
      <c r="V333" s="89">
        <f t="array" ref="V333">IF(COUNTA(Y332:DP335)=0,0,IF(ISERROR(HLOOKUP(V335,Y335:DP335,1,FALSE)),0,INDEX(Y333:DP333,MATCH(V332&amp;V335,Y332:DP332&amp;Y335:DP335,0))))</f>
        <v>0</v>
      </c>
      <c r="W333" s="90">
        <f t="array" ref="W333">IF(COUNTA(Y332:DP335)=0,0,IF(ISERROR(HLOOKUP(W335,Y335:DP335,1,FALSE)),0,AVERAGEIF(Y335:DP335,$W335,Y333:DP333)))</f>
        <v>0</v>
      </c>
      <c r="X333" s="107"/>
      <c r="Y333" s="142">
        <v>0.68600000000000005</v>
      </c>
      <c r="Z333" s="142">
        <v>0.61599999999999999</v>
      </c>
    </row>
    <row r="334" spans="2:26" thickBot="1">
      <c r="B334" s="83"/>
      <c r="C334" s="84"/>
      <c r="D334" s="83"/>
      <c r="E334" s="83"/>
      <c r="F334" s="83"/>
      <c r="G334" s="83"/>
      <c r="H334" s="83"/>
      <c r="I334" s="83"/>
      <c r="J334" s="83"/>
      <c r="K334" s="83"/>
      <c r="L334" s="83"/>
      <c r="M334" s="83"/>
      <c r="N334" s="83"/>
      <c r="O334" s="83"/>
      <c r="P334" s="84"/>
      <c r="Q334" s="217"/>
      <c r="R334" s="91">
        <f>IF(COUNTA(Y332:DP335)=0,0,HLOOKUP(R333,Y333:DP335,2,FALSE))</f>
        <v>1000</v>
      </c>
      <c r="S334" s="92">
        <f t="shared" ref="S334" si="326">IF(COUNTA(Y332:DP335)=0,0,HLOOKUP(S332,Y332:DP335,3,FALSE))</f>
        <v>1000</v>
      </c>
      <c r="T334" s="93"/>
      <c r="U334" s="94">
        <f t="array" ref="U334">IF(COUNTA(Y332:DP335)=0,0,IF(ISERROR(HLOOKUP(U335,Y335:DP335,1,FALSE)),0,INDEX(Y334:DP334,MATCH(U333&amp;U335,Y333:DP333&amp;Y335:DP335,0))))</f>
        <v>0</v>
      </c>
      <c r="V334" s="94">
        <f t="array" ref="V334">IF(COUNTA(Y332:DP335)=0,0,IF(ISERROR(HLOOKUP(V335,Y335:DP335,1,FALSE)),0,INDEX(Y334:DP334,MATCH(V333&amp;V335,Y333:DP333&amp;Y335:DP335,0))))</f>
        <v>0</v>
      </c>
      <c r="W334" s="95"/>
      <c r="X334" s="108"/>
      <c r="Y334" s="143">
        <v>1000</v>
      </c>
      <c r="Z334" s="143">
        <v>1000</v>
      </c>
    </row>
    <row r="335" spans="2:26" ht="13.9" thickBot="1">
      <c r="B335" s="96"/>
      <c r="C335" s="97"/>
      <c r="D335" s="96"/>
      <c r="E335" s="96"/>
      <c r="F335" s="96"/>
      <c r="G335" s="96"/>
      <c r="H335" s="96"/>
      <c r="I335" s="96"/>
      <c r="J335" s="96"/>
      <c r="K335" s="96"/>
      <c r="L335" s="96"/>
      <c r="M335" s="96"/>
      <c r="N335" s="96"/>
      <c r="O335" s="96"/>
      <c r="P335" s="97"/>
      <c r="Q335" s="218"/>
      <c r="R335" s="98" t="str">
        <f>IF(COUNTA(Y332:DP335)=0,"none",HLOOKUP(R333,Y333:DP335,3,FALSE))</f>
        <v>www (-30%)</v>
      </c>
      <c r="S335" s="99" t="str">
        <f t="shared" ref="S335" si="327">IF(COUNTA(Y332:DP335)=0,"none",HLOOKUP(S332,Y332:DP335,4,FALSE))</f>
        <v>www (-30%)</v>
      </c>
      <c r="T335" s="100"/>
      <c r="U335" s="100">
        <f t="array" ref="U335">IF(COUNTA(Y332:DP335)=0,"none",IF($U$2="WAHR",$W$3,Abfrage!$F$4))</f>
        <v>0</v>
      </c>
      <c r="V335" s="100">
        <f t="array" ref="V335">IF(COUNTA(Y332:DP335)=0,"none",IF($U$2="WAHR",$W$3,Abfrage!$F$4))</f>
        <v>0</v>
      </c>
      <c r="W335" s="100">
        <f t="array" ref="W335">IF(COUNTA(Y332:DP335)=0,"none",IF($U$2="WAHR",$W$3,Abfrage!$F$4))</f>
        <v>0</v>
      </c>
      <c r="X335" s="109"/>
      <c r="Y335" s="144" t="s">
        <v>43</v>
      </c>
      <c r="Z335" s="144" t="s">
        <v>43</v>
      </c>
    </row>
    <row r="336" spans="2:26" thickBot="1">
      <c r="B336" s="75" t="s">
        <v>261</v>
      </c>
      <c r="C336" s="76">
        <v>1000490414</v>
      </c>
      <c r="D336" s="75" t="s">
        <v>262</v>
      </c>
      <c r="E336" s="75" t="s">
        <v>263</v>
      </c>
      <c r="F336" s="75" t="s">
        <v>264</v>
      </c>
      <c r="G336" s="75" t="s">
        <v>265</v>
      </c>
      <c r="H336" s="75" t="s">
        <v>266</v>
      </c>
      <c r="I336" s="75" t="s">
        <v>267</v>
      </c>
      <c r="J336" s="75" t="s">
        <v>268</v>
      </c>
      <c r="K336" s="75"/>
      <c r="L336" s="75"/>
      <c r="M336" s="75"/>
      <c r="N336" s="75"/>
      <c r="O336" s="75"/>
      <c r="P336" s="76"/>
      <c r="Q336" s="216"/>
      <c r="R336" s="77" t="str">
        <f>IF(COUNTA(Y336:DP339)=0,"01.01.1900",INDEX(Y336:DP336,MATCH(R337,Y337:DP337,0)))</f>
        <v>01.01.1900</v>
      </c>
      <c r="S336" s="78" t="str">
        <f t="shared" ref="S336" si="328">IF(COUNTA(Y336:DP339)=0,"01.01.1900",MAX(Y336:DP336))</f>
        <v>01.01.1900</v>
      </c>
      <c r="T336" s="79"/>
      <c r="U336" s="80" t="str">
        <f t="array" ref="U336">IF(COUNTA(Y336:DP339)=0,"01.01.1900",IF(ISERROR(HLOOKUP(U339,Y339:DP339,1,FALSE)),"01.01.1900",INDEX(Y336:DP336,MATCH(U337&amp;U339,Y337:DP337&amp;Y339:DP339,0))))</f>
        <v>01.01.1900</v>
      </c>
      <c r="V336" s="81" t="str">
        <f>IF(COUNTA(Y336:DP339)=0,"01.01.1900",_xlfn.MAXIFS(Y336:DP336,Y339:DP339,V339))</f>
        <v>01.01.1900</v>
      </c>
      <c r="W336" s="82"/>
      <c r="X336" s="106"/>
      <c r="Y336" s="150"/>
    </row>
    <row r="337" spans="2:26" thickBot="1">
      <c r="B337" s="83"/>
      <c r="C337" s="84"/>
      <c r="D337" s="83"/>
      <c r="E337" s="83"/>
      <c r="F337" s="83"/>
      <c r="G337" s="83"/>
      <c r="H337" s="83"/>
      <c r="I337" s="83"/>
      <c r="J337" s="83"/>
      <c r="K337" s="83"/>
      <c r="L337" s="83"/>
      <c r="M337" s="83"/>
      <c r="N337" s="83"/>
      <c r="O337" s="83"/>
      <c r="P337" s="84"/>
      <c r="Q337" s="217"/>
      <c r="R337" s="85">
        <f>IF(COUNTA(Y336:DP339)=0,0,MIN(Y337:DP337))</f>
        <v>0</v>
      </c>
      <c r="S337" s="86">
        <f t="shared" ref="S337" si="329">IF(COUNTA(Y336:DP339)=0,0,HLOOKUP(S336,Y336:DP339,2,FALSE))</f>
        <v>0</v>
      </c>
      <c r="T337" s="87">
        <f>IF(COUNTA(Y336:DP339)=0,0,AVERAGE(Y337:DP337))</f>
        <v>0</v>
      </c>
      <c r="U337" s="88">
        <f>IF(COUNTA(Y336:DP339)=0,0,_xlfn.MINIFS(Y337:DP337,Y339:DP339,U339))</f>
        <v>0</v>
      </c>
      <c r="V337" s="89">
        <f t="array" ref="V337">IF(COUNTA(Y336:DP339)=0,0,IF(ISERROR(HLOOKUP(V339,Y339:DP339,1,FALSE)),0,INDEX(Y337:DP337,MATCH(V336&amp;V339,Y336:DP336&amp;Y339:DP339,0))))</f>
        <v>0</v>
      </c>
      <c r="W337" s="90">
        <f t="array" ref="W337">IF(COUNTA(Y336:DP339)=0,0,IF(ISERROR(HLOOKUP(W339,Y339:DP339,1,FALSE)),0,AVERAGEIF(Y339:DP339,$W339,Y337:DP337)))</f>
        <v>0</v>
      </c>
      <c r="X337" s="107"/>
      <c r="Y337" s="150"/>
    </row>
    <row r="338" spans="2:26" thickBot="1">
      <c r="B338" s="83"/>
      <c r="C338" s="84"/>
      <c r="D338" s="83"/>
      <c r="E338" s="83"/>
      <c r="F338" s="83"/>
      <c r="G338" s="83"/>
      <c r="H338" s="83"/>
      <c r="I338" s="83"/>
      <c r="J338" s="83"/>
      <c r="K338" s="83"/>
      <c r="L338" s="83"/>
      <c r="M338" s="83"/>
      <c r="N338" s="83"/>
      <c r="O338" s="83"/>
      <c r="P338" s="84"/>
      <c r="Q338" s="217"/>
      <c r="R338" s="91">
        <f>IF(COUNTA(Y336:DP339)=0,0,HLOOKUP(R337,Y337:DP339,2,FALSE))</f>
        <v>0</v>
      </c>
      <c r="S338" s="92">
        <f t="shared" ref="S338" si="330">IF(COUNTA(Y336:DP339)=0,0,HLOOKUP(S336,Y336:DP339,3,FALSE))</f>
        <v>0</v>
      </c>
      <c r="T338" s="93"/>
      <c r="U338" s="94">
        <f t="array" ref="U338">IF(COUNTA(Y336:DP339)=0,0,IF(ISERROR(HLOOKUP(U339,Y339:DP339,1,FALSE)),0,INDEX(Y338:DP338,MATCH(U337&amp;U339,Y337:DP337&amp;Y339:DP339,0))))</f>
        <v>0</v>
      </c>
      <c r="V338" s="94">
        <f t="array" ref="V338">IF(COUNTA(Y336:DP339)=0,0,IF(ISERROR(HLOOKUP(V339,Y339:DP339,1,FALSE)),0,INDEX(Y338:DP338,MATCH(V337&amp;V339,Y337:DP337&amp;Y339:DP339,0))))</f>
        <v>0</v>
      </c>
      <c r="W338" s="95"/>
      <c r="X338" s="108"/>
      <c r="Y338" s="150"/>
    </row>
    <row r="339" spans="2:26" ht="13.9" thickBot="1">
      <c r="B339" s="96"/>
      <c r="C339" s="97"/>
      <c r="D339" s="96"/>
      <c r="E339" s="96"/>
      <c r="F339" s="96"/>
      <c r="G339" s="96"/>
      <c r="H339" s="96"/>
      <c r="I339" s="96"/>
      <c r="J339" s="96"/>
      <c r="K339" s="96"/>
      <c r="L339" s="96"/>
      <c r="M339" s="96"/>
      <c r="N339" s="96"/>
      <c r="O339" s="96"/>
      <c r="P339" s="97"/>
      <c r="Q339" s="218"/>
      <c r="R339" s="98" t="str">
        <f>IF(COUNTA(Y336:DP339)=0,"none",HLOOKUP(R337,Y337:DP339,3,FALSE))</f>
        <v>none</v>
      </c>
      <c r="S339" s="99" t="str">
        <f t="shared" ref="S339" si="331">IF(COUNTA(Y336:DP339)=0,"none",HLOOKUP(S336,Y336:DP339,4,FALSE))</f>
        <v>none</v>
      </c>
      <c r="T339" s="100"/>
      <c r="U339" s="100" t="str">
        <f t="array" ref="U339">IF(COUNTA(Y336:DP339)=0,"none",IF($U$2="WAHR",$W$3,Abfrage!$F$4))</f>
        <v>none</v>
      </c>
      <c r="V339" s="100" t="str">
        <f t="array" ref="V339">IF(COUNTA(Y336:DP339)=0,"none",IF($U$2="WAHR",$W$3,Abfrage!$F$4))</f>
        <v>none</v>
      </c>
      <c r="W339" s="100" t="str">
        <f t="array" ref="W339">IF(COUNTA(Y336:DP339)=0,"none",IF($U$2="WAHR",$W$3,Abfrage!$F$4))</f>
        <v>none</v>
      </c>
      <c r="X339" s="109"/>
      <c r="Y339" s="150"/>
    </row>
    <row r="340" spans="2:26" thickBot="1">
      <c r="B340" s="75" t="s">
        <v>269</v>
      </c>
      <c r="C340" s="76">
        <v>1000442912</v>
      </c>
      <c r="D340" s="75" t="s">
        <v>95</v>
      </c>
      <c r="E340" s="75" t="s">
        <v>148</v>
      </c>
      <c r="F340" s="75" t="s">
        <v>175</v>
      </c>
      <c r="G340" s="75"/>
      <c r="H340" s="75" t="s">
        <v>50</v>
      </c>
      <c r="I340" s="75" t="s">
        <v>51</v>
      </c>
      <c r="J340" s="75" t="s">
        <v>208</v>
      </c>
      <c r="K340" s="75"/>
      <c r="L340" s="75"/>
      <c r="M340" s="75"/>
      <c r="N340" s="75"/>
      <c r="O340" s="75"/>
      <c r="P340" s="76"/>
      <c r="Q340" s="216"/>
      <c r="R340" s="77" t="str">
        <f>IF(COUNTA(Y340:DP343)=0,"01.01.1900",INDEX(Y340:DP340,MATCH(R341,Y341:DP341,0)))</f>
        <v>01.01.1900</v>
      </c>
      <c r="S340" s="78" t="str">
        <f t="shared" ref="S340" si="332">IF(COUNTA(Y340:DP343)=0,"01.01.1900",MAX(Y340:DP340))</f>
        <v>01.01.1900</v>
      </c>
      <c r="T340" s="79"/>
      <c r="U340" s="80" t="str">
        <f t="array" ref="U340">IF(COUNTA(Y340:DP343)=0,"01.01.1900",IF(ISERROR(HLOOKUP(U343,Y343:DP343,1,FALSE)),"01.01.1900",INDEX(Y340:DP340,MATCH(U341&amp;U343,Y341:DP341&amp;Y343:DP343,0))))</f>
        <v>01.01.1900</v>
      </c>
      <c r="V340" s="81" t="str">
        <f>IF(COUNTA(Y340:DP343)=0,"01.01.1900",_xlfn.MAXIFS(Y340:DP340,Y343:DP343,V343))</f>
        <v>01.01.1900</v>
      </c>
      <c r="W340" s="82"/>
      <c r="X340" s="106"/>
      <c r="Y340" s="150"/>
    </row>
    <row r="341" spans="2:26" thickBot="1">
      <c r="B341" s="83"/>
      <c r="C341" s="84"/>
      <c r="D341" s="83"/>
      <c r="E341" s="83"/>
      <c r="F341" s="83"/>
      <c r="G341" s="83"/>
      <c r="H341" s="83"/>
      <c r="I341" s="83"/>
      <c r="J341" s="83"/>
      <c r="K341" s="83"/>
      <c r="L341" s="83"/>
      <c r="M341" s="83"/>
      <c r="N341" s="83"/>
      <c r="O341" s="83"/>
      <c r="P341" s="84"/>
      <c r="Q341" s="217"/>
      <c r="R341" s="85">
        <f>IF(COUNTA(Y340:DP343)=0,0,MIN(Y341:DP341))</f>
        <v>0</v>
      </c>
      <c r="S341" s="86">
        <f t="shared" ref="S341" si="333">IF(COUNTA(Y340:DP343)=0,0,HLOOKUP(S340,Y340:DP343,2,FALSE))</f>
        <v>0</v>
      </c>
      <c r="T341" s="87">
        <f>IF(COUNTA(Y340:DP343)=0,0,AVERAGE(Y341:DP341))</f>
        <v>0</v>
      </c>
      <c r="U341" s="88">
        <f>IF(COUNTA(Y340:DP343)=0,0,_xlfn.MINIFS(Y341:DP341,Y343:DP343,U343))</f>
        <v>0</v>
      </c>
      <c r="V341" s="89">
        <f t="array" ref="V341">IF(COUNTA(Y340:DP343)=0,0,IF(ISERROR(HLOOKUP(V343,Y343:DP343,1,FALSE)),0,INDEX(Y341:DP341,MATCH(V340&amp;V343,Y340:DP340&amp;Y343:DP343,0))))</f>
        <v>0</v>
      </c>
      <c r="W341" s="90">
        <f t="array" ref="W341">IF(COUNTA(Y340:DP343)=0,0,IF(ISERROR(HLOOKUP(W343,Y343:DP343,1,FALSE)),0,AVERAGEIF(Y343:DP343,$W343,Y341:DP341)))</f>
        <v>0</v>
      </c>
      <c r="X341" s="107"/>
      <c r="Y341" s="150"/>
    </row>
    <row r="342" spans="2:26" thickBot="1">
      <c r="B342" s="83"/>
      <c r="C342" s="84"/>
      <c r="D342" s="83"/>
      <c r="E342" s="83"/>
      <c r="F342" s="83"/>
      <c r="G342" s="83"/>
      <c r="H342" s="83"/>
      <c r="I342" s="83"/>
      <c r="J342" s="83"/>
      <c r="K342" s="83"/>
      <c r="L342" s="83"/>
      <c r="M342" s="83"/>
      <c r="N342" s="83"/>
      <c r="O342" s="83"/>
      <c r="P342" s="84"/>
      <c r="Q342" s="217"/>
      <c r="R342" s="91">
        <f>IF(COUNTA(Y340:DP343)=0,0,HLOOKUP(R341,Y341:DP343,2,FALSE))</f>
        <v>0</v>
      </c>
      <c r="S342" s="92">
        <f t="shared" ref="S342" si="334">IF(COUNTA(Y340:DP343)=0,0,HLOOKUP(S340,Y340:DP343,3,FALSE))</f>
        <v>0</v>
      </c>
      <c r="T342" s="93"/>
      <c r="U342" s="94">
        <f t="array" ref="U342">IF(COUNTA(Y340:DP343)=0,0,IF(ISERROR(HLOOKUP(U343,Y343:DP343,1,FALSE)),0,INDEX(Y342:DP342,MATCH(U341&amp;U343,Y341:DP341&amp;Y343:DP343,0))))</f>
        <v>0</v>
      </c>
      <c r="V342" s="94">
        <f t="array" ref="V342">IF(COUNTA(Y340:DP343)=0,0,IF(ISERROR(HLOOKUP(V343,Y343:DP343,1,FALSE)),0,INDEX(Y342:DP342,MATCH(V341&amp;V343,Y341:DP341&amp;Y343:DP343,0))))</f>
        <v>0</v>
      </c>
      <c r="W342" s="95"/>
      <c r="X342" s="108"/>
      <c r="Y342" s="150"/>
    </row>
    <row r="343" spans="2:26" ht="13.9" thickBot="1">
      <c r="B343" s="96"/>
      <c r="C343" s="97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96"/>
      <c r="P343" s="97"/>
      <c r="Q343" s="218"/>
      <c r="R343" s="98" t="str">
        <f>IF(COUNTA(Y340:DP343)=0,"none",HLOOKUP(R341,Y341:DP343,3,FALSE))</f>
        <v>none</v>
      </c>
      <c r="S343" s="99" t="str">
        <f t="shared" ref="S343" si="335">IF(COUNTA(Y340:DP343)=0,"none",HLOOKUP(S340,Y340:DP343,4,FALSE))</f>
        <v>none</v>
      </c>
      <c r="T343" s="100"/>
      <c r="U343" s="100" t="str">
        <f t="array" ref="U343">IF(COUNTA(Y340:DP343)=0,"none",IF($U$2="WAHR",$W$3,Abfrage!$F$4))</f>
        <v>none</v>
      </c>
      <c r="V343" s="100" t="str">
        <f t="array" ref="V343">IF(COUNTA(Y340:DP343)=0,"none",IF($U$2="WAHR",$W$3,Abfrage!$F$4))</f>
        <v>none</v>
      </c>
      <c r="W343" s="100" t="str">
        <f t="array" ref="W343">IF(COUNTA(Y340:DP343)=0,"none",IF($U$2="WAHR",$W$3,Abfrage!$F$4))</f>
        <v>none</v>
      </c>
      <c r="X343" s="109"/>
      <c r="Y343" s="150"/>
    </row>
    <row r="344" spans="2:26" thickBot="1">
      <c r="B344" s="75" t="s">
        <v>270</v>
      </c>
      <c r="C344" s="76">
        <v>1000341450</v>
      </c>
      <c r="D344" s="75" t="s">
        <v>95</v>
      </c>
      <c r="E344" s="75" t="s">
        <v>148</v>
      </c>
      <c r="F344" s="75" t="s">
        <v>175</v>
      </c>
      <c r="G344" s="75" t="s">
        <v>175</v>
      </c>
      <c r="H344" s="75" t="s">
        <v>50</v>
      </c>
      <c r="I344" s="75" t="s">
        <v>51</v>
      </c>
      <c r="J344" s="75" t="s">
        <v>271</v>
      </c>
      <c r="K344" s="75"/>
      <c r="L344" s="75"/>
      <c r="M344" s="75"/>
      <c r="N344" s="75"/>
      <c r="O344" s="75"/>
      <c r="P344" s="76"/>
      <c r="Q344" s="216"/>
      <c r="R344" s="77">
        <f>IF(COUNTA(Y344:DP347)=0,"01.01.1900",INDEX(Y344:DP344,MATCH(R345,Y345:DP345,0)))</f>
        <v>45848</v>
      </c>
      <c r="S344" s="78">
        <f t="shared" ref="S344" si="336">IF(COUNTA(Y344:DP347)=0,"01.01.1900",MAX(Y344:DP344))</f>
        <v>45848</v>
      </c>
      <c r="T344" s="79"/>
      <c r="U344" s="80" t="str">
        <f t="array" ref="U344">IF(COUNTA(Y344:DP347)=0,"01.01.1900",IF(ISERROR(HLOOKUP(U347,Y347:DP347,1,FALSE)),"01.01.1900",INDEX(Y344:DP344,MATCH(U345&amp;U347,Y345:DP345&amp;Y347:DP347,0))))</f>
        <v>01.01.1900</v>
      </c>
      <c r="V344" s="81">
        <f>IF(COUNTA(Y344:DP347)=0,"01.01.1900",_xlfn.MAXIFS(Y344:DP344,Y347:DP347,V347))</f>
        <v>0</v>
      </c>
      <c r="W344" s="82"/>
      <c r="X344" s="106"/>
      <c r="Y344" s="141">
        <v>45469</v>
      </c>
      <c r="Z344" s="141">
        <v>45848</v>
      </c>
    </row>
    <row r="345" spans="2:26" thickBot="1">
      <c r="B345" s="83"/>
      <c r="C345" s="84"/>
      <c r="D345" s="83"/>
      <c r="E345" s="83"/>
      <c r="F345" s="83"/>
      <c r="G345" s="83"/>
      <c r="H345" s="83"/>
      <c r="I345" s="83"/>
      <c r="J345" s="83"/>
      <c r="K345" s="83"/>
      <c r="L345" s="83"/>
      <c r="M345" s="83"/>
      <c r="N345" s="83"/>
      <c r="O345" s="83"/>
      <c r="P345" s="84"/>
      <c r="Q345" s="217"/>
      <c r="R345" s="85">
        <f>IF(COUNTA(Y344:DP347)=0,0,MIN(Y345:DP345))</f>
        <v>6.5799999999999997E-2</v>
      </c>
      <c r="S345" s="86">
        <f t="shared" ref="S345" si="337">IF(COUNTA(Y344:DP347)=0,0,HLOOKUP(S344,Y344:DP347,2,FALSE))</f>
        <v>6.5799999999999997E-2</v>
      </c>
      <c r="T345" s="87">
        <f>IF(COUNTA(Y344:DP347)=0,0,AVERAGE(Y345:DP345))</f>
        <v>6.7900000000000002E-2</v>
      </c>
      <c r="U345" s="88">
        <f>IF(COUNTA(Y344:DP347)=0,0,_xlfn.MINIFS(Y345:DP345,Y347:DP347,U347))</f>
        <v>0</v>
      </c>
      <c r="V345" s="89">
        <f t="array" ref="V345">IF(COUNTA(Y344:DP347)=0,0,IF(ISERROR(HLOOKUP(V347,Y347:DP347,1,FALSE)),0,INDEX(Y345:DP345,MATCH(V344&amp;V347,Y344:DP344&amp;Y347:DP347,0))))</f>
        <v>0</v>
      </c>
      <c r="W345" s="90">
        <f t="array" ref="W345">IF(COUNTA(Y344:DP347)=0,0,IF(ISERROR(HLOOKUP(W347,Y347:DP347,1,FALSE)),0,AVERAGEIF(Y347:DP347,$W347,Y345:DP345)))</f>
        <v>0</v>
      </c>
      <c r="X345" s="107"/>
      <c r="Y345" s="142">
        <v>7.0000000000000007E-2</v>
      </c>
      <c r="Z345" s="142">
        <v>6.5799999999999997E-2</v>
      </c>
    </row>
    <row r="346" spans="2:26" thickBot="1">
      <c r="B346" s="83"/>
      <c r="C346" s="84"/>
      <c r="D346" s="83"/>
      <c r="E346" s="83"/>
      <c r="F346" s="83"/>
      <c r="G346" s="83"/>
      <c r="H346" s="83"/>
      <c r="I346" s="83"/>
      <c r="J346" s="83"/>
      <c r="K346" s="83"/>
      <c r="L346" s="83"/>
      <c r="M346" s="83"/>
      <c r="N346" s="83"/>
      <c r="O346" s="83"/>
      <c r="P346" s="84"/>
      <c r="Q346" s="217"/>
      <c r="R346" s="91">
        <f>IF(COUNTA(Y344:DP347)=0,0,HLOOKUP(R345,Y345:DP347,2,FALSE))</f>
        <v>1000</v>
      </c>
      <c r="S346" s="92">
        <f t="shared" ref="S346" si="338">IF(COUNTA(Y344:DP347)=0,0,HLOOKUP(S344,Y344:DP347,3,FALSE))</f>
        <v>1000</v>
      </c>
      <c r="T346" s="93"/>
      <c r="U346" s="94">
        <f t="array" ref="U346">IF(COUNTA(Y344:DP347)=0,0,IF(ISERROR(HLOOKUP(U347,Y347:DP347,1,FALSE)),0,INDEX(Y346:DP346,MATCH(U345&amp;U347,Y345:DP345&amp;Y347:DP347,0))))</f>
        <v>0</v>
      </c>
      <c r="V346" s="94">
        <f t="array" ref="V346">IF(COUNTA(Y344:DP347)=0,0,IF(ISERROR(HLOOKUP(V347,Y347:DP347,1,FALSE)),0,INDEX(Y346:DP346,MATCH(V345&amp;V347,Y345:DP345&amp;Y347:DP347,0))))</f>
        <v>0</v>
      </c>
      <c r="W346" s="95"/>
      <c r="X346" s="108"/>
      <c r="Y346" s="143">
        <v>1000</v>
      </c>
      <c r="Z346" s="143">
        <v>1000</v>
      </c>
    </row>
    <row r="347" spans="2:26" ht="13.9" thickBot="1">
      <c r="B347" s="96"/>
      <c r="C347" s="97"/>
      <c r="D347" s="96"/>
      <c r="E347" s="96"/>
      <c r="F347" s="96"/>
      <c r="G347" s="96"/>
      <c r="H347" s="96"/>
      <c r="I347" s="96"/>
      <c r="J347" s="96"/>
      <c r="K347" s="96"/>
      <c r="L347" s="96"/>
      <c r="M347" s="96"/>
      <c r="N347" s="96"/>
      <c r="O347" s="96"/>
      <c r="P347" s="97"/>
      <c r="Q347" s="218"/>
      <c r="R347" s="98" t="str">
        <f>IF(COUNTA(Y344:DP347)=0,"none",HLOOKUP(R345,Y345:DP347,3,FALSE))</f>
        <v>www (-30%)</v>
      </c>
      <c r="S347" s="99" t="str">
        <f t="shared" ref="S347" si="339">IF(COUNTA(Y344:DP347)=0,"none",HLOOKUP(S344,Y344:DP347,4,FALSE))</f>
        <v>www (-30%)</v>
      </c>
      <c r="T347" s="100"/>
      <c r="U347" s="100">
        <f t="array" ref="U347">IF(COUNTA(Y344:DP347)=0,"none",IF($U$2="WAHR",$W$3,Abfrage!$F$4))</f>
        <v>0</v>
      </c>
      <c r="V347" s="100">
        <f t="array" ref="V347">IF(COUNTA(Y344:DP347)=0,"none",IF($U$2="WAHR",$W$3,Abfrage!$F$4))</f>
        <v>0</v>
      </c>
      <c r="W347" s="100">
        <f t="array" ref="W347">IF(COUNTA(Y344:DP347)=0,"none",IF($U$2="WAHR",$W$3,Abfrage!$F$4))</f>
        <v>0</v>
      </c>
      <c r="X347" s="109"/>
      <c r="Y347" s="144" t="s">
        <v>43</v>
      </c>
      <c r="Z347" s="144" t="s">
        <v>43</v>
      </c>
    </row>
    <row r="348" spans="2:26" thickBot="1">
      <c r="B348" s="75" t="s">
        <v>272</v>
      </c>
      <c r="C348" s="76">
        <v>1000341449</v>
      </c>
      <c r="D348" s="75" t="s">
        <v>95</v>
      </c>
      <c r="E348" s="75" t="s">
        <v>148</v>
      </c>
      <c r="F348" s="75" t="s">
        <v>96</v>
      </c>
      <c r="G348" s="75" t="s">
        <v>96</v>
      </c>
      <c r="H348" s="75" t="s">
        <v>50</v>
      </c>
      <c r="I348" s="75" t="s">
        <v>51</v>
      </c>
      <c r="J348" s="75" t="s">
        <v>273</v>
      </c>
      <c r="K348" s="75"/>
      <c r="L348" s="75"/>
      <c r="M348" s="75"/>
      <c r="N348" s="75"/>
      <c r="O348" s="75"/>
      <c r="P348" s="76"/>
      <c r="Q348" s="216"/>
      <c r="R348" s="77">
        <f>IF(COUNTA(Y348:DP351)=0,"01.01.1900",INDEX(Y348:DP348,MATCH(R349,Y349:DP349,0)))</f>
        <v>45848</v>
      </c>
      <c r="S348" s="78">
        <f t="shared" ref="S348" si="340">IF(COUNTA(Y348:DP351)=0,"01.01.1900",MAX(Y348:DP348))</f>
        <v>45848</v>
      </c>
      <c r="T348" s="79"/>
      <c r="U348" s="80" t="str">
        <f t="array" ref="U348">IF(COUNTA(Y348:DP351)=0,"01.01.1900",IF(ISERROR(HLOOKUP(U351,Y351:DP351,1,FALSE)),"01.01.1900",INDEX(Y348:DP348,MATCH(U349&amp;U351,Y349:DP349&amp;Y351:DP351,0))))</f>
        <v>01.01.1900</v>
      </c>
      <c r="V348" s="81">
        <f>IF(COUNTA(Y348:DP351)=0,"01.01.1900",_xlfn.MAXIFS(Y348:DP348,Y351:DP351,V351))</f>
        <v>0</v>
      </c>
      <c r="W348" s="82"/>
      <c r="X348" s="106"/>
      <c r="Y348" s="141">
        <v>45468</v>
      </c>
      <c r="Z348" s="141">
        <v>45848</v>
      </c>
    </row>
    <row r="349" spans="2:26" thickBot="1">
      <c r="B349" s="83"/>
      <c r="C349" s="84"/>
      <c r="D349" s="83"/>
      <c r="E349" s="83"/>
      <c r="F349" s="83"/>
      <c r="G349" s="83"/>
      <c r="H349" s="83"/>
      <c r="I349" s="83"/>
      <c r="J349" s="83"/>
      <c r="K349" s="83"/>
      <c r="L349" s="83"/>
      <c r="M349" s="83"/>
      <c r="N349" s="83"/>
      <c r="O349" s="83"/>
      <c r="P349" s="84"/>
      <c r="Q349" s="217"/>
      <c r="R349" s="85">
        <f>IF(COUNTA(Y348:DP351)=0,0,MIN(Y349:DP349))</f>
        <v>6.6500000000000004E-2</v>
      </c>
      <c r="S349" s="86">
        <f t="shared" ref="S349" si="341">IF(COUNTA(Y348:DP351)=0,0,HLOOKUP(S348,Y348:DP351,2,FALSE))</f>
        <v>6.6500000000000004E-2</v>
      </c>
      <c r="T349" s="87">
        <f>IF(COUNTA(Y348:DP351)=0,0,AVERAGE(Y349:DP349))</f>
        <v>7.5250000000000011E-2</v>
      </c>
      <c r="U349" s="88">
        <f>IF(COUNTA(Y348:DP351)=0,0,_xlfn.MINIFS(Y349:DP349,Y351:DP351,U351))</f>
        <v>0</v>
      </c>
      <c r="V349" s="89">
        <f t="array" ref="V349">IF(COUNTA(Y348:DP351)=0,0,IF(ISERROR(HLOOKUP(V351,Y351:DP351,1,FALSE)),0,INDEX(Y349:DP349,MATCH(V348&amp;V351,Y348:DP348&amp;Y351:DP351,0))))</f>
        <v>0</v>
      </c>
      <c r="W349" s="90">
        <f t="array" ref="W349">IF(COUNTA(Y348:DP351)=0,0,IF(ISERROR(HLOOKUP(W351,Y351:DP351,1,FALSE)),0,AVERAGEIF(Y351:DP351,$W351,Y349:DP349)))</f>
        <v>0</v>
      </c>
      <c r="X349" s="107"/>
      <c r="Y349" s="142">
        <v>8.4000000000000005E-2</v>
      </c>
      <c r="Z349" s="142">
        <v>6.6500000000000004E-2</v>
      </c>
    </row>
    <row r="350" spans="2:26" thickBot="1">
      <c r="B350" s="83"/>
      <c r="C350" s="84"/>
      <c r="D350" s="83"/>
      <c r="E350" s="83"/>
      <c r="F350" s="83"/>
      <c r="G350" s="83"/>
      <c r="H350" s="83"/>
      <c r="I350" s="83"/>
      <c r="J350" s="83"/>
      <c r="K350" s="83"/>
      <c r="L350" s="83"/>
      <c r="M350" s="83"/>
      <c r="N350" s="83"/>
      <c r="O350" s="83"/>
      <c r="P350" s="84"/>
      <c r="Q350" s="217"/>
      <c r="R350" s="91">
        <f>IF(COUNTA(Y348:DP351)=0,0,HLOOKUP(R349,Y349:DP351,2,FALSE))</f>
        <v>1000</v>
      </c>
      <c r="S350" s="92">
        <f t="shared" ref="S350" si="342">IF(COUNTA(Y348:DP351)=0,0,HLOOKUP(S348,Y348:DP351,3,FALSE))</f>
        <v>1000</v>
      </c>
      <c r="T350" s="93"/>
      <c r="U350" s="94">
        <f t="array" ref="U350">IF(COUNTA(Y348:DP351)=0,0,IF(ISERROR(HLOOKUP(U351,Y351:DP351,1,FALSE)),0,INDEX(Y350:DP350,MATCH(U349&amp;U351,Y349:DP349&amp;Y351:DP351,0))))</f>
        <v>0</v>
      </c>
      <c r="V350" s="94">
        <f t="array" ref="V350">IF(COUNTA(Y348:DP351)=0,0,IF(ISERROR(HLOOKUP(V351,Y351:DP351,1,FALSE)),0,INDEX(Y350:DP350,MATCH(V349&amp;V351,Y349:DP349&amp;Y351:DP351,0))))</f>
        <v>0</v>
      </c>
      <c r="W350" s="95"/>
      <c r="X350" s="108"/>
      <c r="Y350" s="143">
        <v>1000</v>
      </c>
      <c r="Z350" s="143">
        <v>1000</v>
      </c>
    </row>
    <row r="351" spans="2:26" ht="13.9" thickBot="1">
      <c r="B351" s="96"/>
      <c r="C351" s="97"/>
      <c r="D351" s="96"/>
      <c r="E351" s="96"/>
      <c r="F351" s="96"/>
      <c r="G351" s="96"/>
      <c r="H351" s="96"/>
      <c r="I351" s="96"/>
      <c r="J351" s="96"/>
      <c r="K351" s="96"/>
      <c r="L351" s="96"/>
      <c r="M351" s="96"/>
      <c r="N351" s="96"/>
      <c r="O351" s="96"/>
      <c r="P351" s="97"/>
      <c r="Q351" s="218"/>
      <c r="R351" s="98" t="str">
        <f>IF(COUNTA(Y348:DP351)=0,"none",HLOOKUP(R349,Y349:DP351,3,FALSE))</f>
        <v>www (-30%)</v>
      </c>
      <c r="S351" s="99" t="str">
        <f t="shared" ref="S351" si="343">IF(COUNTA(Y348:DP351)=0,"none",HLOOKUP(S348,Y348:DP351,4,FALSE))</f>
        <v>www (-30%)</v>
      </c>
      <c r="T351" s="100"/>
      <c r="U351" s="100">
        <f t="array" ref="U351">IF(COUNTA(Y348:DP351)=0,"none",IF($U$2="WAHR",$W$3,Abfrage!$F$4))</f>
        <v>0</v>
      </c>
      <c r="V351" s="100">
        <f t="array" ref="V351">IF(COUNTA(Y348:DP351)=0,"none",IF($U$2="WAHR",$W$3,Abfrage!$F$4))</f>
        <v>0</v>
      </c>
      <c r="W351" s="100">
        <f t="array" ref="W351">IF(COUNTA(Y348:DP351)=0,"none",IF($U$2="WAHR",$W$3,Abfrage!$F$4))</f>
        <v>0</v>
      </c>
      <c r="X351" s="109"/>
      <c r="Y351" s="144" t="s">
        <v>43</v>
      </c>
      <c r="Z351" s="144" t="s">
        <v>43</v>
      </c>
    </row>
    <row r="352" spans="2:26" thickBot="1">
      <c r="B352" s="75" t="s">
        <v>274</v>
      </c>
      <c r="C352" s="76">
        <v>1000486714</v>
      </c>
      <c r="D352" s="75" t="s">
        <v>95</v>
      </c>
      <c r="E352" s="75" t="s">
        <v>96</v>
      </c>
      <c r="F352" s="75" t="s">
        <v>97</v>
      </c>
      <c r="G352" s="75" t="s">
        <v>97</v>
      </c>
      <c r="H352" s="75" t="s">
        <v>44</v>
      </c>
      <c r="I352" s="75" t="s">
        <v>51</v>
      </c>
      <c r="J352" s="75" t="s">
        <v>275</v>
      </c>
      <c r="K352" s="75"/>
      <c r="L352" s="75"/>
      <c r="M352" s="75"/>
      <c r="N352" s="75"/>
      <c r="O352" s="75"/>
      <c r="P352" s="76"/>
      <c r="Q352" s="216"/>
      <c r="R352" s="77">
        <f>IF(COUNTA(Y352:DP355)=0,"01.01.1900",INDEX(Y352:DP352,MATCH(R353,Y353:DP353,0)))</f>
        <v>45848</v>
      </c>
      <c r="S352" s="78">
        <f t="shared" ref="S352" si="344">IF(COUNTA(Y352:DP355)=0,"01.01.1900",MAX(Y352:DP352))</f>
        <v>45848</v>
      </c>
      <c r="T352" s="79"/>
      <c r="U352" s="80" t="str">
        <f t="array" ref="U352">IF(COUNTA(Y352:DP355)=0,"01.01.1900",IF(ISERROR(HLOOKUP(U355,Y355:DP355,1,FALSE)),"01.01.1900",INDEX(Y352:DP352,MATCH(U353&amp;U355,Y353:DP353&amp;Y355:DP355,0))))</f>
        <v>01.01.1900</v>
      </c>
      <c r="V352" s="81">
        <f>IF(COUNTA(Y352:DP355)=0,"01.01.1900",_xlfn.MAXIFS(Y352:DP352,Y355:DP355,V355))</f>
        <v>0</v>
      </c>
      <c r="W352" s="82"/>
      <c r="X352" s="106"/>
      <c r="Y352" s="141">
        <v>45439</v>
      </c>
      <c r="Z352" s="141">
        <v>45848</v>
      </c>
    </row>
    <row r="353" spans="2:26" thickBot="1">
      <c r="B353" s="83"/>
      <c r="C353" s="84"/>
      <c r="D353" s="83"/>
      <c r="E353" s="83"/>
      <c r="F353" s="83"/>
      <c r="G353" s="83"/>
      <c r="H353" s="83"/>
      <c r="I353" s="83"/>
      <c r="J353" s="83"/>
      <c r="K353" s="83"/>
      <c r="L353" s="83"/>
      <c r="M353" s="83"/>
      <c r="N353" s="83"/>
      <c r="O353" s="83"/>
      <c r="P353" s="84"/>
      <c r="Q353" s="217"/>
      <c r="R353" s="85">
        <f>IF(COUNTA(Y352:DP355)=0,0,MIN(Y353:DP353))</f>
        <v>9.8000000000000004E-2</v>
      </c>
      <c r="S353" s="86">
        <f t="shared" ref="S353" si="345">IF(COUNTA(Y352:DP355)=0,0,HLOOKUP(S352,Y352:DP355,2,FALSE))</f>
        <v>9.8000000000000004E-2</v>
      </c>
      <c r="T353" s="87">
        <f>IF(COUNTA(Y352:DP355)=0,0,AVERAGE(Y353:DP353))</f>
        <v>0.10150000000000001</v>
      </c>
      <c r="U353" s="88">
        <f>IF(COUNTA(Y352:DP355)=0,0,_xlfn.MINIFS(Y353:DP353,Y355:DP355,U355))</f>
        <v>0</v>
      </c>
      <c r="V353" s="89">
        <f t="array" ref="V353">IF(COUNTA(Y352:DP355)=0,0,IF(ISERROR(HLOOKUP(V355,Y355:DP355,1,FALSE)),0,INDEX(Y353:DP353,MATCH(V352&amp;V355,Y352:DP352&amp;Y355:DP355,0))))</f>
        <v>0</v>
      </c>
      <c r="W353" s="90">
        <f t="array" ref="W353">IF(COUNTA(Y352:DP355)=0,0,IF(ISERROR(HLOOKUP(W355,Y355:DP355,1,FALSE)),0,AVERAGEIF(Y355:DP355,$W355,Y353:DP353)))</f>
        <v>0</v>
      </c>
      <c r="X353" s="107"/>
      <c r="Y353" s="142">
        <v>0.105</v>
      </c>
      <c r="Z353" s="142">
        <v>9.8000000000000004E-2</v>
      </c>
    </row>
    <row r="354" spans="2:26" thickBot="1">
      <c r="B354" s="83"/>
      <c r="C354" s="84"/>
      <c r="D354" s="83"/>
      <c r="E354" s="83"/>
      <c r="F354" s="83"/>
      <c r="G354" s="83"/>
      <c r="H354" s="83"/>
      <c r="I354" s="83"/>
      <c r="J354" s="83"/>
      <c r="K354" s="83"/>
      <c r="L354" s="83"/>
      <c r="M354" s="83"/>
      <c r="N354" s="83"/>
      <c r="O354" s="83"/>
      <c r="P354" s="84"/>
      <c r="Q354" s="217"/>
      <c r="R354" s="91">
        <f>IF(COUNTA(Y352:DP355)=0,0,HLOOKUP(R353,Y353:DP355,2,FALSE))</f>
        <v>1000</v>
      </c>
      <c r="S354" s="92">
        <f t="shared" ref="S354" si="346">IF(COUNTA(Y352:DP355)=0,0,HLOOKUP(S352,Y352:DP355,3,FALSE))</f>
        <v>1000</v>
      </c>
      <c r="T354" s="93"/>
      <c r="U354" s="94">
        <f t="array" ref="U354">IF(COUNTA(Y352:DP355)=0,0,IF(ISERROR(HLOOKUP(U355,Y355:DP355,1,FALSE)),0,INDEX(Y354:DP354,MATCH(U353&amp;U355,Y353:DP353&amp;Y355:DP355,0))))</f>
        <v>0</v>
      </c>
      <c r="V354" s="94">
        <f t="array" ref="V354">IF(COUNTA(Y352:DP355)=0,0,IF(ISERROR(HLOOKUP(V355,Y355:DP355,1,FALSE)),0,INDEX(Y354:DP354,MATCH(V353&amp;V355,Y353:DP353&amp;Y355:DP355,0))))</f>
        <v>0</v>
      </c>
      <c r="W354" s="95"/>
      <c r="X354" s="108"/>
      <c r="Y354" s="143">
        <v>1000</v>
      </c>
      <c r="Z354" s="143">
        <v>1000</v>
      </c>
    </row>
    <row r="355" spans="2:26" ht="13.9" thickBot="1">
      <c r="B355" s="96"/>
      <c r="C355" s="97"/>
      <c r="D355" s="96"/>
      <c r="E355" s="96"/>
      <c r="F355" s="96"/>
      <c r="G355" s="96"/>
      <c r="H355" s="96"/>
      <c r="I355" s="96"/>
      <c r="J355" s="96"/>
      <c r="K355" s="96"/>
      <c r="L355" s="96"/>
      <c r="M355" s="96"/>
      <c r="N355" s="96"/>
      <c r="O355" s="96"/>
      <c r="P355" s="97"/>
      <c r="Q355" s="218"/>
      <c r="R355" s="98" t="str">
        <f>IF(COUNTA(Y352:DP355)=0,"none",HLOOKUP(R353,Y353:DP355,3,FALSE))</f>
        <v>www (-30%)</v>
      </c>
      <c r="S355" s="99" t="str">
        <f t="shared" ref="S355" si="347">IF(COUNTA(Y352:DP355)=0,"none",HLOOKUP(S352,Y352:DP355,4,FALSE))</f>
        <v>www (-30%)</v>
      </c>
      <c r="T355" s="100"/>
      <c r="U355" s="100">
        <f t="array" ref="U355">IF(COUNTA(Y352:DP355)=0,"none",IF($U$2="WAHR",$W$3,Abfrage!$F$4))</f>
        <v>0</v>
      </c>
      <c r="V355" s="100">
        <f t="array" ref="V355">IF(COUNTA(Y352:DP355)=0,"none",IF($U$2="WAHR",$W$3,Abfrage!$F$4))</f>
        <v>0</v>
      </c>
      <c r="W355" s="100">
        <f t="array" ref="W355">IF(COUNTA(Y352:DP355)=0,"none",IF($U$2="WAHR",$W$3,Abfrage!$F$4))</f>
        <v>0</v>
      </c>
      <c r="X355" s="109"/>
      <c r="Y355" s="144" t="s">
        <v>43</v>
      </c>
      <c r="Z355" s="144" t="s">
        <v>43</v>
      </c>
    </row>
    <row r="356" spans="2:26" thickBot="1">
      <c r="B356" s="75" t="s">
        <v>276</v>
      </c>
      <c r="C356" s="76">
        <v>1000486706</v>
      </c>
      <c r="D356" s="75" t="s">
        <v>95</v>
      </c>
      <c r="E356" s="75" t="s">
        <v>148</v>
      </c>
      <c r="F356" s="75" t="s">
        <v>96</v>
      </c>
      <c r="G356" s="75" t="s">
        <v>96</v>
      </c>
      <c r="H356" s="75" t="s">
        <v>50</v>
      </c>
      <c r="I356" s="75" t="s">
        <v>51</v>
      </c>
      <c r="J356" s="75" t="s">
        <v>277</v>
      </c>
      <c r="K356" s="75"/>
      <c r="L356" s="75"/>
      <c r="M356" s="75"/>
      <c r="N356" s="75"/>
      <c r="O356" s="75"/>
      <c r="P356" s="76"/>
      <c r="Q356" s="216"/>
      <c r="R356" s="77">
        <f>IF(COUNTA(Y356:DP359)=0,"01.01.1900",INDEX(Y356:DP356,MATCH(R357,Y357:DP357,0)))</f>
        <v>45848</v>
      </c>
      <c r="S356" s="78">
        <f t="shared" ref="S356" si="348">IF(COUNTA(Y356:DP359)=0,"01.01.1900",MAX(Y356:DP356))</f>
        <v>45848</v>
      </c>
      <c r="T356" s="79"/>
      <c r="U356" s="80" t="str">
        <f t="array" ref="U356">IF(COUNTA(Y356:DP359)=0,"01.01.1900",IF(ISERROR(HLOOKUP(U359,Y359:DP359,1,FALSE)),"01.01.1900",INDEX(Y356:DP356,MATCH(U357&amp;U359,Y357:DP357&amp;Y359:DP359,0))))</f>
        <v>01.01.1900</v>
      </c>
      <c r="V356" s="81">
        <f>IF(COUNTA(Y356:DP359)=0,"01.01.1900",_xlfn.MAXIFS(Y356:DP356,Y359:DP359,V359))</f>
        <v>0</v>
      </c>
      <c r="W356" s="82"/>
      <c r="X356" s="106"/>
      <c r="Y356" s="141">
        <v>45469</v>
      </c>
      <c r="Z356" s="141">
        <v>45848</v>
      </c>
    </row>
    <row r="357" spans="2:26" thickBot="1">
      <c r="B357" s="83"/>
      <c r="C357" s="84"/>
      <c r="D357" s="83"/>
      <c r="E357" s="83"/>
      <c r="F357" s="83"/>
      <c r="G357" s="83"/>
      <c r="H357" s="83"/>
      <c r="I357" s="83"/>
      <c r="J357" s="83"/>
      <c r="K357" s="83"/>
      <c r="L357" s="83"/>
      <c r="M357" s="83"/>
      <c r="N357" s="83"/>
      <c r="O357" s="83"/>
      <c r="P357" s="84"/>
      <c r="Q357" s="217"/>
      <c r="R357" s="85">
        <f>IF(COUNTA(Y356:DP359)=0,0,MIN(Y357:DP357))</f>
        <v>5.4600000000000003E-2</v>
      </c>
      <c r="S357" s="86">
        <f t="shared" ref="S357" si="349">IF(COUNTA(Y356:DP359)=0,0,HLOOKUP(S356,Y356:DP359,2,FALSE))</f>
        <v>5.4600000000000003E-2</v>
      </c>
      <c r="T357" s="87">
        <f>IF(COUNTA(Y356:DP359)=0,0,AVERAGE(Y357:DP357))</f>
        <v>5.9800000000000006E-2</v>
      </c>
      <c r="U357" s="88">
        <f>IF(COUNTA(Y356:DP359)=0,0,_xlfn.MINIFS(Y357:DP357,Y359:DP359,U359))</f>
        <v>0</v>
      </c>
      <c r="V357" s="89">
        <f t="array" ref="V357">IF(COUNTA(Y356:DP359)=0,0,IF(ISERROR(HLOOKUP(V359,Y359:DP359,1,FALSE)),0,INDEX(Y357:DP357,MATCH(V356&amp;V359,Y356:DP356&amp;Y359:DP359,0))))</f>
        <v>0</v>
      </c>
      <c r="W357" s="90">
        <f t="array" ref="W357">IF(COUNTA(Y356:DP359)=0,0,IF(ISERROR(HLOOKUP(W359,Y359:DP359,1,FALSE)),0,AVERAGEIF(Y359:DP359,$W359,Y357:DP357)))</f>
        <v>0</v>
      </c>
      <c r="X357" s="107"/>
      <c r="Y357" s="142">
        <v>6.5000000000000002E-2</v>
      </c>
      <c r="Z357" s="142">
        <v>5.4600000000000003E-2</v>
      </c>
    </row>
    <row r="358" spans="2:26" thickBot="1">
      <c r="B358" s="83"/>
      <c r="C358" s="84"/>
      <c r="D358" s="83"/>
      <c r="E358" s="83"/>
      <c r="F358" s="83"/>
      <c r="G358" s="83"/>
      <c r="H358" s="83"/>
      <c r="I358" s="83"/>
      <c r="J358" s="83"/>
      <c r="K358" s="83"/>
      <c r="L358" s="83"/>
      <c r="M358" s="83"/>
      <c r="N358" s="83"/>
      <c r="O358" s="83"/>
      <c r="P358" s="84"/>
      <c r="Q358" s="217"/>
      <c r="R358" s="91">
        <f>IF(COUNTA(Y356:DP359)=0,0,HLOOKUP(R357,Y357:DP359,2,FALSE))</f>
        <v>1000</v>
      </c>
      <c r="S358" s="92">
        <f t="shared" ref="S358" si="350">IF(COUNTA(Y356:DP359)=0,0,HLOOKUP(S356,Y356:DP359,3,FALSE))</f>
        <v>1000</v>
      </c>
      <c r="T358" s="93"/>
      <c r="U358" s="94">
        <f t="array" ref="U358">IF(COUNTA(Y356:DP359)=0,0,IF(ISERROR(HLOOKUP(U359,Y359:DP359,1,FALSE)),0,INDEX(Y358:DP358,MATCH(U357&amp;U359,Y357:DP357&amp;Y359:DP359,0))))</f>
        <v>0</v>
      </c>
      <c r="V358" s="94">
        <f t="array" ref="V358">IF(COUNTA(Y356:DP359)=0,0,IF(ISERROR(HLOOKUP(V359,Y359:DP359,1,FALSE)),0,INDEX(Y358:DP358,MATCH(V357&amp;V359,Y357:DP357&amp;Y359:DP359,0))))</f>
        <v>0</v>
      </c>
      <c r="W358" s="95"/>
      <c r="X358" s="108"/>
      <c r="Y358" s="143">
        <v>1000</v>
      </c>
      <c r="Z358" s="143">
        <v>1000</v>
      </c>
    </row>
    <row r="359" spans="2:26" ht="13.9" thickBot="1">
      <c r="B359" s="96"/>
      <c r="C359" s="97"/>
      <c r="D359" s="96"/>
      <c r="E359" s="96"/>
      <c r="F359" s="96"/>
      <c r="G359" s="96"/>
      <c r="H359" s="96"/>
      <c r="I359" s="96"/>
      <c r="J359" s="96"/>
      <c r="K359" s="96"/>
      <c r="L359" s="96"/>
      <c r="M359" s="96"/>
      <c r="N359" s="96"/>
      <c r="O359" s="96"/>
      <c r="P359" s="97"/>
      <c r="Q359" s="218"/>
      <c r="R359" s="98" t="str">
        <f>IF(COUNTA(Y356:DP359)=0,"none",HLOOKUP(R357,Y357:DP359,3,FALSE))</f>
        <v>www (-30%)</v>
      </c>
      <c r="S359" s="99" t="str">
        <f t="shared" ref="S359" si="351">IF(COUNTA(Y356:DP359)=0,"none",HLOOKUP(S356,Y356:DP359,4,FALSE))</f>
        <v>www (-30%)</v>
      </c>
      <c r="T359" s="100"/>
      <c r="U359" s="100">
        <f t="array" ref="U359">IF(COUNTA(Y356:DP359)=0,"none",IF($U$2="WAHR",$W$3,Abfrage!$F$4))</f>
        <v>0</v>
      </c>
      <c r="V359" s="100">
        <f t="array" ref="V359">IF(COUNTA(Y356:DP359)=0,"none",IF($U$2="WAHR",$W$3,Abfrage!$F$4))</f>
        <v>0</v>
      </c>
      <c r="W359" s="100">
        <f t="array" ref="W359">IF(COUNTA(Y356:DP359)=0,"none",IF($U$2="WAHR",$W$3,Abfrage!$F$4))</f>
        <v>0</v>
      </c>
      <c r="X359" s="109"/>
      <c r="Y359" s="144" t="s">
        <v>43</v>
      </c>
      <c r="Z359" s="144" t="s">
        <v>43</v>
      </c>
    </row>
    <row r="360" spans="2:26" thickBot="1">
      <c r="B360" s="75" t="s">
        <v>278</v>
      </c>
      <c r="C360" s="76">
        <v>1000481091</v>
      </c>
      <c r="D360" s="75" t="s">
        <v>217</v>
      </c>
      <c r="E360" s="75" t="s">
        <v>138</v>
      </c>
      <c r="F360" s="75" t="s">
        <v>279</v>
      </c>
      <c r="G360" s="75" t="s">
        <v>280</v>
      </c>
      <c r="H360" s="75" t="s">
        <v>281</v>
      </c>
      <c r="I360" s="75" t="s">
        <v>51</v>
      </c>
      <c r="J360" s="75" t="s">
        <v>282</v>
      </c>
      <c r="K360" s="75"/>
      <c r="L360" s="75"/>
      <c r="M360" s="75"/>
      <c r="N360" s="75"/>
      <c r="O360" s="75"/>
      <c r="P360" s="76"/>
      <c r="Q360" s="216"/>
      <c r="R360" s="77" t="str">
        <f>IF(COUNTA(Y360:DP363)=0,"01.01.1900",INDEX(Y360:DP360,MATCH(R361,Y361:DP361,0)))</f>
        <v>01.01.1900</v>
      </c>
      <c r="S360" s="78" t="str">
        <f t="shared" ref="S360" si="352">IF(COUNTA(Y360:DP363)=0,"01.01.1900",MAX(Y360:DP360))</f>
        <v>01.01.1900</v>
      </c>
      <c r="T360" s="79"/>
      <c r="U360" s="80" t="str">
        <f t="array" ref="U360">IF(COUNTA(Y360:DP363)=0,"01.01.1900",IF(ISERROR(HLOOKUP(U363,Y363:DP363,1,FALSE)),"01.01.1900",INDEX(Y360:DP360,MATCH(U361&amp;U363,Y361:DP361&amp;Y363:DP363,0))))</f>
        <v>01.01.1900</v>
      </c>
      <c r="V360" s="81" t="str">
        <f>IF(COUNTA(Y360:DP363)=0,"01.01.1900",_xlfn.MAXIFS(Y360:DP360,Y363:DP363,V363))</f>
        <v>01.01.1900</v>
      </c>
      <c r="W360" s="82"/>
      <c r="X360" s="106"/>
      <c r="Y360" s="150"/>
    </row>
    <row r="361" spans="2:26" thickBot="1">
      <c r="B361" s="83"/>
      <c r="C361" s="84"/>
      <c r="D361" s="83"/>
      <c r="E361" s="83"/>
      <c r="F361" s="83"/>
      <c r="G361" s="83"/>
      <c r="H361" s="83"/>
      <c r="I361" s="83"/>
      <c r="J361" s="83"/>
      <c r="K361" s="83"/>
      <c r="L361" s="83"/>
      <c r="M361" s="83"/>
      <c r="N361" s="83"/>
      <c r="O361" s="83"/>
      <c r="P361" s="84"/>
      <c r="Q361" s="217"/>
      <c r="R361" s="85">
        <f>IF(COUNTA(Y360:DP363)=0,0,MIN(Y361:DP361))</f>
        <v>0</v>
      </c>
      <c r="S361" s="86">
        <f t="shared" ref="S361" si="353">IF(COUNTA(Y360:DP363)=0,0,HLOOKUP(S360,Y360:DP363,2,FALSE))</f>
        <v>0</v>
      </c>
      <c r="T361" s="87">
        <f>IF(COUNTA(Y360:DP363)=0,0,AVERAGE(Y361:DP361))</f>
        <v>0</v>
      </c>
      <c r="U361" s="88">
        <f>IF(COUNTA(Y360:DP363)=0,0,_xlfn.MINIFS(Y361:DP361,Y363:DP363,U363))</f>
        <v>0</v>
      </c>
      <c r="V361" s="89">
        <f t="array" ref="V361">IF(COUNTA(Y360:DP363)=0,0,IF(ISERROR(HLOOKUP(V363,Y363:DP363,1,FALSE)),0,INDEX(Y361:DP361,MATCH(V360&amp;V363,Y360:DP360&amp;Y363:DP363,0))))</f>
        <v>0</v>
      </c>
      <c r="W361" s="90">
        <f t="array" ref="W361">IF(COUNTA(Y360:DP363)=0,0,IF(ISERROR(HLOOKUP(W363,Y363:DP363,1,FALSE)),0,AVERAGEIF(Y363:DP363,$W363,Y361:DP361)))</f>
        <v>0</v>
      </c>
      <c r="X361" s="107"/>
      <c r="Y361" s="150"/>
    </row>
    <row r="362" spans="2:26" thickBot="1">
      <c r="B362" s="83"/>
      <c r="C362" s="84"/>
      <c r="D362" s="83"/>
      <c r="E362" s="83"/>
      <c r="F362" s="83"/>
      <c r="G362" s="83"/>
      <c r="H362" s="83"/>
      <c r="I362" s="83"/>
      <c r="J362" s="83"/>
      <c r="K362" s="83"/>
      <c r="L362" s="83"/>
      <c r="M362" s="83"/>
      <c r="N362" s="83"/>
      <c r="O362" s="83"/>
      <c r="P362" s="84"/>
      <c r="Q362" s="217"/>
      <c r="R362" s="91">
        <f>IF(COUNTA(Y360:DP363)=0,0,HLOOKUP(R361,Y361:DP363,2,FALSE))</f>
        <v>0</v>
      </c>
      <c r="S362" s="92">
        <f t="shared" ref="S362" si="354">IF(COUNTA(Y360:DP363)=0,0,HLOOKUP(S360,Y360:DP363,3,FALSE))</f>
        <v>0</v>
      </c>
      <c r="T362" s="93"/>
      <c r="U362" s="94">
        <f t="array" ref="U362">IF(COUNTA(Y360:DP363)=0,0,IF(ISERROR(HLOOKUP(U363,Y363:DP363,1,FALSE)),0,INDEX(Y362:DP362,MATCH(U361&amp;U363,Y361:DP361&amp;Y363:DP363,0))))</f>
        <v>0</v>
      </c>
      <c r="V362" s="94">
        <f t="array" ref="V362">IF(COUNTA(Y360:DP363)=0,0,IF(ISERROR(HLOOKUP(V363,Y363:DP363,1,FALSE)),0,INDEX(Y362:DP362,MATCH(V361&amp;V363,Y361:DP361&amp;Y363:DP363,0))))</f>
        <v>0</v>
      </c>
      <c r="W362" s="95"/>
      <c r="X362" s="108"/>
      <c r="Y362" s="150"/>
    </row>
    <row r="363" spans="2:26" ht="13.9" thickBot="1">
      <c r="B363" s="96"/>
      <c r="C363" s="97"/>
      <c r="D363" s="96"/>
      <c r="E363" s="96"/>
      <c r="F363" s="96"/>
      <c r="G363" s="96"/>
      <c r="H363" s="96"/>
      <c r="I363" s="96"/>
      <c r="J363" s="96"/>
      <c r="K363" s="96"/>
      <c r="L363" s="96"/>
      <c r="M363" s="96"/>
      <c r="N363" s="96"/>
      <c r="O363" s="96"/>
      <c r="P363" s="97"/>
      <c r="Q363" s="218"/>
      <c r="R363" s="98" t="str">
        <f>IF(COUNTA(Y360:DP363)=0,"none",HLOOKUP(R361,Y361:DP363,3,FALSE))</f>
        <v>none</v>
      </c>
      <c r="S363" s="99" t="str">
        <f t="shared" ref="S363" si="355">IF(COUNTA(Y360:DP363)=0,"none",HLOOKUP(S360,Y360:DP363,4,FALSE))</f>
        <v>none</v>
      </c>
      <c r="T363" s="100"/>
      <c r="U363" s="100" t="str">
        <f t="array" ref="U363">IF(COUNTA(Y360:DP363)=0,"none",IF($U$2="WAHR",$W$3,Abfrage!$F$4))</f>
        <v>none</v>
      </c>
      <c r="V363" s="100" t="str">
        <f t="array" ref="V363">IF(COUNTA(Y360:DP363)=0,"none",IF($U$2="WAHR",$W$3,Abfrage!$F$4))</f>
        <v>none</v>
      </c>
      <c r="W363" s="100" t="str">
        <f t="array" ref="W363">IF(COUNTA(Y360:DP363)=0,"none",IF($U$2="WAHR",$W$3,Abfrage!$F$4))</f>
        <v>none</v>
      </c>
      <c r="X363" s="109"/>
      <c r="Y363" s="150"/>
    </row>
    <row r="364" spans="2:26" thickBot="1">
      <c r="B364" s="75" t="s">
        <v>283</v>
      </c>
      <c r="C364" s="76">
        <v>1000445227</v>
      </c>
      <c r="D364" s="75" t="s">
        <v>284</v>
      </c>
      <c r="E364" s="75" t="s">
        <v>96</v>
      </c>
      <c r="F364" s="75" t="s">
        <v>285</v>
      </c>
      <c r="G364" s="75" t="s">
        <v>286</v>
      </c>
      <c r="H364" s="75" t="s">
        <v>287</v>
      </c>
      <c r="I364" s="75" t="s">
        <v>288</v>
      </c>
      <c r="J364" s="75" t="s">
        <v>289</v>
      </c>
      <c r="K364" s="75"/>
      <c r="L364" s="75"/>
      <c r="M364" s="75"/>
      <c r="N364" s="75"/>
      <c r="O364" s="75"/>
      <c r="P364" s="76"/>
      <c r="Q364" s="216"/>
      <c r="R364" s="77" t="str">
        <f>IF(COUNTA(Y364:DP367)=0,"01.01.1900",INDEX(Y364:DP364,MATCH(R365,Y365:DP365,0)))</f>
        <v>01.01.1900</v>
      </c>
      <c r="S364" s="78" t="str">
        <f t="shared" ref="S364" si="356">IF(COUNTA(Y364:DP367)=0,"01.01.1900",MAX(Y364:DP364))</f>
        <v>01.01.1900</v>
      </c>
      <c r="T364" s="79"/>
      <c r="U364" s="80" t="str">
        <f t="array" ref="U364">IF(COUNTA(Y364:DP367)=0,"01.01.1900",IF(ISERROR(HLOOKUP(U367,Y367:DP367,1,FALSE)),"01.01.1900",INDEX(Y364:DP364,MATCH(U365&amp;U367,Y365:DP365&amp;Y367:DP367,0))))</f>
        <v>01.01.1900</v>
      </c>
      <c r="V364" s="81" t="str">
        <f>IF(COUNTA(Y364:DP367)=0,"01.01.1900",_xlfn.MAXIFS(Y364:DP364,Y367:DP367,V367))</f>
        <v>01.01.1900</v>
      </c>
      <c r="W364" s="82"/>
      <c r="X364" s="106"/>
      <c r="Y364" s="150"/>
    </row>
    <row r="365" spans="2:26" thickBot="1">
      <c r="B365" s="83"/>
      <c r="C365" s="84"/>
      <c r="D365" s="83"/>
      <c r="E365" s="83"/>
      <c r="F365" s="83"/>
      <c r="G365" s="83"/>
      <c r="H365" s="83"/>
      <c r="I365" s="83"/>
      <c r="J365" s="83"/>
      <c r="K365" s="83"/>
      <c r="L365" s="83"/>
      <c r="M365" s="83"/>
      <c r="N365" s="83"/>
      <c r="O365" s="83"/>
      <c r="P365" s="84"/>
      <c r="Q365" s="217"/>
      <c r="R365" s="85">
        <f>IF(COUNTA(Y364:DP367)=0,0,MIN(Y365:DP365))</f>
        <v>0</v>
      </c>
      <c r="S365" s="86">
        <f t="shared" ref="S365" si="357">IF(COUNTA(Y364:DP367)=0,0,HLOOKUP(S364,Y364:DP367,2,FALSE))</f>
        <v>0</v>
      </c>
      <c r="T365" s="87">
        <f>IF(COUNTA(Y364:DP367)=0,0,AVERAGE(Y365:DP365))</f>
        <v>0</v>
      </c>
      <c r="U365" s="88">
        <f>IF(COUNTA(Y364:DP367)=0,0,_xlfn.MINIFS(Y365:DP365,Y367:DP367,U367))</f>
        <v>0</v>
      </c>
      <c r="V365" s="89">
        <f t="array" ref="V365">IF(COUNTA(Y364:DP367)=0,0,IF(ISERROR(HLOOKUP(V367,Y367:DP367,1,FALSE)),0,INDEX(Y365:DP365,MATCH(V364&amp;V367,Y364:DP364&amp;Y367:DP367,0))))</f>
        <v>0</v>
      </c>
      <c r="W365" s="90">
        <f t="array" ref="W365">IF(COUNTA(Y364:DP367)=0,0,IF(ISERROR(HLOOKUP(W367,Y367:DP367,1,FALSE)),0,AVERAGEIF(Y367:DP367,$W367,Y365:DP365)))</f>
        <v>0</v>
      </c>
      <c r="X365" s="107"/>
      <c r="Y365" s="150"/>
    </row>
    <row r="366" spans="2:26" thickBot="1">
      <c r="B366" s="83"/>
      <c r="C366" s="84"/>
      <c r="D366" s="83"/>
      <c r="E366" s="83"/>
      <c r="F366" s="83"/>
      <c r="G366" s="83"/>
      <c r="H366" s="83"/>
      <c r="I366" s="83"/>
      <c r="J366" s="83"/>
      <c r="K366" s="83"/>
      <c r="L366" s="83"/>
      <c r="M366" s="83"/>
      <c r="N366" s="83"/>
      <c r="O366" s="83"/>
      <c r="P366" s="84"/>
      <c r="Q366" s="217"/>
      <c r="R366" s="91">
        <f>IF(COUNTA(Y364:DP367)=0,0,HLOOKUP(R365,Y365:DP367,2,FALSE))</f>
        <v>0</v>
      </c>
      <c r="S366" s="92">
        <f t="shared" ref="S366" si="358">IF(COUNTA(Y364:DP367)=0,0,HLOOKUP(S364,Y364:DP367,3,FALSE))</f>
        <v>0</v>
      </c>
      <c r="T366" s="93"/>
      <c r="U366" s="94">
        <f t="array" ref="U366">IF(COUNTA(Y364:DP367)=0,0,IF(ISERROR(HLOOKUP(U367,Y367:DP367,1,FALSE)),0,INDEX(Y366:DP366,MATCH(U365&amp;U367,Y365:DP365&amp;Y367:DP367,0))))</f>
        <v>0</v>
      </c>
      <c r="V366" s="94">
        <f t="array" ref="V366">IF(COUNTA(Y364:DP367)=0,0,IF(ISERROR(HLOOKUP(V367,Y367:DP367,1,FALSE)),0,INDEX(Y366:DP366,MATCH(V365&amp;V367,Y365:DP365&amp;Y367:DP367,0))))</f>
        <v>0</v>
      </c>
      <c r="W366" s="95"/>
      <c r="X366" s="108"/>
      <c r="Y366" s="150"/>
    </row>
    <row r="367" spans="2:26" ht="13.9" thickBot="1">
      <c r="B367" s="96"/>
      <c r="C367" s="97"/>
      <c r="D367" s="96"/>
      <c r="E367" s="96"/>
      <c r="F367" s="96"/>
      <c r="G367" s="96"/>
      <c r="H367" s="96"/>
      <c r="I367" s="96"/>
      <c r="J367" s="96"/>
      <c r="K367" s="96"/>
      <c r="L367" s="96"/>
      <c r="M367" s="96"/>
      <c r="N367" s="96"/>
      <c r="O367" s="96"/>
      <c r="P367" s="97"/>
      <c r="Q367" s="218"/>
      <c r="R367" s="98" t="str">
        <f>IF(COUNTA(Y364:DP367)=0,"none",HLOOKUP(R365,Y365:DP367,3,FALSE))</f>
        <v>none</v>
      </c>
      <c r="S367" s="99" t="str">
        <f t="shared" ref="S367" si="359">IF(COUNTA(Y364:DP367)=0,"none",HLOOKUP(S364,Y364:DP367,4,FALSE))</f>
        <v>none</v>
      </c>
      <c r="T367" s="100"/>
      <c r="U367" s="100" t="str">
        <f t="array" ref="U367">IF(COUNTA(Y364:DP367)=0,"none",IF($U$2="WAHR",$W$3,Abfrage!$F$4))</f>
        <v>none</v>
      </c>
      <c r="V367" s="100" t="str">
        <f t="array" ref="V367">IF(COUNTA(Y364:DP367)=0,"none",IF($U$2="WAHR",$W$3,Abfrage!$F$4))</f>
        <v>none</v>
      </c>
      <c r="W367" s="100" t="str">
        <f t="array" ref="W367">IF(COUNTA(Y364:DP367)=0,"none",IF($U$2="WAHR",$W$3,Abfrage!$F$4))</f>
        <v>none</v>
      </c>
      <c r="X367" s="109"/>
      <c r="Y367" s="150"/>
    </row>
    <row r="368" spans="2:26" thickBot="1">
      <c r="B368" s="75" t="s">
        <v>290</v>
      </c>
      <c r="C368" s="76">
        <v>1000492908</v>
      </c>
      <c r="D368" s="75" t="s">
        <v>95</v>
      </c>
      <c r="E368" s="75" t="s">
        <v>96</v>
      </c>
      <c r="F368" s="75" t="s">
        <v>97</v>
      </c>
      <c r="G368" s="75"/>
      <c r="H368" s="75" t="s">
        <v>44</v>
      </c>
      <c r="I368" s="75" t="s">
        <v>51</v>
      </c>
      <c r="J368" s="75" t="s">
        <v>291</v>
      </c>
      <c r="K368" s="75"/>
      <c r="L368" s="75"/>
      <c r="M368" s="75"/>
      <c r="N368" s="75"/>
      <c r="O368" s="75"/>
      <c r="P368" s="76"/>
      <c r="Q368" s="216"/>
      <c r="R368" s="77">
        <f>IF(COUNTA(Y368:DP371)=0,"01.01.1900",INDEX(Y368:DP368,MATCH(R369,Y369:DP369,0)))</f>
        <v>45848</v>
      </c>
      <c r="S368" s="78">
        <f t="shared" ref="S368" si="360">IF(COUNTA(Y368:DP371)=0,"01.01.1900",MAX(Y368:DP368))</f>
        <v>45848</v>
      </c>
      <c r="T368" s="79"/>
      <c r="U368" s="80" t="str">
        <f t="array" ref="U368">IF(COUNTA(Y368:DP371)=0,"01.01.1900",IF(ISERROR(HLOOKUP(U371,Y371:DP371,1,FALSE)),"01.01.1900",INDEX(Y368:DP368,MATCH(U369&amp;U371,Y369:DP369&amp;Y371:DP371,0))))</f>
        <v>01.01.1900</v>
      </c>
      <c r="V368" s="81">
        <f>IF(COUNTA(Y368:DP371)=0,"01.01.1900",_xlfn.MAXIFS(Y368:DP368,Y371:DP371,V371))</f>
        <v>0</v>
      </c>
      <c r="W368" s="82"/>
      <c r="X368" s="106"/>
      <c r="Y368" s="141">
        <v>45469</v>
      </c>
      <c r="Z368" s="141">
        <v>45848</v>
      </c>
    </row>
    <row r="369" spans="2:28" thickBot="1">
      <c r="B369" s="83"/>
      <c r="C369" s="84"/>
      <c r="D369" s="83"/>
      <c r="E369" s="83"/>
      <c r="F369" s="83"/>
      <c r="G369" s="83"/>
      <c r="H369" s="83"/>
      <c r="I369" s="83"/>
      <c r="J369" s="83"/>
      <c r="K369" s="83"/>
      <c r="L369" s="83"/>
      <c r="M369" s="83"/>
      <c r="N369" s="83"/>
      <c r="O369" s="83"/>
      <c r="P369" s="84"/>
      <c r="Q369" s="217"/>
      <c r="R369" s="85">
        <f>IF(COUNTA(Y368:DP371)=0,0,MIN(Y369:DP369))</f>
        <v>0.53900000000000003</v>
      </c>
      <c r="S369" s="86">
        <f t="shared" ref="S369" si="361">IF(COUNTA(Y368:DP371)=0,0,HLOOKUP(S368,Y368:DP371,2,FALSE))</f>
        <v>0.53900000000000003</v>
      </c>
      <c r="T369" s="87">
        <f>IF(COUNTA(Y368:DP371)=0,0,AVERAGE(Y369:DP369))</f>
        <v>0.65450000000000008</v>
      </c>
      <c r="U369" s="88">
        <f>IF(COUNTA(Y368:DP371)=0,0,_xlfn.MINIFS(Y369:DP369,Y371:DP371,U371))</f>
        <v>0</v>
      </c>
      <c r="V369" s="89">
        <f t="array" ref="V369">IF(COUNTA(Y368:DP371)=0,0,IF(ISERROR(HLOOKUP(V371,Y371:DP371,1,FALSE)),0,INDEX(Y369:DP369,MATCH(V368&amp;V371,Y368:DP368&amp;Y371:DP371,0))))</f>
        <v>0</v>
      </c>
      <c r="W369" s="90">
        <f t="array" ref="W369">IF(COUNTA(Y368:DP371)=0,0,IF(ISERROR(HLOOKUP(W371,Y371:DP371,1,FALSE)),0,AVERAGEIF(Y371:DP371,$W371,Y369:DP369)))</f>
        <v>0</v>
      </c>
      <c r="X369" s="107"/>
      <c r="Y369" s="142">
        <v>0.77</v>
      </c>
      <c r="Z369" s="142">
        <v>0.53900000000000003</v>
      </c>
    </row>
    <row r="370" spans="2:28" thickBot="1">
      <c r="B370" s="83"/>
      <c r="C370" s="84"/>
      <c r="D370" s="83"/>
      <c r="E370" s="83"/>
      <c r="F370" s="83"/>
      <c r="G370" s="83"/>
      <c r="H370" s="83"/>
      <c r="I370" s="83"/>
      <c r="J370" s="83"/>
      <c r="K370" s="83"/>
      <c r="L370" s="83"/>
      <c r="M370" s="83"/>
      <c r="N370" s="83"/>
      <c r="O370" s="83"/>
      <c r="P370" s="84"/>
      <c r="Q370" s="217"/>
      <c r="R370" s="91">
        <f>IF(COUNTA(Y368:DP371)=0,0,HLOOKUP(R369,Y369:DP371,2,FALSE))</f>
        <v>1000</v>
      </c>
      <c r="S370" s="92">
        <f t="shared" ref="S370" si="362">IF(COUNTA(Y368:DP371)=0,0,HLOOKUP(S368,Y368:DP371,3,FALSE))</f>
        <v>1000</v>
      </c>
      <c r="T370" s="93"/>
      <c r="U370" s="94">
        <f t="array" ref="U370">IF(COUNTA(Y368:DP371)=0,0,IF(ISERROR(HLOOKUP(U371,Y371:DP371,1,FALSE)),0,INDEX(Y370:DP370,MATCH(U369&amp;U371,Y369:DP369&amp;Y371:DP371,0))))</f>
        <v>0</v>
      </c>
      <c r="V370" s="94">
        <f t="array" ref="V370">IF(COUNTA(Y368:DP371)=0,0,IF(ISERROR(HLOOKUP(V371,Y371:DP371,1,FALSE)),0,INDEX(Y370:DP370,MATCH(V369&amp;V371,Y369:DP369&amp;Y371:DP371,0))))</f>
        <v>0</v>
      </c>
      <c r="W370" s="95"/>
      <c r="X370" s="108"/>
      <c r="Y370" s="143">
        <v>1000</v>
      </c>
      <c r="Z370" s="143">
        <v>1000</v>
      </c>
    </row>
    <row r="371" spans="2:28" ht="13.9" thickBot="1">
      <c r="B371" s="96"/>
      <c r="C371" s="97"/>
      <c r="D371" s="96"/>
      <c r="E371" s="96"/>
      <c r="F371" s="96"/>
      <c r="G371" s="96"/>
      <c r="H371" s="96"/>
      <c r="I371" s="96"/>
      <c r="J371" s="96"/>
      <c r="K371" s="96"/>
      <c r="L371" s="96"/>
      <c r="M371" s="96"/>
      <c r="N371" s="96"/>
      <c r="O371" s="96"/>
      <c r="P371" s="97"/>
      <c r="Q371" s="218"/>
      <c r="R371" s="98" t="str">
        <f>IF(COUNTA(Y368:DP371)=0,"none",HLOOKUP(R369,Y369:DP371,3,FALSE))</f>
        <v>www (-30%)</v>
      </c>
      <c r="S371" s="99" t="str">
        <f t="shared" ref="S371" si="363">IF(COUNTA(Y368:DP371)=0,"none",HLOOKUP(S368,Y368:DP371,4,FALSE))</f>
        <v>www (-30%)</v>
      </c>
      <c r="T371" s="100"/>
      <c r="U371" s="100">
        <f t="array" ref="U371">IF(COUNTA(Y368:DP371)=0,"none",IF($U$2="WAHR",$W$3,Abfrage!$F$4))</f>
        <v>0</v>
      </c>
      <c r="V371" s="100">
        <f t="array" ref="V371">IF(COUNTA(Y368:DP371)=0,"none",IF($U$2="WAHR",$W$3,Abfrage!$F$4))</f>
        <v>0</v>
      </c>
      <c r="W371" s="100">
        <f t="array" ref="W371">IF(COUNTA(Y368:DP371)=0,"none",IF($U$2="WAHR",$W$3,Abfrage!$F$4))</f>
        <v>0</v>
      </c>
      <c r="X371" s="109"/>
      <c r="Y371" s="144" t="s">
        <v>43</v>
      </c>
      <c r="Z371" s="144" t="s">
        <v>43</v>
      </c>
    </row>
    <row r="372" spans="2:28" thickBot="1">
      <c r="B372" s="75" t="s">
        <v>292</v>
      </c>
      <c r="C372" s="76">
        <v>1000317116</v>
      </c>
      <c r="D372" s="75" t="s">
        <v>262</v>
      </c>
      <c r="E372" s="75" t="s">
        <v>263</v>
      </c>
      <c r="F372" s="75" t="s">
        <v>293</v>
      </c>
      <c r="G372" s="75" t="s">
        <v>294</v>
      </c>
      <c r="H372" s="75" t="s">
        <v>266</v>
      </c>
      <c r="I372" s="75" t="s">
        <v>267</v>
      </c>
      <c r="J372" s="75" t="s">
        <v>295</v>
      </c>
      <c r="K372" s="75"/>
      <c r="L372" s="75"/>
      <c r="M372" s="75"/>
      <c r="N372" s="75"/>
      <c r="O372" s="75"/>
      <c r="P372" s="76"/>
      <c r="Q372" s="216"/>
      <c r="R372" s="77" t="str">
        <f>IF(COUNTA(Y372:DP375)=0,"01.01.1900",INDEX(Y372:DP372,MATCH(R373,Y373:DP373,0)))</f>
        <v>01.01.1900</v>
      </c>
      <c r="S372" s="78" t="str">
        <f t="shared" ref="S372" si="364">IF(COUNTA(Y372:DP375)=0,"01.01.1900",MAX(Y372:DP372))</f>
        <v>01.01.1900</v>
      </c>
      <c r="T372" s="79"/>
      <c r="U372" s="80" t="str">
        <f t="array" ref="U372">IF(COUNTA(Y372:DP375)=0,"01.01.1900",IF(ISERROR(HLOOKUP(U375,Y375:DP375,1,FALSE)),"01.01.1900",INDEX(Y372:DP372,MATCH(U373&amp;U375,Y373:DP373&amp;Y375:DP375,0))))</f>
        <v>01.01.1900</v>
      </c>
      <c r="V372" s="81" t="str">
        <f>IF(COUNTA(Y372:DP375)=0,"01.01.1900",_xlfn.MAXIFS(Y372:DP372,Y375:DP375,V375))</f>
        <v>01.01.1900</v>
      </c>
      <c r="W372" s="82"/>
      <c r="X372" s="106"/>
      <c r="Y372" s="150"/>
    </row>
    <row r="373" spans="2:28" thickBot="1">
      <c r="B373" s="83"/>
      <c r="C373" s="84"/>
      <c r="D373" s="83"/>
      <c r="E373" s="83"/>
      <c r="F373" s="83"/>
      <c r="G373" s="83"/>
      <c r="H373" s="83"/>
      <c r="I373" s="83"/>
      <c r="J373" s="83"/>
      <c r="K373" s="83"/>
      <c r="L373" s="83"/>
      <c r="M373" s="83"/>
      <c r="N373" s="83"/>
      <c r="O373" s="83"/>
      <c r="P373" s="84"/>
      <c r="Q373" s="217"/>
      <c r="R373" s="85">
        <f>IF(COUNTA(Y372:DP375)=0,0,MIN(Y373:DP373))</f>
        <v>0</v>
      </c>
      <c r="S373" s="86">
        <f t="shared" ref="S373" si="365">IF(COUNTA(Y372:DP375)=0,0,HLOOKUP(S372,Y372:DP375,2,FALSE))</f>
        <v>0</v>
      </c>
      <c r="T373" s="87">
        <f>IF(COUNTA(Y372:DP375)=0,0,AVERAGE(Y373:DP373))</f>
        <v>0</v>
      </c>
      <c r="U373" s="88">
        <f>IF(COUNTA(Y372:DP375)=0,0,_xlfn.MINIFS(Y373:DP373,Y375:DP375,U375))</f>
        <v>0</v>
      </c>
      <c r="V373" s="89">
        <f t="array" ref="V373">IF(COUNTA(Y372:DP375)=0,0,IF(ISERROR(HLOOKUP(V375,Y375:DP375,1,FALSE)),0,INDEX(Y373:DP373,MATCH(V372&amp;V375,Y372:DP372&amp;Y375:DP375,0))))</f>
        <v>0</v>
      </c>
      <c r="W373" s="90">
        <f t="array" ref="W373">IF(COUNTA(Y372:DP375)=0,0,IF(ISERROR(HLOOKUP(W375,Y375:DP375,1,FALSE)),0,AVERAGEIF(Y375:DP375,$W375,Y373:DP373)))</f>
        <v>0</v>
      </c>
      <c r="X373" s="107"/>
      <c r="Y373" s="150"/>
    </row>
    <row r="374" spans="2:28" thickBot="1">
      <c r="B374" s="83"/>
      <c r="C374" s="84"/>
      <c r="D374" s="83"/>
      <c r="E374" s="83"/>
      <c r="F374" s="83"/>
      <c r="G374" s="83"/>
      <c r="H374" s="83"/>
      <c r="I374" s="83"/>
      <c r="J374" s="83"/>
      <c r="K374" s="83"/>
      <c r="L374" s="83"/>
      <c r="M374" s="83"/>
      <c r="N374" s="83"/>
      <c r="O374" s="83"/>
      <c r="P374" s="84"/>
      <c r="Q374" s="217"/>
      <c r="R374" s="91">
        <f>IF(COUNTA(Y372:DP375)=0,0,HLOOKUP(R373,Y373:DP375,2,FALSE))</f>
        <v>0</v>
      </c>
      <c r="S374" s="92">
        <f t="shared" ref="S374" si="366">IF(COUNTA(Y372:DP375)=0,0,HLOOKUP(S372,Y372:DP375,3,FALSE))</f>
        <v>0</v>
      </c>
      <c r="T374" s="93"/>
      <c r="U374" s="94">
        <f t="array" ref="U374">IF(COUNTA(Y372:DP375)=0,0,IF(ISERROR(HLOOKUP(U375,Y375:DP375,1,FALSE)),0,INDEX(Y374:DP374,MATCH(U373&amp;U375,Y373:DP373&amp;Y375:DP375,0))))</f>
        <v>0</v>
      </c>
      <c r="V374" s="94">
        <f t="array" ref="V374">IF(COUNTA(Y372:DP375)=0,0,IF(ISERROR(HLOOKUP(V375,Y375:DP375,1,FALSE)),0,INDEX(Y374:DP374,MATCH(V373&amp;V375,Y373:DP373&amp;Y375:DP375,0))))</f>
        <v>0</v>
      </c>
      <c r="W374" s="95"/>
      <c r="X374" s="108"/>
      <c r="Y374" s="150"/>
    </row>
    <row r="375" spans="2:28" ht="13.9" thickBot="1">
      <c r="B375" s="96"/>
      <c r="C375" s="97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7"/>
      <c r="Q375" s="218"/>
      <c r="R375" s="98" t="str">
        <f>IF(COUNTA(Y372:DP375)=0,"none",HLOOKUP(R373,Y373:DP375,3,FALSE))</f>
        <v>none</v>
      </c>
      <c r="S375" s="99" t="str">
        <f t="shared" ref="S375" si="367">IF(COUNTA(Y372:DP375)=0,"none",HLOOKUP(S372,Y372:DP375,4,FALSE))</f>
        <v>none</v>
      </c>
      <c r="T375" s="100"/>
      <c r="U375" s="100" t="str">
        <f t="array" ref="U375">IF(COUNTA(Y372:DP375)=0,"none",IF($U$2="WAHR",$W$3,Abfrage!$F$4))</f>
        <v>none</v>
      </c>
      <c r="V375" s="100" t="str">
        <f t="array" ref="V375">IF(COUNTA(Y372:DP375)=0,"none",IF($U$2="WAHR",$W$3,Abfrage!$F$4))</f>
        <v>none</v>
      </c>
      <c r="W375" s="100" t="str">
        <f t="array" ref="W375">IF(COUNTA(Y372:DP375)=0,"none",IF($U$2="WAHR",$W$3,Abfrage!$F$4))</f>
        <v>none</v>
      </c>
      <c r="X375" s="109"/>
      <c r="Y375" s="150"/>
    </row>
    <row r="376" spans="2:28" thickBot="1">
      <c r="B376" s="75" t="s">
        <v>296</v>
      </c>
      <c r="C376" s="76">
        <v>1000303783</v>
      </c>
      <c r="D376" s="75" t="s">
        <v>262</v>
      </c>
      <c r="E376" s="75" t="s">
        <v>96</v>
      </c>
      <c r="F376" s="75" t="s">
        <v>97</v>
      </c>
      <c r="G376" s="75" t="s">
        <v>97</v>
      </c>
      <c r="H376" s="75" t="s">
        <v>44</v>
      </c>
      <c r="I376" s="75" t="s">
        <v>297</v>
      </c>
      <c r="J376" s="75">
        <v>589790</v>
      </c>
      <c r="K376" s="75"/>
      <c r="L376" s="75"/>
      <c r="M376" s="75"/>
      <c r="N376" s="75"/>
      <c r="O376" s="75"/>
      <c r="P376" s="76"/>
      <c r="Q376" s="216"/>
      <c r="R376" s="77">
        <f>IF(COUNTA(Y376:DP379)=0,"01.01.1900",INDEX(Y376:DP376,MATCH(R377,Y377:DP377,0)))</f>
        <v>45848</v>
      </c>
      <c r="S376" s="78">
        <f t="shared" ref="S376" si="368">IF(COUNTA(Y376:DP379)=0,"01.01.1900",MAX(Y376:DP376))</f>
        <v>45848</v>
      </c>
      <c r="T376" s="79"/>
      <c r="U376" s="80" t="str">
        <f t="array" ref="U376">IF(COUNTA(Y376:DP379)=0,"01.01.1900",IF(ISERROR(HLOOKUP(U379,Y379:DP379,1,FALSE)),"01.01.1900",INDEX(Y376:DP376,MATCH(U377&amp;U379,Y377:DP377&amp;Y379:DP379,0))))</f>
        <v>01.01.1900</v>
      </c>
      <c r="V376" s="81">
        <f>IF(COUNTA(Y376:DP379)=0,"01.01.1900",_xlfn.MAXIFS(Y376:DP376,Y379:DP379,V379))</f>
        <v>0</v>
      </c>
      <c r="W376" s="82"/>
      <c r="X376" s="106"/>
      <c r="Y376" s="141"/>
      <c r="Z376" s="141">
        <v>45671</v>
      </c>
      <c r="AA376" s="141">
        <v>45848</v>
      </c>
      <c r="AB376" s="141">
        <v>45848</v>
      </c>
    </row>
    <row r="377" spans="2:28" thickBot="1">
      <c r="B377" s="83"/>
      <c r="C377" s="84"/>
      <c r="D377" s="83"/>
      <c r="E377" s="83"/>
      <c r="F377" s="83"/>
      <c r="G377" s="83"/>
      <c r="H377" s="83"/>
      <c r="I377" s="83"/>
      <c r="J377" s="83"/>
      <c r="K377" s="83"/>
      <c r="L377" s="83"/>
      <c r="M377" s="83"/>
      <c r="N377" s="83"/>
      <c r="O377" s="83"/>
      <c r="P377" s="84"/>
      <c r="Q377" s="217"/>
      <c r="R377" s="85">
        <f>IF(COUNTA(Y376:DP379)=0,0,MIN(Y377:DP377))</f>
        <v>0.313</v>
      </c>
      <c r="S377" s="86">
        <f t="shared" ref="S377" si="369">IF(COUNTA(Y376:DP379)=0,0,HLOOKUP(S376,Y376:DP379,2,FALSE))</f>
        <v>0.34399999999999997</v>
      </c>
      <c r="T377" s="87">
        <f>IF(COUNTA(Y376:DP379)=0,0,AVERAGE(Y377:DP377))</f>
        <v>0.38700000000000001</v>
      </c>
      <c r="U377" s="88">
        <f>IF(COUNTA(Y376:DP379)=0,0,_xlfn.MINIFS(Y377:DP377,Y379:DP379,U379))</f>
        <v>0</v>
      </c>
      <c r="V377" s="89">
        <f t="array" ref="V377">IF(COUNTA(Y376:DP379)=0,0,IF(ISERROR(HLOOKUP(V379,Y379:DP379,1,FALSE)),0,INDEX(Y377:DP377,MATCH(V376&amp;V379,Y376:DP376&amp;Y379:DP379,0))))</f>
        <v>0</v>
      </c>
      <c r="W377" s="90">
        <f t="array" ref="W377">IF(COUNTA(Y376:DP379)=0,0,IF(ISERROR(HLOOKUP(W379,Y379:DP379,1,FALSE)),0,AVERAGEIF(Y379:DP379,$W379,Y377:DP377)))</f>
        <v>0</v>
      </c>
      <c r="X377" s="107"/>
      <c r="Y377" s="142"/>
      <c r="Z377" s="142">
        <v>0.504</v>
      </c>
      <c r="AA377" s="142">
        <v>0.34399999999999997</v>
      </c>
      <c r="AB377" s="142">
        <v>0.313</v>
      </c>
    </row>
    <row r="378" spans="2:28" thickBot="1">
      <c r="B378" s="83"/>
      <c r="C378" s="84"/>
      <c r="D378" s="83"/>
      <c r="E378" s="83"/>
      <c r="F378" s="83"/>
      <c r="G378" s="83"/>
      <c r="H378" s="83"/>
      <c r="I378" s="83"/>
      <c r="J378" s="83"/>
      <c r="K378" s="83"/>
      <c r="L378" s="83"/>
      <c r="M378" s="83"/>
      <c r="N378" s="83"/>
      <c r="O378" s="83"/>
      <c r="P378" s="84"/>
      <c r="Q378" s="217"/>
      <c r="R378" s="91">
        <f>IF(COUNTA(Y376:DP379)=0,0,HLOOKUP(R377,Y377:DP379,2,FALSE))</f>
        <v>100</v>
      </c>
      <c r="S378" s="92">
        <f t="shared" ref="S378" si="370">IF(COUNTA(Y376:DP379)=0,0,HLOOKUP(S376,Y376:DP379,3,FALSE))</f>
        <v>10</v>
      </c>
      <c r="T378" s="93"/>
      <c r="U378" s="94">
        <f t="array" ref="U378">IF(COUNTA(Y376:DP379)=0,0,IF(ISERROR(HLOOKUP(U379,Y379:DP379,1,FALSE)),0,INDEX(Y378:DP378,MATCH(U377&amp;U379,Y377:DP377&amp;Y379:DP379,0))))</f>
        <v>0</v>
      </c>
      <c r="V378" s="94">
        <f t="array" ref="V378">IF(COUNTA(Y376:DP379)=0,0,IF(ISERROR(HLOOKUP(V379,Y379:DP379,1,FALSE)),0,INDEX(Y378:DP378,MATCH(V377&amp;V379,Y377:DP377&amp;Y379:DP379,0))))</f>
        <v>0</v>
      </c>
      <c r="W378" s="95"/>
      <c r="X378" s="108"/>
      <c r="Y378" s="143"/>
      <c r="Z378" s="143">
        <v>0</v>
      </c>
      <c r="AA378" s="143">
        <v>10</v>
      </c>
      <c r="AB378" s="143">
        <v>100</v>
      </c>
    </row>
    <row r="379" spans="2:28" ht="13.9" thickBot="1">
      <c r="B379" s="96"/>
      <c r="C379" s="97"/>
      <c r="D379" s="96"/>
      <c r="E379" s="96"/>
      <c r="F379" s="96"/>
      <c r="G379" s="96"/>
      <c r="H379" s="96"/>
      <c r="I379" s="96"/>
      <c r="J379" s="96"/>
      <c r="K379" s="96"/>
      <c r="L379" s="96"/>
      <c r="M379" s="96"/>
      <c r="N379" s="96"/>
      <c r="O379" s="96"/>
      <c r="P379" s="97"/>
      <c r="Q379" s="218"/>
      <c r="R379" s="98" t="str">
        <f>IF(COUNTA(Y376:DP379)=0,"none",HLOOKUP(R377,Y377:DP379,3,FALSE))</f>
        <v>SAP</v>
      </c>
      <c r="S379" s="99" t="str">
        <f t="shared" ref="S379" si="371">IF(COUNTA(Y376:DP379)=0,"none",HLOOKUP(S376,Y376:DP379,4,FALSE))</f>
        <v>SAP</v>
      </c>
      <c r="T379" s="100"/>
      <c r="U379" s="100">
        <f t="array" ref="U379">IF(COUNTA(Y376:DP379)=0,"none",IF($U$2="WAHR",$W$3,Abfrage!$F$4))</f>
        <v>0</v>
      </c>
      <c r="V379" s="100">
        <f t="array" ref="V379">IF(COUNTA(Y376:DP379)=0,"none",IF($U$2="WAHR",$W$3,Abfrage!$F$4))</f>
        <v>0</v>
      </c>
      <c r="W379" s="100">
        <f t="array" ref="W379">IF(COUNTA(Y376:DP379)=0,"none",IF($U$2="WAHR",$W$3,Abfrage!$F$4))</f>
        <v>0</v>
      </c>
      <c r="X379" s="109"/>
      <c r="Y379" s="144"/>
      <c r="Z379" s="144" t="s">
        <v>101</v>
      </c>
      <c r="AA379" s="144" t="s">
        <v>47</v>
      </c>
      <c r="AB379" s="144" t="s">
        <v>47</v>
      </c>
    </row>
    <row r="380" spans="2:28" thickBot="1">
      <c r="B380" s="75" t="s">
        <v>298</v>
      </c>
      <c r="C380" s="76">
        <v>1000103949</v>
      </c>
      <c r="D380" s="75" t="s">
        <v>299</v>
      </c>
      <c r="E380" s="75" t="s">
        <v>96</v>
      </c>
      <c r="F380" s="75" t="s">
        <v>97</v>
      </c>
      <c r="G380" s="75" t="s">
        <v>300</v>
      </c>
      <c r="H380" s="75" t="s">
        <v>301</v>
      </c>
      <c r="I380" s="75" t="s">
        <v>297</v>
      </c>
      <c r="J380" s="75" t="s">
        <v>302</v>
      </c>
      <c r="K380" s="75"/>
      <c r="L380" s="75"/>
      <c r="M380" s="75"/>
      <c r="N380" s="75"/>
      <c r="O380" s="75"/>
      <c r="P380" s="76"/>
      <c r="Q380" s="216"/>
      <c r="R380" s="77">
        <f>IF(COUNTA(Y380:DP383)=0,"01.01.1900",INDEX(Y380:DP380,MATCH(R381,Y381:DP381,0)))</f>
        <v>45288</v>
      </c>
      <c r="S380" s="78">
        <f t="shared" ref="S380" si="372">IF(COUNTA(Y380:DP383)=0,"01.01.1900",MAX(Y380:DP380))</f>
        <v>45288</v>
      </c>
      <c r="T380" s="79"/>
      <c r="U380" s="80" t="str">
        <f t="array" ref="U380">IF(COUNTA(Y380:DP383)=0,"01.01.1900",IF(ISERROR(HLOOKUP(U383,Y383:DP383,1,FALSE)),"01.01.1900",INDEX(Y380:DP380,MATCH(U381&amp;U383,Y381:DP381&amp;Y383:DP383,0))))</f>
        <v>01.01.1900</v>
      </c>
      <c r="V380" s="81">
        <f>IF(COUNTA(Y380:DP383)=0,"01.01.1900",_xlfn.MAXIFS(Y380:DP380,Y383:DP383,V383))</f>
        <v>0</v>
      </c>
      <c r="W380" s="82"/>
      <c r="X380" s="106"/>
      <c r="Y380" s="141">
        <v>45288</v>
      </c>
    </row>
    <row r="381" spans="2:28" thickBot="1">
      <c r="B381" s="83"/>
      <c r="C381" s="84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83"/>
      <c r="P381" s="84"/>
      <c r="Q381" s="217"/>
      <c r="R381" s="85">
        <f>IF(COUNTA(Y380:DP383)=0,0,MIN(Y381:DP381))</f>
        <v>0.64</v>
      </c>
      <c r="S381" s="86">
        <f t="shared" ref="S381" si="373">IF(COUNTA(Y380:DP383)=0,0,HLOOKUP(S380,Y380:DP383,2,FALSE))</f>
        <v>0.64</v>
      </c>
      <c r="T381" s="87">
        <f>IF(COUNTA(Y380:DP383)=0,0,AVERAGE(Y381:DP381))</f>
        <v>0.64</v>
      </c>
      <c r="U381" s="88">
        <f>IF(COUNTA(Y380:DP383)=0,0,_xlfn.MINIFS(Y381:DP381,Y383:DP383,U383))</f>
        <v>0</v>
      </c>
      <c r="V381" s="89">
        <f t="array" ref="V381">IF(COUNTA(Y380:DP383)=0,0,IF(ISERROR(HLOOKUP(V383,Y383:DP383,1,FALSE)),0,INDEX(Y381:DP381,MATCH(V380&amp;V383,Y380:DP380&amp;Y383:DP383,0))))</f>
        <v>0</v>
      </c>
      <c r="W381" s="90">
        <f t="array" ref="W381">IF(COUNTA(Y380:DP383)=0,0,IF(ISERROR(HLOOKUP(W383,Y383:DP383,1,FALSE)),0,AVERAGEIF(Y383:DP383,$W383,Y381:DP381)))</f>
        <v>0</v>
      </c>
      <c r="X381" s="107"/>
      <c r="Y381" s="142">
        <v>0.64</v>
      </c>
    </row>
    <row r="382" spans="2:28" thickBot="1">
      <c r="B382" s="83"/>
      <c r="C382" s="84"/>
      <c r="D382" s="83"/>
      <c r="E382" s="83"/>
      <c r="F382" s="83"/>
      <c r="G382" s="83"/>
      <c r="H382" s="83"/>
      <c r="I382" s="83"/>
      <c r="J382" s="83"/>
      <c r="K382" s="83"/>
      <c r="L382" s="83"/>
      <c r="M382" s="83"/>
      <c r="N382" s="83"/>
      <c r="O382" s="83"/>
      <c r="P382" s="84"/>
      <c r="Q382" s="217"/>
      <c r="R382" s="91">
        <f>IF(COUNTA(Y380:DP383)=0,0,HLOOKUP(R381,Y381:DP383,2,FALSE))</f>
        <v>1</v>
      </c>
      <c r="S382" s="92">
        <f t="shared" ref="S382" si="374">IF(COUNTA(Y380:DP383)=0,0,HLOOKUP(S380,Y380:DP383,3,FALSE))</f>
        <v>1</v>
      </c>
      <c r="T382" s="93"/>
      <c r="U382" s="94">
        <f t="array" ref="U382">IF(COUNTA(Y380:DP383)=0,0,IF(ISERROR(HLOOKUP(U383,Y383:DP383,1,FALSE)),0,INDEX(Y382:DP382,MATCH(U381&amp;U383,Y381:DP381&amp;Y383:DP383,0))))</f>
        <v>0</v>
      </c>
      <c r="V382" s="94">
        <f t="array" ref="V382">IF(COUNTA(Y380:DP383)=0,0,IF(ISERROR(HLOOKUP(V383,Y383:DP383,1,FALSE)),0,INDEX(Y382:DP382,MATCH(V381&amp;V383,Y381:DP381&amp;Y383:DP383,0))))</f>
        <v>0</v>
      </c>
      <c r="W382" s="95"/>
      <c r="X382" s="108"/>
      <c r="Y382" s="143">
        <v>1</v>
      </c>
    </row>
    <row r="383" spans="2:28" ht="13.9" thickBot="1">
      <c r="B383" s="96"/>
      <c r="C383" s="97"/>
      <c r="D383" s="96"/>
      <c r="E383" s="96"/>
      <c r="F383" s="96"/>
      <c r="G383" s="96"/>
      <c r="H383" s="96"/>
      <c r="I383" s="96"/>
      <c r="J383" s="96"/>
      <c r="K383" s="96"/>
      <c r="L383" s="96"/>
      <c r="M383" s="96"/>
      <c r="N383" s="96"/>
      <c r="O383" s="96"/>
      <c r="P383" s="97"/>
      <c r="Q383" s="218"/>
      <c r="R383" s="98" t="str">
        <f>IF(COUNTA(Y380:DP383)=0,"none",HLOOKUP(R381,Y381:DP383,3,FALSE))</f>
        <v>SAP</v>
      </c>
      <c r="S383" s="99" t="str">
        <f t="shared" ref="S383" si="375">IF(COUNTA(Y380:DP383)=0,"none",HLOOKUP(S380,Y380:DP383,4,FALSE))</f>
        <v>SAP</v>
      </c>
      <c r="T383" s="100"/>
      <c r="U383" s="100">
        <f t="array" ref="U383">IF(COUNTA(Y380:DP383)=0,"none",IF($U$2="WAHR",$W$3,Abfrage!$F$4))</f>
        <v>0</v>
      </c>
      <c r="V383" s="100">
        <f t="array" ref="V383">IF(COUNTA(Y380:DP383)=0,"none",IF($U$2="WAHR",$W$3,Abfrage!$F$4))</f>
        <v>0</v>
      </c>
      <c r="W383" s="100">
        <f t="array" ref="W383">IF(COUNTA(Y380:DP383)=0,"none",IF($U$2="WAHR",$W$3,Abfrage!$F$4))</f>
        <v>0</v>
      </c>
      <c r="X383" s="109"/>
      <c r="Y383" s="144" t="s">
        <v>47</v>
      </c>
    </row>
    <row r="384" spans="2:28" thickBot="1">
      <c r="B384" s="75" t="s">
        <v>303</v>
      </c>
      <c r="C384" s="76">
        <v>1000105101</v>
      </c>
      <c r="D384" s="75" t="s">
        <v>95</v>
      </c>
      <c r="E384" s="75" t="s">
        <v>175</v>
      </c>
      <c r="F384" s="75" t="s">
        <v>97</v>
      </c>
      <c r="G384" s="75" t="s">
        <v>97</v>
      </c>
      <c r="H384" s="75" t="e">
        <v>#N/A</v>
      </c>
      <c r="I384" s="75" t="s">
        <v>304</v>
      </c>
      <c r="J384" s="75" t="s">
        <v>305</v>
      </c>
      <c r="K384" s="75" t="s">
        <v>306</v>
      </c>
      <c r="L384" s="75" t="s">
        <v>306</v>
      </c>
      <c r="M384" s="75" t="s">
        <v>307</v>
      </c>
      <c r="N384" s="75" t="s">
        <v>308</v>
      </c>
      <c r="O384" s="75" t="s">
        <v>309</v>
      </c>
      <c r="P384" s="76" t="s">
        <v>310</v>
      </c>
      <c r="Q384" s="216"/>
      <c r="R384" s="77" t="str">
        <f>IF(COUNTA(Y384:DP387)=0,"01.01.1900",INDEX(Y384:DP384,MATCH(R385,Y385:DP385,0)))</f>
        <v>01.01.1900</v>
      </c>
      <c r="S384" s="78" t="str">
        <f t="shared" ref="S384" si="376">IF(COUNTA(Y384:DP387)=0,"01.01.1900",MAX(Y384:DP384))</f>
        <v>01.01.1900</v>
      </c>
      <c r="T384" s="79"/>
      <c r="U384" s="80" t="str">
        <f t="array" ref="U384">IF(COUNTA(Y384:DP387)=0,"01.01.1900",IF(ISERROR(HLOOKUP(U387,Y387:DP387,1,FALSE)),"01.01.1900",INDEX(Y384:DP384,MATCH(U385&amp;U387,Y385:DP385&amp;Y387:DP387,0))))</f>
        <v>01.01.1900</v>
      </c>
      <c r="V384" s="81" t="str">
        <f>IF(COUNTA(Y384:DP387)=0,"01.01.1900",_xlfn.MAXIFS(Y384:DP384,Y387:DP387,V387))</f>
        <v>01.01.1900</v>
      </c>
      <c r="W384" s="82"/>
      <c r="X384" s="106"/>
      <c r="Y384" s="150"/>
    </row>
    <row r="385" spans="2:27" thickBot="1">
      <c r="B385" s="83"/>
      <c r="C385" s="84"/>
      <c r="D385" s="83"/>
      <c r="E385" s="83"/>
      <c r="F385" s="83"/>
      <c r="G385" s="83"/>
      <c r="H385" s="83"/>
      <c r="I385" s="83"/>
      <c r="J385" s="83"/>
      <c r="K385" s="83"/>
      <c r="L385" s="83"/>
      <c r="M385" s="83"/>
      <c r="N385" s="83"/>
      <c r="O385" s="83"/>
      <c r="P385" s="84"/>
      <c r="Q385" s="217"/>
      <c r="R385" s="85">
        <f>IF(COUNTA(Y384:DP387)=0,0,MIN(Y385:DP385))</f>
        <v>0</v>
      </c>
      <c r="S385" s="86">
        <f t="shared" ref="S385" si="377">IF(COUNTA(Y384:DP387)=0,0,HLOOKUP(S384,Y384:DP387,2,FALSE))</f>
        <v>0</v>
      </c>
      <c r="T385" s="87">
        <f>IF(COUNTA(Y384:DP387)=0,0,AVERAGE(Y385:DP385))</f>
        <v>0</v>
      </c>
      <c r="U385" s="88">
        <f>IF(COUNTA(Y384:DP387)=0,0,_xlfn.MINIFS(Y385:DP385,Y387:DP387,U387))</f>
        <v>0</v>
      </c>
      <c r="V385" s="89">
        <f t="array" ref="V385">IF(COUNTA(Y384:DP387)=0,0,IF(ISERROR(HLOOKUP(V387,Y387:DP387,1,FALSE)),0,INDEX(Y385:DP385,MATCH(V384&amp;V387,Y384:DP384&amp;Y387:DP387,0))))</f>
        <v>0</v>
      </c>
      <c r="W385" s="90">
        <f t="array" ref="W385">IF(COUNTA(Y384:DP387)=0,0,IF(ISERROR(HLOOKUP(W387,Y387:DP387,1,FALSE)),0,AVERAGEIF(Y387:DP387,$W387,Y385:DP385)))</f>
        <v>0</v>
      </c>
      <c r="X385" s="107"/>
      <c r="Y385" s="150"/>
    </row>
    <row r="386" spans="2:27" thickBot="1">
      <c r="B386" s="83"/>
      <c r="C386" s="84"/>
      <c r="D386" s="83"/>
      <c r="E386" s="83"/>
      <c r="F386" s="83"/>
      <c r="G386" s="83"/>
      <c r="H386" s="83"/>
      <c r="I386" s="83"/>
      <c r="J386" s="83"/>
      <c r="K386" s="83"/>
      <c r="L386" s="83"/>
      <c r="M386" s="83"/>
      <c r="N386" s="83"/>
      <c r="O386" s="83"/>
      <c r="P386" s="84"/>
      <c r="Q386" s="217"/>
      <c r="R386" s="91">
        <f>IF(COUNTA(Y384:DP387)=0,0,HLOOKUP(R385,Y385:DP387,2,FALSE))</f>
        <v>0</v>
      </c>
      <c r="S386" s="92">
        <f t="shared" ref="S386" si="378">IF(COUNTA(Y384:DP387)=0,0,HLOOKUP(S384,Y384:DP387,3,FALSE))</f>
        <v>0</v>
      </c>
      <c r="T386" s="93"/>
      <c r="U386" s="94">
        <f t="array" ref="U386">IF(COUNTA(Y384:DP387)=0,0,IF(ISERROR(HLOOKUP(U387,Y387:DP387,1,FALSE)),0,INDEX(Y386:DP386,MATCH(U385&amp;U387,Y385:DP385&amp;Y387:DP387,0))))</f>
        <v>0</v>
      </c>
      <c r="V386" s="94">
        <f t="array" ref="V386">IF(COUNTA(Y384:DP387)=0,0,IF(ISERROR(HLOOKUP(V387,Y387:DP387,1,FALSE)),0,INDEX(Y386:DP386,MATCH(V385&amp;V387,Y385:DP385&amp;Y387:DP387,0))))</f>
        <v>0</v>
      </c>
      <c r="W386" s="95"/>
      <c r="X386" s="108"/>
      <c r="Y386" s="150"/>
    </row>
    <row r="387" spans="2:27" ht="13.9" thickBot="1">
      <c r="B387" s="96"/>
      <c r="C387" s="97"/>
      <c r="D387" s="96"/>
      <c r="E387" s="96"/>
      <c r="F387" s="96"/>
      <c r="G387" s="96"/>
      <c r="H387" s="96"/>
      <c r="I387" s="96"/>
      <c r="J387" s="96"/>
      <c r="K387" s="96"/>
      <c r="L387" s="96"/>
      <c r="M387" s="96"/>
      <c r="N387" s="96"/>
      <c r="O387" s="96"/>
      <c r="P387" s="97"/>
      <c r="Q387" s="218"/>
      <c r="R387" s="98" t="str">
        <f>IF(COUNTA(Y384:DP387)=0,"none",HLOOKUP(R385,Y385:DP387,3,FALSE))</f>
        <v>none</v>
      </c>
      <c r="S387" s="99" t="str">
        <f t="shared" ref="S387" si="379">IF(COUNTA(Y384:DP387)=0,"none",HLOOKUP(S384,Y384:DP387,4,FALSE))</f>
        <v>none</v>
      </c>
      <c r="T387" s="100"/>
      <c r="U387" s="100" t="str">
        <f t="array" ref="U387">IF(COUNTA(Y384:DP387)=0,"none",IF($U$2="WAHR",$W$3,Abfrage!$F$4))</f>
        <v>none</v>
      </c>
      <c r="V387" s="100" t="str">
        <f t="array" ref="V387">IF(COUNTA(Y384:DP387)=0,"none",IF($U$2="WAHR",$W$3,Abfrage!$F$4))</f>
        <v>none</v>
      </c>
      <c r="W387" s="100" t="str">
        <f t="array" ref="W387">IF(COUNTA(Y384:DP387)=0,"none",IF($U$2="WAHR",$W$3,Abfrage!$F$4))</f>
        <v>none</v>
      </c>
      <c r="X387" s="109"/>
      <c r="Y387" s="150"/>
    </row>
    <row r="388" spans="2:27" thickBot="1">
      <c r="B388" s="75" t="s">
        <v>311</v>
      </c>
      <c r="C388" s="76">
        <v>1000105122</v>
      </c>
      <c r="D388" s="75" t="s">
        <v>95</v>
      </c>
      <c r="E388" s="75" t="s">
        <v>96</v>
      </c>
      <c r="F388" s="75" t="s">
        <v>97</v>
      </c>
      <c r="G388" s="75" t="s">
        <v>97</v>
      </c>
      <c r="H388" s="75" t="s">
        <v>44</v>
      </c>
      <c r="I388" s="75" t="s">
        <v>41</v>
      </c>
      <c r="J388" s="75" t="s">
        <v>312</v>
      </c>
      <c r="K388" s="75" t="s">
        <v>306</v>
      </c>
      <c r="L388" s="75" t="s">
        <v>306</v>
      </c>
      <c r="M388" s="75" t="s">
        <v>313</v>
      </c>
      <c r="N388" s="75" t="s">
        <v>314</v>
      </c>
      <c r="O388" s="75" t="s">
        <v>315</v>
      </c>
      <c r="P388" s="76" t="s">
        <v>306</v>
      </c>
      <c r="Q388" s="216"/>
      <c r="R388" s="77">
        <f t="shared" ref="R388" si="380">IF(COUNTA(Y388:DP391)=0,"01.01.1900",INDEX(Y388:DP388,MATCH(R389,Y389:DP389,0)))</f>
        <v>44970</v>
      </c>
      <c r="S388" s="78">
        <f t="shared" ref="S388" si="381">IF(COUNTA(Y388:DP391)=0,"01.01.1900",MAX(Y388:DP388))</f>
        <v>45547</v>
      </c>
      <c r="T388" s="79"/>
      <c r="U388" s="80" t="str">
        <f t="array" ref="U388">IF(COUNTA(Y388:DP391)=0,"01.01.1900",IF(ISERROR(HLOOKUP(U391,Y391:DP391,1,FALSE)),"01.01.1900",INDEX(Y388:DP388,MATCH(U389&amp;U391,Y389:DP389&amp;Y391:DP391,0))))</f>
        <v>01.01.1900</v>
      </c>
      <c r="V388" s="81">
        <f t="shared" ref="V388" si="382">IF(COUNTA(Y388:DP391)=0,"01.01.1900",_xlfn.MAXIFS(Y388:DP388,Y391:DP391,V391))</f>
        <v>0</v>
      </c>
      <c r="W388" s="82"/>
      <c r="X388" s="106"/>
      <c r="Y388" s="141">
        <v>44970</v>
      </c>
      <c r="Z388" s="141">
        <v>44970</v>
      </c>
      <c r="AA388" s="141">
        <v>45547</v>
      </c>
    </row>
    <row r="389" spans="2:27" thickBot="1">
      <c r="B389" s="83"/>
      <c r="C389" s="84"/>
      <c r="D389" s="83"/>
      <c r="E389" s="83"/>
      <c r="F389" s="83"/>
      <c r="G389" s="83"/>
      <c r="H389" s="83"/>
      <c r="I389" s="83"/>
      <c r="J389" s="83"/>
      <c r="K389" s="83"/>
      <c r="L389" s="83"/>
      <c r="M389" s="83"/>
      <c r="N389" s="83"/>
      <c r="O389" s="83"/>
      <c r="P389" s="84"/>
      <c r="Q389" s="217"/>
      <c r="R389" s="85">
        <f t="shared" ref="R389" si="383">IF(COUNTA(Y388:DP391)=0,0,MIN(Y389:DP389))</f>
        <v>1.8900000000000001</v>
      </c>
      <c r="S389" s="86">
        <f t="shared" ref="S389" si="384">IF(COUNTA(Y388:DP391)=0,0,HLOOKUP(S388,Y388:DP391,2,FALSE))</f>
        <v>2</v>
      </c>
      <c r="T389" s="87">
        <f t="shared" ref="T389" si="385">IF(COUNTA(Y388:DP391)=0,0,AVERAGE(Y389:DP389))</f>
        <v>1.9266666666666667</v>
      </c>
      <c r="U389" s="88">
        <f t="shared" ref="U389" si="386">IF(COUNTA(Y388:DP391)=0,0,_xlfn.MINIFS(Y389:DP389,Y391:DP391,U391))</f>
        <v>0</v>
      </c>
      <c r="V389" s="89">
        <f t="array" ref="V389">IF(COUNTA(Y388:DP391)=0,0,IF(ISERROR(HLOOKUP(V391,Y391:DP391,1,FALSE)),0,INDEX(Y389:DP389,MATCH(V388&amp;V391,Y388:DP388&amp;Y391:DP391,0))))</f>
        <v>0</v>
      </c>
      <c r="W389" s="90">
        <f t="array" ref="W389">IF(COUNTA(Y388:DP391)=0,0,IF(ISERROR(HLOOKUP(W391,Y391:DP391,1,FALSE)),0,AVERAGEIF(Y391:DP391,$W391,Y389:DP389)))</f>
        <v>0</v>
      </c>
      <c r="X389" s="107"/>
      <c r="Y389" s="142">
        <v>1.8900000000000001</v>
      </c>
      <c r="Z389" s="142">
        <v>1.8900000000000001</v>
      </c>
      <c r="AA389" s="142">
        <v>2</v>
      </c>
    </row>
    <row r="390" spans="2:27" thickBot="1">
      <c r="B390" s="83"/>
      <c r="C390" s="84"/>
      <c r="D390" s="83"/>
      <c r="E390" s="83"/>
      <c r="F390" s="83"/>
      <c r="G390" s="83"/>
      <c r="H390" s="83"/>
      <c r="I390" s="83"/>
      <c r="J390" s="83"/>
      <c r="K390" s="83"/>
      <c r="L390" s="83"/>
      <c r="M390" s="83"/>
      <c r="N390" s="83"/>
      <c r="O390" s="83"/>
      <c r="P390" s="84"/>
      <c r="Q390" s="217"/>
      <c r="R390" s="91">
        <f t="shared" ref="R390" si="387">IF(COUNTA(Y388:DP391)=0,0,HLOOKUP(R389,Y389:DP391,2,FALSE))</f>
        <v>1000</v>
      </c>
      <c r="S390" s="92">
        <f t="shared" ref="S390" si="388">IF(COUNTA(Y388:DP391)=0,0,HLOOKUP(S388,Y388:DP391,3,FALSE))</f>
        <v>0</v>
      </c>
      <c r="T390" s="93"/>
      <c r="U390" s="94">
        <f t="array" ref="U390">IF(COUNTA(Y388:DP391)=0,0,IF(ISERROR(HLOOKUP(U391,Y391:DP391,1,FALSE)),0,INDEX(Y390:DP390,MATCH(U389&amp;U391,Y389:DP389&amp;Y391:DP391,0))))</f>
        <v>0</v>
      </c>
      <c r="V390" s="94">
        <f t="array" ref="V390">IF(COUNTA(Y388:DP391)=0,0,IF(ISERROR(HLOOKUP(V391,Y391:DP391,1,FALSE)),0,INDEX(Y390:DP390,MATCH(V389&amp;V391,Y389:DP389&amp;Y391:DP391,0))))</f>
        <v>0</v>
      </c>
      <c r="W390" s="95"/>
      <c r="X390" s="108"/>
      <c r="Y390" s="143">
        <v>1000</v>
      </c>
      <c r="Z390" s="143">
        <v>1000</v>
      </c>
      <c r="AA390" s="143">
        <v>0</v>
      </c>
    </row>
    <row r="391" spans="2:27" ht="13.9" thickBot="1">
      <c r="B391" s="96"/>
      <c r="C391" s="97"/>
      <c r="D391" s="96"/>
      <c r="E391" s="96"/>
      <c r="F391" s="96"/>
      <c r="G391" s="96"/>
      <c r="H391" s="96"/>
      <c r="I391" s="96"/>
      <c r="J391" s="96"/>
      <c r="K391" s="96"/>
      <c r="L391" s="96"/>
      <c r="M391" s="96"/>
      <c r="N391" s="96"/>
      <c r="O391" s="96"/>
      <c r="P391" s="97"/>
      <c r="Q391" s="218"/>
      <c r="R391" s="98" t="str">
        <f t="shared" ref="R391" si="389">IF(COUNTA(Y388:DP391)=0,"none",HLOOKUP(R389,Y389:DP391,3,FALSE))</f>
        <v>www (-30%)</v>
      </c>
      <c r="S391" s="99" t="str">
        <f t="shared" ref="S391" si="390">IF(COUNTA(Y388:DP391)=0,"none",HLOOKUP(S388,Y388:DP391,4,FALSE))</f>
        <v>PSZ</v>
      </c>
      <c r="T391" s="100"/>
      <c r="U391" s="100">
        <f t="array" ref="U391">IF(COUNTA(Y388:DP391)=0,"none",IF($U$2="WAHR",$W$3,Abfrage!$F$4))</f>
        <v>0</v>
      </c>
      <c r="V391" s="100">
        <f t="array" ref="V391">IF(COUNTA(Y388:DP391)=0,"none",IF($U$2="WAHR",$W$3,Abfrage!$F$4))</f>
        <v>0</v>
      </c>
      <c r="W391" s="100">
        <f t="array" ref="W391">IF(COUNTA(Y388:DP391)=0,"none",IF($U$2="WAHR",$W$3,Abfrage!$F$4))</f>
        <v>0</v>
      </c>
      <c r="X391" s="109"/>
      <c r="Y391" s="144" t="s">
        <v>43</v>
      </c>
      <c r="Z391" s="144" t="s">
        <v>43</v>
      </c>
      <c r="AA391" s="144" t="s">
        <v>185</v>
      </c>
    </row>
    <row r="392" spans="2:27" thickBot="1">
      <c r="B392" s="75" t="s">
        <v>316</v>
      </c>
      <c r="C392" s="76">
        <v>1000105146</v>
      </c>
      <c r="D392" s="75" t="s">
        <v>158</v>
      </c>
      <c r="E392" s="75" t="s">
        <v>317</v>
      </c>
      <c r="F392" s="75" t="s">
        <v>306</v>
      </c>
      <c r="G392" s="75" t="s">
        <v>306</v>
      </c>
      <c r="H392" s="75" t="s">
        <v>318</v>
      </c>
      <c r="I392" s="75" t="s">
        <v>319</v>
      </c>
      <c r="J392" s="75" t="s">
        <v>320</v>
      </c>
      <c r="K392" s="75" t="s">
        <v>306</v>
      </c>
      <c r="L392" s="75" t="s">
        <v>306</v>
      </c>
      <c r="M392" s="75" t="s">
        <v>307</v>
      </c>
      <c r="N392" s="75" t="s">
        <v>321</v>
      </c>
      <c r="O392" s="75" t="s">
        <v>306</v>
      </c>
      <c r="P392" s="76" t="s">
        <v>306</v>
      </c>
      <c r="Q392" s="216"/>
      <c r="R392" s="77">
        <f t="shared" ref="R392" si="391">IF(COUNTA(Y392:DP395)=0,"01.01.1900",INDEX(Y392:DP392,MATCH(R393,Y393:DP393,0)))</f>
        <v>45468</v>
      </c>
      <c r="S392" s="78">
        <f t="shared" ref="S392" si="392">IF(COUNTA(Y392:DP395)=0,"01.01.1900",MAX(Y392:DP392))</f>
        <v>45468</v>
      </c>
      <c r="T392" s="79"/>
      <c r="U392" s="80" t="str">
        <f t="array" ref="U392">IF(COUNTA(Y392:DP395)=0,"01.01.1900",IF(ISERROR(HLOOKUP(U395,Y395:DP395,1,FALSE)),"01.01.1900",INDEX(Y392:DP392,MATCH(U393&amp;U395,Y393:DP393&amp;Y395:DP395,0))))</f>
        <v>01.01.1900</v>
      </c>
      <c r="V392" s="81">
        <f t="shared" ref="V392" si="393">IF(COUNTA(Y392:DP395)=0,"01.01.1900",_xlfn.MAXIFS(Y392:DP392,Y395:DP395,V395))</f>
        <v>0</v>
      </c>
      <c r="W392" s="82"/>
      <c r="X392" s="106"/>
      <c r="Y392" s="141">
        <v>45468</v>
      </c>
    </row>
    <row r="393" spans="2:27" thickBot="1">
      <c r="B393" s="83"/>
      <c r="C393" s="84"/>
      <c r="D393" s="83"/>
      <c r="E393" s="83"/>
      <c r="F393" s="83"/>
      <c r="G393" s="83"/>
      <c r="H393" s="83"/>
      <c r="I393" s="83"/>
      <c r="J393" s="83"/>
      <c r="K393" s="83"/>
      <c r="L393" s="83"/>
      <c r="M393" s="83"/>
      <c r="N393" s="83"/>
      <c r="O393" s="83"/>
      <c r="P393" s="84"/>
      <c r="Q393" s="217"/>
      <c r="R393" s="85">
        <f t="shared" ref="R393" si="394">IF(COUNTA(Y392:DP395)=0,0,MIN(Y393:DP393))</f>
        <v>5.67</v>
      </c>
      <c r="S393" s="86">
        <f t="shared" ref="S393" si="395">IF(COUNTA(Y392:DP395)=0,0,HLOOKUP(S392,Y392:DP395,2,FALSE))</f>
        <v>5.67</v>
      </c>
      <c r="T393" s="87">
        <f t="shared" ref="T393" si="396">IF(COUNTA(Y392:DP395)=0,0,AVERAGE(Y393:DP393))</f>
        <v>5.67</v>
      </c>
      <c r="U393" s="88">
        <f t="shared" ref="U393" si="397">IF(COUNTA(Y392:DP395)=0,0,_xlfn.MINIFS(Y393:DP393,Y395:DP395,U395))</f>
        <v>0</v>
      </c>
      <c r="V393" s="89">
        <f t="array" ref="V393">IF(COUNTA(Y392:DP395)=0,0,IF(ISERROR(HLOOKUP(V395,Y395:DP395,1,FALSE)),0,INDEX(Y393:DP393,MATCH(V392&amp;V395,Y392:DP392&amp;Y395:DP395,0))))</f>
        <v>0</v>
      </c>
      <c r="W393" s="90">
        <f t="array" ref="W393">IF(COUNTA(Y392:DP395)=0,0,IF(ISERROR(HLOOKUP(W395,Y395:DP395,1,FALSE)),0,AVERAGEIF(Y395:DP395,$W395,Y393:DP393)))</f>
        <v>0</v>
      </c>
      <c r="X393" s="107"/>
      <c r="Y393" s="142">
        <v>5.67</v>
      </c>
    </row>
    <row r="394" spans="2:27" thickBot="1">
      <c r="B394" s="83"/>
      <c r="C394" s="84"/>
      <c r="D394" s="83"/>
      <c r="E394" s="83"/>
      <c r="F394" s="83"/>
      <c r="G394" s="83"/>
      <c r="H394" s="83"/>
      <c r="I394" s="83"/>
      <c r="J394" s="83"/>
      <c r="K394" s="83"/>
      <c r="L394" s="83"/>
      <c r="M394" s="83"/>
      <c r="N394" s="83"/>
      <c r="O394" s="83"/>
      <c r="P394" s="84"/>
      <c r="Q394" s="217"/>
      <c r="R394" s="91">
        <f t="shared" ref="R394" si="398">IF(COUNTA(Y392:DP395)=0,0,HLOOKUP(R393,Y393:DP395,2,FALSE))</f>
        <v>0</v>
      </c>
      <c r="S394" s="92">
        <f t="shared" ref="S394" si="399">IF(COUNTA(Y392:DP395)=0,0,HLOOKUP(S392,Y392:DP395,3,FALSE))</f>
        <v>0</v>
      </c>
      <c r="T394" s="93"/>
      <c r="U394" s="94">
        <f t="array" ref="U394">IF(COUNTA(Y392:DP395)=0,0,IF(ISERROR(HLOOKUP(U395,Y395:DP395,1,FALSE)),0,INDEX(Y394:DP394,MATCH(U393&amp;U395,Y393:DP393&amp;Y395:DP395,0))))</f>
        <v>0</v>
      </c>
      <c r="V394" s="94">
        <f t="array" ref="V394">IF(COUNTA(Y392:DP395)=0,0,IF(ISERROR(HLOOKUP(V395,Y395:DP395,1,FALSE)),0,INDEX(Y394:DP394,MATCH(V393&amp;V395,Y393:DP393&amp;Y395:DP395,0))))</f>
        <v>0</v>
      </c>
      <c r="W394" s="95"/>
      <c r="X394" s="108"/>
      <c r="Y394" s="143">
        <v>0</v>
      </c>
    </row>
    <row r="395" spans="2:27" ht="13.9" thickBot="1">
      <c r="B395" s="96"/>
      <c r="C395" s="97"/>
      <c r="D395" s="96"/>
      <c r="E395" s="96"/>
      <c r="F395" s="96"/>
      <c r="G395" s="96"/>
      <c r="H395" s="96"/>
      <c r="I395" s="96"/>
      <c r="J395" s="96"/>
      <c r="K395" s="96"/>
      <c r="L395" s="96"/>
      <c r="M395" s="96"/>
      <c r="N395" s="96"/>
      <c r="O395" s="96"/>
      <c r="P395" s="97"/>
      <c r="Q395" s="218"/>
      <c r="R395" s="98" t="str">
        <f t="shared" ref="R395" si="400">IF(COUNTA(Y392:DP395)=0,"none",HLOOKUP(R393,Y393:DP395,3,FALSE))</f>
        <v>828986-1</v>
      </c>
      <c r="S395" s="99" t="str">
        <f t="shared" ref="S395" si="401">IF(COUNTA(Y392:DP395)=0,"none",HLOOKUP(S392,Y392:DP395,4,FALSE))</f>
        <v>828986-1</v>
      </c>
      <c r="T395" s="100"/>
      <c r="U395" s="100">
        <f t="array" ref="U395">IF(COUNTA(Y392:DP395)=0,"none",IF($U$2="WAHR",$W$3,Abfrage!$F$4))</f>
        <v>0</v>
      </c>
      <c r="V395" s="100">
        <f t="array" ref="V395">IF(COUNTA(Y392:DP395)=0,"none",IF($U$2="WAHR",$W$3,Abfrage!$F$4))</f>
        <v>0</v>
      </c>
      <c r="W395" s="100">
        <f t="array" ref="W395">IF(COUNTA(Y392:DP395)=0,"none",IF($U$2="WAHR",$W$3,Abfrage!$F$4))</f>
        <v>0</v>
      </c>
      <c r="X395" s="109"/>
      <c r="Y395" s="144" t="s">
        <v>322</v>
      </c>
    </row>
    <row r="396" spans="2:27" thickBot="1">
      <c r="B396" s="75" t="s">
        <v>323</v>
      </c>
      <c r="C396" s="76">
        <v>1000106792</v>
      </c>
      <c r="D396" s="75" t="s">
        <v>95</v>
      </c>
      <c r="E396" s="75" t="s">
        <v>148</v>
      </c>
      <c r="F396" s="75" t="s">
        <v>96</v>
      </c>
      <c r="G396" s="75" t="s">
        <v>96</v>
      </c>
      <c r="H396" s="75" t="s">
        <v>50</v>
      </c>
      <c r="I396" s="75" t="s">
        <v>51</v>
      </c>
      <c r="J396" s="75" t="s">
        <v>324</v>
      </c>
      <c r="K396" s="75" t="s">
        <v>325</v>
      </c>
      <c r="L396" s="75" t="s">
        <v>326</v>
      </c>
      <c r="M396" s="75" t="s">
        <v>313</v>
      </c>
      <c r="N396" s="75" t="s">
        <v>327</v>
      </c>
      <c r="O396" s="75" t="s">
        <v>306</v>
      </c>
      <c r="P396" s="76" t="s">
        <v>328</v>
      </c>
      <c r="Q396" s="216"/>
      <c r="R396" s="77">
        <f t="shared" ref="R396" si="402">IF(COUNTA(Y396:DP399)=0,"01.01.1900",INDEX(Y396:DP396,MATCH(R397,Y397:DP397,0)))</f>
        <v>44986</v>
      </c>
      <c r="S396" s="78">
        <f t="shared" ref="S396" si="403">IF(COUNTA(Y396:DP399)=0,"01.01.1900",MAX(Y396:DP396))</f>
        <v>44986</v>
      </c>
      <c r="T396" s="79"/>
      <c r="U396" s="80" t="str">
        <f t="array" ref="U396">IF(COUNTA(Y396:DP399)=0,"01.01.1900",IF(ISERROR(HLOOKUP(U399,Y399:DP399,1,FALSE)),"01.01.1900",INDEX(Y396:DP396,MATCH(U397&amp;U399,Y397:DP397&amp;Y399:DP399,0))))</f>
        <v>01.01.1900</v>
      </c>
      <c r="V396" s="81">
        <f t="shared" ref="V396" si="404">IF(COUNTA(Y396:DP399)=0,"01.01.1900",_xlfn.MAXIFS(Y396:DP396,Y399:DP399,V399))</f>
        <v>0</v>
      </c>
      <c r="W396" s="82"/>
      <c r="X396" s="106"/>
      <c r="Y396" s="141">
        <v>44986</v>
      </c>
      <c r="Z396" s="141">
        <v>44986</v>
      </c>
    </row>
    <row r="397" spans="2:27" thickBot="1">
      <c r="B397" s="83"/>
      <c r="C397" s="84"/>
      <c r="D397" s="83"/>
      <c r="E397" s="83"/>
      <c r="F397" s="83"/>
      <c r="G397" s="83"/>
      <c r="H397" s="83"/>
      <c r="I397" s="83"/>
      <c r="J397" s="83"/>
      <c r="K397" s="83"/>
      <c r="L397" s="83"/>
      <c r="M397" s="83"/>
      <c r="N397" s="83"/>
      <c r="O397" s="83"/>
      <c r="P397" s="84"/>
      <c r="Q397" s="217"/>
      <c r="R397" s="85">
        <f t="shared" ref="R397" si="405">IF(COUNTA(Y396:DP399)=0,0,MIN(Y397:DP397))</f>
        <v>3.6399999999999995E-2</v>
      </c>
      <c r="S397" s="86">
        <f t="shared" ref="S397" si="406">IF(COUNTA(Y396:DP399)=0,0,HLOOKUP(S396,Y396:DP399,2,FALSE))</f>
        <v>3.6399999999999995E-2</v>
      </c>
      <c r="T397" s="87">
        <f t="shared" ref="T397" si="407">IF(COUNTA(Y396:DP399)=0,0,AVERAGE(Y397:DP397))</f>
        <v>3.6399999999999995E-2</v>
      </c>
      <c r="U397" s="88">
        <f t="shared" ref="U397" si="408">IF(COUNTA(Y396:DP399)=0,0,_xlfn.MINIFS(Y397:DP397,Y399:DP399,U399))</f>
        <v>0</v>
      </c>
      <c r="V397" s="89">
        <f t="array" ref="V397">IF(COUNTA(Y396:DP399)=0,0,IF(ISERROR(HLOOKUP(V399,Y399:DP399,1,FALSE)),0,INDEX(Y397:DP397,MATCH(V396&amp;V399,Y396:DP396&amp;Y399:DP399,0))))</f>
        <v>0</v>
      </c>
      <c r="W397" s="90">
        <f t="array" ref="W397">IF(COUNTA(Y396:DP399)=0,0,IF(ISERROR(HLOOKUP(W399,Y399:DP399,1,FALSE)),0,AVERAGEIF(Y399:DP399,$W399,Y397:DP397)))</f>
        <v>0</v>
      </c>
      <c r="X397" s="107"/>
      <c r="Y397" s="142">
        <v>3.6399999999999995E-2</v>
      </c>
      <c r="Z397" s="142">
        <v>3.6399999999999995E-2</v>
      </c>
    </row>
    <row r="398" spans="2:27" thickBot="1">
      <c r="B398" s="83"/>
      <c r="C398" s="84"/>
      <c r="D398" s="83"/>
      <c r="E398" s="83"/>
      <c r="F398" s="83"/>
      <c r="G398" s="83"/>
      <c r="H398" s="83"/>
      <c r="I398" s="83"/>
      <c r="J398" s="83"/>
      <c r="K398" s="83"/>
      <c r="L398" s="83"/>
      <c r="M398" s="83"/>
      <c r="N398" s="83"/>
      <c r="O398" s="83"/>
      <c r="P398" s="84"/>
      <c r="Q398" s="217"/>
      <c r="R398" s="91">
        <f t="shared" ref="R398" si="409">IF(COUNTA(Y396:DP399)=0,0,HLOOKUP(R397,Y397:DP399,2,FALSE))</f>
        <v>1000</v>
      </c>
      <c r="S398" s="92">
        <f t="shared" ref="S398" si="410">IF(COUNTA(Y396:DP399)=0,0,HLOOKUP(S396,Y396:DP399,3,FALSE))</f>
        <v>1000</v>
      </c>
      <c r="T398" s="93"/>
      <c r="U398" s="94">
        <f t="array" ref="U398">IF(COUNTA(Y396:DP399)=0,0,IF(ISERROR(HLOOKUP(U399,Y399:DP399,1,FALSE)),0,INDEX(Y398:DP398,MATCH(U397&amp;U399,Y397:DP397&amp;Y399:DP399,0))))</f>
        <v>0</v>
      </c>
      <c r="V398" s="94">
        <f t="array" ref="V398">IF(COUNTA(Y396:DP399)=0,0,IF(ISERROR(HLOOKUP(V399,Y399:DP399,1,FALSE)),0,INDEX(Y398:DP398,MATCH(V397&amp;V399,Y397:DP397&amp;Y399:DP399,0))))</f>
        <v>0</v>
      </c>
      <c r="W398" s="95"/>
      <c r="X398" s="108"/>
      <c r="Y398" s="143">
        <v>1000</v>
      </c>
      <c r="Z398" s="143">
        <v>1000</v>
      </c>
    </row>
    <row r="399" spans="2:27" ht="13.9" thickBot="1">
      <c r="B399" s="96"/>
      <c r="C399" s="97"/>
      <c r="D399" s="96"/>
      <c r="E399" s="96"/>
      <c r="F399" s="96"/>
      <c r="G399" s="96"/>
      <c r="H399" s="96"/>
      <c r="I399" s="96"/>
      <c r="J399" s="96"/>
      <c r="K399" s="96"/>
      <c r="L399" s="96"/>
      <c r="M399" s="96"/>
      <c r="N399" s="96"/>
      <c r="O399" s="96"/>
      <c r="P399" s="97"/>
      <c r="Q399" s="218"/>
      <c r="R399" s="98" t="str">
        <f t="shared" ref="R399" si="411">IF(COUNTA(Y396:DP399)=0,"none",HLOOKUP(R397,Y397:DP399,3,FALSE))</f>
        <v>www (-30%)</v>
      </c>
      <c r="S399" s="99" t="str">
        <f t="shared" ref="S399" si="412">IF(COUNTA(Y396:DP399)=0,"none",HLOOKUP(S396,Y396:DP399,4,FALSE))</f>
        <v>www (-30%)</v>
      </c>
      <c r="T399" s="100"/>
      <c r="U399" s="100">
        <f t="array" ref="U399">IF(COUNTA(Y396:DP399)=0,"none",IF($U$2="WAHR",$W$3,Abfrage!$F$4))</f>
        <v>0</v>
      </c>
      <c r="V399" s="100">
        <f t="array" ref="V399">IF(COUNTA(Y396:DP399)=0,"none",IF($U$2="WAHR",$W$3,Abfrage!$F$4))</f>
        <v>0</v>
      </c>
      <c r="W399" s="100">
        <f t="array" ref="W399">IF(COUNTA(Y396:DP399)=0,"none",IF($U$2="WAHR",$W$3,Abfrage!$F$4))</f>
        <v>0</v>
      </c>
      <c r="X399" s="109"/>
      <c r="Y399" s="144" t="s">
        <v>43</v>
      </c>
      <c r="Z399" s="144" t="s">
        <v>43</v>
      </c>
    </row>
    <row r="400" spans="2:27" thickBot="1">
      <c r="B400" s="75" t="s">
        <v>329</v>
      </c>
      <c r="C400" s="76">
        <v>1000107706</v>
      </c>
      <c r="D400" s="75" t="s">
        <v>95</v>
      </c>
      <c r="E400" s="75" t="s">
        <v>148</v>
      </c>
      <c r="F400" s="75" t="s">
        <v>96</v>
      </c>
      <c r="G400" s="75" t="s">
        <v>96</v>
      </c>
      <c r="H400" s="75" t="e">
        <v>#N/A</v>
      </c>
      <c r="I400" s="75" t="s">
        <v>330</v>
      </c>
      <c r="J400" s="75" t="s">
        <v>330</v>
      </c>
      <c r="K400" s="75" t="s">
        <v>321</v>
      </c>
      <c r="L400" s="75" t="s">
        <v>331</v>
      </c>
      <c r="M400" s="75" t="s">
        <v>313</v>
      </c>
      <c r="N400" s="75" t="s">
        <v>327</v>
      </c>
      <c r="O400" s="75" t="s">
        <v>306</v>
      </c>
      <c r="P400" s="76" t="s">
        <v>332</v>
      </c>
      <c r="Q400" s="216"/>
      <c r="R400" s="77" t="str">
        <f t="shared" ref="R400" si="413">IF(COUNTA(Y400:DP403)=0,"01.01.1900",INDEX(Y400:DP400,MATCH(R401,Y401:DP401,0)))</f>
        <v>01.01.1900</v>
      </c>
      <c r="S400" s="78" t="str">
        <f t="shared" ref="S400" si="414">IF(COUNTA(Y400:DP403)=0,"01.01.1900",MAX(Y400:DP400))</f>
        <v>01.01.1900</v>
      </c>
      <c r="T400" s="79"/>
      <c r="U400" s="80" t="str">
        <f t="array" ref="U400">IF(COUNTA(Y400:DP403)=0,"01.01.1900",IF(ISERROR(HLOOKUP(U403,Y403:DP403,1,FALSE)),"01.01.1900",INDEX(Y400:DP400,MATCH(U401&amp;U403,Y401:DP401&amp;Y403:DP403,0))))</f>
        <v>01.01.1900</v>
      </c>
      <c r="V400" s="81" t="str">
        <f t="shared" ref="V400" si="415">IF(COUNTA(Y400:DP403)=0,"01.01.1900",_xlfn.MAXIFS(Y400:DP400,Y403:DP403,V403))</f>
        <v>01.01.1900</v>
      </c>
      <c r="W400" s="82"/>
      <c r="X400" s="106"/>
    </row>
    <row r="401" spans="2:27" thickBot="1">
      <c r="B401" s="83"/>
      <c r="C401" s="84"/>
      <c r="D401" s="83"/>
      <c r="E401" s="83"/>
      <c r="F401" s="83"/>
      <c r="G401" s="83"/>
      <c r="H401" s="83"/>
      <c r="I401" s="83"/>
      <c r="J401" s="83"/>
      <c r="K401" s="83"/>
      <c r="L401" s="83"/>
      <c r="M401" s="83"/>
      <c r="N401" s="83"/>
      <c r="O401" s="83"/>
      <c r="P401" s="84"/>
      <c r="Q401" s="217"/>
      <c r="R401" s="85">
        <f t="shared" ref="R401" si="416">IF(COUNTA(Y400:DP403)=0,0,MIN(Y401:DP401))</f>
        <v>0</v>
      </c>
      <c r="S401" s="86">
        <f t="shared" ref="S401" si="417">IF(COUNTA(Y400:DP403)=0,0,HLOOKUP(S400,Y400:DP403,2,FALSE))</f>
        <v>0</v>
      </c>
      <c r="T401" s="87">
        <f t="shared" ref="T401" si="418">IF(COUNTA(Y400:DP403)=0,0,AVERAGE(Y401:DP401))</f>
        <v>0</v>
      </c>
      <c r="U401" s="88">
        <f t="shared" ref="U401" si="419">IF(COUNTA(Y400:DP403)=0,0,_xlfn.MINIFS(Y401:DP401,Y403:DP403,U403))</f>
        <v>0</v>
      </c>
      <c r="V401" s="89">
        <f t="array" ref="V401">IF(COUNTA(Y400:DP403)=0,0,IF(ISERROR(HLOOKUP(V403,Y403:DP403,1,FALSE)),0,INDEX(Y401:DP401,MATCH(V400&amp;V403,Y400:DP400&amp;Y403:DP403,0))))</f>
        <v>0</v>
      </c>
      <c r="W401" s="90">
        <f t="array" ref="W401">IF(COUNTA(Y400:DP403)=0,0,IF(ISERROR(HLOOKUP(W403,Y403:DP403,1,FALSE)),0,AVERAGEIF(Y403:DP403,$W403,Y401:DP401)))</f>
        <v>0</v>
      </c>
      <c r="X401" s="107"/>
    </row>
    <row r="402" spans="2:27" thickBot="1">
      <c r="B402" s="83"/>
      <c r="C402" s="84"/>
      <c r="D402" s="83"/>
      <c r="E402" s="83"/>
      <c r="F402" s="83"/>
      <c r="G402" s="83"/>
      <c r="H402" s="83"/>
      <c r="I402" s="83"/>
      <c r="J402" s="83"/>
      <c r="K402" s="83"/>
      <c r="L402" s="83"/>
      <c r="M402" s="83"/>
      <c r="N402" s="83"/>
      <c r="O402" s="83"/>
      <c r="P402" s="84"/>
      <c r="Q402" s="217"/>
      <c r="R402" s="91">
        <f t="shared" ref="R402" si="420">IF(COUNTA(Y400:DP403)=0,0,HLOOKUP(R401,Y401:DP403,2,FALSE))</f>
        <v>0</v>
      </c>
      <c r="S402" s="92">
        <f t="shared" ref="S402" si="421">IF(COUNTA(Y400:DP403)=0,0,HLOOKUP(S400,Y400:DP403,3,FALSE))</f>
        <v>0</v>
      </c>
      <c r="T402" s="93"/>
      <c r="U402" s="94">
        <f t="array" ref="U402">IF(COUNTA(Y400:DP403)=0,0,IF(ISERROR(HLOOKUP(U403,Y403:DP403,1,FALSE)),0,INDEX(Y402:DP402,MATCH(U401&amp;U403,Y401:DP401&amp;Y403:DP403,0))))</f>
        <v>0</v>
      </c>
      <c r="V402" s="94">
        <f t="array" ref="V402">IF(COUNTA(Y400:DP403)=0,0,IF(ISERROR(HLOOKUP(V403,Y403:DP403,1,FALSE)),0,INDEX(Y402:DP402,MATCH(V401&amp;V403,Y401:DP401&amp;Y403:DP403,0))))</f>
        <v>0</v>
      </c>
      <c r="W402" s="95"/>
      <c r="X402" s="108"/>
    </row>
    <row r="403" spans="2:27" ht="13.9" thickBot="1">
      <c r="B403" s="96"/>
      <c r="C403" s="97"/>
      <c r="D403" s="96"/>
      <c r="E403" s="96"/>
      <c r="F403" s="96"/>
      <c r="G403" s="96"/>
      <c r="H403" s="96"/>
      <c r="I403" s="96"/>
      <c r="J403" s="96"/>
      <c r="K403" s="96"/>
      <c r="L403" s="96"/>
      <c r="M403" s="96"/>
      <c r="N403" s="96"/>
      <c r="O403" s="96"/>
      <c r="P403" s="97"/>
      <c r="Q403" s="218"/>
      <c r="R403" s="98" t="str">
        <f t="shared" ref="R403" si="422">IF(COUNTA(Y400:DP403)=0,"none",HLOOKUP(R401,Y401:DP403,3,FALSE))</f>
        <v>none</v>
      </c>
      <c r="S403" s="99" t="str">
        <f t="shared" ref="S403" si="423">IF(COUNTA(Y400:DP403)=0,"none",HLOOKUP(S400,Y400:DP403,4,FALSE))</f>
        <v>none</v>
      </c>
      <c r="T403" s="100"/>
      <c r="U403" s="100" t="str">
        <f t="array" ref="U403">IF(COUNTA(Y400:DP403)=0,"none",IF($U$2="WAHR",$W$3,Abfrage!$F$4))</f>
        <v>none</v>
      </c>
      <c r="V403" s="100" t="str">
        <f t="array" ref="V403">IF(COUNTA(Y400:DP403)=0,"none",IF($U$2="WAHR",$W$3,Abfrage!$F$4))</f>
        <v>none</v>
      </c>
      <c r="W403" s="100" t="str">
        <f t="array" ref="W403">IF(COUNTA(Y400:DP403)=0,"none",IF($U$2="WAHR",$W$3,Abfrage!$F$4))</f>
        <v>none</v>
      </c>
      <c r="X403" s="109"/>
    </row>
    <row r="404" spans="2:27" thickBot="1">
      <c r="B404" s="75" t="s">
        <v>333</v>
      </c>
      <c r="C404" s="76">
        <v>1000107750</v>
      </c>
      <c r="D404" s="75" t="s">
        <v>95</v>
      </c>
      <c r="E404" s="75" t="s">
        <v>148</v>
      </c>
      <c r="F404" s="75" t="s">
        <v>96</v>
      </c>
      <c r="G404" s="75" t="s">
        <v>96</v>
      </c>
      <c r="H404" s="75" t="s">
        <v>334</v>
      </c>
      <c r="I404" s="75" t="s">
        <v>335</v>
      </c>
      <c r="J404" s="75" t="s">
        <v>336</v>
      </c>
      <c r="K404" s="75" t="s">
        <v>321</v>
      </c>
      <c r="L404" s="75" t="s">
        <v>331</v>
      </c>
      <c r="M404" s="75" t="s">
        <v>313</v>
      </c>
      <c r="N404" s="75" t="s">
        <v>327</v>
      </c>
      <c r="O404" s="75" t="s">
        <v>306</v>
      </c>
      <c r="P404" s="76" t="s">
        <v>328</v>
      </c>
      <c r="Q404" s="216"/>
      <c r="R404" s="77">
        <f t="shared" ref="R404" si="424">IF(COUNTA(Y404:DP407)=0,"01.01.1900",INDEX(Y404:DP404,MATCH(R405,Y405:DP405,0)))</f>
        <v>44986</v>
      </c>
      <c r="S404" s="78">
        <f t="shared" ref="S404" si="425">IF(COUNTA(Y404:DP407)=0,"01.01.1900",MAX(Y404:DP404))</f>
        <v>45468</v>
      </c>
      <c r="T404" s="79"/>
      <c r="U404" s="80" t="str">
        <f t="array" ref="U404">IF(COUNTA(Y404:DP407)=0,"01.01.1900",IF(ISERROR(HLOOKUP(U407,Y407:DP407,1,FALSE)),"01.01.1900",INDEX(Y404:DP404,MATCH(U405&amp;U407,Y405:DP405&amp;Y407:DP407,0))))</f>
        <v>01.01.1900</v>
      </c>
      <c r="V404" s="81">
        <f t="shared" ref="V404" si="426">IF(COUNTA(Y404:DP407)=0,"01.01.1900",_xlfn.MAXIFS(Y404:DP404,Y407:DP407,V407))</f>
        <v>0</v>
      </c>
      <c r="W404" s="82"/>
      <c r="X404" s="106"/>
      <c r="Y404" s="141">
        <v>44986</v>
      </c>
      <c r="Z404" s="141">
        <v>44986</v>
      </c>
      <c r="AA404" s="141">
        <v>45468</v>
      </c>
    </row>
    <row r="405" spans="2:27" thickBot="1">
      <c r="B405" s="83"/>
      <c r="C405" s="84"/>
      <c r="D405" s="83"/>
      <c r="E405" s="83"/>
      <c r="F405" s="83"/>
      <c r="G405" s="83"/>
      <c r="H405" s="83"/>
      <c r="I405" s="83"/>
      <c r="J405" s="83"/>
      <c r="K405" s="83"/>
      <c r="L405" s="83"/>
      <c r="M405" s="83"/>
      <c r="N405" s="83"/>
      <c r="O405" s="83"/>
      <c r="P405" s="84"/>
      <c r="Q405" s="217"/>
      <c r="R405" s="85">
        <f t="shared" ref="R405" si="427">IF(COUNTA(Y404:DP407)=0,0,MIN(Y405:DP405))</f>
        <v>0.22</v>
      </c>
      <c r="S405" s="86">
        <f t="shared" ref="S405" si="428">IF(COUNTA(Y404:DP407)=0,0,HLOOKUP(S404,Y404:DP407,2,FALSE))</f>
        <v>0.22</v>
      </c>
      <c r="T405" s="87">
        <f t="shared" ref="T405" si="429">IF(COUNTA(Y404:DP407)=0,0,AVERAGE(Y405:DP405))</f>
        <v>0.22</v>
      </c>
      <c r="U405" s="88">
        <f t="shared" ref="U405" si="430">IF(COUNTA(Y404:DP407)=0,0,_xlfn.MINIFS(Y405:DP405,Y407:DP407,U407))</f>
        <v>0</v>
      </c>
      <c r="V405" s="89">
        <f t="array" ref="V405">IF(COUNTA(Y404:DP407)=0,0,IF(ISERROR(HLOOKUP(V407,Y407:DP407,1,FALSE)),0,INDEX(Y405:DP405,MATCH(V404&amp;V407,Y404:DP404&amp;Y407:DP407,0))))</f>
        <v>0</v>
      </c>
      <c r="W405" s="90">
        <f t="array" ref="W405">IF(COUNTA(Y404:DP407)=0,0,IF(ISERROR(HLOOKUP(W407,Y407:DP407,1,FALSE)),0,AVERAGEIF(Y407:DP407,$W407,Y405:DP405)))</f>
        <v>0</v>
      </c>
      <c r="X405" s="107"/>
      <c r="Y405" s="142">
        <v>0.22</v>
      </c>
      <c r="Z405" s="142">
        <v>0.22</v>
      </c>
      <c r="AA405" s="142">
        <v>0.22</v>
      </c>
    </row>
    <row r="406" spans="2:27" thickBot="1">
      <c r="B406" s="83"/>
      <c r="C406" s="84"/>
      <c r="D406" s="83"/>
      <c r="E406" s="83"/>
      <c r="F406" s="83"/>
      <c r="G406" s="83"/>
      <c r="H406" s="83"/>
      <c r="I406" s="83"/>
      <c r="J406" s="83"/>
      <c r="K406" s="83"/>
      <c r="L406" s="83"/>
      <c r="M406" s="83"/>
      <c r="N406" s="83"/>
      <c r="O406" s="83"/>
      <c r="P406" s="84"/>
      <c r="Q406" s="217"/>
      <c r="R406" s="91">
        <f t="shared" ref="R406" si="431">IF(COUNTA(Y404:DP407)=0,0,HLOOKUP(R405,Y405:DP407,2,FALSE))</f>
        <v>100</v>
      </c>
      <c r="S406" s="92">
        <f t="shared" ref="S406" si="432">IF(COUNTA(Y404:DP407)=0,0,HLOOKUP(S404,Y404:DP407,3,FALSE))</f>
        <v>100</v>
      </c>
      <c r="T406" s="93"/>
      <c r="U406" s="94">
        <f t="array" ref="U406">IF(COUNTA(Y404:DP407)=0,0,IF(ISERROR(HLOOKUP(U407,Y407:DP407,1,FALSE)),0,INDEX(Y406:DP406,MATCH(U405&amp;U407,Y405:DP405&amp;Y407:DP407,0))))</f>
        <v>0</v>
      </c>
      <c r="V406" s="94">
        <f t="array" ref="V406">IF(COUNTA(Y404:DP407)=0,0,IF(ISERROR(HLOOKUP(V407,Y407:DP407,1,FALSE)),0,INDEX(Y406:DP406,MATCH(V405&amp;V407,Y405:DP405&amp;Y407:DP407,0))))</f>
        <v>0</v>
      </c>
      <c r="W406" s="95"/>
      <c r="X406" s="108"/>
      <c r="Y406" s="143">
        <v>100</v>
      </c>
      <c r="Z406" s="143">
        <v>100</v>
      </c>
      <c r="AA406" s="143">
        <v>100</v>
      </c>
    </row>
    <row r="407" spans="2:27" ht="13.9" thickBot="1">
      <c r="B407" s="96"/>
      <c r="C407" s="97"/>
      <c r="D407" s="96"/>
      <c r="E407" s="96"/>
      <c r="F407" s="96"/>
      <c r="G407" s="96"/>
      <c r="H407" s="96"/>
      <c r="I407" s="96"/>
      <c r="J407" s="96"/>
      <c r="K407" s="96"/>
      <c r="L407" s="96"/>
      <c r="M407" s="96"/>
      <c r="N407" s="96"/>
      <c r="O407" s="96"/>
      <c r="P407" s="97"/>
      <c r="Q407" s="218"/>
      <c r="R407" s="98" t="str">
        <f t="shared" ref="R407" si="433">IF(COUNTA(Y404:DP407)=0,"none",HLOOKUP(R405,Y405:DP407,3,FALSE))</f>
        <v>SAP</v>
      </c>
      <c r="S407" s="99" t="str">
        <f t="shared" ref="S407" si="434">IF(COUNTA(Y404:DP407)=0,"none",HLOOKUP(S404,Y404:DP407,4,FALSE))</f>
        <v>SAP</v>
      </c>
      <c r="T407" s="100"/>
      <c r="U407" s="100">
        <f t="array" ref="U407">IF(COUNTA(Y404:DP407)=0,"none",IF($U$2="WAHR",$W$3,Abfrage!$F$4))</f>
        <v>0</v>
      </c>
      <c r="V407" s="100">
        <f t="array" ref="V407">IF(COUNTA(Y404:DP407)=0,"none",IF($U$2="WAHR",$W$3,Abfrage!$F$4))</f>
        <v>0</v>
      </c>
      <c r="W407" s="100">
        <f t="array" ref="W407">IF(COUNTA(Y404:DP407)=0,"none",IF($U$2="WAHR",$W$3,Abfrage!$F$4))</f>
        <v>0</v>
      </c>
      <c r="X407" s="109"/>
      <c r="Y407" s="144" t="s">
        <v>47</v>
      </c>
      <c r="Z407" s="144" t="s">
        <v>47</v>
      </c>
      <c r="AA407" s="144" t="s">
        <v>47</v>
      </c>
    </row>
    <row r="408" spans="2:27" thickBot="1">
      <c r="B408" s="75" t="s">
        <v>337</v>
      </c>
      <c r="C408" s="76">
        <v>1000107751</v>
      </c>
      <c r="D408" s="75" t="s">
        <v>95</v>
      </c>
      <c r="E408" s="75" t="s">
        <v>148</v>
      </c>
      <c r="F408" s="75" t="s">
        <v>96</v>
      </c>
      <c r="G408" s="75" t="s">
        <v>96</v>
      </c>
      <c r="H408" s="75" t="e">
        <v>#N/A</v>
      </c>
      <c r="I408" s="75" t="s">
        <v>51</v>
      </c>
      <c r="J408" s="75" t="s">
        <v>338</v>
      </c>
      <c r="K408" s="75" t="s">
        <v>339</v>
      </c>
      <c r="L408" s="75" t="s">
        <v>321</v>
      </c>
      <c r="M408" s="75" t="s">
        <v>313</v>
      </c>
      <c r="N408" s="75" t="s">
        <v>327</v>
      </c>
      <c r="O408" s="75" t="s">
        <v>306</v>
      </c>
      <c r="P408" s="76" t="s">
        <v>328</v>
      </c>
      <c r="Q408" s="216"/>
      <c r="R408" s="77" t="str">
        <f t="shared" ref="R408" si="435">IF(COUNTA(Y408:DP411)=0,"01.01.1900",INDEX(Y408:DP408,MATCH(R409,Y409:DP409,0)))</f>
        <v>01.01.1900</v>
      </c>
      <c r="S408" s="78" t="str">
        <f t="shared" ref="S408" si="436">IF(COUNTA(Y408:DP411)=0,"01.01.1900",MAX(Y408:DP408))</f>
        <v>01.01.1900</v>
      </c>
      <c r="T408" s="79"/>
      <c r="U408" s="80" t="str">
        <f t="array" ref="U408">IF(COUNTA(Y408:DP411)=0,"01.01.1900",IF(ISERROR(HLOOKUP(U411,Y411:DP411,1,FALSE)),"01.01.1900",INDEX(Y408:DP408,MATCH(U409&amp;U411,Y409:DP409&amp;Y411:DP411,0))))</f>
        <v>01.01.1900</v>
      </c>
      <c r="V408" s="81" t="str">
        <f t="shared" ref="V408" si="437">IF(COUNTA(Y408:DP411)=0,"01.01.1900",_xlfn.MAXIFS(Y408:DP408,Y411:DP411,V411))</f>
        <v>01.01.1900</v>
      </c>
      <c r="W408" s="82"/>
      <c r="X408" s="106"/>
    </row>
    <row r="409" spans="2:27" thickBot="1">
      <c r="B409" s="83"/>
      <c r="C409" s="84"/>
      <c r="D409" s="83"/>
      <c r="E409" s="83"/>
      <c r="F409" s="83"/>
      <c r="G409" s="83"/>
      <c r="H409" s="83"/>
      <c r="I409" s="83"/>
      <c r="J409" s="83"/>
      <c r="K409" s="83"/>
      <c r="L409" s="83"/>
      <c r="M409" s="83"/>
      <c r="N409" s="83"/>
      <c r="O409" s="83"/>
      <c r="P409" s="84"/>
      <c r="Q409" s="217"/>
      <c r="R409" s="85">
        <f t="shared" ref="R409" si="438">IF(COUNTA(Y408:DP411)=0,0,MIN(Y409:DP409))</f>
        <v>0</v>
      </c>
      <c r="S409" s="86">
        <f t="shared" ref="S409" si="439">IF(COUNTA(Y408:DP411)=0,0,HLOOKUP(S408,Y408:DP411,2,FALSE))</f>
        <v>0</v>
      </c>
      <c r="T409" s="87">
        <f t="shared" ref="T409" si="440">IF(COUNTA(Y408:DP411)=0,0,AVERAGE(Y409:DP409))</f>
        <v>0</v>
      </c>
      <c r="U409" s="88">
        <f t="shared" ref="U409" si="441">IF(COUNTA(Y408:DP411)=0,0,_xlfn.MINIFS(Y409:DP409,Y411:DP411,U411))</f>
        <v>0</v>
      </c>
      <c r="V409" s="89">
        <f t="array" ref="V409">IF(COUNTA(Y408:DP411)=0,0,IF(ISERROR(HLOOKUP(V411,Y411:DP411,1,FALSE)),0,INDEX(Y409:DP409,MATCH(V408&amp;V411,Y408:DP408&amp;Y411:DP411,0))))</f>
        <v>0</v>
      </c>
      <c r="W409" s="90">
        <f t="array" ref="W409">IF(COUNTA(Y408:DP411)=0,0,IF(ISERROR(HLOOKUP(W411,Y411:DP411,1,FALSE)),0,AVERAGEIF(Y411:DP411,$W411,Y409:DP409)))</f>
        <v>0</v>
      </c>
      <c r="X409" s="107"/>
    </row>
    <row r="410" spans="2:27" thickBot="1">
      <c r="B410" s="83"/>
      <c r="C410" s="84"/>
      <c r="D410" s="83"/>
      <c r="E410" s="83"/>
      <c r="F410" s="83"/>
      <c r="G410" s="83"/>
      <c r="H410" s="83"/>
      <c r="I410" s="83"/>
      <c r="J410" s="83"/>
      <c r="K410" s="83"/>
      <c r="L410" s="83"/>
      <c r="M410" s="83"/>
      <c r="N410" s="83"/>
      <c r="O410" s="83"/>
      <c r="P410" s="84"/>
      <c r="Q410" s="217"/>
      <c r="R410" s="91">
        <f t="shared" ref="R410" si="442">IF(COUNTA(Y408:DP411)=0,0,HLOOKUP(R409,Y409:DP411,2,FALSE))</f>
        <v>0</v>
      </c>
      <c r="S410" s="92">
        <f t="shared" ref="S410" si="443">IF(COUNTA(Y408:DP411)=0,0,HLOOKUP(S408,Y408:DP411,3,FALSE))</f>
        <v>0</v>
      </c>
      <c r="T410" s="93"/>
      <c r="U410" s="94">
        <f t="array" ref="U410">IF(COUNTA(Y408:DP411)=0,0,IF(ISERROR(HLOOKUP(U411,Y411:DP411,1,FALSE)),0,INDEX(Y410:DP410,MATCH(U409&amp;U411,Y409:DP409&amp;Y411:DP411,0))))</f>
        <v>0</v>
      </c>
      <c r="V410" s="94">
        <f t="array" ref="V410">IF(COUNTA(Y408:DP411)=0,0,IF(ISERROR(HLOOKUP(V411,Y411:DP411,1,FALSE)),0,INDEX(Y410:DP410,MATCH(V409&amp;V411,Y409:DP409&amp;Y411:DP411,0))))</f>
        <v>0</v>
      </c>
      <c r="W410" s="95"/>
      <c r="X410" s="108"/>
    </row>
    <row r="411" spans="2:27" ht="13.9" thickBot="1">
      <c r="B411" s="96"/>
      <c r="C411" s="97"/>
      <c r="D411" s="96"/>
      <c r="E411" s="96"/>
      <c r="F411" s="96"/>
      <c r="G411" s="96"/>
      <c r="H411" s="96"/>
      <c r="I411" s="96"/>
      <c r="J411" s="96"/>
      <c r="K411" s="96"/>
      <c r="L411" s="96"/>
      <c r="M411" s="96"/>
      <c r="N411" s="96"/>
      <c r="O411" s="96"/>
      <c r="P411" s="97"/>
      <c r="Q411" s="218"/>
      <c r="R411" s="98" t="str">
        <f t="shared" ref="R411" si="444">IF(COUNTA(Y408:DP411)=0,"none",HLOOKUP(R409,Y409:DP411,3,FALSE))</f>
        <v>none</v>
      </c>
      <c r="S411" s="99" t="str">
        <f t="shared" ref="S411" si="445">IF(COUNTA(Y408:DP411)=0,"none",HLOOKUP(S408,Y408:DP411,4,FALSE))</f>
        <v>none</v>
      </c>
      <c r="T411" s="100"/>
      <c r="U411" s="100" t="str">
        <f t="array" ref="U411">IF(COUNTA(Y408:DP411)=0,"none",IF($U$2="WAHR",$W$3,Abfrage!$F$4))</f>
        <v>none</v>
      </c>
      <c r="V411" s="100" t="str">
        <f t="array" ref="V411">IF(COUNTA(Y408:DP411)=0,"none",IF($U$2="WAHR",$W$3,Abfrage!$F$4))</f>
        <v>none</v>
      </c>
      <c r="W411" s="100" t="str">
        <f t="array" ref="W411">IF(COUNTA(Y408:DP411)=0,"none",IF($U$2="WAHR",$W$3,Abfrage!$F$4))</f>
        <v>none</v>
      </c>
      <c r="X411" s="109"/>
    </row>
    <row r="412" spans="2:27" thickBot="1">
      <c r="B412" s="75" t="s">
        <v>340</v>
      </c>
      <c r="C412" s="76">
        <v>1000107756</v>
      </c>
      <c r="D412" s="75" t="s">
        <v>95</v>
      </c>
      <c r="E412" s="75" t="s">
        <v>148</v>
      </c>
      <c r="F412" s="75" t="s">
        <v>341</v>
      </c>
      <c r="G412" s="75" t="s">
        <v>341</v>
      </c>
      <c r="H412" s="75" t="s">
        <v>334</v>
      </c>
      <c r="I412" s="75" t="s">
        <v>342</v>
      </c>
      <c r="J412" s="75" t="s">
        <v>343</v>
      </c>
      <c r="K412" s="75" t="s">
        <v>339</v>
      </c>
      <c r="L412" s="75" t="s">
        <v>321</v>
      </c>
      <c r="M412" s="75" t="s">
        <v>306</v>
      </c>
      <c r="N412" s="75" t="s">
        <v>327</v>
      </c>
      <c r="O412" s="75" t="s">
        <v>306</v>
      </c>
      <c r="P412" s="76" t="s">
        <v>344</v>
      </c>
      <c r="Q412" s="216"/>
      <c r="R412" s="77">
        <f t="shared" ref="R412" si="446">IF(COUNTA(Y412:DP415)=0,"01.01.1900",INDEX(Y412:DP412,MATCH(R413,Y413:DP413,0)))</f>
        <v>44712</v>
      </c>
      <c r="S412" s="78">
        <f t="shared" ref="S412" si="447">IF(COUNTA(Y412:DP415)=0,"01.01.1900",MAX(Y412:DP412))</f>
        <v>44712</v>
      </c>
      <c r="T412" s="79"/>
      <c r="U412" s="80" t="str">
        <f t="array" ref="U412">IF(COUNTA(Y412:DP415)=0,"01.01.1900",IF(ISERROR(HLOOKUP(U415,Y415:DP415,1,FALSE)),"01.01.1900",INDEX(Y412:DP412,MATCH(U413&amp;U415,Y413:DP413&amp;Y415:DP415,0))))</f>
        <v>01.01.1900</v>
      </c>
      <c r="V412" s="81">
        <f t="shared" ref="V412" si="448">IF(COUNTA(Y412:DP415)=0,"01.01.1900",_xlfn.MAXIFS(Y412:DP412,Y415:DP415,V415))</f>
        <v>0</v>
      </c>
      <c r="W412" s="82"/>
      <c r="X412" s="106"/>
      <c r="Y412" s="141">
        <v>44712</v>
      </c>
      <c r="Z412" s="141">
        <v>44712</v>
      </c>
    </row>
    <row r="413" spans="2:27" thickBot="1">
      <c r="B413" s="83"/>
      <c r="C413" s="84"/>
      <c r="D413" s="83"/>
      <c r="E413" s="83"/>
      <c r="F413" s="83"/>
      <c r="G413" s="83"/>
      <c r="H413" s="83"/>
      <c r="I413" s="83"/>
      <c r="J413" s="83"/>
      <c r="K413" s="83"/>
      <c r="L413" s="83"/>
      <c r="M413" s="83"/>
      <c r="N413" s="83"/>
      <c r="O413" s="83"/>
      <c r="P413" s="84"/>
      <c r="Q413" s="217"/>
      <c r="R413" s="85">
        <f t="shared" ref="R413" si="449">IF(COUNTA(Y412:DP415)=0,0,MIN(Y413:DP413))</f>
        <v>0.1</v>
      </c>
      <c r="S413" s="86">
        <f t="shared" ref="S413" si="450">IF(COUNTA(Y412:DP415)=0,0,HLOOKUP(S412,Y412:DP415,2,FALSE))</f>
        <v>0.1</v>
      </c>
      <c r="T413" s="87">
        <f t="shared" ref="T413" si="451">IF(COUNTA(Y412:DP415)=0,0,AVERAGE(Y413:DP413))</f>
        <v>0.1</v>
      </c>
      <c r="U413" s="88">
        <f t="shared" ref="U413" si="452">IF(COUNTA(Y412:DP415)=0,0,_xlfn.MINIFS(Y413:DP413,Y415:DP415,U415))</f>
        <v>0</v>
      </c>
      <c r="V413" s="89">
        <f t="array" ref="V413">IF(COUNTA(Y412:DP415)=0,0,IF(ISERROR(HLOOKUP(V415,Y415:DP415,1,FALSE)),0,INDEX(Y413:DP413,MATCH(V412&amp;V415,Y412:DP412&amp;Y415:DP415,0))))</f>
        <v>0</v>
      </c>
      <c r="W413" s="90">
        <f t="array" ref="W413">IF(COUNTA(Y412:DP415)=0,0,IF(ISERROR(HLOOKUP(W415,Y415:DP415,1,FALSE)),0,AVERAGEIF(Y415:DP415,$W415,Y413:DP413)))</f>
        <v>0</v>
      </c>
      <c r="X413" s="107"/>
      <c r="Y413" s="142">
        <v>0.1</v>
      </c>
      <c r="Z413" s="142">
        <v>0.1</v>
      </c>
    </row>
    <row r="414" spans="2:27" thickBot="1">
      <c r="B414" s="83"/>
      <c r="C414" s="84"/>
      <c r="D414" s="83"/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83"/>
      <c r="P414" s="84"/>
      <c r="Q414" s="217"/>
      <c r="R414" s="91" t="str">
        <f t="shared" ref="R414" si="453">IF(COUNTA(Y412:DP415)=0,0,HLOOKUP(R413,Y413:DP415,2,FALSE))</f>
        <v>nn</v>
      </c>
      <c r="S414" s="92" t="str">
        <f t="shared" ref="S414" si="454">IF(COUNTA(Y412:DP415)=0,0,HLOOKUP(S412,Y412:DP415,3,FALSE))</f>
        <v>nn</v>
      </c>
      <c r="T414" s="93"/>
      <c r="U414" s="94">
        <f t="array" ref="U414">IF(COUNTA(Y412:DP415)=0,0,IF(ISERROR(HLOOKUP(U415,Y415:DP415,1,FALSE)),0,INDEX(Y414:DP414,MATCH(U413&amp;U415,Y413:DP413&amp;Y415:DP415,0))))</f>
        <v>0</v>
      </c>
      <c r="V414" s="94">
        <f t="array" ref="V414">IF(COUNTA(Y412:DP415)=0,0,IF(ISERROR(HLOOKUP(V415,Y415:DP415,1,FALSE)),0,INDEX(Y414:DP414,MATCH(V413&amp;V415,Y413:DP413&amp;Y415:DP415,0))))</f>
        <v>0</v>
      </c>
      <c r="W414" s="95"/>
      <c r="X414" s="108"/>
      <c r="Y414" s="143" t="s">
        <v>345</v>
      </c>
      <c r="Z414" s="143">
        <v>0</v>
      </c>
    </row>
    <row r="415" spans="2:27" ht="13.9" thickBot="1">
      <c r="B415" s="96"/>
      <c r="C415" s="97"/>
      <c r="D415" s="96"/>
      <c r="E415" s="96"/>
      <c r="F415" s="96"/>
      <c r="G415" s="96"/>
      <c r="H415" s="96"/>
      <c r="I415" s="96"/>
      <c r="J415" s="96"/>
      <c r="K415" s="96"/>
      <c r="L415" s="96"/>
      <c r="M415" s="96"/>
      <c r="N415" s="96"/>
      <c r="O415" s="96"/>
      <c r="P415" s="97"/>
      <c r="Q415" s="218"/>
      <c r="R415" s="98" t="str">
        <f t="shared" ref="R415" si="455">IF(COUNTA(Y412:DP415)=0,"none",HLOOKUP(R413,Y413:DP415,3,FALSE))</f>
        <v>SAP</v>
      </c>
      <c r="S415" s="99" t="str">
        <f t="shared" ref="S415" si="456">IF(COUNTA(Y412:DP415)=0,"none",HLOOKUP(S412,Y412:DP415,4,FALSE))</f>
        <v>SAP</v>
      </c>
      <c r="T415" s="100"/>
      <c r="U415" s="100">
        <f t="array" ref="U415">IF(COUNTA(Y412:DP415)=0,"none",IF($U$2="WAHR",$W$3,Abfrage!$F$4))</f>
        <v>0</v>
      </c>
      <c r="V415" s="100">
        <f t="array" ref="V415">IF(COUNTA(Y412:DP415)=0,"none",IF($U$2="WAHR",$W$3,Abfrage!$F$4))</f>
        <v>0</v>
      </c>
      <c r="W415" s="100">
        <f t="array" ref="W415">IF(COUNTA(Y412:DP415)=0,"none",IF($U$2="WAHR",$W$3,Abfrage!$F$4))</f>
        <v>0</v>
      </c>
      <c r="X415" s="109"/>
      <c r="Y415" s="144" t="s">
        <v>47</v>
      </c>
      <c r="Z415" s="144" t="s">
        <v>47</v>
      </c>
    </row>
    <row r="416" spans="2:27" thickBot="1">
      <c r="B416" s="75" t="s">
        <v>346</v>
      </c>
      <c r="C416" s="76">
        <v>1000110361</v>
      </c>
      <c r="D416" s="75" t="s">
        <v>95</v>
      </c>
      <c r="E416" s="75" t="s">
        <v>148</v>
      </c>
      <c r="F416" s="75" t="s">
        <v>96</v>
      </c>
      <c r="G416" s="75" t="s">
        <v>96</v>
      </c>
      <c r="H416" s="75" t="s">
        <v>50</v>
      </c>
      <c r="I416" s="75" t="s">
        <v>150</v>
      </c>
      <c r="J416" s="75" t="s">
        <v>347</v>
      </c>
      <c r="K416" s="75" t="s">
        <v>348</v>
      </c>
      <c r="L416" s="75" t="s">
        <v>349</v>
      </c>
      <c r="M416" s="75" t="s">
        <v>313</v>
      </c>
      <c r="N416" s="75" t="s">
        <v>327</v>
      </c>
      <c r="O416" s="75" t="s">
        <v>306</v>
      </c>
      <c r="P416" s="76" t="s">
        <v>306</v>
      </c>
      <c r="Q416" s="216"/>
      <c r="R416" s="77">
        <f t="shared" ref="R416" si="457">IF(COUNTA(Y416:DP419)=0,"01.01.1900",INDEX(Y416:DP416,MATCH(R417,Y417:DP417,0)))</f>
        <v>44712</v>
      </c>
      <c r="S416" s="78">
        <f t="shared" ref="S416" si="458">IF(COUNTA(Y416:DP419)=0,"01.01.1900",MAX(Y416:DP416))</f>
        <v>44712</v>
      </c>
      <c r="T416" s="79"/>
      <c r="U416" s="80" t="str">
        <f t="array" ref="U416">IF(COUNTA(Y416:DP419)=0,"01.01.1900",IF(ISERROR(HLOOKUP(U419,Y419:DP419,1,FALSE)),"01.01.1900",INDEX(Y416:DP416,MATCH(U417&amp;U419,Y417:DP417&amp;Y419:DP419,0))))</f>
        <v>01.01.1900</v>
      </c>
      <c r="V416" s="81">
        <f t="shared" ref="V416" si="459">IF(COUNTA(Y416:DP419)=0,"01.01.1900",_xlfn.MAXIFS(Y416:DP416,Y419:DP419,V419))</f>
        <v>0</v>
      </c>
      <c r="W416" s="82"/>
      <c r="X416" s="106"/>
      <c r="Y416" s="141">
        <v>44712</v>
      </c>
      <c r="Z416" s="141">
        <v>44712</v>
      </c>
    </row>
    <row r="417" spans="2:27" thickBot="1">
      <c r="B417" s="83"/>
      <c r="C417" s="84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83"/>
      <c r="P417" s="84"/>
      <c r="Q417" s="217"/>
      <c r="R417" s="85">
        <f t="shared" ref="R417" si="460">IF(COUNTA(Y416:DP419)=0,0,MIN(Y417:DP417))</f>
        <v>0.25</v>
      </c>
      <c r="S417" s="86">
        <f t="shared" ref="S417" si="461">IF(COUNTA(Y416:DP419)=0,0,HLOOKUP(S416,Y416:DP419,2,FALSE))</f>
        <v>0.25</v>
      </c>
      <c r="T417" s="87">
        <f t="shared" ref="T417" si="462">IF(COUNTA(Y416:DP419)=0,0,AVERAGE(Y417:DP417))</f>
        <v>0.25</v>
      </c>
      <c r="U417" s="88">
        <f t="shared" ref="U417" si="463">IF(COUNTA(Y416:DP419)=0,0,_xlfn.MINIFS(Y417:DP417,Y419:DP419,U419))</f>
        <v>0</v>
      </c>
      <c r="V417" s="89">
        <f t="array" ref="V417">IF(COUNTA(Y416:DP419)=0,0,IF(ISERROR(HLOOKUP(V419,Y419:DP419,1,FALSE)),0,INDEX(Y417:DP417,MATCH(V416&amp;V419,Y416:DP416&amp;Y419:DP419,0))))</f>
        <v>0</v>
      </c>
      <c r="W417" s="90">
        <f t="array" ref="W417">IF(COUNTA(Y416:DP419)=0,0,IF(ISERROR(HLOOKUP(W419,Y419:DP419,1,FALSE)),0,AVERAGEIF(Y419:DP419,$W419,Y417:DP417)))</f>
        <v>0</v>
      </c>
      <c r="X417" s="107"/>
      <c r="Y417" s="142">
        <v>0.25</v>
      </c>
      <c r="Z417" s="142">
        <v>0.25</v>
      </c>
    </row>
    <row r="418" spans="2:27" thickBot="1">
      <c r="B418" s="83"/>
      <c r="C418" s="84"/>
      <c r="D418" s="83"/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83"/>
      <c r="P418" s="84"/>
      <c r="Q418" s="217"/>
      <c r="R418" s="91">
        <f t="shared" ref="R418" si="464">IF(COUNTA(Y416:DP419)=0,0,HLOOKUP(R417,Y417:DP419,2,FALSE))</f>
        <v>0</v>
      </c>
      <c r="S418" s="92">
        <f t="shared" ref="S418" si="465">IF(COUNTA(Y416:DP419)=0,0,HLOOKUP(S416,Y416:DP419,3,FALSE))</f>
        <v>0</v>
      </c>
      <c r="T418" s="93"/>
      <c r="U418" s="94">
        <f t="array" ref="U418">IF(COUNTA(Y416:DP419)=0,0,IF(ISERROR(HLOOKUP(U419,Y419:DP419,1,FALSE)),0,INDEX(Y418:DP418,MATCH(U417&amp;U419,Y417:DP417&amp;Y419:DP419,0))))</f>
        <v>0</v>
      </c>
      <c r="V418" s="94">
        <f t="array" ref="V418">IF(COUNTA(Y416:DP419)=0,0,IF(ISERROR(HLOOKUP(V419,Y419:DP419,1,FALSE)),0,INDEX(Y418:DP418,MATCH(V417&amp;V419,Y417:DP417&amp;Y419:DP419,0))))</f>
        <v>0</v>
      </c>
      <c r="W418" s="95"/>
      <c r="X418" s="108"/>
      <c r="Y418" s="143">
        <v>0</v>
      </c>
      <c r="Z418" s="143">
        <v>0</v>
      </c>
    </row>
    <row r="419" spans="2:27" ht="13.9" thickBot="1">
      <c r="B419" s="96"/>
      <c r="C419" s="97"/>
      <c r="D419" s="96"/>
      <c r="E419" s="96"/>
      <c r="F419" s="96"/>
      <c r="G419" s="96"/>
      <c r="H419" s="96"/>
      <c r="I419" s="96"/>
      <c r="J419" s="96"/>
      <c r="K419" s="96"/>
      <c r="L419" s="96"/>
      <c r="M419" s="96"/>
      <c r="N419" s="96"/>
      <c r="O419" s="96"/>
      <c r="P419" s="97"/>
      <c r="Q419" s="218"/>
      <c r="R419" s="98" t="str">
        <f t="shared" ref="R419" si="466">IF(COUNTA(Y416:DP419)=0,"none",HLOOKUP(R417,Y417:DP419,3,FALSE))</f>
        <v>SAP</v>
      </c>
      <c r="S419" s="99" t="str">
        <f t="shared" ref="S419" si="467">IF(COUNTA(Y416:DP419)=0,"none",HLOOKUP(S416,Y416:DP419,4,FALSE))</f>
        <v>SAP</v>
      </c>
      <c r="T419" s="100"/>
      <c r="U419" s="100">
        <f t="array" ref="U419">IF(COUNTA(Y416:DP419)=0,"none",IF($U$2="WAHR",$W$3,Abfrage!$F$4))</f>
        <v>0</v>
      </c>
      <c r="V419" s="100">
        <f t="array" ref="V419">IF(COUNTA(Y416:DP419)=0,"none",IF($U$2="WAHR",$W$3,Abfrage!$F$4))</f>
        <v>0</v>
      </c>
      <c r="W419" s="100">
        <f t="array" ref="W419">IF(COUNTA(Y416:DP419)=0,"none",IF($U$2="WAHR",$W$3,Abfrage!$F$4))</f>
        <v>0</v>
      </c>
      <c r="X419" s="109"/>
      <c r="Y419" s="144" t="s">
        <v>47</v>
      </c>
      <c r="Z419" s="144" t="s">
        <v>47</v>
      </c>
    </row>
    <row r="420" spans="2:27" thickBot="1">
      <c r="B420" s="75" t="s">
        <v>350</v>
      </c>
      <c r="C420" s="76">
        <v>1000110362</v>
      </c>
      <c r="D420" s="75" t="s">
        <v>95</v>
      </c>
      <c r="E420" s="75" t="s">
        <v>148</v>
      </c>
      <c r="F420" s="75" t="s">
        <v>96</v>
      </c>
      <c r="G420" s="75" t="s">
        <v>96</v>
      </c>
      <c r="H420" s="75">
        <v>0</v>
      </c>
      <c r="I420" s="75" t="s">
        <v>150</v>
      </c>
      <c r="J420" s="75" t="s">
        <v>351</v>
      </c>
      <c r="K420" s="75" t="s">
        <v>352</v>
      </c>
      <c r="L420" s="75" t="s">
        <v>353</v>
      </c>
      <c r="M420" s="75" t="s">
        <v>313</v>
      </c>
      <c r="N420" s="75" t="s">
        <v>327</v>
      </c>
      <c r="O420" s="75" t="s">
        <v>306</v>
      </c>
      <c r="P420" s="76" t="s">
        <v>306</v>
      </c>
      <c r="Q420" s="216"/>
      <c r="R420" s="77">
        <f t="shared" ref="R420" si="468">IF(COUNTA(Y420:DP423)=0,"01.01.1900",INDEX(Y420:DP420,MATCH(R421,Y421:DP421,0)))</f>
        <v>44693</v>
      </c>
      <c r="S420" s="78">
        <f t="shared" ref="S420" si="469">IF(COUNTA(Y420:DP423)=0,"01.01.1900",MAX(Y420:DP420))</f>
        <v>44693</v>
      </c>
      <c r="T420" s="79"/>
      <c r="U420" s="80" t="str">
        <f t="array" ref="U420">IF(COUNTA(Y420:DP423)=0,"01.01.1900",IF(ISERROR(HLOOKUP(U423,Y423:DP423,1,FALSE)),"01.01.1900",INDEX(Y420:DP420,MATCH(U421&amp;U423,Y421:DP421&amp;Y423:DP423,0))))</f>
        <v>01.01.1900</v>
      </c>
      <c r="V420" s="81">
        <f t="shared" ref="V420" si="470">IF(COUNTA(Y420:DP423)=0,"01.01.1900",_xlfn.MAXIFS(Y420:DP420,Y423:DP423,V423))</f>
        <v>0</v>
      </c>
      <c r="W420" s="82"/>
      <c r="X420" s="106"/>
      <c r="Y420" s="141">
        <v>44693</v>
      </c>
      <c r="Z420" s="141">
        <v>44693</v>
      </c>
      <c r="AA420" s="141">
        <v>44693</v>
      </c>
    </row>
    <row r="421" spans="2:27" thickBot="1">
      <c r="B421" s="83"/>
      <c r="C421" s="84"/>
      <c r="D421" s="83"/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83"/>
      <c r="P421" s="84"/>
      <c r="Q421" s="217"/>
      <c r="R421" s="85">
        <f t="shared" ref="R421" si="471">IF(COUNTA(Y420:DP423)=0,0,MIN(Y421:DP421))</f>
        <v>0.71399999999999997</v>
      </c>
      <c r="S421" s="86">
        <f t="shared" ref="S421" si="472">IF(COUNTA(Y420:DP423)=0,0,HLOOKUP(S420,Y420:DP423,2,FALSE))</f>
        <v>0.71399999999999997</v>
      </c>
      <c r="T421" s="87">
        <f t="shared" ref="T421" si="473">IF(COUNTA(Y420:DP423)=0,0,AVERAGE(Y421:DP421))</f>
        <v>0.71399999999999997</v>
      </c>
      <c r="U421" s="88">
        <f t="shared" ref="U421" si="474">IF(COUNTA(Y420:DP423)=0,0,_xlfn.MINIFS(Y421:DP421,Y423:DP423,U423))</f>
        <v>0</v>
      </c>
      <c r="V421" s="89">
        <f t="array" ref="V421">IF(COUNTA(Y420:DP423)=0,0,IF(ISERROR(HLOOKUP(V423,Y423:DP423,1,FALSE)),0,INDEX(Y421:DP421,MATCH(V420&amp;V423,Y420:DP420&amp;Y423:DP423,0))))</f>
        <v>0</v>
      </c>
      <c r="W421" s="90">
        <f t="array" ref="W421">IF(COUNTA(Y420:DP423)=0,0,IF(ISERROR(HLOOKUP(W423,Y423:DP423,1,FALSE)),0,AVERAGEIF(Y423:DP423,$W423,Y421:DP421)))</f>
        <v>0</v>
      </c>
      <c r="X421" s="107"/>
      <c r="Y421" s="142">
        <v>0.71399999999999997</v>
      </c>
      <c r="Z421" s="142">
        <v>0.71399999999999997</v>
      </c>
      <c r="AA421" s="142">
        <v>0.71399999999999997</v>
      </c>
    </row>
    <row r="422" spans="2:27" thickBot="1">
      <c r="B422" s="83"/>
      <c r="C422" s="84"/>
      <c r="D422" s="83"/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83"/>
      <c r="P422" s="84"/>
      <c r="Q422" s="217"/>
      <c r="R422" s="91">
        <f t="shared" ref="R422" si="475">IF(COUNTA(Y420:DP423)=0,0,HLOOKUP(R421,Y421:DP423,2,FALSE))</f>
        <v>1000</v>
      </c>
      <c r="S422" s="92">
        <f t="shared" ref="S422" si="476">IF(COUNTA(Y420:DP423)=0,0,HLOOKUP(S420,Y420:DP423,3,FALSE))</f>
        <v>1000</v>
      </c>
      <c r="T422" s="93"/>
      <c r="U422" s="94">
        <f t="array" ref="U422">IF(COUNTA(Y420:DP423)=0,0,IF(ISERROR(HLOOKUP(U423,Y423:DP423,1,FALSE)),0,INDEX(Y422:DP422,MATCH(U421&amp;U423,Y421:DP421&amp;Y423:DP423,0))))</f>
        <v>0</v>
      </c>
      <c r="V422" s="94">
        <f t="array" ref="V422">IF(COUNTA(Y420:DP423)=0,0,IF(ISERROR(HLOOKUP(V423,Y423:DP423,1,FALSE)),0,INDEX(Y422:DP422,MATCH(V421&amp;V423,Y421:DP421&amp;Y423:DP423,0))))</f>
        <v>0</v>
      </c>
      <c r="W422" s="95"/>
      <c r="X422" s="108"/>
      <c r="Y422" s="143">
        <v>1000</v>
      </c>
      <c r="Z422" s="143">
        <v>1000</v>
      </c>
      <c r="AA422" s="143">
        <v>1000</v>
      </c>
    </row>
    <row r="423" spans="2:27" ht="13.9" thickBot="1">
      <c r="B423" s="96"/>
      <c r="C423" s="97"/>
      <c r="D423" s="96"/>
      <c r="E423" s="96"/>
      <c r="F423" s="96"/>
      <c r="G423" s="96"/>
      <c r="H423" s="96"/>
      <c r="I423" s="96"/>
      <c r="J423" s="96"/>
      <c r="K423" s="96"/>
      <c r="L423" s="96"/>
      <c r="M423" s="96"/>
      <c r="N423" s="96"/>
      <c r="O423" s="96"/>
      <c r="P423" s="97"/>
      <c r="Q423" s="218"/>
      <c r="R423" s="98" t="str">
        <f t="shared" ref="R423" si="477">IF(COUNTA(Y420:DP423)=0,"none",HLOOKUP(R421,Y421:DP423,3,FALSE))</f>
        <v>www (-15%)</v>
      </c>
      <c r="S423" s="99" t="str">
        <f t="shared" ref="S423" si="478">IF(COUNTA(Y420:DP423)=0,"none",HLOOKUP(S420,Y420:DP423,4,FALSE))</f>
        <v>www (-15%)</v>
      </c>
      <c r="T423" s="100"/>
      <c r="U423" s="100">
        <f t="array" ref="U423">IF(COUNTA(Y420:DP423)=0,"none",IF($U$2="WAHR",$W$3,Abfrage!$F$4))</f>
        <v>0</v>
      </c>
      <c r="V423" s="100">
        <f t="array" ref="V423">IF(COUNTA(Y420:DP423)=0,"none",IF($U$2="WAHR",$W$3,Abfrage!$F$4))</f>
        <v>0</v>
      </c>
      <c r="W423" s="100">
        <f t="array" ref="W423">IF(COUNTA(Y420:DP423)=0,"none",IF($U$2="WAHR",$W$3,Abfrage!$F$4))</f>
        <v>0</v>
      </c>
      <c r="X423" s="109"/>
      <c r="Y423" s="144" t="s">
        <v>354</v>
      </c>
      <c r="Z423" s="144" t="s">
        <v>354</v>
      </c>
      <c r="AA423" s="144" t="s">
        <v>47</v>
      </c>
    </row>
    <row r="424" spans="2:27" thickBot="1">
      <c r="B424" s="75" t="s">
        <v>355</v>
      </c>
      <c r="C424" s="76">
        <v>1000110364</v>
      </c>
      <c r="D424" s="75" t="s">
        <v>95</v>
      </c>
      <c r="E424" s="75" t="s">
        <v>90</v>
      </c>
      <c r="F424" s="75" t="s">
        <v>122</v>
      </c>
      <c r="G424" s="75" t="s">
        <v>122</v>
      </c>
      <c r="H424" s="75" t="s">
        <v>356</v>
      </c>
      <c r="I424" s="75" t="s">
        <v>150</v>
      </c>
      <c r="J424" s="75" t="s">
        <v>357</v>
      </c>
      <c r="K424" s="75" t="s">
        <v>306</v>
      </c>
      <c r="L424" s="75" t="s">
        <v>306</v>
      </c>
      <c r="M424" s="75" t="s">
        <v>306</v>
      </c>
      <c r="N424" s="75" t="s">
        <v>306</v>
      </c>
      <c r="O424" s="75" t="s">
        <v>306</v>
      </c>
      <c r="P424" s="76" t="s">
        <v>306</v>
      </c>
      <c r="Q424" s="216"/>
      <c r="R424" s="77">
        <f t="shared" ref="R424" si="479">IF(COUNTA(Y424:DP427)=0,"01.01.1900",INDEX(Y424:DP424,MATCH(R425,Y425:DP425,0)))</f>
        <v>44712</v>
      </c>
      <c r="S424" s="78">
        <f t="shared" ref="S424" si="480">IF(COUNTA(Y424:DP427)=0,"01.01.1900",MAX(Y424:DP424))</f>
        <v>44712</v>
      </c>
      <c r="T424" s="79"/>
      <c r="U424" s="80" t="str">
        <f t="array" ref="U424">IF(COUNTA(Y424:DP427)=0,"01.01.1900",IF(ISERROR(HLOOKUP(U427,Y427:DP427,1,FALSE)),"01.01.1900",INDEX(Y424:DP424,MATCH(U425&amp;U427,Y425:DP425&amp;Y427:DP427,0))))</f>
        <v>01.01.1900</v>
      </c>
      <c r="V424" s="81">
        <f t="shared" ref="V424" si="481">IF(COUNTA(Y424:DP427)=0,"01.01.1900",_xlfn.MAXIFS(Y424:DP424,Y427:DP427,V427))</f>
        <v>0</v>
      </c>
      <c r="W424" s="82"/>
      <c r="X424" s="106"/>
      <c r="Y424" s="141">
        <v>44712</v>
      </c>
      <c r="Z424" s="141">
        <v>44712</v>
      </c>
    </row>
    <row r="425" spans="2:27" thickBot="1">
      <c r="B425" s="83"/>
      <c r="C425" s="84"/>
      <c r="D425" s="83"/>
      <c r="E425" s="83"/>
      <c r="F425" s="83"/>
      <c r="G425" s="83"/>
      <c r="H425" s="83"/>
      <c r="I425" s="83"/>
      <c r="J425" s="83"/>
      <c r="K425" s="83"/>
      <c r="L425" s="83"/>
      <c r="M425" s="83"/>
      <c r="N425" s="83"/>
      <c r="O425" s="83"/>
      <c r="P425" s="84"/>
      <c r="Q425" s="217"/>
      <c r="R425" s="85">
        <f t="shared" ref="R425" si="482">IF(COUNTA(Y424:DP427)=0,0,MIN(Y425:DP425))</f>
        <v>0.11</v>
      </c>
      <c r="S425" s="86">
        <f t="shared" ref="S425" si="483">IF(COUNTA(Y424:DP427)=0,0,HLOOKUP(S424,Y424:DP427,2,FALSE))</f>
        <v>0.11</v>
      </c>
      <c r="T425" s="87">
        <f t="shared" ref="T425" si="484">IF(COUNTA(Y424:DP427)=0,0,AVERAGE(Y425:DP425))</f>
        <v>0.11</v>
      </c>
      <c r="U425" s="88">
        <f t="shared" ref="U425" si="485">IF(COUNTA(Y424:DP427)=0,0,_xlfn.MINIFS(Y425:DP425,Y427:DP427,U427))</f>
        <v>0</v>
      </c>
      <c r="V425" s="89">
        <f t="array" ref="V425">IF(COUNTA(Y424:DP427)=0,0,IF(ISERROR(HLOOKUP(V427,Y427:DP427,1,FALSE)),0,INDEX(Y425:DP425,MATCH(V424&amp;V427,Y424:DP424&amp;Y427:DP427,0))))</f>
        <v>0</v>
      </c>
      <c r="W425" s="90">
        <f t="array" ref="W425">IF(COUNTA(Y424:DP427)=0,0,IF(ISERROR(HLOOKUP(W427,Y427:DP427,1,FALSE)),0,AVERAGEIF(Y427:DP427,$W427,Y425:DP425)))</f>
        <v>0</v>
      </c>
      <c r="X425" s="107"/>
      <c r="Y425" s="142">
        <v>0.11</v>
      </c>
      <c r="Z425" s="142">
        <v>0.11</v>
      </c>
    </row>
    <row r="426" spans="2:27" thickBot="1">
      <c r="B426" s="83"/>
      <c r="C426" s="84"/>
      <c r="D426" s="83"/>
      <c r="E426" s="83"/>
      <c r="F426" s="83"/>
      <c r="G426" s="83"/>
      <c r="H426" s="83"/>
      <c r="I426" s="83"/>
      <c r="J426" s="83"/>
      <c r="K426" s="83"/>
      <c r="L426" s="83"/>
      <c r="M426" s="83"/>
      <c r="N426" s="83"/>
      <c r="O426" s="83"/>
      <c r="P426" s="84"/>
      <c r="Q426" s="217"/>
      <c r="R426" s="91" t="str">
        <f t="shared" ref="R426" si="486">IF(COUNTA(Y424:DP427)=0,0,HLOOKUP(R425,Y425:DP427,2,FALSE))</f>
        <v>nn</v>
      </c>
      <c r="S426" s="92" t="str">
        <f t="shared" ref="S426" si="487">IF(COUNTA(Y424:DP427)=0,0,HLOOKUP(S424,Y424:DP427,3,FALSE))</f>
        <v>nn</v>
      </c>
      <c r="T426" s="93"/>
      <c r="U426" s="94">
        <f t="array" ref="U426">IF(COUNTA(Y424:DP427)=0,0,IF(ISERROR(HLOOKUP(U427,Y427:DP427,1,FALSE)),0,INDEX(Y426:DP426,MATCH(U425&amp;U427,Y425:DP425&amp;Y427:DP427,0))))</f>
        <v>0</v>
      </c>
      <c r="V426" s="94">
        <f t="array" ref="V426">IF(COUNTA(Y424:DP427)=0,0,IF(ISERROR(HLOOKUP(V427,Y427:DP427,1,FALSE)),0,INDEX(Y426:DP426,MATCH(V425&amp;V427,Y425:DP425&amp;Y427:DP427,0))))</f>
        <v>0</v>
      </c>
      <c r="W426" s="95"/>
      <c r="X426" s="108"/>
      <c r="Y426" s="143" t="s">
        <v>345</v>
      </c>
      <c r="Z426" s="143">
        <v>0</v>
      </c>
    </row>
    <row r="427" spans="2:27" ht="13.9" thickBot="1">
      <c r="B427" s="96"/>
      <c r="C427" s="97"/>
      <c r="D427" s="96"/>
      <c r="E427" s="96"/>
      <c r="F427" s="96"/>
      <c r="G427" s="96"/>
      <c r="H427" s="96"/>
      <c r="I427" s="96"/>
      <c r="J427" s="96"/>
      <c r="K427" s="96"/>
      <c r="L427" s="96"/>
      <c r="M427" s="96"/>
      <c r="N427" s="96"/>
      <c r="O427" s="96"/>
      <c r="P427" s="97"/>
      <c r="Q427" s="218"/>
      <c r="R427" s="98" t="str">
        <f t="shared" ref="R427" si="488">IF(COUNTA(Y424:DP427)=0,"none",HLOOKUP(R425,Y425:DP427,3,FALSE))</f>
        <v>SAP</v>
      </c>
      <c r="S427" s="99" t="str">
        <f t="shared" ref="S427" si="489">IF(COUNTA(Y424:DP427)=0,"none",HLOOKUP(S424,Y424:DP427,4,FALSE))</f>
        <v>SAP</v>
      </c>
      <c r="T427" s="100"/>
      <c r="U427" s="100">
        <f t="array" ref="U427">IF(COUNTA(Y424:DP427)=0,"none",IF($U$2="WAHR",$W$3,Abfrage!$F$4))</f>
        <v>0</v>
      </c>
      <c r="V427" s="100">
        <f t="array" ref="V427">IF(COUNTA(Y424:DP427)=0,"none",IF($U$2="WAHR",$W$3,Abfrage!$F$4))</f>
        <v>0</v>
      </c>
      <c r="W427" s="100">
        <f t="array" ref="W427">IF(COUNTA(Y424:DP427)=0,"none",IF($U$2="WAHR",$W$3,Abfrage!$F$4))</f>
        <v>0</v>
      </c>
      <c r="X427" s="109"/>
      <c r="Y427" s="144" t="s">
        <v>47</v>
      </c>
      <c r="Z427" s="144" t="s">
        <v>47</v>
      </c>
    </row>
    <row r="428" spans="2:27" thickBot="1">
      <c r="B428" s="75" t="s">
        <v>358</v>
      </c>
      <c r="C428" s="76">
        <v>1000110537</v>
      </c>
      <c r="D428" s="75" t="s">
        <v>95</v>
      </c>
      <c r="E428" s="75" t="s">
        <v>96</v>
      </c>
      <c r="F428" s="75" t="s">
        <v>97</v>
      </c>
      <c r="G428" s="75" t="s">
        <v>97</v>
      </c>
      <c r="H428" s="75">
        <v>0</v>
      </c>
      <c r="I428" s="75" t="s">
        <v>150</v>
      </c>
      <c r="J428" s="75" t="s">
        <v>359</v>
      </c>
      <c r="K428" s="75" t="s">
        <v>306</v>
      </c>
      <c r="L428" s="75" t="s">
        <v>306</v>
      </c>
      <c r="M428" s="75" t="s">
        <v>313</v>
      </c>
      <c r="N428" s="75" t="s">
        <v>360</v>
      </c>
      <c r="O428" s="75" t="s">
        <v>306</v>
      </c>
      <c r="P428" s="76" t="s">
        <v>306</v>
      </c>
      <c r="Q428" s="216"/>
      <c r="R428" s="77">
        <f t="shared" ref="R428" si="490">IF(COUNTA(Y428:DP431)=0,"01.01.1900",INDEX(Y428:DP428,MATCH(R429,Y429:DP429,0)))</f>
        <v>44448</v>
      </c>
      <c r="S428" s="78">
        <f t="shared" ref="S428" si="491">IF(COUNTA(Y428:DP431)=0,"01.01.1900",MAX(Y428:DP428))</f>
        <v>44687</v>
      </c>
      <c r="T428" s="79"/>
      <c r="U428" s="80" t="str">
        <f t="array" ref="U428">IF(COUNTA(Y428:DP431)=0,"01.01.1900",IF(ISERROR(HLOOKUP(U431,Y431:DP431,1,FALSE)),"01.01.1900",INDEX(Y428:DP428,MATCH(U429&amp;U431,Y429:DP429&amp;Y431:DP431,0))))</f>
        <v>01.01.1900</v>
      </c>
      <c r="V428" s="81">
        <f t="shared" ref="V428" si="492">IF(COUNTA(Y428:DP431)=0,"01.01.1900",_xlfn.MAXIFS(Y428:DP428,Y431:DP431,V431))</f>
        <v>0</v>
      </c>
      <c r="W428" s="82"/>
      <c r="X428" s="106"/>
      <c r="Y428" s="141">
        <v>44448</v>
      </c>
      <c r="Z428" s="141">
        <v>44687</v>
      </c>
      <c r="AA428" s="141">
        <v>44687</v>
      </c>
    </row>
    <row r="429" spans="2:27" thickBot="1">
      <c r="B429" s="83"/>
      <c r="C429" s="84"/>
      <c r="D429" s="83"/>
      <c r="E429" s="83"/>
      <c r="F429" s="83"/>
      <c r="G429" s="83"/>
      <c r="H429" s="83"/>
      <c r="I429" s="83"/>
      <c r="J429" s="83"/>
      <c r="K429" s="83"/>
      <c r="L429" s="83"/>
      <c r="M429" s="83"/>
      <c r="N429" s="83"/>
      <c r="O429" s="83"/>
      <c r="P429" s="84"/>
      <c r="Q429" s="217"/>
      <c r="R429" s="85">
        <f t="shared" ref="R429" si="493">IF(COUNTA(Y428:DP431)=0,0,MIN(Y429:DP429))</f>
        <v>1.3</v>
      </c>
      <c r="S429" s="86">
        <f t="shared" ref="S429" si="494">IF(COUNTA(Y428:DP431)=0,0,HLOOKUP(S428,Y428:DP431,2,FALSE))</f>
        <v>1.3</v>
      </c>
      <c r="T429" s="87">
        <f t="shared" ref="T429" si="495">IF(COUNTA(Y428:DP431)=0,0,AVERAGE(Y429:DP429))</f>
        <v>1.3</v>
      </c>
      <c r="U429" s="88">
        <f t="shared" ref="U429" si="496">IF(COUNTA(Y428:DP431)=0,0,_xlfn.MINIFS(Y429:DP429,Y431:DP431,U431))</f>
        <v>0</v>
      </c>
      <c r="V429" s="89">
        <f t="array" ref="V429">IF(COUNTA(Y428:DP431)=0,0,IF(ISERROR(HLOOKUP(V431,Y431:DP431,1,FALSE)),0,INDEX(Y429:DP429,MATCH(V428&amp;V431,Y428:DP428&amp;Y431:DP431,0))))</f>
        <v>0</v>
      </c>
      <c r="W429" s="90">
        <f t="array" ref="W429">IF(COUNTA(Y428:DP431)=0,0,IF(ISERROR(HLOOKUP(W431,Y431:DP431,1,FALSE)),0,AVERAGEIF(Y431:DP431,$W431,Y429:DP429)))</f>
        <v>0</v>
      </c>
      <c r="X429" s="107"/>
      <c r="Y429" s="142">
        <v>1.3</v>
      </c>
      <c r="Z429" s="142">
        <v>1.3</v>
      </c>
      <c r="AA429" s="142">
        <v>1.3</v>
      </c>
    </row>
    <row r="430" spans="2:27" thickBot="1">
      <c r="B430" s="83"/>
      <c r="C430" s="84"/>
      <c r="D430" s="83"/>
      <c r="E430" s="83"/>
      <c r="F430" s="83"/>
      <c r="G430" s="83"/>
      <c r="H430" s="83"/>
      <c r="I430" s="83"/>
      <c r="J430" s="83"/>
      <c r="K430" s="83"/>
      <c r="L430" s="83"/>
      <c r="M430" s="83"/>
      <c r="N430" s="83"/>
      <c r="O430" s="83"/>
      <c r="P430" s="84"/>
      <c r="Q430" s="217"/>
      <c r="R430" s="91">
        <f t="shared" ref="R430" si="497">IF(COUNTA(Y428:DP431)=0,0,HLOOKUP(R429,Y429:DP431,2,FALSE))</f>
        <v>1</v>
      </c>
      <c r="S430" s="92">
        <f t="shared" ref="S430" si="498">IF(COUNTA(Y428:DP431)=0,0,HLOOKUP(S428,Y428:DP431,3,FALSE))</f>
        <v>0</v>
      </c>
      <c r="T430" s="93"/>
      <c r="U430" s="94">
        <f t="array" ref="U430">IF(COUNTA(Y428:DP431)=0,0,IF(ISERROR(HLOOKUP(U431,Y431:DP431,1,FALSE)),0,INDEX(Y430:DP430,MATCH(U429&amp;U431,Y429:DP429&amp;Y431:DP431,0))))</f>
        <v>0</v>
      </c>
      <c r="V430" s="94">
        <f t="array" ref="V430">IF(COUNTA(Y428:DP431)=0,0,IF(ISERROR(HLOOKUP(V431,Y431:DP431,1,FALSE)),0,INDEX(Y430:DP430,MATCH(V429&amp;V431,Y429:DP429&amp;Y431:DP431,0))))</f>
        <v>0</v>
      </c>
      <c r="W430" s="95"/>
      <c r="X430" s="108"/>
      <c r="Y430" s="143">
        <v>1</v>
      </c>
      <c r="Z430" s="143">
        <v>0</v>
      </c>
      <c r="AA430" s="143">
        <v>0</v>
      </c>
    </row>
    <row r="431" spans="2:27" ht="13.9" thickBot="1">
      <c r="B431" s="96"/>
      <c r="C431" s="97"/>
      <c r="D431" s="96"/>
      <c r="E431" s="96"/>
      <c r="F431" s="96"/>
      <c r="G431" s="96"/>
      <c r="H431" s="96"/>
      <c r="I431" s="96"/>
      <c r="J431" s="96"/>
      <c r="K431" s="96"/>
      <c r="L431" s="96"/>
      <c r="M431" s="96"/>
      <c r="N431" s="96"/>
      <c r="O431" s="96"/>
      <c r="P431" s="97"/>
      <c r="Q431" s="218"/>
      <c r="R431" s="98" t="str">
        <f t="shared" ref="R431" si="499">IF(COUNTA(Y428:DP431)=0,"none",HLOOKUP(R429,Y429:DP431,3,FALSE))</f>
        <v>SAP</v>
      </c>
      <c r="S431" s="99" t="str">
        <f t="shared" ref="S431" si="500">IF(COUNTA(Y428:DP431)=0,"none",HLOOKUP(S428,Y428:DP431,4,FALSE))</f>
        <v>SAP</v>
      </c>
      <c r="T431" s="100"/>
      <c r="U431" s="100">
        <f t="array" ref="U431">IF(COUNTA(Y428:DP431)=0,"none",IF($U$2="WAHR",$W$3,Abfrage!$F$4))</f>
        <v>0</v>
      </c>
      <c r="V431" s="100">
        <f t="array" ref="V431">IF(COUNTA(Y428:DP431)=0,"none",IF($U$2="WAHR",$W$3,Abfrage!$F$4))</f>
        <v>0</v>
      </c>
      <c r="W431" s="100">
        <f t="array" ref="W431">IF(COUNTA(Y428:DP431)=0,"none",IF($U$2="WAHR",$W$3,Abfrage!$F$4))</f>
        <v>0</v>
      </c>
      <c r="X431" s="109"/>
      <c r="Y431" s="144" t="s">
        <v>47</v>
      </c>
      <c r="Z431" s="144" t="s">
        <v>47</v>
      </c>
      <c r="AA431" s="144" t="s">
        <v>47</v>
      </c>
    </row>
    <row r="432" spans="2:27" thickBot="1">
      <c r="B432" s="75" t="s">
        <v>361</v>
      </c>
      <c r="C432" s="76">
        <v>1000110538</v>
      </c>
      <c r="D432" s="75" t="s">
        <v>95</v>
      </c>
      <c r="E432" s="75" t="s">
        <v>148</v>
      </c>
      <c r="F432" s="75" t="s">
        <v>96</v>
      </c>
      <c r="G432" s="75" t="s">
        <v>96</v>
      </c>
      <c r="H432" s="75">
        <v>0</v>
      </c>
      <c r="I432" s="75" t="s">
        <v>150</v>
      </c>
      <c r="J432" s="75" t="s">
        <v>151</v>
      </c>
      <c r="K432" s="75" t="s">
        <v>353</v>
      </c>
      <c r="L432" s="75" t="s">
        <v>326</v>
      </c>
      <c r="M432" s="75" t="s">
        <v>307</v>
      </c>
      <c r="N432" s="75" t="s">
        <v>306</v>
      </c>
      <c r="O432" s="75" t="s">
        <v>306</v>
      </c>
      <c r="P432" s="76" t="s">
        <v>306</v>
      </c>
      <c r="Q432" s="216"/>
      <c r="R432" s="77">
        <f t="shared" ref="R432" si="501">IF(COUNTA(Y432:DP435)=0,"01.01.1900",INDEX(Y432:DP432,MATCH(R433,Y433:DP433,0)))</f>
        <v>44448</v>
      </c>
      <c r="S432" s="78">
        <f t="shared" ref="S432" si="502">IF(COUNTA(Y432:DP435)=0,"01.01.1900",MAX(Y432:DP432))</f>
        <v>44687</v>
      </c>
      <c r="T432" s="79"/>
      <c r="U432" s="80" t="str">
        <f t="array" ref="U432">IF(COUNTA(Y432:DP435)=0,"01.01.1900",IF(ISERROR(HLOOKUP(U435,Y435:DP435,1,FALSE)),"01.01.1900",INDEX(Y432:DP432,MATCH(U433&amp;U435,Y433:DP433&amp;Y435:DP435,0))))</f>
        <v>01.01.1900</v>
      </c>
      <c r="V432" s="81">
        <f t="shared" ref="V432" si="503">IF(COUNTA(Y432:DP435)=0,"01.01.1900",_xlfn.MAXIFS(Y432:DP432,Y435:DP435,V435))</f>
        <v>0</v>
      </c>
      <c r="W432" s="82"/>
      <c r="X432" s="106"/>
      <c r="Y432" s="141">
        <v>44448</v>
      </c>
      <c r="Z432" s="141">
        <v>44687</v>
      </c>
      <c r="AA432" s="141">
        <v>44687</v>
      </c>
    </row>
    <row r="433" spans="2:29" thickBot="1">
      <c r="B433" s="83"/>
      <c r="C433" s="84"/>
      <c r="D433" s="83"/>
      <c r="E433" s="83"/>
      <c r="F433" s="83"/>
      <c r="G433" s="83"/>
      <c r="H433" s="83"/>
      <c r="I433" s="83"/>
      <c r="J433" s="83"/>
      <c r="K433" s="83"/>
      <c r="L433" s="83"/>
      <c r="M433" s="83"/>
      <c r="N433" s="83"/>
      <c r="O433" s="83"/>
      <c r="P433" s="84"/>
      <c r="Q433" s="217"/>
      <c r="R433" s="85">
        <f t="shared" ref="R433" si="504">IF(COUNTA(Y432:DP435)=0,0,MIN(Y433:DP433))</f>
        <v>0.05</v>
      </c>
      <c r="S433" s="86">
        <f t="shared" ref="S433" si="505">IF(COUNTA(Y432:DP435)=0,0,HLOOKUP(S432,Y432:DP435,2,FALSE))</f>
        <v>0.28000000000000003</v>
      </c>
      <c r="T433" s="87">
        <f t="shared" ref="T433" si="506">IF(COUNTA(Y432:DP435)=0,0,AVERAGE(Y433:DP433))</f>
        <v>0.20333333333333337</v>
      </c>
      <c r="U433" s="88">
        <f t="shared" ref="U433" si="507">IF(COUNTA(Y432:DP435)=0,0,_xlfn.MINIFS(Y433:DP433,Y435:DP435,U435))</f>
        <v>0</v>
      </c>
      <c r="V433" s="89">
        <f t="array" ref="V433">IF(COUNTA(Y432:DP435)=0,0,IF(ISERROR(HLOOKUP(V435,Y435:DP435,1,FALSE)),0,INDEX(Y433:DP433,MATCH(V432&amp;V435,Y432:DP432&amp;Y435:DP435,0))))</f>
        <v>0</v>
      </c>
      <c r="W433" s="90">
        <f t="array" ref="W433">IF(COUNTA(Y432:DP435)=0,0,IF(ISERROR(HLOOKUP(W435,Y435:DP435,1,FALSE)),0,AVERAGEIF(Y435:DP435,$W435,Y433:DP433)))</f>
        <v>0</v>
      </c>
      <c r="X433" s="107"/>
      <c r="Y433" s="142">
        <v>0.05</v>
      </c>
      <c r="Z433" s="142">
        <v>0.28000000000000003</v>
      </c>
      <c r="AA433" s="142">
        <v>0.28000000000000003</v>
      </c>
    </row>
    <row r="434" spans="2:29" thickBot="1">
      <c r="B434" s="83"/>
      <c r="C434" s="84"/>
      <c r="D434" s="83"/>
      <c r="E434" s="83"/>
      <c r="F434" s="83"/>
      <c r="G434" s="83"/>
      <c r="H434" s="83"/>
      <c r="I434" s="83"/>
      <c r="J434" s="83"/>
      <c r="K434" s="83"/>
      <c r="L434" s="83"/>
      <c r="M434" s="83"/>
      <c r="N434" s="83"/>
      <c r="O434" s="83"/>
      <c r="P434" s="84"/>
      <c r="Q434" s="217"/>
      <c r="R434" s="91">
        <f t="shared" ref="R434" si="508">IF(COUNTA(Y432:DP435)=0,0,HLOOKUP(R433,Y433:DP435,2,FALSE))</f>
        <v>1</v>
      </c>
      <c r="S434" s="92">
        <f t="shared" ref="S434" si="509">IF(COUNTA(Y432:DP435)=0,0,HLOOKUP(S432,Y432:DP435,3,FALSE))</f>
        <v>0</v>
      </c>
      <c r="T434" s="93"/>
      <c r="U434" s="94">
        <f t="array" ref="U434">IF(COUNTA(Y432:DP435)=0,0,IF(ISERROR(HLOOKUP(U435,Y435:DP435,1,FALSE)),0,INDEX(Y434:DP434,MATCH(U433&amp;U435,Y433:DP433&amp;Y435:DP435,0))))</f>
        <v>0</v>
      </c>
      <c r="V434" s="94">
        <f t="array" ref="V434">IF(COUNTA(Y432:DP435)=0,0,IF(ISERROR(HLOOKUP(V435,Y435:DP435,1,FALSE)),0,INDEX(Y434:DP434,MATCH(V433&amp;V435,Y433:DP433&amp;Y435:DP435,0))))</f>
        <v>0</v>
      </c>
      <c r="W434" s="95"/>
      <c r="X434" s="108"/>
      <c r="Y434" s="143">
        <v>1</v>
      </c>
      <c r="Z434" s="143">
        <v>0</v>
      </c>
      <c r="AA434" s="143">
        <v>0</v>
      </c>
    </row>
    <row r="435" spans="2:29" ht="13.9" thickBot="1">
      <c r="B435" s="96"/>
      <c r="C435" s="97"/>
      <c r="D435" s="96"/>
      <c r="E435" s="96"/>
      <c r="F435" s="96"/>
      <c r="G435" s="96"/>
      <c r="H435" s="96"/>
      <c r="I435" s="96"/>
      <c r="J435" s="96"/>
      <c r="K435" s="96"/>
      <c r="L435" s="96"/>
      <c r="M435" s="96"/>
      <c r="N435" s="96"/>
      <c r="O435" s="96"/>
      <c r="P435" s="97"/>
      <c r="Q435" s="218"/>
      <c r="R435" s="98" t="str">
        <f t="shared" ref="R435" si="510">IF(COUNTA(Y432:DP435)=0,"none",HLOOKUP(R433,Y433:DP435,3,FALSE))</f>
        <v>SAP</v>
      </c>
      <c r="S435" s="99" t="str">
        <f t="shared" ref="S435" si="511">IF(COUNTA(Y432:DP435)=0,"none",HLOOKUP(S432,Y432:DP435,4,FALSE))</f>
        <v>SAP</v>
      </c>
      <c r="T435" s="100"/>
      <c r="U435" s="100">
        <f t="array" ref="U435">IF(COUNTA(Y432:DP435)=0,"none",IF($U$2="WAHR",$W$3,Abfrage!$F$4))</f>
        <v>0</v>
      </c>
      <c r="V435" s="100">
        <f t="array" ref="V435">IF(COUNTA(Y432:DP435)=0,"none",IF($U$2="WAHR",$W$3,Abfrage!$F$4))</f>
        <v>0</v>
      </c>
      <c r="W435" s="100">
        <f t="array" ref="W435">IF(COUNTA(Y432:DP435)=0,"none",IF($U$2="WAHR",$W$3,Abfrage!$F$4))</f>
        <v>0</v>
      </c>
      <c r="X435" s="109"/>
      <c r="Y435" s="144" t="s">
        <v>47</v>
      </c>
      <c r="Z435" s="144" t="s">
        <v>47</v>
      </c>
      <c r="AA435" s="144" t="s">
        <v>47</v>
      </c>
    </row>
    <row r="436" spans="2:29" thickBot="1">
      <c r="B436" s="75" t="s">
        <v>362</v>
      </c>
      <c r="C436" s="76">
        <v>1000114134</v>
      </c>
      <c r="D436" s="75" t="s">
        <v>158</v>
      </c>
      <c r="E436" s="75" t="s">
        <v>159</v>
      </c>
      <c r="F436" s="75" t="s">
        <v>363</v>
      </c>
      <c r="G436" s="75" t="s">
        <v>363</v>
      </c>
      <c r="H436" s="75" t="e">
        <v>#N/A</v>
      </c>
      <c r="I436" s="75" t="s">
        <v>364</v>
      </c>
      <c r="J436" s="75" t="s">
        <v>365</v>
      </c>
      <c r="K436" s="75" t="s">
        <v>306</v>
      </c>
      <c r="L436" s="75" t="s">
        <v>306</v>
      </c>
      <c r="M436" s="75" t="s">
        <v>306</v>
      </c>
      <c r="N436" s="75" t="s">
        <v>349</v>
      </c>
      <c r="O436" s="75" t="s">
        <v>309</v>
      </c>
      <c r="P436" s="76" t="s">
        <v>306</v>
      </c>
      <c r="Q436" s="216"/>
      <c r="R436" s="77" t="str">
        <f t="shared" ref="R436" si="512">IF(COUNTA(Y436:DP439)=0,"01.01.1900",INDEX(Y436:DP436,MATCH(R437,Y437:DP437,0)))</f>
        <v>01.01.1900</v>
      </c>
      <c r="S436" s="78" t="str">
        <f t="shared" ref="S436" si="513">IF(COUNTA(Y436:DP439)=0,"01.01.1900",MAX(Y436:DP436))</f>
        <v>01.01.1900</v>
      </c>
      <c r="T436" s="79"/>
      <c r="U436" s="80" t="str">
        <f t="array" ref="U436">IF(COUNTA(Y436:DP439)=0,"01.01.1900",IF(ISERROR(HLOOKUP(U439,Y439:DP439,1,FALSE)),"01.01.1900",INDEX(Y436:DP436,MATCH(U437&amp;U439,Y437:DP437&amp;Y439:DP439,0))))</f>
        <v>01.01.1900</v>
      </c>
      <c r="V436" s="81" t="str">
        <f t="shared" ref="V436" si="514">IF(COUNTA(Y436:DP439)=0,"01.01.1900",_xlfn.MAXIFS(Y436:DP436,Y439:DP439,V439))</f>
        <v>01.01.1900</v>
      </c>
      <c r="W436" s="82"/>
      <c r="X436" s="106"/>
    </row>
    <row r="437" spans="2:29" thickBot="1">
      <c r="B437" s="83"/>
      <c r="C437" s="84"/>
      <c r="D437" s="83"/>
      <c r="E437" s="83"/>
      <c r="F437" s="83"/>
      <c r="G437" s="83"/>
      <c r="H437" s="83"/>
      <c r="I437" s="83"/>
      <c r="J437" s="83"/>
      <c r="K437" s="83"/>
      <c r="L437" s="83"/>
      <c r="M437" s="83"/>
      <c r="N437" s="83"/>
      <c r="O437" s="83"/>
      <c r="P437" s="84"/>
      <c r="Q437" s="217"/>
      <c r="R437" s="85">
        <f t="shared" ref="R437" si="515">IF(COUNTA(Y436:DP439)=0,0,MIN(Y437:DP437))</f>
        <v>0</v>
      </c>
      <c r="S437" s="86">
        <f t="shared" ref="S437" si="516">IF(COUNTA(Y436:DP439)=0,0,HLOOKUP(S436,Y436:DP439,2,FALSE))</f>
        <v>0</v>
      </c>
      <c r="T437" s="87">
        <f t="shared" ref="T437" si="517">IF(COUNTA(Y436:DP439)=0,0,AVERAGE(Y437:DP437))</f>
        <v>0</v>
      </c>
      <c r="U437" s="88">
        <f t="shared" ref="U437" si="518">IF(COUNTA(Y436:DP439)=0,0,_xlfn.MINIFS(Y437:DP437,Y439:DP439,U439))</f>
        <v>0</v>
      </c>
      <c r="V437" s="89">
        <f t="array" ref="V437">IF(COUNTA(Y436:DP439)=0,0,IF(ISERROR(HLOOKUP(V439,Y439:DP439,1,FALSE)),0,INDEX(Y437:DP437,MATCH(V436&amp;V439,Y436:DP436&amp;Y439:DP439,0))))</f>
        <v>0</v>
      </c>
      <c r="W437" s="90">
        <f t="array" ref="W437">IF(COUNTA(Y436:DP439)=0,0,IF(ISERROR(HLOOKUP(W439,Y439:DP439,1,FALSE)),0,AVERAGEIF(Y439:DP439,$W439,Y437:DP437)))</f>
        <v>0</v>
      </c>
      <c r="X437" s="107"/>
    </row>
    <row r="438" spans="2:29" thickBot="1">
      <c r="B438" s="83"/>
      <c r="C438" s="84"/>
      <c r="D438" s="83"/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83"/>
      <c r="P438" s="84"/>
      <c r="Q438" s="217"/>
      <c r="R438" s="91">
        <f t="shared" ref="R438" si="519">IF(COUNTA(Y436:DP439)=0,0,HLOOKUP(R437,Y437:DP439,2,FALSE))</f>
        <v>0</v>
      </c>
      <c r="S438" s="92">
        <f t="shared" ref="S438" si="520">IF(COUNTA(Y436:DP439)=0,0,HLOOKUP(S436,Y436:DP439,3,FALSE))</f>
        <v>0</v>
      </c>
      <c r="T438" s="93"/>
      <c r="U438" s="94">
        <f t="array" ref="U438">IF(COUNTA(Y436:DP439)=0,0,IF(ISERROR(HLOOKUP(U439,Y439:DP439,1,FALSE)),0,INDEX(Y438:DP438,MATCH(U437&amp;U439,Y437:DP437&amp;Y439:DP439,0))))</f>
        <v>0</v>
      </c>
      <c r="V438" s="94">
        <f t="array" ref="V438">IF(COUNTA(Y436:DP439)=0,0,IF(ISERROR(HLOOKUP(V439,Y439:DP439,1,FALSE)),0,INDEX(Y438:DP438,MATCH(V437&amp;V439,Y437:DP437&amp;Y439:DP439,0))))</f>
        <v>0</v>
      </c>
      <c r="W438" s="95"/>
      <c r="X438" s="108"/>
    </row>
    <row r="439" spans="2:29" ht="13.9" thickBot="1">
      <c r="B439" s="96"/>
      <c r="C439" s="97"/>
      <c r="D439" s="96"/>
      <c r="E439" s="96"/>
      <c r="F439" s="96"/>
      <c r="G439" s="96"/>
      <c r="H439" s="96"/>
      <c r="I439" s="96"/>
      <c r="J439" s="96"/>
      <c r="K439" s="96"/>
      <c r="L439" s="96"/>
      <c r="M439" s="96"/>
      <c r="N439" s="96"/>
      <c r="O439" s="96"/>
      <c r="P439" s="97"/>
      <c r="Q439" s="218"/>
      <c r="R439" s="98" t="str">
        <f t="shared" ref="R439" si="521">IF(COUNTA(Y436:DP439)=0,"none",HLOOKUP(R437,Y437:DP439,3,FALSE))</f>
        <v>none</v>
      </c>
      <c r="S439" s="99" t="str">
        <f t="shared" ref="S439" si="522">IF(COUNTA(Y436:DP439)=0,"none",HLOOKUP(S436,Y436:DP439,4,FALSE))</f>
        <v>none</v>
      </c>
      <c r="T439" s="100"/>
      <c r="U439" s="100" t="str">
        <f t="array" ref="U439">IF(COUNTA(Y436:DP439)=0,"none",IF($U$2="WAHR",$W$3,Abfrage!$F$4))</f>
        <v>none</v>
      </c>
      <c r="V439" s="100" t="str">
        <f t="array" ref="V439">IF(COUNTA(Y436:DP439)=0,"none",IF($U$2="WAHR",$W$3,Abfrage!$F$4))</f>
        <v>none</v>
      </c>
      <c r="W439" s="100" t="str">
        <f t="array" ref="W439">IF(COUNTA(Y436:DP439)=0,"none",IF($U$2="WAHR",$W$3,Abfrage!$F$4))</f>
        <v>none</v>
      </c>
      <c r="X439" s="109"/>
    </row>
    <row r="440" spans="2:29" thickBot="1">
      <c r="B440" s="75" t="s">
        <v>366</v>
      </c>
      <c r="C440" s="76">
        <v>1000147918</v>
      </c>
      <c r="D440" s="75" t="s">
        <v>158</v>
      </c>
      <c r="E440" s="75" t="s">
        <v>367</v>
      </c>
      <c r="F440" s="75" t="s">
        <v>306</v>
      </c>
      <c r="G440" s="75" t="s">
        <v>306</v>
      </c>
      <c r="H440" s="75" t="e">
        <v>#N/A</v>
      </c>
      <c r="I440" s="75" t="s">
        <v>368</v>
      </c>
      <c r="J440" s="75" t="s">
        <v>369</v>
      </c>
      <c r="K440" s="75" t="s">
        <v>306</v>
      </c>
      <c r="L440" s="75" t="s">
        <v>306</v>
      </c>
      <c r="M440" s="75" t="s">
        <v>306</v>
      </c>
      <c r="N440" s="75" t="s">
        <v>306</v>
      </c>
      <c r="O440" s="75" t="s">
        <v>306</v>
      </c>
      <c r="P440" s="76" t="s">
        <v>306</v>
      </c>
      <c r="Q440" s="216"/>
      <c r="R440" s="77" t="str">
        <f t="shared" ref="R440" si="523">IF(COUNTA(Y440:DP443)=0,"01.01.1900",INDEX(Y440:DP440,MATCH(R441,Y441:DP441,0)))</f>
        <v>01.01.1900</v>
      </c>
      <c r="S440" s="78" t="str">
        <f t="shared" ref="S440" si="524">IF(COUNTA(Y440:DP443)=0,"01.01.1900",MAX(Y440:DP440))</f>
        <v>01.01.1900</v>
      </c>
      <c r="T440" s="79"/>
      <c r="U440" s="80" t="str">
        <f t="array" ref="U440">IF(COUNTA(Y440:DP443)=0,"01.01.1900",IF(ISERROR(HLOOKUP(U443,Y443:DP443,1,FALSE)),"01.01.1900",INDEX(Y440:DP440,MATCH(U441&amp;U443,Y441:DP441&amp;Y443:DP443,0))))</f>
        <v>01.01.1900</v>
      </c>
      <c r="V440" s="81" t="str">
        <f t="shared" ref="V440" si="525">IF(COUNTA(Y440:DP443)=0,"01.01.1900",_xlfn.MAXIFS(Y440:DP440,Y443:DP443,V443))</f>
        <v>01.01.1900</v>
      </c>
      <c r="W440" s="82"/>
      <c r="X440" s="106"/>
    </row>
    <row r="441" spans="2:29" thickBot="1">
      <c r="B441" s="83"/>
      <c r="C441" s="84"/>
      <c r="D441" s="83"/>
      <c r="E441" s="83"/>
      <c r="F441" s="83"/>
      <c r="G441" s="83"/>
      <c r="H441" s="83"/>
      <c r="I441" s="83"/>
      <c r="J441" s="83"/>
      <c r="K441" s="83"/>
      <c r="L441" s="83"/>
      <c r="M441" s="83"/>
      <c r="N441" s="83"/>
      <c r="O441" s="83"/>
      <c r="P441" s="84"/>
      <c r="Q441" s="217"/>
      <c r="R441" s="85">
        <f t="shared" ref="R441" si="526">IF(COUNTA(Y440:DP443)=0,0,MIN(Y441:DP441))</f>
        <v>0</v>
      </c>
      <c r="S441" s="86">
        <f t="shared" ref="S441" si="527">IF(COUNTA(Y440:DP443)=0,0,HLOOKUP(S440,Y440:DP443,2,FALSE))</f>
        <v>0</v>
      </c>
      <c r="T441" s="87">
        <f t="shared" ref="T441" si="528">IF(COUNTA(Y440:DP443)=0,0,AVERAGE(Y441:DP441))</f>
        <v>0</v>
      </c>
      <c r="U441" s="88">
        <f t="shared" ref="U441" si="529">IF(COUNTA(Y440:DP443)=0,0,_xlfn.MINIFS(Y441:DP441,Y443:DP443,U443))</f>
        <v>0</v>
      </c>
      <c r="V441" s="89">
        <f t="array" ref="V441">IF(COUNTA(Y440:DP443)=0,0,IF(ISERROR(HLOOKUP(V443,Y443:DP443,1,FALSE)),0,INDEX(Y441:DP441,MATCH(V440&amp;V443,Y440:DP440&amp;Y443:DP443,0))))</f>
        <v>0</v>
      </c>
      <c r="W441" s="90">
        <f t="array" ref="W441">IF(COUNTA(Y440:DP443)=0,0,IF(ISERROR(HLOOKUP(W443,Y443:DP443,1,FALSE)),0,AVERAGEIF(Y443:DP443,$W443,Y441:DP441)))</f>
        <v>0</v>
      </c>
      <c r="X441" s="107"/>
    </row>
    <row r="442" spans="2:29" thickBot="1">
      <c r="B442" s="83"/>
      <c r="C442" s="84"/>
      <c r="D442" s="83"/>
      <c r="E442" s="83"/>
      <c r="F442" s="83"/>
      <c r="G442" s="83"/>
      <c r="H442" s="83"/>
      <c r="I442" s="83"/>
      <c r="J442" s="83"/>
      <c r="K442" s="83"/>
      <c r="L442" s="83"/>
      <c r="M442" s="83"/>
      <c r="N442" s="83"/>
      <c r="O442" s="83"/>
      <c r="P442" s="84"/>
      <c r="Q442" s="217"/>
      <c r="R442" s="91">
        <f t="shared" ref="R442" si="530">IF(COUNTA(Y440:DP443)=0,0,HLOOKUP(R441,Y441:DP443,2,FALSE))</f>
        <v>0</v>
      </c>
      <c r="S442" s="92">
        <f t="shared" ref="S442" si="531">IF(COUNTA(Y440:DP443)=0,0,HLOOKUP(S440,Y440:DP443,3,FALSE))</f>
        <v>0</v>
      </c>
      <c r="T442" s="93"/>
      <c r="U442" s="94">
        <f t="array" ref="U442">IF(COUNTA(Y440:DP443)=0,0,IF(ISERROR(HLOOKUP(U443,Y443:DP443,1,FALSE)),0,INDEX(Y442:DP442,MATCH(U441&amp;U443,Y441:DP441&amp;Y443:DP443,0))))</f>
        <v>0</v>
      </c>
      <c r="V442" s="94">
        <f t="array" ref="V442">IF(COUNTA(Y440:DP443)=0,0,IF(ISERROR(HLOOKUP(V443,Y443:DP443,1,FALSE)),0,INDEX(Y442:DP442,MATCH(V441&amp;V443,Y441:DP441&amp;Y443:DP443,0))))</f>
        <v>0</v>
      </c>
      <c r="W442" s="95"/>
      <c r="X442" s="108"/>
    </row>
    <row r="443" spans="2:29" ht="13.9" thickBot="1">
      <c r="B443" s="96"/>
      <c r="C443" s="97"/>
      <c r="D443" s="96"/>
      <c r="E443" s="96"/>
      <c r="F443" s="96"/>
      <c r="G443" s="96"/>
      <c r="H443" s="96"/>
      <c r="I443" s="96"/>
      <c r="J443" s="96"/>
      <c r="K443" s="96"/>
      <c r="L443" s="96"/>
      <c r="M443" s="96"/>
      <c r="N443" s="96"/>
      <c r="O443" s="96"/>
      <c r="P443" s="97"/>
      <c r="Q443" s="218"/>
      <c r="R443" s="98" t="str">
        <f t="shared" ref="R443" si="532">IF(COUNTA(Y440:DP443)=0,"none",HLOOKUP(R441,Y441:DP443,3,FALSE))</f>
        <v>none</v>
      </c>
      <c r="S443" s="99" t="str">
        <f t="shared" ref="S443" si="533">IF(COUNTA(Y440:DP443)=0,"none",HLOOKUP(S440,Y440:DP443,4,FALSE))</f>
        <v>none</v>
      </c>
      <c r="T443" s="100"/>
      <c r="U443" s="100" t="str">
        <f t="array" ref="U443">IF(COUNTA(Y440:DP443)=0,"none",IF($U$2="WAHR",$W$3,Abfrage!$F$4))</f>
        <v>none</v>
      </c>
      <c r="V443" s="100" t="str">
        <f t="array" ref="V443">IF(COUNTA(Y440:DP443)=0,"none",IF($U$2="WAHR",$W$3,Abfrage!$F$4))</f>
        <v>none</v>
      </c>
      <c r="W443" s="100" t="str">
        <f t="array" ref="W443">IF(COUNTA(Y440:DP443)=0,"none",IF($U$2="WAHR",$W$3,Abfrage!$F$4))</f>
        <v>none</v>
      </c>
      <c r="X443" s="109"/>
    </row>
    <row r="444" spans="2:29" thickBot="1">
      <c r="B444" s="75" t="s">
        <v>370</v>
      </c>
      <c r="C444" s="76">
        <v>1000151117</v>
      </c>
      <c r="D444" s="75" t="s">
        <v>169</v>
      </c>
      <c r="E444" s="75" t="s">
        <v>125</v>
      </c>
      <c r="F444" s="75" t="s">
        <v>371</v>
      </c>
      <c r="G444" s="75" t="s">
        <v>371</v>
      </c>
      <c r="H444" s="75" t="e">
        <v>#N/A</v>
      </c>
      <c r="I444" s="75" t="s">
        <v>319</v>
      </c>
      <c r="J444" s="75" t="s">
        <v>372</v>
      </c>
      <c r="K444" s="75" t="s">
        <v>306</v>
      </c>
      <c r="L444" s="75" t="s">
        <v>306</v>
      </c>
      <c r="M444" s="75" t="s">
        <v>306</v>
      </c>
      <c r="N444" s="75" t="s">
        <v>306</v>
      </c>
      <c r="O444" s="75" t="s">
        <v>306</v>
      </c>
      <c r="P444" s="76" t="s">
        <v>306</v>
      </c>
      <c r="Q444" s="216"/>
      <c r="R444" s="77" t="str">
        <f t="shared" ref="R444" si="534">IF(COUNTA(Y444:DP447)=0,"01.01.1900",INDEX(Y444:DP444,MATCH(R445,Y445:DP445,0)))</f>
        <v>01.01.1900</v>
      </c>
      <c r="S444" s="78" t="str">
        <f t="shared" ref="S444" si="535">IF(COUNTA(Y444:DP447)=0,"01.01.1900",MAX(Y444:DP444))</f>
        <v>01.01.1900</v>
      </c>
      <c r="T444" s="79"/>
      <c r="U444" s="80" t="str">
        <f t="array" ref="U444">IF(COUNTA(Y444:DP447)=0,"01.01.1900",IF(ISERROR(HLOOKUP(U447,Y447:DP447,1,FALSE)),"01.01.1900",INDEX(Y444:DP444,MATCH(U445&amp;U447,Y445:DP445&amp;Y447:DP447,0))))</f>
        <v>01.01.1900</v>
      </c>
      <c r="V444" s="81" t="str">
        <f t="shared" ref="V444" si="536">IF(COUNTA(Y444:DP447)=0,"01.01.1900",_xlfn.MAXIFS(Y444:DP444,Y447:DP447,V447))</f>
        <v>01.01.1900</v>
      </c>
      <c r="W444" s="82"/>
      <c r="X444" s="106"/>
    </row>
    <row r="445" spans="2:29" thickBot="1">
      <c r="B445" s="83"/>
      <c r="C445" s="84"/>
      <c r="D445" s="83"/>
      <c r="E445" s="83"/>
      <c r="F445" s="83"/>
      <c r="G445" s="83"/>
      <c r="H445" s="83"/>
      <c r="I445" s="83"/>
      <c r="J445" s="83"/>
      <c r="K445" s="83"/>
      <c r="L445" s="83"/>
      <c r="M445" s="83"/>
      <c r="N445" s="83"/>
      <c r="O445" s="83"/>
      <c r="P445" s="84"/>
      <c r="Q445" s="217"/>
      <c r="R445" s="85">
        <f t="shared" ref="R445" si="537">IF(COUNTA(Y444:DP447)=0,0,MIN(Y445:DP445))</f>
        <v>0</v>
      </c>
      <c r="S445" s="86">
        <f t="shared" ref="S445" si="538">IF(COUNTA(Y444:DP447)=0,0,HLOOKUP(S444,Y444:DP447,2,FALSE))</f>
        <v>0</v>
      </c>
      <c r="T445" s="87">
        <f t="shared" ref="T445" si="539">IF(COUNTA(Y444:DP447)=0,0,AVERAGE(Y445:DP445))</f>
        <v>0</v>
      </c>
      <c r="U445" s="88">
        <f t="shared" ref="U445" si="540">IF(COUNTA(Y444:DP447)=0,0,_xlfn.MINIFS(Y445:DP445,Y447:DP447,U447))</f>
        <v>0</v>
      </c>
      <c r="V445" s="89">
        <f t="array" ref="V445">IF(COUNTA(Y444:DP447)=0,0,IF(ISERROR(HLOOKUP(V447,Y447:DP447,1,FALSE)),0,INDEX(Y445:DP445,MATCH(V444&amp;V447,Y444:DP444&amp;Y447:DP447,0))))</f>
        <v>0</v>
      </c>
      <c r="W445" s="90">
        <f t="array" ref="W445">IF(COUNTA(Y444:DP447)=0,0,IF(ISERROR(HLOOKUP(W447,Y447:DP447,1,FALSE)),0,AVERAGEIF(Y447:DP447,$W447,Y445:DP445)))</f>
        <v>0</v>
      </c>
      <c r="X445" s="107"/>
    </row>
    <row r="446" spans="2:29" thickBot="1">
      <c r="B446" s="83"/>
      <c r="C446" s="84"/>
      <c r="D446" s="83"/>
      <c r="E446" s="83"/>
      <c r="F446" s="83"/>
      <c r="G446" s="83"/>
      <c r="H446" s="83"/>
      <c r="I446" s="83"/>
      <c r="J446" s="83"/>
      <c r="K446" s="83"/>
      <c r="L446" s="83"/>
      <c r="M446" s="83"/>
      <c r="N446" s="83"/>
      <c r="O446" s="83"/>
      <c r="P446" s="84"/>
      <c r="Q446" s="217"/>
      <c r="R446" s="91">
        <f t="shared" ref="R446" si="541">IF(COUNTA(Y444:DP447)=0,0,HLOOKUP(R445,Y445:DP447,2,FALSE))</f>
        <v>0</v>
      </c>
      <c r="S446" s="92">
        <f t="shared" ref="S446" si="542">IF(COUNTA(Y444:DP447)=0,0,HLOOKUP(S444,Y444:DP447,3,FALSE))</f>
        <v>0</v>
      </c>
      <c r="T446" s="93"/>
      <c r="U446" s="94">
        <f t="array" ref="U446">IF(COUNTA(Y444:DP447)=0,0,IF(ISERROR(HLOOKUP(U447,Y447:DP447,1,FALSE)),0,INDEX(Y446:DP446,MATCH(U445&amp;U447,Y445:DP445&amp;Y447:DP447,0))))</f>
        <v>0</v>
      </c>
      <c r="V446" s="94">
        <f t="array" ref="V446">IF(COUNTA(Y444:DP447)=0,0,IF(ISERROR(HLOOKUP(V447,Y447:DP447,1,FALSE)),0,INDEX(Y446:DP446,MATCH(V445&amp;V447,Y445:DP445&amp;Y447:DP447,0))))</f>
        <v>0</v>
      </c>
      <c r="W446" s="95"/>
      <c r="X446" s="108"/>
    </row>
    <row r="447" spans="2:29" ht="13.9" thickBot="1">
      <c r="B447" s="96"/>
      <c r="C447" s="97"/>
      <c r="D447" s="96"/>
      <c r="E447" s="96"/>
      <c r="F447" s="96"/>
      <c r="G447" s="96"/>
      <c r="H447" s="96"/>
      <c r="I447" s="96"/>
      <c r="J447" s="96"/>
      <c r="K447" s="96"/>
      <c r="L447" s="96"/>
      <c r="M447" s="96"/>
      <c r="N447" s="96"/>
      <c r="O447" s="96"/>
      <c r="P447" s="97"/>
      <c r="Q447" s="218"/>
      <c r="R447" s="98" t="str">
        <f t="shared" ref="R447" si="543">IF(COUNTA(Y444:DP447)=0,"none",HLOOKUP(R445,Y445:DP447,3,FALSE))</f>
        <v>none</v>
      </c>
      <c r="S447" s="99" t="str">
        <f t="shared" ref="S447" si="544">IF(COUNTA(Y444:DP447)=0,"none",HLOOKUP(S444,Y444:DP447,4,FALSE))</f>
        <v>none</v>
      </c>
      <c r="T447" s="100"/>
      <c r="U447" s="100" t="str">
        <f t="array" ref="U447">IF(COUNTA(Y444:DP447)=0,"none",IF($U$2="WAHR",$W$3,Abfrage!$F$4))</f>
        <v>none</v>
      </c>
      <c r="V447" s="100" t="str">
        <f t="array" ref="V447">IF(COUNTA(Y444:DP447)=0,"none",IF($U$2="WAHR",$W$3,Abfrage!$F$4))</f>
        <v>none</v>
      </c>
      <c r="W447" s="100" t="str">
        <f t="array" ref="W447">IF(COUNTA(Y444:DP447)=0,"none",IF($U$2="WAHR",$W$3,Abfrage!$F$4))</f>
        <v>none</v>
      </c>
      <c r="X447" s="109"/>
    </row>
    <row r="448" spans="2:29" thickBot="1">
      <c r="B448" s="75" t="s">
        <v>373</v>
      </c>
      <c r="C448" s="76">
        <v>1000161431</v>
      </c>
      <c r="D448" s="75" t="s">
        <v>95</v>
      </c>
      <c r="E448" s="75" t="s">
        <v>90</v>
      </c>
      <c r="F448" s="75" t="s">
        <v>122</v>
      </c>
      <c r="G448" s="75" t="s">
        <v>122</v>
      </c>
      <c r="H448" s="75" t="s">
        <v>40</v>
      </c>
      <c r="I448" s="75" t="s">
        <v>41</v>
      </c>
      <c r="J448" s="75" t="s">
        <v>374</v>
      </c>
      <c r="K448" s="75" t="s">
        <v>306</v>
      </c>
      <c r="L448" s="75" t="s">
        <v>306</v>
      </c>
      <c r="M448" s="75" t="s">
        <v>306</v>
      </c>
      <c r="N448" s="75" t="s">
        <v>327</v>
      </c>
      <c r="O448" s="75" t="s">
        <v>375</v>
      </c>
      <c r="P448" s="76" t="s">
        <v>306</v>
      </c>
      <c r="Q448" s="216"/>
      <c r="R448" s="77">
        <f t="shared" ref="R448" si="545">IF(COUNTA(Y448:DP451)=0,"01.01.1900",INDEX(Y448:DP448,MATCH(R449,Y449:DP449,0)))</f>
        <v>45671</v>
      </c>
      <c r="S448" s="78">
        <f t="shared" ref="S448" si="546">IF(COUNTA(Y448:DP451)=0,"01.01.1900",MAX(Y448:DP448))</f>
        <v>45671</v>
      </c>
      <c r="T448" s="79"/>
      <c r="U448" s="80" t="str">
        <f t="array" ref="U448">IF(COUNTA(Y448:DP451)=0,"01.01.1900",IF(ISERROR(HLOOKUP(U451,Y451:DP451,1,FALSE)),"01.01.1900",INDEX(Y448:DP448,MATCH(U449&amp;U451,Y449:DP449&amp;Y451:DP451,0))))</f>
        <v>01.01.1900</v>
      </c>
      <c r="V448" s="81">
        <f t="shared" ref="V448" si="547">IF(COUNTA(Y448:DP451)=0,"01.01.1900",_xlfn.MAXIFS(Y448:DP448,Y451:DP451,V451))</f>
        <v>0</v>
      </c>
      <c r="W448" s="82"/>
      <c r="X448" s="106"/>
      <c r="Y448" s="141">
        <v>44501</v>
      </c>
      <c r="Z448" s="141">
        <v>44965</v>
      </c>
      <c r="AA448" s="141">
        <v>44965</v>
      </c>
      <c r="AB448" s="141">
        <v>45462</v>
      </c>
      <c r="AC448" s="141">
        <v>45671</v>
      </c>
    </row>
    <row r="449" spans="2:29" thickBot="1">
      <c r="B449" s="83"/>
      <c r="C449" s="84"/>
      <c r="D449" s="83"/>
      <c r="E449" s="83"/>
      <c r="F449" s="83"/>
      <c r="G449" s="83"/>
      <c r="H449" s="83"/>
      <c r="I449" s="83"/>
      <c r="J449" s="83"/>
      <c r="K449" s="83"/>
      <c r="L449" s="83"/>
      <c r="M449" s="83"/>
      <c r="N449" s="83"/>
      <c r="O449" s="83"/>
      <c r="P449" s="84"/>
      <c r="Q449" s="217"/>
      <c r="R449" s="85">
        <f t="shared" ref="R449" si="548">IF(COUNTA(Y448:DP451)=0,0,MIN(Y449:DP449))</f>
        <v>3.1640000000000001E-2</v>
      </c>
      <c r="S449" s="86">
        <f t="shared" ref="S449" si="549">IF(COUNTA(Y448:DP451)=0,0,HLOOKUP(S448,Y448:DP451,2,FALSE))</f>
        <v>3.1640000000000001E-2</v>
      </c>
      <c r="T449" s="87">
        <f t="shared" ref="T449" si="550">IF(COUNTA(Y448:DP451)=0,0,AVERAGE(Y449:DP449))</f>
        <v>4.4928000000000003E-2</v>
      </c>
      <c r="U449" s="88">
        <f t="shared" ref="U449" si="551">IF(COUNTA(Y448:DP451)=0,0,_xlfn.MINIFS(Y449:DP449,Y451:DP451,U451))</f>
        <v>0</v>
      </c>
      <c r="V449" s="89">
        <f t="array" ref="V449">IF(COUNTA(Y448:DP451)=0,0,IF(ISERROR(HLOOKUP(V451,Y451:DP451,1,FALSE)),0,INDEX(Y449:DP449,MATCH(V448&amp;V451,Y448:DP448&amp;Y451:DP451,0))))</f>
        <v>0</v>
      </c>
      <c r="W449" s="90">
        <f t="array" ref="W449">IF(COUNTA(Y448:DP451)=0,0,IF(ISERROR(HLOOKUP(W451,Y451:DP451,1,FALSE)),0,AVERAGEIF(Y451:DP451,$W451,Y449:DP449)))</f>
        <v>0</v>
      </c>
      <c r="X449" s="107"/>
      <c r="Y449" s="142">
        <v>5.4400000000000004E-2</v>
      </c>
      <c r="Z449" s="142">
        <v>4.5499999999999999E-2</v>
      </c>
      <c r="AA449" s="142">
        <v>4.5499999999999999E-2</v>
      </c>
      <c r="AB449" s="142">
        <v>4.7600000000000003E-2</v>
      </c>
      <c r="AC449" s="142">
        <v>3.1640000000000001E-2</v>
      </c>
    </row>
    <row r="450" spans="2:29" thickBot="1">
      <c r="B450" s="83"/>
      <c r="C450" s="84"/>
      <c r="D450" s="83"/>
      <c r="E450" s="83"/>
      <c r="F450" s="83"/>
      <c r="G450" s="83"/>
      <c r="H450" s="83"/>
      <c r="I450" s="83"/>
      <c r="J450" s="83"/>
      <c r="K450" s="83"/>
      <c r="L450" s="83"/>
      <c r="M450" s="83"/>
      <c r="N450" s="83"/>
      <c r="O450" s="83"/>
      <c r="P450" s="84"/>
      <c r="Q450" s="217"/>
      <c r="R450" s="91">
        <f t="shared" ref="R450" si="552">IF(COUNTA(Y448:DP451)=0,0,HLOOKUP(R449,Y449:DP451,2,FALSE))</f>
        <v>0</v>
      </c>
      <c r="S450" s="92">
        <f t="shared" ref="S450" si="553">IF(COUNTA(Y448:DP451)=0,0,HLOOKUP(S448,Y448:DP451,3,FALSE))</f>
        <v>0</v>
      </c>
      <c r="T450" s="93"/>
      <c r="U450" s="94">
        <f t="array" ref="U450">IF(COUNTA(Y448:DP451)=0,0,IF(ISERROR(HLOOKUP(U451,Y451:DP451,1,FALSE)),0,INDEX(Y450:DP450,MATCH(U449&amp;U451,Y449:DP449&amp;Y451:DP451,0))))</f>
        <v>0</v>
      </c>
      <c r="V450" s="94">
        <f t="array" ref="V450">IF(COUNTA(Y448:DP451)=0,0,IF(ISERROR(HLOOKUP(V451,Y451:DP451,1,FALSE)),0,INDEX(Y450:DP450,MATCH(V449&amp;V451,Y449:DP449&amp;Y451:DP451,0))))</f>
        <v>0</v>
      </c>
      <c r="W450" s="95"/>
      <c r="X450" s="108"/>
      <c r="Y450" s="143">
        <v>1000</v>
      </c>
      <c r="Z450" s="143">
        <v>1000</v>
      </c>
      <c r="AA450" s="143">
        <v>1000</v>
      </c>
      <c r="AB450" s="143">
        <v>1000</v>
      </c>
      <c r="AC450" s="143">
        <v>0</v>
      </c>
    </row>
    <row r="451" spans="2:29" ht="13.9" thickBot="1">
      <c r="B451" s="96"/>
      <c r="C451" s="97"/>
      <c r="D451" s="96"/>
      <c r="E451" s="96"/>
      <c r="F451" s="96"/>
      <c r="G451" s="96"/>
      <c r="H451" s="96"/>
      <c r="I451" s="96"/>
      <c r="J451" s="96"/>
      <c r="K451" s="96"/>
      <c r="L451" s="96"/>
      <c r="M451" s="96"/>
      <c r="N451" s="96"/>
      <c r="O451" s="96"/>
      <c r="P451" s="97"/>
      <c r="Q451" s="218"/>
      <c r="R451" s="98" t="str">
        <f t="shared" ref="R451" si="554">IF(COUNTA(Y448:DP451)=0,"none",HLOOKUP(R449,Y449:DP451,3,FALSE))</f>
        <v>ECI</v>
      </c>
      <c r="S451" s="99" t="str">
        <f t="shared" ref="S451" si="555">IF(COUNTA(Y448:DP451)=0,"none",HLOOKUP(S448,Y448:DP451,4,FALSE))</f>
        <v>ECI</v>
      </c>
      <c r="T451" s="100"/>
      <c r="U451" s="100">
        <f t="array" ref="U451">IF(COUNTA(Y448:DP451)=0,"none",IF($U$2="WAHR",$W$3,Abfrage!$F$4))</f>
        <v>0</v>
      </c>
      <c r="V451" s="100">
        <f t="array" ref="V451">IF(COUNTA(Y448:DP451)=0,"none",IF($U$2="WAHR",$W$3,Abfrage!$F$4))</f>
        <v>0</v>
      </c>
      <c r="W451" s="100">
        <f t="array" ref="W451">IF(COUNTA(Y448:DP451)=0,"none",IF($U$2="WAHR",$W$3,Abfrage!$F$4))</f>
        <v>0</v>
      </c>
      <c r="X451" s="109"/>
      <c r="Y451" s="144" t="s">
        <v>354</v>
      </c>
      <c r="Z451" s="144" t="s">
        <v>43</v>
      </c>
      <c r="AA451" s="144" t="s">
        <v>43</v>
      </c>
      <c r="AB451" s="144" t="s">
        <v>43</v>
      </c>
      <c r="AC451" s="144" t="s">
        <v>101</v>
      </c>
    </row>
    <row r="452" spans="2:29" thickBot="1">
      <c r="B452" s="75" t="s">
        <v>376</v>
      </c>
      <c r="C452" s="76">
        <v>1000167178</v>
      </c>
      <c r="D452" s="75" t="s">
        <v>95</v>
      </c>
      <c r="E452" s="75" t="s">
        <v>96</v>
      </c>
      <c r="F452" s="75" t="s">
        <v>97</v>
      </c>
      <c r="G452" s="75" t="s">
        <v>97</v>
      </c>
      <c r="H452" s="75" t="e">
        <v>#N/A</v>
      </c>
      <c r="I452" s="75" t="s">
        <v>377</v>
      </c>
      <c r="J452" s="75" t="s">
        <v>378</v>
      </c>
      <c r="K452" s="75" t="s">
        <v>306</v>
      </c>
      <c r="L452" s="75" t="s">
        <v>306</v>
      </c>
      <c r="M452" s="75" t="s">
        <v>313</v>
      </c>
      <c r="N452" s="75" t="s">
        <v>360</v>
      </c>
      <c r="O452" s="75" t="s">
        <v>315</v>
      </c>
      <c r="P452" s="76" t="s">
        <v>306</v>
      </c>
      <c r="Q452" s="216"/>
      <c r="R452" s="77" t="str">
        <f t="shared" ref="R452" si="556">IF(COUNTA(Y452:DP455)=0,"01.01.1900",INDEX(Y452:DP452,MATCH(R453,Y453:DP453,0)))</f>
        <v>01.01.1900</v>
      </c>
      <c r="S452" s="78" t="str">
        <f t="shared" ref="S452" si="557">IF(COUNTA(Y452:DP455)=0,"01.01.1900",MAX(Y452:DP452))</f>
        <v>01.01.1900</v>
      </c>
      <c r="T452" s="79"/>
      <c r="U452" s="80" t="str">
        <f t="array" ref="U452">IF(COUNTA(Y452:DP455)=0,"01.01.1900",IF(ISERROR(HLOOKUP(U455,Y455:DP455,1,FALSE)),"01.01.1900",INDEX(Y452:DP452,MATCH(U453&amp;U455,Y453:DP453&amp;Y455:DP455,0))))</f>
        <v>01.01.1900</v>
      </c>
      <c r="V452" s="81" t="str">
        <f t="shared" ref="V452" si="558">IF(COUNTA(Y452:DP455)=0,"01.01.1900",_xlfn.MAXIFS(Y452:DP452,Y455:DP455,V455))</f>
        <v>01.01.1900</v>
      </c>
      <c r="W452" s="82"/>
      <c r="X452" s="106"/>
    </row>
    <row r="453" spans="2:29" thickBot="1">
      <c r="B453" s="83"/>
      <c r="C453" s="84"/>
      <c r="D453" s="83"/>
      <c r="E453" s="83"/>
      <c r="F453" s="83"/>
      <c r="G453" s="83"/>
      <c r="H453" s="83"/>
      <c r="I453" s="83"/>
      <c r="J453" s="83"/>
      <c r="K453" s="83"/>
      <c r="L453" s="83"/>
      <c r="M453" s="83"/>
      <c r="N453" s="83"/>
      <c r="O453" s="83"/>
      <c r="P453" s="84"/>
      <c r="Q453" s="217"/>
      <c r="R453" s="85">
        <f t="shared" ref="R453" si="559">IF(COUNTA(Y452:DP455)=0,0,MIN(Y453:DP453))</f>
        <v>0</v>
      </c>
      <c r="S453" s="86">
        <f t="shared" ref="S453" si="560">IF(COUNTA(Y452:DP455)=0,0,HLOOKUP(S452,Y452:DP455,2,FALSE))</f>
        <v>0</v>
      </c>
      <c r="T453" s="87">
        <f t="shared" ref="T453" si="561">IF(COUNTA(Y452:DP455)=0,0,AVERAGE(Y453:DP453))</f>
        <v>0</v>
      </c>
      <c r="U453" s="88">
        <f t="shared" ref="U453" si="562">IF(COUNTA(Y452:DP455)=0,0,_xlfn.MINIFS(Y453:DP453,Y455:DP455,U455))</f>
        <v>0</v>
      </c>
      <c r="V453" s="89">
        <f t="array" ref="V453">IF(COUNTA(Y452:DP455)=0,0,IF(ISERROR(HLOOKUP(V455,Y455:DP455,1,FALSE)),0,INDEX(Y453:DP453,MATCH(V452&amp;V455,Y452:DP452&amp;Y455:DP455,0))))</f>
        <v>0</v>
      </c>
      <c r="W453" s="90">
        <f t="array" ref="W453">IF(COUNTA(Y452:DP455)=0,0,IF(ISERROR(HLOOKUP(W455,Y455:DP455,1,FALSE)),0,AVERAGEIF(Y455:DP455,$W455,Y453:DP453)))</f>
        <v>0</v>
      </c>
      <c r="X453" s="107"/>
    </row>
    <row r="454" spans="2:29" thickBot="1">
      <c r="B454" s="83"/>
      <c r="C454" s="84"/>
      <c r="D454" s="83"/>
      <c r="E454" s="83"/>
      <c r="F454" s="83"/>
      <c r="G454" s="83"/>
      <c r="H454" s="83"/>
      <c r="I454" s="83"/>
      <c r="J454" s="83"/>
      <c r="K454" s="83"/>
      <c r="L454" s="83"/>
      <c r="M454" s="83"/>
      <c r="N454" s="83"/>
      <c r="O454" s="83"/>
      <c r="P454" s="84"/>
      <c r="Q454" s="217"/>
      <c r="R454" s="91">
        <f t="shared" ref="R454" si="563">IF(COUNTA(Y452:DP455)=0,0,HLOOKUP(R453,Y453:DP455,2,FALSE))</f>
        <v>0</v>
      </c>
      <c r="S454" s="92">
        <f t="shared" ref="S454" si="564">IF(COUNTA(Y452:DP455)=0,0,HLOOKUP(S452,Y452:DP455,3,FALSE))</f>
        <v>0</v>
      </c>
      <c r="T454" s="93"/>
      <c r="U454" s="94">
        <f t="array" ref="U454">IF(COUNTA(Y452:DP455)=0,0,IF(ISERROR(HLOOKUP(U455,Y455:DP455,1,FALSE)),0,INDEX(Y454:DP454,MATCH(U453&amp;U455,Y453:DP453&amp;Y455:DP455,0))))</f>
        <v>0</v>
      </c>
      <c r="V454" s="94">
        <f t="array" ref="V454">IF(COUNTA(Y452:DP455)=0,0,IF(ISERROR(HLOOKUP(V455,Y455:DP455,1,FALSE)),0,INDEX(Y454:DP454,MATCH(V453&amp;V455,Y453:DP453&amp;Y455:DP455,0))))</f>
        <v>0</v>
      </c>
      <c r="W454" s="95"/>
      <c r="X454" s="108"/>
    </row>
    <row r="455" spans="2:29" ht="13.9" thickBot="1">
      <c r="B455" s="96"/>
      <c r="C455" s="97"/>
      <c r="D455" s="96"/>
      <c r="E455" s="96"/>
      <c r="F455" s="96"/>
      <c r="G455" s="96"/>
      <c r="H455" s="96"/>
      <c r="I455" s="96"/>
      <c r="J455" s="96"/>
      <c r="K455" s="96"/>
      <c r="L455" s="96"/>
      <c r="M455" s="96"/>
      <c r="N455" s="96"/>
      <c r="O455" s="96"/>
      <c r="P455" s="97"/>
      <c r="Q455" s="218"/>
      <c r="R455" s="98" t="str">
        <f t="shared" ref="R455" si="565">IF(COUNTA(Y452:DP455)=0,"none",HLOOKUP(R453,Y453:DP455,3,FALSE))</f>
        <v>none</v>
      </c>
      <c r="S455" s="99" t="str">
        <f t="shared" ref="S455" si="566">IF(COUNTA(Y452:DP455)=0,"none",HLOOKUP(S452,Y452:DP455,4,FALSE))</f>
        <v>none</v>
      </c>
      <c r="T455" s="100"/>
      <c r="U455" s="100" t="str">
        <f t="array" ref="U455">IF(COUNTA(Y452:DP455)=0,"none",IF($U$2="WAHR",$W$3,Abfrage!$F$4))</f>
        <v>none</v>
      </c>
      <c r="V455" s="100" t="str">
        <f t="array" ref="V455">IF(COUNTA(Y452:DP455)=0,"none",IF($U$2="WAHR",$W$3,Abfrage!$F$4))</f>
        <v>none</v>
      </c>
      <c r="W455" s="100" t="str">
        <f t="array" ref="W455">IF(COUNTA(Y452:DP455)=0,"none",IF($U$2="WAHR",$W$3,Abfrage!$F$4))</f>
        <v>none</v>
      </c>
      <c r="X455" s="109"/>
    </row>
    <row r="456" spans="2:29" thickBot="1">
      <c r="B456" s="75" t="s">
        <v>379</v>
      </c>
      <c r="C456" s="76">
        <v>1000167181</v>
      </c>
      <c r="D456" s="75" t="s">
        <v>95</v>
      </c>
      <c r="E456" s="75" t="s">
        <v>96</v>
      </c>
      <c r="F456" s="75" t="s">
        <v>103</v>
      </c>
      <c r="G456" s="75" t="s">
        <v>380</v>
      </c>
      <c r="H456" s="75" t="e">
        <v>#N/A</v>
      </c>
      <c r="I456" s="75" t="s">
        <v>377</v>
      </c>
      <c r="J456" s="75" t="s">
        <v>381</v>
      </c>
      <c r="K456" s="75" t="s">
        <v>306</v>
      </c>
      <c r="L456" s="75" t="s">
        <v>306</v>
      </c>
      <c r="M456" s="75" t="s">
        <v>306</v>
      </c>
      <c r="N456" s="75" t="s">
        <v>306</v>
      </c>
      <c r="O456" s="75" t="s">
        <v>306</v>
      </c>
      <c r="P456" s="76" t="s">
        <v>306</v>
      </c>
      <c r="Q456" s="216"/>
      <c r="R456" s="77" t="str">
        <f t="shared" ref="R456" si="567">IF(COUNTA(Y456:DP459)=0,"01.01.1900",INDEX(Y456:DP456,MATCH(R457,Y457:DP457,0)))</f>
        <v>01.01.1900</v>
      </c>
      <c r="S456" s="78" t="str">
        <f t="shared" ref="S456" si="568">IF(COUNTA(Y456:DP459)=0,"01.01.1900",MAX(Y456:DP456))</f>
        <v>01.01.1900</v>
      </c>
      <c r="T456" s="79"/>
      <c r="U456" s="80" t="str">
        <f t="array" ref="U456">IF(COUNTA(Y456:DP459)=0,"01.01.1900",IF(ISERROR(HLOOKUP(U459,Y459:DP459,1,FALSE)),"01.01.1900",INDEX(Y456:DP456,MATCH(U457&amp;U459,Y457:DP457&amp;Y459:DP459,0))))</f>
        <v>01.01.1900</v>
      </c>
      <c r="V456" s="81" t="str">
        <f t="shared" ref="V456" si="569">IF(COUNTA(Y456:DP459)=0,"01.01.1900",_xlfn.MAXIFS(Y456:DP456,Y459:DP459,V459))</f>
        <v>01.01.1900</v>
      </c>
      <c r="W456" s="82"/>
      <c r="X456" s="106"/>
    </row>
    <row r="457" spans="2:29" thickBot="1">
      <c r="B457" s="83"/>
      <c r="C457" s="84"/>
      <c r="D457" s="83"/>
      <c r="E457" s="83"/>
      <c r="F457" s="83"/>
      <c r="G457" s="83"/>
      <c r="H457" s="83"/>
      <c r="I457" s="83"/>
      <c r="J457" s="83"/>
      <c r="K457" s="83"/>
      <c r="L457" s="83"/>
      <c r="M457" s="83"/>
      <c r="N457" s="83"/>
      <c r="O457" s="83"/>
      <c r="P457" s="84"/>
      <c r="Q457" s="217"/>
      <c r="R457" s="85">
        <f t="shared" ref="R457" si="570">IF(COUNTA(Y456:DP459)=0,0,MIN(Y457:DP457))</f>
        <v>0</v>
      </c>
      <c r="S457" s="86">
        <f t="shared" ref="S457" si="571">IF(COUNTA(Y456:DP459)=0,0,HLOOKUP(S456,Y456:DP459,2,FALSE))</f>
        <v>0</v>
      </c>
      <c r="T457" s="87">
        <f t="shared" ref="T457" si="572">IF(COUNTA(Y456:DP459)=0,0,AVERAGE(Y457:DP457))</f>
        <v>0</v>
      </c>
      <c r="U457" s="88">
        <f t="shared" ref="U457" si="573">IF(COUNTA(Y456:DP459)=0,0,_xlfn.MINIFS(Y457:DP457,Y459:DP459,U459))</f>
        <v>0</v>
      </c>
      <c r="V457" s="89">
        <f t="array" ref="V457">IF(COUNTA(Y456:DP459)=0,0,IF(ISERROR(HLOOKUP(V459,Y459:DP459,1,FALSE)),0,INDEX(Y457:DP457,MATCH(V456&amp;V459,Y456:DP456&amp;Y459:DP459,0))))</f>
        <v>0</v>
      </c>
      <c r="W457" s="90">
        <f t="array" ref="W457">IF(COUNTA(Y456:DP459)=0,0,IF(ISERROR(HLOOKUP(W459,Y459:DP459,1,FALSE)),0,AVERAGEIF(Y459:DP459,$W459,Y457:DP457)))</f>
        <v>0</v>
      </c>
      <c r="X457" s="107"/>
    </row>
    <row r="458" spans="2:29" thickBot="1">
      <c r="B458" s="83"/>
      <c r="C458" s="84"/>
      <c r="D458" s="83"/>
      <c r="E458" s="83"/>
      <c r="F458" s="83"/>
      <c r="G458" s="83"/>
      <c r="H458" s="83"/>
      <c r="I458" s="83"/>
      <c r="J458" s="83"/>
      <c r="K458" s="83"/>
      <c r="L458" s="83"/>
      <c r="M458" s="83"/>
      <c r="N458" s="83"/>
      <c r="O458" s="83"/>
      <c r="P458" s="84"/>
      <c r="Q458" s="217"/>
      <c r="R458" s="91">
        <f t="shared" ref="R458" si="574">IF(COUNTA(Y456:DP459)=0,0,HLOOKUP(R457,Y457:DP459,2,FALSE))</f>
        <v>0</v>
      </c>
      <c r="S458" s="92">
        <f t="shared" ref="S458" si="575">IF(COUNTA(Y456:DP459)=0,0,HLOOKUP(S456,Y456:DP459,3,FALSE))</f>
        <v>0</v>
      </c>
      <c r="T458" s="93"/>
      <c r="U458" s="94">
        <f t="array" ref="U458">IF(COUNTA(Y456:DP459)=0,0,IF(ISERROR(HLOOKUP(U459,Y459:DP459,1,FALSE)),0,INDEX(Y458:DP458,MATCH(U457&amp;U459,Y457:DP457&amp;Y459:DP459,0))))</f>
        <v>0</v>
      </c>
      <c r="V458" s="94">
        <f t="array" ref="V458">IF(COUNTA(Y456:DP459)=0,0,IF(ISERROR(HLOOKUP(V459,Y459:DP459,1,FALSE)),0,INDEX(Y458:DP458,MATCH(V457&amp;V459,Y457:DP457&amp;Y459:DP459,0))))</f>
        <v>0</v>
      </c>
      <c r="W458" s="95"/>
      <c r="X458" s="108"/>
    </row>
    <row r="459" spans="2:29" ht="13.9" thickBot="1">
      <c r="B459" s="96"/>
      <c r="C459" s="97"/>
      <c r="D459" s="96"/>
      <c r="E459" s="96"/>
      <c r="F459" s="96"/>
      <c r="G459" s="96"/>
      <c r="H459" s="96"/>
      <c r="I459" s="96"/>
      <c r="J459" s="96"/>
      <c r="K459" s="96"/>
      <c r="L459" s="96"/>
      <c r="M459" s="96"/>
      <c r="N459" s="96"/>
      <c r="O459" s="96"/>
      <c r="P459" s="97"/>
      <c r="Q459" s="218"/>
      <c r="R459" s="98" t="str">
        <f t="shared" ref="R459" si="576">IF(COUNTA(Y456:DP459)=0,"none",HLOOKUP(R457,Y457:DP459,3,FALSE))</f>
        <v>none</v>
      </c>
      <c r="S459" s="99" t="str">
        <f t="shared" ref="S459" si="577">IF(COUNTA(Y456:DP459)=0,"none",HLOOKUP(S456,Y456:DP459,4,FALSE))</f>
        <v>none</v>
      </c>
      <c r="T459" s="100"/>
      <c r="U459" s="100" t="str">
        <f t="array" ref="U459">IF(COUNTA(Y456:DP459)=0,"none",IF($U$2="WAHR",$W$3,Abfrage!$F$4))</f>
        <v>none</v>
      </c>
      <c r="V459" s="100" t="str">
        <f t="array" ref="V459">IF(COUNTA(Y456:DP459)=0,"none",IF($U$2="WAHR",$W$3,Abfrage!$F$4))</f>
        <v>none</v>
      </c>
      <c r="W459" s="100" t="str">
        <f t="array" ref="W459">IF(COUNTA(Y456:DP459)=0,"none",IF($U$2="WAHR",$W$3,Abfrage!$F$4))</f>
        <v>none</v>
      </c>
      <c r="X459" s="109"/>
    </row>
    <row r="460" spans="2:29" thickBot="1">
      <c r="B460" s="75" t="s">
        <v>382</v>
      </c>
      <c r="C460" s="76">
        <v>1000167237</v>
      </c>
      <c r="D460" s="75" t="s">
        <v>95</v>
      </c>
      <c r="E460" s="75" t="s">
        <v>148</v>
      </c>
      <c r="F460" s="75" t="s">
        <v>96</v>
      </c>
      <c r="G460" s="75" t="s">
        <v>96</v>
      </c>
      <c r="H460" s="75" t="s">
        <v>50</v>
      </c>
      <c r="I460" s="75" t="s">
        <v>377</v>
      </c>
      <c r="J460" s="75" t="s">
        <v>383</v>
      </c>
      <c r="K460" s="75" t="s">
        <v>353</v>
      </c>
      <c r="L460" s="75" t="s">
        <v>326</v>
      </c>
      <c r="M460" s="75" t="s">
        <v>313</v>
      </c>
      <c r="N460" s="75" t="s">
        <v>306</v>
      </c>
      <c r="O460" s="75" t="s">
        <v>306</v>
      </c>
      <c r="P460" s="76" t="s">
        <v>306</v>
      </c>
      <c r="Q460" s="216"/>
      <c r="R460" s="77">
        <f t="shared" ref="R460" si="578">IF(COUNTA(Y460:DP463)=0,"01.01.1900",INDEX(Y460:DP460,MATCH(R461,Y461:DP461,0)))</f>
        <v>44714</v>
      </c>
      <c r="S460" s="78">
        <f t="shared" ref="S460" si="579">IF(COUNTA(Y460:DP463)=0,"01.01.1900",MAX(Y460:DP460))</f>
        <v>44714</v>
      </c>
      <c r="T460" s="79"/>
      <c r="U460" s="80" t="str">
        <f t="array" ref="U460">IF(COUNTA(Y460:DP463)=0,"01.01.1900",IF(ISERROR(HLOOKUP(U463,Y463:DP463,1,FALSE)),"01.01.1900",INDEX(Y460:DP460,MATCH(U461&amp;U463,Y461:DP461&amp;Y463:DP463,0))))</f>
        <v>01.01.1900</v>
      </c>
      <c r="V460" s="81">
        <f t="shared" ref="V460" si="580">IF(COUNTA(Y460:DP463)=0,"01.01.1900",_xlfn.MAXIFS(Y460:DP460,Y463:DP463,V463))</f>
        <v>0</v>
      </c>
      <c r="W460" s="82"/>
      <c r="X460" s="106"/>
      <c r="Y460" s="141">
        <v>44714</v>
      </c>
      <c r="Z460" s="141">
        <v>44714</v>
      </c>
    </row>
    <row r="461" spans="2:29" thickBot="1">
      <c r="B461" s="83"/>
      <c r="C461" s="84"/>
      <c r="D461" s="83"/>
      <c r="E461" s="83"/>
      <c r="F461" s="83"/>
      <c r="G461" s="83"/>
      <c r="H461" s="83"/>
      <c r="I461" s="83"/>
      <c r="J461" s="83"/>
      <c r="K461" s="83"/>
      <c r="L461" s="83"/>
      <c r="M461" s="83"/>
      <c r="N461" s="83"/>
      <c r="O461" s="83"/>
      <c r="P461" s="84"/>
      <c r="Q461" s="217"/>
      <c r="R461" s="85">
        <f t="shared" ref="R461" si="581">IF(COUNTA(Y460:DP463)=0,0,MIN(Y461:DP461))</f>
        <v>0.09</v>
      </c>
      <c r="S461" s="86">
        <f t="shared" ref="S461" si="582">IF(COUNTA(Y460:DP463)=0,0,HLOOKUP(S460,Y460:DP463,2,FALSE))</f>
        <v>0.09</v>
      </c>
      <c r="T461" s="87">
        <f t="shared" ref="T461" si="583">IF(COUNTA(Y460:DP463)=0,0,AVERAGE(Y461:DP461))</f>
        <v>0.09</v>
      </c>
      <c r="U461" s="88">
        <f t="shared" ref="U461" si="584">IF(COUNTA(Y460:DP463)=0,0,_xlfn.MINIFS(Y461:DP461,Y463:DP463,U463))</f>
        <v>0</v>
      </c>
      <c r="V461" s="89">
        <f t="array" ref="V461">IF(COUNTA(Y460:DP463)=0,0,IF(ISERROR(HLOOKUP(V463,Y463:DP463,1,FALSE)),0,INDEX(Y461:DP461,MATCH(V460&amp;V463,Y460:DP460&amp;Y463:DP463,0))))</f>
        <v>0</v>
      </c>
      <c r="W461" s="90">
        <f t="array" ref="W461">IF(COUNTA(Y460:DP463)=0,0,IF(ISERROR(HLOOKUP(W463,Y463:DP463,1,FALSE)),0,AVERAGEIF(Y463:DP463,$W463,Y461:DP461)))</f>
        <v>0</v>
      </c>
      <c r="X461" s="107"/>
      <c r="Y461" s="142">
        <v>0.09</v>
      </c>
      <c r="Z461" s="142">
        <v>0.09</v>
      </c>
    </row>
    <row r="462" spans="2:29" thickBot="1">
      <c r="B462" s="83"/>
      <c r="C462" s="84"/>
      <c r="D462" s="83"/>
      <c r="E462" s="83"/>
      <c r="F462" s="83"/>
      <c r="G462" s="83"/>
      <c r="H462" s="83"/>
      <c r="I462" s="83"/>
      <c r="J462" s="83"/>
      <c r="K462" s="83"/>
      <c r="L462" s="83"/>
      <c r="M462" s="83"/>
      <c r="N462" s="83"/>
      <c r="O462" s="83"/>
      <c r="P462" s="84"/>
      <c r="Q462" s="217"/>
      <c r="R462" s="91">
        <f t="shared" ref="R462" si="585">IF(COUNTA(Y460:DP463)=0,0,HLOOKUP(R461,Y461:DP463,2,FALSE))</f>
        <v>0</v>
      </c>
      <c r="S462" s="92">
        <f t="shared" ref="S462" si="586">IF(COUNTA(Y460:DP463)=0,0,HLOOKUP(S460,Y460:DP463,3,FALSE))</f>
        <v>0</v>
      </c>
      <c r="T462" s="93"/>
      <c r="U462" s="94">
        <f t="array" ref="U462">IF(COUNTA(Y460:DP463)=0,0,IF(ISERROR(HLOOKUP(U463,Y463:DP463,1,FALSE)),0,INDEX(Y462:DP462,MATCH(U461&amp;U463,Y461:DP461&amp;Y463:DP463,0))))</f>
        <v>0</v>
      </c>
      <c r="V462" s="94">
        <f t="array" ref="V462">IF(COUNTA(Y460:DP463)=0,0,IF(ISERROR(HLOOKUP(V463,Y463:DP463,1,FALSE)),0,INDEX(Y462:DP462,MATCH(V461&amp;V463,Y461:DP461&amp;Y463:DP463,0))))</f>
        <v>0</v>
      </c>
      <c r="W462" s="95"/>
      <c r="X462" s="108"/>
      <c r="Y462" s="143">
        <v>0</v>
      </c>
      <c r="Z462" s="143">
        <v>0</v>
      </c>
    </row>
    <row r="463" spans="2:29" ht="13.9" thickBot="1">
      <c r="B463" s="96"/>
      <c r="C463" s="97"/>
      <c r="D463" s="96"/>
      <c r="E463" s="96"/>
      <c r="F463" s="96"/>
      <c r="G463" s="96"/>
      <c r="H463" s="96"/>
      <c r="I463" s="96"/>
      <c r="J463" s="96"/>
      <c r="K463" s="96"/>
      <c r="L463" s="96"/>
      <c r="M463" s="96"/>
      <c r="N463" s="96"/>
      <c r="O463" s="96"/>
      <c r="P463" s="97"/>
      <c r="Q463" s="218"/>
      <c r="R463" s="98" t="str">
        <f t="shared" ref="R463" si="587">IF(COUNTA(Y460:DP463)=0,"none",HLOOKUP(R461,Y461:DP463,3,FALSE))</f>
        <v>SAP</v>
      </c>
      <c r="S463" s="99" t="str">
        <f t="shared" ref="S463" si="588">IF(COUNTA(Y460:DP463)=0,"none",HLOOKUP(S460,Y460:DP463,4,FALSE))</f>
        <v>SAP</v>
      </c>
      <c r="T463" s="100"/>
      <c r="U463" s="100">
        <f t="array" ref="U463">IF(COUNTA(Y460:DP463)=0,"none",IF($U$2="WAHR",$W$3,Abfrage!$F$4))</f>
        <v>0</v>
      </c>
      <c r="V463" s="100">
        <f t="array" ref="V463">IF(COUNTA(Y460:DP463)=0,"none",IF($U$2="WAHR",$W$3,Abfrage!$F$4))</f>
        <v>0</v>
      </c>
      <c r="W463" s="100">
        <f t="array" ref="W463">IF(COUNTA(Y460:DP463)=0,"none",IF($U$2="WAHR",$W$3,Abfrage!$F$4))</f>
        <v>0</v>
      </c>
      <c r="X463" s="109"/>
      <c r="Y463" s="144" t="s">
        <v>47</v>
      </c>
      <c r="Z463" s="144" t="s">
        <v>47</v>
      </c>
    </row>
    <row r="464" spans="2:29" thickBot="1">
      <c r="B464" s="75" t="s">
        <v>384</v>
      </c>
      <c r="C464" s="76">
        <v>1000170627</v>
      </c>
      <c r="D464" s="75" t="s">
        <v>95</v>
      </c>
      <c r="E464" s="75" t="s">
        <v>175</v>
      </c>
      <c r="F464" s="75" t="s">
        <v>97</v>
      </c>
      <c r="G464" s="75" t="s">
        <v>97</v>
      </c>
      <c r="H464" s="75" t="e">
        <v>#N/A</v>
      </c>
      <c r="I464" s="75" t="s">
        <v>51</v>
      </c>
      <c r="J464" s="75" t="s">
        <v>385</v>
      </c>
      <c r="K464" s="75" t="s">
        <v>306</v>
      </c>
      <c r="L464" s="75" t="s">
        <v>306</v>
      </c>
      <c r="M464" s="75" t="s">
        <v>307</v>
      </c>
      <c r="N464" s="75" t="s">
        <v>339</v>
      </c>
      <c r="O464" s="75" t="s">
        <v>309</v>
      </c>
      <c r="P464" s="76" t="s">
        <v>306</v>
      </c>
      <c r="Q464" s="216"/>
      <c r="R464" s="77" t="str">
        <f t="shared" ref="R464" si="589">IF(COUNTA(Y464:DP467)=0,"01.01.1900",INDEX(Y464:DP464,MATCH(R465,Y465:DP465,0)))</f>
        <v>01.01.1900</v>
      </c>
      <c r="S464" s="78" t="str">
        <f t="shared" ref="S464" si="590">IF(COUNTA(Y464:DP467)=0,"01.01.1900",MAX(Y464:DP464))</f>
        <v>01.01.1900</v>
      </c>
      <c r="T464" s="79"/>
      <c r="U464" s="80" t="str">
        <f t="array" ref="U464">IF(COUNTA(Y464:DP467)=0,"01.01.1900",IF(ISERROR(HLOOKUP(U467,Y467:DP467,1,FALSE)),"01.01.1900",INDEX(Y464:DP464,MATCH(U465&amp;U467,Y465:DP465&amp;Y467:DP467,0))))</f>
        <v>01.01.1900</v>
      </c>
      <c r="V464" s="81" t="str">
        <f t="shared" ref="V464" si="591">IF(COUNTA(Y464:DP467)=0,"01.01.1900",_xlfn.MAXIFS(Y464:DP464,Y467:DP467,V467))</f>
        <v>01.01.1900</v>
      </c>
      <c r="W464" s="82"/>
      <c r="X464" s="106"/>
    </row>
    <row r="465" spans="2:26" thickBot="1">
      <c r="B465" s="83"/>
      <c r="C465" s="84"/>
      <c r="D465" s="83"/>
      <c r="E465" s="83"/>
      <c r="F465" s="83"/>
      <c r="G465" s="83"/>
      <c r="H465" s="83"/>
      <c r="I465" s="83"/>
      <c r="J465" s="83"/>
      <c r="K465" s="83"/>
      <c r="L465" s="83"/>
      <c r="M465" s="83"/>
      <c r="N465" s="83"/>
      <c r="O465" s="83"/>
      <c r="P465" s="84"/>
      <c r="Q465" s="217"/>
      <c r="R465" s="85">
        <f t="shared" ref="R465" si="592">IF(COUNTA(Y464:DP467)=0,0,MIN(Y465:DP465))</f>
        <v>0</v>
      </c>
      <c r="S465" s="86">
        <f t="shared" ref="S465" si="593">IF(COUNTA(Y464:DP467)=0,0,HLOOKUP(S464,Y464:DP467,2,FALSE))</f>
        <v>0</v>
      </c>
      <c r="T465" s="87">
        <f t="shared" ref="T465" si="594">IF(COUNTA(Y464:DP467)=0,0,AVERAGE(Y465:DP465))</f>
        <v>0</v>
      </c>
      <c r="U465" s="88">
        <f t="shared" ref="U465" si="595">IF(COUNTA(Y464:DP467)=0,0,_xlfn.MINIFS(Y465:DP465,Y467:DP467,U467))</f>
        <v>0</v>
      </c>
      <c r="V465" s="89">
        <f t="array" ref="V465">IF(COUNTA(Y464:DP467)=0,0,IF(ISERROR(HLOOKUP(V467,Y467:DP467,1,FALSE)),0,INDEX(Y465:DP465,MATCH(V464&amp;V467,Y464:DP464&amp;Y467:DP467,0))))</f>
        <v>0</v>
      </c>
      <c r="W465" s="90">
        <f t="array" ref="W465">IF(COUNTA(Y464:DP467)=0,0,IF(ISERROR(HLOOKUP(W467,Y467:DP467,1,FALSE)),0,AVERAGEIF(Y467:DP467,$W467,Y465:DP465)))</f>
        <v>0</v>
      </c>
      <c r="X465" s="107"/>
    </row>
    <row r="466" spans="2:26" thickBot="1">
      <c r="B466" s="83"/>
      <c r="C466" s="84"/>
      <c r="D466" s="83"/>
      <c r="E466" s="83"/>
      <c r="F466" s="83"/>
      <c r="G466" s="83"/>
      <c r="H466" s="83"/>
      <c r="I466" s="83"/>
      <c r="J466" s="83"/>
      <c r="K466" s="83"/>
      <c r="L466" s="83"/>
      <c r="M466" s="83"/>
      <c r="N466" s="83"/>
      <c r="O466" s="83"/>
      <c r="P466" s="84"/>
      <c r="Q466" s="217"/>
      <c r="R466" s="91">
        <f t="shared" ref="R466" si="596">IF(COUNTA(Y464:DP467)=0,0,HLOOKUP(R465,Y465:DP467,2,FALSE))</f>
        <v>0</v>
      </c>
      <c r="S466" s="92">
        <f t="shared" ref="S466" si="597">IF(COUNTA(Y464:DP467)=0,0,HLOOKUP(S464,Y464:DP467,3,FALSE))</f>
        <v>0</v>
      </c>
      <c r="T466" s="93"/>
      <c r="U466" s="94">
        <f t="array" ref="U466">IF(COUNTA(Y464:DP467)=0,0,IF(ISERROR(HLOOKUP(U467,Y467:DP467,1,FALSE)),0,INDEX(Y466:DP466,MATCH(U465&amp;U467,Y465:DP465&amp;Y467:DP467,0))))</f>
        <v>0</v>
      </c>
      <c r="V466" s="94">
        <f t="array" ref="V466">IF(COUNTA(Y464:DP467)=0,0,IF(ISERROR(HLOOKUP(V467,Y467:DP467,1,FALSE)),0,INDEX(Y466:DP466,MATCH(V465&amp;V467,Y465:DP465&amp;Y467:DP467,0))))</f>
        <v>0</v>
      </c>
      <c r="W466" s="95"/>
      <c r="X466" s="108"/>
    </row>
    <row r="467" spans="2:26" ht="13.9" thickBot="1">
      <c r="B467" s="96"/>
      <c r="C467" s="97"/>
      <c r="D467" s="96"/>
      <c r="E467" s="96"/>
      <c r="F467" s="96"/>
      <c r="G467" s="96"/>
      <c r="H467" s="96"/>
      <c r="I467" s="96"/>
      <c r="J467" s="96"/>
      <c r="K467" s="96"/>
      <c r="L467" s="96"/>
      <c r="M467" s="96"/>
      <c r="N467" s="96"/>
      <c r="O467" s="96"/>
      <c r="P467" s="97"/>
      <c r="Q467" s="218"/>
      <c r="R467" s="98" t="str">
        <f t="shared" ref="R467" si="598">IF(COUNTA(Y464:DP467)=0,"none",HLOOKUP(R465,Y465:DP467,3,FALSE))</f>
        <v>none</v>
      </c>
      <c r="S467" s="99" t="str">
        <f t="shared" ref="S467" si="599">IF(COUNTA(Y464:DP467)=0,"none",HLOOKUP(S464,Y464:DP467,4,FALSE))</f>
        <v>none</v>
      </c>
      <c r="T467" s="100"/>
      <c r="U467" s="100" t="str">
        <f t="array" ref="U467">IF(COUNTA(Y464:DP467)=0,"none",IF($U$2="WAHR",$W$3,Abfrage!$F$4))</f>
        <v>none</v>
      </c>
      <c r="V467" s="100" t="str">
        <f t="array" ref="V467">IF(COUNTA(Y464:DP467)=0,"none",IF($U$2="WAHR",$W$3,Abfrage!$F$4))</f>
        <v>none</v>
      </c>
      <c r="W467" s="100" t="str">
        <f t="array" ref="W467">IF(COUNTA(Y464:DP467)=0,"none",IF($U$2="WAHR",$W$3,Abfrage!$F$4))</f>
        <v>none</v>
      </c>
      <c r="X467" s="109"/>
    </row>
    <row r="468" spans="2:26" thickBot="1">
      <c r="B468" s="75" t="s">
        <v>386</v>
      </c>
      <c r="C468" s="76">
        <v>1000171795</v>
      </c>
      <c r="D468" s="75" t="s">
        <v>169</v>
      </c>
      <c r="E468" s="75" t="s">
        <v>125</v>
      </c>
      <c r="F468" s="75" t="s">
        <v>371</v>
      </c>
      <c r="G468" s="75" t="s">
        <v>371</v>
      </c>
      <c r="H468" s="75" t="s">
        <v>387</v>
      </c>
      <c r="I468" s="75" t="s">
        <v>319</v>
      </c>
      <c r="J468" s="75" t="s">
        <v>388</v>
      </c>
      <c r="K468" s="75" t="s">
        <v>306</v>
      </c>
      <c r="L468" s="75" t="s">
        <v>306</v>
      </c>
      <c r="M468" s="75" t="s">
        <v>306</v>
      </c>
      <c r="N468" s="75" t="s">
        <v>306</v>
      </c>
      <c r="O468" s="75" t="s">
        <v>306</v>
      </c>
      <c r="P468" s="76" t="s">
        <v>306</v>
      </c>
      <c r="Q468" s="216"/>
      <c r="R468" s="77">
        <f t="shared" ref="R468" si="600">IF(COUNTA(Y468:DP471)=0,"01.01.1900",INDEX(Y468:DP468,MATCH(R469,Y469:DP469,0)))</f>
        <v>44986</v>
      </c>
      <c r="S468" s="78">
        <f t="shared" ref="S468" si="601">IF(COUNTA(Y468:DP471)=0,"01.01.1900",MAX(Y468:DP468))</f>
        <v>44986</v>
      </c>
      <c r="T468" s="79"/>
      <c r="U468" s="80" t="str">
        <f t="array" ref="U468">IF(COUNTA(Y468:DP471)=0,"01.01.1900",IF(ISERROR(HLOOKUP(U471,Y471:DP471,1,FALSE)),"01.01.1900",INDEX(Y468:DP468,MATCH(U469&amp;U471,Y469:DP469&amp;Y471:DP471,0))))</f>
        <v>01.01.1900</v>
      </c>
      <c r="V468" s="81">
        <f t="shared" ref="V468" si="602">IF(COUNTA(Y468:DP471)=0,"01.01.1900",_xlfn.MAXIFS(Y468:DP468,Y471:DP471,V471))</f>
        <v>0</v>
      </c>
      <c r="W468" s="82"/>
      <c r="X468" s="106"/>
      <c r="Y468" s="141">
        <v>44986</v>
      </c>
      <c r="Z468" s="141">
        <v>44986</v>
      </c>
    </row>
    <row r="469" spans="2:26" thickBot="1">
      <c r="B469" s="83"/>
      <c r="C469" s="84"/>
      <c r="D469" s="83"/>
      <c r="E469" s="83"/>
      <c r="F469" s="83"/>
      <c r="G469" s="83"/>
      <c r="H469" s="83"/>
      <c r="I469" s="83"/>
      <c r="J469" s="83"/>
      <c r="K469" s="83"/>
      <c r="L469" s="83"/>
      <c r="M469" s="83"/>
      <c r="N469" s="83"/>
      <c r="O469" s="83"/>
      <c r="P469" s="84"/>
      <c r="Q469" s="217"/>
      <c r="R469" s="85">
        <f t="shared" ref="R469" si="603">IF(COUNTA(Y468:DP471)=0,0,MIN(Y469:DP469))</f>
        <v>2.73</v>
      </c>
      <c r="S469" s="86">
        <f t="shared" ref="S469" si="604">IF(COUNTA(Y468:DP471)=0,0,HLOOKUP(S468,Y468:DP471,2,FALSE))</f>
        <v>2.73</v>
      </c>
      <c r="T469" s="87">
        <f t="shared" ref="T469" si="605">IF(COUNTA(Y468:DP471)=0,0,AVERAGE(Y469:DP469))</f>
        <v>2.73</v>
      </c>
      <c r="U469" s="88">
        <f t="shared" ref="U469" si="606">IF(COUNTA(Y468:DP471)=0,0,_xlfn.MINIFS(Y469:DP469,Y471:DP471,U471))</f>
        <v>0</v>
      </c>
      <c r="V469" s="89">
        <f t="array" ref="V469">IF(COUNTA(Y468:DP471)=0,0,IF(ISERROR(HLOOKUP(V471,Y471:DP471,1,FALSE)),0,INDEX(Y469:DP469,MATCH(V468&amp;V471,Y468:DP468&amp;Y471:DP471,0))))</f>
        <v>0</v>
      </c>
      <c r="W469" s="90">
        <f t="array" ref="W469">IF(COUNTA(Y468:DP471)=0,0,IF(ISERROR(HLOOKUP(W471,Y471:DP471,1,FALSE)),0,AVERAGEIF(Y471:DP471,$W471,Y469:DP469)))</f>
        <v>0</v>
      </c>
      <c r="X469" s="107"/>
      <c r="Y469" s="142">
        <v>2.73</v>
      </c>
      <c r="Z469" s="142">
        <v>2.73</v>
      </c>
    </row>
    <row r="470" spans="2:26" thickBot="1">
      <c r="B470" s="83"/>
      <c r="C470" s="84"/>
      <c r="D470" s="83"/>
      <c r="E470" s="83"/>
      <c r="F470" s="83"/>
      <c r="G470" s="83"/>
      <c r="H470" s="83"/>
      <c r="I470" s="83"/>
      <c r="J470" s="83"/>
      <c r="K470" s="83"/>
      <c r="L470" s="83"/>
      <c r="M470" s="83"/>
      <c r="N470" s="83"/>
      <c r="O470" s="83"/>
      <c r="P470" s="84"/>
      <c r="Q470" s="217"/>
      <c r="R470" s="91" t="str">
        <f t="shared" ref="R470" si="607">IF(COUNTA(Y468:DP471)=0,0,HLOOKUP(R469,Y469:DP471,2,FALSE))</f>
        <v>nn</v>
      </c>
      <c r="S470" s="92" t="str">
        <f t="shared" ref="S470" si="608">IF(COUNTA(Y468:DP471)=0,0,HLOOKUP(S468,Y468:DP471,3,FALSE))</f>
        <v>nn</v>
      </c>
      <c r="T470" s="93"/>
      <c r="U470" s="94">
        <f t="array" ref="U470">IF(COUNTA(Y468:DP471)=0,0,IF(ISERROR(HLOOKUP(U471,Y471:DP471,1,FALSE)),0,INDEX(Y470:DP470,MATCH(U469&amp;U471,Y469:DP469&amp;Y471:DP471,0))))</f>
        <v>0</v>
      </c>
      <c r="V470" s="94">
        <f t="array" ref="V470">IF(COUNTA(Y468:DP471)=0,0,IF(ISERROR(HLOOKUP(V471,Y471:DP471,1,FALSE)),0,INDEX(Y470:DP470,MATCH(V469&amp;V471,Y469:DP469&amp;Y471:DP471,0))))</f>
        <v>0</v>
      </c>
      <c r="W470" s="95"/>
      <c r="X470" s="108"/>
      <c r="Y470" s="143" t="s">
        <v>345</v>
      </c>
      <c r="Z470" s="143">
        <v>0</v>
      </c>
    </row>
    <row r="471" spans="2:26" ht="13.9" thickBot="1">
      <c r="B471" s="96"/>
      <c r="C471" s="97"/>
      <c r="D471" s="96"/>
      <c r="E471" s="96"/>
      <c r="F471" s="96"/>
      <c r="G471" s="96"/>
      <c r="H471" s="96"/>
      <c r="I471" s="96"/>
      <c r="J471" s="96"/>
      <c r="K471" s="96"/>
      <c r="L471" s="96"/>
      <c r="M471" s="96"/>
      <c r="N471" s="96"/>
      <c r="O471" s="96"/>
      <c r="P471" s="97"/>
      <c r="Q471" s="218"/>
      <c r="R471" s="98" t="str">
        <f t="shared" ref="R471" si="609">IF(COUNTA(Y468:DP471)=0,"none",HLOOKUP(R469,Y469:DP471,3,FALSE))</f>
        <v>SAP</v>
      </c>
      <c r="S471" s="99" t="str">
        <f t="shared" ref="S471" si="610">IF(COUNTA(Y468:DP471)=0,"none",HLOOKUP(S468,Y468:DP471,4,FALSE))</f>
        <v>SAP</v>
      </c>
      <c r="T471" s="100"/>
      <c r="U471" s="100">
        <f t="array" ref="U471">IF(COUNTA(Y468:DP471)=0,"none",IF($U$2="WAHR",$W$3,Abfrage!$F$4))</f>
        <v>0</v>
      </c>
      <c r="V471" s="100">
        <f t="array" ref="V471">IF(COUNTA(Y468:DP471)=0,"none",IF($U$2="WAHR",$W$3,Abfrage!$F$4))</f>
        <v>0</v>
      </c>
      <c r="W471" s="100">
        <f t="array" ref="W471">IF(COUNTA(Y468:DP471)=0,"none",IF($U$2="WAHR",$W$3,Abfrage!$F$4))</f>
        <v>0</v>
      </c>
      <c r="X471" s="109"/>
      <c r="Y471" s="144" t="s">
        <v>47</v>
      </c>
      <c r="Z471" s="144" t="s">
        <v>389</v>
      </c>
    </row>
    <row r="472" spans="2:26" thickBot="1">
      <c r="B472" s="75" t="s">
        <v>390</v>
      </c>
      <c r="C472" s="76">
        <v>1000172490</v>
      </c>
      <c r="D472" s="75" t="s">
        <v>95</v>
      </c>
      <c r="E472" s="75" t="s">
        <v>148</v>
      </c>
      <c r="F472" s="75" t="s">
        <v>175</v>
      </c>
      <c r="G472" s="75" t="s">
        <v>175</v>
      </c>
      <c r="H472" s="75" t="e">
        <v>#N/A</v>
      </c>
      <c r="I472" s="75" t="s">
        <v>391</v>
      </c>
      <c r="J472" s="75" t="s">
        <v>392</v>
      </c>
      <c r="K472" s="75" t="s">
        <v>321</v>
      </c>
      <c r="L472" s="75" t="s">
        <v>393</v>
      </c>
      <c r="M472" s="75" t="s">
        <v>307</v>
      </c>
      <c r="N472" s="75" t="s">
        <v>327</v>
      </c>
      <c r="O472" s="75" t="s">
        <v>306</v>
      </c>
      <c r="P472" s="76" t="s">
        <v>306</v>
      </c>
      <c r="Q472" s="216"/>
      <c r="R472" s="77" t="str">
        <f t="shared" ref="R472" si="611">IF(COUNTA(Y472:DP475)=0,"01.01.1900",INDEX(Y472:DP472,MATCH(R473,Y473:DP473,0)))</f>
        <v>01.01.1900</v>
      </c>
      <c r="S472" s="78" t="str">
        <f t="shared" ref="S472" si="612">IF(COUNTA(Y472:DP475)=0,"01.01.1900",MAX(Y472:DP472))</f>
        <v>01.01.1900</v>
      </c>
      <c r="T472" s="79"/>
      <c r="U472" s="80" t="str">
        <f t="array" ref="U472">IF(COUNTA(Y472:DP475)=0,"01.01.1900",IF(ISERROR(HLOOKUP(U475,Y475:DP475,1,FALSE)),"01.01.1900",INDEX(Y472:DP472,MATCH(U473&amp;U475,Y473:DP473&amp;Y475:DP475,0))))</f>
        <v>01.01.1900</v>
      </c>
      <c r="V472" s="81" t="str">
        <f t="shared" ref="V472" si="613">IF(COUNTA(Y472:DP475)=0,"01.01.1900",_xlfn.MAXIFS(Y472:DP472,Y475:DP475,V475))</f>
        <v>01.01.1900</v>
      </c>
      <c r="W472" s="82"/>
      <c r="X472" s="106"/>
    </row>
    <row r="473" spans="2:26" thickBot="1">
      <c r="B473" s="83"/>
      <c r="C473" s="84"/>
      <c r="D473" s="83"/>
      <c r="E473" s="83"/>
      <c r="F473" s="83"/>
      <c r="G473" s="83"/>
      <c r="H473" s="83"/>
      <c r="I473" s="83"/>
      <c r="J473" s="83"/>
      <c r="K473" s="83"/>
      <c r="L473" s="83"/>
      <c r="M473" s="83"/>
      <c r="N473" s="83"/>
      <c r="O473" s="83"/>
      <c r="P473" s="84"/>
      <c r="Q473" s="217"/>
      <c r="R473" s="85">
        <f t="shared" ref="R473" si="614">IF(COUNTA(Y472:DP475)=0,0,MIN(Y473:DP473))</f>
        <v>0</v>
      </c>
      <c r="S473" s="86">
        <f t="shared" ref="S473" si="615">IF(COUNTA(Y472:DP475)=0,0,HLOOKUP(S472,Y472:DP475,2,FALSE))</f>
        <v>0</v>
      </c>
      <c r="T473" s="87">
        <f t="shared" ref="T473" si="616">IF(COUNTA(Y472:DP475)=0,0,AVERAGE(Y473:DP473))</f>
        <v>0</v>
      </c>
      <c r="U473" s="88">
        <f t="shared" ref="U473" si="617">IF(COUNTA(Y472:DP475)=0,0,_xlfn.MINIFS(Y473:DP473,Y475:DP475,U475))</f>
        <v>0</v>
      </c>
      <c r="V473" s="89">
        <f t="array" ref="V473">IF(COUNTA(Y472:DP475)=0,0,IF(ISERROR(HLOOKUP(V475,Y475:DP475,1,FALSE)),0,INDEX(Y473:DP473,MATCH(V472&amp;V475,Y472:DP472&amp;Y475:DP475,0))))</f>
        <v>0</v>
      </c>
      <c r="W473" s="90">
        <f t="array" ref="W473">IF(COUNTA(Y472:DP475)=0,0,IF(ISERROR(HLOOKUP(W475,Y475:DP475,1,FALSE)),0,AVERAGEIF(Y475:DP475,$W475,Y473:DP473)))</f>
        <v>0</v>
      </c>
      <c r="X473" s="107"/>
    </row>
    <row r="474" spans="2:26" thickBot="1">
      <c r="B474" s="83"/>
      <c r="C474" s="84"/>
      <c r="D474" s="83"/>
      <c r="E474" s="83"/>
      <c r="F474" s="83"/>
      <c r="G474" s="83"/>
      <c r="H474" s="83"/>
      <c r="I474" s="83"/>
      <c r="J474" s="83"/>
      <c r="K474" s="83"/>
      <c r="L474" s="83"/>
      <c r="M474" s="83"/>
      <c r="N474" s="83"/>
      <c r="O474" s="83"/>
      <c r="P474" s="84"/>
      <c r="Q474" s="217"/>
      <c r="R474" s="91">
        <f t="shared" ref="R474" si="618">IF(COUNTA(Y472:DP475)=0,0,HLOOKUP(R473,Y473:DP475,2,FALSE))</f>
        <v>0</v>
      </c>
      <c r="S474" s="92">
        <f t="shared" ref="S474" si="619">IF(COUNTA(Y472:DP475)=0,0,HLOOKUP(S472,Y472:DP475,3,FALSE))</f>
        <v>0</v>
      </c>
      <c r="T474" s="93"/>
      <c r="U474" s="94">
        <f t="array" ref="U474">IF(COUNTA(Y472:DP475)=0,0,IF(ISERROR(HLOOKUP(U475,Y475:DP475,1,FALSE)),0,INDEX(Y474:DP474,MATCH(U473&amp;U475,Y473:DP473&amp;Y475:DP475,0))))</f>
        <v>0</v>
      </c>
      <c r="V474" s="94">
        <f t="array" ref="V474">IF(COUNTA(Y472:DP475)=0,0,IF(ISERROR(HLOOKUP(V475,Y475:DP475,1,FALSE)),0,INDEX(Y474:DP474,MATCH(V473&amp;V475,Y473:DP473&amp;Y475:DP475,0))))</f>
        <v>0</v>
      </c>
      <c r="W474" s="95"/>
      <c r="X474" s="108"/>
    </row>
    <row r="475" spans="2:26" ht="13.9" thickBot="1">
      <c r="B475" s="96"/>
      <c r="C475" s="97"/>
      <c r="D475" s="96"/>
      <c r="E475" s="96"/>
      <c r="F475" s="96"/>
      <c r="G475" s="96"/>
      <c r="H475" s="96"/>
      <c r="I475" s="96"/>
      <c r="J475" s="96"/>
      <c r="K475" s="96"/>
      <c r="L475" s="96"/>
      <c r="M475" s="96"/>
      <c r="N475" s="96"/>
      <c r="O475" s="96"/>
      <c r="P475" s="97"/>
      <c r="Q475" s="218"/>
      <c r="R475" s="98" t="str">
        <f t="shared" ref="R475" si="620">IF(COUNTA(Y472:DP475)=0,"none",HLOOKUP(R473,Y473:DP475,3,FALSE))</f>
        <v>none</v>
      </c>
      <c r="S475" s="99" t="str">
        <f t="shared" ref="S475" si="621">IF(COUNTA(Y472:DP475)=0,"none",HLOOKUP(S472,Y472:DP475,4,FALSE))</f>
        <v>none</v>
      </c>
      <c r="T475" s="100"/>
      <c r="U475" s="100" t="str">
        <f t="array" ref="U475">IF(COUNTA(Y472:DP475)=0,"none",IF($U$2="WAHR",$W$3,Abfrage!$F$4))</f>
        <v>none</v>
      </c>
      <c r="V475" s="100" t="str">
        <f t="array" ref="V475">IF(COUNTA(Y472:DP475)=0,"none",IF($U$2="WAHR",$W$3,Abfrage!$F$4))</f>
        <v>none</v>
      </c>
      <c r="W475" s="100" t="str">
        <f t="array" ref="W475">IF(COUNTA(Y472:DP475)=0,"none",IF($U$2="WAHR",$W$3,Abfrage!$F$4))</f>
        <v>none</v>
      </c>
      <c r="X475" s="109"/>
    </row>
    <row r="476" spans="2:26" thickBot="1">
      <c r="B476" s="75" t="s">
        <v>394</v>
      </c>
      <c r="C476" s="76">
        <v>1000176738</v>
      </c>
      <c r="D476" s="75" t="s">
        <v>95</v>
      </c>
      <c r="E476" s="75" t="s">
        <v>148</v>
      </c>
      <c r="F476" s="75" t="s">
        <v>175</v>
      </c>
      <c r="G476" s="75" t="s">
        <v>175</v>
      </c>
      <c r="H476" s="75" t="e">
        <v>#N/A</v>
      </c>
      <c r="I476" s="75" t="s">
        <v>377</v>
      </c>
      <c r="J476" s="75" t="s">
        <v>395</v>
      </c>
      <c r="K476" s="75" t="s">
        <v>321</v>
      </c>
      <c r="L476" s="75" t="s">
        <v>393</v>
      </c>
      <c r="M476" s="75" t="s">
        <v>307</v>
      </c>
      <c r="N476" s="75" t="s">
        <v>306</v>
      </c>
      <c r="O476" s="75" t="s">
        <v>306</v>
      </c>
      <c r="P476" s="76" t="s">
        <v>306</v>
      </c>
      <c r="Q476" s="216"/>
      <c r="R476" s="77" t="str">
        <f t="shared" ref="R476" si="622">IF(COUNTA(Y476:DP479)=0,"01.01.1900",INDEX(Y476:DP476,MATCH(R477,Y477:DP477,0)))</f>
        <v>01.01.1900</v>
      </c>
      <c r="S476" s="78" t="str">
        <f t="shared" ref="S476" si="623">IF(COUNTA(Y476:DP479)=0,"01.01.1900",MAX(Y476:DP476))</f>
        <v>01.01.1900</v>
      </c>
      <c r="T476" s="79"/>
      <c r="U476" s="80" t="str">
        <f t="array" ref="U476">IF(COUNTA(Y476:DP479)=0,"01.01.1900",IF(ISERROR(HLOOKUP(U479,Y479:DP479,1,FALSE)),"01.01.1900",INDEX(Y476:DP476,MATCH(U477&amp;U479,Y477:DP477&amp;Y479:DP479,0))))</f>
        <v>01.01.1900</v>
      </c>
      <c r="V476" s="81" t="str">
        <f t="shared" ref="V476" si="624">IF(COUNTA(Y476:DP479)=0,"01.01.1900",_xlfn.MAXIFS(Y476:DP476,Y479:DP479,V479))</f>
        <v>01.01.1900</v>
      </c>
      <c r="W476" s="82"/>
      <c r="X476" s="106"/>
    </row>
    <row r="477" spans="2:26" thickBot="1">
      <c r="B477" s="83"/>
      <c r="C477" s="84"/>
      <c r="D477" s="83"/>
      <c r="E477" s="83"/>
      <c r="F477" s="83"/>
      <c r="G477" s="83"/>
      <c r="H477" s="83"/>
      <c r="I477" s="83"/>
      <c r="J477" s="83"/>
      <c r="K477" s="83"/>
      <c r="L477" s="83"/>
      <c r="M477" s="83"/>
      <c r="N477" s="83"/>
      <c r="O477" s="83"/>
      <c r="P477" s="84"/>
      <c r="Q477" s="217"/>
      <c r="R477" s="85">
        <f t="shared" ref="R477" si="625">IF(COUNTA(Y476:DP479)=0,0,MIN(Y477:DP477))</f>
        <v>0</v>
      </c>
      <c r="S477" s="86">
        <f t="shared" ref="S477" si="626">IF(COUNTA(Y476:DP479)=0,0,HLOOKUP(S476,Y476:DP479,2,FALSE))</f>
        <v>0</v>
      </c>
      <c r="T477" s="87">
        <f t="shared" ref="T477" si="627">IF(COUNTA(Y476:DP479)=0,0,AVERAGE(Y477:DP477))</f>
        <v>0</v>
      </c>
      <c r="U477" s="88">
        <f t="shared" ref="U477" si="628">IF(COUNTA(Y476:DP479)=0,0,_xlfn.MINIFS(Y477:DP477,Y479:DP479,U479))</f>
        <v>0</v>
      </c>
      <c r="V477" s="89">
        <f t="array" ref="V477">IF(COUNTA(Y476:DP479)=0,0,IF(ISERROR(HLOOKUP(V479,Y479:DP479,1,FALSE)),0,INDEX(Y477:DP477,MATCH(V476&amp;V479,Y476:DP476&amp;Y479:DP479,0))))</f>
        <v>0</v>
      </c>
      <c r="W477" s="90">
        <f t="array" ref="W477">IF(COUNTA(Y476:DP479)=0,0,IF(ISERROR(HLOOKUP(W479,Y479:DP479,1,FALSE)),0,AVERAGEIF(Y479:DP479,$W479,Y477:DP477)))</f>
        <v>0</v>
      </c>
      <c r="X477" s="107"/>
    </row>
    <row r="478" spans="2:26" thickBot="1">
      <c r="B478" s="83"/>
      <c r="C478" s="84"/>
      <c r="D478" s="83"/>
      <c r="E478" s="83"/>
      <c r="F478" s="83"/>
      <c r="G478" s="83"/>
      <c r="H478" s="83"/>
      <c r="I478" s="83"/>
      <c r="J478" s="83"/>
      <c r="K478" s="83"/>
      <c r="L478" s="83"/>
      <c r="M478" s="83"/>
      <c r="N478" s="83"/>
      <c r="O478" s="83"/>
      <c r="P478" s="84"/>
      <c r="Q478" s="217"/>
      <c r="R478" s="91">
        <f t="shared" ref="R478" si="629">IF(COUNTA(Y476:DP479)=0,0,HLOOKUP(R477,Y477:DP479,2,FALSE))</f>
        <v>0</v>
      </c>
      <c r="S478" s="92">
        <f t="shared" ref="S478" si="630">IF(COUNTA(Y476:DP479)=0,0,HLOOKUP(S476,Y476:DP479,3,FALSE))</f>
        <v>0</v>
      </c>
      <c r="T478" s="93"/>
      <c r="U478" s="94">
        <f t="array" ref="U478">IF(COUNTA(Y476:DP479)=0,0,IF(ISERROR(HLOOKUP(U479,Y479:DP479,1,FALSE)),0,INDEX(Y478:DP478,MATCH(U477&amp;U479,Y477:DP477&amp;Y479:DP479,0))))</f>
        <v>0</v>
      </c>
      <c r="V478" s="94">
        <f t="array" ref="V478">IF(COUNTA(Y476:DP479)=0,0,IF(ISERROR(HLOOKUP(V479,Y479:DP479,1,FALSE)),0,INDEX(Y478:DP478,MATCH(V477&amp;V479,Y477:DP477&amp;Y479:DP479,0))))</f>
        <v>0</v>
      </c>
      <c r="W478" s="95"/>
      <c r="X478" s="108"/>
    </row>
    <row r="479" spans="2:26" ht="13.9" thickBot="1">
      <c r="B479" s="96"/>
      <c r="C479" s="97"/>
      <c r="D479" s="96"/>
      <c r="E479" s="96"/>
      <c r="F479" s="96"/>
      <c r="G479" s="96"/>
      <c r="H479" s="96"/>
      <c r="I479" s="96"/>
      <c r="J479" s="96"/>
      <c r="K479" s="96"/>
      <c r="L479" s="96"/>
      <c r="M479" s="96"/>
      <c r="N479" s="96"/>
      <c r="O479" s="96"/>
      <c r="P479" s="97"/>
      <c r="Q479" s="218"/>
      <c r="R479" s="98" t="str">
        <f t="shared" ref="R479" si="631">IF(COUNTA(Y476:DP479)=0,"none",HLOOKUP(R477,Y477:DP479,3,FALSE))</f>
        <v>none</v>
      </c>
      <c r="S479" s="99" t="str">
        <f t="shared" ref="S479" si="632">IF(COUNTA(Y476:DP479)=0,"none",HLOOKUP(S476,Y476:DP479,4,FALSE))</f>
        <v>none</v>
      </c>
      <c r="T479" s="100"/>
      <c r="U479" s="100" t="str">
        <f t="array" ref="U479">IF(COUNTA(Y476:DP479)=0,"none",IF($U$2="WAHR",$W$3,Abfrage!$F$4))</f>
        <v>none</v>
      </c>
      <c r="V479" s="100" t="str">
        <f t="array" ref="V479">IF(COUNTA(Y476:DP479)=0,"none",IF($U$2="WAHR",$W$3,Abfrage!$F$4))</f>
        <v>none</v>
      </c>
      <c r="W479" s="100" t="str">
        <f t="array" ref="W479">IF(COUNTA(Y476:DP479)=0,"none",IF($U$2="WAHR",$W$3,Abfrage!$F$4))</f>
        <v>none</v>
      </c>
      <c r="X479" s="109"/>
    </row>
    <row r="480" spans="2:26" thickBot="1">
      <c r="B480" s="75" t="s">
        <v>396</v>
      </c>
      <c r="C480" s="76">
        <v>1000176739</v>
      </c>
      <c r="D480" s="75" t="s">
        <v>95</v>
      </c>
      <c r="E480" s="75" t="s">
        <v>175</v>
      </c>
      <c r="F480" s="75" t="s">
        <v>97</v>
      </c>
      <c r="G480" s="75" t="s">
        <v>97</v>
      </c>
      <c r="H480" s="75" t="e">
        <v>#N/A</v>
      </c>
      <c r="I480" s="75" t="s">
        <v>377</v>
      </c>
      <c r="J480" s="75" t="s">
        <v>397</v>
      </c>
      <c r="K480" s="75" t="s">
        <v>306</v>
      </c>
      <c r="L480" s="75" t="s">
        <v>306</v>
      </c>
      <c r="M480" s="75" t="s">
        <v>307</v>
      </c>
      <c r="N480" s="75" t="s">
        <v>327</v>
      </c>
      <c r="O480" s="75" t="s">
        <v>315</v>
      </c>
      <c r="P480" s="76" t="s">
        <v>306</v>
      </c>
      <c r="Q480" s="216"/>
      <c r="R480" s="77" t="str">
        <f t="shared" ref="R480" si="633">IF(COUNTA(Y480:DP483)=0,"01.01.1900",INDEX(Y480:DP480,MATCH(R481,Y481:DP481,0)))</f>
        <v>01.01.1900</v>
      </c>
      <c r="S480" s="78" t="str">
        <f t="shared" ref="S480" si="634">IF(COUNTA(Y480:DP483)=0,"01.01.1900",MAX(Y480:DP480))</f>
        <v>01.01.1900</v>
      </c>
      <c r="T480" s="79"/>
      <c r="U480" s="80" t="str">
        <f t="array" ref="U480">IF(COUNTA(Y480:DP483)=0,"01.01.1900",IF(ISERROR(HLOOKUP(U483,Y483:DP483,1,FALSE)),"01.01.1900",INDEX(Y480:DP480,MATCH(U481&amp;U483,Y481:DP481&amp;Y483:DP483,0))))</f>
        <v>01.01.1900</v>
      </c>
      <c r="V480" s="81" t="str">
        <f t="shared" ref="V480" si="635">IF(COUNTA(Y480:DP483)=0,"01.01.1900",_xlfn.MAXIFS(Y480:DP480,Y483:DP483,V483))</f>
        <v>01.01.1900</v>
      </c>
      <c r="W480" s="82"/>
      <c r="X480" s="106"/>
    </row>
    <row r="481" spans="2:30" thickBot="1">
      <c r="B481" s="83"/>
      <c r="C481" s="84"/>
      <c r="D481" s="83"/>
      <c r="E481" s="83"/>
      <c r="F481" s="83"/>
      <c r="G481" s="83"/>
      <c r="H481" s="83"/>
      <c r="I481" s="83"/>
      <c r="J481" s="83"/>
      <c r="K481" s="83"/>
      <c r="L481" s="83"/>
      <c r="M481" s="83"/>
      <c r="N481" s="83"/>
      <c r="O481" s="83"/>
      <c r="P481" s="84"/>
      <c r="Q481" s="217"/>
      <c r="R481" s="85">
        <f t="shared" ref="R481" si="636">IF(COUNTA(Y480:DP483)=0,0,MIN(Y481:DP481))</f>
        <v>0</v>
      </c>
      <c r="S481" s="86">
        <f t="shared" ref="S481" si="637">IF(COUNTA(Y480:DP483)=0,0,HLOOKUP(S480,Y480:DP483,2,FALSE))</f>
        <v>0</v>
      </c>
      <c r="T481" s="87">
        <f t="shared" ref="T481" si="638">IF(COUNTA(Y480:DP483)=0,0,AVERAGE(Y481:DP481))</f>
        <v>0</v>
      </c>
      <c r="U481" s="88">
        <f t="shared" ref="U481" si="639">IF(COUNTA(Y480:DP483)=0,0,_xlfn.MINIFS(Y481:DP481,Y483:DP483,U483))</f>
        <v>0</v>
      </c>
      <c r="V481" s="89">
        <f t="array" ref="V481">IF(COUNTA(Y480:DP483)=0,0,IF(ISERROR(HLOOKUP(V483,Y483:DP483,1,FALSE)),0,INDEX(Y481:DP481,MATCH(V480&amp;V483,Y480:DP480&amp;Y483:DP483,0))))</f>
        <v>0</v>
      </c>
      <c r="W481" s="90">
        <f t="array" ref="W481">IF(COUNTA(Y480:DP483)=0,0,IF(ISERROR(HLOOKUP(W483,Y483:DP483,1,FALSE)),0,AVERAGEIF(Y483:DP483,$W483,Y481:DP481)))</f>
        <v>0</v>
      </c>
      <c r="X481" s="107"/>
    </row>
    <row r="482" spans="2:30" thickBot="1">
      <c r="B482" s="83"/>
      <c r="C482" s="84"/>
      <c r="D482" s="83"/>
      <c r="E482" s="83"/>
      <c r="F482" s="83"/>
      <c r="G482" s="83"/>
      <c r="H482" s="83"/>
      <c r="I482" s="83"/>
      <c r="J482" s="83"/>
      <c r="K482" s="83"/>
      <c r="L482" s="83"/>
      <c r="M482" s="83"/>
      <c r="N482" s="83"/>
      <c r="O482" s="83"/>
      <c r="P482" s="84"/>
      <c r="Q482" s="217"/>
      <c r="R482" s="91">
        <f t="shared" ref="R482" si="640">IF(COUNTA(Y480:DP483)=0,0,HLOOKUP(R481,Y481:DP483,2,FALSE))</f>
        <v>0</v>
      </c>
      <c r="S482" s="92">
        <f t="shared" ref="S482" si="641">IF(COUNTA(Y480:DP483)=0,0,HLOOKUP(S480,Y480:DP483,3,FALSE))</f>
        <v>0</v>
      </c>
      <c r="T482" s="93"/>
      <c r="U482" s="94">
        <f t="array" ref="U482">IF(COUNTA(Y480:DP483)=0,0,IF(ISERROR(HLOOKUP(U483,Y483:DP483,1,FALSE)),0,INDEX(Y482:DP482,MATCH(U481&amp;U483,Y481:DP481&amp;Y483:DP483,0))))</f>
        <v>0</v>
      </c>
      <c r="V482" s="94">
        <f t="array" ref="V482">IF(COUNTA(Y480:DP483)=0,0,IF(ISERROR(HLOOKUP(V483,Y483:DP483,1,FALSE)),0,INDEX(Y482:DP482,MATCH(V481&amp;V483,Y481:DP481&amp;Y483:DP483,0))))</f>
        <v>0</v>
      </c>
      <c r="W482" s="95"/>
      <c r="X482" s="108"/>
    </row>
    <row r="483" spans="2:30" ht="13.9" thickBot="1">
      <c r="B483" s="96"/>
      <c r="C483" s="97"/>
      <c r="D483" s="96"/>
      <c r="E483" s="96"/>
      <c r="F483" s="96"/>
      <c r="G483" s="96"/>
      <c r="H483" s="96"/>
      <c r="I483" s="96"/>
      <c r="J483" s="96"/>
      <c r="K483" s="96"/>
      <c r="L483" s="96"/>
      <c r="M483" s="96"/>
      <c r="N483" s="96"/>
      <c r="O483" s="96"/>
      <c r="P483" s="97"/>
      <c r="Q483" s="218"/>
      <c r="R483" s="98" t="str">
        <f t="shared" ref="R483" si="642">IF(COUNTA(Y480:DP483)=0,"none",HLOOKUP(R481,Y481:DP483,3,FALSE))</f>
        <v>none</v>
      </c>
      <c r="S483" s="99" t="str">
        <f t="shared" ref="S483" si="643">IF(COUNTA(Y480:DP483)=0,"none",HLOOKUP(S480,Y480:DP483,4,FALSE))</f>
        <v>none</v>
      </c>
      <c r="T483" s="100"/>
      <c r="U483" s="100" t="str">
        <f t="array" ref="U483">IF(COUNTA(Y480:DP483)=0,"none",IF($U$2="WAHR",$W$3,Abfrage!$F$4))</f>
        <v>none</v>
      </c>
      <c r="V483" s="100" t="str">
        <f t="array" ref="V483">IF(COUNTA(Y480:DP483)=0,"none",IF($U$2="WAHR",$W$3,Abfrage!$F$4))</f>
        <v>none</v>
      </c>
      <c r="W483" s="100" t="str">
        <f t="array" ref="W483">IF(COUNTA(Y480:DP483)=0,"none",IF($U$2="WAHR",$W$3,Abfrage!$F$4))</f>
        <v>none</v>
      </c>
      <c r="X483" s="109"/>
    </row>
    <row r="484" spans="2:30" thickBot="1">
      <c r="B484" s="75" t="s">
        <v>398</v>
      </c>
      <c r="C484" s="76">
        <v>1000183226</v>
      </c>
      <c r="D484" s="75" t="s">
        <v>95</v>
      </c>
      <c r="E484" s="75" t="s">
        <v>96</v>
      </c>
      <c r="F484" s="75" t="s">
        <v>97</v>
      </c>
      <c r="G484" s="75" t="s">
        <v>97</v>
      </c>
      <c r="H484" s="75" t="s">
        <v>44</v>
      </c>
      <c r="I484" s="75" t="s">
        <v>41</v>
      </c>
      <c r="J484" s="75" t="s">
        <v>399</v>
      </c>
      <c r="K484" s="75" t="s">
        <v>306</v>
      </c>
      <c r="L484" s="75" t="s">
        <v>306</v>
      </c>
      <c r="M484" s="75" t="s">
        <v>313</v>
      </c>
      <c r="N484" s="75" t="s">
        <v>321</v>
      </c>
      <c r="O484" s="75" t="s">
        <v>315</v>
      </c>
      <c r="P484" s="76" t="s">
        <v>306</v>
      </c>
      <c r="Q484" s="216"/>
      <c r="R484" s="77">
        <f t="shared" ref="R484" si="644">IF(COUNTA(Y484:DP487)=0,"01.01.1900",INDEX(Y484:DP484,MATCH(R485,Y485:DP485,0)))</f>
        <v>44959</v>
      </c>
      <c r="S484" s="78">
        <f t="shared" ref="S484" si="645">IF(COUNTA(Y484:DP487)=0,"01.01.1900",MAX(Y484:DP484))</f>
        <v>45671</v>
      </c>
      <c r="T484" s="79"/>
      <c r="U484" s="80" t="str">
        <f t="array" ref="U484">IF(COUNTA(Y484:DP487)=0,"01.01.1900",IF(ISERROR(HLOOKUP(U487,Y487:DP487,1,FALSE)),"01.01.1900",INDEX(Y484:DP484,MATCH(U485&amp;U487,Y485:DP485&amp;Y487:DP487,0))))</f>
        <v>01.01.1900</v>
      </c>
      <c r="V484" s="81">
        <f t="shared" ref="V484" si="646">IF(COUNTA(Y484:DP487)=0,"01.01.1900",_xlfn.MAXIFS(Y484:DP484,Y487:DP487,V487))</f>
        <v>0</v>
      </c>
      <c r="W484" s="82"/>
      <c r="X484" s="106"/>
      <c r="Y484" s="101">
        <v>44013</v>
      </c>
      <c r="Z484" s="141">
        <v>44959</v>
      </c>
      <c r="AA484" s="141">
        <v>44959</v>
      </c>
      <c r="AB484" s="141">
        <v>45671</v>
      </c>
    </row>
    <row r="485" spans="2:30" thickBot="1">
      <c r="B485" s="83"/>
      <c r="C485" s="84"/>
      <c r="D485" s="83"/>
      <c r="E485" s="83"/>
      <c r="F485" s="83"/>
      <c r="G485" s="83"/>
      <c r="H485" s="83"/>
      <c r="I485" s="83"/>
      <c r="J485" s="83"/>
      <c r="K485" s="83"/>
      <c r="L485" s="83"/>
      <c r="M485" s="83"/>
      <c r="N485" s="83"/>
      <c r="O485" s="83"/>
      <c r="P485" s="84"/>
      <c r="Q485" s="217"/>
      <c r="R485" s="85">
        <f t="shared" ref="R485" si="647">IF(COUNTA(Y484:DP487)=0,0,MIN(Y485:DP485))</f>
        <v>0.63000000000000012</v>
      </c>
      <c r="S485" s="86">
        <f t="shared" ref="S485" si="648">IF(COUNTA(Y484:DP487)=0,0,HLOOKUP(S484,Y484:DP487,2,FALSE))</f>
        <v>0.63268000000000002</v>
      </c>
      <c r="T485" s="87">
        <f t="shared" ref="T485" si="649">IF(COUNTA(Y484:DP487)=0,0,AVERAGE(Y485:DP485))</f>
        <v>0.65317000000000003</v>
      </c>
      <c r="U485" s="88">
        <f t="shared" ref="U485" si="650">IF(COUNTA(Y484:DP487)=0,0,_xlfn.MINIFS(Y485:DP485,Y487:DP487,U487))</f>
        <v>0</v>
      </c>
      <c r="V485" s="89">
        <f t="array" ref="V485">IF(COUNTA(Y484:DP487)=0,0,IF(ISERROR(HLOOKUP(V487,Y487:DP487,1,FALSE)),0,INDEX(Y485:DP485,MATCH(V484&amp;V487,Y484:DP484&amp;Y487:DP487,0))))</f>
        <v>0</v>
      </c>
      <c r="W485" s="90">
        <f t="array" ref="W485">IF(COUNTA(Y484:DP487)=0,0,IF(ISERROR(HLOOKUP(W487,Y487:DP487,1,FALSE)),0,AVERAGEIF(Y487:DP487,$W487,Y485:DP485)))</f>
        <v>0</v>
      </c>
      <c r="X485" s="107"/>
      <c r="Y485" s="102">
        <v>0.72</v>
      </c>
      <c r="Z485" s="142">
        <v>0.63000000000000012</v>
      </c>
      <c r="AA485" s="142">
        <v>0.63000000000000012</v>
      </c>
      <c r="AB485" s="142">
        <v>0.63268000000000002</v>
      </c>
    </row>
    <row r="486" spans="2:30" thickBot="1">
      <c r="B486" s="83"/>
      <c r="C486" s="84"/>
      <c r="D486" s="83"/>
      <c r="E486" s="83"/>
      <c r="F486" s="83"/>
      <c r="G486" s="83"/>
      <c r="H486" s="83"/>
      <c r="I486" s="83"/>
      <c r="J486" s="83"/>
      <c r="K486" s="83"/>
      <c r="L486" s="83"/>
      <c r="M486" s="83"/>
      <c r="N486" s="83"/>
      <c r="O486" s="83"/>
      <c r="P486" s="84"/>
      <c r="Q486" s="217"/>
      <c r="R486" s="91">
        <f t="shared" ref="R486" si="651">IF(COUNTA(Y484:DP487)=0,0,HLOOKUP(R485,Y485:DP487,2,FALSE))</f>
        <v>1000</v>
      </c>
      <c r="S486" s="92">
        <f t="shared" ref="S486" si="652">IF(COUNTA(Y484:DP487)=0,0,HLOOKUP(S484,Y484:DP487,3,FALSE))</f>
        <v>0</v>
      </c>
      <c r="T486" s="93"/>
      <c r="U486" s="94">
        <f t="array" ref="U486">IF(COUNTA(Y484:DP487)=0,0,IF(ISERROR(HLOOKUP(U487,Y487:DP487,1,FALSE)),0,INDEX(Y486:DP486,MATCH(U485&amp;U487,Y485:DP485&amp;Y487:DP487,0))))</f>
        <v>0</v>
      </c>
      <c r="V486" s="94">
        <f t="array" ref="V486">IF(COUNTA(Y484:DP487)=0,0,IF(ISERROR(HLOOKUP(V487,Y487:DP487,1,FALSE)),0,INDEX(Y486:DP486,MATCH(V485&amp;V487,Y485:DP485&amp;Y487:DP487,0))))</f>
        <v>0</v>
      </c>
      <c r="W486" s="95"/>
      <c r="X486" s="108"/>
      <c r="Y486" s="103">
        <v>0</v>
      </c>
      <c r="Z486" s="143">
        <v>1000</v>
      </c>
      <c r="AA486" s="143">
        <v>1000</v>
      </c>
      <c r="AB486" s="143">
        <v>0</v>
      </c>
    </row>
    <row r="487" spans="2:30" ht="13.9" thickBot="1">
      <c r="B487" s="96"/>
      <c r="C487" s="97"/>
      <c r="D487" s="96"/>
      <c r="E487" s="96"/>
      <c r="F487" s="96"/>
      <c r="G487" s="96"/>
      <c r="H487" s="96"/>
      <c r="I487" s="96"/>
      <c r="J487" s="96"/>
      <c r="K487" s="96"/>
      <c r="L487" s="96"/>
      <c r="M487" s="96"/>
      <c r="N487" s="96"/>
      <c r="O487" s="96"/>
      <c r="P487" s="97"/>
      <c r="Q487" s="218"/>
      <c r="R487" s="98" t="str">
        <f t="shared" ref="R487" si="653">IF(COUNTA(Y484:DP487)=0,"none",HLOOKUP(R485,Y485:DP487,3,FALSE))</f>
        <v>www (-30%)</v>
      </c>
      <c r="S487" s="99" t="str">
        <f t="shared" ref="S487" si="654">IF(COUNTA(Y484:DP487)=0,"none",HLOOKUP(S484,Y484:DP487,4,FALSE))</f>
        <v>ECI</v>
      </c>
      <c r="T487" s="100"/>
      <c r="U487" s="100">
        <f t="array" ref="U487">IF(COUNTA(Y484:DP487)=0,"none",IF($U$2="WAHR",$W$3,Abfrage!$F$4))</f>
        <v>0</v>
      </c>
      <c r="V487" s="100">
        <f t="array" ref="V487">IF(COUNTA(Y484:DP487)=0,"none",IF($U$2="WAHR",$W$3,Abfrage!$F$4))</f>
        <v>0</v>
      </c>
      <c r="W487" s="100">
        <f t="array" ref="W487">IF(COUNTA(Y484:DP487)=0,"none",IF($U$2="WAHR",$W$3,Abfrage!$F$4))</f>
        <v>0</v>
      </c>
      <c r="X487" s="109"/>
      <c r="Y487" s="104" t="s">
        <v>185</v>
      </c>
      <c r="Z487" s="144" t="s">
        <v>43</v>
      </c>
      <c r="AA487" s="144" t="s">
        <v>43</v>
      </c>
      <c r="AB487" s="144" t="s">
        <v>101</v>
      </c>
    </row>
    <row r="488" spans="2:30" thickBot="1">
      <c r="B488" s="75" t="s">
        <v>400</v>
      </c>
      <c r="C488" s="76">
        <v>1000183227</v>
      </c>
      <c r="D488" s="75" t="s">
        <v>95</v>
      </c>
      <c r="E488" s="75" t="s">
        <v>96</v>
      </c>
      <c r="F488" s="75" t="s">
        <v>103</v>
      </c>
      <c r="G488" s="75" t="s">
        <v>103</v>
      </c>
      <c r="H488" s="75" t="s">
        <v>57</v>
      </c>
      <c r="I488" s="75" t="s">
        <v>41</v>
      </c>
      <c r="J488" s="75" t="s">
        <v>401</v>
      </c>
      <c r="K488" s="75" t="s">
        <v>306</v>
      </c>
      <c r="L488" s="75" t="s">
        <v>306</v>
      </c>
      <c r="M488" s="75" t="s">
        <v>313</v>
      </c>
      <c r="N488" s="75" t="s">
        <v>321</v>
      </c>
      <c r="O488" s="75" t="s">
        <v>402</v>
      </c>
      <c r="P488" s="76" t="s">
        <v>306</v>
      </c>
      <c r="Q488" s="216"/>
      <c r="R488" s="77">
        <f t="shared" ref="R488" si="655">IF(COUNTA(Y488:DP491)=0,"01.01.1900",INDEX(Y488:DP488,MATCH(R489,Y489:DP489,0)))</f>
        <v>45671</v>
      </c>
      <c r="S488" s="78">
        <f t="shared" ref="S488" si="656">IF(COUNTA(Y488:DP491)=0,"01.01.1900",MAX(Y488:DP488))</f>
        <v>45671</v>
      </c>
      <c r="T488" s="79"/>
      <c r="U488" s="80" t="str">
        <f t="array" ref="U488">IF(COUNTA(Y488:DP491)=0,"01.01.1900",IF(ISERROR(HLOOKUP(U491,Y491:DP491,1,FALSE)),"01.01.1900",INDEX(Y488:DP488,MATCH(U489&amp;U491,Y489:DP489&amp;Y491:DP491,0))))</f>
        <v>01.01.1900</v>
      </c>
      <c r="V488" s="81">
        <f t="shared" ref="V488" si="657">IF(COUNTA(Y488:DP491)=0,"01.01.1900",_xlfn.MAXIFS(Y488:DP488,Y491:DP491,V491))</f>
        <v>0</v>
      </c>
      <c r="W488" s="82"/>
      <c r="X488" s="106"/>
      <c r="Y488" s="101">
        <v>44013</v>
      </c>
      <c r="Z488" s="141">
        <v>44959</v>
      </c>
      <c r="AA488" s="141">
        <v>44959</v>
      </c>
      <c r="AB488" s="141">
        <v>45671</v>
      </c>
    </row>
    <row r="489" spans="2:30" thickBot="1">
      <c r="B489" s="83"/>
      <c r="C489" s="84"/>
      <c r="D489" s="83"/>
      <c r="E489" s="83"/>
      <c r="F489" s="83"/>
      <c r="G489" s="83"/>
      <c r="H489" s="83"/>
      <c r="I489" s="83"/>
      <c r="J489" s="83"/>
      <c r="K489" s="83"/>
      <c r="L489" s="83"/>
      <c r="M489" s="83"/>
      <c r="N489" s="83"/>
      <c r="O489" s="83"/>
      <c r="P489" s="84"/>
      <c r="Q489" s="217"/>
      <c r="R489" s="85">
        <f t="shared" ref="R489" si="658">IF(COUNTA(Y488:DP491)=0,0,MIN(Y489:DP489))</f>
        <v>7.7579999999999996E-2</v>
      </c>
      <c r="S489" s="86">
        <f t="shared" ref="S489" si="659">IF(COUNTA(Y488:DP491)=0,0,HLOOKUP(S488,Y488:DP491,2,FALSE))</f>
        <v>7.7579999999999996E-2</v>
      </c>
      <c r="T489" s="87">
        <f t="shared" ref="T489" si="660">IF(COUNTA(Y488:DP491)=0,0,AVERAGE(Y489:DP489))</f>
        <v>8.4894999999999998E-2</v>
      </c>
      <c r="U489" s="88">
        <f t="shared" ref="U489" si="661">IF(COUNTA(Y488:DP491)=0,0,_xlfn.MINIFS(Y489:DP489,Y491:DP491,U491))</f>
        <v>0</v>
      </c>
      <c r="V489" s="89">
        <f t="array" ref="V489">IF(COUNTA(Y488:DP491)=0,0,IF(ISERROR(HLOOKUP(V491,Y491:DP491,1,FALSE)),0,INDEX(Y489:DP489,MATCH(V488&amp;V491,Y488:DP488&amp;Y491:DP491,0))))</f>
        <v>0</v>
      </c>
      <c r="W489" s="90">
        <f t="array" ref="W489">IF(COUNTA(Y488:DP491)=0,0,IF(ISERROR(HLOOKUP(W491,Y491:DP491,1,FALSE)),0,AVERAGEIF(Y491:DP491,$W491,Y489:DP489)))</f>
        <v>0</v>
      </c>
      <c r="X489" s="107"/>
      <c r="Y489" s="102">
        <v>0.08</v>
      </c>
      <c r="Z489" s="142">
        <v>9.0999999999999998E-2</v>
      </c>
      <c r="AA489" s="142">
        <v>9.0999999999999998E-2</v>
      </c>
      <c r="AB489" s="142">
        <v>7.7579999999999996E-2</v>
      </c>
    </row>
    <row r="490" spans="2:30" thickBot="1">
      <c r="B490" s="83"/>
      <c r="C490" s="84"/>
      <c r="D490" s="83"/>
      <c r="E490" s="83"/>
      <c r="F490" s="83"/>
      <c r="G490" s="83"/>
      <c r="H490" s="83"/>
      <c r="I490" s="83"/>
      <c r="J490" s="83"/>
      <c r="K490" s="83"/>
      <c r="L490" s="83"/>
      <c r="M490" s="83"/>
      <c r="N490" s="83"/>
      <c r="O490" s="83"/>
      <c r="P490" s="84"/>
      <c r="Q490" s="217"/>
      <c r="R490" s="91">
        <f t="shared" ref="R490" si="662">IF(COUNTA(Y488:DP491)=0,0,HLOOKUP(R489,Y489:DP491,2,FALSE))</f>
        <v>0</v>
      </c>
      <c r="S490" s="92">
        <f t="shared" ref="S490" si="663">IF(COUNTA(Y488:DP491)=0,0,HLOOKUP(S488,Y488:DP491,3,FALSE))</f>
        <v>0</v>
      </c>
      <c r="T490" s="93"/>
      <c r="U490" s="94">
        <f t="array" ref="U490">IF(COUNTA(Y488:DP491)=0,0,IF(ISERROR(HLOOKUP(U491,Y491:DP491,1,FALSE)),0,INDEX(Y490:DP490,MATCH(U489&amp;U491,Y489:DP489&amp;Y491:DP491,0))))</f>
        <v>0</v>
      </c>
      <c r="V490" s="94">
        <f t="array" ref="V490">IF(COUNTA(Y488:DP491)=0,0,IF(ISERROR(HLOOKUP(V491,Y491:DP491,1,FALSE)),0,INDEX(Y490:DP490,MATCH(V489&amp;V491,Y489:DP489&amp;Y491:DP491,0))))</f>
        <v>0</v>
      </c>
      <c r="W490" s="95"/>
      <c r="X490" s="108"/>
      <c r="Y490" s="103">
        <v>0</v>
      </c>
      <c r="Z490" s="143">
        <v>1000</v>
      </c>
      <c r="AA490" s="143">
        <v>1000</v>
      </c>
      <c r="AB490" s="143">
        <v>0</v>
      </c>
    </row>
    <row r="491" spans="2:30" ht="13.9" thickBot="1">
      <c r="B491" s="96"/>
      <c r="C491" s="97"/>
      <c r="D491" s="96"/>
      <c r="E491" s="96"/>
      <c r="F491" s="96"/>
      <c r="G491" s="96"/>
      <c r="H491" s="96"/>
      <c r="I491" s="96"/>
      <c r="J491" s="96"/>
      <c r="K491" s="96"/>
      <c r="L491" s="96"/>
      <c r="M491" s="96"/>
      <c r="N491" s="96"/>
      <c r="O491" s="96"/>
      <c r="P491" s="97"/>
      <c r="Q491" s="218"/>
      <c r="R491" s="98" t="str">
        <f t="shared" ref="R491" si="664">IF(COUNTA(Y488:DP491)=0,"none",HLOOKUP(R489,Y489:DP491,3,FALSE))</f>
        <v>ECI</v>
      </c>
      <c r="S491" s="99" t="str">
        <f t="shared" ref="S491" si="665">IF(COUNTA(Y488:DP491)=0,"none",HLOOKUP(S488,Y488:DP491,4,FALSE))</f>
        <v>ECI</v>
      </c>
      <c r="T491" s="100"/>
      <c r="U491" s="100">
        <f t="array" ref="U491">IF(COUNTA(Y488:DP491)=0,"none",IF($U$2="WAHR",$W$3,Abfrage!$F$4))</f>
        <v>0</v>
      </c>
      <c r="V491" s="100">
        <f t="array" ref="V491">IF(COUNTA(Y488:DP491)=0,"none",IF($U$2="WAHR",$W$3,Abfrage!$F$4))</f>
        <v>0</v>
      </c>
      <c r="W491" s="100">
        <f t="array" ref="W491">IF(COUNTA(Y488:DP491)=0,"none",IF($U$2="WAHR",$W$3,Abfrage!$F$4))</f>
        <v>0</v>
      </c>
      <c r="X491" s="109"/>
      <c r="Y491" s="104" t="s">
        <v>185</v>
      </c>
      <c r="Z491" s="144" t="s">
        <v>43</v>
      </c>
      <c r="AA491" s="144" t="s">
        <v>43</v>
      </c>
      <c r="AB491" s="144" t="s">
        <v>101</v>
      </c>
    </row>
    <row r="492" spans="2:30" thickBot="1">
      <c r="B492" s="75" t="s">
        <v>403</v>
      </c>
      <c r="C492" s="76">
        <v>1000148272</v>
      </c>
      <c r="D492" s="75" t="s">
        <v>95</v>
      </c>
      <c r="E492" s="75" t="s">
        <v>96</v>
      </c>
      <c r="F492" s="75" t="s">
        <v>103</v>
      </c>
      <c r="G492" s="75" t="s">
        <v>103</v>
      </c>
      <c r="H492" s="75" t="s">
        <v>57</v>
      </c>
      <c r="I492" s="75" t="s">
        <v>41</v>
      </c>
      <c r="J492" s="75" t="s">
        <v>404</v>
      </c>
      <c r="K492" s="75" t="s">
        <v>306</v>
      </c>
      <c r="L492" s="75" t="s">
        <v>306</v>
      </c>
      <c r="M492" s="75" t="s">
        <v>313</v>
      </c>
      <c r="N492" s="75" t="s">
        <v>314</v>
      </c>
      <c r="O492" s="75" t="s">
        <v>402</v>
      </c>
      <c r="P492" s="76" t="s">
        <v>306</v>
      </c>
      <c r="Q492" s="216"/>
      <c r="R492" s="77">
        <f t="shared" ref="R492" si="666">IF(COUNTA(Y492:DP495)=0,"01.01.1900",INDEX(Y492:DP492,MATCH(R493,Y493:DP493,0)))</f>
        <v>44013</v>
      </c>
      <c r="S492" s="78">
        <f t="shared" ref="S492" si="667">IF(COUNTA(Y492:DP495)=0,"01.01.1900",MAX(Y492:DP492))</f>
        <v>45671</v>
      </c>
      <c r="T492" s="79"/>
      <c r="U492" s="80" t="str">
        <f t="array" ref="U492">IF(COUNTA(Y492:DP495)=0,"01.01.1900",IF(ISERROR(HLOOKUP(U495,Y495:DP495,1,FALSE)),"01.01.1900",INDEX(Y492:DP492,MATCH(U493&amp;U495,Y493:DP493&amp;Y495:DP495,0))))</f>
        <v>01.01.1900</v>
      </c>
      <c r="V492" s="81">
        <f t="shared" ref="V492" si="668">IF(COUNTA(Y492:DP495)=0,"01.01.1900",_xlfn.MAXIFS(Y492:DP492,Y495:DP495,V495))</f>
        <v>0</v>
      </c>
      <c r="W492" s="82"/>
      <c r="X492" s="106"/>
      <c r="Y492" s="101">
        <v>44013</v>
      </c>
      <c r="Z492" s="141">
        <v>44448</v>
      </c>
      <c r="AA492" s="141">
        <v>44966</v>
      </c>
      <c r="AB492" s="141">
        <v>44966</v>
      </c>
      <c r="AC492" s="141">
        <v>45468</v>
      </c>
      <c r="AD492" s="141">
        <v>45671</v>
      </c>
    </row>
    <row r="493" spans="2:30" thickBot="1">
      <c r="B493" s="83"/>
      <c r="C493" s="84"/>
      <c r="D493" s="83"/>
      <c r="E493" s="83"/>
      <c r="F493" s="83"/>
      <c r="G493" s="83"/>
      <c r="H493" s="83"/>
      <c r="I493" s="83"/>
      <c r="J493" s="83"/>
      <c r="K493" s="83"/>
      <c r="L493" s="83"/>
      <c r="M493" s="83"/>
      <c r="N493" s="83"/>
      <c r="O493" s="83"/>
      <c r="P493" s="84"/>
      <c r="Q493" s="217"/>
      <c r="R493" s="85">
        <f t="shared" ref="R493" si="669">IF(COUNTA(Y492:DP495)=0,0,MIN(Y493:DP493))</f>
        <v>0.09</v>
      </c>
      <c r="S493" s="86">
        <f t="shared" ref="S493" si="670">IF(COUNTA(Y492:DP495)=0,0,HLOOKUP(S492,Y492:DP495,2,FALSE))</f>
        <v>0.11637</v>
      </c>
      <c r="T493" s="87">
        <f t="shared" ref="T493" si="671">IF(COUNTA(Y492:DP495)=0,0,AVERAGE(Y493:DP493))</f>
        <v>0.13139500000000001</v>
      </c>
      <c r="U493" s="88">
        <f t="shared" ref="U493" si="672">IF(COUNTA(Y492:DP495)=0,0,_xlfn.MINIFS(Y493:DP493,Y495:DP495,U495))</f>
        <v>0</v>
      </c>
      <c r="V493" s="89">
        <f t="array" ref="V493">IF(COUNTA(Y492:DP495)=0,0,IF(ISERROR(HLOOKUP(V495,Y495:DP495,1,FALSE)),0,INDEX(Y493:DP493,MATCH(V492&amp;V495,Y492:DP492&amp;Y495:DP495,0))))</f>
        <v>0</v>
      </c>
      <c r="W493" s="90">
        <f t="array" ref="W493">IF(COUNTA(Y492:DP495)=0,0,IF(ISERROR(HLOOKUP(W495,Y495:DP495,1,FALSE)),0,AVERAGEIF(Y495:DP495,$W495,Y493:DP493)))</f>
        <v>0</v>
      </c>
      <c r="X493" s="107"/>
      <c r="Y493" s="102">
        <v>0.09</v>
      </c>
      <c r="Z493" s="142">
        <v>0.19</v>
      </c>
      <c r="AA493" s="142">
        <v>0.14000000000000001</v>
      </c>
      <c r="AB493" s="142">
        <v>0.14000000000000001</v>
      </c>
      <c r="AC493" s="142">
        <v>0.112</v>
      </c>
      <c r="AD493" s="142">
        <v>0.11637</v>
      </c>
    </row>
    <row r="494" spans="2:30" thickBot="1">
      <c r="B494" s="83"/>
      <c r="C494" s="84"/>
      <c r="D494" s="83"/>
      <c r="E494" s="83"/>
      <c r="F494" s="83"/>
      <c r="G494" s="83"/>
      <c r="H494" s="83"/>
      <c r="I494" s="83"/>
      <c r="J494" s="83"/>
      <c r="K494" s="83"/>
      <c r="L494" s="83"/>
      <c r="M494" s="83"/>
      <c r="N494" s="83"/>
      <c r="O494" s="83"/>
      <c r="P494" s="84"/>
      <c r="Q494" s="217"/>
      <c r="R494" s="91">
        <f t="shared" ref="R494" si="673">IF(COUNTA(Y492:DP495)=0,0,HLOOKUP(R493,Y493:DP495,2,FALSE))</f>
        <v>0</v>
      </c>
      <c r="S494" s="92">
        <f t="shared" ref="S494" si="674">IF(COUNTA(Y492:DP495)=0,0,HLOOKUP(S492,Y492:DP495,3,FALSE))</f>
        <v>0</v>
      </c>
      <c r="T494" s="93"/>
      <c r="U494" s="94">
        <f t="array" ref="U494">IF(COUNTA(Y492:DP495)=0,0,IF(ISERROR(HLOOKUP(U495,Y495:DP495,1,FALSE)),0,INDEX(Y494:DP494,MATCH(U493&amp;U495,Y493:DP493&amp;Y495:DP495,0))))</f>
        <v>0</v>
      </c>
      <c r="V494" s="94">
        <f t="array" ref="V494">IF(COUNTA(Y492:DP495)=0,0,IF(ISERROR(HLOOKUP(V495,Y495:DP495,1,FALSE)),0,INDEX(Y494:DP494,MATCH(V493&amp;V495,Y493:DP493&amp;Y495:DP495,0))))</f>
        <v>0</v>
      </c>
      <c r="W494" s="95"/>
      <c r="X494" s="108"/>
      <c r="Y494" s="103">
        <v>0</v>
      </c>
      <c r="Z494" s="143">
        <v>1</v>
      </c>
      <c r="AA494" s="143">
        <v>1000</v>
      </c>
      <c r="AB494" s="143">
        <v>1000</v>
      </c>
      <c r="AC494" s="143">
        <v>1000</v>
      </c>
      <c r="AD494" s="143">
        <v>0</v>
      </c>
    </row>
    <row r="495" spans="2:30" ht="13.9" thickBot="1">
      <c r="B495" s="96"/>
      <c r="C495" s="97"/>
      <c r="D495" s="96"/>
      <c r="E495" s="96"/>
      <c r="F495" s="96"/>
      <c r="G495" s="96"/>
      <c r="H495" s="96"/>
      <c r="I495" s="96"/>
      <c r="J495" s="96"/>
      <c r="K495" s="96"/>
      <c r="L495" s="96"/>
      <c r="M495" s="96"/>
      <c r="N495" s="96"/>
      <c r="O495" s="96"/>
      <c r="P495" s="97"/>
      <c r="Q495" s="218"/>
      <c r="R495" s="98" t="str">
        <f t="shared" ref="R495" si="675">IF(COUNTA(Y492:DP495)=0,"none",HLOOKUP(R493,Y493:DP495,3,FALSE))</f>
        <v>PSZ</v>
      </c>
      <c r="S495" s="99" t="str">
        <f t="shared" ref="S495" si="676">IF(COUNTA(Y492:DP495)=0,"none",HLOOKUP(S492,Y492:DP495,4,FALSE))</f>
        <v>ECI</v>
      </c>
      <c r="T495" s="100"/>
      <c r="U495" s="100">
        <f t="array" ref="U495">IF(COUNTA(Y492:DP495)=0,"none",IF($U$2="WAHR",$W$3,Abfrage!$F$4))</f>
        <v>0</v>
      </c>
      <c r="V495" s="100">
        <f t="array" ref="V495">IF(COUNTA(Y492:DP495)=0,"none",IF($U$2="WAHR",$W$3,Abfrage!$F$4))</f>
        <v>0</v>
      </c>
      <c r="W495" s="100">
        <f t="array" ref="W495">IF(COUNTA(Y492:DP495)=0,"none",IF($U$2="WAHR",$W$3,Abfrage!$F$4))</f>
        <v>0</v>
      </c>
      <c r="X495" s="109"/>
      <c r="Y495" s="104" t="s">
        <v>185</v>
      </c>
      <c r="Z495" s="144" t="s">
        <v>47</v>
      </c>
      <c r="AA495" s="144" t="s">
        <v>43</v>
      </c>
      <c r="AB495" s="144" t="s">
        <v>43</v>
      </c>
      <c r="AC495" s="144" t="s">
        <v>43</v>
      </c>
      <c r="AD495" s="144" t="s">
        <v>101</v>
      </c>
    </row>
    <row r="496" spans="2:30" thickBot="1">
      <c r="B496" s="75" t="s">
        <v>405</v>
      </c>
      <c r="C496" s="76">
        <v>1000185650</v>
      </c>
      <c r="D496" s="75" t="s">
        <v>89</v>
      </c>
      <c r="E496" s="75" t="s">
        <v>406</v>
      </c>
      <c r="F496" s="75" t="s">
        <v>407</v>
      </c>
      <c r="G496" s="75" t="s">
        <v>407</v>
      </c>
      <c r="H496" s="75" t="e">
        <v>#N/A</v>
      </c>
      <c r="I496" s="75" t="s">
        <v>364</v>
      </c>
      <c r="J496" s="75" t="s">
        <v>408</v>
      </c>
      <c r="K496" s="75" t="s">
        <v>306</v>
      </c>
      <c r="L496" s="75" t="s">
        <v>306</v>
      </c>
      <c r="M496" s="75" t="s">
        <v>306</v>
      </c>
      <c r="N496" s="75" t="s">
        <v>306</v>
      </c>
      <c r="O496" s="75" t="s">
        <v>309</v>
      </c>
      <c r="P496" s="76" t="s">
        <v>306</v>
      </c>
      <c r="Q496" s="216"/>
      <c r="R496" s="77" t="str">
        <f t="shared" ref="R496" si="677">IF(COUNTA(Y496:DP499)=0,"01.01.1900",INDEX(Y496:DP496,MATCH(R497,Y497:DP497,0)))</f>
        <v>01.01.1900</v>
      </c>
      <c r="S496" s="78" t="str">
        <f t="shared" ref="S496" si="678">IF(COUNTA(Y496:DP499)=0,"01.01.1900",MAX(Y496:DP496))</f>
        <v>01.01.1900</v>
      </c>
      <c r="T496" s="79"/>
      <c r="U496" s="80" t="str">
        <f t="array" ref="U496">IF(COUNTA(Y496:DP499)=0,"01.01.1900",IF(ISERROR(HLOOKUP(U499,Y499:DP499,1,FALSE)),"01.01.1900",INDEX(Y496:DP496,MATCH(U497&amp;U499,Y497:DP497&amp;Y499:DP499,0))))</f>
        <v>01.01.1900</v>
      </c>
      <c r="V496" s="81" t="str">
        <f t="shared" ref="V496" si="679">IF(COUNTA(Y496:DP499)=0,"01.01.1900",_xlfn.MAXIFS(Y496:DP496,Y499:DP499,V499))</f>
        <v>01.01.1900</v>
      </c>
      <c r="W496" s="82"/>
      <c r="X496" s="106"/>
    </row>
    <row r="497" spans="2:31" thickBot="1">
      <c r="B497" s="83"/>
      <c r="C497" s="84"/>
      <c r="D497" s="83"/>
      <c r="E497" s="83"/>
      <c r="F497" s="83"/>
      <c r="G497" s="83"/>
      <c r="H497" s="83"/>
      <c r="I497" s="83"/>
      <c r="J497" s="83"/>
      <c r="K497" s="83"/>
      <c r="L497" s="83"/>
      <c r="M497" s="83"/>
      <c r="N497" s="83"/>
      <c r="O497" s="83"/>
      <c r="P497" s="84"/>
      <c r="Q497" s="217"/>
      <c r="R497" s="85">
        <f t="shared" ref="R497" si="680">IF(COUNTA(Y496:DP499)=0,0,MIN(Y497:DP497))</f>
        <v>0</v>
      </c>
      <c r="S497" s="86">
        <f t="shared" ref="S497" si="681">IF(COUNTA(Y496:DP499)=0,0,HLOOKUP(S496,Y496:DP499,2,FALSE))</f>
        <v>0</v>
      </c>
      <c r="T497" s="87">
        <f t="shared" ref="T497" si="682">IF(COUNTA(Y496:DP499)=0,0,AVERAGE(Y497:DP497))</f>
        <v>0</v>
      </c>
      <c r="U497" s="88">
        <f t="shared" ref="U497" si="683">IF(COUNTA(Y496:DP499)=0,0,_xlfn.MINIFS(Y497:DP497,Y499:DP499,U499))</f>
        <v>0</v>
      </c>
      <c r="V497" s="89">
        <f t="array" ref="V497">IF(COUNTA(Y496:DP499)=0,0,IF(ISERROR(HLOOKUP(V499,Y499:DP499,1,FALSE)),0,INDEX(Y497:DP497,MATCH(V496&amp;V499,Y496:DP496&amp;Y499:DP499,0))))</f>
        <v>0</v>
      </c>
      <c r="W497" s="90">
        <f t="array" ref="W497">IF(COUNTA(Y496:DP499)=0,0,IF(ISERROR(HLOOKUP(W499,Y499:DP499,1,FALSE)),0,AVERAGEIF(Y499:DP499,$W499,Y497:DP497)))</f>
        <v>0</v>
      </c>
      <c r="X497" s="107"/>
    </row>
    <row r="498" spans="2:31" thickBot="1">
      <c r="B498" s="83"/>
      <c r="C498" s="84"/>
      <c r="D498" s="83"/>
      <c r="E498" s="83"/>
      <c r="F498" s="83"/>
      <c r="G498" s="83"/>
      <c r="H498" s="83"/>
      <c r="I498" s="83"/>
      <c r="J498" s="83"/>
      <c r="K498" s="83"/>
      <c r="L498" s="83"/>
      <c r="M498" s="83"/>
      <c r="N498" s="83"/>
      <c r="O498" s="83"/>
      <c r="P498" s="84"/>
      <c r="Q498" s="217"/>
      <c r="R498" s="91">
        <f t="shared" ref="R498" si="684">IF(COUNTA(Y496:DP499)=0,0,HLOOKUP(R497,Y497:DP499,2,FALSE))</f>
        <v>0</v>
      </c>
      <c r="S498" s="92">
        <f t="shared" ref="S498" si="685">IF(COUNTA(Y496:DP499)=0,0,HLOOKUP(S496,Y496:DP499,3,FALSE))</f>
        <v>0</v>
      </c>
      <c r="T498" s="93"/>
      <c r="U498" s="94">
        <f t="array" ref="U498">IF(COUNTA(Y496:DP499)=0,0,IF(ISERROR(HLOOKUP(U499,Y499:DP499,1,FALSE)),0,INDEX(Y498:DP498,MATCH(U497&amp;U499,Y497:DP497&amp;Y499:DP499,0))))</f>
        <v>0</v>
      </c>
      <c r="V498" s="94">
        <f t="array" ref="V498">IF(COUNTA(Y496:DP499)=0,0,IF(ISERROR(HLOOKUP(V499,Y499:DP499,1,FALSE)),0,INDEX(Y498:DP498,MATCH(V497&amp;V499,Y497:DP497&amp;Y499:DP499,0))))</f>
        <v>0</v>
      </c>
      <c r="W498" s="95"/>
      <c r="X498" s="108"/>
    </row>
    <row r="499" spans="2:31" ht="13.9" thickBot="1">
      <c r="B499" s="96"/>
      <c r="C499" s="97"/>
      <c r="D499" s="96"/>
      <c r="E499" s="96"/>
      <c r="F499" s="96"/>
      <c r="G499" s="96"/>
      <c r="H499" s="96"/>
      <c r="I499" s="96"/>
      <c r="J499" s="96"/>
      <c r="K499" s="96"/>
      <c r="L499" s="96"/>
      <c r="M499" s="96"/>
      <c r="N499" s="96"/>
      <c r="O499" s="96"/>
      <c r="P499" s="97"/>
      <c r="Q499" s="218"/>
      <c r="R499" s="98" t="str">
        <f t="shared" ref="R499" si="686">IF(COUNTA(Y496:DP499)=0,"none",HLOOKUP(R497,Y497:DP499,3,FALSE))</f>
        <v>none</v>
      </c>
      <c r="S499" s="99" t="str">
        <f t="shared" ref="S499" si="687">IF(COUNTA(Y496:DP499)=0,"none",HLOOKUP(S496,Y496:DP499,4,FALSE))</f>
        <v>none</v>
      </c>
      <c r="T499" s="100"/>
      <c r="U499" s="100" t="str">
        <f t="array" ref="U499">IF(COUNTA(Y496:DP499)=0,"none",IF($U$2="WAHR",$W$3,Abfrage!$F$4))</f>
        <v>none</v>
      </c>
      <c r="V499" s="100" t="str">
        <f t="array" ref="V499">IF(COUNTA(Y496:DP499)=0,"none",IF($U$2="WAHR",$W$3,Abfrage!$F$4))</f>
        <v>none</v>
      </c>
      <c r="W499" s="100" t="str">
        <f t="array" ref="W499">IF(COUNTA(Y496:DP499)=0,"none",IF($U$2="WAHR",$W$3,Abfrage!$F$4))</f>
        <v>none</v>
      </c>
      <c r="X499" s="109"/>
    </row>
    <row r="500" spans="2:31" thickBot="1">
      <c r="B500" s="75" t="s">
        <v>409</v>
      </c>
      <c r="C500" s="76">
        <v>1000187512</v>
      </c>
      <c r="D500" s="75" t="s">
        <v>95</v>
      </c>
      <c r="E500" s="75" t="s">
        <v>96</v>
      </c>
      <c r="F500" s="75" t="s">
        <v>410</v>
      </c>
      <c r="G500" s="75" t="s">
        <v>410</v>
      </c>
      <c r="H500" s="75" t="e">
        <v>#N/A</v>
      </c>
      <c r="I500" s="75" t="s">
        <v>411</v>
      </c>
      <c r="J500" s="75" t="s">
        <v>412</v>
      </c>
      <c r="K500" s="75" t="s">
        <v>306</v>
      </c>
      <c r="L500" s="75" t="s">
        <v>306</v>
      </c>
      <c r="M500" s="75" t="s">
        <v>307</v>
      </c>
      <c r="N500" s="75" t="s">
        <v>327</v>
      </c>
      <c r="O500" s="75" t="s">
        <v>306</v>
      </c>
      <c r="P500" s="76" t="s">
        <v>306</v>
      </c>
      <c r="Q500" s="216"/>
      <c r="R500" s="77" t="str">
        <f t="shared" ref="R500" si="688">IF(COUNTA(Y500:DP503)=0,"01.01.1900",INDEX(Y500:DP500,MATCH(R501,Y501:DP501,0)))</f>
        <v>01.01.1900</v>
      </c>
      <c r="S500" s="78" t="str">
        <f t="shared" ref="S500" si="689">IF(COUNTA(Y500:DP503)=0,"01.01.1900",MAX(Y500:DP500))</f>
        <v>01.01.1900</v>
      </c>
      <c r="T500" s="79"/>
      <c r="U500" s="80" t="str">
        <f t="array" ref="U500">IF(COUNTA(Y500:DP503)=0,"01.01.1900",IF(ISERROR(HLOOKUP(U503,Y503:DP503,1,FALSE)),"01.01.1900",INDEX(Y500:DP500,MATCH(U501&amp;U503,Y501:DP501&amp;Y503:DP503,0))))</f>
        <v>01.01.1900</v>
      </c>
      <c r="V500" s="81" t="str">
        <f t="shared" ref="V500" si="690">IF(COUNTA(Y500:DP503)=0,"01.01.1900",_xlfn.MAXIFS(Y500:DP500,Y503:DP503,V503))</f>
        <v>01.01.1900</v>
      </c>
      <c r="W500" s="82"/>
      <c r="X500" s="106"/>
    </row>
    <row r="501" spans="2:31" thickBot="1">
      <c r="B501" s="83"/>
      <c r="C501" s="84"/>
      <c r="D501" s="83"/>
      <c r="E501" s="83"/>
      <c r="F501" s="83"/>
      <c r="G501" s="83"/>
      <c r="H501" s="83"/>
      <c r="I501" s="83"/>
      <c r="J501" s="83"/>
      <c r="K501" s="83"/>
      <c r="L501" s="83"/>
      <c r="M501" s="83"/>
      <c r="N501" s="83"/>
      <c r="O501" s="83"/>
      <c r="P501" s="84"/>
      <c r="Q501" s="217"/>
      <c r="R501" s="85">
        <f t="shared" ref="R501" si="691">IF(COUNTA(Y500:DP503)=0,0,MIN(Y501:DP501))</f>
        <v>0</v>
      </c>
      <c r="S501" s="86">
        <f t="shared" ref="S501" si="692">IF(COUNTA(Y500:DP503)=0,0,HLOOKUP(S500,Y500:DP503,2,FALSE))</f>
        <v>0</v>
      </c>
      <c r="T501" s="87">
        <f t="shared" ref="T501" si="693">IF(COUNTA(Y500:DP503)=0,0,AVERAGE(Y501:DP501))</f>
        <v>0</v>
      </c>
      <c r="U501" s="88">
        <f t="shared" ref="U501" si="694">IF(COUNTA(Y500:DP503)=0,0,_xlfn.MINIFS(Y501:DP501,Y503:DP503,U503))</f>
        <v>0</v>
      </c>
      <c r="V501" s="89">
        <f t="array" ref="V501">IF(COUNTA(Y500:DP503)=0,0,IF(ISERROR(HLOOKUP(V503,Y503:DP503,1,FALSE)),0,INDEX(Y501:DP501,MATCH(V500&amp;V503,Y500:DP500&amp;Y503:DP503,0))))</f>
        <v>0</v>
      </c>
      <c r="W501" s="90">
        <f t="array" ref="W501">IF(COUNTA(Y500:DP503)=0,0,IF(ISERROR(HLOOKUP(W503,Y503:DP503,1,FALSE)),0,AVERAGEIF(Y503:DP503,$W503,Y501:DP501)))</f>
        <v>0</v>
      </c>
      <c r="X501" s="107"/>
    </row>
    <row r="502" spans="2:31" thickBot="1">
      <c r="B502" s="83"/>
      <c r="C502" s="84"/>
      <c r="D502" s="83"/>
      <c r="E502" s="83"/>
      <c r="F502" s="83"/>
      <c r="G502" s="83"/>
      <c r="H502" s="83"/>
      <c r="I502" s="83"/>
      <c r="J502" s="83"/>
      <c r="K502" s="83"/>
      <c r="L502" s="83"/>
      <c r="M502" s="83"/>
      <c r="N502" s="83"/>
      <c r="O502" s="83"/>
      <c r="P502" s="84"/>
      <c r="Q502" s="217"/>
      <c r="R502" s="91">
        <f t="shared" ref="R502" si="695">IF(COUNTA(Y500:DP503)=0,0,HLOOKUP(R501,Y501:DP503,2,FALSE))</f>
        <v>0</v>
      </c>
      <c r="S502" s="92">
        <f t="shared" ref="S502" si="696">IF(COUNTA(Y500:DP503)=0,0,HLOOKUP(S500,Y500:DP503,3,FALSE))</f>
        <v>0</v>
      </c>
      <c r="T502" s="93"/>
      <c r="U502" s="94">
        <f t="array" ref="U502">IF(COUNTA(Y500:DP503)=0,0,IF(ISERROR(HLOOKUP(U503,Y503:DP503,1,FALSE)),0,INDEX(Y502:DP502,MATCH(U501&amp;U503,Y501:DP501&amp;Y503:DP503,0))))</f>
        <v>0</v>
      </c>
      <c r="V502" s="94">
        <f t="array" ref="V502">IF(COUNTA(Y500:DP503)=0,0,IF(ISERROR(HLOOKUP(V503,Y503:DP503,1,FALSE)),0,INDEX(Y502:DP502,MATCH(V501&amp;V503,Y501:DP501&amp;Y503:DP503,0))))</f>
        <v>0</v>
      </c>
      <c r="W502" s="95"/>
      <c r="X502" s="108"/>
    </row>
    <row r="503" spans="2:31" ht="13.9" thickBot="1">
      <c r="B503" s="96"/>
      <c r="C503" s="97"/>
      <c r="D503" s="96"/>
      <c r="E503" s="96"/>
      <c r="F503" s="96"/>
      <c r="G503" s="96"/>
      <c r="H503" s="96"/>
      <c r="I503" s="96"/>
      <c r="J503" s="96"/>
      <c r="K503" s="96"/>
      <c r="L503" s="96"/>
      <c r="M503" s="96"/>
      <c r="N503" s="96"/>
      <c r="O503" s="96"/>
      <c r="P503" s="97"/>
      <c r="Q503" s="218"/>
      <c r="R503" s="98" t="str">
        <f t="shared" ref="R503" si="697">IF(COUNTA(Y500:DP503)=0,"none",HLOOKUP(R501,Y501:DP503,3,FALSE))</f>
        <v>none</v>
      </c>
      <c r="S503" s="99" t="str">
        <f t="shared" ref="S503" si="698">IF(COUNTA(Y500:DP503)=0,"none",HLOOKUP(S500,Y500:DP503,4,FALSE))</f>
        <v>none</v>
      </c>
      <c r="T503" s="100"/>
      <c r="U503" s="100" t="str">
        <f t="array" ref="U503">IF(COUNTA(Y500:DP503)=0,"none",IF($U$2="WAHR",$W$3,Abfrage!$F$4))</f>
        <v>none</v>
      </c>
      <c r="V503" s="100" t="str">
        <f t="array" ref="V503">IF(COUNTA(Y500:DP503)=0,"none",IF($U$2="WAHR",$W$3,Abfrage!$F$4))</f>
        <v>none</v>
      </c>
      <c r="W503" s="100" t="str">
        <f t="array" ref="W503">IF(COUNTA(Y500:DP503)=0,"none",IF($U$2="WAHR",$W$3,Abfrage!$F$4))</f>
        <v>none</v>
      </c>
      <c r="X503" s="109"/>
    </row>
    <row r="504" spans="2:31" thickBot="1">
      <c r="B504" s="75" t="s">
        <v>413</v>
      </c>
      <c r="C504" s="76">
        <v>1000254182</v>
      </c>
      <c r="D504" s="75" t="s">
        <v>95</v>
      </c>
      <c r="E504" s="75" t="s">
        <v>96</v>
      </c>
      <c r="F504" s="75" t="s">
        <v>97</v>
      </c>
      <c r="G504" s="75" t="s">
        <v>97</v>
      </c>
      <c r="H504" s="75" t="s">
        <v>44</v>
      </c>
      <c r="I504" s="75" t="s">
        <v>41</v>
      </c>
      <c r="J504" s="75" t="s">
        <v>414</v>
      </c>
      <c r="K504" s="75" t="s">
        <v>306</v>
      </c>
      <c r="L504" s="75" t="s">
        <v>306</v>
      </c>
      <c r="M504" s="75" t="s">
        <v>313</v>
      </c>
      <c r="N504" s="75" t="s">
        <v>314</v>
      </c>
      <c r="O504" s="75" t="s">
        <v>415</v>
      </c>
      <c r="P504" s="76" t="s">
        <v>306</v>
      </c>
      <c r="Q504" s="216"/>
      <c r="R504" s="77">
        <f t="shared" ref="R504" si="699">IF(COUNTA(Y504:DP507)=0,"01.01.1900",INDEX(Y504:DP504,MATCH(R505,Y505:DP505,0)))</f>
        <v>45671</v>
      </c>
      <c r="S504" s="78">
        <f t="shared" ref="S504" si="700">IF(COUNTA(Y504:DP507)=0,"01.01.1900",MAX(Y504:DP504))</f>
        <v>45671</v>
      </c>
      <c r="T504" s="79"/>
      <c r="U504" s="80" t="str">
        <f t="array" ref="U504">IF(COUNTA(Y504:DP507)=0,"01.01.1900",IF(ISERROR(HLOOKUP(U507,Y507:DP507,1,FALSE)),"01.01.1900",INDEX(Y504:DP504,MATCH(U505&amp;U507,Y505:DP505&amp;Y507:DP507,0))))</f>
        <v>01.01.1900</v>
      </c>
      <c r="V504" s="81">
        <f t="shared" ref="V504" si="701">IF(COUNTA(Y504:DP507)=0,"01.01.1900",_xlfn.MAXIFS(Y504:DP504,Y507:DP507,V507))</f>
        <v>0</v>
      </c>
      <c r="W504" s="82"/>
      <c r="X504" s="106"/>
      <c r="Y504" s="101">
        <v>44013</v>
      </c>
      <c r="Z504" s="101">
        <v>44013</v>
      </c>
      <c r="AA504" s="141">
        <v>44448</v>
      </c>
      <c r="AB504" s="141">
        <v>44987</v>
      </c>
      <c r="AC504" s="141">
        <v>44987</v>
      </c>
      <c r="AD504" s="141">
        <v>45468</v>
      </c>
      <c r="AE504" s="141">
        <v>45671</v>
      </c>
    </row>
    <row r="505" spans="2:31" thickBot="1">
      <c r="B505" s="83"/>
      <c r="C505" s="84"/>
      <c r="D505" s="83"/>
      <c r="E505" s="83"/>
      <c r="F505" s="83"/>
      <c r="G505" s="83"/>
      <c r="H505" s="83"/>
      <c r="I505" s="83"/>
      <c r="J505" s="83"/>
      <c r="K505" s="83"/>
      <c r="L505" s="83"/>
      <c r="M505" s="83"/>
      <c r="N505" s="83"/>
      <c r="O505" s="83"/>
      <c r="P505" s="84"/>
      <c r="Q505" s="217"/>
      <c r="R505" s="85">
        <f t="shared" ref="R505" si="702">IF(COUNTA(Y504:DP507)=0,0,MIN(Y505:DP505))</f>
        <v>0.82733999999999996</v>
      </c>
      <c r="S505" s="86">
        <f t="shared" ref="S505" si="703">IF(COUNTA(Y504:DP507)=0,0,HLOOKUP(S504,Y504:DP507,2,FALSE))</f>
        <v>0.82733999999999996</v>
      </c>
      <c r="T505" s="87">
        <f t="shared" ref="T505" si="704">IF(COUNTA(Y504:DP507)=0,0,AVERAGE(Y505:DP505))</f>
        <v>1.4369718272425247</v>
      </c>
      <c r="U505" s="88">
        <f t="shared" ref="U505" si="705">IF(COUNTA(Y504:DP507)=0,0,_xlfn.MINIFS(Y505:DP505,Y507:DP507,U507))</f>
        <v>0</v>
      </c>
      <c r="V505" s="89">
        <f t="array" ref="V505">IF(COUNTA(Y504:DP507)=0,0,IF(ISERROR(HLOOKUP(V507,Y507:DP507,1,FALSE)),0,INDEX(Y505:DP505,MATCH(V504&amp;V507,Y504:DP504&amp;Y507:DP507,0))))</f>
        <v>0</v>
      </c>
      <c r="W505" s="90">
        <f t="array" ref="W505">IF(COUNTA(Y504:DP507)=0,0,IF(ISERROR(HLOOKUP(W507,Y507:DP507,1,FALSE)),0,AVERAGEIF(Y507:DP507,$W507,Y505:DP505)))</f>
        <v>0</v>
      </c>
      <c r="X505" s="107"/>
      <c r="Y505" s="102">
        <v>1.0174627906976745</v>
      </c>
      <c r="Z505" s="102">
        <v>1.62</v>
      </c>
      <c r="AA505" s="142">
        <v>3.01</v>
      </c>
      <c r="AB505" s="142">
        <v>1.33</v>
      </c>
      <c r="AC505" s="142">
        <v>1.33</v>
      </c>
      <c r="AD505" s="142">
        <v>0.92400000000000004</v>
      </c>
      <c r="AE505" s="142">
        <v>0.82733999999999996</v>
      </c>
    </row>
    <row r="506" spans="2:31" thickBot="1">
      <c r="B506" s="83"/>
      <c r="C506" s="84"/>
      <c r="D506" s="83"/>
      <c r="E506" s="83"/>
      <c r="F506" s="83"/>
      <c r="G506" s="83"/>
      <c r="H506" s="83"/>
      <c r="I506" s="83"/>
      <c r="J506" s="83"/>
      <c r="K506" s="83"/>
      <c r="L506" s="83"/>
      <c r="M506" s="83"/>
      <c r="N506" s="83"/>
      <c r="O506" s="83"/>
      <c r="P506" s="84"/>
      <c r="Q506" s="217"/>
      <c r="R506" s="91">
        <f t="shared" ref="R506" si="706">IF(COUNTA(Y504:DP507)=0,0,HLOOKUP(R505,Y505:DP507,2,FALSE))</f>
        <v>0</v>
      </c>
      <c r="S506" s="92">
        <f t="shared" ref="S506" si="707">IF(COUNTA(Y504:DP507)=0,0,HLOOKUP(S504,Y504:DP507,3,FALSE))</f>
        <v>0</v>
      </c>
      <c r="T506" s="93"/>
      <c r="U506" s="94">
        <f t="array" ref="U506">IF(COUNTA(Y504:DP507)=0,0,IF(ISERROR(HLOOKUP(U507,Y507:DP507,1,FALSE)),0,INDEX(Y506:DP506,MATCH(U505&amp;U507,Y505:DP505&amp;Y507:DP507,0))))</f>
        <v>0</v>
      </c>
      <c r="V506" s="94">
        <f t="array" ref="V506">IF(COUNTA(Y504:DP507)=0,0,IF(ISERROR(HLOOKUP(V507,Y507:DP507,1,FALSE)),0,INDEX(Y506:DP506,MATCH(V505&amp;V507,Y505:DP505&amp;Y507:DP507,0))))</f>
        <v>0</v>
      </c>
      <c r="W506" s="95"/>
      <c r="X506" s="108"/>
      <c r="Y506" s="103">
        <v>0</v>
      </c>
      <c r="Z506" s="103">
        <v>0</v>
      </c>
      <c r="AA506" s="143">
        <v>1</v>
      </c>
      <c r="AB506" s="143">
        <v>1000</v>
      </c>
      <c r="AC506" s="143">
        <v>1000</v>
      </c>
      <c r="AD506" s="143">
        <v>1000</v>
      </c>
      <c r="AE506" s="143">
        <v>0</v>
      </c>
    </row>
    <row r="507" spans="2:31" ht="13.9" thickBot="1">
      <c r="B507" s="96"/>
      <c r="C507" s="97"/>
      <c r="D507" s="96"/>
      <c r="E507" s="96"/>
      <c r="F507" s="96"/>
      <c r="G507" s="96"/>
      <c r="H507" s="96"/>
      <c r="I507" s="96"/>
      <c r="J507" s="96"/>
      <c r="K507" s="96"/>
      <c r="L507" s="96"/>
      <c r="M507" s="96"/>
      <c r="N507" s="96"/>
      <c r="O507" s="96"/>
      <c r="P507" s="97"/>
      <c r="Q507" s="218"/>
      <c r="R507" s="98" t="str">
        <f t="shared" ref="R507" si="708">IF(COUNTA(Y504:DP507)=0,"none",HLOOKUP(R505,Y505:DP507,3,FALSE))</f>
        <v>ECI</v>
      </c>
      <c r="S507" s="99" t="str">
        <f t="shared" ref="S507" si="709">IF(COUNTA(Y504:DP507)=0,"none",HLOOKUP(S504,Y504:DP507,4,FALSE))</f>
        <v>ECI</v>
      </c>
      <c r="T507" s="100"/>
      <c r="U507" s="100">
        <f t="array" ref="U507">IF(COUNTA(Y504:DP507)=0,"none",IF($U$2="WAHR",$W$3,Abfrage!$F$4))</f>
        <v>0</v>
      </c>
      <c r="V507" s="100">
        <f t="array" ref="V507">IF(COUNTA(Y504:DP507)=0,"none",IF($U$2="WAHR",$W$3,Abfrage!$F$4))</f>
        <v>0</v>
      </c>
      <c r="W507" s="100">
        <f t="array" ref="W507">IF(COUNTA(Y504:DP507)=0,"none",IF($U$2="WAHR",$W$3,Abfrage!$F$4))</f>
        <v>0</v>
      </c>
      <c r="X507" s="109"/>
      <c r="Y507" s="104" t="s">
        <v>101</v>
      </c>
      <c r="Z507" s="104" t="s">
        <v>185</v>
      </c>
      <c r="AA507" s="144" t="s">
        <v>47</v>
      </c>
      <c r="AB507" s="144" t="s">
        <v>43</v>
      </c>
      <c r="AC507" s="144" t="s">
        <v>43</v>
      </c>
      <c r="AD507" s="144" t="s">
        <v>43</v>
      </c>
      <c r="AE507" s="144" t="s">
        <v>101</v>
      </c>
    </row>
    <row r="508" spans="2:31" thickBot="1">
      <c r="B508" s="75" t="s">
        <v>416</v>
      </c>
      <c r="C508" s="76">
        <v>1000262304</v>
      </c>
      <c r="D508" s="75" t="s">
        <v>95</v>
      </c>
      <c r="E508" s="75" t="s">
        <v>175</v>
      </c>
      <c r="F508" s="75" t="s">
        <v>97</v>
      </c>
      <c r="G508" s="75" t="s">
        <v>97</v>
      </c>
      <c r="H508" s="75" t="e">
        <v>#N/A</v>
      </c>
      <c r="I508" s="75" t="s">
        <v>51</v>
      </c>
      <c r="J508" s="75" t="s">
        <v>417</v>
      </c>
      <c r="K508" s="75" t="s">
        <v>306</v>
      </c>
      <c r="L508" s="75" t="s">
        <v>306</v>
      </c>
      <c r="M508" s="75" t="s">
        <v>307</v>
      </c>
      <c r="N508" s="75" t="s">
        <v>418</v>
      </c>
      <c r="O508" s="75" t="s">
        <v>419</v>
      </c>
      <c r="P508" s="76" t="s">
        <v>306</v>
      </c>
      <c r="Q508" s="216"/>
      <c r="R508" s="77" t="str">
        <f t="shared" ref="R508" si="710">IF(COUNTA(Y508:DP511)=0,"01.01.1900",INDEX(Y508:DP508,MATCH(R509,Y509:DP509,0)))</f>
        <v>01.01.1900</v>
      </c>
      <c r="S508" s="78" t="str">
        <f t="shared" ref="S508" si="711">IF(COUNTA(Y508:DP511)=0,"01.01.1900",MAX(Y508:DP508))</f>
        <v>01.01.1900</v>
      </c>
      <c r="T508" s="79"/>
      <c r="U508" s="80" t="str">
        <f t="array" ref="U508">IF(COUNTA(Y508:DP511)=0,"01.01.1900",IF(ISERROR(HLOOKUP(U511,Y511:DP511,1,FALSE)),"01.01.1900",INDEX(Y508:DP508,MATCH(U509&amp;U511,Y509:DP509&amp;Y511:DP511,0))))</f>
        <v>01.01.1900</v>
      </c>
      <c r="V508" s="81" t="str">
        <f t="shared" ref="V508" si="712">IF(COUNTA(Y508:DP511)=0,"01.01.1900",_xlfn.MAXIFS(Y508:DP508,Y511:DP511,V511))</f>
        <v>01.01.1900</v>
      </c>
      <c r="W508" s="82"/>
      <c r="X508" s="106"/>
    </row>
    <row r="509" spans="2:31" thickBot="1">
      <c r="B509" s="83"/>
      <c r="C509" s="84"/>
      <c r="D509" s="83"/>
      <c r="E509" s="83"/>
      <c r="F509" s="83"/>
      <c r="G509" s="83"/>
      <c r="H509" s="83"/>
      <c r="I509" s="83"/>
      <c r="J509" s="83"/>
      <c r="K509" s="83"/>
      <c r="L509" s="83"/>
      <c r="M509" s="83"/>
      <c r="N509" s="83"/>
      <c r="O509" s="83"/>
      <c r="P509" s="84"/>
      <c r="Q509" s="217"/>
      <c r="R509" s="85">
        <f t="shared" ref="R509" si="713">IF(COUNTA(Y508:DP511)=0,0,MIN(Y509:DP509))</f>
        <v>0</v>
      </c>
      <c r="S509" s="86">
        <f t="shared" ref="S509" si="714">IF(COUNTA(Y508:DP511)=0,0,HLOOKUP(S508,Y508:DP511,2,FALSE))</f>
        <v>0</v>
      </c>
      <c r="T509" s="87">
        <f t="shared" ref="T509" si="715">IF(COUNTA(Y508:DP511)=0,0,AVERAGE(Y509:DP509))</f>
        <v>0</v>
      </c>
      <c r="U509" s="88">
        <f t="shared" ref="U509" si="716">IF(COUNTA(Y508:DP511)=0,0,_xlfn.MINIFS(Y509:DP509,Y511:DP511,U511))</f>
        <v>0</v>
      </c>
      <c r="V509" s="89">
        <f t="array" ref="V509">IF(COUNTA(Y508:DP511)=0,0,IF(ISERROR(HLOOKUP(V511,Y511:DP511,1,FALSE)),0,INDEX(Y509:DP509,MATCH(V508&amp;V511,Y508:DP508&amp;Y511:DP511,0))))</f>
        <v>0</v>
      </c>
      <c r="W509" s="90">
        <f t="array" ref="W509">IF(COUNTA(Y508:DP511)=0,0,IF(ISERROR(HLOOKUP(W511,Y511:DP511,1,FALSE)),0,AVERAGEIF(Y511:DP511,$W511,Y509:DP509)))</f>
        <v>0</v>
      </c>
      <c r="X509" s="107"/>
    </row>
    <row r="510" spans="2:31" thickBot="1">
      <c r="B510" s="83"/>
      <c r="C510" s="84"/>
      <c r="D510" s="83"/>
      <c r="E510" s="83"/>
      <c r="F510" s="83"/>
      <c r="G510" s="83"/>
      <c r="H510" s="83"/>
      <c r="I510" s="83"/>
      <c r="J510" s="83"/>
      <c r="K510" s="83"/>
      <c r="L510" s="83"/>
      <c r="M510" s="83"/>
      <c r="N510" s="83"/>
      <c r="O510" s="83"/>
      <c r="P510" s="84"/>
      <c r="Q510" s="217"/>
      <c r="R510" s="91">
        <f t="shared" ref="R510" si="717">IF(COUNTA(Y508:DP511)=0,0,HLOOKUP(R509,Y509:DP511,2,FALSE))</f>
        <v>0</v>
      </c>
      <c r="S510" s="92">
        <f t="shared" ref="S510" si="718">IF(COUNTA(Y508:DP511)=0,0,HLOOKUP(S508,Y508:DP511,3,FALSE))</f>
        <v>0</v>
      </c>
      <c r="T510" s="93"/>
      <c r="U510" s="94">
        <f t="array" ref="U510">IF(COUNTA(Y508:DP511)=0,0,IF(ISERROR(HLOOKUP(U511,Y511:DP511,1,FALSE)),0,INDEX(Y510:DP510,MATCH(U509&amp;U511,Y509:DP509&amp;Y511:DP511,0))))</f>
        <v>0</v>
      </c>
      <c r="V510" s="94">
        <f t="array" ref="V510">IF(COUNTA(Y508:DP511)=0,0,IF(ISERROR(HLOOKUP(V511,Y511:DP511,1,FALSE)),0,INDEX(Y510:DP510,MATCH(V509&amp;V511,Y509:DP509&amp;Y511:DP511,0))))</f>
        <v>0</v>
      </c>
      <c r="W510" s="95"/>
      <c r="X510" s="108"/>
    </row>
    <row r="511" spans="2:31" ht="13.9" thickBot="1">
      <c r="B511" s="96"/>
      <c r="C511" s="97"/>
      <c r="D511" s="96"/>
      <c r="E511" s="96"/>
      <c r="F511" s="96"/>
      <c r="G511" s="96"/>
      <c r="H511" s="96"/>
      <c r="I511" s="96"/>
      <c r="J511" s="96"/>
      <c r="K511" s="96"/>
      <c r="L511" s="96"/>
      <c r="M511" s="96"/>
      <c r="N511" s="96"/>
      <c r="O511" s="96"/>
      <c r="P511" s="97"/>
      <c r="Q511" s="218"/>
      <c r="R511" s="98" t="str">
        <f t="shared" ref="R511" si="719">IF(COUNTA(Y508:DP511)=0,"none",HLOOKUP(R509,Y509:DP511,3,FALSE))</f>
        <v>none</v>
      </c>
      <c r="S511" s="99" t="str">
        <f t="shared" ref="S511" si="720">IF(COUNTA(Y508:DP511)=0,"none",HLOOKUP(S508,Y508:DP511,4,FALSE))</f>
        <v>none</v>
      </c>
      <c r="T511" s="100"/>
      <c r="U511" s="100" t="str">
        <f t="array" ref="U511">IF(COUNTA(Y508:DP511)=0,"none",IF($U$2="WAHR",$W$3,Abfrage!$F$4))</f>
        <v>none</v>
      </c>
      <c r="V511" s="100" t="str">
        <f t="array" ref="V511">IF(COUNTA(Y508:DP511)=0,"none",IF($U$2="WAHR",$W$3,Abfrage!$F$4))</f>
        <v>none</v>
      </c>
      <c r="W511" s="100" t="str">
        <f t="array" ref="W511">IF(COUNTA(Y508:DP511)=0,"none",IF($U$2="WAHR",$W$3,Abfrage!$F$4))</f>
        <v>none</v>
      </c>
      <c r="X511" s="109"/>
    </row>
    <row r="512" spans="2:31" thickBot="1">
      <c r="B512" s="75" t="s">
        <v>420</v>
      </c>
      <c r="C512" s="76">
        <v>1000264038</v>
      </c>
      <c r="D512" s="75" t="s">
        <v>89</v>
      </c>
      <c r="E512" s="75" t="s">
        <v>406</v>
      </c>
      <c r="F512" s="75" t="s">
        <v>421</v>
      </c>
      <c r="G512" s="75" t="s">
        <v>421</v>
      </c>
      <c r="H512" s="75" t="e">
        <v>#N/A</v>
      </c>
      <c r="I512" s="75" t="s">
        <v>79</v>
      </c>
      <c r="J512" s="75" t="s">
        <v>422</v>
      </c>
      <c r="K512" s="75" t="s">
        <v>306</v>
      </c>
      <c r="L512" s="75" t="s">
        <v>306</v>
      </c>
      <c r="M512" s="75" t="s">
        <v>306</v>
      </c>
      <c r="N512" s="75" t="s">
        <v>306</v>
      </c>
      <c r="O512" s="75" t="s">
        <v>309</v>
      </c>
      <c r="P512" s="76" t="s">
        <v>306</v>
      </c>
      <c r="Q512" s="216"/>
      <c r="R512" s="77" t="str">
        <f t="shared" ref="R512" si="721">IF(COUNTA(Y512:DP515)=0,"01.01.1900",INDEX(Y512:DP512,MATCH(R513,Y513:DP513,0)))</f>
        <v>01.01.1900</v>
      </c>
      <c r="S512" s="78" t="str">
        <f t="shared" ref="S512" si="722">IF(COUNTA(Y512:DP515)=0,"01.01.1900",MAX(Y512:DP512))</f>
        <v>01.01.1900</v>
      </c>
      <c r="T512" s="79"/>
      <c r="U512" s="80" t="str">
        <f t="array" ref="U512">IF(COUNTA(Y512:DP515)=0,"01.01.1900",IF(ISERROR(HLOOKUP(U515,Y515:DP515,1,FALSE)),"01.01.1900",INDEX(Y512:DP512,MATCH(U513&amp;U515,Y513:DP513&amp;Y515:DP515,0))))</f>
        <v>01.01.1900</v>
      </c>
      <c r="V512" s="81" t="str">
        <f t="shared" ref="V512" si="723">IF(COUNTA(Y512:DP515)=0,"01.01.1900",_xlfn.MAXIFS(Y512:DP512,Y515:DP515,V515))</f>
        <v>01.01.1900</v>
      </c>
      <c r="W512" s="82"/>
      <c r="X512" s="106"/>
    </row>
    <row r="513" spans="2:26" thickBot="1">
      <c r="B513" s="83"/>
      <c r="C513" s="84"/>
      <c r="D513" s="83"/>
      <c r="E513" s="83"/>
      <c r="F513" s="83"/>
      <c r="G513" s="83"/>
      <c r="H513" s="83"/>
      <c r="I513" s="83"/>
      <c r="J513" s="83"/>
      <c r="K513" s="83"/>
      <c r="L513" s="83"/>
      <c r="M513" s="83"/>
      <c r="N513" s="83"/>
      <c r="O513" s="83"/>
      <c r="P513" s="84"/>
      <c r="Q513" s="217"/>
      <c r="R513" s="85">
        <f t="shared" ref="R513" si="724">IF(COUNTA(Y512:DP515)=0,0,MIN(Y513:DP513))</f>
        <v>0</v>
      </c>
      <c r="S513" s="86">
        <f t="shared" ref="S513" si="725">IF(COUNTA(Y512:DP515)=0,0,HLOOKUP(S512,Y512:DP515,2,FALSE))</f>
        <v>0</v>
      </c>
      <c r="T513" s="87">
        <f t="shared" ref="T513" si="726">IF(COUNTA(Y512:DP515)=0,0,AVERAGE(Y513:DP513))</f>
        <v>0</v>
      </c>
      <c r="U513" s="88">
        <f t="shared" ref="U513" si="727">IF(COUNTA(Y512:DP515)=0,0,_xlfn.MINIFS(Y513:DP513,Y515:DP515,U515))</f>
        <v>0</v>
      </c>
      <c r="V513" s="89">
        <f t="array" ref="V513">IF(COUNTA(Y512:DP515)=0,0,IF(ISERROR(HLOOKUP(V515,Y515:DP515,1,FALSE)),0,INDEX(Y513:DP513,MATCH(V512&amp;V515,Y512:DP512&amp;Y515:DP515,0))))</f>
        <v>0</v>
      </c>
      <c r="W513" s="90">
        <f t="array" ref="W513">IF(COUNTA(Y512:DP515)=0,0,IF(ISERROR(HLOOKUP(W515,Y515:DP515,1,FALSE)),0,AVERAGEIF(Y515:DP515,$W515,Y513:DP513)))</f>
        <v>0</v>
      </c>
      <c r="X513" s="107"/>
    </row>
    <row r="514" spans="2:26" thickBot="1">
      <c r="B514" s="83"/>
      <c r="C514" s="84"/>
      <c r="D514" s="83"/>
      <c r="E514" s="83"/>
      <c r="F514" s="83"/>
      <c r="G514" s="83"/>
      <c r="H514" s="83"/>
      <c r="I514" s="83"/>
      <c r="J514" s="83"/>
      <c r="K514" s="83"/>
      <c r="L514" s="83"/>
      <c r="M514" s="83"/>
      <c r="N514" s="83"/>
      <c r="O514" s="83"/>
      <c r="P514" s="84"/>
      <c r="Q514" s="217"/>
      <c r="R514" s="91">
        <f t="shared" ref="R514" si="728">IF(COUNTA(Y512:DP515)=0,0,HLOOKUP(R513,Y513:DP515,2,FALSE))</f>
        <v>0</v>
      </c>
      <c r="S514" s="92">
        <f t="shared" ref="S514" si="729">IF(COUNTA(Y512:DP515)=0,0,HLOOKUP(S512,Y512:DP515,3,FALSE))</f>
        <v>0</v>
      </c>
      <c r="T514" s="93"/>
      <c r="U514" s="94">
        <f t="array" ref="U514">IF(COUNTA(Y512:DP515)=0,0,IF(ISERROR(HLOOKUP(U515,Y515:DP515,1,FALSE)),0,INDEX(Y514:DP514,MATCH(U513&amp;U515,Y513:DP513&amp;Y515:DP515,0))))</f>
        <v>0</v>
      </c>
      <c r="V514" s="94">
        <f t="array" ref="V514">IF(COUNTA(Y512:DP515)=0,0,IF(ISERROR(HLOOKUP(V515,Y515:DP515,1,FALSE)),0,INDEX(Y514:DP514,MATCH(V513&amp;V515,Y513:DP513&amp;Y515:DP515,0))))</f>
        <v>0</v>
      </c>
      <c r="W514" s="95"/>
      <c r="X514" s="108"/>
    </row>
    <row r="515" spans="2:26" ht="13.9" thickBot="1">
      <c r="B515" s="96"/>
      <c r="C515" s="97"/>
      <c r="D515" s="96"/>
      <c r="E515" s="96"/>
      <c r="F515" s="96"/>
      <c r="G515" s="96"/>
      <c r="H515" s="96"/>
      <c r="I515" s="96"/>
      <c r="J515" s="96"/>
      <c r="K515" s="96"/>
      <c r="L515" s="96"/>
      <c r="M515" s="96"/>
      <c r="N515" s="96"/>
      <c r="O515" s="96"/>
      <c r="P515" s="97"/>
      <c r="Q515" s="218"/>
      <c r="R515" s="98" t="str">
        <f t="shared" ref="R515" si="730">IF(COUNTA(Y512:DP515)=0,"none",HLOOKUP(R513,Y513:DP515,3,FALSE))</f>
        <v>none</v>
      </c>
      <c r="S515" s="99" t="str">
        <f t="shared" ref="S515" si="731">IF(COUNTA(Y512:DP515)=0,"none",HLOOKUP(S512,Y512:DP515,4,FALSE))</f>
        <v>none</v>
      </c>
      <c r="T515" s="100"/>
      <c r="U515" s="100" t="str">
        <f t="array" ref="U515">IF(COUNTA(Y512:DP515)=0,"none",IF($U$2="WAHR",$W$3,Abfrage!$F$4))</f>
        <v>none</v>
      </c>
      <c r="V515" s="100" t="str">
        <f t="array" ref="V515">IF(COUNTA(Y512:DP515)=0,"none",IF($U$2="WAHR",$W$3,Abfrage!$F$4))</f>
        <v>none</v>
      </c>
      <c r="W515" s="100" t="str">
        <f t="array" ref="W515">IF(COUNTA(Y512:DP515)=0,"none",IF($U$2="WAHR",$W$3,Abfrage!$F$4))</f>
        <v>none</v>
      </c>
      <c r="X515" s="109"/>
    </row>
    <row r="516" spans="2:26" thickBot="1">
      <c r="B516" s="75" t="s">
        <v>423</v>
      </c>
      <c r="C516" s="76">
        <v>1000267216</v>
      </c>
      <c r="D516" s="75" t="s">
        <v>95</v>
      </c>
      <c r="E516" s="75" t="s">
        <v>148</v>
      </c>
      <c r="F516" s="75" t="s">
        <v>175</v>
      </c>
      <c r="G516" s="75" t="s">
        <v>175</v>
      </c>
      <c r="H516" s="75" t="e">
        <v>#N/A</v>
      </c>
      <c r="I516" s="75" t="s">
        <v>51</v>
      </c>
      <c r="J516" s="75" t="s">
        <v>424</v>
      </c>
      <c r="K516" s="75" t="s">
        <v>353</v>
      </c>
      <c r="L516" s="75" t="s">
        <v>326</v>
      </c>
      <c r="M516" s="75" t="s">
        <v>307</v>
      </c>
      <c r="N516" s="75" t="s">
        <v>327</v>
      </c>
      <c r="O516" s="75" t="s">
        <v>306</v>
      </c>
      <c r="P516" s="76" t="s">
        <v>306</v>
      </c>
      <c r="Q516" s="216"/>
      <c r="R516" s="77" t="str">
        <f t="shared" ref="R516" si="732">IF(COUNTA(Y516:DP519)=0,"01.01.1900",INDEX(Y516:DP516,MATCH(R517,Y517:DP517,0)))</f>
        <v>01.01.1900</v>
      </c>
      <c r="S516" s="78" t="str">
        <f t="shared" ref="S516" si="733">IF(COUNTA(Y516:DP519)=0,"01.01.1900",MAX(Y516:DP516))</f>
        <v>01.01.1900</v>
      </c>
      <c r="T516" s="79"/>
      <c r="U516" s="80" t="str">
        <f t="array" ref="U516">IF(COUNTA(Y516:DP519)=0,"01.01.1900",IF(ISERROR(HLOOKUP(U519,Y519:DP519,1,FALSE)),"01.01.1900",INDEX(Y516:DP516,MATCH(U517&amp;U519,Y517:DP517&amp;Y519:DP519,0))))</f>
        <v>01.01.1900</v>
      </c>
      <c r="V516" s="81" t="str">
        <f t="shared" ref="V516" si="734">IF(COUNTA(Y516:DP519)=0,"01.01.1900",_xlfn.MAXIFS(Y516:DP516,Y519:DP519,V519))</f>
        <v>01.01.1900</v>
      </c>
      <c r="W516" s="82"/>
      <c r="X516" s="106"/>
    </row>
    <row r="517" spans="2:26" thickBot="1">
      <c r="B517" s="83"/>
      <c r="C517" s="84"/>
      <c r="D517" s="83"/>
      <c r="E517" s="83"/>
      <c r="F517" s="83"/>
      <c r="G517" s="83"/>
      <c r="H517" s="83"/>
      <c r="I517" s="83"/>
      <c r="J517" s="83"/>
      <c r="K517" s="83"/>
      <c r="L517" s="83"/>
      <c r="M517" s="83"/>
      <c r="N517" s="83"/>
      <c r="O517" s="83"/>
      <c r="P517" s="84"/>
      <c r="Q517" s="217"/>
      <c r="R517" s="85">
        <f t="shared" ref="R517" si="735">IF(COUNTA(Y516:DP519)=0,0,MIN(Y517:DP517))</f>
        <v>0</v>
      </c>
      <c r="S517" s="86">
        <f t="shared" ref="S517" si="736">IF(COUNTA(Y516:DP519)=0,0,HLOOKUP(S516,Y516:DP519,2,FALSE))</f>
        <v>0</v>
      </c>
      <c r="T517" s="87">
        <f t="shared" ref="T517" si="737">IF(COUNTA(Y516:DP519)=0,0,AVERAGE(Y517:DP517))</f>
        <v>0</v>
      </c>
      <c r="U517" s="88">
        <f t="shared" ref="U517" si="738">IF(COUNTA(Y516:DP519)=0,0,_xlfn.MINIFS(Y517:DP517,Y519:DP519,U519))</f>
        <v>0</v>
      </c>
      <c r="V517" s="89">
        <f t="array" ref="V517">IF(COUNTA(Y516:DP519)=0,0,IF(ISERROR(HLOOKUP(V519,Y519:DP519,1,FALSE)),0,INDEX(Y517:DP517,MATCH(V516&amp;V519,Y516:DP516&amp;Y519:DP519,0))))</f>
        <v>0</v>
      </c>
      <c r="W517" s="90">
        <f t="array" ref="W517">IF(COUNTA(Y516:DP519)=0,0,IF(ISERROR(HLOOKUP(W519,Y519:DP519,1,FALSE)),0,AVERAGEIF(Y519:DP519,$W519,Y517:DP517)))</f>
        <v>0</v>
      </c>
      <c r="X517" s="107"/>
    </row>
    <row r="518" spans="2:26" thickBot="1">
      <c r="B518" s="83"/>
      <c r="C518" s="84"/>
      <c r="D518" s="83"/>
      <c r="E518" s="83"/>
      <c r="F518" s="83"/>
      <c r="G518" s="83"/>
      <c r="H518" s="83"/>
      <c r="I518" s="83"/>
      <c r="J518" s="83"/>
      <c r="K518" s="83"/>
      <c r="L518" s="83"/>
      <c r="M518" s="83"/>
      <c r="N518" s="83"/>
      <c r="O518" s="83"/>
      <c r="P518" s="84"/>
      <c r="Q518" s="217"/>
      <c r="R518" s="91">
        <f t="shared" ref="R518" si="739">IF(COUNTA(Y516:DP519)=0,0,HLOOKUP(R517,Y517:DP519,2,FALSE))</f>
        <v>0</v>
      </c>
      <c r="S518" s="92">
        <f t="shared" ref="S518" si="740">IF(COUNTA(Y516:DP519)=0,0,HLOOKUP(S516,Y516:DP519,3,FALSE))</f>
        <v>0</v>
      </c>
      <c r="T518" s="93"/>
      <c r="U518" s="94">
        <f t="array" ref="U518">IF(COUNTA(Y516:DP519)=0,0,IF(ISERROR(HLOOKUP(U519,Y519:DP519,1,FALSE)),0,INDEX(Y518:DP518,MATCH(U517&amp;U519,Y517:DP517&amp;Y519:DP519,0))))</f>
        <v>0</v>
      </c>
      <c r="V518" s="94">
        <f t="array" ref="V518">IF(COUNTA(Y516:DP519)=0,0,IF(ISERROR(HLOOKUP(V519,Y519:DP519,1,FALSE)),0,INDEX(Y518:DP518,MATCH(V517&amp;V519,Y517:DP517&amp;Y519:DP519,0))))</f>
        <v>0</v>
      </c>
      <c r="W518" s="95"/>
      <c r="X518" s="108"/>
    </row>
    <row r="519" spans="2:26" ht="13.9" thickBot="1">
      <c r="B519" s="96"/>
      <c r="C519" s="97"/>
      <c r="D519" s="96"/>
      <c r="E519" s="96"/>
      <c r="F519" s="96"/>
      <c r="G519" s="96"/>
      <c r="H519" s="96"/>
      <c r="I519" s="96"/>
      <c r="J519" s="96"/>
      <c r="K519" s="96"/>
      <c r="L519" s="96"/>
      <c r="M519" s="96"/>
      <c r="N519" s="96"/>
      <c r="O519" s="96"/>
      <c r="P519" s="97"/>
      <c r="Q519" s="218"/>
      <c r="R519" s="98" t="str">
        <f t="shared" ref="R519" si="741">IF(COUNTA(Y516:DP519)=0,"none",HLOOKUP(R517,Y517:DP519,3,FALSE))</f>
        <v>none</v>
      </c>
      <c r="S519" s="99" t="str">
        <f t="shared" ref="S519" si="742">IF(COUNTA(Y516:DP519)=0,"none",HLOOKUP(S516,Y516:DP519,4,FALSE))</f>
        <v>none</v>
      </c>
      <c r="T519" s="100"/>
      <c r="U519" s="100" t="str">
        <f t="array" ref="U519">IF(COUNTA(Y516:DP519)=0,"none",IF($U$2="WAHR",$W$3,Abfrage!$F$4))</f>
        <v>none</v>
      </c>
      <c r="V519" s="100" t="str">
        <f t="array" ref="V519">IF(COUNTA(Y516:DP519)=0,"none",IF($U$2="WAHR",$W$3,Abfrage!$F$4))</f>
        <v>none</v>
      </c>
      <c r="W519" s="100" t="str">
        <f t="array" ref="W519">IF(COUNTA(Y516:DP519)=0,"none",IF($U$2="WAHR",$W$3,Abfrage!$F$4))</f>
        <v>none</v>
      </c>
      <c r="X519" s="109"/>
    </row>
    <row r="520" spans="2:26" thickBot="1">
      <c r="B520" s="75" t="s">
        <v>425</v>
      </c>
      <c r="C520" s="76">
        <v>1000269165</v>
      </c>
      <c r="D520" s="75" t="s">
        <v>95</v>
      </c>
      <c r="E520" s="75" t="s">
        <v>96</v>
      </c>
      <c r="F520" s="75" t="s">
        <v>426</v>
      </c>
      <c r="G520" s="75" t="s">
        <v>426</v>
      </c>
      <c r="H520" s="75" t="e">
        <v>#N/A</v>
      </c>
      <c r="I520" s="75" t="s">
        <v>427</v>
      </c>
      <c r="J520" s="75" t="s">
        <v>428</v>
      </c>
      <c r="K520" s="75" t="s">
        <v>306</v>
      </c>
      <c r="L520" s="75" t="s">
        <v>306</v>
      </c>
      <c r="M520" s="75" t="s">
        <v>313</v>
      </c>
      <c r="N520" s="75" t="s">
        <v>393</v>
      </c>
      <c r="O520" s="75" t="s">
        <v>309</v>
      </c>
      <c r="P520" s="76" t="s">
        <v>306</v>
      </c>
      <c r="Q520" s="216"/>
      <c r="R520" s="77" t="str">
        <f t="shared" ref="R520" si="743">IF(COUNTA(Y520:DP523)=0,"01.01.1900",INDEX(Y520:DP520,MATCH(R521,Y521:DP521,0)))</f>
        <v>01.01.1900</v>
      </c>
      <c r="S520" s="78" t="str">
        <f t="shared" ref="S520" si="744">IF(COUNTA(Y520:DP523)=0,"01.01.1900",MAX(Y520:DP520))</f>
        <v>01.01.1900</v>
      </c>
      <c r="T520" s="79"/>
      <c r="U520" s="80" t="str">
        <f t="array" ref="U520">IF(COUNTA(Y520:DP523)=0,"01.01.1900",IF(ISERROR(HLOOKUP(U523,Y523:DP523,1,FALSE)),"01.01.1900",INDEX(Y520:DP520,MATCH(U521&amp;U523,Y521:DP521&amp;Y523:DP523,0))))</f>
        <v>01.01.1900</v>
      </c>
      <c r="V520" s="81" t="str">
        <f t="shared" ref="V520" si="745">IF(COUNTA(Y520:DP523)=0,"01.01.1900",_xlfn.MAXIFS(Y520:DP520,Y523:DP523,V523))</f>
        <v>01.01.1900</v>
      </c>
      <c r="W520" s="82"/>
      <c r="X520" s="106"/>
    </row>
    <row r="521" spans="2:26" thickBot="1">
      <c r="B521" s="83"/>
      <c r="C521" s="84"/>
      <c r="D521" s="83"/>
      <c r="E521" s="83"/>
      <c r="F521" s="83"/>
      <c r="G521" s="83"/>
      <c r="H521" s="83"/>
      <c r="I521" s="83"/>
      <c r="J521" s="83"/>
      <c r="K521" s="83"/>
      <c r="L521" s="83"/>
      <c r="M521" s="83"/>
      <c r="N521" s="83"/>
      <c r="O521" s="83"/>
      <c r="P521" s="84"/>
      <c r="Q521" s="217"/>
      <c r="R521" s="85">
        <f t="shared" ref="R521" si="746">IF(COUNTA(Y520:DP523)=0,0,MIN(Y521:DP521))</f>
        <v>0</v>
      </c>
      <c r="S521" s="86">
        <f t="shared" ref="S521" si="747">IF(COUNTA(Y520:DP523)=0,0,HLOOKUP(S520,Y520:DP523,2,FALSE))</f>
        <v>0</v>
      </c>
      <c r="T521" s="87">
        <f t="shared" ref="T521" si="748">IF(COUNTA(Y520:DP523)=0,0,AVERAGE(Y521:DP521))</f>
        <v>0</v>
      </c>
      <c r="U521" s="88">
        <f t="shared" ref="U521" si="749">IF(COUNTA(Y520:DP523)=0,0,_xlfn.MINIFS(Y521:DP521,Y523:DP523,U523))</f>
        <v>0</v>
      </c>
      <c r="V521" s="89">
        <f t="array" ref="V521">IF(COUNTA(Y520:DP523)=0,0,IF(ISERROR(HLOOKUP(V523,Y523:DP523,1,FALSE)),0,INDEX(Y521:DP521,MATCH(V520&amp;V523,Y520:DP520&amp;Y523:DP523,0))))</f>
        <v>0</v>
      </c>
      <c r="W521" s="90">
        <f t="array" ref="W521">IF(COUNTA(Y520:DP523)=0,0,IF(ISERROR(HLOOKUP(W523,Y523:DP523,1,FALSE)),0,AVERAGEIF(Y523:DP523,$W523,Y521:DP521)))</f>
        <v>0</v>
      </c>
      <c r="X521" s="107"/>
    </row>
    <row r="522" spans="2:26" thickBot="1">
      <c r="B522" s="83"/>
      <c r="C522" s="84"/>
      <c r="D522" s="83"/>
      <c r="E522" s="83"/>
      <c r="F522" s="83"/>
      <c r="G522" s="83"/>
      <c r="H522" s="83"/>
      <c r="I522" s="83"/>
      <c r="J522" s="83"/>
      <c r="K522" s="83"/>
      <c r="L522" s="83"/>
      <c r="M522" s="83"/>
      <c r="N522" s="83"/>
      <c r="O522" s="83"/>
      <c r="P522" s="84"/>
      <c r="Q522" s="217"/>
      <c r="R522" s="91">
        <f t="shared" ref="R522" si="750">IF(COUNTA(Y520:DP523)=0,0,HLOOKUP(R521,Y521:DP523,2,FALSE))</f>
        <v>0</v>
      </c>
      <c r="S522" s="92">
        <f t="shared" ref="S522" si="751">IF(COUNTA(Y520:DP523)=0,0,HLOOKUP(S520,Y520:DP523,3,FALSE))</f>
        <v>0</v>
      </c>
      <c r="T522" s="93"/>
      <c r="U522" s="94">
        <f t="array" ref="U522">IF(COUNTA(Y520:DP523)=0,0,IF(ISERROR(HLOOKUP(U523,Y523:DP523,1,FALSE)),0,INDEX(Y522:DP522,MATCH(U521&amp;U523,Y521:DP521&amp;Y523:DP523,0))))</f>
        <v>0</v>
      </c>
      <c r="V522" s="94">
        <f t="array" ref="V522">IF(COUNTA(Y520:DP523)=0,0,IF(ISERROR(HLOOKUP(V523,Y523:DP523,1,FALSE)),0,INDEX(Y522:DP522,MATCH(V521&amp;V523,Y521:DP521&amp;Y523:DP523,0))))</f>
        <v>0</v>
      </c>
      <c r="W522" s="95"/>
      <c r="X522" s="108"/>
    </row>
    <row r="523" spans="2:26" ht="13.9" thickBot="1">
      <c r="B523" s="96"/>
      <c r="C523" s="97"/>
      <c r="D523" s="96"/>
      <c r="E523" s="96"/>
      <c r="F523" s="96"/>
      <c r="G523" s="96"/>
      <c r="H523" s="96"/>
      <c r="I523" s="96"/>
      <c r="J523" s="96"/>
      <c r="K523" s="96"/>
      <c r="L523" s="96"/>
      <c r="M523" s="96"/>
      <c r="N523" s="96"/>
      <c r="O523" s="96"/>
      <c r="P523" s="97"/>
      <c r="Q523" s="218"/>
      <c r="R523" s="98" t="str">
        <f t="shared" ref="R523" si="752">IF(COUNTA(Y520:DP523)=0,"none",HLOOKUP(R521,Y521:DP523,3,FALSE))</f>
        <v>none</v>
      </c>
      <c r="S523" s="99" t="str">
        <f t="shared" ref="S523" si="753">IF(COUNTA(Y520:DP523)=0,"none",HLOOKUP(S520,Y520:DP523,4,FALSE))</f>
        <v>none</v>
      </c>
      <c r="T523" s="100"/>
      <c r="U523" s="100" t="str">
        <f t="array" ref="U523">IF(COUNTA(Y520:DP523)=0,"none",IF($U$2="WAHR",$W$3,Abfrage!$F$4))</f>
        <v>none</v>
      </c>
      <c r="V523" s="100" t="str">
        <f t="array" ref="V523">IF(COUNTA(Y520:DP523)=0,"none",IF($U$2="WAHR",$W$3,Abfrage!$F$4))</f>
        <v>none</v>
      </c>
      <c r="W523" s="100" t="str">
        <f t="array" ref="W523">IF(COUNTA(Y520:DP523)=0,"none",IF($U$2="WAHR",$W$3,Abfrage!$F$4))</f>
        <v>none</v>
      </c>
      <c r="X523" s="109"/>
    </row>
    <row r="524" spans="2:26" thickBot="1">
      <c r="B524" s="75" t="s">
        <v>429</v>
      </c>
      <c r="C524" s="76">
        <v>1000295703</v>
      </c>
      <c r="D524" s="75" t="s">
        <v>95</v>
      </c>
      <c r="E524" s="75" t="s">
        <v>148</v>
      </c>
      <c r="F524" s="75" t="s">
        <v>96</v>
      </c>
      <c r="G524" s="75" t="s">
        <v>96</v>
      </c>
      <c r="H524" s="75" t="s">
        <v>430</v>
      </c>
      <c r="I524" s="75" t="s">
        <v>391</v>
      </c>
      <c r="J524" s="75" t="s">
        <v>431</v>
      </c>
      <c r="K524" s="75" t="s">
        <v>393</v>
      </c>
      <c r="L524" s="75" t="s">
        <v>331</v>
      </c>
      <c r="M524" s="75" t="s">
        <v>313</v>
      </c>
      <c r="N524" s="75" t="s">
        <v>327</v>
      </c>
      <c r="O524" s="75" t="s">
        <v>306</v>
      </c>
      <c r="P524" s="76" t="s">
        <v>328</v>
      </c>
      <c r="Q524" s="216"/>
      <c r="R524" s="77">
        <f t="shared" ref="R524" si="754">IF(COUNTA(Y524:DP527)=0,"01.01.1900",INDEX(Y524:DP524,MATCH(R525,Y525:DP525,0)))</f>
        <v>44714</v>
      </c>
      <c r="S524" s="78">
        <f t="shared" ref="S524" si="755">IF(COUNTA(Y524:DP527)=0,"01.01.1900",MAX(Y524:DP524))</f>
        <v>44714</v>
      </c>
      <c r="T524" s="79"/>
      <c r="U524" s="80" t="str">
        <f t="array" ref="U524">IF(COUNTA(Y524:DP527)=0,"01.01.1900",IF(ISERROR(HLOOKUP(U527,Y527:DP527,1,FALSE)),"01.01.1900",INDEX(Y524:DP524,MATCH(U525&amp;U527,Y525:DP525&amp;Y527:DP527,0))))</f>
        <v>01.01.1900</v>
      </c>
      <c r="V524" s="81">
        <f t="shared" ref="V524" si="756">IF(COUNTA(Y524:DP527)=0,"01.01.1900",_xlfn.MAXIFS(Y524:DP524,Y527:DP527,V527))</f>
        <v>0</v>
      </c>
      <c r="W524" s="82"/>
      <c r="X524" s="106"/>
      <c r="Y524" s="141">
        <v>44714</v>
      </c>
      <c r="Z524" s="141">
        <v>44714</v>
      </c>
    </row>
    <row r="525" spans="2:26" thickBot="1">
      <c r="B525" s="83"/>
      <c r="C525" s="84"/>
      <c r="D525" s="83"/>
      <c r="E525" s="83"/>
      <c r="F525" s="83"/>
      <c r="G525" s="83"/>
      <c r="H525" s="83"/>
      <c r="I525" s="83"/>
      <c r="J525" s="83"/>
      <c r="K525" s="83"/>
      <c r="L525" s="83"/>
      <c r="M525" s="83"/>
      <c r="N525" s="83"/>
      <c r="O525" s="83"/>
      <c r="P525" s="84"/>
      <c r="Q525" s="217"/>
      <c r="R525" s="85">
        <f t="shared" ref="R525" si="757">IF(COUNTA(Y524:DP527)=0,0,MIN(Y525:DP525))</f>
        <v>0.36</v>
      </c>
      <c r="S525" s="86">
        <f t="shared" ref="S525" si="758">IF(COUNTA(Y524:DP527)=0,0,HLOOKUP(S524,Y524:DP527,2,FALSE))</f>
        <v>0.36</v>
      </c>
      <c r="T525" s="87">
        <f t="shared" ref="T525" si="759">IF(COUNTA(Y524:DP527)=0,0,AVERAGE(Y525:DP525))</f>
        <v>0.36</v>
      </c>
      <c r="U525" s="88">
        <f t="shared" ref="U525" si="760">IF(COUNTA(Y524:DP527)=0,0,_xlfn.MINIFS(Y525:DP525,Y527:DP527,U527))</f>
        <v>0</v>
      </c>
      <c r="V525" s="89">
        <f t="array" ref="V525">IF(COUNTA(Y524:DP527)=0,0,IF(ISERROR(HLOOKUP(V527,Y527:DP527,1,FALSE)),0,INDEX(Y525:DP525,MATCH(V524&amp;V527,Y524:DP524&amp;Y527:DP527,0))))</f>
        <v>0</v>
      </c>
      <c r="W525" s="90">
        <f t="array" ref="W525">IF(COUNTA(Y524:DP527)=0,0,IF(ISERROR(HLOOKUP(W527,Y527:DP527,1,FALSE)),0,AVERAGEIF(Y527:DP527,$W527,Y525:DP525)))</f>
        <v>0</v>
      </c>
      <c r="X525" s="107"/>
      <c r="Y525" s="142">
        <v>0.36</v>
      </c>
      <c r="Z525" s="142">
        <v>0.36</v>
      </c>
    </row>
    <row r="526" spans="2:26" thickBot="1">
      <c r="B526" s="83"/>
      <c r="C526" s="84"/>
      <c r="D526" s="83"/>
      <c r="E526" s="83"/>
      <c r="F526" s="83"/>
      <c r="G526" s="83"/>
      <c r="H526" s="83"/>
      <c r="I526" s="83"/>
      <c r="J526" s="83"/>
      <c r="K526" s="83"/>
      <c r="L526" s="83"/>
      <c r="M526" s="83"/>
      <c r="N526" s="83"/>
      <c r="O526" s="83"/>
      <c r="P526" s="84"/>
      <c r="Q526" s="217"/>
      <c r="R526" s="91" t="str">
        <f t="shared" ref="R526" si="761">IF(COUNTA(Y524:DP527)=0,0,HLOOKUP(R525,Y525:DP527,2,FALSE))</f>
        <v>nn</v>
      </c>
      <c r="S526" s="92" t="str">
        <f t="shared" ref="S526" si="762">IF(COUNTA(Y524:DP527)=0,0,HLOOKUP(S524,Y524:DP527,3,FALSE))</f>
        <v>nn</v>
      </c>
      <c r="T526" s="93"/>
      <c r="U526" s="94">
        <f t="array" ref="U526">IF(COUNTA(Y524:DP527)=0,0,IF(ISERROR(HLOOKUP(U527,Y527:DP527,1,FALSE)),0,INDEX(Y526:DP526,MATCH(U525&amp;U527,Y525:DP525&amp;Y527:DP527,0))))</f>
        <v>0</v>
      </c>
      <c r="V526" s="94">
        <f t="array" ref="V526">IF(COUNTA(Y524:DP527)=0,0,IF(ISERROR(HLOOKUP(V527,Y527:DP527,1,FALSE)),0,INDEX(Y526:DP526,MATCH(V525&amp;V527,Y525:DP525&amp;Y527:DP527,0))))</f>
        <v>0</v>
      </c>
      <c r="W526" s="95"/>
      <c r="X526" s="108"/>
      <c r="Y526" s="143" t="s">
        <v>345</v>
      </c>
      <c r="Z526" s="143">
        <v>0</v>
      </c>
    </row>
    <row r="527" spans="2:26" ht="13.9" thickBot="1">
      <c r="B527" s="96"/>
      <c r="C527" s="97"/>
      <c r="D527" s="96"/>
      <c r="E527" s="96"/>
      <c r="F527" s="96"/>
      <c r="G527" s="96"/>
      <c r="H527" s="96"/>
      <c r="I527" s="96"/>
      <c r="J527" s="96"/>
      <c r="K527" s="96"/>
      <c r="L527" s="96"/>
      <c r="M527" s="96"/>
      <c r="N527" s="96"/>
      <c r="O527" s="96"/>
      <c r="P527" s="97"/>
      <c r="Q527" s="218"/>
      <c r="R527" s="98" t="str">
        <f t="shared" ref="R527" si="763">IF(COUNTA(Y524:DP527)=0,"none",HLOOKUP(R525,Y525:DP527,3,FALSE))</f>
        <v>SAP</v>
      </c>
      <c r="S527" s="99" t="str">
        <f t="shared" ref="S527" si="764">IF(COUNTA(Y524:DP527)=0,"none",HLOOKUP(S524,Y524:DP527,4,FALSE))</f>
        <v>SAP</v>
      </c>
      <c r="T527" s="100"/>
      <c r="U527" s="100">
        <f t="array" ref="U527">IF(COUNTA(Y524:DP527)=0,"none",IF($U$2="WAHR",$W$3,Abfrage!$F$4))</f>
        <v>0</v>
      </c>
      <c r="V527" s="100">
        <f t="array" ref="V527">IF(COUNTA(Y524:DP527)=0,"none",IF($U$2="WAHR",$W$3,Abfrage!$F$4))</f>
        <v>0</v>
      </c>
      <c r="W527" s="100">
        <f t="array" ref="W527">IF(COUNTA(Y524:DP527)=0,"none",IF($U$2="WAHR",$W$3,Abfrage!$F$4))</f>
        <v>0</v>
      </c>
      <c r="X527" s="109"/>
      <c r="Y527" s="144" t="s">
        <v>47</v>
      </c>
      <c r="Z527" s="144" t="s">
        <v>47</v>
      </c>
    </row>
    <row r="528" spans="2:26" thickBot="1">
      <c r="B528" s="75" t="s">
        <v>432</v>
      </c>
      <c r="C528" s="76">
        <v>1000000455</v>
      </c>
      <c r="D528" s="75" t="s">
        <v>95</v>
      </c>
      <c r="E528" s="75" t="s">
        <v>175</v>
      </c>
      <c r="F528" s="75" t="s">
        <v>426</v>
      </c>
      <c r="G528" s="75" t="s">
        <v>426</v>
      </c>
      <c r="H528" s="75" t="e">
        <v>#N/A</v>
      </c>
      <c r="I528" s="75" t="s">
        <v>433</v>
      </c>
      <c r="J528" s="75" t="s">
        <v>434</v>
      </c>
      <c r="K528" s="75" t="s">
        <v>331</v>
      </c>
      <c r="L528" s="75" t="s">
        <v>326</v>
      </c>
      <c r="M528" s="75" t="s">
        <v>313</v>
      </c>
      <c r="N528" s="75" t="s">
        <v>393</v>
      </c>
      <c r="O528" s="75" t="s">
        <v>309</v>
      </c>
      <c r="P528" s="76" t="s">
        <v>306</v>
      </c>
      <c r="Q528" s="216"/>
      <c r="R528" s="77" t="str">
        <f t="shared" ref="R528" si="765">IF(COUNTA(Y528:DP531)=0,"01.01.1900",INDEX(Y528:DP528,MATCH(R529,Y529:DP529,0)))</f>
        <v>01.01.1900</v>
      </c>
      <c r="S528" s="78" t="str">
        <f t="shared" ref="S528" si="766">IF(COUNTA(Y528:DP531)=0,"01.01.1900",MAX(Y528:DP528))</f>
        <v>01.01.1900</v>
      </c>
      <c r="T528" s="79"/>
      <c r="U528" s="80" t="str">
        <f t="array" ref="U528">IF(COUNTA(Y528:DP531)=0,"01.01.1900",IF(ISERROR(HLOOKUP(U531,Y531:DP531,1,FALSE)),"01.01.1900",INDEX(Y528:DP528,MATCH(U529&amp;U531,Y529:DP529&amp;Y531:DP531,0))))</f>
        <v>01.01.1900</v>
      </c>
      <c r="V528" s="81" t="str">
        <f t="shared" ref="V528" si="767">IF(COUNTA(Y528:DP531)=0,"01.01.1900",_xlfn.MAXIFS(Y528:DP528,Y531:DP531,V531))</f>
        <v>01.01.1900</v>
      </c>
      <c r="W528" s="82"/>
      <c r="X528" s="106"/>
    </row>
    <row r="529" spans="2:26" thickBot="1">
      <c r="B529" s="83"/>
      <c r="C529" s="84"/>
      <c r="D529" s="83"/>
      <c r="E529" s="83"/>
      <c r="F529" s="83"/>
      <c r="G529" s="83"/>
      <c r="H529" s="83"/>
      <c r="I529" s="83"/>
      <c r="J529" s="83"/>
      <c r="K529" s="83"/>
      <c r="L529" s="83"/>
      <c r="M529" s="83"/>
      <c r="N529" s="83"/>
      <c r="O529" s="83"/>
      <c r="P529" s="84"/>
      <c r="Q529" s="217"/>
      <c r="R529" s="85">
        <f t="shared" ref="R529" si="768">IF(COUNTA(Y528:DP531)=0,0,MIN(Y529:DP529))</f>
        <v>0</v>
      </c>
      <c r="S529" s="86">
        <f t="shared" ref="S529" si="769">IF(COUNTA(Y528:DP531)=0,0,HLOOKUP(S528,Y528:DP531,2,FALSE))</f>
        <v>0</v>
      </c>
      <c r="T529" s="87">
        <f t="shared" ref="T529" si="770">IF(COUNTA(Y528:DP531)=0,0,AVERAGE(Y529:DP529))</f>
        <v>0</v>
      </c>
      <c r="U529" s="88">
        <f t="shared" ref="U529" si="771">IF(COUNTA(Y528:DP531)=0,0,_xlfn.MINIFS(Y529:DP529,Y531:DP531,U531))</f>
        <v>0</v>
      </c>
      <c r="V529" s="89">
        <f t="array" ref="V529">IF(COUNTA(Y528:DP531)=0,0,IF(ISERROR(HLOOKUP(V531,Y531:DP531,1,FALSE)),0,INDEX(Y529:DP529,MATCH(V528&amp;V531,Y528:DP528&amp;Y531:DP531,0))))</f>
        <v>0</v>
      </c>
      <c r="W529" s="90">
        <f t="array" ref="W529">IF(COUNTA(Y528:DP531)=0,0,IF(ISERROR(HLOOKUP(W531,Y531:DP531,1,FALSE)),0,AVERAGEIF(Y531:DP531,$W531,Y529:DP529)))</f>
        <v>0</v>
      </c>
      <c r="X529" s="107"/>
    </row>
    <row r="530" spans="2:26" thickBot="1">
      <c r="B530" s="83"/>
      <c r="C530" s="84"/>
      <c r="D530" s="83"/>
      <c r="E530" s="83"/>
      <c r="F530" s="83"/>
      <c r="G530" s="83"/>
      <c r="H530" s="83"/>
      <c r="I530" s="83"/>
      <c r="J530" s="83"/>
      <c r="K530" s="83"/>
      <c r="L530" s="83"/>
      <c r="M530" s="83"/>
      <c r="N530" s="83"/>
      <c r="O530" s="83"/>
      <c r="P530" s="84"/>
      <c r="Q530" s="217"/>
      <c r="R530" s="91">
        <f t="shared" ref="R530" si="772">IF(COUNTA(Y528:DP531)=0,0,HLOOKUP(R529,Y529:DP531,2,FALSE))</f>
        <v>0</v>
      </c>
      <c r="S530" s="92">
        <f t="shared" ref="S530" si="773">IF(COUNTA(Y528:DP531)=0,0,HLOOKUP(S528,Y528:DP531,3,FALSE))</f>
        <v>0</v>
      </c>
      <c r="T530" s="93"/>
      <c r="U530" s="94">
        <f t="array" ref="U530">IF(COUNTA(Y528:DP531)=0,0,IF(ISERROR(HLOOKUP(U531,Y531:DP531,1,FALSE)),0,INDEX(Y530:DP530,MATCH(U529&amp;U531,Y529:DP529&amp;Y531:DP531,0))))</f>
        <v>0</v>
      </c>
      <c r="V530" s="94">
        <f t="array" ref="V530">IF(COUNTA(Y528:DP531)=0,0,IF(ISERROR(HLOOKUP(V531,Y531:DP531,1,FALSE)),0,INDEX(Y530:DP530,MATCH(V529&amp;V531,Y529:DP529&amp;Y531:DP531,0))))</f>
        <v>0</v>
      </c>
      <c r="W530" s="95"/>
      <c r="X530" s="108"/>
    </row>
    <row r="531" spans="2:26" ht="13.9" thickBot="1">
      <c r="B531" s="96"/>
      <c r="C531" s="97"/>
      <c r="D531" s="96"/>
      <c r="E531" s="96"/>
      <c r="F531" s="96"/>
      <c r="G531" s="96"/>
      <c r="H531" s="96"/>
      <c r="I531" s="96"/>
      <c r="J531" s="96"/>
      <c r="K531" s="96"/>
      <c r="L531" s="96"/>
      <c r="M531" s="96"/>
      <c r="N531" s="96"/>
      <c r="O531" s="96"/>
      <c r="P531" s="97"/>
      <c r="Q531" s="218"/>
      <c r="R531" s="98" t="str">
        <f t="shared" ref="R531" si="774">IF(COUNTA(Y528:DP531)=0,"none",HLOOKUP(R529,Y529:DP531,3,FALSE))</f>
        <v>none</v>
      </c>
      <c r="S531" s="99" t="str">
        <f t="shared" ref="S531" si="775">IF(COUNTA(Y528:DP531)=0,"none",HLOOKUP(S528,Y528:DP531,4,FALSE))</f>
        <v>none</v>
      </c>
      <c r="T531" s="100"/>
      <c r="U531" s="100" t="str">
        <f t="array" ref="U531">IF(COUNTA(Y528:DP531)=0,"none",IF($U$2="WAHR",$W$3,Abfrage!$F$4))</f>
        <v>none</v>
      </c>
      <c r="V531" s="100" t="str">
        <f t="array" ref="V531">IF(COUNTA(Y528:DP531)=0,"none",IF($U$2="WAHR",$W$3,Abfrage!$F$4))</f>
        <v>none</v>
      </c>
      <c r="W531" s="100" t="str">
        <f t="array" ref="W531">IF(COUNTA(Y528:DP531)=0,"none",IF($U$2="WAHR",$W$3,Abfrage!$F$4))</f>
        <v>none</v>
      </c>
      <c r="X531" s="109"/>
    </row>
    <row r="532" spans="2:26" thickBot="1">
      <c r="B532" s="75" t="s">
        <v>435</v>
      </c>
      <c r="C532" s="76">
        <v>1000000456</v>
      </c>
      <c r="D532" s="75" t="s">
        <v>95</v>
      </c>
      <c r="E532" s="75" t="s">
        <v>175</v>
      </c>
      <c r="F532" s="75" t="s">
        <v>97</v>
      </c>
      <c r="G532" s="75" t="s">
        <v>97</v>
      </c>
      <c r="H532" s="75" t="e">
        <v>#N/A</v>
      </c>
      <c r="I532" s="75" t="s">
        <v>51</v>
      </c>
      <c r="J532" s="75" t="s">
        <v>436</v>
      </c>
      <c r="K532" s="75" t="s">
        <v>306</v>
      </c>
      <c r="L532" s="75" t="s">
        <v>306</v>
      </c>
      <c r="M532" s="75" t="s">
        <v>307</v>
      </c>
      <c r="N532" s="75" t="s">
        <v>349</v>
      </c>
      <c r="O532" s="75" t="s">
        <v>437</v>
      </c>
      <c r="P532" s="76" t="s">
        <v>306</v>
      </c>
      <c r="Q532" s="216"/>
      <c r="R532" s="77" t="str">
        <f t="shared" ref="R532" si="776">IF(COUNTA(Y532:DP535)=0,"01.01.1900",INDEX(Y532:DP532,MATCH(R533,Y533:DP533,0)))</f>
        <v>01.01.1900</v>
      </c>
      <c r="S532" s="78" t="str">
        <f t="shared" ref="S532" si="777">IF(COUNTA(Y532:DP535)=0,"01.01.1900",MAX(Y532:DP532))</f>
        <v>01.01.1900</v>
      </c>
      <c r="T532" s="79"/>
      <c r="U532" s="80" t="str">
        <f t="array" ref="U532">IF(COUNTA(Y532:DP535)=0,"01.01.1900",IF(ISERROR(HLOOKUP(U535,Y535:DP535,1,FALSE)),"01.01.1900",INDEX(Y532:DP532,MATCH(U533&amp;U535,Y533:DP533&amp;Y535:DP535,0))))</f>
        <v>01.01.1900</v>
      </c>
      <c r="V532" s="81" t="str">
        <f t="shared" ref="V532" si="778">IF(COUNTA(Y532:DP535)=0,"01.01.1900",_xlfn.MAXIFS(Y532:DP532,Y535:DP535,V535))</f>
        <v>01.01.1900</v>
      </c>
      <c r="W532" s="82"/>
      <c r="X532" s="106"/>
    </row>
    <row r="533" spans="2:26" thickBot="1">
      <c r="B533" s="83"/>
      <c r="C533" s="84"/>
      <c r="D533" s="83"/>
      <c r="E533" s="83"/>
      <c r="F533" s="83"/>
      <c r="G533" s="83"/>
      <c r="H533" s="83"/>
      <c r="I533" s="83"/>
      <c r="J533" s="83"/>
      <c r="K533" s="83"/>
      <c r="L533" s="83"/>
      <c r="M533" s="83"/>
      <c r="N533" s="83"/>
      <c r="O533" s="83"/>
      <c r="P533" s="84"/>
      <c r="Q533" s="217"/>
      <c r="R533" s="85">
        <f t="shared" ref="R533" si="779">IF(COUNTA(Y532:DP535)=0,0,MIN(Y533:DP533))</f>
        <v>0</v>
      </c>
      <c r="S533" s="86">
        <f t="shared" ref="S533" si="780">IF(COUNTA(Y532:DP535)=0,0,HLOOKUP(S532,Y532:DP535,2,FALSE))</f>
        <v>0</v>
      </c>
      <c r="T533" s="87">
        <f t="shared" ref="T533" si="781">IF(COUNTA(Y532:DP535)=0,0,AVERAGE(Y533:DP533))</f>
        <v>0</v>
      </c>
      <c r="U533" s="88">
        <f t="shared" ref="U533" si="782">IF(COUNTA(Y532:DP535)=0,0,_xlfn.MINIFS(Y533:DP533,Y535:DP535,U535))</f>
        <v>0</v>
      </c>
      <c r="V533" s="89">
        <f t="array" ref="V533">IF(COUNTA(Y532:DP535)=0,0,IF(ISERROR(HLOOKUP(V535,Y535:DP535,1,FALSE)),0,INDEX(Y533:DP533,MATCH(V532&amp;V535,Y532:DP532&amp;Y535:DP535,0))))</f>
        <v>0</v>
      </c>
      <c r="W533" s="90">
        <f t="array" ref="W533">IF(COUNTA(Y532:DP535)=0,0,IF(ISERROR(HLOOKUP(W535,Y535:DP535,1,FALSE)),0,AVERAGEIF(Y535:DP535,$W535,Y533:DP533)))</f>
        <v>0</v>
      </c>
      <c r="X533" s="107"/>
    </row>
    <row r="534" spans="2:26" thickBot="1">
      <c r="B534" s="83"/>
      <c r="C534" s="84"/>
      <c r="D534" s="83"/>
      <c r="E534" s="83"/>
      <c r="F534" s="83"/>
      <c r="G534" s="83"/>
      <c r="H534" s="83"/>
      <c r="I534" s="83"/>
      <c r="J534" s="83"/>
      <c r="K534" s="83"/>
      <c r="L534" s="83"/>
      <c r="M534" s="83"/>
      <c r="N534" s="83"/>
      <c r="O534" s="83"/>
      <c r="P534" s="84"/>
      <c r="Q534" s="217"/>
      <c r="R534" s="91">
        <f t="shared" ref="R534" si="783">IF(COUNTA(Y532:DP535)=0,0,HLOOKUP(R533,Y533:DP535,2,FALSE))</f>
        <v>0</v>
      </c>
      <c r="S534" s="92">
        <f t="shared" ref="S534" si="784">IF(COUNTA(Y532:DP535)=0,0,HLOOKUP(S532,Y532:DP535,3,FALSE))</f>
        <v>0</v>
      </c>
      <c r="T534" s="93"/>
      <c r="U534" s="94">
        <f t="array" ref="U534">IF(COUNTA(Y532:DP535)=0,0,IF(ISERROR(HLOOKUP(U535,Y535:DP535,1,FALSE)),0,INDEX(Y534:DP534,MATCH(U533&amp;U535,Y533:DP533&amp;Y535:DP535,0))))</f>
        <v>0</v>
      </c>
      <c r="V534" s="94">
        <f t="array" ref="V534">IF(COUNTA(Y532:DP535)=0,0,IF(ISERROR(HLOOKUP(V535,Y535:DP535,1,FALSE)),0,INDEX(Y534:DP534,MATCH(V533&amp;V535,Y533:DP533&amp;Y535:DP535,0))))</f>
        <v>0</v>
      </c>
      <c r="W534" s="95"/>
      <c r="X534" s="108"/>
    </row>
    <row r="535" spans="2:26" ht="13.9" thickBot="1">
      <c r="B535" s="96"/>
      <c r="C535" s="97"/>
      <c r="D535" s="96"/>
      <c r="E535" s="96"/>
      <c r="F535" s="96"/>
      <c r="G535" s="96"/>
      <c r="H535" s="96"/>
      <c r="I535" s="96"/>
      <c r="J535" s="96"/>
      <c r="K535" s="96"/>
      <c r="L535" s="96"/>
      <c r="M535" s="96"/>
      <c r="N535" s="96"/>
      <c r="O535" s="96"/>
      <c r="P535" s="97"/>
      <c r="Q535" s="218"/>
      <c r="R535" s="98" t="str">
        <f t="shared" ref="R535" si="785">IF(COUNTA(Y532:DP535)=0,"none",HLOOKUP(R533,Y533:DP535,3,FALSE))</f>
        <v>none</v>
      </c>
      <c r="S535" s="99" t="str">
        <f t="shared" ref="S535" si="786">IF(COUNTA(Y532:DP535)=0,"none",HLOOKUP(S532,Y532:DP535,4,FALSE))</f>
        <v>none</v>
      </c>
      <c r="T535" s="100"/>
      <c r="U535" s="100" t="str">
        <f t="array" ref="U535">IF(COUNTA(Y532:DP535)=0,"none",IF($U$2="WAHR",$W$3,Abfrage!$F$4))</f>
        <v>none</v>
      </c>
      <c r="V535" s="100" t="str">
        <f t="array" ref="V535">IF(COUNTA(Y532:DP535)=0,"none",IF($U$2="WAHR",$W$3,Abfrage!$F$4))</f>
        <v>none</v>
      </c>
      <c r="W535" s="100" t="str">
        <f t="array" ref="W535">IF(COUNTA(Y532:DP535)=0,"none",IF($U$2="WAHR",$W$3,Abfrage!$F$4))</f>
        <v>none</v>
      </c>
      <c r="X535" s="109"/>
    </row>
    <row r="536" spans="2:26" thickBot="1">
      <c r="B536" s="75" t="s">
        <v>438</v>
      </c>
      <c r="C536" s="76">
        <v>1000000464</v>
      </c>
      <c r="D536" s="75" t="s">
        <v>95</v>
      </c>
      <c r="E536" s="75" t="s">
        <v>96</v>
      </c>
      <c r="F536" s="75" t="s">
        <v>97</v>
      </c>
      <c r="G536" s="75" t="s">
        <v>97</v>
      </c>
      <c r="H536" s="75" t="s">
        <v>59</v>
      </c>
      <c r="I536" s="75" t="s">
        <v>51</v>
      </c>
      <c r="J536" s="75" t="s">
        <v>439</v>
      </c>
      <c r="K536" s="75" t="s">
        <v>306</v>
      </c>
      <c r="L536" s="75" t="s">
        <v>306</v>
      </c>
      <c r="M536" s="75" t="s">
        <v>313</v>
      </c>
      <c r="N536" s="75" t="s">
        <v>352</v>
      </c>
      <c r="O536" s="75" t="s">
        <v>437</v>
      </c>
      <c r="P536" s="76" t="s">
        <v>306</v>
      </c>
      <c r="Q536" s="216"/>
      <c r="R536" s="77">
        <f t="shared" ref="R536" si="787">IF(COUNTA(Y536:DP539)=0,"01.01.1900",INDEX(Y536:DP536,MATCH(R537,Y537:DP537,0)))</f>
        <v>44986</v>
      </c>
      <c r="S536" s="78">
        <f t="shared" ref="S536" si="788">IF(COUNTA(Y536:DP539)=0,"01.01.1900",MAX(Y536:DP536))</f>
        <v>44986</v>
      </c>
      <c r="T536" s="79"/>
      <c r="U536" s="80" t="str">
        <f t="array" ref="U536">IF(COUNTA(Y536:DP539)=0,"01.01.1900",IF(ISERROR(HLOOKUP(U539,Y539:DP539,1,FALSE)),"01.01.1900",INDEX(Y536:DP536,MATCH(U537&amp;U539,Y537:DP537&amp;Y539:DP539,0))))</f>
        <v>01.01.1900</v>
      </c>
      <c r="V536" s="81">
        <f t="shared" ref="V536" si="789">IF(COUNTA(Y536:DP539)=0,"01.01.1900",_xlfn.MAXIFS(Y536:DP536,Y539:DP539,V539))</f>
        <v>0</v>
      </c>
      <c r="W536" s="82"/>
      <c r="X536" s="106"/>
      <c r="Y536" s="141">
        <v>44986</v>
      </c>
      <c r="Z536" s="141">
        <v>44986</v>
      </c>
    </row>
    <row r="537" spans="2:26" thickBot="1">
      <c r="B537" s="83"/>
      <c r="C537" s="84"/>
      <c r="D537" s="83"/>
      <c r="E537" s="83"/>
      <c r="F537" s="83"/>
      <c r="G537" s="83"/>
      <c r="H537" s="83"/>
      <c r="I537" s="83"/>
      <c r="J537" s="83"/>
      <c r="K537" s="83"/>
      <c r="L537" s="83"/>
      <c r="M537" s="83"/>
      <c r="N537" s="83"/>
      <c r="O537" s="83"/>
      <c r="P537" s="84"/>
      <c r="Q537" s="217"/>
      <c r="R537" s="85">
        <f t="shared" ref="R537" si="790">IF(COUNTA(Y536:DP539)=0,0,MIN(Y537:DP537))</f>
        <v>0.32200000000000001</v>
      </c>
      <c r="S537" s="86">
        <f t="shared" ref="S537" si="791">IF(COUNTA(Y536:DP539)=0,0,HLOOKUP(S536,Y536:DP539,2,FALSE))</f>
        <v>0.32200000000000001</v>
      </c>
      <c r="T537" s="87">
        <f t="shared" ref="T537" si="792">IF(COUNTA(Y536:DP539)=0,0,AVERAGE(Y537:DP537))</f>
        <v>0.32200000000000001</v>
      </c>
      <c r="U537" s="88">
        <f t="shared" ref="U537" si="793">IF(COUNTA(Y536:DP539)=0,0,_xlfn.MINIFS(Y537:DP537,Y539:DP539,U539))</f>
        <v>0</v>
      </c>
      <c r="V537" s="89">
        <f t="array" ref="V537">IF(COUNTA(Y536:DP539)=0,0,IF(ISERROR(HLOOKUP(V539,Y539:DP539,1,FALSE)),0,INDEX(Y537:DP537,MATCH(V536&amp;V539,Y536:DP536&amp;Y539:DP539,0))))</f>
        <v>0</v>
      </c>
      <c r="W537" s="90">
        <f t="array" ref="W537">IF(COUNTA(Y536:DP539)=0,0,IF(ISERROR(HLOOKUP(W539,Y539:DP539,1,FALSE)),0,AVERAGEIF(Y539:DP539,$W539,Y537:DP537)))</f>
        <v>0</v>
      </c>
      <c r="X537" s="107"/>
      <c r="Y537" s="142">
        <v>0.32200000000000001</v>
      </c>
      <c r="Z537" s="142">
        <v>0.32200000000000001</v>
      </c>
    </row>
    <row r="538" spans="2:26" thickBot="1">
      <c r="B538" s="83"/>
      <c r="C538" s="84"/>
      <c r="D538" s="83"/>
      <c r="E538" s="83"/>
      <c r="F538" s="83"/>
      <c r="G538" s="83"/>
      <c r="H538" s="83"/>
      <c r="I538" s="83"/>
      <c r="J538" s="83"/>
      <c r="K538" s="83"/>
      <c r="L538" s="83"/>
      <c r="M538" s="83"/>
      <c r="N538" s="83"/>
      <c r="O538" s="83"/>
      <c r="P538" s="84"/>
      <c r="Q538" s="217"/>
      <c r="R538" s="91">
        <f t="shared" ref="R538" si="794">IF(COUNTA(Y536:DP539)=0,0,HLOOKUP(R537,Y537:DP539,2,FALSE))</f>
        <v>1000</v>
      </c>
      <c r="S538" s="92">
        <f t="shared" ref="S538" si="795">IF(COUNTA(Y536:DP539)=0,0,HLOOKUP(S536,Y536:DP539,3,FALSE))</f>
        <v>1000</v>
      </c>
      <c r="T538" s="93"/>
      <c r="U538" s="94">
        <f t="array" ref="U538">IF(COUNTA(Y536:DP539)=0,0,IF(ISERROR(HLOOKUP(U539,Y539:DP539,1,FALSE)),0,INDEX(Y538:DP538,MATCH(U537&amp;U539,Y537:DP537&amp;Y539:DP539,0))))</f>
        <v>0</v>
      </c>
      <c r="V538" s="94">
        <f t="array" ref="V538">IF(COUNTA(Y536:DP539)=0,0,IF(ISERROR(HLOOKUP(V539,Y539:DP539,1,FALSE)),0,INDEX(Y538:DP538,MATCH(V537&amp;V539,Y537:DP537&amp;Y539:DP539,0))))</f>
        <v>0</v>
      </c>
      <c r="W538" s="95"/>
      <c r="X538" s="108"/>
      <c r="Y538" s="143">
        <v>1000</v>
      </c>
      <c r="Z538" s="143">
        <v>1000</v>
      </c>
    </row>
    <row r="539" spans="2:26" ht="13.9" thickBot="1">
      <c r="B539" s="96"/>
      <c r="C539" s="97"/>
      <c r="D539" s="96"/>
      <c r="E539" s="96"/>
      <c r="F539" s="96"/>
      <c r="G539" s="96"/>
      <c r="H539" s="96"/>
      <c r="I539" s="96"/>
      <c r="J539" s="96"/>
      <c r="K539" s="96"/>
      <c r="L539" s="96"/>
      <c r="M539" s="96"/>
      <c r="N539" s="96"/>
      <c r="O539" s="96"/>
      <c r="P539" s="97"/>
      <c r="Q539" s="218"/>
      <c r="R539" s="98" t="str">
        <f t="shared" ref="R539" si="796">IF(COUNTA(Y536:DP539)=0,"none",HLOOKUP(R537,Y537:DP539,3,FALSE))</f>
        <v>www (-30%)</v>
      </c>
      <c r="S539" s="99" t="str">
        <f t="shared" ref="S539" si="797">IF(COUNTA(Y536:DP539)=0,"none",HLOOKUP(S536,Y536:DP539,4,FALSE))</f>
        <v>www (-30%)</v>
      </c>
      <c r="T539" s="100"/>
      <c r="U539" s="100">
        <f t="array" ref="U539">IF(COUNTA(Y536:DP539)=0,"none",IF($U$2="WAHR",$W$3,Abfrage!$F$4))</f>
        <v>0</v>
      </c>
      <c r="V539" s="100">
        <f t="array" ref="V539">IF(COUNTA(Y536:DP539)=0,"none",IF($U$2="WAHR",$W$3,Abfrage!$F$4))</f>
        <v>0</v>
      </c>
      <c r="W539" s="100">
        <f t="array" ref="W539">IF(COUNTA(Y536:DP539)=0,"none",IF($U$2="WAHR",$W$3,Abfrage!$F$4))</f>
        <v>0</v>
      </c>
      <c r="X539" s="109"/>
      <c r="Y539" s="144" t="s">
        <v>43</v>
      </c>
      <c r="Z539" s="144" t="s">
        <v>43</v>
      </c>
    </row>
    <row r="540" spans="2:26" thickBot="1">
      <c r="B540" s="75" t="s">
        <v>440</v>
      </c>
      <c r="C540" s="76">
        <v>1000000481</v>
      </c>
      <c r="D540" s="75" t="s">
        <v>95</v>
      </c>
      <c r="E540" s="75" t="s">
        <v>175</v>
      </c>
      <c r="F540" s="75" t="s">
        <v>97</v>
      </c>
      <c r="G540" s="75" t="s">
        <v>97</v>
      </c>
      <c r="H540" s="75" t="e">
        <v>#N/A</v>
      </c>
      <c r="I540" s="75" t="s">
        <v>51</v>
      </c>
      <c r="J540" s="75" t="s">
        <v>441</v>
      </c>
      <c r="K540" s="75" t="s">
        <v>306</v>
      </c>
      <c r="L540" s="75" t="s">
        <v>306</v>
      </c>
      <c r="M540" s="75" t="s">
        <v>307</v>
      </c>
      <c r="N540" s="75" t="s">
        <v>352</v>
      </c>
      <c r="O540" s="75" t="s">
        <v>437</v>
      </c>
      <c r="P540" s="76" t="s">
        <v>306</v>
      </c>
      <c r="Q540" s="216"/>
      <c r="R540" s="77" t="str">
        <f t="shared" ref="R540" si="798">IF(COUNTA(Y540:DP543)=0,"01.01.1900",INDEX(Y540:DP540,MATCH(R541,Y541:DP541,0)))</f>
        <v>01.01.1900</v>
      </c>
      <c r="S540" s="78" t="str">
        <f t="shared" ref="S540" si="799">IF(COUNTA(Y540:DP543)=0,"01.01.1900",MAX(Y540:DP540))</f>
        <v>01.01.1900</v>
      </c>
      <c r="T540" s="79"/>
      <c r="U540" s="80" t="str">
        <f t="array" ref="U540">IF(COUNTA(Y540:DP543)=0,"01.01.1900",IF(ISERROR(HLOOKUP(U543,Y543:DP543,1,FALSE)),"01.01.1900",INDEX(Y540:DP540,MATCH(U541&amp;U543,Y541:DP541&amp;Y543:DP543,0))))</f>
        <v>01.01.1900</v>
      </c>
      <c r="V540" s="81" t="str">
        <f t="shared" ref="V540" si="800">IF(COUNTA(Y540:DP543)=0,"01.01.1900",_xlfn.MAXIFS(Y540:DP540,Y543:DP543,V543))</f>
        <v>01.01.1900</v>
      </c>
      <c r="W540" s="82"/>
      <c r="X540" s="106"/>
    </row>
    <row r="541" spans="2:26" thickBot="1">
      <c r="B541" s="83"/>
      <c r="C541" s="84"/>
      <c r="D541" s="83"/>
      <c r="E541" s="83"/>
      <c r="F541" s="83"/>
      <c r="G541" s="83"/>
      <c r="H541" s="83"/>
      <c r="I541" s="83"/>
      <c r="J541" s="83"/>
      <c r="K541" s="83"/>
      <c r="L541" s="83"/>
      <c r="M541" s="83"/>
      <c r="N541" s="83"/>
      <c r="O541" s="83"/>
      <c r="P541" s="84"/>
      <c r="Q541" s="217"/>
      <c r="R541" s="85">
        <f t="shared" ref="R541" si="801">IF(COUNTA(Y540:DP543)=0,0,MIN(Y541:DP541))</f>
        <v>0</v>
      </c>
      <c r="S541" s="86">
        <f t="shared" ref="S541" si="802">IF(COUNTA(Y540:DP543)=0,0,HLOOKUP(S540,Y540:DP543,2,FALSE))</f>
        <v>0</v>
      </c>
      <c r="T541" s="87">
        <f t="shared" ref="T541" si="803">IF(COUNTA(Y540:DP543)=0,0,AVERAGE(Y541:DP541))</f>
        <v>0</v>
      </c>
      <c r="U541" s="88">
        <f t="shared" ref="U541" si="804">IF(COUNTA(Y540:DP543)=0,0,_xlfn.MINIFS(Y541:DP541,Y543:DP543,U543))</f>
        <v>0</v>
      </c>
      <c r="V541" s="89">
        <f t="array" ref="V541">IF(COUNTA(Y540:DP543)=0,0,IF(ISERROR(HLOOKUP(V543,Y543:DP543,1,FALSE)),0,INDEX(Y541:DP541,MATCH(V540&amp;V543,Y540:DP540&amp;Y543:DP543,0))))</f>
        <v>0</v>
      </c>
      <c r="W541" s="90">
        <f t="array" ref="W541">IF(COUNTA(Y540:DP543)=0,0,IF(ISERROR(HLOOKUP(W543,Y543:DP543,1,FALSE)),0,AVERAGEIF(Y543:DP543,$W543,Y541:DP541)))</f>
        <v>0</v>
      </c>
      <c r="X541" s="107"/>
    </row>
    <row r="542" spans="2:26" thickBot="1">
      <c r="B542" s="83"/>
      <c r="C542" s="84"/>
      <c r="D542" s="83"/>
      <c r="E542" s="83"/>
      <c r="F542" s="83"/>
      <c r="G542" s="83"/>
      <c r="H542" s="83"/>
      <c r="I542" s="83"/>
      <c r="J542" s="83"/>
      <c r="K542" s="83"/>
      <c r="L542" s="83"/>
      <c r="M542" s="83"/>
      <c r="N542" s="83"/>
      <c r="O542" s="83"/>
      <c r="P542" s="84"/>
      <c r="Q542" s="217"/>
      <c r="R542" s="91">
        <f t="shared" ref="R542" si="805">IF(COUNTA(Y540:DP543)=0,0,HLOOKUP(R541,Y541:DP543,2,FALSE))</f>
        <v>0</v>
      </c>
      <c r="S542" s="92">
        <f t="shared" ref="S542" si="806">IF(COUNTA(Y540:DP543)=0,0,HLOOKUP(S540,Y540:DP543,3,FALSE))</f>
        <v>0</v>
      </c>
      <c r="T542" s="93"/>
      <c r="U542" s="94">
        <f t="array" ref="U542">IF(COUNTA(Y540:DP543)=0,0,IF(ISERROR(HLOOKUP(U543,Y543:DP543,1,FALSE)),0,INDEX(Y542:DP542,MATCH(U541&amp;U543,Y541:DP541&amp;Y543:DP543,0))))</f>
        <v>0</v>
      </c>
      <c r="V542" s="94">
        <f t="array" ref="V542">IF(COUNTA(Y540:DP543)=0,0,IF(ISERROR(HLOOKUP(V543,Y543:DP543,1,FALSE)),0,INDEX(Y542:DP542,MATCH(V541&amp;V543,Y541:DP541&amp;Y543:DP543,0))))</f>
        <v>0</v>
      </c>
      <c r="W542" s="95"/>
      <c r="X542" s="108"/>
    </row>
    <row r="543" spans="2:26" ht="13.9" thickBot="1">
      <c r="B543" s="96"/>
      <c r="C543" s="97"/>
      <c r="D543" s="96"/>
      <c r="E543" s="96"/>
      <c r="F543" s="96"/>
      <c r="G543" s="96"/>
      <c r="H543" s="96"/>
      <c r="I543" s="96"/>
      <c r="J543" s="96"/>
      <c r="K543" s="96"/>
      <c r="L543" s="96"/>
      <c r="M543" s="96"/>
      <c r="N543" s="96"/>
      <c r="O543" s="96"/>
      <c r="P543" s="97"/>
      <c r="Q543" s="218"/>
      <c r="R543" s="98" t="str">
        <f t="shared" ref="R543" si="807">IF(COUNTA(Y540:DP543)=0,"none",HLOOKUP(R541,Y541:DP543,3,FALSE))</f>
        <v>none</v>
      </c>
      <c r="S543" s="99" t="str">
        <f t="shared" ref="S543" si="808">IF(COUNTA(Y540:DP543)=0,"none",HLOOKUP(S540,Y540:DP543,4,FALSE))</f>
        <v>none</v>
      </c>
      <c r="T543" s="100"/>
      <c r="U543" s="100" t="str">
        <f t="array" ref="U543">IF(COUNTA(Y540:DP543)=0,"none",IF($U$2="WAHR",$W$3,Abfrage!$F$4))</f>
        <v>none</v>
      </c>
      <c r="V543" s="100" t="str">
        <f t="array" ref="V543">IF(COUNTA(Y540:DP543)=0,"none",IF($U$2="WAHR",$W$3,Abfrage!$F$4))</f>
        <v>none</v>
      </c>
      <c r="W543" s="100" t="str">
        <f t="array" ref="W543">IF(COUNTA(Y540:DP543)=0,"none",IF($U$2="WAHR",$W$3,Abfrage!$F$4))</f>
        <v>none</v>
      </c>
      <c r="X543" s="109"/>
    </row>
    <row r="544" spans="2:26" thickBot="1">
      <c r="B544" s="75" t="s">
        <v>442</v>
      </c>
      <c r="C544" s="76">
        <v>1000000483</v>
      </c>
      <c r="D544" s="75" t="s">
        <v>95</v>
      </c>
      <c r="E544" s="75" t="s">
        <v>148</v>
      </c>
      <c r="F544" s="75" t="s">
        <v>175</v>
      </c>
      <c r="G544" s="75" t="s">
        <v>175</v>
      </c>
      <c r="H544" s="75" t="e">
        <v>#N/A</v>
      </c>
      <c r="I544" s="75" t="s">
        <v>51</v>
      </c>
      <c r="J544" s="75" t="s">
        <v>443</v>
      </c>
      <c r="K544" s="75" t="s">
        <v>352</v>
      </c>
      <c r="L544" s="75" t="s">
        <v>326</v>
      </c>
      <c r="M544" s="75" t="s">
        <v>307</v>
      </c>
      <c r="N544" s="75" t="s">
        <v>327</v>
      </c>
      <c r="O544" s="75" t="s">
        <v>306</v>
      </c>
      <c r="P544" s="76" t="s">
        <v>306</v>
      </c>
      <c r="Q544" s="216"/>
      <c r="R544" s="77" t="str">
        <f t="shared" ref="R544" si="809">IF(COUNTA(Y544:DP547)=0,"01.01.1900",INDEX(Y544:DP544,MATCH(R545,Y545:DP545,0)))</f>
        <v>01.01.1900</v>
      </c>
      <c r="S544" s="78" t="str">
        <f t="shared" ref="S544" si="810">IF(COUNTA(Y544:DP547)=0,"01.01.1900",MAX(Y544:DP544))</f>
        <v>01.01.1900</v>
      </c>
      <c r="T544" s="79"/>
      <c r="U544" s="80" t="str">
        <f t="array" ref="U544">IF(COUNTA(Y544:DP547)=0,"01.01.1900",IF(ISERROR(HLOOKUP(U547,Y547:DP547,1,FALSE)),"01.01.1900",INDEX(Y544:DP544,MATCH(U545&amp;U547,Y545:DP545&amp;Y547:DP547,0))))</f>
        <v>01.01.1900</v>
      </c>
      <c r="V544" s="81" t="str">
        <f t="shared" ref="V544" si="811">IF(COUNTA(Y544:DP547)=0,"01.01.1900",_xlfn.MAXIFS(Y544:DP544,Y547:DP547,V547))</f>
        <v>01.01.1900</v>
      </c>
      <c r="W544" s="82"/>
      <c r="X544" s="106"/>
    </row>
    <row r="545" spans="2:26" thickBot="1">
      <c r="B545" s="83"/>
      <c r="C545" s="84"/>
      <c r="D545" s="83"/>
      <c r="E545" s="83"/>
      <c r="F545" s="83"/>
      <c r="G545" s="83"/>
      <c r="H545" s="83"/>
      <c r="I545" s="83"/>
      <c r="J545" s="83"/>
      <c r="K545" s="83"/>
      <c r="L545" s="83"/>
      <c r="M545" s="83"/>
      <c r="N545" s="83"/>
      <c r="O545" s="83"/>
      <c r="P545" s="84"/>
      <c r="Q545" s="217"/>
      <c r="R545" s="85">
        <f t="shared" ref="R545" si="812">IF(COUNTA(Y544:DP547)=0,0,MIN(Y545:DP545))</f>
        <v>0</v>
      </c>
      <c r="S545" s="86">
        <f t="shared" ref="S545" si="813">IF(COUNTA(Y544:DP547)=0,0,HLOOKUP(S544,Y544:DP547,2,FALSE))</f>
        <v>0</v>
      </c>
      <c r="T545" s="87">
        <f t="shared" ref="T545" si="814">IF(COUNTA(Y544:DP547)=0,0,AVERAGE(Y545:DP545))</f>
        <v>0</v>
      </c>
      <c r="U545" s="88">
        <f t="shared" ref="U545" si="815">IF(COUNTA(Y544:DP547)=0,0,_xlfn.MINIFS(Y545:DP545,Y547:DP547,U547))</f>
        <v>0</v>
      </c>
      <c r="V545" s="89">
        <f t="array" ref="V545">IF(COUNTA(Y544:DP547)=0,0,IF(ISERROR(HLOOKUP(V547,Y547:DP547,1,FALSE)),0,INDEX(Y545:DP545,MATCH(V544&amp;V547,Y544:DP544&amp;Y547:DP547,0))))</f>
        <v>0</v>
      </c>
      <c r="W545" s="90">
        <f t="array" ref="W545">IF(COUNTA(Y544:DP547)=0,0,IF(ISERROR(HLOOKUP(W547,Y547:DP547,1,FALSE)),0,AVERAGEIF(Y547:DP547,$W547,Y545:DP545)))</f>
        <v>0</v>
      </c>
      <c r="X545" s="107"/>
    </row>
    <row r="546" spans="2:26" thickBot="1">
      <c r="B546" s="83"/>
      <c r="C546" s="84"/>
      <c r="D546" s="83"/>
      <c r="E546" s="83"/>
      <c r="F546" s="83"/>
      <c r="G546" s="83"/>
      <c r="H546" s="83"/>
      <c r="I546" s="83"/>
      <c r="J546" s="83"/>
      <c r="K546" s="83"/>
      <c r="L546" s="83"/>
      <c r="M546" s="83"/>
      <c r="N546" s="83"/>
      <c r="O546" s="83"/>
      <c r="P546" s="84"/>
      <c r="Q546" s="217"/>
      <c r="R546" s="91">
        <f t="shared" ref="R546" si="816">IF(COUNTA(Y544:DP547)=0,0,HLOOKUP(R545,Y545:DP547,2,FALSE))</f>
        <v>0</v>
      </c>
      <c r="S546" s="92">
        <f t="shared" ref="S546" si="817">IF(COUNTA(Y544:DP547)=0,0,HLOOKUP(S544,Y544:DP547,3,FALSE))</f>
        <v>0</v>
      </c>
      <c r="T546" s="93"/>
      <c r="U546" s="94">
        <f t="array" ref="U546">IF(COUNTA(Y544:DP547)=0,0,IF(ISERROR(HLOOKUP(U547,Y547:DP547,1,FALSE)),0,INDEX(Y546:DP546,MATCH(U545&amp;U547,Y545:DP545&amp;Y547:DP547,0))))</f>
        <v>0</v>
      </c>
      <c r="V546" s="94">
        <f t="array" ref="V546">IF(COUNTA(Y544:DP547)=0,0,IF(ISERROR(HLOOKUP(V547,Y547:DP547,1,FALSE)),0,INDEX(Y546:DP546,MATCH(V545&amp;V547,Y545:DP545&amp;Y547:DP547,0))))</f>
        <v>0</v>
      </c>
      <c r="W546" s="95"/>
      <c r="X546" s="108"/>
    </row>
    <row r="547" spans="2:26" ht="13.9" thickBot="1">
      <c r="B547" s="96"/>
      <c r="C547" s="97"/>
      <c r="D547" s="96"/>
      <c r="E547" s="96"/>
      <c r="F547" s="96"/>
      <c r="G547" s="96"/>
      <c r="H547" s="96"/>
      <c r="I547" s="96"/>
      <c r="J547" s="96"/>
      <c r="K547" s="96"/>
      <c r="L547" s="96"/>
      <c r="M547" s="96"/>
      <c r="N547" s="96"/>
      <c r="O547" s="96"/>
      <c r="P547" s="97"/>
      <c r="Q547" s="218"/>
      <c r="R547" s="98" t="str">
        <f t="shared" ref="R547" si="818">IF(COUNTA(Y544:DP547)=0,"none",HLOOKUP(R545,Y545:DP547,3,FALSE))</f>
        <v>none</v>
      </c>
      <c r="S547" s="99" t="str">
        <f t="shared" ref="S547" si="819">IF(COUNTA(Y544:DP547)=0,"none",HLOOKUP(S544,Y544:DP547,4,FALSE))</f>
        <v>none</v>
      </c>
      <c r="T547" s="100"/>
      <c r="U547" s="100" t="str">
        <f t="array" ref="U547">IF(COUNTA(Y544:DP547)=0,"none",IF($U$2="WAHR",$W$3,Abfrage!$F$4))</f>
        <v>none</v>
      </c>
      <c r="V547" s="100" t="str">
        <f t="array" ref="V547">IF(COUNTA(Y544:DP547)=0,"none",IF($U$2="WAHR",$W$3,Abfrage!$F$4))</f>
        <v>none</v>
      </c>
      <c r="W547" s="100" t="str">
        <f t="array" ref="W547">IF(COUNTA(Y544:DP547)=0,"none",IF($U$2="WAHR",$W$3,Abfrage!$F$4))</f>
        <v>none</v>
      </c>
      <c r="X547" s="109"/>
    </row>
    <row r="548" spans="2:26" thickBot="1">
      <c r="B548" s="75" t="s">
        <v>444</v>
      </c>
      <c r="C548" s="76">
        <v>1000015302</v>
      </c>
      <c r="D548" s="75" t="s">
        <v>89</v>
      </c>
      <c r="E548" s="75" t="s">
        <v>406</v>
      </c>
      <c r="F548" s="75" t="s">
        <v>445</v>
      </c>
      <c r="G548" s="75" t="s">
        <v>445</v>
      </c>
      <c r="H548" s="75" t="s">
        <v>446</v>
      </c>
      <c r="I548" s="75" t="s">
        <v>79</v>
      </c>
      <c r="J548" s="75" t="s">
        <v>447</v>
      </c>
      <c r="K548" s="75" t="s">
        <v>306</v>
      </c>
      <c r="L548" s="75" t="s">
        <v>306</v>
      </c>
      <c r="M548" s="75" t="s">
        <v>307</v>
      </c>
      <c r="N548" s="75" t="s">
        <v>352</v>
      </c>
      <c r="O548" s="75" t="s">
        <v>402</v>
      </c>
      <c r="P548" s="76" t="s">
        <v>306</v>
      </c>
      <c r="Q548" s="216"/>
      <c r="R548" s="77">
        <f t="shared" ref="R548" si="820">IF(COUNTA(Y548:DP551)=0,"01.01.1900",INDEX(Y548:DP548,MATCH(R549,Y549:DP549,0)))</f>
        <v>45847</v>
      </c>
      <c r="S548" s="78">
        <f t="shared" ref="S548" si="821">IF(COUNTA(Y548:DP551)=0,"01.01.1900",MAX(Y548:DP548))</f>
        <v>45847</v>
      </c>
      <c r="T548" s="79"/>
      <c r="U548" s="80" t="str">
        <f t="array" ref="U548">IF(COUNTA(Y548:DP551)=0,"01.01.1900",IF(ISERROR(HLOOKUP(U551,Y551:DP551,1,FALSE)),"01.01.1900",INDEX(Y548:DP548,MATCH(U549&amp;U551,Y549:DP549&amp;Y551:DP551,0))))</f>
        <v>01.01.1900</v>
      </c>
      <c r="V548" s="81">
        <f t="shared" ref="V548" si="822">IF(COUNTA(Y548:DP551)=0,"01.01.1900",_xlfn.MAXIFS(Y548:DP548,Y551:DP551,V551))</f>
        <v>0</v>
      </c>
      <c r="W548" s="82"/>
      <c r="X548" s="106"/>
      <c r="Y548" s="141">
        <v>45847</v>
      </c>
    </row>
    <row r="549" spans="2:26" thickBot="1">
      <c r="B549" s="83"/>
      <c r="C549" s="84"/>
      <c r="D549" s="83"/>
      <c r="E549" s="83"/>
      <c r="F549" s="83"/>
      <c r="G549" s="83"/>
      <c r="H549" s="83"/>
      <c r="I549" s="83"/>
      <c r="J549" s="83"/>
      <c r="K549" s="83"/>
      <c r="L549" s="83"/>
      <c r="M549" s="83"/>
      <c r="N549" s="83"/>
      <c r="O549" s="83"/>
      <c r="P549" s="84"/>
      <c r="Q549" s="217"/>
      <c r="R549" s="85">
        <f t="shared" ref="R549" si="823">IF(COUNTA(Y548:DP551)=0,0,MIN(Y549:DP549))</f>
        <v>0.54349999999999998</v>
      </c>
      <c r="S549" s="86">
        <f t="shared" ref="S549" si="824">IF(COUNTA(Y548:DP551)=0,0,HLOOKUP(S548,Y548:DP551,2,FALSE))</f>
        <v>0.54349999999999998</v>
      </c>
      <c r="T549" s="87">
        <f t="shared" ref="T549" si="825">IF(COUNTA(Y548:DP551)=0,0,AVERAGE(Y549:DP549))</f>
        <v>0.54349999999999998</v>
      </c>
      <c r="U549" s="88">
        <f t="shared" ref="U549" si="826">IF(COUNTA(Y548:DP551)=0,0,_xlfn.MINIFS(Y549:DP549,Y551:DP551,U551))</f>
        <v>0</v>
      </c>
      <c r="V549" s="89">
        <f t="array" ref="V549">IF(COUNTA(Y548:DP551)=0,0,IF(ISERROR(HLOOKUP(V551,Y551:DP551,1,FALSE)),0,INDEX(Y549:DP549,MATCH(V548&amp;V551,Y548:DP548&amp;Y551:DP551,0))))</f>
        <v>0</v>
      </c>
      <c r="W549" s="90">
        <f t="array" ref="W549">IF(COUNTA(Y548:DP551)=0,0,IF(ISERROR(HLOOKUP(W551,Y551:DP551,1,FALSE)),0,AVERAGEIF(Y551:DP551,$W551,Y549:DP549)))</f>
        <v>0</v>
      </c>
      <c r="X549" s="107"/>
      <c r="Y549" s="142">
        <v>0.54349999999999998</v>
      </c>
    </row>
    <row r="550" spans="2:26" thickBot="1">
      <c r="B550" s="83"/>
      <c r="C550" s="84"/>
      <c r="D550" s="83"/>
      <c r="E550" s="83"/>
      <c r="F550" s="83"/>
      <c r="G550" s="83"/>
      <c r="H550" s="83"/>
      <c r="I550" s="83"/>
      <c r="J550" s="83"/>
      <c r="K550" s="83"/>
      <c r="L550" s="83"/>
      <c r="M550" s="83"/>
      <c r="N550" s="83"/>
      <c r="O550" s="83"/>
      <c r="P550" s="84"/>
      <c r="Q550" s="217"/>
      <c r="R550" s="91">
        <f t="shared" ref="R550" si="827">IF(COUNTA(Y548:DP551)=0,0,HLOOKUP(R549,Y549:DP551,2,FALSE))</f>
        <v>100</v>
      </c>
      <c r="S550" s="92">
        <f t="shared" ref="S550" si="828">IF(COUNTA(Y548:DP551)=0,0,HLOOKUP(S548,Y548:DP551,3,FALSE))</f>
        <v>100</v>
      </c>
      <c r="T550" s="93"/>
      <c r="U550" s="94">
        <f t="array" ref="U550">IF(COUNTA(Y548:DP551)=0,0,IF(ISERROR(HLOOKUP(U551,Y551:DP551,1,FALSE)),0,INDEX(Y550:DP550,MATCH(U549&amp;U551,Y549:DP549&amp;Y551:DP551,0))))</f>
        <v>0</v>
      </c>
      <c r="V550" s="94">
        <f t="array" ref="V550">IF(COUNTA(Y548:DP551)=0,0,IF(ISERROR(HLOOKUP(V551,Y551:DP551,1,FALSE)),0,INDEX(Y550:DP550,MATCH(V549&amp;V551,Y549:DP549&amp;Y551:DP551,0))))</f>
        <v>0</v>
      </c>
      <c r="W550" s="95"/>
      <c r="X550" s="108"/>
      <c r="Y550" s="143">
        <v>100</v>
      </c>
    </row>
    <row r="551" spans="2:26" ht="13.9" thickBot="1">
      <c r="B551" s="96"/>
      <c r="C551" s="97"/>
      <c r="D551" s="96"/>
      <c r="E551" s="96"/>
      <c r="F551" s="96"/>
      <c r="G551" s="96"/>
      <c r="H551" s="96"/>
      <c r="I551" s="96"/>
      <c r="J551" s="96"/>
      <c r="K551" s="96"/>
      <c r="L551" s="96"/>
      <c r="M551" s="96"/>
      <c r="N551" s="96"/>
      <c r="O551" s="96"/>
      <c r="P551" s="97"/>
      <c r="Q551" s="218"/>
      <c r="R551" s="98" t="str">
        <f t="shared" ref="R551" si="829">IF(COUNTA(Y548:DP551)=0,"none",HLOOKUP(R549,Y549:DP551,3,FALSE))</f>
        <v>SAP</v>
      </c>
      <c r="S551" s="99" t="str">
        <f t="shared" ref="S551" si="830">IF(COUNTA(Y548:DP551)=0,"none",HLOOKUP(S548,Y548:DP551,4,FALSE))</f>
        <v>SAP</v>
      </c>
      <c r="T551" s="100"/>
      <c r="U551" s="100">
        <f t="array" ref="U551">IF(COUNTA(Y548:DP551)=0,"none",IF($U$2="WAHR",$W$3,Abfrage!$F$4))</f>
        <v>0</v>
      </c>
      <c r="V551" s="100">
        <f t="array" ref="V551">IF(COUNTA(Y548:DP551)=0,"none",IF($U$2="WAHR",$W$3,Abfrage!$F$4))</f>
        <v>0</v>
      </c>
      <c r="W551" s="100">
        <f t="array" ref="W551">IF(COUNTA(Y548:DP551)=0,"none",IF($U$2="WAHR",$W$3,Abfrage!$F$4))</f>
        <v>0</v>
      </c>
      <c r="X551" s="109"/>
      <c r="Y551" s="144" t="s">
        <v>47</v>
      </c>
    </row>
    <row r="552" spans="2:26" thickBot="1">
      <c r="B552" s="75" t="s">
        <v>448</v>
      </c>
      <c r="C552" s="76">
        <v>1000019583</v>
      </c>
      <c r="D552" s="75" t="s">
        <v>95</v>
      </c>
      <c r="E552" s="75" t="s">
        <v>96</v>
      </c>
      <c r="F552" s="75" t="s">
        <v>97</v>
      </c>
      <c r="G552" s="75" t="s">
        <v>97</v>
      </c>
      <c r="H552" s="75" t="s">
        <v>44</v>
      </c>
      <c r="I552" s="75" t="s">
        <v>51</v>
      </c>
      <c r="J552" s="75" t="s">
        <v>449</v>
      </c>
      <c r="K552" s="75" t="s">
        <v>306</v>
      </c>
      <c r="L552" s="75" t="s">
        <v>306</v>
      </c>
      <c r="M552" s="75" t="s">
        <v>313</v>
      </c>
      <c r="N552" s="75" t="s">
        <v>327</v>
      </c>
      <c r="O552" s="75" t="s">
        <v>437</v>
      </c>
      <c r="P552" s="76" t="s">
        <v>306</v>
      </c>
      <c r="Q552" s="216"/>
      <c r="R552" s="77">
        <f t="shared" ref="R552" si="831">IF(COUNTA(Y552:DP555)=0,"01.01.1900",INDEX(Y552:DP552,MATCH(R553,Y553:DP553,0)))</f>
        <v>45468</v>
      </c>
      <c r="S552" s="78">
        <f t="shared" ref="S552" si="832">IF(COUNTA(Y552:DP555)=0,"01.01.1900",MAX(Y552:DP552))</f>
        <v>45468</v>
      </c>
      <c r="T552" s="79"/>
      <c r="U552" s="80" t="str">
        <f t="array" ref="U552">IF(COUNTA(Y552:DP555)=0,"01.01.1900",IF(ISERROR(HLOOKUP(U555,Y555:DP555,1,FALSE)),"01.01.1900",INDEX(Y552:DP552,MATCH(U553&amp;U555,Y553:DP553&amp;Y555:DP555,0))))</f>
        <v>01.01.1900</v>
      </c>
      <c r="V552" s="81">
        <f t="shared" ref="V552" si="833">IF(COUNTA(Y552:DP555)=0,"01.01.1900",_xlfn.MAXIFS(Y552:DP552,Y555:DP555,V555))</f>
        <v>0</v>
      </c>
      <c r="W552" s="82"/>
      <c r="X552" s="106"/>
      <c r="Y552" s="101">
        <v>44013</v>
      </c>
      <c r="Z552" s="141">
        <v>45468</v>
      </c>
    </row>
    <row r="553" spans="2:26" thickBot="1">
      <c r="B553" s="83"/>
      <c r="C553" s="84"/>
      <c r="D553" s="83"/>
      <c r="E553" s="83"/>
      <c r="F553" s="83"/>
      <c r="G553" s="83"/>
      <c r="H553" s="83"/>
      <c r="I553" s="83"/>
      <c r="J553" s="83"/>
      <c r="K553" s="83"/>
      <c r="L553" s="83"/>
      <c r="M553" s="83"/>
      <c r="N553" s="83"/>
      <c r="O553" s="83"/>
      <c r="P553" s="84"/>
      <c r="Q553" s="217"/>
      <c r="R553" s="85">
        <f t="shared" ref="R553" si="834">IF(COUNTA(Y552:DP555)=0,0,MIN(Y553:DP553))</f>
        <v>9.8000000000000018E-2</v>
      </c>
      <c r="S553" s="86">
        <f t="shared" ref="S553" si="835">IF(COUNTA(Y552:DP555)=0,0,HLOOKUP(S552,Y552:DP555,2,FALSE))</f>
        <v>9.8000000000000018E-2</v>
      </c>
      <c r="T553" s="87">
        <f t="shared" ref="T553" si="836">IF(COUNTA(Y552:DP555)=0,0,AVERAGE(Y553:DP553))</f>
        <v>0.14050000000000001</v>
      </c>
      <c r="U553" s="88">
        <f t="shared" ref="U553" si="837">IF(COUNTA(Y552:DP555)=0,0,_xlfn.MINIFS(Y553:DP553,Y555:DP555,U555))</f>
        <v>0</v>
      </c>
      <c r="V553" s="89">
        <f t="array" ref="V553">IF(COUNTA(Y552:DP555)=0,0,IF(ISERROR(HLOOKUP(V555,Y555:DP555,1,FALSE)),0,INDEX(Y553:DP553,MATCH(V552&amp;V555,Y552:DP552&amp;Y555:DP555,0))))</f>
        <v>0</v>
      </c>
      <c r="W553" s="90">
        <f t="array" ref="W553">IF(COUNTA(Y552:DP555)=0,0,IF(ISERROR(HLOOKUP(W555,Y555:DP555,1,FALSE)),0,AVERAGEIF(Y555:DP555,$W555,Y553:DP553)))</f>
        <v>0</v>
      </c>
      <c r="X553" s="107"/>
      <c r="Y553" s="102">
        <v>0.18300000000000002</v>
      </c>
      <c r="Z553" s="142">
        <v>9.8000000000000018E-2</v>
      </c>
    </row>
    <row r="554" spans="2:26" thickBot="1">
      <c r="B554" s="83"/>
      <c r="C554" s="84"/>
      <c r="D554" s="83"/>
      <c r="E554" s="83"/>
      <c r="F554" s="83"/>
      <c r="G554" s="83"/>
      <c r="H554" s="83"/>
      <c r="I554" s="83"/>
      <c r="J554" s="83"/>
      <c r="K554" s="83"/>
      <c r="L554" s="83"/>
      <c r="M554" s="83"/>
      <c r="N554" s="83"/>
      <c r="O554" s="83"/>
      <c r="P554" s="84"/>
      <c r="Q554" s="217"/>
      <c r="R554" s="91">
        <f t="shared" ref="R554" si="838">IF(COUNTA(Y552:DP555)=0,0,HLOOKUP(R553,Y553:DP555,2,FALSE))</f>
        <v>1000</v>
      </c>
      <c r="S554" s="92">
        <f t="shared" ref="S554" si="839">IF(COUNTA(Y552:DP555)=0,0,HLOOKUP(S552,Y552:DP555,3,FALSE))</f>
        <v>1000</v>
      </c>
      <c r="T554" s="93"/>
      <c r="U554" s="94">
        <f t="array" ref="U554">IF(COUNTA(Y552:DP555)=0,0,IF(ISERROR(HLOOKUP(U555,Y555:DP555,1,FALSE)),0,INDEX(Y554:DP554,MATCH(U553&amp;U555,Y553:DP553&amp;Y555:DP555,0))))</f>
        <v>0</v>
      </c>
      <c r="V554" s="94">
        <f t="array" ref="V554">IF(COUNTA(Y552:DP555)=0,0,IF(ISERROR(HLOOKUP(V555,Y555:DP555,1,FALSE)),0,INDEX(Y554:DP554,MATCH(V553&amp;V555,Y553:DP553&amp;Y555:DP555,0))))</f>
        <v>0</v>
      </c>
      <c r="W554" s="95"/>
      <c r="X554" s="108"/>
      <c r="Y554" s="103">
        <v>0</v>
      </c>
      <c r="Z554" s="143">
        <v>1000</v>
      </c>
    </row>
    <row r="555" spans="2:26" ht="13.9" thickBot="1">
      <c r="B555" s="96"/>
      <c r="C555" s="97"/>
      <c r="D555" s="96"/>
      <c r="E555" s="96"/>
      <c r="F555" s="96"/>
      <c r="G555" s="96"/>
      <c r="H555" s="96"/>
      <c r="I555" s="96"/>
      <c r="J555" s="96"/>
      <c r="K555" s="96"/>
      <c r="L555" s="96"/>
      <c r="M555" s="96"/>
      <c r="N555" s="96"/>
      <c r="O555" s="96"/>
      <c r="P555" s="97"/>
      <c r="Q555" s="218"/>
      <c r="R555" s="98" t="str">
        <f t="shared" ref="R555" si="840">IF(COUNTA(Y552:DP555)=0,"none",HLOOKUP(R553,Y553:DP555,3,FALSE))</f>
        <v>www (-30%)</v>
      </c>
      <c r="S555" s="99" t="str">
        <f t="shared" ref="S555" si="841">IF(COUNTA(Y552:DP555)=0,"none",HLOOKUP(S552,Y552:DP555,4,FALSE))</f>
        <v>www (-30%)</v>
      </c>
      <c r="T555" s="100"/>
      <c r="U555" s="100">
        <f t="array" ref="U555">IF(COUNTA(Y552:DP555)=0,"none",IF($U$2="WAHR",$W$3,Abfrage!$F$4))</f>
        <v>0</v>
      </c>
      <c r="V555" s="100">
        <f t="array" ref="V555">IF(COUNTA(Y552:DP555)=0,"none",IF($U$2="WAHR",$W$3,Abfrage!$F$4))</f>
        <v>0</v>
      </c>
      <c r="W555" s="100">
        <f t="array" ref="W555">IF(COUNTA(Y552:DP555)=0,"none",IF($U$2="WAHR",$W$3,Abfrage!$F$4))</f>
        <v>0</v>
      </c>
      <c r="X555" s="109"/>
      <c r="Y555" s="104" t="s">
        <v>101</v>
      </c>
      <c r="Z555" s="144" t="s">
        <v>43</v>
      </c>
    </row>
    <row r="556" spans="2:26" thickBot="1">
      <c r="B556" s="75" t="s">
        <v>450</v>
      </c>
      <c r="C556" s="76">
        <v>1000027088</v>
      </c>
      <c r="D556" s="75" t="s">
        <v>158</v>
      </c>
      <c r="E556" s="75" t="s">
        <v>451</v>
      </c>
      <c r="F556" s="75" t="s">
        <v>452</v>
      </c>
      <c r="G556" s="75" t="s">
        <v>306</v>
      </c>
      <c r="H556" s="75" t="e">
        <v>#N/A</v>
      </c>
      <c r="I556" s="75" t="s">
        <v>364</v>
      </c>
      <c r="J556" s="75" t="s">
        <v>453</v>
      </c>
      <c r="K556" s="75" t="s">
        <v>306</v>
      </c>
      <c r="L556" s="75" t="s">
        <v>306</v>
      </c>
      <c r="M556" s="75" t="s">
        <v>306</v>
      </c>
      <c r="N556" s="75" t="s">
        <v>306</v>
      </c>
      <c r="O556" s="75" t="s">
        <v>306</v>
      </c>
      <c r="P556" s="76" t="s">
        <v>306</v>
      </c>
      <c r="Q556" s="216"/>
      <c r="R556" s="77" t="str">
        <f t="shared" ref="R556" si="842">IF(COUNTA(Y556:DP559)=0,"01.01.1900",INDEX(Y556:DP556,MATCH(R557,Y557:DP557,0)))</f>
        <v>01.01.1900</v>
      </c>
      <c r="S556" s="78" t="str">
        <f t="shared" ref="S556" si="843">IF(COUNTA(Y556:DP559)=0,"01.01.1900",MAX(Y556:DP556))</f>
        <v>01.01.1900</v>
      </c>
      <c r="T556" s="79"/>
      <c r="U556" s="80" t="str">
        <f t="array" ref="U556">IF(COUNTA(Y556:DP559)=0,"01.01.1900",IF(ISERROR(HLOOKUP(U559,Y559:DP559,1,FALSE)),"01.01.1900",INDEX(Y556:DP556,MATCH(U557&amp;U559,Y557:DP557&amp;Y559:DP559,0))))</f>
        <v>01.01.1900</v>
      </c>
      <c r="V556" s="81" t="str">
        <f t="shared" ref="V556" si="844">IF(COUNTA(Y556:DP559)=0,"01.01.1900",_xlfn.MAXIFS(Y556:DP556,Y559:DP559,V559))</f>
        <v>01.01.1900</v>
      </c>
      <c r="W556" s="82"/>
      <c r="X556" s="106"/>
    </row>
    <row r="557" spans="2:26" thickBot="1">
      <c r="B557" s="83"/>
      <c r="C557" s="84"/>
      <c r="D557" s="83"/>
      <c r="E557" s="83"/>
      <c r="F557" s="83"/>
      <c r="G557" s="83"/>
      <c r="H557" s="83"/>
      <c r="I557" s="83"/>
      <c r="J557" s="83"/>
      <c r="K557" s="83"/>
      <c r="L557" s="83"/>
      <c r="M557" s="83"/>
      <c r="N557" s="83"/>
      <c r="O557" s="83"/>
      <c r="P557" s="84"/>
      <c r="Q557" s="217"/>
      <c r="R557" s="85">
        <f t="shared" ref="R557" si="845">IF(COUNTA(Y556:DP559)=0,0,MIN(Y557:DP557))</f>
        <v>0</v>
      </c>
      <c r="S557" s="86">
        <f t="shared" ref="S557" si="846">IF(COUNTA(Y556:DP559)=0,0,HLOOKUP(S556,Y556:DP559,2,FALSE))</f>
        <v>0</v>
      </c>
      <c r="T557" s="87">
        <f t="shared" ref="T557" si="847">IF(COUNTA(Y556:DP559)=0,0,AVERAGE(Y557:DP557))</f>
        <v>0</v>
      </c>
      <c r="U557" s="88">
        <f t="shared" ref="U557" si="848">IF(COUNTA(Y556:DP559)=0,0,_xlfn.MINIFS(Y557:DP557,Y559:DP559,U559))</f>
        <v>0</v>
      </c>
      <c r="V557" s="89">
        <f t="array" ref="V557">IF(COUNTA(Y556:DP559)=0,0,IF(ISERROR(HLOOKUP(V559,Y559:DP559,1,FALSE)),0,INDEX(Y557:DP557,MATCH(V556&amp;V559,Y556:DP556&amp;Y559:DP559,0))))</f>
        <v>0</v>
      </c>
      <c r="W557" s="90">
        <f t="array" ref="W557">IF(COUNTA(Y556:DP559)=0,0,IF(ISERROR(HLOOKUP(W559,Y559:DP559,1,FALSE)),0,AVERAGEIF(Y559:DP559,$W559,Y557:DP557)))</f>
        <v>0</v>
      </c>
      <c r="X557" s="107"/>
    </row>
    <row r="558" spans="2:26" thickBot="1">
      <c r="B558" s="83"/>
      <c r="C558" s="84"/>
      <c r="D558" s="83"/>
      <c r="E558" s="83"/>
      <c r="F558" s="83"/>
      <c r="G558" s="83"/>
      <c r="H558" s="83"/>
      <c r="I558" s="83"/>
      <c r="J558" s="83"/>
      <c r="K558" s="83"/>
      <c r="L558" s="83"/>
      <c r="M558" s="83"/>
      <c r="N558" s="83"/>
      <c r="O558" s="83"/>
      <c r="P558" s="84"/>
      <c r="Q558" s="217"/>
      <c r="R558" s="91">
        <f t="shared" ref="R558" si="849">IF(COUNTA(Y556:DP559)=0,0,HLOOKUP(R557,Y557:DP559,2,FALSE))</f>
        <v>0</v>
      </c>
      <c r="S558" s="92">
        <f t="shared" ref="S558" si="850">IF(COUNTA(Y556:DP559)=0,0,HLOOKUP(S556,Y556:DP559,3,FALSE))</f>
        <v>0</v>
      </c>
      <c r="T558" s="93"/>
      <c r="U558" s="94">
        <f t="array" ref="U558">IF(COUNTA(Y556:DP559)=0,0,IF(ISERROR(HLOOKUP(U559,Y559:DP559,1,FALSE)),0,INDEX(Y558:DP558,MATCH(U557&amp;U559,Y557:DP557&amp;Y559:DP559,0))))</f>
        <v>0</v>
      </c>
      <c r="V558" s="94">
        <f t="array" ref="V558">IF(COUNTA(Y556:DP559)=0,0,IF(ISERROR(HLOOKUP(V559,Y559:DP559,1,FALSE)),0,INDEX(Y558:DP558,MATCH(V557&amp;V559,Y557:DP557&amp;Y559:DP559,0))))</f>
        <v>0</v>
      </c>
      <c r="W558" s="95"/>
      <c r="X558" s="108"/>
    </row>
    <row r="559" spans="2:26" ht="13.9" thickBot="1">
      <c r="B559" s="96"/>
      <c r="C559" s="97"/>
      <c r="D559" s="96"/>
      <c r="E559" s="96"/>
      <c r="F559" s="96"/>
      <c r="G559" s="96"/>
      <c r="H559" s="96"/>
      <c r="I559" s="96"/>
      <c r="J559" s="96"/>
      <c r="K559" s="96"/>
      <c r="L559" s="96"/>
      <c r="M559" s="96"/>
      <c r="N559" s="96"/>
      <c r="O559" s="96"/>
      <c r="P559" s="97"/>
      <c r="Q559" s="218"/>
      <c r="R559" s="98" t="str">
        <f t="shared" ref="R559" si="851">IF(COUNTA(Y556:DP559)=0,"none",HLOOKUP(R557,Y557:DP559,3,FALSE))</f>
        <v>none</v>
      </c>
      <c r="S559" s="99" t="str">
        <f t="shared" ref="S559" si="852">IF(COUNTA(Y556:DP559)=0,"none",HLOOKUP(S556,Y556:DP559,4,FALSE))</f>
        <v>none</v>
      </c>
      <c r="T559" s="100"/>
      <c r="U559" s="100" t="str">
        <f t="array" ref="U559">IF(COUNTA(Y556:DP559)=0,"none",IF($U$2="WAHR",$W$3,Abfrage!$F$4))</f>
        <v>none</v>
      </c>
      <c r="V559" s="100" t="str">
        <f t="array" ref="V559">IF(COUNTA(Y556:DP559)=0,"none",IF($U$2="WAHR",$W$3,Abfrage!$F$4))</f>
        <v>none</v>
      </c>
      <c r="W559" s="100" t="str">
        <f t="array" ref="W559">IF(COUNTA(Y556:DP559)=0,"none",IF($U$2="WAHR",$W$3,Abfrage!$F$4))</f>
        <v>none</v>
      </c>
      <c r="X559" s="109"/>
    </row>
    <row r="560" spans="2:26" thickBot="1">
      <c r="B560" s="75" t="s">
        <v>454</v>
      </c>
      <c r="C560" s="76">
        <v>1000027144</v>
      </c>
      <c r="D560" s="75" t="s">
        <v>95</v>
      </c>
      <c r="E560" s="75" t="s">
        <v>170</v>
      </c>
      <c r="F560" s="75" t="s">
        <v>455</v>
      </c>
      <c r="G560" s="75" t="s">
        <v>456</v>
      </c>
      <c r="H560" s="75" t="e">
        <v>#N/A</v>
      </c>
      <c r="I560" s="75" t="s">
        <v>79</v>
      </c>
      <c r="J560" s="75" t="s">
        <v>457</v>
      </c>
      <c r="K560" s="75" t="s">
        <v>306</v>
      </c>
      <c r="L560" s="75" t="s">
        <v>306</v>
      </c>
      <c r="M560" s="75" t="s">
        <v>306</v>
      </c>
      <c r="N560" s="75" t="s">
        <v>306</v>
      </c>
      <c r="O560" s="75" t="s">
        <v>306</v>
      </c>
      <c r="P560" s="76" t="s">
        <v>306</v>
      </c>
      <c r="Q560" s="216"/>
      <c r="R560" s="77" t="str">
        <f t="shared" ref="R560" si="853">IF(COUNTA(Y560:DP563)=0,"01.01.1900",INDEX(Y560:DP560,MATCH(R561,Y561:DP561,0)))</f>
        <v>01.01.1900</v>
      </c>
      <c r="S560" s="78" t="str">
        <f t="shared" ref="S560" si="854">IF(COUNTA(Y560:DP563)=0,"01.01.1900",MAX(Y560:DP560))</f>
        <v>01.01.1900</v>
      </c>
      <c r="T560" s="79"/>
      <c r="U560" s="80" t="str">
        <f t="array" ref="U560">IF(COUNTA(Y560:DP563)=0,"01.01.1900",IF(ISERROR(HLOOKUP(U563,Y563:DP563,1,FALSE)),"01.01.1900",INDEX(Y560:DP560,MATCH(U561&amp;U563,Y561:DP561&amp;Y563:DP563,0))))</f>
        <v>01.01.1900</v>
      </c>
      <c r="V560" s="81" t="str">
        <f t="shared" ref="V560" si="855">IF(COUNTA(Y560:DP563)=0,"01.01.1900",_xlfn.MAXIFS(Y560:DP560,Y563:DP563,V563))</f>
        <v>01.01.1900</v>
      </c>
      <c r="W560" s="82"/>
      <c r="X560" s="106"/>
    </row>
    <row r="561" spans="2:28" thickBot="1">
      <c r="B561" s="83"/>
      <c r="C561" s="84"/>
      <c r="D561" s="83"/>
      <c r="E561" s="83"/>
      <c r="F561" s="83"/>
      <c r="G561" s="83"/>
      <c r="H561" s="83"/>
      <c r="I561" s="83"/>
      <c r="J561" s="83"/>
      <c r="K561" s="83"/>
      <c r="L561" s="83"/>
      <c r="M561" s="83"/>
      <c r="N561" s="83"/>
      <c r="O561" s="83"/>
      <c r="P561" s="84"/>
      <c r="Q561" s="217"/>
      <c r="R561" s="85">
        <f t="shared" ref="R561" si="856">IF(COUNTA(Y560:DP563)=0,0,MIN(Y561:DP561))</f>
        <v>0</v>
      </c>
      <c r="S561" s="86">
        <f t="shared" ref="S561" si="857">IF(COUNTA(Y560:DP563)=0,0,HLOOKUP(S560,Y560:DP563,2,FALSE))</f>
        <v>0</v>
      </c>
      <c r="T561" s="87">
        <f t="shared" ref="T561" si="858">IF(COUNTA(Y560:DP563)=0,0,AVERAGE(Y561:DP561))</f>
        <v>0</v>
      </c>
      <c r="U561" s="88">
        <f t="shared" ref="U561" si="859">IF(COUNTA(Y560:DP563)=0,0,_xlfn.MINIFS(Y561:DP561,Y563:DP563,U563))</f>
        <v>0</v>
      </c>
      <c r="V561" s="89">
        <f t="array" ref="V561">IF(COUNTA(Y560:DP563)=0,0,IF(ISERROR(HLOOKUP(V563,Y563:DP563,1,FALSE)),0,INDEX(Y561:DP561,MATCH(V560&amp;V563,Y560:DP560&amp;Y563:DP563,0))))</f>
        <v>0</v>
      </c>
      <c r="W561" s="90">
        <f t="array" ref="W561">IF(COUNTA(Y560:DP563)=0,0,IF(ISERROR(HLOOKUP(W563,Y563:DP563,1,FALSE)),0,AVERAGEIF(Y563:DP563,$W563,Y561:DP561)))</f>
        <v>0</v>
      </c>
      <c r="X561" s="107"/>
    </row>
    <row r="562" spans="2:28" thickBot="1">
      <c r="B562" s="83"/>
      <c r="C562" s="84"/>
      <c r="D562" s="83"/>
      <c r="E562" s="83"/>
      <c r="F562" s="83"/>
      <c r="G562" s="83"/>
      <c r="H562" s="83"/>
      <c r="I562" s="83"/>
      <c r="J562" s="83"/>
      <c r="K562" s="83"/>
      <c r="L562" s="83"/>
      <c r="M562" s="83"/>
      <c r="N562" s="83"/>
      <c r="O562" s="83"/>
      <c r="P562" s="84"/>
      <c r="Q562" s="217"/>
      <c r="R562" s="91">
        <f t="shared" ref="R562" si="860">IF(COUNTA(Y560:DP563)=0,0,HLOOKUP(R561,Y561:DP563,2,FALSE))</f>
        <v>0</v>
      </c>
      <c r="S562" s="92">
        <f t="shared" ref="S562" si="861">IF(COUNTA(Y560:DP563)=0,0,HLOOKUP(S560,Y560:DP563,3,FALSE))</f>
        <v>0</v>
      </c>
      <c r="T562" s="93"/>
      <c r="U562" s="94">
        <f t="array" ref="U562">IF(COUNTA(Y560:DP563)=0,0,IF(ISERROR(HLOOKUP(U563,Y563:DP563,1,FALSE)),0,INDEX(Y562:DP562,MATCH(U561&amp;U563,Y561:DP561&amp;Y563:DP563,0))))</f>
        <v>0</v>
      </c>
      <c r="V562" s="94">
        <f t="array" ref="V562">IF(COUNTA(Y560:DP563)=0,0,IF(ISERROR(HLOOKUP(V563,Y563:DP563,1,FALSE)),0,INDEX(Y562:DP562,MATCH(V561&amp;V563,Y561:DP561&amp;Y563:DP563,0))))</f>
        <v>0</v>
      </c>
      <c r="W562" s="95"/>
      <c r="X562" s="108"/>
    </row>
    <row r="563" spans="2:28" ht="13.9" thickBot="1">
      <c r="B563" s="96"/>
      <c r="C563" s="97"/>
      <c r="D563" s="96"/>
      <c r="E563" s="96"/>
      <c r="F563" s="96"/>
      <c r="G563" s="96"/>
      <c r="H563" s="96"/>
      <c r="I563" s="96"/>
      <c r="J563" s="96"/>
      <c r="K563" s="96"/>
      <c r="L563" s="96"/>
      <c r="M563" s="96"/>
      <c r="N563" s="96"/>
      <c r="O563" s="96"/>
      <c r="P563" s="97"/>
      <c r="Q563" s="218"/>
      <c r="R563" s="98" t="str">
        <f t="shared" ref="R563" si="862">IF(COUNTA(Y560:DP563)=0,"none",HLOOKUP(R561,Y561:DP563,3,FALSE))</f>
        <v>none</v>
      </c>
      <c r="S563" s="99" t="str">
        <f t="shared" ref="S563" si="863">IF(COUNTA(Y560:DP563)=0,"none",HLOOKUP(S560,Y560:DP563,4,FALSE))</f>
        <v>none</v>
      </c>
      <c r="T563" s="100"/>
      <c r="U563" s="100" t="str">
        <f t="array" ref="U563">IF(COUNTA(Y560:DP563)=0,"none",IF($U$2="WAHR",$W$3,Abfrage!$F$4))</f>
        <v>none</v>
      </c>
      <c r="V563" s="100" t="str">
        <f t="array" ref="V563">IF(COUNTA(Y560:DP563)=0,"none",IF($U$2="WAHR",$W$3,Abfrage!$F$4))</f>
        <v>none</v>
      </c>
      <c r="W563" s="100" t="str">
        <f t="array" ref="W563">IF(COUNTA(Y560:DP563)=0,"none",IF($U$2="WAHR",$W$3,Abfrage!$F$4))</f>
        <v>none</v>
      </c>
      <c r="X563" s="109"/>
    </row>
    <row r="564" spans="2:28" thickBot="1">
      <c r="B564" s="75" t="s">
        <v>458</v>
      </c>
      <c r="C564" s="76">
        <v>1000027179</v>
      </c>
      <c r="D564" s="75" t="s">
        <v>95</v>
      </c>
      <c r="E564" s="75" t="s">
        <v>148</v>
      </c>
      <c r="F564" s="75" t="s">
        <v>96</v>
      </c>
      <c r="G564" s="75" t="s">
        <v>96</v>
      </c>
      <c r="H564" s="75" t="s">
        <v>50</v>
      </c>
      <c r="I564" s="75" t="s">
        <v>51</v>
      </c>
      <c r="J564" s="75" t="s">
        <v>459</v>
      </c>
      <c r="K564" s="75" t="s">
        <v>331</v>
      </c>
      <c r="L564" s="75" t="s">
        <v>325</v>
      </c>
      <c r="M564" s="75" t="s">
        <v>313</v>
      </c>
      <c r="N564" s="75" t="s">
        <v>327</v>
      </c>
      <c r="O564" s="75" t="s">
        <v>306</v>
      </c>
      <c r="P564" s="76" t="s">
        <v>306</v>
      </c>
      <c r="Q564" s="216"/>
      <c r="R564" s="77">
        <f t="shared" ref="R564" si="864">IF(COUNTA(Y564:DP567)=0,"01.01.1900",INDEX(Y564:DP564,MATCH(R565,Y565:DP565,0)))</f>
        <v>45671</v>
      </c>
      <c r="S564" s="78">
        <f t="shared" ref="S564" si="865">IF(COUNTA(Y564:DP567)=0,"01.01.1900",MAX(Y564:DP564))</f>
        <v>45671</v>
      </c>
      <c r="T564" s="79"/>
      <c r="U564" s="80" t="str">
        <f t="array" ref="U564">IF(COUNTA(Y564:DP567)=0,"01.01.1900",IF(ISERROR(HLOOKUP(U567,Y567:DP567,1,FALSE)),"01.01.1900",INDEX(Y564:DP564,MATCH(U565&amp;U567,Y565:DP565&amp;Y567:DP567,0))))</f>
        <v>01.01.1900</v>
      </c>
      <c r="V564" s="81">
        <f t="shared" ref="V564" si="866">IF(COUNTA(Y564:DP567)=0,"01.01.1900",_xlfn.MAXIFS(Y564:DP564,Y567:DP567,V567))</f>
        <v>0</v>
      </c>
      <c r="W564" s="82"/>
      <c r="X564" s="106"/>
      <c r="Y564" s="141">
        <v>44986</v>
      </c>
      <c r="Z564" s="141">
        <v>44986</v>
      </c>
      <c r="AA564" s="141">
        <v>45671</v>
      </c>
    </row>
    <row r="565" spans="2:28" thickBot="1">
      <c r="B565" s="83"/>
      <c r="C565" s="84"/>
      <c r="D565" s="83"/>
      <c r="E565" s="83"/>
      <c r="F565" s="83"/>
      <c r="G565" s="83"/>
      <c r="H565" s="83"/>
      <c r="I565" s="83"/>
      <c r="J565" s="83"/>
      <c r="K565" s="83"/>
      <c r="L565" s="83"/>
      <c r="M565" s="83"/>
      <c r="N565" s="83"/>
      <c r="O565" s="83"/>
      <c r="P565" s="84"/>
      <c r="Q565" s="217"/>
      <c r="R565" s="85">
        <f t="shared" ref="R565" si="867">IF(COUNTA(Y564:DP567)=0,0,MIN(Y565:DP565))</f>
        <v>1.8079999999999999E-2</v>
      </c>
      <c r="S565" s="86">
        <f t="shared" ref="S565" si="868">IF(COUNTA(Y564:DP567)=0,0,HLOOKUP(S564,Y564:DP567,2,FALSE))</f>
        <v>1.8079999999999999E-2</v>
      </c>
      <c r="T565" s="87">
        <f t="shared" ref="T565" si="869">IF(COUNTA(Y564:DP567)=0,0,AVERAGE(Y565:DP565))</f>
        <v>4.0559999999999999E-2</v>
      </c>
      <c r="U565" s="88">
        <f t="shared" ref="U565" si="870">IF(COUNTA(Y564:DP567)=0,0,_xlfn.MINIFS(Y565:DP565,Y567:DP567,U567))</f>
        <v>0</v>
      </c>
      <c r="V565" s="89">
        <f t="array" ref="V565">IF(COUNTA(Y564:DP567)=0,0,IF(ISERROR(HLOOKUP(V567,Y567:DP567,1,FALSE)),0,INDEX(Y565:DP565,MATCH(V564&amp;V567,Y564:DP564&amp;Y567:DP567,0))))</f>
        <v>0</v>
      </c>
      <c r="W565" s="90">
        <f t="array" ref="W565">IF(COUNTA(Y564:DP567)=0,0,IF(ISERROR(HLOOKUP(W567,Y567:DP567,1,FALSE)),0,AVERAGEIF(Y567:DP567,$W567,Y565:DP565)))</f>
        <v>0</v>
      </c>
      <c r="X565" s="107"/>
      <c r="Y565" s="142">
        <v>5.1799999999999999E-2</v>
      </c>
      <c r="Z565" s="142">
        <v>5.1799999999999999E-2</v>
      </c>
      <c r="AA565" s="142">
        <v>1.8079999999999999E-2</v>
      </c>
    </row>
    <row r="566" spans="2:28" thickBot="1">
      <c r="B566" s="83"/>
      <c r="C566" s="84"/>
      <c r="D566" s="83"/>
      <c r="E566" s="83"/>
      <c r="F566" s="83"/>
      <c r="G566" s="83"/>
      <c r="H566" s="83"/>
      <c r="I566" s="83"/>
      <c r="J566" s="83"/>
      <c r="K566" s="83"/>
      <c r="L566" s="83"/>
      <c r="M566" s="83"/>
      <c r="N566" s="83"/>
      <c r="O566" s="83"/>
      <c r="P566" s="84"/>
      <c r="Q566" s="217"/>
      <c r="R566" s="91">
        <f t="shared" ref="R566" si="871">IF(COUNTA(Y564:DP567)=0,0,HLOOKUP(R565,Y565:DP567,2,FALSE))</f>
        <v>0</v>
      </c>
      <c r="S566" s="92">
        <f t="shared" ref="S566" si="872">IF(COUNTA(Y564:DP567)=0,0,HLOOKUP(S564,Y564:DP567,3,FALSE))</f>
        <v>0</v>
      </c>
      <c r="T566" s="93"/>
      <c r="U566" s="94">
        <f t="array" ref="U566">IF(COUNTA(Y564:DP567)=0,0,IF(ISERROR(HLOOKUP(U567,Y567:DP567,1,FALSE)),0,INDEX(Y566:DP566,MATCH(U565&amp;U567,Y565:DP565&amp;Y567:DP567,0))))</f>
        <v>0</v>
      </c>
      <c r="V566" s="94">
        <f t="array" ref="V566">IF(COUNTA(Y564:DP567)=0,0,IF(ISERROR(HLOOKUP(V567,Y567:DP567,1,FALSE)),0,INDEX(Y566:DP566,MATCH(V565&amp;V567,Y565:DP565&amp;Y567:DP567,0))))</f>
        <v>0</v>
      </c>
      <c r="W566" s="95"/>
      <c r="X566" s="108"/>
      <c r="Y566" s="143">
        <v>1000</v>
      </c>
      <c r="Z566" s="143">
        <v>1000</v>
      </c>
      <c r="AA566" s="143">
        <v>0</v>
      </c>
    </row>
    <row r="567" spans="2:28" ht="13.9" thickBot="1">
      <c r="B567" s="96"/>
      <c r="C567" s="97"/>
      <c r="D567" s="96"/>
      <c r="E567" s="96"/>
      <c r="F567" s="96"/>
      <c r="G567" s="96"/>
      <c r="H567" s="96"/>
      <c r="I567" s="96"/>
      <c r="J567" s="96"/>
      <c r="K567" s="96"/>
      <c r="L567" s="96"/>
      <c r="M567" s="96"/>
      <c r="N567" s="96"/>
      <c r="O567" s="96"/>
      <c r="P567" s="97"/>
      <c r="Q567" s="218"/>
      <c r="R567" s="98" t="str">
        <f t="shared" ref="R567" si="873">IF(COUNTA(Y564:DP567)=0,"none",HLOOKUP(R565,Y565:DP567,3,FALSE))</f>
        <v>ECI</v>
      </c>
      <c r="S567" s="99" t="str">
        <f t="shared" ref="S567" si="874">IF(COUNTA(Y564:DP567)=0,"none",HLOOKUP(S564,Y564:DP567,4,FALSE))</f>
        <v>ECI</v>
      </c>
      <c r="T567" s="100"/>
      <c r="U567" s="100">
        <f t="array" ref="U567">IF(COUNTA(Y564:DP567)=0,"none",IF($U$2="WAHR",$W$3,Abfrage!$F$4))</f>
        <v>0</v>
      </c>
      <c r="V567" s="100">
        <f t="array" ref="V567">IF(COUNTA(Y564:DP567)=0,"none",IF($U$2="WAHR",$W$3,Abfrage!$F$4))</f>
        <v>0</v>
      </c>
      <c r="W567" s="100">
        <f t="array" ref="W567">IF(COUNTA(Y564:DP567)=0,"none",IF($U$2="WAHR",$W$3,Abfrage!$F$4))</f>
        <v>0</v>
      </c>
      <c r="X567" s="109"/>
      <c r="Y567" s="144" t="s">
        <v>43</v>
      </c>
      <c r="Z567" s="144" t="s">
        <v>43</v>
      </c>
      <c r="AA567" s="144" t="s">
        <v>101</v>
      </c>
    </row>
    <row r="568" spans="2:28" thickBot="1">
      <c r="B568" s="75" t="s">
        <v>460</v>
      </c>
      <c r="C568" s="76">
        <v>1000027186</v>
      </c>
      <c r="D568" s="75" t="s">
        <v>89</v>
      </c>
      <c r="E568" s="75" t="s">
        <v>406</v>
      </c>
      <c r="F568" s="75" t="s">
        <v>407</v>
      </c>
      <c r="G568" s="75" t="s">
        <v>407</v>
      </c>
      <c r="H568" s="75" t="e">
        <v>#N/A</v>
      </c>
      <c r="I568" s="75" t="s">
        <v>79</v>
      </c>
      <c r="J568" s="75" t="s">
        <v>461</v>
      </c>
      <c r="K568" s="75" t="s">
        <v>306</v>
      </c>
      <c r="L568" s="75" t="s">
        <v>306</v>
      </c>
      <c r="M568" s="75" t="s">
        <v>313</v>
      </c>
      <c r="N568" s="75" t="s">
        <v>352</v>
      </c>
      <c r="O568" s="75" t="s">
        <v>309</v>
      </c>
      <c r="P568" s="76" t="s">
        <v>306</v>
      </c>
      <c r="Q568" s="216"/>
      <c r="R568" s="77" t="str">
        <f t="shared" ref="R568" si="875">IF(COUNTA(Y568:DP571)=0,"01.01.1900",INDEX(Y568:DP568,MATCH(R569,Y569:DP569,0)))</f>
        <v>01.01.1900</v>
      </c>
      <c r="S568" s="78" t="str">
        <f t="shared" ref="S568" si="876">IF(COUNTA(Y568:DP571)=0,"01.01.1900",MAX(Y568:DP568))</f>
        <v>01.01.1900</v>
      </c>
      <c r="T568" s="79"/>
      <c r="U568" s="80" t="str">
        <f t="array" ref="U568">IF(COUNTA(Y568:DP571)=0,"01.01.1900",IF(ISERROR(HLOOKUP(U571,Y571:DP571,1,FALSE)),"01.01.1900",INDEX(Y568:DP568,MATCH(U569&amp;U571,Y569:DP569&amp;Y571:DP571,0))))</f>
        <v>01.01.1900</v>
      </c>
      <c r="V568" s="81" t="str">
        <f t="shared" ref="V568" si="877">IF(COUNTA(Y568:DP571)=0,"01.01.1900",_xlfn.MAXIFS(Y568:DP568,Y571:DP571,V571))</f>
        <v>01.01.1900</v>
      </c>
      <c r="W568" s="82"/>
      <c r="X568" s="106"/>
    </row>
    <row r="569" spans="2:28" thickBot="1">
      <c r="B569" s="83"/>
      <c r="C569" s="84"/>
      <c r="D569" s="83"/>
      <c r="E569" s="83"/>
      <c r="F569" s="83"/>
      <c r="G569" s="83"/>
      <c r="H569" s="83"/>
      <c r="I569" s="83"/>
      <c r="J569" s="83"/>
      <c r="K569" s="83"/>
      <c r="L569" s="83"/>
      <c r="M569" s="83"/>
      <c r="N569" s="83"/>
      <c r="O569" s="83"/>
      <c r="P569" s="84"/>
      <c r="Q569" s="217"/>
      <c r="R569" s="85">
        <f t="shared" ref="R569" si="878">IF(COUNTA(Y568:DP571)=0,0,MIN(Y569:DP569))</f>
        <v>0</v>
      </c>
      <c r="S569" s="86">
        <f t="shared" ref="S569" si="879">IF(COUNTA(Y568:DP571)=0,0,HLOOKUP(S568,Y568:DP571,2,FALSE))</f>
        <v>0</v>
      </c>
      <c r="T569" s="87">
        <f t="shared" ref="T569" si="880">IF(COUNTA(Y568:DP571)=0,0,AVERAGE(Y569:DP569))</f>
        <v>0</v>
      </c>
      <c r="U569" s="88">
        <f t="shared" ref="U569" si="881">IF(COUNTA(Y568:DP571)=0,0,_xlfn.MINIFS(Y569:DP569,Y571:DP571,U571))</f>
        <v>0</v>
      </c>
      <c r="V569" s="89">
        <f t="array" ref="V569">IF(COUNTA(Y568:DP571)=0,0,IF(ISERROR(HLOOKUP(V571,Y571:DP571,1,FALSE)),0,INDEX(Y569:DP569,MATCH(V568&amp;V571,Y568:DP568&amp;Y571:DP571,0))))</f>
        <v>0</v>
      </c>
      <c r="W569" s="90">
        <f t="array" ref="W569">IF(COUNTA(Y568:DP571)=0,0,IF(ISERROR(HLOOKUP(W571,Y571:DP571,1,FALSE)),0,AVERAGEIF(Y571:DP571,$W571,Y569:DP569)))</f>
        <v>0</v>
      </c>
      <c r="X569" s="107"/>
    </row>
    <row r="570" spans="2:28" thickBot="1">
      <c r="B570" s="83"/>
      <c r="C570" s="84"/>
      <c r="D570" s="83"/>
      <c r="E570" s="83"/>
      <c r="F570" s="83"/>
      <c r="G570" s="83"/>
      <c r="H570" s="83"/>
      <c r="I570" s="83"/>
      <c r="J570" s="83"/>
      <c r="K570" s="83"/>
      <c r="L570" s="83"/>
      <c r="M570" s="83"/>
      <c r="N570" s="83"/>
      <c r="O570" s="83"/>
      <c r="P570" s="84"/>
      <c r="Q570" s="217"/>
      <c r="R570" s="91">
        <f t="shared" ref="R570" si="882">IF(COUNTA(Y568:DP571)=0,0,HLOOKUP(R569,Y569:DP571,2,FALSE))</f>
        <v>0</v>
      </c>
      <c r="S570" s="92">
        <f t="shared" ref="S570" si="883">IF(COUNTA(Y568:DP571)=0,0,HLOOKUP(S568,Y568:DP571,3,FALSE))</f>
        <v>0</v>
      </c>
      <c r="T570" s="93"/>
      <c r="U570" s="94">
        <f t="array" ref="U570">IF(COUNTA(Y568:DP571)=0,0,IF(ISERROR(HLOOKUP(U571,Y571:DP571,1,FALSE)),0,INDEX(Y570:DP570,MATCH(U569&amp;U571,Y569:DP569&amp;Y571:DP571,0))))</f>
        <v>0</v>
      </c>
      <c r="V570" s="94">
        <f t="array" ref="V570">IF(COUNTA(Y568:DP571)=0,0,IF(ISERROR(HLOOKUP(V571,Y571:DP571,1,FALSE)),0,INDEX(Y570:DP570,MATCH(V569&amp;V571,Y569:DP569&amp;Y571:DP571,0))))</f>
        <v>0</v>
      </c>
      <c r="W570" s="95"/>
      <c r="X570" s="108"/>
    </row>
    <row r="571" spans="2:28" ht="13.9" thickBot="1">
      <c r="B571" s="96"/>
      <c r="C571" s="97"/>
      <c r="D571" s="96"/>
      <c r="E571" s="96"/>
      <c r="F571" s="96"/>
      <c r="G571" s="96"/>
      <c r="H571" s="96"/>
      <c r="I571" s="96"/>
      <c r="J571" s="96"/>
      <c r="K571" s="96"/>
      <c r="L571" s="96"/>
      <c r="M571" s="96"/>
      <c r="N571" s="96"/>
      <c r="O571" s="96"/>
      <c r="P571" s="97"/>
      <c r="Q571" s="218"/>
      <c r="R571" s="98" t="str">
        <f t="shared" ref="R571" si="884">IF(COUNTA(Y568:DP571)=0,"none",HLOOKUP(R569,Y569:DP571,3,FALSE))</f>
        <v>none</v>
      </c>
      <c r="S571" s="99" t="str">
        <f t="shared" ref="S571" si="885">IF(COUNTA(Y568:DP571)=0,"none",HLOOKUP(S568,Y568:DP571,4,FALSE))</f>
        <v>none</v>
      </c>
      <c r="T571" s="100"/>
      <c r="U571" s="100" t="str">
        <f t="array" ref="U571">IF(COUNTA(Y568:DP571)=0,"none",IF($U$2="WAHR",$W$3,Abfrage!$F$4))</f>
        <v>none</v>
      </c>
      <c r="V571" s="100" t="str">
        <f t="array" ref="V571">IF(COUNTA(Y568:DP571)=0,"none",IF($U$2="WAHR",$W$3,Abfrage!$F$4))</f>
        <v>none</v>
      </c>
      <c r="W571" s="100" t="str">
        <f t="array" ref="W571">IF(COUNTA(Y568:DP571)=0,"none",IF($U$2="WAHR",$W$3,Abfrage!$F$4))</f>
        <v>none</v>
      </c>
      <c r="X571" s="109"/>
    </row>
    <row r="572" spans="2:28" thickBot="1">
      <c r="B572" s="75" t="s">
        <v>462</v>
      </c>
      <c r="C572" s="76">
        <v>1000027366</v>
      </c>
      <c r="D572" s="75" t="s">
        <v>95</v>
      </c>
      <c r="E572" s="75" t="s">
        <v>96</v>
      </c>
      <c r="F572" s="75" t="s">
        <v>97</v>
      </c>
      <c r="G572" s="75" t="s">
        <v>97</v>
      </c>
      <c r="H572" s="75" t="e">
        <v>#N/A</v>
      </c>
      <c r="I572" s="75" t="s">
        <v>51</v>
      </c>
      <c r="J572" s="75" t="s">
        <v>463</v>
      </c>
      <c r="K572" s="75" t="s">
        <v>306</v>
      </c>
      <c r="L572" s="75" t="s">
        <v>306</v>
      </c>
      <c r="M572" s="75" t="s">
        <v>313</v>
      </c>
      <c r="N572" s="75" t="s">
        <v>464</v>
      </c>
      <c r="O572" s="75" t="s">
        <v>437</v>
      </c>
      <c r="P572" s="76" t="s">
        <v>306</v>
      </c>
      <c r="Q572" s="216"/>
      <c r="R572" s="77" t="str">
        <f t="shared" ref="R572" si="886">IF(COUNTA(Y572:DP575)=0,"01.01.1900",INDEX(Y572:DP572,MATCH(R573,Y573:DP573,0)))</f>
        <v>01.01.1900</v>
      </c>
      <c r="S572" s="78" t="str">
        <f t="shared" ref="S572" si="887">IF(COUNTA(Y572:DP575)=0,"01.01.1900",MAX(Y572:DP572))</f>
        <v>01.01.1900</v>
      </c>
      <c r="T572" s="79"/>
      <c r="U572" s="80" t="str">
        <f t="array" ref="U572">IF(COUNTA(Y572:DP575)=0,"01.01.1900",IF(ISERROR(HLOOKUP(U575,Y575:DP575,1,FALSE)),"01.01.1900",INDEX(Y572:DP572,MATCH(U573&amp;U575,Y573:DP573&amp;Y575:DP575,0))))</f>
        <v>01.01.1900</v>
      </c>
      <c r="V572" s="81" t="str">
        <f t="shared" ref="V572" si="888">IF(COUNTA(Y572:DP575)=0,"01.01.1900",_xlfn.MAXIFS(Y572:DP572,Y575:DP575,V575))</f>
        <v>01.01.1900</v>
      </c>
      <c r="W572" s="82"/>
      <c r="X572" s="106"/>
    </row>
    <row r="573" spans="2:28" thickBot="1">
      <c r="B573" s="83"/>
      <c r="C573" s="84"/>
      <c r="D573" s="83"/>
      <c r="E573" s="83"/>
      <c r="F573" s="83"/>
      <c r="G573" s="83"/>
      <c r="H573" s="83"/>
      <c r="I573" s="83"/>
      <c r="J573" s="83"/>
      <c r="K573" s="83"/>
      <c r="L573" s="83"/>
      <c r="M573" s="83"/>
      <c r="N573" s="83"/>
      <c r="O573" s="83"/>
      <c r="P573" s="84"/>
      <c r="Q573" s="217"/>
      <c r="R573" s="85">
        <f t="shared" ref="R573" si="889">IF(COUNTA(Y572:DP575)=0,0,MIN(Y573:DP573))</f>
        <v>0</v>
      </c>
      <c r="S573" s="86">
        <f t="shared" ref="S573" si="890">IF(COUNTA(Y572:DP575)=0,0,HLOOKUP(S572,Y572:DP575,2,FALSE))</f>
        <v>0</v>
      </c>
      <c r="T573" s="87">
        <f t="shared" ref="T573" si="891">IF(COUNTA(Y572:DP575)=0,0,AVERAGE(Y573:DP573))</f>
        <v>0</v>
      </c>
      <c r="U573" s="88">
        <f t="shared" ref="U573" si="892">IF(COUNTA(Y572:DP575)=0,0,_xlfn.MINIFS(Y573:DP573,Y575:DP575,U575))</f>
        <v>0</v>
      </c>
      <c r="V573" s="89">
        <f t="array" ref="V573">IF(COUNTA(Y572:DP575)=0,0,IF(ISERROR(HLOOKUP(V575,Y575:DP575,1,FALSE)),0,INDEX(Y573:DP573,MATCH(V572&amp;V575,Y572:DP572&amp;Y575:DP575,0))))</f>
        <v>0</v>
      </c>
      <c r="W573" s="90">
        <f t="array" ref="W573">IF(COUNTA(Y572:DP575)=0,0,IF(ISERROR(HLOOKUP(W575,Y575:DP575,1,FALSE)),0,AVERAGEIF(Y575:DP575,$W575,Y573:DP573)))</f>
        <v>0</v>
      </c>
      <c r="X573" s="107"/>
    </row>
    <row r="574" spans="2:28" thickBot="1">
      <c r="B574" s="83"/>
      <c r="C574" s="84"/>
      <c r="D574" s="83"/>
      <c r="E574" s="83"/>
      <c r="F574" s="83"/>
      <c r="G574" s="83"/>
      <c r="H574" s="83"/>
      <c r="I574" s="83"/>
      <c r="J574" s="83"/>
      <c r="K574" s="83"/>
      <c r="L574" s="83"/>
      <c r="M574" s="83"/>
      <c r="N574" s="83"/>
      <c r="O574" s="83"/>
      <c r="P574" s="84"/>
      <c r="Q574" s="217"/>
      <c r="R574" s="91">
        <f t="shared" ref="R574" si="893">IF(COUNTA(Y572:DP575)=0,0,HLOOKUP(R573,Y573:DP575,2,FALSE))</f>
        <v>0</v>
      </c>
      <c r="S574" s="92">
        <f t="shared" ref="S574" si="894">IF(COUNTA(Y572:DP575)=0,0,HLOOKUP(S572,Y572:DP575,3,FALSE))</f>
        <v>0</v>
      </c>
      <c r="T574" s="93"/>
      <c r="U574" s="94">
        <f t="array" ref="U574">IF(COUNTA(Y572:DP575)=0,0,IF(ISERROR(HLOOKUP(U575,Y575:DP575,1,FALSE)),0,INDEX(Y574:DP574,MATCH(U573&amp;U575,Y573:DP573&amp;Y575:DP575,0))))</f>
        <v>0</v>
      </c>
      <c r="V574" s="94">
        <f t="array" ref="V574">IF(COUNTA(Y572:DP575)=0,0,IF(ISERROR(HLOOKUP(V575,Y575:DP575,1,FALSE)),0,INDEX(Y574:DP574,MATCH(V573&amp;V575,Y573:DP573&amp;Y575:DP575,0))))</f>
        <v>0</v>
      </c>
      <c r="W574" s="95"/>
      <c r="X574" s="108"/>
    </row>
    <row r="575" spans="2:28" ht="13.9" thickBot="1">
      <c r="B575" s="96"/>
      <c r="C575" s="97"/>
      <c r="D575" s="96"/>
      <c r="E575" s="96"/>
      <c r="F575" s="96"/>
      <c r="G575" s="96"/>
      <c r="H575" s="96"/>
      <c r="I575" s="96"/>
      <c r="J575" s="96"/>
      <c r="K575" s="96"/>
      <c r="L575" s="96"/>
      <c r="M575" s="96"/>
      <c r="N575" s="96"/>
      <c r="O575" s="96"/>
      <c r="P575" s="97"/>
      <c r="Q575" s="218"/>
      <c r="R575" s="98" t="str">
        <f t="shared" ref="R575" si="895">IF(COUNTA(Y572:DP575)=0,"none",HLOOKUP(R573,Y573:DP575,3,FALSE))</f>
        <v>none</v>
      </c>
      <c r="S575" s="99" t="str">
        <f t="shared" ref="S575" si="896">IF(COUNTA(Y572:DP575)=0,"none",HLOOKUP(S572,Y572:DP575,4,FALSE))</f>
        <v>none</v>
      </c>
      <c r="T575" s="100"/>
      <c r="U575" s="100" t="str">
        <f t="array" ref="U575">IF(COUNTA(Y572:DP575)=0,"none",IF($U$2="WAHR",$W$3,Abfrage!$F$4))</f>
        <v>none</v>
      </c>
      <c r="V575" s="100" t="str">
        <f t="array" ref="V575">IF(COUNTA(Y572:DP575)=0,"none",IF($U$2="WAHR",$W$3,Abfrage!$F$4))</f>
        <v>none</v>
      </c>
      <c r="W575" s="100" t="str">
        <f t="array" ref="W575">IF(COUNTA(Y572:DP575)=0,"none",IF($U$2="WAHR",$W$3,Abfrage!$F$4))</f>
        <v>none</v>
      </c>
      <c r="X575" s="109"/>
    </row>
    <row r="576" spans="2:28" thickBot="1">
      <c r="B576" s="75" t="s">
        <v>465</v>
      </c>
      <c r="C576" s="76">
        <v>1000027368</v>
      </c>
      <c r="D576" s="75" t="s">
        <v>95</v>
      </c>
      <c r="E576" s="75" t="s">
        <v>96</v>
      </c>
      <c r="F576" s="75" t="s">
        <v>466</v>
      </c>
      <c r="G576" s="75" t="s">
        <v>466</v>
      </c>
      <c r="H576" s="75" t="s">
        <v>44</v>
      </c>
      <c r="I576" s="75" t="s">
        <v>467</v>
      </c>
      <c r="J576" s="75" t="s">
        <v>468</v>
      </c>
      <c r="K576" s="75" t="s">
        <v>306</v>
      </c>
      <c r="L576" s="75" t="s">
        <v>306</v>
      </c>
      <c r="M576" s="75" t="s">
        <v>313</v>
      </c>
      <c r="N576" s="75" t="s">
        <v>393</v>
      </c>
      <c r="O576" s="75" t="s">
        <v>309</v>
      </c>
      <c r="P576" s="76" t="s">
        <v>306</v>
      </c>
      <c r="Q576" s="216"/>
      <c r="R576" s="77">
        <f t="shared" ref="R576" si="897">IF(COUNTA(Y576:DP579)=0,"01.01.1900",INDEX(Y576:DP576,MATCH(R577,Y577:DP577,0)))</f>
        <v>45468</v>
      </c>
      <c r="S576" s="78">
        <f t="shared" ref="S576" si="898">IF(COUNTA(Y576:DP579)=0,"01.01.1900",MAX(Y576:DP576))</f>
        <v>45468</v>
      </c>
      <c r="T576" s="79"/>
      <c r="U576" s="80" t="str">
        <f t="array" ref="U576">IF(COUNTA(Y576:DP579)=0,"01.01.1900",IF(ISERROR(HLOOKUP(U579,Y579:DP579,1,FALSE)),"01.01.1900",INDEX(Y576:DP576,MATCH(U577&amp;U579,Y577:DP577&amp;Y579:DP579,0))))</f>
        <v>01.01.1900</v>
      </c>
      <c r="V576" s="81">
        <f t="shared" ref="V576" si="899">IF(COUNTA(Y576:DP579)=0,"01.01.1900",_xlfn.MAXIFS(Y576:DP576,Y579:DP579,V579))</f>
        <v>0</v>
      </c>
      <c r="W576" s="82"/>
      <c r="X576" s="106"/>
      <c r="Y576" s="141">
        <v>44986</v>
      </c>
      <c r="Z576" s="141">
        <v>44986</v>
      </c>
      <c r="AA576" s="141">
        <v>44986</v>
      </c>
      <c r="AB576" s="141">
        <v>45468</v>
      </c>
    </row>
    <row r="577" spans="2:30" thickBot="1">
      <c r="B577" s="83"/>
      <c r="C577" s="84"/>
      <c r="D577" s="83"/>
      <c r="E577" s="83"/>
      <c r="F577" s="83"/>
      <c r="G577" s="83"/>
      <c r="H577" s="83"/>
      <c r="I577" s="83"/>
      <c r="J577" s="83"/>
      <c r="K577" s="83"/>
      <c r="L577" s="83"/>
      <c r="M577" s="83"/>
      <c r="N577" s="83"/>
      <c r="O577" s="83"/>
      <c r="P577" s="84"/>
      <c r="Q577" s="217"/>
      <c r="R577" s="85">
        <f t="shared" ref="R577" si="900">IF(COUNTA(Y576:DP579)=0,0,MIN(Y577:DP577))</f>
        <v>1.008</v>
      </c>
      <c r="S577" s="86">
        <f t="shared" ref="S577" si="901">IF(COUNTA(Y576:DP579)=0,0,HLOOKUP(S576,Y576:DP579,2,FALSE))</f>
        <v>1.008</v>
      </c>
      <c r="T577" s="87">
        <f t="shared" ref="T577" si="902">IF(COUNTA(Y576:DP579)=0,0,AVERAGE(Y577:DP577))</f>
        <v>1.806</v>
      </c>
      <c r="U577" s="88">
        <f t="shared" ref="U577" si="903">IF(COUNTA(Y576:DP579)=0,0,_xlfn.MINIFS(Y577:DP577,Y579:DP579,U579))</f>
        <v>0</v>
      </c>
      <c r="V577" s="89">
        <f t="array" ref="V577">IF(COUNTA(Y576:DP579)=0,0,IF(ISERROR(HLOOKUP(V579,Y579:DP579,1,FALSE)),0,INDEX(Y577:DP577,MATCH(V576&amp;V579,Y576:DP576&amp;Y579:DP579,0))))</f>
        <v>0</v>
      </c>
      <c r="W577" s="90">
        <f t="array" ref="W577">IF(COUNTA(Y576:DP579)=0,0,IF(ISERROR(HLOOKUP(W579,Y579:DP579,1,FALSE)),0,AVERAGEIF(Y579:DP579,$W579,Y577:DP577)))</f>
        <v>0</v>
      </c>
      <c r="X577" s="107"/>
      <c r="Y577" s="142">
        <v>2.0720000000000001</v>
      </c>
      <c r="Z577" s="142">
        <v>2.0720000000000001</v>
      </c>
      <c r="AA577" s="142">
        <v>2.0720000000000001</v>
      </c>
      <c r="AB577" s="142">
        <v>1.008</v>
      </c>
    </row>
    <row r="578" spans="2:30" thickBot="1">
      <c r="B578" s="83"/>
      <c r="C578" s="84"/>
      <c r="D578" s="83"/>
      <c r="E578" s="83"/>
      <c r="F578" s="83"/>
      <c r="G578" s="83"/>
      <c r="H578" s="83"/>
      <c r="I578" s="83"/>
      <c r="J578" s="83"/>
      <c r="K578" s="83"/>
      <c r="L578" s="83"/>
      <c r="M578" s="83"/>
      <c r="N578" s="83"/>
      <c r="O578" s="83"/>
      <c r="P578" s="84"/>
      <c r="Q578" s="217"/>
      <c r="R578" s="91">
        <f t="shared" ref="R578" si="904">IF(COUNTA(Y576:DP579)=0,0,HLOOKUP(R577,Y577:DP579,2,FALSE))</f>
        <v>100</v>
      </c>
      <c r="S578" s="92">
        <f t="shared" ref="S578" si="905">IF(COUNTA(Y576:DP579)=0,0,HLOOKUP(S576,Y576:DP579,3,FALSE))</f>
        <v>100</v>
      </c>
      <c r="T578" s="93"/>
      <c r="U578" s="94">
        <f t="array" ref="U578">IF(COUNTA(Y576:DP579)=0,0,IF(ISERROR(HLOOKUP(U579,Y579:DP579,1,FALSE)),0,INDEX(Y578:DP578,MATCH(U577&amp;U579,Y577:DP577&amp;Y579:DP579,0))))</f>
        <v>0</v>
      </c>
      <c r="V578" s="94">
        <f t="array" ref="V578">IF(COUNTA(Y576:DP579)=0,0,IF(ISERROR(HLOOKUP(V579,Y579:DP579,1,FALSE)),0,INDEX(Y578:DP578,MATCH(V577&amp;V579,Y577:DP577&amp;Y579:DP579,0))))</f>
        <v>0</v>
      </c>
      <c r="W578" s="95"/>
      <c r="X578" s="108"/>
      <c r="Y578" s="143">
        <v>1000</v>
      </c>
      <c r="Z578" s="143">
        <v>1000</v>
      </c>
      <c r="AA578" s="143">
        <v>1000</v>
      </c>
      <c r="AB578" s="143">
        <v>100</v>
      </c>
    </row>
    <row r="579" spans="2:30" ht="13.9" thickBot="1">
      <c r="B579" s="96"/>
      <c r="C579" s="97"/>
      <c r="D579" s="96"/>
      <c r="E579" s="96"/>
      <c r="F579" s="96"/>
      <c r="G579" s="96"/>
      <c r="H579" s="96"/>
      <c r="I579" s="96"/>
      <c r="J579" s="96"/>
      <c r="K579" s="96"/>
      <c r="L579" s="96"/>
      <c r="M579" s="96"/>
      <c r="N579" s="96"/>
      <c r="O579" s="96"/>
      <c r="P579" s="97"/>
      <c r="Q579" s="218"/>
      <c r="R579" s="98" t="str">
        <f t="shared" ref="R579" si="906">IF(COUNTA(Y576:DP579)=0,"none",HLOOKUP(R577,Y577:DP579,3,FALSE))</f>
        <v>www (-30%)</v>
      </c>
      <c r="S579" s="99" t="str">
        <f t="shared" ref="S579" si="907">IF(COUNTA(Y576:DP579)=0,"none",HLOOKUP(S576,Y576:DP579,4,FALSE))</f>
        <v>www (-30%)</v>
      </c>
      <c r="T579" s="100"/>
      <c r="U579" s="100">
        <f t="array" ref="U579">IF(COUNTA(Y576:DP579)=0,"none",IF($U$2="WAHR",$W$3,Abfrage!$F$4))</f>
        <v>0</v>
      </c>
      <c r="V579" s="100">
        <f t="array" ref="V579">IF(COUNTA(Y576:DP579)=0,"none",IF($U$2="WAHR",$W$3,Abfrage!$F$4))</f>
        <v>0</v>
      </c>
      <c r="W579" s="100">
        <f t="array" ref="W579">IF(COUNTA(Y576:DP579)=0,"none",IF($U$2="WAHR",$W$3,Abfrage!$F$4))</f>
        <v>0</v>
      </c>
      <c r="X579" s="109"/>
      <c r="Y579" s="144" t="s">
        <v>43</v>
      </c>
      <c r="Z579" s="144" t="s">
        <v>43</v>
      </c>
      <c r="AA579" s="144" t="s">
        <v>43</v>
      </c>
      <c r="AB579" s="144" t="s">
        <v>43</v>
      </c>
    </row>
    <row r="580" spans="2:30" thickBot="1">
      <c r="B580" s="75" t="s">
        <v>469</v>
      </c>
      <c r="C580" s="76">
        <v>1000027386</v>
      </c>
      <c r="D580" s="75" t="s">
        <v>95</v>
      </c>
      <c r="E580" s="75" t="s">
        <v>96</v>
      </c>
      <c r="F580" s="75" t="s">
        <v>466</v>
      </c>
      <c r="G580" s="75" t="s">
        <v>466</v>
      </c>
      <c r="H580" s="75" t="s">
        <v>470</v>
      </c>
      <c r="I580" s="75" t="s">
        <v>467</v>
      </c>
      <c r="J580" s="75" t="s">
        <v>471</v>
      </c>
      <c r="K580" s="75" t="s">
        <v>306</v>
      </c>
      <c r="L580" s="75" t="s">
        <v>306</v>
      </c>
      <c r="M580" s="75" t="s">
        <v>313</v>
      </c>
      <c r="N580" s="75" t="s">
        <v>321</v>
      </c>
      <c r="O580" s="75" t="s">
        <v>309</v>
      </c>
      <c r="P580" s="76" t="s">
        <v>306</v>
      </c>
      <c r="Q580" s="216"/>
      <c r="R580" s="77">
        <f t="shared" ref="R580" si="908">IF(COUNTA(Y580:DP583)=0,"01.01.1900",INDEX(Y580:DP580,MATCH(R581,Y581:DP581,0)))</f>
        <v>44986</v>
      </c>
      <c r="S580" s="78">
        <f t="shared" ref="S580" si="909">IF(COUNTA(Y580:DP583)=0,"01.01.1900",MAX(Y580:DP580))</f>
        <v>44986</v>
      </c>
      <c r="T580" s="79"/>
      <c r="U580" s="80" t="str">
        <f t="array" ref="U580">IF(COUNTA(Y580:DP583)=0,"01.01.1900",IF(ISERROR(HLOOKUP(U583,Y583:DP583,1,FALSE)),"01.01.1900",INDEX(Y580:DP580,MATCH(U581&amp;U583,Y581:DP581&amp;Y583:DP583,0))))</f>
        <v>01.01.1900</v>
      </c>
      <c r="V580" s="81">
        <f t="shared" ref="V580" si="910">IF(COUNTA(Y580:DP583)=0,"01.01.1900",_xlfn.MAXIFS(Y580:DP580,Y583:DP583,V583))</f>
        <v>0</v>
      </c>
      <c r="W580" s="82"/>
      <c r="X580" s="106"/>
      <c r="Y580" s="141">
        <v>44986</v>
      </c>
      <c r="Z580" s="141">
        <v>44986</v>
      </c>
      <c r="AA580" s="141">
        <v>44986</v>
      </c>
    </row>
    <row r="581" spans="2:30" thickBot="1">
      <c r="B581" s="83"/>
      <c r="C581" s="84"/>
      <c r="D581" s="83"/>
      <c r="E581" s="83"/>
      <c r="F581" s="83"/>
      <c r="G581" s="83"/>
      <c r="H581" s="83"/>
      <c r="I581" s="83"/>
      <c r="J581" s="83"/>
      <c r="K581" s="83"/>
      <c r="L581" s="83"/>
      <c r="M581" s="83"/>
      <c r="N581" s="83"/>
      <c r="O581" s="83"/>
      <c r="P581" s="84"/>
      <c r="Q581" s="217"/>
      <c r="R581" s="85">
        <f t="shared" ref="R581" si="911">IF(COUNTA(Y580:DP583)=0,0,MIN(Y581:DP581))</f>
        <v>0.46900000000000003</v>
      </c>
      <c r="S581" s="86">
        <f t="shared" ref="S581" si="912">IF(COUNTA(Y580:DP583)=0,0,HLOOKUP(S580,Y580:DP583,2,FALSE))</f>
        <v>0.46900000000000003</v>
      </c>
      <c r="T581" s="87">
        <f t="shared" ref="T581" si="913">IF(COUNTA(Y580:DP583)=0,0,AVERAGE(Y581:DP581))</f>
        <v>0.46900000000000003</v>
      </c>
      <c r="U581" s="88">
        <f t="shared" ref="U581" si="914">IF(COUNTA(Y580:DP583)=0,0,_xlfn.MINIFS(Y581:DP581,Y583:DP583,U583))</f>
        <v>0</v>
      </c>
      <c r="V581" s="89">
        <f t="array" ref="V581">IF(COUNTA(Y580:DP583)=0,0,IF(ISERROR(HLOOKUP(V583,Y583:DP583,1,FALSE)),0,INDEX(Y581:DP581,MATCH(V580&amp;V583,Y580:DP580&amp;Y583:DP583,0))))</f>
        <v>0</v>
      </c>
      <c r="W581" s="90">
        <f t="array" ref="W581">IF(COUNTA(Y580:DP583)=0,0,IF(ISERROR(HLOOKUP(W583,Y583:DP583,1,FALSE)),0,AVERAGEIF(Y583:DP583,$W583,Y581:DP581)))</f>
        <v>0</v>
      </c>
      <c r="X581" s="107"/>
      <c r="Y581" s="142">
        <v>0.46900000000000003</v>
      </c>
      <c r="Z581" s="142">
        <v>0.46900000000000003</v>
      </c>
      <c r="AA581" s="142">
        <v>0.46900000000000003</v>
      </c>
    </row>
    <row r="582" spans="2:30" thickBot="1">
      <c r="B582" s="83"/>
      <c r="C582" s="84"/>
      <c r="D582" s="83"/>
      <c r="E582" s="83"/>
      <c r="F582" s="83"/>
      <c r="G582" s="83"/>
      <c r="H582" s="83"/>
      <c r="I582" s="83"/>
      <c r="J582" s="83"/>
      <c r="K582" s="83"/>
      <c r="L582" s="83"/>
      <c r="M582" s="83"/>
      <c r="N582" s="83"/>
      <c r="O582" s="83"/>
      <c r="P582" s="84"/>
      <c r="Q582" s="217"/>
      <c r="R582" s="91">
        <f t="shared" ref="R582" si="915">IF(COUNTA(Y580:DP583)=0,0,HLOOKUP(R581,Y581:DP583,2,FALSE))</f>
        <v>1000</v>
      </c>
      <c r="S582" s="92">
        <f t="shared" ref="S582" si="916">IF(COUNTA(Y580:DP583)=0,0,HLOOKUP(S580,Y580:DP583,3,FALSE))</f>
        <v>1000</v>
      </c>
      <c r="T582" s="93"/>
      <c r="U582" s="94">
        <f t="array" ref="U582">IF(COUNTA(Y580:DP583)=0,0,IF(ISERROR(HLOOKUP(U583,Y583:DP583,1,FALSE)),0,INDEX(Y582:DP582,MATCH(U581&amp;U583,Y581:DP581&amp;Y583:DP583,0))))</f>
        <v>0</v>
      </c>
      <c r="V582" s="94">
        <f t="array" ref="V582">IF(COUNTA(Y580:DP583)=0,0,IF(ISERROR(HLOOKUP(V583,Y583:DP583,1,FALSE)),0,INDEX(Y582:DP582,MATCH(V581&amp;V583,Y581:DP581&amp;Y583:DP583,0))))</f>
        <v>0</v>
      </c>
      <c r="W582" s="95"/>
      <c r="X582" s="108"/>
      <c r="Y582" s="143">
        <v>1000</v>
      </c>
      <c r="Z582" s="143">
        <v>1000</v>
      </c>
      <c r="AA582" s="143">
        <v>1000</v>
      </c>
    </row>
    <row r="583" spans="2:30" ht="13.9" thickBot="1">
      <c r="B583" s="96"/>
      <c r="C583" s="97"/>
      <c r="D583" s="96"/>
      <c r="E583" s="96"/>
      <c r="F583" s="96"/>
      <c r="G583" s="96"/>
      <c r="H583" s="96"/>
      <c r="I583" s="96"/>
      <c r="J583" s="96"/>
      <c r="K583" s="96"/>
      <c r="L583" s="96"/>
      <c r="M583" s="96"/>
      <c r="N583" s="96"/>
      <c r="O583" s="96"/>
      <c r="P583" s="97"/>
      <c r="Q583" s="218"/>
      <c r="R583" s="98" t="str">
        <f t="shared" ref="R583" si="917">IF(COUNTA(Y580:DP583)=0,"none",HLOOKUP(R581,Y581:DP583,3,FALSE))</f>
        <v>www (-30%)</v>
      </c>
      <c r="S583" s="99" t="str">
        <f t="shared" ref="S583" si="918">IF(COUNTA(Y580:DP583)=0,"none",HLOOKUP(S580,Y580:DP583,4,FALSE))</f>
        <v>www (-30%)</v>
      </c>
      <c r="T583" s="100"/>
      <c r="U583" s="100">
        <f t="array" ref="U583">IF(COUNTA(Y580:DP583)=0,"none",IF($U$2="WAHR",$W$3,Abfrage!$F$4))</f>
        <v>0</v>
      </c>
      <c r="V583" s="100">
        <f t="array" ref="V583">IF(COUNTA(Y580:DP583)=0,"none",IF($U$2="WAHR",$W$3,Abfrage!$F$4))</f>
        <v>0</v>
      </c>
      <c r="W583" s="100">
        <f t="array" ref="W583">IF(COUNTA(Y580:DP583)=0,"none",IF($U$2="WAHR",$W$3,Abfrage!$F$4))</f>
        <v>0</v>
      </c>
      <c r="X583" s="109"/>
      <c r="Y583" s="144" t="s">
        <v>43</v>
      </c>
      <c r="Z583" s="144" t="s">
        <v>43</v>
      </c>
      <c r="AA583" s="144" t="s">
        <v>43</v>
      </c>
    </row>
    <row r="584" spans="2:30" thickBot="1">
      <c r="B584" s="75" t="s">
        <v>472</v>
      </c>
      <c r="C584" s="76">
        <v>1000027394</v>
      </c>
      <c r="D584" s="75" t="s">
        <v>95</v>
      </c>
      <c r="E584" s="75" t="s">
        <v>175</v>
      </c>
      <c r="F584" s="75" t="s">
        <v>97</v>
      </c>
      <c r="G584" s="75" t="s">
        <v>97</v>
      </c>
      <c r="H584" s="75" t="s">
        <v>44</v>
      </c>
      <c r="I584" s="75" t="s">
        <v>41</v>
      </c>
      <c r="J584" s="75" t="s">
        <v>473</v>
      </c>
      <c r="K584" s="75" t="s">
        <v>306</v>
      </c>
      <c r="L584" s="75" t="s">
        <v>306</v>
      </c>
      <c r="M584" s="75" t="s">
        <v>307</v>
      </c>
      <c r="N584" s="75" t="s">
        <v>360</v>
      </c>
      <c r="O584" s="75" t="s">
        <v>315</v>
      </c>
      <c r="P584" s="76" t="s">
        <v>306</v>
      </c>
      <c r="Q584" s="216"/>
      <c r="R584" s="77">
        <f t="shared" ref="R584" si="919">IF(COUNTA(Y584:DP587)=0,"01.01.1900",INDEX(Y584:DP584,MATCH(R585,Y585:DP585,0)))</f>
        <v>45154</v>
      </c>
      <c r="S584" s="78">
        <f t="shared" ref="S584" si="920">IF(COUNTA(Y584:DP587)=0,"01.01.1900",MAX(Y584:DP584))</f>
        <v>45154</v>
      </c>
      <c r="T584" s="79"/>
      <c r="U584" s="80" t="str">
        <f t="array" ref="U584">IF(COUNTA(Y584:DP587)=0,"01.01.1900",IF(ISERROR(HLOOKUP(U587,Y587:DP587,1,FALSE)),"01.01.1900",INDEX(Y584:DP584,MATCH(U585&amp;U587,Y585:DP585&amp;Y587:DP587,0))))</f>
        <v>01.01.1900</v>
      </c>
      <c r="V584" s="81">
        <f t="shared" ref="V584" si="921">IF(COUNTA(Y584:DP587)=0,"01.01.1900",_xlfn.MAXIFS(Y584:DP584,Y587:DP587,V587))</f>
        <v>0</v>
      </c>
      <c r="W584" s="82"/>
      <c r="X584" s="106"/>
      <c r="Y584" s="141">
        <v>45154</v>
      </c>
      <c r="Z584" s="141">
        <v>45154</v>
      </c>
    </row>
    <row r="585" spans="2:30" thickBot="1">
      <c r="B585" s="83"/>
      <c r="C585" s="84"/>
      <c r="D585" s="83"/>
      <c r="E585" s="83"/>
      <c r="F585" s="83"/>
      <c r="G585" s="83"/>
      <c r="H585" s="83"/>
      <c r="I585" s="83"/>
      <c r="J585" s="83"/>
      <c r="K585" s="83"/>
      <c r="L585" s="83"/>
      <c r="M585" s="83"/>
      <c r="N585" s="83"/>
      <c r="O585" s="83"/>
      <c r="P585" s="84"/>
      <c r="Q585" s="217"/>
      <c r="R585" s="85">
        <f t="shared" ref="R585" si="922">IF(COUNTA(Y584:DP587)=0,0,MIN(Y585:DP585))</f>
        <v>0.35000000000000003</v>
      </c>
      <c r="S585" s="86">
        <f t="shared" ref="S585" si="923">IF(COUNTA(Y584:DP587)=0,0,HLOOKUP(S584,Y584:DP587,2,FALSE))</f>
        <v>0.35000000000000003</v>
      </c>
      <c r="T585" s="87">
        <f t="shared" ref="T585" si="924">IF(COUNTA(Y584:DP587)=0,0,AVERAGE(Y585:DP585))</f>
        <v>0.35000000000000003</v>
      </c>
      <c r="U585" s="88">
        <f t="shared" ref="U585" si="925">IF(COUNTA(Y584:DP587)=0,0,_xlfn.MINIFS(Y585:DP585,Y587:DP587,U587))</f>
        <v>0</v>
      </c>
      <c r="V585" s="89">
        <f t="array" ref="V585">IF(COUNTA(Y584:DP587)=0,0,IF(ISERROR(HLOOKUP(V587,Y587:DP587,1,FALSE)),0,INDEX(Y585:DP585,MATCH(V584&amp;V587,Y584:DP584&amp;Y587:DP587,0))))</f>
        <v>0</v>
      </c>
      <c r="W585" s="90">
        <f t="array" ref="W585">IF(COUNTA(Y584:DP587)=0,0,IF(ISERROR(HLOOKUP(W587,Y587:DP587,1,FALSE)),0,AVERAGEIF(Y587:DP587,$W587,Y585:DP585)))</f>
        <v>0</v>
      </c>
      <c r="X585" s="107"/>
      <c r="Y585" s="142">
        <v>0.35000000000000003</v>
      </c>
      <c r="Z585" s="142">
        <v>0.35000000000000003</v>
      </c>
    </row>
    <row r="586" spans="2:30" thickBot="1">
      <c r="B586" s="83"/>
      <c r="C586" s="84"/>
      <c r="D586" s="83"/>
      <c r="E586" s="83"/>
      <c r="F586" s="83"/>
      <c r="G586" s="83"/>
      <c r="H586" s="83"/>
      <c r="I586" s="83"/>
      <c r="J586" s="83"/>
      <c r="K586" s="83"/>
      <c r="L586" s="83"/>
      <c r="M586" s="83"/>
      <c r="N586" s="83"/>
      <c r="O586" s="83"/>
      <c r="P586" s="84"/>
      <c r="Q586" s="217"/>
      <c r="R586" s="91">
        <f t="shared" ref="R586" si="926">IF(COUNTA(Y584:DP587)=0,0,HLOOKUP(R585,Y585:DP587,2,FALSE))</f>
        <v>1000</v>
      </c>
      <c r="S586" s="92">
        <f t="shared" ref="S586" si="927">IF(COUNTA(Y584:DP587)=0,0,HLOOKUP(S584,Y584:DP587,3,FALSE))</f>
        <v>1000</v>
      </c>
      <c r="T586" s="93"/>
      <c r="U586" s="94">
        <f t="array" ref="U586">IF(COUNTA(Y584:DP587)=0,0,IF(ISERROR(HLOOKUP(U587,Y587:DP587,1,FALSE)),0,INDEX(Y586:DP586,MATCH(U585&amp;U587,Y585:DP585&amp;Y587:DP587,0))))</f>
        <v>0</v>
      </c>
      <c r="V586" s="94">
        <f t="array" ref="V586">IF(COUNTA(Y584:DP587)=0,0,IF(ISERROR(HLOOKUP(V587,Y587:DP587,1,FALSE)),0,INDEX(Y586:DP586,MATCH(V585&amp;V587,Y585:DP585&amp;Y587:DP587,0))))</f>
        <v>0</v>
      </c>
      <c r="W586" s="95"/>
      <c r="X586" s="108"/>
      <c r="Y586" s="143">
        <v>1000</v>
      </c>
      <c r="Z586" s="143">
        <v>1000</v>
      </c>
    </row>
    <row r="587" spans="2:30" ht="13.9" thickBot="1">
      <c r="B587" s="96"/>
      <c r="C587" s="97"/>
      <c r="D587" s="96"/>
      <c r="E587" s="96"/>
      <c r="F587" s="96"/>
      <c r="G587" s="96"/>
      <c r="H587" s="96"/>
      <c r="I587" s="96"/>
      <c r="J587" s="96"/>
      <c r="K587" s="96"/>
      <c r="L587" s="96"/>
      <c r="M587" s="96"/>
      <c r="N587" s="96"/>
      <c r="O587" s="96"/>
      <c r="P587" s="97"/>
      <c r="Q587" s="218"/>
      <c r="R587" s="98" t="str">
        <f t="shared" ref="R587" si="928">IF(COUNTA(Y584:DP587)=0,"none",HLOOKUP(R585,Y585:DP587,3,FALSE))</f>
        <v>www (-30%)</v>
      </c>
      <c r="S587" s="99" t="str">
        <f t="shared" ref="S587" si="929">IF(COUNTA(Y584:DP587)=0,"none",HLOOKUP(S584,Y584:DP587,4,FALSE))</f>
        <v>www (-30%)</v>
      </c>
      <c r="T587" s="100"/>
      <c r="U587" s="100">
        <f t="array" ref="U587">IF(COUNTA(Y584:DP587)=0,"none",IF($U$2="WAHR",$W$3,Abfrage!$F$4))</f>
        <v>0</v>
      </c>
      <c r="V587" s="100">
        <f t="array" ref="V587">IF(COUNTA(Y584:DP587)=0,"none",IF($U$2="WAHR",$W$3,Abfrage!$F$4))</f>
        <v>0</v>
      </c>
      <c r="W587" s="100">
        <f t="array" ref="W587">IF(COUNTA(Y584:DP587)=0,"none",IF($U$2="WAHR",$W$3,Abfrage!$F$4))</f>
        <v>0</v>
      </c>
      <c r="X587" s="109"/>
      <c r="Y587" s="144" t="s">
        <v>43</v>
      </c>
      <c r="Z587" s="144" t="s">
        <v>43</v>
      </c>
    </row>
    <row r="588" spans="2:30" thickBot="1">
      <c r="B588" s="75" t="s">
        <v>474</v>
      </c>
      <c r="C588" s="76">
        <v>1000027400</v>
      </c>
      <c r="D588" s="75" t="s">
        <v>95</v>
      </c>
      <c r="E588" s="75" t="s">
        <v>175</v>
      </c>
      <c r="F588" s="75" t="s">
        <v>103</v>
      </c>
      <c r="G588" s="75" t="s">
        <v>103</v>
      </c>
      <c r="H588" s="75" t="e">
        <v>#N/A</v>
      </c>
      <c r="I588" s="75" t="s">
        <v>41</v>
      </c>
      <c r="J588" s="75" t="s">
        <v>475</v>
      </c>
      <c r="K588" s="75" t="s">
        <v>306</v>
      </c>
      <c r="L588" s="75" t="s">
        <v>306</v>
      </c>
      <c r="M588" s="75" t="s">
        <v>307</v>
      </c>
      <c r="N588" s="75" t="s">
        <v>360</v>
      </c>
      <c r="O588" s="75" t="s">
        <v>476</v>
      </c>
      <c r="P588" s="76" t="s">
        <v>306</v>
      </c>
      <c r="Q588" s="216"/>
      <c r="R588" s="77" t="str">
        <f t="shared" ref="R588" si="930">IF(COUNTA(Y588:DP591)=0,"01.01.1900",INDEX(Y588:DP588,MATCH(R589,Y589:DP589,0)))</f>
        <v>01.01.1900</v>
      </c>
      <c r="S588" s="78" t="str">
        <f t="shared" ref="S588" si="931">IF(COUNTA(Y588:DP591)=0,"01.01.1900",MAX(Y588:DP588))</f>
        <v>01.01.1900</v>
      </c>
      <c r="T588" s="79"/>
      <c r="U588" s="80" t="str">
        <f t="array" ref="U588">IF(COUNTA(Y588:DP591)=0,"01.01.1900",IF(ISERROR(HLOOKUP(U591,Y591:DP591,1,FALSE)),"01.01.1900",INDEX(Y588:DP588,MATCH(U589&amp;U591,Y589:DP589&amp;Y591:DP591,0))))</f>
        <v>01.01.1900</v>
      </c>
      <c r="V588" s="81" t="str">
        <f t="shared" ref="V588" si="932">IF(COUNTA(Y588:DP591)=0,"01.01.1900",_xlfn.MAXIFS(Y588:DP588,Y591:DP591,V591))</f>
        <v>01.01.1900</v>
      </c>
      <c r="W588" s="82"/>
      <c r="X588" s="106"/>
    </row>
    <row r="589" spans="2:30" thickBot="1">
      <c r="B589" s="83"/>
      <c r="C589" s="84"/>
      <c r="D589" s="83"/>
      <c r="E589" s="83"/>
      <c r="F589" s="83"/>
      <c r="G589" s="83"/>
      <c r="H589" s="83"/>
      <c r="I589" s="83"/>
      <c r="J589" s="83"/>
      <c r="K589" s="83"/>
      <c r="L589" s="83"/>
      <c r="M589" s="83"/>
      <c r="N589" s="83"/>
      <c r="O589" s="83"/>
      <c r="P589" s="84"/>
      <c r="Q589" s="217"/>
      <c r="R589" s="85">
        <f t="shared" ref="R589" si="933">IF(COUNTA(Y588:DP591)=0,0,MIN(Y589:DP589))</f>
        <v>0</v>
      </c>
      <c r="S589" s="86">
        <f t="shared" ref="S589" si="934">IF(COUNTA(Y588:DP591)=0,0,HLOOKUP(S588,Y588:DP591,2,FALSE))</f>
        <v>0</v>
      </c>
      <c r="T589" s="87">
        <f t="shared" ref="T589" si="935">IF(COUNTA(Y588:DP591)=0,0,AVERAGE(Y589:DP589))</f>
        <v>0</v>
      </c>
      <c r="U589" s="88">
        <f t="shared" ref="U589" si="936">IF(COUNTA(Y588:DP591)=0,0,_xlfn.MINIFS(Y589:DP589,Y591:DP591,U591))</f>
        <v>0</v>
      </c>
      <c r="V589" s="89">
        <f t="array" ref="V589">IF(COUNTA(Y588:DP591)=0,0,IF(ISERROR(HLOOKUP(V591,Y591:DP591,1,FALSE)),0,INDEX(Y589:DP589,MATCH(V588&amp;V591,Y588:DP588&amp;Y591:DP591,0))))</f>
        <v>0</v>
      </c>
      <c r="W589" s="90">
        <f t="array" ref="W589">IF(COUNTA(Y588:DP591)=0,0,IF(ISERROR(HLOOKUP(W591,Y591:DP591,1,FALSE)),0,AVERAGEIF(Y591:DP591,$W591,Y589:DP589)))</f>
        <v>0</v>
      </c>
      <c r="X589" s="107"/>
    </row>
    <row r="590" spans="2:30" thickBot="1">
      <c r="B590" s="83"/>
      <c r="C590" s="84"/>
      <c r="D590" s="83"/>
      <c r="E590" s="83"/>
      <c r="F590" s="83"/>
      <c r="G590" s="83"/>
      <c r="H590" s="83"/>
      <c r="I590" s="83"/>
      <c r="J590" s="83"/>
      <c r="K590" s="83"/>
      <c r="L590" s="83"/>
      <c r="M590" s="83"/>
      <c r="N590" s="83"/>
      <c r="O590" s="83"/>
      <c r="P590" s="84"/>
      <c r="Q590" s="217"/>
      <c r="R590" s="91">
        <f t="shared" ref="R590" si="937">IF(COUNTA(Y588:DP591)=0,0,HLOOKUP(R589,Y589:DP591,2,FALSE))</f>
        <v>0</v>
      </c>
      <c r="S590" s="92">
        <f t="shared" ref="S590" si="938">IF(COUNTA(Y588:DP591)=0,0,HLOOKUP(S588,Y588:DP591,3,FALSE))</f>
        <v>0</v>
      </c>
      <c r="T590" s="93"/>
      <c r="U590" s="94">
        <f t="array" ref="U590">IF(COUNTA(Y588:DP591)=0,0,IF(ISERROR(HLOOKUP(U591,Y591:DP591,1,FALSE)),0,INDEX(Y590:DP590,MATCH(U589&amp;U591,Y589:DP589&amp;Y591:DP591,0))))</f>
        <v>0</v>
      </c>
      <c r="V590" s="94">
        <f t="array" ref="V590">IF(COUNTA(Y588:DP591)=0,0,IF(ISERROR(HLOOKUP(V591,Y591:DP591,1,FALSE)),0,INDEX(Y590:DP590,MATCH(V589&amp;V591,Y589:DP589&amp;Y591:DP591,0))))</f>
        <v>0</v>
      </c>
      <c r="W590" s="95"/>
      <c r="X590" s="108"/>
    </row>
    <row r="591" spans="2:30" ht="13.9" thickBot="1">
      <c r="B591" s="96"/>
      <c r="C591" s="97"/>
      <c r="D591" s="96"/>
      <c r="E591" s="96"/>
      <c r="F591" s="96"/>
      <c r="G591" s="96"/>
      <c r="H591" s="96"/>
      <c r="I591" s="96"/>
      <c r="J591" s="96"/>
      <c r="K591" s="96"/>
      <c r="L591" s="96"/>
      <c r="M591" s="96"/>
      <c r="N591" s="96"/>
      <c r="O591" s="96"/>
      <c r="P591" s="97"/>
      <c r="Q591" s="218"/>
      <c r="R591" s="98" t="str">
        <f t="shared" ref="R591" si="939">IF(COUNTA(Y588:DP591)=0,"none",HLOOKUP(R589,Y589:DP591,3,FALSE))</f>
        <v>none</v>
      </c>
      <c r="S591" s="99" t="str">
        <f t="shared" ref="S591" si="940">IF(COUNTA(Y588:DP591)=0,"none",HLOOKUP(S588,Y588:DP591,4,FALSE))</f>
        <v>none</v>
      </c>
      <c r="T591" s="100"/>
      <c r="U591" s="100" t="str">
        <f t="array" ref="U591">IF(COUNTA(Y588:DP591)=0,"none",IF($U$2="WAHR",$W$3,Abfrage!$F$4))</f>
        <v>none</v>
      </c>
      <c r="V591" s="100" t="str">
        <f t="array" ref="V591">IF(COUNTA(Y588:DP591)=0,"none",IF($U$2="WAHR",$W$3,Abfrage!$F$4))</f>
        <v>none</v>
      </c>
      <c r="W591" s="100" t="str">
        <f t="array" ref="W591">IF(COUNTA(Y588:DP591)=0,"none",IF($U$2="WAHR",$W$3,Abfrage!$F$4))</f>
        <v>none</v>
      </c>
      <c r="X591" s="109"/>
    </row>
    <row r="592" spans="2:30" thickBot="1">
      <c r="B592" s="75" t="s">
        <v>477</v>
      </c>
      <c r="C592" s="76">
        <v>1000027429</v>
      </c>
      <c r="D592" s="75" t="s">
        <v>95</v>
      </c>
      <c r="E592" s="75" t="s">
        <v>96</v>
      </c>
      <c r="F592" s="75" t="s">
        <v>97</v>
      </c>
      <c r="G592" s="75" t="s">
        <v>97</v>
      </c>
      <c r="H592" s="75" t="s">
        <v>44</v>
      </c>
      <c r="I592" s="75" t="s">
        <v>41</v>
      </c>
      <c r="J592" s="75" t="s">
        <v>478</v>
      </c>
      <c r="K592" s="75" t="s">
        <v>306</v>
      </c>
      <c r="L592" s="75" t="s">
        <v>306</v>
      </c>
      <c r="M592" s="75" t="s">
        <v>313</v>
      </c>
      <c r="N592" s="75" t="s">
        <v>360</v>
      </c>
      <c r="O592" s="75" t="s">
        <v>315</v>
      </c>
      <c r="P592" s="76" t="s">
        <v>306</v>
      </c>
      <c r="Q592" s="216"/>
      <c r="R592" s="77">
        <f t="shared" ref="R592" si="941">IF(COUNTA(Y592:DP595)=0,"01.01.1900",INDEX(Y592:DP592,MATCH(R593,Y593:DP593,0)))</f>
        <v>44960</v>
      </c>
      <c r="S592" s="78">
        <f t="shared" ref="S592" si="942">IF(COUNTA(Y592:DP595)=0,"01.01.1900",MAX(Y592:DP592))</f>
        <v>45671</v>
      </c>
      <c r="T592" s="79"/>
      <c r="U592" s="80" t="str">
        <f t="array" ref="U592">IF(COUNTA(Y592:DP595)=0,"01.01.1900",IF(ISERROR(HLOOKUP(U595,Y595:DP595,1,FALSE)),"01.01.1900",INDEX(Y592:DP592,MATCH(U593&amp;U595,Y593:DP593&amp;Y595:DP595,0))))</f>
        <v>01.01.1900</v>
      </c>
      <c r="V592" s="81">
        <f t="shared" ref="V592" si="943">IF(COUNTA(Y592:DP595)=0,"01.01.1900",_xlfn.MAXIFS(Y592:DP592,Y595:DP595,V595))</f>
        <v>0</v>
      </c>
      <c r="W592" s="82"/>
      <c r="X592" s="106"/>
      <c r="Y592" s="141">
        <v>44501</v>
      </c>
      <c r="Z592" s="141">
        <v>44960</v>
      </c>
      <c r="AA592" s="141">
        <v>44960</v>
      </c>
      <c r="AB592" s="141">
        <v>45468</v>
      </c>
      <c r="AC592" s="141">
        <v>45638</v>
      </c>
      <c r="AD592" s="141">
        <v>45671</v>
      </c>
    </row>
    <row r="593" spans="2:30" thickBot="1">
      <c r="B593" s="83"/>
      <c r="C593" s="84"/>
      <c r="D593" s="83"/>
      <c r="E593" s="83"/>
      <c r="F593" s="83"/>
      <c r="G593" s="83"/>
      <c r="H593" s="83"/>
      <c r="I593" s="83"/>
      <c r="J593" s="83"/>
      <c r="K593" s="83"/>
      <c r="L593" s="83"/>
      <c r="M593" s="83"/>
      <c r="N593" s="83"/>
      <c r="O593" s="83"/>
      <c r="P593" s="84"/>
      <c r="Q593" s="217"/>
      <c r="R593" s="85">
        <f t="shared" ref="R593" si="944">IF(COUNTA(Y592:DP595)=0,0,MIN(Y593:DP593))</f>
        <v>0.371</v>
      </c>
      <c r="S593" s="86">
        <f t="shared" ref="S593" si="945">IF(COUNTA(Y592:DP595)=0,0,HLOOKUP(S592,Y592:DP595,2,FALSE))</f>
        <v>0.39917999999999998</v>
      </c>
      <c r="T593" s="87">
        <f t="shared" ref="T593" si="946">IF(COUNTA(Y592:DP595)=0,0,AVERAGE(Y593:DP593))</f>
        <v>0.44263000000000002</v>
      </c>
      <c r="U593" s="88">
        <f t="shared" ref="U593" si="947">IF(COUNTA(Y592:DP595)=0,0,_xlfn.MINIFS(Y593:DP593,Y595:DP595,U595))</f>
        <v>0</v>
      </c>
      <c r="V593" s="89">
        <f t="array" ref="V593">IF(COUNTA(Y592:DP595)=0,0,IF(ISERROR(HLOOKUP(V595,Y595:DP595,1,FALSE)),0,INDEX(Y593:DP593,MATCH(V592&amp;V595,Y592:DP592&amp;Y595:DP595,0))))</f>
        <v>0</v>
      </c>
      <c r="W593" s="90">
        <f t="array" ref="W593">IF(COUNTA(Y592:DP595)=0,0,IF(ISERROR(HLOOKUP(W595,Y595:DP595,1,FALSE)),0,AVERAGEIF(Y595:DP595,$W595,Y593:DP593)))</f>
        <v>0</v>
      </c>
      <c r="X593" s="107"/>
      <c r="Y593" s="142">
        <v>0.58650000000000002</v>
      </c>
      <c r="Z593" s="142">
        <v>0.371</v>
      </c>
      <c r="AA593" s="142">
        <v>0.371</v>
      </c>
      <c r="AB593" s="142">
        <v>0.46900000000000003</v>
      </c>
      <c r="AC593" s="142">
        <v>0.45910000000000001</v>
      </c>
      <c r="AD593" s="142">
        <v>0.39917999999999998</v>
      </c>
    </row>
    <row r="594" spans="2:30" thickBot="1">
      <c r="B594" s="83"/>
      <c r="C594" s="84"/>
      <c r="D594" s="83"/>
      <c r="E594" s="83"/>
      <c r="F594" s="83"/>
      <c r="G594" s="83"/>
      <c r="H594" s="83"/>
      <c r="I594" s="83"/>
      <c r="J594" s="83"/>
      <c r="K594" s="83"/>
      <c r="L594" s="83"/>
      <c r="M594" s="83"/>
      <c r="N594" s="83"/>
      <c r="O594" s="83"/>
      <c r="P594" s="84"/>
      <c r="Q594" s="217"/>
      <c r="R594" s="91">
        <f t="shared" ref="R594" si="948">IF(COUNTA(Y592:DP595)=0,0,HLOOKUP(R593,Y593:DP595,2,FALSE))</f>
        <v>1000</v>
      </c>
      <c r="S594" s="92">
        <f t="shared" ref="S594" si="949">IF(COUNTA(Y592:DP595)=0,0,HLOOKUP(S592,Y592:DP595,3,FALSE))</f>
        <v>0</v>
      </c>
      <c r="T594" s="93"/>
      <c r="U594" s="94">
        <f t="array" ref="U594">IF(COUNTA(Y592:DP595)=0,0,IF(ISERROR(HLOOKUP(U595,Y595:DP595,1,FALSE)),0,INDEX(Y594:DP594,MATCH(U593&amp;U595,Y593:DP593&amp;Y595:DP595,0))))</f>
        <v>0</v>
      </c>
      <c r="V594" s="94">
        <f t="array" ref="V594">IF(COUNTA(Y592:DP595)=0,0,IF(ISERROR(HLOOKUP(V595,Y595:DP595,1,FALSE)),0,INDEX(Y594:DP594,MATCH(V593&amp;V595,Y593:DP593&amp;Y595:DP595,0))))</f>
        <v>0</v>
      </c>
      <c r="W594" s="95"/>
      <c r="X594" s="108"/>
      <c r="Y594" s="143">
        <v>1000</v>
      </c>
      <c r="Z594" s="143">
        <v>1000</v>
      </c>
      <c r="AA594" s="143">
        <v>1000</v>
      </c>
      <c r="AB594" s="143">
        <v>1000</v>
      </c>
      <c r="AC594" s="143">
        <v>0</v>
      </c>
      <c r="AD594" s="143">
        <v>0</v>
      </c>
    </row>
    <row r="595" spans="2:30" ht="13.9" thickBot="1">
      <c r="B595" s="96"/>
      <c r="C595" s="97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96"/>
      <c r="P595" s="97"/>
      <c r="Q595" s="218"/>
      <c r="R595" s="98" t="str">
        <f t="shared" ref="R595" si="950">IF(COUNTA(Y592:DP595)=0,"none",HLOOKUP(R593,Y593:DP595,3,FALSE))</f>
        <v>www (-30%)</v>
      </c>
      <c r="S595" s="99" t="str">
        <f t="shared" ref="S595" si="951">IF(COUNTA(Y592:DP595)=0,"none",HLOOKUP(S592,Y592:DP595,4,FALSE))</f>
        <v>ECI</v>
      </c>
      <c r="T595" s="100"/>
      <c r="U595" s="100">
        <f t="array" ref="U595">IF(COUNTA(Y592:DP595)=0,"none",IF($U$2="WAHR",$W$3,Abfrage!$F$4))</f>
        <v>0</v>
      </c>
      <c r="V595" s="100">
        <f t="array" ref="V595">IF(COUNTA(Y592:DP595)=0,"none",IF($U$2="WAHR",$W$3,Abfrage!$F$4))</f>
        <v>0</v>
      </c>
      <c r="W595" s="100">
        <f t="array" ref="W595">IF(COUNTA(Y592:DP595)=0,"none",IF($U$2="WAHR",$W$3,Abfrage!$F$4))</f>
        <v>0</v>
      </c>
      <c r="X595" s="109"/>
      <c r="Y595" s="144" t="s">
        <v>354</v>
      </c>
      <c r="Z595" s="144" t="s">
        <v>43</v>
      </c>
      <c r="AA595" s="144" t="s">
        <v>43</v>
      </c>
      <c r="AB595" s="144" t="s">
        <v>43</v>
      </c>
      <c r="AC595" s="144" t="s">
        <v>479</v>
      </c>
      <c r="AD595" s="144" t="s">
        <v>101</v>
      </c>
    </row>
    <row r="596" spans="2:30" thickBot="1">
      <c r="B596" s="75" t="s">
        <v>480</v>
      </c>
      <c r="C596" s="76">
        <v>1000027431</v>
      </c>
      <c r="D596" s="75" t="s">
        <v>95</v>
      </c>
      <c r="E596" s="75" t="s">
        <v>96</v>
      </c>
      <c r="F596" s="75" t="s">
        <v>97</v>
      </c>
      <c r="G596" s="75" t="s">
        <v>97</v>
      </c>
      <c r="H596" s="75" t="s">
        <v>44</v>
      </c>
      <c r="I596" s="75" t="s">
        <v>41</v>
      </c>
      <c r="J596" s="75" t="s">
        <v>481</v>
      </c>
      <c r="K596" s="75" t="s">
        <v>306</v>
      </c>
      <c r="L596" s="75" t="s">
        <v>306</v>
      </c>
      <c r="M596" s="75" t="s">
        <v>313</v>
      </c>
      <c r="N596" s="75" t="s">
        <v>321</v>
      </c>
      <c r="O596" s="75" t="s">
        <v>315</v>
      </c>
      <c r="P596" s="76" t="s">
        <v>306</v>
      </c>
      <c r="Q596" s="216"/>
      <c r="R596" s="77">
        <f t="shared" ref="R596" si="952">IF(COUNTA(Y596:DP599)=0,"01.01.1900",INDEX(Y596:DP596,MATCH(R597,Y597:DP597,0)))</f>
        <v>44965</v>
      </c>
      <c r="S596" s="78">
        <f t="shared" ref="S596" si="953">IF(COUNTA(Y596:DP599)=0,"01.01.1900",MAX(Y596:DP596))</f>
        <v>45671</v>
      </c>
      <c r="T596" s="79"/>
      <c r="U596" s="80" t="str">
        <f t="array" ref="U596">IF(COUNTA(Y596:DP599)=0,"01.01.1900",IF(ISERROR(HLOOKUP(U599,Y599:DP599,1,FALSE)),"01.01.1900",INDEX(Y596:DP596,MATCH(U597&amp;U599,Y597:DP597&amp;Y599:DP599,0))))</f>
        <v>01.01.1900</v>
      </c>
      <c r="V596" s="81">
        <f t="shared" ref="V596" si="954">IF(COUNTA(Y596:DP599)=0,"01.01.1900",_xlfn.MAXIFS(Y596:DP596,Y599:DP599,V599))</f>
        <v>0</v>
      </c>
      <c r="W596" s="82"/>
      <c r="X596" s="106"/>
      <c r="Y596" s="141">
        <v>44501</v>
      </c>
      <c r="Z596" s="141">
        <v>44965</v>
      </c>
      <c r="AA596" s="141"/>
      <c r="AB596" s="141">
        <v>45671</v>
      </c>
    </row>
    <row r="597" spans="2:30" thickBot="1">
      <c r="B597" s="83"/>
      <c r="C597" s="84"/>
      <c r="D597" s="83"/>
      <c r="E597" s="83"/>
      <c r="F597" s="83"/>
      <c r="G597" s="83"/>
      <c r="H597" s="83"/>
      <c r="I597" s="83"/>
      <c r="J597" s="83"/>
      <c r="K597" s="83"/>
      <c r="L597" s="83"/>
      <c r="M597" s="83"/>
      <c r="N597" s="83"/>
      <c r="O597" s="83"/>
      <c r="P597" s="84"/>
      <c r="Q597" s="217"/>
      <c r="R597" s="85">
        <f t="shared" ref="R597" si="955">IF(COUNTA(Y596:DP599)=0,0,MIN(Y597:DP597))</f>
        <v>0.72799999999999998</v>
      </c>
      <c r="S597" s="86">
        <f t="shared" ref="S597" si="956">IF(COUNTA(Y596:DP599)=0,0,HLOOKUP(S596,Y596:DP599,2,FALSE))</f>
        <v>0.88688</v>
      </c>
      <c r="T597" s="87">
        <f t="shared" ref="T597" si="957">IF(COUNTA(Y596:DP599)=0,0,AVERAGE(Y597:DP597))</f>
        <v>0.83579333333333328</v>
      </c>
      <c r="U597" s="88">
        <f t="shared" ref="U597" si="958">IF(COUNTA(Y596:DP599)=0,0,_xlfn.MINIFS(Y597:DP597,Y599:DP599,U599))</f>
        <v>0</v>
      </c>
      <c r="V597" s="89">
        <f t="array" ref="V597">IF(COUNTA(Y596:DP599)=0,0,IF(ISERROR(HLOOKUP(V599,Y599:DP599,1,FALSE)),0,INDEX(Y597:DP597,MATCH(V596&amp;V599,Y596:DP596&amp;Y599:DP599,0))))</f>
        <v>0</v>
      </c>
      <c r="W597" s="90">
        <f t="array" ref="W597">IF(COUNTA(Y596:DP599)=0,0,IF(ISERROR(HLOOKUP(W599,Y599:DP599,1,FALSE)),0,AVERAGEIF(Y599:DP599,$W599,Y597:DP597)))</f>
        <v>0</v>
      </c>
      <c r="X597" s="107"/>
      <c r="Y597" s="142">
        <v>0.89250000000000007</v>
      </c>
      <c r="Z597" s="142">
        <v>0.72799999999999998</v>
      </c>
      <c r="AA597" s="142"/>
      <c r="AB597" s="142">
        <v>0.88688</v>
      </c>
    </row>
    <row r="598" spans="2:30" thickBot="1">
      <c r="B598" s="83"/>
      <c r="C598" s="84"/>
      <c r="D598" s="83"/>
      <c r="E598" s="83"/>
      <c r="F598" s="83"/>
      <c r="G598" s="83"/>
      <c r="H598" s="83"/>
      <c r="I598" s="83"/>
      <c r="J598" s="83"/>
      <c r="K598" s="83"/>
      <c r="L598" s="83"/>
      <c r="M598" s="83"/>
      <c r="N598" s="83"/>
      <c r="O598" s="83"/>
      <c r="P598" s="84"/>
      <c r="Q598" s="217"/>
      <c r="R598" s="91">
        <f t="shared" ref="R598" si="959">IF(COUNTA(Y596:DP599)=0,0,HLOOKUP(R597,Y597:DP599,2,FALSE))</f>
        <v>1000</v>
      </c>
      <c r="S598" s="92">
        <f t="shared" ref="S598" si="960">IF(COUNTA(Y596:DP599)=0,0,HLOOKUP(S596,Y596:DP599,3,FALSE))</f>
        <v>0</v>
      </c>
      <c r="T598" s="93"/>
      <c r="U598" s="94">
        <f t="array" ref="U598">IF(COUNTA(Y596:DP599)=0,0,IF(ISERROR(HLOOKUP(U599,Y599:DP599,1,FALSE)),0,INDEX(Y598:DP598,MATCH(U597&amp;U599,Y597:DP597&amp;Y599:DP599,0))))</f>
        <v>0</v>
      </c>
      <c r="V598" s="94">
        <f t="array" ref="V598">IF(COUNTA(Y596:DP599)=0,0,IF(ISERROR(HLOOKUP(V599,Y599:DP599,1,FALSE)),0,INDEX(Y598:DP598,MATCH(V597&amp;V599,Y597:DP597&amp;Y599:DP599,0))))</f>
        <v>0</v>
      </c>
      <c r="W598" s="95"/>
      <c r="X598" s="108"/>
      <c r="Y598" s="143">
        <v>1000</v>
      </c>
      <c r="Z598" s="143">
        <v>1000</v>
      </c>
      <c r="AA598" s="143"/>
      <c r="AB598" s="143">
        <v>0</v>
      </c>
    </row>
    <row r="599" spans="2:30" ht="13.9" thickBot="1">
      <c r="B599" s="96"/>
      <c r="C599" s="97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7"/>
      <c r="Q599" s="218"/>
      <c r="R599" s="98" t="str">
        <f t="shared" ref="R599" si="961">IF(COUNTA(Y596:DP599)=0,"none",HLOOKUP(R597,Y597:DP599,3,FALSE))</f>
        <v>www (-30%)</v>
      </c>
      <c r="S599" s="99" t="str">
        <f t="shared" ref="S599" si="962">IF(COUNTA(Y596:DP599)=0,"none",HLOOKUP(S596,Y596:DP599,4,FALSE))</f>
        <v>ECI</v>
      </c>
      <c r="T599" s="100"/>
      <c r="U599" s="100">
        <f t="array" ref="U599">IF(COUNTA(Y596:DP599)=0,"none",IF($U$2="WAHR",$W$3,Abfrage!$F$4))</f>
        <v>0</v>
      </c>
      <c r="V599" s="100">
        <f t="array" ref="V599">IF(COUNTA(Y596:DP599)=0,"none",IF($U$2="WAHR",$W$3,Abfrage!$F$4))</f>
        <v>0</v>
      </c>
      <c r="W599" s="100">
        <f t="array" ref="W599">IF(COUNTA(Y596:DP599)=0,"none",IF($U$2="WAHR",$W$3,Abfrage!$F$4))</f>
        <v>0</v>
      </c>
      <c r="X599" s="109"/>
      <c r="Y599" s="144" t="s">
        <v>354</v>
      </c>
      <c r="Z599" s="144" t="s">
        <v>43</v>
      </c>
      <c r="AA599" s="144"/>
      <c r="AB599" s="144" t="s">
        <v>101</v>
      </c>
    </row>
    <row r="600" spans="2:30" thickBot="1">
      <c r="B600" s="75" t="s">
        <v>482</v>
      </c>
      <c r="C600" s="76">
        <v>1000027435</v>
      </c>
      <c r="D600" s="75" t="s">
        <v>95</v>
      </c>
      <c r="E600" s="75" t="s">
        <v>96</v>
      </c>
      <c r="F600" s="75" t="s">
        <v>97</v>
      </c>
      <c r="G600" s="75" t="s">
        <v>97</v>
      </c>
      <c r="H600" s="75" t="s">
        <v>44</v>
      </c>
      <c r="I600" s="75" t="s">
        <v>483</v>
      </c>
      <c r="J600" s="75" t="s">
        <v>484</v>
      </c>
      <c r="K600" s="75" t="s">
        <v>306</v>
      </c>
      <c r="L600" s="75" t="s">
        <v>306</v>
      </c>
      <c r="M600" s="75" t="s">
        <v>313</v>
      </c>
      <c r="N600" s="75" t="s">
        <v>327</v>
      </c>
      <c r="O600" s="75" t="s">
        <v>437</v>
      </c>
      <c r="P600" s="76" t="s">
        <v>306</v>
      </c>
      <c r="Q600" s="216"/>
      <c r="R600" s="77">
        <f t="shared" ref="R600" si="963">IF(COUNTA(Y600:DP603)=0,"01.01.1900",INDEX(Y600:DP600,MATCH(R601,Y601:DP601,0)))</f>
        <v>44502</v>
      </c>
      <c r="S600" s="78">
        <f t="shared" ref="S600" si="964">IF(COUNTA(Y600:DP603)=0,"01.01.1900",MAX(Y600:DP600))</f>
        <v>44502</v>
      </c>
      <c r="T600" s="79"/>
      <c r="U600" s="80" t="str">
        <f t="array" ref="U600">IF(COUNTA(Y600:DP603)=0,"01.01.1900",IF(ISERROR(HLOOKUP(U603,Y603:DP603,1,FALSE)),"01.01.1900",INDEX(Y600:DP600,MATCH(U601&amp;U603,Y601:DP601&amp;Y603:DP603,0))))</f>
        <v>01.01.1900</v>
      </c>
      <c r="V600" s="81">
        <f t="shared" ref="V600" si="965">IF(COUNTA(Y600:DP603)=0,"01.01.1900",_xlfn.MAXIFS(Y600:DP600,Y603:DP603,V603))</f>
        <v>0</v>
      </c>
      <c r="W600" s="82"/>
      <c r="X600" s="106"/>
      <c r="Y600" s="141">
        <v>44502</v>
      </c>
      <c r="Z600" s="141">
        <v>44502</v>
      </c>
      <c r="AA600" s="141"/>
    </row>
    <row r="601" spans="2:30" thickBot="1">
      <c r="B601" s="83"/>
      <c r="C601" s="84"/>
      <c r="D601" s="83"/>
      <c r="E601" s="83"/>
      <c r="F601" s="83"/>
      <c r="G601" s="83"/>
      <c r="H601" s="83"/>
      <c r="I601" s="83"/>
      <c r="J601" s="83"/>
      <c r="K601" s="83"/>
      <c r="L601" s="83"/>
      <c r="M601" s="83"/>
      <c r="N601" s="83"/>
      <c r="O601" s="83"/>
      <c r="P601" s="84"/>
      <c r="Q601" s="217"/>
      <c r="R601" s="85">
        <f t="shared" ref="R601" si="966">IF(COUNTA(Y600:DP603)=0,0,MIN(Y601:DP601))</f>
        <v>2.0820000000000002E-2</v>
      </c>
      <c r="S601" s="86">
        <f t="shared" ref="S601" si="967">IF(COUNTA(Y600:DP603)=0,0,HLOOKUP(S600,Y600:DP603,2,FALSE))</f>
        <v>2.0820000000000002E-2</v>
      </c>
      <c r="T601" s="87">
        <f t="shared" ref="T601" si="968">IF(COUNTA(Y600:DP603)=0,0,AVERAGE(Y601:DP601))</f>
        <v>2.7560000000000001E-2</v>
      </c>
      <c r="U601" s="88">
        <f t="shared" ref="U601" si="969">IF(COUNTA(Y600:DP603)=0,0,_xlfn.MINIFS(Y601:DP601,Y603:DP603,U603))</f>
        <v>0</v>
      </c>
      <c r="V601" s="89">
        <f t="array" ref="V601">IF(COUNTA(Y600:DP603)=0,0,IF(ISERROR(HLOOKUP(V603,Y603:DP603,1,FALSE)),0,INDEX(Y601:DP601,MATCH(V600&amp;V603,Y600:DP600&amp;Y603:DP603,0))))</f>
        <v>0</v>
      </c>
      <c r="W601" s="90">
        <f t="array" ref="W601">IF(COUNTA(Y600:DP603)=0,0,IF(ISERROR(HLOOKUP(W603,Y603:DP603,1,FALSE)),0,AVERAGEIF(Y603:DP603,$W603,Y601:DP601)))</f>
        <v>0</v>
      </c>
      <c r="X601" s="107"/>
      <c r="Y601" s="142">
        <v>2.0820000000000002E-2</v>
      </c>
      <c r="Z601" s="142">
        <v>3.4299999999999997E-2</v>
      </c>
      <c r="AA601" s="142"/>
    </row>
    <row r="602" spans="2:30" thickBot="1">
      <c r="B602" s="83"/>
      <c r="C602" s="84"/>
      <c r="D602" s="83"/>
      <c r="E602" s="83"/>
      <c r="F602" s="83"/>
      <c r="G602" s="83"/>
      <c r="H602" s="83"/>
      <c r="I602" s="83"/>
      <c r="J602" s="83"/>
      <c r="K602" s="83"/>
      <c r="L602" s="83"/>
      <c r="M602" s="83"/>
      <c r="N602" s="83"/>
      <c r="O602" s="83"/>
      <c r="P602" s="84"/>
      <c r="Q602" s="217"/>
      <c r="R602" s="91">
        <f t="shared" ref="R602" si="970">IF(COUNTA(Y600:DP603)=0,0,HLOOKUP(R601,Y601:DP603,2,FALSE))</f>
        <v>1000</v>
      </c>
      <c r="S602" s="92">
        <f t="shared" ref="S602" si="971">IF(COUNTA(Y600:DP603)=0,0,HLOOKUP(S600,Y600:DP603,3,FALSE))</f>
        <v>1000</v>
      </c>
      <c r="T602" s="93"/>
      <c r="U602" s="94">
        <f t="array" ref="U602">IF(COUNTA(Y600:DP603)=0,0,IF(ISERROR(HLOOKUP(U603,Y603:DP603,1,FALSE)),0,INDEX(Y602:DP602,MATCH(U601&amp;U603,Y601:DP601&amp;Y603:DP603,0))))</f>
        <v>0</v>
      </c>
      <c r="V602" s="94">
        <f t="array" ref="V602">IF(COUNTA(Y600:DP603)=0,0,IF(ISERROR(HLOOKUP(V603,Y603:DP603,1,FALSE)),0,INDEX(Y602:DP602,MATCH(V601&amp;V603,Y601:DP601&amp;Y603:DP603,0))))</f>
        <v>0</v>
      </c>
      <c r="W602" s="95"/>
      <c r="X602" s="108"/>
      <c r="Y602" s="143">
        <v>1000</v>
      </c>
      <c r="Z602" s="143">
        <v>100</v>
      </c>
      <c r="AA602" s="143"/>
    </row>
    <row r="603" spans="2:30" ht="13.9" thickBot="1">
      <c r="B603" s="96"/>
      <c r="C603" s="97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7"/>
      <c r="Q603" s="218"/>
      <c r="R603" s="98" t="str">
        <f t="shared" ref="R603" si="972">IF(COUNTA(Y600:DP603)=0,"none",HLOOKUP(R601,Y601:DP603,3,FALSE))</f>
        <v>SAP</v>
      </c>
      <c r="S603" s="99" t="str">
        <f t="shared" ref="S603" si="973">IF(COUNTA(Y600:DP603)=0,"none",HLOOKUP(S600,Y600:DP603,4,FALSE))</f>
        <v>SAP</v>
      </c>
      <c r="T603" s="100"/>
      <c r="U603" s="100">
        <f t="array" ref="U603">IF(COUNTA(Y600:DP603)=0,"none",IF($U$2="WAHR",$W$3,Abfrage!$F$4))</f>
        <v>0</v>
      </c>
      <c r="V603" s="100">
        <f t="array" ref="V603">IF(COUNTA(Y600:DP603)=0,"none",IF($U$2="WAHR",$W$3,Abfrage!$F$4))</f>
        <v>0</v>
      </c>
      <c r="W603" s="100">
        <f t="array" ref="W603">IF(COUNTA(Y600:DP603)=0,"none",IF($U$2="WAHR",$W$3,Abfrage!$F$4))</f>
        <v>0</v>
      </c>
      <c r="X603" s="109"/>
      <c r="Y603" s="144" t="s">
        <v>47</v>
      </c>
      <c r="Z603" s="144" t="s">
        <v>47</v>
      </c>
      <c r="AA603" s="144"/>
    </row>
    <row r="604" spans="2:30" thickBot="1">
      <c r="B604" s="75" t="s">
        <v>485</v>
      </c>
      <c r="C604" s="76">
        <v>1000027438</v>
      </c>
      <c r="D604" s="75" t="s">
        <v>95</v>
      </c>
      <c r="E604" s="75" t="s">
        <v>96</v>
      </c>
      <c r="F604" s="75" t="s">
        <v>97</v>
      </c>
      <c r="G604" s="75" t="s">
        <v>97</v>
      </c>
      <c r="H604" s="75" t="s">
        <v>44</v>
      </c>
      <c r="I604" s="75" t="s">
        <v>41</v>
      </c>
      <c r="J604" s="75" t="s">
        <v>486</v>
      </c>
      <c r="K604" s="75" t="s">
        <v>306</v>
      </c>
      <c r="L604" s="75" t="s">
        <v>306</v>
      </c>
      <c r="M604" s="75" t="s">
        <v>313</v>
      </c>
      <c r="N604" s="75" t="s">
        <v>352</v>
      </c>
      <c r="O604" s="75" t="s">
        <v>315</v>
      </c>
      <c r="P604" s="76" t="s">
        <v>306</v>
      </c>
      <c r="Q604" s="216"/>
      <c r="R604" s="77">
        <f t="shared" ref="R604" si="974">IF(COUNTA(Y604:DP607)=0,"01.01.1900",INDEX(Y604:DP604,MATCH(R605,Y605:DP605,0)))</f>
        <v>44971</v>
      </c>
      <c r="S604" s="78">
        <f t="shared" ref="S604" si="975">IF(COUNTA(Y604:DP607)=0,"01.01.1900",MAX(Y604:DP604))</f>
        <v>44971</v>
      </c>
      <c r="T604" s="79"/>
      <c r="U604" s="80" t="str">
        <f t="array" ref="U604">IF(COUNTA(Y604:DP607)=0,"01.01.1900",IF(ISERROR(HLOOKUP(U607,Y607:DP607,1,FALSE)),"01.01.1900",INDEX(Y604:DP604,MATCH(U605&amp;U607,Y605:DP605&amp;Y607:DP607,0))))</f>
        <v>01.01.1900</v>
      </c>
      <c r="V604" s="81">
        <f t="shared" ref="V604" si="976">IF(COUNTA(Y604:DP607)=0,"01.01.1900",_xlfn.MAXIFS(Y604:DP604,Y607:DP607,V607))</f>
        <v>0</v>
      </c>
      <c r="W604" s="82"/>
      <c r="X604" s="106"/>
      <c r="Y604" s="141">
        <v>44501</v>
      </c>
      <c r="Z604" s="141">
        <v>44971</v>
      </c>
      <c r="AA604" s="141"/>
    </row>
    <row r="605" spans="2:30" thickBot="1">
      <c r="B605" s="83"/>
      <c r="C605" s="84"/>
      <c r="D605" s="83"/>
      <c r="E605" s="83"/>
      <c r="F605" s="83"/>
      <c r="G605" s="83"/>
      <c r="H605" s="83"/>
      <c r="I605" s="83"/>
      <c r="J605" s="83"/>
      <c r="K605" s="83"/>
      <c r="L605" s="83"/>
      <c r="M605" s="83"/>
      <c r="N605" s="83"/>
      <c r="O605" s="83"/>
      <c r="P605" s="84"/>
      <c r="Q605" s="217"/>
      <c r="R605" s="85">
        <f t="shared" ref="R605" si="977">IF(COUNTA(Y604:DP607)=0,0,MIN(Y605:DP605))</f>
        <v>0.33599999999999997</v>
      </c>
      <c r="S605" s="86">
        <f t="shared" ref="S605" si="978">IF(COUNTA(Y604:DP607)=0,0,HLOOKUP(S604,Y604:DP607,2,FALSE))</f>
        <v>0.33599999999999997</v>
      </c>
      <c r="T605" s="87">
        <f t="shared" ref="T605" si="979">IF(COUNTA(Y604:DP607)=0,0,AVERAGE(Y605:DP605))</f>
        <v>0.40175</v>
      </c>
      <c r="U605" s="88">
        <f t="shared" ref="U605" si="980">IF(COUNTA(Y604:DP607)=0,0,_xlfn.MINIFS(Y605:DP605,Y607:DP607,U607))</f>
        <v>0</v>
      </c>
      <c r="V605" s="89">
        <f t="array" ref="V605">IF(COUNTA(Y604:DP607)=0,0,IF(ISERROR(HLOOKUP(V607,Y607:DP607,1,FALSE)),0,INDEX(Y605:DP605,MATCH(V604&amp;V607,Y604:DP604&amp;Y607:DP607,0))))</f>
        <v>0</v>
      </c>
      <c r="W605" s="90">
        <f t="array" ref="W605">IF(COUNTA(Y604:DP607)=0,0,IF(ISERROR(HLOOKUP(W607,Y607:DP607,1,FALSE)),0,AVERAGEIF(Y607:DP607,$W607,Y605:DP605)))</f>
        <v>0</v>
      </c>
      <c r="X605" s="107"/>
      <c r="Y605" s="142">
        <v>0.46750000000000003</v>
      </c>
      <c r="Z605" s="142">
        <v>0.33599999999999997</v>
      </c>
      <c r="AA605" s="142"/>
    </row>
    <row r="606" spans="2:30" thickBot="1">
      <c r="B606" s="83"/>
      <c r="C606" s="84"/>
      <c r="D606" s="83"/>
      <c r="E606" s="83"/>
      <c r="F606" s="83"/>
      <c r="G606" s="83"/>
      <c r="H606" s="83"/>
      <c r="I606" s="83"/>
      <c r="J606" s="83"/>
      <c r="K606" s="83"/>
      <c r="L606" s="83"/>
      <c r="M606" s="83"/>
      <c r="N606" s="83"/>
      <c r="O606" s="83"/>
      <c r="P606" s="84"/>
      <c r="Q606" s="217"/>
      <c r="R606" s="91">
        <f t="shared" ref="R606" si="981">IF(COUNTA(Y604:DP607)=0,0,HLOOKUP(R605,Y605:DP607,2,FALSE))</f>
        <v>1000</v>
      </c>
      <c r="S606" s="92">
        <f t="shared" ref="S606" si="982">IF(COUNTA(Y604:DP607)=0,0,HLOOKUP(S604,Y604:DP607,3,FALSE))</f>
        <v>1000</v>
      </c>
      <c r="T606" s="93"/>
      <c r="U606" s="94">
        <f t="array" ref="U606">IF(COUNTA(Y604:DP607)=0,0,IF(ISERROR(HLOOKUP(U607,Y607:DP607,1,FALSE)),0,INDEX(Y606:DP606,MATCH(U605&amp;U607,Y605:DP605&amp;Y607:DP607,0))))</f>
        <v>0</v>
      </c>
      <c r="V606" s="94">
        <f t="array" ref="V606">IF(COUNTA(Y604:DP607)=0,0,IF(ISERROR(HLOOKUP(V607,Y607:DP607,1,FALSE)),0,INDEX(Y606:DP606,MATCH(V605&amp;V607,Y605:DP605&amp;Y607:DP607,0))))</f>
        <v>0</v>
      </c>
      <c r="W606" s="95"/>
      <c r="X606" s="108"/>
      <c r="Y606" s="143">
        <v>1000</v>
      </c>
      <c r="Z606" s="143">
        <v>1000</v>
      </c>
      <c r="AA606" s="143"/>
    </row>
    <row r="607" spans="2:30" ht="13.9" thickBot="1">
      <c r="B607" s="96"/>
      <c r="C607" s="97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7"/>
      <c r="Q607" s="218"/>
      <c r="R607" s="98" t="str">
        <f t="shared" ref="R607" si="983">IF(COUNTA(Y604:DP607)=0,"none",HLOOKUP(R605,Y605:DP607,3,FALSE))</f>
        <v>www (-30%)</v>
      </c>
      <c r="S607" s="99" t="str">
        <f t="shared" ref="S607" si="984">IF(COUNTA(Y604:DP607)=0,"none",HLOOKUP(S604,Y604:DP607,4,FALSE))</f>
        <v>www (-30%)</v>
      </c>
      <c r="T607" s="100"/>
      <c r="U607" s="100">
        <f t="array" ref="U607">IF(COUNTA(Y604:DP607)=0,"none",IF($U$2="WAHR",$W$3,Abfrage!$F$4))</f>
        <v>0</v>
      </c>
      <c r="V607" s="100">
        <f t="array" ref="V607">IF(COUNTA(Y604:DP607)=0,"none",IF($U$2="WAHR",$W$3,Abfrage!$F$4))</f>
        <v>0</v>
      </c>
      <c r="W607" s="100">
        <f t="array" ref="W607">IF(COUNTA(Y604:DP607)=0,"none",IF($U$2="WAHR",$W$3,Abfrage!$F$4))</f>
        <v>0</v>
      </c>
      <c r="X607" s="109"/>
      <c r="Y607" s="144" t="s">
        <v>354</v>
      </c>
      <c r="Z607" s="144" t="s">
        <v>43</v>
      </c>
      <c r="AA607" s="144"/>
    </row>
    <row r="608" spans="2:30">
      <c r="B608" s="75" t="s">
        <v>487</v>
      </c>
      <c r="C608" s="76">
        <v>1000027442</v>
      </c>
      <c r="D608" s="75" t="s">
        <v>95</v>
      </c>
      <c r="E608" s="75" t="s">
        <v>96</v>
      </c>
      <c r="F608" s="75" t="s">
        <v>103</v>
      </c>
      <c r="G608" s="75" t="s">
        <v>103</v>
      </c>
      <c r="H608" s="75" t="s">
        <v>57</v>
      </c>
      <c r="I608" s="75" t="s">
        <v>41</v>
      </c>
      <c r="J608" s="75" t="s">
        <v>488</v>
      </c>
      <c r="K608" s="75" t="s">
        <v>306</v>
      </c>
      <c r="L608" s="75" t="s">
        <v>306</v>
      </c>
      <c r="M608" s="75" t="s">
        <v>313</v>
      </c>
      <c r="N608" s="75" t="s">
        <v>352</v>
      </c>
      <c r="O608" s="75" t="s">
        <v>402</v>
      </c>
      <c r="P608" s="76" t="s">
        <v>306</v>
      </c>
      <c r="Q608" s="216"/>
      <c r="R608" s="77">
        <f t="shared" ref="R608" si="985">IF(COUNTA(Y608:DP611)=0,"01.01.1900",INDEX(Y608:DP608,MATCH(R609,Y609:DP609,0)))</f>
        <v>45852</v>
      </c>
      <c r="S608" s="78">
        <f t="shared" ref="S608" si="986">IF(COUNTA(Y608:DP611)=0,"01.01.1900",MAX(Y608:DP608))</f>
        <v>45852</v>
      </c>
      <c r="T608" s="79"/>
      <c r="U608" s="80" t="str">
        <f t="array" ref="U608">IF(COUNTA(Y608:DP611)=0,"01.01.1900",IF(ISERROR(HLOOKUP(U611,Y611:DP611,1,FALSE)),"01.01.1900",INDEX(Y608:DP608,MATCH(U609&amp;U611,Y609:DP609&amp;Y611:DP611,0))))</f>
        <v>01.01.1900</v>
      </c>
      <c r="V608" s="81">
        <f t="shared" ref="V608" si="987">IF(COUNTA(Y608:DP611)=0,"01.01.1900",_xlfn.MAXIFS(Y608:DP608,Y611:DP611,V611))</f>
        <v>0</v>
      </c>
      <c r="W608" s="82"/>
      <c r="X608" s="106"/>
      <c r="Y608" s="141">
        <v>44501</v>
      </c>
      <c r="Z608" s="141">
        <v>45852</v>
      </c>
    </row>
    <row r="609" spans="2:27">
      <c r="B609" s="83"/>
      <c r="C609" s="84"/>
      <c r="D609" s="83"/>
      <c r="E609" s="83"/>
      <c r="F609" s="83"/>
      <c r="G609" s="83"/>
      <c r="H609" s="83"/>
      <c r="I609" s="83"/>
      <c r="J609" s="83"/>
      <c r="K609" s="83"/>
      <c r="L609" s="83"/>
      <c r="M609" s="83"/>
      <c r="N609" s="83"/>
      <c r="O609" s="83"/>
      <c r="P609" s="84"/>
      <c r="Q609" s="217"/>
      <c r="R609" s="85">
        <f t="shared" ref="R609" si="988">IF(COUNTA(Y608:DP611)=0,0,MIN(Y609:DP609))</f>
        <v>3.0099999999999998E-2</v>
      </c>
      <c r="S609" s="86">
        <f t="shared" ref="S609" si="989">IF(COUNTA(Y608:DP611)=0,0,HLOOKUP(S608,Y608:DP611,2,FALSE))</f>
        <v>3.0099999999999998E-2</v>
      </c>
      <c r="T609" s="87">
        <f t="shared" ref="T609" si="990">IF(COUNTA(Y608:DP611)=0,0,AVERAGE(Y609:DP609))</f>
        <v>4.3525000000000001E-2</v>
      </c>
      <c r="U609" s="88">
        <f t="shared" ref="U609" si="991">IF(COUNTA(Y608:DP611)=0,0,_xlfn.MINIFS(Y609:DP609,Y611:DP611,U611))</f>
        <v>0</v>
      </c>
      <c r="V609" s="89">
        <f t="array" ref="V609">IF(COUNTA(Y608:DP611)=0,0,IF(ISERROR(HLOOKUP(V611,Y611:DP611,1,FALSE)),0,INDEX(Y609:DP609,MATCH(V608&amp;V611,Y608:DP608&amp;Y611:DP611,0))))</f>
        <v>0</v>
      </c>
      <c r="W609" s="90">
        <f t="array" ref="W609">IF(COUNTA(Y608:DP611)=0,0,IF(ISERROR(HLOOKUP(W611,Y611:DP611,1,FALSE)),0,AVERAGEIF(Y611:DP611,$W611,Y609:DP609)))</f>
        <v>0</v>
      </c>
      <c r="X609" s="107"/>
      <c r="Y609" s="142">
        <v>5.6950000000000001E-2</v>
      </c>
      <c r="Z609" s="142">
        <v>3.0099999999999998E-2</v>
      </c>
    </row>
    <row r="610" spans="2:27">
      <c r="B610" s="83"/>
      <c r="C610" s="84"/>
      <c r="D610" s="83"/>
      <c r="E610" s="83"/>
      <c r="F610" s="83"/>
      <c r="G610" s="83"/>
      <c r="H610" s="83"/>
      <c r="I610" s="83"/>
      <c r="J610" s="83"/>
      <c r="K610" s="83"/>
      <c r="L610" s="83"/>
      <c r="M610" s="83"/>
      <c r="N610" s="83"/>
      <c r="O610" s="83"/>
      <c r="P610" s="84"/>
      <c r="Q610" s="217"/>
      <c r="R610" s="91">
        <f t="shared" ref="R610" si="992">IF(COUNTA(Y608:DP611)=0,0,HLOOKUP(R609,Y609:DP611,2,FALSE))</f>
        <v>1000</v>
      </c>
      <c r="S610" s="92">
        <f t="shared" ref="S610" si="993">IF(COUNTA(Y608:DP611)=0,0,HLOOKUP(S608,Y608:DP611,3,FALSE))</f>
        <v>1000</v>
      </c>
      <c r="T610" s="93"/>
      <c r="U610" s="94">
        <f t="array" ref="U610">IF(COUNTA(Y608:DP611)=0,0,IF(ISERROR(HLOOKUP(U611,Y611:DP611,1,FALSE)),0,INDEX(Y610:DP610,MATCH(U609&amp;U611,Y609:DP609&amp;Y611:DP611,0))))</f>
        <v>0</v>
      </c>
      <c r="V610" s="94">
        <f t="array" ref="V610">IF(COUNTA(Y608:DP611)=0,0,IF(ISERROR(HLOOKUP(V611,Y611:DP611,1,FALSE)),0,INDEX(Y610:DP610,MATCH(V609&amp;V611,Y609:DP609&amp;Y611:DP611,0))))</f>
        <v>0</v>
      </c>
      <c r="W610" s="95"/>
      <c r="X610" s="108"/>
      <c r="Y610" s="143">
        <v>1000</v>
      </c>
      <c r="Z610" s="143">
        <v>1000</v>
      </c>
    </row>
    <row r="611" spans="2:27" ht="13.9" thickBot="1">
      <c r="B611" s="96"/>
      <c r="C611" s="97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7"/>
      <c r="Q611" s="218"/>
      <c r="R611" s="98" t="str">
        <f t="shared" ref="R611" si="994">IF(COUNTA(Y608:DP611)=0,"none",HLOOKUP(R609,Y609:DP611,3,FALSE))</f>
        <v>www (-30%)</v>
      </c>
      <c r="S611" s="99" t="str">
        <f t="shared" ref="S611" si="995">IF(COUNTA(Y608:DP611)=0,"none",HLOOKUP(S608,Y608:DP611,4,FALSE))</f>
        <v>www (-30%)</v>
      </c>
      <c r="T611" s="100"/>
      <c r="U611" s="100">
        <f t="array" ref="U611">IF(COUNTA(Y608:DP611)=0,"none",IF($U$2="WAHR",$W$3,Abfrage!$F$4))</f>
        <v>0</v>
      </c>
      <c r="V611" s="100">
        <f t="array" ref="V611">IF(COUNTA(Y608:DP611)=0,"none",IF($U$2="WAHR",$W$3,Abfrage!$F$4))</f>
        <v>0</v>
      </c>
      <c r="W611" s="100">
        <f t="array" ref="W611">IF(COUNTA(Y608:DP611)=0,"none",IF($U$2="WAHR",$W$3,Abfrage!$F$4))</f>
        <v>0</v>
      </c>
      <c r="X611" s="144"/>
      <c r="Y611" s="144" t="s">
        <v>354</v>
      </c>
      <c r="Z611" s="144" t="s">
        <v>43</v>
      </c>
    </row>
    <row r="612" spans="2:27">
      <c r="B612" s="75" t="s">
        <v>489</v>
      </c>
      <c r="C612" s="76">
        <v>1000027445</v>
      </c>
      <c r="D612" s="75" t="s">
        <v>95</v>
      </c>
      <c r="E612" s="75" t="s">
        <v>175</v>
      </c>
      <c r="F612" s="75" t="s">
        <v>97</v>
      </c>
      <c r="G612" s="75" t="s">
        <v>97</v>
      </c>
      <c r="H612" s="75" t="s">
        <v>44</v>
      </c>
      <c r="I612" s="75" t="s">
        <v>41</v>
      </c>
      <c r="J612" s="75" t="s">
        <v>490</v>
      </c>
      <c r="K612" s="75" t="s">
        <v>306</v>
      </c>
      <c r="L612" s="75" t="s">
        <v>306</v>
      </c>
      <c r="M612" s="75" t="s">
        <v>307</v>
      </c>
      <c r="N612" s="75" t="s">
        <v>352</v>
      </c>
      <c r="O612" s="75" t="s">
        <v>315</v>
      </c>
      <c r="P612" s="76" t="s">
        <v>306</v>
      </c>
      <c r="Q612" s="216"/>
      <c r="R612" s="77">
        <f t="shared" ref="R612" si="996">IF(COUNTA(Y612:DP615)=0,"01.01.1900",INDEX(Y612:DP612,MATCH(R613,Y613:DP613,0)))</f>
        <v>44960</v>
      </c>
      <c r="S612" s="78">
        <f t="shared" ref="S612" si="997">IF(COUNTA(Y612:DP615)=0,"01.01.1900",MAX(Y612:DP612))</f>
        <v>44960</v>
      </c>
      <c r="T612" s="79"/>
      <c r="U612" s="80" t="str">
        <f t="array" ref="U612">IF(COUNTA(Y612:DP615)=0,"01.01.1900",IF(ISERROR(HLOOKUP(U615,Y615:DP615,1,FALSE)),"01.01.1900",INDEX(Y612:DP612,MATCH(U613&amp;U615,Y613:DP613&amp;Y615:DP615,0))))</f>
        <v>01.01.1900</v>
      </c>
      <c r="V612" s="81">
        <f t="shared" ref="V612" si="998">IF(COUNTA(Y612:DP615)=0,"01.01.1900",_xlfn.MAXIFS(Y612:DP612,Y615:DP615,V615))</f>
        <v>0</v>
      </c>
      <c r="W612" s="82"/>
      <c r="X612" s="106"/>
      <c r="Y612" s="141">
        <v>44501</v>
      </c>
      <c r="Z612" s="141">
        <v>44960</v>
      </c>
      <c r="AA612" s="141"/>
    </row>
    <row r="613" spans="2:27" thickBot="1">
      <c r="B613" s="83"/>
      <c r="C613" s="84"/>
      <c r="D613" s="83"/>
      <c r="E613" s="83"/>
      <c r="F613" s="83"/>
      <c r="G613" s="83"/>
      <c r="H613" s="83"/>
      <c r="I613" s="83"/>
      <c r="J613" s="83"/>
      <c r="K613" s="83"/>
      <c r="L613" s="83"/>
      <c r="M613" s="83"/>
      <c r="N613" s="83"/>
      <c r="O613" s="83"/>
      <c r="P613" s="84"/>
      <c r="Q613" s="217"/>
      <c r="R613" s="85">
        <f t="shared" ref="R613" si="999">IF(COUNTA(Y612:DP615)=0,0,MIN(Y613:DP613))</f>
        <v>0.26600000000000001</v>
      </c>
      <c r="S613" s="86">
        <f t="shared" ref="S613" si="1000">IF(COUNTA(Y612:DP615)=0,0,HLOOKUP(S612,Y612:DP615,2,FALSE))</f>
        <v>0.26600000000000001</v>
      </c>
      <c r="T613" s="87">
        <f t="shared" ref="T613" si="1001">IF(COUNTA(Y612:DP615)=0,0,AVERAGE(Y613:DP613))</f>
        <v>0.32850000000000001</v>
      </c>
      <c r="U613" s="88">
        <f t="shared" ref="U613" si="1002">IF(COUNTA(Y612:DP615)=0,0,_xlfn.MINIFS(Y613:DP613,Y615:DP615,U615))</f>
        <v>0</v>
      </c>
      <c r="V613" s="89">
        <f t="array" ref="V613">IF(COUNTA(Y612:DP615)=0,0,IF(ISERROR(HLOOKUP(V615,Y615:DP615,1,FALSE)),0,INDEX(Y613:DP613,MATCH(V612&amp;V615,Y612:DP612&amp;Y615:DP615,0))))</f>
        <v>0</v>
      </c>
      <c r="W613" s="90">
        <f t="array" ref="W613">IF(COUNTA(Y612:DP615)=0,0,IF(ISERROR(HLOOKUP(W615,Y615:DP615,1,FALSE)),0,AVERAGEIF(Y615:DP615,$W615,Y613:DP613)))</f>
        <v>0</v>
      </c>
      <c r="X613" s="107"/>
      <c r="Y613" s="142">
        <v>0.39100000000000001</v>
      </c>
      <c r="Z613" s="142">
        <v>0.26600000000000001</v>
      </c>
      <c r="AA613" s="142"/>
    </row>
    <row r="614" spans="2:27" thickBot="1">
      <c r="B614" s="83"/>
      <c r="C614" s="84"/>
      <c r="D614" s="83"/>
      <c r="E614" s="83"/>
      <c r="F614" s="83"/>
      <c r="G614" s="83"/>
      <c r="H614" s="83"/>
      <c r="I614" s="83"/>
      <c r="J614" s="83"/>
      <c r="K614" s="83"/>
      <c r="L614" s="83"/>
      <c r="M614" s="83"/>
      <c r="N614" s="83"/>
      <c r="O614" s="83"/>
      <c r="P614" s="84"/>
      <c r="Q614" s="217"/>
      <c r="R614" s="91">
        <f t="shared" ref="R614" si="1003">IF(COUNTA(Y612:DP615)=0,0,HLOOKUP(R613,Y613:DP615,2,FALSE))</f>
        <v>1000</v>
      </c>
      <c r="S614" s="92">
        <f t="shared" ref="S614" si="1004">IF(COUNTA(Y612:DP615)=0,0,HLOOKUP(S612,Y612:DP615,3,FALSE))</f>
        <v>1000</v>
      </c>
      <c r="T614" s="93"/>
      <c r="U614" s="94">
        <f t="array" ref="U614">IF(COUNTA(Y612:DP615)=0,0,IF(ISERROR(HLOOKUP(U615,Y615:DP615,1,FALSE)),0,INDEX(Y614:DP614,MATCH(U613&amp;U615,Y613:DP613&amp;Y615:DP615,0))))</f>
        <v>0</v>
      </c>
      <c r="V614" s="94">
        <f t="array" ref="V614">IF(COUNTA(Y612:DP615)=0,0,IF(ISERROR(HLOOKUP(V615,Y615:DP615,1,FALSE)),0,INDEX(Y614:DP614,MATCH(V613&amp;V615,Y613:DP613&amp;Y615:DP615,0))))</f>
        <v>0</v>
      </c>
      <c r="W614" s="95"/>
      <c r="X614" s="108"/>
      <c r="Y614" s="143">
        <v>1000</v>
      </c>
      <c r="Z614" s="143">
        <v>1000</v>
      </c>
      <c r="AA614" s="143"/>
    </row>
    <row r="615" spans="2:27" ht="13.9" thickBot="1">
      <c r="B615" s="96"/>
      <c r="C615" s="97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7"/>
      <c r="Q615" s="218"/>
      <c r="R615" s="98" t="str">
        <f t="shared" ref="R615" si="1005">IF(COUNTA(Y612:DP615)=0,"none",HLOOKUP(R613,Y613:DP615,3,FALSE))</f>
        <v>www (-30%)</v>
      </c>
      <c r="S615" s="99" t="str">
        <f t="shared" ref="S615" si="1006">IF(COUNTA(Y612:DP615)=0,"none",HLOOKUP(S612,Y612:DP615,4,FALSE))</f>
        <v>www (-30%)</v>
      </c>
      <c r="T615" s="100"/>
      <c r="U615" s="100">
        <f t="array" ref="U615">IF(COUNTA(Y612:DP615)=0,"none",IF($U$2="WAHR",$W$3,Abfrage!$F$4))</f>
        <v>0</v>
      </c>
      <c r="V615" s="100">
        <f t="array" ref="V615">IF(COUNTA(Y612:DP615)=0,"none",IF($U$2="WAHR",$W$3,Abfrage!$F$4))</f>
        <v>0</v>
      </c>
      <c r="W615" s="100">
        <f t="array" ref="W615">IF(COUNTA(Y612:DP615)=0,"none",IF($U$2="WAHR",$W$3,Abfrage!$F$4))</f>
        <v>0</v>
      </c>
      <c r="X615" s="109"/>
      <c r="Y615" s="144" t="s">
        <v>354</v>
      </c>
      <c r="Z615" s="144" t="s">
        <v>43</v>
      </c>
      <c r="AA615" s="144"/>
    </row>
    <row r="616" spans="2:27" thickBot="1">
      <c r="B616" s="75" t="s">
        <v>491</v>
      </c>
      <c r="C616" s="76">
        <v>1000027449</v>
      </c>
      <c r="D616" s="75" t="s">
        <v>95</v>
      </c>
      <c r="E616" s="75" t="s">
        <v>175</v>
      </c>
      <c r="F616" s="75" t="s">
        <v>103</v>
      </c>
      <c r="G616" s="75" t="s">
        <v>103</v>
      </c>
      <c r="H616" s="75" t="s">
        <v>57</v>
      </c>
      <c r="I616" s="75" t="s">
        <v>41</v>
      </c>
      <c r="J616" s="75" t="s">
        <v>492</v>
      </c>
      <c r="K616" s="75" t="s">
        <v>306</v>
      </c>
      <c r="L616" s="75" t="s">
        <v>306</v>
      </c>
      <c r="M616" s="75" t="s">
        <v>307</v>
      </c>
      <c r="N616" s="75" t="s">
        <v>352</v>
      </c>
      <c r="O616" s="75" t="s">
        <v>476</v>
      </c>
      <c r="P616" s="76" t="s">
        <v>306</v>
      </c>
      <c r="Q616" s="216"/>
      <c r="R616" s="77">
        <f t="shared" ref="R616" si="1007">IF(COUNTA(Y616:DP619)=0,"01.01.1900",INDEX(Y616:DP616,MATCH(R617,Y617:DP617,0)))</f>
        <v>44501</v>
      </c>
      <c r="S616" s="78">
        <f t="shared" ref="S616" si="1008">IF(COUNTA(Y616:DP619)=0,"01.01.1900",MAX(Y616:DP616))</f>
        <v>45154</v>
      </c>
      <c r="T616" s="79"/>
      <c r="U616" s="80" t="str">
        <f t="array" ref="U616">IF(COUNTA(Y616:DP619)=0,"01.01.1900",IF(ISERROR(HLOOKUP(U619,Y619:DP619,1,FALSE)),"01.01.1900",INDEX(Y616:DP616,MATCH(U617&amp;U619,Y617:DP617&amp;Y619:DP619,0))))</f>
        <v>01.01.1900</v>
      </c>
      <c r="V616" s="81">
        <f t="shared" ref="V616" si="1009">IF(COUNTA(Y616:DP619)=0,"01.01.1900",_xlfn.MAXIFS(Y616:DP616,Y619:DP619,V619))</f>
        <v>0</v>
      </c>
      <c r="W616" s="82"/>
      <c r="X616" s="106"/>
      <c r="Y616" s="141">
        <v>44501</v>
      </c>
      <c r="Z616" s="141">
        <v>45154</v>
      </c>
      <c r="AA616" s="141"/>
    </row>
    <row r="617" spans="2:27" thickBot="1">
      <c r="B617" s="83"/>
      <c r="C617" s="84"/>
      <c r="D617" s="83"/>
      <c r="E617" s="83"/>
      <c r="F617" s="83"/>
      <c r="G617" s="83"/>
      <c r="H617" s="83"/>
      <c r="I617" s="83"/>
      <c r="J617" s="83"/>
      <c r="K617" s="83"/>
      <c r="L617" s="83"/>
      <c r="M617" s="83"/>
      <c r="N617" s="83"/>
      <c r="O617" s="83"/>
      <c r="P617" s="84"/>
      <c r="Q617" s="217"/>
      <c r="R617" s="85">
        <f t="shared" ref="R617" si="1010">IF(COUNTA(Y616:DP619)=0,0,MIN(Y617:DP617))</f>
        <v>6.3750000000000001E-2</v>
      </c>
      <c r="S617" s="86">
        <f t="shared" ref="S617" si="1011">IF(COUNTA(Y616:DP619)=0,0,HLOOKUP(S616,Y616:DP619,2,FALSE))</f>
        <v>1.379</v>
      </c>
      <c r="T617" s="87">
        <f t="shared" ref="T617" si="1012">IF(COUNTA(Y616:DP619)=0,0,AVERAGE(Y617:DP617))</f>
        <v>0.72137499999999999</v>
      </c>
      <c r="U617" s="88">
        <f t="shared" ref="U617" si="1013">IF(COUNTA(Y616:DP619)=0,0,_xlfn.MINIFS(Y617:DP617,Y619:DP619,U619))</f>
        <v>0</v>
      </c>
      <c r="V617" s="89">
        <f t="array" ref="V617">IF(COUNTA(Y616:DP619)=0,0,IF(ISERROR(HLOOKUP(V619,Y619:DP619,1,FALSE)),0,INDEX(Y617:DP617,MATCH(V616&amp;V619,Y616:DP616&amp;Y619:DP619,0))))</f>
        <v>0</v>
      </c>
      <c r="W617" s="90">
        <f t="array" ref="W617">IF(COUNTA(Y616:DP619)=0,0,IF(ISERROR(HLOOKUP(W619,Y619:DP619,1,FALSE)),0,AVERAGEIF(Y619:DP619,$W619,Y617:DP617)))</f>
        <v>0</v>
      </c>
      <c r="X617" s="107"/>
      <c r="Y617" s="142">
        <v>6.3750000000000001E-2</v>
      </c>
      <c r="Z617" s="142">
        <v>1.379</v>
      </c>
      <c r="AA617" s="142"/>
    </row>
    <row r="618" spans="2:27" thickBot="1">
      <c r="B618" s="83"/>
      <c r="C618" s="84"/>
      <c r="D618" s="83"/>
      <c r="E618" s="83"/>
      <c r="F618" s="83"/>
      <c r="G618" s="83"/>
      <c r="H618" s="83"/>
      <c r="I618" s="83"/>
      <c r="J618" s="83"/>
      <c r="K618" s="83"/>
      <c r="L618" s="83"/>
      <c r="M618" s="83"/>
      <c r="N618" s="83"/>
      <c r="O618" s="83"/>
      <c r="P618" s="84"/>
      <c r="Q618" s="217"/>
      <c r="R618" s="91">
        <f t="shared" ref="R618" si="1014">IF(COUNTA(Y616:DP619)=0,0,HLOOKUP(R617,Y617:DP619,2,FALSE))</f>
        <v>1000</v>
      </c>
      <c r="S618" s="92">
        <f t="shared" ref="S618" si="1015">IF(COUNTA(Y616:DP619)=0,0,HLOOKUP(S616,Y616:DP619,3,FALSE))</f>
        <v>1000</v>
      </c>
      <c r="T618" s="93"/>
      <c r="U618" s="94">
        <f t="array" ref="U618">IF(COUNTA(Y616:DP619)=0,0,IF(ISERROR(HLOOKUP(U619,Y619:DP619,1,FALSE)),0,INDEX(Y618:DP618,MATCH(U617&amp;U619,Y617:DP617&amp;Y619:DP619,0))))</f>
        <v>0</v>
      </c>
      <c r="V618" s="94">
        <f t="array" ref="V618">IF(COUNTA(Y616:DP619)=0,0,IF(ISERROR(HLOOKUP(V619,Y619:DP619,1,FALSE)),0,INDEX(Y618:DP618,MATCH(V617&amp;V619,Y617:DP617&amp;Y619:DP619,0))))</f>
        <v>0</v>
      </c>
      <c r="W618" s="95"/>
      <c r="X618" s="108"/>
      <c r="Y618" s="143">
        <v>1000</v>
      </c>
      <c r="Z618" s="143">
        <v>1000</v>
      </c>
      <c r="AA618" s="143"/>
    </row>
    <row r="619" spans="2:27" ht="13.9" thickBot="1">
      <c r="B619" s="96"/>
      <c r="C619" s="97"/>
      <c r="D619" s="96"/>
      <c r="E619" s="96"/>
      <c r="F619" s="96"/>
      <c r="G619" s="96"/>
      <c r="H619" s="96"/>
      <c r="I619" s="96"/>
      <c r="J619" s="96"/>
      <c r="K619" s="96"/>
      <c r="L619" s="96"/>
      <c r="M619" s="96"/>
      <c r="N619" s="96"/>
      <c r="O619" s="96"/>
      <c r="P619" s="97"/>
      <c r="Q619" s="218"/>
      <c r="R619" s="98" t="str">
        <f t="shared" ref="R619" si="1016">IF(COUNTA(Y616:DP619)=0,"none",HLOOKUP(R617,Y617:DP619,3,FALSE))</f>
        <v>www (-15%)</v>
      </c>
      <c r="S619" s="99" t="str">
        <f t="shared" ref="S619" si="1017">IF(COUNTA(Y616:DP619)=0,"none",HLOOKUP(S616,Y616:DP619,4,FALSE))</f>
        <v>www (-30%)</v>
      </c>
      <c r="T619" s="100"/>
      <c r="U619" s="100">
        <f t="array" ref="U619">IF(COUNTA(Y616:DP619)=0,"none",IF($U$2="WAHR",$W$3,Abfrage!$F$4))</f>
        <v>0</v>
      </c>
      <c r="V619" s="100">
        <f t="array" ref="V619">IF(COUNTA(Y616:DP619)=0,"none",IF($U$2="WAHR",$W$3,Abfrage!$F$4))</f>
        <v>0</v>
      </c>
      <c r="W619" s="100">
        <f t="array" ref="W619">IF(COUNTA(Y616:DP619)=0,"none",IF($U$2="WAHR",$W$3,Abfrage!$F$4))</f>
        <v>0</v>
      </c>
      <c r="X619" s="109"/>
      <c r="Y619" s="144" t="s">
        <v>354</v>
      </c>
      <c r="Z619" s="144" t="s">
        <v>43</v>
      </c>
      <c r="AA619" s="144"/>
    </row>
    <row r="620" spans="2:27" thickBot="1">
      <c r="B620" s="75" t="s">
        <v>493</v>
      </c>
      <c r="C620" s="76">
        <v>1000027463</v>
      </c>
      <c r="D620" s="75" t="s">
        <v>169</v>
      </c>
      <c r="E620" s="75" t="s">
        <v>125</v>
      </c>
      <c r="F620" s="75" t="s">
        <v>494</v>
      </c>
      <c r="G620" s="75" t="s">
        <v>494</v>
      </c>
      <c r="H620" s="75" t="e">
        <v>#N/A</v>
      </c>
      <c r="I620" s="75" t="s">
        <v>48</v>
      </c>
      <c r="J620" s="75" t="s">
        <v>495</v>
      </c>
      <c r="K620" s="75" t="s">
        <v>306</v>
      </c>
      <c r="L620" s="75" t="s">
        <v>306</v>
      </c>
      <c r="M620" s="75" t="s">
        <v>306</v>
      </c>
      <c r="N620" s="75" t="s">
        <v>306</v>
      </c>
      <c r="O620" s="75" t="s">
        <v>306</v>
      </c>
      <c r="P620" s="76" t="s">
        <v>306</v>
      </c>
      <c r="Q620" s="216"/>
      <c r="R620" s="77" t="str">
        <f t="shared" ref="R620" si="1018">IF(COUNTA(Y620:DP623)=0,"01.01.1900",INDEX(Y620:DP620,MATCH(R621,Y621:DP621,0)))</f>
        <v>01.01.1900</v>
      </c>
      <c r="S620" s="78" t="str">
        <f t="shared" ref="S620" si="1019">IF(COUNTA(Y620:DP623)=0,"01.01.1900",MAX(Y620:DP620))</f>
        <v>01.01.1900</v>
      </c>
      <c r="T620" s="79"/>
      <c r="U620" s="80" t="str">
        <f t="array" ref="U620">IF(COUNTA(Y620:DP623)=0,"01.01.1900",IF(ISERROR(HLOOKUP(U623,Y623:DP623,1,FALSE)),"01.01.1900",INDEX(Y620:DP620,MATCH(U621&amp;U623,Y621:DP621&amp;Y623:DP623,0))))</f>
        <v>01.01.1900</v>
      </c>
      <c r="V620" s="81" t="str">
        <f t="shared" ref="V620" si="1020">IF(COUNTA(Y620:DP623)=0,"01.01.1900",_xlfn.MAXIFS(Y620:DP620,Y623:DP623,V623))</f>
        <v>01.01.1900</v>
      </c>
      <c r="W620" s="82"/>
      <c r="X620" s="106"/>
    </row>
    <row r="621" spans="2:27" thickBot="1">
      <c r="B621" s="83"/>
      <c r="C621" s="84"/>
      <c r="D621" s="83"/>
      <c r="E621" s="83"/>
      <c r="F621" s="83"/>
      <c r="G621" s="83"/>
      <c r="H621" s="83"/>
      <c r="I621" s="83"/>
      <c r="J621" s="83"/>
      <c r="K621" s="83"/>
      <c r="L621" s="83"/>
      <c r="M621" s="83"/>
      <c r="N621" s="83"/>
      <c r="O621" s="83"/>
      <c r="P621" s="84"/>
      <c r="Q621" s="217"/>
      <c r="R621" s="85">
        <f t="shared" ref="R621" si="1021">IF(COUNTA(Y620:DP623)=0,0,MIN(Y621:DP621))</f>
        <v>0</v>
      </c>
      <c r="S621" s="86">
        <f t="shared" ref="S621" si="1022">IF(COUNTA(Y620:DP623)=0,0,HLOOKUP(S620,Y620:DP623,2,FALSE))</f>
        <v>0</v>
      </c>
      <c r="T621" s="87">
        <f t="shared" ref="T621" si="1023">IF(COUNTA(Y620:DP623)=0,0,AVERAGE(Y621:DP621))</f>
        <v>0</v>
      </c>
      <c r="U621" s="88">
        <f t="shared" ref="U621" si="1024">IF(COUNTA(Y620:DP623)=0,0,_xlfn.MINIFS(Y621:DP621,Y623:DP623,U623))</f>
        <v>0</v>
      </c>
      <c r="V621" s="89">
        <f t="array" ref="V621">IF(COUNTA(Y620:DP623)=0,0,IF(ISERROR(HLOOKUP(V623,Y623:DP623,1,FALSE)),0,INDEX(Y621:DP621,MATCH(V620&amp;V623,Y620:DP620&amp;Y623:DP623,0))))</f>
        <v>0</v>
      </c>
      <c r="W621" s="90">
        <f t="array" ref="W621">IF(COUNTA(Y620:DP623)=0,0,IF(ISERROR(HLOOKUP(W623,Y623:DP623,1,FALSE)),0,AVERAGEIF(Y623:DP623,$W623,Y621:DP621)))</f>
        <v>0</v>
      </c>
      <c r="X621" s="107"/>
    </row>
    <row r="622" spans="2:27" thickBot="1">
      <c r="B622" s="83"/>
      <c r="C622" s="84"/>
      <c r="D622" s="83"/>
      <c r="E622" s="83"/>
      <c r="F622" s="83"/>
      <c r="G622" s="83"/>
      <c r="H622" s="83"/>
      <c r="I622" s="83"/>
      <c r="J622" s="83"/>
      <c r="K622" s="83"/>
      <c r="L622" s="83"/>
      <c r="M622" s="83"/>
      <c r="N622" s="83"/>
      <c r="O622" s="83"/>
      <c r="P622" s="84"/>
      <c r="Q622" s="217"/>
      <c r="R622" s="91">
        <f t="shared" ref="R622" si="1025">IF(COUNTA(Y620:DP623)=0,0,HLOOKUP(R621,Y621:DP623,2,FALSE))</f>
        <v>0</v>
      </c>
      <c r="S622" s="92">
        <f t="shared" ref="S622" si="1026">IF(COUNTA(Y620:DP623)=0,0,HLOOKUP(S620,Y620:DP623,3,FALSE))</f>
        <v>0</v>
      </c>
      <c r="T622" s="93"/>
      <c r="U622" s="94">
        <f t="array" ref="U622">IF(COUNTA(Y620:DP623)=0,0,IF(ISERROR(HLOOKUP(U623,Y623:DP623,1,FALSE)),0,INDEX(Y622:DP622,MATCH(U621&amp;U623,Y621:DP621&amp;Y623:DP623,0))))</f>
        <v>0</v>
      </c>
      <c r="V622" s="94">
        <f t="array" ref="V622">IF(COUNTA(Y620:DP623)=0,0,IF(ISERROR(HLOOKUP(V623,Y623:DP623,1,FALSE)),0,INDEX(Y622:DP622,MATCH(V621&amp;V623,Y621:DP621&amp;Y623:DP623,0))))</f>
        <v>0</v>
      </c>
      <c r="W622" s="95"/>
      <c r="X622" s="108"/>
    </row>
    <row r="623" spans="2:27" ht="13.9" thickBot="1">
      <c r="B623" s="96"/>
      <c r="C623" s="97"/>
      <c r="D623" s="96"/>
      <c r="E623" s="96"/>
      <c r="F623" s="96"/>
      <c r="G623" s="96"/>
      <c r="H623" s="96"/>
      <c r="I623" s="96"/>
      <c r="J623" s="96"/>
      <c r="K623" s="96"/>
      <c r="L623" s="96"/>
      <c r="M623" s="96"/>
      <c r="N623" s="96"/>
      <c r="O623" s="96"/>
      <c r="P623" s="97"/>
      <c r="Q623" s="218"/>
      <c r="R623" s="98" t="str">
        <f t="shared" ref="R623" si="1027">IF(COUNTA(Y620:DP623)=0,"none",HLOOKUP(R621,Y621:DP623,3,FALSE))</f>
        <v>none</v>
      </c>
      <c r="S623" s="99" t="str">
        <f t="shared" ref="S623" si="1028">IF(COUNTA(Y620:DP623)=0,"none",HLOOKUP(S620,Y620:DP623,4,FALSE))</f>
        <v>none</v>
      </c>
      <c r="T623" s="100"/>
      <c r="U623" s="100" t="str">
        <f t="array" ref="U623">IF(COUNTA(Y620:DP623)=0,"none",IF($U$2="WAHR",$W$3,Abfrage!$F$4))</f>
        <v>none</v>
      </c>
      <c r="V623" s="100" t="str">
        <f t="array" ref="V623">IF(COUNTA(Y620:DP623)=0,"none",IF($U$2="WAHR",$W$3,Abfrage!$F$4))</f>
        <v>none</v>
      </c>
      <c r="W623" s="100" t="str">
        <f t="array" ref="W623">IF(COUNTA(Y620:DP623)=0,"none",IF($U$2="WAHR",$W$3,Abfrage!$F$4))</f>
        <v>none</v>
      </c>
      <c r="X623" s="109"/>
    </row>
    <row r="624" spans="2:27" thickBot="1">
      <c r="B624" s="75" t="s">
        <v>496</v>
      </c>
      <c r="C624" s="76">
        <v>1000027466</v>
      </c>
      <c r="D624" s="75" t="s">
        <v>169</v>
      </c>
      <c r="E624" s="75" t="s">
        <v>125</v>
      </c>
      <c r="F624" s="75" t="s">
        <v>371</v>
      </c>
      <c r="G624" s="75" t="s">
        <v>371</v>
      </c>
      <c r="H624" s="75" t="s">
        <v>497</v>
      </c>
      <c r="I624" s="75" t="s">
        <v>48</v>
      </c>
      <c r="J624" s="75" t="s">
        <v>498</v>
      </c>
      <c r="K624" s="75" t="s">
        <v>306</v>
      </c>
      <c r="L624" s="75" t="s">
        <v>306</v>
      </c>
      <c r="M624" s="75" t="s">
        <v>306</v>
      </c>
      <c r="N624" s="75" t="s">
        <v>306</v>
      </c>
      <c r="O624" s="75" t="s">
        <v>315</v>
      </c>
      <c r="P624" s="76" t="s">
        <v>306</v>
      </c>
      <c r="Q624" s="216"/>
      <c r="R624" s="77">
        <f t="shared" ref="R624" si="1029">IF(COUNTA(Y624:DP627)=0,"01.01.1900",INDEX(Y624:DP624,MATCH(R625,Y625:DP625,0)))</f>
        <v>44537</v>
      </c>
      <c r="S624" s="78">
        <f t="shared" ref="S624" si="1030">IF(COUNTA(Y624:DP627)=0,"01.01.1900",MAX(Y624:DP624))</f>
        <v>44537</v>
      </c>
      <c r="T624" s="79"/>
      <c r="U624" s="80" t="str">
        <f t="array" ref="U624">IF(COUNTA(Y624:DP627)=0,"01.01.1900",IF(ISERROR(HLOOKUP(U627,Y627:DP627,1,FALSE)),"01.01.1900",INDEX(Y624:DP624,MATCH(U625&amp;U627,Y625:DP625&amp;Y627:DP627,0))))</f>
        <v>01.01.1900</v>
      </c>
      <c r="V624" s="81">
        <f t="shared" ref="V624" si="1031">IF(COUNTA(Y624:DP627)=0,"01.01.1900",_xlfn.MAXIFS(Y624:DP624,Y627:DP627,V627))</f>
        <v>0</v>
      </c>
      <c r="W624" s="82"/>
      <c r="X624" s="106"/>
      <c r="Y624" s="141">
        <v>44537</v>
      </c>
    </row>
    <row r="625" spans="2:26" thickBot="1">
      <c r="B625" s="83"/>
      <c r="C625" s="84"/>
      <c r="D625" s="83"/>
      <c r="E625" s="83"/>
      <c r="F625" s="83"/>
      <c r="G625" s="83"/>
      <c r="H625" s="83"/>
      <c r="I625" s="83"/>
      <c r="J625" s="83"/>
      <c r="K625" s="83"/>
      <c r="L625" s="83"/>
      <c r="M625" s="83"/>
      <c r="N625" s="83"/>
      <c r="O625" s="83"/>
      <c r="P625" s="84"/>
      <c r="Q625" s="217"/>
      <c r="R625" s="85">
        <f t="shared" ref="R625" si="1032">IF(COUNTA(Y624:DP627)=0,0,MIN(Y625:DP625))</f>
        <v>0.9</v>
      </c>
      <c r="S625" s="86">
        <f t="shared" ref="S625" si="1033">IF(COUNTA(Y624:DP627)=0,0,HLOOKUP(S624,Y624:DP627,2,FALSE))</f>
        <v>0.9</v>
      </c>
      <c r="T625" s="87">
        <f t="shared" ref="T625" si="1034">IF(COUNTA(Y624:DP627)=0,0,AVERAGE(Y625:DP625))</f>
        <v>0.9</v>
      </c>
      <c r="U625" s="88">
        <f t="shared" ref="U625" si="1035">IF(COUNTA(Y624:DP627)=0,0,_xlfn.MINIFS(Y625:DP625,Y627:DP627,U627))</f>
        <v>0</v>
      </c>
      <c r="V625" s="89">
        <f t="array" ref="V625">IF(COUNTA(Y624:DP627)=0,0,IF(ISERROR(HLOOKUP(V627,Y627:DP627,1,FALSE)),0,INDEX(Y625:DP625,MATCH(V624&amp;V627,Y624:DP624&amp;Y627:DP627,0))))</f>
        <v>0</v>
      </c>
      <c r="W625" s="90">
        <f t="array" ref="W625">IF(COUNTA(Y624:DP627)=0,0,IF(ISERROR(HLOOKUP(W627,Y627:DP627,1,FALSE)),0,AVERAGEIF(Y627:DP627,$W627,Y625:DP625)))</f>
        <v>0</v>
      </c>
      <c r="X625" s="107"/>
      <c r="Y625" s="142">
        <v>0.9</v>
      </c>
    </row>
    <row r="626" spans="2:26" thickBot="1">
      <c r="B626" s="83"/>
      <c r="C626" s="84"/>
      <c r="D626" s="83"/>
      <c r="E626" s="83"/>
      <c r="F626" s="83"/>
      <c r="G626" s="83"/>
      <c r="H626" s="83"/>
      <c r="I626" s="83"/>
      <c r="J626" s="83"/>
      <c r="K626" s="83"/>
      <c r="L626" s="83"/>
      <c r="M626" s="83"/>
      <c r="N626" s="83"/>
      <c r="O626" s="83"/>
      <c r="P626" s="84"/>
      <c r="Q626" s="217"/>
      <c r="R626" s="91">
        <f t="shared" ref="R626" si="1036">IF(COUNTA(Y624:DP627)=0,0,HLOOKUP(R625,Y625:DP627,2,FALSE))</f>
        <v>0</v>
      </c>
      <c r="S626" s="92">
        <f t="shared" ref="S626" si="1037">IF(COUNTA(Y624:DP627)=0,0,HLOOKUP(S624,Y624:DP627,3,FALSE))</f>
        <v>0</v>
      </c>
      <c r="T626" s="93"/>
      <c r="U626" s="94">
        <f t="array" ref="U626">IF(COUNTA(Y624:DP627)=0,0,IF(ISERROR(HLOOKUP(U627,Y627:DP627,1,FALSE)),0,INDEX(Y626:DP626,MATCH(U625&amp;U627,Y625:DP625&amp;Y627:DP627,0))))</f>
        <v>0</v>
      </c>
      <c r="V626" s="94">
        <f t="array" ref="V626">IF(COUNTA(Y624:DP627)=0,0,IF(ISERROR(HLOOKUP(V627,Y627:DP627,1,FALSE)),0,INDEX(Y626:DP626,MATCH(V625&amp;V627,Y625:DP625&amp;Y627:DP627,0))))</f>
        <v>0</v>
      </c>
      <c r="W626" s="95"/>
      <c r="X626" s="108"/>
      <c r="Y626" s="143">
        <v>0</v>
      </c>
    </row>
    <row r="627" spans="2:26" ht="13.9" thickBot="1">
      <c r="B627" s="96"/>
      <c r="C627" s="97"/>
      <c r="D627" s="96"/>
      <c r="E627" s="96"/>
      <c r="F627" s="96"/>
      <c r="G627" s="96"/>
      <c r="H627" s="96"/>
      <c r="I627" s="96"/>
      <c r="J627" s="96"/>
      <c r="K627" s="96"/>
      <c r="L627" s="96"/>
      <c r="M627" s="96"/>
      <c r="N627" s="96"/>
      <c r="O627" s="96"/>
      <c r="P627" s="97"/>
      <c r="Q627" s="218"/>
      <c r="R627" s="98" t="str">
        <f t="shared" ref="R627" si="1038">IF(COUNTA(Y624:DP627)=0,"none",HLOOKUP(R625,Y625:DP627,3,FALSE))</f>
        <v>AQ</v>
      </c>
      <c r="S627" s="99" t="str">
        <f t="shared" ref="S627" si="1039">IF(COUNTA(Y624:DP627)=0,"none",HLOOKUP(S624,Y624:DP627,4,FALSE))</f>
        <v>AQ</v>
      </c>
      <c r="T627" s="100"/>
      <c r="U627" s="100">
        <f t="array" ref="U627">IF(COUNTA(Y624:DP627)=0,"none",IF($U$2="WAHR",$W$3,Abfrage!$F$4))</f>
        <v>0</v>
      </c>
      <c r="V627" s="100">
        <f t="array" ref="V627">IF(COUNTA(Y624:DP627)=0,"none",IF($U$2="WAHR",$W$3,Abfrage!$F$4))</f>
        <v>0</v>
      </c>
      <c r="W627" s="100">
        <f t="array" ref="W627">IF(COUNTA(Y624:DP627)=0,"none",IF($U$2="WAHR",$W$3,Abfrage!$F$4))</f>
        <v>0</v>
      </c>
      <c r="X627" s="109"/>
      <c r="Y627" s="144" t="s">
        <v>499</v>
      </c>
    </row>
    <row r="628" spans="2:26" thickBot="1">
      <c r="B628" s="75" t="s">
        <v>500</v>
      </c>
      <c r="C628" s="76">
        <v>1000034225</v>
      </c>
      <c r="D628" s="75" t="s">
        <v>169</v>
      </c>
      <c r="E628" s="75" t="s">
        <v>125</v>
      </c>
      <c r="F628" s="75" t="s">
        <v>501</v>
      </c>
      <c r="G628" s="75" t="s">
        <v>501</v>
      </c>
      <c r="H628" s="75" t="e">
        <v>#N/A</v>
      </c>
      <c r="I628" s="75" t="s">
        <v>368</v>
      </c>
      <c r="J628" s="75" t="s">
        <v>502</v>
      </c>
      <c r="K628" s="75" t="s">
        <v>306</v>
      </c>
      <c r="L628" s="75" t="s">
        <v>306</v>
      </c>
      <c r="M628" s="75" t="s">
        <v>306</v>
      </c>
      <c r="N628" s="75" t="s">
        <v>306</v>
      </c>
      <c r="O628" s="75" t="s">
        <v>309</v>
      </c>
      <c r="P628" s="76" t="s">
        <v>306</v>
      </c>
      <c r="Q628" s="216"/>
      <c r="R628" s="77" t="str">
        <f t="shared" ref="R628" si="1040">IF(COUNTA(Y628:DP631)=0,"01.01.1900",INDEX(Y628:DP628,MATCH(R629,Y629:DP629,0)))</f>
        <v>01.01.1900</v>
      </c>
      <c r="S628" s="78" t="str">
        <f t="shared" ref="S628" si="1041">IF(COUNTA(Y628:DP631)=0,"01.01.1900",MAX(Y628:DP628))</f>
        <v>01.01.1900</v>
      </c>
      <c r="T628" s="79"/>
      <c r="U628" s="80" t="str">
        <f t="array" ref="U628">IF(COUNTA(Y628:DP631)=0,"01.01.1900",IF(ISERROR(HLOOKUP(U631,Y631:DP631,1,FALSE)),"01.01.1900",INDEX(Y628:DP628,MATCH(U629&amp;U631,Y629:DP629&amp;Y631:DP631,0))))</f>
        <v>01.01.1900</v>
      </c>
      <c r="V628" s="81" t="str">
        <f t="shared" ref="V628" si="1042">IF(COUNTA(Y628:DP631)=0,"01.01.1900",_xlfn.MAXIFS(Y628:DP628,Y631:DP631,V631))</f>
        <v>01.01.1900</v>
      </c>
      <c r="W628" s="82"/>
      <c r="X628" s="106"/>
    </row>
    <row r="629" spans="2:26" thickBot="1">
      <c r="B629" s="83"/>
      <c r="C629" s="84"/>
      <c r="D629" s="83"/>
      <c r="E629" s="83"/>
      <c r="F629" s="83"/>
      <c r="G629" s="83"/>
      <c r="H629" s="83"/>
      <c r="I629" s="83"/>
      <c r="J629" s="83"/>
      <c r="K629" s="83"/>
      <c r="L629" s="83"/>
      <c r="M629" s="83"/>
      <c r="N629" s="83"/>
      <c r="O629" s="83"/>
      <c r="P629" s="84"/>
      <c r="Q629" s="217"/>
      <c r="R629" s="85">
        <f t="shared" ref="R629" si="1043">IF(COUNTA(Y628:DP631)=0,0,MIN(Y629:DP629))</f>
        <v>0</v>
      </c>
      <c r="S629" s="86">
        <f t="shared" ref="S629" si="1044">IF(COUNTA(Y628:DP631)=0,0,HLOOKUP(S628,Y628:DP631,2,FALSE))</f>
        <v>0</v>
      </c>
      <c r="T629" s="87">
        <f t="shared" ref="T629" si="1045">IF(COUNTA(Y628:DP631)=0,0,AVERAGE(Y629:DP629))</f>
        <v>0</v>
      </c>
      <c r="U629" s="88">
        <f t="shared" ref="U629" si="1046">IF(COUNTA(Y628:DP631)=0,0,_xlfn.MINIFS(Y629:DP629,Y631:DP631,U631))</f>
        <v>0</v>
      </c>
      <c r="V629" s="89">
        <f t="array" ref="V629">IF(COUNTA(Y628:DP631)=0,0,IF(ISERROR(HLOOKUP(V631,Y631:DP631,1,FALSE)),0,INDEX(Y629:DP629,MATCH(V628&amp;V631,Y628:DP628&amp;Y631:DP631,0))))</f>
        <v>0</v>
      </c>
      <c r="W629" s="90">
        <f t="array" ref="W629">IF(COUNTA(Y628:DP631)=0,0,IF(ISERROR(HLOOKUP(W631,Y631:DP631,1,FALSE)),0,AVERAGEIF(Y631:DP631,$W631,Y629:DP629)))</f>
        <v>0</v>
      </c>
      <c r="X629" s="107"/>
    </row>
    <row r="630" spans="2:26" thickBot="1">
      <c r="B630" s="83"/>
      <c r="C630" s="84"/>
      <c r="D630" s="83"/>
      <c r="E630" s="83"/>
      <c r="F630" s="83"/>
      <c r="G630" s="83"/>
      <c r="H630" s="83"/>
      <c r="I630" s="83"/>
      <c r="J630" s="83"/>
      <c r="K630" s="83"/>
      <c r="L630" s="83"/>
      <c r="M630" s="83"/>
      <c r="N630" s="83"/>
      <c r="O630" s="83"/>
      <c r="P630" s="84"/>
      <c r="Q630" s="217"/>
      <c r="R630" s="91">
        <f t="shared" ref="R630" si="1047">IF(COUNTA(Y628:DP631)=0,0,HLOOKUP(R629,Y629:DP631,2,FALSE))</f>
        <v>0</v>
      </c>
      <c r="S630" s="92">
        <f t="shared" ref="S630" si="1048">IF(COUNTA(Y628:DP631)=0,0,HLOOKUP(S628,Y628:DP631,3,FALSE))</f>
        <v>0</v>
      </c>
      <c r="T630" s="93"/>
      <c r="U630" s="94">
        <f t="array" ref="U630">IF(COUNTA(Y628:DP631)=0,0,IF(ISERROR(HLOOKUP(U631,Y631:DP631,1,FALSE)),0,INDEX(Y630:DP630,MATCH(U629&amp;U631,Y629:DP629&amp;Y631:DP631,0))))</f>
        <v>0</v>
      </c>
      <c r="V630" s="94">
        <f t="array" ref="V630">IF(COUNTA(Y628:DP631)=0,0,IF(ISERROR(HLOOKUP(V631,Y631:DP631,1,FALSE)),0,INDEX(Y630:DP630,MATCH(V629&amp;V631,Y629:DP629&amp;Y631:DP631,0))))</f>
        <v>0</v>
      </c>
      <c r="W630" s="95"/>
      <c r="X630" s="108"/>
    </row>
    <row r="631" spans="2:26" ht="13.9" thickBot="1">
      <c r="B631" s="96"/>
      <c r="C631" s="97"/>
      <c r="D631" s="96"/>
      <c r="E631" s="96"/>
      <c r="F631" s="96"/>
      <c r="G631" s="96"/>
      <c r="H631" s="96"/>
      <c r="I631" s="96"/>
      <c r="J631" s="96"/>
      <c r="K631" s="96"/>
      <c r="L631" s="96"/>
      <c r="M631" s="96"/>
      <c r="N631" s="96"/>
      <c r="O631" s="96"/>
      <c r="P631" s="97"/>
      <c r="Q631" s="218"/>
      <c r="R631" s="98" t="str">
        <f t="shared" ref="R631" si="1049">IF(COUNTA(Y628:DP631)=0,"none",HLOOKUP(R629,Y629:DP631,3,FALSE))</f>
        <v>none</v>
      </c>
      <c r="S631" s="99" t="str">
        <f t="shared" ref="S631" si="1050">IF(COUNTA(Y628:DP631)=0,"none",HLOOKUP(S628,Y628:DP631,4,FALSE))</f>
        <v>none</v>
      </c>
      <c r="T631" s="100"/>
      <c r="U631" s="100" t="str">
        <f t="array" ref="U631">IF(COUNTA(Y628:DP631)=0,"none",IF($U$2="WAHR",$W$3,Abfrage!$F$4))</f>
        <v>none</v>
      </c>
      <c r="V631" s="100" t="str">
        <f t="array" ref="V631">IF(COUNTA(Y628:DP631)=0,"none",IF($U$2="WAHR",$W$3,Abfrage!$F$4))</f>
        <v>none</v>
      </c>
      <c r="W631" s="100" t="str">
        <f t="array" ref="W631">IF(COUNTA(Y628:DP631)=0,"none",IF($U$2="WAHR",$W$3,Abfrage!$F$4))</f>
        <v>none</v>
      </c>
      <c r="X631" s="109"/>
    </row>
    <row r="632" spans="2:26" thickBot="1">
      <c r="B632" s="75" t="s">
        <v>503</v>
      </c>
      <c r="C632" s="76">
        <v>1000050027</v>
      </c>
      <c r="D632" s="75" t="s">
        <v>95</v>
      </c>
      <c r="E632" s="75" t="s">
        <v>148</v>
      </c>
      <c r="F632" s="75" t="s">
        <v>341</v>
      </c>
      <c r="G632" s="75" t="s">
        <v>341</v>
      </c>
      <c r="H632" s="75" t="s">
        <v>334</v>
      </c>
      <c r="I632" s="75" t="s">
        <v>504</v>
      </c>
      <c r="J632" s="75" t="s">
        <v>505</v>
      </c>
      <c r="K632" s="75" t="s">
        <v>331</v>
      </c>
      <c r="L632" s="75" t="s">
        <v>327</v>
      </c>
      <c r="M632" s="75" t="s">
        <v>306</v>
      </c>
      <c r="N632" s="75" t="s">
        <v>306</v>
      </c>
      <c r="O632" s="75" t="s">
        <v>306</v>
      </c>
      <c r="P632" s="76" t="s">
        <v>506</v>
      </c>
      <c r="Q632" s="216"/>
      <c r="R632" s="77">
        <f t="shared" ref="R632" si="1051">IF(COUNTA(Y632:DP635)=0,"01.01.1900",INDEX(Y632:DP632,MATCH(R633,Y633:DP633,0)))</f>
        <v>44960</v>
      </c>
      <c r="S632" s="78">
        <f t="shared" ref="S632" si="1052">IF(COUNTA(Y632:DP635)=0,"01.01.1900",MAX(Y632:DP632))</f>
        <v>44960</v>
      </c>
      <c r="T632" s="79"/>
      <c r="U632" s="80" t="str">
        <f t="array" ref="U632">IF(COUNTA(Y632:DP635)=0,"01.01.1900",IF(ISERROR(HLOOKUP(U635,Y635:DP635,1,FALSE)),"01.01.1900",INDEX(Y632:DP632,MATCH(U633&amp;U635,Y633:DP633&amp;Y635:DP635,0))))</f>
        <v>01.01.1900</v>
      </c>
      <c r="V632" s="81">
        <f t="shared" ref="V632" si="1053">IF(COUNTA(Y632:DP635)=0,"01.01.1900",_xlfn.MAXIFS(Y632:DP632,Y635:DP635,V635))</f>
        <v>0</v>
      </c>
      <c r="W632" s="82"/>
      <c r="X632" s="106"/>
      <c r="Y632" s="141">
        <v>44960</v>
      </c>
      <c r="Z632" s="141">
        <v>44960</v>
      </c>
    </row>
    <row r="633" spans="2:26" thickBot="1">
      <c r="B633" s="83"/>
      <c r="C633" s="84"/>
      <c r="D633" s="83"/>
      <c r="E633" s="83"/>
      <c r="F633" s="83"/>
      <c r="G633" s="83"/>
      <c r="H633" s="83"/>
      <c r="I633" s="83"/>
      <c r="J633" s="83"/>
      <c r="K633" s="83"/>
      <c r="L633" s="83"/>
      <c r="M633" s="83"/>
      <c r="N633" s="83"/>
      <c r="O633" s="83"/>
      <c r="P633" s="84"/>
      <c r="Q633" s="217"/>
      <c r="R633" s="85">
        <f t="shared" ref="R633" si="1054">IF(COUNTA(Y632:DP635)=0,0,MIN(Y633:DP633))</f>
        <v>0.14000000000000001</v>
      </c>
      <c r="S633" s="86">
        <f t="shared" ref="S633" si="1055">IF(COUNTA(Y632:DP635)=0,0,HLOOKUP(S632,Y632:DP635,2,FALSE))</f>
        <v>0.14000000000000001</v>
      </c>
      <c r="T633" s="87">
        <f t="shared" ref="T633" si="1056">IF(COUNTA(Y632:DP635)=0,0,AVERAGE(Y633:DP633))</f>
        <v>0.14000000000000001</v>
      </c>
      <c r="U633" s="88">
        <f t="shared" ref="U633" si="1057">IF(COUNTA(Y632:DP635)=0,0,_xlfn.MINIFS(Y633:DP633,Y635:DP635,U635))</f>
        <v>0</v>
      </c>
      <c r="V633" s="89">
        <f t="array" ref="V633">IF(COUNTA(Y632:DP635)=0,0,IF(ISERROR(HLOOKUP(V635,Y635:DP635,1,FALSE)),0,INDEX(Y633:DP633,MATCH(V632&amp;V635,Y632:DP632&amp;Y635:DP635,0))))</f>
        <v>0</v>
      </c>
      <c r="W633" s="90">
        <f t="array" ref="W633">IF(COUNTA(Y632:DP635)=0,0,IF(ISERROR(HLOOKUP(W635,Y635:DP635,1,FALSE)),0,AVERAGEIF(Y635:DP635,$W635,Y633:DP633)))</f>
        <v>0</v>
      </c>
      <c r="X633" s="107"/>
      <c r="Y633" s="142">
        <v>0.14000000000000001</v>
      </c>
      <c r="Z633" s="142">
        <v>0.14000000000000001</v>
      </c>
    </row>
    <row r="634" spans="2:26" thickBot="1">
      <c r="B634" s="83"/>
      <c r="C634" s="84"/>
      <c r="D634" s="83"/>
      <c r="E634" s="83"/>
      <c r="F634" s="83"/>
      <c r="G634" s="83"/>
      <c r="H634" s="83"/>
      <c r="I634" s="83"/>
      <c r="J634" s="83"/>
      <c r="K634" s="83"/>
      <c r="L634" s="83"/>
      <c r="M634" s="83"/>
      <c r="N634" s="83"/>
      <c r="O634" s="83"/>
      <c r="P634" s="84"/>
      <c r="Q634" s="217"/>
      <c r="R634" s="91">
        <f t="shared" ref="R634" si="1058">IF(COUNTA(Y632:DP635)=0,0,HLOOKUP(R633,Y633:DP635,2,FALSE))</f>
        <v>1000</v>
      </c>
      <c r="S634" s="92">
        <f t="shared" ref="S634" si="1059">IF(COUNTA(Y632:DP635)=0,0,HLOOKUP(S632,Y632:DP635,3,FALSE))</f>
        <v>1000</v>
      </c>
      <c r="T634" s="93"/>
      <c r="U634" s="94">
        <f t="array" ref="U634">IF(COUNTA(Y632:DP635)=0,0,IF(ISERROR(HLOOKUP(U635,Y635:DP635,1,FALSE)),0,INDEX(Y634:DP634,MATCH(U633&amp;U635,Y633:DP633&amp;Y635:DP635,0))))</f>
        <v>0</v>
      </c>
      <c r="V634" s="94">
        <f t="array" ref="V634">IF(COUNTA(Y632:DP635)=0,0,IF(ISERROR(HLOOKUP(V635,Y635:DP635,1,FALSE)),0,INDEX(Y634:DP634,MATCH(V633&amp;V635,Y633:DP633&amp;Y635:DP635,0))))</f>
        <v>0</v>
      </c>
      <c r="W634" s="95"/>
      <c r="X634" s="108"/>
      <c r="Y634" s="143">
        <v>1000</v>
      </c>
      <c r="Z634" s="143">
        <v>1000</v>
      </c>
    </row>
    <row r="635" spans="2:26" ht="13.9" thickBot="1">
      <c r="B635" s="96"/>
      <c r="C635" s="97"/>
      <c r="D635" s="96"/>
      <c r="E635" s="96"/>
      <c r="F635" s="96"/>
      <c r="G635" s="96"/>
      <c r="H635" s="96"/>
      <c r="I635" s="96"/>
      <c r="J635" s="96"/>
      <c r="K635" s="96"/>
      <c r="L635" s="96"/>
      <c r="M635" s="96"/>
      <c r="N635" s="96"/>
      <c r="O635" s="96"/>
      <c r="P635" s="97"/>
      <c r="Q635" s="218"/>
      <c r="R635" s="98" t="str">
        <f t="shared" ref="R635" si="1060">IF(COUNTA(Y632:DP635)=0,"none",HLOOKUP(R633,Y633:DP635,3,FALSE))</f>
        <v>Preis ECI</v>
      </c>
      <c r="S635" s="99" t="str">
        <f t="shared" ref="S635" si="1061">IF(COUNTA(Y632:DP635)=0,"none",HLOOKUP(S632,Y632:DP635,4,FALSE))</f>
        <v>Preis ECI</v>
      </c>
      <c r="T635" s="100"/>
      <c r="U635" s="100">
        <f t="array" ref="U635">IF(COUNTA(Y632:DP635)=0,"none",IF($U$2="WAHR",$W$3,Abfrage!$F$4))</f>
        <v>0</v>
      </c>
      <c r="V635" s="100">
        <f t="array" ref="V635">IF(COUNTA(Y632:DP635)=0,"none",IF($U$2="WAHR",$W$3,Abfrage!$F$4))</f>
        <v>0</v>
      </c>
      <c r="W635" s="100">
        <f t="array" ref="W635">IF(COUNTA(Y632:DP635)=0,"none",IF($U$2="WAHR",$W$3,Abfrage!$F$4))</f>
        <v>0</v>
      </c>
      <c r="X635" s="109"/>
      <c r="Y635" s="144" t="s">
        <v>507</v>
      </c>
      <c r="Z635" s="144" t="s">
        <v>508</v>
      </c>
    </row>
    <row r="636" spans="2:26" thickBot="1">
      <c r="B636" s="75" t="s">
        <v>509</v>
      </c>
      <c r="C636" s="76">
        <v>1000050028</v>
      </c>
      <c r="D636" s="75" t="s">
        <v>95</v>
      </c>
      <c r="E636" s="75" t="s">
        <v>148</v>
      </c>
      <c r="F636" s="75" t="s">
        <v>341</v>
      </c>
      <c r="G636" s="75" t="s">
        <v>341</v>
      </c>
      <c r="H636" s="75" t="s">
        <v>334</v>
      </c>
      <c r="I636" s="75" t="s">
        <v>504</v>
      </c>
      <c r="J636" s="75" t="s">
        <v>510</v>
      </c>
      <c r="K636" s="75" t="s">
        <v>331</v>
      </c>
      <c r="L636" s="75" t="s">
        <v>327</v>
      </c>
      <c r="M636" s="75" t="s">
        <v>313</v>
      </c>
      <c r="N636" s="75" t="s">
        <v>327</v>
      </c>
      <c r="O636" s="75" t="s">
        <v>306</v>
      </c>
      <c r="P636" s="76" t="s">
        <v>506</v>
      </c>
      <c r="Q636" s="216"/>
      <c r="R636" s="77">
        <f t="shared" ref="R636" si="1062">IF(COUNTA(Y636:DP639)=0,"01.01.1900",INDEX(Y636:DP636,MATCH(R637,Y637:DP637,0)))</f>
        <v>45849</v>
      </c>
      <c r="S636" s="78">
        <f t="shared" ref="S636" si="1063">IF(COUNTA(Y636:DP639)=0,"01.01.1900",MAX(Y636:DP636))</f>
        <v>45849</v>
      </c>
      <c r="T636" s="79"/>
      <c r="U636" s="80" t="str">
        <f t="array" ref="U636">IF(COUNTA(Y636:DP639)=0,"01.01.1900",IF(ISERROR(HLOOKUP(U639,Y639:DP639,1,FALSE)),"01.01.1900",INDEX(Y636:DP636,MATCH(U637&amp;U639,Y637:DP637&amp;Y639:DP639,0))))</f>
        <v>01.01.1900</v>
      </c>
      <c r="V636" s="81">
        <f t="shared" ref="V636" si="1064">IF(COUNTA(Y636:DP639)=0,"01.01.1900",_xlfn.MAXIFS(Y636:DP636,Y639:DP639,V639))</f>
        <v>0</v>
      </c>
      <c r="W636" s="82"/>
      <c r="X636" s="106"/>
      <c r="Y636" s="141">
        <v>45849</v>
      </c>
    </row>
    <row r="637" spans="2:26" thickBot="1">
      <c r="B637" s="83"/>
      <c r="C637" s="84"/>
      <c r="D637" s="83"/>
      <c r="E637" s="83"/>
      <c r="F637" s="83"/>
      <c r="G637" s="83"/>
      <c r="H637" s="83"/>
      <c r="I637" s="83"/>
      <c r="J637" s="83"/>
      <c r="K637" s="83"/>
      <c r="L637" s="83"/>
      <c r="M637" s="83"/>
      <c r="N637" s="83"/>
      <c r="O637" s="83"/>
      <c r="P637" s="84"/>
      <c r="Q637" s="217"/>
      <c r="R637" s="85">
        <f t="shared" ref="R637" si="1065">IF(COUNTA(Y636:DP639)=0,0,MIN(Y637:DP637))</f>
        <v>5.5730000000000002E-2</v>
      </c>
      <c r="S637" s="86">
        <f t="shared" ref="S637" si="1066">IF(COUNTA(Y636:DP639)=0,0,HLOOKUP(S636,Y636:DP639,2,FALSE))</f>
        <v>5.5730000000000002E-2</v>
      </c>
      <c r="T637" s="87">
        <f t="shared" ref="T637" si="1067">IF(COUNTA(Y636:DP639)=0,0,AVERAGE(Y637:DP637))</f>
        <v>5.5730000000000002E-2</v>
      </c>
      <c r="U637" s="88">
        <f t="shared" ref="U637" si="1068">IF(COUNTA(Y636:DP639)=0,0,_xlfn.MINIFS(Y637:DP637,Y639:DP639,U639))</f>
        <v>0</v>
      </c>
      <c r="V637" s="89">
        <f t="array" ref="V637">IF(COUNTA(Y636:DP639)=0,0,IF(ISERROR(HLOOKUP(V639,Y639:DP639,1,FALSE)),0,INDEX(Y637:DP637,MATCH(V636&amp;V639,Y636:DP636&amp;Y639:DP639,0))))</f>
        <v>0</v>
      </c>
      <c r="W637" s="90">
        <f t="array" ref="W637">IF(COUNTA(Y636:DP639)=0,0,IF(ISERROR(HLOOKUP(W639,Y639:DP639,1,FALSE)),0,AVERAGEIF(Y639:DP639,$W639,Y637:DP637)))</f>
        <v>0</v>
      </c>
      <c r="X637" s="107"/>
      <c r="Y637" s="142">
        <v>5.5730000000000002E-2</v>
      </c>
    </row>
    <row r="638" spans="2:26" thickBot="1">
      <c r="B638" s="83"/>
      <c r="C638" s="84"/>
      <c r="D638" s="83"/>
      <c r="E638" s="83"/>
      <c r="F638" s="83"/>
      <c r="G638" s="83"/>
      <c r="H638" s="83"/>
      <c r="I638" s="83"/>
      <c r="J638" s="83"/>
      <c r="K638" s="83"/>
      <c r="L638" s="83"/>
      <c r="M638" s="83"/>
      <c r="N638" s="83"/>
      <c r="O638" s="83"/>
      <c r="P638" s="84"/>
      <c r="Q638" s="217"/>
      <c r="R638" s="91">
        <f t="shared" ref="R638" si="1069">IF(COUNTA(Y636:DP639)=0,0,HLOOKUP(R637,Y637:DP639,2,FALSE))</f>
        <v>1000</v>
      </c>
      <c r="S638" s="92">
        <f t="shared" ref="S638" si="1070">IF(COUNTA(Y636:DP639)=0,0,HLOOKUP(S636,Y636:DP639,3,FALSE))</f>
        <v>1000</v>
      </c>
      <c r="T638" s="93"/>
      <c r="U638" s="94">
        <f t="array" ref="U638">IF(COUNTA(Y636:DP639)=0,0,IF(ISERROR(HLOOKUP(U639,Y639:DP639,1,FALSE)),0,INDEX(Y638:DP638,MATCH(U637&amp;U639,Y637:DP637&amp;Y639:DP639,0))))</f>
        <v>0</v>
      </c>
      <c r="V638" s="94">
        <f t="array" ref="V638">IF(COUNTA(Y636:DP639)=0,0,IF(ISERROR(HLOOKUP(V639,Y639:DP639,1,FALSE)),0,INDEX(Y638:DP638,MATCH(V637&amp;V639,Y637:DP637&amp;Y639:DP639,0))))</f>
        <v>0</v>
      </c>
      <c r="W638" s="95"/>
      <c r="X638" s="108"/>
      <c r="Y638" s="143">
        <v>1000</v>
      </c>
    </row>
    <row r="639" spans="2:26" ht="13.9" thickBot="1">
      <c r="B639" s="96"/>
      <c r="C639" s="97"/>
      <c r="D639" s="96"/>
      <c r="E639" s="96"/>
      <c r="F639" s="96"/>
      <c r="G639" s="96"/>
      <c r="H639" s="96"/>
      <c r="I639" s="96"/>
      <c r="J639" s="96"/>
      <c r="K639" s="96"/>
      <c r="L639" s="96"/>
      <c r="M639" s="96"/>
      <c r="N639" s="96"/>
      <c r="O639" s="96"/>
      <c r="P639" s="97"/>
      <c r="Q639" s="218"/>
      <c r="R639" s="98" t="str">
        <f t="shared" ref="R639" si="1071">IF(COUNTA(Y636:DP639)=0,"none",HLOOKUP(R637,Y637:DP639,3,FALSE))</f>
        <v>www (-15%)</v>
      </c>
      <c r="S639" s="99" t="str">
        <f t="shared" ref="S639" si="1072">IF(COUNTA(Y636:DP639)=0,"none",HLOOKUP(S636,Y636:DP639,4,FALSE))</f>
        <v>www (-15%)</v>
      </c>
      <c r="T639" s="100"/>
      <c r="U639" s="100">
        <f t="array" ref="U639">IF(COUNTA(Y636:DP639)=0,"none",IF($U$2="WAHR",$W$3,Abfrage!$F$4))</f>
        <v>0</v>
      </c>
      <c r="V639" s="100">
        <f t="array" ref="V639">IF(COUNTA(Y636:DP639)=0,"none",IF($U$2="WAHR",$W$3,Abfrage!$F$4))</f>
        <v>0</v>
      </c>
      <c r="W639" s="100">
        <f t="array" ref="W639">IF(COUNTA(Y636:DP639)=0,"none",IF($U$2="WAHR",$W$3,Abfrage!$F$4))</f>
        <v>0</v>
      </c>
      <c r="X639" s="109"/>
      <c r="Y639" s="144" t="s">
        <v>354</v>
      </c>
    </row>
    <row r="640" spans="2:26" thickBot="1">
      <c r="B640" s="75" t="s">
        <v>511</v>
      </c>
      <c r="C640" s="76">
        <v>1000050434</v>
      </c>
      <c r="D640" s="75" t="s">
        <v>95</v>
      </c>
      <c r="E640" s="75" t="s">
        <v>96</v>
      </c>
      <c r="F640" s="75" t="s">
        <v>426</v>
      </c>
      <c r="G640" s="75" t="s">
        <v>426</v>
      </c>
      <c r="H640" s="75" t="e">
        <v>#N/A</v>
      </c>
      <c r="I640" s="75" t="s">
        <v>304</v>
      </c>
      <c r="J640" s="75" t="s">
        <v>512</v>
      </c>
      <c r="K640" s="75" t="s">
        <v>306</v>
      </c>
      <c r="L640" s="75" t="s">
        <v>306</v>
      </c>
      <c r="M640" s="75" t="s">
        <v>313</v>
      </c>
      <c r="N640" s="75" t="s">
        <v>393</v>
      </c>
      <c r="O640" s="75" t="s">
        <v>309</v>
      </c>
      <c r="P640" s="76" t="s">
        <v>513</v>
      </c>
      <c r="Q640" s="216"/>
      <c r="R640" s="77" t="str">
        <f t="shared" ref="R640" si="1073">IF(COUNTA(Y640:DP643)=0,"01.01.1900",INDEX(Y640:DP640,MATCH(R641,Y641:DP641,0)))</f>
        <v>01.01.1900</v>
      </c>
      <c r="S640" s="78" t="str">
        <f t="shared" ref="S640" si="1074">IF(COUNTA(Y640:DP643)=0,"01.01.1900",MAX(Y640:DP640))</f>
        <v>01.01.1900</v>
      </c>
      <c r="T640" s="79"/>
      <c r="U640" s="80" t="str">
        <f t="array" ref="U640">IF(COUNTA(Y640:DP643)=0,"01.01.1900",IF(ISERROR(HLOOKUP(U643,Y643:DP643,1,FALSE)),"01.01.1900",INDEX(Y640:DP640,MATCH(U641&amp;U643,Y641:DP641&amp;Y643:DP643,0))))</f>
        <v>01.01.1900</v>
      </c>
      <c r="V640" s="81" t="str">
        <f t="shared" ref="V640" si="1075">IF(COUNTA(Y640:DP643)=0,"01.01.1900",_xlfn.MAXIFS(Y640:DP640,Y643:DP643,V643))</f>
        <v>01.01.1900</v>
      </c>
      <c r="W640" s="82"/>
      <c r="X640" s="106"/>
    </row>
    <row r="641" spans="2:27" thickBot="1">
      <c r="B641" s="83"/>
      <c r="C641" s="84"/>
      <c r="D641" s="83"/>
      <c r="E641" s="83"/>
      <c r="F641" s="83"/>
      <c r="G641" s="83"/>
      <c r="H641" s="83"/>
      <c r="I641" s="83"/>
      <c r="J641" s="83"/>
      <c r="K641" s="83"/>
      <c r="L641" s="83"/>
      <c r="M641" s="83"/>
      <c r="N641" s="83"/>
      <c r="O641" s="83"/>
      <c r="P641" s="84"/>
      <c r="Q641" s="217"/>
      <c r="R641" s="85">
        <f t="shared" ref="R641" si="1076">IF(COUNTA(Y640:DP643)=0,0,MIN(Y641:DP641))</f>
        <v>0</v>
      </c>
      <c r="S641" s="86">
        <f t="shared" ref="S641" si="1077">IF(COUNTA(Y640:DP643)=0,0,HLOOKUP(S640,Y640:DP643,2,FALSE))</f>
        <v>0</v>
      </c>
      <c r="T641" s="87">
        <f t="shared" ref="T641" si="1078">IF(COUNTA(Y640:DP643)=0,0,AVERAGE(Y641:DP641))</f>
        <v>0</v>
      </c>
      <c r="U641" s="88">
        <f t="shared" ref="U641" si="1079">IF(COUNTA(Y640:DP643)=0,0,_xlfn.MINIFS(Y641:DP641,Y643:DP643,U643))</f>
        <v>0</v>
      </c>
      <c r="V641" s="89">
        <f t="array" ref="V641">IF(COUNTA(Y640:DP643)=0,0,IF(ISERROR(HLOOKUP(V643,Y643:DP643,1,FALSE)),0,INDEX(Y641:DP641,MATCH(V640&amp;V643,Y640:DP640&amp;Y643:DP643,0))))</f>
        <v>0</v>
      </c>
      <c r="W641" s="90">
        <f t="array" ref="W641">IF(COUNTA(Y640:DP643)=0,0,IF(ISERROR(HLOOKUP(W643,Y643:DP643,1,FALSE)),0,AVERAGEIF(Y643:DP643,$W643,Y641:DP641)))</f>
        <v>0</v>
      </c>
      <c r="X641" s="107"/>
    </row>
    <row r="642" spans="2:27" thickBot="1">
      <c r="B642" s="83"/>
      <c r="C642" s="84"/>
      <c r="D642" s="83"/>
      <c r="E642" s="83"/>
      <c r="F642" s="83"/>
      <c r="G642" s="83"/>
      <c r="H642" s="83"/>
      <c r="I642" s="83"/>
      <c r="J642" s="83"/>
      <c r="K642" s="83"/>
      <c r="L642" s="83"/>
      <c r="M642" s="83"/>
      <c r="N642" s="83"/>
      <c r="O642" s="83"/>
      <c r="P642" s="84"/>
      <c r="Q642" s="217"/>
      <c r="R642" s="91">
        <f t="shared" ref="R642" si="1080">IF(COUNTA(Y640:DP643)=0,0,HLOOKUP(R641,Y641:DP643,2,FALSE))</f>
        <v>0</v>
      </c>
      <c r="S642" s="92">
        <f t="shared" ref="S642" si="1081">IF(COUNTA(Y640:DP643)=0,0,HLOOKUP(S640,Y640:DP643,3,FALSE))</f>
        <v>0</v>
      </c>
      <c r="T642" s="93"/>
      <c r="U642" s="94">
        <f t="array" ref="U642">IF(COUNTA(Y640:DP643)=0,0,IF(ISERROR(HLOOKUP(U643,Y643:DP643,1,FALSE)),0,INDEX(Y642:DP642,MATCH(U641&amp;U643,Y641:DP641&amp;Y643:DP643,0))))</f>
        <v>0</v>
      </c>
      <c r="V642" s="94">
        <f t="array" ref="V642">IF(COUNTA(Y640:DP643)=0,0,IF(ISERROR(HLOOKUP(V643,Y643:DP643,1,FALSE)),0,INDEX(Y642:DP642,MATCH(V641&amp;V643,Y641:DP641&amp;Y643:DP643,0))))</f>
        <v>0</v>
      </c>
      <c r="W642" s="95"/>
      <c r="X642" s="108"/>
    </row>
    <row r="643" spans="2:27" ht="13.9" thickBot="1">
      <c r="B643" s="96"/>
      <c r="C643" s="97"/>
      <c r="D643" s="96"/>
      <c r="E643" s="96"/>
      <c r="F643" s="96"/>
      <c r="G643" s="96"/>
      <c r="H643" s="96"/>
      <c r="I643" s="96"/>
      <c r="J643" s="96"/>
      <c r="K643" s="96"/>
      <c r="L643" s="96"/>
      <c r="M643" s="96"/>
      <c r="N643" s="96"/>
      <c r="O643" s="96"/>
      <c r="P643" s="97"/>
      <c r="Q643" s="218"/>
      <c r="R643" s="98" t="str">
        <f t="shared" ref="R643" si="1082">IF(COUNTA(Y640:DP643)=0,"none",HLOOKUP(R641,Y641:DP643,3,FALSE))</f>
        <v>none</v>
      </c>
      <c r="S643" s="99" t="str">
        <f t="shared" ref="S643" si="1083">IF(COUNTA(Y640:DP643)=0,"none",HLOOKUP(S640,Y640:DP643,4,FALSE))</f>
        <v>none</v>
      </c>
      <c r="T643" s="100"/>
      <c r="U643" s="100" t="str">
        <f t="array" ref="U643">IF(COUNTA(Y640:DP643)=0,"none",IF($U$2="WAHR",$W$3,Abfrage!$F$4))</f>
        <v>none</v>
      </c>
      <c r="V643" s="100" t="str">
        <f t="array" ref="V643">IF(COUNTA(Y640:DP643)=0,"none",IF($U$2="WAHR",$W$3,Abfrage!$F$4))</f>
        <v>none</v>
      </c>
      <c r="W643" s="100" t="str">
        <f t="array" ref="W643">IF(COUNTA(Y640:DP643)=0,"none",IF($U$2="WAHR",$W$3,Abfrage!$F$4))</f>
        <v>none</v>
      </c>
      <c r="X643" s="109"/>
    </row>
    <row r="644" spans="2:27" thickBot="1">
      <c r="B644" s="75" t="s">
        <v>514</v>
      </c>
      <c r="C644" s="76"/>
      <c r="D644" s="75" t="s">
        <v>95</v>
      </c>
      <c r="E644" s="75" t="s">
        <v>515</v>
      </c>
      <c r="F644" s="75" t="s">
        <v>306</v>
      </c>
      <c r="G644" s="75" t="s">
        <v>516</v>
      </c>
      <c r="H644" s="75"/>
      <c r="I644" s="75" t="s">
        <v>306</v>
      </c>
      <c r="J644" s="75" t="s">
        <v>516</v>
      </c>
      <c r="K644" s="75" t="s">
        <v>306</v>
      </c>
      <c r="L644" s="75" t="s">
        <v>306</v>
      </c>
      <c r="M644" s="75" t="s">
        <v>306</v>
      </c>
      <c r="N644" s="75" t="s">
        <v>306</v>
      </c>
      <c r="O644" s="75" t="s">
        <v>306</v>
      </c>
      <c r="P644" s="76" t="s">
        <v>306</v>
      </c>
      <c r="Q644" s="216"/>
      <c r="R644" s="77" t="str">
        <f t="shared" ref="R644" si="1084">IF(COUNTA(Y644:DP647)=0,"01.01.1900",INDEX(Y644:DP644,MATCH(R645,Y645:DP645,0)))</f>
        <v>01.01.1900</v>
      </c>
      <c r="S644" s="78" t="str">
        <f t="shared" ref="S644" si="1085">IF(COUNTA(Y644:DP647)=0,"01.01.1900",MAX(Y644:DP644))</f>
        <v>01.01.1900</v>
      </c>
      <c r="T644" s="79"/>
      <c r="U644" s="80" t="str">
        <f t="array" ref="U644">IF(COUNTA(Y644:DP647)=0,"01.01.1900",IF(ISERROR(HLOOKUP(U647,Y647:DP647,1,FALSE)),"01.01.1900",INDEX(Y644:DP644,MATCH(U645&amp;U647,Y645:DP645&amp;Y647:DP647,0))))</f>
        <v>01.01.1900</v>
      </c>
      <c r="V644" s="81" t="str">
        <f t="shared" ref="V644" si="1086">IF(COUNTA(Y644:DP647)=0,"01.01.1900",_xlfn.MAXIFS(Y644:DP644,Y647:DP647,V647))</f>
        <v>01.01.1900</v>
      </c>
      <c r="W644" s="82"/>
      <c r="X644" s="106"/>
    </row>
    <row r="645" spans="2:27" thickBot="1">
      <c r="B645" s="83"/>
      <c r="C645" s="84"/>
      <c r="D645" s="83"/>
      <c r="E645" s="83"/>
      <c r="F645" s="83"/>
      <c r="G645" s="83"/>
      <c r="H645" s="83"/>
      <c r="I645" s="83"/>
      <c r="J645" s="83"/>
      <c r="K645" s="83"/>
      <c r="L645" s="83"/>
      <c r="M645" s="83"/>
      <c r="N645" s="83"/>
      <c r="O645" s="83"/>
      <c r="P645" s="84"/>
      <c r="Q645" s="217"/>
      <c r="R645" s="85">
        <f t="shared" ref="R645" si="1087">IF(COUNTA(Y644:DP647)=0,0,MIN(Y645:DP645))</f>
        <v>0</v>
      </c>
      <c r="S645" s="86">
        <f t="shared" ref="S645" si="1088">IF(COUNTA(Y644:DP647)=0,0,HLOOKUP(S644,Y644:DP647,2,FALSE))</f>
        <v>0</v>
      </c>
      <c r="T645" s="87">
        <f t="shared" ref="T645" si="1089">IF(COUNTA(Y644:DP647)=0,0,AVERAGE(Y645:DP645))</f>
        <v>0</v>
      </c>
      <c r="U645" s="88">
        <f t="shared" ref="U645" si="1090">IF(COUNTA(Y644:DP647)=0,0,_xlfn.MINIFS(Y645:DP645,Y647:DP647,U647))</f>
        <v>0</v>
      </c>
      <c r="V645" s="89">
        <f t="array" ref="V645">IF(COUNTA(Y644:DP647)=0,0,IF(ISERROR(HLOOKUP(V647,Y647:DP647,1,FALSE)),0,INDEX(Y645:DP645,MATCH(V644&amp;V647,Y644:DP644&amp;Y647:DP647,0))))</f>
        <v>0</v>
      </c>
      <c r="W645" s="90">
        <f t="array" ref="W645">IF(COUNTA(Y644:DP647)=0,0,IF(ISERROR(HLOOKUP(W647,Y647:DP647,1,FALSE)),0,AVERAGEIF(Y647:DP647,$W647,Y645:DP645)))</f>
        <v>0</v>
      </c>
      <c r="X645" s="107"/>
    </row>
    <row r="646" spans="2:27" thickBot="1">
      <c r="B646" s="83"/>
      <c r="C646" s="84"/>
      <c r="D646" s="83"/>
      <c r="E646" s="83"/>
      <c r="F646" s="83"/>
      <c r="G646" s="83"/>
      <c r="H646" s="83"/>
      <c r="I646" s="83"/>
      <c r="J646" s="83"/>
      <c r="K646" s="83"/>
      <c r="L646" s="83"/>
      <c r="M646" s="83"/>
      <c r="N646" s="83"/>
      <c r="O646" s="83"/>
      <c r="P646" s="84"/>
      <c r="Q646" s="217"/>
      <c r="R646" s="91">
        <f t="shared" ref="R646" si="1091">IF(COUNTA(Y644:DP647)=0,0,HLOOKUP(R645,Y645:DP647,2,FALSE))</f>
        <v>0</v>
      </c>
      <c r="S646" s="92">
        <f t="shared" ref="S646" si="1092">IF(COUNTA(Y644:DP647)=0,0,HLOOKUP(S644,Y644:DP647,3,FALSE))</f>
        <v>0</v>
      </c>
      <c r="T646" s="93"/>
      <c r="U646" s="94">
        <f t="array" ref="U646">IF(COUNTA(Y644:DP647)=0,0,IF(ISERROR(HLOOKUP(U647,Y647:DP647,1,FALSE)),0,INDEX(Y646:DP646,MATCH(U645&amp;U647,Y645:DP645&amp;Y647:DP647,0))))</f>
        <v>0</v>
      </c>
      <c r="V646" s="94">
        <f t="array" ref="V646">IF(COUNTA(Y644:DP647)=0,0,IF(ISERROR(HLOOKUP(V647,Y647:DP647,1,FALSE)),0,INDEX(Y646:DP646,MATCH(V645&amp;V647,Y645:DP645&amp;Y647:DP647,0))))</f>
        <v>0</v>
      </c>
      <c r="W646" s="95"/>
      <c r="X646" s="108"/>
    </row>
    <row r="647" spans="2:27" ht="13.9" thickBot="1">
      <c r="B647" s="96"/>
      <c r="C647" s="97"/>
      <c r="D647" s="96"/>
      <c r="E647" s="96"/>
      <c r="F647" s="96"/>
      <c r="G647" s="96"/>
      <c r="H647" s="96"/>
      <c r="I647" s="96"/>
      <c r="J647" s="96"/>
      <c r="K647" s="96"/>
      <c r="L647" s="96"/>
      <c r="M647" s="96"/>
      <c r="N647" s="96"/>
      <c r="O647" s="96"/>
      <c r="P647" s="97"/>
      <c r="Q647" s="218"/>
      <c r="R647" s="98" t="str">
        <f t="shared" ref="R647" si="1093">IF(COUNTA(Y644:DP647)=0,"none",HLOOKUP(R645,Y645:DP647,3,FALSE))</f>
        <v>none</v>
      </c>
      <c r="S647" s="99" t="str">
        <f t="shared" ref="S647" si="1094">IF(COUNTA(Y644:DP647)=0,"none",HLOOKUP(S644,Y644:DP647,4,FALSE))</f>
        <v>none</v>
      </c>
      <c r="T647" s="100"/>
      <c r="U647" s="100" t="str">
        <f t="array" ref="U647">IF(COUNTA(Y644:DP647)=0,"none",IF($U$2="WAHR",$W$3,Abfrage!$F$4))</f>
        <v>none</v>
      </c>
      <c r="V647" s="100" t="str">
        <f t="array" ref="V647">IF(COUNTA(Y644:DP647)=0,"none",IF($U$2="WAHR",$W$3,Abfrage!$F$4))</f>
        <v>none</v>
      </c>
      <c r="W647" s="100" t="str">
        <f t="array" ref="W647">IF(COUNTA(Y644:DP647)=0,"none",IF($U$2="WAHR",$W$3,Abfrage!$F$4))</f>
        <v>none</v>
      </c>
      <c r="X647" s="109"/>
    </row>
    <row r="648" spans="2:27" thickBot="1">
      <c r="B648" s="75" t="s">
        <v>517</v>
      </c>
      <c r="C648" s="76">
        <v>1000051988</v>
      </c>
      <c r="D648" s="75" t="s">
        <v>95</v>
      </c>
      <c r="E648" s="75" t="s">
        <v>148</v>
      </c>
      <c r="F648" s="75" t="s">
        <v>518</v>
      </c>
      <c r="G648" s="75" t="s">
        <v>518</v>
      </c>
      <c r="H648" s="75" t="e">
        <v>#N/A</v>
      </c>
      <c r="I648" s="75" t="s">
        <v>51</v>
      </c>
      <c r="J648" s="75" t="s">
        <v>519</v>
      </c>
      <c r="K648" s="75" t="s">
        <v>327</v>
      </c>
      <c r="L648" s="75" t="s">
        <v>327</v>
      </c>
      <c r="M648" s="75" t="s">
        <v>307</v>
      </c>
      <c r="N648" s="75" t="s">
        <v>327</v>
      </c>
      <c r="O648" s="75" t="s">
        <v>375</v>
      </c>
      <c r="P648" s="76" t="s">
        <v>520</v>
      </c>
      <c r="Q648" s="216"/>
      <c r="R648" s="77" t="str">
        <f t="shared" ref="R648" si="1095">IF(COUNTA(Y648:DP651)=0,"01.01.1900",INDEX(Y648:DP648,MATCH(R649,Y649:DP649,0)))</f>
        <v>01.01.1900</v>
      </c>
      <c r="S648" s="78" t="str">
        <f t="shared" ref="S648" si="1096">IF(COUNTA(Y648:DP651)=0,"01.01.1900",MAX(Y648:DP648))</f>
        <v>01.01.1900</v>
      </c>
      <c r="T648" s="79"/>
      <c r="U648" s="80" t="str">
        <f t="array" ref="U648">IF(COUNTA(Y648:DP651)=0,"01.01.1900",IF(ISERROR(HLOOKUP(U651,Y651:DP651,1,FALSE)),"01.01.1900",INDEX(Y648:DP648,MATCH(U649&amp;U651,Y649:DP649&amp;Y651:DP651,0))))</f>
        <v>01.01.1900</v>
      </c>
      <c r="V648" s="81" t="str">
        <f t="shared" ref="V648" si="1097">IF(COUNTA(Y648:DP651)=0,"01.01.1900",_xlfn.MAXIFS(Y648:DP648,Y651:DP651,V651))</f>
        <v>01.01.1900</v>
      </c>
      <c r="W648" s="82"/>
      <c r="X648" s="106"/>
    </row>
    <row r="649" spans="2:27" thickBot="1">
      <c r="B649" s="83"/>
      <c r="C649" s="84"/>
      <c r="D649" s="83"/>
      <c r="E649" s="83"/>
      <c r="F649" s="83"/>
      <c r="G649" s="83"/>
      <c r="H649" s="83"/>
      <c r="I649" s="83"/>
      <c r="J649" s="83"/>
      <c r="K649" s="83"/>
      <c r="L649" s="83"/>
      <c r="M649" s="83"/>
      <c r="N649" s="83"/>
      <c r="O649" s="83"/>
      <c r="P649" s="84"/>
      <c r="Q649" s="217"/>
      <c r="R649" s="85">
        <f t="shared" ref="R649" si="1098">IF(COUNTA(Y648:DP651)=0,0,MIN(Y649:DP649))</f>
        <v>0</v>
      </c>
      <c r="S649" s="86">
        <f t="shared" ref="S649" si="1099">IF(COUNTA(Y648:DP651)=0,0,HLOOKUP(S648,Y648:DP651,2,FALSE))</f>
        <v>0</v>
      </c>
      <c r="T649" s="87">
        <f t="shared" ref="T649" si="1100">IF(COUNTA(Y648:DP651)=0,0,AVERAGE(Y649:DP649))</f>
        <v>0</v>
      </c>
      <c r="U649" s="88">
        <f t="shared" ref="U649" si="1101">IF(COUNTA(Y648:DP651)=0,0,_xlfn.MINIFS(Y649:DP649,Y651:DP651,U651))</f>
        <v>0</v>
      </c>
      <c r="V649" s="89">
        <f t="array" ref="V649">IF(COUNTA(Y648:DP651)=0,0,IF(ISERROR(HLOOKUP(V651,Y651:DP651,1,FALSE)),0,INDEX(Y649:DP649,MATCH(V648&amp;V651,Y648:DP648&amp;Y651:DP651,0))))</f>
        <v>0</v>
      </c>
      <c r="W649" s="90">
        <f t="array" ref="W649">IF(COUNTA(Y648:DP651)=0,0,IF(ISERROR(HLOOKUP(W651,Y651:DP651,1,FALSE)),0,AVERAGEIF(Y651:DP651,$W651,Y649:DP649)))</f>
        <v>0</v>
      </c>
      <c r="X649" s="107"/>
    </row>
    <row r="650" spans="2:27" thickBot="1">
      <c r="B650" s="83"/>
      <c r="C650" s="84"/>
      <c r="D650" s="83"/>
      <c r="E650" s="83"/>
      <c r="F650" s="83"/>
      <c r="G650" s="83"/>
      <c r="H650" s="83"/>
      <c r="I650" s="83"/>
      <c r="J650" s="83"/>
      <c r="K650" s="83"/>
      <c r="L650" s="83"/>
      <c r="M650" s="83"/>
      <c r="N650" s="83"/>
      <c r="O650" s="83"/>
      <c r="P650" s="84"/>
      <c r="Q650" s="217"/>
      <c r="R650" s="91">
        <f t="shared" ref="R650" si="1102">IF(COUNTA(Y648:DP651)=0,0,HLOOKUP(R649,Y649:DP651,2,FALSE))</f>
        <v>0</v>
      </c>
      <c r="S650" s="92">
        <f t="shared" ref="S650" si="1103">IF(COUNTA(Y648:DP651)=0,0,HLOOKUP(S648,Y648:DP651,3,FALSE))</f>
        <v>0</v>
      </c>
      <c r="T650" s="93"/>
      <c r="U650" s="94">
        <f t="array" ref="U650">IF(COUNTA(Y648:DP651)=0,0,IF(ISERROR(HLOOKUP(U651,Y651:DP651,1,FALSE)),0,INDEX(Y650:DP650,MATCH(U649&amp;U651,Y649:DP649&amp;Y651:DP651,0))))</f>
        <v>0</v>
      </c>
      <c r="V650" s="94">
        <f t="array" ref="V650">IF(COUNTA(Y648:DP651)=0,0,IF(ISERROR(HLOOKUP(V651,Y651:DP651,1,FALSE)),0,INDEX(Y650:DP650,MATCH(V649&amp;V651,Y649:DP649&amp;Y651:DP651,0))))</f>
        <v>0</v>
      </c>
      <c r="W650" s="95"/>
      <c r="X650" s="108"/>
    </row>
    <row r="651" spans="2:27" ht="13.9" thickBot="1">
      <c r="B651" s="96"/>
      <c r="C651" s="97"/>
      <c r="D651" s="96"/>
      <c r="E651" s="96"/>
      <c r="F651" s="96"/>
      <c r="G651" s="96"/>
      <c r="H651" s="96"/>
      <c r="I651" s="96"/>
      <c r="J651" s="96"/>
      <c r="K651" s="96"/>
      <c r="L651" s="96"/>
      <c r="M651" s="96"/>
      <c r="N651" s="96"/>
      <c r="O651" s="96"/>
      <c r="P651" s="97"/>
      <c r="Q651" s="218"/>
      <c r="R651" s="98" t="str">
        <f t="shared" ref="R651" si="1104">IF(COUNTA(Y648:DP651)=0,"none",HLOOKUP(R649,Y649:DP651,3,FALSE))</f>
        <v>none</v>
      </c>
      <c r="S651" s="99" t="str">
        <f t="shared" ref="S651" si="1105">IF(COUNTA(Y648:DP651)=0,"none",HLOOKUP(S648,Y648:DP651,4,FALSE))</f>
        <v>none</v>
      </c>
      <c r="T651" s="100"/>
      <c r="U651" s="100" t="str">
        <f t="array" ref="U651">IF(COUNTA(Y648:DP651)=0,"none",IF($U$2="WAHR",$W$3,Abfrage!$F$4))</f>
        <v>none</v>
      </c>
      <c r="V651" s="100" t="str">
        <f t="array" ref="V651">IF(COUNTA(Y648:DP651)=0,"none",IF($U$2="WAHR",$W$3,Abfrage!$F$4))</f>
        <v>none</v>
      </c>
      <c r="W651" s="100" t="str">
        <f t="array" ref="W651">IF(COUNTA(Y648:DP651)=0,"none",IF($U$2="WAHR",$W$3,Abfrage!$F$4))</f>
        <v>none</v>
      </c>
      <c r="X651" s="109"/>
    </row>
    <row r="652" spans="2:27" thickBot="1">
      <c r="B652" s="75" t="s">
        <v>521</v>
      </c>
      <c r="C652" s="76">
        <v>1000051990</v>
      </c>
      <c r="D652" s="75" t="s">
        <v>95</v>
      </c>
      <c r="E652" s="75" t="s">
        <v>148</v>
      </c>
      <c r="F652" s="75" t="s">
        <v>96</v>
      </c>
      <c r="G652" s="75" t="s">
        <v>96</v>
      </c>
      <c r="H652" s="75" t="s">
        <v>50</v>
      </c>
      <c r="I652" s="75" t="s">
        <v>51</v>
      </c>
      <c r="J652" s="75" t="s">
        <v>522</v>
      </c>
      <c r="K652" s="75" t="s">
        <v>325</v>
      </c>
      <c r="L652" s="75" t="s">
        <v>523</v>
      </c>
      <c r="M652" s="75" t="s">
        <v>313</v>
      </c>
      <c r="N652" s="75" t="s">
        <v>327</v>
      </c>
      <c r="O652" s="75" t="s">
        <v>306</v>
      </c>
      <c r="P652" s="76" t="s">
        <v>306</v>
      </c>
      <c r="Q652" s="216"/>
      <c r="R652" s="77">
        <f t="shared" ref="R652" si="1106">IF(COUNTA(Y652:DP655)=0,"01.01.1900",INDEX(Y652:DP652,MATCH(R653,Y653:DP653,0)))</f>
        <v>44789</v>
      </c>
      <c r="S652" s="78">
        <f t="shared" ref="S652" si="1107">IF(COUNTA(Y652:DP655)=0,"01.01.1900",MAX(Y652:DP652))</f>
        <v>44789</v>
      </c>
      <c r="T652" s="79"/>
      <c r="U652" s="80" t="str">
        <f t="array" ref="U652">IF(COUNTA(Y652:DP655)=0,"01.01.1900",IF(ISERROR(HLOOKUP(U655,Y655:DP655,1,FALSE)),"01.01.1900",INDEX(Y652:DP652,MATCH(U653&amp;U655,Y653:DP653&amp;Y655:DP655,0))))</f>
        <v>01.01.1900</v>
      </c>
      <c r="V652" s="81">
        <f t="shared" ref="V652" si="1108">IF(COUNTA(Y652:DP655)=0,"01.01.1900",_xlfn.MAXIFS(Y652:DP652,Y655:DP655,V655))</f>
        <v>0</v>
      </c>
      <c r="W652" s="82"/>
      <c r="X652" s="106"/>
      <c r="Y652" s="141">
        <v>44502</v>
      </c>
      <c r="Z652" s="141">
        <v>44789</v>
      </c>
      <c r="AA652" s="141"/>
    </row>
    <row r="653" spans="2:27" thickBot="1">
      <c r="B653" s="83"/>
      <c r="C653" s="84"/>
      <c r="D653" s="83"/>
      <c r="E653" s="83"/>
      <c r="F653" s="83"/>
      <c r="G653" s="83"/>
      <c r="H653" s="83"/>
      <c r="I653" s="83"/>
      <c r="J653" s="83"/>
      <c r="K653" s="83"/>
      <c r="L653" s="83"/>
      <c r="M653" s="83"/>
      <c r="N653" s="83"/>
      <c r="O653" s="83"/>
      <c r="P653" s="84"/>
      <c r="Q653" s="217"/>
      <c r="R653" s="85">
        <f t="shared" ref="R653" si="1109">IF(COUNTA(Y652:DP655)=0,0,MIN(Y653:DP653))</f>
        <v>6.3E-2</v>
      </c>
      <c r="S653" s="86">
        <f t="shared" ref="S653" si="1110">IF(COUNTA(Y652:DP655)=0,0,HLOOKUP(S652,Y652:DP655,2,FALSE))</f>
        <v>6.3E-2</v>
      </c>
      <c r="T653" s="87">
        <f t="shared" ref="T653" si="1111">IF(COUNTA(Y652:DP655)=0,0,AVERAGE(Y653:DP653))</f>
        <v>9.9500000000000005E-2</v>
      </c>
      <c r="U653" s="88">
        <f t="shared" ref="U653" si="1112">IF(COUNTA(Y652:DP655)=0,0,_xlfn.MINIFS(Y653:DP653,Y655:DP655,U655))</f>
        <v>0</v>
      </c>
      <c r="V653" s="89">
        <f t="array" ref="V653">IF(COUNTA(Y652:DP655)=0,0,IF(ISERROR(HLOOKUP(V655,Y655:DP655,1,FALSE)),0,INDEX(Y653:DP653,MATCH(V652&amp;V655,Y652:DP652&amp;Y655:DP655,0))))</f>
        <v>0</v>
      </c>
      <c r="W653" s="90">
        <f t="array" ref="W653">IF(COUNTA(Y652:DP655)=0,0,IF(ISERROR(HLOOKUP(W655,Y655:DP655,1,FALSE)),0,AVERAGEIF(Y655:DP655,$W655,Y653:DP653)))</f>
        <v>0</v>
      </c>
      <c r="X653" s="107"/>
      <c r="Y653" s="142">
        <v>0.13600000000000001</v>
      </c>
      <c r="Z653" s="142">
        <v>6.3E-2</v>
      </c>
      <c r="AA653" s="142"/>
    </row>
    <row r="654" spans="2:27" thickBot="1">
      <c r="B654" s="83"/>
      <c r="C654" s="84"/>
      <c r="D654" s="83"/>
      <c r="E654" s="83"/>
      <c r="F654" s="83"/>
      <c r="G654" s="83"/>
      <c r="H654" s="83"/>
      <c r="I654" s="83"/>
      <c r="J654" s="83"/>
      <c r="K654" s="83"/>
      <c r="L654" s="83"/>
      <c r="M654" s="83"/>
      <c r="N654" s="83"/>
      <c r="O654" s="83"/>
      <c r="P654" s="84"/>
      <c r="Q654" s="217"/>
      <c r="R654" s="91">
        <f t="shared" ref="R654" si="1113">IF(COUNTA(Y652:DP655)=0,0,HLOOKUP(R653,Y653:DP655,2,FALSE))</f>
        <v>1000</v>
      </c>
      <c r="S654" s="92">
        <f t="shared" ref="S654" si="1114">IF(COUNTA(Y652:DP655)=0,0,HLOOKUP(S652,Y652:DP655,3,FALSE))</f>
        <v>1000</v>
      </c>
      <c r="T654" s="93"/>
      <c r="U654" s="94">
        <f t="array" ref="U654">IF(COUNTA(Y652:DP655)=0,0,IF(ISERROR(HLOOKUP(U655,Y655:DP655,1,FALSE)),0,INDEX(Y654:DP654,MATCH(U653&amp;U655,Y653:DP653&amp;Y655:DP655,0))))</f>
        <v>0</v>
      </c>
      <c r="V654" s="94">
        <f t="array" ref="V654">IF(COUNTA(Y652:DP655)=0,0,IF(ISERROR(HLOOKUP(V655,Y655:DP655,1,FALSE)),0,INDEX(Y654:DP654,MATCH(V653&amp;V655,Y653:DP653&amp;Y655:DP655,0))))</f>
        <v>0</v>
      </c>
      <c r="W654" s="95"/>
      <c r="X654" s="108"/>
      <c r="Y654" s="143">
        <v>1000</v>
      </c>
      <c r="Z654" s="143">
        <v>1000</v>
      </c>
      <c r="AA654" s="143"/>
    </row>
    <row r="655" spans="2:27" ht="13.9" thickBot="1">
      <c r="B655" s="96"/>
      <c r="C655" s="97"/>
      <c r="D655" s="96"/>
      <c r="E655" s="96"/>
      <c r="F655" s="96"/>
      <c r="G655" s="96"/>
      <c r="H655" s="96"/>
      <c r="I655" s="96"/>
      <c r="J655" s="96"/>
      <c r="K655" s="96"/>
      <c r="L655" s="96"/>
      <c r="M655" s="96"/>
      <c r="N655" s="96"/>
      <c r="O655" s="96"/>
      <c r="P655" s="97"/>
      <c r="Q655" s="218"/>
      <c r="R655" s="98" t="str">
        <f t="shared" ref="R655" si="1115">IF(COUNTA(Y652:DP655)=0,"none",HLOOKUP(R653,Y653:DP655,3,FALSE))</f>
        <v>www (-30%)</v>
      </c>
      <c r="S655" s="99" t="str">
        <f t="shared" ref="S655" si="1116">IF(COUNTA(Y652:DP655)=0,"none",HLOOKUP(S652,Y652:DP655,4,FALSE))</f>
        <v>www (-30%)</v>
      </c>
      <c r="T655" s="100"/>
      <c r="U655" s="100">
        <f t="array" ref="U655">IF(COUNTA(Y652:DP655)=0,"none",IF($U$2="WAHR",$W$3,Abfrage!$F$4))</f>
        <v>0</v>
      </c>
      <c r="V655" s="100">
        <f t="array" ref="V655">IF(COUNTA(Y652:DP655)=0,"none",IF($U$2="WAHR",$W$3,Abfrage!$F$4))</f>
        <v>0</v>
      </c>
      <c r="W655" s="100">
        <f t="array" ref="W655">IF(COUNTA(Y652:DP655)=0,"none",IF($U$2="WAHR",$W$3,Abfrage!$F$4))</f>
        <v>0</v>
      </c>
      <c r="X655" s="109"/>
      <c r="Y655" s="144" t="s">
        <v>354</v>
      </c>
      <c r="Z655" s="144" t="s">
        <v>43</v>
      </c>
      <c r="AA655" s="144"/>
    </row>
    <row r="656" spans="2:27" thickBot="1">
      <c r="B656" s="75" t="s">
        <v>524</v>
      </c>
      <c r="C656" s="76">
        <v>1000052490</v>
      </c>
      <c r="D656" s="75" t="s">
        <v>89</v>
      </c>
      <c r="E656" s="75" t="s">
        <v>406</v>
      </c>
      <c r="F656" s="75" t="s">
        <v>525</v>
      </c>
      <c r="G656" s="75" t="s">
        <v>525</v>
      </c>
      <c r="H656" s="75" t="e">
        <v>#N/A</v>
      </c>
      <c r="I656" s="75" t="s">
        <v>79</v>
      </c>
      <c r="J656" s="75" t="s">
        <v>526</v>
      </c>
      <c r="K656" s="75" t="s">
        <v>306</v>
      </c>
      <c r="L656" s="75" t="s">
        <v>306</v>
      </c>
      <c r="M656" s="75" t="s">
        <v>306</v>
      </c>
      <c r="N656" s="75" t="s">
        <v>306</v>
      </c>
      <c r="O656" s="75" t="s">
        <v>527</v>
      </c>
      <c r="P656" s="76" t="s">
        <v>528</v>
      </c>
      <c r="Q656" s="216"/>
      <c r="R656" s="77" t="str">
        <f t="shared" ref="R656" si="1117">IF(COUNTA(Y656:DP659)=0,"01.01.1900",INDEX(Y656:DP656,MATCH(R657,Y657:DP657,0)))</f>
        <v>01.01.1900</v>
      </c>
      <c r="S656" s="78" t="str">
        <f t="shared" ref="S656" si="1118">IF(COUNTA(Y656:DP659)=0,"01.01.1900",MAX(Y656:DP656))</f>
        <v>01.01.1900</v>
      </c>
      <c r="T656" s="79"/>
      <c r="U656" s="80" t="str">
        <f t="array" ref="U656">IF(COUNTA(Y656:DP659)=0,"01.01.1900",IF(ISERROR(HLOOKUP(U659,Y659:DP659,1,FALSE)),"01.01.1900",INDEX(Y656:DP656,MATCH(U657&amp;U659,Y657:DP657&amp;Y659:DP659,0))))</f>
        <v>01.01.1900</v>
      </c>
      <c r="V656" s="81" t="str">
        <f t="shared" ref="V656" si="1119">IF(COUNTA(Y656:DP659)=0,"01.01.1900",_xlfn.MAXIFS(Y656:DP656,Y659:DP659,V659))</f>
        <v>01.01.1900</v>
      </c>
      <c r="W656" s="82"/>
      <c r="X656" s="106"/>
    </row>
    <row r="657" spans="2:27" thickBot="1">
      <c r="B657" s="83"/>
      <c r="C657" s="84"/>
      <c r="D657" s="83"/>
      <c r="E657" s="83"/>
      <c r="F657" s="83"/>
      <c r="G657" s="83"/>
      <c r="H657" s="83"/>
      <c r="I657" s="83"/>
      <c r="J657" s="83"/>
      <c r="K657" s="83"/>
      <c r="L657" s="83"/>
      <c r="M657" s="83"/>
      <c r="N657" s="83"/>
      <c r="O657" s="83"/>
      <c r="P657" s="84"/>
      <c r="Q657" s="217"/>
      <c r="R657" s="85">
        <f t="shared" ref="R657" si="1120">IF(COUNTA(Y656:DP659)=0,0,MIN(Y657:DP657))</f>
        <v>0</v>
      </c>
      <c r="S657" s="86">
        <f t="shared" ref="S657" si="1121">IF(COUNTA(Y656:DP659)=0,0,HLOOKUP(S656,Y656:DP659,2,FALSE))</f>
        <v>0</v>
      </c>
      <c r="T657" s="87">
        <f t="shared" ref="T657" si="1122">IF(COUNTA(Y656:DP659)=0,0,AVERAGE(Y657:DP657))</f>
        <v>0</v>
      </c>
      <c r="U657" s="88">
        <f t="shared" ref="U657" si="1123">IF(COUNTA(Y656:DP659)=0,0,_xlfn.MINIFS(Y657:DP657,Y659:DP659,U659))</f>
        <v>0</v>
      </c>
      <c r="V657" s="89">
        <f t="array" ref="V657">IF(COUNTA(Y656:DP659)=0,0,IF(ISERROR(HLOOKUP(V659,Y659:DP659,1,FALSE)),0,INDEX(Y657:DP657,MATCH(V656&amp;V659,Y656:DP656&amp;Y659:DP659,0))))</f>
        <v>0</v>
      </c>
      <c r="W657" s="90">
        <f t="array" ref="W657">IF(COUNTA(Y656:DP659)=0,0,IF(ISERROR(HLOOKUP(W659,Y659:DP659,1,FALSE)),0,AVERAGEIF(Y659:DP659,$W659,Y657:DP657)))</f>
        <v>0</v>
      </c>
      <c r="X657" s="107"/>
    </row>
    <row r="658" spans="2:27" thickBot="1">
      <c r="B658" s="83"/>
      <c r="C658" s="84"/>
      <c r="D658" s="83"/>
      <c r="E658" s="83"/>
      <c r="F658" s="83"/>
      <c r="G658" s="83"/>
      <c r="H658" s="83"/>
      <c r="I658" s="83"/>
      <c r="J658" s="83"/>
      <c r="K658" s="83"/>
      <c r="L658" s="83"/>
      <c r="M658" s="83"/>
      <c r="N658" s="83"/>
      <c r="O658" s="83"/>
      <c r="P658" s="84"/>
      <c r="Q658" s="217"/>
      <c r="R658" s="91">
        <f t="shared" ref="R658" si="1124">IF(COUNTA(Y656:DP659)=0,0,HLOOKUP(R657,Y657:DP659,2,FALSE))</f>
        <v>0</v>
      </c>
      <c r="S658" s="92">
        <f t="shared" ref="S658" si="1125">IF(COUNTA(Y656:DP659)=0,0,HLOOKUP(S656,Y656:DP659,3,FALSE))</f>
        <v>0</v>
      </c>
      <c r="T658" s="93"/>
      <c r="U658" s="94">
        <f t="array" ref="U658">IF(COUNTA(Y656:DP659)=0,0,IF(ISERROR(HLOOKUP(U659,Y659:DP659,1,FALSE)),0,INDEX(Y658:DP658,MATCH(U657&amp;U659,Y657:DP657&amp;Y659:DP659,0))))</f>
        <v>0</v>
      </c>
      <c r="V658" s="94">
        <f t="array" ref="V658">IF(COUNTA(Y656:DP659)=0,0,IF(ISERROR(HLOOKUP(V659,Y659:DP659,1,FALSE)),0,INDEX(Y658:DP658,MATCH(V657&amp;V659,Y657:DP657&amp;Y659:DP659,0))))</f>
        <v>0</v>
      </c>
      <c r="W658" s="95"/>
      <c r="X658" s="108"/>
    </row>
    <row r="659" spans="2:27" ht="13.9" thickBot="1">
      <c r="B659" s="96"/>
      <c r="C659" s="97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96"/>
      <c r="P659" s="97"/>
      <c r="Q659" s="218"/>
      <c r="R659" s="98" t="str">
        <f t="shared" ref="R659" si="1126">IF(COUNTA(Y656:DP659)=0,"none",HLOOKUP(R657,Y657:DP659,3,FALSE))</f>
        <v>none</v>
      </c>
      <c r="S659" s="99" t="str">
        <f t="shared" ref="S659" si="1127">IF(COUNTA(Y656:DP659)=0,"none",HLOOKUP(S656,Y656:DP659,4,FALSE))</f>
        <v>none</v>
      </c>
      <c r="T659" s="100"/>
      <c r="U659" s="100" t="str">
        <f t="array" ref="U659">IF(COUNTA(Y656:DP659)=0,"none",IF($U$2="WAHR",$W$3,Abfrage!$F$4))</f>
        <v>none</v>
      </c>
      <c r="V659" s="100" t="str">
        <f t="array" ref="V659">IF(COUNTA(Y656:DP659)=0,"none",IF($U$2="WAHR",$W$3,Abfrage!$F$4))</f>
        <v>none</v>
      </c>
      <c r="W659" s="100" t="str">
        <f t="array" ref="W659">IF(COUNTA(Y656:DP659)=0,"none",IF($U$2="WAHR",$W$3,Abfrage!$F$4))</f>
        <v>none</v>
      </c>
      <c r="X659" s="109"/>
    </row>
    <row r="660" spans="2:27" thickBot="1">
      <c r="B660" s="75" t="s">
        <v>529</v>
      </c>
      <c r="C660" s="76"/>
      <c r="D660" s="75" t="s">
        <v>95</v>
      </c>
      <c r="E660" s="75" t="s">
        <v>515</v>
      </c>
      <c r="F660" s="75" t="s">
        <v>306</v>
      </c>
      <c r="G660" s="75" t="s">
        <v>530</v>
      </c>
      <c r="H660" s="75"/>
      <c r="I660" s="75" t="s">
        <v>306</v>
      </c>
      <c r="J660" s="75" t="s">
        <v>530</v>
      </c>
      <c r="K660" s="75" t="s">
        <v>306</v>
      </c>
      <c r="L660" s="75" t="s">
        <v>306</v>
      </c>
      <c r="M660" s="75" t="s">
        <v>306</v>
      </c>
      <c r="N660" s="75" t="s">
        <v>306</v>
      </c>
      <c r="O660" s="75" t="s">
        <v>306</v>
      </c>
      <c r="P660" s="76" t="s">
        <v>306</v>
      </c>
      <c r="Q660" s="216"/>
      <c r="R660" s="77" t="str">
        <f t="shared" ref="R660" si="1128">IF(COUNTA(Y660:DP663)=0,"01.01.1900",INDEX(Y660:DP660,MATCH(R661,Y661:DP661,0)))</f>
        <v>01.01.1900</v>
      </c>
      <c r="S660" s="78" t="str">
        <f t="shared" ref="S660" si="1129">IF(COUNTA(Y660:DP663)=0,"01.01.1900",MAX(Y660:DP660))</f>
        <v>01.01.1900</v>
      </c>
      <c r="T660" s="79"/>
      <c r="U660" s="80" t="str">
        <f t="array" ref="U660">IF(COUNTA(Y660:DP663)=0,"01.01.1900",IF(ISERROR(HLOOKUP(U663,Y663:DP663,1,FALSE)),"01.01.1900",INDEX(Y660:DP660,MATCH(U661&amp;U663,Y661:DP661&amp;Y663:DP663,0))))</f>
        <v>01.01.1900</v>
      </c>
      <c r="V660" s="81" t="str">
        <f t="shared" ref="V660" si="1130">IF(COUNTA(Y660:DP663)=0,"01.01.1900",_xlfn.MAXIFS(Y660:DP660,Y663:DP663,V663))</f>
        <v>01.01.1900</v>
      </c>
      <c r="W660" s="82"/>
      <c r="X660" s="106"/>
    </row>
    <row r="661" spans="2:27" thickBot="1">
      <c r="B661" s="83"/>
      <c r="C661" s="84"/>
      <c r="D661" s="83"/>
      <c r="E661" s="83"/>
      <c r="F661" s="83"/>
      <c r="G661" s="83"/>
      <c r="H661" s="83"/>
      <c r="I661" s="83"/>
      <c r="J661" s="83"/>
      <c r="K661" s="83"/>
      <c r="L661" s="83"/>
      <c r="M661" s="83"/>
      <c r="N661" s="83"/>
      <c r="O661" s="83"/>
      <c r="P661" s="84"/>
      <c r="Q661" s="217"/>
      <c r="R661" s="85">
        <f t="shared" ref="R661" si="1131">IF(COUNTA(Y660:DP663)=0,0,MIN(Y661:DP661))</f>
        <v>0</v>
      </c>
      <c r="S661" s="86">
        <f t="shared" ref="S661" si="1132">IF(COUNTA(Y660:DP663)=0,0,HLOOKUP(S660,Y660:DP663,2,FALSE))</f>
        <v>0</v>
      </c>
      <c r="T661" s="87">
        <f t="shared" ref="T661" si="1133">IF(COUNTA(Y660:DP663)=0,0,AVERAGE(Y661:DP661))</f>
        <v>0</v>
      </c>
      <c r="U661" s="88">
        <f t="shared" ref="U661" si="1134">IF(COUNTA(Y660:DP663)=0,0,_xlfn.MINIFS(Y661:DP661,Y663:DP663,U663))</f>
        <v>0</v>
      </c>
      <c r="V661" s="89">
        <f t="array" ref="V661">IF(COUNTA(Y660:DP663)=0,0,IF(ISERROR(HLOOKUP(V663,Y663:DP663,1,FALSE)),0,INDEX(Y661:DP661,MATCH(V660&amp;V663,Y660:DP660&amp;Y663:DP663,0))))</f>
        <v>0</v>
      </c>
      <c r="W661" s="90">
        <f t="array" ref="W661">IF(COUNTA(Y660:DP663)=0,0,IF(ISERROR(HLOOKUP(W663,Y663:DP663,1,FALSE)),0,AVERAGEIF(Y663:DP663,$W663,Y661:DP661)))</f>
        <v>0</v>
      </c>
      <c r="X661" s="107"/>
    </row>
    <row r="662" spans="2:27" thickBot="1">
      <c r="B662" s="83"/>
      <c r="C662" s="84"/>
      <c r="D662" s="83"/>
      <c r="E662" s="83"/>
      <c r="F662" s="83"/>
      <c r="G662" s="83"/>
      <c r="H662" s="83"/>
      <c r="I662" s="83"/>
      <c r="J662" s="83"/>
      <c r="K662" s="83"/>
      <c r="L662" s="83"/>
      <c r="M662" s="83"/>
      <c r="N662" s="83"/>
      <c r="O662" s="83"/>
      <c r="P662" s="84"/>
      <c r="Q662" s="217"/>
      <c r="R662" s="91">
        <f t="shared" ref="R662" si="1135">IF(COUNTA(Y660:DP663)=0,0,HLOOKUP(R661,Y661:DP663,2,FALSE))</f>
        <v>0</v>
      </c>
      <c r="S662" s="92">
        <f t="shared" ref="S662" si="1136">IF(COUNTA(Y660:DP663)=0,0,HLOOKUP(S660,Y660:DP663,3,FALSE))</f>
        <v>0</v>
      </c>
      <c r="T662" s="93"/>
      <c r="U662" s="94">
        <f t="array" ref="U662">IF(COUNTA(Y660:DP663)=0,0,IF(ISERROR(HLOOKUP(U663,Y663:DP663,1,FALSE)),0,INDEX(Y662:DP662,MATCH(U661&amp;U663,Y661:DP661&amp;Y663:DP663,0))))</f>
        <v>0</v>
      </c>
      <c r="V662" s="94">
        <f t="array" ref="V662">IF(COUNTA(Y660:DP663)=0,0,IF(ISERROR(HLOOKUP(V663,Y663:DP663,1,FALSE)),0,INDEX(Y662:DP662,MATCH(V661&amp;V663,Y661:DP661&amp;Y663:DP663,0))))</f>
        <v>0</v>
      </c>
      <c r="W662" s="95"/>
      <c r="X662" s="108"/>
    </row>
    <row r="663" spans="2:27" ht="13.9" thickBot="1">
      <c r="B663" s="96"/>
      <c r="C663" s="97"/>
      <c r="D663" s="96"/>
      <c r="E663" s="96"/>
      <c r="F663" s="96"/>
      <c r="G663" s="96"/>
      <c r="H663" s="96"/>
      <c r="I663" s="96"/>
      <c r="J663" s="96"/>
      <c r="K663" s="96"/>
      <c r="L663" s="96"/>
      <c r="M663" s="96"/>
      <c r="N663" s="96"/>
      <c r="O663" s="96"/>
      <c r="P663" s="97"/>
      <c r="Q663" s="218"/>
      <c r="R663" s="98" t="str">
        <f t="shared" ref="R663" si="1137">IF(COUNTA(Y660:DP663)=0,"none",HLOOKUP(R661,Y661:DP663,3,FALSE))</f>
        <v>none</v>
      </c>
      <c r="S663" s="99" t="str">
        <f t="shared" ref="S663" si="1138">IF(COUNTA(Y660:DP663)=0,"none",HLOOKUP(S660,Y660:DP663,4,FALSE))</f>
        <v>none</v>
      </c>
      <c r="T663" s="100"/>
      <c r="U663" s="100" t="str">
        <f t="array" ref="U663">IF(COUNTA(Y660:DP663)=0,"none",IF($U$2="WAHR",$W$3,Abfrage!$F$4))</f>
        <v>none</v>
      </c>
      <c r="V663" s="100" t="str">
        <f t="array" ref="V663">IF(COUNTA(Y660:DP663)=0,"none",IF($U$2="WAHR",$W$3,Abfrage!$F$4))</f>
        <v>none</v>
      </c>
      <c r="W663" s="100" t="str">
        <f t="array" ref="W663">IF(COUNTA(Y660:DP663)=0,"none",IF($U$2="WAHR",$W$3,Abfrage!$F$4))</f>
        <v>none</v>
      </c>
      <c r="X663" s="109"/>
    </row>
    <row r="664" spans="2:27" thickBot="1">
      <c r="B664" s="75" t="s">
        <v>531</v>
      </c>
      <c r="C664" s="76">
        <v>1000085003</v>
      </c>
      <c r="D664" s="75" t="s">
        <v>95</v>
      </c>
      <c r="E664" s="75" t="s">
        <v>148</v>
      </c>
      <c r="F664" s="75" t="s">
        <v>96</v>
      </c>
      <c r="G664" s="75" t="s">
        <v>96</v>
      </c>
      <c r="H664" s="75" t="s">
        <v>50</v>
      </c>
      <c r="I664" s="75" t="s">
        <v>79</v>
      </c>
      <c r="J664" s="75" t="s">
        <v>532</v>
      </c>
      <c r="K664" s="75" t="s">
        <v>321</v>
      </c>
      <c r="L664" s="75" t="s">
        <v>393</v>
      </c>
      <c r="M664" s="75" t="s">
        <v>313</v>
      </c>
      <c r="N664" s="75" t="s">
        <v>306</v>
      </c>
      <c r="O664" s="75" t="s">
        <v>306</v>
      </c>
      <c r="P664" s="76" t="s">
        <v>306</v>
      </c>
      <c r="Q664" s="216"/>
      <c r="R664" s="77">
        <f t="shared" ref="R664" si="1139">IF(COUNTA(Y664:DP667)=0,"01.01.1900",INDEX(Y664:DP664,MATCH(R665,Y665:DP665,0)))</f>
        <v>44448</v>
      </c>
      <c r="S664" s="78">
        <f t="shared" ref="S664" si="1140">IF(COUNTA(Y664:DP667)=0,"01.01.1900",MAX(Y664:DP664))</f>
        <v>45468</v>
      </c>
      <c r="T664" s="79"/>
      <c r="U664" s="80" t="str">
        <f t="array" ref="U664">IF(COUNTA(Y664:DP667)=0,"01.01.1900",IF(ISERROR(HLOOKUP(U667,Y667:DP667,1,FALSE)),"01.01.1900",INDEX(Y664:DP664,MATCH(U665&amp;U667,Y665:DP665&amp;Y667:DP667,0))))</f>
        <v>01.01.1900</v>
      </c>
      <c r="V664" s="81">
        <f t="shared" ref="V664" si="1141">IF(COUNTA(Y664:DP667)=0,"01.01.1900",_xlfn.MAXIFS(Y664:DP664,Y667:DP667,V667))</f>
        <v>0</v>
      </c>
      <c r="W664" s="82"/>
      <c r="X664" s="106"/>
      <c r="Y664" s="141">
        <v>44448</v>
      </c>
      <c r="Z664" s="141">
        <v>45468</v>
      </c>
    </row>
    <row r="665" spans="2:27" thickBot="1">
      <c r="B665" s="83"/>
      <c r="C665" s="84"/>
      <c r="D665" s="83"/>
      <c r="E665" s="83"/>
      <c r="F665" s="83"/>
      <c r="G665" s="83"/>
      <c r="H665" s="83"/>
      <c r="I665" s="83"/>
      <c r="J665" s="83"/>
      <c r="K665" s="83"/>
      <c r="L665" s="83"/>
      <c r="M665" s="83"/>
      <c r="N665" s="83"/>
      <c r="O665" s="83"/>
      <c r="P665" s="84"/>
      <c r="Q665" s="217"/>
      <c r="R665" s="85">
        <f t="shared" ref="R665" si="1142">IF(COUNTA(Y664:DP667)=0,0,MIN(Y665:DP665))</f>
        <v>0.40090000000000003</v>
      </c>
      <c r="S665" s="86">
        <f t="shared" ref="S665" si="1143">IF(COUNTA(Y664:DP667)=0,0,HLOOKUP(S664,Y664:DP667,2,FALSE))</f>
        <v>0.41370000000000001</v>
      </c>
      <c r="T665" s="87">
        <f t="shared" ref="T665" si="1144">IF(COUNTA(Y664:DP667)=0,0,AVERAGE(Y665:DP665))</f>
        <v>0.4073</v>
      </c>
      <c r="U665" s="88">
        <f t="shared" ref="U665" si="1145">IF(COUNTA(Y664:DP667)=0,0,_xlfn.MINIFS(Y665:DP665,Y667:DP667,U667))</f>
        <v>0</v>
      </c>
      <c r="V665" s="89">
        <f t="array" ref="V665">IF(COUNTA(Y664:DP667)=0,0,IF(ISERROR(HLOOKUP(V667,Y667:DP667,1,FALSE)),0,INDEX(Y665:DP665,MATCH(V664&amp;V667,Y664:DP664&amp;Y667:DP667,0))))</f>
        <v>0</v>
      </c>
      <c r="W665" s="90">
        <f t="array" ref="W665">IF(COUNTA(Y664:DP667)=0,0,IF(ISERROR(HLOOKUP(W667,Y667:DP667,1,FALSE)),0,AVERAGEIF(Y667:DP667,$W667,Y665:DP665)))</f>
        <v>0</v>
      </c>
      <c r="X665" s="107"/>
      <c r="Y665" s="142">
        <v>0.40090000000000003</v>
      </c>
      <c r="Z665" s="142">
        <v>0.41370000000000001</v>
      </c>
    </row>
    <row r="666" spans="2:27" thickBot="1">
      <c r="B666" s="83"/>
      <c r="C666" s="84"/>
      <c r="D666" s="83"/>
      <c r="E666" s="83"/>
      <c r="F666" s="83"/>
      <c r="G666" s="83"/>
      <c r="H666" s="83"/>
      <c r="I666" s="83"/>
      <c r="J666" s="83"/>
      <c r="K666" s="83"/>
      <c r="L666" s="83"/>
      <c r="M666" s="83"/>
      <c r="N666" s="83"/>
      <c r="O666" s="83"/>
      <c r="P666" s="84"/>
      <c r="Q666" s="217"/>
      <c r="R666" s="91">
        <f t="shared" ref="R666" si="1146">IF(COUNTA(Y664:DP667)=0,0,HLOOKUP(R665,Y665:DP667,2,FALSE))</f>
        <v>100</v>
      </c>
      <c r="S666" s="92">
        <f t="shared" ref="S666" si="1147">IF(COUNTA(Y664:DP667)=0,0,HLOOKUP(S664,Y664:DP667,3,FALSE))</f>
        <v>0</v>
      </c>
      <c r="T666" s="93"/>
      <c r="U666" s="94">
        <f t="array" ref="U666">IF(COUNTA(Y664:DP667)=0,0,IF(ISERROR(HLOOKUP(U667,Y667:DP667,1,FALSE)),0,INDEX(Y666:DP666,MATCH(U665&amp;U667,Y665:DP665&amp;Y667:DP667,0))))</f>
        <v>0</v>
      </c>
      <c r="V666" s="94">
        <f t="array" ref="V666">IF(COUNTA(Y664:DP667)=0,0,IF(ISERROR(HLOOKUP(V667,Y667:DP667,1,FALSE)),0,INDEX(Y666:DP666,MATCH(V665&amp;V667,Y665:DP665&amp;Y667:DP667,0))))</f>
        <v>0</v>
      </c>
      <c r="W666" s="95"/>
      <c r="X666" s="108"/>
      <c r="Y666" s="143">
        <v>100</v>
      </c>
      <c r="Z666" s="143">
        <v>0</v>
      </c>
    </row>
    <row r="667" spans="2:27" ht="13.9" thickBot="1">
      <c r="B667" s="96"/>
      <c r="C667" s="97"/>
      <c r="D667" s="96"/>
      <c r="E667" s="96"/>
      <c r="F667" s="96"/>
      <c r="G667" s="96"/>
      <c r="H667" s="96"/>
      <c r="I667" s="96"/>
      <c r="J667" s="96"/>
      <c r="K667" s="96"/>
      <c r="L667" s="96"/>
      <c r="M667" s="96"/>
      <c r="N667" s="96"/>
      <c r="O667" s="96"/>
      <c r="P667" s="97"/>
      <c r="Q667" s="218"/>
      <c r="R667" s="98" t="str">
        <f t="shared" ref="R667" si="1148">IF(COUNTA(Y664:DP667)=0,"none",HLOOKUP(R665,Y665:DP667,3,FALSE))</f>
        <v>SAP</v>
      </c>
      <c r="S667" s="99" t="str">
        <f t="shared" ref="S667" si="1149">IF(COUNTA(Y664:DP667)=0,"none",HLOOKUP(S664,Y664:DP667,4,FALSE))</f>
        <v>SAP</v>
      </c>
      <c r="T667" s="100"/>
      <c r="U667" s="100">
        <f t="array" ref="U667">IF(COUNTA(Y664:DP667)=0,"none",IF($U$2="WAHR",$W$3,Abfrage!$F$4))</f>
        <v>0</v>
      </c>
      <c r="V667" s="100">
        <f t="array" ref="V667">IF(COUNTA(Y664:DP667)=0,"none",IF($U$2="WAHR",$W$3,Abfrage!$F$4))</f>
        <v>0</v>
      </c>
      <c r="W667" s="100">
        <f t="array" ref="W667">IF(COUNTA(Y664:DP667)=0,"none",IF($U$2="WAHR",$W$3,Abfrage!$F$4))</f>
        <v>0</v>
      </c>
      <c r="X667" s="109"/>
      <c r="Y667" s="144" t="s">
        <v>47</v>
      </c>
      <c r="Z667" s="144" t="s">
        <v>47</v>
      </c>
    </row>
    <row r="668" spans="2:27" thickBot="1">
      <c r="B668" s="75" t="s">
        <v>533</v>
      </c>
      <c r="C668" s="76">
        <v>1000085008</v>
      </c>
      <c r="D668" s="75" t="s">
        <v>95</v>
      </c>
      <c r="E668" s="75" t="s">
        <v>175</v>
      </c>
      <c r="F668" s="75" t="s">
        <v>97</v>
      </c>
      <c r="G668" s="75" t="s">
        <v>97</v>
      </c>
      <c r="H668" s="75" t="s">
        <v>44</v>
      </c>
      <c r="I668" s="75" t="s">
        <v>51</v>
      </c>
      <c r="J668" s="75" t="s">
        <v>534</v>
      </c>
      <c r="K668" s="75" t="s">
        <v>331</v>
      </c>
      <c r="L668" s="75" t="s">
        <v>326</v>
      </c>
      <c r="M668" s="75" t="s">
        <v>307</v>
      </c>
      <c r="N668" s="75" t="s">
        <v>327</v>
      </c>
      <c r="O668" s="75" t="s">
        <v>309</v>
      </c>
      <c r="P668" s="76" t="s">
        <v>306</v>
      </c>
      <c r="Q668" s="216"/>
      <c r="R668" s="77">
        <f t="shared" ref="R668" si="1150">IF(COUNTA(Y668:DP671)=0,"01.01.1900",INDEX(Y668:DP668,MATCH(R669,Y669:DP669,0)))</f>
        <v>44501</v>
      </c>
      <c r="S668" s="78">
        <f t="shared" ref="S668" si="1151">IF(COUNTA(Y668:DP671)=0,"01.01.1900",MAX(Y668:DP668))</f>
        <v>44965</v>
      </c>
      <c r="T668" s="79"/>
      <c r="U668" s="80" t="str">
        <f t="array" ref="U668">IF(COUNTA(Y668:DP671)=0,"01.01.1900",IF(ISERROR(HLOOKUP(U671,Y671:DP671,1,FALSE)),"01.01.1900",INDEX(Y668:DP668,MATCH(U669&amp;U671,Y669:DP669&amp;Y671:DP671,0))))</f>
        <v>01.01.1900</v>
      </c>
      <c r="V668" s="81">
        <f t="shared" ref="V668" si="1152">IF(COUNTA(Y668:DP671)=0,"01.01.1900",_xlfn.MAXIFS(Y668:DP668,Y671:DP671,V671))</f>
        <v>0</v>
      </c>
      <c r="W668" s="82"/>
      <c r="X668" s="106"/>
      <c r="Y668" s="141">
        <v>44501</v>
      </c>
      <c r="Z668" s="141">
        <v>44965</v>
      </c>
      <c r="AA668" s="141"/>
    </row>
    <row r="669" spans="2:27" thickBot="1">
      <c r="B669" s="83"/>
      <c r="C669" s="84"/>
      <c r="D669" s="83"/>
      <c r="E669" s="83"/>
      <c r="F669" s="83"/>
      <c r="G669" s="83"/>
      <c r="H669" s="83"/>
      <c r="I669" s="83"/>
      <c r="J669" s="83"/>
      <c r="K669" s="83"/>
      <c r="L669" s="83"/>
      <c r="M669" s="83"/>
      <c r="N669" s="83"/>
      <c r="O669" s="83"/>
      <c r="P669" s="84"/>
      <c r="Q669" s="217"/>
      <c r="R669" s="85">
        <f t="shared" ref="R669" si="1153">IF(COUNTA(Y668:DP671)=0,0,MIN(Y669:DP669))</f>
        <v>0.10199999999999999</v>
      </c>
      <c r="S669" s="86">
        <f t="shared" ref="S669" si="1154">IF(COUNTA(Y668:DP671)=0,0,HLOOKUP(S668,Y668:DP671,2,FALSE))</f>
        <v>0.112</v>
      </c>
      <c r="T669" s="87">
        <f t="shared" ref="T669" si="1155">IF(COUNTA(Y668:DP671)=0,0,AVERAGE(Y669:DP669))</f>
        <v>0.107</v>
      </c>
      <c r="U669" s="88">
        <f t="shared" ref="U669" si="1156">IF(COUNTA(Y668:DP671)=0,0,_xlfn.MINIFS(Y669:DP669,Y671:DP671,U671))</f>
        <v>0</v>
      </c>
      <c r="V669" s="89">
        <f t="array" ref="V669">IF(COUNTA(Y668:DP671)=0,0,IF(ISERROR(HLOOKUP(V671,Y671:DP671,1,FALSE)),0,INDEX(Y669:DP669,MATCH(V668&amp;V671,Y668:DP668&amp;Y671:DP671,0))))</f>
        <v>0</v>
      </c>
      <c r="W669" s="90">
        <f t="array" ref="W669">IF(COUNTA(Y668:DP671)=0,0,IF(ISERROR(HLOOKUP(W671,Y671:DP671,1,FALSE)),0,AVERAGEIF(Y671:DP671,$W671,Y669:DP669)))</f>
        <v>0</v>
      </c>
      <c r="X669" s="107"/>
      <c r="Y669" s="142">
        <v>0.10199999999999999</v>
      </c>
      <c r="Z669" s="142">
        <v>0.112</v>
      </c>
      <c r="AA669" s="142"/>
    </row>
    <row r="670" spans="2:27" thickBot="1">
      <c r="B670" s="83"/>
      <c r="C670" s="84"/>
      <c r="D670" s="83"/>
      <c r="E670" s="83"/>
      <c r="F670" s="83"/>
      <c r="G670" s="83"/>
      <c r="H670" s="83"/>
      <c r="I670" s="83"/>
      <c r="J670" s="83"/>
      <c r="K670" s="83"/>
      <c r="L670" s="83"/>
      <c r="M670" s="83"/>
      <c r="N670" s="83"/>
      <c r="O670" s="83"/>
      <c r="P670" s="84"/>
      <c r="Q670" s="217"/>
      <c r="R670" s="91">
        <f t="shared" ref="R670" si="1157">IF(COUNTA(Y668:DP671)=0,0,HLOOKUP(R669,Y669:DP671,2,FALSE))</f>
        <v>1000</v>
      </c>
      <c r="S670" s="92">
        <f t="shared" ref="S670" si="1158">IF(COUNTA(Y668:DP671)=0,0,HLOOKUP(S668,Y668:DP671,3,FALSE))</f>
        <v>1000</v>
      </c>
      <c r="T670" s="93"/>
      <c r="U670" s="94">
        <f t="array" ref="U670">IF(COUNTA(Y668:DP671)=0,0,IF(ISERROR(HLOOKUP(U671,Y671:DP671,1,FALSE)),0,INDEX(Y670:DP670,MATCH(U669&amp;U671,Y669:DP669&amp;Y671:DP671,0))))</f>
        <v>0</v>
      </c>
      <c r="V670" s="94">
        <f t="array" ref="V670">IF(COUNTA(Y668:DP671)=0,0,IF(ISERROR(HLOOKUP(V671,Y671:DP671,1,FALSE)),0,INDEX(Y670:DP670,MATCH(V669&amp;V671,Y669:DP669&amp;Y671:DP671,0))))</f>
        <v>0</v>
      </c>
      <c r="W670" s="95"/>
      <c r="X670" s="108"/>
      <c r="Y670" s="143">
        <v>1000</v>
      </c>
      <c r="Z670" s="143">
        <v>1000</v>
      </c>
      <c r="AA670" s="143"/>
    </row>
    <row r="671" spans="2:27" ht="13.9" thickBot="1">
      <c r="B671" s="96"/>
      <c r="C671" s="97"/>
      <c r="D671" s="96"/>
      <c r="E671" s="96"/>
      <c r="F671" s="96"/>
      <c r="G671" s="96"/>
      <c r="H671" s="96"/>
      <c r="I671" s="96"/>
      <c r="J671" s="96"/>
      <c r="K671" s="96"/>
      <c r="L671" s="96"/>
      <c r="M671" s="96"/>
      <c r="N671" s="96"/>
      <c r="O671" s="96"/>
      <c r="P671" s="97"/>
      <c r="Q671" s="218"/>
      <c r="R671" s="98" t="str">
        <f t="shared" ref="R671" si="1159">IF(COUNTA(Y668:DP671)=0,"none",HLOOKUP(R669,Y669:DP671,3,FALSE))</f>
        <v>www (-15%)</v>
      </c>
      <c r="S671" s="99" t="str">
        <f t="shared" ref="S671" si="1160">IF(COUNTA(Y668:DP671)=0,"none",HLOOKUP(S668,Y668:DP671,4,FALSE))</f>
        <v>www (-30%)</v>
      </c>
      <c r="T671" s="100"/>
      <c r="U671" s="100">
        <f t="array" ref="U671">IF(COUNTA(Y668:DP671)=0,"none",IF($U$2="WAHR",$W$3,Abfrage!$F$4))</f>
        <v>0</v>
      </c>
      <c r="V671" s="100">
        <f t="array" ref="V671">IF(COUNTA(Y668:DP671)=0,"none",IF($U$2="WAHR",$W$3,Abfrage!$F$4))</f>
        <v>0</v>
      </c>
      <c r="W671" s="100">
        <f t="array" ref="W671">IF(COUNTA(Y668:DP671)=0,"none",IF($U$2="WAHR",$W$3,Abfrage!$F$4))</f>
        <v>0</v>
      </c>
      <c r="X671" s="109"/>
      <c r="Y671" s="144" t="s">
        <v>354</v>
      </c>
      <c r="Z671" s="144" t="s">
        <v>43</v>
      </c>
      <c r="AA671" s="144"/>
    </row>
    <row r="672" spans="2:27" thickBot="1">
      <c r="B672" s="75" t="s">
        <v>535</v>
      </c>
      <c r="C672" s="76">
        <v>1000085028</v>
      </c>
      <c r="D672" s="75" t="s">
        <v>95</v>
      </c>
      <c r="E672" s="75" t="s">
        <v>148</v>
      </c>
      <c r="F672" s="75" t="s">
        <v>175</v>
      </c>
      <c r="G672" s="75" t="s">
        <v>175</v>
      </c>
      <c r="H672" s="75" t="e">
        <v>#N/A</v>
      </c>
      <c r="I672" s="75" t="s">
        <v>41</v>
      </c>
      <c r="J672" s="75" t="s">
        <v>536</v>
      </c>
      <c r="K672" s="75" t="s">
        <v>352</v>
      </c>
      <c r="L672" s="75" t="s">
        <v>327</v>
      </c>
      <c r="M672" s="75" t="s">
        <v>307</v>
      </c>
      <c r="N672" s="75" t="s">
        <v>327</v>
      </c>
      <c r="O672" s="75" t="s">
        <v>306</v>
      </c>
      <c r="P672" s="76" t="s">
        <v>306</v>
      </c>
      <c r="Q672" s="216"/>
      <c r="R672" s="77" t="str">
        <f t="shared" ref="R672" si="1161">IF(COUNTA(Y672:DP675)=0,"01.01.1900",INDEX(Y672:DP672,MATCH(R673,Y673:DP673,0)))</f>
        <v>01.01.1900</v>
      </c>
      <c r="S672" s="78" t="str">
        <f t="shared" ref="S672" si="1162">IF(COUNTA(Y672:DP675)=0,"01.01.1900",MAX(Y672:DP672))</f>
        <v>01.01.1900</v>
      </c>
      <c r="T672" s="79"/>
      <c r="U672" s="80" t="str">
        <f t="array" ref="U672">IF(COUNTA(Y672:DP675)=0,"01.01.1900",IF(ISERROR(HLOOKUP(U675,Y675:DP675,1,FALSE)),"01.01.1900",INDEX(Y672:DP672,MATCH(U673&amp;U675,Y673:DP673&amp;Y675:DP675,0))))</f>
        <v>01.01.1900</v>
      </c>
      <c r="V672" s="81" t="str">
        <f t="shared" ref="V672" si="1163">IF(COUNTA(Y672:DP675)=0,"01.01.1900",_xlfn.MAXIFS(Y672:DP672,Y675:DP675,V675))</f>
        <v>01.01.1900</v>
      </c>
      <c r="W672" s="82"/>
      <c r="X672" s="106"/>
    </row>
    <row r="673" spans="2:24" thickBot="1">
      <c r="B673" s="83"/>
      <c r="C673" s="84"/>
      <c r="D673" s="83"/>
      <c r="E673" s="83"/>
      <c r="F673" s="83"/>
      <c r="G673" s="83"/>
      <c r="H673" s="83"/>
      <c r="I673" s="83"/>
      <c r="J673" s="83"/>
      <c r="K673" s="83"/>
      <c r="L673" s="83"/>
      <c r="M673" s="83"/>
      <c r="N673" s="83"/>
      <c r="O673" s="83"/>
      <c r="P673" s="84"/>
      <c r="Q673" s="217"/>
      <c r="R673" s="85">
        <f t="shared" ref="R673" si="1164">IF(COUNTA(Y672:DP675)=0,0,MIN(Y673:DP673))</f>
        <v>0</v>
      </c>
      <c r="S673" s="86">
        <f t="shared" ref="S673" si="1165">IF(COUNTA(Y672:DP675)=0,0,HLOOKUP(S672,Y672:DP675,2,FALSE))</f>
        <v>0</v>
      </c>
      <c r="T673" s="87">
        <f t="shared" ref="T673" si="1166">IF(COUNTA(Y672:DP675)=0,0,AVERAGE(Y673:DP673))</f>
        <v>0</v>
      </c>
      <c r="U673" s="88">
        <f t="shared" ref="U673" si="1167">IF(COUNTA(Y672:DP675)=0,0,_xlfn.MINIFS(Y673:DP673,Y675:DP675,U675))</f>
        <v>0</v>
      </c>
      <c r="V673" s="89">
        <f t="array" ref="V673">IF(COUNTA(Y672:DP675)=0,0,IF(ISERROR(HLOOKUP(V675,Y675:DP675,1,FALSE)),0,INDEX(Y673:DP673,MATCH(V672&amp;V675,Y672:DP672&amp;Y675:DP675,0))))</f>
        <v>0</v>
      </c>
      <c r="W673" s="90">
        <f t="array" ref="W673">IF(COUNTA(Y672:DP675)=0,0,IF(ISERROR(HLOOKUP(W675,Y675:DP675,1,FALSE)),0,AVERAGEIF(Y675:DP675,$W675,Y673:DP673)))</f>
        <v>0</v>
      </c>
      <c r="X673" s="107"/>
    </row>
    <row r="674" spans="2:24" thickBot="1">
      <c r="B674" s="83"/>
      <c r="C674" s="84"/>
      <c r="D674" s="83"/>
      <c r="E674" s="83"/>
      <c r="F674" s="83"/>
      <c r="G674" s="83"/>
      <c r="H674" s="83"/>
      <c r="I674" s="83"/>
      <c r="J674" s="83"/>
      <c r="K674" s="83"/>
      <c r="L674" s="83"/>
      <c r="M674" s="83"/>
      <c r="N674" s="83"/>
      <c r="O674" s="83"/>
      <c r="P674" s="84"/>
      <c r="Q674" s="217"/>
      <c r="R674" s="91">
        <f t="shared" ref="R674" si="1168">IF(COUNTA(Y672:DP675)=0,0,HLOOKUP(R673,Y673:DP675,2,FALSE))</f>
        <v>0</v>
      </c>
      <c r="S674" s="92">
        <f t="shared" ref="S674" si="1169">IF(COUNTA(Y672:DP675)=0,0,HLOOKUP(S672,Y672:DP675,3,FALSE))</f>
        <v>0</v>
      </c>
      <c r="T674" s="93"/>
      <c r="U674" s="94">
        <f t="array" ref="U674">IF(COUNTA(Y672:DP675)=0,0,IF(ISERROR(HLOOKUP(U675,Y675:DP675,1,FALSE)),0,INDEX(Y674:DP674,MATCH(U673&amp;U675,Y673:DP673&amp;Y675:DP675,0))))</f>
        <v>0</v>
      </c>
      <c r="V674" s="94">
        <f t="array" ref="V674">IF(COUNTA(Y672:DP675)=0,0,IF(ISERROR(HLOOKUP(V675,Y675:DP675,1,FALSE)),0,INDEX(Y674:DP674,MATCH(V673&amp;V675,Y673:DP673&amp;Y675:DP675,0))))</f>
        <v>0</v>
      </c>
      <c r="W674" s="95"/>
      <c r="X674" s="108"/>
    </row>
    <row r="675" spans="2:24" ht="13.9" thickBot="1">
      <c r="B675" s="96"/>
      <c r="C675" s="97"/>
      <c r="D675" s="96"/>
      <c r="E675" s="96"/>
      <c r="F675" s="96"/>
      <c r="G675" s="96"/>
      <c r="H675" s="96"/>
      <c r="I675" s="96"/>
      <c r="J675" s="96"/>
      <c r="K675" s="96"/>
      <c r="L675" s="96"/>
      <c r="M675" s="96"/>
      <c r="N675" s="96"/>
      <c r="O675" s="96"/>
      <c r="P675" s="97"/>
      <c r="Q675" s="218"/>
      <c r="R675" s="98" t="str">
        <f t="shared" ref="R675" si="1170">IF(COUNTA(Y672:DP675)=0,"none",HLOOKUP(R673,Y673:DP675,3,FALSE))</f>
        <v>none</v>
      </c>
      <c r="S675" s="99" t="str">
        <f t="shared" ref="S675" si="1171">IF(COUNTA(Y672:DP675)=0,"none",HLOOKUP(S672,Y672:DP675,4,FALSE))</f>
        <v>none</v>
      </c>
      <c r="T675" s="100"/>
      <c r="U675" s="100" t="str">
        <f t="array" ref="U675">IF(COUNTA(Y672:DP675)=0,"none",IF($U$2="WAHR",$W$3,Abfrage!$F$4))</f>
        <v>none</v>
      </c>
      <c r="V675" s="100" t="str">
        <f t="array" ref="V675">IF(COUNTA(Y672:DP675)=0,"none",IF($U$2="WAHR",$W$3,Abfrage!$F$4))</f>
        <v>none</v>
      </c>
      <c r="W675" s="100" t="str">
        <f t="array" ref="W675">IF(COUNTA(Y672:DP675)=0,"none",IF($U$2="WAHR",$W$3,Abfrage!$F$4))</f>
        <v>none</v>
      </c>
      <c r="X675" s="109"/>
    </row>
    <row r="676" spans="2:24" thickBot="1">
      <c r="B676" s="75" t="s">
        <v>537</v>
      </c>
      <c r="C676" s="76">
        <v>1000085680</v>
      </c>
      <c r="D676" s="75" t="s">
        <v>89</v>
      </c>
      <c r="E676" s="75" t="s">
        <v>406</v>
      </c>
      <c r="F676" s="75" t="s">
        <v>538</v>
      </c>
      <c r="G676" s="75" t="s">
        <v>538</v>
      </c>
      <c r="H676" s="75" t="e">
        <v>#N/A</v>
      </c>
      <c r="I676" s="75" t="s">
        <v>79</v>
      </c>
      <c r="J676" s="75" t="s">
        <v>539</v>
      </c>
      <c r="K676" s="75" t="s">
        <v>306</v>
      </c>
      <c r="L676" s="75" t="s">
        <v>306</v>
      </c>
      <c r="M676" s="75" t="s">
        <v>306</v>
      </c>
      <c r="N676" s="75" t="s">
        <v>306</v>
      </c>
      <c r="O676" s="75" t="s">
        <v>540</v>
      </c>
      <c r="P676" s="76" t="s">
        <v>528</v>
      </c>
      <c r="Q676" s="216"/>
      <c r="R676" s="77" t="str">
        <f t="shared" ref="R676" si="1172">IF(COUNTA(Y676:DP679)=0,"01.01.1900",INDEX(Y676:DP676,MATCH(R677,Y677:DP677,0)))</f>
        <v>01.01.1900</v>
      </c>
      <c r="S676" s="78" t="str">
        <f t="shared" ref="S676" si="1173">IF(COUNTA(Y676:DP679)=0,"01.01.1900",MAX(Y676:DP676))</f>
        <v>01.01.1900</v>
      </c>
      <c r="T676" s="79"/>
      <c r="U676" s="80" t="str">
        <f t="array" ref="U676">IF(COUNTA(Y676:DP679)=0,"01.01.1900",IF(ISERROR(HLOOKUP(U679,Y679:DP679,1,FALSE)),"01.01.1900",INDEX(Y676:DP676,MATCH(U677&amp;U679,Y677:DP677&amp;Y679:DP679,0))))</f>
        <v>01.01.1900</v>
      </c>
      <c r="V676" s="81" t="str">
        <f t="shared" ref="V676" si="1174">IF(COUNTA(Y676:DP679)=0,"01.01.1900",_xlfn.MAXIFS(Y676:DP676,Y679:DP679,V679))</f>
        <v>01.01.1900</v>
      </c>
      <c r="W676" s="82"/>
      <c r="X676" s="106"/>
    </row>
    <row r="677" spans="2:24" thickBot="1">
      <c r="B677" s="83"/>
      <c r="C677" s="84"/>
      <c r="D677" s="83"/>
      <c r="E677" s="83"/>
      <c r="F677" s="83"/>
      <c r="G677" s="83"/>
      <c r="H677" s="83"/>
      <c r="I677" s="83"/>
      <c r="J677" s="83"/>
      <c r="K677" s="83"/>
      <c r="L677" s="83"/>
      <c r="M677" s="83"/>
      <c r="N677" s="83"/>
      <c r="O677" s="83"/>
      <c r="P677" s="84"/>
      <c r="Q677" s="217"/>
      <c r="R677" s="85">
        <f t="shared" ref="R677" si="1175">IF(COUNTA(Y676:DP679)=0,0,MIN(Y677:DP677))</f>
        <v>0</v>
      </c>
      <c r="S677" s="86">
        <f t="shared" ref="S677" si="1176">IF(COUNTA(Y676:DP679)=0,0,HLOOKUP(S676,Y676:DP679,2,FALSE))</f>
        <v>0</v>
      </c>
      <c r="T677" s="87">
        <f t="shared" ref="T677" si="1177">IF(COUNTA(Y676:DP679)=0,0,AVERAGE(Y677:DP677))</f>
        <v>0</v>
      </c>
      <c r="U677" s="88">
        <f t="shared" ref="U677" si="1178">IF(COUNTA(Y676:DP679)=0,0,_xlfn.MINIFS(Y677:DP677,Y679:DP679,U679))</f>
        <v>0</v>
      </c>
      <c r="V677" s="89">
        <f t="array" ref="V677">IF(COUNTA(Y676:DP679)=0,0,IF(ISERROR(HLOOKUP(V679,Y679:DP679,1,FALSE)),0,INDEX(Y677:DP677,MATCH(V676&amp;V679,Y676:DP676&amp;Y679:DP679,0))))</f>
        <v>0</v>
      </c>
      <c r="W677" s="90">
        <f t="array" ref="W677">IF(COUNTA(Y676:DP679)=0,0,IF(ISERROR(HLOOKUP(W679,Y679:DP679,1,FALSE)),0,AVERAGEIF(Y679:DP679,$W679,Y677:DP677)))</f>
        <v>0</v>
      </c>
      <c r="X677" s="107"/>
    </row>
    <row r="678" spans="2:24" thickBot="1">
      <c r="B678" s="83"/>
      <c r="C678" s="84"/>
      <c r="D678" s="83"/>
      <c r="E678" s="83"/>
      <c r="F678" s="83"/>
      <c r="G678" s="83"/>
      <c r="H678" s="83"/>
      <c r="I678" s="83"/>
      <c r="J678" s="83"/>
      <c r="K678" s="83"/>
      <c r="L678" s="83"/>
      <c r="M678" s="83"/>
      <c r="N678" s="83"/>
      <c r="O678" s="83"/>
      <c r="P678" s="84"/>
      <c r="Q678" s="217"/>
      <c r="R678" s="91">
        <f t="shared" ref="R678" si="1179">IF(COUNTA(Y676:DP679)=0,0,HLOOKUP(R677,Y677:DP679,2,FALSE))</f>
        <v>0</v>
      </c>
      <c r="S678" s="92">
        <f t="shared" ref="S678" si="1180">IF(COUNTA(Y676:DP679)=0,0,HLOOKUP(S676,Y676:DP679,3,FALSE))</f>
        <v>0</v>
      </c>
      <c r="T678" s="93"/>
      <c r="U678" s="94">
        <f t="array" ref="U678">IF(COUNTA(Y676:DP679)=0,0,IF(ISERROR(HLOOKUP(U679,Y679:DP679,1,FALSE)),0,INDEX(Y678:DP678,MATCH(U677&amp;U679,Y677:DP677&amp;Y679:DP679,0))))</f>
        <v>0</v>
      </c>
      <c r="V678" s="94">
        <f t="array" ref="V678">IF(COUNTA(Y676:DP679)=0,0,IF(ISERROR(HLOOKUP(V679,Y679:DP679,1,FALSE)),0,INDEX(Y678:DP678,MATCH(V677&amp;V679,Y677:DP677&amp;Y679:DP679,0))))</f>
        <v>0</v>
      </c>
      <c r="W678" s="95"/>
      <c r="X678" s="108"/>
    </row>
    <row r="679" spans="2:24" ht="13.9" thickBot="1">
      <c r="B679" s="96"/>
      <c r="C679" s="97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96"/>
      <c r="P679" s="97"/>
      <c r="Q679" s="218"/>
      <c r="R679" s="98" t="str">
        <f t="shared" ref="R679" si="1181">IF(COUNTA(Y676:DP679)=0,"none",HLOOKUP(R677,Y677:DP679,3,FALSE))</f>
        <v>none</v>
      </c>
      <c r="S679" s="99" t="str">
        <f t="shared" ref="S679" si="1182">IF(COUNTA(Y676:DP679)=0,"none",HLOOKUP(S676,Y676:DP679,4,FALSE))</f>
        <v>none</v>
      </c>
      <c r="T679" s="100"/>
      <c r="U679" s="100" t="str">
        <f t="array" ref="U679">IF(COUNTA(Y676:DP679)=0,"none",IF($U$2="WAHR",$W$3,Abfrage!$F$4))</f>
        <v>none</v>
      </c>
      <c r="V679" s="100" t="str">
        <f t="array" ref="V679">IF(COUNTA(Y676:DP679)=0,"none",IF($U$2="WAHR",$W$3,Abfrage!$F$4))</f>
        <v>none</v>
      </c>
      <c r="W679" s="100" t="str">
        <f t="array" ref="W679">IF(COUNTA(Y676:DP679)=0,"none",IF($U$2="WAHR",$W$3,Abfrage!$F$4))</f>
        <v>none</v>
      </c>
      <c r="X679" s="109"/>
    </row>
    <row r="680" spans="2:24" thickBot="1">
      <c r="B680" s="75" t="s">
        <v>541</v>
      </c>
      <c r="C680" s="76">
        <v>1000085682</v>
      </c>
      <c r="D680" s="75" t="s">
        <v>89</v>
      </c>
      <c r="E680" s="75" t="s">
        <v>406</v>
      </c>
      <c r="F680" s="75" t="s">
        <v>542</v>
      </c>
      <c r="G680" s="75" t="s">
        <v>542</v>
      </c>
      <c r="H680" s="75" t="e">
        <v>#N/A</v>
      </c>
      <c r="I680" s="75" t="s">
        <v>79</v>
      </c>
      <c r="J680" s="75" t="s">
        <v>543</v>
      </c>
      <c r="K680" s="75" t="s">
        <v>306</v>
      </c>
      <c r="L680" s="75" t="s">
        <v>306</v>
      </c>
      <c r="M680" s="75" t="s">
        <v>306</v>
      </c>
      <c r="N680" s="75" t="s">
        <v>306</v>
      </c>
      <c r="O680" s="75" t="s">
        <v>375</v>
      </c>
      <c r="P680" s="76" t="s">
        <v>528</v>
      </c>
      <c r="Q680" s="216"/>
      <c r="R680" s="77" t="str">
        <f t="shared" ref="R680" si="1183">IF(COUNTA(Y680:DP683)=0,"01.01.1900",INDEX(Y680:DP680,MATCH(R681,Y681:DP681,0)))</f>
        <v>01.01.1900</v>
      </c>
      <c r="S680" s="78" t="str">
        <f t="shared" ref="S680" si="1184">IF(COUNTA(Y680:DP683)=0,"01.01.1900",MAX(Y680:DP680))</f>
        <v>01.01.1900</v>
      </c>
      <c r="T680" s="79"/>
      <c r="U680" s="80" t="str">
        <f t="array" ref="U680">IF(COUNTA(Y680:DP683)=0,"01.01.1900",IF(ISERROR(HLOOKUP(U683,Y683:DP683,1,FALSE)),"01.01.1900",INDEX(Y680:DP680,MATCH(U681&amp;U683,Y681:DP681&amp;Y683:DP683,0))))</f>
        <v>01.01.1900</v>
      </c>
      <c r="V680" s="81" t="str">
        <f t="shared" ref="V680" si="1185">IF(COUNTA(Y680:DP683)=0,"01.01.1900",_xlfn.MAXIFS(Y680:DP680,Y683:DP683,V683))</f>
        <v>01.01.1900</v>
      </c>
      <c r="W680" s="82"/>
      <c r="X680" s="106"/>
    </row>
    <row r="681" spans="2:24" thickBot="1">
      <c r="B681" s="83"/>
      <c r="C681" s="84"/>
      <c r="D681" s="83"/>
      <c r="E681" s="83"/>
      <c r="F681" s="83"/>
      <c r="G681" s="83"/>
      <c r="H681" s="83"/>
      <c r="I681" s="83"/>
      <c r="J681" s="83"/>
      <c r="K681" s="83"/>
      <c r="L681" s="83"/>
      <c r="M681" s="83"/>
      <c r="N681" s="83"/>
      <c r="O681" s="83"/>
      <c r="P681" s="84"/>
      <c r="Q681" s="217"/>
      <c r="R681" s="85">
        <f t="shared" ref="R681" si="1186">IF(COUNTA(Y680:DP683)=0,0,MIN(Y681:DP681))</f>
        <v>0</v>
      </c>
      <c r="S681" s="86">
        <f t="shared" ref="S681" si="1187">IF(COUNTA(Y680:DP683)=0,0,HLOOKUP(S680,Y680:DP683,2,FALSE))</f>
        <v>0</v>
      </c>
      <c r="T681" s="87">
        <f t="shared" ref="T681" si="1188">IF(COUNTA(Y680:DP683)=0,0,AVERAGE(Y681:DP681))</f>
        <v>0</v>
      </c>
      <c r="U681" s="88">
        <f t="shared" ref="U681" si="1189">IF(COUNTA(Y680:DP683)=0,0,_xlfn.MINIFS(Y681:DP681,Y683:DP683,U683))</f>
        <v>0</v>
      </c>
      <c r="V681" s="89">
        <f t="array" ref="V681">IF(COUNTA(Y680:DP683)=0,0,IF(ISERROR(HLOOKUP(V683,Y683:DP683,1,FALSE)),0,INDEX(Y681:DP681,MATCH(V680&amp;V683,Y680:DP680&amp;Y683:DP683,0))))</f>
        <v>0</v>
      </c>
      <c r="W681" s="90">
        <f t="array" ref="W681">IF(COUNTA(Y680:DP683)=0,0,IF(ISERROR(HLOOKUP(W683,Y683:DP683,1,FALSE)),0,AVERAGEIF(Y683:DP683,$W683,Y681:DP681)))</f>
        <v>0</v>
      </c>
      <c r="X681" s="107"/>
    </row>
    <row r="682" spans="2:24" thickBot="1">
      <c r="B682" s="83"/>
      <c r="C682" s="84"/>
      <c r="D682" s="83"/>
      <c r="E682" s="83"/>
      <c r="F682" s="83"/>
      <c r="G682" s="83"/>
      <c r="H682" s="83"/>
      <c r="I682" s="83"/>
      <c r="J682" s="83"/>
      <c r="K682" s="83"/>
      <c r="L682" s="83"/>
      <c r="M682" s="83"/>
      <c r="N682" s="83"/>
      <c r="O682" s="83"/>
      <c r="P682" s="84"/>
      <c r="Q682" s="217"/>
      <c r="R682" s="91">
        <f t="shared" ref="R682" si="1190">IF(COUNTA(Y680:DP683)=0,0,HLOOKUP(R681,Y681:DP683,2,FALSE))</f>
        <v>0</v>
      </c>
      <c r="S682" s="92">
        <f t="shared" ref="S682" si="1191">IF(COUNTA(Y680:DP683)=0,0,HLOOKUP(S680,Y680:DP683,3,FALSE))</f>
        <v>0</v>
      </c>
      <c r="T682" s="93"/>
      <c r="U682" s="94">
        <f t="array" ref="U682">IF(COUNTA(Y680:DP683)=0,0,IF(ISERROR(HLOOKUP(U683,Y683:DP683,1,FALSE)),0,INDEX(Y682:DP682,MATCH(U681&amp;U683,Y681:DP681&amp;Y683:DP683,0))))</f>
        <v>0</v>
      </c>
      <c r="V682" s="94">
        <f t="array" ref="V682">IF(COUNTA(Y680:DP683)=0,0,IF(ISERROR(HLOOKUP(V683,Y683:DP683,1,FALSE)),0,INDEX(Y682:DP682,MATCH(V681&amp;V683,Y681:DP681&amp;Y683:DP683,0))))</f>
        <v>0</v>
      </c>
      <c r="W682" s="95"/>
      <c r="X682" s="108"/>
    </row>
    <row r="683" spans="2:24" ht="13.9" thickBot="1">
      <c r="B683" s="96"/>
      <c r="C683" s="97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7"/>
      <c r="Q683" s="218"/>
      <c r="R683" s="98" t="str">
        <f t="shared" ref="R683" si="1192">IF(COUNTA(Y680:DP683)=0,"none",HLOOKUP(R681,Y681:DP683,3,FALSE))</f>
        <v>none</v>
      </c>
      <c r="S683" s="99" t="str">
        <f t="shared" ref="S683" si="1193">IF(COUNTA(Y680:DP683)=0,"none",HLOOKUP(S680,Y680:DP683,4,FALSE))</f>
        <v>none</v>
      </c>
      <c r="T683" s="100"/>
      <c r="U683" s="100" t="str">
        <f t="array" ref="U683">IF(COUNTA(Y680:DP683)=0,"none",IF($U$2="WAHR",$W$3,Abfrage!$F$4))</f>
        <v>none</v>
      </c>
      <c r="V683" s="100" t="str">
        <f t="array" ref="V683">IF(COUNTA(Y680:DP683)=0,"none",IF($U$2="WAHR",$W$3,Abfrage!$F$4))</f>
        <v>none</v>
      </c>
      <c r="W683" s="100" t="str">
        <f t="array" ref="W683">IF(COUNTA(Y680:DP683)=0,"none",IF($U$2="WAHR",$W$3,Abfrage!$F$4))</f>
        <v>none</v>
      </c>
      <c r="X683" s="109"/>
    </row>
    <row r="684" spans="2:24" thickBot="1">
      <c r="B684" s="75" t="s">
        <v>544</v>
      </c>
      <c r="C684" s="76">
        <v>1000085683</v>
      </c>
      <c r="D684" s="75" t="s">
        <v>89</v>
      </c>
      <c r="E684" s="75" t="s">
        <v>406</v>
      </c>
      <c r="F684" s="75" t="s">
        <v>545</v>
      </c>
      <c r="G684" s="75" t="s">
        <v>545</v>
      </c>
      <c r="H684" s="75" t="e">
        <v>#N/A</v>
      </c>
      <c r="I684" s="75" t="s">
        <v>79</v>
      </c>
      <c r="J684" s="75" t="s">
        <v>546</v>
      </c>
      <c r="K684" s="75" t="s">
        <v>306</v>
      </c>
      <c r="L684" s="75" t="s">
        <v>306</v>
      </c>
      <c r="M684" s="75" t="s">
        <v>306</v>
      </c>
      <c r="N684" s="75" t="s">
        <v>306</v>
      </c>
      <c r="O684" s="75" t="s">
        <v>547</v>
      </c>
      <c r="P684" s="76" t="s">
        <v>528</v>
      </c>
      <c r="Q684" s="216"/>
      <c r="R684" s="77" t="str">
        <f t="shared" ref="R684" si="1194">IF(COUNTA(Y684:DP687)=0,"01.01.1900",INDEX(Y684:DP684,MATCH(R685,Y685:DP685,0)))</f>
        <v>01.01.1900</v>
      </c>
      <c r="S684" s="78" t="str">
        <f t="shared" ref="S684" si="1195">IF(COUNTA(Y684:DP687)=0,"01.01.1900",MAX(Y684:DP684))</f>
        <v>01.01.1900</v>
      </c>
      <c r="T684" s="79"/>
      <c r="U684" s="80" t="str">
        <f t="array" ref="U684">IF(COUNTA(Y684:DP687)=0,"01.01.1900",IF(ISERROR(HLOOKUP(U687,Y687:DP687,1,FALSE)),"01.01.1900",INDEX(Y684:DP684,MATCH(U685&amp;U687,Y685:DP685&amp;Y687:DP687,0))))</f>
        <v>01.01.1900</v>
      </c>
      <c r="V684" s="81" t="str">
        <f t="shared" ref="V684" si="1196">IF(COUNTA(Y684:DP687)=0,"01.01.1900",_xlfn.MAXIFS(Y684:DP684,Y687:DP687,V687))</f>
        <v>01.01.1900</v>
      </c>
      <c r="W684" s="82"/>
      <c r="X684" s="106"/>
    </row>
    <row r="685" spans="2:24" thickBot="1">
      <c r="B685" s="83"/>
      <c r="C685" s="84"/>
      <c r="D685" s="83"/>
      <c r="E685" s="83"/>
      <c r="F685" s="83"/>
      <c r="G685" s="83"/>
      <c r="H685" s="83"/>
      <c r="I685" s="83"/>
      <c r="J685" s="83"/>
      <c r="K685" s="83"/>
      <c r="L685" s="83"/>
      <c r="M685" s="83"/>
      <c r="N685" s="83"/>
      <c r="O685" s="83"/>
      <c r="P685" s="84"/>
      <c r="Q685" s="217"/>
      <c r="R685" s="85">
        <f t="shared" ref="R685" si="1197">IF(COUNTA(Y684:DP687)=0,0,MIN(Y685:DP685))</f>
        <v>0</v>
      </c>
      <c r="S685" s="86">
        <f t="shared" ref="S685" si="1198">IF(COUNTA(Y684:DP687)=0,0,HLOOKUP(S684,Y684:DP687,2,FALSE))</f>
        <v>0</v>
      </c>
      <c r="T685" s="87">
        <f t="shared" ref="T685" si="1199">IF(COUNTA(Y684:DP687)=0,0,AVERAGE(Y685:DP685))</f>
        <v>0</v>
      </c>
      <c r="U685" s="88">
        <f t="shared" ref="U685" si="1200">IF(COUNTA(Y684:DP687)=0,0,_xlfn.MINIFS(Y685:DP685,Y687:DP687,U687))</f>
        <v>0</v>
      </c>
      <c r="V685" s="89">
        <f t="array" ref="V685">IF(COUNTA(Y684:DP687)=0,0,IF(ISERROR(HLOOKUP(V687,Y687:DP687,1,FALSE)),0,INDEX(Y685:DP685,MATCH(V684&amp;V687,Y684:DP684&amp;Y687:DP687,0))))</f>
        <v>0</v>
      </c>
      <c r="W685" s="90">
        <f t="array" ref="W685">IF(COUNTA(Y684:DP687)=0,0,IF(ISERROR(HLOOKUP(W687,Y687:DP687,1,FALSE)),0,AVERAGEIF(Y687:DP687,$W687,Y685:DP685)))</f>
        <v>0</v>
      </c>
      <c r="X685" s="107"/>
    </row>
    <row r="686" spans="2:24" thickBot="1">
      <c r="B686" s="83"/>
      <c r="C686" s="84"/>
      <c r="D686" s="83"/>
      <c r="E686" s="83"/>
      <c r="F686" s="83"/>
      <c r="G686" s="83"/>
      <c r="H686" s="83"/>
      <c r="I686" s="83"/>
      <c r="J686" s="83"/>
      <c r="K686" s="83"/>
      <c r="L686" s="83"/>
      <c r="M686" s="83"/>
      <c r="N686" s="83"/>
      <c r="O686" s="83"/>
      <c r="P686" s="84"/>
      <c r="Q686" s="217"/>
      <c r="R686" s="91">
        <f t="shared" ref="R686" si="1201">IF(COUNTA(Y684:DP687)=0,0,HLOOKUP(R685,Y685:DP687,2,FALSE))</f>
        <v>0</v>
      </c>
      <c r="S686" s="92">
        <f t="shared" ref="S686" si="1202">IF(COUNTA(Y684:DP687)=0,0,HLOOKUP(S684,Y684:DP687,3,FALSE))</f>
        <v>0</v>
      </c>
      <c r="T686" s="93"/>
      <c r="U686" s="94">
        <f t="array" ref="U686">IF(COUNTA(Y684:DP687)=0,0,IF(ISERROR(HLOOKUP(U687,Y687:DP687,1,FALSE)),0,INDEX(Y686:DP686,MATCH(U685&amp;U687,Y685:DP685&amp;Y687:DP687,0))))</f>
        <v>0</v>
      </c>
      <c r="V686" s="94">
        <f t="array" ref="V686">IF(COUNTA(Y684:DP687)=0,0,IF(ISERROR(HLOOKUP(V687,Y687:DP687,1,FALSE)),0,INDEX(Y686:DP686,MATCH(V685&amp;V687,Y685:DP685&amp;Y687:DP687,0))))</f>
        <v>0</v>
      </c>
      <c r="W686" s="95"/>
      <c r="X686" s="108"/>
    </row>
    <row r="687" spans="2:24" ht="13.9" thickBot="1">
      <c r="B687" s="96"/>
      <c r="C687" s="97"/>
      <c r="D687" s="96"/>
      <c r="E687" s="96"/>
      <c r="F687" s="96"/>
      <c r="G687" s="96"/>
      <c r="H687" s="96"/>
      <c r="I687" s="96"/>
      <c r="J687" s="96"/>
      <c r="K687" s="96"/>
      <c r="L687" s="96"/>
      <c r="M687" s="96"/>
      <c r="N687" s="96"/>
      <c r="O687" s="96"/>
      <c r="P687" s="97"/>
      <c r="Q687" s="218"/>
      <c r="R687" s="98" t="str">
        <f t="shared" ref="R687" si="1203">IF(COUNTA(Y684:DP687)=0,"none",HLOOKUP(R685,Y685:DP687,3,FALSE))</f>
        <v>none</v>
      </c>
      <c r="S687" s="99" t="str">
        <f t="shared" ref="S687" si="1204">IF(COUNTA(Y684:DP687)=0,"none",HLOOKUP(S684,Y684:DP687,4,FALSE))</f>
        <v>none</v>
      </c>
      <c r="T687" s="100"/>
      <c r="U687" s="100" t="str">
        <f t="array" ref="U687">IF(COUNTA(Y684:DP687)=0,"none",IF($U$2="WAHR",$W$3,Abfrage!$F$4))</f>
        <v>none</v>
      </c>
      <c r="V687" s="100" t="str">
        <f t="array" ref="V687">IF(COUNTA(Y684:DP687)=0,"none",IF($U$2="WAHR",$W$3,Abfrage!$F$4))</f>
        <v>none</v>
      </c>
      <c r="W687" s="100" t="str">
        <f t="array" ref="W687">IF(COUNTA(Y684:DP687)=0,"none",IF($U$2="WAHR",$W$3,Abfrage!$F$4))</f>
        <v>none</v>
      </c>
      <c r="X687" s="109"/>
    </row>
    <row r="688" spans="2:24" thickBot="1">
      <c r="B688" s="75" t="s">
        <v>548</v>
      </c>
      <c r="C688" s="76">
        <v>1000085684</v>
      </c>
      <c r="D688" s="75" t="s">
        <v>89</v>
      </c>
      <c r="E688" s="75" t="s">
        <v>406</v>
      </c>
      <c r="F688" s="75" t="s">
        <v>549</v>
      </c>
      <c r="G688" s="75" t="s">
        <v>549</v>
      </c>
      <c r="H688" s="75" t="e">
        <v>#N/A</v>
      </c>
      <c r="I688" s="75" t="s">
        <v>79</v>
      </c>
      <c r="J688" s="75" t="s">
        <v>550</v>
      </c>
      <c r="K688" s="75" t="s">
        <v>306</v>
      </c>
      <c r="L688" s="75" t="s">
        <v>306</v>
      </c>
      <c r="M688" s="75" t="s">
        <v>306</v>
      </c>
      <c r="N688" s="75" t="s">
        <v>306</v>
      </c>
      <c r="O688" s="75" t="s">
        <v>551</v>
      </c>
      <c r="P688" s="76" t="s">
        <v>528</v>
      </c>
      <c r="Q688" s="216"/>
      <c r="R688" s="77" t="str">
        <f t="shared" ref="R688" si="1205">IF(COUNTA(Y688:DP691)=0,"01.01.1900",INDEX(Y688:DP688,MATCH(R689,Y689:DP689,0)))</f>
        <v>01.01.1900</v>
      </c>
      <c r="S688" s="78" t="str">
        <f t="shared" ref="S688" si="1206">IF(COUNTA(Y688:DP691)=0,"01.01.1900",MAX(Y688:DP688))</f>
        <v>01.01.1900</v>
      </c>
      <c r="T688" s="79"/>
      <c r="U688" s="80" t="str">
        <f t="array" ref="U688">IF(COUNTA(Y688:DP691)=0,"01.01.1900",IF(ISERROR(HLOOKUP(U691,Y691:DP691,1,FALSE)),"01.01.1900",INDEX(Y688:DP688,MATCH(U689&amp;U691,Y689:DP689&amp;Y691:DP691,0))))</f>
        <v>01.01.1900</v>
      </c>
      <c r="V688" s="81" t="str">
        <f t="shared" ref="V688" si="1207">IF(COUNTA(Y688:DP691)=0,"01.01.1900",_xlfn.MAXIFS(Y688:DP688,Y691:DP691,V691))</f>
        <v>01.01.1900</v>
      </c>
      <c r="W688" s="82"/>
      <c r="X688" s="106"/>
    </row>
    <row r="689" spans="2:30" thickBot="1">
      <c r="B689" s="83"/>
      <c r="C689" s="84"/>
      <c r="D689" s="83"/>
      <c r="E689" s="83"/>
      <c r="F689" s="83"/>
      <c r="G689" s="83"/>
      <c r="H689" s="83"/>
      <c r="I689" s="83"/>
      <c r="J689" s="83"/>
      <c r="K689" s="83"/>
      <c r="L689" s="83"/>
      <c r="M689" s="83"/>
      <c r="N689" s="83"/>
      <c r="O689" s="83"/>
      <c r="P689" s="84"/>
      <c r="Q689" s="217"/>
      <c r="R689" s="85">
        <f t="shared" ref="R689" si="1208">IF(COUNTA(Y688:DP691)=0,0,MIN(Y689:DP689))</f>
        <v>0</v>
      </c>
      <c r="S689" s="86">
        <f t="shared" ref="S689" si="1209">IF(COUNTA(Y688:DP691)=0,0,HLOOKUP(S688,Y688:DP691,2,FALSE))</f>
        <v>0</v>
      </c>
      <c r="T689" s="87">
        <f t="shared" ref="T689" si="1210">IF(COUNTA(Y688:DP691)=0,0,AVERAGE(Y689:DP689))</f>
        <v>0</v>
      </c>
      <c r="U689" s="88">
        <f t="shared" ref="U689" si="1211">IF(COUNTA(Y688:DP691)=0,0,_xlfn.MINIFS(Y689:DP689,Y691:DP691,U691))</f>
        <v>0</v>
      </c>
      <c r="V689" s="89">
        <f t="array" ref="V689">IF(COUNTA(Y688:DP691)=0,0,IF(ISERROR(HLOOKUP(V691,Y691:DP691,1,FALSE)),0,INDEX(Y689:DP689,MATCH(V688&amp;V691,Y688:DP688&amp;Y691:DP691,0))))</f>
        <v>0</v>
      </c>
      <c r="W689" s="90">
        <f t="array" ref="W689">IF(COUNTA(Y688:DP691)=0,0,IF(ISERROR(HLOOKUP(W691,Y691:DP691,1,FALSE)),0,AVERAGEIF(Y691:DP691,$W691,Y689:DP689)))</f>
        <v>0</v>
      </c>
      <c r="X689" s="107"/>
    </row>
    <row r="690" spans="2:30" thickBot="1">
      <c r="B690" s="83"/>
      <c r="C690" s="84"/>
      <c r="D690" s="83"/>
      <c r="E690" s="83"/>
      <c r="F690" s="83"/>
      <c r="G690" s="83"/>
      <c r="H690" s="83"/>
      <c r="I690" s="83"/>
      <c r="J690" s="83"/>
      <c r="K690" s="83"/>
      <c r="L690" s="83"/>
      <c r="M690" s="83"/>
      <c r="N690" s="83"/>
      <c r="O690" s="83"/>
      <c r="P690" s="84"/>
      <c r="Q690" s="217"/>
      <c r="R690" s="91">
        <f t="shared" ref="R690" si="1212">IF(COUNTA(Y688:DP691)=0,0,HLOOKUP(R689,Y689:DP691,2,FALSE))</f>
        <v>0</v>
      </c>
      <c r="S690" s="92">
        <f t="shared" ref="S690" si="1213">IF(COUNTA(Y688:DP691)=0,0,HLOOKUP(S688,Y688:DP691,3,FALSE))</f>
        <v>0</v>
      </c>
      <c r="T690" s="93"/>
      <c r="U690" s="94">
        <f t="array" ref="U690">IF(COUNTA(Y688:DP691)=0,0,IF(ISERROR(HLOOKUP(U691,Y691:DP691,1,FALSE)),0,INDEX(Y690:DP690,MATCH(U689&amp;U691,Y689:DP689&amp;Y691:DP691,0))))</f>
        <v>0</v>
      </c>
      <c r="V690" s="94">
        <f t="array" ref="V690">IF(COUNTA(Y688:DP691)=0,0,IF(ISERROR(HLOOKUP(V691,Y691:DP691,1,FALSE)),0,INDEX(Y690:DP690,MATCH(V689&amp;V691,Y689:DP689&amp;Y691:DP691,0))))</f>
        <v>0</v>
      </c>
      <c r="W690" s="95"/>
      <c r="X690" s="108"/>
    </row>
    <row r="691" spans="2:30" ht="13.9" thickBot="1">
      <c r="B691" s="96"/>
      <c r="C691" s="97"/>
      <c r="D691" s="96"/>
      <c r="E691" s="96"/>
      <c r="F691" s="96"/>
      <c r="G691" s="96"/>
      <c r="H691" s="96"/>
      <c r="I691" s="96"/>
      <c r="J691" s="96"/>
      <c r="K691" s="96"/>
      <c r="L691" s="96"/>
      <c r="M691" s="96"/>
      <c r="N691" s="96"/>
      <c r="O691" s="96"/>
      <c r="P691" s="97"/>
      <c r="Q691" s="218"/>
      <c r="R691" s="98" t="str">
        <f t="shared" ref="R691" si="1214">IF(COUNTA(Y688:DP691)=0,"none",HLOOKUP(R689,Y689:DP691,3,FALSE))</f>
        <v>none</v>
      </c>
      <c r="S691" s="99" t="str">
        <f t="shared" ref="S691" si="1215">IF(COUNTA(Y688:DP691)=0,"none",HLOOKUP(S688,Y688:DP691,4,FALSE))</f>
        <v>none</v>
      </c>
      <c r="T691" s="100"/>
      <c r="U691" s="100" t="str">
        <f t="array" ref="U691">IF(COUNTA(Y688:DP691)=0,"none",IF($U$2="WAHR",$W$3,Abfrage!$F$4))</f>
        <v>none</v>
      </c>
      <c r="V691" s="100" t="str">
        <f t="array" ref="V691">IF(COUNTA(Y688:DP691)=0,"none",IF($U$2="WAHR",$W$3,Abfrage!$F$4))</f>
        <v>none</v>
      </c>
      <c r="W691" s="100" t="str">
        <f t="array" ref="W691">IF(COUNTA(Y688:DP691)=0,"none",IF($U$2="WAHR",$W$3,Abfrage!$F$4))</f>
        <v>none</v>
      </c>
      <c r="X691" s="109"/>
    </row>
    <row r="692" spans="2:30" thickBot="1">
      <c r="B692" s="75" t="s">
        <v>552</v>
      </c>
      <c r="C692" s="76">
        <v>1000086664</v>
      </c>
      <c r="D692" s="75" t="s">
        <v>95</v>
      </c>
      <c r="E692" s="75" t="s">
        <v>96</v>
      </c>
      <c r="F692" s="75" t="s">
        <v>97</v>
      </c>
      <c r="G692" s="75" t="s">
        <v>97</v>
      </c>
      <c r="H692" s="75" t="s">
        <v>44</v>
      </c>
      <c r="I692" s="75" t="s">
        <v>553</v>
      </c>
      <c r="J692" s="75" t="s">
        <v>554</v>
      </c>
      <c r="K692" s="75" t="s">
        <v>306</v>
      </c>
      <c r="L692" s="75" t="s">
        <v>306</v>
      </c>
      <c r="M692" s="75" t="s">
        <v>313</v>
      </c>
      <c r="N692" s="75" t="s">
        <v>349</v>
      </c>
      <c r="O692" s="75" t="s">
        <v>309</v>
      </c>
      <c r="P692" s="76" t="s">
        <v>306</v>
      </c>
      <c r="Q692" s="216"/>
      <c r="R692" s="77">
        <f t="shared" ref="R692" si="1216">IF(COUNTA(Y692:DP695)=0,"01.01.1900",INDEX(Y692:DP692,MATCH(R693,Y693:DP693,0)))</f>
        <v>44987</v>
      </c>
      <c r="S692" s="78">
        <f t="shared" ref="S692" si="1217">IF(COUNTA(Y692:DP695)=0,"01.01.1900",MAX(Y692:DP692))</f>
        <v>44987</v>
      </c>
      <c r="T692" s="79"/>
      <c r="U692" s="80" t="str">
        <f t="array" ref="U692">IF(COUNTA(Y692:DP695)=0,"01.01.1900",IF(ISERROR(HLOOKUP(U695,Y695:DP695,1,FALSE)),"01.01.1900",INDEX(Y692:DP692,MATCH(U693&amp;U695,Y693:DP693&amp;Y695:DP695,0))))</f>
        <v>01.01.1900</v>
      </c>
      <c r="V692" s="81">
        <f t="shared" ref="V692" si="1218">IF(COUNTA(Y692:DP695)=0,"01.01.1900",_xlfn.MAXIFS(Y692:DP692,Y695:DP695,V695))</f>
        <v>0</v>
      </c>
      <c r="W692" s="82"/>
      <c r="X692" s="106"/>
      <c r="Y692" s="141">
        <v>44987</v>
      </c>
      <c r="Z692" s="141">
        <v>44987</v>
      </c>
      <c r="AA692" s="141">
        <v>44987</v>
      </c>
      <c r="AB692" s="141">
        <v>44987</v>
      </c>
      <c r="AC692" s="141">
        <v>44987</v>
      </c>
      <c r="AD692" s="141">
        <v>44987</v>
      </c>
    </row>
    <row r="693" spans="2:30" thickBot="1">
      <c r="B693" s="83"/>
      <c r="C693" s="84"/>
      <c r="D693" s="83"/>
      <c r="E693" s="83"/>
      <c r="F693" s="83"/>
      <c r="G693" s="83"/>
      <c r="H693" s="83"/>
      <c r="I693" s="83"/>
      <c r="J693" s="83"/>
      <c r="K693" s="83"/>
      <c r="L693" s="83"/>
      <c r="M693" s="83"/>
      <c r="N693" s="83"/>
      <c r="O693" s="83"/>
      <c r="P693" s="84"/>
      <c r="Q693" s="217"/>
      <c r="R693" s="85">
        <f t="shared" ref="R693" si="1219">IF(COUNTA(Y692:DP695)=0,0,MIN(Y693:DP693))</f>
        <v>0.82</v>
      </c>
      <c r="S693" s="86">
        <f t="shared" ref="S693" si="1220">IF(COUNTA(Y692:DP695)=0,0,HLOOKUP(S692,Y692:DP695,2,FALSE))</f>
        <v>5.43</v>
      </c>
      <c r="T693" s="87">
        <f t="shared" ref="T693" si="1221">IF(COUNTA(Y692:DP695)=0,0,AVERAGE(Y693:DP693))</f>
        <v>4.6616666666666662</v>
      </c>
      <c r="U693" s="88">
        <f t="shared" ref="U693" si="1222">IF(COUNTA(Y692:DP695)=0,0,_xlfn.MINIFS(Y693:DP693,Y695:DP695,U695))</f>
        <v>0</v>
      </c>
      <c r="V693" s="89">
        <f t="array" ref="V693">IF(COUNTA(Y692:DP695)=0,0,IF(ISERROR(HLOOKUP(V695,Y695:DP695,1,FALSE)),0,INDEX(Y693:DP693,MATCH(V692&amp;V695,Y692:DP692&amp;Y695:DP695,0))))</f>
        <v>0</v>
      </c>
      <c r="W693" s="90">
        <f t="array" ref="W693">IF(COUNTA(Y692:DP695)=0,0,IF(ISERROR(HLOOKUP(W695,Y695:DP695,1,FALSE)),0,AVERAGEIF(Y695:DP695,$W695,Y693:DP693)))</f>
        <v>0</v>
      </c>
      <c r="X693" s="107"/>
      <c r="Y693" s="142">
        <v>5.43</v>
      </c>
      <c r="Z693" s="142">
        <v>0.82</v>
      </c>
      <c r="AA693" s="142">
        <v>5.43</v>
      </c>
      <c r="AB693" s="142">
        <v>5.43</v>
      </c>
      <c r="AC693" s="142">
        <v>5.43</v>
      </c>
      <c r="AD693" s="142">
        <v>5.43</v>
      </c>
    </row>
    <row r="694" spans="2:30" thickBot="1">
      <c r="B694" s="83"/>
      <c r="C694" s="84"/>
      <c r="D694" s="83"/>
      <c r="E694" s="83"/>
      <c r="F694" s="83"/>
      <c r="G694" s="83"/>
      <c r="H694" s="83"/>
      <c r="I694" s="83"/>
      <c r="J694" s="83"/>
      <c r="K694" s="83"/>
      <c r="L694" s="83"/>
      <c r="M694" s="83"/>
      <c r="N694" s="83"/>
      <c r="O694" s="83"/>
      <c r="P694" s="84"/>
      <c r="Q694" s="217"/>
      <c r="R694" s="91" t="str">
        <f t="shared" ref="R694" si="1223">IF(COUNTA(Y692:DP695)=0,0,HLOOKUP(R693,Y693:DP695,2,FALSE))</f>
        <v>nn</v>
      </c>
      <c r="S694" s="92" t="str">
        <f t="shared" ref="S694" si="1224">IF(COUNTA(Y692:DP695)=0,0,HLOOKUP(S692,Y692:DP695,3,FALSE))</f>
        <v>nn</v>
      </c>
      <c r="T694" s="93"/>
      <c r="U694" s="94">
        <f t="array" ref="U694">IF(COUNTA(Y692:DP695)=0,0,IF(ISERROR(HLOOKUP(U695,Y695:DP695,1,FALSE)),0,INDEX(Y694:DP694,MATCH(U693&amp;U695,Y693:DP693&amp;Y695:DP695,0))))</f>
        <v>0</v>
      </c>
      <c r="V694" s="94">
        <f t="array" ref="V694">IF(COUNTA(Y692:DP695)=0,0,IF(ISERROR(HLOOKUP(V695,Y695:DP695,1,FALSE)),0,INDEX(Y694:DP694,MATCH(V693&amp;V695,Y693:DP693&amp;Y695:DP695,0))))</f>
        <v>0</v>
      </c>
      <c r="W694" s="95"/>
      <c r="X694" s="108"/>
      <c r="Y694" s="143" t="s">
        <v>345</v>
      </c>
      <c r="Z694" s="143" t="s">
        <v>345</v>
      </c>
      <c r="AA694" s="143">
        <v>0</v>
      </c>
      <c r="AB694" s="143">
        <v>0</v>
      </c>
      <c r="AC694" s="143">
        <v>0</v>
      </c>
      <c r="AD694" s="143">
        <v>0</v>
      </c>
    </row>
    <row r="695" spans="2:30" ht="13.9" thickBot="1">
      <c r="B695" s="96"/>
      <c r="C695" s="97"/>
      <c r="D695" s="96"/>
      <c r="E695" s="96"/>
      <c r="F695" s="96"/>
      <c r="G695" s="96"/>
      <c r="H695" s="96"/>
      <c r="I695" s="96"/>
      <c r="J695" s="96"/>
      <c r="K695" s="96"/>
      <c r="L695" s="96"/>
      <c r="M695" s="96"/>
      <c r="N695" s="96"/>
      <c r="O695" s="96"/>
      <c r="P695" s="97"/>
      <c r="Q695" s="218"/>
      <c r="R695" s="98" t="str">
        <f t="shared" ref="R695" si="1225">IF(COUNTA(Y692:DP695)=0,"none",HLOOKUP(R693,Y693:DP695,3,FALSE))</f>
        <v>Sekura</v>
      </c>
      <c r="S695" s="99" t="str">
        <f t="shared" ref="S695" si="1226">IF(COUNTA(Y692:DP695)=0,"none",HLOOKUP(S692,Y692:DP695,4,FALSE))</f>
        <v>ECI</v>
      </c>
      <c r="T695" s="100"/>
      <c r="U695" s="100">
        <f t="array" ref="U695">IF(COUNTA(Y692:DP695)=0,"none",IF($U$2="WAHR",$W$3,Abfrage!$F$4))</f>
        <v>0</v>
      </c>
      <c r="V695" s="100">
        <f t="array" ref="V695">IF(COUNTA(Y692:DP695)=0,"none",IF($U$2="WAHR",$W$3,Abfrage!$F$4))</f>
        <v>0</v>
      </c>
      <c r="W695" s="100">
        <f t="array" ref="W695">IF(COUNTA(Y692:DP695)=0,"none",IF($U$2="WAHR",$W$3,Abfrage!$F$4))</f>
        <v>0</v>
      </c>
      <c r="X695" s="109"/>
      <c r="Y695" s="144" t="s">
        <v>101</v>
      </c>
      <c r="Z695" s="144" t="s">
        <v>555</v>
      </c>
      <c r="AA695" s="144" t="s">
        <v>556</v>
      </c>
      <c r="AB695" s="144" t="s">
        <v>556</v>
      </c>
      <c r="AC695" s="144" t="s">
        <v>556</v>
      </c>
      <c r="AD695" s="144" t="s">
        <v>556</v>
      </c>
    </row>
    <row r="696" spans="2:30" thickBot="1">
      <c r="B696" s="75" t="s">
        <v>557</v>
      </c>
      <c r="C696" s="76">
        <v>1000089776</v>
      </c>
      <c r="D696" s="75" t="s">
        <v>95</v>
      </c>
      <c r="E696" s="75" t="s">
        <v>148</v>
      </c>
      <c r="F696" s="75" t="s">
        <v>96</v>
      </c>
      <c r="G696" s="75" t="s">
        <v>96</v>
      </c>
      <c r="H696" s="75" t="e">
        <v>#N/A</v>
      </c>
      <c r="I696" s="75" t="s">
        <v>391</v>
      </c>
      <c r="J696" s="75" t="s">
        <v>558</v>
      </c>
      <c r="K696" s="75" t="s">
        <v>331</v>
      </c>
      <c r="L696" s="75" t="s">
        <v>327</v>
      </c>
      <c r="M696" s="75" t="s">
        <v>313</v>
      </c>
      <c r="N696" s="75" t="s">
        <v>327</v>
      </c>
      <c r="O696" s="75" t="s">
        <v>306</v>
      </c>
      <c r="P696" s="76" t="s">
        <v>332</v>
      </c>
      <c r="Q696" s="216"/>
      <c r="R696" s="77" t="str">
        <f t="shared" ref="R696" si="1227">IF(COUNTA(Y696:DP699)=0,"01.01.1900",INDEX(Y696:DP696,MATCH(R697,Y697:DP697,0)))</f>
        <v>01.01.1900</v>
      </c>
      <c r="S696" s="78" t="str">
        <f t="shared" ref="S696" si="1228">IF(COUNTA(Y696:DP699)=0,"01.01.1900",MAX(Y696:DP696))</f>
        <v>01.01.1900</v>
      </c>
      <c r="T696" s="79"/>
      <c r="U696" s="80" t="str">
        <f t="array" ref="U696">IF(COUNTA(Y696:DP699)=0,"01.01.1900",IF(ISERROR(HLOOKUP(U699,Y699:DP699,1,FALSE)),"01.01.1900",INDEX(Y696:DP696,MATCH(U697&amp;U699,Y697:DP697&amp;Y699:DP699,0))))</f>
        <v>01.01.1900</v>
      </c>
      <c r="V696" s="81" t="str">
        <f t="shared" ref="V696" si="1229">IF(COUNTA(Y696:DP699)=0,"01.01.1900",_xlfn.MAXIFS(Y696:DP696,Y699:DP699,V699))</f>
        <v>01.01.1900</v>
      </c>
      <c r="W696" s="82"/>
      <c r="X696" s="106"/>
    </row>
    <row r="697" spans="2:30" thickBot="1">
      <c r="B697" s="83"/>
      <c r="C697" s="84"/>
      <c r="D697" s="83"/>
      <c r="E697" s="83"/>
      <c r="F697" s="83"/>
      <c r="G697" s="83"/>
      <c r="H697" s="83"/>
      <c r="I697" s="83"/>
      <c r="J697" s="83"/>
      <c r="K697" s="83"/>
      <c r="L697" s="83"/>
      <c r="M697" s="83"/>
      <c r="N697" s="83"/>
      <c r="O697" s="83"/>
      <c r="P697" s="84"/>
      <c r="Q697" s="217"/>
      <c r="R697" s="85">
        <f t="shared" ref="R697" si="1230">IF(COUNTA(Y696:DP699)=0,0,MIN(Y697:DP697))</f>
        <v>0</v>
      </c>
      <c r="S697" s="86">
        <f t="shared" ref="S697" si="1231">IF(COUNTA(Y696:DP699)=0,0,HLOOKUP(S696,Y696:DP699,2,FALSE))</f>
        <v>0</v>
      </c>
      <c r="T697" s="87">
        <f t="shared" ref="T697" si="1232">IF(COUNTA(Y696:DP699)=0,0,AVERAGE(Y697:DP697))</f>
        <v>0</v>
      </c>
      <c r="U697" s="88">
        <f t="shared" ref="U697" si="1233">IF(COUNTA(Y696:DP699)=0,0,_xlfn.MINIFS(Y697:DP697,Y699:DP699,U699))</f>
        <v>0</v>
      </c>
      <c r="V697" s="89">
        <f t="array" ref="V697">IF(COUNTA(Y696:DP699)=0,0,IF(ISERROR(HLOOKUP(V699,Y699:DP699,1,FALSE)),0,INDEX(Y697:DP697,MATCH(V696&amp;V699,Y696:DP696&amp;Y699:DP699,0))))</f>
        <v>0</v>
      </c>
      <c r="W697" s="90">
        <f t="array" ref="W697">IF(COUNTA(Y696:DP699)=0,0,IF(ISERROR(HLOOKUP(W699,Y699:DP699,1,FALSE)),0,AVERAGEIF(Y699:DP699,$W699,Y697:DP697)))</f>
        <v>0</v>
      </c>
      <c r="X697" s="107"/>
    </row>
    <row r="698" spans="2:30" thickBot="1">
      <c r="B698" s="83"/>
      <c r="C698" s="84"/>
      <c r="D698" s="83"/>
      <c r="E698" s="83"/>
      <c r="F698" s="83"/>
      <c r="G698" s="83"/>
      <c r="H698" s="83"/>
      <c r="I698" s="83"/>
      <c r="J698" s="83"/>
      <c r="K698" s="83"/>
      <c r="L698" s="83"/>
      <c r="M698" s="83"/>
      <c r="N698" s="83"/>
      <c r="O698" s="83"/>
      <c r="P698" s="84"/>
      <c r="Q698" s="217"/>
      <c r="R698" s="91">
        <f t="shared" ref="R698" si="1234">IF(COUNTA(Y696:DP699)=0,0,HLOOKUP(R697,Y697:DP699,2,FALSE))</f>
        <v>0</v>
      </c>
      <c r="S698" s="92">
        <f t="shared" ref="S698" si="1235">IF(COUNTA(Y696:DP699)=0,0,HLOOKUP(S696,Y696:DP699,3,FALSE))</f>
        <v>0</v>
      </c>
      <c r="T698" s="93"/>
      <c r="U698" s="94">
        <f t="array" ref="U698">IF(COUNTA(Y696:DP699)=0,0,IF(ISERROR(HLOOKUP(U699,Y699:DP699,1,FALSE)),0,INDEX(Y698:DP698,MATCH(U697&amp;U699,Y697:DP697&amp;Y699:DP699,0))))</f>
        <v>0</v>
      </c>
      <c r="V698" s="94">
        <f t="array" ref="V698">IF(COUNTA(Y696:DP699)=0,0,IF(ISERROR(HLOOKUP(V699,Y699:DP699,1,FALSE)),0,INDEX(Y698:DP698,MATCH(V697&amp;V699,Y697:DP697&amp;Y699:DP699,0))))</f>
        <v>0</v>
      </c>
      <c r="W698" s="95"/>
      <c r="X698" s="108"/>
    </row>
    <row r="699" spans="2:30" ht="13.9" thickBot="1">
      <c r="B699" s="96"/>
      <c r="C699" s="97"/>
      <c r="D699" s="96"/>
      <c r="E699" s="96"/>
      <c r="F699" s="96"/>
      <c r="G699" s="96"/>
      <c r="H699" s="96"/>
      <c r="I699" s="96"/>
      <c r="J699" s="96"/>
      <c r="K699" s="96"/>
      <c r="L699" s="96"/>
      <c r="M699" s="96"/>
      <c r="N699" s="96"/>
      <c r="O699" s="96"/>
      <c r="P699" s="97"/>
      <c r="Q699" s="218"/>
      <c r="R699" s="98" t="str">
        <f t="shared" ref="R699" si="1236">IF(COUNTA(Y696:DP699)=0,"none",HLOOKUP(R697,Y697:DP699,3,FALSE))</f>
        <v>none</v>
      </c>
      <c r="S699" s="99" t="str">
        <f t="shared" ref="S699" si="1237">IF(COUNTA(Y696:DP699)=0,"none",HLOOKUP(S696,Y696:DP699,4,FALSE))</f>
        <v>none</v>
      </c>
      <c r="T699" s="100"/>
      <c r="U699" s="100" t="str">
        <f t="array" ref="U699">IF(COUNTA(Y696:DP699)=0,"none",IF($U$2="WAHR",$W$3,Abfrage!$F$4))</f>
        <v>none</v>
      </c>
      <c r="V699" s="100" t="str">
        <f t="array" ref="V699">IF(COUNTA(Y696:DP699)=0,"none",IF($U$2="WAHR",$W$3,Abfrage!$F$4))</f>
        <v>none</v>
      </c>
      <c r="W699" s="100" t="str">
        <f t="array" ref="W699">IF(COUNTA(Y696:DP699)=0,"none",IF($U$2="WAHR",$W$3,Abfrage!$F$4))</f>
        <v>none</v>
      </c>
      <c r="X699" s="109"/>
    </row>
    <row r="700" spans="2:30" thickBot="1">
      <c r="B700" s="75" t="s">
        <v>559</v>
      </c>
      <c r="C700" s="76">
        <v>1000092493</v>
      </c>
      <c r="D700" s="75" t="s">
        <v>95</v>
      </c>
      <c r="E700" s="75" t="s">
        <v>148</v>
      </c>
      <c r="F700" s="75" t="s">
        <v>96</v>
      </c>
      <c r="G700" s="75" t="s">
        <v>96</v>
      </c>
      <c r="H700" s="75" t="e">
        <v>#N/A</v>
      </c>
      <c r="I700" s="75" t="s">
        <v>306</v>
      </c>
      <c r="J700" s="75" t="s">
        <v>560</v>
      </c>
      <c r="K700" s="75" t="s">
        <v>327</v>
      </c>
      <c r="L700" s="75" t="s">
        <v>326</v>
      </c>
      <c r="M700" s="75" t="s">
        <v>313</v>
      </c>
      <c r="N700" s="75" t="s">
        <v>327</v>
      </c>
      <c r="O700" s="75" t="s">
        <v>306</v>
      </c>
      <c r="P700" s="76" t="s">
        <v>332</v>
      </c>
      <c r="Q700" s="216"/>
      <c r="R700" s="77" t="str">
        <f t="shared" ref="R700" si="1238">IF(COUNTA(Y700:DP703)=0,"01.01.1900",INDEX(Y700:DP700,MATCH(R701,Y701:DP701,0)))</f>
        <v>01.01.1900</v>
      </c>
      <c r="S700" s="78" t="str">
        <f t="shared" ref="S700" si="1239">IF(COUNTA(Y700:DP703)=0,"01.01.1900",MAX(Y700:DP700))</f>
        <v>01.01.1900</v>
      </c>
      <c r="T700" s="79"/>
      <c r="U700" s="80" t="str">
        <f t="array" ref="U700">IF(COUNTA(Y700:DP703)=0,"01.01.1900",IF(ISERROR(HLOOKUP(U703,Y703:DP703,1,FALSE)),"01.01.1900",INDEX(Y700:DP700,MATCH(U701&amp;U703,Y701:DP701&amp;Y703:DP703,0))))</f>
        <v>01.01.1900</v>
      </c>
      <c r="V700" s="81" t="str">
        <f t="shared" ref="V700" si="1240">IF(COUNTA(Y700:DP703)=0,"01.01.1900",_xlfn.MAXIFS(Y700:DP700,Y703:DP703,V703))</f>
        <v>01.01.1900</v>
      </c>
      <c r="W700" s="82"/>
      <c r="X700" s="106"/>
    </row>
    <row r="701" spans="2:30" thickBot="1">
      <c r="B701" s="83"/>
      <c r="C701" s="84"/>
      <c r="D701" s="83"/>
      <c r="E701" s="83"/>
      <c r="F701" s="83"/>
      <c r="G701" s="83"/>
      <c r="H701" s="83"/>
      <c r="I701" s="83"/>
      <c r="J701" s="83"/>
      <c r="K701" s="83"/>
      <c r="L701" s="83"/>
      <c r="M701" s="83"/>
      <c r="N701" s="83"/>
      <c r="O701" s="83"/>
      <c r="P701" s="84"/>
      <c r="Q701" s="217"/>
      <c r="R701" s="85">
        <f t="shared" ref="R701" si="1241">IF(COUNTA(Y700:DP703)=0,0,MIN(Y701:DP701))</f>
        <v>0</v>
      </c>
      <c r="S701" s="86">
        <f t="shared" ref="S701" si="1242">IF(COUNTA(Y700:DP703)=0,0,HLOOKUP(S700,Y700:DP703,2,FALSE))</f>
        <v>0</v>
      </c>
      <c r="T701" s="87">
        <f t="shared" ref="T701" si="1243">IF(COUNTA(Y700:DP703)=0,0,AVERAGE(Y701:DP701))</f>
        <v>0</v>
      </c>
      <c r="U701" s="88">
        <f t="shared" ref="U701" si="1244">IF(COUNTA(Y700:DP703)=0,0,_xlfn.MINIFS(Y701:DP701,Y703:DP703,U703))</f>
        <v>0</v>
      </c>
      <c r="V701" s="89">
        <f t="array" ref="V701">IF(COUNTA(Y700:DP703)=0,0,IF(ISERROR(HLOOKUP(V703,Y703:DP703,1,FALSE)),0,INDEX(Y701:DP701,MATCH(V700&amp;V703,Y700:DP700&amp;Y703:DP703,0))))</f>
        <v>0</v>
      </c>
      <c r="W701" s="90">
        <f t="array" ref="W701">IF(COUNTA(Y700:DP703)=0,0,IF(ISERROR(HLOOKUP(W703,Y703:DP703,1,FALSE)),0,AVERAGEIF(Y703:DP703,$W703,Y701:DP701)))</f>
        <v>0</v>
      </c>
      <c r="X701" s="107"/>
    </row>
    <row r="702" spans="2:30" thickBot="1">
      <c r="B702" s="83"/>
      <c r="C702" s="84"/>
      <c r="D702" s="83"/>
      <c r="E702" s="83"/>
      <c r="F702" s="83"/>
      <c r="G702" s="83"/>
      <c r="H702" s="83"/>
      <c r="I702" s="83"/>
      <c r="J702" s="83"/>
      <c r="K702" s="83"/>
      <c r="L702" s="83"/>
      <c r="M702" s="83"/>
      <c r="N702" s="83"/>
      <c r="O702" s="83"/>
      <c r="P702" s="84"/>
      <c r="Q702" s="217"/>
      <c r="R702" s="91">
        <f t="shared" ref="R702" si="1245">IF(COUNTA(Y700:DP703)=0,0,HLOOKUP(R701,Y701:DP703,2,FALSE))</f>
        <v>0</v>
      </c>
      <c r="S702" s="92">
        <f t="shared" ref="S702" si="1246">IF(COUNTA(Y700:DP703)=0,0,HLOOKUP(S700,Y700:DP703,3,FALSE))</f>
        <v>0</v>
      </c>
      <c r="T702" s="93"/>
      <c r="U702" s="94">
        <f t="array" ref="U702">IF(COUNTA(Y700:DP703)=0,0,IF(ISERROR(HLOOKUP(U703,Y703:DP703,1,FALSE)),0,INDEX(Y702:DP702,MATCH(U701&amp;U703,Y701:DP701&amp;Y703:DP703,0))))</f>
        <v>0</v>
      </c>
      <c r="V702" s="94">
        <f t="array" ref="V702">IF(COUNTA(Y700:DP703)=0,0,IF(ISERROR(HLOOKUP(V703,Y703:DP703,1,FALSE)),0,INDEX(Y702:DP702,MATCH(V701&amp;V703,Y701:DP701&amp;Y703:DP703,0))))</f>
        <v>0</v>
      </c>
      <c r="W702" s="95"/>
      <c r="X702" s="108"/>
    </row>
    <row r="703" spans="2:30" ht="13.9" thickBot="1">
      <c r="B703" s="96"/>
      <c r="C703" s="97"/>
      <c r="D703" s="96"/>
      <c r="E703" s="96"/>
      <c r="F703" s="96"/>
      <c r="G703" s="96"/>
      <c r="H703" s="96"/>
      <c r="I703" s="96"/>
      <c r="J703" s="96"/>
      <c r="K703" s="96"/>
      <c r="L703" s="96"/>
      <c r="M703" s="96"/>
      <c r="N703" s="96"/>
      <c r="O703" s="96"/>
      <c r="P703" s="97"/>
      <c r="Q703" s="218"/>
      <c r="R703" s="98" t="str">
        <f t="shared" ref="R703" si="1247">IF(COUNTA(Y700:DP703)=0,"none",HLOOKUP(R701,Y701:DP703,3,FALSE))</f>
        <v>none</v>
      </c>
      <c r="S703" s="99" t="str">
        <f t="shared" ref="S703" si="1248">IF(COUNTA(Y700:DP703)=0,"none",HLOOKUP(S700,Y700:DP703,4,FALSE))</f>
        <v>none</v>
      </c>
      <c r="T703" s="100"/>
      <c r="U703" s="100" t="str">
        <f t="array" ref="U703">IF(COUNTA(Y700:DP703)=0,"none",IF($U$2="WAHR",$W$3,Abfrage!$F$4))</f>
        <v>none</v>
      </c>
      <c r="V703" s="100" t="str">
        <f t="array" ref="V703">IF(COUNTA(Y700:DP703)=0,"none",IF($U$2="WAHR",$W$3,Abfrage!$F$4))</f>
        <v>none</v>
      </c>
      <c r="W703" s="100" t="str">
        <f t="array" ref="W703">IF(COUNTA(Y700:DP703)=0,"none",IF($U$2="WAHR",$W$3,Abfrage!$F$4))</f>
        <v>none</v>
      </c>
      <c r="X703" s="109"/>
    </row>
    <row r="704" spans="2:30" thickBot="1">
      <c r="B704" s="75" t="s">
        <v>561</v>
      </c>
      <c r="C704" s="76">
        <v>1000092494</v>
      </c>
      <c r="D704" s="75" t="s">
        <v>95</v>
      </c>
      <c r="E704" s="75" t="s">
        <v>148</v>
      </c>
      <c r="F704" s="75" t="s">
        <v>96</v>
      </c>
      <c r="G704" s="75" t="s">
        <v>96</v>
      </c>
      <c r="H704" s="75" t="e">
        <v>#N/A</v>
      </c>
      <c r="I704" s="75" t="s">
        <v>51</v>
      </c>
      <c r="J704" s="75" t="s">
        <v>562</v>
      </c>
      <c r="K704" s="75" t="s">
        <v>331</v>
      </c>
      <c r="L704" s="75" t="s">
        <v>327</v>
      </c>
      <c r="M704" s="75" t="s">
        <v>313</v>
      </c>
      <c r="N704" s="75" t="s">
        <v>327</v>
      </c>
      <c r="O704" s="75" t="s">
        <v>306</v>
      </c>
      <c r="P704" s="76" t="s">
        <v>332</v>
      </c>
      <c r="Q704" s="216"/>
      <c r="R704" s="77" t="str">
        <f t="shared" ref="R704" si="1249">IF(COUNTA(Y704:DP707)=0,"01.01.1900",INDEX(Y704:DP704,MATCH(R705,Y705:DP705,0)))</f>
        <v>01.01.1900</v>
      </c>
      <c r="S704" s="78" t="str">
        <f t="shared" ref="S704" si="1250">IF(COUNTA(Y704:DP707)=0,"01.01.1900",MAX(Y704:DP704))</f>
        <v>01.01.1900</v>
      </c>
      <c r="T704" s="79"/>
      <c r="U704" s="80" t="str">
        <f t="array" ref="U704">IF(COUNTA(Y704:DP707)=0,"01.01.1900",IF(ISERROR(HLOOKUP(U707,Y707:DP707,1,FALSE)),"01.01.1900",INDEX(Y704:DP704,MATCH(U705&amp;U707,Y705:DP705&amp;Y707:DP707,0))))</f>
        <v>01.01.1900</v>
      </c>
      <c r="V704" s="81" t="str">
        <f t="shared" ref="V704" si="1251">IF(COUNTA(Y704:DP707)=0,"01.01.1900",_xlfn.MAXIFS(Y704:DP704,Y707:DP707,V707))</f>
        <v>01.01.1900</v>
      </c>
      <c r="W704" s="82"/>
      <c r="X704" s="106"/>
    </row>
    <row r="705" spans="2:26" thickBot="1">
      <c r="B705" s="83"/>
      <c r="C705" s="84"/>
      <c r="D705" s="83"/>
      <c r="E705" s="83"/>
      <c r="F705" s="83"/>
      <c r="G705" s="83"/>
      <c r="H705" s="83"/>
      <c r="I705" s="83"/>
      <c r="J705" s="83"/>
      <c r="K705" s="83"/>
      <c r="L705" s="83"/>
      <c r="M705" s="83"/>
      <c r="N705" s="83"/>
      <c r="O705" s="83"/>
      <c r="P705" s="84"/>
      <c r="Q705" s="217"/>
      <c r="R705" s="85">
        <f t="shared" ref="R705" si="1252">IF(COUNTA(Y704:DP707)=0,0,MIN(Y705:DP705))</f>
        <v>0</v>
      </c>
      <c r="S705" s="86">
        <f t="shared" ref="S705" si="1253">IF(COUNTA(Y704:DP707)=0,0,HLOOKUP(S704,Y704:DP707,2,FALSE))</f>
        <v>0</v>
      </c>
      <c r="T705" s="87">
        <f t="shared" ref="T705" si="1254">IF(COUNTA(Y704:DP707)=0,0,AVERAGE(Y705:DP705))</f>
        <v>0</v>
      </c>
      <c r="U705" s="88">
        <f t="shared" ref="U705" si="1255">IF(COUNTA(Y704:DP707)=0,0,_xlfn.MINIFS(Y705:DP705,Y707:DP707,U707))</f>
        <v>0</v>
      </c>
      <c r="V705" s="89">
        <f t="array" ref="V705">IF(COUNTA(Y704:DP707)=0,0,IF(ISERROR(HLOOKUP(V707,Y707:DP707,1,FALSE)),0,INDEX(Y705:DP705,MATCH(V704&amp;V707,Y704:DP704&amp;Y707:DP707,0))))</f>
        <v>0</v>
      </c>
      <c r="W705" s="90">
        <f t="array" ref="W705">IF(COUNTA(Y704:DP707)=0,0,IF(ISERROR(HLOOKUP(W707,Y707:DP707,1,FALSE)),0,AVERAGEIF(Y707:DP707,$W707,Y705:DP705)))</f>
        <v>0</v>
      </c>
      <c r="X705" s="107"/>
    </row>
    <row r="706" spans="2:26" thickBot="1">
      <c r="B706" s="83"/>
      <c r="C706" s="84"/>
      <c r="D706" s="83"/>
      <c r="E706" s="83"/>
      <c r="F706" s="83"/>
      <c r="G706" s="83"/>
      <c r="H706" s="83"/>
      <c r="I706" s="83"/>
      <c r="J706" s="83"/>
      <c r="K706" s="83"/>
      <c r="L706" s="83"/>
      <c r="M706" s="83"/>
      <c r="N706" s="83"/>
      <c r="O706" s="83"/>
      <c r="P706" s="84"/>
      <c r="Q706" s="217"/>
      <c r="R706" s="91">
        <f t="shared" ref="R706" si="1256">IF(COUNTA(Y704:DP707)=0,0,HLOOKUP(R705,Y705:DP707,2,FALSE))</f>
        <v>0</v>
      </c>
      <c r="S706" s="92">
        <f t="shared" ref="S706" si="1257">IF(COUNTA(Y704:DP707)=0,0,HLOOKUP(S704,Y704:DP707,3,FALSE))</f>
        <v>0</v>
      </c>
      <c r="T706" s="93"/>
      <c r="U706" s="94">
        <f t="array" ref="U706">IF(COUNTA(Y704:DP707)=0,0,IF(ISERROR(HLOOKUP(U707,Y707:DP707,1,FALSE)),0,INDEX(Y706:DP706,MATCH(U705&amp;U707,Y705:DP705&amp;Y707:DP707,0))))</f>
        <v>0</v>
      </c>
      <c r="V706" s="94">
        <f t="array" ref="V706">IF(COUNTA(Y704:DP707)=0,0,IF(ISERROR(HLOOKUP(V707,Y707:DP707,1,FALSE)),0,INDEX(Y706:DP706,MATCH(V705&amp;V707,Y705:DP705&amp;Y707:DP707,0))))</f>
        <v>0</v>
      </c>
      <c r="W706" s="95"/>
      <c r="X706" s="108"/>
    </row>
    <row r="707" spans="2:26" ht="13.9" thickBot="1">
      <c r="B707" s="96"/>
      <c r="C707" s="97"/>
      <c r="D707" s="96"/>
      <c r="E707" s="96"/>
      <c r="F707" s="96"/>
      <c r="G707" s="96"/>
      <c r="H707" s="96"/>
      <c r="I707" s="96"/>
      <c r="J707" s="96"/>
      <c r="K707" s="96"/>
      <c r="L707" s="96"/>
      <c r="M707" s="96"/>
      <c r="N707" s="96"/>
      <c r="O707" s="96"/>
      <c r="P707" s="97"/>
      <c r="Q707" s="218"/>
      <c r="R707" s="98" t="str">
        <f t="shared" ref="R707" si="1258">IF(COUNTA(Y704:DP707)=0,"none",HLOOKUP(R705,Y705:DP707,3,FALSE))</f>
        <v>none</v>
      </c>
      <c r="S707" s="99" t="str">
        <f t="shared" ref="S707" si="1259">IF(COUNTA(Y704:DP707)=0,"none",HLOOKUP(S704,Y704:DP707,4,FALSE))</f>
        <v>none</v>
      </c>
      <c r="T707" s="100"/>
      <c r="U707" s="100" t="str">
        <f t="array" ref="U707">IF(COUNTA(Y704:DP707)=0,"none",IF($U$2="WAHR",$W$3,Abfrage!$F$4))</f>
        <v>none</v>
      </c>
      <c r="V707" s="100" t="str">
        <f t="array" ref="V707">IF(COUNTA(Y704:DP707)=0,"none",IF($U$2="WAHR",$W$3,Abfrage!$F$4))</f>
        <v>none</v>
      </c>
      <c r="W707" s="100" t="str">
        <f t="array" ref="W707">IF(COUNTA(Y704:DP707)=0,"none",IF($U$2="WAHR",$W$3,Abfrage!$F$4))</f>
        <v>none</v>
      </c>
      <c r="X707" s="109"/>
    </row>
    <row r="708" spans="2:26" thickBot="1">
      <c r="B708" s="75" t="s">
        <v>563</v>
      </c>
      <c r="C708" s="76">
        <v>1000092499</v>
      </c>
      <c r="D708" s="75" t="s">
        <v>95</v>
      </c>
      <c r="E708" s="75" t="s">
        <v>148</v>
      </c>
      <c r="F708" s="75" t="s">
        <v>96</v>
      </c>
      <c r="G708" s="75" t="s">
        <v>96</v>
      </c>
      <c r="H708" s="75" t="e">
        <v>#N/A</v>
      </c>
      <c r="I708" s="75" t="s">
        <v>306</v>
      </c>
      <c r="J708" s="75" t="s">
        <v>328</v>
      </c>
      <c r="K708" s="75" t="s">
        <v>326</v>
      </c>
      <c r="L708" s="75" t="s">
        <v>564</v>
      </c>
      <c r="M708" s="75" t="s">
        <v>313</v>
      </c>
      <c r="N708" s="75" t="s">
        <v>327</v>
      </c>
      <c r="O708" s="75" t="s">
        <v>306</v>
      </c>
      <c r="P708" s="76" t="s">
        <v>328</v>
      </c>
      <c r="Q708" s="216"/>
      <c r="R708" s="77" t="str">
        <f t="shared" ref="R708" si="1260">IF(COUNTA(Y708:DP711)=0,"01.01.1900",INDEX(Y708:DP708,MATCH(R709,Y709:DP709,0)))</f>
        <v>01.01.1900</v>
      </c>
      <c r="S708" s="78" t="str">
        <f t="shared" ref="S708" si="1261">IF(COUNTA(Y708:DP711)=0,"01.01.1900",MAX(Y708:DP708))</f>
        <v>01.01.1900</v>
      </c>
      <c r="T708" s="79"/>
      <c r="U708" s="80" t="str">
        <f t="array" ref="U708">IF(COUNTA(Y708:DP711)=0,"01.01.1900",IF(ISERROR(HLOOKUP(U711,Y711:DP711,1,FALSE)),"01.01.1900",INDEX(Y708:DP708,MATCH(U709&amp;U711,Y709:DP709&amp;Y711:DP711,0))))</f>
        <v>01.01.1900</v>
      </c>
      <c r="V708" s="81" t="str">
        <f t="shared" ref="V708" si="1262">IF(COUNTA(Y708:DP711)=0,"01.01.1900",_xlfn.MAXIFS(Y708:DP708,Y711:DP711,V711))</f>
        <v>01.01.1900</v>
      </c>
      <c r="W708" s="82"/>
      <c r="X708" s="106"/>
    </row>
    <row r="709" spans="2:26" thickBot="1">
      <c r="B709" s="83"/>
      <c r="C709" s="84"/>
      <c r="D709" s="83"/>
      <c r="E709" s="83"/>
      <c r="F709" s="83"/>
      <c r="G709" s="83"/>
      <c r="H709" s="83"/>
      <c r="I709" s="83"/>
      <c r="J709" s="83"/>
      <c r="K709" s="83"/>
      <c r="L709" s="83"/>
      <c r="M709" s="83"/>
      <c r="N709" s="83"/>
      <c r="O709" s="83"/>
      <c r="P709" s="84"/>
      <c r="Q709" s="217"/>
      <c r="R709" s="85">
        <f t="shared" ref="R709" si="1263">IF(COUNTA(Y708:DP711)=0,0,MIN(Y709:DP709))</f>
        <v>0</v>
      </c>
      <c r="S709" s="86">
        <f t="shared" ref="S709" si="1264">IF(COUNTA(Y708:DP711)=0,0,HLOOKUP(S708,Y708:DP711,2,FALSE))</f>
        <v>0</v>
      </c>
      <c r="T709" s="87">
        <f t="shared" ref="T709" si="1265">IF(COUNTA(Y708:DP711)=0,0,AVERAGE(Y709:DP709))</f>
        <v>0</v>
      </c>
      <c r="U709" s="88">
        <f t="shared" ref="U709" si="1266">IF(COUNTA(Y708:DP711)=0,0,_xlfn.MINIFS(Y709:DP709,Y711:DP711,U711))</f>
        <v>0</v>
      </c>
      <c r="V709" s="89">
        <f t="array" ref="V709">IF(COUNTA(Y708:DP711)=0,0,IF(ISERROR(HLOOKUP(V711,Y711:DP711,1,FALSE)),0,INDEX(Y709:DP709,MATCH(V708&amp;V711,Y708:DP708&amp;Y711:DP711,0))))</f>
        <v>0</v>
      </c>
      <c r="W709" s="90">
        <f t="array" ref="W709">IF(COUNTA(Y708:DP711)=0,0,IF(ISERROR(HLOOKUP(W711,Y711:DP711,1,FALSE)),0,AVERAGEIF(Y711:DP711,$W711,Y709:DP709)))</f>
        <v>0</v>
      </c>
      <c r="X709" s="107"/>
    </row>
    <row r="710" spans="2:26" thickBot="1">
      <c r="B710" s="83"/>
      <c r="C710" s="84"/>
      <c r="D710" s="83"/>
      <c r="E710" s="83"/>
      <c r="F710" s="83"/>
      <c r="G710" s="83"/>
      <c r="H710" s="83"/>
      <c r="I710" s="83"/>
      <c r="J710" s="83"/>
      <c r="K710" s="83"/>
      <c r="L710" s="83"/>
      <c r="M710" s="83"/>
      <c r="N710" s="83"/>
      <c r="O710" s="83"/>
      <c r="P710" s="84"/>
      <c r="Q710" s="217"/>
      <c r="R710" s="91">
        <f t="shared" ref="R710" si="1267">IF(COUNTA(Y708:DP711)=0,0,HLOOKUP(R709,Y709:DP711,2,FALSE))</f>
        <v>0</v>
      </c>
      <c r="S710" s="92">
        <f t="shared" ref="S710" si="1268">IF(COUNTA(Y708:DP711)=0,0,HLOOKUP(S708,Y708:DP711,3,FALSE))</f>
        <v>0</v>
      </c>
      <c r="T710" s="93"/>
      <c r="U710" s="94">
        <f t="array" ref="U710">IF(COUNTA(Y708:DP711)=0,0,IF(ISERROR(HLOOKUP(U711,Y711:DP711,1,FALSE)),0,INDEX(Y710:DP710,MATCH(U709&amp;U711,Y709:DP709&amp;Y711:DP711,0))))</f>
        <v>0</v>
      </c>
      <c r="V710" s="94">
        <f t="array" ref="V710">IF(COUNTA(Y708:DP711)=0,0,IF(ISERROR(HLOOKUP(V711,Y711:DP711,1,FALSE)),0,INDEX(Y710:DP710,MATCH(V709&amp;V711,Y709:DP709&amp;Y711:DP711,0))))</f>
        <v>0</v>
      </c>
      <c r="W710" s="95"/>
      <c r="X710" s="108"/>
    </row>
    <row r="711" spans="2:26" ht="13.9" thickBot="1">
      <c r="B711" s="96"/>
      <c r="C711" s="97"/>
      <c r="D711" s="96"/>
      <c r="E711" s="96"/>
      <c r="F711" s="96"/>
      <c r="G711" s="96"/>
      <c r="H711" s="96"/>
      <c r="I711" s="96"/>
      <c r="J711" s="96"/>
      <c r="K711" s="96"/>
      <c r="L711" s="96"/>
      <c r="M711" s="96"/>
      <c r="N711" s="96"/>
      <c r="O711" s="96"/>
      <c r="P711" s="97"/>
      <c r="Q711" s="218"/>
      <c r="R711" s="98" t="str">
        <f t="shared" ref="R711" si="1269">IF(COUNTA(Y708:DP711)=0,"none",HLOOKUP(R709,Y709:DP711,3,FALSE))</f>
        <v>none</v>
      </c>
      <c r="S711" s="99" t="str">
        <f t="shared" ref="S711" si="1270">IF(COUNTA(Y708:DP711)=0,"none",HLOOKUP(S708,Y708:DP711,4,FALSE))</f>
        <v>none</v>
      </c>
      <c r="T711" s="100"/>
      <c r="U711" s="100" t="str">
        <f t="array" ref="U711">IF(COUNTA(Y708:DP711)=0,"none",IF($U$2="WAHR",$W$3,Abfrage!$F$4))</f>
        <v>none</v>
      </c>
      <c r="V711" s="100" t="str">
        <f t="array" ref="V711">IF(COUNTA(Y708:DP711)=0,"none",IF($U$2="WAHR",$W$3,Abfrage!$F$4))</f>
        <v>none</v>
      </c>
      <c r="W711" s="100" t="str">
        <f t="array" ref="W711">IF(COUNTA(Y708:DP711)=0,"none",IF($U$2="WAHR",$W$3,Abfrage!$F$4))</f>
        <v>none</v>
      </c>
      <c r="X711" s="109"/>
    </row>
    <row r="712" spans="2:26" thickBot="1">
      <c r="B712" s="75" t="s">
        <v>565</v>
      </c>
      <c r="C712" s="76">
        <v>1000094921</v>
      </c>
      <c r="D712" s="75" t="s">
        <v>95</v>
      </c>
      <c r="E712" s="75" t="s">
        <v>175</v>
      </c>
      <c r="F712" s="75" t="s">
        <v>97</v>
      </c>
      <c r="G712" s="75" t="s">
        <v>97</v>
      </c>
      <c r="H712" s="75" t="e">
        <v>#N/A</v>
      </c>
      <c r="I712" s="75" t="s">
        <v>51</v>
      </c>
      <c r="J712" s="75" t="s">
        <v>566</v>
      </c>
      <c r="K712" s="75" t="s">
        <v>306</v>
      </c>
      <c r="L712" s="75" t="s">
        <v>306</v>
      </c>
      <c r="M712" s="75" t="s">
        <v>307</v>
      </c>
      <c r="N712" s="75" t="s">
        <v>308</v>
      </c>
      <c r="O712" s="75" t="s">
        <v>567</v>
      </c>
      <c r="P712" s="76" t="s">
        <v>306</v>
      </c>
      <c r="Q712" s="216"/>
      <c r="R712" s="77" t="str">
        <f t="shared" ref="R712" si="1271">IF(COUNTA(Y712:DP715)=0,"01.01.1900",INDEX(Y712:DP712,MATCH(R713,Y713:DP713,0)))</f>
        <v>01.01.1900</v>
      </c>
      <c r="S712" s="78" t="str">
        <f t="shared" ref="S712" si="1272">IF(COUNTA(Y712:DP715)=0,"01.01.1900",MAX(Y712:DP712))</f>
        <v>01.01.1900</v>
      </c>
      <c r="T712" s="79"/>
      <c r="U712" s="80" t="str">
        <f t="array" ref="U712">IF(COUNTA(Y712:DP715)=0,"01.01.1900",IF(ISERROR(HLOOKUP(U715,Y715:DP715,1,FALSE)),"01.01.1900",INDEX(Y712:DP712,MATCH(U713&amp;U715,Y713:DP713&amp;Y715:DP715,0))))</f>
        <v>01.01.1900</v>
      </c>
      <c r="V712" s="81" t="str">
        <f t="shared" ref="V712" si="1273">IF(COUNTA(Y712:DP715)=0,"01.01.1900",_xlfn.MAXIFS(Y712:DP712,Y715:DP715,V715))</f>
        <v>01.01.1900</v>
      </c>
      <c r="W712" s="82"/>
      <c r="X712" s="106"/>
    </row>
    <row r="713" spans="2:26" thickBot="1">
      <c r="B713" s="83"/>
      <c r="C713" s="84"/>
      <c r="D713" s="83"/>
      <c r="E713" s="83"/>
      <c r="F713" s="83"/>
      <c r="G713" s="83"/>
      <c r="H713" s="83"/>
      <c r="I713" s="83"/>
      <c r="J713" s="83"/>
      <c r="K713" s="83"/>
      <c r="L713" s="83"/>
      <c r="M713" s="83"/>
      <c r="N713" s="83"/>
      <c r="O713" s="83"/>
      <c r="P713" s="84"/>
      <c r="Q713" s="217"/>
      <c r="R713" s="85">
        <f t="shared" ref="R713" si="1274">IF(COUNTA(Y712:DP715)=0,0,MIN(Y713:DP713))</f>
        <v>0</v>
      </c>
      <c r="S713" s="86">
        <f t="shared" ref="S713" si="1275">IF(COUNTA(Y712:DP715)=0,0,HLOOKUP(S712,Y712:DP715,2,FALSE))</f>
        <v>0</v>
      </c>
      <c r="T713" s="87">
        <f t="shared" ref="T713" si="1276">IF(COUNTA(Y712:DP715)=0,0,AVERAGE(Y713:DP713))</f>
        <v>0</v>
      </c>
      <c r="U713" s="88">
        <f t="shared" ref="U713" si="1277">IF(COUNTA(Y712:DP715)=0,0,_xlfn.MINIFS(Y713:DP713,Y715:DP715,U715))</f>
        <v>0</v>
      </c>
      <c r="V713" s="89">
        <f t="array" ref="V713">IF(COUNTA(Y712:DP715)=0,0,IF(ISERROR(HLOOKUP(V715,Y715:DP715,1,FALSE)),0,INDEX(Y713:DP713,MATCH(V712&amp;V715,Y712:DP712&amp;Y715:DP715,0))))</f>
        <v>0</v>
      </c>
      <c r="W713" s="90">
        <f t="array" ref="W713">IF(COUNTA(Y712:DP715)=0,0,IF(ISERROR(HLOOKUP(W715,Y715:DP715,1,FALSE)),0,AVERAGEIF(Y715:DP715,$W715,Y713:DP713)))</f>
        <v>0</v>
      </c>
      <c r="X713" s="107"/>
    </row>
    <row r="714" spans="2:26" thickBot="1">
      <c r="B714" s="83"/>
      <c r="C714" s="84"/>
      <c r="D714" s="83"/>
      <c r="E714" s="83"/>
      <c r="F714" s="83"/>
      <c r="G714" s="83"/>
      <c r="H714" s="83"/>
      <c r="I714" s="83"/>
      <c r="J714" s="83"/>
      <c r="K714" s="83"/>
      <c r="L714" s="83"/>
      <c r="M714" s="83"/>
      <c r="N714" s="83"/>
      <c r="O714" s="83"/>
      <c r="P714" s="84"/>
      <c r="Q714" s="217"/>
      <c r="R714" s="91">
        <f t="shared" ref="R714" si="1278">IF(COUNTA(Y712:DP715)=0,0,HLOOKUP(R713,Y713:DP715,2,FALSE))</f>
        <v>0</v>
      </c>
      <c r="S714" s="92">
        <f t="shared" ref="S714" si="1279">IF(COUNTA(Y712:DP715)=0,0,HLOOKUP(S712,Y712:DP715,3,FALSE))</f>
        <v>0</v>
      </c>
      <c r="T714" s="93"/>
      <c r="U714" s="94">
        <f t="array" ref="U714">IF(COUNTA(Y712:DP715)=0,0,IF(ISERROR(HLOOKUP(U715,Y715:DP715,1,FALSE)),0,INDEX(Y714:DP714,MATCH(U713&amp;U715,Y713:DP713&amp;Y715:DP715,0))))</f>
        <v>0</v>
      </c>
      <c r="V714" s="94">
        <f t="array" ref="V714">IF(COUNTA(Y712:DP715)=0,0,IF(ISERROR(HLOOKUP(V715,Y715:DP715,1,FALSE)),0,INDEX(Y714:DP714,MATCH(V713&amp;V715,Y713:DP713&amp;Y715:DP715,0))))</f>
        <v>0</v>
      </c>
      <c r="W714" s="95"/>
      <c r="X714" s="108"/>
    </row>
    <row r="715" spans="2:26" ht="13.9" thickBot="1">
      <c r="B715" s="96"/>
      <c r="C715" s="97"/>
      <c r="D715" s="96"/>
      <c r="E715" s="96"/>
      <c r="F715" s="96"/>
      <c r="G715" s="96"/>
      <c r="H715" s="96"/>
      <c r="I715" s="96"/>
      <c r="J715" s="96"/>
      <c r="K715" s="96"/>
      <c r="L715" s="96"/>
      <c r="M715" s="96"/>
      <c r="N715" s="96"/>
      <c r="O715" s="96"/>
      <c r="P715" s="97"/>
      <c r="Q715" s="218"/>
      <c r="R715" s="98" t="str">
        <f t="shared" ref="R715" si="1280">IF(COUNTA(Y712:DP715)=0,"none",HLOOKUP(R713,Y713:DP715,3,FALSE))</f>
        <v>none</v>
      </c>
      <c r="S715" s="99" t="str">
        <f t="shared" ref="S715" si="1281">IF(COUNTA(Y712:DP715)=0,"none",HLOOKUP(S712,Y712:DP715,4,FALSE))</f>
        <v>none</v>
      </c>
      <c r="T715" s="100"/>
      <c r="U715" s="100" t="str">
        <f t="array" ref="U715">IF(COUNTA(Y712:DP715)=0,"none",IF($U$2="WAHR",$W$3,Abfrage!$F$4))</f>
        <v>none</v>
      </c>
      <c r="V715" s="100" t="str">
        <f t="array" ref="V715">IF(COUNTA(Y712:DP715)=0,"none",IF($U$2="WAHR",$W$3,Abfrage!$F$4))</f>
        <v>none</v>
      </c>
      <c r="W715" s="100" t="str">
        <f t="array" ref="W715">IF(COUNTA(Y712:DP715)=0,"none",IF($U$2="WAHR",$W$3,Abfrage!$F$4))</f>
        <v>none</v>
      </c>
      <c r="X715" s="109"/>
    </row>
    <row r="716" spans="2:26" thickBot="1">
      <c r="B716" s="75" t="s">
        <v>568</v>
      </c>
      <c r="C716" s="76">
        <v>1000094922</v>
      </c>
      <c r="D716" s="75" t="s">
        <v>95</v>
      </c>
      <c r="E716" s="75" t="s">
        <v>96</v>
      </c>
      <c r="F716" s="75" t="s">
        <v>97</v>
      </c>
      <c r="G716" s="75" t="s">
        <v>97</v>
      </c>
      <c r="H716" s="75" t="e">
        <v>#N/A</v>
      </c>
      <c r="I716" s="75" t="s">
        <v>51</v>
      </c>
      <c r="J716" s="75" t="s">
        <v>569</v>
      </c>
      <c r="K716" s="75" t="s">
        <v>306</v>
      </c>
      <c r="L716" s="75" t="s">
        <v>306</v>
      </c>
      <c r="M716" s="75" t="s">
        <v>313</v>
      </c>
      <c r="N716" s="75" t="s">
        <v>308</v>
      </c>
      <c r="O716" s="75" t="s">
        <v>567</v>
      </c>
      <c r="P716" s="76" t="s">
        <v>306</v>
      </c>
      <c r="Q716" s="216"/>
      <c r="R716" s="77" t="str">
        <f t="shared" ref="R716" si="1282">IF(COUNTA(Y716:DP719)=0,"01.01.1900",INDEX(Y716:DP716,MATCH(R717,Y717:DP717,0)))</f>
        <v>01.01.1900</v>
      </c>
      <c r="S716" s="78" t="str">
        <f t="shared" ref="S716" si="1283">IF(COUNTA(Y716:DP719)=0,"01.01.1900",MAX(Y716:DP716))</f>
        <v>01.01.1900</v>
      </c>
      <c r="T716" s="79"/>
      <c r="U716" s="80" t="str">
        <f t="array" ref="U716">IF(COUNTA(Y716:DP719)=0,"01.01.1900",IF(ISERROR(HLOOKUP(U719,Y719:DP719,1,FALSE)),"01.01.1900",INDEX(Y716:DP716,MATCH(U717&amp;U719,Y717:DP717&amp;Y719:DP719,0))))</f>
        <v>01.01.1900</v>
      </c>
      <c r="V716" s="81" t="str">
        <f t="shared" ref="V716" si="1284">IF(COUNTA(Y716:DP719)=0,"01.01.1900",_xlfn.MAXIFS(Y716:DP716,Y719:DP719,V719))</f>
        <v>01.01.1900</v>
      </c>
      <c r="W716" s="82"/>
      <c r="X716" s="106"/>
    </row>
    <row r="717" spans="2:26" thickBot="1">
      <c r="B717" s="83"/>
      <c r="C717" s="84"/>
      <c r="D717" s="83"/>
      <c r="E717" s="83"/>
      <c r="F717" s="83"/>
      <c r="G717" s="83"/>
      <c r="H717" s="83"/>
      <c r="I717" s="83"/>
      <c r="J717" s="83"/>
      <c r="K717" s="83"/>
      <c r="L717" s="83"/>
      <c r="M717" s="83"/>
      <c r="N717" s="83"/>
      <c r="O717" s="83"/>
      <c r="P717" s="84"/>
      <c r="Q717" s="217"/>
      <c r="R717" s="85">
        <f t="shared" ref="R717" si="1285">IF(COUNTA(Y716:DP719)=0,0,MIN(Y717:DP717))</f>
        <v>0</v>
      </c>
      <c r="S717" s="86">
        <f t="shared" ref="S717" si="1286">IF(COUNTA(Y716:DP719)=0,0,HLOOKUP(S716,Y716:DP719,2,FALSE))</f>
        <v>0</v>
      </c>
      <c r="T717" s="87">
        <f t="shared" ref="T717" si="1287">IF(COUNTA(Y716:DP719)=0,0,AVERAGE(Y717:DP717))</f>
        <v>0</v>
      </c>
      <c r="U717" s="88">
        <f t="shared" ref="U717" si="1288">IF(COUNTA(Y716:DP719)=0,0,_xlfn.MINIFS(Y717:DP717,Y719:DP719,U719))</f>
        <v>0</v>
      </c>
      <c r="V717" s="89">
        <f t="array" ref="V717">IF(COUNTA(Y716:DP719)=0,0,IF(ISERROR(HLOOKUP(V719,Y719:DP719,1,FALSE)),0,INDEX(Y717:DP717,MATCH(V716&amp;V719,Y716:DP716&amp;Y719:DP719,0))))</f>
        <v>0</v>
      </c>
      <c r="W717" s="90">
        <f t="array" ref="W717">IF(COUNTA(Y716:DP719)=0,0,IF(ISERROR(HLOOKUP(W719,Y719:DP719,1,FALSE)),0,AVERAGEIF(Y719:DP719,$W719,Y717:DP717)))</f>
        <v>0</v>
      </c>
      <c r="X717" s="107"/>
    </row>
    <row r="718" spans="2:26" thickBot="1">
      <c r="B718" s="83"/>
      <c r="C718" s="84"/>
      <c r="D718" s="83"/>
      <c r="E718" s="83"/>
      <c r="F718" s="83"/>
      <c r="G718" s="83"/>
      <c r="H718" s="83"/>
      <c r="I718" s="83"/>
      <c r="J718" s="83"/>
      <c r="K718" s="83"/>
      <c r="L718" s="83"/>
      <c r="M718" s="83"/>
      <c r="N718" s="83"/>
      <c r="O718" s="83"/>
      <c r="P718" s="84"/>
      <c r="Q718" s="217"/>
      <c r="R718" s="91">
        <f t="shared" ref="R718" si="1289">IF(COUNTA(Y716:DP719)=0,0,HLOOKUP(R717,Y717:DP719,2,FALSE))</f>
        <v>0</v>
      </c>
      <c r="S718" s="92">
        <f t="shared" ref="S718" si="1290">IF(COUNTA(Y716:DP719)=0,0,HLOOKUP(S716,Y716:DP719,3,FALSE))</f>
        <v>0</v>
      </c>
      <c r="T718" s="93"/>
      <c r="U718" s="94">
        <f t="array" ref="U718">IF(COUNTA(Y716:DP719)=0,0,IF(ISERROR(HLOOKUP(U719,Y719:DP719,1,FALSE)),0,INDEX(Y718:DP718,MATCH(U717&amp;U719,Y717:DP717&amp;Y719:DP719,0))))</f>
        <v>0</v>
      </c>
      <c r="V718" s="94">
        <f t="array" ref="V718">IF(COUNTA(Y716:DP719)=0,0,IF(ISERROR(HLOOKUP(V719,Y719:DP719,1,FALSE)),0,INDEX(Y718:DP718,MATCH(V717&amp;V719,Y717:DP717&amp;Y719:DP719,0))))</f>
        <v>0</v>
      </c>
      <c r="W718" s="95"/>
      <c r="X718" s="108"/>
    </row>
    <row r="719" spans="2:26" ht="13.9" thickBot="1">
      <c r="B719" s="96"/>
      <c r="C719" s="97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96"/>
      <c r="P719" s="97"/>
      <c r="Q719" s="218"/>
      <c r="R719" s="98" t="str">
        <f t="shared" ref="R719" si="1291">IF(COUNTA(Y716:DP719)=0,"none",HLOOKUP(R717,Y717:DP719,3,FALSE))</f>
        <v>none</v>
      </c>
      <c r="S719" s="99" t="str">
        <f t="shared" ref="S719" si="1292">IF(COUNTA(Y716:DP719)=0,"none",HLOOKUP(S716,Y716:DP719,4,FALSE))</f>
        <v>none</v>
      </c>
      <c r="T719" s="100"/>
      <c r="U719" s="100" t="str">
        <f t="array" ref="U719">IF(COUNTA(Y716:DP719)=0,"none",IF($U$2="WAHR",$W$3,Abfrage!$F$4))</f>
        <v>none</v>
      </c>
      <c r="V719" s="100" t="str">
        <f t="array" ref="V719">IF(COUNTA(Y716:DP719)=0,"none",IF($U$2="WAHR",$W$3,Abfrage!$F$4))</f>
        <v>none</v>
      </c>
      <c r="W719" s="100" t="str">
        <f t="array" ref="W719">IF(COUNTA(Y716:DP719)=0,"none",IF($U$2="WAHR",$W$3,Abfrage!$F$4))</f>
        <v>none</v>
      </c>
      <c r="X719" s="109"/>
    </row>
    <row r="720" spans="2:26" thickBot="1">
      <c r="B720" s="75" t="s">
        <v>570</v>
      </c>
      <c r="C720" s="76">
        <v>1000095325</v>
      </c>
      <c r="D720" s="75" t="s">
        <v>95</v>
      </c>
      <c r="E720" s="75" t="s">
        <v>96</v>
      </c>
      <c r="F720" s="75" t="s">
        <v>97</v>
      </c>
      <c r="G720" s="75" t="s">
        <v>97</v>
      </c>
      <c r="H720" s="75" t="s">
        <v>44</v>
      </c>
      <c r="I720" s="75" t="s">
        <v>51</v>
      </c>
      <c r="J720" s="75" t="s">
        <v>571</v>
      </c>
      <c r="K720" s="75" t="s">
        <v>306</v>
      </c>
      <c r="L720" s="75" t="s">
        <v>306</v>
      </c>
      <c r="M720" s="75" t="s">
        <v>313</v>
      </c>
      <c r="N720" s="75" t="s">
        <v>393</v>
      </c>
      <c r="O720" s="75" t="s">
        <v>437</v>
      </c>
      <c r="P720" s="76" t="s">
        <v>306</v>
      </c>
      <c r="Q720" s="216"/>
      <c r="R720" s="77">
        <f t="shared" ref="R720" si="1293">IF(COUNTA(Y720:DP723)=0,"01.01.1900",INDEX(Y720:DP720,MATCH(R721,Y721:DP721,0)))</f>
        <v>45671</v>
      </c>
      <c r="S720" s="78">
        <f t="shared" ref="S720" si="1294">IF(COUNTA(Y720:DP723)=0,"01.01.1900",MAX(Y720:DP720))</f>
        <v>45671</v>
      </c>
      <c r="T720" s="79"/>
      <c r="U720" s="80" t="str">
        <f t="array" ref="U720">IF(COUNTA(Y720:DP723)=0,"01.01.1900",IF(ISERROR(HLOOKUP(U723,Y723:DP723,1,FALSE)),"01.01.1900",INDEX(Y720:DP720,MATCH(U721&amp;U723,Y721:DP721&amp;Y723:DP723,0))))</f>
        <v>01.01.1900</v>
      </c>
      <c r="V720" s="81">
        <f t="shared" ref="V720" si="1295">IF(COUNTA(Y720:DP723)=0,"01.01.1900",_xlfn.MAXIFS(Y720:DP720,Y723:DP723,V723))</f>
        <v>0</v>
      </c>
      <c r="W720" s="82"/>
      <c r="X720" s="106"/>
      <c r="Y720" s="141">
        <v>45468</v>
      </c>
      <c r="Z720" s="141">
        <v>45671</v>
      </c>
    </row>
    <row r="721" spans="2:26" thickBot="1">
      <c r="B721" s="83"/>
      <c r="C721" s="84"/>
      <c r="D721" s="83"/>
      <c r="E721" s="83"/>
      <c r="F721" s="83"/>
      <c r="G721" s="83"/>
      <c r="H721" s="83"/>
      <c r="I721" s="83"/>
      <c r="J721" s="83"/>
      <c r="K721" s="83"/>
      <c r="L721" s="83"/>
      <c r="M721" s="83"/>
      <c r="N721" s="83"/>
      <c r="O721" s="83"/>
      <c r="P721" s="84"/>
      <c r="Q721" s="217"/>
      <c r="R721" s="85">
        <f t="shared" ref="R721" si="1296">IF(COUNTA(Y720:DP723)=0,0,MIN(Y721:DP721))</f>
        <v>6.0780000000000001E-2</v>
      </c>
      <c r="S721" s="86">
        <f t="shared" ref="S721" si="1297">IF(COUNTA(Y720:DP723)=0,0,HLOOKUP(S720,Y720:DP723,2,FALSE))</f>
        <v>6.0780000000000001E-2</v>
      </c>
      <c r="T721" s="87">
        <f t="shared" ref="T721" si="1298">IF(COUNTA(Y720:DP723)=0,0,AVERAGE(Y721:DP721))</f>
        <v>7.9390000000000016E-2</v>
      </c>
      <c r="U721" s="88">
        <f t="shared" ref="U721" si="1299">IF(COUNTA(Y720:DP723)=0,0,_xlfn.MINIFS(Y721:DP721,Y723:DP723,U723))</f>
        <v>0</v>
      </c>
      <c r="V721" s="89">
        <f t="array" ref="V721">IF(COUNTA(Y720:DP723)=0,0,IF(ISERROR(HLOOKUP(V723,Y723:DP723,1,FALSE)),0,INDEX(Y721:DP721,MATCH(V720&amp;V723,Y720:DP720&amp;Y723:DP723,0))))</f>
        <v>0</v>
      </c>
      <c r="W721" s="90">
        <f t="array" ref="W721">IF(COUNTA(Y720:DP723)=0,0,IF(ISERROR(HLOOKUP(W723,Y723:DP723,1,FALSE)),0,AVERAGEIF(Y723:DP723,$W723,Y721:DP721)))</f>
        <v>0</v>
      </c>
      <c r="X721" s="107"/>
      <c r="Y721" s="142">
        <v>9.8000000000000018E-2</v>
      </c>
      <c r="Z721" s="142">
        <v>6.0780000000000001E-2</v>
      </c>
    </row>
    <row r="722" spans="2:26" thickBot="1">
      <c r="B722" s="83"/>
      <c r="C722" s="84"/>
      <c r="D722" s="83"/>
      <c r="E722" s="83"/>
      <c r="F722" s="83"/>
      <c r="G722" s="83"/>
      <c r="H722" s="83"/>
      <c r="I722" s="83"/>
      <c r="J722" s="83"/>
      <c r="K722" s="83"/>
      <c r="L722" s="83"/>
      <c r="M722" s="83"/>
      <c r="N722" s="83"/>
      <c r="O722" s="83"/>
      <c r="P722" s="84"/>
      <c r="Q722" s="217"/>
      <c r="R722" s="91">
        <f t="shared" ref="R722" si="1300">IF(COUNTA(Y720:DP723)=0,0,HLOOKUP(R721,Y721:DP723,2,FALSE))</f>
        <v>0</v>
      </c>
      <c r="S722" s="92">
        <f t="shared" ref="S722" si="1301">IF(COUNTA(Y720:DP723)=0,0,HLOOKUP(S720,Y720:DP723,3,FALSE))</f>
        <v>0</v>
      </c>
      <c r="T722" s="93"/>
      <c r="U722" s="94">
        <f t="array" ref="U722">IF(COUNTA(Y720:DP723)=0,0,IF(ISERROR(HLOOKUP(U723,Y723:DP723,1,FALSE)),0,INDEX(Y722:DP722,MATCH(U721&amp;U723,Y721:DP721&amp;Y723:DP723,0))))</f>
        <v>0</v>
      </c>
      <c r="V722" s="94">
        <f t="array" ref="V722">IF(COUNTA(Y720:DP723)=0,0,IF(ISERROR(HLOOKUP(V723,Y723:DP723,1,FALSE)),0,INDEX(Y722:DP722,MATCH(V721&amp;V723,Y721:DP721&amp;Y723:DP723,0))))</f>
        <v>0</v>
      </c>
      <c r="W722" s="95"/>
      <c r="X722" s="108"/>
      <c r="Y722" s="143">
        <v>1000</v>
      </c>
      <c r="Z722" s="143">
        <v>0</v>
      </c>
    </row>
    <row r="723" spans="2:26" ht="13.9" thickBot="1">
      <c r="B723" s="96"/>
      <c r="C723" s="97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96"/>
      <c r="P723" s="97"/>
      <c r="Q723" s="218"/>
      <c r="R723" s="98" t="str">
        <f t="shared" ref="R723" si="1302">IF(COUNTA(Y720:DP723)=0,"none",HLOOKUP(R721,Y721:DP723,3,FALSE))</f>
        <v>ECI</v>
      </c>
      <c r="S723" s="99" t="str">
        <f t="shared" ref="S723" si="1303">IF(COUNTA(Y720:DP723)=0,"none",HLOOKUP(S720,Y720:DP723,4,FALSE))</f>
        <v>ECI</v>
      </c>
      <c r="T723" s="100"/>
      <c r="U723" s="100">
        <f t="array" ref="U723">IF(COUNTA(Y720:DP723)=0,"none",IF($U$2="WAHR",$W$3,Abfrage!$F$4))</f>
        <v>0</v>
      </c>
      <c r="V723" s="100">
        <f t="array" ref="V723">IF(COUNTA(Y720:DP723)=0,"none",IF($U$2="WAHR",$W$3,Abfrage!$F$4))</f>
        <v>0</v>
      </c>
      <c r="W723" s="100">
        <f t="array" ref="W723">IF(COUNTA(Y720:DP723)=0,"none",IF($U$2="WAHR",$W$3,Abfrage!$F$4))</f>
        <v>0</v>
      </c>
      <c r="X723" s="109"/>
      <c r="Y723" s="144" t="s">
        <v>43</v>
      </c>
      <c r="Z723" s="144" t="s">
        <v>101</v>
      </c>
    </row>
    <row r="724" spans="2:26" thickBot="1">
      <c r="B724" s="75" t="s">
        <v>572</v>
      </c>
      <c r="C724" s="76">
        <v>1000095326</v>
      </c>
      <c r="D724" s="75" t="s">
        <v>95</v>
      </c>
      <c r="E724" s="75" t="s">
        <v>148</v>
      </c>
      <c r="F724" s="75" t="s">
        <v>96</v>
      </c>
      <c r="G724" s="75" t="s">
        <v>96</v>
      </c>
      <c r="H724" s="75" t="e">
        <v>#N/A</v>
      </c>
      <c r="I724" s="75" t="s">
        <v>51</v>
      </c>
      <c r="J724" s="75" t="s">
        <v>573</v>
      </c>
      <c r="K724" s="75" t="s">
        <v>321</v>
      </c>
      <c r="L724" s="75" t="s">
        <v>393</v>
      </c>
      <c r="M724" s="75" t="s">
        <v>313</v>
      </c>
      <c r="N724" s="75" t="s">
        <v>327</v>
      </c>
      <c r="O724" s="75" t="s">
        <v>306</v>
      </c>
      <c r="P724" s="76" t="s">
        <v>328</v>
      </c>
      <c r="Q724" s="216"/>
      <c r="R724" s="77" t="str">
        <f t="shared" ref="R724" si="1304">IF(COUNTA(Y724:DP727)=0,"01.01.1900",INDEX(Y724:DP724,MATCH(R725,Y725:DP725,0)))</f>
        <v>01.01.1900</v>
      </c>
      <c r="S724" s="78" t="str">
        <f t="shared" ref="S724" si="1305">IF(COUNTA(Y724:DP727)=0,"01.01.1900",MAX(Y724:DP724))</f>
        <v>01.01.1900</v>
      </c>
      <c r="T724" s="79"/>
      <c r="U724" s="80" t="str">
        <f t="array" ref="U724">IF(COUNTA(Y724:DP727)=0,"01.01.1900",IF(ISERROR(HLOOKUP(U727,Y727:DP727,1,FALSE)),"01.01.1900",INDEX(Y724:DP724,MATCH(U725&amp;U727,Y725:DP725&amp;Y727:DP727,0))))</f>
        <v>01.01.1900</v>
      </c>
      <c r="V724" s="81" t="str">
        <f t="shared" ref="V724" si="1306">IF(COUNTA(Y724:DP727)=0,"01.01.1900",_xlfn.MAXIFS(Y724:DP724,Y727:DP727,V727))</f>
        <v>01.01.1900</v>
      </c>
      <c r="W724" s="82"/>
      <c r="X724" s="106"/>
    </row>
    <row r="725" spans="2:26" thickBot="1">
      <c r="B725" s="83"/>
      <c r="C725" s="84"/>
      <c r="D725" s="83"/>
      <c r="E725" s="83"/>
      <c r="F725" s="83"/>
      <c r="G725" s="83"/>
      <c r="H725" s="83"/>
      <c r="I725" s="83"/>
      <c r="J725" s="83"/>
      <c r="K725" s="83"/>
      <c r="L725" s="83"/>
      <c r="M725" s="83"/>
      <c r="N725" s="83"/>
      <c r="O725" s="83"/>
      <c r="P725" s="84"/>
      <c r="Q725" s="217"/>
      <c r="R725" s="85">
        <f t="shared" ref="R725" si="1307">IF(COUNTA(Y724:DP727)=0,0,MIN(Y725:DP725))</f>
        <v>0</v>
      </c>
      <c r="S725" s="86">
        <f t="shared" ref="S725" si="1308">IF(COUNTA(Y724:DP727)=0,0,HLOOKUP(S724,Y724:DP727,2,FALSE))</f>
        <v>0</v>
      </c>
      <c r="T725" s="87">
        <f t="shared" ref="T725" si="1309">IF(COUNTA(Y724:DP727)=0,0,AVERAGE(Y725:DP725))</f>
        <v>0</v>
      </c>
      <c r="U725" s="88">
        <f t="shared" ref="U725" si="1310">IF(COUNTA(Y724:DP727)=0,0,_xlfn.MINIFS(Y725:DP725,Y727:DP727,U727))</f>
        <v>0</v>
      </c>
      <c r="V725" s="89">
        <f t="array" ref="V725">IF(COUNTA(Y724:DP727)=0,0,IF(ISERROR(HLOOKUP(V727,Y727:DP727,1,FALSE)),0,INDEX(Y725:DP725,MATCH(V724&amp;V727,Y724:DP724&amp;Y727:DP727,0))))</f>
        <v>0</v>
      </c>
      <c r="W725" s="90">
        <f t="array" ref="W725">IF(COUNTA(Y724:DP727)=0,0,IF(ISERROR(HLOOKUP(W727,Y727:DP727,1,FALSE)),0,AVERAGEIF(Y727:DP727,$W727,Y725:DP725)))</f>
        <v>0</v>
      </c>
      <c r="X725" s="107"/>
    </row>
    <row r="726" spans="2:26" thickBot="1">
      <c r="B726" s="83"/>
      <c r="C726" s="84"/>
      <c r="D726" s="83"/>
      <c r="E726" s="83"/>
      <c r="F726" s="83"/>
      <c r="G726" s="83"/>
      <c r="H726" s="83"/>
      <c r="I726" s="83"/>
      <c r="J726" s="83"/>
      <c r="K726" s="83"/>
      <c r="L726" s="83"/>
      <c r="M726" s="83"/>
      <c r="N726" s="83"/>
      <c r="O726" s="83"/>
      <c r="P726" s="84"/>
      <c r="Q726" s="217"/>
      <c r="R726" s="91">
        <f t="shared" ref="R726" si="1311">IF(COUNTA(Y724:DP727)=0,0,HLOOKUP(R725,Y725:DP727,2,FALSE))</f>
        <v>0</v>
      </c>
      <c r="S726" s="92">
        <f t="shared" ref="S726" si="1312">IF(COUNTA(Y724:DP727)=0,0,HLOOKUP(S724,Y724:DP727,3,FALSE))</f>
        <v>0</v>
      </c>
      <c r="T726" s="93"/>
      <c r="U726" s="94">
        <f t="array" ref="U726">IF(COUNTA(Y724:DP727)=0,0,IF(ISERROR(HLOOKUP(U727,Y727:DP727,1,FALSE)),0,INDEX(Y726:DP726,MATCH(U725&amp;U727,Y725:DP725&amp;Y727:DP727,0))))</f>
        <v>0</v>
      </c>
      <c r="V726" s="94">
        <f t="array" ref="V726">IF(COUNTA(Y724:DP727)=0,0,IF(ISERROR(HLOOKUP(V727,Y727:DP727,1,FALSE)),0,INDEX(Y726:DP726,MATCH(V725&amp;V727,Y725:DP725&amp;Y727:DP727,0))))</f>
        <v>0</v>
      </c>
      <c r="W726" s="95"/>
      <c r="X726" s="108"/>
    </row>
    <row r="727" spans="2:26" ht="13.9" thickBot="1">
      <c r="B727" s="96"/>
      <c r="C727" s="97"/>
      <c r="D727" s="96"/>
      <c r="E727" s="96"/>
      <c r="F727" s="96"/>
      <c r="G727" s="96"/>
      <c r="H727" s="96"/>
      <c r="I727" s="96"/>
      <c r="J727" s="96"/>
      <c r="K727" s="96"/>
      <c r="L727" s="96"/>
      <c r="M727" s="96"/>
      <c r="N727" s="96"/>
      <c r="O727" s="96"/>
      <c r="P727" s="97"/>
      <c r="Q727" s="218"/>
      <c r="R727" s="98" t="str">
        <f t="shared" ref="R727" si="1313">IF(COUNTA(Y724:DP727)=0,"none",HLOOKUP(R725,Y725:DP727,3,FALSE))</f>
        <v>none</v>
      </c>
      <c r="S727" s="99" t="str">
        <f t="shared" ref="S727" si="1314">IF(COUNTA(Y724:DP727)=0,"none",HLOOKUP(S724,Y724:DP727,4,FALSE))</f>
        <v>none</v>
      </c>
      <c r="T727" s="100"/>
      <c r="U727" s="100" t="str">
        <f t="array" ref="U727">IF(COUNTA(Y724:DP727)=0,"none",IF($U$2="WAHR",$W$3,Abfrage!$F$4))</f>
        <v>none</v>
      </c>
      <c r="V727" s="100" t="str">
        <f t="array" ref="V727">IF(COUNTA(Y724:DP727)=0,"none",IF($U$2="WAHR",$W$3,Abfrage!$F$4))</f>
        <v>none</v>
      </c>
      <c r="W727" s="100" t="str">
        <f t="array" ref="W727">IF(COUNTA(Y724:DP727)=0,"none",IF($U$2="WAHR",$W$3,Abfrage!$F$4))</f>
        <v>none</v>
      </c>
      <c r="X727" s="109"/>
    </row>
    <row r="728" spans="2:26" thickBot="1">
      <c r="B728" s="75" t="s">
        <v>574</v>
      </c>
      <c r="C728" s="76">
        <v>1000095329</v>
      </c>
      <c r="D728" s="75" t="s">
        <v>95</v>
      </c>
      <c r="E728" s="75" t="s">
        <v>175</v>
      </c>
      <c r="F728" s="75" t="s">
        <v>97</v>
      </c>
      <c r="G728" s="75" t="s">
        <v>97</v>
      </c>
      <c r="H728" s="75" t="e">
        <v>#N/A</v>
      </c>
      <c r="I728" s="75" t="s">
        <v>51</v>
      </c>
      <c r="J728" s="75" t="s">
        <v>575</v>
      </c>
      <c r="K728" s="75" t="s">
        <v>306</v>
      </c>
      <c r="L728" s="75" t="s">
        <v>306</v>
      </c>
      <c r="M728" s="75" t="s">
        <v>307</v>
      </c>
      <c r="N728" s="75" t="s">
        <v>352</v>
      </c>
      <c r="O728" s="75" t="s">
        <v>567</v>
      </c>
      <c r="P728" s="76" t="s">
        <v>306</v>
      </c>
      <c r="Q728" s="216"/>
      <c r="R728" s="77" t="str">
        <f t="shared" ref="R728" si="1315">IF(COUNTA(Y728:DP731)=0,"01.01.1900",INDEX(Y728:DP728,MATCH(R729,Y729:DP729,0)))</f>
        <v>01.01.1900</v>
      </c>
      <c r="S728" s="78" t="str">
        <f t="shared" ref="S728" si="1316">IF(COUNTA(Y728:DP731)=0,"01.01.1900",MAX(Y728:DP728))</f>
        <v>01.01.1900</v>
      </c>
      <c r="T728" s="79"/>
      <c r="U728" s="80" t="str">
        <f t="array" ref="U728">IF(COUNTA(Y728:DP731)=0,"01.01.1900",IF(ISERROR(HLOOKUP(U731,Y731:DP731,1,FALSE)),"01.01.1900",INDEX(Y728:DP728,MATCH(U729&amp;U731,Y729:DP729&amp;Y731:DP731,0))))</f>
        <v>01.01.1900</v>
      </c>
      <c r="V728" s="81" t="str">
        <f t="shared" ref="V728" si="1317">IF(COUNTA(Y728:DP731)=0,"01.01.1900",_xlfn.MAXIFS(Y728:DP728,Y731:DP731,V731))</f>
        <v>01.01.1900</v>
      </c>
      <c r="W728" s="82"/>
      <c r="X728" s="106"/>
    </row>
    <row r="729" spans="2:26" thickBot="1">
      <c r="B729" s="83"/>
      <c r="C729" s="84"/>
      <c r="D729" s="83"/>
      <c r="E729" s="83"/>
      <c r="F729" s="83"/>
      <c r="G729" s="83"/>
      <c r="H729" s="83"/>
      <c r="I729" s="83"/>
      <c r="J729" s="83"/>
      <c r="K729" s="83"/>
      <c r="L729" s="83"/>
      <c r="M729" s="83"/>
      <c r="N729" s="83"/>
      <c r="O729" s="83"/>
      <c r="P729" s="84"/>
      <c r="Q729" s="217"/>
      <c r="R729" s="85">
        <f t="shared" ref="R729" si="1318">IF(COUNTA(Y728:DP731)=0,0,MIN(Y729:DP729))</f>
        <v>0</v>
      </c>
      <c r="S729" s="86">
        <f t="shared" ref="S729" si="1319">IF(COUNTA(Y728:DP731)=0,0,HLOOKUP(S728,Y728:DP731,2,FALSE))</f>
        <v>0</v>
      </c>
      <c r="T729" s="87">
        <f t="shared" ref="T729" si="1320">IF(COUNTA(Y728:DP731)=0,0,AVERAGE(Y729:DP729))</f>
        <v>0</v>
      </c>
      <c r="U729" s="88">
        <f t="shared" ref="U729" si="1321">IF(COUNTA(Y728:DP731)=0,0,_xlfn.MINIFS(Y729:DP729,Y731:DP731,U731))</f>
        <v>0</v>
      </c>
      <c r="V729" s="89">
        <f t="array" ref="V729">IF(COUNTA(Y728:DP731)=0,0,IF(ISERROR(HLOOKUP(V731,Y731:DP731,1,FALSE)),0,INDEX(Y729:DP729,MATCH(V728&amp;V731,Y728:DP728&amp;Y731:DP731,0))))</f>
        <v>0</v>
      </c>
      <c r="W729" s="90">
        <f t="array" ref="W729">IF(COUNTA(Y728:DP731)=0,0,IF(ISERROR(HLOOKUP(W731,Y731:DP731,1,FALSE)),0,AVERAGEIF(Y731:DP731,$W731,Y729:DP729)))</f>
        <v>0</v>
      </c>
      <c r="X729" s="107"/>
    </row>
    <row r="730" spans="2:26" thickBot="1">
      <c r="B730" s="83"/>
      <c r="C730" s="84"/>
      <c r="D730" s="83"/>
      <c r="E730" s="83"/>
      <c r="F730" s="83"/>
      <c r="G730" s="83"/>
      <c r="H730" s="83"/>
      <c r="I730" s="83"/>
      <c r="J730" s="83"/>
      <c r="K730" s="83"/>
      <c r="L730" s="83"/>
      <c r="M730" s="83"/>
      <c r="N730" s="83"/>
      <c r="O730" s="83"/>
      <c r="P730" s="84"/>
      <c r="Q730" s="217"/>
      <c r="R730" s="91">
        <f t="shared" ref="R730" si="1322">IF(COUNTA(Y728:DP731)=0,0,HLOOKUP(R729,Y729:DP731,2,FALSE))</f>
        <v>0</v>
      </c>
      <c r="S730" s="92">
        <f t="shared" ref="S730" si="1323">IF(COUNTA(Y728:DP731)=0,0,HLOOKUP(S728,Y728:DP731,3,FALSE))</f>
        <v>0</v>
      </c>
      <c r="T730" s="93"/>
      <c r="U730" s="94">
        <f t="array" ref="U730">IF(COUNTA(Y728:DP731)=0,0,IF(ISERROR(HLOOKUP(U731,Y731:DP731,1,FALSE)),0,INDEX(Y730:DP730,MATCH(U729&amp;U731,Y729:DP729&amp;Y731:DP731,0))))</f>
        <v>0</v>
      </c>
      <c r="V730" s="94">
        <f t="array" ref="V730">IF(COUNTA(Y728:DP731)=0,0,IF(ISERROR(HLOOKUP(V731,Y731:DP731,1,FALSE)),0,INDEX(Y730:DP730,MATCH(V729&amp;V731,Y729:DP729&amp;Y731:DP731,0))))</f>
        <v>0</v>
      </c>
      <c r="W730" s="95"/>
      <c r="X730" s="108"/>
    </row>
    <row r="731" spans="2:26" ht="13.9" thickBot="1">
      <c r="B731" s="96"/>
      <c r="C731" s="97"/>
      <c r="D731" s="96"/>
      <c r="E731" s="96"/>
      <c r="F731" s="96"/>
      <c r="G731" s="96"/>
      <c r="H731" s="96"/>
      <c r="I731" s="96"/>
      <c r="J731" s="96"/>
      <c r="K731" s="96"/>
      <c r="L731" s="96"/>
      <c r="M731" s="96"/>
      <c r="N731" s="96"/>
      <c r="O731" s="96"/>
      <c r="P731" s="97"/>
      <c r="Q731" s="218"/>
      <c r="R731" s="98" t="str">
        <f t="shared" ref="R731" si="1324">IF(COUNTA(Y728:DP731)=0,"none",HLOOKUP(R729,Y729:DP731,3,FALSE))</f>
        <v>none</v>
      </c>
      <c r="S731" s="99" t="str">
        <f t="shared" ref="S731" si="1325">IF(COUNTA(Y728:DP731)=0,"none",HLOOKUP(S728,Y728:DP731,4,FALSE))</f>
        <v>none</v>
      </c>
      <c r="T731" s="100"/>
      <c r="U731" s="100" t="str">
        <f t="array" ref="U731">IF(COUNTA(Y728:DP731)=0,"none",IF($U$2="WAHR",$W$3,Abfrage!$F$4))</f>
        <v>none</v>
      </c>
      <c r="V731" s="100" t="str">
        <f t="array" ref="V731">IF(COUNTA(Y728:DP731)=0,"none",IF($U$2="WAHR",$W$3,Abfrage!$F$4))</f>
        <v>none</v>
      </c>
      <c r="W731" s="100" t="str">
        <f t="array" ref="W731">IF(COUNTA(Y728:DP731)=0,"none",IF($U$2="WAHR",$W$3,Abfrage!$F$4))</f>
        <v>none</v>
      </c>
      <c r="X731" s="109"/>
    </row>
    <row r="732" spans="2:26" thickBot="1">
      <c r="B732" s="75" t="s">
        <v>576</v>
      </c>
      <c r="C732" s="76">
        <v>1000095330</v>
      </c>
      <c r="D732" s="75" t="s">
        <v>95</v>
      </c>
      <c r="E732" s="75" t="s">
        <v>148</v>
      </c>
      <c r="F732" s="75" t="s">
        <v>96</v>
      </c>
      <c r="G732" s="75" t="s">
        <v>96</v>
      </c>
      <c r="H732" s="75" t="e">
        <v>#N/A</v>
      </c>
      <c r="I732" s="75" t="s">
        <v>51</v>
      </c>
      <c r="J732" s="75" t="s">
        <v>577</v>
      </c>
      <c r="K732" s="75" t="s">
        <v>352</v>
      </c>
      <c r="L732" s="75" t="s">
        <v>326</v>
      </c>
      <c r="M732" s="75" t="s">
        <v>313</v>
      </c>
      <c r="N732" s="75" t="s">
        <v>327</v>
      </c>
      <c r="O732" s="75" t="s">
        <v>306</v>
      </c>
      <c r="P732" s="76" t="s">
        <v>306</v>
      </c>
      <c r="Q732" s="216"/>
      <c r="R732" s="77" t="str">
        <f t="shared" ref="R732" si="1326">IF(COUNTA(Y732:DP735)=0,"01.01.1900",INDEX(Y732:DP732,MATCH(R733,Y733:DP733,0)))</f>
        <v>01.01.1900</v>
      </c>
      <c r="S732" s="78" t="str">
        <f t="shared" ref="S732" si="1327">IF(COUNTA(Y732:DP735)=0,"01.01.1900",MAX(Y732:DP732))</f>
        <v>01.01.1900</v>
      </c>
      <c r="T732" s="79"/>
      <c r="U732" s="80" t="str">
        <f t="array" ref="U732">IF(COUNTA(Y732:DP735)=0,"01.01.1900",IF(ISERROR(HLOOKUP(U735,Y735:DP735,1,FALSE)),"01.01.1900",INDEX(Y732:DP732,MATCH(U733&amp;U735,Y733:DP733&amp;Y735:DP735,0))))</f>
        <v>01.01.1900</v>
      </c>
      <c r="V732" s="81" t="str">
        <f t="shared" ref="V732" si="1328">IF(COUNTA(Y732:DP735)=0,"01.01.1900",_xlfn.MAXIFS(Y732:DP732,Y735:DP735,V735))</f>
        <v>01.01.1900</v>
      </c>
      <c r="W732" s="82"/>
      <c r="X732" s="106"/>
    </row>
    <row r="733" spans="2:26" thickBot="1">
      <c r="B733" s="83"/>
      <c r="C733" s="84"/>
      <c r="D733" s="83"/>
      <c r="E733" s="83"/>
      <c r="F733" s="83"/>
      <c r="G733" s="83"/>
      <c r="H733" s="83"/>
      <c r="I733" s="83"/>
      <c r="J733" s="83"/>
      <c r="K733" s="83"/>
      <c r="L733" s="83"/>
      <c r="M733" s="83"/>
      <c r="N733" s="83"/>
      <c r="O733" s="83"/>
      <c r="P733" s="84"/>
      <c r="Q733" s="217"/>
      <c r="R733" s="85">
        <f t="shared" ref="R733" si="1329">IF(COUNTA(Y732:DP735)=0,0,MIN(Y733:DP733))</f>
        <v>0</v>
      </c>
      <c r="S733" s="86">
        <f t="shared" ref="S733" si="1330">IF(COUNTA(Y732:DP735)=0,0,HLOOKUP(S732,Y732:DP735,2,FALSE))</f>
        <v>0</v>
      </c>
      <c r="T733" s="87">
        <f t="shared" ref="T733" si="1331">IF(COUNTA(Y732:DP735)=0,0,AVERAGE(Y733:DP733))</f>
        <v>0</v>
      </c>
      <c r="U733" s="88">
        <f t="shared" ref="U733" si="1332">IF(COUNTA(Y732:DP735)=0,0,_xlfn.MINIFS(Y733:DP733,Y735:DP735,U735))</f>
        <v>0</v>
      </c>
      <c r="V733" s="89">
        <f t="array" ref="V733">IF(COUNTA(Y732:DP735)=0,0,IF(ISERROR(HLOOKUP(V735,Y735:DP735,1,FALSE)),0,INDEX(Y733:DP733,MATCH(V732&amp;V735,Y732:DP732&amp;Y735:DP735,0))))</f>
        <v>0</v>
      </c>
      <c r="W733" s="90">
        <f t="array" ref="W733">IF(COUNTA(Y732:DP735)=0,0,IF(ISERROR(HLOOKUP(W735,Y735:DP735,1,FALSE)),0,AVERAGEIF(Y735:DP735,$W735,Y733:DP733)))</f>
        <v>0</v>
      </c>
      <c r="X733" s="107"/>
    </row>
    <row r="734" spans="2:26" thickBot="1">
      <c r="B734" s="83"/>
      <c r="C734" s="84"/>
      <c r="D734" s="83"/>
      <c r="E734" s="83"/>
      <c r="F734" s="83"/>
      <c r="G734" s="83"/>
      <c r="H734" s="83"/>
      <c r="I734" s="83"/>
      <c r="J734" s="83"/>
      <c r="K734" s="83"/>
      <c r="L734" s="83"/>
      <c r="M734" s="83"/>
      <c r="N734" s="83"/>
      <c r="O734" s="83"/>
      <c r="P734" s="84"/>
      <c r="Q734" s="217"/>
      <c r="R734" s="91">
        <f t="shared" ref="R734" si="1333">IF(COUNTA(Y732:DP735)=0,0,HLOOKUP(R733,Y733:DP735,2,FALSE))</f>
        <v>0</v>
      </c>
      <c r="S734" s="92">
        <f t="shared" ref="S734" si="1334">IF(COUNTA(Y732:DP735)=0,0,HLOOKUP(S732,Y732:DP735,3,FALSE))</f>
        <v>0</v>
      </c>
      <c r="T734" s="93"/>
      <c r="U734" s="94">
        <f t="array" ref="U734">IF(COUNTA(Y732:DP735)=0,0,IF(ISERROR(HLOOKUP(U735,Y735:DP735,1,FALSE)),0,INDEX(Y734:DP734,MATCH(U733&amp;U735,Y733:DP733&amp;Y735:DP735,0))))</f>
        <v>0</v>
      </c>
      <c r="V734" s="94">
        <f t="array" ref="V734">IF(COUNTA(Y732:DP735)=0,0,IF(ISERROR(HLOOKUP(V735,Y735:DP735,1,FALSE)),0,INDEX(Y734:DP734,MATCH(V733&amp;V735,Y733:DP733&amp;Y735:DP735,0))))</f>
        <v>0</v>
      </c>
      <c r="W734" s="95"/>
      <c r="X734" s="108"/>
    </row>
    <row r="735" spans="2:26" ht="13.9" thickBot="1">
      <c r="B735" s="96"/>
      <c r="C735" s="97"/>
      <c r="D735" s="96"/>
      <c r="E735" s="96"/>
      <c r="F735" s="96"/>
      <c r="G735" s="96"/>
      <c r="H735" s="96"/>
      <c r="I735" s="96"/>
      <c r="J735" s="96"/>
      <c r="K735" s="96"/>
      <c r="L735" s="96"/>
      <c r="M735" s="96"/>
      <c r="N735" s="96"/>
      <c r="O735" s="96"/>
      <c r="P735" s="97"/>
      <c r="Q735" s="218"/>
      <c r="R735" s="98" t="str">
        <f t="shared" ref="R735" si="1335">IF(COUNTA(Y732:DP735)=0,"none",HLOOKUP(R733,Y733:DP735,3,FALSE))</f>
        <v>none</v>
      </c>
      <c r="S735" s="99" t="str">
        <f t="shared" ref="S735" si="1336">IF(COUNTA(Y732:DP735)=0,"none",HLOOKUP(S732,Y732:DP735,4,FALSE))</f>
        <v>none</v>
      </c>
      <c r="T735" s="100"/>
      <c r="U735" s="100" t="str">
        <f t="array" ref="U735">IF(COUNTA(Y732:DP735)=0,"none",IF($U$2="WAHR",$W$3,Abfrage!$F$4))</f>
        <v>none</v>
      </c>
      <c r="V735" s="100" t="str">
        <f t="array" ref="V735">IF(COUNTA(Y732:DP735)=0,"none",IF($U$2="WAHR",$W$3,Abfrage!$F$4))</f>
        <v>none</v>
      </c>
      <c r="W735" s="100" t="str">
        <f t="array" ref="W735">IF(COUNTA(Y732:DP735)=0,"none",IF($U$2="WAHR",$W$3,Abfrage!$F$4))</f>
        <v>none</v>
      </c>
      <c r="X735" s="109"/>
    </row>
    <row r="736" spans="2:26" thickBot="1">
      <c r="B736" s="75" t="s">
        <v>578</v>
      </c>
      <c r="C736" s="76">
        <v>1000095331</v>
      </c>
      <c r="D736" s="75" t="s">
        <v>95</v>
      </c>
      <c r="E736" s="75" t="s">
        <v>96</v>
      </c>
      <c r="F736" s="75" t="s">
        <v>97</v>
      </c>
      <c r="G736" s="75" t="s">
        <v>97</v>
      </c>
      <c r="H736" s="75" t="e">
        <v>#N/A</v>
      </c>
      <c r="I736" s="75" t="s">
        <v>51</v>
      </c>
      <c r="J736" s="75" t="s">
        <v>579</v>
      </c>
      <c r="K736" s="75" t="s">
        <v>306</v>
      </c>
      <c r="L736" s="75" t="s">
        <v>306</v>
      </c>
      <c r="M736" s="75" t="s">
        <v>313</v>
      </c>
      <c r="N736" s="75" t="s">
        <v>580</v>
      </c>
      <c r="O736" s="75" t="s">
        <v>567</v>
      </c>
      <c r="P736" s="76" t="s">
        <v>306</v>
      </c>
      <c r="Q736" s="216"/>
      <c r="R736" s="77" t="str">
        <f t="shared" ref="R736" si="1337">IF(COUNTA(Y736:DP739)=0,"01.01.1900",INDEX(Y736:DP736,MATCH(R737,Y737:DP737,0)))</f>
        <v>01.01.1900</v>
      </c>
      <c r="S736" s="78" t="str">
        <f t="shared" ref="S736" si="1338">IF(COUNTA(Y736:DP739)=0,"01.01.1900",MAX(Y736:DP736))</f>
        <v>01.01.1900</v>
      </c>
      <c r="T736" s="79"/>
      <c r="U736" s="80" t="str">
        <f t="array" ref="U736">IF(COUNTA(Y736:DP739)=0,"01.01.1900",IF(ISERROR(HLOOKUP(U739,Y739:DP739,1,FALSE)),"01.01.1900",INDEX(Y736:DP736,MATCH(U737&amp;U739,Y737:DP737&amp;Y739:DP739,0))))</f>
        <v>01.01.1900</v>
      </c>
      <c r="V736" s="81" t="str">
        <f t="shared" ref="V736" si="1339">IF(COUNTA(Y736:DP739)=0,"01.01.1900",_xlfn.MAXIFS(Y736:DP736,Y739:DP739,V739))</f>
        <v>01.01.1900</v>
      </c>
      <c r="W736" s="82"/>
      <c r="X736" s="106"/>
    </row>
    <row r="737" spans="2:27" thickBot="1">
      <c r="B737" s="83"/>
      <c r="C737" s="84"/>
      <c r="D737" s="83"/>
      <c r="E737" s="83"/>
      <c r="F737" s="83"/>
      <c r="G737" s="83"/>
      <c r="H737" s="83"/>
      <c r="I737" s="83"/>
      <c r="J737" s="83"/>
      <c r="K737" s="83"/>
      <c r="L737" s="83"/>
      <c r="M737" s="83"/>
      <c r="N737" s="83"/>
      <c r="O737" s="83"/>
      <c r="P737" s="84"/>
      <c r="Q737" s="217"/>
      <c r="R737" s="85">
        <f t="shared" ref="R737" si="1340">IF(COUNTA(Y736:DP739)=0,0,MIN(Y737:DP737))</f>
        <v>0</v>
      </c>
      <c r="S737" s="86">
        <f t="shared" ref="S737" si="1341">IF(COUNTA(Y736:DP739)=0,0,HLOOKUP(S736,Y736:DP739,2,FALSE))</f>
        <v>0</v>
      </c>
      <c r="T737" s="87">
        <f t="shared" ref="T737" si="1342">IF(COUNTA(Y736:DP739)=0,0,AVERAGE(Y737:DP737))</f>
        <v>0</v>
      </c>
      <c r="U737" s="88">
        <f t="shared" ref="U737" si="1343">IF(COUNTA(Y736:DP739)=0,0,_xlfn.MINIFS(Y737:DP737,Y739:DP739,U739))</f>
        <v>0</v>
      </c>
      <c r="V737" s="89">
        <f t="array" ref="V737">IF(COUNTA(Y736:DP739)=0,0,IF(ISERROR(HLOOKUP(V739,Y739:DP739,1,FALSE)),0,INDEX(Y737:DP737,MATCH(V736&amp;V739,Y736:DP736&amp;Y739:DP739,0))))</f>
        <v>0</v>
      </c>
      <c r="W737" s="90">
        <f t="array" ref="W737">IF(COUNTA(Y736:DP739)=0,0,IF(ISERROR(HLOOKUP(W739,Y739:DP739,1,FALSE)),0,AVERAGEIF(Y739:DP739,$W739,Y737:DP737)))</f>
        <v>0</v>
      </c>
      <c r="X737" s="107"/>
    </row>
    <row r="738" spans="2:27" thickBot="1">
      <c r="B738" s="83"/>
      <c r="C738" s="84"/>
      <c r="D738" s="83"/>
      <c r="E738" s="83"/>
      <c r="F738" s="83"/>
      <c r="G738" s="83"/>
      <c r="H738" s="83"/>
      <c r="I738" s="83"/>
      <c r="J738" s="83"/>
      <c r="K738" s="83"/>
      <c r="L738" s="83"/>
      <c r="M738" s="83"/>
      <c r="N738" s="83"/>
      <c r="O738" s="83"/>
      <c r="P738" s="84"/>
      <c r="Q738" s="217"/>
      <c r="R738" s="91">
        <f t="shared" ref="R738" si="1344">IF(COUNTA(Y736:DP739)=0,0,HLOOKUP(R737,Y737:DP739,2,FALSE))</f>
        <v>0</v>
      </c>
      <c r="S738" s="92">
        <f t="shared" ref="S738" si="1345">IF(COUNTA(Y736:DP739)=0,0,HLOOKUP(S736,Y736:DP739,3,FALSE))</f>
        <v>0</v>
      </c>
      <c r="T738" s="93"/>
      <c r="U738" s="94">
        <f t="array" ref="U738">IF(COUNTA(Y736:DP739)=0,0,IF(ISERROR(HLOOKUP(U739,Y739:DP739,1,FALSE)),0,INDEX(Y738:DP738,MATCH(U737&amp;U739,Y737:DP737&amp;Y739:DP739,0))))</f>
        <v>0</v>
      </c>
      <c r="V738" s="94">
        <f t="array" ref="V738">IF(COUNTA(Y736:DP739)=0,0,IF(ISERROR(HLOOKUP(V739,Y739:DP739,1,FALSE)),0,INDEX(Y738:DP738,MATCH(V737&amp;V739,Y737:DP737&amp;Y739:DP739,0))))</f>
        <v>0</v>
      </c>
      <c r="W738" s="95"/>
      <c r="X738" s="108"/>
    </row>
    <row r="739" spans="2:27" ht="13.9" thickBot="1">
      <c r="B739" s="96"/>
      <c r="C739" s="97"/>
      <c r="D739" s="96"/>
      <c r="E739" s="96"/>
      <c r="F739" s="96"/>
      <c r="G739" s="96"/>
      <c r="H739" s="96"/>
      <c r="I739" s="96"/>
      <c r="J739" s="96"/>
      <c r="K739" s="96"/>
      <c r="L739" s="96"/>
      <c r="M739" s="96"/>
      <c r="N739" s="96"/>
      <c r="O739" s="96"/>
      <c r="P739" s="97"/>
      <c r="Q739" s="218"/>
      <c r="R739" s="98" t="str">
        <f t="shared" ref="R739" si="1346">IF(COUNTA(Y736:DP739)=0,"none",HLOOKUP(R737,Y737:DP739,3,FALSE))</f>
        <v>none</v>
      </c>
      <c r="S739" s="99" t="str">
        <f t="shared" ref="S739" si="1347">IF(COUNTA(Y736:DP739)=0,"none",HLOOKUP(S736,Y736:DP739,4,FALSE))</f>
        <v>none</v>
      </c>
      <c r="T739" s="100"/>
      <c r="U739" s="100" t="str">
        <f t="array" ref="U739">IF(COUNTA(Y736:DP739)=0,"none",IF($U$2="WAHR",$W$3,Abfrage!$F$4))</f>
        <v>none</v>
      </c>
      <c r="V739" s="100" t="str">
        <f t="array" ref="V739">IF(COUNTA(Y736:DP739)=0,"none",IF($U$2="WAHR",$W$3,Abfrage!$F$4))</f>
        <v>none</v>
      </c>
      <c r="W739" s="100" t="str">
        <f t="array" ref="W739">IF(COUNTA(Y736:DP739)=0,"none",IF($U$2="WAHR",$W$3,Abfrage!$F$4))</f>
        <v>none</v>
      </c>
      <c r="X739" s="109"/>
    </row>
    <row r="740" spans="2:27" thickBot="1">
      <c r="B740" s="75" t="s">
        <v>581</v>
      </c>
      <c r="C740" s="76">
        <v>1000095336</v>
      </c>
      <c r="D740" s="75" t="s">
        <v>95</v>
      </c>
      <c r="E740" s="75" t="s">
        <v>96</v>
      </c>
      <c r="F740" s="75" t="s">
        <v>97</v>
      </c>
      <c r="G740" s="75" t="s">
        <v>97</v>
      </c>
      <c r="H740" s="75" t="s">
        <v>44</v>
      </c>
      <c r="I740" s="75" t="s">
        <v>51</v>
      </c>
      <c r="J740" s="75" t="s">
        <v>582</v>
      </c>
      <c r="K740" s="75" t="s">
        <v>306</v>
      </c>
      <c r="L740" s="75" t="s">
        <v>306</v>
      </c>
      <c r="M740" s="75" t="s">
        <v>313</v>
      </c>
      <c r="N740" s="75" t="s">
        <v>352</v>
      </c>
      <c r="O740" s="75" t="s">
        <v>306</v>
      </c>
      <c r="P740" s="76" t="s">
        <v>306</v>
      </c>
      <c r="Q740" s="216"/>
      <c r="R740" s="77">
        <f t="shared" ref="R740" si="1348">IF(COUNTA(Y740:DP743)=0,"01.01.1900",INDEX(Y740:DP740,MATCH(R741,Y741:DP741,0)))</f>
        <v>45671</v>
      </c>
      <c r="S740" s="78">
        <f t="shared" ref="S740" si="1349">IF(COUNTA(Y740:DP743)=0,"01.01.1900",MAX(Y740:DP740))</f>
        <v>45671</v>
      </c>
      <c r="T740" s="79"/>
      <c r="U740" s="80" t="str">
        <f t="array" ref="U740">IF(COUNTA(Y740:DP743)=0,"01.01.1900",IF(ISERROR(HLOOKUP(U743,Y743:DP743,1,FALSE)),"01.01.1900",INDEX(Y740:DP740,MATCH(U741&amp;U743,Y741:DP741&amp;Y743:DP743,0))))</f>
        <v>01.01.1900</v>
      </c>
      <c r="V740" s="81">
        <f t="shared" ref="V740" si="1350">IF(COUNTA(Y740:DP743)=0,"01.01.1900",_xlfn.MAXIFS(Y740:DP740,Y743:DP743,V743))</f>
        <v>0</v>
      </c>
      <c r="W740" s="82"/>
      <c r="X740" s="106"/>
      <c r="Y740" s="141">
        <v>44501</v>
      </c>
      <c r="Z740" s="141">
        <v>45469</v>
      </c>
      <c r="AA740" s="141">
        <v>45671</v>
      </c>
    </row>
    <row r="741" spans="2:27" thickBot="1">
      <c r="B741" s="83"/>
      <c r="C741" s="84"/>
      <c r="D741" s="83"/>
      <c r="E741" s="83"/>
      <c r="F741" s="83"/>
      <c r="G741" s="83"/>
      <c r="H741" s="83"/>
      <c r="I741" s="83"/>
      <c r="J741" s="83"/>
      <c r="K741" s="83"/>
      <c r="L741" s="83"/>
      <c r="M741" s="83"/>
      <c r="N741" s="83"/>
      <c r="O741" s="83"/>
      <c r="P741" s="84"/>
      <c r="Q741" s="217"/>
      <c r="R741" s="85">
        <f t="shared" ref="R741" si="1351">IF(COUNTA(Y740:DP743)=0,0,MIN(Y741:DP741))</f>
        <v>3.4709999999999998E-2</v>
      </c>
      <c r="S741" s="86">
        <f t="shared" ref="S741" si="1352">IF(COUNTA(Y740:DP743)=0,0,HLOOKUP(S740,Y740:DP743,2,FALSE))</f>
        <v>3.4709999999999998E-2</v>
      </c>
      <c r="T741" s="87">
        <f t="shared" ref="T741" si="1353">IF(COUNTA(Y740:DP743)=0,0,AVERAGE(Y741:DP741))</f>
        <v>7.9236666666666664E-2</v>
      </c>
      <c r="U741" s="88">
        <f t="shared" ref="U741" si="1354">IF(COUNTA(Y740:DP743)=0,0,_xlfn.MINIFS(Y741:DP741,Y743:DP743,U743))</f>
        <v>0</v>
      </c>
      <c r="V741" s="89">
        <f t="array" ref="V741">IF(COUNTA(Y740:DP743)=0,0,IF(ISERROR(HLOOKUP(V743,Y743:DP743,1,FALSE)),0,INDEX(Y741:DP741,MATCH(V740&amp;V743,Y740:DP740&amp;Y743:DP743,0))))</f>
        <v>0</v>
      </c>
      <c r="W741" s="90">
        <f t="array" ref="W741">IF(COUNTA(Y740:DP743)=0,0,IF(ISERROR(HLOOKUP(W743,Y743:DP743,1,FALSE)),0,AVERAGEIF(Y743:DP743,$W743,Y741:DP741)))</f>
        <v>0</v>
      </c>
      <c r="X741" s="107"/>
      <c r="Y741" s="142">
        <v>0.11900000000000002</v>
      </c>
      <c r="Z741" s="142">
        <v>8.3999999999999991E-2</v>
      </c>
      <c r="AA741" s="142">
        <v>3.4709999999999998E-2</v>
      </c>
    </row>
    <row r="742" spans="2:27" thickBot="1">
      <c r="B742" s="83"/>
      <c r="C742" s="84"/>
      <c r="D742" s="83"/>
      <c r="E742" s="83"/>
      <c r="F742" s="83"/>
      <c r="G742" s="83"/>
      <c r="H742" s="83"/>
      <c r="I742" s="83"/>
      <c r="J742" s="83"/>
      <c r="K742" s="83"/>
      <c r="L742" s="83"/>
      <c r="M742" s="83"/>
      <c r="N742" s="83"/>
      <c r="O742" s="83"/>
      <c r="P742" s="84"/>
      <c r="Q742" s="217"/>
      <c r="R742" s="91">
        <f t="shared" ref="R742" si="1355">IF(COUNTA(Y740:DP743)=0,0,HLOOKUP(R741,Y741:DP743,2,FALSE))</f>
        <v>0</v>
      </c>
      <c r="S742" s="92">
        <f t="shared" ref="S742" si="1356">IF(COUNTA(Y740:DP743)=0,0,HLOOKUP(S740,Y740:DP743,3,FALSE))</f>
        <v>0</v>
      </c>
      <c r="T742" s="93"/>
      <c r="U742" s="94">
        <f t="array" ref="U742">IF(COUNTA(Y740:DP743)=0,0,IF(ISERROR(HLOOKUP(U743,Y743:DP743,1,FALSE)),0,INDEX(Y742:DP742,MATCH(U741&amp;U743,Y741:DP741&amp;Y743:DP743,0))))</f>
        <v>0</v>
      </c>
      <c r="V742" s="94">
        <f t="array" ref="V742">IF(COUNTA(Y740:DP743)=0,0,IF(ISERROR(HLOOKUP(V743,Y743:DP743,1,FALSE)),0,INDEX(Y742:DP742,MATCH(V741&amp;V743,Y741:DP741&amp;Y743:DP743,0))))</f>
        <v>0</v>
      </c>
      <c r="W742" s="95"/>
      <c r="X742" s="108"/>
      <c r="Y742" s="143">
        <v>1000</v>
      </c>
      <c r="Z742" s="143">
        <v>1000</v>
      </c>
      <c r="AA742" s="143">
        <v>0</v>
      </c>
    </row>
    <row r="743" spans="2:27" ht="13.9" thickBot="1">
      <c r="B743" s="96"/>
      <c r="C743" s="97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96"/>
      <c r="P743" s="97"/>
      <c r="Q743" s="218"/>
      <c r="R743" s="98" t="str">
        <f t="shared" ref="R743" si="1357">IF(COUNTA(Y740:DP743)=0,"none",HLOOKUP(R741,Y741:DP743,3,FALSE))</f>
        <v>ECI</v>
      </c>
      <c r="S743" s="99" t="str">
        <f t="shared" ref="S743" si="1358">IF(COUNTA(Y740:DP743)=0,"none",HLOOKUP(S740,Y740:DP743,4,FALSE))</f>
        <v>ECI</v>
      </c>
      <c r="T743" s="100"/>
      <c r="U743" s="100">
        <f t="array" ref="U743">IF(COUNTA(Y740:DP743)=0,"none",IF($U$2="WAHR",$W$3,Abfrage!$F$4))</f>
        <v>0</v>
      </c>
      <c r="V743" s="100">
        <f t="array" ref="V743">IF(COUNTA(Y740:DP743)=0,"none",IF($U$2="WAHR",$W$3,Abfrage!$F$4))</f>
        <v>0</v>
      </c>
      <c r="W743" s="100">
        <f t="array" ref="W743">IF(COUNTA(Y740:DP743)=0,"none",IF($U$2="WAHR",$W$3,Abfrage!$F$4))</f>
        <v>0</v>
      </c>
      <c r="X743" s="109"/>
      <c r="Y743" s="144" t="s">
        <v>354</v>
      </c>
      <c r="Z743" s="144" t="s">
        <v>43</v>
      </c>
      <c r="AA743" s="144" t="s">
        <v>101</v>
      </c>
    </row>
    <row r="744" spans="2:27" thickBot="1">
      <c r="B744" s="75" t="s">
        <v>583</v>
      </c>
      <c r="C744" s="76">
        <v>1000095337</v>
      </c>
      <c r="D744" s="75" t="s">
        <v>95</v>
      </c>
      <c r="E744" s="75" t="s">
        <v>96</v>
      </c>
      <c r="F744" s="75" t="s">
        <v>97</v>
      </c>
      <c r="G744" s="75" t="s">
        <v>97</v>
      </c>
      <c r="H744" s="75" t="s">
        <v>44</v>
      </c>
      <c r="I744" s="75" t="s">
        <v>51</v>
      </c>
      <c r="J744" s="75" t="s">
        <v>584</v>
      </c>
      <c r="K744" s="75" t="s">
        <v>306</v>
      </c>
      <c r="L744" s="75" t="s">
        <v>306</v>
      </c>
      <c r="M744" s="75" t="s">
        <v>313</v>
      </c>
      <c r="N744" s="75" t="s">
        <v>321</v>
      </c>
      <c r="O744" s="75" t="s">
        <v>437</v>
      </c>
      <c r="P744" s="76" t="s">
        <v>306</v>
      </c>
      <c r="Q744" s="216"/>
      <c r="R744" s="77">
        <f t="shared" ref="R744" si="1359">IF(COUNTA(Y744:DP747)=0,"01.01.1900",INDEX(Y744:DP744,MATCH(R745,Y745:DP745,0)))</f>
        <v>44013</v>
      </c>
      <c r="S744" s="78">
        <f t="shared" ref="S744" si="1360">IF(COUNTA(Y744:DP747)=0,"01.01.1900",MAX(Y744:DP744))</f>
        <v>45671</v>
      </c>
      <c r="T744" s="79"/>
      <c r="U744" s="80" t="str">
        <f t="array" ref="U744">IF(COUNTA(Y744:DP747)=0,"01.01.1900",IF(ISERROR(HLOOKUP(U747,Y747:DP747,1,FALSE)),"01.01.1900",INDEX(Y744:DP744,MATCH(U745&amp;U747,Y745:DP745&amp;Y747:DP747,0))))</f>
        <v>01.01.1900</v>
      </c>
      <c r="V744" s="81">
        <f t="shared" ref="V744" si="1361">IF(COUNTA(Y744:DP747)=0,"01.01.1900",_xlfn.MAXIFS(Y744:DP744,Y747:DP747,V747))</f>
        <v>0</v>
      </c>
      <c r="W744" s="82"/>
      <c r="X744" s="106"/>
      <c r="Y744" s="101">
        <v>44013</v>
      </c>
      <c r="Z744" s="141">
        <v>44448</v>
      </c>
      <c r="AA744" s="141">
        <v>45671</v>
      </c>
    </row>
    <row r="745" spans="2:27" thickBot="1">
      <c r="B745" s="83"/>
      <c r="C745" s="84"/>
      <c r="D745" s="83"/>
      <c r="E745" s="83"/>
      <c r="F745" s="83"/>
      <c r="G745" s="83"/>
      <c r="H745" s="83"/>
      <c r="I745" s="83"/>
      <c r="J745" s="83"/>
      <c r="K745" s="83"/>
      <c r="L745" s="83"/>
      <c r="M745" s="83"/>
      <c r="N745" s="83"/>
      <c r="O745" s="83"/>
      <c r="P745" s="84"/>
      <c r="Q745" s="217"/>
      <c r="R745" s="85">
        <f t="shared" ref="R745" si="1362">IF(COUNTA(Y744:DP747)=0,0,MIN(Y745:DP745))</f>
        <v>0.18</v>
      </c>
      <c r="S745" s="86">
        <f t="shared" ref="S745" si="1363">IF(COUNTA(Y744:DP747)=0,0,HLOOKUP(S744,Y744:DP747,2,FALSE))</f>
        <v>0.26273000000000002</v>
      </c>
      <c r="T745" s="87">
        <f t="shared" ref="T745" si="1364">IF(COUNTA(Y744:DP747)=0,0,AVERAGE(Y745:DP745))</f>
        <v>0.63757666666666657</v>
      </c>
      <c r="U745" s="88">
        <f t="shared" ref="U745" si="1365">IF(COUNTA(Y744:DP747)=0,0,_xlfn.MINIFS(Y745:DP745,Y747:DP747,U747))</f>
        <v>0</v>
      </c>
      <c r="V745" s="89">
        <f t="array" ref="V745">IF(COUNTA(Y744:DP747)=0,0,IF(ISERROR(HLOOKUP(V747,Y747:DP747,1,FALSE)),0,INDEX(Y745:DP745,MATCH(V744&amp;V747,Y744:DP744&amp;Y747:DP747,0))))</f>
        <v>0</v>
      </c>
      <c r="W745" s="90">
        <f t="array" ref="W745">IF(COUNTA(Y744:DP747)=0,0,IF(ISERROR(HLOOKUP(W747,Y747:DP747,1,FALSE)),0,AVERAGEIF(Y747:DP747,$W747,Y745:DP745)))</f>
        <v>0</v>
      </c>
      <c r="X745" s="107"/>
      <c r="Y745" s="102">
        <v>0.18</v>
      </c>
      <c r="Z745" s="142">
        <v>1.47</v>
      </c>
      <c r="AA745" s="142">
        <v>0.26273000000000002</v>
      </c>
    </row>
    <row r="746" spans="2:27" thickBot="1">
      <c r="B746" s="83"/>
      <c r="C746" s="84"/>
      <c r="D746" s="83"/>
      <c r="E746" s="83"/>
      <c r="F746" s="83"/>
      <c r="G746" s="83"/>
      <c r="H746" s="83"/>
      <c r="I746" s="83"/>
      <c r="J746" s="83"/>
      <c r="K746" s="83"/>
      <c r="L746" s="83"/>
      <c r="M746" s="83"/>
      <c r="N746" s="83"/>
      <c r="O746" s="83"/>
      <c r="P746" s="84"/>
      <c r="Q746" s="217"/>
      <c r="R746" s="91">
        <f t="shared" ref="R746" si="1366">IF(COUNTA(Y744:DP747)=0,0,HLOOKUP(R745,Y745:DP747,2,FALSE))</f>
        <v>0</v>
      </c>
      <c r="S746" s="92">
        <f t="shared" ref="S746" si="1367">IF(COUNTA(Y744:DP747)=0,0,HLOOKUP(S744,Y744:DP747,3,FALSE))</f>
        <v>0</v>
      </c>
      <c r="T746" s="93"/>
      <c r="U746" s="94">
        <f t="array" ref="U746">IF(COUNTA(Y744:DP747)=0,0,IF(ISERROR(HLOOKUP(U747,Y747:DP747,1,FALSE)),0,INDEX(Y746:DP746,MATCH(U745&amp;U747,Y745:DP745&amp;Y747:DP747,0))))</f>
        <v>0</v>
      </c>
      <c r="V746" s="94">
        <f t="array" ref="V746">IF(COUNTA(Y744:DP747)=0,0,IF(ISERROR(HLOOKUP(V747,Y747:DP747,1,FALSE)),0,INDEX(Y746:DP746,MATCH(V745&amp;V747,Y745:DP745&amp;Y747:DP747,0))))</f>
        <v>0</v>
      </c>
      <c r="W746" s="95"/>
      <c r="X746" s="108"/>
      <c r="Y746" s="103">
        <v>0</v>
      </c>
      <c r="Z746" s="143">
        <v>1</v>
      </c>
      <c r="AA746" s="143">
        <v>0</v>
      </c>
    </row>
    <row r="747" spans="2:27" ht="13.9" thickBot="1">
      <c r="B747" s="96"/>
      <c r="C747" s="97"/>
      <c r="D747" s="96"/>
      <c r="E747" s="96"/>
      <c r="F747" s="96"/>
      <c r="G747" s="96"/>
      <c r="H747" s="96"/>
      <c r="I747" s="96"/>
      <c r="J747" s="96"/>
      <c r="K747" s="96"/>
      <c r="L747" s="96"/>
      <c r="M747" s="96"/>
      <c r="N747" s="96"/>
      <c r="O747" s="96"/>
      <c r="P747" s="97"/>
      <c r="Q747" s="218"/>
      <c r="R747" s="98" t="str">
        <f t="shared" ref="R747" si="1368">IF(COUNTA(Y744:DP747)=0,"none",HLOOKUP(R745,Y745:DP747,3,FALSE))</f>
        <v>PSZ</v>
      </c>
      <c r="S747" s="99" t="str">
        <f t="shared" ref="S747" si="1369">IF(COUNTA(Y744:DP747)=0,"none",HLOOKUP(S744,Y744:DP747,4,FALSE))</f>
        <v>ECI</v>
      </c>
      <c r="T747" s="100"/>
      <c r="U747" s="100">
        <f t="array" ref="U747">IF(COUNTA(Y744:DP747)=0,"none",IF($U$2="WAHR",$W$3,Abfrage!$F$4))</f>
        <v>0</v>
      </c>
      <c r="V747" s="100">
        <f t="array" ref="V747">IF(COUNTA(Y744:DP747)=0,"none",IF($U$2="WAHR",$W$3,Abfrage!$F$4))</f>
        <v>0</v>
      </c>
      <c r="W747" s="100">
        <f t="array" ref="W747">IF(COUNTA(Y744:DP747)=0,"none",IF($U$2="WAHR",$W$3,Abfrage!$F$4))</f>
        <v>0</v>
      </c>
      <c r="X747" s="109"/>
      <c r="Y747" s="104" t="s">
        <v>185</v>
      </c>
      <c r="Z747" s="144" t="s">
        <v>47</v>
      </c>
      <c r="AA747" s="144" t="s">
        <v>101</v>
      </c>
    </row>
    <row r="748" spans="2:27" thickBot="1">
      <c r="B748" s="75" t="s">
        <v>585</v>
      </c>
      <c r="C748" s="76">
        <v>1000095338</v>
      </c>
      <c r="D748" s="75" t="s">
        <v>95</v>
      </c>
      <c r="E748" s="75" t="s">
        <v>175</v>
      </c>
      <c r="F748" s="75" t="s">
        <v>97</v>
      </c>
      <c r="G748" s="75" t="s">
        <v>97</v>
      </c>
      <c r="H748" s="75" t="e">
        <v>#N/A</v>
      </c>
      <c r="I748" s="75" t="s">
        <v>51</v>
      </c>
      <c r="J748" s="75" t="s">
        <v>586</v>
      </c>
      <c r="K748" s="75" t="s">
        <v>306</v>
      </c>
      <c r="L748" s="75" t="s">
        <v>306</v>
      </c>
      <c r="M748" s="75" t="s">
        <v>307</v>
      </c>
      <c r="N748" s="75" t="s">
        <v>360</v>
      </c>
      <c r="O748" s="75" t="s">
        <v>567</v>
      </c>
      <c r="P748" s="76" t="s">
        <v>306</v>
      </c>
      <c r="Q748" s="216"/>
      <c r="R748" s="77">
        <f t="shared" ref="R748" si="1370">IF(COUNTA(Y748:DP751)=0,"01.01.1900",INDEX(Y748:DP748,MATCH(R749,Y749:DP749,0)))</f>
        <v>44448</v>
      </c>
      <c r="S748" s="78">
        <f t="shared" ref="S748" si="1371">IF(COUNTA(Y748:DP751)=0,"01.01.1900",MAX(Y748:DP748))</f>
        <v>44448</v>
      </c>
      <c r="T748" s="79"/>
      <c r="U748" s="80" t="str">
        <f t="array" ref="U748">IF(COUNTA(Y748:DP751)=0,"01.01.1900",IF(ISERROR(HLOOKUP(U751,Y751:DP751,1,FALSE)),"01.01.1900",INDEX(Y748:DP748,MATCH(U749&amp;U751,Y749:DP749&amp;Y751:DP751,0))))</f>
        <v>01.01.1900</v>
      </c>
      <c r="V748" s="81">
        <f t="shared" ref="V748" si="1372">IF(COUNTA(Y748:DP751)=0,"01.01.1900",_xlfn.MAXIFS(Y748:DP748,Y751:DP751,V751))</f>
        <v>0</v>
      </c>
      <c r="W748" s="82"/>
      <c r="X748" s="106"/>
      <c r="Y748" s="141">
        <v>44448</v>
      </c>
    </row>
    <row r="749" spans="2:27" thickBot="1">
      <c r="B749" s="83"/>
      <c r="C749" s="84"/>
      <c r="D749" s="83"/>
      <c r="E749" s="83"/>
      <c r="F749" s="83"/>
      <c r="G749" s="83"/>
      <c r="H749" s="83"/>
      <c r="I749" s="83"/>
      <c r="J749" s="83"/>
      <c r="K749" s="83"/>
      <c r="L749" s="83"/>
      <c r="M749" s="83"/>
      <c r="N749" s="83"/>
      <c r="O749" s="83"/>
      <c r="P749" s="84"/>
      <c r="Q749" s="217"/>
      <c r="R749" s="85">
        <f t="shared" ref="R749" si="1373">IF(COUNTA(Y748:DP751)=0,0,MIN(Y749:DP749))</f>
        <v>1.1299999999999999</v>
      </c>
      <c r="S749" s="86">
        <f t="shared" ref="S749" si="1374">IF(COUNTA(Y748:DP751)=0,0,HLOOKUP(S748,Y748:DP751,2,FALSE))</f>
        <v>1.1299999999999999</v>
      </c>
      <c r="T749" s="87">
        <f t="shared" ref="T749" si="1375">IF(COUNTA(Y748:DP751)=0,0,AVERAGE(Y749:DP749))</f>
        <v>1.1299999999999999</v>
      </c>
      <c r="U749" s="88">
        <f t="shared" ref="U749" si="1376">IF(COUNTA(Y748:DP751)=0,0,_xlfn.MINIFS(Y749:DP749,Y751:DP751,U751))</f>
        <v>0</v>
      </c>
      <c r="V749" s="89">
        <f t="array" ref="V749">IF(COUNTA(Y748:DP751)=0,0,IF(ISERROR(HLOOKUP(V751,Y751:DP751,1,FALSE)),0,INDEX(Y749:DP749,MATCH(V748&amp;V751,Y748:DP748&amp;Y751:DP751,0))))</f>
        <v>0</v>
      </c>
      <c r="W749" s="90">
        <f t="array" ref="W749">IF(COUNTA(Y748:DP751)=0,0,IF(ISERROR(HLOOKUP(W751,Y751:DP751,1,FALSE)),0,AVERAGEIF(Y751:DP751,$W751,Y749:DP749)))</f>
        <v>0</v>
      </c>
      <c r="X749" s="107"/>
      <c r="Y749" s="142">
        <v>1.1299999999999999</v>
      </c>
    </row>
    <row r="750" spans="2:27" thickBot="1">
      <c r="B750" s="83"/>
      <c r="C750" s="84"/>
      <c r="D750" s="83"/>
      <c r="E750" s="83"/>
      <c r="F750" s="83"/>
      <c r="G750" s="83"/>
      <c r="H750" s="83"/>
      <c r="I750" s="83"/>
      <c r="J750" s="83"/>
      <c r="K750" s="83"/>
      <c r="L750" s="83"/>
      <c r="M750" s="83"/>
      <c r="N750" s="83"/>
      <c r="O750" s="83"/>
      <c r="P750" s="84"/>
      <c r="Q750" s="217"/>
      <c r="R750" s="91">
        <f t="shared" ref="R750" si="1377">IF(COUNTA(Y748:DP751)=0,0,HLOOKUP(R749,Y749:DP751,2,FALSE))</f>
        <v>1</v>
      </c>
      <c r="S750" s="92">
        <f t="shared" ref="S750" si="1378">IF(COUNTA(Y748:DP751)=0,0,HLOOKUP(S748,Y748:DP751,3,FALSE))</f>
        <v>1</v>
      </c>
      <c r="T750" s="93"/>
      <c r="U750" s="94">
        <f t="array" ref="U750">IF(COUNTA(Y748:DP751)=0,0,IF(ISERROR(HLOOKUP(U751,Y751:DP751,1,FALSE)),0,INDEX(Y750:DP750,MATCH(U749&amp;U751,Y749:DP749&amp;Y751:DP751,0))))</f>
        <v>0</v>
      </c>
      <c r="V750" s="94">
        <f t="array" ref="V750">IF(COUNTA(Y748:DP751)=0,0,IF(ISERROR(HLOOKUP(V751,Y751:DP751,1,FALSE)),0,INDEX(Y750:DP750,MATCH(V749&amp;V751,Y749:DP749&amp;Y751:DP751,0))))</f>
        <v>0</v>
      </c>
      <c r="W750" s="95"/>
      <c r="X750" s="108"/>
      <c r="Y750" s="143">
        <v>1</v>
      </c>
    </row>
    <row r="751" spans="2:27" ht="13.9" thickBot="1">
      <c r="B751" s="96"/>
      <c r="C751" s="97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7"/>
      <c r="Q751" s="218"/>
      <c r="R751" s="98" t="str">
        <f t="shared" ref="R751" si="1379">IF(COUNTA(Y748:DP751)=0,"none",HLOOKUP(R749,Y749:DP751,3,FALSE))</f>
        <v>SAP</v>
      </c>
      <c r="S751" s="99" t="str">
        <f t="shared" ref="S751" si="1380">IF(COUNTA(Y748:DP751)=0,"none",HLOOKUP(S748,Y748:DP751,4,FALSE))</f>
        <v>SAP</v>
      </c>
      <c r="T751" s="100"/>
      <c r="U751" s="100">
        <f t="array" ref="U751">IF(COUNTA(Y748:DP751)=0,"none",IF($U$2="WAHR",$W$3,Abfrage!$F$4))</f>
        <v>0</v>
      </c>
      <c r="V751" s="100">
        <f t="array" ref="V751">IF(COUNTA(Y748:DP751)=0,"none",IF($U$2="WAHR",$W$3,Abfrage!$F$4))</f>
        <v>0</v>
      </c>
      <c r="W751" s="100">
        <f t="array" ref="W751">IF(COUNTA(Y748:DP751)=0,"none",IF($U$2="WAHR",$W$3,Abfrage!$F$4))</f>
        <v>0</v>
      </c>
      <c r="X751" s="109"/>
      <c r="Y751" s="144" t="s">
        <v>47</v>
      </c>
    </row>
    <row r="752" spans="2:27" thickBot="1">
      <c r="B752" s="75" t="s">
        <v>587</v>
      </c>
      <c r="C752" s="76">
        <v>1000095339</v>
      </c>
      <c r="D752" s="75" t="s">
        <v>95</v>
      </c>
      <c r="E752" s="75" t="s">
        <v>96</v>
      </c>
      <c r="F752" s="75" t="s">
        <v>97</v>
      </c>
      <c r="G752" s="75" t="s">
        <v>97</v>
      </c>
      <c r="H752" s="75" t="e">
        <v>#N/A</v>
      </c>
      <c r="I752" s="75" t="s">
        <v>51</v>
      </c>
      <c r="J752" s="75" t="s">
        <v>588</v>
      </c>
      <c r="K752" s="75" t="s">
        <v>306</v>
      </c>
      <c r="L752" s="75" t="s">
        <v>306</v>
      </c>
      <c r="M752" s="75" t="s">
        <v>313</v>
      </c>
      <c r="N752" s="75" t="s">
        <v>360</v>
      </c>
      <c r="O752" s="75" t="s">
        <v>567</v>
      </c>
      <c r="P752" s="76" t="s">
        <v>306</v>
      </c>
      <c r="Q752" s="216"/>
      <c r="R752" s="77" t="str">
        <f t="shared" ref="R752" si="1381">IF(COUNTA(Y752:DP755)=0,"01.01.1900",INDEX(Y752:DP752,MATCH(R753,Y753:DP753,0)))</f>
        <v>01.01.1900</v>
      </c>
      <c r="S752" s="78" t="str">
        <f t="shared" ref="S752" si="1382">IF(COUNTA(Y752:DP755)=0,"01.01.1900",MAX(Y752:DP752))</f>
        <v>01.01.1900</v>
      </c>
      <c r="T752" s="79"/>
      <c r="U752" s="80" t="str">
        <f t="array" ref="U752">IF(COUNTA(Y752:DP755)=0,"01.01.1900",IF(ISERROR(HLOOKUP(U755,Y755:DP755,1,FALSE)),"01.01.1900",INDEX(Y752:DP752,MATCH(U753&amp;U755,Y753:DP753&amp;Y755:DP755,0))))</f>
        <v>01.01.1900</v>
      </c>
      <c r="V752" s="81" t="str">
        <f t="shared" ref="V752" si="1383">IF(COUNTA(Y752:DP755)=0,"01.01.1900",_xlfn.MAXIFS(Y752:DP752,Y755:DP755,V755))</f>
        <v>01.01.1900</v>
      </c>
      <c r="W752" s="82"/>
      <c r="X752" s="106"/>
    </row>
    <row r="753" spans="2:30" thickBot="1">
      <c r="B753" s="83"/>
      <c r="C753" s="84"/>
      <c r="D753" s="83"/>
      <c r="E753" s="83"/>
      <c r="F753" s="83"/>
      <c r="G753" s="83"/>
      <c r="H753" s="83"/>
      <c r="I753" s="83"/>
      <c r="J753" s="83"/>
      <c r="K753" s="83"/>
      <c r="L753" s="83"/>
      <c r="M753" s="83"/>
      <c r="N753" s="83"/>
      <c r="O753" s="83"/>
      <c r="P753" s="84"/>
      <c r="Q753" s="217"/>
      <c r="R753" s="85">
        <f t="shared" ref="R753" si="1384">IF(COUNTA(Y752:DP755)=0,0,MIN(Y753:DP753))</f>
        <v>0</v>
      </c>
      <c r="S753" s="86">
        <f t="shared" ref="S753" si="1385">IF(COUNTA(Y752:DP755)=0,0,HLOOKUP(S752,Y752:DP755,2,FALSE))</f>
        <v>0</v>
      </c>
      <c r="T753" s="87">
        <f t="shared" ref="T753" si="1386">IF(COUNTA(Y752:DP755)=0,0,AVERAGE(Y753:DP753))</f>
        <v>0</v>
      </c>
      <c r="U753" s="88">
        <f t="shared" ref="U753" si="1387">IF(COUNTA(Y752:DP755)=0,0,_xlfn.MINIFS(Y753:DP753,Y755:DP755,U755))</f>
        <v>0</v>
      </c>
      <c r="V753" s="89">
        <f t="array" ref="V753">IF(COUNTA(Y752:DP755)=0,0,IF(ISERROR(HLOOKUP(V755,Y755:DP755,1,FALSE)),0,INDEX(Y753:DP753,MATCH(V752&amp;V755,Y752:DP752&amp;Y755:DP755,0))))</f>
        <v>0</v>
      </c>
      <c r="W753" s="90">
        <f t="array" ref="W753">IF(COUNTA(Y752:DP755)=0,0,IF(ISERROR(HLOOKUP(W755,Y755:DP755,1,FALSE)),0,AVERAGEIF(Y755:DP755,$W755,Y753:DP753)))</f>
        <v>0</v>
      </c>
      <c r="X753" s="107"/>
    </row>
    <row r="754" spans="2:30" thickBot="1">
      <c r="B754" s="83"/>
      <c r="C754" s="84"/>
      <c r="D754" s="83"/>
      <c r="E754" s="83"/>
      <c r="F754" s="83"/>
      <c r="G754" s="83"/>
      <c r="H754" s="83"/>
      <c r="I754" s="83"/>
      <c r="J754" s="83"/>
      <c r="K754" s="83"/>
      <c r="L754" s="83"/>
      <c r="M754" s="83"/>
      <c r="N754" s="83"/>
      <c r="O754" s="83"/>
      <c r="P754" s="84"/>
      <c r="Q754" s="217"/>
      <c r="R754" s="91">
        <f t="shared" ref="R754" si="1388">IF(COUNTA(Y752:DP755)=0,0,HLOOKUP(R753,Y753:DP755,2,FALSE))</f>
        <v>0</v>
      </c>
      <c r="S754" s="92">
        <f t="shared" ref="S754" si="1389">IF(COUNTA(Y752:DP755)=0,0,HLOOKUP(S752,Y752:DP755,3,FALSE))</f>
        <v>0</v>
      </c>
      <c r="T754" s="93"/>
      <c r="U754" s="94">
        <f t="array" ref="U754">IF(COUNTA(Y752:DP755)=0,0,IF(ISERROR(HLOOKUP(U755,Y755:DP755,1,FALSE)),0,INDEX(Y754:DP754,MATCH(U753&amp;U755,Y753:DP753&amp;Y755:DP755,0))))</f>
        <v>0</v>
      </c>
      <c r="V754" s="94">
        <f t="array" ref="V754">IF(COUNTA(Y752:DP755)=0,0,IF(ISERROR(HLOOKUP(V755,Y755:DP755,1,FALSE)),0,INDEX(Y754:DP754,MATCH(V753&amp;V755,Y753:DP753&amp;Y755:DP755,0))))</f>
        <v>0</v>
      </c>
      <c r="W754" s="95"/>
      <c r="X754" s="108"/>
    </row>
    <row r="755" spans="2:30" ht="13.9" thickBot="1">
      <c r="B755" s="96"/>
      <c r="C755" s="97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7"/>
      <c r="Q755" s="218"/>
      <c r="R755" s="98" t="str">
        <f t="shared" ref="R755" si="1390">IF(COUNTA(Y752:DP755)=0,"none",HLOOKUP(R753,Y753:DP755,3,FALSE))</f>
        <v>none</v>
      </c>
      <c r="S755" s="99" t="str">
        <f t="shared" ref="S755" si="1391">IF(COUNTA(Y752:DP755)=0,"none",HLOOKUP(S752,Y752:DP755,4,FALSE))</f>
        <v>none</v>
      </c>
      <c r="T755" s="100"/>
      <c r="U755" s="100" t="str">
        <f t="array" ref="U755">IF(COUNTA(Y752:DP755)=0,"none",IF($U$2="WAHR",$W$3,Abfrage!$F$4))</f>
        <v>none</v>
      </c>
      <c r="V755" s="100" t="str">
        <f t="array" ref="V755">IF(COUNTA(Y752:DP755)=0,"none",IF($U$2="WAHR",$W$3,Abfrage!$F$4))</f>
        <v>none</v>
      </c>
      <c r="W755" s="100" t="str">
        <f t="array" ref="W755">IF(COUNTA(Y752:DP755)=0,"none",IF($U$2="WAHR",$W$3,Abfrage!$F$4))</f>
        <v>none</v>
      </c>
      <c r="X755" s="109"/>
    </row>
    <row r="756" spans="2:30" thickBot="1">
      <c r="B756" s="75" t="s">
        <v>589</v>
      </c>
      <c r="C756" s="76">
        <v>1000095369</v>
      </c>
      <c r="D756" s="75" t="s">
        <v>95</v>
      </c>
      <c r="E756" s="75" t="s">
        <v>148</v>
      </c>
      <c r="F756" s="75" t="s">
        <v>96</v>
      </c>
      <c r="G756" s="75" t="s">
        <v>96</v>
      </c>
      <c r="H756" s="75" t="s">
        <v>430</v>
      </c>
      <c r="I756" s="75" t="s">
        <v>335</v>
      </c>
      <c r="J756" s="75" t="s">
        <v>590</v>
      </c>
      <c r="K756" s="75" t="s">
        <v>327</v>
      </c>
      <c r="L756" s="75" t="s">
        <v>326</v>
      </c>
      <c r="M756" s="75" t="s">
        <v>313</v>
      </c>
      <c r="N756" s="75" t="s">
        <v>327</v>
      </c>
      <c r="O756" s="75" t="s">
        <v>306</v>
      </c>
      <c r="P756" s="76" t="s">
        <v>328</v>
      </c>
      <c r="Q756" s="216"/>
      <c r="R756" s="77">
        <f t="shared" ref="R756" si="1392">IF(COUNTA(Y756:DP759)=0,"01.01.1900",INDEX(Y756:DP756,MATCH(R757,Y757:DP757,0)))</f>
        <v>44986</v>
      </c>
      <c r="S756" s="78">
        <f t="shared" ref="S756" si="1393">IF(COUNTA(Y756:DP759)=0,"01.01.1900",MAX(Y756:DP756))</f>
        <v>44986</v>
      </c>
      <c r="T756" s="79"/>
      <c r="U756" s="80" t="str">
        <f t="array" ref="U756">IF(COUNTA(Y756:DP759)=0,"01.01.1900",IF(ISERROR(HLOOKUP(U759,Y759:DP759,1,FALSE)),"01.01.1900",INDEX(Y756:DP756,MATCH(U757&amp;U759,Y757:DP757&amp;Y759:DP759,0))))</f>
        <v>01.01.1900</v>
      </c>
      <c r="V756" s="81">
        <f t="shared" ref="V756" si="1394">IF(COUNTA(Y756:DP759)=0,"01.01.1900",_xlfn.MAXIFS(Y756:DP756,Y759:DP759,V759))</f>
        <v>0</v>
      </c>
      <c r="W756" s="82"/>
      <c r="X756" s="106"/>
      <c r="Y756" s="141">
        <v>44986</v>
      </c>
      <c r="Z756" s="141">
        <v>44986</v>
      </c>
    </row>
    <row r="757" spans="2:30" thickBot="1">
      <c r="B757" s="83"/>
      <c r="C757" s="84"/>
      <c r="D757" s="83"/>
      <c r="E757" s="83"/>
      <c r="F757" s="83"/>
      <c r="G757" s="83"/>
      <c r="H757" s="83"/>
      <c r="I757" s="83"/>
      <c r="J757" s="83"/>
      <c r="K757" s="83"/>
      <c r="L757" s="83"/>
      <c r="M757" s="83"/>
      <c r="N757" s="83"/>
      <c r="O757" s="83"/>
      <c r="P757" s="84"/>
      <c r="Q757" s="217"/>
      <c r="R757" s="85">
        <f t="shared" ref="R757" si="1395">IF(COUNTA(Y756:DP759)=0,0,MIN(Y757:DP757))</f>
        <v>0.22800000000000001</v>
      </c>
      <c r="S757" s="86">
        <f t="shared" ref="S757" si="1396">IF(COUNTA(Y756:DP759)=0,0,HLOOKUP(S756,Y756:DP759,2,FALSE))</f>
        <v>0.22800000000000001</v>
      </c>
      <c r="T757" s="87">
        <f t="shared" ref="T757" si="1397">IF(COUNTA(Y756:DP759)=0,0,AVERAGE(Y757:DP757))</f>
        <v>0.22800000000000001</v>
      </c>
      <c r="U757" s="88">
        <f t="shared" ref="U757" si="1398">IF(COUNTA(Y756:DP759)=0,0,_xlfn.MINIFS(Y757:DP757,Y759:DP759,U759))</f>
        <v>0</v>
      </c>
      <c r="V757" s="89">
        <f t="array" ref="V757">IF(COUNTA(Y756:DP759)=0,0,IF(ISERROR(HLOOKUP(V759,Y759:DP759,1,FALSE)),0,INDEX(Y757:DP757,MATCH(V756&amp;V759,Y756:DP756&amp;Y759:DP759,0))))</f>
        <v>0</v>
      </c>
      <c r="W757" s="90">
        <f t="array" ref="W757">IF(COUNTA(Y756:DP759)=0,0,IF(ISERROR(HLOOKUP(W759,Y759:DP759,1,FALSE)),0,AVERAGEIF(Y759:DP759,$W759,Y757:DP757)))</f>
        <v>0</v>
      </c>
      <c r="X757" s="107"/>
      <c r="Y757" s="142">
        <v>0.22800000000000001</v>
      </c>
      <c r="Z757" s="142">
        <v>0.22800000000000001</v>
      </c>
    </row>
    <row r="758" spans="2:30" thickBot="1">
      <c r="B758" s="83"/>
      <c r="C758" s="84"/>
      <c r="D758" s="83"/>
      <c r="E758" s="83"/>
      <c r="F758" s="83"/>
      <c r="G758" s="83"/>
      <c r="H758" s="83"/>
      <c r="I758" s="83"/>
      <c r="J758" s="83"/>
      <c r="K758" s="83"/>
      <c r="L758" s="83"/>
      <c r="M758" s="83"/>
      <c r="N758" s="83"/>
      <c r="O758" s="83"/>
      <c r="P758" s="84"/>
      <c r="Q758" s="217"/>
      <c r="R758" s="91">
        <f t="shared" ref="R758" si="1399">IF(COUNTA(Y756:DP759)=0,0,HLOOKUP(R757,Y757:DP759,2,FALSE))</f>
        <v>100</v>
      </c>
      <c r="S758" s="92">
        <f t="shared" ref="S758" si="1400">IF(COUNTA(Y756:DP759)=0,0,HLOOKUP(S756,Y756:DP759,3,FALSE))</f>
        <v>100</v>
      </c>
      <c r="T758" s="93"/>
      <c r="U758" s="94">
        <f t="array" ref="U758">IF(COUNTA(Y756:DP759)=0,0,IF(ISERROR(HLOOKUP(U759,Y759:DP759,1,FALSE)),0,INDEX(Y758:DP758,MATCH(U757&amp;U759,Y757:DP757&amp;Y759:DP759,0))))</f>
        <v>0</v>
      </c>
      <c r="V758" s="94">
        <f t="array" ref="V758">IF(COUNTA(Y756:DP759)=0,0,IF(ISERROR(HLOOKUP(V759,Y759:DP759,1,FALSE)),0,INDEX(Y758:DP758,MATCH(V757&amp;V759,Y757:DP757&amp;Y759:DP759,0))))</f>
        <v>0</v>
      </c>
      <c r="W758" s="95"/>
      <c r="X758" s="108"/>
      <c r="Y758" s="143">
        <v>100</v>
      </c>
      <c r="Z758" s="143">
        <v>100</v>
      </c>
    </row>
    <row r="759" spans="2:30" ht="13.9" thickBot="1">
      <c r="B759" s="96"/>
      <c r="C759" s="97"/>
      <c r="D759" s="96"/>
      <c r="E759" s="96"/>
      <c r="F759" s="96"/>
      <c r="G759" s="96"/>
      <c r="H759" s="96"/>
      <c r="I759" s="96"/>
      <c r="J759" s="96"/>
      <c r="K759" s="96"/>
      <c r="L759" s="96"/>
      <c r="M759" s="96"/>
      <c r="N759" s="96"/>
      <c r="O759" s="96"/>
      <c r="P759" s="97"/>
      <c r="Q759" s="218"/>
      <c r="R759" s="98" t="str">
        <f t="shared" ref="R759" si="1401">IF(COUNTA(Y756:DP759)=0,"none",HLOOKUP(R757,Y757:DP759,3,FALSE))</f>
        <v>SAP</v>
      </c>
      <c r="S759" s="99" t="str">
        <f t="shared" ref="S759" si="1402">IF(COUNTA(Y756:DP759)=0,"none",HLOOKUP(S756,Y756:DP759,4,FALSE))</f>
        <v>SAP</v>
      </c>
      <c r="T759" s="100"/>
      <c r="U759" s="100">
        <f t="array" ref="U759">IF(COUNTA(Y756:DP759)=0,"none",IF($U$2="WAHR",$W$3,Abfrage!$F$4))</f>
        <v>0</v>
      </c>
      <c r="V759" s="100">
        <f t="array" ref="V759">IF(COUNTA(Y756:DP759)=0,"none",IF($U$2="WAHR",$W$3,Abfrage!$F$4))</f>
        <v>0</v>
      </c>
      <c r="W759" s="100">
        <f t="array" ref="W759">IF(COUNTA(Y756:DP759)=0,"none",IF($U$2="WAHR",$W$3,Abfrage!$F$4))</f>
        <v>0</v>
      </c>
      <c r="X759" s="109"/>
      <c r="Y759" s="144" t="s">
        <v>47</v>
      </c>
      <c r="Z759" s="144" t="s">
        <v>591</v>
      </c>
    </row>
    <row r="760" spans="2:30" thickBot="1">
      <c r="B760" s="75" t="s">
        <v>592</v>
      </c>
      <c r="C760" s="76">
        <v>1000095370</v>
      </c>
      <c r="D760" s="75" t="s">
        <v>95</v>
      </c>
      <c r="E760" s="75" t="s">
        <v>148</v>
      </c>
      <c r="F760" s="75" t="s">
        <v>96</v>
      </c>
      <c r="G760" s="75" t="s">
        <v>96</v>
      </c>
      <c r="H760" s="75" t="s">
        <v>50</v>
      </c>
      <c r="I760" s="75" t="s">
        <v>391</v>
      </c>
      <c r="J760" s="75" t="s">
        <v>593</v>
      </c>
      <c r="K760" s="75" t="s">
        <v>327</v>
      </c>
      <c r="L760" s="75" t="s">
        <v>326</v>
      </c>
      <c r="M760" s="75" t="s">
        <v>313</v>
      </c>
      <c r="N760" s="75" t="s">
        <v>327</v>
      </c>
      <c r="O760" s="75" t="s">
        <v>306</v>
      </c>
      <c r="P760" s="76" t="s">
        <v>328</v>
      </c>
      <c r="Q760" s="216"/>
      <c r="R760" s="77">
        <f t="shared" ref="R760" si="1403">IF(COUNTA(Y760:DP763)=0,"01.01.1900",INDEX(Y760:DP760,MATCH(R761,Y761:DP761,0)))</f>
        <v>44502</v>
      </c>
      <c r="S760" s="78">
        <f t="shared" ref="S760" si="1404">IF(COUNTA(Y760:DP763)=0,"01.01.1900",MAX(Y760:DP760))</f>
        <v>44502</v>
      </c>
      <c r="T760" s="79"/>
      <c r="U760" s="80" t="str">
        <f t="array" ref="U760">IF(COUNTA(Y760:DP763)=0,"01.01.1900",IF(ISERROR(HLOOKUP(U763,Y763:DP763,1,FALSE)),"01.01.1900",INDEX(Y760:DP760,MATCH(U761&amp;U763,Y761:DP761&amp;Y763:DP763,0))))</f>
        <v>01.01.1900</v>
      </c>
      <c r="V760" s="81">
        <f t="shared" ref="V760" si="1405">IF(COUNTA(Y760:DP763)=0,"01.01.1900",_xlfn.MAXIFS(Y760:DP760,Y763:DP763,V763))</f>
        <v>0</v>
      </c>
      <c r="W760" s="82"/>
      <c r="X760" s="106"/>
      <c r="Y760" s="141">
        <v>44502</v>
      </c>
      <c r="Z760" s="141">
        <v>44502</v>
      </c>
      <c r="AA760" s="141">
        <v>44502</v>
      </c>
      <c r="AB760" s="141">
        <v>44502</v>
      </c>
      <c r="AC760" s="141">
        <v>44502</v>
      </c>
    </row>
    <row r="761" spans="2:30" thickBot="1">
      <c r="B761" s="83"/>
      <c r="C761" s="84"/>
      <c r="D761" s="83"/>
      <c r="E761" s="83"/>
      <c r="F761" s="83"/>
      <c r="G761" s="83"/>
      <c r="H761" s="83"/>
      <c r="I761" s="83"/>
      <c r="J761" s="83"/>
      <c r="K761" s="83"/>
      <c r="L761" s="83"/>
      <c r="M761" s="83"/>
      <c r="N761" s="83"/>
      <c r="O761" s="83"/>
      <c r="P761" s="84"/>
      <c r="Q761" s="217"/>
      <c r="R761" s="85">
        <f t="shared" ref="R761" si="1406">IF(COUNTA(Y760:DP763)=0,0,MIN(Y761:DP761))</f>
        <v>4.3099999999999999E-2</v>
      </c>
      <c r="S761" s="86">
        <f t="shared" ref="S761" si="1407">IF(COUNTA(Y760:DP763)=0,0,HLOOKUP(S760,Y760:DP763,2,FALSE))</f>
        <v>4.8500000000000001E-2</v>
      </c>
      <c r="T761" s="87">
        <f t="shared" ref="T761" si="1408">IF(COUNTA(Y760:DP763)=0,0,AVERAGE(Y761:DP761))</f>
        <v>4.5260000000000002E-2</v>
      </c>
      <c r="U761" s="88">
        <f t="shared" ref="U761" si="1409">IF(COUNTA(Y760:DP763)=0,0,_xlfn.MINIFS(Y761:DP761,Y763:DP763,U763))</f>
        <v>0</v>
      </c>
      <c r="V761" s="89">
        <f t="array" ref="V761">IF(COUNTA(Y760:DP763)=0,0,IF(ISERROR(HLOOKUP(V763,Y763:DP763,1,FALSE)),0,INDEX(Y761:DP761,MATCH(V760&amp;V763,Y760:DP760&amp;Y763:DP763,0))))</f>
        <v>0</v>
      </c>
      <c r="W761" s="90">
        <f t="array" ref="W761">IF(COUNTA(Y760:DP763)=0,0,IF(ISERROR(HLOOKUP(W763,Y763:DP763,1,FALSE)),0,AVERAGEIF(Y763:DP763,$W763,Y761:DP761)))</f>
        <v>0</v>
      </c>
      <c r="X761" s="107"/>
      <c r="Y761" s="142">
        <v>4.8500000000000001E-2</v>
      </c>
      <c r="Z761" s="142">
        <v>4.8500000000000001E-2</v>
      </c>
      <c r="AA761" s="142">
        <v>4.3099999999999999E-2</v>
      </c>
      <c r="AB761" s="142">
        <v>4.3099999999999999E-2</v>
      </c>
      <c r="AC761" s="142">
        <v>4.3099999999999999E-2</v>
      </c>
    </row>
    <row r="762" spans="2:30" thickBot="1">
      <c r="B762" s="83"/>
      <c r="C762" s="84"/>
      <c r="D762" s="83"/>
      <c r="E762" s="83"/>
      <c r="F762" s="83"/>
      <c r="G762" s="83"/>
      <c r="H762" s="83"/>
      <c r="I762" s="83"/>
      <c r="J762" s="83"/>
      <c r="K762" s="83"/>
      <c r="L762" s="83"/>
      <c r="M762" s="83"/>
      <c r="N762" s="83"/>
      <c r="O762" s="83"/>
      <c r="P762" s="84"/>
      <c r="Q762" s="217"/>
      <c r="R762" s="91">
        <f t="shared" ref="R762" si="1410">IF(COUNTA(Y760:DP763)=0,0,HLOOKUP(R761,Y761:DP763,2,FALSE))</f>
        <v>100</v>
      </c>
      <c r="S762" s="92">
        <f t="shared" ref="S762" si="1411">IF(COUNTA(Y760:DP763)=0,0,HLOOKUP(S760,Y760:DP763,3,FALSE))</f>
        <v>100</v>
      </c>
      <c r="T762" s="93"/>
      <c r="U762" s="94">
        <f t="array" ref="U762">IF(COUNTA(Y760:DP763)=0,0,IF(ISERROR(HLOOKUP(U763,Y763:DP763,1,FALSE)),0,INDEX(Y762:DP762,MATCH(U761&amp;U763,Y761:DP761&amp;Y763:DP763,0))))</f>
        <v>0</v>
      </c>
      <c r="V762" s="94">
        <f t="array" ref="V762">IF(COUNTA(Y760:DP763)=0,0,IF(ISERROR(HLOOKUP(V763,Y763:DP763,1,FALSE)),0,INDEX(Y762:DP762,MATCH(V761&amp;V763,Y761:DP761&amp;Y763:DP763,0))))</f>
        <v>0</v>
      </c>
      <c r="W762" s="95"/>
      <c r="X762" s="108"/>
      <c r="Y762" s="143">
        <v>100</v>
      </c>
      <c r="Z762" s="143">
        <v>100</v>
      </c>
      <c r="AA762" s="143">
        <v>100</v>
      </c>
      <c r="AB762" s="143">
        <v>100</v>
      </c>
      <c r="AC762" s="143">
        <v>100</v>
      </c>
    </row>
    <row r="763" spans="2:30" ht="13.9" thickBot="1">
      <c r="B763" s="96"/>
      <c r="C763" s="97"/>
      <c r="D763" s="96"/>
      <c r="E763" s="96"/>
      <c r="F763" s="96"/>
      <c r="G763" s="96"/>
      <c r="H763" s="96"/>
      <c r="I763" s="96"/>
      <c r="J763" s="96"/>
      <c r="K763" s="96"/>
      <c r="L763" s="96"/>
      <c r="M763" s="96"/>
      <c r="N763" s="96"/>
      <c r="O763" s="96"/>
      <c r="P763" s="97"/>
      <c r="Q763" s="218"/>
      <c r="R763" s="98" t="str">
        <f t="shared" ref="R763" si="1412">IF(COUNTA(Y760:DP763)=0,"none",HLOOKUP(R761,Y761:DP763,3,FALSE))</f>
        <v>HELLA</v>
      </c>
      <c r="S763" s="99" t="str">
        <f t="shared" ref="S763" si="1413">IF(COUNTA(Y760:DP763)=0,"none",HLOOKUP(S760,Y760:DP763,4,FALSE))</f>
        <v>SAP</v>
      </c>
      <c r="T763" s="100"/>
      <c r="U763" s="100">
        <f t="array" ref="U763">IF(COUNTA(Y760:DP763)=0,"none",IF($U$2="WAHR",$W$3,Abfrage!$F$4))</f>
        <v>0</v>
      </c>
      <c r="V763" s="100">
        <f t="array" ref="V763">IF(COUNTA(Y760:DP763)=0,"none",IF($U$2="WAHR",$W$3,Abfrage!$F$4))</f>
        <v>0</v>
      </c>
      <c r="W763" s="100">
        <f t="array" ref="W763">IF(COUNTA(Y760:DP763)=0,"none",IF($U$2="WAHR",$W$3,Abfrage!$F$4))</f>
        <v>0</v>
      </c>
      <c r="X763" s="109"/>
      <c r="Y763" s="144" t="s">
        <v>47</v>
      </c>
      <c r="Z763" s="144" t="s">
        <v>47</v>
      </c>
      <c r="AA763" s="144" t="s">
        <v>594</v>
      </c>
      <c r="AB763" s="144" t="s">
        <v>389</v>
      </c>
      <c r="AC763" s="144" t="s">
        <v>389</v>
      </c>
    </row>
    <row r="764" spans="2:30" thickBot="1">
      <c r="B764" s="75" t="s">
        <v>595</v>
      </c>
      <c r="C764" s="76">
        <v>1000095371</v>
      </c>
      <c r="D764" s="75" t="s">
        <v>95</v>
      </c>
      <c r="E764" s="75" t="s">
        <v>148</v>
      </c>
      <c r="F764" s="75" t="s">
        <v>96</v>
      </c>
      <c r="G764" s="75" t="s">
        <v>96</v>
      </c>
      <c r="H764" s="75" t="s">
        <v>50</v>
      </c>
      <c r="I764" s="75" t="s">
        <v>391</v>
      </c>
      <c r="J764" s="75" t="s">
        <v>596</v>
      </c>
      <c r="K764" s="75" t="s">
        <v>331</v>
      </c>
      <c r="L764" s="75" t="s">
        <v>327</v>
      </c>
      <c r="M764" s="75" t="s">
        <v>313</v>
      </c>
      <c r="N764" s="75" t="s">
        <v>327</v>
      </c>
      <c r="O764" s="75" t="s">
        <v>306</v>
      </c>
      <c r="P764" s="76" t="s">
        <v>328</v>
      </c>
      <c r="Q764" s="216"/>
      <c r="R764" s="77">
        <f t="shared" ref="R764" si="1414">IF(COUNTA(Y764:DP767)=0,"01.01.1900",INDEX(Y764:DP764,MATCH(R765,Y765:DP765,0)))</f>
        <v>44820</v>
      </c>
      <c r="S764" s="78">
        <f t="shared" ref="S764" si="1415">IF(COUNTA(Y764:DP767)=0,"01.01.1900",MAX(Y764:DP764))</f>
        <v>44986</v>
      </c>
      <c r="T764" s="79"/>
      <c r="U764" s="80" t="str">
        <f t="array" ref="U764">IF(COUNTA(Y764:DP767)=0,"01.01.1900",IF(ISERROR(HLOOKUP(U767,Y767:DP767,1,FALSE)),"01.01.1900",INDEX(Y764:DP764,MATCH(U765&amp;U767,Y765:DP765&amp;Y767:DP767,0))))</f>
        <v>01.01.1900</v>
      </c>
      <c r="V764" s="81">
        <f t="shared" ref="V764" si="1416">IF(COUNTA(Y764:DP767)=0,"01.01.1900",_xlfn.MAXIFS(Y764:DP764,Y767:DP767,V767))</f>
        <v>0</v>
      </c>
      <c r="W764" s="82"/>
      <c r="X764" s="106"/>
      <c r="Y764" s="141">
        <v>44502</v>
      </c>
      <c r="Z764" s="141">
        <v>44986</v>
      </c>
      <c r="AA764" s="141">
        <v>44820</v>
      </c>
      <c r="AB764" s="141">
        <v>44986</v>
      </c>
      <c r="AC764" s="141">
        <v>44986</v>
      </c>
      <c r="AD764" s="141">
        <v>44986</v>
      </c>
    </row>
    <row r="765" spans="2:30" thickBot="1">
      <c r="B765" s="83"/>
      <c r="C765" s="84"/>
      <c r="D765" s="83"/>
      <c r="E765" s="83"/>
      <c r="F765" s="83"/>
      <c r="G765" s="83"/>
      <c r="H765" s="83"/>
      <c r="I765" s="83"/>
      <c r="J765" s="83"/>
      <c r="K765" s="83"/>
      <c r="L765" s="83"/>
      <c r="M765" s="83"/>
      <c r="N765" s="83"/>
      <c r="O765" s="83"/>
      <c r="P765" s="84"/>
      <c r="Q765" s="217"/>
      <c r="R765" s="85">
        <f t="shared" ref="R765" si="1417">IF(COUNTA(Y764:DP767)=0,0,MIN(Y765:DP765))</f>
        <v>5.0999999999999997E-2</v>
      </c>
      <c r="S765" s="86">
        <f t="shared" ref="S765" si="1418">IF(COUNTA(Y764:DP767)=0,0,HLOOKUP(S764,Y764:DP767,2,FALSE))</f>
        <v>1.232</v>
      </c>
      <c r="T765" s="87">
        <f t="shared" ref="T765" si="1419">IF(COUNTA(Y764:DP767)=0,0,AVERAGE(Y765:DP765))</f>
        <v>0.8431333333333334</v>
      </c>
      <c r="U765" s="88">
        <f t="shared" ref="U765" si="1420">IF(COUNTA(Y764:DP767)=0,0,_xlfn.MINIFS(Y765:DP765,Y767:DP767,U767))</f>
        <v>0</v>
      </c>
      <c r="V765" s="89">
        <f t="array" ref="V765">IF(COUNTA(Y764:DP767)=0,0,IF(ISERROR(HLOOKUP(V767,Y767:DP767,1,FALSE)),0,INDEX(Y765:DP765,MATCH(V764&amp;V767,Y764:DP764&amp;Y767:DP767,0))))</f>
        <v>0</v>
      </c>
      <c r="W765" s="90">
        <f t="array" ref="W765">IF(COUNTA(Y764:DP767)=0,0,IF(ISERROR(HLOOKUP(W767,Y767:DP767,1,FALSE)),0,AVERAGEIF(Y767:DP767,$W767,Y765:DP765)))</f>
        <v>0</v>
      </c>
      <c r="X765" s="107"/>
      <c r="Y765" s="142">
        <v>7.9799999999999996E-2</v>
      </c>
      <c r="Z765" s="142">
        <v>1.232</v>
      </c>
      <c r="AA765" s="142">
        <v>5.0999999999999997E-2</v>
      </c>
      <c r="AB765" s="142">
        <v>1.232</v>
      </c>
      <c r="AC765" s="142">
        <v>1.232</v>
      </c>
      <c r="AD765" s="142">
        <v>1.232</v>
      </c>
    </row>
    <row r="766" spans="2:30" thickBot="1">
      <c r="B766" s="83"/>
      <c r="C766" s="84"/>
      <c r="D766" s="83"/>
      <c r="E766" s="83"/>
      <c r="F766" s="83"/>
      <c r="G766" s="83"/>
      <c r="H766" s="83"/>
      <c r="I766" s="83"/>
      <c r="J766" s="83"/>
      <c r="K766" s="83"/>
      <c r="L766" s="83"/>
      <c r="M766" s="83"/>
      <c r="N766" s="83"/>
      <c r="O766" s="83"/>
      <c r="P766" s="84"/>
      <c r="Q766" s="217"/>
      <c r="R766" s="91">
        <f t="shared" ref="R766" si="1421">IF(COUNTA(Y764:DP767)=0,0,HLOOKUP(R765,Y765:DP767,2,FALSE))</f>
        <v>100</v>
      </c>
      <c r="S766" s="92">
        <f t="shared" ref="S766" si="1422">IF(COUNTA(Y764:DP767)=0,0,HLOOKUP(S764,Y764:DP767,3,FALSE))</f>
        <v>1000</v>
      </c>
      <c r="T766" s="93"/>
      <c r="U766" s="94">
        <f t="array" ref="U766">IF(COUNTA(Y764:DP767)=0,0,IF(ISERROR(HLOOKUP(U767,Y767:DP767,1,FALSE)),0,INDEX(Y766:DP766,MATCH(U765&amp;U767,Y765:DP765&amp;Y767:DP767,0))))</f>
        <v>0</v>
      </c>
      <c r="V766" s="94">
        <f t="array" ref="V766">IF(COUNTA(Y764:DP767)=0,0,IF(ISERROR(HLOOKUP(V767,Y767:DP767,1,FALSE)),0,INDEX(Y766:DP766,MATCH(V765&amp;V767,Y765:DP765&amp;Y767:DP767,0))))</f>
        <v>0</v>
      </c>
      <c r="W766" s="95"/>
      <c r="X766" s="108"/>
      <c r="Y766" s="143">
        <v>100</v>
      </c>
      <c r="Z766" s="143">
        <v>1000</v>
      </c>
      <c r="AA766" s="143">
        <v>100</v>
      </c>
      <c r="AB766" s="143">
        <v>1000</v>
      </c>
      <c r="AC766" s="143">
        <v>1000</v>
      </c>
      <c r="AD766" s="143">
        <v>1000</v>
      </c>
    </row>
    <row r="767" spans="2:30" ht="13.9" thickBot="1">
      <c r="B767" s="96"/>
      <c r="C767" s="97"/>
      <c r="D767" s="96"/>
      <c r="E767" s="96"/>
      <c r="F767" s="96"/>
      <c r="G767" s="96"/>
      <c r="H767" s="96"/>
      <c r="I767" s="96"/>
      <c r="J767" s="96"/>
      <c r="K767" s="96"/>
      <c r="L767" s="96"/>
      <c r="M767" s="96"/>
      <c r="N767" s="96"/>
      <c r="O767" s="96"/>
      <c r="P767" s="97"/>
      <c r="Q767" s="218"/>
      <c r="R767" s="98" t="str">
        <f t="shared" ref="R767" si="1423">IF(COUNTA(Y764:DP767)=0,"none",HLOOKUP(R765,Y765:DP767,3,FALSE))</f>
        <v>SAP</v>
      </c>
      <c r="S767" s="99" t="str">
        <f t="shared" ref="S767" si="1424">IF(COUNTA(Y764:DP767)=0,"none",HLOOKUP(S764,Y764:DP767,4,FALSE))</f>
        <v>www (-30%)</v>
      </c>
      <c r="T767" s="100"/>
      <c r="U767" s="100">
        <f t="array" ref="U767">IF(COUNTA(Y764:DP767)=0,"none",IF($U$2="WAHR",$W$3,Abfrage!$F$4))</f>
        <v>0</v>
      </c>
      <c r="V767" s="100">
        <f t="array" ref="V767">IF(COUNTA(Y764:DP767)=0,"none",IF($U$2="WAHR",$W$3,Abfrage!$F$4))</f>
        <v>0</v>
      </c>
      <c r="W767" s="100">
        <f t="array" ref="W767">IF(COUNTA(Y764:DP767)=0,"none",IF($U$2="WAHR",$W$3,Abfrage!$F$4))</f>
        <v>0</v>
      </c>
      <c r="X767" s="109"/>
      <c r="Y767" s="144" t="s">
        <v>47</v>
      </c>
      <c r="Z767" s="144" t="s">
        <v>43</v>
      </c>
      <c r="AA767" s="144" t="s">
        <v>47</v>
      </c>
      <c r="AB767" s="144" t="s">
        <v>43</v>
      </c>
      <c r="AC767" s="144" t="s">
        <v>43</v>
      </c>
      <c r="AD767" s="144" t="s">
        <v>43</v>
      </c>
    </row>
    <row r="768" spans="2:30" thickBot="1">
      <c r="B768" s="75" t="s">
        <v>597</v>
      </c>
      <c r="C768" s="76">
        <v>1000095372</v>
      </c>
      <c r="D768" s="75" t="s">
        <v>95</v>
      </c>
      <c r="E768" s="75" t="s">
        <v>148</v>
      </c>
      <c r="F768" s="75" t="s">
        <v>96</v>
      </c>
      <c r="G768" s="75" t="s">
        <v>96</v>
      </c>
      <c r="H768" s="75" t="s">
        <v>598</v>
      </c>
      <c r="I768" s="75" t="s">
        <v>391</v>
      </c>
      <c r="J768" s="75" t="s">
        <v>599</v>
      </c>
      <c r="K768" s="75" t="s">
        <v>321</v>
      </c>
      <c r="L768" s="75" t="s">
        <v>393</v>
      </c>
      <c r="M768" s="75" t="s">
        <v>313</v>
      </c>
      <c r="N768" s="75" t="s">
        <v>327</v>
      </c>
      <c r="O768" s="75" t="s">
        <v>306</v>
      </c>
      <c r="P768" s="76" t="s">
        <v>328</v>
      </c>
      <c r="Q768" s="216"/>
      <c r="R768" s="77">
        <f t="shared" ref="R768" si="1425">IF(COUNTA(Y768:DP771)=0,"01.01.1900",INDEX(Y768:DP768,MATCH(R769,Y769:DP769,0)))</f>
        <v>44714</v>
      </c>
      <c r="S768" s="78">
        <f t="shared" ref="S768" si="1426">IF(COUNTA(Y768:DP771)=0,"01.01.1900",MAX(Y768:DP768))</f>
        <v>44714</v>
      </c>
      <c r="T768" s="79"/>
      <c r="U768" s="80" t="str">
        <f t="array" ref="U768">IF(COUNTA(Y768:DP771)=0,"01.01.1900",IF(ISERROR(HLOOKUP(U771,Y771:DP771,1,FALSE)),"01.01.1900",INDEX(Y768:DP768,MATCH(U769&amp;U771,Y769:DP769&amp;Y771:DP771,0))))</f>
        <v>01.01.1900</v>
      </c>
      <c r="V768" s="81">
        <f t="shared" ref="V768" si="1427">IF(COUNTA(Y768:DP771)=0,"01.01.1900",_xlfn.MAXIFS(Y768:DP768,Y771:DP771,V771))</f>
        <v>0</v>
      </c>
      <c r="W768" s="82"/>
      <c r="X768" s="106"/>
      <c r="Y768" s="141">
        <v>44714</v>
      </c>
      <c r="Z768" s="141">
        <v>44714</v>
      </c>
    </row>
    <row r="769" spans="2:27" thickBot="1">
      <c r="B769" s="83"/>
      <c r="C769" s="84"/>
      <c r="D769" s="83"/>
      <c r="E769" s="83"/>
      <c r="F769" s="83"/>
      <c r="G769" s="83"/>
      <c r="H769" s="83"/>
      <c r="I769" s="83"/>
      <c r="J769" s="83"/>
      <c r="K769" s="83"/>
      <c r="L769" s="83"/>
      <c r="M769" s="83"/>
      <c r="N769" s="83"/>
      <c r="O769" s="83"/>
      <c r="P769" s="84"/>
      <c r="Q769" s="217"/>
      <c r="R769" s="85">
        <f t="shared" ref="R769" si="1428">IF(COUNTA(Y768:DP771)=0,0,MIN(Y769:DP769))</f>
        <v>0.09</v>
      </c>
      <c r="S769" s="86">
        <f t="shared" ref="S769" si="1429">IF(COUNTA(Y768:DP771)=0,0,HLOOKUP(S768,Y768:DP771,2,FALSE))</f>
        <v>0.09</v>
      </c>
      <c r="T769" s="87">
        <f t="shared" ref="T769" si="1430">IF(COUNTA(Y768:DP771)=0,0,AVERAGE(Y769:DP769))</f>
        <v>0.09</v>
      </c>
      <c r="U769" s="88">
        <f t="shared" ref="U769" si="1431">IF(COUNTA(Y768:DP771)=0,0,_xlfn.MINIFS(Y769:DP769,Y771:DP771,U771))</f>
        <v>0</v>
      </c>
      <c r="V769" s="89">
        <f t="array" ref="V769">IF(COUNTA(Y768:DP771)=0,0,IF(ISERROR(HLOOKUP(V771,Y771:DP771,1,FALSE)),0,INDEX(Y769:DP769,MATCH(V768&amp;V771,Y768:DP768&amp;Y771:DP771,0))))</f>
        <v>0</v>
      </c>
      <c r="W769" s="90">
        <f t="array" ref="W769">IF(COUNTA(Y768:DP771)=0,0,IF(ISERROR(HLOOKUP(W771,Y771:DP771,1,FALSE)),0,AVERAGEIF(Y771:DP771,$W771,Y769:DP769)))</f>
        <v>0</v>
      </c>
      <c r="X769" s="107"/>
      <c r="Y769" s="142">
        <v>0.09</v>
      </c>
      <c r="Z769" s="142">
        <v>0.09</v>
      </c>
    </row>
    <row r="770" spans="2:27" thickBot="1">
      <c r="B770" s="83"/>
      <c r="C770" s="84"/>
      <c r="D770" s="83"/>
      <c r="E770" s="83"/>
      <c r="F770" s="83"/>
      <c r="G770" s="83"/>
      <c r="H770" s="83"/>
      <c r="I770" s="83"/>
      <c r="J770" s="83"/>
      <c r="K770" s="83"/>
      <c r="L770" s="83"/>
      <c r="M770" s="83"/>
      <c r="N770" s="83"/>
      <c r="O770" s="83"/>
      <c r="P770" s="84"/>
      <c r="Q770" s="217"/>
      <c r="R770" s="91" t="str">
        <f t="shared" ref="R770" si="1432">IF(COUNTA(Y768:DP771)=0,0,HLOOKUP(R769,Y769:DP771,2,FALSE))</f>
        <v>nn</v>
      </c>
      <c r="S770" s="92" t="str">
        <f t="shared" ref="S770" si="1433">IF(COUNTA(Y768:DP771)=0,0,HLOOKUP(S768,Y768:DP771,3,FALSE))</f>
        <v>nn</v>
      </c>
      <c r="T770" s="93"/>
      <c r="U770" s="94">
        <f t="array" ref="U770">IF(COUNTA(Y768:DP771)=0,0,IF(ISERROR(HLOOKUP(U771,Y771:DP771,1,FALSE)),0,INDEX(Y770:DP770,MATCH(U769&amp;U771,Y769:DP769&amp;Y771:DP771,0))))</f>
        <v>0</v>
      </c>
      <c r="V770" s="94">
        <f t="array" ref="V770">IF(COUNTA(Y768:DP771)=0,0,IF(ISERROR(HLOOKUP(V771,Y771:DP771,1,FALSE)),0,INDEX(Y770:DP770,MATCH(V769&amp;V771,Y769:DP769&amp;Y771:DP771,0))))</f>
        <v>0</v>
      </c>
      <c r="W770" s="95"/>
      <c r="X770" s="108"/>
      <c r="Y770" s="143" t="s">
        <v>345</v>
      </c>
      <c r="Z770" s="143">
        <v>0</v>
      </c>
    </row>
    <row r="771" spans="2:27" ht="13.9" thickBot="1">
      <c r="B771" s="96"/>
      <c r="C771" s="97"/>
      <c r="D771" s="96"/>
      <c r="E771" s="96"/>
      <c r="F771" s="96"/>
      <c r="G771" s="96"/>
      <c r="H771" s="96"/>
      <c r="I771" s="96"/>
      <c r="J771" s="96"/>
      <c r="K771" s="96"/>
      <c r="L771" s="96"/>
      <c r="M771" s="96"/>
      <c r="N771" s="96"/>
      <c r="O771" s="96"/>
      <c r="P771" s="97"/>
      <c r="Q771" s="218"/>
      <c r="R771" s="98" t="str">
        <f t="shared" ref="R771" si="1434">IF(COUNTA(Y768:DP771)=0,"none",HLOOKUP(R769,Y769:DP771,3,FALSE))</f>
        <v>SAP</v>
      </c>
      <c r="S771" s="99" t="str">
        <f t="shared" ref="S771" si="1435">IF(COUNTA(Y768:DP771)=0,"none",HLOOKUP(S768,Y768:DP771,4,FALSE))</f>
        <v>SAP</v>
      </c>
      <c r="T771" s="100"/>
      <c r="U771" s="100">
        <f t="array" ref="U771">IF(COUNTA(Y768:DP771)=0,"none",IF($U$2="WAHR",$W$3,Abfrage!$F$4))</f>
        <v>0</v>
      </c>
      <c r="V771" s="100">
        <f t="array" ref="V771">IF(COUNTA(Y768:DP771)=0,"none",IF($U$2="WAHR",$W$3,Abfrage!$F$4))</f>
        <v>0</v>
      </c>
      <c r="W771" s="100">
        <f t="array" ref="W771">IF(COUNTA(Y768:DP771)=0,"none",IF($U$2="WAHR",$W$3,Abfrage!$F$4))</f>
        <v>0</v>
      </c>
      <c r="X771" s="109"/>
      <c r="Y771" s="144" t="s">
        <v>47</v>
      </c>
      <c r="Z771" s="144" t="s">
        <v>47</v>
      </c>
    </row>
    <row r="772" spans="2:27" thickBot="1">
      <c r="B772" s="75" t="s">
        <v>600</v>
      </c>
      <c r="C772" s="76">
        <v>1000095374</v>
      </c>
      <c r="D772" s="75" t="s">
        <v>89</v>
      </c>
      <c r="E772" s="75" t="s">
        <v>406</v>
      </c>
      <c r="F772" s="75" t="s">
        <v>601</v>
      </c>
      <c r="G772" s="75" t="s">
        <v>601</v>
      </c>
      <c r="H772" s="75" t="e">
        <v>#N/A</v>
      </c>
      <c r="I772" s="75" t="s">
        <v>79</v>
      </c>
      <c r="J772" s="75" t="s">
        <v>602</v>
      </c>
      <c r="K772" s="75" t="s">
        <v>306</v>
      </c>
      <c r="L772" s="75" t="s">
        <v>306</v>
      </c>
      <c r="M772" s="75" t="s">
        <v>306</v>
      </c>
      <c r="N772" s="75" t="s">
        <v>306</v>
      </c>
      <c r="O772" s="75" t="s">
        <v>306</v>
      </c>
      <c r="P772" s="76" t="s">
        <v>528</v>
      </c>
      <c r="Q772" s="216"/>
      <c r="R772" s="77" t="str">
        <f t="shared" ref="R772" si="1436">IF(COUNTA(Y772:DP775)=0,"01.01.1900",INDEX(Y772:DP772,MATCH(R773,Y773:DP773,0)))</f>
        <v>01.01.1900</v>
      </c>
      <c r="S772" s="78" t="str">
        <f t="shared" ref="S772" si="1437">IF(COUNTA(Y772:DP775)=0,"01.01.1900",MAX(Y772:DP772))</f>
        <v>01.01.1900</v>
      </c>
      <c r="T772" s="79"/>
      <c r="U772" s="80" t="str">
        <f t="array" ref="U772">IF(COUNTA(Y772:DP775)=0,"01.01.1900",IF(ISERROR(HLOOKUP(U775,Y775:DP775,1,FALSE)),"01.01.1900",INDEX(Y772:DP772,MATCH(U773&amp;U775,Y773:DP773&amp;Y775:DP775,0))))</f>
        <v>01.01.1900</v>
      </c>
      <c r="V772" s="81" t="str">
        <f t="shared" ref="V772" si="1438">IF(COUNTA(Y772:DP775)=0,"01.01.1900",_xlfn.MAXIFS(Y772:DP772,Y775:DP775,V775))</f>
        <v>01.01.1900</v>
      </c>
      <c r="W772" s="82"/>
      <c r="X772" s="106"/>
    </row>
    <row r="773" spans="2:27" thickBot="1">
      <c r="B773" s="83"/>
      <c r="C773" s="84"/>
      <c r="D773" s="83"/>
      <c r="E773" s="83"/>
      <c r="F773" s="83"/>
      <c r="G773" s="83"/>
      <c r="H773" s="83"/>
      <c r="I773" s="83"/>
      <c r="J773" s="83"/>
      <c r="K773" s="83"/>
      <c r="L773" s="83"/>
      <c r="M773" s="83"/>
      <c r="N773" s="83"/>
      <c r="O773" s="83"/>
      <c r="P773" s="84"/>
      <c r="Q773" s="217"/>
      <c r="R773" s="85">
        <f t="shared" ref="R773" si="1439">IF(COUNTA(Y772:DP775)=0,0,MIN(Y773:DP773))</f>
        <v>0</v>
      </c>
      <c r="S773" s="86">
        <f t="shared" ref="S773" si="1440">IF(COUNTA(Y772:DP775)=0,0,HLOOKUP(S772,Y772:DP775,2,FALSE))</f>
        <v>0</v>
      </c>
      <c r="T773" s="87">
        <f t="shared" ref="T773" si="1441">IF(COUNTA(Y772:DP775)=0,0,AVERAGE(Y773:DP773))</f>
        <v>0</v>
      </c>
      <c r="U773" s="88">
        <f t="shared" ref="U773" si="1442">IF(COUNTA(Y772:DP775)=0,0,_xlfn.MINIFS(Y773:DP773,Y775:DP775,U775))</f>
        <v>0</v>
      </c>
      <c r="V773" s="89">
        <f t="array" ref="V773">IF(COUNTA(Y772:DP775)=0,0,IF(ISERROR(HLOOKUP(V775,Y775:DP775,1,FALSE)),0,INDEX(Y773:DP773,MATCH(V772&amp;V775,Y772:DP772&amp;Y775:DP775,0))))</f>
        <v>0</v>
      </c>
      <c r="W773" s="90">
        <f t="array" ref="W773">IF(COUNTA(Y772:DP775)=0,0,IF(ISERROR(HLOOKUP(W775,Y775:DP775,1,FALSE)),0,AVERAGEIF(Y775:DP775,$W775,Y773:DP773)))</f>
        <v>0</v>
      </c>
      <c r="X773" s="107"/>
    </row>
    <row r="774" spans="2:27" thickBot="1">
      <c r="B774" s="83"/>
      <c r="C774" s="84"/>
      <c r="D774" s="83"/>
      <c r="E774" s="83"/>
      <c r="F774" s="83"/>
      <c r="G774" s="83"/>
      <c r="H774" s="83"/>
      <c r="I774" s="83"/>
      <c r="J774" s="83"/>
      <c r="K774" s="83"/>
      <c r="L774" s="83"/>
      <c r="M774" s="83"/>
      <c r="N774" s="83"/>
      <c r="O774" s="83"/>
      <c r="P774" s="84"/>
      <c r="Q774" s="217"/>
      <c r="R774" s="91">
        <f t="shared" ref="R774" si="1443">IF(COUNTA(Y772:DP775)=0,0,HLOOKUP(R773,Y773:DP775,2,FALSE))</f>
        <v>0</v>
      </c>
      <c r="S774" s="92">
        <f t="shared" ref="S774" si="1444">IF(COUNTA(Y772:DP775)=0,0,HLOOKUP(S772,Y772:DP775,3,FALSE))</f>
        <v>0</v>
      </c>
      <c r="T774" s="93"/>
      <c r="U774" s="94">
        <f t="array" ref="U774">IF(COUNTA(Y772:DP775)=0,0,IF(ISERROR(HLOOKUP(U775,Y775:DP775,1,FALSE)),0,INDEX(Y774:DP774,MATCH(U773&amp;U775,Y773:DP773&amp;Y775:DP775,0))))</f>
        <v>0</v>
      </c>
      <c r="V774" s="94">
        <f t="array" ref="V774">IF(COUNTA(Y772:DP775)=0,0,IF(ISERROR(HLOOKUP(V775,Y775:DP775,1,FALSE)),0,INDEX(Y774:DP774,MATCH(V773&amp;V775,Y773:DP773&amp;Y775:DP775,0))))</f>
        <v>0</v>
      </c>
      <c r="W774" s="95"/>
      <c r="X774" s="108"/>
    </row>
    <row r="775" spans="2:27" ht="13.9" thickBot="1">
      <c r="B775" s="96"/>
      <c r="C775" s="97"/>
      <c r="D775" s="96"/>
      <c r="E775" s="96"/>
      <c r="F775" s="96"/>
      <c r="G775" s="96"/>
      <c r="H775" s="96"/>
      <c r="I775" s="96"/>
      <c r="J775" s="96"/>
      <c r="K775" s="96"/>
      <c r="L775" s="96"/>
      <c r="M775" s="96"/>
      <c r="N775" s="96"/>
      <c r="O775" s="96"/>
      <c r="P775" s="97"/>
      <c r="Q775" s="218"/>
      <c r="R775" s="98" t="str">
        <f t="shared" ref="R775" si="1445">IF(COUNTA(Y772:DP775)=0,"none",HLOOKUP(R773,Y773:DP775,3,FALSE))</f>
        <v>none</v>
      </c>
      <c r="S775" s="99" t="str">
        <f t="shared" ref="S775" si="1446">IF(COUNTA(Y772:DP775)=0,"none",HLOOKUP(S772,Y772:DP775,4,FALSE))</f>
        <v>none</v>
      </c>
      <c r="T775" s="100"/>
      <c r="U775" s="100" t="str">
        <f t="array" ref="U775">IF(COUNTA(Y772:DP775)=0,"none",IF($U$2="WAHR",$W$3,Abfrage!$F$4))</f>
        <v>none</v>
      </c>
      <c r="V775" s="100" t="str">
        <f t="array" ref="V775">IF(COUNTA(Y772:DP775)=0,"none",IF($U$2="WAHR",$W$3,Abfrage!$F$4))</f>
        <v>none</v>
      </c>
      <c r="W775" s="100" t="str">
        <f t="array" ref="W775">IF(COUNTA(Y772:DP775)=0,"none",IF($U$2="WAHR",$W$3,Abfrage!$F$4))</f>
        <v>none</v>
      </c>
      <c r="X775" s="109"/>
    </row>
    <row r="776" spans="2:27" thickBot="1">
      <c r="B776" s="75" t="s">
        <v>603</v>
      </c>
      <c r="C776" s="76">
        <v>1000096025</v>
      </c>
      <c r="D776" s="75" t="s">
        <v>169</v>
      </c>
      <c r="E776" s="75" t="s">
        <v>604</v>
      </c>
      <c r="F776" s="75" t="s">
        <v>605</v>
      </c>
      <c r="G776" s="75" t="s">
        <v>605</v>
      </c>
      <c r="H776" s="75" t="e">
        <v>#N/A</v>
      </c>
      <c r="I776" s="75" t="s">
        <v>606</v>
      </c>
      <c r="J776" s="75" t="s">
        <v>607</v>
      </c>
      <c r="K776" s="75" t="s">
        <v>306</v>
      </c>
      <c r="L776" s="75" t="s">
        <v>306</v>
      </c>
      <c r="M776" s="75" t="s">
        <v>306</v>
      </c>
      <c r="N776" s="75" t="s">
        <v>306</v>
      </c>
      <c r="O776" s="75" t="s">
        <v>309</v>
      </c>
      <c r="P776" s="76" t="s">
        <v>306</v>
      </c>
      <c r="Q776" s="216"/>
      <c r="R776" s="77" t="str">
        <f t="shared" ref="R776" si="1447">IF(COUNTA(Y776:DP779)=0,"01.01.1900",INDEX(Y776:DP776,MATCH(R777,Y777:DP777,0)))</f>
        <v>01.01.1900</v>
      </c>
      <c r="S776" s="78" t="str">
        <f t="shared" ref="S776" si="1448">IF(COUNTA(Y776:DP779)=0,"01.01.1900",MAX(Y776:DP776))</f>
        <v>01.01.1900</v>
      </c>
      <c r="T776" s="79"/>
      <c r="U776" s="80" t="str">
        <f t="array" ref="U776">IF(COUNTA(Y776:DP779)=0,"01.01.1900",IF(ISERROR(HLOOKUP(U779,Y779:DP779,1,FALSE)),"01.01.1900",INDEX(Y776:DP776,MATCH(U777&amp;U779,Y777:DP777&amp;Y779:DP779,0))))</f>
        <v>01.01.1900</v>
      </c>
      <c r="V776" s="81" t="str">
        <f t="shared" ref="V776" si="1449">IF(COUNTA(Y776:DP779)=0,"01.01.1900",_xlfn.MAXIFS(Y776:DP776,Y779:DP779,V779))</f>
        <v>01.01.1900</v>
      </c>
      <c r="W776" s="82"/>
      <c r="X776" s="106"/>
    </row>
    <row r="777" spans="2:27" thickBot="1">
      <c r="B777" s="83"/>
      <c r="C777" s="84"/>
      <c r="D777" s="83"/>
      <c r="E777" s="83"/>
      <c r="F777" s="83"/>
      <c r="G777" s="83"/>
      <c r="H777" s="83"/>
      <c r="I777" s="83"/>
      <c r="J777" s="83"/>
      <c r="K777" s="83"/>
      <c r="L777" s="83"/>
      <c r="M777" s="83"/>
      <c r="N777" s="83"/>
      <c r="O777" s="83"/>
      <c r="P777" s="84"/>
      <c r="Q777" s="217"/>
      <c r="R777" s="85">
        <f t="shared" ref="R777" si="1450">IF(COUNTA(Y776:DP779)=0,0,MIN(Y777:DP777))</f>
        <v>0</v>
      </c>
      <c r="S777" s="86">
        <f t="shared" ref="S777" si="1451">IF(COUNTA(Y776:DP779)=0,0,HLOOKUP(S776,Y776:DP779,2,FALSE))</f>
        <v>0</v>
      </c>
      <c r="T777" s="87">
        <f t="shared" ref="T777" si="1452">IF(COUNTA(Y776:DP779)=0,0,AVERAGE(Y777:DP777))</f>
        <v>0</v>
      </c>
      <c r="U777" s="88">
        <f t="shared" ref="U777" si="1453">IF(COUNTA(Y776:DP779)=0,0,_xlfn.MINIFS(Y777:DP777,Y779:DP779,U779))</f>
        <v>0</v>
      </c>
      <c r="V777" s="89">
        <f t="array" ref="V777">IF(COUNTA(Y776:DP779)=0,0,IF(ISERROR(HLOOKUP(V779,Y779:DP779,1,FALSE)),0,INDEX(Y777:DP777,MATCH(V776&amp;V779,Y776:DP776&amp;Y779:DP779,0))))</f>
        <v>0</v>
      </c>
      <c r="W777" s="90">
        <f t="array" ref="W777">IF(COUNTA(Y776:DP779)=0,0,IF(ISERROR(HLOOKUP(W779,Y779:DP779,1,FALSE)),0,AVERAGEIF(Y779:DP779,$W779,Y777:DP777)))</f>
        <v>0</v>
      </c>
      <c r="X777" s="107"/>
    </row>
    <row r="778" spans="2:27" thickBot="1">
      <c r="B778" s="83"/>
      <c r="C778" s="84"/>
      <c r="D778" s="83"/>
      <c r="E778" s="83"/>
      <c r="F778" s="83"/>
      <c r="G778" s="83"/>
      <c r="H778" s="83"/>
      <c r="I778" s="83"/>
      <c r="J778" s="83"/>
      <c r="K778" s="83"/>
      <c r="L778" s="83"/>
      <c r="M778" s="83"/>
      <c r="N778" s="83"/>
      <c r="O778" s="83"/>
      <c r="P778" s="84"/>
      <c r="Q778" s="217"/>
      <c r="R778" s="91">
        <f t="shared" ref="R778" si="1454">IF(COUNTA(Y776:DP779)=0,0,HLOOKUP(R777,Y777:DP779,2,FALSE))</f>
        <v>0</v>
      </c>
      <c r="S778" s="92">
        <f t="shared" ref="S778" si="1455">IF(COUNTA(Y776:DP779)=0,0,HLOOKUP(S776,Y776:DP779,3,FALSE))</f>
        <v>0</v>
      </c>
      <c r="T778" s="93"/>
      <c r="U778" s="94">
        <f t="array" ref="U778">IF(COUNTA(Y776:DP779)=0,0,IF(ISERROR(HLOOKUP(U779,Y779:DP779,1,FALSE)),0,INDEX(Y778:DP778,MATCH(U777&amp;U779,Y777:DP777&amp;Y779:DP779,0))))</f>
        <v>0</v>
      </c>
      <c r="V778" s="94">
        <f t="array" ref="V778">IF(COUNTA(Y776:DP779)=0,0,IF(ISERROR(HLOOKUP(V779,Y779:DP779,1,FALSE)),0,INDEX(Y778:DP778,MATCH(V777&amp;V779,Y777:DP777&amp;Y779:DP779,0))))</f>
        <v>0</v>
      </c>
      <c r="W778" s="95"/>
      <c r="X778" s="108"/>
    </row>
    <row r="779" spans="2:27" ht="13.9" thickBot="1">
      <c r="B779" s="96"/>
      <c r="C779" s="97"/>
      <c r="D779" s="96"/>
      <c r="E779" s="96"/>
      <c r="F779" s="96"/>
      <c r="G779" s="96"/>
      <c r="H779" s="96"/>
      <c r="I779" s="96"/>
      <c r="J779" s="96"/>
      <c r="K779" s="96"/>
      <c r="L779" s="96"/>
      <c r="M779" s="96"/>
      <c r="N779" s="96"/>
      <c r="O779" s="96"/>
      <c r="P779" s="97"/>
      <c r="Q779" s="218"/>
      <c r="R779" s="98" t="str">
        <f t="shared" ref="R779" si="1456">IF(COUNTA(Y776:DP779)=0,"none",HLOOKUP(R777,Y777:DP779,3,FALSE))</f>
        <v>none</v>
      </c>
      <c r="S779" s="99" t="str">
        <f t="shared" ref="S779" si="1457">IF(COUNTA(Y776:DP779)=0,"none",HLOOKUP(S776,Y776:DP779,4,FALSE))</f>
        <v>none</v>
      </c>
      <c r="T779" s="100"/>
      <c r="U779" s="100" t="str">
        <f t="array" ref="U779">IF(COUNTA(Y776:DP779)=0,"none",IF($U$2="WAHR",$W$3,Abfrage!$F$4))</f>
        <v>none</v>
      </c>
      <c r="V779" s="100" t="str">
        <f t="array" ref="V779">IF(COUNTA(Y776:DP779)=0,"none",IF($U$2="WAHR",$W$3,Abfrage!$F$4))</f>
        <v>none</v>
      </c>
      <c r="W779" s="100" t="str">
        <f t="array" ref="W779">IF(COUNTA(Y776:DP779)=0,"none",IF($U$2="WAHR",$W$3,Abfrage!$F$4))</f>
        <v>none</v>
      </c>
      <c r="X779" s="109"/>
    </row>
    <row r="780" spans="2:27" thickBot="1">
      <c r="B780" s="75" t="s">
        <v>608</v>
      </c>
      <c r="C780" s="76">
        <v>1000096859</v>
      </c>
      <c r="D780" s="75" t="s">
        <v>95</v>
      </c>
      <c r="E780" s="75" t="s">
        <v>148</v>
      </c>
      <c r="F780" s="75" t="s">
        <v>341</v>
      </c>
      <c r="G780" s="75" t="s">
        <v>341</v>
      </c>
      <c r="H780" s="75" t="s">
        <v>609</v>
      </c>
      <c r="I780" s="75" t="s">
        <v>391</v>
      </c>
      <c r="J780" s="75" t="s">
        <v>610</v>
      </c>
      <c r="K780" s="75" t="s">
        <v>331</v>
      </c>
      <c r="L780" s="75" t="s">
        <v>327</v>
      </c>
      <c r="M780" s="75" t="s">
        <v>306</v>
      </c>
      <c r="N780" s="75" t="s">
        <v>306</v>
      </c>
      <c r="O780" s="75" t="s">
        <v>306</v>
      </c>
      <c r="P780" s="76" t="s">
        <v>506</v>
      </c>
      <c r="Q780" s="216"/>
      <c r="R780" s="77">
        <f t="shared" ref="R780" si="1458">IF(COUNTA(Y780:DP783)=0,"01.01.1900",INDEX(Y780:DP780,MATCH(R781,Y781:DP781,0)))</f>
        <v>44502</v>
      </c>
      <c r="S780" s="78">
        <f t="shared" ref="S780" si="1459">IF(COUNTA(Y780:DP783)=0,"01.01.1900",MAX(Y780:DP780))</f>
        <v>44987</v>
      </c>
      <c r="T780" s="79"/>
      <c r="U780" s="80" t="str">
        <f t="array" ref="U780">IF(COUNTA(Y780:DP783)=0,"01.01.1900",IF(ISERROR(HLOOKUP(U783,Y783:DP783,1,FALSE)),"01.01.1900",INDEX(Y780:DP780,MATCH(U781&amp;U783,Y781:DP781&amp;Y783:DP783,0))))</f>
        <v>01.01.1900</v>
      </c>
      <c r="V780" s="81">
        <f t="shared" ref="V780" si="1460">IF(COUNTA(Y780:DP783)=0,"01.01.1900",_xlfn.MAXIFS(Y780:DP780,Y783:DP783,V783))</f>
        <v>0</v>
      </c>
      <c r="W780" s="82"/>
      <c r="X780" s="106"/>
      <c r="Y780" s="141">
        <v>44502</v>
      </c>
      <c r="Z780" s="141">
        <v>44987</v>
      </c>
      <c r="AA780" s="141">
        <v>44987</v>
      </c>
    </row>
    <row r="781" spans="2:27" thickBot="1">
      <c r="B781" s="83"/>
      <c r="C781" s="84"/>
      <c r="D781" s="83"/>
      <c r="E781" s="83"/>
      <c r="F781" s="83"/>
      <c r="G781" s="83"/>
      <c r="H781" s="83"/>
      <c r="I781" s="83"/>
      <c r="J781" s="83"/>
      <c r="K781" s="83"/>
      <c r="L781" s="83"/>
      <c r="M781" s="83"/>
      <c r="N781" s="83"/>
      <c r="O781" s="83"/>
      <c r="P781" s="84"/>
      <c r="Q781" s="217"/>
      <c r="R781" s="85">
        <f t="shared" ref="R781" si="1461">IF(COUNTA(Y780:DP783)=0,0,MIN(Y781:DP781))</f>
        <v>3.2370000000000003E-2</v>
      </c>
      <c r="S781" s="86">
        <f t="shared" ref="S781" si="1462">IF(COUNTA(Y780:DP783)=0,0,HLOOKUP(S780,Y780:DP783,2,FALSE))</f>
        <v>9.2999999999999999E-2</v>
      </c>
      <c r="T781" s="87">
        <f t="shared" ref="T781" si="1463">IF(COUNTA(Y780:DP783)=0,0,AVERAGE(Y781:DP781))</f>
        <v>7.2790000000000007E-2</v>
      </c>
      <c r="U781" s="88">
        <f t="shared" ref="U781" si="1464">IF(COUNTA(Y780:DP783)=0,0,_xlfn.MINIFS(Y781:DP781,Y783:DP783,U783))</f>
        <v>0</v>
      </c>
      <c r="V781" s="89">
        <f t="array" ref="V781">IF(COUNTA(Y780:DP783)=0,0,IF(ISERROR(HLOOKUP(V783,Y783:DP783,1,FALSE)),0,INDEX(Y781:DP781,MATCH(V780&amp;V783,Y780:DP780&amp;Y783:DP783,0))))</f>
        <v>0</v>
      </c>
      <c r="W781" s="90">
        <f t="array" ref="W781">IF(COUNTA(Y780:DP783)=0,0,IF(ISERROR(HLOOKUP(W783,Y783:DP783,1,FALSE)),0,AVERAGEIF(Y783:DP783,$W783,Y781:DP781)))</f>
        <v>0</v>
      </c>
      <c r="X781" s="107"/>
      <c r="Y781" s="142">
        <v>3.2370000000000003E-2</v>
      </c>
      <c r="Z781" s="142">
        <v>9.2999999999999999E-2</v>
      </c>
      <c r="AA781" s="142">
        <v>9.2999999999999999E-2</v>
      </c>
    </row>
    <row r="782" spans="2:27" thickBot="1">
      <c r="B782" s="83"/>
      <c r="C782" s="84"/>
      <c r="D782" s="83"/>
      <c r="E782" s="83"/>
      <c r="F782" s="83"/>
      <c r="G782" s="83"/>
      <c r="H782" s="83"/>
      <c r="I782" s="83"/>
      <c r="J782" s="83"/>
      <c r="K782" s="83"/>
      <c r="L782" s="83"/>
      <c r="M782" s="83"/>
      <c r="N782" s="83"/>
      <c r="O782" s="83"/>
      <c r="P782" s="84"/>
      <c r="Q782" s="217"/>
      <c r="R782" s="91">
        <f t="shared" ref="R782" si="1465">IF(COUNTA(Y780:DP783)=0,0,HLOOKUP(R781,Y781:DP783,2,FALSE))</f>
        <v>1000</v>
      </c>
      <c r="S782" s="92">
        <f t="shared" ref="S782" si="1466">IF(COUNTA(Y780:DP783)=0,0,HLOOKUP(S780,Y780:DP783,3,FALSE))</f>
        <v>100</v>
      </c>
      <c r="T782" s="93"/>
      <c r="U782" s="94">
        <f t="array" ref="U782">IF(COUNTA(Y780:DP783)=0,0,IF(ISERROR(HLOOKUP(U783,Y783:DP783,1,FALSE)),0,INDEX(Y782:DP782,MATCH(U781&amp;U783,Y781:DP781&amp;Y783:DP783,0))))</f>
        <v>0</v>
      </c>
      <c r="V782" s="94">
        <f t="array" ref="V782">IF(COUNTA(Y780:DP783)=0,0,IF(ISERROR(HLOOKUP(V783,Y783:DP783,1,FALSE)),0,INDEX(Y782:DP782,MATCH(V781&amp;V783,Y781:DP781&amp;Y783:DP783,0))))</f>
        <v>0</v>
      </c>
      <c r="W782" s="95"/>
      <c r="X782" s="108"/>
      <c r="Y782" s="143">
        <v>1000</v>
      </c>
      <c r="Z782" s="143">
        <v>100</v>
      </c>
      <c r="AA782" s="143">
        <v>100</v>
      </c>
    </row>
    <row r="783" spans="2:27" ht="13.9" thickBot="1">
      <c r="B783" s="96"/>
      <c r="C783" s="97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96"/>
      <c r="P783" s="97"/>
      <c r="Q783" s="218"/>
      <c r="R783" s="98" t="str">
        <f t="shared" ref="R783" si="1467">IF(COUNTA(Y780:DP783)=0,"none",HLOOKUP(R781,Y781:DP783,3,FALSE))</f>
        <v>SAP</v>
      </c>
      <c r="S783" s="99" t="str">
        <f t="shared" ref="S783" si="1468">IF(COUNTA(Y780:DP783)=0,"none",HLOOKUP(S780,Y780:DP783,4,FALSE))</f>
        <v>SAP</v>
      </c>
      <c r="T783" s="100"/>
      <c r="U783" s="100">
        <f t="array" ref="U783">IF(COUNTA(Y780:DP783)=0,"none",IF($U$2="WAHR",$W$3,Abfrage!$F$4))</f>
        <v>0</v>
      </c>
      <c r="V783" s="100">
        <f t="array" ref="V783">IF(COUNTA(Y780:DP783)=0,"none",IF($U$2="WAHR",$W$3,Abfrage!$F$4))</f>
        <v>0</v>
      </c>
      <c r="W783" s="100">
        <f t="array" ref="W783">IF(COUNTA(Y780:DP783)=0,"none",IF($U$2="WAHR",$W$3,Abfrage!$F$4))</f>
        <v>0</v>
      </c>
      <c r="X783" s="109"/>
      <c r="Y783" s="144" t="s">
        <v>47</v>
      </c>
      <c r="Z783" s="144" t="s">
        <v>47</v>
      </c>
      <c r="AA783" s="144" t="s">
        <v>47</v>
      </c>
    </row>
    <row r="784" spans="2:27" thickBot="1">
      <c r="B784" s="75" t="s">
        <v>611</v>
      </c>
      <c r="C784" s="76">
        <v>1000098670</v>
      </c>
      <c r="D784" s="75" t="s">
        <v>95</v>
      </c>
      <c r="E784" s="75" t="s">
        <v>148</v>
      </c>
      <c r="F784" s="75" t="s">
        <v>96</v>
      </c>
      <c r="G784" s="75" t="s">
        <v>96</v>
      </c>
      <c r="H784" s="75" t="s">
        <v>612</v>
      </c>
      <c r="I784" s="75" t="s">
        <v>377</v>
      </c>
      <c r="J784" s="75" t="s">
        <v>613</v>
      </c>
      <c r="K784" s="75" t="s">
        <v>321</v>
      </c>
      <c r="L784" s="75" t="s">
        <v>393</v>
      </c>
      <c r="M784" s="75" t="s">
        <v>313</v>
      </c>
      <c r="N784" s="75" t="s">
        <v>306</v>
      </c>
      <c r="O784" s="75" t="s">
        <v>306</v>
      </c>
      <c r="P784" s="76" t="s">
        <v>306</v>
      </c>
      <c r="Q784" s="216"/>
      <c r="R784" s="77">
        <f t="shared" ref="R784" si="1469">IF(COUNTA(Y784:DP787)=0,"01.01.1900",INDEX(Y784:DP784,MATCH(R785,Y785:DP785,0)))</f>
        <v>44714</v>
      </c>
      <c r="S784" s="78">
        <f t="shared" ref="S784" si="1470">IF(COUNTA(Y784:DP787)=0,"01.01.1900",MAX(Y784:DP784))</f>
        <v>44714</v>
      </c>
      <c r="T784" s="79"/>
      <c r="U784" s="80" t="str">
        <f t="array" ref="U784">IF(COUNTA(Y784:DP787)=0,"01.01.1900",IF(ISERROR(HLOOKUP(U787,Y787:DP787,1,FALSE)),"01.01.1900",INDEX(Y784:DP784,MATCH(U785&amp;U787,Y785:DP785&amp;Y787:DP787,0))))</f>
        <v>01.01.1900</v>
      </c>
      <c r="V784" s="81">
        <f t="shared" ref="V784" si="1471">IF(COUNTA(Y784:DP787)=0,"01.01.1900",_xlfn.MAXIFS(Y784:DP784,Y787:DP787,V787))</f>
        <v>0</v>
      </c>
      <c r="W784" s="82"/>
      <c r="X784" s="106"/>
      <c r="Y784" s="141">
        <v>44448</v>
      </c>
      <c r="Z784" s="141">
        <v>44714</v>
      </c>
      <c r="AA784" s="141">
        <v>44714</v>
      </c>
    </row>
    <row r="785" spans="2:27" thickBot="1">
      <c r="B785" s="83"/>
      <c r="C785" s="84"/>
      <c r="D785" s="83"/>
      <c r="E785" s="83"/>
      <c r="F785" s="83"/>
      <c r="G785" s="83"/>
      <c r="H785" s="83"/>
      <c r="I785" s="83"/>
      <c r="J785" s="83"/>
      <c r="K785" s="83"/>
      <c r="L785" s="83"/>
      <c r="M785" s="83"/>
      <c r="N785" s="83"/>
      <c r="O785" s="83"/>
      <c r="P785" s="84"/>
      <c r="Q785" s="217"/>
      <c r="R785" s="85">
        <f t="shared" ref="R785" si="1472">IF(COUNTA(Y784:DP787)=0,0,MIN(Y785:DP785))</f>
        <v>0.08</v>
      </c>
      <c r="S785" s="86">
        <f t="shared" ref="S785" si="1473">IF(COUNTA(Y784:DP787)=0,0,HLOOKUP(S784,Y784:DP787,2,FALSE))</f>
        <v>0.08</v>
      </c>
      <c r="T785" s="87">
        <f t="shared" ref="T785" si="1474">IF(COUNTA(Y784:DP787)=0,0,AVERAGE(Y785:DP785))</f>
        <v>4.9066666666666672</v>
      </c>
      <c r="U785" s="88">
        <f t="shared" ref="U785" si="1475">IF(COUNTA(Y784:DP787)=0,0,_xlfn.MINIFS(Y785:DP785,Y787:DP787,U787))</f>
        <v>0</v>
      </c>
      <c r="V785" s="89">
        <f t="array" ref="V785">IF(COUNTA(Y784:DP787)=0,0,IF(ISERROR(HLOOKUP(V787,Y787:DP787,1,FALSE)),0,INDEX(Y785:DP785,MATCH(V784&amp;V787,Y784:DP784&amp;Y787:DP787,0))))</f>
        <v>0</v>
      </c>
      <c r="W785" s="90">
        <f t="array" ref="W785">IF(COUNTA(Y784:DP787)=0,0,IF(ISERROR(HLOOKUP(W787,Y787:DP787,1,FALSE)),0,AVERAGEIF(Y787:DP787,$W787,Y785:DP785)))</f>
        <v>0</v>
      </c>
      <c r="X785" s="107"/>
      <c r="Y785" s="142">
        <v>14.56</v>
      </c>
      <c r="Z785" s="142">
        <v>0.08</v>
      </c>
      <c r="AA785" s="142">
        <v>0.08</v>
      </c>
    </row>
    <row r="786" spans="2:27" thickBot="1">
      <c r="B786" s="83"/>
      <c r="C786" s="84"/>
      <c r="D786" s="83"/>
      <c r="E786" s="83"/>
      <c r="F786" s="83"/>
      <c r="G786" s="83"/>
      <c r="H786" s="83"/>
      <c r="I786" s="83"/>
      <c r="J786" s="83"/>
      <c r="K786" s="83"/>
      <c r="L786" s="83"/>
      <c r="M786" s="83"/>
      <c r="N786" s="83"/>
      <c r="O786" s="83"/>
      <c r="P786" s="84"/>
      <c r="Q786" s="217"/>
      <c r="R786" s="91" t="str">
        <f t="shared" ref="R786" si="1476">IF(COUNTA(Y784:DP787)=0,0,HLOOKUP(R785,Y785:DP787,2,FALSE))</f>
        <v>nn</v>
      </c>
      <c r="S786" s="92" t="str">
        <f t="shared" ref="S786" si="1477">IF(COUNTA(Y784:DP787)=0,0,HLOOKUP(S784,Y784:DP787,3,FALSE))</f>
        <v>nn</v>
      </c>
      <c r="T786" s="93"/>
      <c r="U786" s="94">
        <f t="array" ref="U786">IF(COUNTA(Y784:DP787)=0,0,IF(ISERROR(HLOOKUP(U787,Y787:DP787,1,FALSE)),0,INDEX(Y786:DP786,MATCH(U785&amp;U787,Y785:DP785&amp;Y787:DP787,0))))</f>
        <v>0</v>
      </c>
      <c r="V786" s="94">
        <f t="array" ref="V786">IF(COUNTA(Y784:DP787)=0,0,IF(ISERROR(HLOOKUP(V787,Y787:DP787,1,FALSE)),0,INDEX(Y786:DP786,MATCH(V785&amp;V787,Y785:DP785&amp;Y787:DP787,0))))</f>
        <v>0</v>
      </c>
      <c r="W786" s="95"/>
      <c r="X786" s="108"/>
      <c r="Y786" s="143">
        <v>1</v>
      </c>
      <c r="Z786" s="143" t="s">
        <v>345</v>
      </c>
      <c r="AA786" s="143">
        <v>0</v>
      </c>
    </row>
    <row r="787" spans="2:27" ht="13.9" thickBot="1">
      <c r="B787" s="96"/>
      <c r="C787" s="97"/>
      <c r="D787" s="96"/>
      <c r="E787" s="96"/>
      <c r="F787" s="96"/>
      <c r="G787" s="96"/>
      <c r="H787" s="96"/>
      <c r="I787" s="96"/>
      <c r="J787" s="96"/>
      <c r="K787" s="96"/>
      <c r="L787" s="96"/>
      <c r="M787" s="96"/>
      <c r="N787" s="96"/>
      <c r="O787" s="96"/>
      <c r="P787" s="97"/>
      <c r="Q787" s="218"/>
      <c r="R787" s="98" t="str">
        <f t="shared" ref="R787" si="1478">IF(COUNTA(Y784:DP787)=0,"none",HLOOKUP(R785,Y785:DP787,3,FALSE))</f>
        <v>SAP</v>
      </c>
      <c r="S787" s="99" t="str">
        <f t="shared" ref="S787" si="1479">IF(COUNTA(Y784:DP787)=0,"none",HLOOKUP(S784,Y784:DP787,4,FALSE))</f>
        <v>SAP</v>
      </c>
      <c r="T787" s="100"/>
      <c r="U787" s="100">
        <f t="array" ref="U787">IF(COUNTA(Y784:DP787)=0,"none",IF($U$2="WAHR",$W$3,Abfrage!$F$4))</f>
        <v>0</v>
      </c>
      <c r="V787" s="100">
        <f t="array" ref="V787">IF(COUNTA(Y784:DP787)=0,"none",IF($U$2="WAHR",$W$3,Abfrage!$F$4))</f>
        <v>0</v>
      </c>
      <c r="W787" s="100">
        <f t="array" ref="W787">IF(COUNTA(Y784:DP787)=0,"none",IF($U$2="WAHR",$W$3,Abfrage!$F$4))</f>
        <v>0</v>
      </c>
      <c r="X787" s="109"/>
      <c r="Y787" s="144" t="s">
        <v>47</v>
      </c>
      <c r="Z787" s="144" t="s">
        <v>47</v>
      </c>
      <c r="AA787" s="144" t="s">
        <v>47</v>
      </c>
    </row>
    <row r="788" spans="2:27" thickBot="1">
      <c r="B788" s="75" t="s">
        <v>614</v>
      </c>
      <c r="C788" s="76">
        <v>1000100364</v>
      </c>
      <c r="D788" s="75" t="s">
        <v>95</v>
      </c>
      <c r="E788" s="75" t="s">
        <v>148</v>
      </c>
      <c r="F788" s="75" t="s">
        <v>341</v>
      </c>
      <c r="G788" s="75" t="s">
        <v>341</v>
      </c>
      <c r="H788" s="75" t="s">
        <v>334</v>
      </c>
      <c r="I788" s="75" t="s">
        <v>504</v>
      </c>
      <c r="J788" s="75" t="s">
        <v>615</v>
      </c>
      <c r="K788" s="75" t="s">
        <v>321</v>
      </c>
      <c r="L788" s="75" t="s">
        <v>331</v>
      </c>
      <c r="M788" s="75" t="s">
        <v>313</v>
      </c>
      <c r="N788" s="75" t="s">
        <v>327</v>
      </c>
      <c r="O788" s="75" t="s">
        <v>306</v>
      </c>
      <c r="P788" s="76" t="s">
        <v>506</v>
      </c>
      <c r="Q788" s="216"/>
      <c r="R788" s="77">
        <f t="shared" ref="R788" si="1480">IF(COUNTA(Y788:DP791)=0,"01.01.1900",INDEX(Y788:DP788,MATCH(R789,Y789:DP789,0)))</f>
        <v>44712</v>
      </c>
      <c r="S788" s="78">
        <f t="shared" ref="S788" si="1481">IF(COUNTA(Y788:DP791)=0,"01.01.1900",MAX(Y788:DP788))</f>
        <v>44712</v>
      </c>
      <c r="T788" s="79"/>
      <c r="U788" s="80" t="str">
        <f t="array" ref="U788">IF(COUNTA(Y788:DP791)=0,"01.01.1900",IF(ISERROR(HLOOKUP(U791,Y791:DP791,1,FALSE)),"01.01.1900",INDEX(Y788:DP788,MATCH(U789&amp;U791,Y789:DP789&amp;Y791:DP791,0))))</f>
        <v>01.01.1900</v>
      </c>
      <c r="V788" s="81">
        <f t="shared" ref="V788" si="1482">IF(COUNTA(Y788:DP791)=0,"01.01.1900",_xlfn.MAXIFS(Y788:DP788,Y791:DP791,V791))</f>
        <v>0</v>
      </c>
      <c r="W788" s="82"/>
      <c r="X788" s="106"/>
      <c r="Y788" s="141">
        <v>44712</v>
      </c>
      <c r="Z788" s="141">
        <v>44712</v>
      </c>
    </row>
    <row r="789" spans="2:27" thickBot="1">
      <c r="B789" s="83"/>
      <c r="C789" s="84"/>
      <c r="D789" s="83"/>
      <c r="E789" s="83"/>
      <c r="F789" s="83"/>
      <c r="G789" s="83"/>
      <c r="H789" s="83"/>
      <c r="I789" s="83"/>
      <c r="J789" s="83"/>
      <c r="K789" s="83"/>
      <c r="L789" s="83"/>
      <c r="M789" s="83"/>
      <c r="N789" s="83"/>
      <c r="O789" s="83"/>
      <c r="P789" s="84"/>
      <c r="Q789" s="217"/>
      <c r="R789" s="85">
        <f t="shared" ref="R789" si="1483">IF(COUNTA(Y788:DP791)=0,0,MIN(Y789:DP789))</f>
        <v>0.35</v>
      </c>
      <c r="S789" s="86">
        <f t="shared" ref="S789" si="1484">IF(COUNTA(Y788:DP791)=0,0,HLOOKUP(S788,Y788:DP791,2,FALSE))</f>
        <v>0.35</v>
      </c>
      <c r="T789" s="87">
        <f t="shared" ref="T789" si="1485">IF(COUNTA(Y788:DP791)=0,0,AVERAGE(Y789:DP789))</f>
        <v>0.35</v>
      </c>
      <c r="U789" s="88">
        <f t="shared" ref="U789" si="1486">IF(COUNTA(Y788:DP791)=0,0,_xlfn.MINIFS(Y789:DP789,Y791:DP791,U791))</f>
        <v>0</v>
      </c>
      <c r="V789" s="89">
        <f t="array" ref="V789">IF(COUNTA(Y788:DP791)=0,0,IF(ISERROR(HLOOKUP(V791,Y791:DP791,1,FALSE)),0,INDEX(Y789:DP789,MATCH(V788&amp;V791,Y788:DP788&amp;Y791:DP791,0))))</f>
        <v>0</v>
      </c>
      <c r="W789" s="90">
        <f t="array" ref="W789">IF(COUNTA(Y788:DP791)=0,0,IF(ISERROR(HLOOKUP(W791,Y791:DP791,1,FALSE)),0,AVERAGEIF(Y791:DP791,$W791,Y789:DP789)))</f>
        <v>0</v>
      </c>
      <c r="X789" s="107"/>
      <c r="Y789" s="142">
        <v>0.35</v>
      </c>
      <c r="Z789" s="142">
        <v>0.35</v>
      </c>
    </row>
    <row r="790" spans="2:27" thickBot="1">
      <c r="B790" s="83"/>
      <c r="C790" s="84"/>
      <c r="D790" s="83"/>
      <c r="E790" s="83"/>
      <c r="F790" s="83"/>
      <c r="G790" s="83"/>
      <c r="H790" s="83"/>
      <c r="I790" s="83"/>
      <c r="J790" s="83"/>
      <c r="K790" s="83"/>
      <c r="L790" s="83"/>
      <c r="M790" s="83"/>
      <c r="N790" s="83"/>
      <c r="O790" s="83"/>
      <c r="P790" s="84"/>
      <c r="Q790" s="217"/>
      <c r="R790" s="91" t="str">
        <f t="shared" ref="R790" si="1487">IF(COUNTA(Y788:DP791)=0,0,HLOOKUP(R789,Y789:DP791,2,FALSE))</f>
        <v>nn</v>
      </c>
      <c r="S790" s="92" t="str">
        <f t="shared" ref="S790" si="1488">IF(COUNTA(Y788:DP791)=0,0,HLOOKUP(S788,Y788:DP791,3,FALSE))</f>
        <v>nn</v>
      </c>
      <c r="T790" s="93"/>
      <c r="U790" s="94">
        <f t="array" ref="U790">IF(COUNTA(Y788:DP791)=0,0,IF(ISERROR(HLOOKUP(U791,Y791:DP791,1,FALSE)),0,INDEX(Y790:DP790,MATCH(U789&amp;U791,Y789:DP789&amp;Y791:DP791,0))))</f>
        <v>0</v>
      </c>
      <c r="V790" s="94">
        <f t="array" ref="V790">IF(COUNTA(Y788:DP791)=0,0,IF(ISERROR(HLOOKUP(V791,Y791:DP791,1,FALSE)),0,INDEX(Y790:DP790,MATCH(V789&amp;V791,Y789:DP789&amp;Y791:DP791,0))))</f>
        <v>0</v>
      </c>
      <c r="W790" s="95"/>
      <c r="X790" s="108"/>
      <c r="Y790" s="143" t="s">
        <v>345</v>
      </c>
      <c r="Z790" s="143">
        <v>0</v>
      </c>
    </row>
    <row r="791" spans="2:27" ht="13.9" thickBot="1">
      <c r="B791" s="96"/>
      <c r="C791" s="97"/>
      <c r="D791" s="96"/>
      <c r="E791" s="96"/>
      <c r="F791" s="96"/>
      <c r="G791" s="96"/>
      <c r="H791" s="96"/>
      <c r="I791" s="96"/>
      <c r="J791" s="96"/>
      <c r="K791" s="96"/>
      <c r="L791" s="96"/>
      <c r="M791" s="96"/>
      <c r="N791" s="96"/>
      <c r="O791" s="96"/>
      <c r="P791" s="97"/>
      <c r="Q791" s="218"/>
      <c r="R791" s="98" t="str">
        <f t="shared" ref="R791" si="1489">IF(COUNTA(Y788:DP791)=0,"none",HLOOKUP(R789,Y789:DP791,3,FALSE))</f>
        <v>SAP</v>
      </c>
      <c r="S791" s="99" t="str">
        <f t="shared" ref="S791" si="1490">IF(COUNTA(Y788:DP791)=0,"none",HLOOKUP(S788,Y788:DP791,4,FALSE))</f>
        <v>SAP</v>
      </c>
      <c r="T791" s="100"/>
      <c r="U791" s="100">
        <f t="array" ref="U791">IF(COUNTA(Y788:DP791)=0,"none",IF($U$2="WAHR",$W$3,Abfrage!$F$4))</f>
        <v>0</v>
      </c>
      <c r="V791" s="100">
        <f t="array" ref="V791">IF(COUNTA(Y788:DP791)=0,"none",IF($U$2="WAHR",$W$3,Abfrage!$F$4))</f>
        <v>0</v>
      </c>
      <c r="W791" s="100">
        <f t="array" ref="W791">IF(COUNTA(Y788:DP791)=0,"none",IF($U$2="WAHR",$W$3,Abfrage!$F$4))</f>
        <v>0</v>
      </c>
      <c r="X791" s="109"/>
      <c r="Y791" s="144" t="s">
        <v>47</v>
      </c>
      <c r="Z791" s="144" t="s">
        <v>47</v>
      </c>
    </row>
    <row r="792" spans="2:27" thickBot="1">
      <c r="B792" s="75" t="s">
        <v>616</v>
      </c>
      <c r="C792" s="76">
        <v>1000100593</v>
      </c>
      <c r="D792" s="75" t="s">
        <v>158</v>
      </c>
      <c r="E792" s="75" t="s">
        <v>159</v>
      </c>
      <c r="F792" s="75" t="s">
        <v>363</v>
      </c>
      <c r="G792" s="75" t="s">
        <v>363</v>
      </c>
      <c r="H792" s="75" t="e">
        <v>#N/A</v>
      </c>
      <c r="I792" s="75" t="s">
        <v>364</v>
      </c>
      <c r="J792" s="75" t="s">
        <v>617</v>
      </c>
      <c r="K792" s="75" t="s">
        <v>306</v>
      </c>
      <c r="L792" s="75" t="s">
        <v>306</v>
      </c>
      <c r="M792" s="75" t="s">
        <v>306</v>
      </c>
      <c r="N792" s="75" t="s">
        <v>306</v>
      </c>
      <c r="O792" s="75" t="s">
        <v>309</v>
      </c>
      <c r="P792" s="76" t="s">
        <v>306</v>
      </c>
      <c r="Q792" s="216"/>
      <c r="R792" s="77" t="str">
        <f t="shared" ref="R792" si="1491">IF(COUNTA(Y792:DP795)=0,"01.01.1900",INDEX(Y792:DP792,MATCH(R793,Y793:DP793,0)))</f>
        <v>01.01.1900</v>
      </c>
      <c r="S792" s="78" t="str">
        <f t="shared" ref="S792" si="1492">IF(COUNTA(Y792:DP795)=0,"01.01.1900",MAX(Y792:DP792))</f>
        <v>01.01.1900</v>
      </c>
      <c r="T792" s="79"/>
      <c r="U792" s="80" t="str">
        <f t="array" ref="U792">IF(COUNTA(Y792:DP795)=0,"01.01.1900",IF(ISERROR(HLOOKUP(U795,Y795:DP795,1,FALSE)),"01.01.1900",INDEX(Y792:DP792,MATCH(U793&amp;U795,Y793:DP793&amp;Y795:DP795,0))))</f>
        <v>01.01.1900</v>
      </c>
      <c r="V792" s="81" t="str">
        <f t="shared" ref="V792" si="1493">IF(COUNTA(Y792:DP795)=0,"01.01.1900",_xlfn.MAXIFS(Y792:DP792,Y795:DP795,V795))</f>
        <v>01.01.1900</v>
      </c>
      <c r="W792" s="82"/>
      <c r="X792" s="106"/>
    </row>
    <row r="793" spans="2:27" thickBot="1">
      <c r="B793" s="83"/>
      <c r="C793" s="84"/>
      <c r="D793" s="83"/>
      <c r="E793" s="83"/>
      <c r="F793" s="83"/>
      <c r="G793" s="83"/>
      <c r="H793" s="83"/>
      <c r="I793" s="83"/>
      <c r="J793" s="83"/>
      <c r="K793" s="83"/>
      <c r="L793" s="83"/>
      <c r="M793" s="83"/>
      <c r="N793" s="83"/>
      <c r="O793" s="83"/>
      <c r="P793" s="84"/>
      <c r="Q793" s="217"/>
      <c r="R793" s="85">
        <f t="shared" ref="R793" si="1494">IF(COUNTA(Y792:DP795)=0,0,MIN(Y793:DP793))</f>
        <v>0</v>
      </c>
      <c r="S793" s="86">
        <f t="shared" ref="S793" si="1495">IF(COUNTA(Y792:DP795)=0,0,HLOOKUP(S792,Y792:DP795,2,FALSE))</f>
        <v>0</v>
      </c>
      <c r="T793" s="87">
        <f t="shared" ref="T793" si="1496">IF(COUNTA(Y792:DP795)=0,0,AVERAGE(Y793:DP793))</f>
        <v>0</v>
      </c>
      <c r="U793" s="88">
        <f t="shared" ref="U793" si="1497">IF(COUNTA(Y792:DP795)=0,0,_xlfn.MINIFS(Y793:DP793,Y795:DP795,U795))</f>
        <v>0</v>
      </c>
      <c r="V793" s="89">
        <f t="array" ref="V793">IF(COUNTA(Y792:DP795)=0,0,IF(ISERROR(HLOOKUP(V795,Y795:DP795,1,FALSE)),0,INDEX(Y793:DP793,MATCH(V792&amp;V795,Y792:DP792&amp;Y795:DP795,0))))</f>
        <v>0</v>
      </c>
      <c r="W793" s="90">
        <f t="array" ref="W793">IF(COUNTA(Y792:DP795)=0,0,IF(ISERROR(HLOOKUP(W795,Y795:DP795,1,FALSE)),0,AVERAGEIF(Y795:DP795,$W795,Y793:DP793)))</f>
        <v>0</v>
      </c>
      <c r="X793" s="107"/>
    </row>
    <row r="794" spans="2:27" thickBot="1">
      <c r="B794" s="83"/>
      <c r="C794" s="84"/>
      <c r="D794" s="83"/>
      <c r="E794" s="83"/>
      <c r="F794" s="83"/>
      <c r="G794" s="83"/>
      <c r="H794" s="83"/>
      <c r="I794" s="83"/>
      <c r="J794" s="83"/>
      <c r="K794" s="83"/>
      <c r="L794" s="83"/>
      <c r="M794" s="83"/>
      <c r="N794" s="83"/>
      <c r="O794" s="83"/>
      <c r="P794" s="84"/>
      <c r="Q794" s="217"/>
      <c r="R794" s="91">
        <f t="shared" ref="R794" si="1498">IF(COUNTA(Y792:DP795)=0,0,HLOOKUP(R793,Y793:DP795,2,FALSE))</f>
        <v>0</v>
      </c>
      <c r="S794" s="92">
        <f t="shared" ref="S794" si="1499">IF(COUNTA(Y792:DP795)=0,0,HLOOKUP(S792,Y792:DP795,3,FALSE))</f>
        <v>0</v>
      </c>
      <c r="T794" s="93"/>
      <c r="U794" s="94">
        <f t="array" ref="U794">IF(COUNTA(Y792:DP795)=0,0,IF(ISERROR(HLOOKUP(U795,Y795:DP795,1,FALSE)),0,INDEX(Y794:DP794,MATCH(U793&amp;U795,Y793:DP793&amp;Y795:DP795,0))))</f>
        <v>0</v>
      </c>
      <c r="V794" s="94">
        <f t="array" ref="V794">IF(COUNTA(Y792:DP795)=0,0,IF(ISERROR(HLOOKUP(V795,Y795:DP795,1,FALSE)),0,INDEX(Y794:DP794,MATCH(V793&amp;V795,Y793:DP793&amp;Y795:DP795,0))))</f>
        <v>0</v>
      </c>
      <c r="W794" s="95"/>
      <c r="X794" s="108"/>
    </row>
    <row r="795" spans="2:27" ht="13.9" thickBot="1">
      <c r="B795" s="96"/>
      <c r="C795" s="97"/>
      <c r="D795" s="96"/>
      <c r="E795" s="96"/>
      <c r="F795" s="96"/>
      <c r="G795" s="96"/>
      <c r="H795" s="96"/>
      <c r="I795" s="96"/>
      <c r="J795" s="96"/>
      <c r="K795" s="96"/>
      <c r="L795" s="96"/>
      <c r="M795" s="96"/>
      <c r="N795" s="96"/>
      <c r="O795" s="96"/>
      <c r="P795" s="97"/>
      <c r="Q795" s="218"/>
      <c r="R795" s="98" t="str">
        <f t="shared" ref="R795" si="1500">IF(COUNTA(Y792:DP795)=0,"none",HLOOKUP(R793,Y793:DP795,3,FALSE))</f>
        <v>none</v>
      </c>
      <c r="S795" s="99" t="str">
        <f t="shared" ref="S795" si="1501">IF(COUNTA(Y792:DP795)=0,"none",HLOOKUP(S792,Y792:DP795,4,FALSE))</f>
        <v>none</v>
      </c>
      <c r="T795" s="100"/>
      <c r="U795" s="100" t="str">
        <f t="array" ref="U795">IF(COUNTA(Y792:DP795)=0,"none",IF($U$2="WAHR",$W$3,Abfrage!$F$4))</f>
        <v>none</v>
      </c>
      <c r="V795" s="100" t="str">
        <f t="array" ref="V795">IF(COUNTA(Y792:DP795)=0,"none",IF($U$2="WAHR",$W$3,Abfrage!$F$4))</f>
        <v>none</v>
      </c>
      <c r="W795" s="100" t="str">
        <f t="array" ref="W795">IF(COUNTA(Y792:DP795)=0,"none",IF($U$2="WAHR",$W$3,Abfrage!$F$4))</f>
        <v>none</v>
      </c>
      <c r="X795" s="109"/>
    </row>
    <row r="796" spans="2:27" thickBot="1">
      <c r="B796" s="75" t="s">
        <v>618</v>
      </c>
      <c r="C796" s="76">
        <v>1000100642</v>
      </c>
      <c r="D796" s="75" t="s">
        <v>169</v>
      </c>
      <c r="E796" s="75" t="s">
        <v>604</v>
      </c>
      <c r="F796" s="75" t="s">
        <v>619</v>
      </c>
      <c r="G796" s="75" t="s">
        <v>619</v>
      </c>
      <c r="H796" s="75" t="e">
        <v>#N/A</v>
      </c>
      <c r="I796" s="75" t="s">
        <v>620</v>
      </c>
      <c r="J796" s="75" t="s">
        <v>621</v>
      </c>
      <c r="K796" s="75" t="s">
        <v>306</v>
      </c>
      <c r="L796" s="75" t="s">
        <v>306</v>
      </c>
      <c r="M796" s="75" t="s">
        <v>306</v>
      </c>
      <c r="N796" s="75" t="s">
        <v>306</v>
      </c>
      <c r="O796" s="75" t="s">
        <v>315</v>
      </c>
      <c r="P796" s="76" t="s">
        <v>306</v>
      </c>
      <c r="Q796" s="216"/>
      <c r="R796" s="77" t="str">
        <f t="shared" ref="R796" si="1502">IF(COUNTA(Y796:DP799)=0,"01.01.1900",INDEX(Y796:DP796,MATCH(R797,Y797:DP797,0)))</f>
        <v>01.01.1900</v>
      </c>
      <c r="S796" s="78" t="str">
        <f t="shared" ref="S796" si="1503">IF(COUNTA(Y796:DP799)=0,"01.01.1900",MAX(Y796:DP796))</f>
        <v>01.01.1900</v>
      </c>
      <c r="T796" s="79"/>
      <c r="U796" s="80" t="str">
        <f t="array" ref="U796">IF(COUNTA(Y796:DP799)=0,"01.01.1900",IF(ISERROR(HLOOKUP(U799,Y799:DP799,1,FALSE)),"01.01.1900",INDEX(Y796:DP796,MATCH(U797&amp;U799,Y797:DP797&amp;Y799:DP799,0))))</f>
        <v>01.01.1900</v>
      </c>
      <c r="V796" s="81" t="str">
        <f t="shared" ref="V796" si="1504">IF(COUNTA(Y796:DP799)=0,"01.01.1900",_xlfn.MAXIFS(Y796:DP796,Y799:DP799,V799))</f>
        <v>01.01.1900</v>
      </c>
      <c r="W796" s="82"/>
      <c r="X796" s="106"/>
    </row>
    <row r="797" spans="2:27" thickBot="1">
      <c r="B797" s="83"/>
      <c r="C797" s="84"/>
      <c r="D797" s="83"/>
      <c r="E797" s="83"/>
      <c r="F797" s="83"/>
      <c r="G797" s="83"/>
      <c r="H797" s="83"/>
      <c r="I797" s="83"/>
      <c r="J797" s="83"/>
      <c r="K797" s="83"/>
      <c r="L797" s="83"/>
      <c r="M797" s="83"/>
      <c r="N797" s="83"/>
      <c r="O797" s="83"/>
      <c r="P797" s="84"/>
      <c r="Q797" s="217"/>
      <c r="R797" s="85">
        <f t="shared" ref="R797" si="1505">IF(COUNTA(Y796:DP799)=0,0,MIN(Y797:DP797))</f>
        <v>0</v>
      </c>
      <c r="S797" s="86">
        <f t="shared" ref="S797" si="1506">IF(COUNTA(Y796:DP799)=0,0,HLOOKUP(S796,Y796:DP799,2,FALSE))</f>
        <v>0</v>
      </c>
      <c r="T797" s="87">
        <f t="shared" ref="T797" si="1507">IF(COUNTA(Y796:DP799)=0,0,AVERAGE(Y797:DP797))</f>
        <v>0</v>
      </c>
      <c r="U797" s="88">
        <f t="shared" ref="U797" si="1508">IF(COUNTA(Y796:DP799)=0,0,_xlfn.MINIFS(Y797:DP797,Y799:DP799,U799))</f>
        <v>0</v>
      </c>
      <c r="V797" s="89">
        <f t="array" ref="V797">IF(COUNTA(Y796:DP799)=0,0,IF(ISERROR(HLOOKUP(V799,Y799:DP799,1,FALSE)),0,INDEX(Y797:DP797,MATCH(V796&amp;V799,Y796:DP796&amp;Y799:DP799,0))))</f>
        <v>0</v>
      </c>
      <c r="W797" s="90">
        <f t="array" ref="W797">IF(COUNTA(Y796:DP799)=0,0,IF(ISERROR(HLOOKUP(W799,Y799:DP799,1,FALSE)),0,AVERAGEIF(Y799:DP799,$W799,Y797:DP797)))</f>
        <v>0</v>
      </c>
      <c r="X797" s="107"/>
    </row>
    <row r="798" spans="2:27" thickBot="1">
      <c r="B798" s="83"/>
      <c r="C798" s="84"/>
      <c r="D798" s="83"/>
      <c r="E798" s="83"/>
      <c r="F798" s="83"/>
      <c r="G798" s="83"/>
      <c r="H798" s="83"/>
      <c r="I798" s="83"/>
      <c r="J798" s="83"/>
      <c r="K798" s="83"/>
      <c r="L798" s="83"/>
      <c r="M798" s="83"/>
      <c r="N798" s="83"/>
      <c r="O798" s="83"/>
      <c r="P798" s="84"/>
      <c r="Q798" s="217"/>
      <c r="R798" s="91">
        <f t="shared" ref="R798" si="1509">IF(COUNTA(Y796:DP799)=0,0,HLOOKUP(R797,Y797:DP799,2,FALSE))</f>
        <v>0</v>
      </c>
      <c r="S798" s="92">
        <f t="shared" ref="S798" si="1510">IF(COUNTA(Y796:DP799)=0,0,HLOOKUP(S796,Y796:DP799,3,FALSE))</f>
        <v>0</v>
      </c>
      <c r="T798" s="93"/>
      <c r="U798" s="94">
        <f t="array" ref="U798">IF(COUNTA(Y796:DP799)=0,0,IF(ISERROR(HLOOKUP(U799,Y799:DP799,1,FALSE)),0,INDEX(Y798:DP798,MATCH(U797&amp;U799,Y797:DP797&amp;Y799:DP799,0))))</f>
        <v>0</v>
      </c>
      <c r="V798" s="94">
        <f t="array" ref="V798">IF(COUNTA(Y796:DP799)=0,0,IF(ISERROR(HLOOKUP(V799,Y799:DP799,1,FALSE)),0,INDEX(Y798:DP798,MATCH(V797&amp;V799,Y797:DP797&amp;Y799:DP799,0))))</f>
        <v>0</v>
      </c>
      <c r="W798" s="95"/>
      <c r="X798" s="108"/>
    </row>
    <row r="799" spans="2:27" ht="13.9" thickBot="1">
      <c r="B799" s="96"/>
      <c r="C799" s="97"/>
      <c r="D799" s="96"/>
      <c r="E799" s="96"/>
      <c r="F799" s="96"/>
      <c r="G799" s="96"/>
      <c r="H799" s="96"/>
      <c r="I799" s="96"/>
      <c r="J799" s="96"/>
      <c r="K799" s="96"/>
      <c r="L799" s="96"/>
      <c r="M799" s="96"/>
      <c r="N799" s="96"/>
      <c r="O799" s="96"/>
      <c r="P799" s="97"/>
      <c r="Q799" s="218"/>
      <c r="R799" s="98" t="str">
        <f t="shared" ref="R799" si="1511">IF(COUNTA(Y796:DP799)=0,"none",HLOOKUP(R797,Y797:DP799,3,FALSE))</f>
        <v>none</v>
      </c>
      <c r="S799" s="99" t="str">
        <f t="shared" ref="S799" si="1512">IF(COUNTA(Y796:DP799)=0,"none",HLOOKUP(S796,Y796:DP799,4,FALSE))</f>
        <v>none</v>
      </c>
      <c r="T799" s="100"/>
      <c r="U799" s="100" t="str">
        <f t="array" ref="U799">IF(COUNTA(Y796:DP799)=0,"none",IF($U$2="WAHR",$W$3,Abfrage!$F$4))</f>
        <v>none</v>
      </c>
      <c r="V799" s="100" t="str">
        <f t="array" ref="V799">IF(COUNTA(Y796:DP799)=0,"none",IF($U$2="WAHR",$W$3,Abfrage!$F$4))</f>
        <v>none</v>
      </c>
      <c r="W799" s="100" t="str">
        <f t="array" ref="W799">IF(COUNTA(Y796:DP799)=0,"none",IF($U$2="WAHR",$W$3,Abfrage!$F$4))</f>
        <v>none</v>
      </c>
      <c r="X799" s="109"/>
    </row>
    <row r="800" spans="2:27" thickBot="1">
      <c r="B800" s="75" t="s">
        <v>622</v>
      </c>
      <c r="C800" s="76">
        <v>1000100971</v>
      </c>
      <c r="D800" s="75" t="s">
        <v>95</v>
      </c>
      <c r="E800" s="75" t="s">
        <v>96</v>
      </c>
      <c r="F800" s="75" t="s">
        <v>97</v>
      </c>
      <c r="G800" s="75" t="s">
        <v>97</v>
      </c>
      <c r="H800" s="75" t="s">
        <v>44</v>
      </c>
      <c r="I800" s="75" t="s">
        <v>51</v>
      </c>
      <c r="J800" s="75" t="s">
        <v>623</v>
      </c>
      <c r="K800" s="75" t="s">
        <v>306</v>
      </c>
      <c r="L800" s="75" t="s">
        <v>306</v>
      </c>
      <c r="M800" s="75" t="s">
        <v>313</v>
      </c>
      <c r="N800" s="75" t="s">
        <v>624</v>
      </c>
      <c r="O800" s="75" t="s">
        <v>309</v>
      </c>
      <c r="P800" s="76" t="s">
        <v>306</v>
      </c>
      <c r="Q800" s="216"/>
      <c r="R800" s="77">
        <f t="shared" ref="R800" si="1513">IF(COUNTA(Y800:DP803)=0,"01.01.1900",INDEX(Y800:DP800,MATCH(R801,Y801:DP801,0)))</f>
        <v>44987</v>
      </c>
      <c r="S800" s="78">
        <f t="shared" ref="S800" si="1514">IF(COUNTA(Y800:DP803)=0,"01.01.1900",MAX(Y800:DP800))</f>
        <v>44987</v>
      </c>
      <c r="T800" s="79"/>
      <c r="U800" s="80" t="str">
        <f t="array" ref="U800">IF(COUNTA(Y800:DP803)=0,"01.01.1900",IF(ISERROR(HLOOKUP(U803,Y803:DP803,1,FALSE)),"01.01.1900",INDEX(Y800:DP800,MATCH(U801&amp;U803,Y801:DP801&amp;Y803:DP803,0))))</f>
        <v>01.01.1900</v>
      </c>
      <c r="V800" s="81">
        <f t="shared" ref="V800" si="1515">IF(COUNTA(Y800:DP803)=0,"01.01.1900",_xlfn.MAXIFS(Y800:DP800,Y803:DP803,V803))</f>
        <v>0</v>
      </c>
      <c r="W800" s="82"/>
      <c r="X800" s="106"/>
      <c r="Y800" s="141">
        <v>44987</v>
      </c>
      <c r="Z800" s="141">
        <v>44987</v>
      </c>
    </row>
    <row r="801" spans="2:26" thickBot="1">
      <c r="B801" s="83"/>
      <c r="C801" s="84"/>
      <c r="D801" s="83"/>
      <c r="E801" s="83"/>
      <c r="F801" s="83"/>
      <c r="G801" s="83"/>
      <c r="H801" s="83"/>
      <c r="I801" s="83"/>
      <c r="J801" s="83"/>
      <c r="K801" s="83"/>
      <c r="L801" s="83"/>
      <c r="M801" s="83"/>
      <c r="N801" s="83"/>
      <c r="O801" s="83"/>
      <c r="P801" s="84"/>
      <c r="Q801" s="217"/>
      <c r="R801" s="85">
        <f t="shared" ref="R801" si="1516">IF(COUNTA(Y800:DP803)=0,0,MIN(Y801:DP801))</f>
        <v>0.308</v>
      </c>
      <c r="S801" s="86">
        <f t="shared" ref="S801" si="1517">IF(COUNTA(Y800:DP803)=0,0,HLOOKUP(S800,Y800:DP803,2,FALSE))</f>
        <v>0.308</v>
      </c>
      <c r="T801" s="87">
        <f t="shared" ref="T801" si="1518">IF(COUNTA(Y800:DP803)=0,0,AVERAGE(Y801:DP801))</f>
        <v>0.308</v>
      </c>
      <c r="U801" s="88">
        <f t="shared" ref="U801" si="1519">IF(COUNTA(Y800:DP803)=0,0,_xlfn.MINIFS(Y801:DP801,Y803:DP803,U803))</f>
        <v>0</v>
      </c>
      <c r="V801" s="89">
        <f t="array" ref="V801">IF(COUNTA(Y800:DP803)=0,0,IF(ISERROR(HLOOKUP(V803,Y803:DP803,1,FALSE)),0,INDEX(Y801:DP801,MATCH(V800&amp;V803,Y800:DP800&amp;Y803:DP803,0))))</f>
        <v>0</v>
      </c>
      <c r="W801" s="90">
        <f t="array" ref="W801">IF(COUNTA(Y800:DP803)=0,0,IF(ISERROR(HLOOKUP(W803,Y803:DP803,1,FALSE)),0,AVERAGEIF(Y803:DP803,$W803,Y801:DP801)))</f>
        <v>0</v>
      </c>
      <c r="X801" s="107"/>
      <c r="Y801" s="142">
        <v>0.308</v>
      </c>
      <c r="Z801" s="142">
        <v>0.308</v>
      </c>
    </row>
    <row r="802" spans="2:26" thickBot="1">
      <c r="B802" s="83"/>
      <c r="C802" s="84"/>
      <c r="D802" s="83"/>
      <c r="E802" s="83"/>
      <c r="F802" s="83"/>
      <c r="G802" s="83"/>
      <c r="H802" s="83"/>
      <c r="I802" s="83"/>
      <c r="J802" s="83"/>
      <c r="K802" s="83"/>
      <c r="L802" s="83"/>
      <c r="M802" s="83"/>
      <c r="N802" s="83"/>
      <c r="O802" s="83"/>
      <c r="P802" s="84"/>
      <c r="Q802" s="217"/>
      <c r="R802" s="91">
        <f t="shared" ref="R802" si="1520">IF(COUNTA(Y800:DP803)=0,0,HLOOKUP(R801,Y801:DP803,2,FALSE))</f>
        <v>1000</v>
      </c>
      <c r="S802" s="92">
        <f t="shared" ref="S802" si="1521">IF(COUNTA(Y800:DP803)=0,0,HLOOKUP(S800,Y800:DP803,3,FALSE))</f>
        <v>1000</v>
      </c>
      <c r="T802" s="93"/>
      <c r="U802" s="94">
        <f t="array" ref="U802">IF(COUNTA(Y800:DP803)=0,0,IF(ISERROR(HLOOKUP(U803,Y803:DP803,1,FALSE)),0,INDEX(Y802:DP802,MATCH(U801&amp;U803,Y801:DP801&amp;Y803:DP803,0))))</f>
        <v>0</v>
      </c>
      <c r="V802" s="94">
        <f t="array" ref="V802">IF(COUNTA(Y800:DP803)=0,0,IF(ISERROR(HLOOKUP(V803,Y803:DP803,1,FALSE)),0,INDEX(Y802:DP802,MATCH(V801&amp;V803,Y801:DP801&amp;Y803:DP803,0))))</f>
        <v>0</v>
      </c>
      <c r="W802" s="95"/>
      <c r="X802" s="108"/>
      <c r="Y802" s="143">
        <v>1000</v>
      </c>
      <c r="Z802" s="143">
        <v>1000</v>
      </c>
    </row>
    <row r="803" spans="2:26" ht="13.9" thickBot="1">
      <c r="B803" s="96"/>
      <c r="C803" s="97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96"/>
      <c r="P803" s="97"/>
      <c r="Q803" s="218"/>
      <c r="R803" s="98" t="str">
        <f t="shared" ref="R803" si="1522">IF(COUNTA(Y800:DP803)=0,"none",HLOOKUP(R801,Y801:DP803,3,FALSE))</f>
        <v>www (-30%)</v>
      </c>
      <c r="S803" s="99" t="str">
        <f t="shared" ref="S803" si="1523">IF(COUNTA(Y800:DP803)=0,"none",HLOOKUP(S800,Y800:DP803,4,FALSE))</f>
        <v>www (-30%)</v>
      </c>
      <c r="T803" s="100"/>
      <c r="U803" s="100">
        <f t="array" ref="U803">IF(COUNTA(Y800:DP803)=0,"none",IF($U$2="WAHR",$W$3,Abfrage!$F$4))</f>
        <v>0</v>
      </c>
      <c r="V803" s="100">
        <f t="array" ref="V803">IF(COUNTA(Y800:DP803)=0,"none",IF($U$2="WAHR",$W$3,Abfrage!$F$4))</f>
        <v>0</v>
      </c>
      <c r="W803" s="100">
        <f t="array" ref="W803">IF(COUNTA(Y800:DP803)=0,"none",IF($U$2="WAHR",$W$3,Abfrage!$F$4))</f>
        <v>0</v>
      </c>
      <c r="X803" s="109"/>
      <c r="Y803" s="144" t="s">
        <v>43</v>
      </c>
      <c r="Z803" s="144" t="s">
        <v>43</v>
      </c>
    </row>
    <row r="804" spans="2:26" thickBot="1">
      <c r="B804" s="75" t="s">
        <v>625</v>
      </c>
      <c r="C804" s="76">
        <v>1000101014</v>
      </c>
      <c r="D804" s="75" t="s">
        <v>95</v>
      </c>
      <c r="E804" s="75" t="s">
        <v>148</v>
      </c>
      <c r="F804" s="75" t="s">
        <v>96</v>
      </c>
      <c r="G804" s="75" t="s">
        <v>96</v>
      </c>
      <c r="H804" s="75" t="s">
        <v>626</v>
      </c>
      <c r="I804" s="75" t="s">
        <v>79</v>
      </c>
      <c r="J804" s="75" t="s">
        <v>627</v>
      </c>
      <c r="K804" s="75" t="s">
        <v>628</v>
      </c>
      <c r="L804" s="75" t="s">
        <v>628</v>
      </c>
      <c r="M804" s="75" t="s">
        <v>313</v>
      </c>
      <c r="N804" s="75" t="s">
        <v>306</v>
      </c>
      <c r="O804" s="75" t="s">
        <v>306</v>
      </c>
      <c r="P804" s="76" t="s">
        <v>306</v>
      </c>
      <c r="Q804" s="216"/>
      <c r="R804" s="77">
        <f t="shared" ref="R804" si="1524">IF(COUNTA(Y804:DP807)=0,"01.01.1900",INDEX(Y804:DP804,MATCH(R805,Y805:DP805,0)))</f>
        <v>44714</v>
      </c>
      <c r="S804" s="78">
        <f t="shared" ref="S804" si="1525">IF(COUNTA(Y804:DP807)=0,"01.01.1900",MAX(Y804:DP804))</f>
        <v>44714</v>
      </c>
      <c r="T804" s="79"/>
      <c r="U804" s="80" t="str">
        <f t="array" ref="U804">IF(COUNTA(Y804:DP807)=0,"01.01.1900",IF(ISERROR(HLOOKUP(U807,Y807:DP807,1,FALSE)),"01.01.1900",INDEX(Y804:DP804,MATCH(U805&amp;U807,Y805:DP805&amp;Y807:DP807,0))))</f>
        <v>01.01.1900</v>
      </c>
      <c r="V804" s="81">
        <f t="shared" ref="V804" si="1526">IF(COUNTA(Y804:DP807)=0,"01.01.1900",_xlfn.MAXIFS(Y804:DP804,Y807:DP807,V807))</f>
        <v>0</v>
      </c>
      <c r="W804" s="82"/>
      <c r="X804" s="106"/>
      <c r="Y804" s="141">
        <v>44714</v>
      </c>
      <c r="Z804" s="141">
        <v>44714</v>
      </c>
    </row>
    <row r="805" spans="2:26" thickBot="1">
      <c r="B805" s="83"/>
      <c r="C805" s="84"/>
      <c r="D805" s="83"/>
      <c r="E805" s="83"/>
      <c r="F805" s="83"/>
      <c r="G805" s="83"/>
      <c r="H805" s="83"/>
      <c r="I805" s="83"/>
      <c r="J805" s="83"/>
      <c r="K805" s="83"/>
      <c r="L805" s="83"/>
      <c r="M805" s="83"/>
      <c r="N805" s="83"/>
      <c r="O805" s="83"/>
      <c r="P805" s="84"/>
      <c r="Q805" s="217"/>
      <c r="R805" s="85">
        <f t="shared" ref="R805" si="1527">IF(COUNTA(Y804:DP807)=0,0,MIN(Y805:DP805))</f>
        <v>0.97450000000000003</v>
      </c>
      <c r="S805" s="86">
        <f t="shared" ref="S805" si="1528">IF(COUNTA(Y804:DP807)=0,0,HLOOKUP(S804,Y804:DP807,2,FALSE))</f>
        <v>0.97450000000000003</v>
      </c>
      <c r="T805" s="87">
        <f t="shared" ref="T805" si="1529">IF(COUNTA(Y804:DP807)=0,0,AVERAGE(Y805:DP805))</f>
        <v>0.97450000000000003</v>
      </c>
      <c r="U805" s="88">
        <f t="shared" ref="U805" si="1530">IF(COUNTA(Y804:DP807)=0,0,_xlfn.MINIFS(Y805:DP805,Y807:DP807,U807))</f>
        <v>0</v>
      </c>
      <c r="V805" s="89">
        <f t="array" ref="V805">IF(COUNTA(Y804:DP807)=0,0,IF(ISERROR(HLOOKUP(V807,Y807:DP807,1,FALSE)),0,INDEX(Y805:DP805,MATCH(V804&amp;V807,Y804:DP804&amp;Y807:DP807,0))))</f>
        <v>0</v>
      </c>
      <c r="W805" s="90">
        <f t="array" ref="W805">IF(COUNTA(Y804:DP807)=0,0,IF(ISERROR(HLOOKUP(W807,Y807:DP807,1,FALSE)),0,AVERAGEIF(Y807:DP807,$W807,Y805:DP805)))</f>
        <v>0</v>
      </c>
      <c r="X805" s="107"/>
      <c r="Y805" s="142">
        <v>0.97450000000000003</v>
      </c>
      <c r="Z805" s="142">
        <v>0.97450000000000003</v>
      </c>
    </row>
    <row r="806" spans="2:26" thickBot="1">
      <c r="B806" s="83"/>
      <c r="C806" s="84"/>
      <c r="D806" s="83"/>
      <c r="E806" s="83"/>
      <c r="F806" s="83"/>
      <c r="G806" s="83"/>
      <c r="H806" s="83"/>
      <c r="I806" s="83"/>
      <c r="J806" s="83"/>
      <c r="K806" s="83"/>
      <c r="L806" s="83"/>
      <c r="M806" s="83"/>
      <c r="N806" s="83"/>
      <c r="O806" s="83"/>
      <c r="P806" s="84"/>
      <c r="Q806" s="217"/>
      <c r="R806" s="91" t="str">
        <f t="shared" ref="R806" si="1531">IF(COUNTA(Y804:DP807)=0,0,HLOOKUP(R805,Y805:DP807,2,FALSE))</f>
        <v>nn</v>
      </c>
      <c r="S806" s="92" t="str">
        <f t="shared" ref="S806" si="1532">IF(COUNTA(Y804:DP807)=0,0,HLOOKUP(S804,Y804:DP807,3,FALSE))</f>
        <v>nn</v>
      </c>
      <c r="T806" s="93"/>
      <c r="U806" s="94">
        <f t="array" ref="U806">IF(COUNTA(Y804:DP807)=0,0,IF(ISERROR(HLOOKUP(U807,Y807:DP807,1,FALSE)),0,INDEX(Y806:DP806,MATCH(U805&amp;U807,Y805:DP805&amp;Y807:DP807,0))))</f>
        <v>0</v>
      </c>
      <c r="V806" s="94">
        <f t="array" ref="V806">IF(COUNTA(Y804:DP807)=0,0,IF(ISERROR(HLOOKUP(V807,Y807:DP807,1,FALSE)),0,INDEX(Y806:DP806,MATCH(V805&amp;V807,Y805:DP805&amp;Y807:DP807,0))))</f>
        <v>0</v>
      </c>
      <c r="W806" s="95"/>
      <c r="X806" s="108"/>
      <c r="Y806" s="143" t="s">
        <v>345</v>
      </c>
      <c r="Z806" s="143">
        <v>0</v>
      </c>
    </row>
    <row r="807" spans="2:26" ht="13.9" thickBot="1">
      <c r="B807" s="96"/>
      <c r="C807" s="97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96"/>
      <c r="P807" s="97"/>
      <c r="Q807" s="218"/>
      <c r="R807" s="98" t="str">
        <f t="shared" ref="R807" si="1533">IF(COUNTA(Y804:DP807)=0,"none",HLOOKUP(R805,Y805:DP807,3,FALSE))</f>
        <v>SAP</v>
      </c>
      <c r="S807" s="99" t="str">
        <f t="shared" ref="S807" si="1534">IF(COUNTA(Y804:DP807)=0,"none",HLOOKUP(S804,Y804:DP807,4,FALSE))</f>
        <v>SAP</v>
      </c>
      <c r="T807" s="100"/>
      <c r="U807" s="100">
        <f t="array" ref="U807">IF(COUNTA(Y804:DP807)=0,"none",IF($U$2="WAHR",$W$3,Abfrage!$F$4))</f>
        <v>0</v>
      </c>
      <c r="V807" s="100">
        <f t="array" ref="V807">IF(COUNTA(Y804:DP807)=0,"none",IF($U$2="WAHR",$W$3,Abfrage!$F$4))</f>
        <v>0</v>
      </c>
      <c r="W807" s="100">
        <f t="array" ref="W807">IF(COUNTA(Y804:DP807)=0,"none",IF($U$2="WAHR",$W$3,Abfrage!$F$4))</f>
        <v>0</v>
      </c>
      <c r="X807" s="109"/>
      <c r="Y807" s="144" t="s">
        <v>47</v>
      </c>
      <c r="Z807" s="144" t="s">
        <v>47</v>
      </c>
    </row>
    <row r="808" spans="2:26" thickBot="1">
      <c r="B808" s="75" t="s">
        <v>629</v>
      </c>
      <c r="C808" s="76">
        <v>1000101071</v>
      </c>
      <c r="D808" s="75" t="s">
        <v>158</v>
      </c>
      <c r="E808" s="75" t="s">
        <v>159</v>
      </c>
      <c r="F808" s="75" t="s">
        <v>630</v>
      </c>
      <c r="G808" s="75" t="s">
        <v>630</v>
      </c>
      <c r="H808" s="75" t="e">
        <v>#N/A</v>
      </c>
      <c r="I808" s="75" t="s">
        <v>364</v>
      </c>
      <c r="J808" s="75" t="s">
        <v>631</v>
      </c>
      <c r="K808" s="75" t="s">
        <v>306</v>
      </c>
      <c r="L808" s="75" t="s">
        <v>306</v>
      </c>
      <c r="M808" s="75" t="s">
        <v>313</v>
      </c>
      <c r="N808" s="75" t="s">
        <v>349</v>
      </c>
      <c r="O808" s="75" t="s">
        <v>309</v>
      </c>
      <c r="P808" s="76" t="s">
        <v>306</v>
      </c>
      <c r="Q808" s="216"/>
      <c r="R808" s="77" t="str">
        <f t="shared" ref="R808" si="1535">IF(COUNTA(Y808:DP811)=0,"01.01.1900",INDEX(Y808:DP808,MATCH(R809,Y809:DP809,0)))</f>
        <v>01.01.1900</v>
      </c>
      <c r="S808" s="78" t="str">
        <f t="shared" ref="S808" si="1536">IF(COUNTA(Y808:DP811)=0,"01.01.1900",MAX(Y808:DP808))</f>
        <v>01.01.1900</v>
      </c>
      <c r="T808" s="79"/>
      <c r="U808" s="80" t="str">
        <f t="array" ref="U808">IF(COUNTA(Y808:DP811)=0,"01.01.1900",IF(ISERROR(HLOOKUP(U811,Y811:DP811,1,FALSE)),"01.01.1900",INDEX(Y808:DP808,MATCH(U809&amp;U811,Y809:DP809&amp;Y811:DP811,0))))</f>
        <v>01.01.1900</v>
      </c>
      <c r="V808" s="81" t="str">
        <f t="shared" ref="V808" si="1537">IF(COUNTA(Y808:DP811)=0,"01.01.1900",_xlfn.MAXIFS(Y808:DP808,Y811:DP811,V811))</f>
        <v>01.01.1900</v>
      </c>
      <c r="W808" s="82"/>
      <c r="X808" s="106"/>
    </row>
    <row r="809" spans="2:26" thickBot="1">
      <c r="B809" s="83"/>
      <c r="C809" s="84"/>
      <c r="D809" s="83"/>
      <c r="E809" s="83"/>
      <c r="F809" s="83"/>
      <c r="G809" s="83"/>
      <c r="H809" s="83"/>
      <c r="I809" s="83"/>
      <c r="J809" s="83"/>
      <c r="K809" s="83"/>
      <c r="L809" s="83"/>
      <c r="M809" s="83"/>
      <c r="N809" s="83"/>
      <c r="O809" s="83"/>
      <c r="P809" s="84"/>
      <c r="Q809" s="217"/>
      <c r="R809" s="85">
        <f t="shared" ref="R809" si="1538">IF(COUNTA(Y808:DP811)=0,0,MIN(Y809:DP809))</f>
        <v>0</v>
      </c>
      <c r="S809" s="86">
        <f t="shared" ref="S809" si="1539">IF(COUNTA(Y808:DP811)=0,0,HLOOKUP(S808,Y808:DP811,2,FALSE))</f>
        <v>0</v>
      </c>
      <c r="T809" s="87">
        <f t="shared" ref="T809" si="1540">IF(COUNTA(Y808:DP811)=0,0,AVERAGE(Y809:DP809))</f>
        <v>0</v>
      </c>
      <c r="U809" s="88">
        <f t="shared" ref="U809" si="1541">IF(COUNTA(Y808:DP811)=0,0,_xlfn.MINIFS(Y809:DP809,Y811:DP811,U811))</f>
        <v>0</v>
      </c>
      <c r="V809" s="89">
        <f t="array" ref="V809">IF(COUNTA(Y808:DP811)=0,0,IF(ISERROR(HLOOKUP(V811,Y811:DP811,1,FALSE)),0,INDEX(Y809:DP809,MATCH(V808&amp;V811,Y808:DP808&amp;Y811:DP811,0))))</f>
        <v>0</v>
      </c>
      <c r="W809" s="90">
        <f t="array" ref="W809">IF(COUNTA(Y808:DP811)=0,0,IF(ISERROR(HLOOKUP(W811,Y811:DP811,1,FALSE)),0,AVERAGEIF(Y811:DP811,$W811,Y809:DP809)))</f>
        <v>0</v>
      </c>
      <c r="X809" s="107"/>
    </row>
    <row r="810" spans="2:26" thickBot="1">
      <c r="B810" s="83"/>
      <c r="C810" s="84"/>
      <c r="D810" s="83"/>
      <c r="E810" s="83"/>
      <c r="F810" s="83"/>
      <c r="G810" s="83"/>
      <c r="H810" s="83"/>
      <c r="I810" s="83"/>
      <c r="J810" s="83"/>
      <c r="K810" s="83"/>
      <c r="L810" s="83"/>
      <c r="M810" s="83"/>
      <c r="N810" s="83"/>
      <c r="O810" s="83"/>
      <c r="P810" s="84"/>
      <c r="Q810" s="217"/>
      <c r="R810" s="91">
        <f t="shared" ref="R810" si="1542">IF(COUNTA(Y808:DP811)=0,0,HLOOKUP(R809,Y809:DP811,2,FALSE))</f>
        <v>0</v>
      </c>
      <c r="S810" s="92">
        <f t="shared" ref="S810" si="1543">IF(COUNTA(Y808:DP811)=0,0,HLOOKUP(S808,Y808:DP811,3,FALSE))</f>
        <v>0</v>
      </c>
      <c r="T810" s="93"/>
      <c r="U810" s="94">
        <f t="array" ref="U810">IF(COUNTA(Y808:DP811)=0,0,IF(ISERROR(HLOOKUP(U811,Y811:DP811,1,FALSE)),0,INDEX(Y810:DP810,MATCH(U809&amp;U811,Y809:DP809&amp;Y811:DP811,0))))</f>
        <v>0</v>
      </c>
      <c r="V810" s="94">
        <f t="array" ref="V810">IF(COUNTA(Y808:DP811)=0,0,IF(ISERROR(HLOOKUP(V811,Y811:DP811,1,FALSE)),0,INDEX(Y810:DP810,MATCH(V809&amp;V811,Y809:DP809&amp;Y811:DP811,0))))</f>
        <v>0</v>
      </c>
      <c r="W810" s="95"/>
      <c r="X810" s="108"/>
    </row>
    <row r="811" spans="2:26" ht="13.9" thickBot="1">
      <c r="B811" s="96"/>
      <c r="C811" s="97"/>
      <c r="D811" s="96"/>
      <c r="E811" s="96"/>
      <c r="F811" s="96"/>
      <c r="G811" s="96"/>
      <c r="H811" s="96"/>
      <c r="I811" s="96"/>
      <c r="J811" s="96"/>
      <c r="K811" s="96"/>
      <c r="L811" s="96"/>
      <c r="M811" s="96"/>
      <c r="N811" s="96"/>
      <c r="O811" s="96"/>
      <c r="P811" s="97"/>
      <c r="Q811" s="218"/>
      <c r="R811" s="98" t="str">
        <f t="shared" ref="R811" si="1544">IF(COUNTA(Y808:DP811)=0,"none",HLOOKUP(R809,Y809:DP811,3,FALSE))</f>
        <v>none</v>
      </c>
      <c r="S811" s="99" t="str">
        <f t="shared" ref="S811" si="1545">IF(COUNTA(Y808:DP811)=0,"none",HLOOKUP(S808,Y808:DP811,4,FALSE))</f>
        <v>none</v>
      </c>
      <c r="T811" s="100"/>
      <c r="U811" s="100" t="str">
        <f t="array" ref="U811">IF(COUNTA(Y808:DP811)=0,"none",IF($U$2="WAHR",$W$3,Abfrage!$F$4))</f>
        <v>none</v>
      </c>
      <c r="V811" s="100" t="str">
        <f t="array" ref="V811">IF(COUNTA(Y808:DP811)=0,"none",IF($U$2="WAHR",$W$3,Abfrage!$F$4))</f>
        <v>none</v>
      </c>
      <c r="W811" s="100" t="str">
        <f t="array" ref="W811">IF(COUNTA(Y808:DP811)=0,"none",IF($U$2="WAHR",$W$3,Abfrage!$F$4))</f>
        <v>none</v>
      </c>
      <c r="X811" s="109"/>
    </row>
    <row r="812" spans="2:26" thickBot="1">
      <c r="B812" s="75" t="s">
        <v>632</v>
      </c>
      <c r="C812" s="76">
        <v>1000101620</v>
      </c>
      <c r="D812" s="75" t="s">
        <v>95</v>
      </c>
      <c r="E812" s="75" t="s">
        <v>633</v>
      </c>
      <c r="F812" s="75" t="s">
        <v>634</v>
      </c>
      <c r="G812" s="75" t="s">
        <v>634</v>
      </c>
      <c r="H812" s="75" t="e">
        <v>#N/A</v>
      </c>
      <c r="I812" s="75" t="s">
        <v>635</v>
      </c>
      <c r="J812" s="75" t="s">
        <v>636</v>
      </c>
      <c r="K812" s="75" t="s">
        <v>306</v>
      </c>
      <c r="L812" s="75" t="s">
        <v>306</v>
      </c>
      <c r="M812" s="75" t="s">
        <v>306</v>
      </c>
      <c r="N812" s="75" t="s">
        <v>348</v>
      </c>
      <c r="O812" s="75" t="s">
        <v>309</v>
      </c>
      <c r="P812" s="76" t="s">
        <v>306</v>
      </c>
      <c r="Q812" s="216"/>
      <c r="R812" s="77" t="str">
        <f t="shared" ref="R812" si="1546">IF(COUNTA(Y812:DP815)=0,"01.01.1900",INDEX(Y812:DP812,MATCH(R813,Y813:DP813,0)))</f>
        <v>01.01.1900</v>
      </c>
      <c r="S812" s="78" t="str">
        <f t="shared" ref="S812" si="1547">IF(COUNTA(Y812:DP815)=0,"01.01.1900",MAX(Y812:DP812))</f>
        <v>01.01.1900</v>
      </c>
      <c r="T812" s="79"/>
      <c r="U812" s="80" t="str">
        <f t="array" ref="U812">IF(COUNTA(Y812:DP815)=0,"01.01.1900",IF(ISERROR(HLOOKUP(U815,Y815:DP815,1,FALSE)),"01.01.1900",INDEX(Y812:DP812,MATCH(U813&amp;U815,Y813:DP813&amp;Y815:DP815,0))))</f>
        <v>01.01.1900</v>
      </c>
      <c r="V812" s="81" t="str">
        <f t="shared" ref="V812" si="1548">IF(COUNTA(Y812:DP815)=0,"01.01.1900",_xlfn.MAXIFS(Y812:DP812,Y815:DP815,V815))</f>
        <v>01.01.1900</v>
      </c>
      <c r="W812" s="82"/>
      <c r="X812" s="106"/>
    </row>
    <row r="813" spans="2:26" thickBot="1">
      <c r="B813" s="83"/>
      <c r="C813" s="84"/>
      <c r="D813" s="83"/>
      <c r="E813" s="83"/>
      <c r="F813" s="83"/>
      <c r="G813" s="83"/>
      <c r="H813" s="83"/>
      <c r="I813" s="83"/>
      <c r="J813" s="83"/>
      <c r="K813" s="83"/>
      <c r="L813" s="83"/>
      <c r="M813" s="83"/>
      <c r="N813" s="83"/>
      <c r="O813" s="83"/>
      <c r="P813" s="84"/>
      <c r="Q813" s="217"/>
      <c r="R813" s="85">
        <f t="shared" ref="R813" si="1549">IF(COUNTA(Y812:DP815)=0,0,MIN(Y813:DP813))</f>
        <v>0</v>
      </c>
      <c r="S813" s="86">
        <f t="shared" ref="S813" si="1550">IF(COUNTA(Y812:DP815)=0,0,HLOOKUP(S812,Y812:DP815,2,FALSE))</f>
        <v>0</v>
      </c>
      <c r="T813" s="87">
        <f t="shared" ref="T813" si="1551">IF(COUNTA(Y812:DP815)=0,0,AVERAGE(Y813:DP813))</f>
        <v>0</v>
      </c>
      <c r="U813" s="88">
        <f t="shared" ref="U813" si="1552">IF(COUNTA(Y812:DP815)=0,0,_xlfn.MINIFS(Y813:DP813,Y815:DP815,U815))</f>
        <v>0</v>
      </c>
      <c r="V813" s="89">
        <f t="array" ref="V813">IF(COUNTA(Y812:DP815)=0,0,IF(ISERROR(HLOOKUP(V815,Y815:DP815,1,FALSE)),0,INDEX(Y813:DP813,MATCH(V812&amp;V815,Y812:DP812&amp;Y815:DP815,0))))</f>
        <v>0</v>
      </c>
      <c r="W813" s="90">
        <f t="array" ref="W813">IF(COUNTA(Y812:DP815)=0,0,IF(ISERROR(HLOOKUP(W815,Y815:DP815,1,FALSE)),0,AVERAGEIF(Y815:DP815,$W815,Y813:DP813)))</f>
        <v>0</v>
      </c>
      <c r="X813" s="107"/>
    </row>
    <row r="814" spans="2:26" thickBot="1">
      <c r="B814" s="83"/>
      <c r="C814" s="84"/>
      <c r="D814" s="83"/>
      <c r="E814" s="83"/>
      <c r="F814" s="83"/>
      <c r="G814" s="83"/>
      <c r="H814" s="83"/>
      <c r="I814" s="83"/>
      <c r="J814" s="83"/>
      <c r="K814" s="83"/>
      <c r="L814" s="83"/>
      <c r="M814" s="83"/>
      <c r="N814" s="83"/>
      <c r="O814" s="83"/>
      <c r="P814" s="84"/>
      <c r="Q814" s="217"/>
      <c r="R814" s="91">
        <f t="shared" ref="R814" si="1553">IF(COUNTA(Y812:DP815)=0,0,HLOOKUP(R813,Y813:DP815,2,FALSE))</f>
        <v>0</v>
      </c>
      <c r="S814" s="92">
        <f t="shared" ref="S814" si="1554">IF(COUNTA(Y812:DP815)=0,0,HLOOKUP(S812,Y812:DP815,3,FALSE))</f>
        <v>0</v>
      </c>
      <c r="T814" s="93"/>
      <c r="U814" s="94">
        <f t="array" ref="U814">IF(COUNTA(Y812:DP815)=0,0,IF(ISERROR(HLOOKUP(U815,Y815:DP815,1,FALSE)),0,INDEX(Y814:DP814,MATCH(U813&amp;U815,Y813:DP813&amp;Y815:DP815,0))))</f>
        <v>0</v>
      </c>
      <c r="V814" s="94">
        <f t="array" ref="V814">IF(COUNTA(Y812:DP815)=0,0,IF(ISERROR(HLOOKUP(V815,Y815:DP815,1,FALSE)),0,INDEX(Y814:DP814,MATCH(V813&amp;V815,Y813:DP813&amp;Y815:DP815,0))))</f>
        <v>0</v>
      </c>
      <c r="W814" s="95"/>
      <c r="X814" s="108"/>
    </row>
    <row r="815" spans="2:26" ht="13.9" thickBot="1">
      <c r="B815" s="96"/>
      <c r="C815" s="97"/>
      <c r="D815" s="96"/>
      <c r="E815" s="96"/>
      <c r="F815" s="96"/>
      <c r="G815" s="96"/>
      <c r="H815" s="96"/>
      <c r="I815" s="96"/>
      <c r="J815" s="96"/>
      <c r="K815" s="96"/>
      <c r="L815" s="96"/>
      <c r="M815" s="96"/>
      <c r="N815" s="96"/>
      <c r="O815" s="96"/>
      <c r="P815" s="97"/>
      <c r="Q815" s="218"/>
      <c r="R815" s="98" t="str">
        <f t="shared" ref="R815" si="1555">IF(COUNTA(Y812:DP815)=0,"none",HLOOKUP(R813,Y813:DP815,3,FALSE))</f>
        <v>none</v>
      </c>
      <c r="S815" s="99" t="str">
        <f t="shared" ref="S815" si="1556">IF(COUNTA(Y812:DP815)=0,"none",HLOOKUP(S812,Y812:DP815,4,FALSE))</f>
        <v>none</v>
      </c>
      <c r="T815" s="100"/>
      <c r="U815" s="100" t="str">
        <f t="array" ref="U815">IF(COUNTA(Y812:DP815)=0,"none",IF($U$2="WAHR",$W$3,Abfrage!$F$4))</f>
        <v>none</v>
      </c>
      <c r="V815" s="100" t="str">
        <f t="array" ref="V815">IF(COUNTA(Y812:DP815)=0,"none",IF($U$2="WAHR",$W$3,Abfrage!$F$4))</f>
        <v>none</v>
      </c>
      <c r="W815" s="100" t="str">
        <f t="array" ref="W815">IF(COUNTA(Y812:DP815)=0,"none",IF($U$2="WAHR",$W$3,Abfrage!$F$4))</f>
        <v>none</v>
      </c>
      <c r="X815" s="109"/>
    </row>
    <row r="816" spans="2:26" thickBot="1">
      <c r="B816" s="75" t="s">
        <v>637</v>
      </c>
      <c r="C816" s="76">
        <v>1000101621</v>
      </c>
      <c r="D816" s="75" t="s">
        <v>95</v>
      </c>
      <c r="E816" s="75" t="s">
        <v>633</v>
      </c>
      <c r="F816" s="75" t="s">
        <v>638</v>
      </c>
      <c r="G816" s="75" t="s">
        <v>638</v>
      </c>
      <c r="H816" s="75" t="e">
        <v>#N/A</v>
      </c>
      <c r="I816" s="75" t="s">
        <v>635</v>
      </c>
      <c r="J816" s="75" t="s">
        <v>639</v>
      </c>
      <c r="K816" s="75" t="s">
        <v>306</v>
      </c>
      <c r="L816" s="75" t="s">
        <v>306</v>
      </c>
      <c r="M816" s="75" t="s">
        <v>306</v>
      </c>
      <c r="N816" s="75" t="s">
        <v>348</v>
      </c>
      <c r="O816" s="75" t="s">
        <v>309</v>
      </c>
      <c r="P816" s="76" t="s">
        <v>306</v>
      </c>
      <c r="Q816" s="216"/>
      <c r="R816" s="77" t="str">
        <f t="shared" ref="R816" si="1557">IF(COUNTA(Y816:DP819)=0,"01.01.1900",INDEX(Y816:DP816,MATCH(R817,Y817:DP817,0)))</f>
        <v>01.01.1900</v>
      </c>
      <c r="S816" s="78" t="str">
        <f t="shared" ref="S816" si="1558">IF(COUNTA(Y816:DP819)=0,"01.01.1900",MAX(Y816:DP816))</f>
        <v>01.01.1900</v>
      </c>
      <c r="T816" s="79"/>
      <c r="U816" s="80" t="str">
        <f t="array" ref="U816">IF(COUNTA(Y816:DP819)=0,"01.01.1900",IF(ISERROR(HLOOKUP(U819,Y819:DP819,1,FALSE)),"01.01.1900",INDEX(Y816:DP816,MATCH(U817&amp;U819,Y817:DP817&amp;Y819:DP819,0))))</f>
        <v>01.01.1900</v>
      </c>
      <c r="V816" s="81" t="str">
        <f t="shared" ref="V816" si="1559">IF(COUNTA(Y816:DP819)=0,"01.01.1900",_xlfn.MAXIFS(Y816:DP816,Y819:DP819,V819))</f>
        <v>01.01.1900</v>
      </c>
      <c r="W816" s="82"/>
      <c r="X816" s="106"/>
    </row>
    <row r="817" spans="2:24" thickBot="1">
      <c r="B817" s="83"/>
      <c r="C817" s="84"/>
      <c r="D817" s="83"/>
      <c r="E817" s="83"/>
      <c r="F817" s="83"/>
      <c r="G817" s="83"/>
      <c r="H817" s="83"/>
      <c r="I817" s="83"/>
      <c r="J817" s="83"/>
      <c r="K817" s="83"/>
      <c r="L817" s="83"/>
      <c r="M817" s="83"/>
      <c r="N817" s="83"/>
      <c r="O817" s="83"/>
      <c r="P817" s="84"/>
      <c r="Q817" s="217"/>
      <c r="R817" s="85">
        <f t="shared" ref="R817" si="1560">IF(COUNTA(Y816:DP819)=0,0,MIN(Y817:DP817))</f>
        <v>0</v>
      </c>
      <c r="S817" s="86">
        <f t="shared" ref="S817" si="1561">IF(COUNTA(Y816:DP819)=0,0,HLOOKUP(S816,Y816:DP819,2,FALSE))</f>
        <v>0</v>
      </c>
      <c r="T817" s="87">
        <f t="shared" ref="T817" si="1562">IF(COUNTA(Y816:DP819)=0,0,AVERAGE(Y817:DP817))</f>
        <v>0</v>
      </c>
      <c r="U817" s="88">
        <f t="shared" ref="U817" si="1563">IF(COUNTA(Y816:DP819)=0,0,_xlfn.MINIFS(Y817:DP817,Y819:DP819,U819))</f>
        <v>0</v>
      </c>
      <c r="V817" s="89">
        <f t="array" ref="V817">IF(COUNTA(Y816:DP819)=0,0,IF(ISERROR(HLOOKUP(V819,Y819:DP819,1,FALSE)),0,INDEX(Y817:DP817,MATCH(V816&amp;V819,Y816:DP816&amp;Y819:DP819,0))))</f>
        <v>0</v>
      </c>
      <c r="W817" s="90">
        <f t="array" ref="W817">IF(COUNTA(Y816:DP819)=0,0,IF(ISERROR(HLOOKUP(W819,Y819:DP819,1,FALSE)),0,AVERAGEIF(Y819:DP819,$W819,Y817:DP817)))</f>
        <v>0</v>
      </c>
      <c r="X817" s="107"/>
    </row>
    <row r="818" spans="2:24" thickBot="1">
      <c r="B818" s="83"/>
      <c r="C818" s="84"/>
      <c r="D818" s="83"/>
      <c r="E818" s="83"/>
      <c r="F818" s="83"/>
      <c r="G818" s="83"/>
      <c r="H818" s="83"/>
      <c r="I818" s="83"/>
      <c r="J818" s="83"/>
      <c r="K818" s="83"/>
      <c r="L818" s="83"/>
      <c r="M818" s="83"/>
      <c r="N818" s="83"/>
      <c r="O818" s="83"/>
      <c r="P818" s="84"/>
      <c r="Q818" s="217"/>
      <c r="R818" s="91">
        <f t="shared" ref="R818" si="1564">IF(COUNTA(Y816:DP819)=0,0,HLOOKUP(R817,Y817:DP819,2,FALSE))</f>
        <v>0</v>
      </c>
      <c r="S818" s="92">
        <f t="shared" ref="S818" si="1565">IF(COUNTA(Y816:DP819)=0,0,HLOOKUP(S816,Y816:DP819,3,FALSE))</f>
        <v>0</v>
      </c>
      <c r="T818" s="93"/>
      <c r="U818" s="94">
        <f t="array" ref="U818">IF(COUNTA(Y816:DP819)=0,0,IF(ISERROR(HLOOKUP(U819,Y819:DP819,1,FALSE)),0,INDEX(Y818:DP818,MATCH(U817&amp;U819,Y817:DP817&amp;Y819:DP819,0))))</f>
        <v>0</v>
      </c>
      <c r="V818" s="94">
        <f t="array" ref="V818">IF(COUNTA(Y816:DP819)=0,0,IF(ISERROR(HLOOKUP(V819,Y819:DP819,1,FALSE)),0,INDEX(Y818:DP818,MATCH(V817&amp;V819,Y817:DP817&amp;Y819:DP819,0))))</f>
        <v>0</v>
      </c>
      <c r="W818" s="95"/>
      <c r="X818" s="108"/>
    </row>
    <row r="819" spans="2:24" ht="13.9" thickBot="1">
      <c r="B819" s="96"/>
      <c r="C819" s="97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7"/>
      <c r="Q819" s="218"/>
      <c r="R819" s="98" t="str">
        <f t="shared" ref="R819" si="1566">IF(COUNTA(Y816:DP819)=0,"none",HLOOKUP(R817,Y817:DP819,3,FALSE))</f>
        <v>none</v>
      </c>
      <c r="S819" s="99" t="str">
        <f t="shared" ref="S819" si="1567">IF(COUNTA(Y816:DP819)=0,"none",HLOOKUP(S816,Y816:DP819,4,FALSE))</f>
        <v>none</v>
      </c>
      <c r="T819" s="100"/>
      <c r="U819" s="100" t="str">
        <f t="array" ref="U819">IF(COUNTA(Y816:DP819)=0,"none",IF($U$2="WAHR",$W$3,Abfrage!$F$4))</f>
        <v>none</v>
      </c>
      <c r="V819" s="100" t="str">
        <f t="array" ref="V819">IF(COUNTA(Y816:DP819)=0,"none",IF($U$2="WAHR",$W$3,Abfrage!$F$4))</f>
        <v>none</v>
      </c>
      <c r="W819" s="100" t="str">
        <f t="array" ref="W819">IF(COUNTA(Y816:DP819)=0,"none",IF($U$2="WAHR",$W$3,Abfrage!$F$4))</f>
        <v>none</v>
      </c>
      <c r="X819" s="109"/>
    </row>
    <row r="820" spans="2:24" thickBot="1">
      <c r="B820" s="75" t="s">
        <v>640</v>
      </c>
      <c r="C820" s="76">
        <v>1000101622</v>
      </c>
      <c r="D820" s="75" t="s">
        <v>95</v>
      </c>
      <c r="E820" s="75" t="s">
        <v>633</v>
      </c>
      <c r="F820" s="75" t="s">
        <v>641</v>
      </c>
      <c r="G820" s="75" t="s">
        <v>641</v>
      </c>
      <c r="H820" s="75" t="e">
        <v>#N/A</v>
      </c>
      <c r="I820" s="75" t="s">
        <v>635</v>
      </c>
      <c r="J820" s="75" t="s">
        <v>642</v>
      </c>
      <c r="K820" s="75" t="s">
        <v>306</v>
      </c>
      <c r="L820" s="75" t="s">
        <v>306</v>
      </c>
      <c r="M820" s="75" t="s">
        <v>306</v>
      </c>
      <c r="N820" s="75" t="s">
        <v>348</v>
      </c>
      <c r="O820" s="75" t="s">
        <v>309</v>
      </c>
      <c r="P820" s="76" t="s">
        <v>306</v>
      </c>
      <c r="Q820" s="216"/>
      <c r="R820" s="77" t="str">
        <f t="shared" ref="R820" si="1568">IF(COUNTA(Y820:DP823)=0,"01.01.1900",INDEX(Y820:DP820,MATCH(R821,Y821:DP821,0)))</f>
        <v>01.01.1900</v>
      </c>
      <c r="S820" s="78" t="str">
        <f t="shared" ref="S820" si="1569">IF(COUNTA(Y820:DP823)=0,"01.01.1900",MAX(Y820:DP820))</f>
        <v>01.01.1900</v>
      </c>
      <c r="T820" s="79"/>
      <c r="U820" s="80" t="str">
        <f t="array" ref="U820">IF(COUNTA(Y820:DP823)=0,"01.01.1900",IF(ISERROR(HLOOKUP(U823,Y823:DP823,1,FALSE)),"01.01.1900",INDEX(Y820:DP820,MATCH(U821&amp;U823,Y821:DP821&amp;Y823:DP823,0))))</f>
        <v>01.01.1900</v>
      </c>
      <c r="V820" s="81" t="str">
        <f t="shared" ref="V820" si="1570">IF(COUNTA(Y820:DP823)=0,"01.01.1900",_xlfn.MAXIFS(Y820:DP820,Y823:DP823,V823))</f>
        <v>01.01.1900</v>
      </c>
      <c r="W820" s="82"/>
      <c r="X820" s="106"/>
    </row>
    <row r="821" spans="2:24" thickBot="1">
      <c r="B821" s="83"/>
      <c r="C821" s="84"/>
      <c r="D821" s="83"/>
      <c r="E821" s="83"/>
      <c r="F821" s="83"/>
      <c r="G821" s="83"/>
      <c r="H821" s="83"/>
      <c r="I821" s="83"/>
      <c r="J821" s="83"/>
      <c r="K821" s="83"/>
      <c r="L821" s="83"/>
      <c r="M821" s="83"/>
      <c r="N821" s="83"/>
      <c r="O821" s="83"/>
      <c r="P821" s="84"/>
      <c r="Q821" s="217"/>
      <c r="R821" s="85">
        <f t="shared" ref="R821" si="1571">IF(COUNTA(Y820:DP823)=0,0,MIN(Y821:DP821))</f>
        <v>0</v>
      </c>
      <c r="S821" s="86">
        <f t="shared" ref="S821" si="1572">IF(COUNTA(Y820:DP823)=0,0,HLOOKUP(S820,Y820:DP823,2,FALSE))</f>
        <v>0</v>
      </c>
      <c r="T821" s="87">
        <f t="shared" ref="T821" si="1573">IF(COUNTA(Y820:DP823)=0,0,AVERAGE(Y821:DP821))</f>
        <v>0</v>
      </c>
      <c r="U821" s="88">
        <f t="shared" ref="U821" si="1574">IF(COUNTA(Y820:DP823)=0,0,_xlfn.MINIFS(Y821:DP821,Y823:DP823,U823))</f>
        <v>0</v>
      </c>
      <c r="V821" s="89">
        <f t="array" ref="V821">IF(COUNTA(Y820:DP823)=0,0,IF(ISERROR(HLOOKUP(V823,Y823:DP823,1,FALSE)),0,INDEX(Y821:DP821,MATCH(V820&amp;V823,Y820:DP820&amp;Y823:DP823,0))))</f>
        <v>0</v>
      </c>
      <c r="W821" s="90">
        <f t="array" ref="W821">IF(COUNTA(Y820:DP823)=0,0,IF(ISERROR(HLOOKUP(W823,Y823:DP823,1,FALSE)),0,AVERAGEIF(Y823:DP823,$W823,Y821:DP821)))</f>
        <v>0</v>
      </c>
      <c r="X821" s="107"/>
    </row>
    <row r="822" spans="2:24" thickBot="1">
      <c r="B822" s="83"/>
      <c r="C822" s="84"/>
      <c r="D822" s="83"/>
      <c r="E822" s="83"/>
      <c r="F822" s="83"/>
      <c r="G822" s="83"/>
      <c r="H822" s="83"/>
      <c r="I822" s="83"/>
      <c r="J822" s="83"/>
      <c r="K822" s="83"/>
      <c r="L822" s="83"/>
      <c r="M822" s="83"/>
      <c r="N822" s="83"/>
      <c r="O822" s="83"/>
      <c r="P822" s="84"/>
      <c r="Q822" s="217"/>
      <c r="R822" s="91">
        <f t="shared" ref="R822" si="1575">IF(COUNTA(Y820:DP823)=0,0,HLOOKUP(R821,Y821:DP823,2,FALSE))</f>
        <v>0</v>
      </c>
      <c r="S822" s="92">
        <f t="shared" ref="S822" si="1576">IF(COUNTA(Y820:DP823)=0,0,HLOOKUP(S820,Y820:DP823,3,FALSE))</f>
        <v>0</v>
      </c>
      <c r="T822" s="93"/>
      <c r="U822" s="94">
        <f t="array" ref="U822">IF(COUNTA(Y820:DP823)=0,0,IF(ISERROR(HLOOKUP(U823,Y823:DP823,1,FALSE)),0,INDEX(Y822:DP822,MATCH(U821&amp;U823,Y821:DP821&amp;Y823:DP823,0))))</f>
        <v>0</v>
      </c>
      <c r="V822" s="94">
        <f t="array" ref="V822">IF(COUNTA(Y820:DP823)=0,0,IF(ISERROR(HLOOKUP(V823,Y823:DP823,1,FALSE)),0,INDEX(Y822:DP822,MATCH(V821&amp;V823,Y821:DP821&amp;Y823:DP823,0))))</f>
        <v>0</v>
      </c>
      <c r="W822" s="95"/>
      <c r="X822" s="108"/>
    </row>
    <row r="823" spans="2:24" ht="13.9" thickBot="1">
      <c r="B823" s="96"/>
      <c r="C823" s="97"/>
      <c r="D823" s="96"/>
      <c r="E823" s="96"/>
      <c r="F823" s="96"/>
      <c r="G823" s="96"/>
      <c r="H823" s="96"/>
      <c r="I823" s="96"/>
      <c r="J823" s="96"/>
      <c r="K823" s="96"/>
      <c r="L823" s="96"/>
      <c r="M823" s="96"/>
      <c r="N823" s="96"/>
      <c r="O823" s="96"/>
      <c r="P823" s="97"/>
      <c r="Q823" s="218"/>
      <c r="R823" s="98" t="str">
        <f t="shared" ref="R823" si="1577">IF(COUNTA(Y820:DP823)=0,"none",HLOOKUP(R821,Y821:DP823,3,FALSE))</f>
        <v>none</v>
      </c>
      <c r="S823" s="99" t="str">
        <f t="shared" ref="S823" si="1578">IF(COUNTA(Y820:DP823)=0,"none",HLOOKUP(S820,Y820:DP823,4,FALSE))</f>
        <v>none</v>
      </c>
      <c r="T823" s="100"/>
      <c r="U823" s="100" t="str">
        <f t="array" ref="U823">IF(COUNTA(Y820:DP823)=0,"none",IF($U$2="WAHR",$W$3,Abfrage!$F$4))</f>
        <v>none</v>
      </c>
      <c r="V823" s="100" t="str">
        <f t="array" ref="V823">IF(COUNTA(Y820:DP823)=0,"none",IF($U$2="WAHR",$W$3,Abfrage!$F$4))</f>
        <v>none</v>
      </c>
      <c r="W823" s="100" t="str">
        <f t="array" ref="W823">IF(COUNTA(Y820:DP823)=0,"none",IF($U$2="WAHR",$W$3,Abfrage!$F$4))</f>
        <v>none</v>
      </c>
      <c r="X823" s="109"/>
    </row>
    <row r="824" spans="2:24" thickBot="1">
      <c r="B824" s="75" t="s">
        <v>643</v>
      </c>
      <c r="C824" s="76">
        <v>1000101623</v>
      </c>
      <c r="D824" s="75" t="s">
        <v>95</v>
      </c>
      <c r="E824" s="75" t="s">
        <v>633</v>
      </c>
      <c r="F824" s="75" t="s">
        <v>644</v>
      </c>
      <c r="G824" s="75" t="s">
        <v>644</v>
      </c>
      <c r="H824" s="75" t="e">
        <v>#N/A</v>
      </c>
      <c r="I824" s="75" t="s">
        <v>635</v>
      </c>
      <c r="J824" s="75" t="s">
        <v>645</v>
      </c>
      <c r="K824" s="75" t="s">
        <v>306</v>
      </c>
      <c r="L824" s="75" t="s">
        <v>306</v>
      </c>
      <c r="M824" s="75" t="s">
        <v>306</v>
      </c>
      <c r="N824" s="75" t="s">
        <v>348</v>
      </c>
      <c r="O824" s="75" t="s">
        <v>309</v>
      </c>
      <c r="P824" s="76" t="s">
        <v>306</v>
      </c>
      <c r="Q824" s="216"/>
      <c r="R824" s="77" t="str">
        <f t="shared" ref="R824" si="1579">IF(COUNTA(Y824:DP827)=0,"01.01.1900",INDEX(Y824:DP824,MATCH(R825,Y825:DP825,0)))</f>
        <v>01.01.1900</v>
      </c>
      <c r="S824" s="78" t="str">
        <f t="shared" ref="S824" si="1580">IF(COUNTA(Y824:DP827)=0,"01.01.1900",MAX(Y824:DP824))</f>
        <v>01.01.1900</v>
      </c>
      <c r="T824" s="79"/>
      <c r="U824" s="80" t="str">
        <f t="array" ref="U824">IF(COUNTA(Y824:DP827)=0,"01.01.1900",IF(ISERROR(HLOOKUP(U827,Y827:DP827,1,FALSE)),"01.01.1900",INDEX(Y824:DP824,MATCH(U825&amp;U827,Y825:DP825&amp;Y827:DP827,0))))</f>
        <v>01.01.1900</v>
      </c>
      <c r="V824" s="81" t="str">
        <f t="shared" ref="V824" si="1581">IF(COUNTA(Y824:DP827)=0,"01.01.1900",_xlfn.MAXIFS(Y824:DP824,Y827:DP827,V827))</f>
        <v>01.01.1900</v>
      </c>
      <c r="W824" s="82"/>
      <c r="X824" s="106"/>
    </row>
    <row r="825" spans="2:24" thickBot="1">
      <c r="B825" s="83"/>
      <c r="C825" s="84"/>
      <c r="D825" s="83"/>
      <c r="E825" s="83"/>
      <c r="F825" s="83"/>
      <c r="G825" s="83"/>
      <c r="H825" s="83"/>
      <c r="I825" s="83"/>
      <c r="J825" s="83"/>
      <c r="K825" s="83"/>
      <c r="L825" s="83"/>
      <c r="M825" s="83"/>
      <c r="N825" s="83"/>
      <c r="O825" s="83"/>
      <c r="P825" s="84"/>
      <c r="Q825" s="217"/>
      <c r="R825" s="85">
        <f t="shared" ref="R825" si="1582">IF(COUNTA(Y824:DP827)=0,0,MIN(Y825:DP825))</f>
        <v>0</v>
      </c>
      <c r="S825" s="86">
        <f t="shared" ref="S825" si="1583">IF(COUNTA(Y824:DP827)=0,0,HLOOKUP(S824,Y824:DP827,2,FALSE))</f>
        <v>0</v>
      </c>
      <c r="T825" s="87">
        <f t="shared" ref="T825" si="1584">IF(COUNTA(Y824:DP827)=0,0,AVERAGE(Y825:DP825))</f>
        <v>0</v>
      </c>
      <c r="U825" s="88">
        <f t="shared" ref="U825" si="1585">IF(COUNTA(Y824:DP827)=0,0,_xlfn.MINIFS(Y825:DP825,Y827:DP827,U827))</f>
        <v>0</v>
      </c>
      <c r="V825" s="89">
        <f t="array" ref="V825">IF(COUNTA(Y824:DP827)=0,0,IF(ISERROR(HLOOKUP(V827,Y827:DP827,1,FALSE)),0,INDEX(Y825:DP825,MATCH(V824&amp;V827,Y824:DP824&amp;Y827:DP827,0))))</f>
        <v>0</v>
      </c>
      <c r="W825" s="90">
        <f t="array" ref="W825">IF(COUNTA(Y824:DP827)=0,0,IF(ISERROR(HLOOKUP(W827,Y827:DP827,1,FALSE)),0,AVERAGEIF(Y827:DP827,$W827,Y825:DP825)))</f>
        <v>0</v>
      </c>
      <c r="X825" s="107"/>
    </row>
    <row r="826" spans="2:24" thickBot="1">
      <c r="B826" s="83"/>
      <c r="C826" s="84"/>
      <c r="D826" s="83"/>
      <c r="E826" s="83"/>
      <c r="F826" s="83"/>
      <c r="G826" s="83"/>
      <c r="H826" s="83"/>
      <c r="I826" s="83"/>
      <c r="J826" s="83"/>
      <c r="K826" s="83"/>
      <c r="L826" s="83"/>
      <c r="M826" s="83"/>
      <c r="N826" s="83"/>
      <c r="O826" s="83"/>
      <c r="P826" s="84"/>
      <c r="Q826" s="217"/>
      <c r="R826" s="91">
        <f t="shared" ref="R826" si="1586">IF(COUNTA(Y824:DP827)=0,0,HLOOKUP(R825,Y825:DP827,2,FALSE))</f>
        <v>0</v>
      </c>
      <c r="S826" s="92">
        <f t="shared" ref="S826" si="1587">IF(COUNTA(Y824:DP827)=0,0,HLOOKUP(S824,Y824:DP827,3,FALSE))</f>
        <v>0</v>
      </c>
      <c r="T826" s="93"/>
      <c r="U826" s="94">
        <f t="array" ref="U826">IF(COUNTA(Y824:DP827)=0,0,IF(ISERROR(HLOOKUP(U827,Y827:DP827,1,FALSE)),0,INDEX(Y826:DP826,MATCH(U825&amp;U827,Y825:DP825&amp;Y827:DP827,0))))</f>
        <v>0</v>
      </c>
      <c r="V826" s="94">
        <f t="array" ref="V826">IF(COUNTA(Y824:DP827)=0,0,IF(ISERROR(HLOOKUP(V827,Y827:DP827,1,FALSE)),0,INDEX(Y826:DP826,MATCH(V825&amp;V827,Y825:DP825&amp;Y827:DP827,0))))</f>
        <v>0</v>
      </c>
      <c r="W826" s="95"/>
      <c r="X826" s="108"/>
    </row>
    <row r="827" spans="2:24" ht="13.9" thickBot="1">
      <c r="B827" s="96"/>
      <c r="C827" s="97"/>
      <c r="D827" s="96"/>
      <c r="E827" s="96"/>
      <c r="F827" s="96"/>
      <c r="G827" s="96"/>
      <c r="H827" s="96"/>
      <c r="I827" s="96"/>
      <c r="J827" s="96"/>
      <c r="K827" s="96"/>
      <c r="L827" s="96"/>
      <c r="M827" s="96"/>
      <c r="N827" s="96"/>
      <c r="O827" s="96"/>
      <c r="P827" s="97"/>
      <c r="Q827" s="218"/>
      <c r="R827" s="98" t="str">
        <f t="shared" ref="R827" si="1588">IF(COUNTA(Y824:DP827)=0,"none",HLOOKUP(R825,Y825:DP827,3,FALSE))</f>
        <v>none</v>
      </c>
      <c r="S827" s="99" t="str">
        <f t="shared" ref="S827" si="1589">IF(COUNTA(Y824:DP827)=0,"none",HLOOKUP(S824,Y824:DP827,4,FALSE))</f>
        <v>none</v>
      </c>
      <c r="T827" s="100"/>
      <c r="U827" s="100" t="str">
        <f t="array" ref="U827">IF(COUNTA(Y824:DP827)=0,"none",IF($U$2="WAHR",$W$3,Abfrage!$F$4))</f>
        <v>none</v>
      </c>
      <c r="V827" s="100" t="str">
        <f t="array" ref="V827">IF(COUNTA(Y824:DP827)=0,"none",IF($U$2="WAHR",$W$3,Abfrage!$F$4))</f>
        <v>none</v>
      </c>
      <c r="W827" s="100" t="str">
        <f t="array" ref="W827">IF(COUNTA(Y824:DP827)=0,"none",IF($U$2="WAHR",$W$3,Abfrage!$F$4))</f>
        <v>none</v>
      </c>
      <c r="X827" s="109"/>
    </row>
    <row r="828" spans="2:24" thickBot="1">
      <c r="B828" s="75" t="s">
        <v>646</v>
      </c>
      <c r="C828" s="76">
        <v>1000103750</v>
      </c>
      <c r="D828" s="75" t="s">
        <v>95</v>
      </c>
      <c r="E828" s="75" t="s">
        <v>96</v>
      </c>
      <c r="F828" s="75" t="s">
        <v>97</v>
      </c>
      <c r="G828" s="75" t="s">
        <v>97</v>
      </c>
      <c r="H828" s="75" t="e">
        <v>#N/A</v>
      </c>
      <c r="I828" s="75" t="s">
        <v>79</v>
      </c>
      <c r="J828" s="75" t="s">
        <v>647</v>
      </c>
      <c r="K828" s="75" t="s">
        <v>306</v>
      </c>
      <c r="L828" s="75" t="s">
        <v>306</v>
      </c>
      <c r="M828" s="75" t="s">
        <v>313</v>
      </c>
      <c r="N828" s="75" t="s">
        <v>352</v>
      </c>
      <c r="O828" s="75" t="s">
        <v>309</v>
      </c>
      <c r="P828" s="76" t="s">
        <v>306</v>
      </c>
      <c r="Q828" s="216"/>
      <c r="R828" s="77" t="str">
        <f t="shared" ref="R828" si="1590">IF(COUNTA(Y828:DP831)=0,"01.01.1900",INDEX(Y828:DP828,MATCH(R829,Y829:DP829,0)))</f>
        <v>01.01.1900</v>
      </c>
      <c r="S828" s="78" t="str">
        <f t="shared" ref="S828" si="1591">IF(COUNTA(Y828:DP831)=0,"01.01.1900",MAX(Y828:DP828))</f>
        <v>01.01.1900</v>
      </c>
      <c r="T828" s="79"/>
      <c r="U828" s="80" t="str">
        <f t="array" ref="U828">IF(COUNTA(Y828:DP831)=0,"01.01.1900",IF(ISERROR(HLOOKUP(U831,Y831:DP831,1,FALSE)),"01.01.1900",INDEX(Y828:DP828,MATCH(U829&amp;U831,Y829:DP829&amp;Y831:DP831,0))))</f>
        <v>01.01.1900</v>
      </c>
      <c r="V828" s="81" t="str">
        <f t="shared" ref="V828" si="1592">IF(COUNTA(Y828:DP831)=0,"01.01.1900",_xlfn.MAXIFS(Y828:DP828,Y831:DP831,V831))</f>
        <v>01.01.1900</v>
      </c>
      <c r="W828" s="82"/>
      <c r="X828" s="106"/>
    </row>
    <row r="829" spans="2:24" thickBot="1">
      <c r="B829" s="83"/>
      <c r="C829" s="84"/>
      <c r="D829" s="83"/>
      <c r="E829" s="83"/>
      <c r="F829" s="83"/>
      <c r="G829" s="83"/>
      <c r="H829" s="83"/>
      <c r="I829" s="83"/>
      <c r="J829" s="83"/>
      <c r="K829" s="83"/>
      <c r="L829" s="83"/>
      <c r="M829" s="83"/>
      <c r="N829" s="83"/>
      <c r="O829" s="83"/>
      <c r="P829" s="84"/>
      <c r="Q829" s="217"/>
      <c r="R829" s="85">
        <f t="shared" ref="R829" si="1593">IF(COUNTA(Y828:DP831)=0,0,MIN(Y829:DP829))</f>
        <v>0</v>
      </c>
      <c r="S829" s="86">
        <f t="shared" ref="S829" si="1594">IF(COUNTA(Y828:DP831)=0,0,HLOOKUP(S828,Y828:DP831,2,FALSE))</f>
        <v>0</v>
      </c>
      <c r="T829" s="87">
        <f t="shared" ref="T829" si="1595">IF(COUNTA(Y828:DP831)=0,0,AVERAGE(Y829:DP829))</f>
        <v>0</v>
      </c>
      <c r="U829" s="88">
        <f t="shared" ref="U829" si="1596">IF(COUNTA(Y828:DP831)=0,0,_xlfn.MINIFS(Y829:DP829,Y831:DP831,U831))</f>
        <v>0</v>
      </c>
      <c r="V829" s="89">
        <f t="array" ref="V829">IF(COUNTA(Y828:DP831)=0,0,IF(ISERROR(HLOOKUP(V831,Y831:DP831,1,FALSE)),0,INDEX(Y829:DP829,MATCH(V828&amp;V831,Y828:DP828&amp;Y831:DP831,0))))</f>
        <v>0</v>
      </c>
      <c r="W829" s="90">
        <f t="array" ref="W829">IF(COUNTA(Y828:DP831)=0,0,IF(ISERROR(HLOOKUP(W831,Y831:DP831,1,FALSE)),0,AVERAGEIF(Y831:DP831,$W831,Y829:DP829)))</f>
        <v>0</v>
      </c>
      <c r="X829" s="107"/>
    </row>
    <row r="830" spans="2:24" thickBot="1">
      <c r="B830" s="83"/>
      <c r="C830" s="84"/>
      <c r="D830" s="83"/>
      <c r="E830" s="83"/>
      <c r="F830" s="83"/>
      <c r="G830" s="83"/>
      <c r="H830" s="83"/>
      <c r="I830" s="83"/>
      <c r="J830" s="83"/>
      <c r="K830" s="83"/>
      <c r="L830" s="83"/>
      <c r="M830" s="83"/>
      <c r="N830" s="83"/>
      <c r="O830" s="83"/>
      <c r="P830" s="84"/>
      <c r="Q830" s="217"/>
      <c r="R830" s="91">
        <f t="shared" ref="R830" si="1597">IF(COUNTA(Y828:DP831)=0,0,HLOOKUP(R829,Y829:DP831,2,FALSE))</f>
        <v>0</v>
      </c>
      <c r="S830" s="92">
        <f t="shared" ref="S830" si="1598">IF(COUNTA(Y828:DP831)=0,0,HLOOKUP(S828,Y828:DP831,3,FALSE))</f>
        <v>0</v>
      </c>
      <c r="T830" s="93"/>
      <c r="U830" s="94">
        <f t="array" ref="U830">IF(COUNTA(Y828:DP831)=0,0,IF(ISERROR(HLOOKUP(U831,Y831:DP831,1,FALSE)),0,INDEX(Y830:DP830,MATCH(U829&amp;U831,Y829:DP829&amp;Y831:DP831,0))))</f>
        <v>0</v>
      </c>
      <c r="V830" s="94">
        <f t="array" ref="V830">IF(COUNTA(Y828:DP831)=0,0,IF(ISERROR(HLOOKUP(V831,Y831:DP831,1,FALSE)),0,INDEX(Y830:DP830,MATCH(V829&amp;V831,Y829:DP829&amp;Y831:DP831,0))))</f>
        <v>0</v>
      </c>
      <c r="W830" s="95"/>
      <c r="X830" s="108"/>
    </row>
    <row r="831" spans="2:24" ht="13.9" thickBot="1">
      <c r="B831" s="96"/>
      <c r="C831" s="97"/>
      <c r="D831" s="96"/>
      <c r="E831" s="96"/>
      <c r="F831" s="96"/>
      <c r="G831" s="96"/>
      <c r="H831" s="96"/>
      <c r="I831" s="96"/>
      <c r="J831" s="96"/>
      <c r="K831" s="96"/>
      <c r="L831" s="96"/>
      <c r="M831" s="96"/>
      <c r="N831" s="96"/>
      <c r="O831" s="96"/>
      <c r="P831" s="97"/>
      <c r="Q831" s="218"/>
      <c r="R831" s="98" t="str">
        <f t="shared" ref="R831" si="1599">IF(COUNTA(Y828:DP831)=0,"none",HLOOKUP(R829,Y829:DP831,3,FALSE))</f>
        <v>none</v>
      </c>
      <c r="S831" s="99" t="str">
        <f t="shared" ref="S831" si="1600">IF(COUNTA(Y828:DP831)=0,"none",HLOOKUP(S828,Y828:DP831,4,FALSE))</f>
        <v>none</v>
      </c>
      <c r="T831" s="100"/>
      <c r="U831" s="100" t="str">
        <f t="array" ref="U831">IF(COUNTA(Y828:DP831)=0,"none",IF($U$2="WAHR",$W$3,Abfrage!$F$4))</f>
        <v>none</v>
      </c>
      <c r="V831" s="100" t="str">
        <f t="array" ref="V831">IF(COUNTA(Y828:DP831)=0,"none",IF($U$2="WAHR",$W$3,Abfrage!$F$4))</f>
        <v>none</v>
      </c>
      <c r="W831" s="100" t="str">
        <f t="array" ref="W831">IF(COUNTA(Y828:DP831)=0,"none",IF($U$2="WAHR",$W$3,Abfrage!$F$4))</f>
        <v>none</v>
      </c>
      <c r="X831" s="109"/>
    </row>
    <row r="832" spans="2:24" thickBot="1">
      <c r="B832" s="75" t="s">
        <v>648</v>
      </c>
      <c r="C832" s="76">
        <v>1000103751</v>
      </c>
      <c r="D832" s="75" t="s">
        <v>95</v>
      </c>
      <c r="E832" s="75" t="s">
        <v>175</v>
      </c>
      <c r="F832" s="75" t="s">
        <v>97</v>
      </c>
      <c r="G832" s="75" t="s">
        <v>97</v>
      </c>
      <c r="H832" s="75" t="e">
        <v>#N/A</v>
      </c>
      <c r="I832" s="75" t="s">
        <v>79</v>
      </c>
      <c r="J832" s="75" t="s">
        <v>649</v>
      </c>
      <c r="K832" s="75" t="s">
        <v>306</v>
      </c>
      <c r="L832" s="75" t="s">
        <v>306</v>
      </c>
      <c r="M832" s="75" t="s">
        <v>307</v>
      </c>
      <c r="N832" s="75" t="s">
        <v>352</v>
      </c>
      <c r="O832" s="75" t="s">
        <v>309</v>
      </c>
      <c r="P832" s="76" t="s">
        <v>306</v>
      </c>
      <c r="Q832" s="216"/>
      <c r="R832" s="77" t="str">
        <f t="shared" ref="R832" si="1601">IF(COUNTA(Y832:DP835)=0,"01.01.1900",INDEX(Y832:DP832,MATCH(R833,Y833:DP833,0)))</f>
        <v>01.01.1900</v>
      </c>
      <c r="S832" s="78" t="str">
        <f t="shared" ref="S832" si="1602">IF(COUNTA(Y832:DP835)=0,"01.01.1900",MAX(Y832:DP832))</f>
        <v>01.01.1900</v>
      </c>
      <c r="T832" s="79"/>
      <c r="U832" s="80" t="str">
        <f t="array" ref="U832">IF(COUNTA(Y832:DP835)=0,"01.01.1900",IF(ISERROR(HLOOKUP(U835,Y835:DP835,1,FALSE)),"01.01.1900",INDEX(Y832:DP832,MATCH(U833&amp;U835,Y833:DP833&amp;Y835:DP835,0))))</f>
        <v>01.01.1900</v>
      </c>
      <c r="V832" s="81" t="str">
        <f t="shared" ref="V832" si="1603">IF(COUNTA(Y832:DP835)=0,"01.01.1900",_xlfn.MAXIFS(Y832:DP832,Y835:DP835,V835))</f>
        <v>01.01.1900</v>
      </c>
      <c r="W832" s="82"/>
      <c r="X832" s="106"/>
    </row>
    <row r="833" spans="2:30" thickBot="1">
      <c r="B833" s="83"/>
      <c r="C833" s="84"/>
      <c r="D833" s="83"/>
      <c r="E833" s="83"/>
      <c r="F833" s="83"/>
      <c r="G833" s="83"/>
      <c r="H833" s="83"/>
      <c r="I833" s="83"/>
      <c r="J833" s="83"/>
      <c r="K833" s="83"/>
      <c r="L833" s="83"/>
      <c r="M833" s="83"/>
      <c r="N833" s="83"/>
      <c r="O833" s="83"/>
      <c r="P833" s="84"/>
      <c r="Q833" s="217"/>
      <c r="R833" s="85">
        <f t="shared" ref="R833" si="1604">IF(COUNTA(Y832:DP835)=0,0,MIN(Y833:DP833))</f>
        <v>0</v>
      </c>
      <c r="S833" s="86">
        <f t="shared" ref="S833" si="1605">IF(COUNTA(Y832:DP835)=0,0,HLOOKUP(S832,Y832:DP835,2,FALSE))</f>
        <v>0</v>
      </c>
      <c r="T833" s="87">
        <f t="shared" ref="T833" si="1606">IF(COUNTA(Y832:DP835)=0,0,AVERAGE(Y833:DP833))</f>
        <v>0</v>
      </c>
      <c r="U833" s="88">
        <f t="shared" ref="U833" si="1607">IF(COUNTA(Y832:DP835)=0,0,_xlfn.MINIFS(Y833:DP833,Y835:DP835,U835))</f>
        <v>0</v>
      </c>
      <c r="V833" s="89">
        <f t="array" ref="V833">IF(COUNTA(Y832:DP835)=0,0,IF(ISERROR(HLOOKUP(V835,Y835:DP835,1,FALSE)),0,INDEX(Y833:DP833,MATCH(V832&amp;V835,Y832:DP832&amp;Y835:DP835,0))))</f>
        <v>0</v>
      </c>
      <c r="W833" s="90">
        <f t="array" ref="W833">IF(COUNTA(Y832:DP835)=0,0,IF(ISERROR(HLOOKUP(W835,Y835:DP835,1,FALSE)),0,AVERAGEIF(Y835:DP835,$W835,Y833:DP833)))</f>
        <v>0</v>
      </c>
      <c r="X833" s="107"/>
    </row>
    <row r="834" spans="2:30" thickBot="1">
      <c r="B834" s="83"/>
      <c r="C834" s="84"/>
      <c r="D834" s="83"/>
      <c r="E834" s="83"/>
      <c r="F834" s="83"/>
      <c r="G834" s="83"/>
      <c r="H834" s="83"/>
      <c r="I834" s="83"/>
      <c r="J834" s="83"/>
      <c r="K834" s="83"/>
      <c r="L834" s="83"/>
      <c r="M834" s="83"/>
      <c r="N834" s="83"/>
      <c r="O834" s="83"/>
      <c r="P834" s="84"/>
      <c r="Q834" s="217"/>
      <c r="R834" s="91">
        <f t="shared" ref="R834" si="1608">IF(COUNTA(Y832:DP835)=0,0,HLOOKUP(R833,Y833:DP835,2,FALSE))</f>
        <v>0</v>
      </c>
      <c r="S834" s="92">
        <f t="shared" ref="S834" si="1609">IF(COUNTA(Y832:DP835)=0,0,HLOOKUP(S832,Y832:DP835,3,FALSE))</f>
        <v>0</v>
      </c>
      <c r="T834" s="93"/>
      <c r="U834" s="94">
        <f t="array" ref="U834">IF(COUNTA(Y832:DP835)=0,0,IF(ISERROR(HLOOKUP(U835,Y835:DP835,1,FALSE)),0,INDEX(Y834:DP834,MATCH(U833&amp;U835,Y833:DP833&amp;Y835:DP835,0))))</f>
        <v>0</v>
      </c>
      <c r="V834" s="94">
        <f t="array" ref="V834">IF(COUNTA(Y832:DP835)=0,0,IF(ISERROR(HLOOKUP(V835,Y835:DP835,1,FALSE)),0,INDEX(Y834:DP834,MATCH(V833&amp;V835,Y833:DP833&amp;Y835:DP835,0))))</f>
        <v>0</v>
      </c>
      <c r="W834" s="95"/>
      <c r="X834" s="108"/>
    </row>
    <row r="835" spans="2:30" ht="13.9" thickBot="1">
      <c r="B835" s="96"/>
      <c r="C835" s="97"/>
      <c r="D835" s="96"/>
      <c r="E835" s="96"/>
      <c r="F835" s="96"/>
      <c r="G835" s="96"/>
      <c r="H835" s="96"/>
      <c r="I835" s="96"/>
      <c r="J835" s="96"/>
      <c r="K835" s="96"/>
      <c r="L835" s="96"/>
      <c r="M835" s="96"/>
      <c r="N835" s="96"/>
      <c r="O835" s="96"/>
      <c r="P835" s="97"/>
      <c r="Q835" s="218"/>
      <c r="R835" s="98" t="str">
        <f t="shared" ref="R835" si="1610">IF(COUNTA(Y832:DP835)=0,"none",HLOOKUP(R833,Y833:DP835,3,FALSE))</f>
        <v>none</v>
      </c>
      <c r="S835" s="99" t="str">
        <f t="shared" ref="S835" si="1611">IF(COUNTA(Y832:DP835)=0,"none",HLOOKUP(S832,Y832:DP835,4,FALSE))</f>
        <v>none</v>
      </c>
      <c r="T835" s="100"/>
      <c r="U835" s="100" t="str">
        <f t="array" ref="U835">IF(COUNTA(Y832:DP835)=0,"none",IF($U$2="WAHR",$W$3,Abfrage!$F$4))</f>
        <v>none</v>
      </c>
      <c r="V835" s="100" t="str">
        <f t="array" ref="V835">IF(COUNTA(Y832:DP835)=0,"none",IF($U$2="WAHR",$W$3,Abfrage!$F$4))</f>
        <v>none</v>
      </c>
      <c r="W835" s="100" t="str">
        <f t="array" ref="W835">IF(COUNTA(Y832:DP835)=0,"none",IF($U$2="WAHR",$W$3,Abfrage!$F$4))</f>
        <v>none</v>
      </c>
      <c r="X835" s="109"/>
    </row>
    <row r="836" spans="2:30" thickBot="1">
      <c r="B836" s="75" t="s">
        <v>650</v>
      </c>
      <c r="C836" s="76">
        <v>1000103753</v>
      </c>
      <c r="D836" s="75" t="s">
        <v>95</v>
      </c>
      <c r="E836" s="75" t="s">
        <v>148</v>
      </c>
      <c r="F836" s="75" t="s">
        <v>96</v>
      </c>
      <c r="G836" s="75" t="s">
        <v>96</v>
      </c>
      <c r="H836" s="75" t="s">
        <v>50</v>
      </c>
      <c r="I836" s="75" t="s">
        <v>51</v>
      </c>
      <c r="J836" s="75" t="s">
        <v>651</v>
      </c>
      <c r="K836" s="75" t="s">
        <v>331</v>
      </c>
      <c r="L836" s="75" t="s">
        <v>652</v>
      </c>
      <c r="M836" s="75" t="s">
        <v>313</v>
      </c>
      <c r="N836" s="75" t="s">
        <v>306</v>
      </c>
      <c r="O836" s="75" t="s">
        <v>306</v>
      </c>
      <c r="P836" s="76" t="s">
        <v>306</v>
      </c>
      <c r="Q836" s="216"/>
      <c r="R836" s="77">
        <f t="shared" ref="R836" si="1612">IF(COUNTA(Y836:DP839)=0,"01.01.1900",INDEX(Y836:DP836,MATCH(R837,Y837:DP837,0)))</f>
        <v>45671</v>
      </c>
      <c r="S836" s="78">
        <f t="shared" ref="S836" si="1613">IF(COUNTA(Y836:DP839)=0,"01.01.1900",MAX(Y836:DP836))</f>
        <v>45671</v>
      </c>
      <c r="T836" s="79"/>
      <c r="U836" s="80" t="str">
        <f t="array" ref="U836">IF(COUNTA(Y836:DP839)=0,"01.01.1900",IF(ISERROR(HLOOKUP(U839,Y839:DP839,1,FALSE)),"01.01.1900",INDEX(Y836:DP836,MATCH(U837&amp;U839,Y837:DP837&amp;Y839:DP839,0))))</f>
        <v>01.01.1900</v>
      </c>
      <c r="V836" s="81">
        <f t="shared" ref="V836" si="1614">IF(COUNTA(Y836:DP839)=0,"01.01.1900",_xlfn.MAXIFS(Y836:DP836,Y839:DP839,V839))</f>
        <v>0</v>
      </c>
      <c r="W836" s="82"/>
      <c r="X836" s="106"/>
      <c r="Y836" s="141">
        <v>44970</v>
      </c>
      <c r="Z836" s="141">
        <v>44970</v>
      </c>
      <c r="AA836" s="141">
        <v>45671</v>
      </c>
    </row>
    <row r="837" spans="2:30" thickBot="1">
      <c r="B837" s="83"/>
      <c r="C837" s="84"/>
      <c r="D837" s="83"/>
      <c r="E837" s="83"/>
      <c r="F837" s="83"/>
      <c r="G837" s="83"/>
      <c r="H837" s="83"/>
      <c r="I837" s="83"/>
      <c r="J837" s="83"/>
      <c r="K837" s="83"/>
      <c r="L837" s="83"/>
      <c r="M837" s="83"/>
      <c r="N837" s="83"/>
      <c r="O837" s="83"/>
      <c r="P837" s="84"/>
      <c r="Q837" s="217"/>
      <c r="R837" s="85">
        <f t="shared" ref="R837" si="1615">IF(COUNTA(Y836:DP839)=0,0,MIN(Y837:DP837))</f>
        <v>6.9389999999999993E-2</v>
      </c>
      <c r="S837" s="86">
        <f t="shared" ref="S837" si="1616">IF(COUNTA(Y836:DP839)=0,0,HLOOKUP(S836,Y836:DP839,2,FALSE))</f>
        <v>6.9389999999999993E-2</v>
      </c>
      <c r="T837" s="87">
        <f t="shared" ref="T837" si="1617">IF(COUNTA(Y836:DP839)=0,0,AVERAGE(Y837:DP837))</f>
        <v>0.11179666666666667</v>
      </c>
      <c r="U837" s="88">
        <f t="shared" ref="U837" si="1618">IF(COUNTA(Y836:DP839)=0,0,_xlfn.MINIFS(Y837:DP837,Y839:DP839,U839))</f>
        <v>0</v>
      </c>
      <c r="V837" s="89">
        <f t="array" ref="V837">IF(COUNTA(Y836:DP839)=0,0,IF(ISERROR(HLOOKUP(V839,Y839:DP839,1,FALSE)),0,INDEX(Y837:DP837,MATCH(V836&amp;V839,Y836:DP836&amp;Y839:DP839,0))))</f>
        <v>0</v>
      </c>
      <c r="W837" s="90">
        <f t="array" ref="W837">IF(COUNTA(Y836:DP839)=0,0,IF(ISERROR(HLOOKUP(W839,Y839:DP839,1,FALSE)),0,AVERAGEIF(Y839:DP839,$W839,Y837:DP837)))</f>
        <v>0</v>
      </c>
      <c r="X837" s="107"/>
      <c r="Y837" s="142">
        <v>0.13300000000000001</v>
      </c>
      <c r="Z837" s="142">
        <v>0.13300000000000001</v>
      </c>
      <c r="AA837" s="142">
        <v>6.9389999999999993E-2</v>
      </c>
    </row>
    <row r="838" spans="2:30" thickBot="1">
      <c r="B838" s="83"/>
      <c r="C838" s="84"/>
      <c r="D838" s="83"/>
      <c r="E838" s="83"/>
      <c r="F838" s="83"/>
      <c r="G838" s="83"/>
      <c r="H838" s="83"/>
      <c r="I838" s="83"/>
      <c r="J838" s="83"/>
      <c r="K838" s="83"/>
      <c r="L838" s="83"/>
      <c r="M838" s="83"/>
      <c r="N838" s="83"/>
      <c r="O838" s="83"/>
      <c r="P838" s="84"/>
      <c r="Q838" s="217"/>
      <c r="R838" s="91">
        <f t="shared" ref="R838" si="1619">IF(COUNTA(Y836:DP839)=0,0,HLOOKUP(R837,Y837:DP839,2,FALSE))</f>
        <v>0</v>
      </c>
      <c r="S838" s="92">
        <f t="shared" ref="S838" si="1620">IF(COUNTA(Y836:DP839)=0,0,HLOOKUP(S836,Y836:DP839,3,FALSE))</f>
        <v>0</v>
      </c>
      <c r="T838" s="93"/>
      <c r="U838" s="94">
        <f t="array" ref="U838">IF(COUNTA(Y836:DP839)=0,0,IF(ISERROR(HLOOKUP(U839,Y839:DP839,1,FALSE)),0,INDEX(Y838:DP838,MATCH(U837&amp;U839,Y837:DP837&amp;Y839:DP839,0))))</f>
        <v>0</v>
      </c>
      <c r="V838" s="94">
        <f t="array" ref="V838">IF(COUNTA(Y836:DP839)=0,0,IF(ISERROR(HLOOKUP(V839,Y839:DP839,1,FALSE)),0,INDEX(Y838:DP838,MATCH(V837&amp;V839,Y837:DP837&amp;Y839:DP839,0))))</f>
        <v>0</v>
      </c>
      <c r="W838" s="95"/>
      <c r="X838" s="108"/>
      <c r="Y838" s="143">
        <v>1000</v>
      </c>
      <c r="Z838" s="143">
        <v>1000</v>
      </c>
      <c r="AA838" s="143">
        <v>0</v>
      </c>
    </row>
    <row r="839" spans="2:30" ht="13.9" thickBot="1">
      <c r="B839" s="96"/>
      <c r="C839" s="97"/>
      <c r="D839" s="96"/>
      <c r="E839" s="96"/>
      <c r="F839" s="96"/>
      <c r="G839" s="96"/>
      <c r="H839" s="96"/>
      <c r="I839" s="96"/>
      <c r="J839" s="96"/>
      <c r="K839" s="96"/>
      <c r="L839" s="96"/>
      <c r="M839" s="96"/>
      <c r="N839" s="96"/>
      <c r="O839" s="96"/>
      <c r="P839" s="97"/>
      <c r="Q839" s="218"/>
      <c r="R839" s="98" t="str">
        <f t="shared" ref="R839" si="1621">IF(COUNTA(Y836:DP839)=0,"none",HLOOKUP(R837,Y837:DP839,3,FALSE))</f>
        <v>ECI</v>
      </c>
      <c r="S839" s="99" t="str">
        <f t="shared" ref="S839" si="1622">IF(COUNTA(Y836:DP839)=0,"none",HLOOKUP(S836,Y836:DP839,4,FALSE))</f>
        <v>ECI</v>
      </c>
      <c r="T839" s="100"/>
      <c r="U839" s="100">
        <f t="array" ref="U839">IF(COUNTA(Y836:DP839)=0,"none",IF($U$2="WAHR",$W$3,Abfrage!$F$4))</f>
        <v>0</v>
      </c>
      <c r="V839" s="100">
        <f t="array" ref="V839">IF(COUNTA(Y836:DP839)=0,"none",IF($U$2="WAHR",$W$3,Abfrage!$F$4))</f>
        <v>0</v>
      </c>
      <c r="W839" s="100">
        <f t="array" ref="W839">IF(COUNTA(Y836:DP839)=0,"none",IF($U$2="WAHR",$W$3,Abfrage!$F$4))</f>
        <v>0</v>
      </c>
      <c r="X839" s="109"/>
      <c r="Y839" s="144" t="s">
        <v>43</v>
      </c>
      <c r="Z839" s="144" t="s">
        <v>43</v>
      </c>
      <c r="AA839" s="144" t="s">
        <v>101</v>
      </c>
    </row>
    <row r="840" spans="2:30" thickBot="1">
      <c r="B840" s="75" t="s">
        <v>653</v>
      </c>
      <c r="C840" s="76">
        <v>1000104284</v>
      </c>
      <c r="D840" s="75" t="s">
        <v>95</v>
      </c>
      <c r="E840" s="75" t="s">
        <v>175</v>
      </c>
      <c r="F840" s="75" t="s">
        <v>97</v>
      </c>
      <c r="G840" s="75" t="s">
        <v>97</v>
      </c>
      <c r="H840" s="75" t="s">
        <v>44</v>
      </c>
      <c r="I840" s="75" t="s">
        <v>41</v>
      </c>
      <c r="J840" s="75" t="s">
        <v>654</v>
      </c>
      <c r="K840" s="75" t="s">
        <v>306</v>
      </c>
      <c r="L840" s="75" t="s">
        <v>306</v>
      </c>
      <c r="M840" s="75" t="s">
        <v>307</v>
      </c>
      <c r="N840" s="75" t="s">
        <v>393</v>
      </c>
      <c r="O840" s="75" t="s">
        <v>315</v>
      </c>
      <c r="P840" s="76" t="s">
        <v>306</v>
      </c>
      <c r="Q840" s="216"/>
      <c r="R840" s="77">
        <f t="shared" ref="R840" si="1623">IF(COUNTA(Y840:DP843)=0,"01.01.1900",INDEX(Y840:DP840,MATCH(R841,Y841:DP841,0)))</f>
        <v>44958</v>
      </c>
      <c r="S840" s="78">
        <f t="shared" ref="S840" si="1624">IF(COUNTA(Y840:DP843)=0,"01.01.1900",MAX(Y840:DP840))</f>
        <v>44958</v>
      </c>
      <c r="T840" s="79"/>
      <c r="U840" s="80" t="str">
        <f t="array" ref="U840">IF(COUNTA(Y840:DP843)=0,"01.01.1900",IF(ISERROR(HLOOKUP(U843,Y843:DP843,1,FALSE)),"01.01.1900",INDEX(Y840:DP840,MATCH(U841&amp;U843,Y841:DP841&amp;Y843:DP843,0))))</f>
        <v>01.01.1900</v>
      </c>
      <c r="V840" s="81">
        <f t="shared" ref="V840" si="1625">IF(COUNTA(Y840:DP843)=0,"01.01.1900",_xlfn.MAXIFS(Y840:DP840,Y843:DP843,V843))</f>
        <v>0</v>
      </c>
      <c r="W840" s="82"/>
      <c r="X840" s="106"/>
      <c r="Y840" s="141">
        <v>44958</v>
      </c>
      <c r="Z840" s="141">
        <v>44958</v>
      </c>
    </row>
    <row r="841" spans="2:30" thickBot="1">
      <c r="B841" s="83"/>
      <c r="C841" s="84"/>
      <c r="D841" s="83"/>
      <c r="E841" s="83"/>
      <c r="F841" s="83"/>
      <c r="G841" s="83"/>
      <c r="H841" s="83"/>
      <c r="I841" s="83"/>
      <c r="J841" s="83"/>
      <c r="K841" s="83"/>
      <c r="L841" s="83"/>
      <c r="M841" s="83"/>
      <c r="N841" s="83"/>
      <c r="O841" s="83"/>
      <c r="P841" s="84"/>
      <c r="Q841" s="217"/>
      <c r="R841" s="85">
        <f t="shared" ref="R841" si="1626">IF(COUNTA(Y840:DP843)=0,0,MIN(Y841:DP841))</f>
        <v>0.46200000000000002</v>
      </c>
      <c r="S841" s="86">
        <f t="shared" ref="S841" si="1627">IF(COUNTA(Y840:DP843)=0,0,HLOOKUP(S840,Y840:DP843,2,FALSE))</f>
        <v>0.46200000000000002</v>
      </c>
      <c r="T841" s="87">
        <f t="shared" ref="T841" si="1628">IF(COUNTA(Y840:DP843)=0,0,AVERAGE(Y841:DP841))</f>
        <v>0.46200000000000002</v>
      </c>
      <c r="U841" s="88">
        <f t="shared" ref="U841" si="1629">IF(COUNTA(Y840:DP843)=0,0,_xlfn.MINIFS(Y841:DP841,Y843:DP843,U843))</f>
        <v>0</v>
      </c>
      <c r="V841" s="89">
        <f t="array" ref="V841">IF(COUNTA(Y840:DP843)=0,0,IF(ISERROR(HLOOKUP(V843,Y843:DP843,1,FALSE)),0,INDEX(Y841:DP841,MATCH(V840&amp;V843,Y840:DP840&amp;Y843:DP843,0))))</f>
        <v>0</v>
      </c>
      <c r="W841" s="90">
        <f t="array" ref="W841">IF(COUNTA(Y840:DP843)=0,0,IF(ISERROR(HLOOKUP(W843,Y843:DP843,1,FALSE)),0,AVERAGEIF(Y843:DP843,$W843,Y841:DP841)))</f>
        <v>0</v>
      </c>
      <c r="X841" s="107"/>
      <c r="Y841" s="142">
        <v>0.46200000000000002</v>
      </c>
      <c r="Z841" s="142">
        <v>0.46200000000000002</v>
      </c>
    </row>
    <row r="842" spans="2:30" thickBot="1">
      <c r="B842" s="83"/>
      <c r="C842" s="84"/>
      <c r="D842" s="83"/>
      <c r="E842" s="83"/>
      <c r="F842" s="83"/>
      <c r="G842" s="83"/>
      <c r="H842" s="83"/>
      <c r="I842" s="83"/>
      <c r="J842" s="83"/>
      <c r="K842" s="83"/>
      <c r="L842" s="83"/>
      <c r="M842" s="83"/>
      <c r="N842" s="83"/>
      <c r="O842" s="83"/>
      <c r="P842" s="84"/>
      <c r="Q842" s="217"/>
      <c r="R842" s="91">
        <f t="shared" ref="R842" si="1630">IF(COUNTA(Y840:DP843)=0,0,HLOOKUP(R841,Y841:DP843,2,FALSE))</f>
        <v>1000</v>
      </c>
      <c r="S842" s="92">
        <f t="shared" ref="S842" si="1631">IF(COUNTA(Y840:DP843)=0,0,HLOOKUP(S840,Y840:DP843,3,FALSE))</f>
        <v>1000</v>
      </c>
      <c r="T842" s="93"/>
      <c r="U842" s="94">
        <f t="array" ref="U842">IF(COUNTA(Y840:DP843)=0,0,IF(ISERROR(HLOOKUP(U843,Y843:DP843,1,FALSE)),0,INDEX(Y842:DP842,MATCH(U841&amp;U843,Y841:DP841&amp;Y843:DP843,0))))</f>
        <v>0</v>
      </c>
      <c r="V842" s="94">
        <f t="array" ref="V842">IF(COUNTA(Y840:DP843)=0,0,IF(ISERROR(HLOOKUP(V843,Y843:DP843,1,FALSE)),0,INDEX(Y842:DP842,MATCH(V841&amp;V843,Y841:DP841&amp;Y843:DP843,0))))</f>
        <v>0</v>
      </c>
      <c r="W842" s="95"/>
      <c r="X842" s="108"/>
      <c r="Y842" s="143">
        <v>1000</v>
      </c>
      <c r="Z842" s="143">
        <v>1000</v>
      </c>
    </row>
    <row r="843" spans="2:30" ht="13.9" thickBot="1">
      <c r="B843" s="96"/>
      <c r="C843" s="97"/>
      <c r="D843" s="96"/>
      <c r="E843" s="96"/>
      <c r="F843" s="96"/>
      <c r="G843" s="96"/>
      <c r="H843" s="96"/>
      <c r="I843" s="96"/>
      <c r="J843" s="96"/>
      <c r="K843" s="96"/>
      <c r="L843" s="96"/>
      <c r="M843" s="96"/>
      <c r="N843" s="96"/>
      <c r="O843" s="96"/>
      <c r="P843" s="97"/>
      <c r="Q843" s="218"/>
      <c r="R843" s="98" t="str">
        <f t="shared" ref="R843" si="1632">IF(COUNTA(Y840:DP843)=0,"none",HLOOKUP(R841,Y841:DP843,3,FALSE))</f>
        <v>www (-30%)</v>
      </c>
      <c r="S843" s="99" t="str">
        <f t="shared" ref="S843" si="1633">IF(COUNTA(Y840:DP843)=0,"none",HLOOKUP(S840,Y840:DP843,4,FALSE))</f>
        <v>www (-30%)</v>
      </c>
      <c r="T843" s="100"/>
      <c r="U843" s="100">
        <f t="array" ref="U843">IF(COUNTA(Y840:DP843)=0,"none",IF($U$2="WAHR",$W$3,Abfrage!$F$4))</f>
        <v>0</v>
      </c>
      <c r="V843" s="100">
        <f t="array" ref="V843">IF(COUNTA(Y840:DP843)=0,"none",IF($U$2="WAHR",$W$3,Abfrage!$F$4))</f>
        <v>0</v>
      </c>
      <c r="W843" s="100">
        <f t="array" ref="W843">IF(COUNTA(Y840:DP843)=0,"none",IF($U$2="WAHR",$W$3,Abfrage!$F$4))</f>
        <v>0</v>
      </c>
      <c r="X843" s="109"/>
      <c r="Y843" s="144" t="s">
        <v>43</v>
      </c>
      <c r="Z843" s="144" t="s">
        <v>43</v>
      </c>
    </row>
    <row r="844" spans="2:30" thickBot="1">
      <c r="B844" s="75" t="s">
        <v>655</v>
      </c>
      <c r="C844" s="76">
        <v>1000104285</v>
      </c>
      <c r="D844" s="75" t="s">
        <v>95</v>
      </c>
      <c r="E844" s="75" t="s">
        <v>175</v>
      </c>
      <c r="F844" s="75" t="s">
        <v>103</v>
      </c>
      <c r="G844" s="75" t="s">
        <v>656</v>
      </c>
      <c r="H844" s="75" t="e">
        <v>#N/A</v>
      </c>
      <c r="I844" s="75" t="s">
        <v>41</v>
      </c>
      <c r="J844" s="75" t="s">
        <v>657</v>
      </c>
      <c r="K844" s="75" t="s">
        <v>306</v>
      </c>
      <c r="L844" s="75" t="s">
        <v>306</v>
      </c>
      <c r="M844" s="75" t="s">
        <v>307</v>
      </c>
      <c r="N844" s="75" t="s">
        <v>393</v>
      </c>
      <c r="O844" s="75" t="s">
        <v>306</v>
      </c>
      <c r="P844" s="76" t="s">
        <v>306</v>
      </c>
      <c r="Q844" s="216"/>
      <c r="R844" s="77" t="str">
        <f t="shared" ref="R844" si="1634">IF(COUNTA(Y844:DP847)=0,"01.01.1900",INDEX(Y844:DP844,MATCH(R845,Y845:DP845,0)))</f>
        <v>01.01.1900</v>
      </c>
      <c r="S844" s="78" t="str">
        <f t="shared" ref="S844" si="1635">IF(COUNTA(Y844:DP847)=0,"01.01.1900",MAX(Y844:DP844))</f>
        <v>01.01.1900</v>
      </c>
      <c r="T844" s="79"/>
      <c r="U844" s="80" t="str">
        <f t="array" ref="U844">IF(COUNTA(Y844:DP847)=0,"01.01.1900",IF(ISERROR(HLOOKUP(U847,Y847:DP847,1,FALSE)),"01.01.1900",INDEX(Y844:DP844,MATCH(U845&amp;U847,Y845:DP845&amp;Y847:DP847,0))))</f>
        <v>01.01.1900</v>
      </c>
      <c r="V844" s="81" t="str">
        <f t="shared" ref="V844" si="1636">IF(COUNTA(Y844:DP847)=0,"01.01.1900",_xlfn.MAXIFS(Y844:DP844,Y847:DP847,V847))</f>
        <v>01.01.1900</v>
      </c>
      <c r="W844" s="82"/>
      <c r="X844" s="106"/>
    </row>
    <row r="845" spans="2:30" thickBot="1">
      <c r="B845" s="83"/>
      <c r="C845" s="84"/>
      <c r="D845" s="83"/>
      <c r="E845" s="83"/>
      <c r="F845" s="83"/>
      <c r="G845" s="83"/>
      <c r="H845" s="83"/>
      <c r="I845" s="83"/>
      <c r="J845" s="83"/>
      <c r="K845" s="83"/>
      <c r="L845" s="83"/>
      <c r="M845" s="83"/>
      <c r="N845" s="83"/>
      <c r="O845" s="83"/>
      <c r="P845" s="84"/>
      <c r="Q845" s="217"/>
      <c r="R845" s="85">
        <f t="shared" ref="R845" si="1637">IF(COUNTA(Y844:DP847)=0,0,MIN(Y845:DP845))</f>
        <v>0</v>
      </c>
      <c r="S845" s="86">
        <f t="shared" ref="S845" si="1638">IF(COUNTA(Y844:DP847)=0,0,HLOOKUP(S844,Y844:DP847,2,FALSE))</f>
        <v>0</v>
      </c>
      <c r="T845" s="87">
        <f t="shared" ref="T845" si="1639">IF(COUNTA(Y844:DP847)=0,0,AVERAGE(Y845:DP845))</f>
        <v>0</v>
      </c>
      <c r="U845" s="88">
        <f t="shared" ref="U845" si="1640">IF(COUNTA(Y844:DP847)=0,0,_xlfn.MINIFS(Y845:DP845,Y847:DP847,U847))</f>
        <v>0</v>
      </c>
      <c r="V845" s="89">
        <f t="array" ref="V845">IF(COUNTA(Y844:DP847)=0,0,IF(ISERROR(HLOOKUP(V847,Y847:DP847,1,FALSE)),0,INDEX(Y845:DP845,MATCH(V844&amp;V847,Y844:DP844&amp;Y847:DP847,0))))</f>
        <v>0</v>
      </c>
      <c r="W845" s="90">
        <f t="array" ref="W845">IF(COUNTA(Y844:DP847)=0,0,IF(ISERROR(HLOOKUP(W847,Y847:DP847,1,FALSE)),0,AVERAGEIF(Y847:DP847,$W847,Y845:DP845)))</f>
        <v>0</v>
      </c>
      <c r="X845" s="107"/>
    </row>
    <row r="846" spans="2:30" thickBot="1">
      <c r="B846" s="83"/>
      <c r="C846" s="84"/>
      <c r="D846" s="83"/>
      <c r="E846" s="83"/>
      <c r="F846" s="83"/>
      <c r="G846" s="83"/>
      <c r="H846" s="83"/>
      <c r="I846" s="83"/>
      <c r="J846" s="83"/>
      <c r="K846" s="83"/>
      <c r="L846" s="83"/>
      <c r="M846" s="83"/>
      <c r="N846" s="83"/>
      <c r="O846" s="83"/>
      <c r="P846" s="84"/>
      <c r="Q846" s="217"/>
      <c r="R846" s="91">
        <f t="shared" ref="R846" si="1641">IF(COUNTA(Y844:DP847)=0,0,HLOOKUP(R845,Y845:DP847,2,FALSE))</f>
        <v>0</v>
      </c>
      <c r="S846" s="92">
        <f t="shared" ref="S846" si="1642">IF(COUNTA(Y844:DP847)=0,0,HLOOKUP(S844,Y844:DP847,3,FALSE))</f>
        <v>0</v>
      </c>
      <c r="T846" s="93"/>
      <c r="U846" s="94">
        <f t="array" ref="U846">IF(COUNTA(Y844:DP847)=0,0,IF(ISERROR(HLOOKUP(U847,Y847:DP847,1,FALSE)),0,INDEX(Y846:DP846,MATCH(U845&amp;U847,Y845:DP845&amp;Y847:DP847,0))))</f>
        <v>0</v>
      </c>
      <c r="V846" s="94">
        <f t="array" ref="V846">IF(COUNTA(Y844:DP847)=0,0,IF(ISERROR(HLOOKUP(V847,Y847:DP847,1,FALSE)),0,INDEX(Y846:DP846,MATCH(V845&amp;V847,Y845:DP845&amp;Y847:DP847,0))))</f>
        <v>0</v>
      </c>
      <c r="W846" s="95"/>
      <c r="X846" s="108"/>
    </row>
    <row r="847" spans="2:30" ht="13.9" thickBot="1">
      <c r="B847" s="96"/>
      <c r="C847" s="97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96"/>
      <c r="P847" s="97"/>
      <c r="Q847" s="218"/>
      <c r="R847" s="98" t="str">
        <f t="shared" ref="R847" si="1643">IF(COUNTA(Y844:DP847)=0,"none",HLOOKUP(R845,Y845:DP847,3,FALSE))</f>
        <v>none</v>
      </c>
      <c r="S847" s="99" t="str">
        <f t="shared" ref="S847" si="1644">IF(COUNTA(Y844:DP847)=0,"none",HLOOKUP(S844,Y844:DP847,4,FALSE))</f>
        <v>none</v>
      </c>
      <c r="T847" s="100"/>
      <c r="U847" s="100" t="str">
        <f t="array" ref="U847">IF(COUNTA(Y844:DP847)=0,"none",IF($U$2="WAHR",$W$3,Abfrage!$F$4))</f>
        <v>none</v>
      </c>
      <c r="V847" s="100" t="str">
        <f t="array" ref="V847">IF(COUNTA(Y844:DP847)=0,"none",IF($U$2="WAHR",$W$3,Abfrage!$F$4))</f>
        <v>none</v>
      </c>
      <c r="W847" s="100" t="str">
        <f t="array" ref="W847">IF(COUNTA(Y844:DP847)=0,"none",IF($U$2="WAHR",$W$3,Abfrage!$F$4))</f>
        <v>none</v>
      </c>
      <c r="X847" s="109"/>
    </row>
    <row r="848" spans="2:30" thickBot="1">
      <c r="B848" s="75" t="s">
        <v>658</v>
      </c>
      <c r="C848" s="76">
        <v>1000104286</v>
      </c>
      <c r="D848" s="75" t="s">
        <v>95</v>
      </c>
      <c r="E848" s="75" t="s">
        <v>96</v>
      </c>
      <c r="F848" s="75" t="s">
        <v>97</v>
      </c>
      <c r="G848" s="75" t="s">
        <v>97</v>
      </c>
      <c r="H848" s="75" t="s">
        <v>44</v>
      </c>
      <c r="I848" s="75" t="s">
        <v>41</v>
      </c>
      <c r="J848" s="75" t="s">
        <v>659</v>
      </c>
      <c r="K848" s="75" t="s">
        <v>306</v>
      </c>
      <c r="L848" s="75" t="s">
        <v>306</v>
      </c>
      <c r="M848" s="75" t="s">
        <v>313</v>
      </c>
      <c r="N848" s="75" t="s">
        <v>393</v>
      </c>
      <c r="O848" s="75" t="s">
        <v>315</v>
      </c>
      <c r="P848" s="76" t="s">
        <v>306</v>
      </c>
      <c r="Q848" s="216"/>
      <c r="R848" s="77">
        <f t="shared" ref="R848" si="1645">IF(COUNTA(Y848:DP851)=0,"01.01.1900",INDEX(Y848:DP848,MATCH(R849,Y849:DP849,0)))</f>
        <v>44958</v>
      </c>
      <c r="S848" s="78">
        <f t="shared" ref="S848" si="1646">IF(COUNTA(Y848:DP851)=0,"01.01.1900",MAX(Y848:DP848))</f>
        <v>45671</v>
      </c>
      <c r="T848" s="79"/>
      <c r="U848" s="80" t="str">
        <f t="array" ref="U848">IF(COUNTA(Y848:DP851)=0,"01.01.1900",IF(ISERROR(HLOOKUP(U851,Y851:DP851,1,FALSE)),"01.01.1900",INDEX(Y848:DP848,MATCH(U849&amp;U851,Y849:DP849&amp;Y851:DP851,0))))</f>
        <v>01.01.1900</v>
      </c>
      <c r="V848" s="81">
        <f t="shared" ref="V848" si="1647">IF(COUNTA(Y848:DP851)=0,"01.01.1900",_xlfn.MAXIFS(Y848:DP848,Y851:DP851,V851))</f>
        <v>0</v>
      </c>
      <c r="W848" s="82"/>
      <c r="X848" s="106"/>
      <c r="Y848" s="141">
        <v>44958</v>
      </c>
      <c r="Z848" s="141">
        <v>44958</v>
      </c>
      <c r="AA848" s="141">
        <v>45468</v>
      </c>
      <c r="AB848" s="141">
        <v>45468</v>
      </c>
      <c r="AC848" s="141">
        <v>45468</v>
      </c>
      <c r="AD848" s="141">
        <v>45671</v>
      </c>
    </row>
    <row r="849" spans="2:30" thickBot="1">
      <c r="B849" s="83"/>
      <c r="C849" s="84"/>
      <c r="D849" s="83"/>
      <c r="E849" s="83"/>
      <c r="F849" s="83"/>
      <c r="G849" s="83"/>
      <c r="H849" s="83"/>
      <c r="I849" s="83"/>
      <c r="J849" s="83"/>
      <c r="K849" s="83"/>
      <c r="L849" s="83"/>
      <c r="M849" s="83"/>
      <c r="N849" s="83"/>
      <c r="O849" s="83"/>
      <c r="P849" s="84"/>
      <c r="Q849" s="217"/>
      <c r="R849" s="85">
        <f t="shared" ref="R849" si="1648">IF(COUNTA(Y848:DP851)=0,0,MIN(Y849:DP849))</f>
        <v>0.40599999999999997</v>
      </c>
      <c r="S849" s="86">
        <f t="shared" ref="S849" si="1649">IF(COUNTA(Y848:DP851)=0,0,HLOOKUP(S848,Y848:DP851,2,FALSE))</f>
        <v>0.74068999999999996</v>
      </c>
      <c r="T849" s="87">
        <f t="shared" ref="T849" si="1650">IF(COUNTA(Y848:DP851)=0,0,AVERAGE(Y849:DP849))</f>
        <v>0.56328166666666657</v>
      </c>
      <c r="U849" s="88">
        <f t="shared" ref="U849" si="1651">IF(COUNTA(Y848:DP851)=0,0,_xlfn.MINIFS(Y849:DP849,Y851:DP851,U851))</f>
        <v>0</v>
      </c>
      <c r="V849" s="89">
        <f t="array" ref="V849">IF(COUNTA(Y848:DP851)=0,0,IF(ISERROR(HLOOKUP(V851,Y851:DP851,1,FALSE)),0,INDEX(Y849:DP849,MATCH(V848&amp;V851,Y848:DP848&amp;Y851:DP851,0))))</f>
        <v>0</v>
      </c>
      <c r="W849" s="90">
        <f t="array" ref="W849">IF(COUNTA(Y848:DP851)=0,0,IF(ISERROR(HLOOKUP(W851,Y851:DP851,1,FALSE)),0,AVERAGEIF(Y851:DP851,$W851,Y849:DP849)))</f>
        <v>0</v>
      </c>
      <c r="X849" s="107"/>
      <c r="Y849" s="142">
        <v>0.40599999999999997</v>
      </c>
      <c r="Z849" s="142">
        <v>0.40599999999999997</v>
      </c>
      <c r="AA849" s="142">
        <v>0.60899999999999999</v>
      </c>
      <c r="AB849" s="142">
        <v>0.60899999999999999</v>
      </c>
      <c r="AC849" s="142">
        <v>0.60899999999999999</v>
      </c>
      <c r="AD849" s="142">
        <v>0.74068999999999996</v>
      </c>
    </row>
    <row r="850" spans="2:30" thickBot="1">
      <c r="B850" s="83"/>
      <c r="C850" s="84"/>
      <c r="D850" s="83"/>
      <c r="E850" s="83"/>
      <c r="F850" s="83"/>
      <c r="G850" s="83"/>
      <c r="H850" s="83"/>
      <c r="I850" s="83"/>
      <c r="J850" s="83"/>
      <c r="K850" s="83"/>
      <c r="L850" s="83"/>
      <c r="M850" s="83"/>
      <c r="N850" s="83"/>
      <c r="O850" s="83"/>
      <c r="P850" s="84"/>
      <c r="Q850" s="217"/>
      <c r="R850" s="91">
        <f t="shared" ref="R850" si="1652">IF(COUNTA(Y848:DP851)=0,0,HLOOKUP(R849,Y849:DP851,2,FALSE))</f>
        <v>1000</v>
      </c>
      <c r="S850" s="92">
        <f t="shared" ref="S850" si="1653">IF(COUNTA(Y848:DP851)=0,0,HLOOKUP(S848,Y848:DP851,3,FALSE))</f>
        <v>0</v>
      </c>
      <c r="T850" s="93"/>
      <c r="U850" s="94">
        <f t="array" ref="U850">IF(COUNTA(Y848:DP851)=0,0,IF(ISERROR(HLOOKUP(U851,Y851:DP851,1,FALSE)),0,INDEX(Y850:DP850,MATCH(U849&amp;U851,Y849:DP849&amp;Y851:DP851,0))))</f>
        <v>0</v>
      </c>
      <c r="V850" s="94">
        <f t="array" ref="V850">IF(COUNTA(Y848:DP851)=0,0,IF(ISERROR(HLOOKUP(V851,Y851:DP851,1,FALSE)),0,INDEX(Y850:DP850,MATCH(V849&amp;V851,Y849:DP849&amp;Y851:DP851,0))))</f>
        <v>0</v>
      </c>
      <c r="W850" s="95"/>
      <c r="X850" s="108"/>
      <c r="Y850" s="143">
        <v>1000</v>
      </c>
      <c r="Z850" s="143">
        <v>1000</v>
      </c>
      <c r="AA850" s="143">
        <v>1000</v>
      </c>
      <c r="AB850" s="143">
        <v>1000</v>
      </c>
      <c r="AC850" s="143">
        <v>1000</v>
      </c>
      <c r="AD850" s="143">
        <v>0</v>
      </c>
    </row>
    <row r="851" spans="2:30" ht="13.9" thickBot="1">
      <c r="B851" s="96"/>
      <c r="C851" s="97"/>
      <c r="D851" s="96"/>
      <c r="E851" s="96"/>
      <c r="F851" s="96"/>
      <c r="G851" s="96"/>
      <c r="H851" s="96"/>
      <c r="I851" s="96"/>
      <c r="J851" s="96"/>
      <c r="K851" s="96"/>
      <c r="L851" s="96"/>
      <c r="M851" s="96"/>
      <c r="N851" s="96"/>
      <c r="O851" s="96"/>
      <c r="P851" s="97"/>
      <c r="Q851" s="218"/>
      <c r="R851" s="98" t="str">
        <f t="shared" ref="R851" si="1654">IF(COUNTA(Y848:DP851)=0,"none",HLOOKUP(R849,Y849:DP851,3,FALSE))</f>
        <v>www (-30%)</v>
      </c>
      <c r="S851" s="99" t="str">
        <f t="shared" ref="S851" si="1655">IF(COUNTA(Y848:DP851)=0,"none",HLOOKUP(S848,Y848:DP851,4,FALSE))</f>
        <v>ECI</v>
      </c>
      <c r="T851" s="100"/>
      <c r="U851" s="100">
        <f t="array" ref="U851">IF(COUNTA(Y848:DP851)=0,"none",IF($U$2="WAHR",$W$3,Abfrage!$F$4))</f>
        <v>0</v>
      </c>
      <c r="V851" s="100">
        <f t="array" ref="V851">IF(COUNTA(Y848:DP851)=0,"none",IF($U$2="WAHR",$W$3,Abfrage!$F$4))</f>
        <v>0</v>
      </c>
      <c r="W851" s="100">
        <f t="array" ref="W851">IF(COUNTA(Y848:DP851)=0,"none",IF($U$2="WAHR",$W$3,Abfrage!$F$4))</f>
        <v>0</v>
      </c>
      <c r="X851" s="109"/>
      <c r="Y851" s="144" t="s">
        <v>43</v>
      </c>
      <c r="Z851" s="144" t="s">
        <v>43</v>
      </c>
      <c r="AA851" s="144" t="s">
        <v>43</v>
      </c>
      <c r="AB851" s="144" t="s">
        <v>43</v>
      </c>
      <c r="AC851" s="144" t="s">
        <v>43</v>
      </c>
      <c r="AD851" s="144" t="s">
        <v>101</v>
      </c>
    </row>
    <row r="852" spans="2:30" thickBot="1">
      <c r="B852" s="75" t="s">
        <v>660</v>
      </c>
      <c r="C852" s="76">
        <v>1000104430</v>
      </c>
      <c r="D852" s="75" t="s">
        <v>95</v>
      </c>
      <c r="E852" s="75" t="s">
        <v>96</v>
      </c>
      <c r="F852" s="75" t="s">
        <v>97</v>
      </c>
      <c r="G852" s="75" t="s">
        <v>97</v>
      </c>
      <c r="H852" s="75" t="e">
        <v>#N/A</v>
      </c>
      <c r="I852" s="75" t="s">
        <v>427</v>
      </c>
      <c r="J852" s="75" t="s">
        <v>661</v>
      </c>
      <c r="K852" s="75" t="s">
        <v>306</v>
      </c>
      <c r="L852" s="75" t="s">
        <v>306</v>
      </c>
      <c r="M852" s="75" t="s">
        <v>313</v>
      </c>
      <c r="N852" s="75" t="s">
        <v>308</v>
      </c>
      <c r="O852" s="75" t="s">
        <v>309</v>
      </c>
      <c r="P852" s="76" t="s">
        <v>306</v>
      </c>
      <c r="Q852" s="216"/>
      <c r="R852" s="77" t="str">
        <f t="shared" ref="R852" si="1656">IF(COUNTA(Y852:DP855)=0,"01.01.1900",INDEX(Y852:DP852,MATCH(R853,Y853:DP853,0)))</f>
        <v>01.01.1900</v>
      </c>
      <c r="S852" s="78" t="str">
        <f t="shared" ref="S852" si="1657">IF(COUNTA(Y852:DP855)=0,"01.01.1900",MAX(Y852:DP852))</f>
        <v>01.01.1900</v>
      </c>
      <c r="T852" s="79"/>
      <c r="U852" s="80" t="str">
        <f t="array" ref="U852">IF(COUNTA(Y852:DP855)=0,"01.01.1900",IF(ISERROR(HLOOKUP(U855,Y855:DP855,1,FALSE)),"01.01.1900",INDEX(Y852:DP852,MATCH(U853&amp;U855,Y853:DP853&amp;Y855:DP855,0))))</f>
        <v>01.01.1900</v>
      </c>
      <c r="V852" s="81" t="str">
        <f t="shared" ref="V852" si="1658">IF(COUNTA(Y852:DP855)=0,"01.01.1900",_xlfn.MAXIFS(Y852:DP852,Y855:DP855,V855))</f>
        <v>01.01.1900</v>
      </c>
      <c r="W852" s="82"/>
      <c r="X852" s="106"/>
    </row>
    <row r="853" spans="2:30" thickBot="1">
      <c r="B853" s="83"/>
      <c r="C853" s="84"/>
      <c r="D853" s="83"/>
      <c r="E853" s="83"/>
      <c r="F853" s="83"/>
      <c r="G853" s="83"/>
      <c r="H853" s="83"/>
      <c r="I853" s="83"/>
      <c r="J853" s="83"/>
      <c r="K853" s="83"/>
      <c r="L853" s="83"/>
      <c r="M853" s="83"/>
      <c r="N853" s="83"/>
      <c r="O853" s="83"/>
      <c r="P853" s="84"/>
      <c r="Q853" s="217"/>
      <c r="R853" s="85">
        <f t="shared" ref="R853" si="1659">IF(COUNTA(Y852:DP855)=0,0,MIN(Y853:DP853))</f>
        <v>0</v>
      </c>
      <c r="S853" s="86">
        <f t="shared" ref="S853" si="1660">IF(COUNTA(Y852:DP855)=0,0,HLOOKUP(S852,Y852:DP855,2,FALSE))</f>
        <v>0</v>
      </c>
      <c r="T853" s="87">
        <f t="shared" ref="T853" si="1661">IF(COUNTA(Y852:DP855)=0,0,AVERAGE(Y853:DP853))</f>
        <v>0</v>
      </c>
      <c r="U853" s="88">
        <f t="shared" ref="U853" si="1662">IF(COUNTA(Y852:DP855)=0,0,_xlfn.MINIFS(Y853:DP853,Y855:DP855,U855))</f>
        <v>0</v>
      </c>
      <c r="V853" s="89">
        <f t="array" ref="V853">IF(COUNTA(Y852:DP855)=0,0,IF(ISERROR(HLOOKUP(V855,Y855:DP855,1,FALSE)),0,INDEX(Y853:DP853,MATCH(V852&amp;V855,Y852:DP852&amp;Y855:DP855,0))))</f>
        <v>0</v>
      </c>
      <c r="W853" s="90">
        <f t="array" ref="W853">IF(COUNTA(Y852:DP855)=0,0,IF(ISERROR(HLOOKUP(W855,Y855:DP855,1,FALSE)),0,AVERAGEIF(Y855:DP855,$W855,Y853:DP853)))</f>
        <v>0</v>
      </c>
      <c r="X853" s="107"/>
    </row>
    <row r="854" spans="2:30" thickBot="1">
      <c r="B854" s="83"/>
      <c r="C854" s="84"/>
      <c r="D854" s="83"/>
      <c r="E854" s="83"/>
      <c r="F854" s="83"/>
      <c r="G854" s="83"/>
      <c r="H854" s="83"/>
      <c r="I854" s="83"/>
      <c r="J854" s="83"/>
      <c r="K854" s="83"/>
      <c r="L854" s="83"/>
      <c r="M854" s="83"/>
      <c r="N854" s="83"/>
      <c r="O854" s="83"/>
      <c r="P854" s="84"/>
      <c r="Q854" s="217"/>
      <c r="R854" s="91">
        <f t="shared" ref="R854" si="1663">IF(COUNTA(Y852:DP855)=0,0,HLOOKUP(R853,Y853:DP855,2,FALSE))</f>
        <v>0</v>
      </c>
      <c r="S854" s="92">
        <f t="shared" ref="S854" si="1664">IF(COUNTA(Y852:DP855)=0,0,HLOOKUP(S852,Y852:DP855,3,FALSE))</f>
        <v>0</v>
      </c>
      <c r="T854" s="93"/>
      <c r="U854" s="94">
        <f t="array" ref="U854">IF(COUNTA(Y852:DP855)=0,0,IF(ISERROR(HLOOKUP(U855,Y855:DP855,1,FALSE)),0,INDEX(Y854:DP854,MATCH(U853&amp;U855,Y853:DP853&amp;Y855:DP855,0))))</f>
        <v>0</v>
      </c>
      <c r="V854" s="94">
        <f t="array" ref="V854">IF(COUNTA(Y852:DP855)=0,0,IF(ISERROR(HLOOKUP(V855,Y855:DP855,1,FALSE)),0,INDEX(Y854:DP854,MATCH(V853&amp;V855,Y853:DP853&amp;Y855:DP855,0))))</f>
        <v>0</v>
      </c>
      <c r="W854" s="95"/>
      <c r="X854" s="108"/>
    </row>
    <row r="855" spans="2:30" ht="13.9" thickBot="1">
      <c r="B855" s="96"/>
      <c r="C855" s="97"/>
      <c r="D855" s="96"/>
      <c r="E855" s="96"/>
      <c r="F855" s="96"/>
      <c r="G855" s="96"/>
      <c r="H855" s="96"/>
      <c r="I855" s="96"/>
      <c r="J855" s="96"/>
      <c r="K855" s="96"/>
      <c r="L855" s="96"/>
      <c r="M855" s="96"/>
      <c r="N855" s="96"/>
      <c r="O855" s="96"/>
      <c r="P855" s="97"/>
      <c r="Q855" s="218"/>
      <c r="R855" s="98" t="str">
        <f t="shared" ref="R855" si="1665">IF(COUNTA(Y852:DP855)=0,"none",HLOOKUP(R853,Y853:DP855,3,FALSE))</f>
        <v>none</v>
      </c>
      <c r="S855" s="99" t="str">
        <f t="shared" ref="S855" si="1666">IF(COUNTA(Y852:DP855)=0,"none",HLOOKUP(S852,Y852:DP855,4,FALSE))</f>
        <v>none</v>
      </c>
      <c r="T855" s="100"/>
      <c r="U855" s="100" t="str">
        <f t="array" ref="U855">IF(COUNTA(Y852:DP855)=0,"none",IF($U$2="WAHR",$W$3,Abfrage!$F$4))</f>
        <v>none</v>
      </c>
      <c r="V855" s="100" t="str">
        <f t="array" ref="V855">IF(COUNTA(Y852:DP855)=0,"none",IF($U$2="WAHR",$W$3,Abfrage!$F$4))</f>
        <v>none</v>
      </c>
      <c r="W855" s="100" t="str">
        <f t="array" ref="W855">IF(COUNTA(Y852:DP855)=0,"none",IF($U$2="WAHR",$W$3,Abfrage!$F$4))</f>
        <v>none</v>
      </c>
      <c r="X855" s="109"/>
    </row>
    <row r="856" spans="2:30" thickBot="1">
      <c r="B856" s="75" t="s">
        <v>662</v>
      </c>
      <c r="C856" s="76">
        <v>1000104577</v>
      </c>
      <c r="D856" s="75" t="s">
        <v>95</v>
      </c>
      <c r="E856" s="75" t="s">
        <v>148</v>
      </c>
      <c r="F856" s="75" t="s">
        <v>175</v>
      </c>
      <c r="G856" s="75" t="s">
        <v>175</v>
      </c>
      <c r="H856" s="75" t="s">
        <v>50</v>
      </c>
      <c r="I856" s="75" t="s">
        <v>79</v>
      </c>
      <c r="J856" s="75" t="s">
        <v>663</v>
      </c>
      <c r="K856" s="75" t="s">
        <v>348</v>
      </c>
      <c r="L856" s="75" t="s">
        <v>321</v>
      </c>
      <c r="M856" s="75" t="s">
        <v>307</v>
      </c>
      <c r="N856" s="75" t="s">
        <v>306</v>
      </c>
      <c r="O856" s="75" t="s">
        <v>306</v>
      </c>
      <c r="P856" s="76" t="s">
        <v>306</v>
      </c>
      <c r="Q856" s="216"/>
      <c r="R856" s="77">
        <f t="shared" ref="R856" si="1667">IF(COUNTA(Y856:DP859)=0,"01.01.1900",INDEX(Y856:DP856,MATCH(R857,Y857:DP857,0)))</f>
        <v>45848</v>
      </c>
      <c r="S856" s="78">
        <f t="shared" ref="S856" si="1668">IF(COUNTA(Y856:DP859)=0,"01.01.1900",MAX(Y856:DP856))</f>
        <v>45848</v>
      </c>
      <c r="T856" s="79"/>
      <c r="U856" s="80" t="str">
        <f t="array" ref="U856">IF(COUNTA(Y856:DP859)=0,"01.01.1900",IF(ISERROR(HLOOKUP(U859,Y859:DP859,1,FALSE)),"01.01.1900",INDEX(Y856:DP856,MATCH(U857&amp;U859,Y857:DP857&amp;Y859:DP859,0))))</f>
        <v>01.01.1900</v>
      </c>
      <c r="V856" s="81">
        <f t="shared" ref="V856" si="1669">IF(COUNTA(Y856:DP859)=0,"01.01.1900",_xlfn.MAXIFS(Y856:DP856,Y859:DP859,V859))</f>
        <v>0</v>
      </c>
      <c r="W856" s="82"/>
      <c r="X856" s="106"/>
      <c r="Y856" s="141">
        <v>45848</v>
      </c>
      <c r="Z856" s="141">
        <v>45848</v>
      </c>
    </row>
    <row r="857" spans="2:30" thickBot="1">
      <c r="B857" s="83"/>
      <c r="C857" s="84"/>
      <c r="D857" s="83"/>
      <c r="E857" s="83"/>
      <c r="F857" s="83"/>
      <c r="G857" s="83"/>
      <c r="H857" s="83"/>
      <c r="I857" s="83"/>
      <c r="J857" s="83"/>
      <c r="K857" s="83"/>
      <c r="L857" s="83"/>
      <c r="M857" s="83"/>
      <c r="N857" s="83"/>
      <c r="O857" s="83"/>
      <c r="P857" s="84"/>
      <c r="Q857" s="217"/>
      <c r="R857" s="85">
        <f t="shared" ref="R857" si="1670">IF(COUNTA(Y856:DP859)=0,0,MIN(Y857:DP857))</f>
        <v>0.23200000000000001</v>
      </c>
      <c r="S857" s="86">
        <f t="shared" ref="S857" si="1671">IF(COUNTA(Y856:DP859)=0,0,HLOOKUP(S856,Y856:DP859,2,FALSE))</f>
        <v>0.56699999999999995</v>
      </c>
      <c r="T857" s="87">
        <f t="shared" ref="T857" si="1672">IF(COUNTA(Y856:DP859)=0,0,AVERAGE(Y857:DP857))</f>
        <v>0.39949999999999997</v>
      </c>
      <c r="U857" s="88">
        <f t="shared" ref="U857" si="1673">IF(COUNTA(Y856:DP859)=0,0,_xlfn.MINIFS(Y857:DP857,Y859:DP859,U859))</f>
        <v>0</v>
      </c>
      <c r="V857" s="89">
        <f t="array" ref="V857">IF(COUNTA(Y856:DP859)=0,0,IF(ISERROR(HLOOKUP(V859,Y859:DP859,1,FALSE)),0,INDEX(Y857:DP857,MATCH(V856&amp;V859,Y856:DP856&amp;Y859:DP859,0))))</f>
        <v>0</v>
      </c>
      <c r="W857" s="90">
        <f t="array" ref="W857">IF(COUNTA(Y856:DP859)=0,0,IF(ISERROR(HLOOKUP(W859,Y859:DP859,1,FALSE)),0,AVERAGEIF(Y859:DP859,$W859,Y857:DP857)))</f>
        <v>0</v>
      </c>
      <c r="X857" s="107"/>
      <c r="Y857" s="142">
        <v>0.56699999999999995</v>
      </c>
      <c r="Z857" s="142">
        <v>0.23200000000000001</v>
      </c>
    </row>
    <row r="858" spans="2:30" thickBot="1">
      <c r="B858" s="83"/>
      <c r="C858" s="84"/>
      <c r="D858" s="83"/>
      <c r="E858" s="83"/>
      <c r="F858" s="83"/>
      <c r="G858" s="83"/>
      <c r="H858" s="83"/>
      <c r="I858" s="83"/>
      <c r="J858" s="83"/>
      <c r="K858" s="83"/>
      <c r="L858" s="83"/>
      <c r="M858" s="83"/>
      <c r="N858" s="83"/>
      <c r="O858" s="83"/>
      <c r="P858" s="84"/>
      <c r="Q858" s="217"/>
      <c r="R858" s="91">
        <f t="shared" ref="R858" si="1674">IF(COUNTA(Y856:DP859)=0,0,HLOOKUP(R857,Y857:DP859,2,FALSE))</f>
        <v>100</v>
      </c>
      <c r="S858" s="92">
        <f t="shared" ref="S858" si="1675">IF(COUNTA(Y856:DP859)=0,0,HLOOKUP(S856,Y856:DP859,3,FALSE))</f>
        <v>1</v>
      </c>
      <c r="T858" s="93"/>
      <c r="U858" s="94">
        <f t="array" ref="U858">IF(COUNTA(Y856:DP859)=0,0,IF(ISERROR(HLOOKUP(U859,Y859:DP859,1,FALSE)),0,INDEX(Y858:DP858,MATCH(U857&amp;U859,Y857:DP857&amp;Y859:DP859,0))))</f>
        <v>0</v>
      </c>
      <c r="V858" s="94">
        <f t="array" ref="V858">IF(COUNTA(Y856:DP859)=0,0,IF(ISERROR(HLOOKUP(V859,Y859:DP859,1,FALSE)),0,INDEX(Y858:DP858,MATCH(V857&amp;V859,Y857:DP857&amp;Y859:DP859,0))))</f>
        <v>0</v>
      </c>
      <c r="W858" s="95"/>
      <c r="X858" s="108"/>
      <c r="Y858" s="143">
        <v>1</v>
      </c>
      <c r="Z858" s="143">
        <v>100</v>
      </c>
    </row>
    <row r="859" spans="2:30" ht="13.9" thickBot="1">
      <c r="B859" s="96"/>
      <c r="C859" s="97"/>
      <c r="D859" s="96"/>
      <c r="E859" s="96"/>
      <c r="F859" s="96"/>
      <c r="G859" s="96"/>
      <c r="H859" s="96"/>
      <c r="I859" s="96"/>
      <c r="J859" s="96"/>
      <c r="K859" s="96"/>
      <c r="L859" s="96"/>
      <c r="M859" s="96"/>
      <c r="N859" s="96"/>
      <c r="O859" s="96"/>
      <c r="P859" s="97"/>
      <c r="Q859" s="218"/>
      <c r="R859" s="98" t="str">
        <f t="shared" ref="R859" si="1676">IF(COUNTA(Y856:DP859)=0,"none",HLOOKUP(R857,Y857:DP859,3,FALSE))</f>
        <v>SAP</v>
      </c>
      <c r="S859" s="99" t="str">
        <f t="shared" ref="S859" si="1677">IF(COUNTA(Y856:DP859)=0,"none",HLOOKUP(S856,Y856:DP859,4,FALSE))</f>
        <v>www (-30%)</v>
      </c>
      <c r="T859" s="100"/>
      <c r="U859" s="100">
        <f t="array" ref="U859">IF(COUNTA(Y856:DP859)=0,"none",IF($U$2="WAHR",$W$3,Abfrage!$F$4))</f>
        <v>0</v>
      </c>
      <c r="V859" s="100">
        <f t="array" ref="V859">IF(COUNTA(Y856:DP859)=0,"none",IF($U$2="WAHR",$W$3,Abfrage!$F$4))</f>
        <v>0</v>
      </c>
      <c r="W859" s="100">
        <f t="array" ref="W859">IF(COUNTA(Y856:DP859)=0,"none",IF($U$2="WAHR",$W$3,Abfrage!$F$4))</f>
        <v>0</v>
      </c>
      <c r="X859" s="109"/>
      <c r="Y859" s="144" t="s">
        <v>43</v>
      </c>
      <c r="Z859" s="144" t="s">
        <v>47</v>
      </c>
    </row>
    <row r="860" spans="2:30" thickBot="1">
      <c r="B860" s="75" t="s">
        <v>664</v>
      </c>
      <c r="C860" s="76">
        <v>1000104662</v>
      </c>
      <c r="D860" s="75" t="s">
        <v>95</v>
      </c>
      <c r="E860" s="75" t="s">
        <v>148</v>
      </c>
      <c r="F860" s="75" t="s">
        <v>96</v>
      </c>
      <c r="G860" s="75" t="s">
        <v>96</v>
      </c>
      <c r="H860" s="75" t="e">
        <v>#N/A</v>
      </c>
      <c r="I860" s="75" t="s">
        <v>51</v>
      </c>
      <c r="J860" s="75" t="s">
        <v>665</v>
      </c>
      <c r="K860" s="75" t="s">
        <v>666</v>
      </c>
      <c r="L860" s="75" t="s">
        <v>326</v>
      </c>
      <c r="M860" s="75" t="s">
        <v>313</v>
      </c>
      <c r="N860" s="75" t="s">
        <v>306</v>
      </c>
      <c r="O860" s="75" t="s">
        <v>306</v>
      </c>
      <c r="P860" s="76" t="s">
        <v>306</v>
      </c>
      <c r="Q860" s="216"/>
      <c r="R860" s="77" t="str">
        <f t="shared" ref="R860" si="1678">IF(COUNTA(Y860:DP863)=0,"01.01.1900",INDEX(Y860:DP860,MATCH(R861,Y861:DP861,0)))</f>
        <v>01.01.1900</v>
      </c>
      <c r="S860" s="78" t="str">
        <f t="shared" ref="S860" si="1679">IF(COUNTA(Y860:DP863)=0,"01.01.1900",MAX(Y860:DP860))</f>
        <v>01.01.1900</v>
      </c>
      <c r="T860" s="79"/>
      <c r="U860" s="80" t="str">
        <f t="array" ref="U860">IF(COUNTA(Y860:DP863)=0,"01.01.1900",IF(ISERROR(HLOOKUP(U863,Y863:DP863,1,FALSE)),"01.01.1900",INDEX(Y860:DP860,MATCH(U861&amp;U863,Y861:DP861&amp;Y863:DP863,0))))</f>
        <v>01.01.1900</v>
      </c>
      <c r="V860" s="81" t="str">
        <f t="shared" ref="V860" si="1680">IF(COUNTA(Y860:DP863)=0,"01.01.1900",_xlfn.MAXIFS(Y860:DP860,Y863:DP863,V863))</f>
        <v>01.01.1900</v>
      </c>
      <c r="W860" s="82"/>
      <c r="X860" s="106"/>
    </row>
    <row r="861" spans="2:30" thickBot="1">
      <c r="B861" s="83"/>
      <c r="C861" s="84"/>
      <c r="D861" s="83"/>
      <c r="E861" s="83"/>
      <c r="F861" s="83"/>
      <c r="G861" s="83"/>
      <c r="H861" s="83"/>
      <c r="I861" s="83"/>
      <c r="J861" s="83"/>
      <c r="K861" s="83"/>
      <c r="L861" s="83"/>
      <c r="M861" s="83"/>
      <c r="N861" s="83"/>
      <c r="O861" s="83"/>
      <c r="P861" s="84"/>
      <c r="Q861" s="217"/>
      <c r="R861" s="85">
        <f t="shared" ref="R861" si="1681">IF(COUNTA(Y860:DP863)=0,0,MIN(Y861:DP861))</f>
        <v>0</v>
      </c>
      <c r="S861" s="86">
        <f t="shared" ref="S861" si="1682">IF(COUNTA(Y860:DP863)=0,0,HLOOKUP(S860,Y860:DP863,2,FALSE))</f>
        <v>0</v>
      </c>
      <c r="T861" s="87">
        <f t="shared" ref="T861" si="1683">IF(COUNTA(Y860:DP863)=0,0,AVERAGE(Y861:DP861))</f>
        <v>0</v>
      </c>
      <c r="U861" s="88">
        <f t="shared" ref="U861" si="1684">IF(COUNTA(Y860:DP863)=0,0,_xlfn.MINIFS(Y861:DP861,Y863:DP863,U863))</f>
        <v>0</v>
      </c>
      <c r="V861" s="89">
        <f t="array" ref="V861">IF(COUNTA(Y860:DP863)=0,0,IF(ISERROR(HLOOKUP(V863,Y863:DP863,1,FALSE)),0,INDEX(Y861:DP861,MATCH(V860&amp;V863,Y860:DP860&amp;Y863:DP863,0))))</f>
        <v>0</v>
      </c>
      <c r="W861" s="90">
        <f t="array" ref="W861">IF(COUNTA(Y860:DP863)=0,0,IF(ISERROR(HLOOKUP(W863,Y863:DP863,1,FALSE)),0,AVERAGEIF(Y863:DP863,$W863,Y861:DP861)))</f>
        <v>0</v>
      </c>
      <c r="X861" s="107"/>
    </row>
    <row r="862" spans="2:30" thickBot="1">
      <c r="B862" s="83"/>
      <c r="C862" s="84"/>
      <c r="D862" s="83"/>
      <c r="E862" s="83"/>
      <c r="F862" s="83"/>
      <c r="G862" s="83"/>
      <c r="H862" s="83"/>
      <c r="I862" s="83"/>
      <c r="J862" s="83"/>
      <c r="K862" s="83"/>
      <c r="L862" s="83"/>
      <c r="M862" s="83"/>
      <c r="N862" s="83"/>
      <c r="O862" s="83"/>
      <c r="P862" s="84"/>
      <c r="Q862" s="217"/>
      <c r="R862" s="91">
        <f t="shared" ref="R862" si="1685">IF(COUNTA(Y860:DP863)=0,0,HLOOKUP(R861,Y861:DP863,2,FALSE))</f>
        <v>0</v>
      </c>
      <c r="S862" s="92">
        <f t="shared" ref="S862" si="1686">IF(COUNTA(Y860:DP863)=0,0,HLOOKUP(S860,Y860:DP863,3,FALSE))</f>
        <v>0</v>
      </c>
      <c r="T862" s="93"/>
      <c r="U862" s="94">
        <f t="array" ref="U862">IF(COUNTA(Y860:DP863)=0,0,IF(ISERROR(HLOOKUP(U863,Y863:DP863,1,FALSE)),0,INDEX(Y862:DP862,MATCH(U861&amp;U863,Y861:DP861&amp;Y863:DP863,0))))</f>
        <v>0</v>
      </c>
      <c r="V862" s="94">
        <f t="array" ref="V862">IF(COUNTA(Y860:DP863)=0,0,IF(ISERROR(HLOOKUP(V863,Y863:DP863,1,FALSE)),0,INDEX(Y862:DP862,MATCH(V861&amp;V863,Y861:DP861&amp;Y863:DP863,0))))</f>
        <v>0</v>
      </c>
      <c r="W862" s="95"/>
      <c r="X862" s="108"/>
    </row>
    <row r="863" spans="2:30" ht="13.9" thickBot="1">
      <c r="B863" s="96"/>
      <c r="C863" s="97"/>
      <c r="D863" s="96"/>
      <c r="E863" s="96"/>
      <c r="F863" s="96"/>
      <c r="G863" s="96"/>
      <c r="H863" s="96"/>
      <c r="I863" s="96"/>
      <c r="J863" s="96"/>
      <c r="K863" s="96"/>
      <c r="L863" s="96"/>
      <c r="M863" s="96"/>
      <c r="N863" s="96"/>
      <c r="O863" s="96"/>
      <c r="P863" s="97"/>
      <c r="Q863" s="218"/>
      <c r="R863" s="98" t="str">
        <f t="shared" ref="R863" si="1687">IF(COUNTA(Y860:DP863)=0,"none",HLOOKUP(R861,Y861:DP863,3,FALSE))</f>
        <v>none</v>
      </c>
      <c r="S863" s="99" t="str">
        <f t="shared" ref="S863" si="1688">IF(COUNTA(Y860:DP863)=0,"none",HLOOKUP(S860,Y860:DP863,4,FALSE))</f>
        <v>none</v>
      </c>
      <c r="T863" s="100"/>
      <c r="U863" s="100" t="str">
        <f t="array" ref="U863">IF(COUNTA(Y860:DP863)=0,"none",IF($U$2="WAHR",$W$3,Abfrage!$F$4))</f>
        <v>none</v>
      </c>
      <c r="V863" s="100" t="str">
        <f t="array" ref="V863">IF(COUNTA(Y860:DP863)=0,"none",IF($U$2="WAHR",$W$3,Abfrage!$F$4))</f>
        <v>none</v>
      </c>
      <c r="W863" s="100" t="str">
        <f t="array" ref="W863">IF(COUNTA(Y860:DP863)=0,"none",IF($U$2="WAHR",$W$3,Abfrage!$F$4))</f>
        <v>none</v>
      </c>
      <c r="X863" s="109"/>
    </row>
    <row r="864" spans="2:30" thickBot="1">
      <c r="B864" s="75" t="s">
        <v>667</v>
      </c>
      <c r="C864" s="76">
        <v>1000104663</v>
      </c>
      <c r="D864" s="75" t="s">
        <v>95</v>
      </c>
      <c r="E864" s="75" t="s">
        <v>96</v>
      </c>
      <c r="F864" s="75" t="s">
        <v>97</v>
      </c>
      <c r="G864" s="75" t="s">
        <v>97</v>
      </c>
      <c r="H864" s="75" t="e">
        <v>#N/A</v>
      </c>
      <c r="I864" s="75" t="s">
        <v>51</v>
      </c>
      <c r="J864" s="75" t="s">
        <v>668</v>
      </c>
      <c r="K864" s="75" t="s">
        <v>306</v>
      </c>
      <c r="L864" s="75" t="s">
        <v>306</v>
      </c>
      <c r="M864" s="75" t="s">
        <v>313</v>
      </c>
      <c r="N864" s="75" t="s">
        <v>418</v>
      </c>
      <c r="O864" s="75" t="s">
        <v>419</v>
      </c>
      <c r="P864" s="76" t="s">
        <v>306</v>
      </c>
      <c r="Q864" s="216"/>
      <c r="R864" s="77" t="str">
        <f t="shared" ref="R864" si="1689">IF(COUNTA(Y864:DP867)=0,"01.01.1900",INDEX(Y864:DP864,MATCH(R865,Y865:DP865,0)))</f>
        <v>01.01.1900</v>
      </c>
      <c r="S864" s="78" t="str">
        <f t="shared" ref="S864" si="1690">IF(COUNTA(Y864:DP867)=0,"01.01.1900",MAX(Y864:DP864))</f>
        <v>01.01.1900</v>
      </c>
      <c r="T864" s="79"/>
      <c r="U864" s="80" t="str">
        <f t="array" ref="U864">IF(COUNTA(Y864:DP867)=0,"01.01.1900",IF(ISERROR(HLOOKUP(U867,Y867:DP867,1,FALSE)),"01.01.1900",INDEX(Y864:DP864,MATCH(U865&amp;U867,Y865:DP865&amp;Y867:DP867,0))))</f>
        <v>01.01.1900</v>
      </c>
      <c r="V864" s="81" t="str">
        <f t="shared" ref="V864" si="1691">IF(COUNTA(Y864:DP867)=0,"01.01.1900",_xlfn.MAXIFS(Y864:DP864,Y867:DP867,V867))</f>
        <v>01.01.1900</v>
      </c>
      <c r="W864" s="82"/>
      <c r="X864" s="106"/>
    </row>
    <row r="865" spans="2:26" thickBot="1">
      <c r="B865" s="83"/>
      <c r="C865" s="84"/>
      <c r="D865" s="83"/>
      <c r="E865" s="83"/>
      <c r="F865" s="83"/>
      <c r="G865" s="83"/>
      <c r="H865" s="83"/>
      <c r="I865" s="83"/>
      <c r="J865" s="83"/>
      <c r="K865" s="83"/>
      <c r="L865" s="83"/>
      <c r="M865" s="83"/>
      <c r="N865" s="83"/>
      <c r="O865" s="83"/>
      <c r="P865" s="84"/>
      <c r="Q865" s="217"/>
      <c r="R865" s="85">
        <f t="shared" ref="R865" si="1692">IF(COUNTA(Y864:DP867)=0,0,MIN(Y865:DP865))</f>
        <v>0</v>
      </c>
      <c r="S865" s="86">
        <f t="shared" ref="S865" si="1693">IF(COUNTA(Y864:DP867)=0,0,HLOOKUP(S864,Y864:DP867,2,FALSE))</f>
        <v>0</v>
      </c>
      <c r="T865" s="87">
        <f t="shared" ref="T865" si="1694">IF(COUNTA(Y864:DP867)=0,0,AVERAGE(Y865:DP865))</f>
        <v>0</v>
      </c>
      <c r="U865" s="88">
        <f t="shared" ref="U865" si="1695">IF(COUNTA(Y864:DP867)=0,0,_xlfn.MINIFS(Y865:DP865,Y867:DP867,U867))</f>
        <v>0</v>
      </c>
      <c r="V865" s="89">
        <f t="array" ref="V865">IF(COUNTA(Y864:DP867)=0,0,IF(ISERROR(HLOOKUP(V867,Y867:DP867,1,FALSE)),0,INDEX(Y865:DP865,MATCH(V864&amp;V867,Y864:DP864&amp;Y867:DP867,0))))</f>
        <v>0</v>
      </c>
      <c r="W865" s="90">
        <f t="array" ref="W865">IF(COUNTA(Y864:DP867)=0,0,IF(ISERROR(HLOOKUP(W867,Y867:DP867,1,FALSE)),0,AVERAGEIF(Y867:DP867,$W867,Y865:DP865)))</f>
        <v>0</v>
      </c>
      <c r="X865" s="107"/>
    </row>
    <row r="866" spans="2:26" thickBot="1">
      <c r="B866" s="83"/>
      <c r="C866" s="84"/>
      <c r="D866" s="83"/>
      <c r="E866" s="83"/>
      <c r="F866" s="83"/>
      <c r="G866" s="83"/>
      <c r="H866" s="83"/>
      <c r="I866" s="83"/>
      <c r="J866" s="83"/>
      <c r="K866" s="83"/>
      <c r="L866" s="83"/>
      <c r="M866" s="83"/>
      <c r="N866" s="83"/>
      <c r="O866" s="83"/>
      <c r="P866" s="84"/>
      <c r="Q866" s="217"/>
      <c r="R866" s="91">
        <f t="shared" ref="R866" si="1696">IF(COUNTA(Y864:DP867)=0,0,HLOOKUP(R865,Y865:DP867,2,FALSE))</f>
        <v>0</v>
      </c>
      <c r="S866" s="92">
        <f t="shared" ref="S866" si="1697">IF(COUNTA(Y864:DP867)=0,0,HLOOKUP(S864,Y864:DP867,3,FALSE))</f>
        <v>0</v>
      </c>
      <c r="T866" s="93"/>
      <c r="U866" s="94">
        <f t="array" ref="U866">IF(COUNTA(Y864:DP867)=0,0,IF(ISERROR(HLOOKUP(U867,Y867:DP867,1,FALSE)),0,INDEX(Y866:DP866,MATCH(U865&amp;U867,Y865:DP865&amp;Y867:DP867,0))))</f>
        <v>0</v>
      </c>
      <c r="V866" s="94">
        <f t="array" ref="V866">IF(COUNTA(Y864:DP867)=0,0,IF(ISERROR(HLOOKUP(V867,Y867:DP867,1,FALSE)),0,INDEX(Y866:DP866,MATCH(V865&amp;V867,Y865:DP865&amp;Y867:DP867,0))))</f>
        <v>0</v>
      </c>
      <c r="W866" s="95"/>
      <c r="X866" s="108"/>
    </row>
    <row r="867" spans="2:26" ht="13.9" thickBot="1">
      <c r="B867" s="96"/>
      <c r="C867" s="97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96"/>
      <c r="P867" s="97"/>
      <c r="Q867" s="218"/>
      <c r="R867" s="98" t="str">
        <f t="shared" ref="R867" si="1698">IF(COUNTA(Y864:DP867)=0,"none",HLOOKUP(R865,Y865:DP867,3,FALSE))</f>
        <v>none</v>
      </c>
      <c r="S867" s="99" t="str">
        <f t="shared" ref="S867" si="1699">IF(COUNTA(Y864:DP867)=0,"none",HLOOKUP(S864,Y864:DP867,4,FALSE))</f>
        <v>none</v>
      </c>
      <c r="T867" s="100"/>
      <c r="U867" s="100" t="str">
        <f t="array" ref="U867">IF(COUNTA(Y864:DP867)=0,"none",IF($U$2="WAHR",$W$3,Abfrage!$F$4))</f>
        <v>none</v>
      </c>
      <c r="V867" s="100" t="str">
        <f t="array" ref="V867">IF(COUNTA(Y864:DP867)=0,"none",IF($U$2="WAHR",$W$3,Abfrage!$F$4))</f>
        <v>none</v>
      </c>
      <c r="W867" s="100" t="str">
        <f t="array" ref="W867">IF(COUNTA(Y864:DP867)=0,"none",IF($U$2="WAHR",$W$3,Abfrage!$F$4))</f>
        <v>none</v>
      </c>
      <c r="X867" s="109"/>
    </row>
    <row r="868" spans="2:26" thickBot="1">
      <c r="B868" s="75" t="s">
        <v>669</v>
      </c>
      <c r="C868" s="76">
        <v>1000104733</v>
      </c>
      <c r="D868" s="75" t="s">
        <v>95</v>
      </c>
      <c r="E868" s="75" t="s">
        <v>175</v>
      </c>
      <c r="F868" s="75" t="s">
        <v>97</v>
      </c>
      <c r="G868" s="75" t="s">
        <v>97</v>
      </c>
      <c r="H868" s="75" t="e">
        <v>#N/A</v>
      </c>
      <c r="I868" s="75" t="s">
        <v>51</v>
      </c>
      <c r="J868" s="75" t="s">
        <v>670</v>
      </c>
      <c r="K868" s="75" t="s">
        <v>306</v>
      </c>
      <c r="L868" s="75" t="s">
        <v>306</v>
      </c>
      <c r="M868" s="75" t="s">
        <v>307</v>
      </c>
      <c r="N868" s="75" t="s">
        <v>580</v>
      </c>
      <c r="O868" s="75" t="s">
        <v>567</v>
      </c>
      <c r="P868" s="76" t="s">
        <v>306</v>
      </c>
      <c r="Q868" s="216"/>
      <c r="R868" s="77" t="str">
        <f t="shared" ref="R868" si="1700">IF(COUNTA(Y868:DP871)=0,"01.01.1900",INDEX(Y868:DP868,MATCH(R869,Y869:DP869,0)))</f>
        <v>01.01.1900</v>
      </c>
      <c r="S868" s="78" t="str">
        <f t="shared" ref="S868" si="1701">IF(COUNTA(Y868:DP871)=0,"01.01.1900",MAX(Y868:DP868))</f>
        <v>01.01.1900</v>
      </c>
      <c r="T868" s="79"/>
      <c r="U868" s="80" t="str">
        <f t="array" ref="U868">IF(COUNTA(Y868:DP871)=0,"01.01.1900",IF(ISERROR(HLOOKUP(U871,Y871:DP871,1,FALSE)),"01.01.1900",INDEX(Y868:DP868,MATCH(U869&amp;U871,Y869:DP869&amp;Y871:DP871,0))))</f>
        <v>01.01.1900</v>
      </c>
      <c r="V868" s="81" t="str">
        <f t="shared" ref="V868" si="1702">IF(COUNTA(Y868:DP871)=0,"01.01.1900",_xlfn.MAXIFS(Y868:DP868,Y871:DP871,V871))</f>
        <v>01.01.1900</v>
      </c>
      <c r="W868" s="82"/>
      <c r="X868" s="106"/>
    </row>
    <row r="869" spans="2:26" thickBot="1">
      <c r="B869" s="83"/>
      <c r="C869" s="84"/>
      <c r="D869" s="83"/>
      <c r="E869" s="83"/>
      <c r="F869" s="83"/>
      <c r="G869" s="83"/>
      <c r="H869" s="83"/>
      <c r="I869" s="83"/>
      <c r="J869" s="83"/>
      <c r="K869" s="83"/>
      <c r="L869" s="83"/>
      <c r="M869" s="83"/>
      <c r="N869" s="83"/>
      <c r="O869" s="83"/>
      <c r="P869" s="84"/>
      <c r="Q869" s="217"/>
      <c r="R869" s="85">
        <f t="shared" ref="R869" si="1703">IF(COUNTA(Y868:DP871)=0,0,MIN(Y869:DP869))</f>
        <v>0</v>
      </c>
      <c r="S869" s="86">
        <f t="shared" ref="S869" si="1704">IF(COUNTA(Y868:DP871)=0,0,HLOOKUP(S868,Y868:DP871,2,FALSE))</f>
        <v>0</v>
      </c>
      <c r="T869" s="87">
        <f t="shared" ref="T869" si="1705">IF(COUNTA(Y868:DP871)=0,0,AVERAGE(Y869:DP869))</f>
        <v>0</v>
      </c>
      <c r="U869" s="88">
        <f t="shared" ref="U869" si="1706">IF(COUNTA(Y868:DP871)=0,0,_xlfn.MINIFS(Y869:DP869,Y871:DP871,U871))</f>
        <v>0</v>
      </c>
      <c r="V869" s="89">
        <f t="array" ref="V869">IF(COUNTA(Y868:DP871)=0,0,IF(ISERROR(HLOOKUP(V871,Y871:DP871,1,FALSE)),0,INDEX(Y869:DP869,MATCH(V868&amp;V871,Y868:DP868&amp;Y871:DP871,0))))</f>
        <v>0</v>
      </c>
      <c r="W869" s="90">
        <f t="array" ref="W869">IF(COUNTA(Y868:DP871)=0,0,IF(ISERROR(HLOOKUP(W871,Y871:DP871,1,FALSE)),0,AVERAGEIF(Y871:DP871,$W871,Y869:DP869)))</f>
        <v>0</v>
      </c>
      <c r="X869" s="107"/>
    </row>
    <row r="870" spans="2:26" thickBot="1">
      <c r="B870" s="83"/>
      <c r="C870" s="84"/>
      <c r="D870" s="83"/>
      <c r="E870" s="83"/>
      <c r="F870" s="83"/>
      <c r="G870" s="83"/>
      <c r="H870" s="83"/>
      <c r="I870" s="83"/>
      <c r="J870" s="83"/>
      <c r="K870" s="83"/>
      <c r="L870" s="83"/>
      <c r="M870" s="83"/>
      <c r="N870" s="83"/>
      <c r="O870" s="83"/>
      <c r="P870" s="84"/>
      <c r="Q870" s="217"/>
      <c r="R870" s="91">
        <f t="shared" ref="R870" si="1707">IF(COUNTA(Y868:DP871)=0,0,HLOOKUP(R869,Y869:DP871,2,FALSE))</f>
        <v>0</v>
      </c>
      <c r="S870" s="92">
        <f t="shared" ref="S870" si="1708">IF(COUNTA(Y868:DP871)=0,0,HLOOKUP(S868,Y868:DP871,3,FALSE))</f>
        <v>0</v>
      </c>
      <c r="T870" s="93"/>
      <c r="U870" s="94">
        <f t="array" ref="U870">IF(COUNTA(Y868:DP871)=0,0,IF(ISERROR(HLOOKUP(U871,Y871:DP871,1,FALSE)),0,INDEX(Y870:DP870,MATCH(U869&amp;U871,Y869:DP869&amp;Y871:DP871,0))))</f>
        <v>0</v>
      </c>
      <c r="V870" s="94">
        <f t="array" ref="V870">IF(COUNTA(Y868:DP871)=0,0,IF(ISERROR(HLOOKUP(V871,Y871:DP871,1,FALSE)),0,INDEX(Y870:DP870,MATCH(V869&amp;V871,Y869:DP869&amp;Y871:DP871,0))))</f>
        <v>0</v>
      </c>
      <c r="W870" s="95"/>
      <c r="X870" s="108"/>
    </row>
    <row r="871" spans="2:26" ht="13.9" thickBot="1">
      <c r="B871" s="96"/>
      <c r="C871" s="97"/>
      <c r="D871" s="96"/>
      <c r="E871" s="96"/>
      <c r="F871" s="96"/>
      <c r="G871" s="96"/>
      <c r="H871" s="96"/>
      <c r="I871" s="96"/>
      <c r="J871" s="96"/>
      <c r="K871" s="96"/>
      <c r="L871" s="96"/>
      <c r="M871" s="96"/>
      <c r="N871" s="96"/>
      <c r="O871" s="96"/>
      <c r="P871" s="97"/>
      <c r="Q871" s="218"/>
      <c r="R871" s="98" t="str">
        <f t="shared" ref="R871" si="1709">IF(COUNTA(Y868:DP871)=0,"none",HLOOKUP(R869,Y869:DP871,3,FALSE))</f>
        <v>none</v>
      </c>
      <c r="S871" s="99" t="str">
        <f t="shared" ref="S871" si="1710">IF(COUNTA(Y868:DP871)=0,"none",HLOOKUP(S868,Y868:DP871,4,FALSE))</f>
        <v>none</v>
      </c>
      <c r="T871" s="100"/>
      <c r="U871" s="100" t="str">
        <f t="array" ref="U871">IF(COUNTA(Y868:DP871)=0,"none",IF($U$2="WAHR",$W$3,Abfrage!$F$4))</f>
        <v>none</v>
      </c>
      <c r="V871" s="100" t="str">
        <f t="array" ref="V871">IF(COUNTA(Y868:DP871)=0,"none",IF($U$2="WAHR",$W$3,Abfrage!$F$4))</f>
        <v>none</v>
      </c>
      <c r="W871" s="100" t="str">
        <f t="array" ref="W871">IF(COUNTA(Y868:DP871)=0,"none",IF($U$2="WAHR",$W$3,Abfrage!$F$4))</f>
        <v>none</v>
      </c>
      <c r="X871" s="109"/>
    </row>
    <row r="872" spans="2:26" thickBot="1">
      <c r="B872" s="75" t="s">
        <v>671</v>
      </c>
      <c r="C872" s="76">
        <v>1000104734</v>
      </c>
      <c r="D872" s="75" t="s">
        <v>95</v>
      </c>
      <c r="E872" s="75" t="s">
        <v>175</v>
      </c>
      <c r="F872" s="75" t="s">
        <v>97</v>
      </c>
      <c r="G872" s="75" t="s">
        <v>97</v>
      </c>
      <c r="H872" s="75" t="e">
        <v>#N/A</v>
      </c>
      <c r="I872" s="75" t="s">
        <v>51</v>
      </c>
      <c r="J872" s="75" t="s">
        <v>672</v>
      </c>
      <c r="K872" s="75" t="s">
        <v>306</v>
      </c>
      <c r="L872" s="75" t="s">
        <v>306</v>
      </c>
      <c r="M872" s="75" t="s">
        <v>307</v>
      </c>
      <c r="N872" s="75" t="s">
        <v>464</v>
      </c>
      <c r="O872" s="75" t="s">
        <v>567</v>
      </c>
      <c r="P872" s="76" t="s">
        <v>306</v>
      </c>
      <c r="Q872" s="216"/>
      <c r="R872" s="77" t="str">
        <f t="shared" ref="R872" si="1711">IF(COUNTA(Y872:DP875)=0,"01.01.1900",INDEX(Y872:DP872,MATCH(R873,Y873:DP873,0)))</f>
        <v>01.01.1900</v>
      </c>
      <c r="S872" s="78" t="str">
        <f t="shared" ref="S872" si="1712">IF(COUNTA(Y872:DP875)=0,"01.01.1900",MAX(Y872:DP872))</f>
        <v>01.01.1900</v>
      </c>
      <c r="T872" s="79"/>
      <c r="U872" s="80" t="str">
        <f t="array" ref="U872">IF(COUNTA(Y872:DP875)=0,"01.01.1900",IF(ISERROR(HLOOKUP(U875,Y875:DP875,1,FALSE)),"01.01.1900",INDEX(Y872:DP872,MATCH(U873&amp;U875,Y873:DP873&amp;Y875:DP875,0))))</f>
        <v>01.01.1900</v>
      </c>
      <c r="V872" s="81" t="str">
        <f t="shared" ref="V872" si="1713">IF(COUNTA(Y872:DP875)=0,"01.01.1900",_xlfn.MAXIFS(Y872:DP872,Y875:DP875,V875))</f>
        <v>01.01.1900</v>
      </c>
      <c r="W872" s="82"/>
      <c r="X872" s="106"/>
    </row>
    <row r="873" spans="2:26" thickBot="1">
      <c r="B873" s="83"/>
      <c r="C873" s="84"/>
      <c r="D873" s="83"/>
      <c r="E873" s="83"/>
      <c r="F873" s="83"/>
      <c r="G873" s="83"/>
      <c r="H873" s="83"/>
      <c r="I873" s="83"/>
      <c r="J873" s="83"/>
      <c r="K873" s="83"/>
      <c r="L873" s="83"/>
      <c r="M873" s="83"/>
      <c r="N873" s="83"/>
      <c r="O873" s="83"/>
      <c r="P873" s="84"/>
      <c r="Q873" s="217"/>
      <c r="R873" s="85">
        <f t="shared" ref="R873" si="1714">IF(COUNTA(Y872:DP875)=0,0,MIN(Y873:DP873))</f>
        <v>0</v>
      </c>
      <c r="S873" s="86">
        <f t="shared" ref="S873" si="1715">IF(COUNTA(Y872:DP875)=0,0,HLOOKUP(S872,Y872:DP875,2,FALSE))</f>
        <v>0</v>
      </c>
      <c r="T873" s="87">
        <f t="shared" ref="T873" si="1716">IF(COUNTA(Y872:DP875)=0,0,AVERAGE(Y873:DP873))</f>
        <v>0</v>
      </c>
      <c r="U873" s="88">
        <f t="shared" ref="U873" si="1717">IF(COUNTA(Y872:DP875)=0,0,_xlfn.MINIFS(Y873:DP873,Y875:DP875,U875))</f>
        <v>0</v>
      </c>
      <c r="V873" s="89">
        <f t="array" ref="V873">IF(COUNTA(Y872:DP875)=0,0,IF(ISERROR(HLOOKUP(V875,Y875:DP875,1,FALSE)),0,INDEX(Y873:DP873,MATCH(V872&amp;V875,Y872:DP872&amp;Y875:DP875,0))))</f>
        <v>0</v>
      </c>
      <c r="W873" s="90">
        <f t="array" ref="W873">IF(COUNTA(Y872:DP875)=0,0,IF(ISERROR(HLOOKUP(W875,Y875:DP875,1,FALSE)),0,AVERAGEIF(Y875:DP875,$W875,Y873:DP873)))</f>
        <v>0</v>
      </c>
      <c r="X873" s="107"/>
    </row>
    <row r="874" spans="2:26" thickBot="1">
      <c r="B874" s="83"/>
      <c r="C874" s="84"/>
      <c r="D874" s="83"/>
      <c r="E874" s="83"/>
      <c r="F874" s="83"/>
      <c r="G874" s="83"/>
      <c r="H874" s="83"/>
      <c r="I874" s="83"/>
      <c r="J874" s="83"/>
      <c r="K874" s="83"/>
      <c r="L874" s="83"/>
      <c r="M874" s="83"/>
      <c r="N874" s="83"/>
      <c r="O874" s="83"/>
      <c r="P874" s="84"/>
      <c r="Q874" s="217"/>
      <c r="R874" s="91">
        <f t="shared" ref="R874" si="1718">IF(COUNTA(Y872:DP875)=0,0,HLOOKUP(R873,Y873:DP875,2,FALSE))</f>
        <v>0</v>
      </c>
      <c r="S874" s="92">
        <f t="shared" ref="S874" si="1719">IF(COUNTA(Y872:DP875)=0,0,HLOOKUP(S872,Y872:DP875,3,FALSE))</f>
        <v>0</v>
      </c>
      <c r="T874" s="93"/>
      <c r="U874" s="94">
        <f t="array" ref="U874">IF(COUNTA(Y872:DP875)=0,0,IF(ISERROR(HLOOKUP(U875,Y875:DP875,1,FALSE)),0,INDEX(Y874:DP874,MATCH(U873&amp;U875,Y873:DP873&amp;Y875:DP875,0))))</f>
        <v>0</v>
      </c>
      <c r="V874" s="94">
        <f t="array" ref="V874">IF(COUNTA(Y872:DP875)=0,0,IF(ISERROR(HLOOKUP(V875,Y875:DP875,1,FALSE)),0,INDEX(Y874:DP874,MATCH(V873&amp;V875,Y873:DP873&amp;Y875:DP875,0))))</f>
        <v>0</v>
      </c>
      <c r="W874" s="95"/>
      <c r="X874" s="108"/>
    </row>
    <row r="875" spans="2:26" ht="13.9" thickBot="1">
      <c r="B875" s="96"/>
      <c r="C875" s="97"/>
      <c r="D875" s="96"/>
      <c r="E875" s="96"/>
      <c r="F875" s="96"/>
      <c r="G875" s="96"/>
      <c r="H875" s="96"/>
      <c r="I875" s="96"/>
      <c r="J875" s="96"/>
      <c r="K875" s="96"/>
      <c r="L875" s="96"/>
      <c r="M875" s="96"/>
      <c r="N875" s="96"/>
      <c r="O875" s="96"/>
      <c r="P875" s="97"/>
      <c r="Q875" s="218"/>
      <c r="R875" s="98" t="str">
        <f t="shared" ref="R875" si="1720">IF(COUNTA(Y872:DP875)=0,"none",HLOOKUP(R873,Y873:DP875,3,FALSE))</f>
        <v>none</v>
      </c>
      <c r="S875" s="99" t="str">
        <f t="shared" ref="S875" si="1721">IF(COUNTA(Y872:DP875)=0,"none",HLOOKUP(S872,Y872:DP875,4,FALSE))</f>
        <v>none</v>
      </c>
      <c r="T875" s="100"/>
      <c r="U875" s="100" t="str">
        <f t="array" ref="U875">IF(COUNTA(Y872:DP875)=0,"none",IF($U$2="WAHR",$W$3,Abfrage!$F$4))</f>
        <v>none</v>
      </c>
      <c r="V875" s="100" t="str">
        <f t="array" ref="V875">IF(COUNTA(Y872:DP875)=0,"none",IF($U$2="WAHR",$W$3,Abfrage!$F$4))</f>
        <v>none</v>
      </c>
      <c r="W875" s="100" t="str">
        <f t="array" ref="W875">IF(COUNTA(Y872:DP875)=0,"none",IF($U$2="WAHR",$W$3,Abfrage!$F$4))</f>
        <v>none</v>
      </c>
      <c r="X875" s="109"/>
    </row>
    <row r="876" spans="2:26" thickBot="1">
      <c r="B876" s="75" t="s">
        <v>673</v>
      </c>
      <c r="C876" s="76">
        <v>1000279149</v>
      </c>
      <c r="D876" s="75" t="s">
        <v>95</v>
      </c>
      <c r="E876" s="75" t="s">
        <v>175</v>
      </c>
      <c r="F876" s="75" t="s">
        <v>103</v>
      </c>
      <c r="G876" s="75" t="s">
        <v>103</v>
      </c>
      <c r="H876" s="75" t="s">
        <v>44</v>
      </c>
      <c r="I876" s="75" t="s">
        <v>41</v>
      </c>
      <c r="J876" s="75" t="s">
        <v>674</v>
      </c>
      <c r="K876" s="75" t="s">
        <v>306</v>
      </c>
      <c r="L876" s="75" t="s">
        <v>306</v>
      </c>
      <c r="M876" s="75" t="s">
        <v>307</v>
      </c>
      <c r="N876" s="75" t="s">
        <v>360</v>
      </c>
      <c r="O876" s="75" t="s">
        <v>547</v>
      </c>
      <c r="P876" s="76" t="s">
        <v>306</v>
      </c>
      <c r="Q876" s="216"/>
      <c r="R876" s="77">
        <f t="shared" ref="R876" si="1722">IF(COUNTA(Y876:DP879)=0,"01.01.1900",INDEX(Y876:DP876,MATCH(R877,Y877:DP877,0)))</f>
        <v>45154</v>
      </c>
      <c r="S876" s="78">
        <f t="shared" ref="S876" si="1723">IF(COUNTA(Y876:DP879)=0,"01.01.1900",MAX(Y876:DP876))</f>
        <v>45154</v>
      </c>
      <c r="T876" s="79"/>
      <c r="U876" s="80" t="str">
        <f t="array" ref="U876">IF(COUNTA(Y876:DP879)=0,"01.01.1900",IF(ISERROR(HLOOKUP(U879,Y879:DP879,1,FALSE)),"01.01.1900",INDEX(Y876:DP876,MATCH(U877&amp;U879,Y877:DP877&amp;Y879:DP879,0))))</f>
        <v>01.01.1900</v>
      </c>
      <c r="V876" s="81">
        <f t="shared" ref="V876" si="1724">IF(COUNTA(Y876:DP879)=0,"01.01.1900",_xlfn.MAXIFS(Y876:DP876,Y879:DP879,V879))</f>
        <v>0</v>
      </c>
      <c r="W876" s="82"/>
      <c r="X876" s="106"/>
      <c r="Y876" s="141">
        <v>45154</v>
      </c>
      <c r="Z876" s="141">
        <v>45154</v>
      </c>
    </row>
    <row r="877" spans="2:26" thickBot="1">
      <c r="B877" s="83"/>
      <c r="C877" s="84"/>
      <c r="D877" s="83"/>
      <c r="E877" s="83"/>
      <c r="F877" s="83"/>
      <c r="G877" s="83"/>
      <c r="H877" s="83"/>
      <c r="I877" s="83"/>
      <c r="J877" s="83"/>
      <c r="K877" s="83"/>
      <c r="L877" s="83"/>
      <c r="M877" s="83"/>
      <c r="N877" s="83"/>
      <c r="O877" s="83"/>
      <c r="P877" s="84"/>
      <c r="Q877" s="217"/>
      <c r="R877" s="85">
        <f t="shared" ref="R877" si="1725">IF(COUNTA(Y876:DP879)=0,0,MIN(Y877:DP877))</f>
        <v>0.112</v>
      </c>
      <c r="S877" s="86">
        <f t="shared" ref="S877" si="1726">IF(COUNTA(Y876:DP879)=0,0,HLOOKUP(S876,Y876:DP879,2,FALSE))</f>
        <v>0.112</v>
      </c>
      <c r="T877" s="87">
        <f t="shared" ref="T877" si="1727">IF(COUNTA(Y876:DP879)=0,0,AVERAGE(Y877:DP877))</f>
        <v>0.112</v>
      </c>
      <c r="U877" s="88">
        <f t="shared" ref="U877" si="1728">IF(COUNTA(Y876:DP879)=0,0,_xlfn.MINIFS(Y877:DP877,Y879:DP879,U879))</f>
        <v>0</v>
      </c>
      <c r="V877" s="89">
        <f t="array" ref="V877">IF(COUNTA(Y876:DP879)=0,0,IF(ISERROR(HLOOKUP(V879,Y879:DP879,1,FALSE)),0,INDEX(Y877:DP877,MATCH(V876&amp;V879,Y876:DP876&amp;Y879:DP879,0))))</f>
        <v>0</v>
      </c>
      <c r="W877" s="90">
        <f t="array" ref="W877">IF(COUNTA(Y876:DP879)=0,0,IF(ISERROR(HLOOKUP(W879,Y879:DP879,1,FALSE)),0,AVERAGEIF(Y879:DP879,$W879,Y877:DP877)))</f>
        <v>0</v>
      </c>
      <c r="X877" s="107"/>
      <c r="Y877" s="142">
        <v>0.112</v>
      </c>
      <c r="Z877" s="142">
        <v>0.112</v>
      </c>
    </row>
    <row r="878" spans="2:26" thickBot="1">
      <c r="B878" s="83"/>
      <c r="C878" s="84"/>
      <c r="D878" s="83"/>
      <c r="E878" s="83"/>
      <c r="F878" s="83"/>
      <c r="G878" s="83"/>
      <c r="H878" s="83"/>
      <c r="I878" s="83"/>
      <c r="J878" s="83"/>
      <c r="K878" s="83"/>
      <c r="L878" s="83"/>
      <c r="M878" s="83"/>
      <c r="N878" s="83"/>
      <c r="O878" s="83"/>
      <c r="P878" s="84"/>
      <c r="Q878" s="217"/>
      <c r="R878" s="91">
        <f t="shared" ref="R878" si="1729">IF(COUNTA(Y876:DP879)=0,0,HLOOKUP(R877,Y877:DP879,2,FALSE))</f>
        <v>1000</v>
      </c>
      <c r="S878" s="92">
        <f t="shared" ref="S878" si="1730">IF(COUNTA(Y876:DP879)=0,0,HLOOKUP(S876,Y876:DP879,3,FALSE))</f>
        <v>1000</v>
      </c>
      <c r="T878" s="93"/>
      <c r="U878" s="94">
        <f t="array" ref="U878">IF(COUNTA(Y876:DP879)=0,0,IF(ISERROR(HLOOKUP(U879,Y879:DP879,1,FALSE)),0,INDEX(Y878:DP878,MATCH(U877&amp;U879,Y877:DP877&amp;Y879:DP879,0))))</f>
        <v>0</v>
      </c>
      <c r="V878" s="94">
        <f t="array" ref="V878">IF(COUNTA(Y876:DP879)=0,0,IF(ISERROR(HLOOKUP(V879,Y879:DP879,1,FALSE)),0,INDEX(Y878:DP878,MATCH(V877&amp;V879,Y877:DP877&amp;Y879:DP879,0))))</f>
        <v>0</v>
      </c>
      <c r="W878" s="95"/>
      <c r="X878" s="108"/>
      <c r="Y878" s="143">
        <v>1000</v>
      </c>
      <c r="Z878" s="143">
        <v>1000</v>
      </c>
    </row>
    <row r="879" spans="2:26" ht="13.9" thickBot="1">
      <c r="B879" s="96"/>
      <c r="C879" s="97"/>
      <c r="D879" s="96"/>
      <c r="E879" s="96"/>
      <c r="F879" s="96"/>
      <c r="G879" s="96"/>
      <c r="H879" s="96"/>
      <c r="I879" s="96"/>
      <c r="J879" s="96"/>
      <c r="K879" s="96"/>
      <c r="L879" s="96"/>
      <c r="M879" s="96"/>
      <c r="N879" s="96"/>
      <c r="O879" s="96"/>
      <c r="P879" s="97"/>
      <c r="Q879" s="218"/>
      <c r="R879" s="98" t="str">
        <f t="shared" ref="R879" si="1731">IF(COUNTA(Y876:DP879)=0,"none",HLOOKUP(R877,Y877:DP879,3,FALSE))</f>
        <v>www (-30%)</v>
      </c>
      <c r="S879" s="99" t="str">
        <f t="shared" ref="S879" si="1732">IF(COUNTA(Y876:DP879)=0,"none",HLOOKUP(S876,Y876:DP879,4,FALSE))</f>
        <v>www (-30%)</v>
      </c>
      <c r="T879" s="100"/>
      <c r="U879" s="100">
        <f t="array" ref="U879">IF(COUNTA(Y876:DP879)=0,"none",IF($U$2="WAHR",$W$3,Abfrage!$F$4))</f>
        <v>0</v>
      </c>
      <c r="V879" s="100">
        <f t="array" ref="V879">IF(COUNTA(Y876:DP879)=0,"none",IF($U$2="WAHR",$W$3,Abfrage!$F$4))</f>
        <v>0</v>
      </c>
      <c r="W879" s="100">
        <f t="array" ref="W879">IF(COUNTA(Y876:DP879)=0,"none",IF($U$2="WAHR",$W$3,Abfrage!$F$4))</f>
        <v>0</v>
      </c>
      <c r="X879" s="109"/>
      <c r="Y879" s="144" t="s">
        <v>43</v>
      </c>
      <c r="Z879" s="144" t="s">
        <v>43</v>
      </c>
    </row>
    <row r="880" spans="2:26" thickBot="1">
      <c r="B880" s="75" t="s">
        <v>675</v>
      </c>
      <c r="C880" s="76">
        <v>1000108638</v>
      </c>
      <c r="D880" s="75" t="s">
        <v>95</v>
      </c>
      <c r="E880" s="75" t="s">
        <v>148</v>
      </c>
      <c r="F880" s="75" t="s">
        <v>175</v>
      </c>
      <c r="G880" s="75" t="s">
        <v>175</v>
      </c>
      <c r="H880" s="75" t="e">
        <v>#N/A</v>
      </c>
      <c r="I880" s="75" t="s">
        <v>41</v>
      </c>
      <c r="J880" s="75" t="s">
        <v>676</v>
      </c>
      <c r="K880" s="75" t="s">
        <v>360</v>
      </c>
      <c r="L880" s="75" t="s">
        <v>352</v>
      </c>
      <c r="M880" s="75" t="s">
        <v>307</v>
      </c>
      <c r="N880" s="75" t="s">
        <v>327</v>
      </c>
      <c r="O880" s="75" t="s">
        <v>306</v>
      </c>
      <c r="P880" s="76" t="s">
        <v>306</v>
      </c>
      <c r="Q880" s="216"/>
      <c r="R880" s="77" t="str">
        <f t="shared" ref="R880" si="1733">IF(COUNTA(Y880:DP883)=0,"01.01.1900",INDEX(Y880:DP880,MATCH(R881,Y881:DP881,0)))</f>
        <v>01.01.1900</v>
      </c>
      <c r="S880" s="78" t="str">
        <f t="shared" ref="S880" si="1734">IF(COUNTA(Y880:DP883)=0,"01.01.1900",MAX(Y880:DP880))</f>
        <v>01.01.1900</v>
      </c>
      <c r="T880" s="79"/>
      <c r="U880" s="80" t="str">
        <f t="array" ref="U880">IF(COUNTA(Y880:DP883)=0,"01.01.1900",IF(ISERROR(HLOOKUP(U883,Y883:DP883,1,FALSE)),"01.01.1900",INDEX(Y880:DP880,MATCH(U881&amp;U883,Y881:DP881&amp;Y883:DP883,0))))</f>
        <v>01.01.1900</v>
      </c>
      <c r="V880" s="81" t="str">
        <f t="shared" ref="V880" si="1735">IF(COUNTA(Y880:DP883)=0,"01.01.1900",_xlfn.MAXIFS(Y880:DP880,Y883:DP883,V883))</f>
        <v>01.01.1900</v>
      </c>
      <c r="W880" s="82"/>
      <c r="X880" s="106"/>
    </row>
    <row r="881" spans="2:26" thickBot="1">
      <c r="B881" s="83"/>
      <c r="C881" s="84"/>
      <c r="D881" s="83"/>
      <c r="E881" s="83"/>
      <c r="F881" s="83"/>
      <c r="G881" s="83"/>
      <c r="H881" s="83"/>
      <c r="I881" s="83"/>
      <c r="J881" s="83"/>
      <c r="K881" s="83"/>
      <c r="L881" s="83"/>
      <c r="M881" s="83"/>
      <c r="N881" s="83"/>
      <c r="O881" s="83"/>
      <c r="P881" s="84"/>
      <c r="Q881" s="217"/>
      <c r="R881" s="85">
        <f t="shared" ref="R881" si="1736">IF(COUNTA(Y880:DP883)=0,0,MIN(Y881:DP881))</f>
        <v>0</v>
      </c>
      <c r="S881" s="86">
        <f t="shared" ref="S881" si="1737">IF(COUNTA(Y880:DP883)=0,0,HLOOKUP(S880,Y880:DP883,2,FALSE))</f>
        <v>0</v>
      </c>
      <c r="T881" s="87">
        <f t="shared" ref="T881" si="1738">IF(COUNTA(Y880:DP883)=0,0,AVERAGE(Y881:DP881))</f>
        <v>0</v>
      </c>
      <c r="U881" s="88">
        <f t="shared" ref="U881" si="1739">IF(COUNTA(Y880:DP883)=0,0,_xlfn.MINIFS(Y881:DP881,Y883:DP883,U883))</f>
        <v>0</v>
      </c>
      <c r="V881" s="89">
        <f t="array" ref="V881">IF(COUNTA(Y880:DP883)=0,0,IF(ISERROR(HLOOKUP(V883,Y883:DP883,1,FALSE)),0,INDEX(Y881:DP881,MATCH(V880&amp;V883,Y880:DP880&amp;Y883:DP883,0))))</f>
        <v>0</v>
      </c>
      <c r="W881" s="90">
        <f t="array" ref="W881">IF(COUNTA(Y880:DP883)=0,0,IF(ISERROR(HLOOKUP(W883,Y883:DP883,1,FALSE)),0,AVERAGEIF(Y883:DP883,$W883,Y881:DP881)))</f>
        <v>0</v>
      </c>
      <c r="X881" s="107"/>
    </row>
    <row r="882" spans="2:26" thickBot="1">
      <c r="B882" s="83"/>
      <c r="C882" s="84"/>
      <c r="D882" s="83"/>
      <c r="E882" s="83"/>
      <c r="F882" s="83"/>
      <c r="G882" s="83"/>
      <c r="H882" s="83"/>
      <c r="I882" s="83"/>
      <c r="J882" s="83"/>
      <c r="K882" s="83"/>
      <c r="L882" s="83"/>
      <c r="M882" s="83"/>
      <c r="N882" s="83"/>
      <c r="O882" s="83"/>
      <c r="P882" s="84"/>
      <c r="Q882" s="217"/>
      <c r="R882" s="91">
        <f t="shared" ref="R882" si="1740">IF(COUNTA(Y880:DP883)=0,0,HLOOKUP(R881,Y881:DP883,2,FALSE))</f>
        <v>0</v>
      </c>
      <c r="S882" s="92">
        <f t="shared" ref="S882" si="1741">IF(COUNTA(Y880:DP883)=0,0,HLOOKUP(S880,Y880:DP883,3,FALSE))</f>
        <v>0</v>
      </c>
      <c r="T882" s="93"/>
      <c r="U882" s="94">
        <f t="array" ref="U882">IF(COUNTA(Y880:DP883)=0,0,IF(ISERROR(HLOOKUP(U883,Y883:DP883,1,FALSE)),0,INDEX(Y882:DP882,MATCH(U881&amp;U883,Y881:DP881&amp;Y883:DP883,0))))</f>
        <v>0</v>
      </c>
      <c r="V882" s="94">
        <f t="array" ref="V882">IF(COUNTA(Y880:DP883)=0,0,IF(ISERROR(HLOOKUP(V883,Y883:DP883,1,FALSE)),0,INDEX(Y882:DP882,MATCH(V881&amp;V883,Y881:DP881&amp;Y883:DP883,0))))</f>
        <v>0</v>
      </c>
      <c r="W882" s="95"/>
      <c r="X882" s="108"/>
    </row>
    <row r="883" spans="2:26" ht="13.9" thickBot="1">
      <c r="B883" s="96"/>
      <c r="C883" s="97"/>
      <c r="D883" s="96"/>
      <c r="E883" s="96"/>
      <c r="F883" s="96"/>
      <c r="G883" s="96"/>
      <c r="H883" s="96"/>
      <c r="I883" s="96"/>
      <c r="J883" s="96"/>
      <c r="K883" s="96"/>
      <c r="L883" s="96"/>
      <c r="M883" s="96"/>
      <c r="N883" s="96"/>
      <c r="O883" s="96"/>
      <c r="P883" s="97"/>
      <c r="Q883" s="218"/>
      <c r="R883" s="98" t="str">
        <f t="shared" ref="R883" si="1742">IF(COUNTA(Y880:DP883)=0,"none",HLOOKUP(R881,Y881:DP883,3,FALSE))</f>
        <v>none</v>
      </c>
      <c r="S883" s="99" t="str">
        <f t="shared" ref="S883" si="1743">IF(COUNTA(Y880:DP883)=0,"none",HLOOKUP(S880,Y880:DP883,4,FALSE))</f>
        <v>none</v>
      </c>
      <c r="T883" s="100"/>
      <c r="U883" s="100" t="str">
        <f t="array" ref="U883">IF(COUNTA(Y880:DP883)=0,"none",IF($U$2="WAHR",$W$3,Abfrage!$F$4))</f>
        <v>none</v>
      </c>
      <c r="V883" s="100" t="str">
        <f t="array" ref="V883">IF(COUNTA(Y880:DP883)=0,"none",IF($U$2="WAHR",$W$3,Abfrage!$F$4))</f>
        <v>none</v>
      </c>
      <c r="W883" s="100" t="str">
        <f t="array" ref="W883">IF(COUNTA(Y880:DP883)=0,"none",IF($U$2="WAHR",$W$3,Abfrage!$F$4))</f>
        <v>none</v>
      </c>
      <c r="X883" s="109"/>
    </row>
    <row r="884" spans="2:26" thickBot="1">
      <c r="B884" s="75" t="s">
        <v>677</v>
      </c>
      <c r="C884" s="76">
        <v>1000101615</v>
      </c>
      <c r="D884" s="75" t="s">
        <v>89</v>
      </c>
      <c r="E884" s="75" t="s">
        <v>129</v>
      </c>
      <c r="F884" s="75" t="s">
        <v>306</v>
      </c>
      <c r="G884" s="75" t="s">
        <v>306</v>
      </c>
      <c r="H884" s="75" t="e">
        <v>#N/A</v>
      </c>
      <c r="I884" s="75" t="s">
        <v>306</v>
      </c>
      <c r="J884" s="75" t="s">
        <v>678</v>
      </c>
      <c r="K884" s="75" t="s">
        <v>306</v>
      </c>
      <c r="L884" s="75" t="s">
        <v>306</v>
      </c>
      <c r="M884" s="75" t="s">
        <v>306</v>
      </c>
      <c r="N884" s="75" t="s">
        <v>306</v>
      </c>
      <c r="O884" s="75" t="s">
        <v>306</v>
      </c>
      <c r="P884" s="76" t="s">
        <v>306</v>
      </c>
      <c r="Q884" s="216"/>
      <c r="R884" s="77">
        <f t="shared" ref="R884" si="1744">IF(COUNTA(Y884:DP887)=0,"01.01.1900",INDEX(Y884:DP884,MATCH(R885,Y885:DP885,0)))</f>
        <v>44448</v>
      </c>
      <c r="S884" s="78">
        <f t="shared" ref="S884" si="1745">IF(COUNTA(Y884:DP887)=0,"01.01.1900",MAX(Y884:DP884))</f>
        <v>44448</v>
      </c>
      <c r="T884" s="79"/>
      <c r="U884" s="80" t="str">
        <f t="array" ref="U884">IF(COUNTA(Y884:DP887)=0,"01.01.1900",IF(ISERROR(HLOOKUP(U887,Y887:DP887,1,FALSE)),"01.01.1900",INDEX(Y884:DP884,MATCH(U885&amp;U887,Y885:DP885&amp;Y887:DP887,0))))</f>
        <v>01.01.1900</v>
      </c>
      <c r="V884" s="81">
        <f t="shared" ref="V884" si="1746">IF(COUNTA(Y884:DP887)=0,"01.01.1900",_xlfn.MAXIFS(Y884:DP884,Y887:DP887,V887))</f>
        <v>0</v>
      </c>
      <c r="W884" s="82"/>
      <c r="X884" s="106"/>
      <c r="Y884" s="141">
        <v>44448</v>
      </c>
    </row>
    <row r="885" spans="2:26" thickBot="1">
      <c r="B885" s="83"/>
      <c r="C885" s="84"/>
      <c r="D885" s="83"/>
      <c r="E885" s="83"/>
      <c r="F885" s="83"/>
      <c r="G885" s="83"/>
      <c r="H885" s="83"/>
      <c r="I885" s="83"/>
      <c r="J885" s="83"/>
      <c r="K885" s="83"/>
      <c r="L885" s="83"/>
      <c r="M885" s="83"/>
      <c r="N885" s="83"/>
      <c r="O885" s="83"/>
      <c r="P885" s="84"/>
      <c r="Q885" s="217"/>
      <c r="R885" s="85">
        <f t="shared" ref="R885" si="1747">IF(COUNTA(Y884:DP887)=0,0,MIN(Y885:DP885))</f>
        <v>8.68</v>
      </c>
      <c r="S885" s="86">
        <f t="shared" ref="S885" si="1748">IF(COUNTA(Y884:DP887)=0,0,HLOOKUP(S884,Y884:DP887,2,FALSE))</f>
        <v>8.68</v>
      </c>
      <c r="T885" s="87">
        <f t="shared" ref="T885" si="1749">IF(COUNTA(Y884:DP887)=0,0,AVERAGE(Y885:DP885))</f>
        <v>8.68</v>
      </c>
      <c r="U885" s="88">
        <f t="shared" ref="U885" si="1750">IF(COUNTA(Y884:DP887)=0,0,_xlfn.MINIFS(Y885:DP885,Y887:DP887,U887))</f>
        <v>0</v>
      </c>
      <c r="V885" s="89">
        <f t="array" ref="V885">IF(COUNTA(Y884:DP887)=0,0,IF(ISERROR(HLOOKUP(V887,Y887:DP887,1,FALSE)),0,INDEX(Y885:DP885,MATCH(V884&amp;V887,Y884:DP884&amp;Y887:DP887,0))))</f>
        <v>0</v>
      </c>
      <c r="W885" s="90">
        <f t="array" ref="W885">IF(COUNTA(Y884:DP887)=0,0,IF(ISERROR(HLOOKUP(W887,Y887:DP887,1,FALSE)),0,AVERAGEIF(Y887:DP887,$W887,Y885:DP885)))</f>
        <v>0</v>
      </c>
      <c r="X885" s="107"/>
      <c r="Y885" s="142">
        <v>8.68</v>
      </c>
    </row>
    <row r="886" spans="2:26" thickBot="1">
      <c r="B886" s="83"/>
      <c r="C886" s="84"/>
      <c r="D886" s="83"/>
      <c r="E886" s="83"/>
      <c r="F886" s="83"/>
      <c r="G886" s="83"/>
      <c r="H886" s="83"/>
      <c r="I886" s="83"/>
      <c r="J886" s="83"/>
      <c r="K886" s="83"/>
      <c r="L886" s="83"/>
      <c r="M886" s="83"/>
      <c r="N886" s="83"/>
      <c r="O886" s="83"/>
      <c r="P886" s="84"/>
      <c r="Q886" s="217"/>
      <c r="R886" s="91">
        <f t="shared" ref="R886" si="1751">IF(COUNTA(Y884:DP887)=0,0,HLOOKUP(R885,Y885:DP887,2,FALSE))</f>
        <v>1</v>
      </c>
      <c r="S886" s="92">
        <f t="shared" ref="S886" si="1752">IF(COUNTA(Y884:DP887)=0,0,HLOOKUP(S884,Y884:DP887,3,FALSE))</f>
        <v>1</v>
      </c>
      <c r="T886" s="93"/>
      <c r="U886" s="94">
        <f t="array" ref="U886">IF(COUNTA(Y884:DP887)=0,0,IF(ISERROR(HLOOKUP(U887,Y887:DP887,1,FALSE)),0,INDEX(Y886:DP886,MATCH(U885&amp;U887,Y885:DP885&amp;Y887:DP887,0))))</f>
        <v>0</v>
      </c>
      <c r="V886" s="94">
        <f t="array" ref="V886">IF(COUNTA(Y884:DP887)=0,0,IF(ISERROR(HLOOKUP(V887,Y887:DP887,1,FALSE)),0,INDEX(Y886:DP886,MATCH(V885&amp;V887,Y885:DP885&amp;Y887:DP887,0))))</f>
        <v>0</v>
      </c>
      <c r="W886" s="95"/>
      <c r="X886" s="108"/>
      <c r="Y886" s="143">
        <v>1</v>
      </c>
    </row>
    <row r="887" spans="2:26" ht="13.9" thickBot="1">
      <c r="B887" s="96"/>
      <c r="C887" s="97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7"/>
      <c r="Q887" s="218"/>
      <c r="R887" s="98" t="str">
        <f t="shared" ref="R887" si="1753">IF(COUNTA(Y884:DP887)=0,"none",HLOOKUP(R885,Y885:DP887,3,FALSE))</f>
        <v>SAP</v>
      </c>
      <c r="S887" s="99" t="str">
        <f t="shared" ref="S887" si="1754">IF(COUNTA(Y884:DP887)=0,"none",HLOOKUP(S884,Y884:DP887,4,FALSE))</f>
        <v>SAP</v>
      </c>
      <c r="T887" s="100"/>
      <c r="U887" s="100">
        <f t="array" ref="U887">IF(COUNTA(Y884:DP887)=0,"none",IF($U$2="WAHR",$W$3,Abfrage!$F$4))</f>
        <v>0</v>
      </c>
      <c r="V887" s="100">
        <f t="array" ref="V887">IF(COUNTA(Y884:DP887)=0,"none",IF($U$2="WAHR",$W$3,Abfrage!$F$4))</f>
        <v>0</v>
      </c>
      <c r="W887" s="100">
        <f t="array" ref="W887">IF(COUNTA(Y884:DP887)=0,"none",IF($U$2="WAHR",$W$3,Abfrage!$F$4))</f>
        <v>0</v>
      </c>
      <c r="X887" s="109"/>
      <c r="Y887" s="144" t="s">
        <v>47</v>
      </c>
    </row>
    <row r="888" spans="2:26" thickBot="1">
      <c r="B888" s="75" t="s">
        <v>679</v>
      </c>
      <c r="C888" s="76">
        <v>1000102290</v>
      </c>
      <c r="D888" s="75" t="s">
        <v>89</v>
      </c>
      <c r="E888" s="75" t="s">
        <v>129</v>
      </c>
      <c r="F888" s="75" t="s">
        <v>306</v>
      </c>
      <c r="G888" s="75" t="s">
        <v>380</v>
      </c>
      <c r="H888" s="75" t="e">
        <v>#N/A</v>
      </c>
      <c r="I888" s="75" t="s">
        <v>635</v>
      </c>
      <c r="J888" s="75" t="s">
        <v>680</v>
      </c>
      <c r="K888" s="75" t="s">
        <v>306</v>
      </c>
      <c r="L888" s="75" t="s">
        <v>306</v>
      </c>
      <c r="M888" s="75" t="s">
        <v>313</v>
      </c>
      <c r="N888" s="75" t="s">
        <v>681</v>
      </c>
      <c r="O888" s="75" t="s">
        <v>309</v>
      </c>
      <c r="P888" s="76" t="s">
        <v>306</v>
      </c>
      <c r="Q888" s="216"/>
      <c r="R888" s="77" t="str">
        <f t="shared" ref="R888" si="1755">IF(COUNTA(Y888:DP891)=0,"01.01.1900",INDEX(Y888:DP888,MATCH(R889,Y889:DP889,0)))</f>
        <v>01.01.1900</v>
      </c>
      <c r="S888" s="78" t="str">
        <f t="shared" ref="S888" si="1756">IF(COUNTA(Y888:DP891)=0,"01.01.1900",MAX(Y888:DP888))</f>
        <v>01.01.1900</v>
      </c>
      <c r="T888" s="79"/>
      <c r="U888" s="80" t="str">
        <f t="array" ref="U888">IF(COUNTA(Y888:DP891)=0,"01.01.1900",IF(ISERROR(HLOOKUP(U891,Y891:DP891,1,FALSE)),"01.01.1900",INDEX(Y888:DP888,MATCH(U889&amp;U891,Y889:DP889&amp;Y891:DP891,0))))</f>
        <v>01.01.1900</v>
      </c>
      <c r="V888" s="81" t="str">
        <f t="shared" ref="V888" si="1757">IF(COUNTA(Y888:DP891)=0,"01.01.1900",_xlfn.MAXIFS(Y888:DP888,Y891:DP891,V891))</f>
        <v>01.01.1900</v>
      </c>
      <c r="W888" s="82"/>
      <c r="X888" s="106"/>
    </row>
    <row r="889" spans="2:26" thickBot="1">
      <c r="B889" s="83"/>
      <c r="C889" s="84"/>
      <c r="D889" s="83"/>
      <c r="E889" s="83"/>
      <c r="F889" s="83"/>
      <c r="G889" s="83"/>
      <c r="H889" s="83"/>
      <c r="I889" s="83"/>
      <c r="J889" s="83"/>
      <c r="K889" s="83"/>
      <c r="L889" s="83"/>
      <c r="M889" s="83"/>
      <c r="N889" s="83"/>
      <c r="O889" s="83"/>
      <c r="P889" s="84"/>
      <c r="Q889" s="217"/>
      <c r="R889" s="85">
        <f t="shared" ref="R889" si="1758">IF(COUNTA(Y888:DP891)=0,0,MIN(Y889:DP889))</f>
        <v>0</v>
      </c>
      <c r="S889" s="86">
        <f t="shared" ref="S889" si="1759">IF(COUNTA(Y888:DP891)=0,0,HLOOKUP(S888,Y888:DP891,2,FALSE))</f>
        <v>0</v>
      </c>
      <c r="T889" s="87">
        <f t="shared" ref="T889" si="1760">IF(COUNTA(Y888:DP891)=0,0,AVERAGE(Y889:DP889))</f>
        <v>0</v>
      </c>
      <c r="U889" s="88">
        <f t="shared" ref="U889" si="1761">IF(COUNTA(Y888:DP891)=0,0,_xlfn.MINIFS(Y889:DP889,Y891:DP891,U891))</f>
        <v>0</v>
      </c>
      <c r="V889" s="89">
        <f t="array" ref="V889">IF(COUNTA(Y888:DP891)=0,0,IF(ISERROR(HLOOKUP(V891,Y891:DP891,1,FALSE)),0,INDEX(Y889:DP889,MATCH(V888&amp;V891,Y888:DP888&amp;Y891:DP891,0))))</f>
        <v>0</v>
      </c>
      <c r="W889" s="90">
        <f t="array" ref="W889">IF(COUNTA(Y888:DP891)=0,0,IF(ISERROR(HLOOKUP(W891,Y891:DP891,1,FALSE)),0,AVERAGEIF(Y891:DP891,$W891,Y889:DP889)))</f>
        <v>0</v>
      </c>
      <c r="X889" s="107"/>
    </row>
    <row r="890" spans="2:26" thickBot="1">
      <c r="B890" s="83"/>
      <c r="C890" s="84"/>
      <c r="D890" s="83"/>
      <c r="E890" s="83"/>
      <c r="F890" s="83"/>
      <c r="G890" s="83"/>
      <c r="H890" s="83"/>
      <c r="I890" s="83"/>
      <c r="J890" s="83"/>
      <c r="K890" s="83"/>
      <c r="L890" s="83"/>
      <c r="M890" s="83"/>
      <c r="N890" s="83"/>
      <c r="O890" s="83"/>
      <c r="P890" s="84"/>
      <c r="Q890" s="217"/>
      <c r="R890" s="91">
        <f t="shared" ref="R890" si="1762">IF(COUNTA(Y888:DP891)=0,0,HLOOKUP(R889,Y889:DP891,2,FALSE))</f>
        <v>0</v>
      </c>
      <c r="S890" s="92">
        <f t="shared" ref="S890" si="1763">IF(COUNTA(Y888:DP891)=0,0,HLOOKUP(S888,Y888:DP891,3,FALSE))</f>
        <v>0</v>
      </c>
      <c r="T890" s="93"/>
      <c r="U890" s="94">
        <f t="array" ref="U890">IF(COUNTA(Y888:DP891)=0,0,IF(ISERROR(HLOOKUP(U891,Y891:DP891,1,FALSE)),0,INDEX(Y890:DP890,MATCH(U889&amp;U891,Y889:DP889&amp;Y891:DP891,0))))</f>
        <v>0</v>
      </c>
      <c r="V890" s="94">
        <f t="array" ref="V890">IF(COUNTA(Y888:DP891)=0,0,IF(ISERROR(HLOOKUP(V891,Y891:DP891,1,FALSE)),0,INDEX(Y890:DP890,MATCH(V889&amp;V891,Y889:DP889&amp;Y891:DP891,0))))</f>
        <v>0</v>
      </c>
      <c r="W890" s="95"/>
      <c r="X890" s="108"/>
    </row>
    <row r="891" spans="2:26" ht="13.9" thickBot="1">
      <c r="B891" s="96"/>
      <c r="C891" s="97"/>
      <c r="D891" s="96"/>
      <c r="E891" s="96"/>
      <c r="F891" s="96"/>
      <c r="G891" s="96"/>
      <c r="H891" s="96"/>
      <c r="I891" s="96"/>
      <c r="J891" s="96"/>
      <c r="K891" s="96"/>
      <c r="L891" s="96"/>
      <c r="M891" s="96"/>
      <c r="N891" s="96"/>
      <c r="O891" s="96"/>
      <c r="P891" s="97"/>
      <c r="Q891" s="218"/>
      <c r="R891" s="98" t="str">
        <f t="shared" ref="R891" si="1764">IF(COUNTA(Y888:DP891)=0,"none",HLOOKUP(R889,Y889:DP891,3,FALSE))</f>
        <v>none</v>
      </c>
      <c r="S891" s="99" t="str">
        <f t="shared" ref="S891" si="1765">IF(COUNTA(Y888:DP891)=0,"none",HLOOKUP(S888,Y888:DP891,4,FALSE))</f>
        <v>none</v>
      </c>
      <c r="T891" s="100"/>
      <c r="U891" s="100" t="str">
        <f t="array" ref="U891">IF(COUNTA(Y888:DP891)=0,"none",IF($U$2="WAHR",$W$3,Abfrage!$F$4))</f>
        <v>none</v>
      </c>
      <c r="V891" s="100" t="str">
        <f t="array" ref="V891">IF(COUNTA(Y888:DP891)=0,"none",IF($U$2="WAHR",$W$3,Abfrage!$F$4))</f>
        <v>none</v>
      </c>
      <c r="W891" s="100" t="str">
        <f t="array" ref="W891">IF(COUNTA(Y888:DP891)=0,"none",IF($U$2="WAHR",$W$3,Abfrage!$F$4))</f>
        <v>none</v>
      </c>
      <c r="X891" s="109"/>
    </row>
    <row r="892" spans="2:26" thickBot="1">
      <c r="B892" s="75" t="s">
        <v>682</v>
      </c>
      <c r="C892" s="76">
        <v>1000124068</v>
      </c>
      <c r="D892" s="75" t="s">
        <v>89</v>
      </c>
      <c r="E892" s="75" t="s">
        <v>129</v>
      </c>
      <c r="F892" s="75" t="s">
        <v>97</v>
      </c>
      <c r="G892" s="75" t="s">
        <v>380</v>
      </c>
      <c r="H892" s="75" t="e">
        <v>#N/A</v>
      </c>
      <c r="I892" s="75" t="s">
        <v>635</v>
      </c>
      <c r="J892" s="75" t="s">
        <v>683</v>
      </c>
      <c r="K892" s="75" t="s">
        <v>306</v>
      </c>
      <c r="L892" s="75" t="s">
        <v>306</v>
      </c>
      <c r="M892" s="75" t="s">
        <v>306</v>
      </c>
      <c r="N892" s="75" t="s">
        <v>306</v>
      </c>
      <c r="O892" s="75" t="s">
        <v>306</v>
      </c>
      <c r="P892" s="76" t="s">
        <v>306</v>
      </c>
      <c r="Q892" s="216"/>
      <c r="R892" s="77" t="str">
        <f t="shared" ref="R892" si="1766">IF(COUNTA(Y892:DP895)=0,"01.01.1900",INDEX(Y892:DP892,MATCH(R893,Y893:DP893,0)))</f>
        <v>01.01.1900</v>
      </c>
      <c r="S892" s="78" t="str">
        <f t="shared" ref="S892" si="1767">IF(COUNTA(Y892:DP895)=0,"01.01.1900",MAX(Y892:DP892))</f>
        <v>01.01.1900</v>
      </c>
      <c r="T892" s="79"/>
      <c r="U892" s="80" t="str">
        <f t="array" ref="U892">IF(COUNTA(Y892:DP895)=0,"01.01.1900",IF(ISERROR(HLOOKUP(U895,Y895:DP895,1,FALSE)),"01.01.1900",INDEX(Y892:DP892,MATCH(U893&amp;U895,Y893:DP893&amp;Y895:DP895,0))))</f>
        <v>01.01.1900</v>
      </c>
      <c r="V892" s="81" t="str">
        <f t="shared" ref="V892" si="1768">IF(COUNTA(Y892:DP895)=0,"01.01.1900",_xlfn.MAXIFS(Y892:DP892,Y895:DP895,V895))</f>
        <v>01.01.1900</v>
      </c>
      <c r="W892" s="82"/>
      <c r="X892" s="106"/>
    </row>
    <row r="893" spans="2:26" thickBot="1">
      <c r="B893" s="83"/>
      <c r="C893" s="84"/>
      <c r="D893" s="83"/>
      <c r="E893" s="83"/>
      <c r="F893" s="83"/>
      <c r="G893" s="83"/>
      <c r="H893" s="83"/>
      <c r="I893" s="83"/>
      <c r="J893" s="83"/>
      <c r="K893" s="83"/>
      <c r="L893" s="83"/>
      <c r="M893" s="83"/>
      <c r="N893" s="83"/>
      <c r="O893" s="83"/>
      <c r="P893" s="84"/>
      <c r="Q893" s="217"/>
      <c r="R893" s="85">
        <f t="shared" ref="R893" si="1769">IF(COUNTA(Y892:DP895)=0,0,MIN(Y893:DP893))</f>
        <v>0</v>
      </c>
      <c r="S893" s="86">
        <f t="shared" ref="S893" si="1770">IF(COUNTA(Y892:DP895)=0,0,HLOOKUP(S892,Y892:DP895,2,FALSE))</f>
        <v>0</v>
      </c>
      <c r="T893" s="87">
        <f t="shared" ref="T893" si="1771">IF(COUNTA(Y892:DP895)=0,0,AVERAGE(Y893:DP893))</f>
        <v>0</v>
      </c>
      <c r="U893" s="88">
        <f t="shared" ref="U893" si="1772">IF(COUNTA(Y892:DP895)=0,0,_xlfn.MINIFS(Y893:DP893,Y895:DP895,U895))</f>
        <v>0</v>
      </c>
      <c r="V893" s="89">
        <f t="array" ref="V893">IF(COUNTA(Y892:DP895)=0,0,IF(ISERROR(HLOOKUP(V895,Y895:DP895,1,FALSE)),0,INDEX(Y893:DP893,MATCH(V892&amp;V895,Y892:DP892&amp;Y895:DP895,0))))</f>
        <v>0</v>
      </c>
      <c r="W893" s="90">
        <f t="array" ref="W893">IF(COUNTA(Y892:DP895)=0,0,IF(ISERROR(HLOOKUP(W895,Y895:DP895,1,FALSE)),0,AVERAGEIF(Y895:DP895,$W895,Y893:DP893)))</f>
        <v>0</v>
      </c>
      <c r="X893" s="107"/>
    </row>
    <row r="894" spans="2:26" thickBot="1">
      <c r="B894" s="83"/>
      <c r="C894" s="84"/>
      <c r="D894" s="83"/>
      <c r="E894" s="83"/>
      <c r="F894" s="83"/>
      <c r="G894" s="83"/>
      <c r="H894" s="83"/>
      <c r="I894" s="83"/>
      <c r="J894" s="83"/>
      <c r="K894" s="83"/>
      <c r="L894" s="83"/>
      <c r="M894" s="83"/>
      <c r="N894" s="83"/>
      <c r="O894" s="83"/>
      <c r="P894" s="84"/>
      <c r="Q894" s="217"/>
      <c r="R894" s="91">
        <f t="shared" ref="R894" si="1773">IF(COUNTA(Y892:DP895)=0,0,HLOOKUP(R893,Y893:DP895,2,FALSE))</f>
        <v>0</v>
      </c>
      <c r="S894" s="92">
        <f t="shared" ref="S894" si="1774">IF(COUNTA(Y892:DP895)=0,0,HLOOKUP(S892,Y892:DP895,3,FALSE))</f>
        <v>0</v>
      </c>
      <c r="T894" s="93"/>
      <c r="U894" s="94">
        <f t="array" ref="U894">IF(COUNTA(Y892:DP895)=0,0,IF(ISERROR(HLOOKUP(U895,Y895:DP895,1,FALSE)),0,INDEX(Y894:DP894,MATCH(U893&amp;U895,Y893:DP893&amp;Y895:DP895,0))))</f>
        <v>0</v>
      </c>
      <c r="V894" s="94">
        <f t="array" ref="V894">IF(COUNTA(Y892:DP895)=0,0,IF(ISERROR(HLOOKUP(V895,Y895:DP895,1,FALSE)),0,INDEX(Y894:DP894,MATCH(V893&amp;V895,Y893:DP893&amp;Y895:DP895,0))))</f>
        <v>0</v>
      </c>
      <c r="W894" s="95"/>
      <c r="X894" s="108"/>
    </row>
    <row r="895" spans="2:26" ht="13.9" thickBot="1">
      <c r="B895" s="96"/>
      <c r="C895" s="97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7"/>
      <c r="Q895" s="218"/>
      <c r="R895" s="98" t="str">
        <f t="shared" ref="R895" si="1775">IF(COUNTA(Y892:DP895)=0,"none",HLOOKUP(R893,Y893:DP895,3,FALSE))</f>
        <v>none</v>
      </c>
      <c r="S895" s="99" t="str">
        <f t="shared" ref="S895" si="1776">IF(COUNTA(Y892:DP895)=0,"none",HLOOKUP(S892,Y892:DP895,4,FALSE))</f>
        <v>none</v>
      </c>
      <c r="T895" s="100"/>
      <c r="U895" s="100" t="str">
        <f t="array" ref="U895">IF(COUNTA(Y892:DP895)=0,"none",IF($U$2="WAHR",$W$3,Abfrage!$F$4))</f>
        <v>none</v>
      </c>
      <c r="V895" s="100" t="str">
        <f t="array" ref="V895">IF(COUNTA(Y892:DP895)=0,"none",IF($U$2="WAHR",$W$3,Abfrage!$F$4))</f>
        <v>none</v>
      </c>
      <c r="W895" s="100" t="str">
        <f t="array" ref="W895">IF(COUNTA(Y892:DP895)=0,"none",IF($U$2="WAHR",$W$3,Abfrage!$F$4))</f>
        <v>none</v>
      </c>
      <c r="X895" s="109"/>
    </row>
    <row r="896" spans="2:26" thickBot="1">
      <c r="B896" s="75" t="s">
        <v>684</v>
      </c>
      <c r="C896" s="76">
        <v>1000110539</v>
      </c>
      <c r="D896" s="75" t="s">
        <v>95</v>
      </c>
      <c r="E896" s="75" t="s">
        <v>90</v>
      </c>
      <c r="F896" s="75" t="s">
        <v>685</v>
      </c>
      <c r="G896" s="75" t="s">
        <v>685</v>
      </c>
      <c r="H896" s="75">
        <v>0</v>
      </c>
      <c r="I896" s="75" t="s">
        <v>150</v>
      </c>
      <c r="J896" s="75" t="s">
        <v>686</v>
      </c>
      <c r="K896" s="75" t="s">
        <v>352</v>
      </c>
      <c r="L896" s="75" t="s">
        <v>353</v>
      </c>
      <c r="M896" s="75" t="s">
        <v>313</v>
      </c>
      <c r="N896" s="75" t="s">
        <v>327</v>
      </c>
      <c r="O896" s="75" t="s">
        <v>315</v>
      </c>
      <c r="P896" s="76" t="s">
        <v>306</v>
      </c>
      <c r="Q896" s="216"/>
      <c r="R896" s="77">
        <f t="shared" ref="R896" si="1777">IF(COUNTA(Y896:DP899)=0,"01.01.1900",INDEX(Y896:DP896,MATCH(R897,Y897:DP897,0)))</f>
        <v>44687</v>
      </c>
      <c r="S896" s="78">
        <f t="shared" ref="S896" si="1778">IF(COUNTA(Y896:DP899)=0,"01.01.1900",MAX(Y896:DP896))</f>
        <v>44687</v>
      </c>
      <c r="T896" s="79"/>
      <c r="U896" s="80" t="str">
        <f t="array" ref="U896">IF(COUNTA(Y896:DP899)=0,"01.01.1900",IF(ISERROR(HLOOKUP(U899,Y899:DP899,1,FALSE)),"01.01.1900",INDEX(Y896:DP896,MATCH(U897&amp;U899,Y897:DP897&amp;Y899:DP899,0))))</f>
        <v>01.01.1900</v>
      </c>
      <c r="V896" s="81">
        <f t="shared" ref="V896" si="1779">IF(COUNTA(Y896:DP899)=0,"01.01.1900",_xlfn.MAXIFS(Y896:DP896,Y899:DP899,V899))</f>
        <v>0</v>
      </c>
      <c r="W896" s="82"/>
      <c r="X896" s="106"/>
      <c r="Y896" s="141">
        <v>44687</v>
      </c>
      <c r="Z896" s="141">
        <v>44687</v>
      </c>
    </row>
    <row r="897" spans="2:29" thickBot="1">
      <c r="B897" s="83"/>
      <c r="C897" s="84"/>
      <c r="D897" s="83"/>
      <c r="E897" s="83"/>
      <c r="F897" s="83"/>
      <c r="G897" s="83"/>
      <c r="H897" s="83"/>
      <c r="I897" s="83"/>
      <c r="J897" s="83"/>
      <c r="K897" s="83"/>
      <c r="L897" s="83"/>
      <c r="M897" s="83"/>
      <c r="N897" s="83"/>
      <c r="O897" s="83"/>
      <c r="P897" s="84"/>
      <c r="Q897" s="217"/>
      <c r="R897" s="85">
        <f t="shared" ref="R897" si="1780">IF(COUNTA(Y896:DP899)=0,0,MIN(Y897:DP897))</f>
        <v>7.3200000000000001E-2</v>
      </c>
      <c r="S897" s="86">
        <f t="shared" ref="S897" si="1781">IF(COUNTA(Y896:DP899)=0,0,HLOOKUP(S896,Y896:DP899,2,FALSE))</f>
        <v>7.3200000000000001E-2</v>
      </c>
      <c r="T897" s="87">
        <f t="shared" ref="T897" si="1782">IF(COUNTA(Y896:DP899)=0,0,AVERAGE(Y897:DP897))</f>
        <v>7.3200000000000001E-2</v>
      </c>
      <c r="U897" s="88">
        <f t="shared" ref="U897" si="1783">IF(COUNTA(Y896:DP899)=0,0,_xlfn.MINIFS(Y897:DP897,Y899:DP899,U899))</f>
        <v>0</v>
      </c>
      <c r="V897" s="89">
        <f t="array" ref="V897">IF(COUNTA(Y896:DP899)=0,0,IF(ISERROR(HLOOKUP(V899,Y899:DP899,1,FALSE)),0,INDEX(Y897:DP897,MATCH(V896&amp;V899,Y896:DP896&amp;Y899:DP899,0))))</f>
        <v>0</v>
      </c>
      <c r="W897" s="90">
        <f t="array" ref="W897">IF(COUNTA(Y896:DP899)=0,0,IF(ISERROR(HLOOKUP(W899,Y899:DP899,1,FALSE)),0,AVERAGEIF(Y899:DP899,$W899,Y897:DP897)))</f>
        <v>0</v>
      </c>
      <c r="X897" s="107"/>
      <c r="Y897" s="142">
        <v>7.3200000000000001E-2</v>
      </c>
      <c r="Z897" s="142">
        <v>7.3200000000000001E-2</v>
      </c>
    </row>
    <row r="898" spans="2:29" thickBot="1">
      <c r="B898" s="83"/>
      <c r="C898" s="84"/>
      <c r="D898" s="83"/>
      <c r="E898" s="83"/>
      <c r="F898" s="83"/>
      <c r="G898" s="83"/>
      <c r="H898" s="83"/>
      <c r="I898" s="83"/>
      <c r="J898" s="83"/>
      <c r="K898" s="83"/>
      <c r="L898" s="83"/>
      <c r="M898" s="83"/>
      <c r="N898" s="83"/>
      <c r="O898" s="83"/>
      <c r="P898" s="84"/>
      <c r="Q898" s="217"/>
      <c r="R898" s="91" t="str">
        <f t="shared" ref="R898" si="1784">IF(COUNTA(Y896:DP899)=0,0,HLOOKUP(R897,Y897:DP899,2,FALSE))</f>
        <v>nn</v>
      </c>
      <c r="S898" s="92" t="str">
        <f t="shared" ref="S898" si="1785">IF(COUNTA(Y896:DP899)=0,0,HLOOKUP(S896,Y896:DP899,3,FALSE))</f>
        <v>nn</v>
      </c>
      <c r="T898" s="93"/>
      <c r="U898" s="94">
        <f t="array" ref="U898">IF(COUNTA(Y896:DP899)=0,0,IF(ISERROR(HLOOKUP(U899,Y899:DP899,1,FALSE)),0,INDEX(Y898:DP898,MATCH(U897&amp;U899,Y897:DP897&amp;Y899:DP899,0))))</f>
        <v>0</v>
      </c>
      <c r="V898" s="94">
        <f t="array" ref="V898">IF(COUNTA(Y896:DP899)=0,0,IF(ISERROR(HLOOKUP(V899,Y899:DP899,1,FALSE)),0,INDEX(Y898:DP898,MATCH(V897&amp;V899,Y897:DP897&amp;Y899:DP899,0))))</f>
        <v>0</v>
      </c>
      <c r="W898" s="95"/>
      <c r="X898" s="108"/>
      <c r="Y898" s="143" t="s">
        <v>345</v>
      </c>
      <c r="Z898" s="143">
        <v>0</v>
      </c>
    </row>
    <row r="899" spans="2:29" ht="13.9" thickBot="1">
      <c r="B899" s="96"/>
      <c r="C899" s="97"/>
      <c r="D899" s="96"/>
      <c r="E899" s="96"/>
      <c r="F899" s="96"/>
      <c r="G899" s="96"/>
      <c r="H899" s="96"/>
      <c r="I899" s="96"/>
      <c r="J899" s="96"/>
      <c r="K899" s="96"/>
      <c r="L899" s="96"/>
      <c r="M899" s="96"/>
      <c r="N899" s="96"/>
      <c r="O899" s="96"/>
      <c r="P899" s="97"/>
      <c r="Q899" s="218"/>
      <c r="R899" s="98" t="str">
        <f t="shared" ref="R899" si="1786">IF(COUNTA(Y896:DP899)=0,"none",HLOOKUP(R897,Y897:DP899,3,FALSE))</f>
        <v>SAP</v>
      </c>
      <c r="S899" s="99" t="str">
        <f t="shared" ref="S899" si="1787">IF(COUNTA(Y896:DP899)=0,"none",HLOOKUP(S896,Y896:DP899,4,FALSE))</f>
        <v>SAP</v>
      </c>
      <c r="T899" s="100"/>
      <c r="U899" s="100">
        <f t="array" ref="U899">IF(COUNTA(Y896:DP899)=0,"none",IF($U$2="WAHR",$W$3,Abfrage!$F$4))</f>
        <v>0</v>
      </c>
      <c r="V899" s="100">
        <f t="array" ref="V899">IF(COUNTA(Y896:DP899)=0,"none",IF($U$2="WAHR",$W$3,Abfrage!$F$4))</f>
        <v>0</v>
      </c>
      <c r="W899" s="100">
        <f t="array" ref="W899">IF(COUNTA(Y896:DP899)=0,"none",IF($U$2="WAHR",$W$3,Abfrage!$F$4))</f>
        <v>0</v>
      </c>
      <c r="X899" s="109"/>
      <c r="Y899" s="144" t="s">
        <v>47</v>
      </c>
      <c r="Z899" s="144" t="s">
        <v>47</v>
      </c>
    </row>
    <row r="900" spans="2:29" thickBot="1">
      <c r="B900" s="75" t="s">
        <v>687</v>
      </c>
      <c r="C900" s="76">
        <v>1000161432</v>
      </c>
      <c r="D900" s="75" t="s">
        <v>95</v>
      </c>
      <c r="E900" s="75" t="s">
        <v>148</v>
      </c>
      <c r="F900" s="75" t="s">
        <v>96</v>
      </c>
      <c r="G900" s="75" t="s">
        <v>96</v>
      </c>
      <c r="H900" s="75" t="s">
        <v>50</v>
      </c>
      <c r="I900" s="75" t="s">
        <v>41</v>
      </c>
      <c r="J900" s="75" t="s">
        <v>688</v>
      </c>
      <c r="K900" s="75" t="s">
        <v>326</v>
      </c>
      <c r="L900" s="75" t="s">
        <v>689</v>
      </c>
      <c r="M900" s="75" t="s">
        <v>313</v>
      </c>
      <c r="N900" s="75" t="s">
        <v>327</v>
      </c>
      <c r="O900" s="75" t="s">
        <v>306</v>
      </c>
      <c r="P900" s="76" t="s">
        <v>306</v>
      </c>
      <c r="Q900" s="216"/>
      <c r="R900" s="77">
        <f t="shared" ref="R900" si="1788">IF(COUNTA(Y900:DP903)=0,"01.01.1900",INDEX(Y900:DP900,MATCH(R901,Y901:DP901,0)))</f>
        <v>44959</v>
      </c>
      <c r="S900" s="78">
        <f t="shared" ref="S900" si="1789">IF(COUNTA(Y900:DP903)=0,"01.01.1900",MAX(Y900:DP900))</f>
        <v>44959</v>
      </c>
      <c r="T900" s="79"/>
      <c r="U900" s="80" t="str">
        <f t="array" ref="U900">IF(COUNTA(Y900:DP903)=0,"01.01.1900",IF(ISERROR(HLOOKUP(U903,Y903:DP903,1,FALSE)),"01.01.1900",INDEX(Y900:DP900,MATCH(U901&amp;U903,Y901:DP901&amp;Y903:DP903,0))))</f>
        <v>01.01.1900</v>
      </c>
      <c r="V900" s="81">
        <f t="shared" ref="V900" si="1790">IF(COUNTA(Y900:DP903)=0,"01.01.1900",_xlfn.MAXIFS(Y900:DP900,Y903:DP903,V903))</f>
        <v>0</v>
      </c>
      <c r="W900" s="82"/>
      <c r="X900" s="106"/>
      <c r="Y900" s="141">
        <v>44959</v>
      </c>
      <c r="Z900" s="141">
        <v>44959</v>
      </c>
    </row>
    <row r="901" spans="2:29" thickBot="1">
      <c r="B901" s="83"/>
      <c r="C901" s="84"/>
      <c r="D901" s="83"/>
      <c r="E901" s="83"/>
      <c r="F901" s="83"/>
      <c r="G901" s="83"/>
      <c r="H901" s="83"/>
      <c r="I901" s="83"/>
      <c r="J901" s="83"/>
      <c r="K901" s="83"/>
      <c r="L901" s="83"/>
      <c r="M901" s="83"/>
      <c r="N901" s="83"/>
      <c r="O901" s="83"/>
      <c r="P901" s="84"/>
      <c r="Q901" s="217"/>
      <c r="R901" s="85">
        <f t="shared" ref="R901" si="1791">IF(COUNTA(Y900:DP903)=0,0,MIN(Y901:DP901))</f>
        <v>0.31500000000000006</v>
      </c>
      <c r="S901" s="86">
        <f t="shared" ref="S901" si="1792">IF(COUNTA(Y900:DP903)=0,0,HLOOKUP(S900,Y900:DP903,2,FALSE))</f>
        <v>0.31500000000000006</v>
      </c>
      <c r="T901" s="87">
        <f t="shared" ref="T901" si="1793">IF(COUNTA(Y900:DP903)=0,0,AVERAGE(Y901:DP901))</f>
        <v>0.31500000000000006</v>
      </c>
      <c r="U901" s="88">
        <f t="shared" ref="U901" si="1794">IF(COUNTA(Y900:DP903)=0,0,_xlfn.MINIFS(Y901:DP901,Y903:DP903,U903))</f>
        <v>0</v>
      </c>
      <c r="V901" s="89">
        <f t="array" ref="V901">IF(COUNTA(Y900:DP903)=0,0,IF(ISERROR(HLOOKUP(V903,Y903:DP903,1,FALSE)),0,INDEX(Y901:DP901,MATCH(V900&amp;V903,Y900:DP900&amp;Y903:DP903,0))))</f>
        <v>0</v>
      </c>
      <c r="W901" s="90">
        <f t="array" ref="W901">IF(COUNTA(Y900:DP903)=0,0,IF(ISERROR(HLOOKUP(W903,Y903:DP903,1,FALSE)),0,AVERAGEIF(Y903:DP903,$W903,Y901:DP901)))</f>
        <v>0</v>
      </c>
      <c r="X901" s="107"/>
      <c r="Y901" s="142">
        <v>0.31500000000000006</v>
      </c>
      <c r="Z901" s="142">
        <v>0.31500000000000006</v>
      </c>
    </row>
    <row r="902" spans="2:29" thickBot="1">
      <c r="B902" s="83"/>
      <c r="C902" s="84"/>
      <c r="D902" s="83"/>
      <c r="E902" s="83"/>
      <c r="F902" s="83"/>
      <c r="G902" s="83"/>
      <c r="H902" s="83"/>
      <c r="I902" s="83"/>
      <c r="J902" s="83"/>
      <c r="K902" s="83"/>
      <c r="L902" s="83"/>
      <c r="M902" s="83"/>
      <c r="N902" s="83"/>
      <c r="O902" s="83"/>
      <c r="P902" s="84"/>
      <c r="Q902" s="217"/>
      <c r="R902" s="91">
        <f t="shared" ref="R902" si="1795">IF(COUNTA(Y900:DP903)=0,0,HLOOKUP(R901,Y901:DP903,2,FALSE))</f>
        <v>1000</v>
      </c>
      <c r="S902" s="92">
        <f t="shared" ref="S902" si="1796">IF(COUNTA(Y900:DP903)=0,0,HLOOKUP(S900,Y900:DP903,3,FALSE))</f>
        <v>1000</v>
      </c>
      <c r="T902" s="93"/>
      <c r="U902" s="94">
        <f t="array" ref="U902">IF(COUNTA(Y900:DP903)=0,0,IF(ISERROR(HLOOKUP(U903,Y903:DP903,1,FALSE)),0,INDEX(Y902:DP902,MATCH(U901&amp;U903,Y901:DP901&amp;Y903:DP903,0))))</f>
        <v>0</v>
      </c>
      <c r="V902" s="94">
        <f t="array" ref="V902">IF(COUNTA(Y900:DP903)=0,0,IF(ISERROR(HLOOKUP(V903,Y903:DP903,1,FALSE)),0,INDEX(Y902:DP902,MATCH(V901&amp;V903,Y901:DP901&amp;Y903:DP903,0))))</f>
        <v>0</v>
      </c>
      <c r="W902" s="95"/>
      <c r="X902" s="108"/>
      <c r="Y902" s="143">
        <v>1000</v>
      </c>
      <c r="Z902" s="143">
        <v>1000</v>
      </c>
    </row>
    <row r="903" spans="2:29" ht="13.9" thickBot="1">
      <c r="B903" s="96"/>
      <c r="C903" s="97"/>
      <c r="D903" s="96"/>
      <c r="E903" s="96"/>
      <c r="F903" s="96"/>
      <c r="G903" s="96"/>
      <c r="H903" s="96"/>
      <c r="I903" s="96"/>
      <c r="J903" s="96"/>
      <c r="K903" s="96"/>
      <c r="L903" s="96"/>
      <c r="M903" s="96"/>
      <c r="N903" s="96"/>
      <c r="O903" s="96"/>
      <c r="P903" s="97"/>
      <c r="Q903" s="218"/>
      <c r="R903" s="98" t="str">
        <f t="shared" ref="R903" si="1797">IF(COUNTA(Y900:DP903)=0,"none",HLOOKUP(R901,Y901:DP903,3,FALSE))</f>
        <v>www (-30%)</v>
      </c>
      <c r="S903" s="99" t="str">
        <f t="shared" ref="S903" si="1798">IF(COUNTA(Y900:DP903)=0,"none",HLOOKUP(S900,Y900:DP903,4,FALSE))</f>
        <v>www (-30%)</v>
      </c>
      <c r="T903" s="100"/>
      <c r="U903" s="100">
        <f t="array" ref="U903">IF(COUNTA(Y900:DP903)=0,"none",IF($U$2="WAHR",$W$3,Abfrage!$F$4))</f>
        <v>0</v>
      </c>
      <c r="V903" s="100">
        <f t="array" ref="V903">IF(COUNTA(Y900:DP903)=0,"none",IF($U$2="WAHR",$W$3,Abfrage!$F$4))</f>
        <v>0</v>
      </c>
      <c r="W903" s="100">
        <f t="array" ref="W903">IF(COUNTA(Y900:DP903)=0,"none",IF($U$2="WAHR",$W$3,Abfrage!$F$4))</f>
        <v>0</v>
      </c>
      <c r="X903" s="109"/>
      <c r="Y903" s="144" t="s">
        <v>43</v>
      </c>
      <c r="Z903" s="144" t="s">
        <v>43</v>
      </c>
    </row>
    <row r="904" spans="2:29" thickBot="1">
      <c r="B904" s="75" t="s">
        <v>690</v>
      </c>
      <c r="C904" s="76">
        <v>1000148274</v>
      </c>
      <c r="D904" s="75" t="s">
        <v>95</v>
      </c>
      <c r="E904" s="75" t="s">
        <v>148</v>
      </c>
      <c r="F904" s="75" t="s">
        <v>96</v>
      </c>
      <c r="G904" s="75" t="s">
        <v>96</v>
      </c>
      <c r="H904" s="75" t="s">
        <v>50</v>
      </c>
      <c r="I904" s="75" t="s">
        <v>41</v>
      </c>
      <c r="J904" s="75" t="s">
        <v>691</v>
      </c>
      <c r="K904" s="75" t="s">
        <v>325</v>
      </c>
      <c r="L904" s="75" t="s">
        <v>326</v>
      </c>
      <c r="M904" s="75" t="s">
        <v>313</v>
      </c>
      <c r="N904" s="75" t="s">
        <v>327</v>
      </c>
      <c r="O904" s="75" t="s">
        <v>306</v>
      </c>
      <c r="P904" s="76" t="s">
        <v>306</v>
      </c>
      <c r="Q904" s="216"/>
      <c r="R904" s="77">
        <f t="shared" ref="R904" si="1799">IF(COUNTA(Y904:DP907)=0,"01.01.1900",INDEX(Y904:DP904,MATCH(R905,Y905:DP905,0)))</f>
        <v>45671</v>
      </c>
      <c r="S904" s="78">
        <f t="shared" ref="S904" si="1800">IF(COUNTA(Y904:DP907)=0,"01.01.1900",MAX(Y904:DP904))</f>
        <v>45671</v>
      </c>
      <c r="T904" s="79"/>
      <c r="U904" s="80" t="str">
        <f t="array" ref="U904">IF(COUNTA(Y904:DP907)=0,"01.01.1900",IF(ISERROR(HLOOKUP(U907,Y907:DP907,1,FALSE)),"01.01.1900",INDEX(Y904:DP904,MATCH(U905&amp;U907,Y905:DP905&amp;Y907:DP907,0))))</f>
        <v>01.01.1900</v>
      </c>
      <c r="V904" s="81">
        <f t="shared" ref="V904" si="1801">IF(COUNTA(Y904:DP907)=0,"01.01.1900",_xlfn.MAXIFS(Y904:DP904,Y907:DP907,V907))</f>
        <v>0</v>
      </c>
      <c r="W904" s="82"/>
      <c r="X904" s="106"/>
      <c r="Y904" s="141">
        <v>44448</v>
      </c>
      <c r="Z904" s="141">
        <v>44501</v>
      </c>
      <c r="AA904" s="141">
        <v>44959</v>
      </c>
      <c r="AB904" s="141">
        <v>44959</v>
      </c>
      <c r="AC904" s="141">
        <v>45671</v>
      </c>
    </row>
    <row r="905" spans="2:29" thickBot="1">
      <c r="B905" s="83"/>
      <c r="C905" s="84"/>
      <c r="D905" s="83"/>
      <c r="E905" s="83"/>
      <c r="F905" s="83"/>
      <c r="G905" s="83"/>
      <c r="H905" s="83"/>
      <c r="I905" s="83"/>
      <c r="J905" s="83"/>
      <c r="K905" s="83"/>
      <c r="L905" s="83"/>
      <c r="M905" s="83"/>
      <c r="N905" s="83"/>
      <c r="O905" s="83"/>
      <c r="P905" s="84"/>
      <c r="Q905" s="217"/>
      <c r="R905" s="85">
        <f t="shared" ref="R905" si="1802">IF(COUNTA(Y904:DP907)=0,0,MIN(Y905:DP905))</f>
        <v>5.8270000000000002E-2</v>
      </c>
      <c r="S905" s="86">
        <f t="shared" ref="S905" si="1803">IF(COUNTA(Y904:DP907)=0,0,HLOOKUP(S904,Y904:DP907,2,FALSE))</f>
        <v>5.8270000000000002E-2</v>
      </c>
      <c r="T905" s="87">
        <f t="shared" ref="T905" si="1804">IF(COUNTA(Y904:DP907)=0,0,AVERAGE(Y905:DP905))</f>
        <v>0.13505400000000001</v>
      </c>
      <c r="U905" s="88">
        <f t="shared" ref="U905" si="1805">IF(COUNTA(Y904:DP907)=0,0,_xlfn.MINIFS(Y905:DP905,Y907:DP907,U907))</f>
        <v>0</v>
      </c>
      <c r="V905" s="89">
        <f t="array" ref="V905">IF(COUNTA(Y904:DP907)=0,0,IF(ISERROR(HLOOKUP(V907,Y907:DP907,1,FALSE)),0,INDEX(Y905:DP905,MATCH(V904&amp;V907,Y904:DP904&amp;Y907:DP907,0))))</f>
        <v>0</v>
      </c>
      <c r="W905" s="90">
        <f t="array" ref="W905">IF(COUNTA(Y904:DP907)=0,0,IF(ISERROR(HLOOKUP(W907,Y907:DP907,1,FALSE)),0,AVERAGEIF(Y907:DP907,$W907,Y905:DP905)))</f>
        <v>0</v>
      </c>
      <c r="X905" s="107"/>
      <c r="Y905" s="142">
        <v>0.33</v>
      </c>
      <c r="Z905" s="142">
        <v>0.11900000000000002</v>
      </c>
      <c r="AA905" s="142">
        <v>8.3999999999999991E-2</v>
      </c>
      <c r="AB905" s="142">
        <v>8.3999999999999991E-2</v>
      </c>
      <c r="AC905" s="142">
        <v>5.8270000000000002E-2</v>
      </c>
    </row>
    <row r="906" spans="2:29" thickBot="1">
      <c r="B906" s="83"/>
      <c r="C906" s="84"/>
      <c r="D906" s="83"/>
      <c r="E906" s="83"/>
      <c r="F906" s="83"/>
      <c r="G906" s="83"/>
      <c r="H906" s="83"/>
      <c r="I906" s="83"/>
      <c r="J906" s="83"/>
      <c r="K906" s="83"/>
      <c r="L906" s="83"/>
      <c r="M906" s="83"/>
      <c r="N906" s="83"/>
      <c r="O906" s="83"/>
      <c r="P906" s="84"/>
      <c r="Q906" s="217"/>
      <c r="R906" s="91">
        <f t="shared" ref="R906" si="1806">IF(COUNTA(Y904:DP907)=0,0,HLOOKUP(R905,Y905:DP907,2,FALSE))</f>
        <v>0</v>
      </c>
      <c r="S906" s="92">
        <f t="shared" ref="S906" si="1807">IF(COUNTA(Y904:DP907)=0,0,HLOOKUP(S904,Y904:DP907,3,FALSE))</f>
        <v>0</v>
      </c>
      <c r="T906" s="93"/>
      <c r="U906" s="94">
        <f t="array" ref="U906">IF(COUNTA(Y904:DP907)=0,0,IF(ISERROR(HLOOKUP(U907,Y907:DP907,1,FALSE)),0,INDEX(Y906:DP906,MATCH(U905&amp;U907,Y905:DP905&amp;Y907:DP907,0))))</f>
        <v>0</v>
      </c>
      <c r="V906" s="94">
        <f t="array" ref="V906">IF(COUNTA(Y904:DP907)=0,0,IF(ISERROR(HLOOKUP(V907,Y907:DP907,1,FALSE)),0,INDEX(Y906:DP906,MATCH(V905&amp;V907,Y905:DP905&amp;Y907:DP907,0))))</f>
        <v>0</v>
      </c>
      <c r="W906" s="95"/>
      <c r="X906" s="108"/>
      <c r="Y906" s="143">
        <v>1</v>
      </c>
      <c r="Z906" s="143">
        <v>1000</v>
      </c>
      <c r="AA906" s="143">
        <v>1000</v>
      </c>
      <c r="AB906" s="143">
        <v>1000</v>
      </c>
      <c r="AC906" s="143">
        <v>0</v>
      </c>
    </row>
    <row r="907" spans="2:29" ht="13.9" thickBot="1">
      <c r="B907" s="96"/>
      <c r="C907" s="97"/>
      <c r="D907" s="96"/>
      <c r="E907" s="96"/>
      <c r="F907" s="96"/>
      <c r="G907" s="96"/>
      <c r="H907" s="96"/>
      <c r="I907" s="96"/>
      <c r="J907" s="96"/>
      <c r="K907" s="96"/>
      <c r="L907" s="96"/>
      <c r="M907" s="96"/>
      <c r="N907" s="96"/>
      <c r="O907" s="96"/>
      <c r="P907" s="97"/>
      <c r="Q907" s="218"/>
      <c r="R907" s="98" t="str">
        <f t="shared" ref="R907" si="1808">IF(COUNTA(Y904:DP907)=0,"none",HLOOKUP(R905,Y905:DP907,3,FALSE))</f>
        <v>ECI</v>
      </c>
      <c r="S907" s="99" t="str">
        <f t="shared" ref="S907" si="1809">IF(COUNTA(Y904:DP907)=0,"none",HLOOKUP(S904,Y904:DP907,4,FALSE))</f>
        <v>ECI</v>
      </c>
      <c r="T907" s="100"/>
      <c r="U907" s="100">
        <f t="array" ref="U907">IF(COUNTA(Y904:DP907)=0,"none",IF($U$2="WAHR",$W$3,Abfrage!$F$4))</f>
        <v>0</v>
      </c>
      <c r="V907" s="100">
        <f t="array" ref="V907">IF(COUNTA(Y904:DP907)=0,"none",IF($U$2="WAHR",$W$3,Abfrage!$F$4))</f>
        <v>0</v>
      </c>
      <c r="W907" s="100">
        <f t="array" ref="W907">IF(COUNTA(Y904:DP907)=0,"none",IF($U$2="WAHR",$W$3,Abfrage!$F$4))</f>
        <v>0</v>
      </c>
      <c r="X907" s="109"/>
      <c r="Y907" s="144" t="s">
        <v>47</v>
      </c>
      <c r="Z907" s="144" t="s">
        <v>354</v>
      </c>
      <c r="AA907" s="144" t="s">
        <v>43</v>
      </c>
      <c r="AB907" s="144" t="s">
        <v>43</v>
      </c>
      <c r="AC907" s="144" t="s">
        <v>101</v>
      </c>
    </row>
    <row r="908" spans="2:29" thickBot="1">
      <c r="B908" s="75" t="s">
        <v>692</v>
      </c>
      <c r="C908" s="76">
        <v>1000177374</v>
      </c>
      <c r="D908" s="75" t="s">
        <v>95</v>
      </c>
      <c r="E908" s="75" t="s">
        <v>148</v>
      </c>
      <c r="F908" s="75" t="s">
        <v>96</v>
      </c>
      <c r="G908" s="75" t="s">
        <v>96</v>
      </c>
      <c r="H908" s="75" t="e">
        <v>#N/A</v>
      </c>
      <c r="I908" s="75" t="s">
        <v>377</v>
      </c>
      <c r="J908" s="75" t="s">
        <v>693</v>
      </c>
      <c r="K908" s="75" t="s">
        <v>360</v>
      </c>
      <c r="L908" s="75" t="s">
        <v>352</v>
      </c>
      <c r="M908" s="75" t="s">
        <v>313</v>
      </c>
      <c r="N908" s="75" t="s">
        <v>327</v>
      </c>
      <c r="O908" s="75" t="s">
        <v>306</v>
      </c>
      <c r="P908" s="76" t="s">
        <v>306</v>
      </c>
      <c r="Q908" s="216"/>
      <c r="R908" s="77" t="str">
        <f t="shared" ref="R908" si="1810">IF(COUNTA(Y908:DP911)=0,"01.01.1900",INDEX(Y908:DP908,MATCH(R909,Y909:DP909,0)))</f>
        <v>01.01.1900</v>
      </c>
      <c r="S908" s="78" t="str">
        <f t="shared" ref="S908" si="1811">IF(COUNTA(Y908:DP911)=0,"01.01.1900",MAX(Y908:DP908))</f>
        <v>01.01.1900</v>
      </c>
      <c r="T908" s="79"/>
      <c r="U908" s="80" t="str">
        <f t="array" ref="U908">IF(COUNTA(Y908:DP911)=0,"01.01.1900",IF(ISERROR(HLOOKUP(U911,Y911:DP911,1,FALSE)),"01.01.1900",INDEX(Y908:DP908,MATCH(U909&amp;U911,Y909:DP909&amp;Y911:DP911,0))))</f>
        <v>01.01.1900</v>
      </c>
      <c r="V908" s="81" t="str">
        <f t="shared" ref="V908" si="1812">IF(COUNTA(Y908:DP911)=0,"01.01.1900",_xlfn.MAXIFS(Y908:DP908,Y911:DP911,V911))</f>
        <v>01.01.1900</v>
      </c>
      <c r="W908" s="82"/>
      <c r="X908" s="106"/>
    </row>
    <row r="909" spans="2:29" thickBot="1">
      <c r="B909" s="83"/>
      <c r="C909" s="84"/>
      <c r="D909" s="83"/>
      <c r="E909" s="83"/>
      <c r="F909" s="83"/>
      <c r="G909" s="83"/>
      <c r="H909" s="83"/>
      <c r="I909" s="83"/>
      <c r="J909" s="83"/>
      <c r="K909" s="83"/>
      <c r="L909" s="83"/>
      <c r="M909" s="83"/>
      <c r="N909" s="83"/>
      <c r="O909" s="83"/>
      <c r="P909" s="84"/>
      <c r="Q909" s="217"/>
      <c r="R909" s="85">
        <f t="shared" ref="R909" si="1813">IF(COUNTA(Y908:DP911)=0,0,MIN(Y909:DP909))</f>
        <v>0</v>
      </c>
      <c r="S909" s="86">
        <f t="shared" ref="S909" si="1814">IF(COUNTA(Y908:DP911)=0,0,HLOOKUP(S908,Y908:DP911,2,FALSE))</f>
        <v>0</v>
      </c>
      <c r="T909" s="87">
        <f t="shared" ref="T909" si="1815">IF(COUNTA(Y908:DP911)=0,0,AVERAGE(Y909:DP909))</f>
        <v>0</v>
      </c>
      <c r="U909" s="88">
        <f t="shared" ref="U909" si="1816">IF(COUNTA(Y908:DP911)=0,0,_xlfn.MINIFS(Y909:DP909,Y911:DP911,U911))</f>
        <v>0</v>
      </c>
      <c r="V909" s="89">
        <f t="array" ref="V909">IF(COUNTA(Y908:DP911)=0,0,IF(ISERROR(HLOOKUP(V911,Y911:DP911,1,FALSE)),0,INDEX(Y909:DP909,MATCH(V908&amp;V911,Y908:DP908&amp;Y911:DP911,0))))</f>
        <v>0</v>
      </c>
      <c r="W909" s="90">
        <f t="array" ref="W909">IF(COUNTA(Y908:DP911)=0,0,IF(ISERROR(HLOOKUP(W911,Y911:DP911,1,FALSE)),0,AVERAGEIF(Y911:DP911,$W911,Y909:DP909)))</f>
        <v>0</v>
      </c>
      <c r="X909" s="107"/>
    </row>
    <row r="910" spans="2:29" thickBot="1">
      <c r="B910" s="83"/>
      <c r="C910" s="84"/>
      <c r="D910" s="83"/>
      <c r="E910" s="83"/>
      <c r="F910" s="83"/>
      <c r="G910" s="83"/>
      <c r="H910" s="83"/>
      <c r="I910" s="83"/>
      <c r="J910" s="83"/>
      <c r="K910" s="83"/>
      <c r="L910" s="83"/>
      <c r="M910" s="83"/>
      <c r="N910" s="83"/>
      <c r="O910" s="83"/>
      <c r="P910" s="84"/>
      <c r="Q910" s="217"/>
      <c r="R910" s="91">
        <f t="shared" ref="R910" si="1817">IF(COUNTA(Y908:DP911)=0,0,HLOOKUP(R909,Y909:DP911,2,FALSE))</f>
        <v>0</v>
      </c>
      <c r="S910" s="92">
        <f t="shared" ref="S910" si="1818">IF(COUNTA(Y908:DP911)=0,0,HLOOKUP(S908,Y908:DP911,3,FALSE))</f>
        <v>0</v>
      </c>
      <c r="T910" s="93"/>
      <c r="U910" s="94">
        <f t="array" ref="U910">IF(COUNTA(Y908:DP911)=0,0,IF(ISERROR(HLOOKUP(U911,Y911:DP911,1,FALSE)),0,INDEX(Y910:DP910,MATCH(U909&amp;U911,Y909:DP909&amp;Y911:DP911,0))))</f>
        <v>0</v>
      </c>
      <c r="V910" s="94">
        <f t="array" ref="V910">IF(COUNTA(Y908:DP911)=0,0,IF(ISERROR(HLOOKUP(V911,Y911:DP911,1,FALSE)),0,INDEX(Y910:DP910,MATCH(V909&amp;V911,Y909:DP909&amp;Y911:DP911,0))))</f>
        <v>0</v>
      </c>
      <c r="W910" s="95"/>
      <c r="X910" s="108"/>
    </row>
    <row r="911" spans="2:29" ht="13.9" thickBot="1">
      <c r="B911" s="96"/>
      <c r="C911" s="97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96"/>
      <c r="P911" s="97"/>
      <c r="Q911" s="218"/>
      <c r="R911" s="98" t="str">
        <f t="shared" ref="R911" si="1819">IF(COUNTA(Y908:DP911)=0,"none",HLOOKUP(R909,Y909:DP911,3,FALSE))</f>
        <v>none</v>
      </c>
      <c r="S911" s="99" t="str">
        <f t="shared" ref="S911" si="1820">IF(COUNTA(Y908:DP911)=0,"none",HLOOKUP(S908,Y908:DP911,4,FALSE))</f>
        <v>none</v>
      </c>
      <c r="T911" s="100"/>
      <c r="U911" s="100" t="str">
        <f t="array" ref="U911">IF(COUNTA(Y908:DP911)=0,"none",IF($U$2="WAHR",$W$3,Abfrage!$F$4))</f>
        <v>none</v>
      </c>
      <c r="V911" s="100" t="str">
        <f t="array" ref="V911">IF(COUNTA(Y908:DP911)=0,"none",IF($U$2="WAHR",$W$3,Abfrage!$F$4))</f>
        <v>none</v>
      </c>
      <c r="W911" s="100" t="str">
        <f t="array" ref="W911">IF(COUNTA(Y908:DP911)=0,"none",IF($U$2="WAHR",$W$3,Abfrage!$F$4))</f>
        <v>none</v>
      </c>
      <c r="X911" s="109"/>
    </row>
    <row r="912" spans="2:29" thickBot="1">
      <c r="B912" s="75" t="s">
        <v>694</v>
      </c>
      <c r="C912" s="76">
        <v>1000446179</v>
      </c>
      <c r="D912" s="75" t="s">
        <v>95</v>
      </c>
      <c r="E912" s="75" t="s">
        <v>90</v>
      </c>
      <c r="F912" s="75" t="s">
        <v>122</v>
      </c>
      <c r="G912" s="75" t="s">
        <v>122</v>
      </c>
      <c r="H912" s="75" t="e">
        <v>#N/A</v>
      </c>
      <c r="I912" s="75" t="s">
        <v>150</v>
      </c>
      <c r="J912" s="75" t="s">
        <v>695</v>
      </c>
      <c r="K912" s="75" t="s">
        <v>306</v>
      </c>
      <c r="L912" s="75" t="s">
        <v>306</v>
      </c>
      <c r="M912" s="75" t="s">
        <v>306</v>
      </c>
      <c r="N912" s="75" t="s">
        <v>306</v>
      </c>
      <c r="O912" s="75" t="s">
        <v>306</v>
      </c>
      <c r="P912" s="76" t="s">
        <v>306</v>
      </c>
      <c r="Q912" s="216"/>
      <c r="R912" s="77" t="str">
        <f t="shared" ref="R912" si="1821">IF(COUNTA(Y912:DP915)=0,"01.01.1900",INDEX(Y912:DP912,MATCH(R913,Y913:DP913,0)))</f>
        <v>01.01.1900</v>
      </c>
      <c r="S912" s="78" t="str">
        <f t="shared" ref="S912" si="1822">IF(COUNTA(Y912:DP915)=0,"01.01.1900",MAX(Y912:DP912))</f>
        <v>01.01.1900</v>
      </c>
      <c r="T912" s="79"/>
      <c r="U912" s="80" t="str">
        <f t="array" ref="U912">IF(COUNTA(Y912:DP915)=0,"01.01.1900",IF(ISERROR(HLOOKUP(U915,Y915:DP915,1,FALSE)),"01.01.1900",INDEX(Y912:DP912,MATCH(U913&amp;U915,Y913:DP913&amp;Y915:DP915,0))))</f>
        <v>01.01.1900</v>
      </c>
      <c r="V912" s="81" t="str">
        <f t="shared" ref="V912" si="1823">IF(COUNTA(Y912:DP915)=0,"01.01.1900",_xlfn.MAXIFS(Y912:DP912,Y915:DP915,V915))</f>
        <v>01.01.1900</v>
      </c>
      <c r="W912" s="82"/>
      <c r="X912" s="106"/>
    </row>
    <row r="913" spans="2:30" thickBot="1">
      <c r="B913" s="83"/>
      <c r="C913" s="84"/>
      <c r="D913" s="83"/>
      <c r="E913" s="83"/>
      <c r="F913" s="83"/>
      <c r="G913" s="83"/>
      <c r="H913" s="83"/>
      <c r="I913" s="83"/>
      <c r="J913" s="83"/>
      <c r="K913" s="83"/>
      <c r="L913" s="83"/>
      <c r="M913" s="83"/>
      <c r="N913" s="83"/>
      <c r="O913" s="83"/>
      <c r="P913" s="84"/>
      <c r="Q913" s="217"/>
      <c r="R913" s="85">
        <f t="shared" ref="R913" si="1824">IF(COUNTA(Y912:DP915)=0,0,MIN(Y913:DP913))</f>
        <v>0</v>
      </c>
      <c r="S913" s="86">
        <f t="shared" ref="S913" si="1825">IF(COUNTA(Y912:DP915)=0,0,HLOOKUP(S912,Y912:DP915,2,FALSE))</f>
        <v>0</v>
      </c>
      <c r="T913" s="87">
        <f t="shared" ref="T913" si="1826">IF(COUNTA(Y912:DP915)=0,0,AVERAGE(Y913:DP913))</f>
        <v>0</v>
      </c>
      <c r="U913" s="88">
        <f t="shared" ref="U913" si="1827">IF(COUNTA(Y912:DP915)=0,0,_xlfn.MINIFS(Y913:DP913,Y915:DP915,U915))</f>
        <v>0</v>
      </c>
      <c r="V913" s="89">
        <f t="array" ref="V913">IF(COUNTA(Y912:DP915)=0,0,IF(ISERROR(HLOOKUP(V915,Y915:DP915,1,FALSE)),0,INDEX(Y913:DP913,MATCH(V912&amp;V915,Y912:DP912&amp;Y915:DP915,0))))</f>
        <v>0</v>
      </c>
      <c r="W913" s="90">
        <f t="array" ref="W913">IF(COUNTA(Y912:DP915)=0,0,IF(ISERROR(HLOOKUP(W915,Y915:DP915,1,FALSE)),0,AVERAGEIF(Y915:DP915,$W915,Y913:DP913)))</f>
        <v>0</v>
      </c>
      <c r="X913" s="107"/>
    </row>
    <row r="914" spans="2:30" thickBot="1">
      <c r="B914" s="83"/>
      <c r="C914" s="84"/>
      <c r="D914" s="83"/>
      <c r="E914" s="83"/>
      <c r="F914" s="83"/>
      <c r="G914" s="83"/>
      <c r="H914" s="83"/>
      <c r="I914" s="83"/>
      <c r="J914" s="83"/>
      <c r="K914" s="83"/>
      <c r="L914" s="83"/>
      <c r="M914" s="83"/>
      <c r="N914" s="83"/>
      <c r="O914" s="83"/>
      <c r="P914" s="84"/>
      <c r="Q914" s="217"/>
      <c r="R914" s="91">
        <f t="shared" ref="R914" si="1828">IF(COUNTA(Y912:DP915)=0,0,HLOOKUP(R913,Y913:DP915,2,FALSE))</f>
        <v>0</v>
      </c>
      <c r="S914" s="92">
        <f t="shared" ref="S914" si="1829">IF(COUNTA(Y912:DP915)=0,0,HLOOKUP(S912,Y912:DP915,3,FALSE))</f>
        <v>0</v>
      </c>
      <c r="T914" s="93"/>
      <c r="U914" s="94">
        <f t="array" ref="U914">IF(COUNTA(Y912:DP915)=0,0,IF(ISERROR(HLOOKUP(U915,Y915:DP915,1,FALSE)),0,INDEX(Y914:DP914,MATCH(U913&amp;U915,Y913:DP913&amp;Y915:DP915,0))))</f>
        <v>0</v>
      </c>
      <c r="V914" s="94">
        <f t="array" ref="V914">IF(COUNTA(Y912:DP915)=0,0,IF(ISERROR(HLOOKUP(V915,Y915:DP915,1,FALSE)),0,INDEX(Y914:DP914,MATCH(V913&amp;V915,Y913:DP913&amp;Y915:DP915,0))))</f>
        <v>0</v>
      </c>
      <c r="W914" s="95"/>
      <c r="X914" s="108"/>
    </row>
    <row r="915" spans="2:30" ht="13.9" thickBot="1">
      <c r="B915" s="96"/>
      <c r="C915" s="97"/>
      <c r="D915" s="96"/>
      <c r="E915" s="96"/>
      <c r="F915" s="96"/>
      <c r="G915" s="96"/>
      <c r="H915" s="96"/>
      <c r="I915" s="96"/>
      <c r="J915" s="96"/>
      <c r="K915" s="96"/>
      <c r="L915" s="96"/>
      <c r="M915" s="96"/>
      <c r="N915" s="96"/>
      <c r="O915" s="96"/>
      <c r="P915" s="97"/>
      <c r="Q915" s="218"/>
      <c r="R915" s="98" t="str">
        <f t="shared" ref="R915" si="1830">IF(COUNTA(Y912:DP915)=0,"none",HLOOKUP(R913,Y913:DP915,3,FALSE))</f>
        <v>none</v>
      </c>
      <c r="S915" s="99" t="str">
        <f t="shared" ref="S915" si="1831">IF(COUNTA(Y912:DP915)=0,"none",HLOOKUP(S912,Y912:DP915,4,FALSE))</f>
        <v>none</v>
      </c>
      <c r="T915" s="100"/>
      <c r="U915" s="100" t="str">
        <f t="array" ref="U915">IF(COUNTA(Y912:DP915)=0,"none",IF($U$2="WAHR",$W$3,Abfrage!$F$4))</f>
        <v>none</v>
      </c>
      <c r="V915" s="100" t="str">
        <f t="array" ref="V915">IF(COUNTA(Y912:DP915)=0,"none",IF($U$2="WAHR",$W$3,Abfrage!$F$4))</f>
        <v>none</v>
      </c>
      <c r="W915" s="100" t="str">
        <f t="array" ref="W915">IF(COUNTA(Y912:DP915)=0,"none",IF($U$2="WAHR",$W$3,Abfrage!$F$4))</f>
        <v>none</v>
      </c>
      <c r="X915" s="109"/>
    </row>
    <row r="916" spans="2:30" thickBot="1">
      <c r="B916" s="75" t="s">
        <v>696</v>
      </c>
      <c r="C916" s="76">
        <v>1000167177</v>
      </c>
      <c r="D916" s="75" t="s">
        <v>95</v>
      </c>
      <c r="E916" s="75" t="s">
        <v>90</v>
      </c>
      <c r="F916" s="75" t="s">
        <v>685</v>
      </c>
      <c r="G916" s="75" t="s">
        <v>685</v>
      </c>
      <c r="H916" s="75" t="s">
        <v>697</v>
      </c>
      <c r="I916" s="75" t="s">
        <v>377</v>
      </c>
      <c r="J916" s="75" t="s">
        <v>698</v>
      </c>
      <c r="K916" s="75" t="s">
        <v>353</v>
      </c>
      <c r="L916" s="75" t="s">
        <v>326</v>
      </c>
      <c r="M916" s="75" t="s">
        <v>306</v>
      </c>
      <c r="N916" s="75" t="s">
        <v>327</v>
      </c>
      <c r="O916" s="75" t="s">
        <v>309</v>
      </c>
      <c r="P916" s="76" t="s">
        <v>306</v>
      </c>
      <c r="Q916" s="216"/>
      <c r="R916" s="77">
        <f t="shared" ref="R916" si="1832">IF(COUNTA(Y916:DP919)=0,"01.01.1900",INDEX(Y916:DP916,MATCH(R917,Y917:DP917,0)))</f>
        <v>44714</v>
      </c>
      <c r="S916" s="78">
        <f t="shared" ref="S916" si="1833">IF(COUNTA(Y916:DP919)=0,"01.01.1900",MAX(Y916:DP916))</f>
        <v>44714</v>
      </c>
      <c r="T916" s="79"/>
      <c r="U916" s="80" t="str">
        <f t="array" ref="U916">IF(COUNTA(Y916:DP919)=0,"01.01.1900",IF(ISERROR(HLOOKUP(U919,Y919:DP919,1,FALSE)),"01.01.1900",INDEX(Y916:DP916,MATCH(U917&amp;U919,Y917:DP917&amp;Y919:DP919,0))))</f>
        <v>01.01.1900</v>
      </c>
      <c r="V916" s="81">
        <f t="shared" ref="V916" si="1834">IF(COUNTA(Y916:DP919)=0,"01.01.1900",_xlfn.MAXIFS(Y916:DP916,Y919:DP919,V919))</f>
        <v>0</v>
      </c>
      <c r="W916" s="82"/>
      <c r="X916" s="106"/>
      <c r="Y916" s="141">
        <v>44714</v>
      </c>
      <c r="Z916" s="141">
        <v>44714</v>
      </c>
    </row>
    <row r="917" spans="2:30" thickBot="1">
      <c r="B917" s="83"/>
      <c r="C917" s="84"/>
      <c r="D917" s="83"/>
      <c r="E917" s="83"/>
      <c r="F917" s="83"/>
      <c r="G917" s="83"/>
      <c r="H917" s="83"/>
      <c r="I917" s="83"/>
      <c r="J917" s="83"/>
      <c r="K917" s="83"/>
      <c r="L917" s="83"/>
      <c r="M917" s="83"/>
      <c r="N917" s="83"/>
      <c r="O917" s="83"/>
      <c r="P917" s="84"/>
      <c r="Q917" s="217"/>
      <c r="R917" s="85">
        <f t="shared" ref="R917" si="1835">IF(COUNTA(Y916:DP919)=0,0,MIN(Y917:DP917))</f>
        <v>0.25</v>
      </c>
      <c r="S917" s="86">
        <f t="shared" ref="S917" si="1836">IF(COUNTA(Y916:DP919)=0,0,HLOOKUP(S916,Y916:DP919,2,FALSE))</f>
        <v>0.25</v>
      </c>
      <c r="T917" s="87">
        <f t="shared" ref="T917" si="1837">IF(COUNTA(Y916:DP919)=0,0,AVERAGE(Y917:DP917))</f>
        <v>0.25</v>
      </c>
      <c r="U917" s="88">
        <f t="shared" ref="U917" si="1838">IF(COUNTA(Y916:DP919)=0,0,_xlfn.MINIFS(Y917:DP917,Y919:DP919,U919))</f>
        <v>0</v>
      </c>
      <c r="V917" s="89">
        <f t="array" ref="V917">IF(COUNTA(Y916:DP919)=0,0,IF(ISERROR(HLOOKUP(V919,Y919:DP919,1,FALSE)),0,INDEX(Y917:DP917,MATCH(V916&amp;V919,Y916:DP916&amp;Y919:DP919,0))))</f>
        <v>0</v>
      </c>
      <c r="W917" s="90">
        <f t="array" ref="W917">IF(COUNTA(Y916:DP919)=0,0,IF(ISERROR(HLOOKUP(W919,Y919:DP919,1,FALSE)),0,AVERAGEIF(Y919:DP919,$W919,Y917:DP917)))</f>
        <v>0</v>
      </c>
      <c r="X917" s="107"/>
      <c r="Y917" s="142">
        <v>0.25</v>
      </c>
      <c r="Z917" s="142">
        <v>0.25</v>
      </c>
    </row>
    <row r="918" spans="2:30" thickBot="1">
      <c r="B918" s="83"/>
      <c r="C918" s="84"/>
      <c r="D918" s="83"/>
      <c r="E918" s="83"/>
      <c r="F918" s="83"/>
      <c r="G918" s="83"/>
      <c r="H918" s="83"/>
      <c r="I918" s="83"/>
      <c r="J918" s="83"/>
      <c r="K918" s="83"/>
      <c r="L918" s="83"/>
      <c r="M918" s="83"/>
      <c r="N918" s="83"/>
      <c r="O918" s="83"/>
      <c r="P918" s="84"/>
      <c r="Q918" s="217"/>
      <c r="R918" s="91" t="str">
        <f t="shared" ref="R918" si="1839">IF(COUNTA(Y916:DP919)=0,0,HLOOKUP(R917,Y917:DP919,2,FALSE))</f>
        <v>nn</v>
      </c>
      <c r="S918" s="92" t="str">
        <f t="shared" ref="S918" si="1840">IF(COUNTA(Y916:DP919)=0,0,HLOOKUP(S916,Y916:DP919,3,FALSE))</f>
        <v>nn</v>
      </c>
      <c r="T918" s="93"/>
      <c r="U918" s="94">
        <f t="array" ref="U918">IF(COUNTA(Y916:DP919)=0,0,IF(ISERROR(HLOOKUP(U919,Y919:DP919,1,FALSE)),0,INDEX(Y918:DP918,MATCH(U917&amp;U919,Y917:DP917&amp;Y919:DP919,0))))</f>
        <v>0</v>
      </c>
      <c r="V918" s="94">
        <f t="array" ref="V918">IF(COUNTA(Y916:DP919)=0,0,IF(ISERROR(HLOOKUP(V919,Y919:DP919,1,FALSE)),0,INDEX(Y918:DP918,MATCH(V917&amp;V919,Y917:DP917&amp;Y919:DP919,0))))</f>
        <v>0</v>
      </c>
      <c r="W918" s="95"/>
      <c r="X918" s="108"/>
      <c r="Y918" s="143" t="s">
        <v>345</v>
      </c>
      <c r="Z918" s="143">
        <v>0</v>
      </c>
    </row>
    <row r="919" spans="2:30" ht="13.9" thickBot="1">
      <c r="B919" s="96"/>
      <c r="C919" s="97"/>
      <c r="D919" s="96"/>
      <c r="E919" s="96"/>
      <c r="F919" s="96"/>
      <c r="G919" s="96"/>
      <c r="H919" s="96"/>
      <c r="I919" s="96"/>
      <c r="J919" s="96"/>
      <c r="K919" s="96"/>
      <c r="L919" s="96"/>
      <c r="M919" s="96"/>
      <c r="N919" s="96"/>
      <c r="O919" s="96"/>
      <c r="P919" s="97"/>
      <c r="Q919" s="218"/>
      <c r="R919" s="98" t="str">
        <f t="shared" ref="R919" si="1841">IF(COUNTA(Y916:DP919)=0,"none",HLOOKUP(R917,Y917:DP919,3,FALSE))</f>
        <v>SAP</v>
      </c>
      <c r="S919" s="99" t="str">
        <f t="shared" ref="S919" si="1842">IF(COUNTA(Y916:DP919)=0,"none",HLOOKUP(S916,Y916:DP919,4,FALSE))</f>
        <v>SAP</v>
      </c>
      <c r="T919" s="100"/>
      <c r="U919" s="100">
        <f t="array" ref="U919">IF(COUNTA(Y916:DP919)=0,"none",IF($U$2="WAHR",$W$3,Abfrage!$F$4))</f>
        <v>0</v>
      </c>
      <c r="V919" s="100">
        <f t="array" ref="V919">IF(COUNTA(Y916:DP919)=0,"none",IF($U$2="WAHR",$W$3,Abfrage!$F$4))</f>
        <v>0</v>
      </c>
      <c r="W919" s="100">
        <f t="array" ref="W919">IF(COUNTA(Y916:DP919)=0,"none",IF($U$2="WAHR",$W$3,Abfrage!$F$4))</f>
        <v>0</v>
      </c>
      <c r="X919" s="109"/>
      <c r="Y919" s="144" t="s">
        <v>47</v>
      </c>
      <c r="Z919" s="144" t="s">
        <v>47</v>
      </c>
    </row>
    <row r="920" spans="2:30" thickBot="1">
      <c r="B920" s="75" t="s">
        <v>699</v>
      </c>
      <c r="C920" s="76">
        <v>1000177373</v>
      </c>
      <c r="D920" s="75" t="s">
        <v>95</v>
      </c>
      <c r="E920" s="75" t="s">
        <v>90</v>
      </c>
      <c r="F920" s="75" t="s">
        <v>685</v>
      </c>
      <c r="G920" s="75" t="s">
        <v>685</v>
      </c>
      <c r="H920" s="75" t="e">
        <v>#N/A</v>
      </c>
      <c r="I920" s="75" t="s">
        <v>377</v>
      </c>
      <c r="J920" s="75" t="s">
        <v>700</v>
      </c>
      <c r="K920" s="75" t="s">
        <v>360</v>
      </c>
      <c r="L920" s="75" t="s">
        <v>352</v>
      </c>
      <c r="M920" s="75" t="s">
        <v>306</v>
      </c>
      <c r="N920" s="75" t="s">
        <v>327</v>
      </c>
      <c r="O920" s="75" t="s">
        <v>415</v>
      </c>
      <c r="P920" s="76" t="s">
        <v>306</v>
      </c>
      <c r="Q920" s="216"/>
      <c r="R920" s="77" t="str">
        <f t="shared" ref="R920" si="1843">IF(COUNTA(Y920:DP923)=0,"01.01.1900",INDEX(Y920:DP920,MATCH(R921,Y921:DP921,0)))</f>
        <v>01.01.1900</v>
      </c>
      <c r="S920" s="78" t="str">
        <f t="shared" ref="S920" si="1844">IF(COUNTA(Y920:DP923)=0,"01.01.1900",MAX(Y920:DP920))</f>
        <v>01.01.1900</v>
      </c>
      <c r="T920" s="79"/>
      <c r="U920" s="80" t="str">
        <f t="array" ref="U920">IF(COUNTA(Y920:DP923)=0,"01.01.1900",IF(ISERROR(HLOOKUP(U923,Y923:DP923,1,FALSE)),"01.01.1900",INDEX(Y920:DP920,MATCH(U921&amp;U923,Y921:DP921&amp;Y923:DP923,0))))</f>
        <v>01.01.1900</v>
      </c>
      <c r="V920" s="81" t="str">
        <f t="shared" ref="V920" si="1845">IF(COUNTA(Y920:DP923)=0,"01.01.1900",_xlfn.MAXIFS(Y920:DP920,Y923:DP923,V923))</f>
        <v>01.01.1900</v>
      </c>
      <c r="W920" s="82"/>
      <c r="X920" s="106"/>
    </row>
    <row r="921" spans="2:30" thickBot="1">
      <c r="B921" s="83"/>
      <c r="C921" s="84"/>
      <c r="D921" s="83"/>
      <c r="E921" s="83"/>
      <c r="F921" s="83"/>
      <c r="G921" s="83"/>
      <c r="H921" s="83"/>
      <c r="I921" s="83"/>
      <c r="J921" s="83"/>
      <c r="K921" s="83"/>
      <c r="L921" s="83"/>
      <c r="M921" s="83"/>
      <c r="N921" s="83"/>
      <c r="O921" s="83"/>
      <c r="P921" s="84"/>
      <c r="Q921" s="217"/>
      <c r="R921" s="85">
        <f t="shared" ref="R921" si="1846">IF(COUNTA(Y920:DP923)=0,0,MIN(Y921:DP921))</f>
        <v>0</v>
      </c>
      <c r="S921" s="86">
        <f t="shared" ref="S921" si="1847">IF(COUNTA(Y920:DP923)=0,0,HLOOKUP(S920,Y920:DP923,2,FALSE))</f>
        <v>0</v>
      </c>
      <c r="T921" s="87">
        <f t="shared" ref="T921" si="1848">IF(COUNTA(Y920:DP923)=0,0,AVERAGE(Y921:DP921))</f>
        <v>0</v>
      </c>
      <c r="U921" s="88">
        <f t="shared" ref="U921" si="1849">IF(COUNTA(Y920:DP923)=0,0,_xlfn.MINIFS(Y921:DP921,Y923:DP923,U923))</f>
        <v>0</v>
      </c>
      <c r="V921" s="89">
        <f t="array" ref="V921">IF(COUNTA(Y920:DP923)=0,0,IF(ISERROR(HLOOKUP(V923,Y923:DP923,1,FALSE)),0,INDEX(Y921:DP921,MATCH(V920&amp;V923,Y920:DP920&amp;Y923:DP923,0))))</f>
        <v>0</v>
      </c>
      <c r="W921" s="90">
        <f t="array" ref="W921">IF(COUNTA(Y920:DP923)=0,0,IF(ISERROR(HLOOKUP(W923,Y923:DP923,1,FALSE)),0,AVERAGEIF(Y923:DP923,$W923,Y921:DP921)))</f>
        <v>0</v>
      </c>
      <c r="X921" s="107"/>
    </row>
    <row r="922" spans="2:30" thickBot="1">
      <c r="B922" s="83"/>
      <c r="C922" s="84"/>
      <c r="D922" s="83"/>
      <c r="E922" s="83"/>
      <c r="F922" s="83"/>
      <c r="G922" s="83"/>
      <c r="H922" s="83"/>
      <c r="I922" s="83"/>
      <c r="J922" s="83"/>
      <c r="K922" s="83"/>
      <c r="L922" s="83"/>
      <c r="M922" s="83"/>
      <c r="N922" s="83"/>
      <c r="O922" s="83"/>
      <c r="P922" s="84"/>
      <c r="Q922" s="217"/>
      <c r="R922" s="91">
        <f t="shared" ref="R922" si="1850">IF(COUNTA(Y920:DP923)=0,0,HLOOKUP(R921,Y921:DP923,2,FALSE))</f>
        <v>0</v>
      </c>
      <c r="S922" s="92">
        <f t="shared" ref="S922" si="1851">IF(COUNTA(Y920:DP923)=0,0,HLOOKUP(S920,Y920:DP923,3,FALSE))</f>
        <v>0</v>
      </c>
      <c r="T922" s="93"/>
      <c r="U922" s="94">
        <f t="array" ref="U922">IF(COUNTA(Y920:DP923)=0,0,IF(ISERROR(HLOOKUP(U923,Y923:DP923,1,FALSE)),0,INDEX(Y922:DP922,MATCH(U921&amp;U923,Y921:DP921&amp;Y923:DP923,0))))</f>
        <v>0</v>
      </c>
      <c r="V922" s="94">
        <f t="array" ref="V922">IF(COUNTA(Y920:DP923)=0,0,IF(ISERROR(HLOOKUP(V923,Y923:DP923,1,FALSE)),0,INDEX(Y922:DP922,MATCH(V921&amp;V923,Y921:DP921&amp;Y923:DP923,0))))</f>
        <v>0</v>
      </c>
      <c r="W922" s="95"/>
      <c r="X922" s="108"/>
    </row>
    <row r="923" spans="2:30" ht="13.9" thickBot="1">
      <c r="B923" s="96"/>
      <c r="C923" s="97"/>
      <c r="D923" s="96"/>
      <c r="E923" s="96"/>
      <c r="F923" s="96"/>
      <c r="G923" s="96"/>
      <c r="H923" s="96"/>
      <c r="I923" s="96"/>
      <c r="J923" s="96"/>
      <c r="K923" s="96"/>
      <c r="L923" s="96"/>
      <c r="M923" s="96"/>
      <c r="N923" s="96"/>
      <c r="O923" s="96"/>
      <c r="P923" s="97"/>
      <c r="Q923" s="218"/>
      <c r="R923" s="98" t="str">
        <f t="shared" ref="R923" si="1852">IF(COUNTA(Y920:DP923)=0,"none",HLOOKUP(R921,Y921:DP923,3,FALSE))</f>
        <v>none</v>
      </c>
      <c r="S923" s="99" t="str">
        <f t="shared" ref="S923" si="1853">IF(COUNTA(Y920:DP923)=0,"none",HLOOKUP(S920,Y920:DP923,4,FALSE))</f>
        <v>none</v>
      </c>
      <c r="T923" s="100"/>
      <c r="U923" s="100" t="str">
        <f t="array" ref="U923">IF(COUNTA(Y920:DP923)=0,"none",IF($U$2="WAHR",$W$3,Abfrage!$F$4))</f>
        <v>none</v>
      </c>
      <c r="V923" s="100" t="str">
        <f t="array" ref="V923">IF(COUNTA(Y920:DP923)=0,"none",IF($U$2="WAHR",$W$3,Abfrage!$F$4))</f>
        <v>none</v>
      </c>
      <c r="W923" s="100" t="str">
        <f t="array" ref="W923">IF(COUNTA(Y920:DP923)=0,"none",IF($U$2="WAHR",$W$3,Abfrage!$F$4))</f>
        <v>none</v>
      </c>
      <c r="X923" s="109"/>
    </row>
    <row r="924" spans="2:30" thickBot="1">
      <c r="B924" s="75" t="s">
        <v>701</v>
      </c>
      <c r="C924" s="76">
        <v>1000026983</v>
      </c>
      <c r="D924" s="75" t="s">
        <v>217</v>
      </c>
      <c r="E924" s="75" t="s">
        <v>138</v>
      </c>
      <c r="F924" s="75" t="s">
        <v>702</v>
      </c>
      <c r="G924" s="75" t="s">
        <v>703</v>
      </c>
      <c r="H924" s="75" t="s">
        <v>704</v>
      </c>
      <c r="I924" s="75" t="s">
        <v>705</v>
      </c>
      <c r="J924" s="75" t="s">
        <v>706</v>
      </c>
      <c r="K924" s="75" t="s">
        <v>306</v>
      </c>
      <c r="L924" s="75" t="s">
        <v>306</v>
      </c>
      <c r="M924" s="75" t="s">
        <v>307</v>
      </c>
      <c r="N924" s="75" t="s">
        <v>306</v>
      </c>
      <c r="O924" s="75" t="s">
        <v>306</v>
      </c>
      <c r="P924" s="76" t="s">
        <v>306</v>
      </c>
      <c r="Q924" s="216"/>
      <c r="R924" s="77">
        <f t="shared" ref="R924" si="1854">IF(COUNTA(Y924:DP927)=0,"01.01.1900",INDEX(Y924:DP924,MATCH(R925,Y925:DP925,0)))</f>
        <v>44714</v>
      </c>
      <c r="S924" s="78">
        <f t="shared" ref="S924" si="1855">IF(COUNTA(Y924:DP927)=0,"01.01.1900",MAX(Y924:DP924))</f>
        <v>44714</v>
      </c>
      <c r="T924" s="79"/>
      <c r="U924" s="80" t="str">
        <f t="array" ref="U924">IF(COUNTA(Y924:DP927)=0,"01.01.1900",IF(ISERROR(HLOOKUP(U927,Y927:DP927,1,FALSE)),"01.01.1900",INDEX(Y924:DP924,MATCH(U925&amp;U927,Y925:DP925&amp;Y927:DP927,0))))</f>
        <v>01.01.1900</v>
      </c>
      <c r="V924" s="81">
        <f t="shared" ref="V924" si="1856">IF(COUNTA(Y924:DP927)=0,"01.01.1900",_xlfn.MAXIFS(Y924:DP924,Y927:DP927,V927))</f>
        <v>0</v>
      </c>
      <c r="W924" s="82"/>
      <c r="X924" s="106"/>
      <c r="Y924" s="141">
        <v>44714</v>
      </c>
      <c r="Z924" s="141">
        <v>44714</v>
      </c>
    </row>
    <row r="925" spans="2:30" thickBot="1">
      <c r="B925" s="83"/>
      <c r="C925" s="84"/>
      <c r="D925" s="83"/>
      <c r="E925" s="83"/>
      <c r="F925" s="83"/>
      <c r="G925" s="83"/>
      <c r="H925" s="83"/>
      <c r="I925" s="83"/>
      <c r="J925" s="83"/>
      <c r="K925" s="83"/>
      <c r="L925" s="83"/>
      <c r="M925" s="83"/>
      <c r="N925" s="83"/>
      <c r="O925" s="83"/>
      <c r="P925" s="84"/>
      <c r="Q925" s="217"/>
      <c r="R925" s="85">
        <f t="shared" ref="R925" si="1857">IF(COUNTA(Y924:DP927)=0,0,MIN(Y925:DP925))</f>
        <v>0.32</v>
      </c>
      <c r="S925" s="86">
        <f t="shared" ref="S925" si="1858">IF(COUNTA(Y924:DP927)=0,0,HLOOKUP(S924,Y924:DP927,2,FALSE))</f>
        <v>0.32</v>
      </c>
      <c r="T925" s="87">
        <f t="shared" ref="T925" si="1859">IF(COUNTA(Y924:DP927)=0,0,AVERAGE(Y925:DP925))</f>
        <v>0.32</v>
      </c>
      <c r="U925" s="88">
        <f t="shared" ref="U925" si="1860">IF(COUNTA(Y924:DP927)=0,0,_xlfn.MINIFS(Y925:DP925,Y927:DP927,U927))</f>
        <v>0</v>
      </c>
      <c r="V925" s="89">
        <f t="array" ref="V925">IF(COUNTA(Y924:DP927)=0,0,IF(ISERROR(HLOOKUP(V927,Y927:DP927,1,FALSE)),0,INDEX(Y925:DP925,MATCH(V924&amp;V927,Y924:DP924&amp;Y927:DP927,0))))</f>
        <v>0</v>
      </c>
      <c r="W925" s="90">
        <f t="array" ref="W925">IF(COUNTA(Y924:DP927)=0,0,IF(ISERROR(HLOOKUP(W927,Y927:DP927,1,FALSE)),0,AVERAGEIF(Y927:DP927,$W927,Y925:DP925)))</f>
        <v>0</v>
      </c>
      <c r="X925" s="107"/>
      <c r="Y925" s="142">
        <v>0.32</v>
      </c>
      <c r="Z925" s="142">
        <v>0.32</v>
      </c>
    </row>
    <row r="926" spans="2:30" thickBot="1">
      <c r="B926" s="83"/>
      <c r="C926" s="84"/>
      <c r="D926" s="83"/>
      <c r="E926" s="83"/>
      <c r="F926" s="83"/>
      <c r="G926" s="83"/>
      <c r="H926" s="83"/>
      <c r="I926" s="83"/>
      <c r="J926" s="83"/>
      <c r="K926" s="83"/>
      <c r="L926" s="83"/>
      <c r="M926" s="83"/>
      <c r="N926" s="83"/>
      <c r="O926" s="83"/>
      <c r="P926" s="84"/>
      <c r="Q926" s="217"/>
      <c r="R926" s="91" t="str">
        <f t="shared" ref="R926" si="1861">IF(COUNTA(Y924:DP927)=0,0,HLOOKUP(R925,Y925:DP927,2,FALSE))</f>
        <v>nn</v>
      </c>
      <c r="S926" s="92" t="str">
        <f t="shared" ref="S926" si="1862">IF(COUNTA(Y924:DP927)=0,0,HLOOKUP(S924,Y924:DP927,3,FALSE))</f>
        <v>nn</v>
      </c>
      <c r="T926" s="93"/>
      <c r="U926" s="94">
        <f t="array" ref="U926">IF(COUNTA(Y924:DP927)=0,0,IF(ISERROR(HLOOKUP(U927,Y927:DP927,1,FALSE)),0,INDEX(Y926:DP926,MATCH(U925&amp;U927,Y925:DP925&amp;Y927:DP927,0))))</f>
        <v>0</v>
      </c>
      <c r="V926" s="94">
        <f t="array" ref="V926">IF(COUNTA(Y924:DP927)=0,0,IF(ISERROR(HLOOKUP(V927,Y927:DP927,1,FALSE)),0,INDEX(Y926:DP926,MATCH(V925&amp;V927,Y925:DP925&amp;Y927:DP927,0))))</f>
        <v>0</v>
      </c>
      <c r="W926" s="95"/>
      <c r="X926" s="108"/>
      <c r="Y926" s="143" t="s">
        <v>345</v>
      </c>
      <c r="Z926" s="143">
        <v>0</v>
      </c>
    </row>
    <row r="927" spans="2:30" ht="13.9" thickBot="1">
      <c r="B927" s="96"/>
      <c r="C927" s="97"/>
      <c r="D927" s="96"/>
      <c r="E927" s="96"/>
      <c r="F927" s="96"/>
      <c r="G927" s="96"/>
      <c r="H927" s="96"/>
      <c r="I927" s="96"/>
      <c r="J927" s="96"/>
      <c r="K927" s="96"/>
      <c r="L927" s="96"/>
      <c r="M927" s="96"/>
      <c r="N927" s="96"/>
      <c r="O927" s="96"/>
      <c r="P927" s="97"/>
      <c r="Q927" s="218"/>
      <c r="R927" s="98" t="str">
        <f t="shared" ref="R927" si="1863">IF(COUNTA(Y924:DP927)=0,"none",HLOOKUP(R925,Y925:DP927,3,FALSE))</f>
        <v>SAP</v>
      </c>
      <c r="S927" s="99" t="str">
        <f t="shared" ref="S927" si="1864">IF(COUNTA(Y924:DP927)=0,"none",HLOOKUP(S924,Y924:DP927,4,FALSE))</f>
        <v>SAP</v>
      </c>
      <c r="T927" s="100"/>
      <c r="U927" s="100">
        <f t="array" ref="U927">IF(COUNTA(Y924:DP927)=0,"none",IF($U$2="WAHR",$W$3,Abfrage!$F$4))</f>
        <v>0</v>
      </c>
      <c r="V927" s="100">
        <f t="array" ref="V927">IF(COUNTA(Y924:DP927)=0,"none",IF($U$2="WAHR",$W$3,Abfrage!$F$4))</f>
        <v>0</v>
      </c>
      <c r="W927" s="100">
        <f t="array" ref="W927">IF(COUNTA(Y924:DP927)=0,"none",IF($U$2="WAHR",$W$3,Abfrage!$F$4))</f>
        <v>0</v>
      </c>
      <c r="X927" s="109"/>
      <c r="Y927" s="144" t="s">
        <v>47</v>
      </c>
      <c r="Z927" s="144" t="s">
        <v>47</v>
      </c>
    </row>
    <row r="928" spans="2:30" thickBot="1">
      <c r="B928" s="75" t="s">
        <v>707</v>
      </c>
      <c r="C928" s="76">
        <v>1000030446</v>
      </c>
      <c r="D928" s="75" t="s">
        <v>95</v>
      </c>
      <c r="E928" s="75" t="s">
        <v>90</v>
      </c>
      <c r="F928" s="75" t="s">
        <v>122</v>
      </c>
      <c r="G928" s="75" t="s">
        <v>122</v>
      </c>
      <c r="H928" s="75" t="s">
        <v>40</v>
      </c>
      <c r="I928" s="75" t="s">
        <v>41</v>
      </c>
      <c r="J928" s="75" t="s">
        <v>708</v>
      </c>
      <c r="K928" s="75" t="s">
        <v>306</v>
      </c>
      <c r="L928" s="75" t="s">
        <v>306</v>
      </c>
      <c r="M928" s="75" t="s">
        <v>306</v>
      </c>
      <c r="N928" s="75" t="s">
        <v>327</v>
      </c>
      <c r="O928" s="75" t="s">
        <v>419</v>
      </c>
      <c r="P928" s="76" t="s">
        <v>306</v>
      </c>
      <c r="Q928" s="216"/>
      <c r="R928" s="77">
        <f t="shared" ref="R928" si="1865">IF(COUNTA(Y928:DP931)=0,"01.01.1900",INDEX(Y928:DP928,MATCH(R929,Y929:DP929,0)))</f>
        <v>45840</v>
      </c>
      <c r="S928" s="78">
        <f t="shared" ref="S928" si="1866">IF(COUNTA(Y928:DP931)=0,"01.01.1900",MAX(Y928:DP928))</f>
        <v>45840</v>
      </c>
      <c r="T928" s="79"/>
      <c r="U928" s="80" t="str">
        <f t="array" ref="U928">IF(COUNTA(Y928:DP931)=0,"01.01.1900",IF(ISERROR(HLOOKUP(U931,Y931:DP931,1,FALSE)),"01.01.1900",INDEX(Y928:DP928,MATCH(U929&amp;U931,Y929:DP929&amp;Y931:DP931,0))))</f>
        <v>01.01.1900</v>
      </c>
      <c r="V928" s="81">
        <f t="shared" ref="V928" si="1867">IF(COUNTA(Y928:DP931)=0,"01.01.1900",_xlfn.MAXIFS(Y928:DP928,Y931:DP931,V931))</f>
        <v>0</v>
      </c>
      <c r="W928" s="82"/>
      <c r="X928" s="106"/>
      <c r="Y928" s="141">
        <v>44467</v>
      </c>
      <c r="Z928" s="141">
        <v>44501</v>
      </c>
      <c r="AA928" s="141">
        <v>44986</v>
      </c>
      <c r="AB928" s="141">
        <v>44986</v>
      </c>
      <c r="AC928" s="141">
        <v>44986</v>
      </c>
      <c r="AD928" s="141">
        <v>45840</v>
      </c>
    </row>
    <row r="929" spans="2:30" thickBot="1">
      <c r="B929" s="83"/>
      <c r="C929" s="84"/>
      <c r="D929" s="83"/>
      <c r="E929" s="83"/>
      <c r="F929" s="83"/>
      <c r="G929" s="83"/>
      <c r="H929" s="83"/>
      <c r="I929" s="83"/>
      <c r="J929" s="83"/>
      <c r="K929" s="83"/>
      <c r="L929" s="83"/>
      <c r="M929" s="83"/>
      <c r="N929" s="83"/>
      <c r="O929" s="83"/>
      <c r="P929" s="84"/>
      <c r="Q929" s="217"/>
      <c r="R929" s="85">
        <f t="shared" ref="R929" si="1868">IF(COUNTA(Y928:DP931)=0,0,MIN(Y929:DP929))</f>
        <v>1.0020408E-2</v>
      </c>
      <c r="S929" s="86">
        <f t="shared" ref="S929" si="1869">IF(COUNTA(Y928:DP931)=0,0,HLOOKUP(S928,Y928:DP931,2,FALSE))</f>
        <v>1.0020408E-2</v>
      </c>
      <c r="T929" s="87">
        <f t="shared" ref="T929" si="1870">IF(COUNTA(Y928:DP931)=0,0,AVERAGE(Y929:DP929))</f>
        <v>5.9961734666666662E-2</v>
      </c>
      <c r="U929" s="88">
        <f t="shared" ref="U929" si="1871">IF(COUNTA(Y928:DP931)=0,0,_xlfn.MINIFS(Y929:DP929,Y931:DP931,U931))</f>
        <v>0</v>
      </c>
      <c r="V929" s="89">
        <f t="array" ref="V929">IF(COUNTA(Y928:DP931)=0,0,IF(ISERROR(HLOOKUP(V931,Y931:DP931,1,FALSE)),0,INDEX(Y929:DP929,MATCH(V928&amp;V931,Y928:DP928&amp;Y931:DP931,0))))</f>
        <v>0</v>
      </c>
      <c r="W929" s="90">
        <f t="array" ref="W929">IF(COUNTA(Y928:DP931)=0,0,IF(ISERROR(HLOOKUP(W931,Y931:DP931,1,FALSE)),0,AVERAGEIF(Y931:DP931,$W931,Y929:DP929)))</f>
        <v>0</v>
      </c>
      <c r="X929" s="107"/>
      <c r="Y929" s="142">
        <v>4.505E-2</v>
      </c>
      <c r="Z929" s="142">
        <v>5.2699999999999997E-2</v>
      </c>
      <c r="AA929" s="142">
        <v>8.3999999999999991E-2</v>
      </c>
      <c r="AB929" s="142">
        <v>8.3999999999999991E-2</v>
      </c>
      <c r="AC929" s="142">
        <v>8.3999999999999991E-2</v>
      </c>
      <c r="AD929" s="142">
        <v>1.0020408E-2</v>
      </c>
    </row>
    <row r="930" spans="2:30" thickBot="1">
      <c r="B930" s="83"/>
      <c r="C930" s="84"/>
      <c r="D930" s="83"/>
      <c r="E930" s="83"/>
      <c r="F930" s="83"/>
      <c r="G930" s="83"/>
      <c r="H930" s="83"/>
      <c r="I930" s="83"/>
      <c r="J930" s="83"/>
      <c r="K930" s="83"/>
      <c r="L930" s="83"/>
      <c r="M930" s="83"/>
      <c r="N930" s="83"/>
      <c r="O930" s="83"/>
      <c r="P930" s="84"/>
      <c r="Q930" s="217"/>
      <c r="R930" s="91">
        <f t="shared" ref="R930" si="1872">IF(COUNTA(Y928:DP931)=0,0,HLOOKUP(R929,Y929:DP931,2,FALSE))</f>
        <v>0</v>
      </c>
      <c r="S930" s="92">
        <f t="shared" ref="S930" si="1873">IF(COUNTA(Y928:DP931)=0,0,HLOOKUP(S928,Y928:DP931,3,FALSE))</f>
        <v>0</v>
      </c>
      <c r="T930" s="93"/>
      <c r="U930" s="94">
        <f t="array" ref="U930">IF(COUNTA(Y928:DP931)=0,0,IF(ISERROR(HLOOKUP(U931,Y931:DP931,1,FALSE)),0,INDEX(Y930:DP930,MATCH(U929&amp;U931,Y929:DP929&amp;Y931:DP931,0))))</f>
        <v>0</v>
      </c>
      <c r="V930" s="94">
        <f t="array" ref="V930">IF(COUNTA(Y928:DP931)=0,0,IF(ISERROR(HLOOKUP(V931,Y931:DP931,1,FALSE)),0,INDEX(Y930:DP930,MATCH(V929&amp;V931,Y929:DP929&amp;Y931:DP931,0))))</f>
        <v>0</v>
      </c>
      <c r="W930" s="95"/>
      <c r="X930" s="108"/>
      <c r="Y930" s="143">
        <v>1000</v>
      </c>
      <c r="Z930" s="143">
        <v>1000</v>
      </c>
      <c r="AA930" s="143">
        <v>1000</v>
      </c>
      <c r="AB930" s="143">
        <v>1000</v>
      </c>
      <c r="AC930" s="143">
        <v>1000</v>
      </c>
      <c r="AD930" s="143">
        <v>0</v>
      </c>
    </row>
    <row r="931" spans="2:30" ht="13.9" thickBot="1">
      <c r="B931" s="96"/>
      <c r="C931" s="97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96"/>
      <c r="P931" s="97"/>
      <c r="Q931" s="218"/>
      <c r="R931" s="98" t="str">
        <f t="shared" ref="R931" si="1874">IF(COUNTA(Y928:DP931)=0,"none",HLOOKUP(R929,Y929:DP931,3,FALSE))</f>
        <v>ECI</v>
      </c>
      <c r="S931" s="99" t="str">
        <f t="shared" ref="S931" si="1875">IF(COUNTA(Y928:DP931)=0,"none",HLOOKUP(S928,Y928:DP931,4,FALSE))</f>
        <v>ECI</v>
      </c>
      <c r="T931" s="100"/>
      <c r="U931" s="100">
        <f t="array" ref="U931">IF(COUNTA(Y928:DP931)=0,"none",IF($U$2="WAHR",$W$3,Abfrage!$F$4))</f>
        <v>0</v>
      </c>
      <c r="V931" s="100">
        <f t="array" ref="V931">IF(COUNTA(Y928:DP931)=0,"none",IF($U$2="WAHR",$W$3,Abfrage!$F$4))</f>
        <v>0</v>
      </c>
      <c r="W931" s="100">
        <f t="array" ref="W931">IF(COUNTA(Y928:DP931)=0,"none",IF($U$2="WAHR",$W$3,Abfrage!$F$4))</f>
        <v>0</v>
      </c>
      <c r="X931" s="109"/>
      <c r="Y931" s="144" t="s">
        <v>354</v>
      </c>
      <c r="Z931" s="144" t="s">
        <v>354</v>
      </c>
      <c r="AA931" s="144" t="s">
        <v>43</v>
      </c>
      <c r="AB931" s="144" t="s">
        <v>43</v>
      </c>
      <c r="AC931" s="144" t="s">
        <v>43</v>
      </c>
      <c r="AD931" s="144" t="s">
        <v>101</v>
      </c>
    </row>
    <row r="932" spans="2:30" thickBot="1">
      <c r="B932" s="75" t="s">
        <v>709</v>
      </c>
      <c r="C932" s="76">
        <v>1000085034</v>
      </c>
      <c r="D932" s="75" t="s">
        <v>95</v>
      </c>
      <c r="E932" s="75" t="s">
        <v>148</v>
      </c>
      <c r="F932" s="75" t="s">
        <v>96</v>
      </c>
      <c r="G932" s="75" t="s">
        <v>96</v>
      </c>
      <c r="H932" s="75" t="s">
        <v>50</v>
      </c>
      <c r="I932" s="75" t="s">
        <v>41</v>
      </c>
      <c r="J932" s="75" t="s">
        <v>710</v>
      </c>
      <c r="K932" s="75" t="s">
        <v>352</v>
      </c>
      <c r="L932" s="75" t="s">
        <v>327</v>
      </c>
      <c r="M932" s="75" t="s">
        <v>313</v>
      </c>
      <c r="N932" s="75" t="s">
        <v>327</v>
      </c>
      <c r="O932" s="75" t="s">
        <v>306</v>
      </c>
      <c r="P932" s="76" t="s">
        <v>306</v>
      </c>
      <c r="Q932" s="216"/>
      <c r="R932" s="77">
        <f t="shared" ref="R932" si="1876">IF(COUNTA(Y932:DP935)=0,"01.01.1900",INDEX(Y932:DP932,MATCH(R933,Y933:DP933,0)))</f>
        <v>44986</v>
      </c>
      <c r="S932" s="78">
        <f t="shared" ref="S932" si="1877">IF(COUNTA(Y932:DP935)=0,"01.01.1900",MAX(Y932:DP932))</f>
        <v>44986</v>
      </c>
      <c r="T932" s="79"/>
      <c r="U932" s="80" t="str">
        <f t="array" ref="U932">IF(COUNTA(Y932:DP935)=0,"01.01.1900",IF(ISERROR(HLOOKUP(U935,Y935:DP935,1,FALSE)),"01.01.1900",INDEX(Y932:DP932,MATCH(U933&amp;U935,Y933:DP933&amp;Y935:DP935,0))))</f>
        <v>01.01.1900</v>
      </c>
      <c r="V932" s="81">
        <f t="shared" ref="V932" si="1878">IF(COUNTA(Y932:DP935)=0,"01.01.1900",_xlfn.MAXIFS(Y932:DP932,Y935:DP935,V935))</f>
        <v>0</v>
      </c>
      <c r="W932" s="82"/>
      <c r="X932" s="106"/>
      <c r="Y932" s="141">
        <v>44448</v>
      </c>
      <c r="Z932" s="141">
        <v>44986</v>
      </c>
      <c r="AA932" s="141">
        <v>44986</v>
      </c>
    </row>
    <row r="933" spans="2:30" thickBot="1">
      <c r="B933" s="83"/>
      <c r="C933" s="84"/>
      <c r="D933" s="83"/>
      <c r="E933" s="83"/>
      <c r="F933" s="83"/>
      <c r="G933" s="83"/>
      <c r="H933" s="83"/>
      <c r="I933" s="83"/>
      <c r="J933" s="83"/>
      <c r="K933" s="83"/>
      <c r="L933" s="83"/>
      <c r="M933" s="83"/>
      <c r="N933" s="83"/>
      <c r="O933" s="83"/>
      <c r="P933" s="84"/>
      <c r="Q933" s="217"/>
      <c r="R933" s="85">
        <f t="shared" ref="R933" si="1879">IF(COUNTA(Y932:DP935)=0,0,MIN(Y933:DP933))</f>
        <v>0.35700000000000004</v>
      </c>
      <c r="S933" s="86">
        <f t="shared" ref="S933" si="1880">IF(COUNTA(Y932:DP935)=0,0,HLOOKUP(S932,Y932:DP935,2,FALSE))</f>
        <v>0.35700000000000004</v>
      </c>
      <c r="T933" s="87">
        <f t="shared" ref="T933" si="1881">IF(COUNTA(Y932:DP935)=0,0,AVERAGE(Y933:DP933))</f>
        <v>0.36133333333333334</v>
      </c>
      <c r="U933" s="88">
        <f t="shared" ref="U933" si="1882">IF(COUNTA(Y932:DP935)=0,0,_xlfn.MINIFS(Y933:DP933,Y935:DP935,U935))</f>
        <v>0</v>
      </c>
      <c r="V933" s="89">
        <f t="array" ref="V933">IF(COUNTA(Y932:DP935)=0,0,IF(ISERROR(HLOOKUP(V935,Y935:DP935,1,FALSE)),0,INDEX(Y933:DP933,MATCH(V932&amp;V935,Y932:DP932&amp;Y935:DP935,0))))</f>
        <v>0</v>
      </c>
      <c r="W933" s="90">
        <f t="array" ref="W933">IF(COUNTA(Y932:DP935)=0,0,IF(ISERROR(HLOOKUP(W935,Y935:DP935,1,FALSE)),0,AVERAGEIF(Y935:DP935,$W935,Y933:DP933)))</f>
        <v>0</v>
      </c>
      <c r="X933" s="107"/>
      <c r="Y933" s="142">
        <v>0.37</v>
      </c>
      <c r="Z933" s="142">
        <v>0.35700000000000004</v>
      </c>
      <c r="AA933" s="142">
        <v>0.35700000000000004</v>
      </c>
    </row>
    <row r="934" spans="2:30" thickBot="1">
      <c r="B934" s="83"/>
      <c r="C934" s="84"/>
      <c r="D934" s="83"/>
      <c r="E934" s="83"/>
      <c r="F934" s="83"/>
      <c r="G934" s="83"/>
      <c r="H934" s="83"/>
      <c r="I934" s="83"/>
      <c r="J934" s="83"/>
      <c r="K934" s="83"/>
      <c r="L934" s="83"/>
      <c r="M934" s="83"/>
      <c r="N934" s="83"/>
      <c r="O934" s="83"/>
      <c r="P934" s="84"/>
      <c r="Q934" s="217"/>
      <c r="R934" s="91">
        <f t="shared" ref="R934" si="1883">IF(COUNTA(Y932:DP935)=0,0,HLOOKUP(R933,Y933:DP935,2,FALSE))</f>
        <v>1000</v>
      </c>
      <c r="S934" s="92">
        <f t="shared" ref="S934" si="1884">IF(COUNTA(Y932:DP935)=0,0,HLOOKUP(S932,Y932:DP935,3,FALSE))</f>
        <v>1000</v>
      </c>
      <c r="T934" s="93"/>
      <c r="U934" s="94">
        <f t="array" ref="U934">IF(COUNTA(Y932:DP935)=0,0,IF(ISERROR(HLOOKUP(U935,Y935:DP935,1,FALSE)),0,INDEX(Y934:DP934,MATCH(U933&amp;U935,Y933:DP933&amp;Y935:DP935,0))))</f>
        <v>0</v>
      </c>
      <c r="V934" s="94">
        <f t="array" ref="V934">IF(COUNTA(Y932:DP935)=0,0,IF(ISERROR(HLOOKUP(V935,Y935:DP935,1,FALSE)),0,INDEX(Y934:DP934,MATCH(V933&amp;V935,Y933:DP933&amp;Y935:DP935,0))))</f>
        <v>0</v>
      </c>
      <c r="W934" s="95"/>
      <c r="X934" s="108"/>
      <c r="Y934" s="143">
        <v>1</v>
      </c>
      <c r="Z934" s="143">
        <v>1000</v>
      </c>
      <c r="AA934" s="143">
        <v>1000</v>
      </c>
    </row>
    <row r="935" spans="2:30" ht="13.9" thickBot="1">
      <c r="B935" s="96"/>
      <c r="C935" s="97"/>
      <c r="D935" s="96"/>
      <c r="E935" s="96"/>
      <c r="F935" s="96"/>
      <c r="G935" s="96"/>
      <c r="H935" s="96"/>
      <c r="I935" s="96"/>
      <c r="J935" s="96"/>
      <c r="K935" s="96"/>
      <c r="L935" s="96"/>
      <c r="M935" s="96"/>
      <c r="N935" s="96"/>
      <c r="O935" s="96"/>
      <c r="P935" s="97"/>
      <c r="Q935" s="218"/>
      <c r="R935" s="98" t="str">
        <f t="shared" ref="R935" si="1885">IF(COUNTA(Y932:DP935)=0,"none",HLOOKUP(R933,Y933:DP935,3,FALSE))</f>
        <v>www (-30%)</v>
      </c>
      <c r="S935" s="99" t="str">
        <f t="shared" ref="S935" si="1886">IF(COUNTA(Y932:DP935)=0,"none",HLOOKUP(S932,Y932:DP935,4,FALSE))</f>
        <v>www (-30%)</v>
      </c>
      <c r="T935" s="100"/>
      <c r="U935" s="100">
        <f t="array" ref="U935">IF(COUNTA(Y932:DP935)=0,"none",IF($U$2="WAHR",$W$3,Abfrage!$F$4))</f>
        <v>0</v>
      </c>
      <c r="V935" s="100">
        <f t="array" ref="V935">IF(COUNTA(Y932:DP935)=0,"none",IF($U$2="WAHR",$W$3,Abfrage!$F$4))</f>
        <v>0</v>
      </c>
      <c r="W935" s="100">
        <f t="array" ref="W935">IF(COUNTA(Y932:DP935)=0,"none",IF($U$2="WAHR",$W$3,Abfrage!$F$4))</f>
        <v>0</v>
      </c>
      <c r="X935" s="109"/>
      <c r="Y935" s="144" t="s">
        <v>47</v>
      </c>
      <c r="Z935" s="144" t="s">
        <v>43</v>
      </c>
      <c r="AA935" s="144" t="s">
        <v>43</v>
      </c>
    </row>
    <row r="936" spans="2:30" thickBot="1">
      <c r="B936" s="75" t="s">
        <v>711</v>
      </c>
      <c r="C936" s="76">
        <v>1000095322</v>
      </c>
      <c r="D936" s="75" t="s">
        <v>95</v>
      </c>
      <c r="E936" s="75" t="s">
        <v>148</v>
      </c>
      <c r="F936" s="75" t="s">
        <v>96</v>
      </c>
      <c r="G936" s="75" t="s">
        <v>96</v>
      </c>
      <c r="H936" s="75" t="s">
        <v>50</v>
      </c>
      <c r="I936" s="75" t="s">
        <v>79</v>
      </c>
      <c r="J936" s="75" t="s">
        <v>712</v>
      </c>
      <c r="K936" s="75" t="s">
        <v>339</v>
      </c>
      <c r="L936" s="75" t="s">
        <v>348</v>
      </c>
      <c r="M936" s="75" t="s">
        <v>313</v>
      </c>
      <c r="N936" s="75" t="s">
        <v>327</v>
      </c>
      <c r="O936" s="75" t="s">
        <v>306</v>
      </c>
      <c r="P936" s="76" t="s">
        <v>306</v>
      </c>
      <c r="Q936" s="216"/>
      <c r="R936" s="77">
        <f t="shared" ref="R936" si="1887">IF(COUNTA(Y936:DP939)=0,"01.01.1900",INDEX(Y936:DP936,MATCH(R937,Y937:DP937,0)))</f>
        <v>45848</v>
      </c>
      <c r="S936" s="78">
        <f t="shared" ref="S936" si="1888">IF(COUNTA(Y936:DP939)=0,"01.01.1900",MAX(Y936:DP936))</f>
        <v>45848</v>
      </c>
      <c r="T936" s="79"/>
      <c r="U936" s="80" t="str">
        <f t="array" ref="U936">IF(COUNTA(Y936:DP939)=0,"01.01.1900",IF(ISERROR(HLOOKUP(U939,Y939:DP939,1,FALSE)),"01.01.1900",INDEX(Y936:DP936,MATCH(U937&amp;U939,Y937:DP937&amp;Y939:DP939,0))))</f>
        <v>01.01.1900</v>
      </c>
      <c r="V936" s="81">
        <f t="shared" ref="V936" si="1889">IF(COUNTA(Y936:DP939)=0,"01.01.1900",_xlfn.MAXIFS(Y936:DP936,Y939:DP939,V939))</f>
        <v>0</v>
      </c>
      <c r="W936" s="82"/>
      <c r="X936" s="106"/>
      <c r="Y936" s="141">
        <v>45848</v>
      </c>
    </row>
    <row r="937" spans="2:30" thickBot="1">
      <c r="B937" s="83"/>
      <c r="C937" s="84"/>
      <c r="D937" s="83"/>
      <c r="E937" s="83"/>
      <c r="F937" s="83"/>
      <c r="G937" s="83"/>
      <c r="H937" s="83"/>
      <c r="I937" s="83"/>
      <c r="J937" s="83"/>
      <c r="K937" s="83"/>
      <c r="L937" s="83"/>
      <c r="M937" s="83"/>
      <c r="N937" s="83"/>
      <c r="O937" s="83"/>
      <c r="P937" s="84"/>
      <c r="Q937" s="217"/>
      <c r="R937" s="85">
        <f t="shared" ref="R937" si="1890">IF(COUNTA(Y936:DP939)=0,0,MIN(Y937:DP937))</f>
        <v>0.46160000000000001</v>
      </c>
      <c r="S937" s="86">
        <f t="shared" ref="S937" si="1891">IF(COUNTA(Y936:DP939)=0,0,HLOOKUP(S936,Y936:DP939,2,FALSE))</f>
        <v>0.46160000000000001</v>
      </c>
      <c r="T937" s="87">
        <f t="shared" ref="T937" si="1892">IF(COUNTA(Y936:DP939)=0,0,AVERAGE(Y937:DP937))</f>
        <v>0.46160000000000001</v>
      </c>
      <c r="U937" s="88">
        <f t="shared" ref="U937" si="1893">IF(COUNTA(Y936:DP939)=0,0,_xlfn.MINIFS(Y937:DP937,Y939:DP939,U939))</f>
        <v>0</v>
      </c>
      <c r="V937" s="89">
        <f t="array" ref="V937">IF(COUNTA(Y936:DP939)=0,0,IF(ISERROR(HLOOKUP(V939,Y939:DP939,1,FALSE)),0,INDEX(Y937:DP937,MATCH(V936&amp;V939,Y936:DP936&amp;Y939:DP939,0))))</f>
        <v>0</v>
      </c>
      <c r="W937" s="90">
        <f t="array" ref="W937">IF(COUNTA(Y936:DP939)=0,0,IF(ISERROR(HLOOKUP(W939,Y939:DP939,1,FALSE)),0,AVERAGEIF(Y939:DP939,$W939,Y937:DP937)))</f>
        <v>0</v>
      </c>
      <c r="X937" s="107"/>
      <c r="Y937" s="142">
        <v>0.46160000000000001</v>
      </c>
    </row>
    <row r="938" spans="2:30" thickBot="1">
      <c r="B938" s="83"/>
      <c r="C938" s="84"/>
      <c r="D938" s="83"/>
      <c r="E938" s="83"/>
      <c r="F938" s="83"/>
      <c r="G938" s="83"/>
      <c r="H938" s="83"/>
      <c r="I938" s="83"/>
      <c r="J938" s="83"/>
      <c r="K938" s="83"/>
      <c r="L938" s="83"/>
      <c r="M938" s="83"/>
      <c r="N938" s="83"/>
      <c r="O938" s="83"/>
      <c r="P938" s="84"/>
      <c r="Q938" s="217"/>
      <c r="R938" s="91">
        <f t="shared" ref="R938" si="1894">IF(COUNTA(Y936:DP939)=0,0,HLOOKUP(R937,Y937:DP939,2,FALSE))</f>
        <v>100</v>
      </c>
      <c r="S938" s="92">
        <f t="shared" ref="S938" si="1895">IF(COUNTA(Y936:DP939)=0,0,HLOOKUP(S936,Y936:DP939,3,FALSE))</f>
        <v>100</v>
      </c>
      <c r="T938" s="93"/>
      <c r="U938" s="94">
        <f t="array" ref="U938">IF(COUNTA(Y936:DP939)=0,0,IF(ISERROR(HLOOKUP(U939,Y939:DP939,1,FALSE)),0,INDEX(Y938:DP938,MATCH(U937&amp;U939,Y937:DP937&amp;Y939:DP939,0))))</f>
        <v>0</v>
      </c>
      <c r="V938" s="94">
        <f t="array" ref="V938">IF(COUNTA(Y936:DP939)=0,0,IF(ISERROR(HLOOKUP(V939,Y939:DP939,1,FALSE)),0,INDEX(Y938:DP938,MATCH(V937&amp;V939,Y937:DP937&amp;Y939:DP939,0))))</f>
        <v>0</v>
      </c>
      <c r="W938" s="95"/>
      <c r="X938" s="108"/>
      <c r="Y938" s="143">
        <v>100</v>
      </c>
    </row>
    <row r="939" spans="2:30" ht="13.9" thickBot="1">
      <c r="B939" s="96"/>
      <c r="C939" s="97"/>
      <c r="D939" s="96"/>
      <c r="E939" s="96"/>
      <c r="F939" s="96"/>
      <c r="G939" s="96"/>
      <c r="H939" s="96"/>
      <c r="I939" s="96"/>
      <c r="J939" s="96"/>
      <c r="K939" s="96"/>
      <c r="L939" s="96"/>
      <c r="M939" s="96"/>
      <c r="N939" s="96"/>
      <c r="O939" s="96"/>
      <c r="P939" s="97"/>
      <c r="Q939" s="218"/>
      <c r="R939" s="98" t="str">
        <f t="shared" ref="R939" si="1896">IF(COUNTA(Y936:DP939)=0,"none",HLOOKUP(R937,Y937:DP939,3,FALSE))</f>
        <v>SAP</v>
      </c>
      <c r="S939" s="99" t="str">
        <f t="shared" ref="S939" si="1897">IF(COUNTA(Y936:DP939)=0,"none",HLOOKUP(S936,Y936:DP939,4,FALSE))</f>
        <v>SAP</v>
      </c>
      <c r="T939" s="100"/>
      <c r="U939" s="100">
        <f t="array" ref="U939">IF(COUNTA(Y936:DP939)=0,"none",IF($U$2="WAHR",$W$3,Abfrage!$F$4))</f>
        <v>0</v>
      </c>
      <c r="V939" s="100">
        <f t="array" ref="V939">IF(COUNTA(Y936:DP939)=0,"none",IF($U$2="WAHR",$W$3,Abfrage!$F$4))</f>
        <v>0</v>
      </c>
      <c r="W939" s="100">
        <f t="array" ref="W939">IF(COUNTA(Y936:DP939)=0,"none",IF($U$2="WAHR",$W$3,Abfrage!$F$4))</f>
        <v>0</v>
      </c>
      <c r="X939" s="109"/>
      <c r="Y939" s="144" t="s">
        <v>47</v>
      </c>
    </row>
    <row r="940" spans="2:30" thickBot="1">
      <c r="B940" s="75" t="s">
        <v>713</v>
      </c>
      <c r="C940" s="76">
        <v>1000027387</v>
      </c>
      <c r="D940" s="75" t="s">
        <v>95</v>
      </c>
      <c r="E940" s="75" t="s">
        <v>148</v>
      </c>
      <c r="F940" s="75" t="s">
        <v>96</v>
      </c>
      <c r="G940" s="75" t="s">
        <v>96</v>
      </c>
      <c r="H940" s="75" t="s">
        <v>50</v>
      </c>
      <c r="I940" s="75" t="s">
        <v>51</v>
      </c>
      <c r="J940" s="75" t="s">
        <v>714</v>
      </c>
      <c r="K940" s="75" t="s">
        <v>393</v>
      </c>
      <c r="L940" s="75" t="s">
        <v>331</v>
      </c>
      <c r="M940" s="75" t="s">
        <v>313</v>
      </c>
      <c r="N940" s="75" t="s">
        <v>327</v>
      </c>
      <c r="O940" s="75" t="s">
        <v>306</v>
      </c>
      <c r="P940" s="76" t="s">
        <v>306</v>
      </c>
      <c r="Q940" s="216"/>
      <c r="R940" s="77">
        <f t="shared" ref="R940" si="1898">IF(COUNTA(Y940:DP943)=0,"01.01.1900",INDEX(Y940:DP940,MATCH(R941,Y941:DP941,0)))</f>
        <v>45502</v>
      </c>
      <c r="S940" s="78">
        <f t="shared" ref="S940" si="1899">IF(COUNTA(Y940:DP943)=0,"01.01.1900",MAX(Y940:DP940))</f>
        <v>45502</v>
      </c>
      <c r="T940" s="79"/>
      <c r="U940" s="80" t="str">
        <f t="array" ref="U940">IF(COUNTA(Y940:DP943)=0,"01.01.1900",IF(ISERROR(HLOOKUP(U943,Y943:DP943,1,FALSE)),"01.01.1900",INDEX(Y940:DP940,MATCH(U941&amp;U943,Y941:DP941&amp;Y943:DP943,0))))</f>
        <v>01.01.1900</v>
      </c>
      <c r="V940" s="81">
        <f t="shared" ref="V940" si="1900">IF(COUNTA(Y940:DP943)=0,"01.01.1900",_xlfn.MAXIFS(Y940:DP940,Y943:DP943,V943))</f>
        <v>0</v>
      </c>
      <c r="W940" s="82"/>
      <c r="X940" s="106"/>
      <c r="Y940" s="141">
        <v>45502</v>
      </c>
      <c r="Z940" s="141">
        <v>45502</v>
      </c>
    </row>
    <row r="941" spans="2:30" thickBot="1">
      <c r="B941" s="83"/>
      <c r="C941" s="84"/>
      <c r="D941" s="83"/>
      <c r="E941" s="83"/>
      <c r="F941" s="83"/>
      <c r="G941" s="83"/>
      <c r="H941" s="83"/>
      <c r="I941" s="83"/>
      <c r="J941" s="83"/>
      <c r="K941" s="83"/>
      <c r="L941" s="83"/>
      <c r="M941" s="83"/>
      <c r="N941" s="83"/>
      <c r="O941" s="83"/>
      <c r="P941" s="84"/>
      <c r="Q941" s="217"/>
      <c r="R941" s="85">
        <f t="shared" ref="R941" si="1901">IF(COUNTA(Y940:DP943)=0,0,MIN(Y941:DP941))</f>
        <v>0.08</v>
      </c>
      <c r="S941" s="86">
        <f t="shared" ref="S941" si="1902">IF(COUNTA(Y940:DP943)=0,0,HLOOKUP(S940,Y940:DP943,2,FALSE))</f>
        <v>0.08</v>
      </c>
      <c r="T941" s="87">
        <f t="shared" ref="T941" si="1903">IF(COUNTA(Y940:DP943)=0,0,AVERAGE(Y941:DP941))</f>
        <v>0.08</v>
      </c>
      <c r="U941" s="88">
        <f t="shared" ref="U941" si="1904">IF(COUNTA(Y940:DP943)=0,0,_xlfn.MINIFS(Y941:DP941,Y943:DP943,U943))</f>
        <v>0</v>
      </c>
      <c r="V941" s="89">
        <f t="array" ref="V941">IF(COUNTA(Y940:DP943)=0,0,IF(ISERROR(HLOOKUP(V943,Y943:DP943,1,FALSE)),0,INDEX(Y941:DP941,MATCH(V940&amp;V943,Y940:DP940&amp;Y943:DP943,0))))</f>
        <v>0</v>
      </c>
      <c r="W941" s="90">
        <f t="array" ref="W941">IF(COUNTA(Y940:DP943)=0,0,IF(ISERROR(HLOOKUP(W943,Y943:DP943,1,FALSE)),0,AVERAGEIF(Y943:DP943,$W943,Y941:DP941)))</f>
        <v>0</v>
      </c>
      <c r="X941" s="107"/>
      <c r="Y941" s="142">
        <v>0.08</v>
      </c>
      <c r="Z941" s="142">
        <v>0.08</v>
      </c>
    </row>
    <row r="942" spans="2:30" thickBot="1">
      <c r="B942" s="83"/>
      <c r="C942" s="84"/>
      <c r="D942" s="83"/>
      <c r="E942" s="83"/>
      <c r="F942" s="83"/>
      <c r="G942" s="83"/>
      <c r="H942" s="83"/>
      <c r="I942" s="83"/>
      <c r="J942" s="83"/>
      <c r="K942" s="83"/>
      <c r="L942" s="83"/>
      <c r="M942" s="83"/>
      <c r="N942" s="83"/>
      <c r="O942" s="83"/>
      <c r="P942" s="84"/>
      <c r="Q942" s="217"/>
      <c r="R942" s="91">
        <f t="shared" ref="R942" si="1905">IF(COUNTA(Y940:DP943)=0,0,HLOOKUP(R941,Y941:DP943,2,FALSE))</f>
        <v>0</v>
      </c>
      <c r="S942" s="92">
        <f t="shared" ref="S942" si="1906">IF(COUNTA(Y940:DP943)=0,0,HLOOKUP(S940,Y940:DP943,3,FALSE))</f>
        <v>0</v>
      </c>
      <c r="T942" s="93"/>
      <c r="U942" s="94">
        <f t="array" ref="U942">IF(COUNTA(Y940:DP943)=0,0,IF(ISERROR(HLOOKUP(U943,Y943:DP943,1,FALSE)),0,INDEX(Y942:DP942,MATCH(U941&amp;U943,Y941:DP941&amp;Y943:DP943,0))))</f>
        <v>0</v>
      </c>
      <c r="V942" s="94">
        <f t="array" ref="V942">IF(COUNTA(Y940:DP943)=0,0,IF(ISERROR(HLOOKUP(V943,Y943:DP943,1,FALSE)),0,INDEX(Y942:DP942,MATCH(V941&amp;V943,Y941:DP941&amp;Y943:DP943,0))))</f>
        <v>0</v>
      </c>
      <c r="W942" s="95"/>
      <c r="X942" s="108"/>
      <c r="Y942" s="143">
        <v>0</v>
      </c>
      <c r="Z942" s="143">
        <v>0</v>
      </c>
    </row>
    <row r="943" spans="2:30" ht="13.9" thickBot="1">
      <c r="B943" s="96"/>
      <c r="C943" s="97"/>
      <c r="D943" s="96"/>
      <c r="E943" s="96"/>
      <c r="F943" s="96"/>
      <c r="G943" s="96"/>
      <c r="H943" s="96"/>
      <c r="I943" s="96"/>
      <c r="J943" s="96"/>
      <c r="K943" s="96"/>
      <c r="L943" s="96"/>
      <c r="M943" s="96"/>
      <c r="N943" s="96"/>
      <c r="O943" s="96"/>
      <c r="P943" s="97"/>
      <c r="Q943" s="218"/>
      <c r="R943" s="98" t="str">
        <f t="shared" ref="R943" si="1907">IF(COUNTA(Y940:DP943)=0,"none",HLOOKUP(R941,Y941:DP943,3,FALSE))</f>
        <v>PSZ</v>
      </c>
      <c r="S943" s="99" t="str">
        <f t="shared" ref="S943" si="1908">IF(COUNTA(Y940:DP943)=0,"none",HLOOKUP(S940,Y940:DP943,4,FALSE))</f>
        <v>PSZ</v>
      </c>
      <c r="T943" s="100"/>
      <c r="U943" s="100">
        <f t="array" ref="U943">IF(COUNTA(Y940:DP943)=0,"none",IF($U$2="WAHR",$W$3,Abfrage!$F$4))</f>
        <v>0</v>
      </c>
      <c r="V943" s="100">
        <f t="array" ref="V943">IF(COUNTA(Y940:DP943)=0,"none",IF($U$2="WAHR",$W$3,Abfrage!$F$4))</f>
        <v>0</v>
      </c>
      <c r="W943" s="100">
        <f t="array" ref="W943">IF(COUNTA(Y940:DP943)=0,"none",IF($U$2="WAHR",$W$3,Abfrage!$F$4))</f>
        <v>0</v>
      </c>
      <c r="X943" s="109"/>
      <c r="Y943" s="144" t="s">
        <v>185</v>
      </c>
      <c r="Z943" s="144" t="s">
        <v>185</v>
      </c>
    </row>
    <row r="944" spans="2:30" thickBot="1">
      <c r="B944" s="75" t="s">
        <v>715</v>
      </c>
      <c r="C944" s="76">
        <v>1000099201</v>
      </c>
      <c r="D944" s="75" t="s">
        <v>95</v>
      </c>
      <c r="E944" s="75" t="s">
        <v>96</v>
      </c>
      <c r="F944" s="75" t="s">
        <v>426</v>
      </c>
      <c r="G944" s="75" t="s">
        <v>426</v>
      </c>
      <c r="H944" s="75" t="e">
        <v>#N/A</v>
      </c>
      <c r="I944" s="75" t="s">
        <v>51</v>
      </c>
      <c r="J944" s="75" t="s">
        <v>716</v>
      </c>
      <c r="K944" s="75" t="s">
        <v>306</v>
      </c>
      <c r="L944" s="75" t="s">
        <v>306</v>
      </c>
      <c r="M944" s="75" t="s">
        <v>313</v>
      </c>
      <c r="N944" s="75" t="s">
        <v>321</v>
      </c>
      <c r="O944" s="75" t="s">
        <v>547</v>
      </c>
      <c r="P944" s="76" t="s">
        <v>306</v>
      </c>
      <c r="Q944" s="216"/>
      <c r="R944" s="77" t="str">
        <f t="shared" ref="R944" si="1909">IF(COUNTA(Y944:DP947)=0,"01.01.1900",INDEX(Y944:DP944,MATCH(R945,Y945:DP945,0)))</f>
        <v>01.01.1900</v>
      </c>
      <c r="S944" s="78" t="str">
        <f t="shared" ref="S944" si="1910">IF(COUNTA(Y944:DP947)=0,"01.01.1900",MAX(Y944:DP944))</f>
        <v>01.01.1900</v>
      </c>
      <c r="T944" s="79"/>
      <c r="U944" s="80" t="str">
        <f t="array" ref="U944">IF(COUNTA(Y944:DP947)=0,"01.01.1900",IF(ISERROR(HLOOKUP(U947,Y947:DP947,1,FALSE)),"01.01.1900",INDEX(Y944:DP944,MATCH(U945&amp;U947,Y945:DP945&amp;Y947:DP947,0))))</f>
        <v>01.01.1900</v>
      </c>
      <c r="V944" s="81" t="str">
        <f t="shared" ref="V944" si="1911">IF(COUNTA(Y944:DP947)=0,"01.01.1900",_xlfn.MAXIFS(Y944:DP944,Y947:DP947,V947))</f>
        <v>01.01.1900</v>
      </c>
      <c r="W944" s="82"/>
      <c r="X944" s="106"/>
    </row>
    <row r="945" spans="2:30" thickBot="1">
      <c r="B945" s="83"/>
      <c r="C945" s="84"/>
      <c r="D945" s="83"/>
      <c r="E945" s="83"/>
      <c r="F945" s="83"/>
      <c r="G945" s="83"/>
      <c r="H945" s="83"/>
      <c r="I945" s="83"/>
      <c r="J945" s="83"/>
      <c r="K945" s="83"/>
      <c r="L945" s="83"/>
      <c r="M945" s="83"/>
      <c r="N945" s="83"/>
      <c r="O945" s="83"/>
      <c r="P945" s="84"/>
      <c r="Q945" s="217"/>
      <c r="R945" s="85">
        <f t="shared" ref="R945" si="1912">IF(COUNTA(Y944:DP947)=0,0,MIN(Y945:DP945))</f>
        <v>0</v>
      </c>
      <c r="S945" s="86">
        <f t="shared" ref="S945" si="1913">IF(COUNTA(Y944:DP947)=0,0,HLOOKUP(S944,Y944:DP947,2,FALSE))</f>
        <v>0</v>
      </c>
      <c r="T945" s="87">
        <f t="shared" ref="T945" si="1914">IF(COUNTA(Y944:DP947)=0,0,AVERAGE(Y945:DP945))</f>
        <v>0</v>
      </c>
      <c r="U945" s="88">
        <f t="shared" ref="U945" si="1915">IF(COUNTA(Y944:DP947)=0,0,_xlfn.MINIFS(Y945:DP945,Y947:DP947,U947))</f>
        <v>0</v>
      </c>
      <c r="V945" s="89">
        <f t="array" ref="V945">IF(COUNTA(Y944:DP947)=0,0,IF(ISERROR(HLOOKUP(V947,Y947:DP947,1,FALSE)),0,INDEX(Y945:DP945,MATCH(V944&amp;V947,Y944:DP944&amp;Y947:DP947,0))))</f>
        <v>0</v>
      </c>
      <c r="W945" s="90">
        <f t="array" ref="W945">IF(COUNTA(Y944:DP947)=0,0,IF(ISERROR(HLOOKUP(W947,Y947:DP947,1,FALSE)),0,AVERAGEIF(Y947:DP947,$W947,Y945:DP945)))</f>
        <v>0</v>
      </c>
      <c r="X945" s="107"/>
    </row>
    <row r="946" spans="2:30" thickBot="1">
      <c r="B946" s="83"/>
      <c r="C946" s="84"/>
      <c r="D946" s="83"/>
      <c r="E946" s="83"/>
      <c r="F946" s="83"/>
      <c r="G946" s="83"/>
      <c r="H946" s="83"/>
      <c r="I946" s="83"/>
      <c r="J946" s="83"/>
      <c r="K946" s="83"/>
      <c r="L946" s="83"/>
      <c r="M946" s="83"/>
      <c r="N946" s="83"/>
      <c r="O946" s="83"/>
      <c r="P946" s="84"/>
      <c r="Q946" s="217"/>
      <c r="R946" s="91">
        <f t="shared" ref="R946" si="1916">IF(COUNTA(Y944:DP947)=0,0,HLOOKUP(R945,Y945:DP947,2,FALSE))</f>
        <v>0</v>
      </c>
      <c r="S946" s="92">
        <f t="shared" ref="S946" si="1917">IF(COUNTA(Y944:DP947)=0,0,HLOOKUP(S944,Y944:DP947,3,FALSE))</f>
        <v>0</v>
      </c>
      <c r="T946" s="93"/>
      <c r="U946" s="94">
        <f t="array" ref="U946">IF(COUNTA(Y944:DP947)=0,0,IF(ISERROR(HLOOKUP(U947,Y947:DP947,1,FALSE)),0,INDEX(Y946:DP946,MATCH(U945&amp;U947,Y945:DP945&amp;Y947:DP947,0))))</f>
        <v>0</v>
      </c>
      <c r="V946" s="94">
        <f t="array" ref="V946">IF(COUNTA(Y944:DP947)=0,0,IF(ISERROR(HLOOKUP(V947,Y947:DP947,1,FALSE)),0,INDEX(Y946:DP946,MATCH(V945&amp;V947,Y945:DP945&amp;Y947:DP947,0))))</f>
        <v>0</v>
      </c>
      <c r="W946" s="95"/>
      <c r="X946" s="108"/>
    </row>
    <row r="947" spans="2:30" ht="13.9" thickBot="1">
      <c r="B947" s="96"/>
      <c r="C947" s="97"/>
      <c r="D947" s="96"/>
      <c r="E947" s="96"/>
      <c r="F947" s="96"/>
      <c r="G947" s="96"/>
      <c r="H947" s="96"/>
      <c r="I947" s="96"/>
      <c r="J947" s="96"/>
      <c r="K947" s="96"/>
      <c r="L947" s="96"/>
      <c r="M947" s="96"/>
      <c r="N947" s="96"/>
      <c r="O947" s="96"/>
      <c r="P947" s="97"/>
      <c r="Q947" s="218"/>
      <c r="R947" s="98" t="str">
        <f t="shared" ref="R947" si="1918">IF(COUNTA(Y944:DP947)=0,"none",HLOOKUP(R945,Y945:DP947,3,FALSE))</f>
        <v>none</v>
      </c>
      <c r="S947" s="99" t="str">
        <f t="shared" ref="S947" si="1919">IF(COUNTA(Y944:DP947)=0,"none",HLOOKUP(S944,Y944:DP947,4,FALSE))</f>
        <v>none</v>
      </c>
      <c r="T947" s="100"/>
      <c r="U947" s="100" t="str">
        <f t="array" ref="U947">IF(COUNTA(Y944:DP947)=0,"none",IF($U$2="WAHR",$W$3,Abfrage!$F$4))</f>
        <v>none</v>
      </c>
      <c r="V947" s="100" t="str">
        <f t="array" ref="V947">IF(COUNTA(Y944:DP947)=0,"none",IF($U$2="WAHR",$W$3,Abfrage!$F$4))</f>
        <v>none</v>
      </c>
      <c r="W947" s="100" t="str">
        <f t="array" ref="W947">IF(COUNTA(Y944:DP947)=0,"none",IF($U$2="WAHR",$W$3,Abfrage!$F$4))</f>
        <v>none</v>
      </c>
      <c r="X947" s="109"/>
    </row>
    <row r="948" spans="2:30" thickBot="1">
      <c r="B948" s="75" t="s">
        <v>717</v>
      </c>
      <c r="C948" s="76">
        <v>1000027433</v>
      </c>
      <c r="D948" s="75" t="s">
        <v>95</v>
      </c>
      <c r="E948" s="75" t="s">
        <v>96</v>
      </c>
      <c r="F948" s="75" t="s">
        <v>103</v>
      </c>
      <c r="G948" s="75" t="s">
        <v>103</v>
      </c>
      <c r="H948" s="75" t="s">
        <v>44</v>
      </c>
      <c r="I948" s="75" t="s">
        <v>41</v>
      </c>
      <c r="J948" s="75" t="s">
        <v>718</v>
      </c>
      <c r="K948" s="75" t="s">
        <v>306</v>
      </c>
      <c r="L948" s="75" t="s">
        <v>306</v>
      </c>
      <c r="M948" s="75" t="s">
        <v>313</v>
      </c>
      <c r="N948" s="75" t="s">
        <v>360</v>
      </c>
      <c r="O948" s="75" t="s">
        <v>402</v>
      </c>
      <c r="P948" s="76" t="s">
        <v>306</v>
      </c>
      <c r="Q948" s="216"/>
      <c r="R948" s="77">
        <f t="shared" ref="R948" si="1920">IF(COUNTA(Y948:DP951)=0,"01.01.1900",INDEX(Y948:DP948,MATCH(R949,Y949:DP949,0)))</f>
        <v>44960</v>
      </c>
      <c r="S948" s="78">
        <f t="shared" ref="S948" si="1921">IF(COUNTA(Y948:DP951)=0,"01.01.1900",MAX(Y948:DP948))</f>
        <v>45840</v>
      </c>
      <c r="T948" s="79"/>
      <c r="U948" s="80" t="str">
        <f t="array" ref="U948">IF(COUNTA(Y948:DP951)=0,"01.01.1900",IF(ISERROR(HLOOKUP(U951,Y951:DP951,1,FALSE)),"01.01.1900",INDEX(Y948:DP948,MATCH(U949&amp;U951,Y949:DP949&amp;Y951:DP951,0))))</f>
        <v>01.01.1900</v>
      </c>
      <c r="V948" s="81">
        <f t="shared" ref="V948" si="1922">IF(COUNTA(Y948:DP951)=0,"01.01.1900",_xlfn.MAXIFS(Y948:DP948,Y951:DP951,V951))</f>
        <v>0</v>
      </c>
      <c r="W948" s="82"/>
      <c r="X948" s="106"/>
      <c r="Y948" s="141">
        <v>44501</v>
      </c>
      <c r="Z948" s="141">
        <v>44960</v>
      </c>
      <c r="AA948" s="141">
        <v>45153</v>
      </c>
      <c r="AB948" s="141">
        <v>44960</v>
      </c>
      <c r="AC948" s="141">
        <v>45153</v>
      </c>
      <c r="AD948" s="141">
        <v>45840</v>
      </c>
    </row>
    <row r="949" spans="2:30" thickBot="1">
      <c r="B949" s="83"/>
      <c r="C949" s="84"/>
      <c r="D949" s="83"/>
      <c r="E949" s="83"/>
      <c r="F949" s="83"/>
      <c r="G949" s="83"/>
      <c r="H949" s="83"/>
      <c r="I949" s="83"/>
      <c r="J949" s="83"/>
      <c r="K949" s="83"/>
      <c r="L949" s="83"/>
      <c r="M949" s="83"/>
      <c r="N949" s="83"/>
      <c r="O949" s="83"/>
      <c r="P949" s="84"/>
      <c r="Q949" s="217"/>
      <c r="R949" s="85">
        <f t="shared" ref="R949" si="1923">IF(COUNTA(Y948:DP951)=0,0,MIN(Y949:DP949))</f>
        <v>3.2199999999999999E-2</v>
      </c>
      <c r="S949" s="86">
        <f t="shared" ref="S949" si="1924">IF(COUNTA(Y948:DP951)=0,0,HLOOKUP(S948,Y948:DP951,2,FALSE))</f>
        <v>4.4107937999999999E-2</v>
      </c>
      <c r="T949" s="87">
        <f t="shared" ref="T949" si="1925">IF(COUNTA(Y948:DP951)=0,0,AVERAGE(Y949:DP949))</f>
        <v>0.24141798966666664</v>
      </c>
      <c r="U949" s="88">
        <f t="shared" ref="U949" si="1926">IF(COUNTA(Y948:DP951)=0,0,_xlfn.MINIFS(Y949:DP949,Y951:DP951,U951))</f>
        <v>0</v>
      </c>
      <c r="V949" s="89">
        <f t="array" ref="V949">IF(COUNTA(Y948:DP951)=0,0,IF(ISERROR(HLOOKUP(V951,Y951:DP951,1,FALSE)),0,INDEX(Y949:DP949,MATCH(V948&amp;V951,Y948:DP948&amp;Y951:DP951,0))))</f>
        <v>0</v>
      </c>
      <c r="W949" s="90">
        <f t="array" ref="W949">IF(COUNTA(Y948:DP951)=0,0,IF(ISERROR(HLOOKUP(W951,Y951:DP951,1,FALSE)),0,AVERAGEIF(Y951:DP951,$W951,Y949:DP949)))</f>
        <v>0</v>
      </c>
      <c r="X949" s="107"/>
      <c r="Y949" s="142">
        <v>0.61199999999999999</v>
      </c>
      <c r="Z949" s="142">
        <v>3.2199999999999999E-2</v>
      </c>
      <c r="AA949" s="142">
        <v>0.36399999999999999</v>
      </c>
      <c r="AB949" s="142">
        <v>3.2199999999999999E-2</v>
      </c>
      <c r="AC949" s="142">
        <v>0.36399999999999999</v>
      </c>
      <c r="AD949" s="142">
        <v>4.4107937999999999E-2</v>
      </c>
    </row>
    <row r="950" spans="2:30" thickBot="1">
      <c r="B950" s="83"/>
      <c r="C950" s="84"/>
      <c r="D950" s="83"/>
      <c r="E950" s="83"/>
      <c r="F950" s="83"/>
      <c r="G950" s="83"/>
      <c r="H950" s="83"/>
      <c r="I950" s="83"/>
      <c r="J950" s="83"/>
      <c r="K950" s="83"/>
      <c r="L950" s="83"/>
      <c r="M950" s="83"/>
      <c r="N950" s="83"/>
      <c r="O950" s="83"/>
      <c r="P950" s="84"/>
      <c r="Q950" s="217"/>
      <c r="R950" s="91">
        <f t="shared" ref="R950" si="1927">IF(COUNTA(Y948:DP951)=0,0,HLOOKUP(R949,Y949:DP951,2,FALSE))</f>
        <v>1000</v>
      </c>
      <c r="S950" s="92">
        <f t="shared" ref="S950" si="1928">IF(COUNTA(Y948:DP951)=0,0,HLOOKUP(S948,Y948:DP951,3,FALSE))</f>
        <v>0</v>
      </c>
      <c r="T950" s="93"/>
      <c r="U950" s="94">
        <f t="array" ref="U950">IF(COUNTA(Y948:DP951)=0,0,IF(ISERROR(HLOOKUP(U951,Y951:DP951,1,FALSE)),0,INDEX(Y950:DP950,MATCH(U949&amp;U951,Y949:DP949&amp;Y951:DP951,0))))</f>
        <v>0</v>
      </c>
      <c r="V950" s="94">
        <f t="array" ref="V950">IF(COUNTA(Y948:DP951)=0,0,IF(ISERROR(HLOOKUP(V951,Y951:DP951,1,FALSE)),0,INDEX(Y950:DP950,MATCH(V949&amp;V951,Y949:DP949&amp;Y951:DP951,0))))</f>
        <v>0</v>
      </c>
      <c r="W950" s="95"/>
      <c r="X950" s="108"/>
      <c r="Y950" s="143">
        <v>1000</v>
      </c>
      <c r="Z950" s="143">
        <v>1000</v>
      </c>
      <c r="AA950" s="143">
        <v>1000</v>
      </c>
      <c r="AB950" s="143">
        <v>1000</v>
      </c>
      <c r="AC950" s="143">
        <v>1000</v>
      </c>
      <c r="AD950" s="143">
        <v>0</v>
      </c>
    </row>
    <row r="951" spans="2:30" ht="13.9" thickBot="1">
      <c r="B951" s="96"/>
      <c r="C951" s="97"/>
      <c r="D951" s="96"/>
      <c r="E951" s="96"/>
      <c r="F951" s="96"/>
      <c r="G951" s="96"/>
      <c r="H951" s="96"/>
      <c r="I951" s="96"/>
      <c r="J951" s="96"/>
      <c r="K951" s="96"/>
      <c r="L951" s="96"/>
      <c r="M951" s="96"/>
      <c r="N951" s="96"/>
      <c r="O951" s="96"/>
      <c r="P951" s="97"/>
      <c r="Q951" s="218"/>
      <c r="R951" s="98" t="str">
        <f t="shared" ref="R951" si="1929">IF(COUNTA(Y948:DP951)=0,"none",HLOOKUP(R949,Y949:DP951,3,FALSE))</f>
        <v>www (-30%)</v>
      </c>
      <c r="S951" s="99" t="str">
        <f t="shared" ref="S951" si="1930">IF(COUNTA(Y948:DP951)=0,"none",HLOOKUP(S948,Y948:DP951,4,FALSE))</f>
        <v>ECI</v>
      </c>
      <c r="T951" s="100"/>
      <c r="U951" s="100">
        <f t="array" ref="U951">IF(COUNTA(Y948:DP951)=0,"none",IF($U$2="WAHR",$W$3,Abfrage!$F$4))</f>
        <v>0</v>
      </c>
      <c r="V951" s="100">
        <f t="array" ref="V951">IF(COUNTA(Y948:DP951)=0,"none",IF($U$2="WAHR",$W$3,Abfrage!$F$4))</f>
        <v>0</v>
      </c>
      <c r="W951" s="100">
        <f t="array" ref="W951">IF(COUNTA(Y948:DP951)=0,"none",IF($U$2="WAHR",$W$3,Abfrage!$F$4))</f>
        <v>0</v>
      </c>
      <c r="X951" s="109"/>
      <c r="Y951" s="144" t="s">
        <v>354</v>
      </c>
      <c r="Z951" s="144" t="s">
        <v>43</v>
      </c>
      <c r="AA951" s="144" t="s">
        <v>43</v>
      </c>
      <c r="AB951" s="144" t="s">
        <v>43</v>
      </c>
      <c r="AC951" s="144" t="s">
        <v>43</v>
      </c>
      <c r="AD951" s="144" t="s">
        <v>101</v>
      </c>
    </row>
    <row r="952" spans="2:30" thickBot="1">
      <c r="B952" s="75" t="s">
        <v>719</v>
      </c>
      <c r="C952" s="76">
        <v>1000085032</v>
      </c>
      <c r="D952" s="75" t="s">
        <v>95</v>
      </c>
      <c r="E952" s="75" t="s">
        <v>96</v>
      </c>
      <c r="F952" s="75" t="s">
        <v>103</v>
      </c>
      <c r="G952" s="75" t="s">
        <v>103</v>
      </c>
      <c r="H952" s="75" t="s">
        <v>57</v>
      </c>
      <c r="I952" s="75" t="s">
        <v>41</v>
      </c>
      <c r="J952" s="75" t="s">
        <v>720</v>
      </c>
      <c r="K952" s="75" t="s">
        <v>306</v>
      </c>
      <c r="L952" s="75" t="s">
        <v>306</v>
      </c>
      <c r="M952" s="75" t="s">
        <v>313</v>
      </c>
      <c r="N952" s="75" t="s">
        <v>321</v>
      </c>
      <c r="O952" s="75" t="s">
        <v>402</v>
      </c>
      <c r="P952" s="76" t="s">
        <v>306</v>
      </c>
      <c r="Q952" s="216"/>
      <c r="R952" s="77">
        <f t="shared" ref="R952" si="1931">IF(COUNTA(Y952:DP955)=0,"01.01.1900",INDEX(Y952:DP952,MATCH(R953,Y953:DP953,0)))</f>
        <v>45671</v>
      </c>
      <c r="S952" s="78">
        <f t="shared" ref="S952" si="1932">IF(COUNTA(Y952:DP955)=0,"01.01.1900",MAX(Y952:DP952))</f>
        <v>45671</v>
      </c>
      <c r="T952" s="79"/>
      <c r="U952" s="80" t="str">
        <f t="array" ref="U952">IF(COUNTA(Y952:DP955)=0,"01.01.1900",IF(ISERROR(HLOOKUP(U955,Y955:DP955,1,FALSE)),"01.01.1900",INDEX(Y952:DP952,MATCH(U953&amp;U955,Y953:DP953&amp;Y955:DP955,0))))</f>
        <v>01.01.1900</v>
      </c>
      <c r="V952" s="81">
        <f t="shared" ref="V952" si="1933">IF(COUNTA(Y952:DP955)=0,"01.01.1900",_xlfn.MAXIFS(Y952:DP952,Y955:DP955,V955))</f>
        <v>0</v>
      </c>
      <c r="W952" s="82"/>
      <c r="X952" s="106"/>
      <c r="Y952" s="141">
        <v>44501</v>
      </c>
      <c r="Z952" s="141">
        <v>44958</v>
      </c>
      <c r="AA952" s="141">
        <v>44958</v>
      </c>
      <c r="AB952" s="141">
        <v>45671</v>
      </c>
    </row>
    <row r="953" spans="2:30" thickBot="1">
      <c r="B953" s="83"/>
      <c r="C953" s="84"/>
      <c r="D953" s="83"/>
      <c r="E953" s="83"/>
      <c r="F953" s="83"/>
      <c r="G953" s="83"/>
      <c r="H953" s="83"/>
      <c r="I953" s="83"/>
      <c r="J953" s="83"/>
      <c r="K953" s="83"/>
      <c r="L953" s="83"/>
      <c r="M953" s="83"/>
      <c r="N953" s="83"/>
      <c r="O953" s="83"/>
      <c r="P953" s="84"/>
      <c r="Q953" s="217"/>
      <c r="R953" s="85">
        <f t="shared" ref="R953" si="1934">IF(COUNTA(Y952:DP955)=0,0,MIN(Y953:DP953))</f>
        <v>3.993E-2</v>
      </c>
      <c r="S953" s="86">
        <f t="shared" ref="S953" si="1935">IF(COUNTA(Y952:DP955)=0,0,HLOOKUP(S952,Y952:DP955,2,FALSE))</f>
        <v>3.993E-2</v>
      </c>
      <c r="T953" s="87">
        <f t="shared" ref="T953" si="1936">IF(COUNTA(Y952:DP955)=0,0,AVERAGE(Y953:DP953))</f>
        <v>4.7469999999999998E-2</v>
      </c>
      <c r="U953" s="88">
        <f t="shared" ref="U953" si="1937">IF(COUNTA(Y952:DP955)=0,0,_xlfn.MINIFS(Y953:DP953,Y955:DP955,U955))</f>
        <v>0</v>
      </c>
      <c r="V953" s="89">
        <f t="array" ref="V953">IF(COUNTA(Y952:DP955)=0,0,IF(ISERROR(HLOOKUP(V955,Y955:DP955,1,FALSE)),0,INDEX(Y953:DP953,MATCH(V952&amp;V955,Y952:DP952&amp;Y955:DP955,0))))</f>
        <v>0</v>
      </c>
      <c r="W953" s="90">
        <f t="array" ref="W953">IF(COUNTA(Y952:DP955)=0,0,IF(ISERROR(HLOOKUP(W955,Y955:DP955,1,FALSE)),0,AVERAGEIF(Y955:DP955,$W955,Y953:DP953)))</f>
        <v>0</v>
      </c>
      <c r="X953" s="107"/>
      <c r="Y953" s="142">
        <v>6.0349999999999994E-2</v>
      </c>
      <c r="Z953" s="142">
        <v>4.4800000000000006E-2</v>
      </c>
      <c r="AA953" s="142">
        <v>4.4800000000000006E-2</v>
      </c>
      <c r="AB953" s="142">
        <v>3.993E-2</v>
      </c>
    </row>
    <row r="954" spans="2:30" thickBot="1">
      <c r="B954" s="83"/>
      <c r="C954" s="84"/>
      <c r="D954" s="83"/>
      <c r="E954" s="83"/>
      <c r="F954" s="83"/>
      <c r="G954" s="83"/>
      <c r="H954" s="83"/>
      <c r="I954" s="83"/>
      <c r="J954" s="83"/>
      <c r="K954" s="83"/>
      <c r="L954" s="83"/>
      <c r="M954" s="83"/>
      <c r="N954" s="83"/>
      <c r="O954" s="83"/>
      <c r="P954" s="84"/>
      <c r="Q954" s="217"/>
      <c r="R954" s="91">
        <f t="shared" ref="R954" si="1938">IF(COUNTA(Y952:DP955)=0,0,HLOOKUP(R953,Y953:DP955,2,FALSE))</f>
        <v>0</v>
      </c>
      <c r="S954" s="92">
        <f t="shared" ref="S954" si="1939">IF(COUNTA(Y952:DP955)=0,0,HLOOKUP(S952,Y952:DP955,3,FALSE))</f>
        <v>0</v>
      </c>
      <c r="T954" s="93"/>
      <c r="U954" s="94">
        <f t="array" ref="U954">IF(COUNTA(Y952:DP955)=0,0,IF(ISERROR(HLOOKUP(U955,Y955:DP955,1,FALSE)),0,INDEX(Y954:DP954,MATCH(U953&amp;U955,Y953:DP953&amp;Y955:DP955,0))))</f>
        <v>0</v>
      </c>
      <c r="V954" s="94">
        <f t="array" ref="V954">IF(COUNTA(Y952:DP955)=0,0,IF(ISERROR(HLOOKUP(V955,Y955:DP955,1,FALSE)),0,INDEX(Y954:DP954,MATCH(V953&amp;V955,Y953:DP953&amp;Y955:DP955,0))))</f>
        <v>0</v>
      </c>
      <c r="W954" s="95"/>
      <c r="X954" s="108"/>
      <c r="Y954" s="143">
        <v>1000</v>
      </c>
      <c r="Z954" s="143">
        <v>1000</v>
      </c>
      <c r="AA954" s="143">
        <v>1000</v>
      </c>
      <c r="AB954" s="143">
        <v>0</v>
      </c>
    </row>
    <row r="955" spans="2:30" ht="13.9" thickBot="1">
      <c r="B955" s="96"/>
      <c r="C955" s="97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7"/>
      <c r="Q955" s="218"/>
      <c r="R955" s="98" t="str">
        <f t="shared" ref="R955" si="1940">IF(COUNTA(Y952:DP955)=0,"none",HLOOKUP(R953,Y953:DP955,3,FALSE))</f>
        <v>ECI</v>
      </c>
      <c r="S955" s="99" t="str">
        <f t="shared" ref="S955" si="1941">IF(COUNTA(Y952:DP955)=0,"none",HLOOKUP(S952,Y952:DP955,4,FALSE))</f>
        <v>ECI</v>
      </c>
      <c r="T955" s="100"/>
      <c r="U955" s="100">
        <f t="array" ref="U955">IF(COUNTA(Y952:DP955)=0,"none",IF($U$2="WAHR",$W$3,Abfrage!$F$4))</f>
        <v>0</v>
      </c>
      <c r="V955" s="100">
        <f t="array" ref="V955">IF(COUNTA(Y952:DP955)=0,"none",IF($U$2="WAHR",$W$3,Abfrage!$F$4))</f>
        <v>0</v>
      </c>
      <c r="W955" s="100">
        <f t="array" ref="W955">IF(COUNTA(Y952:DP955)=0,"none",IF($U$2="WAHR",$W$3,Abfrage!$F$4))</f>
        <v>0</v>
      </c>
      <c r="X955" s="109"/>
      <c r="Y955" s="144" t="s">
        <v>354</v>
      </c>
      <c r="Z955" s="144" t="s">
        <v>43</v>
      </c>
      <c r="AA955" s="144" t="s">
        <v>721</v>
      </c>
      <c r="AB955" s="144" t="s">
        <v>101</v>
      </c>
    </row>
    <row r="956" spans="2:30" thickBot="1">
      <c r="B956" s="75" t="s">
        <v>722</v>
      </c>
      <c r="C956" s="76">
        <v>1000095323</v>
      </c>
      <c r="D956" s="75" t="s">
        <v>95</v>
      </c>
      <c r="E956" s="75" t="s">
        <v>96</v>
      </c>
      <c r="F956" s="75" t="s">
        <v>97</v>
      </c>
      <c r="G956" s="75" t="s">
        <v>97</v>
      </c>
      <c r="H956" s="75" t="s">
        <v>44</v>
      </c>
      <c r="I956" s="75" t="s">
        <v>51</v>
      </c>
      <c r="J956" s="75" t="s">
        <v>723</v>
      </c>
      <c r="K956" s="75" t="s">
        <v>306</v>
      </c>
      <c r="L956" s="75" t="s">
        <v>306</v>
      </c>
      <c r="M956" s="75" t="s">
        <v>313</v>
      </c>
      <c r="N956" s="75" t="s">
        <v>352</v>
      </c>
      <c r="O956" s="75" t="s">
        <v>437</v>
      </c>
      <c r="P956" s="76" t="s">
        <v>306</v>
      </c>
      <c r="Q956" s="216"/>
      <c r="R956" s="77">
        <f t="shared" ref="R956" si="1942">IF(COUNTA(Y956:DP959)=0,"01.01.1900",INDEX(Y956:DP956,MATCH(R957,Y957:DP957,0)))</f>
        <v>45671</v>
      </c>
      <c r="S956" s="78">
        <f t="shared" ref="S956" si="1943">IF(COUNTA(Y956:DP959)=0,"01.01.1900",MAX(Y956:DP956))</f>
        <v>45671</v>
      </c>
      <c r="T956" s="79"/>
      <c r="U956" s="80" t="str">
        <f t="array" ref="U956">IF(COUNTA(Y956:DP959)=0,"01.01.1900",IF(ISERROR(HLOOKUP(U959,Y959:DP959,1,FALSE)),"01.01.1900",INDEX(Y956:DP956,MATCH(U957&amp;U959,Y957:DP957&amp;Y959:DP959,0))))</f>
        <v>01.01.1900</v>
      </c>
      <c r="V956" s="81">
        <f t="shared" ref="V956" si="1944">IF(COUNTA(Y956:DP959)=0,"01.01.1900",_xlfn.MAXIFS(Y956:DP956,Y959:DP959,V959))</f>
        <v>0</v>
      </c>
      <c r="W956" s="82"/>
      <c r="X956" s="106"/>
      <c r="Y956" s="141">
        <v>44960</v>
      </c>
      <c r="Z956" s="141">
        <v>44960</v>
      </c>
      <c r="AA956" s="141">
        <v>45469</v>
      </c>
      <c r="AB956" s="141">
        <v>45671</v>
      </c>
    </row>
    <row r="957" spans="2:30" thickBot="1">
      <c r="B957" s="83"/>
      <c r="C957" s="84"/>
      <c r="D957" s="83"/>
      <c r="E957" s="83"/>
      <c r="F957" s="83"/>
      <c r="G957" s="83"/>
      <c r="H957" s="83"/>
      <c r="I957" s="83"/>
      <c r="J957" s="83"/>
      <c r="K957" s="83"/>
      <c r="L957" s="83"/>
      <c r="M957" s="83"/>
      <c r="N957" s="83"/>
      <c r="O957" s="83"/>
      <c r="P957" s="84"/>
      <c r="Q957" s="217"/>
      <c r="R957" s="85">
        <f t="shared" ref="R957" si="1945">IF(COUNTA(Y956:DP959)=0,0,MIN(Y957:DP957))</f>
        <v>6.2129999999999998E-2</v>
      </c>
      <c r="S957" s="86">
        <f t="shared" ref="S957" si="1946">IF(COUNTA(Y956:DP959)=0,0,HLOOKUP(S956,Y956:DP959,2,FALSE))</f>
        <v>6.2129999999999998E-2</v>
      </c>
      <c r="T957" s="87">
        <f t="shared" ref="T957" si="1947">IF(COUNTA(Y956:DP959)=0,0,AVERAGE(Y957:DP957))</f>
        <v>0.18703250000000002</v>
      </c>
      <c r="U957" s="88">
        <f t="shared" ref="U957" si="1948">IF(COUNTA(Y956:DP959)=0,0,_xlfn.MINIFS(Y957:DP957,Y959:DP959,U959))</f>
        <v>0</v>
      </c>
      <c r="V957" s="89">
        <f t="array" ref="V957">IF(COUNTA(Y956:DP959)=0,0,IF(ISERROR(HLOOKUP(V959,Y959:DP959,1,FALSE)),0,INDEX(Y957:DP957,MATCH(V956&amp;V959,Y956:DP956&amp;Y959:DP959,0))))</f>
        <v>0</v>
      </c>
      <c r="W957" s="90">
        <f t="array" ref="W957">IF(COUNTA(Y956:DP959)=0,0,IF(ISERROR(HLOOKUP(W959,Y959:DP959,1,FALSE)),0,AVERAGEIF(Y959:DP959,$W959,Y957:DP957)))</f>
        <v>0</v>
      </c>
      <c r="X957" s="107"/>
      <c r="Y957" s="142">
        <v>0.23800000000000002</v>
      </c>
      <c r="Z957" s="142">
        <v>0.23800000000000002</v>
      </c>
      <c r="AA957" s="142">
        <v>0.21</v>
      </c>
      <c r="AB957" s="142">
        <v>6.2129999999999998E-2</v>
      </c>
    </row>
    <row r="958" spans="2:30" thickBot="1">
      <c r="B958" s="83"/>
      <c r="C958" s="84"/>
      <c r="D958" s="83"/>
      <c r="E958" s="83"/>
      <c r="F958" s="83"/>
      <c r="G958" s="83"/>
      <c r="H958" s="83"/>
      <c r="I958" s="83"/>
      <c r="J958" s="83"/>
      <c r="K958" s="83"/>
      <c r="L958" s="83"/>
      <c r="M958" s="83"/>
      <c r="N958" s="83"/>
      <c r="O958" s="83"/>
      <c r="P958" s="84"/>
      <c r="Q958" s="217"/>
      <c r="R958" s="91">
        <f t="shared" ref="R958" si="1949">IF(COUNTA(Y956:DP959)=0,0,HLOOKUP(R957,Y957:DP959,2,FALSE))</f>
        <v>0</v>
      </c>
      <c r="S958" s="92">
        <f t="shared" ref="S958" si="1950">IF(COUNTA(Y956:DP959)=0,0,HLOOKUP(S956,Y956:DP959,3,FALSE))</f>
        <v>0</v>
      </c>
      <c r="T958" s="93"/>
      <c r="U958" s="94">
        <f t="array" ref="U958">IF(COUNTA(Y956:DP959)=0,0,IF(ISERROR(HLOOKUP(U959,Y959:DP959,1,FALSE)),0,INDEX(Y958:DP958,MATCH(U957&amp;U959,Y957:DP957&amp;Y959:DP959,0))))</f>
        <v>0</v>
      </c>
      <c r="V958" s="94">
        <f t="array" ref="V958">IF(COUNTA(Y956:DP959)=0,0,IF(ISERROR(HLOOKUP(V959,Y959:DP959,1,FALSE)),0,INDEX(Y958:DP958,MATCH(V957&amp;V959,Y957:DP957&amp;Y959:DP959,0))))</f>
        <v>0</v>
      </c>
      <c r="W958" s="95"/>
      <c r="X958" s="108"/>
      <c r="Y958" s="143">
        <v>1000</v>
      </c>
      <c r="Z958" s="143">
        <v>1000</v>
      </c>
      <c r="AA958" s="143">
        <v>1000</v>
      </c>
      <c r="AB958" s="143">
        <v>0</v>
      </c>
    </row>
    <row r="959" spans="2:30" ht="13.9" thickBot="1">
      <c r="B959" s="96"/>
      <c r="C959" s="97"/>
      <c r="D959" s="96"/>
      <c r="E959" s="96"/>
      <c r="F959" s="96"/>
      <c r="G959" s="96"/>
      <c r="H959" s="96"/>
      <c r="I959" s="96"/>
      <c r="J959" s="96"/>
      <c r="K959" s="96"/>
      <c r="L959" s="96"/>
      <c r="M959" s="96"/>
      <c r="N959" s="96"/>
      <c r="O959" s="96"/>
      <c r="P959" s="97"/>
      <c r="Q959" s="218"/>
      <c r="R959" s="98" t="str">
        <f t="shared" ref="R959" si="1951">IF(COUNTA(Y956:DP959)=0,"none",HLOOKUP(R957,Y957:DP959,3,FALSE))</f>
        <v>ECI</v>
      </c>
      <c r="S959" s="99" t="str">
        <f t="shared" ref="S959" si="1952">IF(COUNTA(Y956:DP959)=0,"none",HLOOKUP(S956,Y956:DP959,4,FALSE))</f>
        <v>ECI</v>
      </c>
      <c r="T959" s="100"/>
      <c r="U959" s="100">
        <f t="array" ref="U959">IF(COUNTA(Y956:DP959)=0,"none",IF($U$2="WAHR",$W$3,Abfrage!$F$4))</f>
        <v>0</v>
      </c>
      <c r="V959" s="100">
        <f t="array" ref="V959">IF(COUNTA(Y956:DP959)=0,"none",IF($U$2="WAHR",$W$3,Abfrage!$F$4))</f>
        <v>0</v>
      </c>
      <c r="W959" s="100">
        <f t="array" ref="W959">IF(COUNTA(Y956:DP959)=0,"none",IF($U$2="WAHR",$W$3,Abfrage!$F$4))</f>
        <v>0</v>
      </c>
      <c r="X959" s="109"/>
      <c r="Y959" s="144" t="s">
        <v>43</v>
      </c>
      <c r="Z959" s="144" t="s">
        <v>43</v>
      </c>
      <c r="AA959" s="144" t="s">
        <v>43</v>
      </c>
      <c r="AB959" s="144" t="s">
        <v>101</v>
      </c>
    </row>
    <row r="960" spans="2:30" thickBot="1">
      <c r="B960" s="75" t="s">
        <v>724</v>
      </c>
      <c r="C960" s="76">
        <v>1000128773</v>
      </c>
      <c r="D960" s="75" t="s">
        <v>95</v>
      </c>
      <c r="E960" s="75" t="s">
        <v>90</v>
      </c>
      <c r="F960" s="75" t="s">
        <v>122</v>
      </c>
      <c r="G960" s="75" t="s">
        <v>122</v>
      </c>
      <c r="H960" s="75" t="s">
        <v>93</v>
      </c>
      <c r="I960" s="75" t="s">
        <v>51</v>
      </c>
      <c r="J960" s="75" t="s">
        <v>725</v>
      </c>
      <c r="K960" s="75" t="s">
        <v>306</v>
      </c>
      <c r="L960" s="75" t="s">
        <v>306</v>
      </c>
      <c r="M960" s="75" t="s">
        <v>306</v>
      </c>
      <c r="N960" s="75" t="s">
        <v>327</v>
      </c>
      <c r="O960" s="75" t="s">
        <v>306</v>
      </c>
      <c r="P960" s="76" t="s">
        <v>306</v>
      </c>
      <c r="Q960" s="216"/>
      <c r="R960" s="77">
        <f t="shared" ref="R960" si="1953">IF(COUNTA(Y960:DP963)=0,"01.01.1900",INDEX(Y960:DP960,MATCH(R961,Y961:DP961,0)))</f>
        <v>45671</v>
      </c>
      <c r="S960" s="78">
        <f t="shared" ref="S960" si="1954">IF(COUNTA(Y960:DP963)=0,"01.01.1900",MAX(Y960:DP960))</f>
        <v>45671</v>
      </c>
      <c r="T960" s="79"/>
      <c r="U960" s="80" t="str">
        <f t="array" ref="U960">IF(COUNTA(Y960:DP963)=0,"01.01.1900",IF(ISERROR(HLOOKUP(U963,Y963:DP963,1,FALSE)),"01.01.1900",INDEX(Y960:DP960,MATCH(U961&amp;U963,Y961:DP961&amp;Y963:DP963,0))))</f>
        <v>01.01.1900</v>
      </c>
      <c r="V960" s="81">
        <f t="shared" ref="V960" si="1955">IF(COUNTA(Y960:DP963)=0,"01.01.1900",_xlfn.MAXIFS(Y960:DP960,Y963:DP963,V963))</f>
        <v>0</v>
      </c>
      <c r="W960" s="82"/>
      <c r="X960" s="106"/>
      <c r="Y960" s="141">
        <v>44503</v>
      </c>
      <c r="Z960" s="141">
        <v>44677</v>
      </c>
      <c r="AA960" s="141">
        <v>44966</v>
      </c>
      <c r="AB960" s="141">
        <v>44677</v>
      </c>
      <c r="AC960" s="141">
        <v>44966</v>
      </c>
      <c r="AD960" s="141">
        <v>45671</v>
      </c>
    </row>
    <row r="961" spans="2:30" thickBot="1">
      <c r="B961" s="83"/>
      <c r="C961" s="84"/>
      <c r="D961" s="83"/>
      <c r="E961" s="83"/>
      <c r="F961" s="83"/>
      <c r="G961" s="83"/>
      <c r="H961" s="83"/>
      <c r="I961" s="83"/>
      <c r="J961" s="83"/>
      <c r="K961" s="83"/>
      <c r="L961" s="83"/>
      <c r="M961" s="83"/>
      <c r="N961" s="83"/>
      <c r="O961" s="83"/>
      <c r="P961" s="84"/>
      <c r="Q961" s="217"/>
      <c r="R961" s="85">
        <f t="shared" ref="R961" si="1956">IF(COUNTA(Y960:DP963)=0,0,MIN(Y961:DP961))</f>
        <v>1.523E-2</v>
      </c>
      <c r="S961" s="86">
        <f t="shared" ref="S961" si="1957">IF(COUNTA(Y960:DP963)=0,0,HLOOKUP(S960,Y960:DP963,2,FALSE))</f>
        <v>1.523E-2</v>
      </c>
      <c r="T961" s="87">
        <f t="shared" ref="T961" si="1958">IF(COUNTA(Y960:DP963)=0,0,AVERAGE(Y961:DP961))</f>
        <v>2.557166666666667E-2</v>
      </c>
      <c r="U961" s="88">
        <f t="shared" ref="U961" si="1959">IF(COUNTA(Y960:DP963)=0,0,_xlfn.MINIFS(Y961:DP961,Y963:DP963,U963))</f>
        <v>0</v>
      </c>
      <c r="V961" s="89">
        <f t="array" ref="V961">IF(COUNTA(Y960:DP963)=0,0,IF(ISERROR(HLOOKUP(V963,Y963:DP963,1,FALSE)),0,INDEX(Y961:DP961,MATCH(V960&amp;V963,Y960:DP960&amp;Y963:DP963,0))))</f>
        <v>0</v>
      </c>
      <c r="W961" s="90">
        <f t="array" ref="W961">IF(COUNTA(Y960:DP963)=0,0,IF(ISERROR(HLOOKUP(W963,Y963:DP963,1,FALSE)),0,AVERAGEIF(Y963:DP963,$W963,Y961:DP961)))</f>
        <v>0</v>
      </c>
      <c r="X961" s="107"/>
      <c r="Y961" s="142">
        <v>3.6549999999999999E-2</v>
      </c>
      <c r="Z961" s="142">
        <v>3.1E-2</v>
      </c>
      <c r="AA961" s="142">
        <v>1.9600000000000003E-2</v>
      </c>
      <c r="AB961" s="142">
        <v>3.1449999999999999E-2</v>
      </c>
      <c r="AC961" s="142">
        <v>1.9600000000000003E-2</v>
      </c>
      <c r="AD961" s="142">
        <v>1.523E-2</v>
      </c>
    </row>
    <row r="962" spans="2:30" thickBot="1">
      <c r="B962" s="83"/>
      <c r="C962" s="84"/>
      <c r="D962" s="83"/>
      <c r="E962" s="83"/>
      <c r="F962" s="83"/>
      <c r="G962" s="83"/>
      <c r="H962" s="83"/>
      <c r="I962" s="83"/>
      <c r="J962" s="83"/>
      <c r="K962" s="83"/>
      <c r="L962" s="83"/>
      <c r="M962" s="83"/>
      <c r="N962" s="83"/>
      <c r="O962" s="83"/>
      <c r="P962" s="84"/>
      <c r="Q962" s="217"/>
      <c r="R962" s="91">
        <f t="shared" ref="R962" si="1960">IF(COUNTA(Y960:DP963)=0,0,HLOOKUP(R961,Y961:DP963,2,FALSE))</f>
        <v>0</v>
      </c>
      <c r="S962" s="92">
        <f t="shared" ref="S962" si="1961">IF(COUNTA(Y960:DP963)=0,0,HLOOKUP(S960,Y960:DP963,3,FALSE))</f>
        <v>0</v>
      </c>
      <c r="T962" s="93"/>
      <c r="U962" s="94">
        <f t="array" ref="U962">IF(COUNTA(Y960:DP963)=0,0,IF(ISERROR(HLOOKUP(U963,Y963:DP963,1,FALSE)),0,INDEX(Y962:DP962,MATCH(U961&amp;U963,Y961:DP961&amp;Y963:DP963,0))))</f>
        <v>0</v>
      </c>
      <c r="V962" s="94">
        <f t="array" ref="V962">IF(COUNTA(Y960:DP963)=0,0,IF(ISERROR(HLOOKUP(V963,Y963:DP963,1,FALSE)),0,INDEX(Y962:DP962,MATCH(V961&amp;V963,Y961:DP961&amp;Y963:DP963,0))))</f>
        <v>0</v>
      </c>
      <c r="W962" s="95"/>
      <c r="X962" s="108"/>
      <c r="Y962" s="143">
        <v>1000</v>
      </c>
      <c r="Z962" s="143">
        <v>1000</v>
      </c>
      <c r="AA962" s="143">
        <v>1000</v>
      </c>
      <c r="AB962" s="143">
        <v>1000</v>
      </c>
      <c r="AC962" s="143">
        <v>1000</v>
      </c>
      <c r="AD962" s="143">
        <v>0</v>
      </c>
    </row>
    <row r="963" spans="2:30" ht="13.9" thickBot="1">
      <c r="B963" s="96"/>
      <c r="C963" s="97"/>
      <c r="D963" s="96"/>
      <c r="E963" s="96"/>
      <c r="F963" s="96"/>
      <c r="G963" s="96"/>
      <c r="H963" s="96"/>
      <c r="I963" s="96"/>
      <c r="J963" s="96"/>
      <c r="K963" s="96"/>
      <c r="L963" s="96"/>
      <c r="M963" s="96"/>
      <c r="N963" s="96"/>
      <c r="O963" s="96"/>
      <c r="P963" s="97"/>
      <c r="Q963" s="218"/>
      <c r="R963" s="98" t="str">
        <f t="shared" ref="R963" si="1962">IF(COUNTA(Y960:DP963)=0,"none",HLOOKUP(R961,Y961:DP963,3,FALSE))</f>
        <v>ECI</v>
      </c>
      <c r="S963" s="99" t="str">
        <f t="shared" ref="S963" si="1963">IF(COUNTA(Y960:DP963)=0,"none",HLOOKUP(S960,Y960:DP963,4,FALSE))</f>
        <v>ECI</v>
      </c>
      <c r="T963" s="100"/>
      <c r="U963" s="100">
        <f t="array" ref="U963">IF(COUNTA(Y960:DP963)=0,"none",IF($U$2="WAHR",$W$3,Abfrage!$F$4))</f>
        <v>0</v>
      </c>
      <c r="V963" s="100">
        <f t="array" ref="V963">IF(COUNTA(Y960:DP963)=0,"none",IF($U$2="WAHR",$W$3,Abfrage!$F$4))</f>
        <v>0</v>
      </c>
      <c r="W963" s="100">
        <f t="array" ref="W963">IF(COUNTA(Y960:DP963)=0,"none",IF($U$2="WAHR",$W$3,Abfrage!$F$4))</f>
        <v>0</v>
      </c>
      <c r="X963" s="109"/>
      <c r="Y963" s="144" t="s">
        <v>354</v>
      </c>
      <c r="Z963" s="144" t="s">
        <v>726</v>
      </c>
      <c r="AA963" s="144" t="s">
        <v>43</v>
      </c>
      <c r="AB963" s="144" t="s">
        <v>47</v>
      </c>
      <c r="AC963" s="144" t="s">
        <v>43</v>
      </c>
      <c r="AD963" s="144" t="s">
        <v>101</v>
      </c>
    </row>
    <row r="964" spans="2:30" thickBot="1">
      <c r="B964" s="75" t="s">
        <v>727</v>
      </c>
      <c r="C964" s="76">
        <v>1000261957</v>
      </c>
      <c r="D964" s="75" t="s">
        <v>728</v>
      </c>
      <c r="E964" s="75" t="s">
        <v>729</v>
      </c>
      <c r="F964" s="75" t="s">
        <v>730</v>
      </c>
      <c r="G964" s="75" t="s">
        <v>731</v>
      </c>
      <c r="H964" s="75" t="e">
        <v>#N/A</v>
      </c>
      <c r="I964" s="75" t="s">
        <v>732</v>
      </c>
      <c r="J964" s="75" t="s">
        <v>306</v>
      </c>
      <c r="K964" s="75" t="s">
        <v>306</v>
      </c>
      <c r="L964" s="75" t="s">
        <v>306</v>
      </c>
      <c r="M964" s="75" t="s">
        <v>306</v>
      </c>
      <c r="N964" s="75" t="s">
        <v>306</v>
      </c>
      <c r="O964" s="75" t="s">
        <v>306</v>
      </c>
      <c r="P964" s="76" t="s">
        <v>306</v>
      </c>
      <c r="Q964" s="216"/>
      <c r="R964" s="77" t="str">
        <f t="shared" ref="R964" si="1964">IF(COUNTA(Y964:DP967)=0,"01.01.1900",INDEX(Y964:DP964,MATCH(R965,Y965:DP965,0)))</f>
        <v>01.01.1900</v>
      </c>
      <c r="S964" s="78" t="str">
        <f t="shared" ref="S964" si="1965">IF(COUNTA(Y964:DP967)=0,"01.01.1900",MAX(Y964:DP964))</f>
        <v>01.01.1900</v>
      </c>
      <c r="T964" s="79"/>
      <c r="U964" s="80" t="str">
        <f t="array" ref="U964">IF(COUNTA(Y964:DP967)=0,"01.01.1900",IF(ISERROR(HLOOKUP(U967,Y967:DP967,1,FALSE)),"01.01.1900",INDEX(Y964:DP964,MATCH(U965&amp;U967,Y965:DP965&amp;Y967:DP967,0))))</f>
        <v>01.01.1900</v>
      </c>
      <c r="V964" s="81" t="str">
        <f t="shared" ref="V964" si="1966">IF(COUNTA(Y964:DP967)=0,"01.01.1900",_xlfn.MAXIFS(Y964:DP964,Y967:DP967,V967))</f>
        <v>01.01.1900</v>
      </c>
      <c r="W964" s="82"/>
      <c r="X964" s="106"/>
    </row>
    <row r="965" spans="2:30" thickBot="1">
      <c r="B965" s="83"/>
      <c r="C965" s="84"/>
      <c r="D965" s="83"/>
      <c r="E965" s="83"/>
      <c r="F965" s="83"/>
      <c r="G965" s="83"/>
      <c r="H965" s="83"/>
      <c r="I965" s="83"/>
      <c r="J965" s="83"/>
      <c r="K965" s="83"/>
      <c r="L965" s="83"/>
      <c r="M965" s="83"/>
      <c r="N965" s="83"/>
      <c r="O965" s="83"/>
      <c r="P965" s="84"/>
      <c r="Q965" s="217"/>
      <c r="R965" s="85">
        <f t="shared" ref="R965" si="1967">IF(COUNTA(Y964:DP967)=0,0,MIN(Y965:DP965))</f>
        <v>0</v>
      </c>
      <c r="S965" s="86">
        <f t="shared" ref="S965" si="1968">IF(COUNTA(Y964:DP967)=0,0,HLOOKUP(S964,Y964:DP967,2,FALSE))</f>
        <v>0</v>
      </c>
      <c r="T965" s="87">
        <f t="shared" ref="T965" si="1969">IF(COUNTA(Y964:DP967)=0,0,AVERAGE(Y965:DP965))</f>
        <v>0</v>
      </c>
      <c r="U965" s="88">
        <f t="shared" ref="U965" si="1970">IF(COUNTA(Y964:DP967)=0,0,_xlfn.MINIFS(Y965:DP965,Y967:DP967,U967))</f>
        <v>0</v>
      </c>
      <c r="V965" s="89">
        <f t="array" ref="V965">IF(COUNTA(Y964:DP967)=0,0,IF(ISERROR(HLOOKUP(V967,Y967:DP967,1,FALSE)),0,INDEX(Y965:DP965,MATCH(V964&amp;V967,Y964:DP964&amp;Y967:DP967,0))))</f>
        <v>0</v>
      </c>
      <c r="W965" s="90">
        <f t="array" ref="W965">IF(COUNTA(Y964:DP967)=0,0,IF(ISERROR(HLOOKUP(W967,Y967:DP967,1,FALSE)),0,AVERAGEIF(Y967:DP967,$W967,Y965:DP965)))</f>
        <v>0</v>
      </c>
      <c r="X965" s="107"/>
    </row>
    <row r="966" spans="2:30" thickBot="1">
      <c r="B966" s="83"/>
      <c r="C966" s="84"/>
      <c r="D966" s="83"/>
      <c r="E966" s="83"/>
      <c r="F966" s="83"/>
      <c r="G966" s="83"/>
      <c r="H966" s="83"/>
      <c r="I966" s="83"/>
      <c r="J966" s="83"/>
      <c r="K966" s="83"/>
      <c r="L966" s="83"/>
      <c r="M966" s="83"/>
      <c r="N966" s="83"/>
      <c r="O966" s="83"/>
      <c r="P966" s="84"/>
      <c r="Q966" s="217"/>
      <c r="R966" s="91">
        <f t="shared" ref="R966" si="1971">IF(COUNTA(Y964:DP967)=0,0,HLOOKUP(R965,Y965:DP967,2,FALSE))</f>
        <v>0</v>
      </c>
      <c r="S966" s="92">
        <f t="shared" ref="S966" si="1972">IF(COUNTA(Y964:DP967)=0,0,HLOOKUP(S964,Y964:DP967,3,FALSE))</f>
        <v>0</v>
      </c>
      <c r="T966" s="93"/>
      <c r="U966" s="94">
        <f t="array" ref="U966">IF(COUNTA(Y964:DP967)=0,0,IF(ISERROR(HLOOKUP(U967,Y967:DP967,1,FALSE)),0,INDEX(Y966:DP966,MATCH(U965&amp;U967,Y965:DP965&amp;Y967:DP967,0))))</f>
        <v>0</v>
      </c>
      <c r="V966" s="94">
        <f t="array" ref="V966">IF(COUNTA(Y964:DP967)=0,0,IF(ISERROR(HLOOKUP(V967,Y967:DP967,1,FALSE)),0,INDEX(Y966:DP966,MATCH(V965&amp;V967,Y965:DP965&amp;Y967:DP967,0))))</f>
        <v>0</v>
      </c>
      <c r="W966" s="95"/>
      <c r="X966" s="108"/>
    </row>
    <row r="967" spans="2:30" ht="13.9" thickBot="1">
      <c r="B967" s="96"/>
      <c r="C967" s="97"/>
      <c r="D967" s="96"/>
      <c r="E967" s="96"/>
      <c r="F967" s="96"/>
      <c r="G967" s="96"/>
      <c r="H967" s="96"/>
      <c r="I967" s="96"/>
      <c r="J967" s="96"/>
      <c r="K967" s="96"/>
      <c r="L967" s="96"/>
      <c r="M967" s="96"/>
      <c r="N967" s="96"/>
      <c r="O967" s="96"/>
      <c r="P967" s="97"/>
      <c r="Q967" s="218"/>
      <c r="R967" s="98" t="str">
        <f t="shared" ref="R967" si="1973">IF(COUNTA(Y964:DP967)=0,"none",HLOOKUP(R965,Y965:DP967,3,FALSE))</f>
        <v>none</v>
      </c>
      <c r="S967" s="99" t="str">
        <f t="shared" ref="S967" si="1974">IF(COUNTA(Y964:DP967)=0,"none",HLOOKUP(S964,Y964:DP967,4,FALSE))</f>
        <v>none</v>
      </c>
      <c r="T967" s="100"/>
      <c r="U967" s="100" t="str">
        <f t="array" ref="U967">IF(COUNTA(Y964:DP967)=0,"none",IF($U$2="WAHR",$W$3,Abfrage!$F$4))</f>
        <v>none</v>
      </c>
      <c r="V967" s="100" t="str">
        <f t="array" ref="V967">IF(COUNTA(Y964:DP967)=0,"none",IF($U$2="WAHR",$W$3,Abfrage!$F$4))</f>
        <v>none</v>
      </c>
      <c r="W967" s="100" t="str">
        <f t="array" ref="W967">IF(COUNTA(Y964:DP967)=0,"none",IF($U$2="WAHR",$W$3,Abfrage!$F$4))</f>
        <v>none</v>
      </c>
      <c r="X967" s="109"/>
    </row>
    <row r="968" spans="2:30" thickBot="1">
      <c r="B968" s="75" t="s">
        <v>733</v>
      </c>
      <c r="C968" s="76">
        <v>1000000479</v>
      </c>
      <c r="D968" s="75" t="s">
        <v>95</v>
      </c>
      <c r="E968" s="75" t="s">
        <v>96</v>
      </c>
      <c r="F968" s="75" t="s">
        <v>97</v>
      </c>
      <c r="G968" s="75" t="s">
        <v>97</v>
      </c>
      <c r="H968" s="75" t="e">
        <v>#N/A</v>
      </c>
      <c r="I968" s="75" t="s">
        <v>51</v>
      </c>
      <c r="J968" s="75" t="s">
        <v>734</v>
      </c>
      <c r="K968" s="75" t="s">
        <v>306</v>
      </c>
      <c r="L968" s="75" t="s">
        <v>306</v>
      </c>
      <c r="M968" s="75" t="s">
        <v>313</v>
      </c>
      <c r="N968" s="75" t="s">
        <v>348</v>
      </c>
      <c r="O968" s="75" t="s">
        <v>437</v>
      </c>
      <c r="P968" s="76" t="s">
        <v>306</v>
      </c>
      <c r="Q968" s="216"/>
      <c r="R968" s="77" t="str">
        <f t="shared" ref="R968" si="1975">IF(COUNTA(Y968:DP971)=0,"01.01.1900",INDEX(Y968:DP968,MATCH(R969,Y969:DP969,0)))</f>
        <v>01.01.1900</v>
      </c>
      <c r="S968" s="78" t="str">
        <f t="shared" ref="S968" si="1976">IF(COUNTA(Y968:DP971)=0,"01.01.1900",MAX(Y968:DP968))</f>
        <v>01.01.1900</v>
      </c>
      <c r="T968" s="79"/>
      <c r="U968" s="80" t="str">
        <f t="array" ref="U968">IF(COUNTA(Y968:DP971)=0,"01.01.1900",IF(ISERROR(HLOOKUP(U971,Y971:DP971,1,FALSE)),"01.01.1900",INDEX(Y968:DP968,MATCH(U969&amp;U971,Y969:DP969&amp;Y971:DP971,0))))</f>
        <v>01.01.1900</v>
      </c>
      <c r="V968" s="81" t="str">
        <f t="shared" ref="V968" si="1977">IF(COUNTA(Y968:DP971)=0,"01.01.1900",_xlfn.MAXIFS(Y968:DP968,Y971:DP971,V971))</f>
        <v>01.01.1900</v>
      </c>
      <c r="W968" s="82"/>
      <c r="X968" s="106"/>
    </row>
    <row r="969" spans="2:30" thickBot="1">
      <c r="B969" s="83"/>
      <c r="C969" s="84"/>
      <c r="D969" s="83"/>
      <c r="E969" s="83"/>
      <c r="F969" s="83"/>
      <c r="G969" s="83"/>
      <c r="H969" s="83"/>
      <c r="I969" s="83"/>
      <c r="J969" s="83"/>
      <c r="K969" s="83"/>
      <c r="L969" s="83"/>
      <c r="M969" s="83"/>
      <c r="N969" s="83"/>
      <c r="O969" s="83"/>
      <c r="P969" s="84"/>
      <c r="Q969" s="217"/>
      <c r="R969" s="85">
        <f t="shared" ref="R969" si="1978">IF(COUNTA(Y968:DP971)=0,0,MIN(Y969:DP969))</f>
        <v>0</v>
      </c>
      <c r="S969" s="86">
        <f t="shared" ref="S969" si="1979">IF(COUNTA(Y968:DP971)=0,0,HLOOKUP(S968,Y968:DP971,2,FALSE))</f>
        <v>0</v>
      </c>
      <c r="T969" s="87">
        <f t="shared" ref="T969" si="1980">IF(COUNTA(Y968:DP971)=0,0,AVERAGE(Y969:DP969))</f>
        <v>0</v>
      </c>
      <c r="U969" s="88">
        <f t="shared" ref="U969" si="1981">IF(COUNTA(Y968:DP971)=0,0,_xlfn.MINIFS(Y969:DP969,Y971:DP971,U971))</f>
        <v>0</v>
      </c>
      <c r="V969" s="89">
        <f t="array" ref="V969">IF(COUNTA(Y968:DP971)=0,0,IF(ISERROR(HLOOKUP(V971,Y971:DP971,1,FALSE)),0,INDEX(Y969:DP969,MATCH(V968&amp;V971,Y968:DP968&amp;Y971:DP971,0))))</f>
        <v>0</v>
      </c>
      <c r="W969" s="90">
        <f t="array" ref="W969">IF(COUNTA(Y968:DP971)=0,0,IF(ISERROR(HLOOKUP(W971,Y971:DP971,1,FALSE)),0,AVERAGEIF(Y971:DP971,$W971,Y969:DP969)))</f>
        <v>0</v>
      </c>
      <c r="X969" s="107"/>
    </row>
    <row r="970" spans="2:30" thickBot="1">
      <c r="B970" s="83"/>
      <c r="C970" s="84"/>
      <c r="D970" s="83"/>
      <c r="E970" s="83"/>
      <c r="F970" s="83"/>
      <c r="G970" s="83"/>
      <c r="H970" s="83"/>
      <c r="I970" s="83"/>
      <c r="J970" s="83"/>
      <c r="K970" s="83"/>
      <c r="L970" s="83"/>
      <c r="M970" s="83"/>
      <c r="N970" s="83"/>
      <c r="O970" s="83"/>
      <c r="P970" s="84"/>
      <c r="Q970" s="217"/>
      <c r="R970" s="91">
        <f t="shared" ref="R970" si="1982">IF(COUNTA(Y968:DP971)=0,0,HLOOKUP(R969,Y969:DP971,2,FALSE))</f>
        <v>0</v>
      </c>
      <c r="S970" s="92">
        <f t="shared" ref="S970" si="1983">IF(COUNTA(Y968:DP971)=0,0,HLOOKUP(S968,Y968:DP971,3,FALSE))</f>
        <v>0</v>
      </c>
      <c r="T970" s="93"/>
      <c r="U970" s="94">
        <f t="array" ref="U970">IF(COUNTA(Y968:DP971)=0,0,IF(ISERROR(HLOOKUP(U971,Y971:DP971,1,FALSE)),0,INDEX(Y970:DP970,MATCH(U969&amp;U971,Y969:DP969&amp;Y971:DP971,0))))</f>
        <v>0</v>
      </c>
      <c r="V970" s="94">
        <f t="array" ref="V970">IF(COUNTA(Y968:DP971)=0,0,IF(ISERROR(HLOOKUP(V971,Y971:DP971,1,FALSE)),0,INDEX(Y970:DP970,MATCH(V969&amp;V971,Y969:DP969&amp;Y971:DP971,0))))</f>
        <v>0</v>
      </c>
      <c r="W970" s="95"/>
      <c r="X970" s="108"/>
    </row>
    <row r="971" spans="2:30" ht="13.9" thickBot="1">
      <c r="B971" s="96"/>
      <c r="C971" s="97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96"/>
      <c r="P971" s="97"/>
      <c r="Q971" s="218"/>
      <c r="R971" s="98" t="str">
        <f t="shared" ref="R971" si="1984">IF(COUNTA(Y968:DP971)=0,"none",HLOOKUP(R969,Y969:DP971,3,FALSE))</f>
        <v>none</v>
      </c>
      <c r="S971" s="99" t="str">
        <f t="shared" ref="S971" si="1985">IF(COUNTA(Y968:DP971)=0,"none",HLOOKUP(S968,Y968:DP971,4,FALSE))</f>
        <v>none</v>
      </c>
      <c r="T971" s="100"/>
      <c r="U971" s="100" t="str">
        <f t="array" ref="U971">IF(COUNTA(Y968:DP971)=0,"none",IF($U$2="WAHR",$W$3,Abfrage!$F$4))</f>
        <v>none</v>
      </c>
      <c r="V971" s="100" t="str">
        <f t="array" ref="V971">IF(COUNTA(Y968:DP971)=0,"none",IF($U$2="WAHR",$W$3,Abfrage!$F$4))</f>
        <v>none</v>
      </c>
      <c r="W971" s="100" t="str">
        <f t="array" ref="W971">IF(COUNTA(Y968:DP971)=0,"none",IF($U$2="WAHR",$W$3,Abfrage!$F$4))</f>
        <v>none</v>
      </c>
      <c r="X971" s="109"/>
    </row>
    <row r="972" spans="2:30" thickBot="1">
      <c r="B972" s="75" t="s">
        <v>735</v>
      </c>
      <c r="C972" s="76">
        <v>1000015298</v>
      </c>
      <c r="D972" s="75" t="s">
        <v>89</v>
      </c>
      <c r="E972" s="75" t="s">
        <v>406</v>
      </c>
      <c r="F972" s="75" t="s">
        <v>736</v>
      </c>
      <c r="G972" s="75" t="s">
        <v>736</v>
      </c>
      <c r="H972" s="75" t="s">
        <v>44</v>
      </c>
      <c r="I972" s="75" t="s">
        <v>79</v>
      </c>
      <c r="J972" s="75" t="s">
        <v>737</v>
      </c>
      <c r="K972" s="75" t="s">
        <v>306</v>
      </c>
      <c r="L972" s="75" t="s">
        <v>306</v>
      </c>
      <c r="M972" s="75" t="s">
        <v>307</v>
      </c>
      <c r="N972" s="75" t="s">
        <v>352</v>
      </c>
      <c r="O972" s="75" t="s">
        <v>375</v>
      </c>
      <c r="P972" s="76" t="s">
        <v>528</v>
      </c>
      <c r="Q972" s="216"/>
      <c r="R972" s="77">
        <f t="shared" ref="R972" si="1986">IF(COUNTA(Y972:DP975)=0,"01.01.1900",INDEX(Y972:DP972,MATCH(R973,Y973:DP973,0)))</f>
        <v>45671</v>
      </c>
      <c r="S972" s="78">
        <f t="shared" ref="S972" si="1987">IF(COUNTA(Y972:DP975)=0,"01.01.1900",MAX(Y972:DP972))</f>
        <v>45671</v>
      </c>
      <c r="T972" s="79"/>
      <c r="U972" s="80" t="str">
        <f t="array" ref="U972">IF(COUNTA(Y972:DP975)=0,"01.01.1900",IF(ISERROR(HLOOKUP(U975,Y975:DP975,1,FALSE)),"01.01.1900",INDEX(Y972:DP972,MATCH(U973&amp;U975,Y973:DP973&amp;Y975:DP975,0))))</f>
        <v>01.01.1900</v>
      </c>
      <c r="V972" s="81">
        <f t="shared" ref="V972" si="1988">IF(COUNTA(Y972:DP975)=0,"01.01.1900",_xlfn.MAXIFS(Y972:DP972,Y975:DP975,V975))</f>
        <v>0</v>
      </c>
      <c r="W972" s="82"/>
      <c r="X972" s="106"/>
      <c r="Y972" s="141">
        <v>45671</v>
      </c>
    </row>
    <row r="973" spans="2:30" thickBot="1">
      <c r="B973" s="83"/>
      <c r="C973" s="84"/>
      <c r="D973" s="83"/>
      <c r="E973" s="83"/>
      <c r="F973" s="83"/>
      <c r="G973" s="83"/>
      <c r="H973" s="83"/>
      <c r="I973" s="83"/>
      <c r="J973" s="83"/>
      <c r="K973" s="83"/>
      <c r="L973" s="83"/>
      <c r="M973" s="83"/>
      <c r="N973" s="83"/>
      <c r="O973" s="83"/>
      <c r="P973" s="84"/>
      <c r="Q973" s="217"/>
      <c r="R973" s="85">
        <f t="shared" ref="R973" si="1989">IF(COUNTA(Y972:DP975)=0,0,MIN(Y973:DP973))</f>
        <v>0.16336000000000001</v>
      </c>
      <c r="S973" s="86">
        <f t="shared" ref="S973" si="1990">IF(COUNTA(Y972:DP975)=0,0,HLOOKUP(S972,Y972:DP975,2,FALSE))</f>
        <v>0.16336000000000001</v>
      </c>
      <c r="T973" s="87">
        <f t="shared" ref="T973" si="1991">IF(COUNTA(Y972:DP975)=0,0,AVERAGE(Y973:DP973))</f>
        <v>0.16336000000000001</v>
      </c>
      <c r="U973" s="88">
        <f t="shared" ref="U973" si="1992">IF(COUNTA(Y972:DP975)=0,0,_xlfn.MINIFS(Y973:DP973,Y975:DP975,U975))</f>
        <v>0</v>
      </c>
      <c r="V973" s="89">
        <f t="array" ref="V973">IF(COUNTA(Y972:DP975)=0,0,IF(ISERROR(HLOOKUP(V975,Y975:DP975,1,FALSE)),0,INDEX(Y973:DP973,MATCH(V972&amp;V975,Y972:DP972&amp;Y975:DP975,0))))</f>
        <v>0</v>
      </c>
      <c r="W973" s="90">
        <f t="array" ref="W973">IF(COUNTA(Y972:DP975)=0,0,IF(ISERROR(HLOOKUP(W975,Y975:DP975,1,FALSE)),0,AVERAGEIF(Y975:DP975,$W975,Y973:DP973)))</f>
        <v>0</v>
      </c>
      <c r="X973" s="107"/>
      <c r="Y973" s="142">
        <v>0.16336000000000001</v>
      </c>
    </row>
    <row r="974" spans="2:30" thickBot="1">
      <c r="B974" s="83"/>
      <c r="C974" s="84"/>
      <c r="D974" s="83"/>
      <c r="E974" s="83"/>
      <c r="F974" s="83"/>
      <c r="G974" s="83"/>
      <c r="H974" s="83"/>
      <c r="I974" s="83"/>
      <c r="J974" s="83"/>
      <c r="K974" s="83"/>
      <c r="L974" s="83"/>
      <c r="M974" s="83"/>
      <c r="N974" s="83"/>
      <c r="O974" s="83"/>
      <c r="P974" s="84"/>
      <c r="Q974" s="217"/>
      <c r="R974" s="91">
        <f t="shared" ref="R974" si="1993">IF(COUNTA(Y972:DP975)=0,0,HLOOKUP(R973,Y973:DP975,2,FALSE))</f>
        <v>0</v>
      </c>
      <c r="S974" s="92">
        <f t="shared" ref="S974" si="1994">IF(COUNTA(Y972:DP975)=0,0,HLOOKUP(S972,Y972:DP975,3,FALSE))</f>
        <v>0</v>
      </c>
      <c r="T974" s="93"/>
      <c r="U974" s="94">
        <f t="array" ref="U974">IF(COUNTA(Y972:DP975)=0,0,IF(ISERROR(HLOOKUP(U975,Y975:DP975,1,FALSE)),0,INDEX(Y974:DP974,MATCH(U973&amp;U975,Y973:DP973&amp;Y975:DP975,0))))</f>
        <v>0</v>
      </c>
      <c r="V974" s="94">
        <f t="array" ref="V974">IF(COUNTA(Y972:DP975)=0,0,IF(ISERROR(HLOOKUP(V975,Y975:DP975,1,FALSE)),0,INDEX(Y974:DP974,MATCH(V973&amp;V975,Y973:DP973&amp;Y975:DP975,0))))</f>
        <v>0</v>
      </c>
      <c r="W974" s="95"/>
      <c r="X974" s="108"/>
      <c r="Y974" s="143">
        <v>0</v>
      </c>
    </row>
    <row r="975" spans="2:30" ht="13.9" thickBot="1">
      <c r="B975" s="96"/>
      <c r="C975" s="97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96"/>
      <c r="P975" s="97"/>
      <c r="Q975" s="218"/>
      <c r="R975" s="98" t="str">
        <f t="shared" ref="R975" si="1995">IF(COUNTA(Y972:DP975)=0,"none",HLOOKUP(R973,Y973:DP975,3,FALSE))</f>
        <v>ECI</v>
      </c>
      <c r="S975" s="99" t="str">
        <f t="shared" ref="S975" si="1996">IF(COUNTA(Y972:DP975)=0,"none",HLOOKUP(S972,Y972:DP975,4,FALSE))</f>
        <v>ECI</v>
      </c>
      <c r="T975" s="100"/>
      <c r="U975" s="100">
        <f t="array" ref="U975">IF(COUNTA(Y972:DP975)=0,"none",IF($U$2="WAHR",$W$3,Abfrage!$F$4))</f>
        <v>0</v>
      </c>
      <c r="V975" s="100">
        <f t="array" ref="V975">IF(COUNTA(Y972:DP975)=0,"none",IF($U$2="WAHR",$W$3,Abfrage!$F$4))</f>
        <v>0</v>
      </c>
      <c r="W975" s="100">
        <f t="array" ref="W975">IF(COUNTA(Y972:DP975)=0,"none",IF($U$2="WAHR",$W$3,Abfrage!$F$4))</f>
        <v>0</v>
      </c>
      <c r="X975" s="109"/>
      <c r="Y975" s="144" t="s">
        <v>101</v>
      </c>
    </row>
    <row r="976" spans="2:30" thickBot="1">
      <c r="B976" s="75" t="s">
        <v>738</v>
      </c>
      <c r="C976" s="76">
        <v>1000026977</v>
      </c>
      <c r="D976" s="75" t="s">
        <v>158</v>
      </c>
      <c r="E976" s="75" t="s">
        <v>159</v>
      </c>
      <c r="F976" s="75" t="s">
        <v>739</v>
      </c>
      <c r="G976" s="75" t="s">
        <v>740</v>
      </c>
      <c r="H976" s="75" t="e">
        <v>#N/A</v>
      </c>
      <c r="I976" s="75" t="s">
        <v>364</v>
      </c>
      <c r="J976" s="75" t="s">
        <v>741</v>
      </c>
      <c r="K976" s="75" t="s">
        <v>306</v>
      </c>
      <c r="L976" s="75" t="s">
        <v>306</v>
      </c>
      <c r="M976" s="75" t="s">
        <v>313</v>
      </c>
      <c r="N976" s="75" t="s">
        <v>742</v>
      </c>
      <c r="O976" s="75" t="s">
        <v>309</v>
      </c>
      <c r="P976" s="76" t="s">
        <v>306</v>
      </c>
      <c r="Q976" s="216"/>
      <c r="R976" s="77" t="str">
        <f t="shared" ref="R976" si="1997">IF(COUNTA(Y976:DP979)=0,"01.01.1900",INDEX(Y976:DP976,MATCH(R977,Y977:DP977,0)))</f>
        <v>01.01.1900</v>
      </c>
      <c r="S976" s="78" t="str">
        <f t="shared" ref="S976" si="1998">IF(COUNTA(Y976:DP979)=0,"01.01.1900",MAX(Y976:DP976))</f>
        <v>01.01.1900</v>
      </c>
      <c r="T976" s="79"/>
      <c r="U976" s="80" t="str">
        <f t="array" ref="U976">IF(COUNTA(Y976:DP979)=0,"01.01.1900",IF(ISERROR(HLOOKUP(U979,Y979:DP979,1,FALSE)),"01.01.1900",INDEX(Y976:DP976,MATCH(U977&amp;U979,Y977:DP977&amp;Y979:DP979,0))))</f>
        <v>01.01.1900</v>
      </c>
      <c r="V976" s="81" t="str">
        <f t="shared" ref="V976" si="1999">IF(COUNTA(Y976:DP979)=0,"01.01.1900",_xlfn.MAXIFS(Y976:DP976,Y979:DP979,V979))</f>
        <v>01.01.1900</v>
      </c>
      <c r="W976" s="82"/>
      <c r="X976" s="106"/>
    </row>
    <row r="977" spans="2:24" thickBot="1">
      <c r="B977" s="83"/>
      <c r="C977" s="84"/>
      <c r="D977" s="83"/>
      <c r="E977" s="83"/>
      <c r="F977" s="83"/>
      <c r="G977" s="83"/>
      <c r="H977" s="83"/>
      <c r="I977" s="83"/>
      <c r="J977" s="83"/>
      <c r="K977" s="83"/>
      <c r="L977" s="83"/>
      <c r="M977" s="83"/>
      <c r="N977" s="83"/>
      <c r="O977" s="83"/>
      <c r="P977" s="84"/>
      <c r="Q977" s="217"/>
      <c r="R977" s="85">
        <f t="shared" ref="R977" si="2000">IF(COUNTA(Y976:DP979)=0,0,MIN(Y977:DP977))</f>
        <v>0</v>
      </c>
      <c r="S977" s="86">
        <f t="shared" ref="S977" si="2001">IF(COUNTA(Y976:DP979)=0,0,HLOOKUP(S976,Y976:DP979,2,FALSE))</f>
        <v>0</v>
      </c>
      <c r="T977" s="87">
        <f t="shared" ref="T977" si="2002">IF(COUNTA(Y976:DP979)=0,0,AVERAGE(Y977:DP977))</f>
        <v>0</v>
      </c>
      <c r="U977" s="88">
        <f t="shared" ref="U977" si="2003">IF(COUNTA(Y976:DP979)=0,0,_xlfn.MINIFS(Y977:DP977,Y979:DP979,U979))</f>
        <v>0</v>
      </c>
      <c r="V977" s="89">
        <f t="array" ref="V977">IF(COUNTA(Y976:DP979)=0,0,IF(ISERROR(HLOOKUP(V979,Y979:DP979,1,FALSE)),0,INDEX(Y977:DP977,MATCH(V976&amp;V979,Y976:DP976&amp;Y979:DP979,0))))</f>
        <v>0</v>
      </c>
      <c r="W977" s="90">
        <f t="array" ref="W977">IF(COUNTA(Y976:DP979)=0,0,IF(ISERROR(HLOOKUP(W979,Y979:DP979,1,FALSE)),0,AVERAGEIF(Y979:DP979,$W979,Y977:DP977)))</f>
        <v>0</v>
      </c>
      <c r="X977" s="107"/>
    </row>
    <row r="978" spans="2:24" thickBot="1">
      <c r="B978" s="83"/>
      <c r="C978" s="84"/>
      <c r="D978" s="83"/>
      <c r="E978" s="83"/>
      <c r="F978" s="83"/>
      <c r="G978" s="83"/>
      <c r="H978" s="83"/>
      <c r="I978" s="83"/>
      <c r="J978" s="83"/>
      <c r="K978" s="83"/>
      <c r="L978" s="83"/>
      <c r="M978" s="83"/>
      <c r="N978" s="83"/>
      <c r="O978" s="83"/>
      <c r="P978" s="84"/>
      <c r="Q978" s="217"/>
      <c r="R978" s="91">
        <f t="shared" ref="R978" si="2004">IF(COUNTA(Y976:DP979)=0,0,HLOOKUP(R977,Y977:DP979,2,FALSE))</f>
        <v>0</v>
      </c>
      <c r="S978" s="92">
        <f t="shared" ref="S978" si="2005">IF(COUNTA(Y976:DP979)=0,0,HLOOKUP(S976,Y976:DP979,3,FALSE))</f>
        <v>0</v>
      </c>
      <c r="T978" s="93"/>
      <c r="U978" s="94">
        <f t="array" ref="U978">IF(COUNTA(Y976:DP979)=0,0,IF(ISERROR(HLOOKUP(U979,Y979:DP979,1,FALSE)),0,INDEX(Y978:DP978,MATCH(U977&amp;U979,Y977:DP977&amp;Y979:DP979,0))))</f>
        <v>0</v>
      </c>
      <c r="V978" s="94">
        <f t="array" ref="V978">IF(COUNTA(Y976:DP979)=0,0,IF(ISERROR(HLOOKUP(V979,Y979:DP979,1,FALSE)),0,INDEX(Y978:DP978,MATCH(V977&amp;V979,Y977:DP977&amp;Y979:DP979,0))))</f>
        <v>0</v>
      </c>
      <c r="W978" s="95"/>
      <c r="X978" s="108"/>
    </row>
    <row r="979" spans="2:24" ht="13.9" thickBot="1">
      <c r="B979" s="96"/>
      <c r="C979" s="97"/>
      <c r="D979" s="96"/>
      <c r="E979" s="96"/>
      <c r="F979" s="96"/>
      <c r="G979" s="96"/>
      <c r="H979" s="96"/>
      <c r="I979" s="96"/>
      <c r="J979" s="96"/>
      <c r="K979" s="96"/>
      <c r="L979" s="96"/>
      <c r="M979" s="96"/>
      <c r="N979" s="96"/>
      <c r="O979" s="96"/>
      <c r="P979" s="97"/>
      <c r="Q979" s="218"/>
      <c r="R979" s="98" t="str">
        <f t="shared" ref="R979" si="2006">IF(COUNTA(Y976:DP979)=0,"none",HLOOKUP(R977,Y977:DP979,3,FALSE))</f>
        <v>none</v>
      </c>
      <c r="S979" s="99" t="str">
        <f t="shared" ref="S979" si="2007">IF(COUNTA(Y976:DP979)=0,"none",HLOOKUP(S976,Y976:DP979,4,FALSE))</f>
        <v>none</v>
      </c>
      <c r="T979" s="100"/>
      <c r="U979" s="100" t="str">
        <f t="array" ref="U979">IF(COUNTA(Y976:DP979)=0,"none",IF($U$2="WAHR",$W$3,Abfrage!$F$4))</f>
        <v>none</v>
      </c>
      <c r="V979" s="100" t="str">
        <f t="array" ref="V979">IF(COUNTA(Y976:DP979)=0,"none",IF($U$2="WAHR",$W$3,Abfrage!$F$4))</f>
        <v>none</v>
      </c>
      <c r="W979" s="100" t="str">
        <f t="array" ref="W979">IF(COUNTA(Y976:DP979)=0,"none",IF($U$2="WAHR",$W$3,Abfrage!$F$4))</f>
        <v>none</v>
      </c>
      <c r="X979" s="109"/>
    </row>
    <row r="980" spans="2:24" thickBot="1">
      <c r="B980" s="75" t="s">
        <v>743</v>
      </c>
      <c r="C980" s="76">
        <v>1000026995</v>
      </c>
      <c r="D980" s="75" t="s">
        <v>217</v>
      </c>
      <c r="E980" s="75" t="s">
        <v>138</v>
      </c>
      <c r="F980" s="75" t="s">
        <v>702</v>
      </c>
      <c r="G980" s="75" t="s">
        <v>744</v>
      </c>
      <c r="H980" s="75" t="e">
        <v>#N/A</v>
      </c>
      <c r="I980" s="75" t="s">
        <v>427</v>
      </c>
      <c r="J980" s="75" t="s">
        <v>745</v>
      </c>
      <c r="K980" s="75" t="s">
        <v>306</v>
      </c>
      <c r="L980" s="75" t="s">
        <v>306</v>
      </c>
      <c r="M980" s="75" t="s">
        <v>307</v>
      </c>
      <c r="N980" s="75" t="s">
        <v>352</v>
      </c>
      <c r="O980" s="75" t="s">
        <v>437</v>
      </c>
      <c r="P980" s="76" t="s">
        <v>306</v>
      </c>
      <c r="Q980" s="216"/>
      <c r="R980" s="77" t="str">
        <f t="shared" ref="R980" si="2008">IF(COUNTA(Y980:DP983)=0,"01.01.1900",INDEX(Y980:DP980,MATCH(R981,Y981:DP981,0)))</f>
        <v>01.01.1900</v>
      </c>
      <c r="S980" s="78" t="str">
        <f t="shared" ref="S980" si="2009">IF(COUNTA(Y980:DP983)=0,"01.01.1900",MAX(Y980:DP980))</f>
        <v>01.01.1900</v>
      </c>
      <c r="T980" s="79"/>
      <c r="U980" s="80" t="str">
        <f t="array" ref="U980">IF(COUNTA(Y980:DP983)=0,"01.01.1900",IF(ISERROR(HLOOKUP(U983,Y983:DP983,1,FALSE)),"01.01.1900",INDEX(Y980:DP980,MATCH(U981&amp;U983,Y981:DP981&amp;Y983:DP983,0))))</f>
        <v>01.01.1900</v>
      </c>
      <c r="V980" s="81" t="str">
        <f t="shared" ref="V980" si="2010">IF(COUNTA(Y980:DP983)=0,"01.01.1900",_xlfn.MAXIFS(Y980:DP980,Y983:DP983,V983))</f>
        <v>01.01.1900</v>
      </c>
      <c r="W980" s="82"/>
      <c r="X980" s="106"/>
    </row>
    <row r="981" spans="2:24" thickBot="1">
      <c r="B981" s="83"/>
      <c r="C981" s="84"/>
      <c r="D981" s="83"/>
      <c r="E981" s="83"/>
      <c r="F981" s="83"/>
      <c r="G981" s="83"/>
      <c r="H981" s="83"/>
      <c r="I981" s="83"/>
      <c r="J981" s="83"/>
      <c r="K981" s="83"/>
      <c r="L981" s="83"/>
      <c r="M981" s="83"/>
      <c r="N981" s="83"/>
      <c r="O981" s="83"/>
      <c r="P981" s="84"/>
      <c r="Q981" s="217"/>
      <c r="R981" s="85">
        <f t="shared" ref="R981" si="2011">IF(COUNTA(Y980:DP983)=0,0,MIN(Y981:DP981))</f>
        <v>0</v>
      </c>
      <c r="S981" s="86">
        <f t="shared" ref="S981" si="2012">IF(COUNTA(Y980:DP983)=0,0,HLOOKUP(S980,Y980:DP983,2,FALSE))</f>
        <v>0</v>
      </c>
      <c r="T981" s="87">
        <f t="shared" ref="T981" si="2013">IF(COUNTA(Y980:DP983)=0,0,AVERAGE(Y981:DP981))</f>
        <v>0</v>
      </c>
      <c r="U981" s="88">
        <f t="shared" ref="U981" si="2014">IF(COUNTA(Y980:DP983)=0,0,_xlfn.MINIFS(Y981:DP981,Y983:DP983,U983))</f>
        <v>0</v>
      </c>
      <c r="V981" s="89">
        <f t="array" ref="V981">IF(COUNTA(Y980:DP983)=0,0,IF(ISERROR(HLOOKUP(V983,Y983:DP983,1,FALSE)),0,INDEX(Y981:DP981,MATCH(V980&amp;V983,Y980:DP980&amp;Y983:DP983,0))))</f>
        <v>0</v>
      </c>
      <c r="W981" s="90">
        <f t="array" ref="W981">IF(COUNTA(Y980:DP983)=0,0,IF(ISERROR(HLOOKUP(W983,Y983:DP983,1,FALSE)),0,AVERAGEIF(Y983:DP983,$W983,Y981:DP981)))</f>
        <v>0</v>
      </c>
      <c r="X981" s="107"/>
    </row>
    <row r="982" spans="2:24" thickBot="1">
      <c r="B982" s="83"/>
      <c r="C982" s="84"/>
      <c r="D982" s="83"/>
      <c r="E982" s="83"/>
      <c r="F982" s="83"/>
      <c r="G982" s="83"/>
      <c r="H982" s="83"/>
      <c r="I982" s="83"/>
      <c r="J982" s="83"/>
      <c r="K982" s="83"/>
      <c r="L982" s="83"/>
      <c r="M982" s="83"/>
      <c r="N982" s="83"/>
      <c r="O982" s="83"/>
      <c r="P982" s="84"/>
      <c r="Q982" s="217"/>
      <c r="R982" s="91">
        <f t="shared" ref="R982" si="2015">IF(COUNTA(Y980:DP983)=0,0,HLOOKUP(R981,Y981:DP983,2,FALSE))</f>
        <v>0</v>
      </c>
      <c r="S982" s="92">
        <f t="shared" ref="S982" si="2016">IF(COUNTA(Y980:DP983)=0,0,HLOOKUP(S980,Y980:DP983,3,FALSE))</f>
        <v>0</v>
      </c>
      <c r="T982" s="93"/>
      <c r="U982" s="94">
        <f t="array" ref="U982">IF(COUNTA(Y980:DP983)=0,0,IF(ISERROR(HLOOKUP(U983,Y983:DP983,1,FALSE)),0,INDEX(Y982:DP982,MATCH(U981&amp;U983,Y981:DP981&amp;Y983:DP983,0))))</f>
        <v>0</v>
      </c>
      <c r="V982" s="94">
        <f t="array" ref="V982">IF(COUNTA(Y980:DP983)=0,0,IF(ISERROR(HLOOKUP(V983,Y983:DP983,1,FALSE)),0,INDEX(Y982:DP982,MATCH(V981&amp;V983,Y981:DP981&amp;Y983:DP983,0))))</f>
        <v>0</v>
      </c>
      <c r="W982" s="95"/>
      <c r="X982" s="108"/>
    </row>
    <row r="983" spans="2:24" ht="13.9" thickBot="1">
      <c r="B983" s="96"/>
      <c r="C983" s="97"/>
      <c r="D983" s="96"/>
      <c r="E983" s="96"/>
      <c r="F983" s="96"/>
      <c r="G983" s="96"/>
      <c r="H983" s="96"/>
      <c r="I983" s="96"/>
      <c r="J983" s="96"/>
      <c r="K983" s="96"/>
      <c r="L983" s="96"/>
      <c r="M983" s="96"/>
      <c r="N983" s="96"/>
      <c r="O983" s="96"/>
      <c r="P983" s="97"/>
      <c r="Q983" s="218"/>
      <c r="R983" s="98" t="str">
        <f t="shared" ref="R983" si="2017">IF(COUNTA(Y980:DP983)=0,"none",HLOOKUP(R981,Y981:DP983,3,FALSE))</f>
        <v>none</v>
      </c>
      <c r="S983" s="99" t="str">
        <f t="shared" ref="S983" si="2018">IF(COUNTA(Y980:DP983)=0,"none",HLOOKUP(S980,Y980:DP983,4,FALSE))</f>
        <v>none</v>
      </c>
      <c r="T983" s="100"/>
      <c r="U983" s="100" t="str">
        <f t="array" ref="U983">IF(COUNTA(Y980:DP983)=0,"none",IF($U$2="WAHR",$W$3,Abfrage!$F$4))</f>
        <v>none</v>
      </c>
      <c r="V983" s="100" t="str">
        <f t="array" ref="V983">IF(COUNTA(Y980:DP983)=0,"none",IF($U$2="WAHR",$W$3,Abfrage!$F$4))</f>
        <v>none</v>
      </c>
      <c r="W983" s="100" t="str">
        <f t="array" ref="W983">IF(COUNTA(Y980:DP983)=0,"none",IF($U$2="WAHR",$W$3,Abfrage!$F$4))</f>
        <v>none</v>
      </c>
      <c r="X983" s="109"/>
    </row>
    <row r="984" spans="2:24" thickBot="1">
      <c r="B984" s="75" t="s">
        <v>746</v>
      </c>
      <c r="C984" s="76">
        <v>1000027159</v>
      </c>
      <c r="D984" s="75" t="s">
        <v>95</v>
      </c>
      <c r="E984" s="75" t="s">
        <v>148</v>
      </c>
      <c r="F984" s="75" t="s">
        <v>96</v>
      </c>
      <c r="G984" s="75" t="s">
        <v>96</v>
      </c>
      <c r="H984" s="75" t="e">
        <v>#N/A</v>
      </c>
      <c r="I984" s="75" t="s">
        <v>51</v>
      </c>
      <c r="J984" s="75" t="s">
        <v>747</v>
      </c>
      <c r="K984" s="75" t="s">
        <v>321</v>
      </c>
      <c r="L984" s="75" t="s">
        <v>393</v>
      </c>
      <c r="M984" s="75" t="s">
        <v>313</v>
      </c>
      <c r="N984" s="75" t="s">
        <v>327</v>
      </c>
      <c r="O984" s="75" t="s">
        <v>306</v>
      </c>
      <c r="P984" s="76" t="s">
        <v>306</v>
      </c>
      <c r="Q984" s="216"/>
      <c r="R984" s="77" t="str">
        <f t="shared" ref="R984" si="2019">IF(COUNTA(Y984:DP987)=0,"01.01.1900",INDEX(Y984:DP984,MATCH(R985,Y985:DP985,0)))</f>
        <v>01.01.1900</v>
      </c>
      <c r="S984" s="78" t="str">
        <f t="shared" ref="S984" si="2020">IF(COUNTA(Y984:DP987)=0,"01.01.1900",MAX(Y984:DP984))</f>
        <v>01.01.1900</v>
      </c>
      <c r="T984" s="79"/>
      <c r="U984" s="80" t="str">
        <f t="array" ref="U984">IF(COUNTA(Y984:DP987)=0,"01.01.1900",IF(ISERROR(HLOOKUP(U987,Y987:DP987,1,FALSE)),"01.01.1900",INDEX(Y984:DP984,MATCH(U985&amp;U987,Y985:DP985&amp;Y987:DP987,0))))</f>
        <v>01.01.1900</v>
      </c>
      <c r="V984" s="81" t="str">
        <f t="shared" ref="V984" si="2021">IF(COUNTA(Y984:DP987)=0,"01.01.1900",_xlfn.MAXIFS(Y984:DP984,Y987:DP987,V987))</f>
        <v>01.01.1900</v>
      </c>
      <c r="W984" s="82"/>
      <c r="X984" s="106"/>
    </row>
    <row r="985" spans="2:24" thickBot="1">
      <c r="B985" s="83"/>
      <c r="C985" s="84"/>
      <c r="D985" s="83"/>
      <c r="E985" s="83"/>
      <c r="F985" s="83"/>
      <c r="G985" s="83"/>
      <c r="H985" s="83"/>
      <c r="I985" s="83"/>
      <c r="J985" s="83"/>
      <c r="K985" s="83"/>
      <c r="L985" s="83"/>
      <c r="M985" s="83"/>
      <c r="N985" s="83"/>
      <c r="O985" s="83"/>
      <c r="P985" s="84"/>
      <c r="Q985" s="217"/>
      <c r="R985" s="85">
        <f t="shared" ref="R985" si="2022">IF(COUNTA(Y984:DP987)=0,0,MIN(Y985:DP985))</f>
        <v>0</v>
      </c>
      <c r="S985" s="86">
        <f t="shared" ref="S985" si="2023">IF(COUNTA(Y984:DP987)=0,0,HLOOKUP(S984,Y984:DP987,2,FALSE))</f>
        <v>0</v>
      </c>
      <c r="T985" s="87">
        <f t="shared" ref="T985" si="2024">IF(COUNTA(Y984:DP987)=0,0,AVERAGE(Y985:DP985))</f>
        <v>0</v>
      </c>
      <c r="U985" s="88">
        <f t="shared" ref="U985" si="2025">IF(COUNTA(Y984:DP987)=0,0,_xlfn.MINIFS(Y985:DP985,Y987:DP987,U987))</f>
        <v>0</v>
      </c>
      <c r="V985" s="89">
        <f t="array" ref="V985">IF(COUNTA(Y984:DP987)=0,0,IF(ISERROR(HLOOKUP(V987,Y987:DP987,1,FALSE)),0,INDEX(Y985:DP985,MATCH(V984&amp;V987,Y984:DP984&amp;Y987:DP987,0))))</f>
        <v>0</v>
      </c>
      <c r="W985" s="90">
        <f t="array" ref="W985">IF(COUNTA(Y984:DP987)=0,0,IF(ISERROR(HLOOKUP(W987,Y987:DP987,1,FALSE)),0,AVERAGEIF(Y987:DP987,$W987,Y985:DP985)))</f>
        <v>0</v>
      </c>
      <c r="X985" s="107"/>
    </row>
    <row r="986" spans="2:24" thickBot="1">
      <c r="B986" s="83"/>
      <c r="C986" s="84"/>
      <c r="D986" s="83"/>
      <c r="E986" s="83"/>
      <c r="F986" s="83"/>
      <c r="G986" s="83"/>
      <c r="H986" s="83"/>
      <c r="I986" s="83"/>
      <c r="J986" s="83"/>
      <c r="K986" s="83"/>
      <c r="L986" s="83"/>
      <c r="M986" s="83"/>
      <c r="N986" s="83"/>
      <c r="O986" s="83"/>
      <c r="P986" s="84"/>
      <c r="Q986" s="217"/>
      <c r="R986" s="91">
        <f t="shared" ref="R986" si="2026">IF(COUNTA(Y984:DP987)=0,0,HLOOKUP(R985,Y985:DP987,2,FALSE))</f>
        <v>0</v>
      </c>
      <c r="S986" s="92">
        <f t="shared" ref="S986" si="2027">IF(COUNTA(Y984:DP987)=0,0,HLOOKUP(S984,Y984:DP987,3,FALSE))</f>
        <v>0</v>
      </c>
      <c r="T986" s="93"/>
      <c r="U986" s="94">
        <f t="array" ref="U986">IF(COUNTA(Y984:DP987)=0,0,IF(ISERROR(HLOOKUP(U987,Y987:DP987,1,FALSE)),0,INDEX(Y986:DP986,MATCH(U985&amp;U987,Y985:DP985&amp;Y987:DP987,0))))</f>
        <v>0</v>
      </c>
      <c r="V986" s="94">
        <f t="array" ref="V986">IF(COUNTA(Y984:DP987)=0,0,IF(ISERROR(HLOOKUP(V987,Y987:DP987,1,FALSE)),0,INDEX(Y986:DP986,MATCH(V985&amp;V987,Y985:DP985&amp;Y987:DP987,0))))</f>
        <v>0</v>
      </c>
      <c r="W986" s="95"/>
      <c r="X986" s="108"/>
    </row>
    <row r="987" spans="2:24" ht="13.9" thickBot="1">
      <c r="B987" s="96"/>
      <c r="C987" s="97"/>
      <c r="D987" s="96"/>
      <c r="E987" s="96"/>
      <c r="F987" s="96"/>
      <c r="G987" s="96"/>
      <c r="H987" s="96"/>
      <c r="I987" s="96"/>
      <c r="J987" s="96"/>
      <c r="K987" s="96"/>
      <c r="L987" s="96"/>
      <c r="M987" s="96"/>
      <c r="N987" s="96"/>
      <c r="O987" s="96"/>
      <c r="P987" s="97"/>
      <c r="Q987" s="218"/>
      <c r="R987" s="98" t="str">
        <f t="shared" ref="R987" si="2028">IF(COUNTA(Y984:DP987)=0,"none",HLOOKUP(R985,Y985:DP987,3,FALSE))</f>
        <v>none</v>
      </c>
      <c r="S987" s="99" t="str">
        <f t="shared" ref="S987" si="2029">IF(COUNTA(Y984:DP987)=0,"none",HLOOKUP(S984,Y984:DP987,4,FALSE))</f>
        <v>none</v>
      </c>
      <c r="T987" s="100"/>
      <c r="U987" s="100" t="str">
        <f t="array" ref="U987">IF(COUNTA(Y984:DP987)=0,"none",IF($U$2="WAHR",$W$3,Abfrage!$F$4))</f>
        <v>none</v>
      </c>
      <c r="V987" s="100" t="str">
        <f t="array" ref="V987">IF(COUNTA(Y984:DP987)=0,"none",IF($U$2="WAHR",$W$3,Abfrage!$F$4))</f>
        <v>none</v>
      </c>
      <c r="W987" s="100" t="str">
        <f t="array" ref="W987">IF(COUNTA(Y984:DP987)=0,"none",IF($U$2="WAHR",$W$3,Abfrage!$F$4))</f>
        <v>none</v>
      </c>
      <c r="X987" s="109"/>
    </row>
    <row r="988" spans="2:24" thickBot="1">
      <c r="B988" s="75" t="s">
        <v>748</v>
      </c>
      <c r="C988" s="76">
        <v>1000027188</v>
      </c>
      <c r="D988" s="75" t="s">
        <v>95</v>
      </c>
      <c r="E988" s="75" t="s">
        <v>148</v>
      </c>
      <c r="F988" s="75" t="s">
        <v>175</v>
      </c>
      <c r="G988" s="75" t="s">
        <v>175</v>
      </c>
      <c r="H988" s="75" t="e">
        <v>#N/A</v>
      </c>
      <c r="I988" s="75" t="s">
        <v>51</v>
      </c>
      <c r="J988" s="75" t="s">
        <v>749</v>
      </c>
      <c r="K988" s="75" t="s">
        <v>352</v>
      </c>
      <c r="L988" s="75" t="s">
        <v>326</v>
      </c>
      <c r="M988" s="75" t="s">
        <v>307</v>
      </c>
      <c r="N988" s="75" t="s">
        <v>327</v>
      </c>
      <c r="O988" s="75" t="s">
        <v>306</v>
      </c>
      <c r="P988" s="76" t="s">
        <v>306</v>
      </c>
      <c r="Q988" s="216"/>
      <c r="R988" s="77" t="str">
        <f t="shared" ref="R988" si="2030">IF(COUNTA(Y988:DP991)=0,"01.01.1900",INDEX(Y988:DP988,MATCH(R989,Y989:DP989,0)))</f>
        <v>01.01.1900</v>
      </c>
      <c r="S988" s="78" t="str">
        <f t="shared" ref="S988" si="2031">IF(COUNTA(Y988:DP991)=0,"01.01.1900",MAX(Y988:DP988))</f>
        <v>01.01.1900</v>
      </c>
      <c r="T988" s="79"/>
      <c r="U988" s="80" t="str">
        <f t="array" ref="U988">IF(COUNTA(Y988:DP991)=0,"01.01.1900",IF(ISERROR(HLOOKUP(U991,Y991:DP991,1,FALSE)),"01.01.1900",INDEX(Y988:DP988,MATCH(U989&amp;U991,Y989:DP989&amp;Y991:DP991,0))))</f>
        <v>01.01.1900</v>
      </c>
      <c r="V988" s="81" t="str">
        <f t="shared" ref="V988" si="2032">IF(COUNTA(Y988:DP991)=0,"01.01.1900",_xlfn.MAXIFS(Y988:DP988,Y991:DP991,V991))</f>
        <v>01.01.1900</v>
      </c>
      <c r="W988" s="82"/>
      <c r="X988" s="106"/>
    </row>
    <row r="989" spans="2:24" thickBot="1">
      <c r="B989" s="83"/>
      <c r="C989" s="84"/>
      <c r="D989" s="83"/>
      <c r="E989" s="83"/>
      <c r="F989" s="83"/>
      <c r="G989" s="83"/>
      <c r="H989" s="83"/>
      <c r="I989" s="83"/>
      <c r="J989" s="83"/>
      <c r="K989" s="83"/>
      <c r="L989" s="83"/>
      <c r="M989" s="83"/>
      <c r="N989" s="83"/>
      <c r="O989" s="83"/>
      <c r="P989" s="84"/>
      <c r="Q989" s="217"/>
      <c r="R989" s="85">
        <f t="shared" ref="R989" si="2033">IF(COUNTA(Y988:DP991)=0,0,MIN(Y989:DP989))</f>
        <v>0</v>
      </c>
      <c r="S989" s="86">
        <f t="shared" ref="S989" si="2034">IF(COUNTA(Y988:DP991)=0,0,HLOOKUP(S988,Y988:DP991,2,FALSE))</f>
        <v>0</v>
      </c>
      <c r="T989" s="87">
        <f t="shared" ref="T989" si="2035">IF(COUNTA(Y988:DP991)=0,0,AVERAGE(Y989:DP989))</f>
        <v>0</v>
      </c>
      <c r="U989" s="88">
        <f t="shared" ref="U989" si="2036">IF(COUNTA(Y988:DP991)=0,0,_xlfn.MINIFS(Y989:DP989,Y991:DP991,U991))</f>
        <v>0</v>
      </c>
      <c r="V989" s="89">
        <f t="array" ref="V989">IF(COUNTA(Y988:DP991)=0,0,IF(ISERROR(HLOOKUP(V991,Y991:DP991,1,FALSE)),0,INDEX(Y989:DP989,MATCH(V988&amp;V991,Y988:DP988&amp;Y991:DP991,0))))</f>
        <v>0</v>
      </c>
      <c r="W989" s="90">
        <f t="array" ref="W989">IF(COUNTA(Y988:DP991)=0,0,IF(ISERROR(HLOOKUP(W991,Y991:DP991,1,FALSE)),0,AVERAGEIF(Y991:DP991,$W991,Y989:DP989)))</f>
        <v>0</v>
      </c>
      <c r="X989" s="107"/>
    </row>
    <row r="990" spans="2:24" thickBot="1">
      <c r="B990" s="83"/>
      <c r="C990" s="84"/>
      <c r="D990" s="83"/>
      <c r="E990" s="83"/>
      <c r="F990" s="83"/>
      <c r="G990" s="83"/>
      <c r="H990" s="83"/>
      <c r="I990" s="83"/>
      <c r="J990" s="83"/>
      <c r="K990" s="83"/>
      <c r="L990" s="83"/>
      <c r="M990" s="83"/>
      <c r="N990" s="83"/>
      <c r="O990" s="83"/>
      <c r="P990" s="84"/>
      <c r="Q990" s="217"/>
      <c r="R990" s="91">
        <f t="shared" ref="R990" si="2037">IF(COUNTA(Y988:DP991)=0,0,HLOOKUP(R989,Y989:DP991,2,FALSE))</f>
        <v>0</v>
      </c>
      <c r="S990" s="92">
        <f t="shared" ref="S990" si="2038">IF(COUNTA(Y988:DP991)=0,0,HLOOKUP(S988,Y988:DP991,3,FALSE))</f>
        <v>0</v>
      </c>
      <c r="T990" s="93"/>
      <c r="U990" s="94">
        <f t="array" ref="U990">IF(COUNTA(Y988:DP991)=0,0,IF(ISERROR(HLOOKUP(U991,Y991:DP991,1,FALSE)),0,INDEX(Y990:DP990,MATCH(U989&amp;U991,Y989:DP989&amp;Y991:DP991,0))))</f>
        <v>0</v>
      </c>
      <c r="V990" s="94">
        <f t="array" ref="V990">IF(COUNTA(Y988:DP991)=0,0,IF(ISERROR(HLOOKUP(V991,Y991:DP991,1,FALSE)),0,INDEX(Y990:DP990,MATCH(V989&amp;V991,Y989:DP989&amp;Y991:DP991,0))))</f>
        <v>0</v>
      </c>
      <c r="W990" s="95"/>
      <c r="X990" s="108"/>
    </row>
    <row r="991" spans="2:24" ht="13.9" thickBot="1">
      <c r="B991" s="96"/>
      <c r="C991" s="97"/>
      <c r="D991" s="96"/>
      <c r="E991" s="96"/>
      <c r="F991" s="96"/>
      <c r="G991" s="96"/>
      <c r="H991" s="96"/>
      <c r="I991" s="96"/>
      <c r="J991" s="96"/>
      <c r="K991" s="96"/>
      <c r="L991" s="96"/>
      <c r="M991" s="96"/>
      <c r="N991" s="96"/>
      <c r="O991" s="96"/>
      <c r="P991" s="97"/>
      <c r="Q991" s="218"/>
      <c r="R991" s="98" t="str">
        <f t="shared" ref="R991" si="2039">IF(COUNTA(Y988:DP991)=0,"none",HLOOKUP(R989,Y989:DP991,3,FALSE))</f>
        <v>none</v>
      </c>
      <c r="S991" s="99" t="str">
        <f t="shared" ref="S991" si="2040">IF(COUNTA(Y988:DP991)=0,"none",HLOOKUP(S988,Y988:DP991,4,FALSE))</f>
        <v>none</v>
      </c>
      <c r="T991" s="100"/>
      <c r="U991" s="100" t="str">
        <f t="array" ref="U991">IF(COUNTA(Y988:DP991)=0,"none",IF($U$2="WAHR",$W$3,Abfrage!$F$4))</f>
        <v>none</v>
      </c>
      <c r="V991" s="100" t="str">
        <f t="array" ref="V991">IF(COUNTA(Y988:DP991)=0,"none",IF($U$2="WAHR",$W$3,Abfrage!$F$4))</f>
        <v>none</v>
      </c>
      <c r="W991" s="100" t="str">
        <f t="array" ref="W991">IF(COUNTA(Y988:DP991)=0,"none",IF($U$2="WAHR",$W$3,Abfrage!$F$4))</f>
        <v>none</v>
      </c>
      <c r="X991" s="109"/>
    </row>
    <row r="992" spans="2:24" thickBot="1">
      <c r="B992" s="75" t="s">
        <v>750</v>
      </c>
      <c r="C992" s="76">
        <v>1000027230</v>
      </c>
      <c r="D992" s="75" t="s">
        <v>95</v>
      </c>
      <c r="E992" s="75" t="s">
        <v>96</v>
      </c>
      <c r="F992" s="75" t="s">
        <v>97</v>
      </c>
      <c r="G992" s="75" t="s">
        <v>97</v>
      </c>
      <c r="H992" s="75" t="e">
        <v>#N/A</v>
      </c>
      <c r="I992" s="75" t="s">
        <v>304</v>
      </c>
      <c r="J992" s="75" t="s">
        <v>751</v>
      </c>
      <c r="K992" s="75" t="s">
        <v>306</v>
      </c>
      <c r="L992" s="75" t="s">
        <v>306</v>
      </c>
      <c r="M992" s="75" t="s">
        <v>313</v>
      </c>
      <c r="N992" s="75" t="s">
        <v>308</v>
      </c>
      <c r="O992" s="75" t="s">
        <v>309</v>
      </c>
      <c r="P992" s="76" t="s">
        <v>310</v>
      </c>
      <c r="Q992" s="216"/>
      <c r="R992" s="77" t="str">
        <f t="shared" ref="R992" si="2041">IF(COUNTA(Y992:DP995)=0,"01.01.1900",INDEX(Y992:DP992,MATCH(R993,Y993:DP993,0)))</f>
        <v>01.01.1900</v>
      </c>
      <c r="S992" s="78" t="str">
        <f t="shared" ref="S992" si="2042">IF(COUNTA(Y992:DP995)=0,"01.01.1900",MAX(Y992:DP992))</f>
        <v>01.01.1900</v>
      </c>
      <c r="T992" s="79"/>
      <c r="U992" s="80" t="str">
        <f t="array" ref="U992">IF(COUNTA(Y992:DP995)=0,"01.01.1900",IF(ISERROR(HLOOKUP(U995,Y995:DP995,1,FALSE)),"01.01.1900",INDEX(Y992:DP992,MATCH(U993&amp;U995,Y993:DP993&amp;Y995:DP995,0))))</f>
        <v>01.01.1900</v>
      </c>
      <c r="V992" s="81" t="str">
        <f t="shared" ref="V992" si="2043">IF(COUNTA(Y992:DP995)=0,"01.01.1900",_xlfn.MAXIFS(Y992:DP992,Y995:DP995,V995))</f>
        <v>01.01.1900</v>
      </c>
      <c r="W992" s="82"/>
      <c r="X992" s="106"/>
    </row>
    <row r="993" spans="2:25" thickBot="1">
      <c r="B993" s="83"/>
      <c r="C993" s="84"/>
      <c r="D993" s="83"/>
      <c r="E993" s="83"/>
      <c r="F993" s="83"/>
      <c r="G993" s="83"/>
      <c r="H993" s="83"/>
      <c r="I993" s="83"/>
      <c r="J993" s="83"/>
      <c r="K993" s="83"/>
      <c r="L993" s="83"/>
      <c r="M993" s="83"/>
      <c r="N993" s="83"/>
      <c r="O993" s="83"/>
      <c r="P993" s="84"/>
      <c r="Q993" s="217"/>
      <c r="R993" s="85">
        <f t="shared" ref="R993" si="2044">IF(COUNTA(Y992:DP995)=0,0,MIN(Y993:DP993))</f>
        <v>0</v>
      </c>
      <c r="S993" s="86">
        <f t="shared" ref="S993" si="2045">IF(COUNTA(Y992:DP995)=0,0,HLOOKUP(S992,Y992:DP995,2,FALSE))</f>
        <v>0</v>
      </c>
      <c r="T993" s="87">
        <f t="shared" ref="T993" si="2046">IF(COUNTA(Y992:DP995)=0,0,AVERAGE(Y993:DP993))</f>
        <v>0</v>
      </c>
      <c r="U993" s="88">
        <f t="shared" ref="U993" si="2047">IF(COUNTA(Y992:DP995)=0,0,_xlfn.MINIFS(Y993:DP993,Y995:DP995,U995))</f>
        <v>0</v>
      </c>
      <c r="V993" s="89">
        <f t="array" ref="V993">IF(COUNTA(Y992:DP995)=0,0,IF(ISERROR(HLOOKUP(V995,Y995:DP995,1,FALSE)),0,INDEX(Y993:DP993,MATCH(V992&amp;V995,Y992:DP992&amp;Y995:DP995,0))))</f>
        <v>0</v>
      </c>
      <c r="W993" s="90">
        <f t="array" ref="W993">IF(COUNTA(Y992:DP995)=0,0,IF(ISERROR(HLOOKUP(W995,Y995:DP995,1,FALSE)),0,AVERAGEIF(Y995:DP995,$W995,Y993:DP993)))</f>
        <v>0</v>
      </c>
      <c r="X993" s="107"/>
    </row>
    <row r="994" spans="2:25" thickBot="1">
      <c r="B994" s="83"/>
      <c r="C994" s="84"/>
      <c r="D994" s="83"/>
      <c r="E994" s="83"/>
      <c r="F994" s="83"/>
      <c r="G994" s="83"/>
      <c r="H994" s="83"/>
      <c r="I994" s="83"/>
      <c r="J994" s="83"/>
      <c r="K994" s="83"/>
      <c r="L994" s="83"/>
      <c r="M994" s="83"/>
      <c r="N994" s="83"/>
      <c r="O994" s="83"/>
      <c r="P994" s="84"/>
      <c r="Q994" s="217"/>
      <c r="R994" s="91">
        <f t="shared" ref="R994" si="2048">IF(COUNTA(Y992:DP995)=0,0,HLOOKUP(R993,Y993:DP995,2,FALSE))</f>
        <v>0</v>
      </c>
      <c r="S994" s="92">
        <f t="shared" ref="S994" si="2049">IF(COUNTA(Y992:DP995)=0,0,HLOOKUP(S992,Y992:DP995,3,FALSE))</f>
        <v>0</v>
      </c>
      <c r="T994" s="93"/>
      <c r="U994" s="94">
        <f t="array" ref="U994">IF(COUNTA(Y992:DP995)=0,0,IF(ISERROR(HLOOKUP(U995,Y995:DP995,1,FALSE)),0,INDEX(Y994:DP994,MATCH(U993&amp;U995,Y993:DP993&amp;Y995:DP995,0))))</f>
        <v>0</v>
      </c>
      <c r="V994" s="94">
        <f t="array" ref="V994">IF(COUNTA(Y992:DP995)=0,0,IF(ISERROR(HLOOKUP(V995,Y995:DP995,1,FALSE)),0,INDEX(Y994:DP994,MATCH(V993&amp;V995,Y993:DP993&amp;Y995:DP995,0))))</f>
        <v>0</v>
      </c>
      <c r="W994" s="95"/>
      <c r="X994" s="108"/>
    </row>
    <row r="995" spans="2:25" ht="13.9" thickBot="1">
      <c r="B995" s="96"/>
      <c r="C995" s="97"/>
      <c r="D995" s="96"/>
      <c r="E995" s="96"/>
      <c r="F995" s="96"/>
      <c r="G995" s="96"/>
      <c r="H995" s="96"/>
      <c r="I995" s="96"/>
      <c r="J995" s="96"/>
      <c r="K995" s="96"/>
      <c r="L995" s="96"/>
      <c r="M995" s="96"/>
      <c r="N995" s="96"/>
      <c r="O995" s="96"/>
      <c r="P995" s="97"/>
      <c r="Q995" s="218"/>
      <c r="R995" s="98" t="str">
        <f t="shared" ref="R995" si="2050">IF(COUNTA(Y992:DP995)=0,"none",HLOOKUP(R993,Y993:DP995,3,FALSE))</f>
        <v>none</v>
      </c>
      <c r="S995" s="99" t="str">
        <f t="shared" ref="S995" si="2051">IF(COUNTA(Y992:DP995)=0,"none",HLOOKUP(S992,Y992:DP995,4,FALSE))</f>
        <v>none</v>
      </c>
      <c r="T995" s="100"/>
      <c r="U995" s="100" t="str">
        <f t="array" ref="U995">IF(COUNTA(Y992:DP995)=0,"none",IF($U$2="WAHR",$W$3,Abfrage!$F$4))</f>
        <v>none</v>
      </c>
      <c r="V995" s="100" t="str">
        <f t="array" ref="V995">IF(COUNTA(Y992:DP995)=0,"none",IF($U$2="WAHR",$W$3,Abfrage!$F$4))</f>
        <v>none</v>
      </c>
      <c r="W995" s="100" t="str">
        <f t="array" ref="W995">IF(COUNTA(Y992:DP995)=0,"none",IF($U$2="WAHR",$W$3,Abfrage!$F$4))</f>
        <v>none</v>
      </c>
      <c r="X995" s="109"/>
    </row>
    <row r="996" spans="2:25" thickBot="1">
      <c r="B996" s="75" t="s">
        <v>752</v>
      </c>
      <c r="C996" s="76">
        <v>1000027236</v>
      </c>
      <c r="D996" s="75" t="s">
        <v>95</v>
      </c>
      <c r="E996" s="75" t="s">
        <v>96</v>
      </c>
      <c r="F996" s="75" t="s">
        <v>97</v>
      </c>
      <c r="G996" s="75" t="s">
        <v>97</v>
      </c>
      <c r="H996" s="75" t="e">
        <v>#N/A</v>
      </c>
      <c r="I996" s="75" t="s">
        <v>391</v>
      </c>
      <c r="J996" s="75" t="s">
        <v>753</v>
      </c>
      <c r="K996" s="75" t="s">
        <v>306</v>
      </c>
      <c r="L996" s="75" t="s">
        <v>306</v>
      </c>
      <c r="M996" s="75" t="s">
        <v>313</v>
      </c>
      <c r="N996" s="75" t="s">
        <v>352</v>
      </c>
      <c r="O996" s="75" t="s">
        <v>402</v>
      </c>
      <c r="P996" s="76" t="s">
        <v>306</v>
      </c>
      <c r="Q996" s="216"/>
      <c r="R996" s="77">
        <f t="shared" ref="R996" si="2052">IF(COUNTA(Y996:DP999)=0,"01.01.1900",INDEX(Y996:DP996,MATCH(R997,Y997:DP997,0)))</f>
        <v>44448</v>
      </c>
      <c r="S996" s="78">
        <f t="shared" ref="S996" si="2053">IF(COUNTA(Y996:DP999)=0,"01.01.1900",MAX(Y996:DP996))</f>
        <v>44448</v>
      </c>
      <c r="T996" s="79"/>
      <c r="U996" s="80" t="str">
        <f t="array" ref="U996">IF(COUNTA(Y996:DP999)=0,"01.01.1900",IF(ISERROR(HLOOKUP(U999,Y999:DP999,1,FALSE)),"01.01.1900",INDEX(Y996:DP996,MATCH(U997&amp;U999,Y997:DP997&amp;Y999:DP999,0))))</f>
        <v>01.01.1900</v>
      </c>
      <c r="V996" s="81">
        <f t="shared" ref="V996" si="2054">IF(COUNTA(Y996:DP999)=0,"01.01.1900",_xlfn.MAXIFS(Y996:DP996,Y999:DP999,V999))</f>
        <v>0</v>
      </c>
      <c r="W996" s="82"/>
      <c r="X996" s="106"/>
      <c r="Y996" s="141">
        <v>44448</v>
      </c>
    </row>
    <row r="997" spans="2:25" thickBot="1">
      <c r="B997" s="83"/>
      <c r="C997" s="84"/>
      <c r="D997" s="83"/>
      <c r="E997" s="83"/>
      <c r="F997" s="83"/>
      <c r="G997" s="83"/>
      <c r="H997" s="83"/>
      <c r="I997" s="83"/>
      <c r="J997" s="83"/>
      <c r="K997" s="83"/>
      <c r="L997" s="83"/>
      <c r="M997" s="83"/>
      <c r="N997" s="83"/>
      <c r="O997" s="83"/>
      <c r="P997" s="84"/>
      <c r="Q997" s="217"/>
      <c r="R997" s="85">
        <f t="shared" ref="R997" si="2055">IF(COUNTA(Y996:DP999)=0,0,MIN(Y997:DP997))</f>
        <v>1.1499999999999999</v>
      </c>
      <c r="S997" s="86">
        <f t="shared" ref="S997" si="2056">IF(COUNTA(Y996:DP999)=0,0,HLOOKUP(S996,Y996:DP999,2,FALSE))</f>
        <v>1.1499999999999999</v>
      </c>
      <c r="T997" s="87">
        <f t="shared" ref="T997" si="2057">IF(COUNTA(Y996:DP999)=0,0,AVERAGE(Y997:DP997))</f>
        <v>1.1499999999999999</v>
      </c>
      <c r="U997" s="88">
        <f t="shared" ref="U997" si="2058">IF(COUNTA(Y996:DP999)=0,0,_xlfn.MINIFS(Y997:DP997,Y999:DP999,U999))</f>
        <v>0</v>
      </c>
      <c r="V997" s="89">
        <f t="array" ref="V997">IF(COUNTA(Y996:DP999)=0,0,IF(ISERROR(HLOOKUP(V999,Y999:DP999,1,FALSE)),0,INDEX(Y997:DP997,MATCH(V996&amp;V999,Y996:DP996&amp;Y999:DP999,0))))</f>
        <v>0</v>
      </c>
      <c r="W997" s="90">
        <f t="array" ref="W997">IF(COUNTA(Y996:DP999)=0,0,IF(ISERROR(HLOOKUP(W999,Y999:DP999,1,FALSE)),0,AVERAGEIF(Y999:DP999,$W999,Y997:DP997)))</f>
        <v>0</v>
      </c>
      <c r="X997" s="107"/>
      <c r="Y997" s="142">
        <v>1.1499999999999999</v>
      </c>
    </row>
    <row r="998" spans="2:25" thickBot="1">
      <c r="B998" s="83"/>
      <c r="C998" s="84"/>
      <c r="D998" s="83"/>
      <c r="E998" s="83"/>
      <c r="F998" s="83"/>
      <c r="G998" s="83"/>
      <c r="H998" s="83"/>
      <c r="I998" s="83"/>
      <c r="J998" s="83"/>
      <c r="K998" s="83"/>
      <c r="L998" s="83"/>
      <c r="M998" s="83"/>
      <c r="N998" s="83"/>
      <c r="O998" s="83"/>
      <c r="P998" s="84"/>
      <c r="Q998" s="217"/>
      <c r="R998" s="91">
        <f t="shared" ref="R998" si="2059">IF(COUNTA(Y996:DP999)=0,0,HLOOKUP(R997,Y997:DP999,2,FALSE))</f>
        <v>1</v>
      </c>
      <c r="S998" s="92">
        <f t="shared" ref="S998" si="2060">IF(COUNTA(Y996:DP999)=0,0,HLOOKUP(S996,Y996:DP999,3,FALSE))</f>
        <v>1</v>
      </c>
      <c r="T998" s="93"/>
      <c r="U998" s="94">
        <f t="array" ref="U998">IF(COUNTA(Y996:DP999)=0,0,IF(ISERROR(HLOOKUP(U999,Y999:DP999,1,FALSE)),0,INDEX(Y998:DP998,MATCH(U997&amp;U999,Y997:DP997&amp;Y999:DP999,0))))</f>
        <v>0</v>
      </c>
      <c r="V998" s="94">
        <f t="array" ref="V998">IF(COUNTA(Y996:DP999)=0,0,IF(ISERROR(HLOOKUP(V999,Y999:DP999,1,FALSE)),0,INDEX(Y998:DP998,MATCH(V997&amp;V999,Y997:DP997&amp;Y999:DP999,0))))</f>
        <v>0</v>
      </c>
      <c r="W998" s="95"/>
      <c r="X998" s="108"/>
      <c r="Y998" s="143">
        <v>1</v>
      </c>
    </row>
    <row r="999" spans="2:25" ht="13.9" thickBot="1">
      <c r="B999" s="96"/>
      <c r="C999" s="97"/>
      <c r="D999" s="96"/>
      <c r="E999" s="96"/>
      <c r="F999" s="96"/>
      <c r="G999" s="96"/>
      <c r="H999" s="96"/>
      <c r="I999" s="96"/>
      <c r="J999" s="96"/>
      <c r="K999" s="96"/>
      <c r="L999" s="96"/>
      <c r="M999" s="96"/>
      <c r="N999" s="96"/>
      <c r="O999" s="96"/>
      <c r="P999" s="97"/>
      <c r="Q999" s="218"/>
      <c r="R999" s="98" t="str">
        <f t="shared" ref="R999" si="2061">IF(COUNTA(Y996:DP999)=0,"none",HLOOKUP(R997,Y997:DP999,3,FALSE))</f>
        <v>SAP</v>
      </c>
      <c r="S999" s="99" t="str">
        <f t="shared" ref="S999" si="2062">IF(COUNTA(Y996:DP999)=0,"none",HLOOKUP(S996,Y996:DP999,4,FALSE))</f>
        <v>SAP</v>
      </c>
      <c r="T999" s="100"/>
      <c r="U999" s="100">
        <f t="array" ref="U999">IF(COUNTA(Y996:DP999)=0,"none",IF($U$2="WAHR",$W$3,Abfrage!$F$4))</f>
        <v>0</v>
      </c>
      <c r="V999" s="100">
        <f t="array" ref="V999">IF(COUNTA(Y996:DP999)=0,"none",IF($U$2="WAHR",$W$3,Abfrage!$F$4))</f>
        <v>0</v>
      </c>
      <c r="W999" s="100">
        <f t="array" ref="W999">IF(COUNTA(Y996:DP999)=0,"none",IF($U$2="WAHR",$W$3,Abfrage!$F$4))</f>
        <v>0</v>
      </c>
      <c r="X999" s="109"/>
      <c r="Y999" s="144" t="s">
        <v>47</v>
      </c>
    </row>
    <row r="1000" spans="2:25" thickBot="1">
      <c r="B1000" s="75" t="s">
        <v>754</v>
      </c>
      <c r="C1000" s="76">
        <v>1000027240</v>
      </c>
      <c r="D1000" s="75" t="s">
        <v>95</v>
      </c>
      <c r="E1000" s="75" t="s">
        <v>96</v>
      </c>
      <c r="F1000" s="75" t="s">
        <v>97</v>
      </c>
      <c r="G1000" s="75" t="s">
        <v>97</v>
      </c>
      <c r="H1000" s="75" t="e">
        <v>#N/A</v>
      </c>
      <c r="I1000" s="75" t="s">
        <v>304</v>
      </c>
      <c r="J1000" s="75" t="s">
        <v>755</v>
      </c>
      <c r="K1000" s="75" t="s">
        <v>306</v>
      </c>
      <c r="L1000" s="75" t="s">
        <v>306</v>
      </c>
      <c r="M1000" s="75" t="s">
        <v>313</v>
      </c>
      <c r="N1000" s="75" t="s">
        <v>308</v>
      </c>
      <c r="O1000" s="75" t="s">
        <v>756</v>
      </c>
      <c r="P1000" s="76" t="s">
        <v>757</v>
      </c>
      <c r="Q1000" s="216"/>
      <c r="R1000" s="77" t="str">
        <f t="shared" ref="R1000" si="2063">IF(COUNTA(Y1000:DP1003)=0,"01.01.1900",INDEX(Y1000:DP1000,MATCH(R1001,Y1001:DP1001,0)))</f>
        <v>01.01.1900</v>
      </c>
      <c r="S1000" s="78" t="str">
        <f t="shared" ref="S1000" si="2064">IF(COUNTA(Y1000:DP1003)=0,"01.01.1900",MAX(Y1000:DP1000))</f>
        <v>01.01.1900</v>
      </c>
      <c r="T1000" s="79"/>
      <c r="U1000" s="80" t="str">
        <f t="array" ref="U1000">IF(COUNTA(Y1000:DP1003)=0,"01.01.1900",IF(ISERROR(HLOOKUP(U1003,Y1003:DP1003,1,FALSE)),"01.01.1900",INDEX(Y1000:DP1000,MATCH(U1001&amp;U1003,Y1001:DP1001&amp;Y1003:DP1003,0))))</f>
        <v>01.01.1900</v>
      </c>
      <c r="V1000" s="81" t="str">
        <f t="shared" ref="V1000" si="2065">IF(COUNTA(Y1000:DP1003)=0,"01.01.1900",_xlfn.MAXIFS(Y1000:DP1000,Y1003:DP1003,V1003))</f>
        <v>01.01.1900</v>
      </c>
      <c r="W1000" s="82"/>
      <c r="X1000" s="106"/>
    </row>
    <row r="1001" spans="2:25" thickBot="1">
      <c r="B1001" s="83"/>
      <c r="C1001" s="84"/>
      <c r="D1001" s="83"/>
      <c r="E1001" s="83"/>
      <c r="F1001" s="83"/>
      <c r="G1001" s="83"/>
      <c r="H1001" s="83"/>
      <c r="I1001" s="83"/>
      <c r="J1001" s="83"/>
      <c r="K1001" s="83"/>
      <c r="L1001" s="83"/>
      <c r="M1001" s="83"/>
      <c r="N1001" s="83"/>
      <c r="O1001" s="83"/>
      <c r="P1001" s="84"/>
      <c r="Q1001" s="217"/>
      <c r="R1001" s="85">
        <f t="shared" ref="R1001" si="2066">IF(COUNTA(Y1000:DP1003)=0,0,MIN(Y1001:DP1001))</f>
        <v>0</v>
      </c>
      <c r="S1001" s="86">
        <f t="shared" ref="S1001" si="2067">IF(COUNTA(Y1000:DP1003)=0,0,HLOOKUP(S1000,Y1000:DP1003,2,FALSE))</f>
        <v>0</v>
      </c>
      <c r="T1001" s="87">
        <f t="shared" ref="T1001" si="2068">IF(COUNTA(Y1000:DP1003)=0,0,AVERAGE(Y1001:DP1001))</f>
        <v>0</v>
      </c>
      <c r="U1001" s="88">
        <f t="shared" ref="U1001" si="2069">IF(COUNTA(Y1000:DP1003)=0,0,_xlfn.MINIFS(Y1001:DP1001,Y1003:DP1003,U1003))</f>
        <v>0</v>
      </c>
      <c r="V1001" s="89">
        <f t="array" ref="V1001">IF(COUNTA(Y1000:DP1003)=0,0,IF(ISERROR(HLOOKUP(V1003,Y1003:DP1003,1,FALSE)),0,INDEX(Y1001:DP1001,MATCH(V1000&amp;V1003,Y1000:DP1000&amp;Y1003:DP1003,0))))</f>
        <v>0</v>
      </c>
      <c r="W1001" s="90">
        <f t="array" ref="W1001">IF(COUNTA(Y1000:DP1003)=0,0,IF(ISERROR(HLOOKUP(W1003,Y1003:DP1003,1,FALSE)),0,AVERAGEIF(Y1003:DP1003,$W1003,Y1001:DP1001)))</f>
        <v>0</v>
      </c>
      <c r="X1001" s="107"/>
    </row>
    <row r="1002" spans="2:25" thickBot="1">
      <c r="B1002" s="83"/>
      <c r="C1002" s="84"/>
      <c r="D1002" s="83"/>
      <c r="E1002" s="83"/>
      <c r="F1002" s="83"/>
      <c r="G1002" s="83"/>
      <c r="H1002" s="83"/>
      <c r="I1002" s="83"/>
      <c r="J1002" s="83"/>
      <c r="K1002" s="83"/>
      <c r="L1002" s="83"/>
      <c r="M1002" s="83"/>
      <c r="N1002" s="83"/>
      <c r="O1002" s="83"/>
      <c r="P1002" s="84"/>
      <c r="Q1002" s="217"/>
      <c r="R1002" s="91">
        <f t="shared" ref="R1002" si="2070">IF(COUNTA(Y1000:DP1003)=0,0,HLOOKUP(R1001,Y1001:DP1003,2,FALSE))</f>
        <v>0</v>
      </c>
      <c r="S1002" s="92">
        <f t="shared" ref="S1002" si="2071">IF(COUNTA(Y1000:DP1003)=0,0,HLOOKUP(S1000,Y1000:DP1003,3,FALSE))</f>
        <v>0</v>
      </c>
      <c r="T1002" s="93"/>
      <c r="U1002" s="94">
        <f t="array" ref="U1002">IF(COUNTA(Y1000:DP1003)=0,0,IF(ISERROR(HLOOKUP(U1003,Y1003:DP1003,1,FALSE)),0,INDEX(Y1002:DP1002,MATCH(U1001&amp;U1003,Y1001:DP1001&amp;Y1003:DP1003,0))))</f>
        <v>0</v>
      </c>
      <c r="V1002" s="94">
        <f t="array" ref="V1002">IF(COUNTA(Y1000:DP1003)=0,0,IF(ISERROR(HLOOKUP(V1003,Y1003:DP1003,1,FALSE)),0,INDEX(Y1002:DP1002,MATCH(V1001&amp;V1003,Y1001:DP1001&amp;Y1003:DP1003,0))))</f>
        <v>0</v>
      </c>
      <c r="W1002" s="95"/>
      <c r="X1002" s="108"/>
    </row>
    <row r="1003" spans="2:25" ht="13.9" thickBot="1">
      <c r="B1003" s="96"/>
      <c r="C1003" s="97"/>
      <c r="D1003" s="96"/>
      <c r="E1003" s="96"/>
      <c r="F1003" s="96"/>
      <c r="G1003" s="96"/>
      <c r="H1003" s="96"/>
      <c r="I1003" s="96"/>
      <c r="J1003" s="96"/>
      <c r="K1003" s="96"/>
      <c r="L1003" s="96"/>
      <c r="M1003" s="96"/>
      <c r="N1003" s="96"/>
      <c r="O1003" s="96"/>
      <c r="P1003" s="97"/>
      <c r="Q1003" s="218"/>
      <c r="R1003" s="98" t="str">
        <f t="shared" ref="R1003" si="2072">IF(COUNTA(Y1000:DP1003)=0,"none",HLOOKUP(R1001,Y1001:DP1003,3,FALSE))</f>
        <v>none</v>
      </c>
      <c r="S1003" s="99" t="str">
        <f t="shared" ref="S1003" si="2073">IF(COUNTA(Y1000:DP1003)=0,"none",HLOOKUP(S1000,Y1000:DP1003,4,FALSE))</f>
        <v>none</v>
      </c>
      <c r="T1003" s="100"/>
      <c r="U1003" s="100" t="str">
        <f t="array" ref="U1003">IF(COUNTA(Y1000:DP1003)=0,"none",IF($U$2="WAHR",$W$3,Abfrage!$F$4))</f>
        <v>none</v>
      </c>
      <c r="V1003" s="100" t="str">
        <f t="array" ref="V1003">IF(COUNTA(Y1000:DP1003)=0,"none",IF($U$2="WAHR",$W$3,Abfrage!$F$4))</f>
        <v>none</v>
      </c>
      <c r="W1003" s="100" t="str">
        <f t="array" ref="W1003">IF(COUNTA(Y1000:DP1003)=0,"none",IF($U$2="WAHR",$W$3,Abfrage!$F$4))</f>
        <v>none</v>
      </c>
      <c r="X1003" s="109"/>
    </row>
    <row r="1004" spans="2:25" thickBot="1">
      <c r="B1004" s="75" t="s">
        <v>758</v>
      </c>
      <c r="C1004" s="76">
        <v>1000027252</v>
      </c>
      <c r="D1004" s="75" t="s">
        <v>95</v>
      </c>
      <c r="E1004" s="75" t="s">
        <v>148</v>
      </c>
      <c r="F1004" s="75" t="s">
        <v>175</v>
      </c>
      <c r="G1004" s="75" t="s">
        <v>175</v>
      </c>
      <c r="H1004" s="75" t="e">
        <v>#N/A</v>
      </c>
      <c r="I1004" s="75" t="s">
        <v>319</v>
      </c>
      <c r="J1004" s="75" t="s">
        <v>759</v>
      </c>
      <c r="K1004" s="75" t="s">
        <v>327</v>
      </c>
      <c r="L1004" s="75" t="s">
        <v>326</v>
      </c>
      <c r="M1004" s="75" t="s">
        <v>307</v>
      </c>
      <c r="N1004" s="75" t="s">
        <v>327</v>
      </c>
      <c r="O1004" s="75" t="s">
        <v>375</v>
      </c>
      <c r="P1004" s="76" t="s">
        <v>306</v>
      </c>
      <c r="Q1004" s="216"/>
      <c r="R1004" s="77" t="str">
        <f t="shared" ref="R1004" si="2074">IF(COUNTA(Y1004:DP1007)=0,"01.01.1900",INDEX(Y1004:DP1004,MATCH(R1005,Y1005:DP1005,0)))</f>
        <v>01.01.1900</v>
      </c>
      <c r="S1004" s="78" t="str">
        <f t="shared" ref="S1004" si="2075">IF(COUNTA(Y1004:DP1007)=0,"01.01.1900",MAX(Y1004:DP1004))</f>
        <v>01.01.1900</v>
      </c>
      <c r="T1004" s="79"/>
      <c r="U1004" s="80" t="str">
        <f t="array" ref="U1004">IF(COUNTA(Y1004:DP1007)=0,"01.01.1900",IF(ISERROR(HLOOKUP(U1007,Y1007:DP1007,1,FALSE)),"01.01.1900",INDEX(Y1004:DP1004,MATCH(U1005&amp;U1007,Y1005:DP1005&amp;Y1007:DP1007,0))))</f>
        <v>01.01.1900</v>
      </c>
      <c r="V1004" s="81" t="str">
        <f t="shared" ref="V1004" si="2076">IF(COUNTA(Y1004:DP1007)=0,"01.01.1900",_xlfn.MAXIFS(Y1004:DP1004,Y1007:DP1007,V1007))</f>
        <v>01.01.1900</v>
      </c>
      <c r="W1004" s="82"/>
      <c r="X1004" s="106"/>
    </row>
    <row r="1005" spans="2:25" thickBot="1">
      <c r="B1005" s="83"/>
      <c r="C1005" s="84"/>
      <c r="D1005" s="83"/>
      <c r="E1005" s="83"/>
      <c r="F1005" s="83"/>
      <c r="G1005" s="83"/>
      <c r="H1005" s="83"/>
      <c r="I1005" s="83"/>
      <c r="J1005" s="83"/>
      <c r="K1005" s="83"/>
      <c r="L1005" s="83"/>
      <c r="M1005" s="83"/>
      <c r="N1005" s="83"/>
      <c r="O1005" s="83"/>
      <c r="P1005" s="84"/>
      <c r="Q1005" s="217"/>
      <c r="R1005" s="85">
        <f t="shared" ref="R1005" si="2077">IF(COUNTA(Y1004:DP1007)=0,0,MIN(Y1005:DP1005))</f>
        <v>0</v>
      </c>
      <c r="S1005" s="86">
        <f t="shared" ref="S1005" si="2078">IF(COUNTA(Y1004:DP1007)=0,0,HLOOKUP(S1004,Y1004:DP1007,2,FALSE))</f>
        <v>0</v>
      </c>
      <c r="T1005" s="87">
        <f t="shared" ref="T1005" si="2079">IF(COUNTA(Y1004:DP1007)=0,0,AVERAGE(Y1005:DP1005))</f>
        <v>0</v>
      </c>
      <c r="U1005" s="88">
        <f t="shared" ref="U1005" si="2080">IF(COUNTA(Y1004:DP1007)=0,0,_xlfn.MINIFS(Y1005:DP1005,Y1007:DP1007,U1007))</f>
        <v>0</v>
      </c>
      <c r="V1005" s="89">
        <f t="array" ref="V1005">IF(COUNTA(Y1004:DP1007)=0,0,IF(ISERROR(HLOOKUP(V1007,Y1007:DP1007,1,FALSE)),0,INDEX(Y1005:DP1005,MATCH(V1004&amp;V1007,Y1004:DP1004&amp;Y1007:DP1007,0))))</f>
        <v>0</v>
      </c>
      <c r="W1005" s="90">
        <f t="array" ref="W1005">IF(COUNTA(Y1004:DP1007)=0,0,IF(ISERROR(HLOOKUP(W1007,Y1007:DP1007,1,FALSE)),0,AVERAGEIF(Y1007:DP1007,$W1007,Y1005:DP1005)))</f>
        <v>0</v>
      </c>
      <c r="X1005" s="107"/>
    </row>
    <row r="1006" spans="2:25" thickBot="1">
      <c r="B1006" s="83"/>
      <c r="C1006" s="84"/>
      <c r="D1006" s="83"/>
      <c r="E1006" s="83"/>
      <c r="F1006" s="83"/>
      <c r="G1006" s="83"/>
      <c r="H1006" s="83"/>
      <c r="I1006" s="83"/>
      <c r="J1006" s="83"/>
      <c r="K1006" s="83"/>
      <c r="L1006" s="83"/>
      <c r="M1006" s="83"/>
      <c r="N1006" s="83"/>
      <c r="O1006" s="83"/>
      <c r="P1006" s="84"/>
      <c r="Q1006" s="217"/>
      <c r="R1006" s="91">
        <f t="shared" ref="R1006" si="2081">IF(COUNTA(Y1004:DP1007)=0,0,HLOOKUP(R1005,Y1005:DP1007,2,FALSE))</f>
        <v>0</v>
      </c>
      <c r="S1006" s="92">
        <f t="shared" ref="S1006" si="2082">IF(COUNTA(Y1004:DP1007)=0,0,HLOOKUP(S1004,Y1004:DP1007,3,FALSE))</f>
        <v>0</v>
      </c>
      <c r="T1006" s="93"/>
      <c r="U1006" s="94">
        <f t="array" ref="U1006">IF(COUNTA(Y1004:DP1007)=0,0,IF(ISERROR(HLOOKUP(U1007,Y1007:DP1007,1,FALSE)),0,INDEX(Y1006:DP1006,MATCH(U1005&amp;U1007,Y1005:DP1005&amp;Y1007:DP1007,0))))</f>
        <v>0</v>
      </c>
      <c r="V1006" s="94">
        <f t="array" ref="V1006">IF(COUNTA(Y1004:DP1007)=0,0,IF(ISERROR(HLOOKUP(V1007,Y1007:DP1007,1,FALSE)),0,INDEX(Y1006:DP1006,MATCH(V1005&amp;V1007,Y1005:DP1005&amp;Y1007:DP1007,0))))</f>
        <v>0</v>
      </c>
      <c r="W1006" s="95"/>
      <c r="X1006" s="108"/>
    </row>
    <row r="1007" spans="2:25" ht="13.9" thickBot="1">
      <c r="B1007" s="96"/>
      <c r="C1007" s="97"/>
      <c r="D1007" s="96"/>
      <c r="E1007" s="96"/>
      <c r="F1007" s="96"/>
      <c r="G1007" s="96"/>
      <c r="H1007" s="96"/>
      <c r="I1007" s="96"/>
      <c r="J1007" s="96"/>
      <c r="K1007" s="96"/>
      <c r="L1007" s="96"/>
      <c r="M1007" s="96"/>
      <c r="N1007" s="96"/>
      <c r="O1007" s="96"/>
      <c r="P1007" s="97"/>
      <c r="Q1007" s="218"/>
      <c r="R1007" s="98" t="str">
        <f t="shared" ref="R1007" si="2083">IF(COUNTA(Y1004:DP1007)=0,"none",HLOOKUP(R1005,Y1005:DP1007,3,FALSE))</f>
        <v>none</v>
      </c>
      <c r="S1007" s="99" t="str">
        <f t="shared" ref="S1007" si="2084">IF(COUNTA(Y1004:DP1007)=0,"none",HLOOKUP(S1004,Y1004:DP1007,4,FALSE))</f>
        <v>none</v>
      </c>
      <c r="T1007" s="100"/>
      <c r="U1007" s="100" t="str">
        <f t="array" ref="U1007">IF(COUNTA(Y1004:DP1007)=0,"none",IF($U$2="WAHR",$W$3,Abfrage!$F$4))</f>
        <v>none</v>
      </c>
      <c r="V1007" s="100" t="str">
        <f t="array" ref="V1007">IF(COUNTA(Y1004:DP1007)=0,"none",IF($U$2="WAHR",$W$3,Abfrage!$F$4))</f>
        <v>none</v>
      </c>
      <c r="W1007" s="100" t="str">
        <f t="array" ref="W1007">IF(COUNTA(Y1004:DP1007)=0,"none",IF($U$2="WAHR",$W$3,Abfrage!$F$4))</f>
        <v>none</v>
      </c>
      <c r="X1007" s="109"/>
    </row>
    <row r="1008" spans="2:25" thickBot="1">
      <c r="B1008" s="75" t="s">
        <v>760</v>
      </c>
      <c r="C1008" s="76">
        <v>1000027257</v>
      </c>
      <c r="D1008" s="75" t="s">
        <v>95</v>
      </c>
      <c r="E1008" s="75" t="s">
        <v>96</v>
      </c>
      <c r="F1008" s="75" t="s">
        <v>97</v>
      </c>
      <c r="G1008" s="75" t="s">
        <v>97</v>
      </c>
      <c r="H1008" s="75" t="e">
        <v>#N/A</v>
      </c>
      <c r="I1008" s="75" t="s">
        <v>51</v>
      </c>
      <c r="J1008" s="75" t="s">
        <v>761</v>
      </c>
      <c r="K1008" s="75" t="s">
        <v>306</v>
      </c>
      <c r="L1008" s="75" t="s">
        <v>306</v>
      </c>
      <c r="M1008" s="75" t="s">
        <v>313</v>
      </c>
      <c r="N1008" s="75" t="s">
        <v>393</v>
      </c>
      <c r="O1008" s="75" t="s">
        <v>309</v>
      </c>
      <c r="P1008" s="76" t="s">
        <v>306</v>
      </c>
      <c r="Q1008" s="216"/>
      <c r="R1008" s="77" t="str">
        <f t="shared" ref="R1008" si="2085">IF(COUNTA(Y1008:DP1011)=0,"01.01.1900",INDEX(Y1008:DP1008,MATCH(R1009,Y1009:DP1009,0)))</f>
        <v>01.01.1900</v>
      </c>
      <c r="S1008" s="78" t="str">
        <f t="shared" ref="S1008" si="2086">IF(COUNTA(Y1008:DP1011)=0,"01.01.1900",MAX(Y1008:DP1008))</f>
        <v>01.01.1900</v>
      </c>
      <c r="T1008" s="79"/>
      <c r="U1008" s="80" t="str">
        <f t="array" ref="U1008">IF(COUNTA(Y1008:DP1011)=0,"01.01.1900",IF(ISERROR(HLOOKUP(U1011,Y1011:DP1011,1,FALSE)),"01.01.1900",INDEX(Y1008:DP1008,MATCH(U1009&amp;U1011,Y1009:DP1009&amp;Y1011:DP1011,0))))</f>
        <v>01.01.1900</v>
      </c>
      <c r="V1008" s="81" t="str">
        <f t="shared" ref="V1008" si="2087">IF(COUNTA(Y1008:DP1011)=0,"01.01.1900",_xlfn.MAXIFS(Y1008:DP1008,Y1011:DP1011,V1011))</f>
        <v>01.01.1900</v>
      </c>
      <c r="W1008" s="82"/>
      <c r="X1008" s="106"/>
    </row>
    <row r="1009" spans="2:24" thickBot="1">
      <c r="B1009" s="83"/>
      <c r="C1009" s="84"/>
      <c r="D1009" s="83"/>
      <c r="E1009" s="83"/>
      <c r="F1009" s="83"/>
      <c r="G1009" s="83"/>
      <c r="H1009" s="83"/>
      <c r="I1009" s="83"/>
      <c r="J1009" s="83"/>
      <c r="K1009" s="83"/>
      <c r="L1009" s="83"/>
      <c r="M1009" s="83"/>
      <c r="N1009" s="83"/>
      <c r="O1009" s="83"/>
      <c r="P1009" s="84"/>
      <c r="Q1009" s="217"/>
      <c r="R1009" s="85">
        <f t="shared" ref="R1009" si="2088">IF(COUNTA(Y1008:DP1011)=0,0,MIN(Y1009:DP1009))</f>
        <v>0</v>
      </c>
      <c r="S1009" s="86">
        <f t="shared" ref="S1009" si="2089">IF(COUNTA(Y1008:DP1011)=0,0,HLOOKUP(S1008,Y1008:DP1011,2,FALSE))</f>
        <v>0</v>
      </c>
      <c r="T1009" s="87">
        <f t="shared" ref="T1009" si="2090">IF(COUNTA(Y1008:DP1011)=0,0,AVERAGE(Y1009:DP1009))</f>
        <v>0</v>
      </c>
      <c r="U1009" s="88">
        <f t="shared" ref="U1009" si="2091">IF(COUNTA(Y1008:DP1011)=0,0,_xlfn.MINIFS(Y1009:DP1009,Y1011:DP1011,U1011))</f>
        <v>0</v>
      </c>
      <c r="V1009" s="89">
        <f t="array" ref="V1009">IF(COUNTA(Y1008:DP1011)=0,0,IF(ISERROR(HLOOKUP(V1011,Y1011:DP1011,1,FALSE)),0,INDEX(Y1009:DP1009,MATCH(V1008&amp;V1011,Y1008:DP1008&amp;Y1011:DP1011,0))))</f>
        <v>0</v>
      </c>
      <c r="W1009" s="90">
        <f t="array" ref="W1009">IF(COUNTA(Y1008:DP1011)=0,0,IF(ISERROR(HLOOKUP(W1011,Y1011:DP1011,1,FALSE)),0,AVERAGEIF(Y1011:DP1011,$W1011,Y1009:DP1009)))</f>
        <v>0</v>
      </c>
      <c r="X1009" s="107"/>
    </row>
    <row r="1010" spans="2:24" thickBot="1">
      <c r="B1010" s="83"/>
      <c r="C1010" s="84"/>
      <c r="D1010" s="83"/>
      <c r="E1010" s="83"/>
      <c r="F1010" s="83"/>
      <c r="G1010" s="83"/>
      <c r="H1010" s="83"/>
      <c r="I1010" s="83"/>
      <c r="J1010" s="83"/>
      <c r="K1010" s="83"/>
      <c r="L1010" s="83"/>
      <c r="M1010" s="83"/>
      <c r="N1010" s="83"/>
      <c r="O1010" s="83"/>
      <c r="P1010" s="84"/>
      <c r="Q1010" s="217"/>
      <c r="R1010" s="91">
        <f t="shared" ref="R1010" si="2092">IF(COUNTA(Y1008:DP1011)=0,0,HLOOKUP(R1009,Y1009:DP1011,2,FALSE))</f>
        <v>0</v>
      </c>
      <c r="S1010" s="92">
        <f t="shared" ref="S1010" si="2093">IF(COUNTA(Y1008:DP1011)=0,0,HLOOKUP(S1008,Y1008:DP1011,3,FALSE))</f>
        <v>0</v>
      </c>
      <c r="T1010" s="93"/>
      <c r="U1010" s="94">
        <f t="array" ref="U1010">IF(COUNTA(Y1008:DP1011)=0,0,IF(ISERROR(HLOOKUP(U1011,Y1011:DP1011,1,FALSE)),0,INDEX(Y1010:DP1010,MATCH(U1009&amp;U1011,Y1009:DP1009&amp;Y1011:DP1011,0))))</f>
        <v>0</v>
      </c>
      <c r="V1010" s="94">
        <f t="array" ref="V1010">IF(COUNTA(Y1008:DP1011)=0,0,IF(ISERROR(HLOOKUP(V1011,Y1011:DP1011,1,FALSE)),0,INDEX(Y1010:DP1010,MATCH(V1009&amp;V1011,Y1009:DP1009&amp;Y1011:DP1011,0))))</f>
        <v>0</v>
      </c>
      <c r="W1010" s="95"/>
      <c r="X1010" s="108"/>
    </row>
    <row r="1011" spans="2:24" ht="13.9" thickBot="1">
      <c r="B1011" s="96"/>
      <c r="C1011" s="97"/>
      <c r="D1011" s="96"/>
      <c r="E1011" s="96"/>
      <c r="F1011" s="96"/>
      <c r="G1011" s="96"/>
      <c r="H1011" s="96"/>
      <c r="I1011" s="96"/>
      <c r="J1011" s="96"/>
      <c r="K1011" s="96"/>
      <c r="L1011" s="96"/>
      <c r="M1011" s="96"/>
      <c r="N1011" s="96"/>
      <c r="O1011" s="96"/>
      <c r="P1011" s="97"/>
      <c r="Q1011" s="218"/>
      <c r="R1011" s="98" t="str">
        <f t="shared" ref="R1011" si="2094">IF(COUNTA(Y1008:DP1011)=0,"none",HLOOKUP(R1009,Y1009:DP1011,3,FALSE))</f>
        <v>none</v>
      </c>
      <c r="S1011" s="99" t="str">
        <f t="shared" ref="S1011" si="2095">IF(COUNTA(Y1008:DP1011)=0,"none",HLOOKUP(S1008,Y1008:DP1011,4,FALSE))</f>
        <v>none</v>
      </c>
      <c r="T1011" s="100"/>
      <c r="U1011" s="100" t="str">
        <f t="array" ref="U1011">IF(COUNTA(Y1008:DP1011)=0,"none",IF($U$2="WAHR",$W$3,Abfrage!$F$4))</f>
        <v>none</v>
      </c>
      <c r="V1011" s="100" t="str">
        <f t="array" ref="V1011">IF(COUNTA(Y1008:DP1011)=0,"none",IF($U$2="WAHR",$W$3,Abfrage!$F$4))</f>
        <v>none</v>
      </c>
      <c r="W1011" s="100" t="str">
        <f t="array" ref="W1011">IF(COUNTA(Y1008:DP1011)=0,"none",IF($U$2="WAHR",$W$3,Abfrage!$F$4))</f>
        <v>none</v>
      </c>
      <c r="X1011" s="109"/>
    </row>
    <row r="1012" spans="2:24" thickBot="1">
      <c r="B1012" s="75" t="s">
        <v>762</v>
      </c>
      <c r="C1012" s="76">
        <v>1000027258</v>
      </c>
      <c r="D1012" s="75" t="s">
        <v>95</v>
      </c>
      <c r="E1012" s="75" t="s">
        <v>175</v>
      </c>
      <c r="F1012" s="75" t="s">
        <v>97</v>
      </c>
      <c r="G1012" s="75" t="s">
        <v>97</v>
      </c>
      <c r="H1012" s="75" t="e">
        <v>#N/A</v>
      </c>
      <c r="I1012" s="75" t="s">
        <v>391</v>
      </c>
      <c r="J1012" s="75" t="s">
        <v>763</v>
      </c>
      <c r="K1012" s="75" t="s">
        <v>306</v>
      </c>
      <c r="L1012" s="75" t="s">
        <v>306</v>
      </c>
      <c r="M1012" s="75" t="s">
        <v>307</v>
      </c>
      <c r="N1012" s="75" t="s">
        <v>321</v>
      </c>
      <c r="O1012" s="75" t="s">
        <v>309</v>
      </c>
      <c r="P1012" s="76" t="s">
        <v>306</v>
      </c>
      <c r="Q1012" s="216"/>
      <c r="R1012" s="77" t="str">
        <f t="shared" ref="R1012" si="2096">IF(COUNTA(Y1012:DP1015)=0,"01.01.1900",INDEX(Y1012:DP1012,MATCH(R1013,Y1013:DP1013,0)))</f>
        <v>01.01.1900</v>
      </c>
      <c r="S1012" s="78" t="str">
        <f t="shared" ref="S1012" si="2097">IF(COUNTA(Y1012:DP1015)=0,"01.01.1900",MAX(Y1012:DP1012))</f>
        <v>01.01.1900</v>
      </c>
      <c r="T1012" s="79"/>
      <c r="U1012" s="80" t="str">
        <f t="array" ref="U1012">IF(COUNTA(Y1012:DP1015)=0,"01.01.1900",IF(ISERROR(HLOOKUP(U1015,Y1015:DP1015,1,FALSE)),"01.01.1900",INDEX(Y1012:DP1012,MATCH(U1013&amp;U1015,Y1013:DP1013&amp;Y1015:DP1015,0))))</f>
        <v>01.01.1900</v>
      </c>
      <c r="V1012" s="81" t="str">
        <f t="shared" ref="V1012" si="2098">IF(COUNTA(Y1012:DP1015)=0,"01.01.1900",_xlfn.MAXIFS(Y1012:DP1012,Y1015:DP1015,V1015))</f>
        <v>01.01.1900</v>
      </c>
      <c r="W1012" s="82"/>
      <c r="X1012" s="106"/>
    </row>
    <row r="1013" spans="2:24" thickBot="1">
      <c r="B1013" s="83"/>
      <c r="C1013" s="84"/>
      <c r="D1013" s="83"/>
      <c r="E1013" s="83"/>
      <c r="F1013" s="83"/>
      <c r="G1013" s="83"/>
      <c r="H1013" s="83"/>
      <c r="I1013" s="83"/>
      <c r="J1013" s="83"/>
      <c r="K1013" s="83"/>
      <c r="L1013" s="83"/>
      <c r="M1013" s="83"/>
      <c r="N1013" s="83"/>
      <c r="O1013" s="83"/>
      <c r="P1013" s="84"/>
      <c r="Q1013" s="217"/>
      <c r="R1013" s="85">
        <f t="shared" ref="R1013" si="2099">IF(COUNTA(Y1012:DP1015)=0,0,MIN(Y1013:DP1013))</f>
        <v>0</v>
      </c>
      <c r="S1013" s="86">
        <f t="shared" ref="S1013" si="2100">IF(COUNTA(Y1012:DP1015)=0,0,HLOOKUP(S1012,Y1012:DP1015,2,FALSE))</f>
        <v>0</v>
      </c>
      <c r="T1013" s="87">
        <f t="shared" ref="T1013" si="2101">IF(COUNTA(Y1012:DP1015)=0,0,AVERAGE(Y1013:DP1013))</f>
        <v>0</v>
      </c>
      <c r="U1013" s="88">
        <f t="shared" ref="U1013" si="2102">IF(COUNTA(Y1012:DP1015)=0,0,_xlfn.MINIFS(Y1013:DP1013,Y1015:DP1015,U1015))</f>
        <v>0</v>
      </c>
      <c r="V1013" s="89">
        <f t="array" ref="V1013">IF(COUNTA(Y1012:DP1015)=0,0,IF(ISERROR(HLOOKUP(V1015,Y1015:DP1015,1,FALSE)),0,INDEX(Y1013:DP1013,MATCH(V1012&amp;V1015,Y1012:DP1012&amp;Y1015:DP1015,0))))</f>
        <v>0</v>
      </c>
      <c r="W1013" s="90">
        <f t="array" ref="W1013">IF(COUNTA(Y1012:DP1015)=0,0,IF(ISERROR(HLOOKUP(W1015,Y1015:DP1015,1,FALSE)),0,AVERAGEIF(Y1015:DP1015,$W1015,Y1013:DP1013)))</f>
        <v>0</v>
      </c>
      <c r="X1013" s="107"/>
    </row>
    <row r="1014" spans="2:24" thickBot="1">
      <c r="B1014" s="83"/>
      <c r="C1014" s="84"/>
      <c r="D1014" s="83"/>
      <c r="E1014" s="83"/>
      <c r="F1014" s="83"/>
      <c r="G1014" s="83"/>
      <c r="H1014" s="83"/>
      <c r="I1014" s="83"/>
      <c r="J1014" s="83"/>
      <c r="K1014" s="83"/>
      <c r="L1014" s="83"/>
      <c r="M1014" s="83"/>
      <c r="N1014" s="83"/>
      <c r="O1014" s="83"/>
      <c r="P1014" s="84"/>
      <c r="Q1014" s="217"/>
      <c r="R1014" s="91">
        <f t="shared" ref="R1014" si="2103">IF(COUNTA(Y1012:DP1015)=0,0,HLOOKUP(R1013,Y1013:DP1015,2,FALSE))</f>
        <v>0</v>
      </c>
      <c r="S1014" s="92">
        <f t="shared" ref="S1014" si="2104">IF(COUNTA(Y1012:DP1015)=0,0,HLOOKUP(S1012,Y1012:DP1015,3,FALSE))</f>
        <v>0</v>
      </c>
      <c r="T1014" s="93"/>
      <c r="U1014" s="94">
        <f t="array" ref="U1014">IF(COUNTA(Y1012:DP1015)=0,0,IF(ISERROR(HLOOKUP(U1015,Y1015:DP1015,1,FALSE)),0,INDEX(Y1014:DP1014,MATCH(U1013&amp;U1015,Y1013:DP1013&amp;Y1015:DP1015,0))))</f>
        <v>0</v>
      </c>
      <c r="V1014" s="94">
        <f t="array" ref="V1014">IF(COUNTA(Y1012:DP1015)=0,0,IF(ISERROR(HLOOKUP(V1015,Y1015:DP1015,1,FALSE)),0,INDEX(Y1014:DP1014,MATCH(V1013&amp;V1015,Y1013:DP1013&amp;Y1015:DP1015,0))))</f>
        <v>0</v>
      </c>
      <c r="W1014" s="95"/>
      <c r="X1014" s="108"/>
    </row>
    <row r="1015" spans="2:24" ht="13.9" thickBot="1">
      <c r="B1015" s="96"/>
      <c r="C1015" s="97"/>
      <c r="D1015" s="96"/>
      <c r="E1015" s="96"/>
      <c r="F1015" s="96"/>
      <c r="G1015" s="96"/>
      <c r="H1015" s="96"/>
      <c r="I1015" s="96"/>
      <c r="J1015" s="96"/>
      <c r="K1015" s="96"/>
      <c r="L1015" s="96"/>
      <c r="M1015" s="96"/>
      <c r="N1015" s="96"/>
      <c r="O1015" s="96"/>
      <c r="P1015" s="97"/>
      <c r="Q1015" s="218"/>
      <c r="R1015" s="98" t="str">
        <f t="shared" ref="R1015" si="2105">IF(COUNTA(Y1012:DP1015)=0,"none",HLOOKUP(R1013,Y1013:DP1015,3,FALSE))</f>
        <v>none</v>
      </c>
      <c r="S1015" s="99" t="str">
        <f t="shared" ref="S1015" si="2106">IF(COUNTA(Y1012:DP1015)=0,"none",HLOOKUP(S1012,Y1012:DP1015,4,FALSE))</f>
        <v>none</v>
      </c>
      <c r="T1015" s="100"/>
      <c r="U1015" s="100" t="str">
        <f t="array" ref="U1015">IF(COUNTA(Y1012:DP1015)=0,"none",IF($U$2="WAHR",$W$3,Abfrage!$F$4))</f>
        <v>none</v>
      </c>
      <c r="V1015" s="100" t="str">
        <f t="array" ref="V1015">IF(COUNTA(Y1012:DP1015)=0,"none",IF($U$2="WAHR",$W$3,Abfrage!$F$4))</f>
        <v>none</v>
      </c>
      <c r="W1015" s="100" t="str">
        <f t="array" ref="W1015">IF(COUNTA(Y1012:DP1015)=0,"none",IF($U$2="WAHR",$W$3,Abfrage!$F$4))</f>
        <v>none</v>
      </c>
      <c r="X1015" s="109"/>
    </row>
    <row r="1016" spans="2:24" thickBot="1">
      <c r="B1016" s="75" t="s">
        <v>764</v>
      </c>
      <c r="C1016" s="76">
        <v>1000027294</v>
      </c>
      <c r="D1016" s="75" t="s">
        <v>95</v>
      </c>
      <c r="E1016" s="75" t="s">
        <v>175</v>
      </c>
      <c r="F1016" s="75" t="s">
        <v>97</v>
      </c>
      <c r="G1016" s="75" t="s">
        <v>97</v>
      </c>
      <c r="H1016" s="75" t="e">
        <v>#N/A</v>
      </c>
      <c r="I1016" s="75" t="s">
        <v>51</v>
      </c>
      <c r="J1016" s="75" t="s">
        <v>765</v>
      </c>
      <c r="K1016" s="75" t="s">
        <v>306</v>
      </c>
      <c r="L1016" s="75" t="s">
        <v>306</v>
      </c>
      <c r="M1016" s="75" t="s">
        <v>307</v>
      </c>
      <c r="N1016" s="75" t="s">
        <v>393</v>
      </c>
      <c r="O1016" s="75" t="s">
        <v>437</v>
      </c>
      <c r="P1016" s="76" t="s">
        <v>306</v>
      </c>
      <c r="Q1016" s="216"/>
      <c r="R1016" s="77" t="str">
        <f t="shared" ref="R1016" si="2107">IF(COUNTA(Y1016:DP1019)=0,"01.01.1900",INDEX(Y1016:DP1016,MATCH(R1017,Y1017:DP1017,0)))</f>
        <v>01.01.1900</v>
      </c>
      <c r="S1016" s="78" t="str">
        <f t="shared" ref="S1016" si="2108">IF(COUNTA(Y1016:DP1019)=0,"01.01.1900",MAX(Y1016:DP1016))</f>
        <v>01.01.1900</v>
      </c>
      <c r="T1016" s="79"/>
      <c r="U1016" s="80" t="str">
        <f t="array" ref="U1016">IF(COUNTA(Y1016:DP1019)=0,"01.01.1900",IF(ISERROR(HLOOKUP(U1019,Y1019:DP1019,1,FALSE)),"01.01.1900",INDEX(Y1016:DP1016,MATCH(U1017&amp;U1019,Y1017:DP1017&amp;Y1019:DP1019,0))))</f>
        <v>01.01.1900</v>
      </c>
      <c r="V1016" s="81" t="str">
        <f t="shared" ref="V1016" si="2109">IF(COUNTA(Y1016:DP1019)=0,"01.01.1900",_xlfn.MAXIFS(Y1016:DP1016,Y1019:DP1019,V1019))</f>
        <v>01.01.1900</v>
      </c>
      <c r="W1016" s="82"/>
      <c r="X1016" s="106"/>
    </row>
    <row r="1017" spans="2:24" thickBot="1">
      <c r="B1017" s="83"/>
      <c r="C1017" s="84"/>
      <c r="D1017" s="83"/>
      <c r="E1017" s="83"/>
      <c r="F1017" s="83"/>
      <c r="G1017" s="83"/>
      <c r="H1017" s="83"/>
      <c r="I1017" s="83"/>
      <c r="J1017" s="83"/>
      <c r="K1017" s="83"/>
      <c r="L1017" s="83"/>
      <c r="M1017" s="83"/>
      <c r="N1017" s="83"/>
      <c r="O1017" s="83"/>
      <c r="P1017" s="84"/>
      <c r="Q1017" s="217"/>
      <c r="R1017" s="85">
        <f t="shared" ref="R1017" si="2110">IF(COUNTA(Y1016:DP1019)=0,0,MIN(Y1017:DP1017))</f>
        <v>0</v>
      </c>
      <c r="S1017" s="86">
        <f t="shared" ref="S1017" si="2111">IF(COUNTA(Y1016:DP1019)=0,0,HLOOKUP(S1016,Y1016:DP1019,2,FALSE))</f>
        <v>0</v>
      </c>
      <c r="T1017" s="87">
        <f t="shared" ref="T1017" si="2112">IF(COUNTA(Y1016:DP1019)=0,0,AVERAGE(Y1017:DP1017))</f>
        <v>0</v>
      </c>
      <c r="U1017" s="88">
        <f t="shared" ref="U1017" si="2113">IF(COUNTA(Y1016:DP1019)=0,0,_xlfn.MINIFS(Y1017:DP1017,Y1019:DP1019,U1019))</f>
        <v>0</v>
      </c>
      <c r="V1017" s="89">
        <f t="array" ref="V1017">IF(COUNTA(Y1016:DP1019)=0,0,IF(ISERROR(HLOOKUP(V1019,Y1019:DP1019,1,FALSE)),0,INDEX(Y1017:DP1017,MATCH(V1016&amp;V1019,Y1016:DP1016&amp;Y1019:DP1019,0))))</f>
        <v>0</v>
      </c>
      <c r="W1017" s="90">
        <f t="array" ref="W1017">IF(COUNTA(Y1016:DP1019)=0,0,IF(ISERROR(HLOOKUP(W1019,Y1019:DP1019,1,FALSE)),0,AVERAGEIF(Y1019:DP1019,$W1019,Y1017:DP1017)))</f>
        <v>0</v>
      </c>
      <c r="X1017" s="107"/>
    </row>
    <row r="1018" spans="2:24" thickBot="1">
      <c r="B1018" s="83"/>
      <c r="C1018" s="84"/>
      <c r="D1018" s="83"/>
      <c r="E1018" s="83"/>
      <c r="F1018" s="83"/>
      <c r="G1018" s="83"/>
      <c r="H1018" s="83"/>
      <c r="I1018" s="83"/>
      <c r="J1018" s="83"/>
      <c r="K1018" s="83"/>
      <c r="L1018" s="83"/>
      <c r="M1018" s="83"/>
      <c r="N1018" s="83"/>
      <c r="O1018" s="83"/>
      <c r="P1018" s="84"/>
      <c r="Q1018" s="217"/>
      <c r="R1018" s="91">
        <f t="shared" ref="R1018" si="2114">IF(COUNTA(Y1016:DP1019)=0,0,HLOOKUP(R1017,Y1017:DP1019,2,FALSE))</f>
        <v>0</v>
      </c>
      <c r="S1018" s="92">
        <f t="shared" ref="S1018" si="2115">IF(COUNTA(Y1016:DP1019)=0,0,HLOOKUP(S1016,Y1016:DP1019,3,FALSE))</f>
        <v>0</v>
      </c>
      <c r="T1018" s="93"/>
      <c r="U1018" s="94">
        <f t="array" ref="U1018">IF(COUNTA(Y1016:DP1019)=0,0,IF(ISERROR(HLOOKUP(U1019,Y1019:DP1019,1,FALSE)),0,INDEX(Y1018:DP1018,MATCH(U1017&amp;U1019,Y1017:DP1017&amp;Y1019:DP1019,0))))</f>
        <v>0</v>
      </c>
      <c r="V1018" s="94">
        <f t="array" ref="V1018">IF(COUNTA(Y1016:DP1019)=0,0,IF(ISERROR(HLOOKUP(V1019,Y1019:DP1019,1,FALSE)),0,INDEX(Y1018:DP1018,MATCH(V1017&amp;V1019,Y1017:DP1017&amp;Y1019:DP1019,0))))</f>
        <v>0</v>
      </c>
      <c r="W1018" s="95"/>
      <c r="X1018" s="108"/>
    </row>
    <row r="1019" spans="2:24" ht="13.9" thickBot="1">
      <c r="B1019" s="96"/>
      <c r="C1019" s="97"/>
      <c r="D1019" s="96"/>
      <c r="E1019" s="96"/>
      <c r="F1019" s="96"/>
      <c r="G1019" s="96"/>
      <c r="H1019" s="96"/>
      <c r="I1019" s="96"/>
      <c r="J1019" s="96"/>
      <c r="K1019" s="96"/>
      <c r="L1019" s="96"/>
      <c r="M1019" s="96"/>
      <c r="N1019" s="96"/>
      <c r="O1019" s="96"/>
      <c r="P1019" s="97"/>
      <c r="Q1019" s="218"/>
      <c r="R1019" s="98" t="str">
        <f t="shared" ref="R1019" si="2116">IF(COUNTA(Y1016:DP1019)=0,"none",HLOOKUP(R1017,Y1017:DP1019,3,FALSE))</f>
        <v>none</v>
      </c>
      <c r="S1019" s="99" t="str">
        <f t="shared" ref="S1019" si="2117">IF(COUNTA(Y1016:DP1019)=0,"none",HLOOKUP(S1016,Y1016:DP1019,4,FALSE))</f>
        <v>none</v>
      </c>
      <c r="T1019" s="100"/>
      <c r="U1019" s="100" t="str">
        <f t="array" ref="U1019">IF(COUNTA(Y1016:DP1019)=0,"none",IF($U$2="WAHR",$W$3,Abfrage!$F$4))</f>
        <v>none</v>
      </c>
      <c r="V1019" s="100" t="str">
        <f t="array" ref="V1019">IF(COUNTA(Y1016:DP1019)=0,"none",IF($U$2="WAHR",$W$3,Abfrage!$F$4))</f>
        <v>none</v>
      </c>
      <c r="W1019" s="100" t="str">
        <f t="array" ref="W1019">IF(COUNTA(Y1016:DP1019)=0,"none",IF($U$2="WAHR",$W$3,Abfrage!$F$4))</f>
        <v>none</v>
      </c>
      <c r="X1019" s="109"/>
    </row>
    <row r="1020" spans="2:24" thickBot="1">
      <c r="B1020" s="75" t="s">
        <v>766</v>
      </c>
      <c r="C1020" s="76">
        <v>1000027299</v>
      </c>
      <c r="D1020" s="75" t="s">
        <v>95</v>
      </c>
      <c r="E1020" s="75" t="s">
        <v>96</v>
      </c>
      <c r="F1020" s="75" t="s">
        <v>97</v>
      </c>
      <c r="G1020" s="75" t="s">
        <v>97</v>
      </c>
      <c r="H1020" s="75" t="e">
        <v>#N/A</v>
      </c>
      <c r="I1020" s="75" t="s">
        <v>51</v>
      </c>
      <c r="J1020" s="75" t="s">
        <v>767</v>
      </c>
      <c r="K1020" s="75" t="s">
        <v>306</v>
      </c>
      <c r="L1020" s="75" t="s">
        <v>306</v>
      </c>
      <c r="M1020" s="75" t="s">
        <v>313</v>
      </c>
      <c r="N1020" s="75" t="s">
        <v>393</v>
      </c>
      <c r="O1020" s="75" t="s">
        <v>437</v>
      </c>
      <c r="P1020" s="76" t="s">
        <v>306</v>
      </c>
      <c r="Q1020" s="216"/>
      <c r="R1020" s="77" t="str">
        <f t="shared" ref="R1020" si="2118">IF(COUNTA(Y1020:DP1023)=0,"01.01.1900",INDEX(Y1020:DP1020,MATCH(R1021,Y1021:DP1021,0)))</f>
        <v>01.01.1900</v>
      </c>
      <c r="S1020" s="78" t="str">
        <f t="shared" ref="S1020" si="2119">IF(COUNTA(Y1020:DP1023)=0,"01.01.1900",MAX(Y1020:DP1020))</f>
        <v>01.01.1900</v>
      </c>
      <c r="T1020" s="79"/>
      <c r="U1020" s="80" t="str">
        <f t="array" ref="U1020">IF(COUNTA(Y1020:DP1023)=0,"01.01.1900",IF(ISERROR(HLOOKUP(U1023,Y1023:DP1023,1,FALSE)),"01.01.1900",INDEX(Y1020:DP1020,MATCH(U1021&amp;U1023,Y1021:DP1021&amp;Y1023:DP1023,0))))</f>
        <v>01.01.1900</v>
      </c>
      <c r="V1020" s="81" t="str">
        <f t="shared" ref="V1020" si="2120">IF(COUNTA(Y1020:DP1023)=0,"01.01.1900",_xlfn.MAXIFS(Y1020:DP1020,Y1023:DP1023,V1023))</f>
        <v>01.01.1900</v>
      </c>
      <c r="W1020" s="82"/>
      <c r="X1020" s="106"/>
    </row>
    <row r="1021" spans="2:24" thickBot="1">
      <c r="B1021" s="83"/>
      <c r="C1021" s="84"/>
      <c r="D1021" s="83"/>
      <c r="E1021" s="83"/>
      <c r="F1021" s="83"/>
      <c r="G1021" s="83"/>
      <c r="H1021" s="83"/>
      <c r="I1021" s="83"/>
      <c r="J1021" s="83"/>
      <c r="K1021" s="83"/>
      <c r="L1021" s="83"/>
      <c r="M1021" s="83"/>
      <c r="N1021" s="83"/>
      <c r="O1021" s="83"/>
      <c r="P1021" s="84"/>
      <c r="Q1021" s="217"/>
      <c r="R1021" s="85">
        <f t="shared" ref="R1021" si="2121">IF(COUNTA(Y1020:DP1023)=0,0,MIN(Y1021:DP1021))</f>
        <v>0</v>
      </c>
      <c r="S1021" s="86">
        <f t="shared" ref="S1021" si="2122">IF(COUNTA(Y1020:DP1023)=0,0,HLOOKUP(S1020,Y1020:DP1023,2,FALSE))</f>
        <v>0</v>
      </c>
      <c r="T1021" s="87">
        <f t="shared" ref="T1021" si="2123">IF(COUNTA(Y1020:DP1023)=0,0,AVERAGE(Y1021:DP1021))</f>
        <v>0</v>
      </c>
      <c r="U1021" s="88">
        <f t="shared" ref="U1021" si="2124">IF(COUNTA(Y1020:DP1023)=0,0,_xlfn.MINIFS(Y1021:DP1021,Y1023:DP1023,U1023))</f>
        <v>0</v>
      </c>
      <c r="V1021" s="89">
        <f t="array" ref="V1021">IF(COUNTA(Y1020:DP1023)=0,0,IF(ISERROR(HLOOKUP(V1023,Y1023:DP1023,1,FALSE)),0,INDEX(Y1021:DP1021,MATCH(V1020&amp;V1023,Y1020:DP1020&amp;Y1023:DP1023,0))))</f>
        <v>0</v>
      </c>
      <c r="W1021" s="90">
        <f t="array" ref="W1021">IF(COUNTA(Y1020:DP1023)=0,0,IF(ISERROR(HLOOKUP(W1023,Y1023:DP1023,1,FALSE)),0,AVERAGEIF(Y1023:DP1023,$W1023,Y1021:DP1021)))</f>
        <v>0</v>
      </c>
      <c r="X1021" s="107"/>
    </row>
    <row r="1022" spans="2:24" thickBot="1">
      <c r="B1022" s="83"/>
      <c r="C1022" s="84"/>
      <c r="D1022" s="83"/>
      <c r="E1022" s="83"/>
      <c r="F1022" s="83"/>
      <c r="G1022" s="83"/>
      <c r="H1022" s="83"/>
      <c r="I1022" s="83"/>
      <c r="J1022" s="83"/>
      <c r="K1022" s="83"/>
      <c r="L1022" s="83"/>
      <c r="M1022" s="83"/>
      <c r="N1022" s="83"/>
      <c r="O1022" s="83"/>
      <c r="P1022" s="84"/>
      <c r="Q1022" s="217"/>
      <c r="R1022" s="91">
        <f t="shared" ref="R1022" si="2125">IF(COUNTA(Y1020:DP1023)=0,0,HLOOKUP(R1021,Y1021:DP1023,2,FALSE))</f>
        <v>0</v>
      </c>
      <c r="S1022" s="92">
        <f t="shared" ref="S1022" si="2126">IF(COUNTA(Y1020:DP1023)=0,0,HLOOKUP(S1020,Y1020:DP1023,3,FALSE))</f>
        <v>0</v>
      </c>
      <c r="T1022" s="93"/>
      <c r="U1022" s="94">
        <f t="array" ref="U1022">IF(COUNTA(Y1020:DP1023)=0,0,IF(ISERROR(HLOOKUP(U1023,Y1023:DP1023,1,FALSE)),0,INDEX(Y1022:DP1022,MATCH(U1021&amp;U1023,Y1021:DP1021&amp;Y1023:DP1023,0))))</f>
        <v>0</v>
      </c>
      <c r="V1022" s="94">
        <f t="array" ref="V1022">IF(COUNTA(Y1020:DP1023)=0,0,IF(ISERROR(HLOOKUP(V1023,Y1023:DP1023,1,FALSE)),0,INDEX(Y1022:DP1022,MATCH(V1021&amp;V1023,Y1021:DP1021&amp;Y1023:DP1023,0))))</f>
        <v>0</v>
      </c>
      <c r="W1022" s="95"/>
      <c r="X1022" s="108"/>
    </row>
    <row r="1023" spans="2:24" ht="13.9" thickBot="1">
      <c r="B1023" s="96"/>
      <c r="C1023" s="97"/>
      <c r="D1023" s="96"/>
      <c r="E1023" s="96"/>
      <c r="F1023" s="96"/>
      <c r="G1023" s="96"/>
      <c r="H1023" s="96"/>
      <c r="I1023" s="96"/>
      <c r="J1023" s="96"/>
      <c r="K1023" s="96"/>
      <c r="L1023" s="96"/>
      <c r="M1023" s="96"/>
      <c r="N1023" s="96"/>
      <c r="O1023" s="96"/>
      <c r="P1023" s="97"/>
      <c r="Q1023" s="218"/>
      <c r="R1023" s="98" t="str">
        <f t="shared" ref="R1023" si="2127">IF(COUNTA(Y1020:DP1023)=0,"none",HLOOKUP(R1021,Y1021:DP1023,3,FALSE))</f>
        <v>none</v>
      </c>
      <c r="S1023" s="99" t="str">
        <f t="shared" ref="S1023" si="2128">IF(COUNTA(Y1020:DP1023)=0,"none",HLOOKUP(S1020,Y1020:DP1023,4,FALSE))</f>
        <v>none</v>
      </c>
      <c r="T1023" s="100"/>
      <c r="U1023" s="100" t="str">
        <f t="array" ref="U1023">IF(COUNTA(Y1020:DP1023)=0,"none",IF($U$2="WAHR",$W$3,Abfrage!$F$4))</f>
        <v>none</v>
      </c>
      <c r="V1023" s="100" t="str">
        <f t="array" ref="V1023">IF(COUNTA(Y1020:DP1023)=0,"none",IF($U$2="WAHR",$W$3,Abfrage!$F$4))</f>
        <v>none</v>
      </c>
      <c r="W1023" s="100" t="str">
        <f t="array" ref="W1023">IF(COUNTA(Y1020:DP1023)=0,"none",IF($U$2="WAHR",$W$3,Abfrage!$F$4))</f>
        <v>none</v>
      </c>
      <c r="X1023" s="109"/>
    </row>
    <row r="1024" spans="2:24" thickBot="1">
      <c r="B1024" s="75" t="s">
        <v>768</v>
      </c>
      <c r="C1024" s="76">
        <v>1000027307</v>
      </c>
      <c r="D1024" s="75" t="s">
        <v>95</v>
      </c>
      <c r="E1024" s="75" t="s">
        <v>96</v>
      </c>
      <c r="F1024" s="75" t="s">
        <v>97</v>
      </c>
      <c r="G1024" s="75" t="s">
        <v>97</v>
      </c>
      <c r="H1024" s="75" t="e">
        <v>#N/A</v>
      </c>
      <c r="I1024" s="75" t="s">
        <v>51</v>
      </c>
      <c r="J1024" s="75" t="s">
        <v>769</v>
      </c>
      <c r="K1024" s="75" t="s">
        <v>306</v>
      </c>
      <c r="L1024" s="75" t="s">
        <v>306</v>
      </c>
      <c r="M1024" s="75" t="s">
        <v>313</v>
      </c>
      <c r="N1024" s="75" t="s">
        <v>348</v>
      </c>
      <c r="O1024" s="75" t="s">
        <v>551</v>
      </c>
      <c r="P1024" s="76" t="s">
        <v>306</v>
      </c>
      <c r="Q1024" s="216"/>
      <c r="R1024" s="77" t="str">
        <f t="shared" ref="R1024" si="2129">IF(COUNTA(Y1024:DP1027)=0,"01.01.1900",INDEX(Y1024:DP1024,MATCH(R1025,Y1025:DP1025,0)))</f>
        <v>01.01.1900</v>
      </c>
      <c r="S1024" s="78" t="str">
        <f t="shared" ref="S1024" si="2130">IF(COUNTA(Y1024:DP1027)=0,"01.01.1900",MAX(Y1024:DP1024))</f>
        <v>01.01.1900</v>
      </c>
      <c r="T1024" s="79"/>
      <c r="U1024" s="80" t="str">
        <f t="array" ref="U1024">IF(COUNTA(Y1024:DP1027)=0,"01.01.1900",IF(ISERROR(HLOOKUP(U1027,Y1027:DP1027,1,FALSE)),"01.01.1900",INDEX(Y1024:DP1024,MATCH(U1025&amp;U1027,Y1025:DP1025&amp;Y1027:DP1027,0))))</f>
        <v>01.01.1900</v>
      </c>
      <c r="V1024" s="81" t="str">
        <f t="shared" ref="V1024" si="2131">IF(COUNTA(Y1024:DP1027)=0,"01.01.1900",_xlfn.MAXIFS(Y1024:DP1024,Y1027:DP1027,V1027))</f>
        <v>01.01.1900</v>
      </c>
      <c r="W1024" s="82"/>
      <c r="X1024" s="106"/>
    </row>
    <row r="1025" spans="2:24" thickBot="1">
      <c r="B1025" s="83"/>
      <c r="C1025" s="84"/>
      <c r="D1025" s="83"/>
      <c r="E1025" s="83"/>
      <c r="F1025" s="83"/>
      <c r="G1025" s="83"/>
      <c r="H1025" s="83"/>
      <c r="I1025" s="83"/>
      <c r="J1025" s="83"/>
      <c r="K1025" s="83"/>
      <c r="L1025" s="83"/>
      <c r="M1025" s="83"/>
      <c r="N1025" s="83"/>
      <c r="O1025" s="83"/>
      <c r="P1025" s="84"/>
      <c r="Q1025" s="217"/>
      <c r="R1025" s="85">
        <f t="shared" ref="R1025" si="2132">IF(COUNTA(Y1024:DP1027)=0,0,MIN(Y1025:DP1025))</f>
        <v>0</v>
      </c>
      <c r="S1025" s="86">
        <f t="shared" ref="S1025" si="2133">IF(COUNTA(Y1024:DP1027)=0,0,HLOOKUP(S1024,Y1024:DP1027,2,FALSE))</f>
        <v>0</v>
      </c>
      <c r="T1025" s="87">
        <f t="shared" ref="T1025" si="2134">IF(COUNTA(Y1024:DP1027)=0,0,AVERAGE(Y1025:DP1025))</f>
        <v>0</v>
      </c>
      <c r="U1025" s="88">
        <f t="shared" ref="U1025" si="2135">IF(COUNTA(Y1024:DP1027)=0,0,_xlfn.MINIFS(Y1025:DP1025,Y1027:DP1027,U1027))</f>
        <v>0</v>
      </c>
      <c r="V1025" s="89">
        <f t="array" ref="V1025">IF(COUNTA(Y1024:DP1027)=0,0,IF(ISERROR(HLOOKUP(V1027,Y1027:DP1027,1,FALSE)),0,INDEX(Y1025:DP1025,MATCH(V1024&amp;V1027,Y1024:DP1024&amp;Y1027:DP1027,0))))</f>
        <v>0</v>
      </c>
      <c r="W1025" s="90">
        <f t="array" ref="W1025">IF(COUNTA(Y1024:DP1027)=0,0,IF(ISERROR(HLOOKUP(W1027,Y1027:DP1027,1,FALSE)),0,AVERAGEIF(Y1027:DP1027,$W1027,Y1025:DP1025)))</f>
        <v>0</v>
      </c>
      <c r="X1025" s="107"/>
    </row>
    <row r="1026" spans="2:24" thickBot="1">
      <c r="B1026" s="83"/>
      <c r="C1026" s="84"/>
      <c r="D1026" s="83"/>
      <c r="E1026" s="83"/>
      <c r="F1026" s="83"/>
      <c r="G1026" s="83"/>
      <c r="H1026" s="83"/>
      <c r="I1026" s="83"/>
      <c r="J1026" s="83"/>
      <c r="K1026" s="83"/>
      <c r="L1026" s="83"/>
      <c r="M1026" s="83"/>
      <c r="N1026" s="83"/>
      <c r="O1026" s="83"/>
      <c r="P1026" s="84"/>
      <c r="Q1026" s="217"/>
      <c r="R1026" s="91">
        <f t="shared" ref="R1026" si="2136">IF(COUNTA(Y1024:DP1027)=0,0,HLOOKUP(R1025,Y1025:DP1027,2,FALSE))</f>
        <v>0</v>
      </c>
      <c r="S1026" s="92">
        <f t="shared" ref="S1026" si="2137">IF(COUNTA(Y1024:DP1027)=0,0,HLOOKUP(S1024,Y1024:DP1027,3,FALSE))</f>
        <v>0</v>
      </c>
      <c r="T1026" s="93"/>
      <c r="U1026" s="94">
        <f t="array" ref="U1026">IF(COUNTA(Y1024:DP1027)=0,0,IF(ISERROR(HLOOKUP(U1027,Y1027:DP1027,1,FALSE)),0,INDEX(Y1026:DP1026,MATCH(U1025&amp;U1027,Y1025:DP1025&amp;Y1027:DP1027,0))))</f>
        <v>0</v>
      </c>
      <c r="V1026" s="94">
        <f t="array" ref="V1026">IF(COUNTA(Y1024:DP1027)=0,0,IF(ISERROR(HLOOKUP(V1027,Y1027:DP1027,1,FALSE)),0,INDEX(Y1026:DP1026,MATCH(V1025&amp;V1027,Y1025:DP1025&amp;Y1027:DP1027,0))))</f>
        <v>0</v>
      </c>
      <c r="W1026" s="95"/>
      <c r="X1026" s="108"/>
    </row>
    <row r="1027" spans="2:24" ht="13.9" thickBot="1">
      <c r="B1027" s="96"/>
      <c r="C1027" s="97"/>
      <c r="D1027" s="96"/>
      <c r="E1027" s="96"/>
      <c r="F1027" s="96"/>
      <c r="G1027" s="96"/>
      <c r="H1027" s="96"/>
      <c r="I1027" s="96"/>
      <c r="J1027" s="96"/>
      <c r="K1027" s="96"/>
      <c r="L1027" s="96"/>
      <c r="M1027" s="96"/>
      <c r="N1027" s="96"/>
      <c r="O1027" s="96"/>
      <c r="P1027" s="97"/>
      <c r="Q1027" s="218"/>
      <c r="R1027" s="98" t="str">
        <f t="shared" ref="R1027" si="2138">IF(COUNTA(Y1024:DP1027)=0,"none",HLOOKUP(R1025,Y1025:DP1027,3,FALSE))</f>
        <v>none</v>
      </c>
      <c r="S1027" s="99" t="str">
        <f t="shared" ref="S1027" si="2139">IF(COUNTA(Y1024:DP1027)=0,"none",HLOOKUP(S1024,Y1024:DP1027,4,FALSE))</f>
        <v>none</v>
      </c>
      <c r="T1027" s="100"/>
      <c r="U1027" s="100" t="str">
        <f t="array" ref="U1027">IF(COUNTA(Y1024:DP1027)=0,"none",IF($U$2="WAHR",$W$3,Abfrage!$F$4))</f>
        <v>none</v>
      </c>
      <c r="V1027" s="100" t="str">
        <f t="array" ref="V1027">IF(COUNTA(Y1024:DP1027)=0,"none",IF($U$2="WAHR",$W$3,Abfrage!$F$4))</f>
        <v>none</v>
      </c>
      <c r="W1027" s="100" t="str">
        <f t="array" ref="W1027">IF(COUNTA(Y1024:DP1027)=0,"none",IF($U$2="WAHR",$W$3,Abfrage!$F$4))</f>
        <v>none</v>
      </c>
      <c r="X1027" s="109"/>
    </row>
    <row r="1028" spans="2:24" thickBot="1">
      <c r="B1028" s="75" t="s">
        <v>770</v>
      </c>
      <c r="C1028" s="76">
        <v>1000027321</v>
      </c>
      <c r="D1028" s="75" t="s">
        <v>89</v>
      </c>
      <c r="E1028" s="75" t="s">
        <v>406</v>
      </c>
      <c r="F1028" s="75" t="s">
        <v>771</v>
      </c>
      <c r="G1028" s="75" t="s">
        <v>771</v>
      </c>
      <c r="H1028" s="75" t="e">
        <v>#N/A</v>
      </c>
      <c r="I1028" s="75" t="s">
        <v>79</v>
      </c>
      <c r="J1028" s="75" t="s">
        <v>772</v>
      </c>
      <c r="K1028" s="75" t="s">
        <v>306</v>
      </c>
      <c r="L1028" s="75" t="s">
        <v>306</v>
      </c>
      <c r="M1028" s="75" t="s">
        <v>307</v>
      </c>
      <c r="N1028" s="75" t="s">
        <v>352</v>
      </c>
      <c r="O1028" s="75" t="s">
        <v>437</v>
      </c>
      <c r="P1028" s="76" t="s">
        <v>528</v>
      </c>
      <c r="Q1028" s="216"/>
      <c r="R1028" s="77" t="str">
        <f t="shared" ref="R1028" si="2140">IF(COUNTA(Y1028:DP1031)=0,"01.01.1900",INDEX(Y1028:DP1028,MATCH(R1029,Y1029:DP1029,0)))</f>
        <v>01.01.1900</v>
      </c>
      <c r="S1028" s="78" t="str">
        <f t="shared" ref="S1028" si="2141">IF(COUNTA(Y1028:DP1031)=0,"01.01.1900",MAX(Y1028:DP1028))</f>
        <v>01.01.1900</v>
      </c>
      <c r="T1028" s="79"/>
      <c r="U1028" s="80" t="str">
        <f t="array" ref="U1028">IF(COUNTA(Y1028:DP1031)=0,"01.01.1900",IF(ISERROR(HLOOKUP(U1031,Y1031:DP1031,1,FALSE)),"01.01.1900",INDEX(Y1028:DP1028,MATCH(U1029&amp;U1031,Y1029:DP1029&amp;Y1031:DP1031,0))))</f>
        <v>01.01.1900</v>
      </c>
      <c r="V1028" s="81" t="str">
        <f t="shared" ref="V1028" si="2142">IF(COUNTA(Y1028:DP1031)=0,"01.01.1900",_xlfn.MAXIFS(Y1028:DP1028,Y1031:DP1031,V1031))</f>
        <v>01.01.1900</v>
      </c>
      <c r="W1028" s="82"/>
      <c r="X1028" s="106"/>
    </row>
    <row r="1029" spans="2:24" thickBot="1">
      <c r="B1029" s="83"/>
      <c r="C1029" s="84"/>
      <c r="D1029" s="83"/>
      <c r="E1029" s="83"/>
      <c r="F1029" s="83"/>
      <c r="G1029" s="83"/>
      <c r="H1029" s="83"/>
      <c r="I1029" s="83"/>
      <c r="J1029" s="83"/>
      <c r="K1029" s="83"/>
      <c r="L1029" s="83"/>
      <c r="M1029" s="83"/>
      <c r="N1029" s="83"/>
      <c r="O1029" s="83"/>
      <c r="P1029" s="84"/>
      <c r="Q1029" s="217"/>
      <c r="R1029" s="85">
        <f t="shared" ref="R1029" si="2143">IF(COUNTA(Y1028:DP1031)=0,0,MIN(Y1029:DP1029))</f>
        <v>0</v>
      </c>
      <c r="S1029" s="86">
        <f t="shared" ref="S1029" si="2144">IF(COUNTA(Y1028:DP1031)=0,0,HLOOKUP(S1028,Y1028:DP1031,2,FALSE))</f>
        <v>0</v>
      </c>
      <c r="T1029" s="87">
        <f t="shared" ref="T1029" si="2145">IF(COUNTA(Y1028:DP1031)=0,0,AVERAGE(Y1029:DP1029))</f>
        <v>0</v>
      </c>
      <c r="U1029" s="88">
        <f t="shared" ref="U1029" si="2146">IF(COUNTA(Y1028:DP1031)=0,0,_xlfn.MINIFS(Y1029:DP1029,Y1031:DP1031,U1031))</f>
        <v>0</v>
      </c>
      <c r="V1029" s="89">
        <f t="array" ref="V1029">IF(COUNTA(Y1028:DP1031)=0,0,IF(ISERROR(HLOOKUP(V1031,Y1031:DP1031,1,FALSE)),0,INDEX(Y1029:DP1029,MATCH(V1028&amp;V1031,Y1028:DP1028&amp;Y1031:DP1031,0))))</f>
        <v>0</v>
      </c>
      <c r="W1029" s="90">
        <f t="array" ref="W1029">IF(COUNTA(Y1028:DP1031)=0,0,IF(ISERROR(HLOOKUP(W1031,Y1031:DP1031,1,FALSE)),0,AVERAGEIF(Y1031:DP1031,$W1031,Y1029:DP1029)))</f>
        <v>0</v>
      </c>
      <c r="X1029" s="107"/>
    </row>
    <row r="1030" spans="2:24" thickBot="1">
      <c r="B1030" s="83"/>
      <c r="C1030" s="84"/>
      <c r="D1030" s="83"/>
      <c r="E1030" s="83"/>
      <c r="F1030" s="83"/>
      <c r="G1030" s="83"/>
      <c r="H1030" s="83"/>
      <c r="I1030" s="83"/>
      <c r="J1030" s="83"/>
      <c r="K1030" s="83"/>
      <c r="L1030" s="83"/>
      <c r="M1030" s="83"/>
      <c r="N1030" s="83"/>
      <c r="O1030" s="83"/>
      <c r="P1030" s="84"/>
      <c r="Q1030" s="217"/>
      <c r="R1030" s="91">
        <f t="shared" ref="R1030" si="2147">IF(COUNTA(Y1028:DP1031)=0,0,HLOOKUP(R1029,Y1029:DP1031,2,FALSE))</f>
        <v>0</v>
      </c>
      <c r="S1030" s="92">
        <f t="shared" ref="S1030" si="2148">IF(COUNTA(Y1028:DP1031)=0,0,HLOOKUP(S1028,Y1028:DP1031,3,FALSE))</f>
        <v>0</v>
      </c>
      <c r="T1030" s="93"/>
      <c r="U1030" s="94">
        <f t="array" ref="U1030">IF(COUNTA(Y1028:DP1031)=0,0,IF(ISERROR(HLOOKUP(U1031,Y1031:DP1031,1,FALSE)),0,INDEX(Y1030:DP1030,MATCH(U1029&amp;U1031,Y1029:DP1029&amp;Y1031:DP1031,0))))</f>
        <v>0</v>
      </c>
      <c r="V1030" s="94">
        <f t="array" ref="V1030">IF(COUNTA(Y1028:DP1031)=0,0,IF(ISERROR(HLOOKUP(V1031,Y1031:DP1031,1,FALSE)),0,INDEX(Y1030:DP1030,MATCH(V1029&amp;V1031,Y1029:DP1029&amp;Y1031:DP1031,0))))</f>
        <v>0</v>
      </c>
      <c r="W1030" s="95"/>
      <c r="X1030" s="108"/>
    </row>
    <row r="1031" spans="2:24" ht="13.9" thickBot="1">
      <c r="B1031" s="96"/>
      <c r="C1031" s="97"/>
      <c r="D1031" s="96"/>
      <c r="E1031" s="96"/>
      <c r="F1031" s="96"/>
      <c r="G1031" s="96"/>
      <c r="H1031" s="96"/>
      <c r="I1031" s="96"/>
      <c r="J1031" s="96"/>
      <c r="K1031" s="96"/>
      <c r="L1031" s="96"/>
      <c r="M1031" s="96"/>
      <c r="N1031" s="96"/>
      <c r="O1031" s="96"/>
      <c r="P1031" s="97"/>
      <c r="Q1031" s="218"/>
      <c r="R1031" s="98" t="str">
        <f t="shared" ref="R1031" si="2149">IF(COUNTA(Y1028:DP1031)=0,"none",HLOOKUP(R1029,Y1029:DP1031,3,FALSE))</f>
        <v>none</v>
      </c>
      <c r="S1031" s="99" t="str">
        <f t="shared" ref="S1031" si="2150">IF(COUNTA(Y1028:DP1031)=0,"none",HLOOKUP(S1028,Y1028:DP1031,4,FALSE))</f>
        <v>none</v>
      </c>
      <c r="T1031" s="100"/>
      <c r="U1031" s="100" t="str">
        <f t="array" ref="U1031">IF(COUNTA(Y1028:DP1031)=0,"none",IF($U$2="WAHR",$W$3,Abfrage!$F$4))</f>
        <v>none</v>
      </c>
      <c r="V1031" s="100" t="str">
        <f t="array" ref="V1031">IF(COUNTA(Y1028:DP1031)=0,"none",IF($U$2="WAHR",$W$3,Abfrage!$F$4))</f>
        <v>none</v>
      </c>
      <c r="W1031" s="100" t="str">
        <f t="array" ref="W1031">IF(COUNTA(Y1028:DP1031)=0,"none",IF($U$2="WAHR",$W$3,Abfrage!$F$4))</f>
        <v>none</v>
      </c>
      <c r="X1031" s="109"/>
    </row>
    <row r="1032" spans="2:24" thickBot="1">
      <c r="B1032" s="75" t="s">
        <v>773</v>
      </c>
      <c r="C1032" s="76">
        <v>1000027327</v>
      </c>
      <c r="D1032" s="75" t="s">
        <v>95</v>
      </c>
      <c r="E1032" s="75" t="s">
        <v>148</v>
      </c>
      <c r="F1032" s="75" t="s">
        <v>96</v>
      </c>
      <c r="G1032" s="75" t="s">
        <v>96</v>
      </c>
      <c r="H1032" s="75" t="e">
        <v>#N/A</v>
      </c>
      <c r="I1032" s="75" t="s">
        <v>51</v>
      </c>
      <c r="J1032" s="75" t="s">
        <v>774</v>
      </c>
      <c r="K1032" s="75" t="s">
        <v>775</v>
      </c>
      <c r="L1032" s="75" t="s">
        <v>776</v>
      </c>
      <c r="M1032" s="75" t="s">
        <v>313</v>
      </c>
      <c r="N1032" s="75" t="s">
        <v>327</v>
      </c>
      <c r="O1032" s="75" t="s">
        <v>306</v>
      </c>
      <c r="P1032" s="76" t="s">
        <v>306</v>
      </c>
      <c r="Q1032" s="216"/>
      <c r="R1032" s="77" t="str">
        <f t="shared" ref="R1032" si="2151">IF(COUNTA(Y1032:DP1035)=0,"01.01.1900",INDEX(Y1032:DP1032,MATCH(R1033,Y1033:DP1033,0)))</f>
        <v>01.01.1900</v>
      </c>
      <c r="S1032" s="78" t="str">
        <f t="shared" ref="S1032" si="2152">IF(COUNTA(Y1032:DP1035)=0,"01.01.1900",MAX(Y1032:DP1032))</f>
        <v>01.01.1900</v>
      </c>
      <c r="T1032" s="79"/>
      <c r="U1032" s="80" t="str">
        <f t="array" ref="U1032">IF(COUNTA(Y1032:DP1035)=0,"01.01.1900",IF(ISERROR(HLOOKUP(U1035,Y1035:DP1035,1,FALSE)),"01.01.1900",INDEX(Y1032:DP1032,MATCH(U1033&amp;U1035,Y1033:DP1033&amp;Y1035:DP1035,0))))</f>
        <v>01.01.1900</v>
      </c>
      <c r="V1032" s="81" t="str">
        <f t="shared" ref="V1032" si="2153">IF(COUNTA(Y1032:DP1035)=0,"01.01.1900",_xlfn.MAXIFS(Y1032:DP1032,Y1035:DP1035,V1035))</f>
        <v>01.01.1900</v>
      </c>
      <c r="W1032" s="82"/>
      <c r="X1032" s="106"/>
    </row>
    <row r="1033" spans="2:24" thickBot="1">
      <c r="B1033" s="83"/>
      <c r="C1033" s="84"/>
      <c r="D1033" s="83"/>
      <c r="E1033" s="83"/>
      <c r="F1033" s="83"/>
      <c r="G1033" s="83"/>
      <c r="H1033" s="83"/>
      <c r="I1033" s="83"/>
      <c r="J1033" s="83"/>
      <c r="K1033" s="83"/>
      <c r="L1033" s="83"/>
      <c r="M1033" s="83"/>
      <c r="N1033" s="83"/>
      <c r="O1033" s="83"/>
      <c r="P1033" s="84"/>
      <c r="Q1033" s="217"/>
      <c r="R1033" s="85">
        <f t="shared" ref="R1033" si="2154">IF(COUNTA(Y1032:DP1035)=0,0,MIN(Y1033:DP1033))</f>
        <v>0</v>
      </c>
      <c r="S1033" s="86">
        <f t="shared" ref="S1033" si="2155">IF(COUNTA(Y1032:DP1035)=0,0,HLOOKUP(S1032,Y1032:DP1035,2,FALSE))</f>
        <v>0</v>
      </c>
      <c r="T1033" s="87">
        <f t="shared" ref="T1033" si="2156">IF(COUNTA(Y1032:DP1035)=0,0,AVERAGE(Y1033:DP1033))</f>
        <v>0</v>
      </c>
      <c r="U1033" s="88">
        <f t="shared" ref="U1033" si="2157">IF(COUNTA(Y1032:DP1035)=0,0,_xlfn.MINIFS(Y1033:DP1033,Y1035:DP1035,U1035))</f>
        <v>0</v>
      </c>
      <c r="V1033" s="89">
        <f t="array" ref="V1033">IF(COUNTA(Y1032:DP1035)=0,0,IF(ISERROR(HLOOKUP(V1035,Y1035:DP1035,1,FALSE)),0,INDEX(Y1033:DP1033,MATCH(V1032&amp;V1035,Y1032:DP1032&amp;Y1035:DP1035,0))))</f>
        <v>0</v>
      </c>
      <c r="W1033" s="90">
        <f t="array" ref="W1033">IF(COUNTA(Y1032:DP1035)=0,0,IF(ISERROR(HLOOKUP(W1035,Y1035:DP1035,1,FALSE)),0,AVERAGEIF(Y1035:DP1035,$W1035,Y1033:DP1033)))</f>
        <v>0</v>
      </c>
      <c r="X1033" s="107"/>
    </row>
    <row r="1034" spans="2:24" thickBot="1">
      <c r="B1034" s="83"/>
      <c r="C1034" s="84"/>
      <c r="D1034" s="83"/>
      <c r="E1034" s="83"/>
      <c r="F1034" s="83"/>
      <c r="G1034" s="83"/>
      <c r="H1034" s="83"/>
      <c r="I1034" s="83"/>
      <c r="J1034" s="83"/>
      <c r="K1034" s="83"/>
      <c r="L1034" s="83"/>
      <c r="M1034" s="83"/>
      <c r="N1034" s="83"/>
      <c r="O1034" s="83"/>
      <c r="P1034" s="84"/>
      <c r="Q1034" s="217"/>
      <c r="R1034" s="91">
        <f t="shared" ref="R1034" si="2158">IF(COUNTA(Y1032:DP1035)=0,0,HLOOKUP(R1033,Y1033:DP1035,2,FALSE))</f>
        <v>0</v>
      </c>
      <c r="S1034" s="92">
        <f t="shared" ref="S1034" si="2159">IF(COUNTA(Y1032:DP1035)=0,0,HLOOKUP(S1032,Y1032:DP1035,3,FALSE))</f>
        <v>0</v>
      </c>
      <c r="T1034" s="93"/>
      <c r="U1034" s="94">
        <f t="array" ref="U1034">IF(COUNTA(Y1032:DP1035)=0,0,IF(ISERROR(HLOOKUP(U1035,Y1035:DP1035,1,FALSE)),0,INDEX(Y1034:DP1034,MATCH(U1033&amp;U1035,Y1033:DP1033&amp;Y1035:DP1035,0))))</f>
        <v>0</v>
      </c>
      <c r="V1034" s="94">
        <f t="array" ref="V1034">IF(COUNTA(Y1032:DP1035)=0,0,IF(ISERROR(HLOOKUP(V1035,Y1035:DP1035,1,FALSE)),0,INDEX(Y1034:DP1034,MATCH(V1033&amp;V1035,Y1033:DP1033&amp;Y1035:DP1035,0))))</f>
        <v>0</v>
      </c>
      <c r="W1034" s="95"/>
      <c r="X1034" s="108"/>
    </row>
    <row r="1035" spans="2:24" ht="13.9" thickBot="1">
      <c r="B1035" s="96"/>
      <c r="C1035" s="97"/>
      <c r="D1035" s="96"/>
      <c r="E1035" s="96"/>
      <c r="F1035" s="96"/>
      <c r="G1035" s="96"/>
      <c r="H1035" s="96"/>
      <c r="I1035" s="96"/>
      <c r="J1035" s="96"/>
      <c r="K1035" s="96"/>
      <c r="L1035" s="96"/>
      <c r="M1035" s="96"/>
      <c r="N1035" s="96"/>
      <c r="O1035" s="96"/>
      <c r="P1035" s="97"/>
      <c r="Q1035" s="218"/>
      <c r="R1035" s="98" t="str">
        <f t="shared" ref="R1035" si="2160">IF(COUNTA(Y1032:DP1035)=0,"none",HLOOKUP(R1033,Y1033:DP1035,3,FALSE))</f>
        <v>none</v>
      </c>
      <c r="S1035" s="99" t="str">
        <f t="shared" ref="S1035" si="2161">IF(COUNTA(Y1032:DP1035)=0,"none",HLOOKUP(S1032,Y1032:DP1035,4,FALSE))</f>
        <v>none</v>
      </c>
      <c r="T1035" s="100"/>
      <c r="U1035" s="100" t="str">
        <f t="array" ref="U1035">IF(COUNTA(Y1032:DP1035)=0,"none",IF($U$2="WAHR",$W$3,Abfrage!$F$4))</f>
        <v>none</v>
      </c>
      <c r="V1035" s="100" t="str">
        <f t="array" ref="V1035">IF(COUNTA(Y1032:DP1035)=0,"none",IF($U$2="WAHR",$W$3,Abfrage!$F$4))</f>
        <v>none</v>
      </c>
      <c r="W1035" s="100" t="str">
        <f t="array" ref="W1035">IF(COUNTA(Y1032:DP1035)=0,"none",IF($U$2="WAHR",$W$3,Abfrage!$F$4))</f>
        <v>none</v>
      </c>
      <c r="X1035" s="109"/>
    </row>
    <row r="1036" spans="2:24" thickBot="1">
      <c r="B1036" s="75" t="s">
        <v>777</v>
      </c>
      <c r="C1036" s="76">
        <v>1000027341</v>
      </c>
      <c r="D1036" s="75" t="s">
        <v>95</v>
      </c>
      <c r="E1036" s="75" t="s">
        <v>148</v>
      </c>
      <c r="F1036" s="75" t="s">
        <v>96</v>
      </c>
      <c r="G1036" s="75" t="s">
        <v>96</v>
      </c>
      <c r="H1036" s="75" t="e">
        <v>#N/A</v>
      </c>
      <c r="I1036" s="75" t="s">
        <v>51</v>
      </c>
      <c r="J1036" s="75" t="s">
        <v>778</v>
      </c>
      <c r="K1036" s="75" t="s">
        <v>331</v>
      </c>
      <c r="L1036" s="75" t="s">
        <v>325</v>
      </c>
      <c r="M1036" s="75" t="s">
        <v>313</v>
      </c>
      <c r="N1036" s="75" t="s">
        <v>327</v>
      </c>
      <c r="O1036" s="75" t="s">
        <v>306</v>
      </c>
      <c r="P1036" s="76" t="s">
        <v>306</v>
      </c>
      <c r="Q1036" s="216"/>
      <c r="R1036" s="77" t="str">
        <f t="shared" ref="R1036" si="2162">IF(COUNTA(Y1036:DP1039)=0,"01.01.1900",INDEX(Y1036:DP1036,MATCH(R1037,Y1037:DP1037,0)))</f>
        <v>01.01.1900</v>
      </c>
      <c r="S1036" s="78" t="str">
        <f t="shared" ref="S1036" si="2163">IF(COUNTA(Y1036:DP1039)=0,"01.01.1900",MAX(Y1036:DP1036))</f>
        <v>01.01.1900</v>
      </c>
      <c r="T1036" s="79"/>
      <c r="U1036" s="80" t="str">
        <f t="array" ref="U1036">IF(COUNTA(Y1036:DP1039)=0,"01.01.1900",IF(ISERROR(HLOOKUP(U1039,Y1039:DP1039,1,FALSE)),"01.01.1900",INDEX(Y1036:DP1036,MATCH(U1037&amp;U1039,Y1037:DP1037&amp;Y1039:DP1039,0))))</f>
        <v>01.01.1900</v>
      </c>
      <c r="V1036" s="81" t="str">
        <f t="shared" ref="V1036" si="2164">IF(COUNTA(Y1036:DP1039)=0,"01.01.1900",_xlfn.MAXIFS(Y1036:DP1036,Y1039:DP1039,V1039))</f>
        <v>01.01.1900</v>
      </c>
      <c r="W1036" s="82"/>
      <c r="X1036" s="106"/>
    </row>
    <row r="1037" spans="2:24" thickBot="1">
      <c r="B1037" s="83"/>
      <c r="C1037" s="84"/>
      <c r="D1037" s="83"/>
      <c r="E1037" s="83"/>
      <c r="F1037" s="83"/>
      <c r="G1037" s="83"/>
      <c r="H1037" s="83"/>
      <c r="I1037" s="83"/>
      <c r="J1037" s="83"/>
      <c r="K1037" s="83"/>
      <c r="L1037" s="83"/>
      <c r="M1037" s="83"/>
      <c r="N1037" s="83"/>
      <c r="O1037" s="83"/>
      <c r="P1037" s="84"/>
      <c r="Q1037" s="217"/>
      <c r="R1037" s="85">
        <f t="shared" ref="R1037" si="2165">IF(COUNTA(Y1036:DP1039)=0,0,MIN(Y1037:DP1037))</f>
        <v>0</v>
      </c>
      <c r="S1037" s="86">
        <f t="shared" ref="S1037" si="2166">IF(COUNTA(Y1036:DP1039)=0,0,HLOOKUP(S1036,Y1036:DP1039,2,FALSE))</f>
        <v>0</v>
      </c>
      <c r="T1037" s="87">
        <f t="shared" ref="T1037" si="2167">IF(COUNTA(Y1036:DP1039)=0,0,AVERAGE(Y1037:DP1037))</f>
        <v>0</v>
      </c>
      <c r="U1037" s="88">
        <f t="shared" ref="U1037" si="2168">IF(COUNTA(Y1036:DP1039)=0,0,_xlfn.MINIFS(Y1037:DP1037,Y1039:DP1039,U1039))</f>
        <v>0</v>
      </c>
      <c r="V1037" s="89">
        <f t="array" ref="V1037">IF(COUNTA(Y1036:DP1039)=0,0,IF(ISERROR(HLOOKUP(V1039,Y1039:DP1039,1,FALSE)),0,INDEX(Y1037:DP1037,MATCH(V1036&amp;V1039,Y1036:DP1036&amp;Y1039:DP1039,0))))</f>
        <v>0</v>
      </c>
      <c r="W1037" s="90">
        <f t="array" ref="W1037">IF(COUNTA(Y1036:DP1039)=0,0,IF(ISERROR(HLOOKUP(W1039,Y1039:DP1039,1,FALSE)),0,AVERAGEIF(Y1039:DP1039,$W1039,Y1037:DP1037)))</f>
        <v>0</v>
      </c>
      <c r="X1037" s="107"/>
    </row>
    <row r="1038" spans="2:24" thickBot="1">
      <c r="B1038" s="83"/>
      <c r="C1038" s="84"/>
      <c r="D1038" s="83"/>
      <c r="E1038" s="83"/>
      <c r="F1038" s="83"/>
      <c r="G1038" s="83"/>
      <c r="H1038" s="83"/>
      <c r="I1038" s="83"/>
      <c r="J1038" s="83"/>
      <c r="K1038" s="83"/>
      <c r="L1038" s="83"/>
      <c r="M1038" s="83"/>
      <c r="N1038" s="83"/>
      <c r="O1038" s="83"/>
      <c r="P1038" s="84"/>
      <c r="Q1038" s="217"/>
      <c r="R1038" s="91">
        <f t="shared" ref="R1038" si="2169">IF(COUNTA(Y1036:DP1039)=0,0,HLOOKUP(R1037,Y1037:DP1039,2,FALSE))</f>
        <v>0</v>
      </c>
      <c r="S1038" s="92">
        <f t="shared" ref="S1038" si="2170">IF(COUNTA(Y1036:DP1039)=0,0,HLOOKUP(S1036,Y1036:DP1039,3,FALSE))</f>
        <v>0</v>
      </c>
      <c r="T1038" s="93"/>
      <c r="U1038" s="94">
        <f t="array" ref="U1038">IF(COUNTA(Y1036:DP1039)=0,0,IF(ISERROR(HLOOKUP(U1039,Y1039:DP1039,1,FALSE)),0,INDEX(Y1038:DP1038,MATCH(U1037&amp;U1039,Y1037:DP1037&amp;Y1039:DP1039,0))))</f>
        <v>0</v>
      </c>
      <c r="V1038" s="94">
        <f t="array" ref="V1038">IF(COUNTA(Y1036:DP1039)=0,0,IF(ISERROR(HLOOKUP(V1039,Y1039:DP1039,1,FALSE)),0,INDEX(Y1038:DP1038,MATCH(V1037&amp;V1039,Y1037:DP1037&amp;Y1039:DP1039,0))))</f>
        <v>0</v>
      </c>
      <c r="W1038" s="95"/>
      <c r="X1038" s="108"/>
    </row>
    <row r="1039" spans="2:24" ht="13.9" thickBot="1">
      <c r="B1039" s="96"/>
      <c r="C1039" s="97"/>
      <c r="D1039" s="96"/>
      <c r="E1039" s="96"/>
      <c r="F1039" s="96"/>
      <c r="G1039" s="96"/>
      <c r="H1039" s="96"/>
      <c r="I1039" s="96"/>
      <c r="J1039" s="96"/>
      <c r="K1039" s="96"/>
      <c r="L1039" s="96"/>
      <c r="M1039" s="96"/>
      <c r="N1039" s="96"/>
      <c r="O1039" s="96"/>
      <c r="P1039" s="97"/>
      <c r="Q1039" s="218"/>
      <c r="R1039" s="98" t="str">
        <f t="shared" ref="R1039" si="2171">IF(COUNTA(Y1036:DP1039)=0,"none",HLOOKUP(R1037,Y1037:DP1039,3,FALSE))</f>
        <v>none</v>
      </c>
      <c r="S1039" s="99" t="str">
        <f t="shared" ref="S1039" si="2172">IF(COUNTA(Y1036:DP1039)=0,"none",HLOOKUP(S1036,Y1036:DP1039,4,FALSE))</f>
        <v>none</v>
      </c>
      <c r="T1039" s="100"/>
      <c r="U1039" s="100" t="str">
        <f t="array" ref="U1039">IF(COUNTA(Y1036:DP1039)=0,"none",IF($U$2="WAHR",$W$3,Abfrage!$F$4))</f>
        <v>none</v>
      </c>
      <c r="V1039" s="100" t="str">
        <f t="array" ref="V1039">IF(COUNTA(Y1036:DP1039)=0,"none",IF($U$2="WAHR",$W$3,Abfrage!$F$4))</f>
        <v>none</v>
      </c>
      <c r="W1039" s="100" t="str">
        <f t="array" ref="W1039">IF(COUNTA(Y1036:DP1039)=0,"none",IF($U$2="WAHR",$W$3,Abfrage!$F$4))</f>
        <v>none</v>
      </c>
      <c r="X1039" s="109"/>
    </row>
    <row r="1040" spans="2:24" thickBot="1">
      <c r="B1040" s="75" t="s">
        <v>779</v>
      </c>
      <c r="C1040" s="76">
        <v>1000027349</v>
      </c>
      <c r="D1040" s="75" t="s">
        <v>95</v>
      </c>
      <c r="E1040" s="75" t="s">
        <v>96</v>
      </c>
      <c r="F1040" s="75" t="s">
        <v>97</v>
      </c>
      <c r="G1040" s="75" t="s">
        <v>97</v>
      </c>
      <c r="H1040" s="75" t="e">
        <v>#N/A</v>
      </c>
      <c r="I1040" s="75" t="s">
        <v>51</v>
      </c>
      <c r="J1040" s="75" t="s">
        <v>780</v>
      </c>
      <c r="K1040" s="75" t="s">
        <v>306</v>
      </c>
      <c r="L1040" s="75" t="s">
        <v>306</v>
      </c>
      <c r="M1040" s="75" t="s">
        <v>313</v>
      </c>
      <c r="N1040" s="75" t="s">
        <v>348</v>
      </c>
      <c r="O1040" s="75" t="s">
        <v>375</v>
      </c>
      <c r="P1040" s="76" t="s">
        <v>306</v>
      </c>
      <c r="Q1040" s="216"/>
      <c r="R1040" s="77" t="str">
        <f t="shared" ref="R1040" si="2173">IF(COUNTA(Y1040:DP1043)=0,"01.01.1900",INDEX(Y1040:DP1040,MATCH(R1041,Y1041:DP1041,0)))</f>
        <v>01.01.1900</v>
      </c>
      <c r="S1040" s="78" t="str">
        <f t="shared" ref="S1040" si="2174">IF(COUNTA(Y1040:DP1043)=0,"01.01.1900",MAX(Y1040:DP1040))</f>
        <v>01.01.1900</v>
      </c>
      <c r="T1040" s="79"/>
      <c r="U1040" s="80" t="str">
        <f t="array" ref="U1040">IF(COUNTA(Y1040:DP1043)=0,"01.01.1900",IF(ISERROR(HLOOKUP(U1043,Y1043:DP1043,1,FALSE)),"01.01.1900",INDEX(Y1040:DP1040,MATCH(U1041&amp;U1043,Y1041:DP1041&amp;Y1043:DP1043,0))))</f>
        <v>01.01.1900</v>
      </c>
      <c r="V1040" s="81" t="str">
        <f t="shared" ref="V1040" si="2175">IF(COUNTA(Y1040:DP1043)=0,"01.01.1900",_xlfn.MAXIFS(Y1040:DP1040,Y1043:DP1043,V1043))</f>
        <v>01.01.1900</v>
      </c>
      <c r="W1040" s="82"/>
      <c r="X1040" s="106"/>
    </row>
    <row r="1041" spans="2:25" thickBot="1">
      <c r="B1041" s="83"/>
      <c r="C1041" s="84"/>
      <c r="D1041" s="83"/>
      <c r="E1041" s="83"/>
      <c r="F1041" s="83"/>
      <c r="G1041" s="83"/>
      <c r="H1041" s="83"/>
      <c r="I1041" s="83"/>
      <c r="J1041" s="83"/>
      <c r="K1041" s="83"/>
      <c r="L1041" s="83"/>
      <c r="M1041" s="83"/>
      <c r="N1041" s="83"/>
      <c r="O1041" s="83"/>
      <c r="P1041" s="84"/>
      <c r="Q1041" s="217"/>
      <c r="R1041" s="85">
        <f t="shared" ref="R1041" si="2176">IF(COUNTA(Y1040:DP1043)=0,0,MIN(Y1041:DP1041))</f>
        <v>0</v>
      </c>
      <c r="S1041" s="86">
        <f t="shared" ref="S1041" si="2177">IF(COUNTA(Y1040:DP1043)=0,0,HLOOKUP(S1040,Y1040:DP1043,2,FALSE))</f>
        <v>0</v>
      </c>
      <c r="T1041" s="87">
        <f t="shared" ref="T1041" si="2178">IF(COUNTA(Y1040:DP1043)=0,0,AVERAGE(Y1041:DP1041))</f>
        <v>0</v>
      </c>
      <c r="U1041" s="88">
        <f t="shared" ref="U1041" si="2179">IF(COUNTA(Y1040:DP1043)=0,0,_xlfn.MINIFS(Y1041:DP1041,Y1043:DP1043,U1043))</f>
        <v>0</v>
      </c>
      <c r="V1041" s="89">
        <f t="array" ref="V1041">IF(COUNTA(Y1040:DP1043)=0,0,IF(ISERROR(HLOOKUP(V1043,Y1043:DP1043,1,FALSE)),0,INDEX(Y1041:DP1041,MATCH(V1040&amp;V1043,Y1040:DP1040&amp;Y1043:DP1043,0))))</f>
        <v>0</v>
      </c>
      <c r="W1041" s="90">
        <f t="array" ref="W1041">IF(COUNTA(Y1040:DP1043)=0,0,IF(ISERROR(HLOOKUP(W1043,Y1043:DP1043,1,FALSE)),0,AVERAGEIF(Y1043:DP1043,$W1043,Y1041:DP1041)))</f>
        <v>0</v>
      </c>
      <c r="X1041" s="107"/>
    </row>
    <row r="1042" spans="2:25" thickBot="1">
      <c r="B1042" s="83"/>
      <c r="C1042" s="84"/>
      <c r="D1042" s="83"/>
      <c r="E1042" s="83"/>
      <c r="F1042" s="83"/>
      <c r="G1042" s="83"/>
      <c r="H1042" s="83"/>
      <c r="I1042" s="83"/>
      <c r="J1042" s="83"/>
      <c r="K1042" s="83"/>
      <c r="L1042" s="83"/>
      <c r="M1042" s="83"/>
      <c r="N1042" s="83"/>
      <c r="O1042" s="83"/>
      <c r="P1042" s="84"/>
      <c r="Q1042" s="217"/>
      <c r="R1042" s="91">
        <f t="shared" ref="R1042" si="2180">IF(COUNTA(Y1040:DP1043)=0,0,HLOOKUP(R1041,Y1041:DP1043,2,FALSE))</f>
        <v>0</v>
      </c>
      <c r="S1042" s="92">
        <f t="shared" ref="S1042" si="2181">IF(COUNTA(Y1040:DP1043)=0,0,HLOOKUP(S1040,Y1040:DP1043,3,FALSE))</f>
        <v>0</v>
      </c>
      <c r="T1042" s="93"/>
      <c r="U1042" s="94">
        <f t="array" ref="U1042">IF(COUNTA(Y1040:DP1043)=0,0,IF(ISERROR(HLOOKUP(U1043,Y1043:DP1043,1,FALSE)),0,INDEX(Y1042:DP1042,MATCH(U1041&amp;U1043,Y1041:DP1041&amp;Y1043:DP1043,0))))</f>
        <v>0</v>
      </c>
      <c r="V1042" s="94">
        <f t="array" ref="V1042">IF(COUNTA(Y1040:DP1043)=0,0,IF(ISERROR(HLOOKUP(V1043,Y1043:DP1043,1,FALSE)),0,INDEX(Y1042:DP1042,MATCH(V1041&amp;V1043,Y1041:DP1041&amp;Y1043:DP1043,0))))</f>
        <v>0</v>
      </c>
      <c r="W1042" s="95"/>
      <c r="X1042" s="108"/>
    </row>
    <row r="1043" spans="2:25" ht="13.9" thickBot="1">
      <c r="B1043" s="96"/>
      <c r="C1043" s="97"/>
      <c r="D1043" s="96"/>
      <c r="E1043" s="96"/>
      <c r="F1043" s="96"/>
      <c r="G1043" s="96"/>
      <c r="H1043" s="96"/>
      <c r="I1043" s="96"/>
      <c r="J1043" s="96"/>
      <c r="K1043" s="96"/>
      <c r="L1043" s="96"/>
      <c r="M1043" s="96"/>
      <c r="N1043" s="96"/>
      <c r="O1043" s="96"/>
      <c r="P1043" s="97"/>
      <c r="Q1043" s="218"/>
      <c r="R1043" s="98" t="str">
        <f t="shared" ref="R1043" si="2182">IF(COUNTA(Y1040:DP1043)=0,"none",HLOOKUP(R1041,Y1041:DP1043,3,FALSE))</f>
        <v>none</v>
      </c>
      <c r="S1043" s="99" t="str">
        <f t="shared" ref="S1043" si="2183">IF(COUNTA(Y1040:DP1043)=0,"none",HLOOKUP(S1040,Y1040:DP1043,4,FALSE))</f>
        <v>none</v>
      </c>
      <c r="T1043" s="100"/>
      <c r="U1043" s="100" t="str">
        <f t="array" ref="U1043">IF(COUNTA(Y1040:DP1043)=0,"none",IF($U$2="WAHR",$W$3,Abfrage!$F$4))</f>
        <v>none</v>
      </c>
      <c r="V1043" s="100" t="str">
        <f t="array" ref="V1043">IF(COUNTA(Y1040:DP1043)=0,"none",IF($U$2="WAHR",$W$3,Abfrage!$F$4))</f>
        <v>none</v>
      </c>
      <c r="W1043" s="100" t="str">
        <f t="array" ref="W1043">IF(COUNTA(Y1040:DP1043)=0,"none",IF($U$2="WAHR",$W$3,Abfrage!$F$4))</f>
        <v>none</v>
      </c>
      <c r="X1043" s="109"/>
    </row>
    <row r="1044" spans="2:25" thickBot="1">
      <c r="B1044" s="75" t="s">
        <v>781</v>
      </c>
      <c r="C1044" s="76">
        <v>1000027356</v>
      </c>
      <c r="D1044" s="75" t="s">
        <v>95</v>
      </c>
      <c r="E1044" s="75" t="s">
        <v>175</v>
      </c>
      <c r="F1044" s="75" t="s">
        <v>97</v>
      </c>
      <c r="G1044" s="75" t="s">
        <v>97</v>
      </c>
      <c r="H1044" s="75" t="e">
        <v>#N/A</v>
      </c>
      <c r="I1044" s="75" t="s">
        <v>377</v>
      </c>
      <c r="J1044" s="75" t="s">
        <v>782</v>
      </c>
      <c r="K1044" s="75" t="s">
        <v>306</v>
      </c>
      <c r="L1044" s="75" t="s">
        <v>306</v>
      </c>
      <c r="M1044" s="75" t="s">
        <v>313</v>
      </c>
      <c r="N1044" s="75" t="s">
        <v>393</v>
      </c>
      <c r="O1044" s="75" t="s">
        <v>437</v>
      </c>
      <c r="P1044" s="76" t="s">
        <v>306</v>
      </c>
      <c r="Q1044" s="216"/>
      <c r="R1044" s="77" t="str">
        <f t="shared" ref="R1044" si="2184">IF(COUNTA(Y1044:DP1047)=0,"01.01.1900",INDEX(Y1044:DP1044,MATCH(R1045,Y1045:DP1045,0)))</f>
        <v>01.01.1900</v>
      </c>
      <c r="S1044" s="78" t="str">
        <f t="shared" ref="S1044" si="2185">IF(COUNTA(Y1044:DP1047)=0,"01.01.1900",MAX(Y1044:DP1044))</f>
        <v>01.01.1900</v>
      </c>
      <c r="T1044" s="79"/>
      <c r="U1044" s="80" t="str">
        <f t="array" ref="U1044">IF(COUNTA(Y1044:DP1047)=0,"01.01.1900",IF(ISERROR(HLOOKUP(U1047,Y1047:DP1047,1,FALSE)),"01.01.1900",INDEX(Y1044:DP1044,MATCH(U1045&amp;U1047,Y1045:DP1045&amp;Y1047:DP1047,0))))</f>
        <v>01.01.1900</v>
      </c>
      <c r="V1044" s="81" t="str">
        <f t="shared" ref="V1044" si="2186">IF(COUNTA(Y1044:DP1047)=0,"01.01.1900",_xlfn.MAXIFS(Y1044:DP1044,Y1047:DP1047,V1047))</f>
        <v>01.01.1900</v>
      </c>
      <c r="W1044" s="82"/>
      <c r="X1044" s="106"/>
    </row>
    <row r="1045" spans="2:25" thickBot="1">
      <c r="B1045" s="83"/>
      <c r="C1045" s="84"/>
      <c r="D1045" s="83"/>
      <c r="E1045" s="83"/>
      <c r="F1045" s="83"/>
      <c r="G1045" s="83"/>
      <c r="H1045" s="83"/>
      <c r="I1045" s="83"/>
      <c r="J1045" s="83"/>
      <c r="K1045" s="83"/>
      <c r="L1045" s="83"/>
      <c r="M1045" s="83"/>
      <c r="N1045" s="83"/>
      <c r="O1045" s="83"/>
      <c r="P1045" s="84"/>
      <c r="Q1045" s="217"/>
      <c r="R1045" s="85">
        <f t="shared" ref="R1045" si="2187">IF(COUNTA(Y1044:DP1047)=0,0,MIN(Y1045:DP1045))</f>
        <v>0</v>
      </c>
      <c r="S1045" s="86">
        <f t="shared" ref="S1045" si="2188">IF(COUNTA(Y1044:DP1047)=0,0,HLOOKUP(S1044,Y1044:DP1047,2,FALSE))</f>
        <v>0</v>
      </c>
      <c r="T1045" s="87">
        <f t="shared" ref="T1045" si="2189">IF(COUNTA(Y1044:DP1047)=0,0,AVERAGE(Y1045:DP1045))</f>
        <v>0</v>
      </c>
      <c r="U1045" s="88">
        <f t="shared" ref="U1045" si="2190">IF(COUNTA(Y1044:DP1047)=0,0,_xlfn.MINIFS(Y1045:DP1045,Y1047:DP1047,U1047))</f>
        <v>0</v>
      </c>
      <c r="V1045" s="89">
        <f t="array" ref="V1045">IF(COUNTA(Y1044:DP1047)=0,0,IF(ISERROR(HLOOKUP(V1047,Y1047:DP1047,1,FALSE)),0,INDEX(Y1045:DP1045,MATCH(V1044&amp;V1047,Y1044:DP1044&amp;Y1047:DP1047,0))))</f>
        <v>0</v>
      </c>
      <c r="W1045" s="90">
        <f t="array" ref="W1045">IF(COUNTA(Y1044:DP1047)=0,0,IF(ISERROR(HLOOKUP(W1047,Y1047:DP1047,1,FALSE)),0,AVERAGEIF(Y1047:DP1047,$W1047,Y1045:DP1045)))</f>
        <v>0</v>
      </c>
      <c r="X1045" s="107"/>
    </row>
    <row r="1046" spans="2:25" thickBot="1">
      <c r="B1046" s="83"/>
      <c r="C1046" s="84"/>
      <c r="D1046" s="83"/>
      <c r="E1046" s="83"/>
      <c r="F1046" s="83"/>
      <c r="G1046" s="83"/>
      <c r="H1046" s="83"/>
      <c r="I1046" s="83"/>
      <c r="J1046" s="83"/>
      <c r="K1046" s="83"/>
      <c r="L1046" s="83"/>
      <c r="M1046" s="83"/>
      <c r="N1046" s="83"/>
      <c r="O1046" s="83"/>
      <c r="P1046" s="84"/>
      <c r="Q1046" s="217"/>
      <c r="R1046" s="91">
        <f t="shared" ref="R1046" si="2191">IF(COUNTA(Y1044:DP1047)=0,0,HLOOKUP(R1045,Y1045:DP1047,2,FALSE))</f>
        <v>0</v>
      </c>
      <c r="S1046" s="92">
        <f t="shared" ref="S1046" si="2192">IF(COUNTA(Y1044:DP1047)=0,0,HLOOKUP(S1044,Y1044:DP1047,3,FALSE))</f>
        <v>0</v>
      </c>
      <c r="T1046" s="93"/>
      <c r="U1046" s="94">
        <f t="array" ref="U1046">IF(COUNTA(Y1044:DP1047)=0,0,IF(ISERROR(HLOOKUP(U1047,Y1047:DP1047,1,FALSE)),0,INDEX(Y1046:DP1046,MATCH(U1045&amp;U1047,Y1045:DP1045&amp;Y1047:DP1047,0))))</f>
        <v>0</v>
      </c>
      <c r="V1046" s="94">
        <f t="array" ref="V1046">IF(COUNTA(Y1044:DP1047)=0,0,IF(ISERROR(HLOOKUP(V1047,Y1047:DP1047,1,FALSE)),0,INDEX(Y1046:DP1046,MATCH(V1045&amp;V1047,Y1045:DP1045&amp;Y1047:DP1047,0))))</f>
        <v>0</v>
      </c>
      <c r="W1046" s="95"/>
      <c r="X1046" s="108"/>
    </row>
    <row r="1047" spans="2:25" ht="13.9" thickBot="1">
      <c r="B1047" s="96"/>
      <c r="C1047" s="97"/>
      <c r="D1047" s="96"/>
      <c r="E1047" s="96"/>
      <c r="F1047" s="96"/>
      <c r="G1047" s="96"/>
      <c r="H1047" s="96"/>
      <c r="I1047" s="96"/>
      <c r="J1047" s="96"/>
      <c r="K1047" s="96"/>
      <c r="L1047" s="96"/>
      <c r="M1047" s="96"/>
      <c r="N1047" s="96"/>
      <c r="O1047" s="96"/>
      <c r="P1047" s="97"/>
      <c r="Q1047" s="218"/>
      <c r="R1047" s="98" t="str">
        <f t="shared" ref="R1047" si="2193">IF(COUNTA(Y1044:DP1047)=0,"none",HLOOKUP(R1045,Y1045:DP1047,3,FALSE))</f>
        <v>none</v>
      </c>
      <c r="S1047" s="99" t="str">
        <f t="shared" ref="S1047" si="2194">IF(COUNTA(Y1044:DP1047)=0,"none",HLOOKUP(S1044,Y1044:DP1047,4,FALSE))</f>
        <v>none</v>
      </c>
      <c r="T1047" s="100"/>
      <c r="U1047" s="100" t="str">
        <f t="array" ref="U1047">IF(COUNTA(Y1044:DP1047)=0,"none",IF($U$2="WAHR",$W$3,Abfrage!$F$4))</f>
        <v>none</v>
      </c>
      <c r="V1047" s="100" t="str">
        <f t="array" ref="V1047">IF(COUNTA(Y1044:DP1047)=0,"none",IF($U$2="WAHR",$W$3,Abfrage!$F$4))</f>
        <v>none</v>
      </c>
      <c r="W1047" s="100" t="str">
        <f t="array" ref="W1047">IF(COUNTA(Y1044:DP1047)=0,"none",IF($U$2="WAHR",$W$3,Abfrage!$F$4))</f>
        <v>none</v>
      </c>
      <c r="X1047" s="109"/>
    </row>
    <row r="1048" spans="2:25" thickBot="1">
      <c r="B1048" s="75" t="s">
        <v>783</v>
      </c>
      <c r="C1048" s="76">
        <v>1000027357</v>
      </c>
      <c r="D1048" s="75" t="s">
        <v>95</v>
      </c>
      <c r="E1048" s="75" t="s">
        <v>175</v>
      </c>
      <c r="F1048" s="75" t="s">
        <v>97</v>
      </c>
      <c r="G1048" s="75" t="s">
        <v>97</v>
      </c>
      <c r="H1048" s="75" t="e">
        <v>#N/A</v>
      </c>
      <c r="I1048" s="75" t="s">
        <v>297</v>
      </c>
      <c r="J1048" s="75" t="s">
        <v>784</v>
      </c>
      <c r="K1048" s="75" t="s">
        <v>306</v>
      </c>
      <c r="L1048" s="75" t="s">
        <v>306</v>
      </c>
      <c r="M1048" s="75" t="s">
        <v>307</v>
      </c>
      <c r="N1048" s="75" t="s">
        <v>352</v>
      </c>
      <c r="O1048" s="75" t="s">
        <v>315</v>
      </c>
      <c r="P1048" s="76" t="s">
        <v>306</v>
      </c>
      <c r="Q1048" s="216"/>
      <c r="R1048" s="77">
        <f t="shared" ref="R1048" si="2195">IF(COUNTA(Y1048:DP1051)=0,"01.01.1900",INDEX(Y1048:DP1048,MATCH(R1049,Y1049:DP1049,0)))</f>
        <v>44448</v>
      </c>
      <c r="S1048" s="78">
        <f t="shared" ref="S1048" si="2196">IF(COUNTA(Y1048:DP1051)=0,"01.01.1900",MAX(Y1048:DP1048))</f>
        <v>44448</v>
      </c>
      <c r="T1048" s="79"/>
      <c r="U1048" s="80" t="str">
        <f t="array" ref="U1048">IF(COUNTA(Y1048:DP1051)=0,"01.01.1900",IF(ISERROR(HLOOKUP(U1051,Y1051:DP1051,1,FALSE)),"01.01.1900",INDEX(Y1048:DP1048,MATCH(U1049&amp;U1051,Y1049:DP1049&amp;Y1051:DP1051,0))))</f>
        <v>01.01.1900</v>
      </c>
      <c r="V1048" s="81">
        <f t="shared" ref="V1048" si="2197">IF(COUNTA(Y1048:DP1051)=0,"01.01.1900",_xlfn.MAXIFS(Y1048:DP1048,Y1051:DP1051,V1051))</f>
        <v>0</v>
      </c>
      <c r="W1048" s="82"/>
      <c r="X1048" s="106"/>
      <c r="Y1048" s="141">
        <v>44448</v>
      </c>
    </row>
    <row r="1049" spans="2:25" thickBot="1">
      <c r="B1049" s="83"/>
      <c r="C1049" s="84"/>
      <c r="D1049" s="83"/>
      <c r="E1049" s="83"/>
      <c r="F1049" s="83"/>
      <c r="G1049" s="83"/>
      <c r="H1049" s="83"/>
      <c r="I1049" s="83"/>
      <c r="J1049" s="83"/>
      <c r="K1049" s="83"/>
      <c r="L1049" s="83"/>
      <c r="M1049" s="83"/>
      <c r="N1049" s="83"/>
      <c r="O1049" s="83"/>
      <c r="P1049" s="84"/>
      <c r="Q1049" s="217"/>
      <c r="R1049" s="85">
        <f t="shared" ref="R1049" si="2198">IF(COUNTA(Y1048:DP1051)=0,0,MIN(Y1049:DP1049))</f>
        <v>0.42</v>
      </c>
      <c r="S1049" s="86">
        <f t="shared" ref="S1049" si="2199">IF(COUNTA(Y1048:DP1051)=0,0,HLOOKUP(S1048,Y1048:DP1051,2,FALSE))</f>
        <v>0.42</v>
      </c>
      <c r="T1049" s="87">
        <f t="shared" ref="T1049" si="2200">IF(COUNTA(Y1048:DP1051)=0,0,AVERAGE(Y1049:DP1049))</f>
        <v>0.42</v>
      </c>
      <c r="U1049" s="88">
        <f t="shared" ref="U1049" si="2201">IF(COUNTA(Y1048:DP1051)=0,0,_xlfn.MINIFS(Y1049:DP1049,Y1051:DP1051,U1051))</f>
        <v>0</v>
      </c>
      <c r="V1049" s="89">
        <f t="array" ref="V1049">IF(COUNTA(Y1048:DP1051)=0,0,IF(ISERROR(HLOOKUP(V1051,Y1051:DP1051,1,FALSE)),0,INDEX(Y1049:DP1049,MATCH(V1048&amp;V1051,Y1048:DP1048&amp;Y1051:DP1051,0))))</f>
        <v>0</v>
      </c>
      <c r="W1049" s="90">
        <f t="array" ref="W1049">IF(COUNTA(Y1048:DP1051)=0,0,IF(ISERROR(HLOOKUP(W1051,Y1051:DP1051,1,FALSE)),0,AVERAGEIF(Y1051:DP1051,$W1051,Y1049:DP1049)))</f>
        <v>0</v>
      </c>
      <c r="X1049" s="107"/>
      <c r="Y1049" s="142">
        <v>0.42</v>
      </c>
    </row>
    <row r="1050" spans="2:25" thickBot="1">
      <c r="B1050" s="83"/>
      <c r="C1050" s="84"/>
      <c r="D1050" s="83"/>
      <c r="E1050" s="83"/>
      <c r="F1050" s="83"/>
      <c r="G1050" s="83"/>
      <c r="H1050" s="83"/>
      <c r="I1050" s="83"/>
      <c r="J1050" s="83"/>
      <c r="K1050" s="83"/>
      <c r="L1050" s="83"/>
      <c r="M1050" s="83"/>
      <c r="N1050" s="83"/>
      <c r="O1050" s="83"/>
      <c r="P1050" s="84"/>
      <c r="Q1050" s="217"/>
      <c r="R1050" s="91">
        <f t="shared" ref="R1050" si="2202">IF(COUNTA(Y1048:DP1051)=0,0,HLOOKUP(R1049,Y1049:DP1051,2,FALSE))</f>
        <v>1</v>
      </c>
      <c r="S1050" s="92">
        <f t="shared" ref="S1050" si="2203">IF(COUNTA(Y1048:DP1051)=0,0,HLOOKUP(S1048,Y1048:DP1051,3,FALSE))</f>
        <v>1</v>
      </c>
      <c r="T1050" s="93"/>
      <c r="U1050" s="94">
        <f t="array" ref="U1050">IF(COUNTA(Y1048:DP1051)=0,0,IF(ISERROR(HLOOKUP(U1051,Y1051:DP1051,1,FALSE)),0,INDEX(Y1050:DP1050,MATCH(U1049&amp;U1051,Y1049:DP1049&amp;Y1051:DP1051,0))))</f>
        <v>0</v>
      </c>
      <c r="V1050" s="94">
        <f t="array" ref="V1050">IF(COUNTA(Y1048:DP1051)=0,0,IF(ISERROR(HLOOKUP(V1051,Y1051:DP1051,1,FALSE)),0,INDEX(Y1050:DP1050,MATCH(V1049&amp;V1051,Y1049:DP1049&amp;Y1051:DP1051,0))))</f>
        <v>0</v>
      </c>
      <c r="W1050" s="95"/>
      <c r="X1050" s="108"/>
      <c r="Y1050" s="143">
        <v>1</v>
      </c>
    </row>
    <row r="1051" spans="2:25" ht="13.9" thickBot="1">
      <c r="B1051" s="96"/>
      <c r="C1051" s="97"/>
      <c r="D1051" s="96"/>
      <c r="E1051" s="96"/>
      <c r="F1051" s="96"/>
      <c r="G1051" s="96"/>
      <c r="H1051" s="96"/>
      <c r="I1051" s="96"/>
      <c r="J1051" s="96"/>
      <c r="K1051" s="96"/>
      <c r="L1051" s="96"/>
      <c r="M1051" s="96"/>
      <c r="N1051" s="96"/>
      <c r="O1051" s="96"/>
      <c r="P1051" s="97"/>
      <c r="Q1051" s="218"/>
      <c r="R1051" s="98" t="str">
        <f t="shared" ref="R1051" si="2204">IF(COUNTA(Y1048:DP1051)=0,"none",HLOOKUP(R1049,Y1049:DP1051,3,FALSE))</f>
        <v>SAP</v>
      </c>
      <c r="S1051" s="99" t="str">
        <f t="shared" ref="S1051" si="2205">IF(COUNTA(Y1048:DP1051)=0,"none",HLOOKUP(S1048,Y1048:DP1051,4,FALSE))</f>
        <v>SAP</v>
      </c>
      <c r="T1051" s="100"/>
      <c r="U1051" s="100">
        <f t="array" ref="U1051">IF(COUNTA(Y1048:DP1051)=0,"none",IF($U$2="WAHR",$W$3,Abfrage!$F$4))</f>
        <v>0</v>
      </c>
      <c r="V1051" s="100">
        <f t="array" ref="V1051">IF(COUNTA(Y1048:DP1051)=0,"none",IF($U$2="WAHR",$W$3,Abfrage!$F$4))</f>
        <v>0</v>
      </c>
      <c r="W1051" s="100">
        <f t="array" ref="W1051">IF(COUNTA(Y1048:DP1051)=0,"none",IF($U$2="WAHR",$W$3,Abfrage!$F$4))</f>
        <v>0</v>
      </c>
      <c r="X1051" s="109"/>
      <c r="Y1051" s="144" t="s">
        <v>47</v>
      </c>
    </row>
    <row r="1052" spans="2:25" thickBot="1">
      <c r="B1052" s="75" t="s">
        <v>785</v>
      </c>
      <c r="C1052" s="76">
        <v>1000027365</v>
      </c>
      <c r="D1052" s="75" t="s">
        <v>95</v>
      </c>
      <c r="E1052" s="75" t="s">
        <v>148</v>
      </c>
      <c r="F1052" s="75" t="s">
        <v>96</v>
      </c>
      <c r="G1052" s="75" t="s">
        <v>96</v>
      </c>
      <c r="H1052" s="75" t="e">
        <v>#N/A</v>
      </c>
      <c r="I1052" s="75" t="s">
        <v>51</v>
      </c>
      <c r="J1052" s="75" t="s">
        <v>786</v>
      </c>
      <c r="K1052" s="75" t="s">
        <v>325</v>
      </c>
      <c r="L1052" s="75" t="s">
        <v>523</v>
      </c>
      <c r="M1052" s="75" t="s">
        <v>313</v>
      </c>
      <c r="N1052" s="75" t="s">
        <v>327</v>
      </c>
      <c r="O1052" s="75" t="s">
        <v>306</v>
      </c>
      <c r="P1052" s="76" t="s">
        <v>306</v>
      </c>
      <c r="Q1052" s="216"/>
      <c r="R1052" s="77" t="str">
        <f t="shared" ref="R1052" si="2206">IF(COUNTA(Y1052:DP1055)=0,"01.01.1900",INDEX(Y1052:DP1052,MATCH(R1053,Y1053:DP1053,0)))</f>
        <v>01.01.1900</v>
      </c>
      <c r="S1052" s="78" t="str">
        <f t="shared" ref="S1052" si="2207">IF(COUNTA(Y1052:DP1055)=0,"01.01.1900",MAX(Y1052:DP1052))</f>
        <v>01.01.1900</v>
      </c>
      <c r="T1052" s="79"/>
      <c r="U1052" s="80" t="str">
        <f t="array" ref="U1052">IF(COUNTA(Y1052:DP1055)=0,"01.01.1900",IF(ISERROR(HLOOKUP(U1055,Y1055:DP1055,1,FALSE)),"01.01.1900",INDEX(Y1052:DP1052,MATCH(U1053&amp;U1055,Y1053:DP1053&amp;Y1055:DP1055,0))))</f>
        <v>01.01.1900</v>
      </c>
      <c r="V1052" s="81" t="str">
        <f t="shared" ref="V1052" si="2208">IF(COUNTA(Y1052:DP1055)=0,"01.01.1900",_xlfn.MAXIFS(Y1052:DP1052,Y1055:DP1055,V1055))</f>
        <v>01.01.1900</v>
      </c>
      <c r="W1052" s="82"/>
      <c r="X1052" s="106"/>
    </row>
    <row r="1053" spans="2:25" thickBot="1">
      <c r="B1053" s="83"/>
      <c r="C1053" s="84"/>
      <c r="D1053" s="83"/>
      <c r="E1053" s="83"/>
      <c r="F1053" s="83"/>
      <c r="G1053" s="83"/>
      <c r="H1053" s="83"/>
      <c r="I1053" s="83"/>
      <c r="J1053" s="83"/>
      <c r="K1053" s="83"/>
      <c r="L1053" s="83"/>
      <c r="M1053" s="83"/>
      <c r="N1053" s="83"/>
      <c r="O1053" s="83"/>
      <c r="P1053" s="84"/>
      <c r="Q1053" s="217"/>
      <c r="R1053" s="85">
        <f t="shared" ref="R1053" si="2209">IF(COUNTA(Y1052:DP1055)=0,0,MIN(Y1053:DP1053))</f>
        <v>0</v>
      </c>
      <c r="S1053" s="86">
        <f t="shared" ref="S1053" si="2210">IF(COUNTA(Y1052:DP1055)=0,0,HLOOKUP(S1052,Y1052:DP1055,2,FALSE))</f>
        <v>0</v>
      </c>
      <c r="T1053" s="87">
        <f t="shared" ref="T1053" si="2211">IF(COUNTA(Y1052:DP1055)=0,0,AVERAGE(Y1053:DP1053))</f>
        <v>0</v>
      </c>
      <c r="U1053" s="88">
        <f t="shared" ref="U1053" si="2212">IF(COUNTA(Y1052:DP1055)=0,0,_xlfn.MINIFS(Y1053:DP1053,Y1055:DP1055,U1055))</f>
        <v>0</v>
      </c>
      <c r="V1053" s="89">
        <f t="array" ref="V1053">IF(COUNTA(Y1052:DP1055)=0,0,IF(ISERROR(HLOOKUP(V1055,Y1055:DP1055,1,FALSE)),0,INDEX(Y1053:DP1053,MATCH(V1052&amp;V1055,Y1052:DP1052&amp;Y1055:DP1055,0))))</f>
        <v>0</v>
      </c>
      <c r="W1053" s="90">
        <f t="array" ref="W1053">IF(COUNTA(Y1052:DP1055)=0,0,IF(ISERROR(HLOOKUP(W1055,Y1055:DP1055,1,FALSE)),0,AVERAGEIF(Y1055:DP1055,$W1055,Y1053:DP1053)))</f>
        <v>0</v>
      </c>
      <c r="X1053" s="107"/>
    </row>
    <row r="1054" spans="2:25" thickBot="1">
      <c r="B1054" s="83"/>
      <c r="C1054" s="84"/>
      <c r="D1054" s="83"/>
      <c r="E1054" s="83"/>
      <c r="F1054" s="83"/>
      <c r="G1054" s="83"/>
      <c r="H1054" s="83"/>
      <c r="I1054" s="83"/>
      <c r="J1054" s="83"/>
      <c r="K1054" s="83"/>
      <c r="L1054" s="83"/>
      <c r="M1054" s="83"/>
      <c r="N1054" s="83"/>
      <c r="O1054" s="83"/>
      <c r="P1054" s="84"/>
      <c r="Q1054" s="217"/>
      <c r="R1054" s="91">
        <f t="shared" ref="R1054" si="2213">IF(COUNTA(Y1052:DP1055)=0,0,HLOOKUP(R1053,Y1053:DP1055,2,FALSE))</f>
        <v>0</v>
      </c>
      <c r="S1054" s="92">
        <f t="shared" ref="S1054" si="2214">IF(COUNTA(Y1052:DP1055)=0,0,HLOOKUP(S1052,Y1052:DP1055,3,FALSE))</f>
        <v>0</v>
      </c>
      <c r="T1054" s="93"/>
      <c r="U1054" s="94">
        <f t="array" ref="U1054">IF(COUNTA(Y1052:DP1055)=0,0,IF(ISERROR(HLOOKUP(U1055,Y1055:DP1055,1,FALSE)),0,INDEX(Y1054:DP1054,MATCH(U1053&amp;U1055,Y1053:DP1053&amp;Y1055:DP1055,0))))</f>
        <v>0</v>
      </c>
      <c r="V1054" s="94">
        <f t="array" ref="V1054">IF(COUNTA(Y1052:DP1055)=0,0,IF(ISERROR(HLOOKUP(V1055,Y1055:DP1055,1,FALSE)),0,INDEX(Y1054:DP1054,MATCH(V1053&amp;V1055,Y1053:DP1053&amp;Y1055:DP1055,0))))</f>
        <v>0</v>
      </c>
      <c r="W1054" s="95"/>
      <c r="X1054" s="108"/>
    </row>
    <row r="1055" spans="2:25" ht="13.9" thickBot="1">
      <c r="B1055" s="96"/>
      <c r="C1055" s="97"/>
      <c r="D1055" s="96"/>
      <c r="E1055" s="96"/>
      <c r="F1055" s="96"/>
      <c r="G1055" s="96"/>
      <c r="H1055" s="96"/>
      <c r="I1055" s="96"/>
      <c r="J1055" s="96"/>
      <c r="K1055" s="96"/>
      <c r="L1055" s="96"/>
      <c r="M1055" s="96"/>
      <c r="N1055" s="96"/>
      <c r="O1055" s="96"/>
      <c r="P1055" s="97"/>
      <c r="Q1055" s="218"/>
      <c r="R1055" s="98" t="str">
        <f t="shared" ref="R1055" si="2215">IF(COUNTA(Y1052:DP1055)=0,"none",HLOOKUP(R1053,Y1053:DP1055,3,FALSE))</f>
        <v>none</v>
      </c>
      <c r="S1055" s="99" t="str">
        <f t="shared" ref="S1055" si="2216">IF(COUNTA(Y1052:DP1055)=0,"none",HLOOKUP(S1052,Y1052:DP1055,4,FALSE))</f>
        <v>none</v>
      </c>
      <c r="T1055" s="100"/>
      <c r="U1055" s="100" t="str">
        <f t="array" ref="U1055">IF(COUNTA(Y1052:DP1055)=0,"none",IF($U$2="WAHR",$W$3,Abfrage!$F$4))</f>
        <v>none</v>
      </c>
      <c r="V1055" s="100" t="str">
        <f t="array" ref="V1055">IF(COUNTA(Y1052:DP1055)=0,"none",IF($U$2="WAHR",$W$3,Abfrage!$F$4))</f>
        <v>none</v>
      </c>
      <c r="W1055" s="100" t="str">
        <f t="array" ref="W1055">IF(COUNTA(Y1052:DP1055)=0,"none",IF($U$2="WAHR",$W$3,Abfrage!$F$4))</f>
        <v>none</v>
      </c>
      <c r="X1055" s="109"/>
    </row>
    <row r="1056" spans="2:25" thickBot="1">
      <c r="B1056" s="75" t="s">
        <v>787</v>
      </c>
      <c r="C1056" s="76">
        <v>1000027379</v>
      </c>
      <c r="D1056" s="75" t="s">
        <v>95</v>
      </c>
      <c r="E1056" s="75" t="s">
        <v>148</v>
      </c>
      <c r="F1056" s="75" t="s">
        <v>175</v>
      </c>
      <c r="G1056" s="75" t="s">
        <v>175</v>
      </c>
      <c r="H1056" s="75" t="e">
        <v>#N/A</v>
      </c>
      <c r="I1056" s="75" t="s">
        <v>51</v>
      </c>
      <c r="J1056" s="75" t="s">
        <v>788</v>
      </c>
      <c r="K1056" s="75" t="s">
        <v>523</v>
      </c>
      <c r="L1056" s="75" t="s">
        <v>789</v>
      </c>
      <c r="M1056" s="75" t="s">
        <v>307</v>
      </c>
      <c r="N1056" s="75" t="s">
        <v>327</v>
      </c>
      <c r="O1056" s="75" t="s">
        <v>306</v>
      </c>
      <c r="P1056" s="76" t="s">
        <v>306</v>
      </c>
      <c r="Q1056" s="216"/>
      <c r="R1056" s="77" t="str">
        <f t="shared" ref="R1056" si="2217">IF(COUNTA(Y1056:DP1059)=0,"01.01.1900",INDEX(Y1056:DP1056,MATCH(R1057,Y1057:DP1057,0)))</f>
        <v>01.01.1900</v>
      </c>
      <c r="S1056" s="78" t="str">
        <f t="shared" ref="S1056" si="2218">IF(COUNTA(Y1056:DP1059)=0,"01.01.1900",MAX(Y1056:DP1056))</f>
        <v>01.01.1900</v>
      </c>
      <c r="T1056" s="79"/>
      <c r="U1056" s="80" t="str">
        <f t="array" ref="U1056">IF(COUNTA(Y1056:DP1059)=0,"01.01.1900",IF(ISERROR(HLOOKUP(U1059,Y1059:DP1059,1,FALSE)),"01.01.1900",INDEX(Y1056:DP1056,MATCH(U1057&amp;U1059,Y1057:DP1057&amp;Y1059:DP1059,0))))</f>
        <v>01.01.1900</v>
      </c>
      <c r="V1056" s="81" t="str">
        <f t="shared" ref="V1056" si="2219">IF(COUNTA(Y1056:DP1059)=0,"01.01.1900",_xlfn.MAXIFS(Y1056:DP1056,Y1059:DP1059,V1059))</f>
        <v>01.01.1900</v>
      </c>
      <c r="W1056" s="82"/>
      <c r="X1056" s="106"/>
    </row>
    <row r="1057" spans="2:28" thickBot="1">
      <c r="B1057" s="83"/>
      <c r="C1057" s="84"/>
      <c r="D1057" s="83"/>
      <c r="E1057" s="83"/>
      <c r="F1057" s="83"/>
      <c r="G1057" s="83"/>
      <c r="H1057" s="83"/>
      <c r="I1057" s="83"/>
      <c r="J1057" s="83"/>
      <c r="K1057" s="83"/>
      <c r="L1057" s="83"/>
      <c r="M1057" s="83"/>
      <c r="N1057" s="83"/>
      <c r="O1057" s="83"/>
      <c r="P1057" s="84"/>
      <c r="Q1057" s="217"/>
      <c r="R1057" s="85">
        <f t="shared" ref="R1057" si="2220">IF(COUNTA(Y1056:DP1059)=0,0,MIN(Y1057:DP1057))</f>
        <v>0</v>
      </c>
      <c r="S1057" s="86">
        <f t="shared" ref="S1057" si="2221">IF(COUNTA(Y1056:DP1059)=0,0,HLOOKUP(S1056,Y1056:DP1059,2,FALSE))</f>
        <v>0</v>
      </c>
      <c r="T1057" s="87">
        <f t="shared" ref="T1057" si="2222">IF(COUNTA(Y1056:DP1059)=0,0,AVERAGE(Y1057:DP1057))</f>
        <v>0</v>
      </c>
      <c r="U1057" s="88">
        <f t="shared" ref="U1057" si="2223">IF(COUNTA(Y1056:DP1059)=0,0,_xlfn.MINIFS(Y1057:DP1057,Y1059:DP1059,U1059))</f>
        <v>0</v>
      </c>
      <c r="V1057" s="89">
        <f t="array" ref="V1057">IF(COUNTA(Y1056:DP1059)=0,0,IF(ISERROR(HLOOKUP(V1059,Y1059:DP1059,1,FALSE)),0,INDEX(Y1057:DP1057,MATCH(V1056&amp;V1059,Y1056:DP1056&amp;Y1059:DP1059,0))))</f>
        <v>0</v>
      </c>
      <c r="W1057" s="90">
        <f t="array" ref="W1057">IF(COUNTA(Y1056:DP1059)=0,0,IF(ISERROR(HLOOKUP(W1059,Y1059:DP1059,1,FALSE)),0,AVERAGEIF(Y1059:DP1059,$W1059,Y1057:DP1057)))</f>
        <v>0</v>
      </c>
      <c r="X1057" s="107"/>
    </row>
    <row r="1058" spans="2:28" thickBot="1">
      <c r="B1058" s="83"/>
      <c r="C1058" s="84"/>
      <c r="D1058" s="83"/>
      <c r="E1058" s="83"/>
      <c r="F1058" s="83"/>
      <c r="G1058" s="83"/>
      <c r="H1058" s="83"/>
      <c r="I1058" s="83"/>
      <c r="J1058" s="83"/>
      <c r="K1058" s="83"/>
      <c r="L1058" s="83"/>
      <c r="M1058" s="83"/>
      <c r="N1058" s="83"/>
      <c r="O1058" s="83"/>
      <c r="P1058" s="84"/>
      <c r="Q1058" s="217"/>
      <c r="R1058" s="91">
        <f t="shared" ref="R1058" si="2224">IF(COUNTA(Y1056:DP1059)=0,0,HLOOKUP(R1057,Y1057:DP1059,2,FALSE))</f>
        <v>0</v>
      </c>
      <c r="S1058" s="92">
        <f t="shared" ref="S1058" si="2225">IF(COUNTA(Y1056:DP1059)=0,0,HLOOKUP(S1056,Y1056:DP1059,3,FALSE))</f>
        <v>0</v>
      </c>
      <c r="T1058" s="93"/>
      <c r="U1058" s="94">
        <f t="array" ref="U1058">IF(COUNTA(Y1056:DP1059)=0,0,IF(ISERROR(HLOOKUP(U1059,Y1059:DP1059,1,FALSE)),0,INDEX(Y1058:DP1058,MATCH(U1057&amp;U1059,Y1057:DP1057&amp;Y1059:DP1059,0))))</f>
        <v>0</v>
      </c>
      <c r="V1058" s="94">
        <f t="array" ref="V1058">IF(COUNTA(Y1056:DP1059)=0,0,IF(ISERROR(HLOOKUP(V1059,Y1059:DP1059,1,FALSE)),0,INDEX(Y1058:DP1058,MATCH(V1057&amp;V1059,Y1057:DP1057&amp;Y1059:DP1059,0))))</f>
        <v>0</v>
      </c>
      <c r="W1058" s="95"/>
      <c r="X1058" s="108"/>
    </row>
    <row r="1059" spans="2:28" ht="13.9" thickBot="1">
      <c r="B1059" s="96"/>
      <c r="C1059" s="97"/>
      <c r="D1059" s="96"/>
      <c r="E1059" s="96"/>
      <c r="F1059" s="96"/>
      <c r="G1059" s="96"/>
      <c r="H1059" s="96"/>
      <c r="I1059" s="96"/>
      <c r="J1059" s="96"/>
      <c r="K1059" s="96"/>
      <c r="L1059" s="96"/>
      <c r="M1059" s="96"/>
      <c r="N1059" s="96"/>
      <c r="O1059" s="96"/>
      <c r="P1059" s="97"/>
      <c r="Q1059" s="218"/>
      <c r="R1059" s="98" t="str">
        <f t="shared" ref="R1059" si="2226">IF(COUNTA(Y1056:DP1059)=0,"none",HLOOKUP(R1057,Y1057:DP1059,3,FALSE))</f>
        <v>none</v>
      </c>
      <c r="S1059" s="99" t="str">
        <f t="shared" ref="S1059" si="2227">IF(COUNTA(Y1056:DP1059)=0,"none",HLOOKUP(S1056,Y1056:DP1059,4,FALSE))</f>
        <v>none</v>
      </c>
      <c r="T1059" s="100"/>
      <c r="U1059" s="100" t="str">
        <f t="array" ref="U1059">IF(COUNTA(Y1056:DP1059)=0,"none",IF($U$2="WAHR",$W$3,Abfrage!$F$4))</f>
        <v>none</v>
      </c>
      <c r="V1059" s="100" t="str">
        <f t="array" ref="V1059">IF(COUNTA(Y1056:DP1059)=0,"none",IF($U$2="WAHR",$W$3,Abfrage!$F$4))</f>
        <v>none</v>
      </c>
      <c r="W1059" s="100" t="str">
        <f t="array" ref="W1059">IF(COUNTA(Y1056:DP1059)=0,"none",IF($U$2="WAHR",$W$3,Abfrage!$F$4))</f>
        <v>none</v>
      </c>
      <c r="X1059" s="109"/>
    </row>
    <row r="1060" spans="2:28" thickBot="1">
      <c r="B1060" s="75" t="s">
        <v>790</v>
      </c>
      <c r="C1060" s="76">
        <v>1000027384</v>
      </c>
      <c r="D1060" s="75" t="s">
        <v>95</v>
      </c>
      <c r="E1060" s="75" t="s">
        <v>148</v>
      </c>
      <c r="F1060" s="75" t="s">
        <v>96</v>
      </c>
      <c r="G1060" s="75" t="s">
        <v>96</v>
      </c>
      <c r="H1060" s="75" t="s">
        <v>791</v>
      </c>
      <c r="I1060" s="75" t="s">
        <v>319</v>
      </c>
      <c r="J1060" s="75" t="s">
        <v>792</v>
      </c>
      <c r="K1060" s="75" t="s">
        <v>327</v>
      </c>
      <c r="L1060" s="75" t="s">
        <v>326</v>
      </c>
      <c r="M1060" s="75" t="s">
        <v>307</v>
      </c>
      <c r="N1060" s="75" t="s">
        <v>327</v>
      </c>
      <c r="O1060" s="75" t="s">
        <v>375</v>
      </c>
      <c r="P1060" s="76" t="s">
        <v>306</v>
      </c>
      <c r="Q1060" s="216"/>
      <c r="R1060" s="77">
        <f t="shared" ref="R1060" si="2228">IF(COUNTA(Y1060:DP1063)=0,"01.01.1900",INDEX(Y1060:DP1060,MATCH(R1061,Y1061:DP1061,0)))</f>
        <v>44714</v>
      </c>
      <c r="S1060" s="78">
        <f t="shared" ref="S1060" si="2229">IF(COUNTA(Y1060:DP1063)=0,"01.01.1900",MAX(Y1060:DP1060))</f>
        <v>44714</v>
      </c>
      <c r="T1060" s="79"/>
      <c r="U1060" s="80" t="str">
        <f t="array" ref="U1060">IF(COUNTA(Y1060:DP1063)=0,"01.01.1900",IF(ISERROR(HLOOKUP(U1063,Y1063:DP1063,1,FALSE)),"01.01.1900",INDEX(Y1060:DP1060,MATCH(U1061&amp;U1063,Y1061:DP1061&amp;Y1063:DP1063,0))))</f>
        <v>01.01.1900</v>
      </c>
      <c r="V1060" s="81">
        <f t="shared" ref="V1060" si="2230">IF(COUNTA(Y1060:DP1063)=0,"01.01.1900",_xlfn.MAXIFS(Y1060:DP1060,Y1063:DP1063,V1063))</f>
        <v>0</v>
      </c>
      <c r="W1060" s="82"/>
      <c r="X1060" s="106"/>
      <c r="Y1060" s="141">
        <v>44714</v>
      </c>
      <c r="Z1060" s="141">
        <v>44714</v>
      </c>
    </row>
    <row r="1061" spans="2:28" thickBot="1">
      <c r="B1061" s="83"/>
      <c r="C1061" s="84"/>
      <c r="D1061" s="83"/>
      <c r="E1061" s="83"/>
      <c r="F1061" s="83"/>
      <c r="G1061" s="83"/>
      <c r="H1061" s="83"/>
      <c r="I1061" s="83"/>
      <c r="J1061" s="83"/>
      <c r="K1061" s="83"/>
      <c r="L1061" s="83"/>
      <c r="M1061" s="83"/>
      <c r="N1061" s="83"/>
      <c r="O1061" s="83"/>
      <c r="P1061" s="84"/>
      <c r="Q1061" s="217"/>
      <c r="R1061" s="85">
        <f t="shared" ref="R1061" si="2231">IF(COUNTA(Y1060:DP1063)=0,0,MIN(Y1061:DP1061))</f>
        <v>7.8700000000000006E-2</v>
      </c>
      <c r="S1061" s="86">
        <f t="shared" ref="S1061" si="2232">IF(COUNTA(Y1060:DP1063)=0,0,HLOOKUP(S1060,Y1060:DP1063,2,FALSE))</f>
        <v>7.8700000000000006E-2</v>
      </c>
      <c r="T1061" s="87">
        <f t="shared" ref="T1061" si="2233">IF(COUNTA(Y1060:DP1063)=0,0,AVERAGE(Y1061:DP1061))</f>
        <v>7.8700000000000006E-2</v>
      </c>
      <c r="U1061" s="88">
        <f t="shared" ref="U1061" si="2234">IF(COUNTA(Y1060:DP1063)=0,0,_xlfn.MINIFS(Y1061:DP1061,Y1063:DP1063,U1063))</f>
        <v>0</v>
      </c>
      <c r="V1061" s="89">
        <f t="array" ref="V1061">IF(COUNTA(Y1060:DP1063)=0,0,IF(ISERROR(HLOOKUP(V1063,Y1063:DP1063,1,FALSE)),0,INDEX(Y1061:DP1061,MATCH(V1060&amp;V1063,Y1060:DP1060&amp;Y1063:DP1063,0))))</f>
        <v>0</v>
      </c>
      <c r="W1061" s="90">
        <f t="array" ref="W1061">IF(COUNTA(Y1060:DP1063)=0,0,IF(ISERROR(HLOOKUP(W1063,Y1063:DP1063,1,FALSE)),0,AVERAGEIF(Y1063:DP1063,$W1063,Y1061:DP1061)))</f>
        <v>0</v>
      </c>
      <c r="X1061" s="107"/>
      <c r="Y1061" s="142">
        <v>7.8700000000000006E-2</v>
      </c>
      <c r="Z1061" s="142">
        <v>7.8700000000000006E-2</v>
      </c>
    </row>
    <row r="1062" spans="2:28" thickBot="1">
      <c r="B1062" s="83"/>
      <c r="C1062" s="84"/>
      <c r="D1062" s="83"/>
      <c r="E1062" s="83"/>
      <c r="F1062" s="83"/>
      <c r="G1062" s="83"/>
      <c r="H1062" s="83"/>
      <c r="I1062" s="83"/>
      <c r="J1062" s="83"/>
      <c r="K1062" s="83"/>
      <c r="L1062" s="83"/>
      <c r="M1062" s="83"/>
      <c r="N1062" s="83"/>
      <c r="O1062" s="83"/>
      <c r="P1062" s="84"/>
      <c r="Q1062" s="217"/>
      <c r="R1062" s="91" t="str">
        <f t="shared" ref="R1062" si="2235">IF(COUNTA(Y1060:DP1063)=0,0,HLOOKUP(R1061,Y1061:DP1063,2,FALSE))</f>
        <v>nn</v>
      </c>
      <c r="S1062" s="92" t="str">
        <f t="shared" ref="S1062" si="2236">IF(COUNTA(Y1060:DP1063)=0,0,HLOOKUP(S1060,Y1060:DP1063,3,FALSE))</f>
        <v>nn</v>
      </c>
      <c r="T1062" s="93"/>
      <c r="U1062" s="94">
        <f t="array" ref="U1062">IF(COUNTA(Y1060:DP1063)=0,0,IF(ISERROR(HLOOKUP(U1063,Y1063:DP1063,1,FALSE)),0,INDEX(Y1062:DP1062,MATCH(U1061&amp;U1063,Y1061:DP1061&amp;Y1063:DP1063,0))))</f>
        <v>0</v>
      </c>
      <c r="V1062" s="94">
        <f t="array" ref="V1062">IF(COUNTA(Y1060:DP1063)=0,0,IF(ISERROR(HLOOKUP(V1063,Y1063:DP1063,1,FALSE)),0,INDEX(Y1062:DP1062,MATCH(V1061&amp;V1063,Y1061:DP1061&amp;Y1063:DP1063,0))))</f>
        <v>0</v>
      </c>
      <c r="W1062" s="95"/>
      <c r="X1062" s="108"/>
      <c r="Y1062" s="143" t="s">
        <v>345</v>
      </c>
      <c r="Z1062" s="143">
        <v>0</v>
      </c>
    </row>
    <row r="1063" spans="2:28" ht="13.9" thickBot="1">
      <c r="B1063" s="96"/>
      <c r="C1063" s="97"/>
      <c r="D1063" s="96"/>
      <c r="E1063" s="96"/>
      <c r="F1063" s="96"/>
      <c r="G1063" s="96"/>
      <c r="H1063" s="96"/>
      <c r="I1063" s="96"/>
      <c r="J1063" s="96"/>
      <c r="K1063" s="96"/>
      <c r="L1063" s="96"/>
      <c r="M1063" s="96"/>
      <c r="N1063" s="96"/>
      <c r="O1063" s="96"/>
      <c r="P1063" s="97"/>
      <c r="Q1063" s="218"/>
      <c r="R1063" s="98" t="str">
        <f t="shared" ref="R1063" si="2237">IF(COUNTA(Y1060:DP1063)=0,"none",HLOOKUP(R1061,Y1061:DP1063,3,FALSE))</f>
        <v>SAP</v>
      </c>
      <c r="S1063" s="99" t="str">
        <f t="shared" ref="S1063" si="2238">IF(COUNTA(Y1060:DP1063)=0,"none",HLOOKUP(S1060,Y1060:DP1063,4,FALSE))</f>
        <v>SAP</v>
      </c>
      <c r="T1063" s="100"/>
      <c r="U1063" s="100">
        <f t="array" ref="U1063">IF(COUNTA(Y1060:DP1063)=0,"none",IF($U$2="WAHR",$W$3,Abfrage!$F$4))</f>
        <v>0</v>
      </c>
      <c r="V1063" s="100">
        <f t="array" ref="V1063">IF(COUNTA(Y1060:DP1063)=0,"none",IF($U$2="WAHR",$W$3,Abfrage!$F$4))</f>
        <v>0</v>
      </c>
      <c r="W1063" s="100">
        <f t="array" ref="W1063">IF(COUNTA(Y1060:DP1063)=0,"none",IF($U$2="WAHR",$W$3,Abfrage!$F$4))</f>
        <v>0</v>
      </c>
      <c r="X1063" s="109"/>
      <c r="Y1063" s="144" t="s">
        <v>47</v>
      </c>
      <c r="Z1063" s="144" t="s">
        <v>47</v>
      </c>
    </row>
    <row r="1064" spans="2:28" thickBot="1">
      <c r="B1064" s="75" t="s">
        <v>793</v>
      </c>
      <c r="C1064" s="76">
        <v>1000027407</v>
      </c>
      <c r="D1064" s="75" t="s">
        <v>95</v>
      </c>
      <c r="E1064" s="75" t="s">
        <v>148</v>
      </c>
      <c r="F1064" s="75" t="s">
        <v>96</v>
      </c>
      <c r="G1064" s="75" t="s">
        <v>96</v>
      </c>
      <c r="H1064" s="75" t="e">
        <v>#N/A</v>
      </c>
      <c r="I1064" s="75" t="s">
        <v>51</v>
      </c>
      <c r="J1064" s="75" t="s">
        <v>794</v>
      </c>
      <c r="K1064" s="75" t="s">
        <v>795</v>
      </c>
      <c r="L1064" s="75" t="s">
        <v>326</v>
      </c>
      <c r="M1064" s="75" t="s">
        <v>313</v>
      </c>
      <c r="N1064" s="75" t="s">
        <v>327</v>
      </c>
      <c r="O1064" s="75" t="s">
        <v>306</v>
      </c>
      <c r="P1064" s="76" t="s">
        <v>306</v>
      </c>
      <c r="Q1064" s="216"/>
      <c r="R1064" s="77" t="str">
        <f t="shared" ref="R1064" si="2239">IF(COUNTA(Y1064:DP1067)=0,"01.01.1900",INDEX(Y1064:DP1064,MATCH(R1065,Y1065:DP1065,0)))</f>
        <v>01.01.1900</v>
      </c>
      <c r="S1064" s="78" t="str">
        <f t="shared" ref="S1064" si="2240">IF(COUNTA(Y1064:DP1067)=0,"01.01.1900",MAX(Y1064:DP1064))</f>
        <v>01.01.1900</v>
      </c>
      <c r="T1064" s="79"/>
      <c r="U1064" s="80" t="str">
        <f t="array" ref="U1064">IF(COUNTA(Y1064:DP1067)=0,"01.01.1900",IF(ISERROR(HLOOKUP(U1067,Y1067:DP1067,1,FALSE)),"01.01.1900",INDEX(Y1064:DP1064,MATCH(U1065&amp;U1067,Y1065:DP1065&amp;Y1067:DP1067,0))))</f>
        <v>01.01.1900</v>
      </c>
      <c r="V1064" s="81" t="str">
        <f t="shared" ref="V1064" si="2241">IF(COUNTA(Y1064:DP1067)=0,"01.01.1900",_xlfn.MAXIFS(Y1064:DP1064,Y1067:DP1067,V1067))</f>
        <v>01.01.1900</v>
      </c>
      <c r="W1064" s="82"/>
      <c r="X1064" s="106"/>
    </row>
    <row r="1065" spans="2:28" thickBot="1">
      <c r="B1065" s="83"/>
      <c r="C1065" s="84"/>
      <c r="D1065" s="83"/>
      <c r="E1065" s="83"/>
      <c r="F1065" s="83"/>
      <c r="G1065" s="83"/>
      <c r="H1065" s="83"/>
      <c r="I1065" s="83"/>
      <c r="J1065" s="83"/>
      <c r="K1065" s="83"/>
      <c r="L1065" s="83"/>
      <c r="M1065" s="83"/>
      <c r="N1065" s="83"/>
      <c r="O1065" s="83"/>
      <c r="P1065" s="84"/>
      <c r="Q1065" s="217"/>
      <c r="R1065" s="85">
        <f t="shared" ref="R1065" si="2242">IF(COUNTA(Y1064:DP1067)=0,0,MIN(Y1065:DP1065))</f>
        <v>0</v>
      </c>
      <c r="S1065" s="86">
        <f t="shared" ref="S1065" si="2243">IF(COUNTA(Y1064:DP1067)=0,0,HLOOKUP(S1064,Y1064:DP1067,2,FALSE))</f>
        <v>0</v>
      </c>
      <c r="T1065" s="87">
        <f t="shared" ref="T1065" si="2244">IF(COUNTA(Y1064:DP1067)=0,0,AVERAGE(Y1065:DP1065))</f>
        <v>0</v>
      </c>
      <c r="U1065" s="88">
        <f t="shared" ref="U1065" si="2245">IF(COUNTA(Y1064:DP1067)=0,0,_xlfn.MINIFS(Y1065:DP1065,Y1067:DP1067,U1067))</f>
        <v>0</v>
      </c>
      <c r="V1065" s="89">
        <f t="array" ref="V1065">IF(COUNTA(Y1064:DP1067)=0,0,IF(ISERROR(HLOOKUP(V1067,Y1067:DP1067,1,FALSE)),0,INDEX(Y1065:DP1065,MATCH(V1064&amp;V1067,Y1064:DP1064&amp;Y1067:DP1067,0))))</f>
        <v>0</v>
      </c>
      <c r="W1065" s="90">
        <f t="array" ref="W1065">IF(COUNTA(Y1064:DP1067)=0,0,IF(ISERROR(HLOOKUP(W1067,Y1067:DP1067,1,FALSE)),0,AVERAGEIF(Y1067:DP1067,$W1067,Y1065:DP1065)))</f>
        <v>0</v>
      </c>
      <c r="X1065" s="107"/>
    </row>
    <row r="1066" spans="2:28" thickBot="1">
      <c r="B1066" s="83"/>
      <c r="C1066" s="84"/>
      <c r="D1066" s="83"/>
      <c r="E1066" s="83"/>
      <c r="F1066" s="83"/>
      <c r="G1066" s="83"/>
      <c r="H1066" s="83"/>
      <c r="I1066" s="83"/>
      <c r="J1066" s="83"/>
      <c r="K1066" s="83"/>
      <c r="L1066" s="83"/>
      <c r="M1066" s="83"/>
      <c r="N1066" s="83"/>
      <c r="O1066" s="83"/>
      <c r="P1066" s="84"/>
      <c r="Q1066" s="217"/>
      <c r="R1066" s="91">
        <f t="shared" ref="R1066" si="2246">IF(COUNTA(Y1064:DP1067)=0,0,HLOOKUP(R1065,Y1065:DP1067,2,FALSE))</f>
        <v>0</v>
      </c>
      <c r="S1066" s="92">
        <f t="shared" ref="S1066" si="2247">IF(COUNTA(Y1064:DP1067)=0,0,HLOOKUP(S1064,Y1064:DP1067,3,FALSE))</f>
        <v>0</v>
      </c>
      <c r="T1066" s="93"/>
      <c r="U1066" s="94">
        <f t="array" ref="U1066">IF(COUNTA(Y1064:DP1067)=0,0,IF(ISERROR(HLOOKUP(U1067,Y1067:DP1067,1,FALSE)),0,INDEX(Y1066:DP1066,MATCH(U1065&amp;U1067,Y1065:DP1065&amp;Y1067:DP1067,0))))</f>
        <v>0</v>
      </c>
      <c r="V1066" s="94">
        <f t="array" ref="V1066">IF(COUNTA(Y1064:DP1067)=0,0,IF(ISERROR(HLOOKUP(V1067,Y1067:DP1067,1,FALSE)),0,INDEX(Y1066:DP1066,MATCH(V1065&amp;V1067,Y1065:DP1065&amp;Y1067:DP1067,0))))</f>
        <v>0</v>
      </c>
      <c r="W1066" s="95"/>
      <c r="X1066" s="108"/>
    </row>
    <row r="1067" spans="2:28" ht="13.9" thickBot="1">
      <c r="B1067" s="96"/>
      <c r="C1067" s="97"/>
      <c r="D1067" s="96"/>
      <c r="E1067" s="96"/>
      <c r="F1067" s="96"/>
      <c r="G1067" s="96"/>
      <c r="H1067" s="96"/>
      <c r="I1067" s="96"/>
      <c r="J1067" s="96"/>
      <c r="K1067" s="96"/>
      <c r="L1067" s="96"/>
      <c r="M1067" s="96"/>
      <c r="N1067" s="96"/>
      <c r="O1067" s="96"/>
      <c r="P1067" s="97"/>
      <c r="Q1067" s="218"/>
      <c r="R1067" s="98" t="str">
        <f t="shared" ref="R1067" si="2248">IF(COUNTA(Y1064:DP1067)=0,"none",HLOOKUP(R1065,Y1065:DP1067,3,FALSE))</f>
        <v>none</v>
      </c>
      <c r="S1067" s="99" t="str">
        <f t="shared" ref="S1067" si="2249">IF(COUNTA(Y1064:DP1067)=0,"none",HLOOKUP(S1064,Y1064:DP1067,4,FALSE))</f>
        <v>none</v>
      </c>
      <c r="T1067" s="100"/>
      <c r="U1067" s="100" t="str">
        <f t="array" ref="U1067">IF(COUNTA(Y1064:DP1067)=0,"none",IF($U$2="WAHR",$W$3,Abfrage!$F$4))</f>
        <v>none</v>
      </c>
      <c r="V1067" s="100" t="str">
        <f t="array" ref="V1067">IF(COUNTA(Y1064:DP1067)=0,"none",IF($U$2="WAHR",$W$3,Abfrage!$F$4))</f>
        <v>none</v>
      </c>
      <c r="W1067" s="100" t="str">
        <f t="array" ref="W1067">IF(COUNTA(Y1064:DP1067)=0,"none",IF($U$2="WAHR",$W$3,Abfrage!$F$4))</f>
        <v>none</v>
      </c>
      <c r="X1067" s="109"/>
    </row>
    <row r="1068" spans="2:28" thickBot="1">
      <c r="B1068" s="75" t="s">
        <v>796</v>
      </c>
      <c r="C1068" s="76">
        <v>1000027410</v>
      </c>
      <c r="D1068" s="75" t="s">
        <v>95</v>
      </c>
      <c r="E1068" s="75" t="s">
        <v>96</v>
      </c>
      <c r="F1068" s="75" t="s">
        <v>426</v>
      </c>
      <c r="G1068" s="75" t="s">
        <v>426</v>
      </c>
      <c r="H1068" s="75" t="s">
        <v>44</v>
      </c>
      <c r="I1068" s="75" t="s">
        <v>51</v>
      </c>
      <c r="J1068" s="75" t="s">
        <v>797</v>
      </c>
      <c r="K1068" s="75" t="s">
        <v>306</v>
      </c>
      <c r="L1068" s="75" t="s">
        <v>306</v>
      </c>
      <c r="M1068" s="75" t="s">
        <v>313</v>
      </c>
      <c r="N1068" s="75" t="s">
        <v>352</v>
      </c>
      <c r="O1068" s="75" t="s">
        <v>309</v>
      </c>
      <c r="P1068" s="76" t="s">
        <v>306</v>
      </c>
      <c r="Q1068" s="216"/>
      <c r="R1068" s="77">
        <f t="shared" ref="R1068" si="2250">IF(COUNTA(Y1068:DP1071)=0,"01.01.1900",INDEX(Y1068:DP1068,MATCH(R1069,Y1069:DP1069,0)))</f>
        <v>44501</v>
      </c>
      <c r="S1068" s="78">
        <f t="shared" ref="S1068" si="2251">IF(COUNTA(Y1068:DP1071)=0,"01.01.1900",MAX(Y1068:DP1068))</f>
        <v>45569</v>
      </c>
      <c r="T1068" s="79"/>
      <c r="U1068" s="80" t="str">
        <f t="array" ref="U1068">IF(COUNTA(Y1068:DP1071)=0,"01.01.1900",IF(ISERROR(HLOOKUP(U1071,Y1071:DP1071,1,FALSE)),"01.01.1900",INDEX(Y1068:DP1068,MATCH(U1069&amp;U1071,Y1069:DP1069&amp;Y1071:DP1071,0))))</f>
        <v>01.01.1900</v>
      </c>
      <c r="V1068" s="81">
        <f t="shared" ref="V1068" si="2252">IF(COUNTA(Y1068:DP1071)=0,"01.01.1900",_xlfn.MAXIFS(Y1068:DP1068,Y1071:DP1071,V1071))</f>
        <v>0</v>
      </c>
      <c r="W1068" s="82"/>
      <c r="X1068" s="106"/>
      <c r="Y1068" s="141">
        <v>44501</v>
      </c>
      <c r="Z1068" s="141">
        <v>44959</v>
      </c>
      <c r="AA1068" s="141">
        <v>44959</v>
      </c>
      <c r="AB1068" s="141">
        <v>45569</v>
      </c>
    </row>
    <row r="1069" spans="2:28" thickBot="1">
      <c r="B1069" s="83"/>
      <c r="C1069" s="84"/>
      <c r="D1069" s="83"/>
      <c r="E1069" s="83"/>
      <c r="F1069" s="83"/>
      <c r="G1069" s="83"/>
      <c r="H1069" s="83"/>
      <c r="I1069" s="83"/>
      <c r="J1069" s="83"/>
      <c r="K1069" s="83"/>
      <c r="L1069" s="83"/>
      <c r="M1069" s="83"/>
      <c r="N1069" s="83"/>
      <c r="O1069" s="83"/>
      <c r="P1069" s="84"/>
      <c r="Q1069" s="217"/>
      <c r="R1069" s="85">
        <f t="shared" ref="R1069" si="2253">IF(COUNTA(Y1068:DP1071)=0,0,MIN(Y1069:DP1069))</f>
        <v>0.2465</v>
      </c>
      <c r="S1069" s="86">
        <f t="shared" ref="S1069" si="2254">IF(COUNTA(Y1068:DP1071)=0,0,HLOOKUP(S1068,Y1068:DP1071,2,FALSE))</f>
        <v>0.60815700000000006</v>
      </c>
      <c r="T1069" s="87">
        <f t="shared" ref="T1069" si="2255">IF(COUNTA(Y1068:DP1071)=0,0,AVERAGE(Y1069:DP1069))</f>
        <v>0.34666425000000001</v>
      </c>
      <c r="U1069" s="88">
        <f t="shared" ref="U1069" si="2256">IF(COUNTA(Y1068:DP1071)=0,0,_xlfn.MINIFS(Y1069:DP1069,Y1071:DP1071,U1071))</f>
        <v>0</v>
      </c>
      <c r="V1069" s="89">
        <f t="array" ref="V1069">IF(COUNTA(Y1068:DP1071)=0,0,IF(ISERROR(HLOOKUP(V1071,Y1071:DP1071,1,FALSE)),0,INDEX(Y1069:DP1069,MATCH(V1068&amp;V1071,Y1068:DP1068&amp;Y1071:DP1071,0))))</f>
        <v>0</v>
      </c>
      <c r="W1069" s="90">
        <f t="array" ref="W1069">IF(COUNTA(Y1068:DP1071)=0,0,IF(ISERROR(HLOOKUP(W1071,Y1071:DP1071,1,FALSE)),0,AVERAGEIF(Y1071:DP1071,$W1071,Y1069:DP1069)))</f>
        <v>0</v>
      </c>
      <c r="X1069" s="107"/>
      <c r="Y1069" s="142">
        <v>0.2465</v>
      </c>
      <c r="Z1069" s="142">
        <v>0.26600000000000001</v>
      </c>
      <c r="AA1069" s="142">
        <v>0.26600000000000001</v>
      </c>
      <c r="AB1069" s="142">
        <v>0.60815700000000006</v>
      </c>
    </row>
    <row r="1070" spans="2:28" thickBot="1">
      <c r="B1070" s="83"/>
      <c r="C1070" s="84"/>
      <c r="D1070" s="83"/>
      <c r="E1070" s="83"/>
      <c r="F1070" s="83"/>
      <c r="G1070" s="83"/>
      <c r="H1070" s="83"/>
      <c r="I1070" s="83"/>
      <c r="J1070" s="83"/>
      <c r="K1070" s="83"/>
      <c r="L1070" s="83"/>
      <c r="M1070" s="83"/>
      <c r="N1070" s="83"/>
      <c r="O1070" s="83"/>
      <c r="P1070" s="84"/>
      <c r="Q1070" s="217"/>
      <c r="R1070" s="91">
        <f t="shared" ref="R1070" si="2257">IF(COUNTA(Y1068:DP1071)=0,0,HLOOKUP(R1069,Y1069:DP1071,2,FALSE))</f>
        <v>1000</v>
      </c>
      <c r="S1070" s="92">
        <f t="shared" ref="S1070" si="2258">IF(COUNTA(Y1068:DP1071)=0,0,HLOOKUP(S1068,Y1068:DP1071,3,FALSE))</f>
        <v>0</v>
      </c>
      <c r="T1070" s="93"/>
      <c r="U1070" s="94">
        <f t="array" ref="U1070">IF(COUNTA(Y1068:DP1071)=0,0,IF(ISERROR(HLOOKUP(U1071,Y1071:DP1071,1,FALSE)),0,INDEX(Y1070:DP1070,MATCH(U1069&amp;U1071,Y1069:DP1069&amp;Y1071:DP1071,0))))</f>
        <v>0</v>
      </c>
      <c r="V1070" s="94">
        <f t="array" ref="V1070">IF(COUNTA(Y1068:DP1071)=0,0,IF(ISERROR(HLOOKUP(V1071,Y1071:DP1071,1,FALSE)),0,INDEX(Y1070:DP1070,MATCH(V1069&amp;V1071,Y1069:DP1069&amp;Y1071:DP1071,0))))</f>
        <v>0</v>
      </c>
      <c r="W1070" s="95"/>
      <c r="X1070" s="108"/>
      <c r="Y1070" s="143">
        <v>1000</v>
      </c>
      <c r="Z1070" s="143">
        <v>1000</v>
      </c>
      <c r="AA1070" s="143">
        <v>1000</v>
      </c>
      <c r="AB1070" s="143">
        <v>0</v>
      </c>
    </row>
    <row r="1071" spans="2:28" ht="13.9" thickBot="1">
      <c r="B1071" s="96"/>
      <c r="C1071" s="97"/>
      <c r="D1071" s="96"/>
      <c r="E1071" s="96"/>
      <c r="F1071" s="96"/>
      <c r="G1071" s="96"/>
      <c r="H1071" s="96"/>
      <c r="I1071" s="96"/>
      <c r="J1071" s="96"/>
      <c r="K1071" s="96"/>
      <c r="L1071" s="96"/>
      <c r="M1071" s="96"/>
      <c r="N1071" s="96"/>
      <c r="O1071" s="96"/>
      <c r="P1071" s="97"/>
      <c r="Q1071" s="218"/>
      <c r="R1071" s="98" t="str">
        <f t="shared" ref="R1071" si="2259">IF(COUNTA(Y1068:DP1071)=0,"none",HLOOKUP(R1069,Y1069:DP1071,3,FALSE))</f>
        <v>www (-15%)</v>
      </c>
      <c r="S1071" s="99" t="str">
        <f t="shared" ref="S1071" si="2260">IF(COUNTA(Y1068:DP1071)=0,"none",HLOOKUP(S1068,Y1068:DP1071,4,FALSE))</f>
        <v>ECI</v>
      </c>
      <c r="T1071" s="100"/>
      <c r="U1071" s="100">
        <f t="array" ref="U1071">IF(COUNTA(Y1068:DP1071)=0,"none",IF($U$2="WAHR",$W$3,Abfrage!$F$4))</f>
        <v>0</v>
      </c>
      <c r="V1071" s="100">
        <f t="array" ref="V1071">IF(COUNTA(Y1068:DP1071)=0,"none",IF($U$2="WAHR",$W$3,Abfrage!$F$4))</f>
        <v>0</v>
      </c>
      <c r="W1071" s="100">
        <f t="array" ref="W1071">IF(COUNTA(Y1068:DP1071)=0,"none",IF($U$2="WAHR",$W$3,Abfrage!$F$4))</f>
        <v>0</v>
      </c>
      <c r="X1071" s="109"/>
      <c r="Y1071" s="144" t="s">
        <v>354</v>
      </c>
      <c r="Z1071" s="144" t="s">
        <v>43</v>
      </c>
      <c r="AA1071" s="144" t="s">
        <v>721</v>
      </c>
      <c r="AB1071" s="144" t="s">
        <v>101</v>
      </c>
    </row>
    <row r="1072" spans="2:28" thickBot="1">
      <c r="B1072" s="75" t="s">
        <v>798</v>
      </c>
      <c r="C1072" s="76">
        <v>1000027441</v>
      </c>
      <c r="D1072" s="75" t="s">
        <v>95</v>
      </c>
      <c r="E1072" s="75" t="s">
        <v>175</v>
      </c>
      <c r="F1072" s="75" t="s">
        <v>97</v>
      </c>
      <c r="G1072" s="75" t="s">
        <v>97</v>
      </c>
      <c r="H1072" s="75" t="e">
        <v>#N/A</v>
      </c>
      <c r="I1072" s="75" t="s">
        <v>51</v>
      </c>
      <c r="J1072" s="75" t="s">
        <v>799</v>
      </c>
      <c r="K1072" s="75" t="s">
        <v>306</v>
      </c>
      <c r="L1072" s="75" t="s">
        <v>306</v>
      </c>
      <c r="M1072" s="75" t="s">
        <v>307</v>
      </c>
      <c r="N1072" s="75" t="s">
        <v>352</v>
      </c>
      <c r="O1072" s="75" t="s">
        <v>437</v>
      </c>
      <c r="P1072" s="76" t="s">
        <v>306</v>
      </c>
      <c r="Q1072" s="216"/>
      <c r="R1072" s="77" t="str">
        <f t="shared" ref="R1072" si="2261">IF(COUNTA(Y1072:DP1075)=0,"01.01.1900",INDEX(Y1072:DP1072,MATCH(R1073,Y1073:DP1073,0)))</f>
        <v>01.01.1900</v>
      </c>
      <c r="S1072" s="78" t="str">
        <f t="shared" ref="S1072" si="2262">IF(COUNTA(Y1072:DP1075)=0,"01.01.1900",MAX(Y1072:DP1072))</f>
        <v>01.01.1900</v>
      </c>
      <c r="T1072" s="79"/>
      <c r="U1072" s="80" t="str">
        <f t="array" ref="U1072">IF(COUNTA(Y1072:DP1075)=0,"01.01.1900",IF(ISERROR(HLOOKUP(U1075,Y1075:DP1075,1,FALSE)),"01.01.1900",INDEX(Y1072:DP1072,MATCH(U1073&amp;U1075,Y1073:DP1073&amp;Y1075:DP1075,0))))</f>
        <v>01.01.1900</v>
      </c>
      <c r="V1072" s="81" t="str">
        <f t="shared" ref="V1072" si="2263">IF(COUNTA(Y1072:DP1075)=0,"01.01.1900",_xlfn.MAXIFS(Y1072:DP1072,Y1075:DP1075,V1075))</f>
        <v>01.01.1900</v>
      </c>
      <c r="W1072" s="82"/>
      <c r="X1072" s="106"/>
    </row>
    <row r="1073" spans="2:24" thickBot="1">
      <c r="B1073" s="83"/>
      <c r="C1073" s="84"/>
      <c r="D1073" s="83"/>
      <c r="E1073" s="83"/>
      <c r="F1073" s="83"/>
      <c r="G1073" s="83"/>
      <c r="H1073" s="83"/>
      <c r="I1073" s="83"/>
      <c r="J1073" s="83"/>
      <c r="K1073" s="83"/>
      <c r="L1073" s="83"/>
      <c r="M1073" s="83"/>
      <c r="N1073" s="83"/>
      <c r="O1073" s="83"/>
      <c r="P1073" s="84"/>
      <c r="Q1073" s="217"/>
      <c r="R1073" s="85">
        <f t="shared" ref="R1073" si="2264">IF(COUNTA(Y1072:DP1075)=0,0,MIN(Y1073:DP1073))</f>
        <v>0</v>
      </c>
      <c r="S1073" s="86">
        <f t="shared" ref="S1073" si="2265">IF(COUNTA(Y1072:DP1075)=0,0,HLOOKUP(S1072,Y1072:DP1075,2,FALSE))</f>
        <v>0</v>
      </c>
      <c r="T1073" s="87">
        <f t="shared" ref="T1073" si="2266">IF(COUNTA(Y1072:DP1075)=0,0,AVERAGE(Y1073:DP1073))</f>
        <v>0</v>
      </c>
      <c r="U1073" s="88">
        <f t="shared" ref="U1073" si="2267">IF(COUNTA(Y1072:DP1075)=0,0,_xlfn.MINIFS(Y1073:DP1073,Y1075:DP1075,U1075))</f>
        <v>0</v>
      </c>
      <c r="V1073" s="89">
        <f t="array" ref="V1073">IF(COUNTA(Y1072:DP1075)=0,0,IF(ISERROR(HLOOKUP(V1075,Y1075:DP1075,1,FALSE)),0,INDEX(Y1073:DP1073,MATCH(V1072&amp;V1075,Y1072:DP1072&amp;Y1075:DP1075,0))))</f>
        <v>0</v>
      </c>
      <c r="W1073" s="90">
        <f t="array" ref="W1073">IF(COUNTA(Y1072:DP1075)=0,0,IF(ISERROR(HLOOKUP(W1075,Y1075:DP1075,1,FALSE)),0,AVERAGEIF(Y1075:DP1075,$W1075,Y1073:DP1073)))</f>
        <v>0</v>
      </c>
      <c r="X1073" s="107"/>
    </row>
    <row r="1074" spans="2:24" thickBot="1">
      <c r="B1074" s="83"/>
      <c r="C1074" s="84"/>
      <c r="D1074" s="83"/>
      <c r="E1074" s="83"/>
      <c r="F1074" s="83"/>
      <c r="G1074" s="83"/>
      <c r="H1074" s="83"/>
      <c r="I1074" s="83"/>
      <c r="J1074" s="83"/>
      <c r="K1074" s="83"/>
      <c r="L1074" s="83"/>
      <c r="M1074" s="83"/>
      <c r="N1074" s="83"/>
      <c r="O1074" s="83"/>
      <c r="P1074" s="84"/>
      <c r="Q1074" s="217"/>
      <c r="R1074" s="91">
        <f t="shared" ref="R1074" si="2268">IF(COUNTA(Y1072:DP1075)=0,0,HLOOKUP(R1073,Y1073:DP1075,2,FALSE))</f>
        <v>0</v>
      </c>
      <c r="S1074" s="92">
        <f t="shared" ref="S1074" si="2269">IF(COUNTA(Y1072:DP1075)=0,0,HLOOKUP(S1072,Y1072:DP1075,3,FALSE))</f>
        <v>0</v>
      </c>
      <c r="T1074" s="93"/>
      <c r="U1074" s="94">
        <f t="array" ref="U1074">IF(COUNTA(Y1072:DP1075)=0,0,IF(ISERROR(HLOOKUP(U1075,Y1075:DP1075,1,FALSE)),0,INDEX(Y1074:DP1074,MATCH(U1073&amp;U1075,Y1073:DP1073&amp;Y1075:DP1075,0))))</f>
        <v>0</v>
      </c>
      <c r="V1074" s="94">
        <f t="array" ref="V1074">IF(COUNTA(Y1072:DP1075)=0,0,IF(ISERROR(HLOOKUP(V1075,Y1075:DP1075,1,FALSE)),0,INDEX(Y1074:DP1074,MATCH(V1073&amp;V1075,Y1073:DP1073&amp;Y1075:DP1075,0))))</f>
        <v>0</v>
      </c>
      <c r="W1074" s="95"/>
      <c r="X1074" s="108"/>
    </row>
    <row r="1075" spans="2:24" ht="13.9" thickBot="1">
      <c r="B1075" s="96"/>
      <c r="C1075" s="97"/>
      <c r="D1075" s="96"/>
      <c r="E1075" s="96"/>
      <c r="F1075" s="96"/>
      <c r="G1075" s="96"/>
      <c r="H1075" s="96"/>
      <c r="I1075" s="96"/>
      <c r="J1075" s="96"/>
      <c r="K1075" s="96"/>
      <c r="L1075" s="96"/>
      <c r="M1075" s="96"/>
      <c r="N1075" s="96"/>
      <c r="O1075" s="96"/>
      <c r="P1075" s="97"/>
      <c r="Q1075" s="218"/>
      <c r="R1075" s="98" t="str">
        <f t="shared" ref="R1075" si="2270">IF(COUNTA(Y1072:DP1075)=0,"none",HLOOKUP(R1073,Y1073:DP1075,3,FALSE))</f>
        <v>none</v>
      </c>
      <c r="S1075" s="99" t="str">
        <f t="shared" ref="S1075" si="2271">IF(COUNTA(Y1072:DP1075)=0,"none",HLOOKUP(S1072,Y1072:DP1075,4,FALSE))</f>
        <v>none</v>
      </c>
      <c r="T1075" s="100"/>
      <c r="U1075" s="100" t="str">
        <f t="array" ref="U1075">IF(COUNTA(Y1072:DP1075)=0,"none",IF($U$2="WAHR",$W$3,Abfrage!$F$4))</f>
        <v>none</v>
      </c>
      <c r="V1075" s="100" t="str">
        <f t="array" ref="V1075">IF(COUNTA(Y1072:DP1075)=0,"none",IF($U$2="WAHR",$W$3,Abfrage!$F$4))</f>
        <v>none</v>
      </c>
      <c r="W1075" s="100" t="str">
        <f t="array" ref="W1075">IF(COUNTA(Y1072:DP1075)=0,"none",IF($U$2="WAHR",$W$3,Abfrage!$F$4))</f>
        <v>none</v>
      </c>
      <c r="X1075" s="109"/>
    </row>
    <row r="1076" spans="2:24" thickBot="1">
      <c r="B1076" s="75" t="s">
        <v>800</v>
      </c>
      <c r="C1076" s="76">
        <v>1000027444</v>
      </c>
      <c r="D1076" s="75" t="s">
        <v>95</v>
      </c>
      <c r="E1076" s="75" t="s">
        <v>96</v>
      </c>
      <c r="F1076" s="75" t="s">
        <v>97</v>
      </c>
      <c r="G1076" s="75" t="s">
        <v>97</v>
      </c>
      <c r="H1076" s="75" t="e">
        <v>#N/A</v>
      </c>
      <c r="I1076" s="75" t="s">
        <v>51</v>
      </c>
      <c r="J1076" s="75" t="s">
        <v>801</v>
      </c>
      <c r="K1076" s="75" t="s">
        <v>306</v>
      </c>
      <c r="L1076" s="75" t="s">
        <v>306</v>
      </c>
      <c r="M1076" s="75" t="s">
        <v>313</v>
      </c>
      <c r="N1076" s="75" t="s">
        <v>802</v>
      </c>
      <c r="O1076" s="75" t="s">
        <v>309</v>
      </c>
      <c r="P1076" s="76" t="s">
        <v>306</v>
      </c>
      <c r="Q1076" s="216"/>
      <c r="R1076" s="77" t="str">
        <f t="shared" ref="R1076" si="2272">IF(COUNTA(Y1076:DP1079)=0,"01.01.1900",INDEX(Y1076:DP1076,MATCH(R1077,Y1077:DP1077,0)))</f>
        <v>01.01.1900</v>
      </c>
      <c r="S1076" s="78" t="str">
        <f t="shared" ref="S1076" si="2273">IF(COUNTA(Y1076:DP1079)=0,"01.01.1900",MAX(Y1076:DP1076))</f>
        <v>01.01.1900</v>
      </c>
      <c r="T1076" s="79"/>
      <c r="U1076" s="80" t="str">
        <f t="array" ref="U1076">IF(COUNTA(Y1076:DP1079)=0,"01.01.1900",IF(ISERROR(HLOOKUP(U1079,Y1079:DP1079,1,FALSE)),"01.01.1900",INDEX(Y1076:DP1076,MATCH(U1077&amp;U1079,Y1077:DP1077&amp;Y1079:DP1079,0))))</f>
        <v>01.01.1900</v>
      </c>
      <c r="V1076" s="81" t="str">
        <f t="shared" ref="V1076" si="2274">IF(COUNTA(Y1076:DP1079)=0,"01.01.1900",_xlfn.MAXIFS(Y1076:DP1076,Y1079:DP1079,V1079))</f>
        <v>01.01.1900</v>
      </c>
      <c r="W1076" s="82"/>
      <c r="X1076" s="106"/>
    </row>
    <row r="1077" spans="2:24" thickBot="1">
      <c r="B1077" s="83"/>
      <c r="C1077" s="84"/>
      <c r="D1077" s="83"/>
      <c r="E1077" s="83"/>
      <c r="F1077" s="83"/>
      <c r="G1077" s="83"/>
      <c r="H1077" s="83"/>
      <c r="I1077" s="83"/>
      <c r="J1077" s="83"/>
      <c r="K1077" s="83"/>
      <c r="L1077" s="83"/>
      <c r="M1077" s="83"/>
      <c r="N1077" s="83"/>
      <c r="O1077" s="83"/>
      <c r="P1077" s="84"/>
      <c r="Q1077" s="217"/>
      <c r="R1077" s="85">
        <f t="shared" ref="R1077" si="2275">IF(COUNTA(Y1076:DP1079)=0,0,MIN(Y1077:DP1077))</f>
        <v>0</v>
      </c>
      <c r="S1077" s="86">
        <f t="shared" ref="S1077" si="2276">IF(COUNTA(Y1076:DP1079)=0,0,HLOOKUP(S1076,Y1076:DP1079,2,FALSE))</f>
        <v>0</v>
      </c>
      <c r="T1077" s="87">
        <f t="shared" ref="T1077" si="2277">IF(COUNTA(Y1076:DP1079)=0,0,AVERAGE(Y1077:DP1077))</f>
        <v>0</v>
      </c>
      <c r="U1077" s="88">
        <f t="shared" ref="U1077" si="2278">IF(COUNTA(Y1076:DP1079)=0,0,_xlfn.MINIFS(Y1077:DP1077,Y1079:DP1079,U1079))</f>
        <v>0</v>
      </c>
      <c r="V1077" s="89">
        <f t="array" ref="V1077">IF(COUNTA(Y1076:DP1079)=0,0,IF(ISERROR(HLOOKUP(V1079,Y1079:DP1079,1,FALSE)),0,INDEX(Y1077:DP1077,MATCH(V1076&amp;V1079,Y1076:DP1076&amp;Y1079:DP1079,0))))</f>
        <v>0</v>
      </c>
      <c r="W1077" s="90">
        <f t="array" ref="W1077">IF(COUNTA(Y1076:DP1079)=0,0,IF(ISERROR(HLOOKUP(W1079,Y1079:DP1079,1,FALSE)),0,AVERAGEIF(Y1079:DP1079,$W1079,Y1077:DP1077)))</f>
        <v>0</v>
      </c>
      <c r="X1077" s="107"/>
    </row>
    <row r="1078" spans="2:24" thickBot="1">
      <c r="B1078" s="83"/>
      <c r="C1078" s="84"/>
      <c r="D1078" s="83"/>
      <c r="E1078" s="83"/>
      <c r="F1078" s="83"/>
      <c r="G1078" s="83"/>
      <c r="H1078" s="83"/>
      <c r="I1078" s="83"/>
      <c r="J1078" s="83"/>
      <c r="K1078" s="83"/>
      <c r="L1078" s="83"/>
      <c r="M1078" s="83"/>
      <c r="N1078" s="83"/>
      <c r="O1078" s="83"/>
      <c r="P1078" s="84"/>
      <c r="Q1078" s="217"/>
      <c r="R1078" s="91">
        <f t="shared" ref="R1078" si="2279">IF(COUNTA(Y1076:DP1079)=0,0,HLOOKUP(R1077,Y1077:DP1079,2,FALSE))</f>
        <v>0</v>
      </c>
      <c r="S1078" s="92">
        <f t="shared" ref="S1078" si="2280">IF(COUNTA(Y1076:DP1079)=0,0,HLOOKUP(S1076,Y1076:DP1079,3,FALSE))</f>
        <v>0</v>
      </c>
      <c r="T1078" s="93"/>
      <c r="U1078" s="94">
        <f t="array" ref="U1078">IF(COUNTA(Y1076:DP1079)=0,0,IF(ISERROR(HLOOKUP(U1079,Y1079:DP1079,1,FALSE)),0,INDEX(Y1078:DP1078,MATCH(U1077&amp;U1079,Y1077:DP1077&amp;Y1079:DP1079,0))))</f>
        <v>0</v>
      </c>
      <c r="V1078" s="94">
        <f t="array" ref="V1078">IF(COUNTA(Y1076:DP1079)=0,0,IF(ISERROR(HLOOKUP(V1079,Y1079:DP1079,1,FALSE)),0,INDEX(Y1078:DP1078,MATCH(V1077&amp;V1079,Y1077:DP1077&amp;Y1079:DP1079,0))))</f>
        <v>0</v>
      </c>
      <c r="W1078" s="95"/>
      <c r="X1078" s="108"/>
    </row>
    <row r="1079" spans="2:24" ht="13.9" thickBot="1">
      <c r="B1079" s="96"/>
      <c r="C1079" s="97"/>
      <c r="D1079" s="96"/>
      <c r="E1079" s="96"/>
      <c r="F1079" s="96"/>
      <c r="G1079" s="96"/>
      <c r="H1079" s="96"/>
      <c r="I1079" s="96"/>
      <c r="J1079" s="96"/>
      <c r="K1079" s="96"/>
      <c r="L1079" s="96"/>
      <c r="M1079" s="96"/>
      <c r="N1079" s="96"/>
      <c r="O1079" s="96"/>
      <c r="P1079" s="97"/>
      <c r="Q1079" s="218"/>
      <c r="R1079" s="98" t="str">
        <f t="shared" ref="R1079" si="2281">IF(COUNTA(Y1076:DP1079)=0,"none",HLOOKUP(R1077,Y1077:DP1079,3,FALSE))</f>
        <v>none</v>
      </c>
      <c r="S1079" s="99" t="str">
        <f t="shared" ref="S1079" si="2282">IF(COUNTA(Y1076:DP1079)=0,"none",HLOOKUP(S1076,Y1076:DP1079,4,FALSE))</f>
        <v>none</v>
      </c>
      <c r="T1079" s="100"/>
      <c r="U1079" s="100" t="str">
        <f t="array" ref="U1079">IF(COUNTA(Y1076:DP1079)=0,"none",IF($U$2="WAHR",$W$3,Abfrage!$F$4))</f>
        <v>none</v>
      </c>
      <c r="V1079" s="100" t="str">
        <f t="array" ref="V1079">IF(COUNTA(Y1076:DP1079)=0,"none",IF($U$2="WAHR",$W$3,Abfrage!$F$4))</f>
        <v>none</v>
      </c>
      <c r="W1079" s="100" t="str">
        <f t="array" ref="W1079">IF(COUNTA(Y1076:DP1079)=0,"none",IF($U$2="WAHR",$W$3,Abfrage!$F$4))</f>
        <v>none</v>
      </c>
      <c r="X1079" s="109"/>
    </row>
    <row r="1080" spans="2:24" thickBot="1">
      <c r="B1080" s="75" t="s">
        <v>803</v>
      </c>
      <c r="C1080" s="76">
        <v>1000033605</v>
      </c>
      <c r="D1080" s="75" t="s">
        <v>169</v>
      </c>
      <c r="E1080" s="75" t="s">
        <v>125</v>
      </c>
      <c r="F1080" s="75" t="s">
        <v>501</v>
      </c>
      <c r="G1080" s="75" t="s">
        <v>501</v>
      </c>
      <c r="H1080" s="75" t="e">
        <v>#N/A</v>
      </c>
      <c r="I1080" s="75" t="s">
        <v>804</v>
      </c>
      <c r="J1080" s="75" t="s">
        <v>805</v>
      </c>
      <c r="K1080" s="75" t="s">
        <v>306</v>
      </c>
      <c r="L1080" s="75" t="s">
        <v>306</v>
      </c>
      <c r="M1080" s="75" t="s">
        <v>306</v>
      </c>
      <c r="N1080" s="75" t="s">
        <v>306</v>
      </c>
      <c r="O1080" s="75" t="s">
        <v>309</v>
      </c>
      <c r="P1080" s="76" t="s">
        <v>306</v>
      </c>
      <c r="Q1080" s="216"/>
      <c r="R1080" s="77" t="str">
        <f t="shared" ref="R1080" si="2283">IF(COUNTA(Y1080:DP1083)=0,"01.01.1900",INDEX(Y1080:DP1080,MATCH(R1081,Y1081:DP1081,0)))</f>
        <v>01.01.1900</v>
      </c>
      <c r="S1080" s="78" t="str">
        <f t="shared" ref="S1080" si="2284">IF(COUNTA(Y1080:DP1083)=0,"01.01.1900",MAX(Y1080:DP1080))</f>
        <v>01.01.1900</v>
      </c>
      <c r="T1080" s="79"/>
      <c r="U1080" s="80" t="str">
        <f t="array" ref="U1080">IF(COUNTA(Y1080:DP1083)=0,"01.01.1900",IF(ISERROR(HLOOKUP(U1083,Y1083:DP1083,1,FALSE)),"01.01.1900",INDEX(Y1080:DP1080,MATCH(U1081&amp;U1083,Y1081:DP1081&amp;Y1083:DP1083,0))))</f>
        <v>01.01.1900</v>
      </c>
      <c r="V1080" s="81" t="str">
        <f t="shared" ref="V1080" si="2285">IF(COUNTA(Y1080:DP1083)=0,"01.01.1900",_xlfn.MAXIFS(Y1080:DP1080,Y1083:DP1083,V1083))</f>
        <v>01.01.1900</v>
      </c>
      <c r="W1080" s="82"/>
      <c r="X1080" s="106"/>
    </row>
    <row r="1081" spans="2:24" thickBot="1">
      <c r="B1081" s="83"/>
      <c r="C1081" s="84"/>
      <c r="D1081" s="83"/>
      <c r="E1081" s="83"/>
      <c r="F1081" s="83"/>
      <c r="G1081" s="83"/>
      <c r="H1081" s="83"/>
      <c r="I1081" s="83"/>
      <c r="J1081" s="83"/>
      <c r="K1081" s="83"/>
      <c r="L1081" s="83"/>
      <c r="M1081" s="83"/>
      <c r="N1081" s="83"/>
      <c r="O1081" s="83"/>
      <c r="P1081" s="84"/>
      <c r="Q1081" s="217"/>
      <c r="R1081" s="85">
        <f t="shared" ref="R1081" si="2286">IF(COUNTA(Y1080:DP1083)=0,0,MIN(Y1081:DP1081))</f>
        <v>0</v>
      </c>
      <c r="S1081" s="86">
        <f t="shared" ref="S1081" si="2287">IF(COUNTA(Y1080:DP1083)=0,0,HLOOKUP(S1080,Y1080:DP1083,2,FALSE))</f>
        <v>0</v>
      </c>
      <c r="T1081" s="87">
        <f t="shared" ref="T1081" si="2288">IF(COUNTA(Y1080:DP1083)=0,0,AVERAGE(Y1081:DP1081))</f>
        <v>0</v>
      </c>
      <c r="U1081" s="88">
        <f t="shared" ref="U1081" si="2289">IF(COUNTA(Y1080:DP1083)=0,0,_xlfn.MINIFS(Y1081:DP1081,Y1083:DP1083,U1083))</f>
        <v>0</v>
      </c>
      <c r="V1081" s="89">
        <f t="array" ref="V1081">IF(COUNTA(Y1080:DP1083)=0,0,IF(ISERROR(HLOOKUP(V1083,Y1083:DP1083,1,FALSE)),0,INDEX(Y1081:DP1081,MATCH(V1080&amp;V1083,Y1080:DP1080&amp;Y1083:DP1083,0))))</f>
        <v>0</v>
      </c>
      <c r="W1081" s="90">
        <f t="array" ref="W1081">IF(COUNTA(Y1080:DP1083)=0,0,IF(ISERROR(HLOOKUP(W1083,Y1083:DP1083,1,FALSE)),0,AVERAGEIF(Y1083:DP1083,$W1083,Y1081:DP1081)))</f>
        <v>0</v>
      </c>
      <c r="X1081" s="107"/>
    </row>
    <row r="1082" spans="2:24" thickBot="1">
      <c r="B1082" s="83"/>
      <c r="C1082" s="84"/>
      <c r="D1082" s="83"/>
      <c r="E1082" s="83"/>
      <c r="F1082" s="83"/>
      <c r="G1082" s="83"/>
      <c r="H1082" s="83"/>
      <c r="I1082" s="83"/>
      <c r="J1082" s="83"/>
      <c r="K1082" s="83"/>
      <c r="L1082" s="83"/>
      <c r="M1082" s="83"/>
      <c r="N1082" s="83"/>
      <c r="O1082" s="83"/>
      <c r="P1082" s="84"/>
      <c r="Q1082" s="217"/>
      <c r="R1082" s="91">
        <f t="shared" ref="R1082" si="2290">IF(COUNTA(Y1080:DP1083)=0,0,HLOOKUP(R1081,Y1081:DP1083,2,FALSE))</f>
        <v>0</v>
      </c>
      <c r="S1082" s="92">
        <f t="shared" ref="S1082" si="2291">IF(COUNTA(Y1080:DP1083)=0,0,HLOOKUP(S1080,Y1080:DP1083,3,FALSE))</f>
        <v>0</v>
      </c>
      <c r="T1082" s="93"/>
      <c r="U1082" s="94">
        <f t="array" ref="U1082">IF(COUNTA(Y1080:DP1083)=0,0,IF(ISERROR(HLOOKUP(U1083,Y1083:DP1083,1,FALSE)),0,INDEX(Y1082:DP1082,MATCH(U1081&amp;U1083,Y1081:DP1081&amp;Y1083:DP1083,0))))</f>
        <v>0</v>
      </c>
      <c r="V1082" s="94">
        <f t="array" ref="V1082">IF(COUNTA(Y1080:DP1083)=0,0,IF(ISERROR(HLOOKUP(V1083,Y1083:DP1083,1,FALSE)),0,INDEX(Y1082:DP1082,MATCH(V1081&amp;V1083,Y1081:DP1081&amp;Y1083:DP1083,0))))</f>
        <v>0</v>
      </c>
      <c r="W1082" s="95"/>
      <c r="X1082" s="108"/>
    </row>
    <row r="1083" spans="2:24" ht="13.9" thickBot="1">
      <c r="B1083" s="96"/>
      <c r="C1083" s="97"/>
      <c r="D1083" s="96"/>
      <c r="E1083" s="96"/>
      <c r="F1083" s="96"/>
      <c r="G1083" s="96"/>
      <c r="H1083" s="96"/>
      <c r="I1083" s="96"/>
      <c r="J1083" s="96"/>
      <c r="K1083" s="96"/>
      <c r="L1083" s="96"/>
      <c r="M1083" s="96"/>
      <c r="N1083" s="96"/>
      <c r="O1083" s="96"/>
      <c r="P1083" s="97"/>
      <c r="Q1083" s="218"/>
      <c r="R1083" s="98" t="str">
        <f t="shared" ref="R1083" si="2292">IF(COUNTA(Y1080:DP1083)=0,"none",HLOOKUP(R1081,Y1081:DP1083,3,FALSE))</f>
        <v>none</v>
      </c>
      <c r="S1083" s="99" t="str">
        <f t="shared" ref="S1083" si="2293">IF(COUNTA(Y1080:DP1083)=0,"none",HLOOKUP(S1080,Y1080:DP1083,4,FALSE))</f>
        <v>none</v>
      </c>
      <c r="T1083" s="100"/>
      <c r="U1083" s="100" t="str">
        <f t="array" ref="U1083">IF(COUNTA(Y1080:DP1083)=0,"none",IF($U$2="WAHR",$W$3,Abfrage!$F$4))</f>
        <v>none</v>
      </c>
      <c r="V1083" s="100" t="str">
        <f t="array" ref="V1083">IF(COUNTA(Y1080:DP1083)=0,"none",IF($U$2="WAHR",$W$3,Abfrage!$F$4))</f>
        <v>none</v>
      </c>
      <c r="W1083" s="100" t="str">
        <f t="array" ref="W1083">IF(COUNTA(Y1080:DP1083)=0,"none",IF($U$2="WAHR",$W$3,Abfrage!$F$4))</f>
        <v>none</v>
      </c>
      <c r="X1083" s="109"/>
    </row>
    <row r="1084" spans="2:24" thickBot="1">
      <c r="B1084" s="75" t="s">
        <v>806</v>
      </c>
      <c r="C1084" s="76">
        <v>1000050030</v>
      </c>
      <c r="D1084" s="75" t="s">
        <v>95</v>
      </c>
      <c r="E1084" s="75" t="s">
        <v>148</v>
      </c>
      <c r="F1084" s="75" t="s">
        <v>341</v>
      </c>
      <c r="G1084" s="75" t="s">
        <v>341</v>
      </c>
      <c r="H1084" s="75" t="e">
        <v>#N/A</v>
      </c>
      <c r="I1084" s="75" t="s">
        <v>342</v>
      </c>
      <c r="J1084" s="75" t="s">
        <v>807</v>
      </c>
      <c r="K1084" s="75" t="s">
        <v>808</v>
      </c>
      <c r="L1084" s="75" t="s">
        <v>809</v>
      </c>
      <c r="M1084" s="75" t="s">
        <v>313</v>
      </c>
      <c r="N1084" s="75" t="s">
        <v>327</v>
      </c>
      <c r="O1084" s="75" t="s">
        <v>306</v>
      </c>
      <c r="P1084" s="76" t="s">
        <v>344</v>
      </c>
      <c r="Q1084" s="216"/>
      <c r="R1084" s="77" t="str">
        <f t="shared" ref="R1084" si="2294">IF(COUNTA(Y1084:DP1087)=0,"01.01.1900",INDEX(Y1084:DP1084,MATCH(R1085,Y1085:DP1085,0)))</f>
        <v>01.01.1900</v>
      </c>
      <c r="S1084" s="78" t="str">
        <f t="shared" ref="S1084" si="2295">IF(COUNTA(Y1084:DP1087)=0,"01.01.1900",MAX(Y1084:DP1084))</f>
        <v>01.01.1900</v>
      </c>
      <c r="T1084" s="79"/>
      <c r="U1084" s="80" t="str">
        <f t="array" ref="U1084">IF(COUNTA(Y1084:DP1087)=0,"01.01.1900",IF(ISERROR(HLOOKUP(U1087,Y1087:DP1087,1,FALSE)),"01.01.1900",INDEX(Y1084:DP1084,MATCH(U1085&amp;U1087,Y1085:DP1085&amp;Y1087:DP1087,0))))</f>
        <v>01.01.1900</v>
      </c>
      <c r="V1084" s="81" t="str">
        <f t="shared" ref="V1084" si="2296">IF(COUNTA(Y1084:DP1087)=0,"01.01.1900",_xlfn.MAXIFS(Y1084:DP1084,Y1087:DP1087,V1087))</f>
        <v>01.01.1900</v>
      </c>
      <c r="W1084" s="82"/>
      <c r="X1084" s="106"/>
    </row>
    <row r="1085" spans="2:24" thickBot="1">
      <c r="B1085" s="83"/>
      <c r="C1085" s="84"/>
      <c r="D1085" s="83"/>
      <c r="E1085" s="83"/>
      <c r="F1085" s="83"/>
      <c r="G1085" s="83"/>
      <c r="H1085" s="83"/>
      <c r="I1085" s="83"/>
      <c r="J1085" s="83"/>
      <c r="K1085" s="83"/>
      <c r="L1085" s="83"/>
      <c r="M1085" s="83"/>
      <c r="N1085" s="83"/>
      <c r="O1085" s="83"/>
      <c r="P1085" s="84"/>
      <c r="Q1085" s="217"/>
      <c r="R1085" s="85">
        <f t="shared" ref="R1085" si="2297">IF(COUNTA(Y1084:DP1087)=0,0,MIN(Y1085:DP1085))</f>
        <v>0</v>
      </c>
      <c r="S1085" s="86">
        <f t="shared" ref="S1085" si="2298">IF(COUNTA(Y1084:DP1087)=0,0,HLOOKUP(S1084,Y1084:DP1087,2,FALSE))</f>
        <v>0</v>
      </c>
      <c r="T1085" s="87">
        <f t="shared" ref="T1085" si="2299">IF(COUNTA(Y1084:DP1087)=0,0,AVERAGE(Y1085:DP1085))</f>
        <v>0</v>
      </c>
      <c r="U1085" s="88">
        <f t="shared" ref="U1085" si="2300">IF(COUNTA(Y1084:DP1087)=0,0,_xlfn.MINIFS(Y1085:DP1085,Y1087:DP1087,U1087))</f>
        <v>0</v>
      </c>
      <c r="V1085" s="89">
        <f t="array" ref="V1085">IF(COUNTA(Y1084:DP1087)=0,0,IF(ISERROR(HLOOKUP(V1087,Y1087:DP1087,1,FALSE)),0,INDEX(Y1085:DP1085,MATCH(V1084&amp;V1087,Y1084:DP1084&amp;Y1087:DP1087,0))))</f>
        <v>0</v>
      </c>
      <c r="W1085" s="90">
        <f t="array" ref="W1085">IF(COUNTA(Y1084:DP1087)=0,0,IF(ISERROR(HLOOKUP(W1087,Y1087:DP1087,1,FALSE)),0,AVERAGEIF(Y1087:DP1087,$W1087,Y1085:DP1085)))</f>
        <v>0</v>
      </c>
      <c r="X1085" s="107"/>
    </row>
    <row r="1086" spans="2:24" thickBot="1">
      <c r="B1086" s="83"/>
      <c r="C1086" s="84"/>
      <c r="D1086" s="83"/>
      <c r="E1086" s="83"/>
      <c r="F1086" s="83"/>
      <c r="G1086" s="83"/>
      <c r="H1086" s="83"/>
      <c r="I1086" s="83"/>
      <c r="J1086" s="83"/>
      <c r="K1086" s="83"/>
      <c r="L1086" s="83"/>
      <c r="M1086" s="83"/>
      <c r="N1086" s="83"/>
      <c r="O1086" s="83"/>
      <c r="P1086" s="84"/>
      <c r="Q1086" s="217"/>
      <c r="R1086" s="91">
        <f t="shared" ref="R1086" si="2301">IF(COUNTA(Y1084:DP1087)=0,0,HLOOKUP(R1085,Y1085:DP1087,2,FALSE))</f>
        <v>0</v>
      </c>
      <c r="S1086" s="92">
        <f t="shared" ref="S1086" si="2302">IF(COUNTA(Y1084:DP1087)=0,0,HLOOKUP(S1084,Y1084:DP1087,3,FALSE))</f>
        <v>0</v>
      </c>
      <c r="T1086" s="93"/>
      <c r="U1086" s="94">
        <f t="array" ref="U1086">IF(COUNTA(Y1084:DP1087)=0,0,IF(ISERROR(HLOOKUP(U1087,Y1087:DP1087,1,FALSE)),0,INDEX(Y1086:DP1086,MATCH(U1085&amp;U1087,Y1085:DP1085&amp;Y1087:DP1087,0))))</f>
        <v>0</v>
      </c>
      <c r="V1086" s="94">
        <f t="array" ref="V1086">IF(COUNTA(Y1084:DP1087)=0,0,IF(ISERROR(HLOOKUP(V1087,Y1087:DP1087,1,FALSE)),0,INDEX(Y1086:DP1086,MATCH(V1085&amp;V1087,Y1085:DP1085&amp;Y1087:DP1087,0))))</f>
        <v>0</v>
      </c>
      <c r="W1086" s="95"/>
      <c r="X1086" s="108"/>
    </row>
    <row r="1087" spans="2:24" ht="13.9" thickBot="1">
      <c r="B1087" s="96"/>
      <c r="C1087" s="97"/>
      <c r="D1087" s="96"/>
      <c r="E1087" s="96"/>
      <c r="F1087" s="96"/>
      <c r="G1087" s="96"/>
      <c r="H1087" s="96"/>
      <c r="I1087" s="96"/>
      <c r="J1087" s="96"/>
      <c r="K1087" s="96"/>
      <c r="L1087" s="96"/>
      <c r="M1087" s="96"/>
      <c r="N1087" s="96"/>
      <c r="O1087" s="96"/>
      <c r="P1087" s="97"/>
      <c r="Q1087" s="218"/>
      <c r="R1087" s="98" t="str">
        <f t="shared" ref="R1087" si="2303">IF(COUNTA(Y1084:DP1087)=0,"none",HLOOKUP(R1085,Y1085:DP1087,3,FALSE))</f>
        <v>none</v>
      </c>
      <c r="S1087" s="99" t="str">
        <f t="shared" ref="S1087" si="2304">IF(COUNTA(Y1084:DP1087)=0,"none",HLOOKUP(S1084,Y1084:DP1087,4,FALSE))</f>
        <v>none</v>
      </c>
      <c r="T1087" s="100"/>
      <c r="U1087" s="100" t="str">
        <f t="array" ref="U1087">IF(COUNTA(Y1084:DP1087)=0,"none",IF($U$2="WAHR",$W$3,Abfrage!$F$4))</f>
        <v>none</v>
      </c>
      <c r="V1087" s="100" t="str">
        <f t="array" ref="V1087">IF(COUNTA(Y1084:DP1087)=0,"none",IF($U$2="WAHR",$W$3,Abfrage!$F$4))</f>
        <v>none</v>
      </c>
      <c r="W1087" s="100" t="str">
        <f t="array" ref="W1087">IF(COUNTA(Y1084:DP1087)=0,"none",IF($U$2="WAHR",$W$3,Abfrage!$F$4))</f>
        <v>none</v>
      </c>
      <c r="X1087" s="109"/>
    </row>
    <row r="1088" spans="2:24" thickBot="1">
      <c r="B1088" s="75" t="s">
        <v>810</v>
      </c>
      <c r="C1088" s="76">
        <v>1000050031</v>
      </c>
      <c r="D1088" s="75" t="s">
        <v>95</v>
      </c>
      <c r="E1088" s="75" t="s">
        <v>148</v>
      </c>
      <c r="F1088" s="75" t="s">
        <v>341</v>
      </c>
      <c r="G1088" s="75" t="s">
        <v>341</v>
      </c>
      <c r="H1088" s="75" t="e">
        <v>#N/A</v>
      </c>
      <c r="I1088" s="75" t="s">
        <v>342</v>
      </c>
      <c r="J1088" s="75" t="s">
        <v>811</v>
      </c>
      <c r="K1088" s="75" t="s">
        <v>808</v>
      </c>
      <c r="L1088" s="75" t="s">
        <v>809</v>
      </c>
      <c r="M1088" s="75" t="s">
        <v>313</v>
      </c>
      <c r="N1088" s="75" t="s">
        <v>327</v>
      </c>
      <c r="O1088" s="75" t="s">
        <v>306</v>
      </c>
      <c r="P1088" s="76" t="s">
        <v>344</v>
      </c>
      <c r="Q1088" s="216"/>
      <c r="R1088" s="77" t="str">
        <f t="shared" ref="R1088" si="2305">IF(COUNTA(Y1088:DP1091)=0,"01.01.1900",INDEX(Y1088:DP1088,MATCH(R1089,Y1089:DP1089,0)))</f>
        <v>01.01.1900</v>
      </c>
      <c r="S1088" s="78" t="str">
        <f t="shared" ref="S1088" si="2306">IF(COUNTA(Y1088:DP1091)=0,"01.01.1900",MAX(Y1088:DP1088))</f>
        <v>01.01.1900</v>
      </c>
      <c r="T1088" s="79"/>
      <c r="U1088" s="80" t="str">
        <f t="array" ref="U1088">IF(COUNTA(Y1088:DP1091)=0,"01.01.1900",IF(ISERROR(HLOOKUP(U1091,Y1091:DP1091,1,FALSE)),"01.01.1900",INDEX(Y1088:DP1088,MATCH(U1089&amp;U1091,Y1089:DP1089&amp;Y1091:DP1091,0))))</f>
        <v>01.01.1900</v>
      </c>
      <c r="V1088" s="81" t="str">
        <f t="shared" ref="V1088" si="2307">IF(COUNTA(Y1088:DP1091)=0,"01.01.1900",_xlfn.MAXIFS(Y1088:DP1088,Y1091:DP1091,V1091))</f>
        <v>01.01.1900</v>
      </c>
      <c r="W1088" s="82"/>
      <c r="X1088" s="106"/>
    </row>
    <row r="1089" spans="2:28" thickBot="1">
      <c r="B1089" s="83"/>
      <c r="C1089" s="84"/>
      <c r="D1089" s="83"/>
      <c r="E1089" s="83"/>
      <c r="F1089" s="83"/>
      <c r="G1089" s="83"/>
      <c r="H1089" s="83"/>
      <c r="I1089" s="83"/>
      <c r="J1089" s="83"/>
      <c r="K1089" s="83"/>
      <c r="L1089" s="83"/>
      <c r="M1089" s="83"/>
      <c r="N1089" s="83"/>
      <c r="O1089" s="83"/>
      <c r="P1089" s="84"/>
      <c r="Q1089" s="217"/>
      <c r="R1089" s="85">
        <f t="shared" ref="R1089" si="2308">IF(COUNTA(Y1088:DP1091)=0,0,MIN(Y1089:DP1089))</f>
        <v>0</v>
      </c>
      <c r="S1089" s="86">
        <f t="shared" ref="S1089" si="2309">IF(COUNTA(Y1088:DP1091)=0,0,HLOOKUP(S1088,Y1088:DP1091,2,FALSE))</f>
        <v>0</v>
      </c>
      <c r="T1089" s="87">
        <f t="shared" ref="T1089" si="2310">IF(COUNTA(Y1088:DP1091)=0,0,AVERAGE(Y1089:DP1089))</f>
        <v>0</v>
      </c>
      <c r="U1089" s="88">
        <f t="shared" ref="U1089" si="2311">IF(COUNTA(Y1088:DP1091)=0,0,_xlfn.MINIFS(Y1089:DP1089,Y1091:DP1091,U1091))</f>
        <v>0</v>
      </c>
      <c r="V1089" s="89">
        <f t="array" ref="V1089">IF(COUNTA(Y1088:DP1091)=0,0,IF(ISERROR(HLOOKUP(V1091,Y1091:DP1091,1,FALSE)),0,INDEX(Y1089:DP1089,MATCH(V1088&amp;V1091,Y1088:DP1088&amp;Y1091:DP1091,0))))</f>
        <v>0</v>
      </c>
      <c r="W1089" s="90">
        <f t="array" ref="W1089">IF(COUNTA(Y1088:DP1091)=0,0,IF(ISERROR(HLOOKUP(W1091,Y1091:DP1091,1,FALSE)),0,AVERAGEIF(Y1091:DP1091,$W1091,Y1089:DP1089)))</f>
        <v>0</v>
      </c>
      <c r="X1089" s="107"/>
    </row>
    <row r="1090" spans="2:28" thickBot="1">
      <c r="B1090" s="83"/>
      <c r="C1090" s="84"/>
      <c r="D1090" s="83"/>
      <c r="E1090" s="83"/>
      <c r="F1090" s="83"/>
      <c r="G1090" s="83"/>
      <c r="H1090" s="83"/>
      <c r="I1090" s="83"/>
      <c r="J1090" s="83"/>
      <c r="K1090" s="83"/>
      <c r="L1090" s="83"/>
      <c r="M1090" s="83"/>
      <c r="N1090" s="83"/>
      <c r="O1090" s="83"/>
      <c r="P1090" s="84"/>
      <c r="Q1090" s="217"/>
      <c r="R1090" s="91">
        <f t="shared" ref="R1090" si="2312">IF(COUNTA(Y1088:DP1091)=0,0,HLOOKUP(R1089,Y1089:DP1091,2,FALSE))</f>
        <v>0</v>
      </c>
      <c r="S1090" s="92">
        <f t="shared" ref="S1090" si="2313">IF(COUNTA(Y1088:DP1091)=0,0,HLOOKUP(S1088,Y1088:DP1091,3,FALSE))</f>
        <v>0</v>
      </c>
      <c r="T1090" s="93"/>
      <c r="U1090" s="94">
        <f t="array" ref="U1090">IF(COUNTA(Y1088:DP1091)=0,0,IF(ISERROR(HLOOKUP(U1091,Y1091:DP1091,1,FALSE)),0,INDEX(Y1090:DP1090,MATCH(U1089&amp;U1091,Y1089:DP1089&amp;Y1091:DP1091,0))))</f>
        <v>0</v>
      </c>
      <c r="V1090" s="94">
        <f t="array" ref="V1090">IF(COUNTA(Y1088:DP1091)=0,0,IF(ISERROR(HLOOKUP(V1091,Y1091:DP1091,1,FALSE)),0,INDEX(Y1090:DP1090,MATCH(V1089&amp;V1091,Y1089:DP1089&amp;Y1091:DP1091,0))))</f>
        <v>0</v>
      </c>
      <c r="W1090" s="95"/>
      <c r="X1090" s="108"/>
    </row>
    <row r="1091" spans="2:28" ht="13.9" thickBot="1">
      <c r="B1091" s="96"/>
      <c r="C1091" s="97"/>
      <c r="D1091" s="96"/>
      <c r="E1091" s="96"/>
      <c r="F1091" s="96"/>
      <c r="G1091" s="96"/>
      <c r="H1091" s="96"/>
      <c r="I1091" s="96"/>
      <c r="J1091" s="96"/>
      <c r="K1091" s="96"/>
      <c r="L1091" s="96"/>
      <c r="M1091" s="96"/>
      <c r="N1091" s="96"/>
      <c r="O1091" s="96"/>
      <c r="P1091" s="97"/>
      <c r="Q1091" s="218"/>
      <c r="R1091" s="98" t="str">
        <f t="shared" ref="R1091" si="2314">IF(COUNTA(Y1088:DP1091)=0,"none",HLOOKUP(R1089,Y1089:DP1091,3,FALSE))</f>
        <v>none</v>
      </c>
      <c r="S1091" s="99" t="str">
        <f t="shared" ref="S1091" si="2315">IF(COUNTA(Y1088:DP1091)=0,"none",HLOOKUP(S1088,Y1088:DP1091,4,FALSE))</f>
        <v>none</v>
      </c>
      <c r="T1091" s="100"/>
      <c r="U1091" s="100" t="str">
        <f t="array" ref="U1091">IF(COUNTA(Y1088:DP1091)=0,"none",IF($U$2="WAHR",$W$3,Abfrage!$F$4))</f>
        <v>none</v>
      </c>
      <c r="V1091" s="100" t="str">
        <f t="array" ref="V1091">IF(COUNTA(Y1088:DP1091)=0,"none",IF($U$2="WAHR",$W$3,Abfrage!$F$4))</f>
        <v>none</v>
      </c>
      <c r="W1091" s="100" t="str">
        <f t="array" ref="W1091">IF(COUNTA(Y1088:DP1091)=0,"none",IF($U$2="WAHR",$W$3,Abfrage!$F$4))</f>
        <v>none</v>
      </c>
      <c r="X1091" s="109"/>
    </row>
    <row r="1092" spans="2:28" thickBot="1">
      <c r="B1092" s="75" t="s">
        <v>812</v>
      </c>
      <c r="C1092" s="76">
        <v>1000050435</v>
      </c>
      <c r="D1092" s="75" t="s">
        <v>95</v>
      </c>
      <c r="E1092" s="75" t="s">
        <v>175</v>
      </c>
      <c r="F1092" s="75" t="s">
        <v>97</v>
      </c>
      <c r="G1092" s="75" t="s">
        <v>97</v>
      </c>
      <c r="H1092" s="75" t="e">
        <v>#N/A</v>
      </c>
      <c r="I1092" s="75" t="s">
        <v>304</v>
      </c>
      <c r="J1092" s="75" t="s">
        <v>813</v>
      </c>
      <c r="K1092" s="75" t="s">
        <v>814</v>
      </c>
      <c r="L1092" s="75" t="s">
        <v>331</v>
      </c>
      <c r="M1092" s="75" t="s">
        <v>307</v>
      </c>
      <c r="N1092" s="75" t="s">
        <v>393</v>
      </c>
      <c r="O1092" s="75" t="s">
        <v>309</v>
      </c>
      <c r="P1092" s="76" t="s">
        <v>513</v>
      </c>
      <c r="Q1092" s="216"/>
      <c r="R1092" s="77" t="str">
        <f t="shared" ref="R1092" si="2316">IF(COUNTA(Y1092:DP1095)=0,"01.01.1900",INDEX(Y1092:DP1092,MATCH(R1093,Y1093:DP1093,0)))</f>
        <v>01.01.1900</v>
      </c>
      <c r="S1092" s="78" t="str">
        <f t="shared" ref="S1092" si="2317">IF(COUNTA(Y1092:DP1095)=0,"01.01.1900",MAX(Y1092:DP1092))</f>
        <v>01.01.1900</v>
      </c>
      <c r="T1092" s="79"/>
      <c r="U1092" s="80" t="str">
        <f t="array" ref="U1092">IF(COUNTA(Y1092:DP1095)=0,"01.01.1900",IF(ISERROR(HLOOKUP(U1095,Y1095:DP1095,1,FALSE)),"01.01.1900",INDEX(Y1092:DP1092,MATCH(U1093&amp;U1095,Y1093:DP1093&amp;Y1095:DP1095,0))))</f>
        <v>01.01.1900</v>
      </c>
      <c r="V1092" s="81" t="str">
        <f t="shared" ref="V1092" si="2318">IF(COUNTA(Y1092:DP1095)=0,"01.01.1900",_xlfn.MAXIFS(Y1092:DP1092,Y1095:DP1095,V1095))</f>
        <v>01.01.1900</v>
      </c>
      <c r="W1092" s="82"/>
      <c r="X1092" s="106"/>
    </row>
    <row r="1093" spans="2:28" thickBot="1">
      <c r="B1093" s="83"/>
      <c r="C1093" s="84"/>
      <c r="D1093" s="83"/>
      <c r="E1093" s="83"/>
      <c r="F1093" s="83"/>
      <c r="G1093" s="83"/>
      <c r="H1093" s="83"/>
      <c r="I1093" s="83"/>
      <c r="J1093" s="83"/>
      <c r="K1093" s="83"/>
      <c r="L1093" s="83"/>
      <c r="M1093" s="83"/>
      <c r="N1093" s="83"/>
      <c r="O1093" s="83"/>
      <c r="P1093" s="84"/>
      <c r="Q1093" s="217"/>
      <c r="R1093" s="85">
        <f t="shared" ref="R1093" si="2319">IF(COUNTA(Y1092:DP1095)=0,0,MIN(Y1093:DP1093))</f>
        <v>0</v>
      </c>
      <c r="S1093" s="86">
        <f t="shared" ref="S1093" si="2320">IF(COUNTA(Y1092:DP1095)=0,0,HLOOKUP(S1092,Y1092:DP1095,2,FALSE))</f>
        <v>0</v>
      </c>
      <c r="T1093" s="87">
        <f t="shared" ref="T1093" si="2321">IF(COUNTA(Y1092:DP1095)=0,0,AVERAGE(Y1093:DP1093))</f>
        <v>0</v>
      </c>
      <c r="U1093" s="88">
        <f t="shared" ref="U1093" si="2322">IF(COUNTA(Y1092:DP1095)=0,0,_xlfn.MINIFS(Y1093:DP1093,Y1095:DP1095,U1095))</f>
        <v>0</v>
      </c>
      <c r="V1093" s="89">
        <f t="array" ref="V1093">IF(COUNTA(Y1092:DP1095)=0,0,IF(ISERROR(HLOOKUP(V1095,Y1095:DP1095,1,FALSE)),0,INDEX(Y1093:DP1093,MATCH(V1092&amp;V1095,Y1092:DP1092&amp;Y1095:DP1095,0))))</f>
        <v>0</v>
      </c>
      <c r="W1093" s="90">
        <f t="array" ref="W1093">IF(COUNTA(Y1092:DP1095)=0,0,IF(ISERROR(HLOOKUP(W1095,Y1095:DP1095,1,FALSE)),0,AVERAGEIF(Y1095:DP1095,$W1095,Y1093:DP1093)))</f>
        <v>0</v>
      </c>
      <c r="X1093" s="107"/>
    </row>
    <row r="1094" spans="2:28" thickBot="1">
      <c r="B1094" s="83"/>
      <c r="C1094" s="84"/>
      <c r="D1094" s="83"/>
      <c r="E1094" s="83"/>
      <c r="F1094" s="83"/>
      <c r="G1094" s="83"/>
      <c r="H1094" s="83"/>
      <c r="I1094" s="83"/>
      <c r="J1094" s="83"/>
      <c r="K1094" s="83"/>
      <c r="L1094" s="83"/>
      <c r="M1094" s="83"/>
      <c r="N1094" s="83"/>
      <c r="O1094" s="83"/>
      <c r="P1094" s="84"/>
      <c r="Q1094" s="217"/>
      <c r="R1094" s="91">
        <f t="shared" ref="R1094" si="2323">IF(COUNTA(Y1092:DP1095)=0,0,HLOOKUP(R1093,Y1093:DP1095,2,FALSE))</f>
        <v>0</v>
      </c>
      <c r="S1094" s="92">
        <f t="shared" ref="S1094" si="2324">IF(COUNTA(Y1092:DP1095)=0,0,HLOOKUP(S1092,Y1092:DP1095,3,FALSE))</f>
        <v>0</v>
      </c>
      <c r="T1094" s="93"/>
      <c r="U1094" s="94">
        <f t="array" ref="U1094">IF(COUNTA(Y1092:DP1095)=0,0,IF(ISERROR(HLOOKUP(U1095,Y1095:DP1095,1,FALSE)),0,INDEX(Y1094:DP1094,MATCH(U1093&amp;U1095,Y1093:DP1093&amp;Y1095:DP1095,0))))</f>
        <v>0</v>
      </c>
      <c r="V1094" s="94">
        <f t="array" ref="V1094">IF(COUNTA(Y1092:DP1095)=0,0,IF(ISERROR(HLOOKUP(V1095,Y1095:DP1095,1,FALSE)),0,INDEX(Y1094:DP1094,MATCH(V1093&amp;V1095,Y1093:DP1093&amp;Y1095:DP1095,0))))</f>
        <v>0</v>
      </c>
      <c r="W1094" s="95"/>
      <c r="X1094" s="108"/>
    </row>
    <row r="1095" spans="2:28" ht="13.9" thickBot="1">
      <c r="B1095" s="96"/>
      <c r="C1095" s="97"/>
      <c r="D1095" s="96"/>
      <c r="E1095" s="96"/>
      <c r="F1095" s="96"/>
      <c r="G1095" s="96"/>
      <c r="H1095" s="96"/>
      <c r="I1095" s="96"/>
      <c r="J1095" s="96"/>
      <c r="K1095" s="96"/>
      <c r="L1095" s="96"/>
      <c r="M1095" s="96"/>
      <c r="N1095" s="96"/>
      <c r="O1095" s="96"/>
      <c r="P1095" s="97"/>
      <c r="Q1095" s="218"/>
      <c r="R1095" s="98" t="str">
        <f t="shared" ref="R1095" si="2325">IF(COUNTA(Y1092:DP1095)=0,"none",HLOOKUP(R1093,Y1093:DP1095,3,FALSE))</f>
        <v>none</v>
      </c>
      <c r="S1095" s="99" t="str">
        <f t="shared" ref="S1095" si="2326">IF(COUNTA(Y1092:DP1095)=0,"none",HLOOKUP(S1092,Y1092:DP1095,4,FALSE))</f>
        <v>none</v>
      </c>
      <c r="T1095" s="100"/>
      <c r="U1095" s="100" t="str">
        <f t="array" ref="U1095">IF(COUNTA(Y1092:DP1095)=0,"none",IF($U$2="WAHR",$W$3,Abfrage!$F$4))</f>
        <v>none</v>
      </c>
      <c r="V1095" s="100" t="str">
        <f t="array" ref="V1095">IF(COUNTA(Y1092:DP1095)=0,"none",IF($U$2="WAHR",$W$3,Abfrage!$F$4))</f>
        <v>none</v>
      </c>
      <c r="W1095" s="100" t="str">
        <f t="array" ref="W1095">IF(COUNTA(Y1092:DP1095)=0,"none",IF($U$2="WAHR",$W$3,Abfrage!$F$4))</f>
        <v>none</v>
      </c>
      <c r="X1095" s="109"/>
    </row>
    <row r="1096" spans="2:28" thickBot="1">
      <c r="B1096" s="75" t="s">
        <v>815</v>
      </c>
      <c r="C1096" s="76">
        <v>1000051977</v>
      </c>
      <c r="D1096" s="75" t="s">
        <v>95</v>
      </c>
      <c r="E1096" s="75" t="s">
        <v>175</v>
      </c>
      <c r="F1096" s="75" t="s">
        <v>97</v>
      </c>
      <c r="G1096" s="75" t="s">
        <v>97</v>
      </c>
      <c r="H1096" s="75" t="e">
        <v>#N/A</v>
      </c>
      <c r="I1096" s="75" t="s">
        <v>41</v>
      </c>
      <c r="J1096" s="75" t="s">
        <v>816</v>
      </c>
      <c r="K1096" s="75" t="s">
        <v>306</v>
      </c>
      <c r="L1096" s="75" t="s">
        <v>306</v>
      </c>
      <c r="M1096" s="75" t="s">
        <v>307</v>
      </c>
      <c r="N1096" s="75" t="s">
        <v>624</v>
      </c>
      <c r="O1096" s="75" t="s">
        <v>306</v>
      </c>
      <c r="P1096" s="76" t="s">
        <v>306</v>
      </c>
      <c r="Q1096" s="216"/>
      <c r="R1096" s="77" t="str">
        <f t="shared" ref="R1096" si="2327">IF(COUNTA(Y1096:DP1099)=0,"01.01.1900",INDEX(Y1096:DP1096,MATCH(R1097,Y1097:DP1097,0)))</f>
        <v>01.01.1900</v>
      </c>
      <c r="S1096" s="78" t="str">
        <f t="shared" ref="S1096" si="2328">IF(COUNTA(Y1096:DP1099)=0,"01.01.1900",MAX(Y1096:DP1096))</f>
        <v>01.01.1900</v>
      </c>
      <c r="T1096" s="79"/>
      <c r="U1096" s="80" t="str">
        <f t="array" ref="U1096">IF(COUNTA(Y1096:DP1099)=0,"01.01.1900",IF(ISERROR(HLOOKUP(U1099,Y1099:DP1099,1,FALSE)),"01.01.1900",INDEX(Y1096:DP1096,MATCH(U1097&amp;U1099,Y1097:DP1097&amp;Y1099:DP1099,0))))</f>
        <v>01.01.1900</v>
      </c>
      <c r="V1096" s="81" t="str">
        <f t="shared" ref="V1096" si="2329">IF(COUNTA(Y1096:DP1099)=0,"01.01.1900",_xlfn.MAXIFS(Y1096:DP1096,Y1099:DP1099,V1099))</f>
        <v>01.01.1900</v>
      </c>
      <c r="W1096" s="82"/>
      <c r="X1096" s="106"/>
    </row>
    <row r="1097" spans="2:28" thickBot="1">
      <c r="B1097" s="83"/>
      <c r="C1097" s="84"/>
      <c r="D1097" s="83"/>
      <c r="E1097" s="83"/>
      <c r="F1097" s="83"/>
      <c r="G1097" s="83"/>
      <c r="H1097" s="83"/>
      <c r="I1097" s="83"/>
      <c r="J1097" s="83"/>
      <c r="K1097" s="83"/>
      <c r="L1097" s="83"/>
      <c r="M1097" s="83"/>
      <c r="N1097" s="83"/>
      <c r="O1097" s="83"/>
      <c r="P1097" s="84"/>
      <c r="Q1097" s="217"/>
      <c r="R1097" s="85">
        <f t="shared" ref="R1097" si="2330">IF(COUNTA(Y1096:DP1099)=0,0,MIN(Y1097:DP1097))</f>
        <v>0</v>
      </c>
      <c r="S1097" s="86">
        <f t="shared" ref="S1097" si="2331">IF(COUNTA(Y1096:DP1099)=0,0,HLOOKUP(S1096,Y1096:DP1099,2,FALSE))</f>
        <v>0</v>
      </c>
      <c r="T1097" s="87">
        <f t="shared" ref="T1097" si="2332">IF(COUNTA(Y1096:DP1099)=0,0,AVERAGE(Y1097:DP1097))</f>
        <v>0</v>
      </c>
      <c r="U1097" s="88">
        <f t="shared" ref="U1097" si="2333">IF(COUNTA(Y1096:DP1099)=0,0,_xlfn.MINIFS(Y1097:DP1097,Y1099:DP1099,U1099))</f>
        <v>0</v>
      </c>
      <c r="V1097" s="89">
        <f t="array" ref="V1097">IF(COUNTA(Y1096:DP1099)=0,0,IF(ISERROR(HLOOKUP(V1099,Y1099:DP1099,1,FALSE)),0,INDEX(Y1097:DP1097,MATCH(V1096&amp;V1099,Y1096:DP1096&amp;Y1099:DP1099,0))))</f>
        <v>0</v>
      </c>
      <c r="W1097" s="90">
        <f t="array" ref="W1097">IF(COUNTA(Y1096:DP1099)=0,0,IF(ISERROR(HLOOKUP(W1099,Y1099:DP1099,1,FALSE)),0,AVERAGEIF(Y1099:DP1099,$W1099,Y1097:DP1097)))</f>
        <v>0</v>
      </c>
      <c r="X1097" s="107"/>
    </row>
    <row r="1098" spans="2:28" thickBot="1">
      <c r="B1098" s="83"/>
      <c r="C1098" s="84"/>
      <c r="D1098" s="83"/>
      <c r="E1098" s="83"/>
      <c r="F1098" s="83"/>
      <c r="G1098" s="83"/>
      <c r="H1098" s="83"/>
      <c r="I1098" s="83"/>
      <c r="J1098" s="83"/>
      <c r="K1098" s="83"/>
      <c r="L1098" s="83"/>
      <c r="M1098" s="83"/>
      <c r="N1098" s="83"/>
      <c r="O1098" s="83"/>
      <c r="P1098" s="84"/>
      <c r="Q1098" s="217"/>
      <c r="R1098" s="91">
        <f t="shared" ref="R1098" si="2334">IF(COUNTA(Y1096:DP1099)=0,0,HLOOKUP(R1097,Y1097:DP1099,2,FALSE))</f>
        <v>0</v>
      </c>
      <c r="S1098" s="92">
        <f t="shared" ref="S1098" si="2335">IF(COUNTA(Y1096:DP1099)=0,0,HLOOKUP(S1096,Y1096:DP1099,3,FALSE))</f>
        <v>0</v>
      </c>
      <c r="T1098" s="93"/>
      <c r="U1098" s="94">
        <f t="array" ref="U1098">IF(COUNTA(Y1096:DP1099)=0,0,IF(ISERROR(HLOOKUP(U1099,Y1099:DP1099,1,FALSE)),0,INDEX(Y1098:DP1098,MATCH(U1097&amp;U1099,Y1097:DP1097&amp;Y1099:DP1099,0))))</f>
        <v>0</v>
      </c>
      <c r="V1098" s="94">
        <f t="array" ref="V1098">IF(COUNTA(Y1096:DP1099)=0,0,IF(ISERROR(HLOOKUP(V1099,Y1099:DP1099,1,FALSE)),0,INDEX(Y1098:DP1098,MATCH(V1097&amp;V1099,Y1097:DP1097&amp;Y1099:DP1099,0))))</f>
        <v>0</v>
      </c>
      <c r="W1098" s="95"/>
      <c r="X1098" s="108"/>
    </row>
    <row r="1099" spans="2:28" ht="13.9" thickBot="1">
      <c r="B1099" s="96"/>
      <c r="C1099" s="97"/>
      <c r="D1099" s="96"/>
      <c r="E1099" s="96"/>
      <c r="F1099" s="96"/>
      <c r="G1099" s="96"/>
      <c r="H1099" s="96"/>
      <c r="I1099" s="96"/>
      <c r="J1099" s="96"/>
      <c r="K1099" s="96"/>
      <c r="L1099" s="96"/>
      <c r="M1099" s="96"/>
      <c r="N1099" s="96"/>
      <c r="O1099" s="96"/>
      <c r="P1099" s="97"/>
      <c r="Q1099" s="218"/>
      <c r="R1099" s="98" t="str">
        <f t="shared" ref="R1099" si="2336">IF(COUNTA(Y1096:DP1099)=0,"none",HLOOKUP(R1097,Y1097:DP1099,3,FALSE))</f>
        <v>none</v>
      </c>
      <c r="S1099" s="99" t="str">
        <f t="shared" ref="S1099" si="2337">IF(COUNTA(Y1096:DP1099)=0,"none",HLOOKUP(S1096,Y1096:DP1099,4,FALSE))</f>
        <v>none</v>
      </c>
      <c r="T1099" s="100"/>
      <c r="U1099" s="100" t="str">
        <f t="array" ref="U1099">IF(COUNTA(Y1096:DP1099)=0,"none",IF($U$2="WAHR",$W$3,Abfrage!$F$4))</f>
        <v>none</v>
      </c>
      <c r="V1099" s="100" t="str">
        <f t="array" ref="V1099">IF(COUNTA(Y1096:DP1099)=0,"none",IF($U$2="WAHR",$W$3,Abfrage!$F$4))</f>
        <v>none</v>
      </c>
      <c r="W1099" s="100" t="str">
        <f t="array" ref="W1099">IF(COUNTA(Y1096:DP1099)=0,"none",IF($U$2="WAHR",$W$3,Abfrage!$F$4))</f>
        <v>none</v>
      </c>
      <c r="X1099" s="109"/>
    </row>
    <row r="1100" spans="2:28" thickBot="1">
      <c r="B1100" s="75" t="s">
        <v>817</v>
      </c>
      <c r="C1100" s="76">
        <v>1000051984</v>
      </c>
      <c r="D1100" s="75" t="s">
        <v>95</v>
      </c>
      <c r="E1100" s="75" t="s">
        <v>96</v>
      </c>
      <c r="F1100" s="75" t="s">
        <v>97</v>
      </c>
      <c r="G1100" s="75" t="s">
        <v>97</v>
      </c>
      <c r="H1100" s="75" t="s">
        <v>44</v>
      </c>
      <c r="I1100" s="75" t="s">
        <v>164</v>
      </c>
      <c r="J1100" s="75" t="s">
        <v>818</v>
      </c>
      <c r="K1100" s="75" t="s">
        <v>306</v>
      </c>
      <c r="L1100" s="75" t="s">
        <v>306</v>
      </c>
      <c r="M1100" s="75" t="s">
        <v>313</v>
      </c>
      <c r="N1100" s="75" t="s">
        <v>624</v>
      </c>
      <c r="O1100" s="75" t="s">
        <v>437</v>
      </c>
      <c r="P1100" s="76" t="s">
        <v>306</v>
      </c>
      <c r="Q1100" s="216"/>
      <c r="R1100" s="77">
        <f t="shared" ref="R1100" si="2338">IF(COUNTA(Y1100:DP1103)=0,"01.01.1900",INDEX(Y1100:DP1100,MATCH(R1101,Y1101:DP1101,0)))</f>
        <v>44987</v>
      </c>
      <c r="S1100" s="78">
        <f t="shared" ref="S1100" si="2339">IF(COUNTA(Y1100:DP1103)=0,"01.01.1900",MAX(Y1100:DP1100))</f>
        <v>44987</v>
      </c>
      <c r="T1100" s="79"/>
      <c r="U1100" s="80" t="str">
        <f t="array" ref="U1100">IF(COUNTA(Y1100:DP1103)=0,"01.01.1900",IF(ISERROR(HLOOKUP(U1103,Y1103:DP1103,1,FALSE)),"01.01.1900",INDEX(Y1100:DP1100,MATCH(U1101&amp;U1103,Y1101:DP1101&amp;Y1103:DP1103,0))))</f>
        <v>01.01.1900</v>
      </c>
      <c r="V1100" s="81">
        <f t="shared" ref="V1100" si="2340">IF(COUNTA(Y1100:DP1103)=0,"01.01.1900",_xlfn.MAXIFS(Y1100:DP1100,Y1103:DP1103,V1103))</f>
        <v>0</v>
      </c>
      <c r="W1100" s="82"/>
      <c r="X1100" s="106"/>
      <c r="Y1100" s="141">
        <v>44987</v>
      </c>
      <c r="Z1100" s="141">
        <v>44987</v>
      </c>
    </row>
    <row r="1101" spans="2:28" thickBot="1">
      <c r="B1101" s="83"/>
      <c r="C1101" s="84"/>
      <c r="D1101" s="83"/>
      <c r="E1101" s="83"/>
      <c r="F1101" s="83"/>
      <c r="G1101" s="83"/>
      <c r="H1101" s="83"/>
      <c r="I1101" s="83"/>
      <c r="J1101" s="83"/>
      <c r="K1101" s="83"/>
      <c r="L1101" s="83"/>
      <c r="M1101" s="83"/>
      <c r="N1101" s="83"/>
      <c r="O1101" s="83"/>
      <c r="P1101" s="84"/>
      <c r="Q1101" s="217"/>
      <c r="R1101" s="85">
        <f t="shared" ref="R1101" si="2341">IF(COUNTA(Y1100:DP1103)=0,0,MIN(Y1101:DP1101))</f>
        <v>0.161</v>
      </c>
      <c r="S1101" s="86">
        <f t="shared" ref="S1101" si="2342">IF(COUNTA(Y1100:DP1103)=0,0,HLOOKUP(S1100,Y1100:DP1103,2,FALSE))</f>
        <v>0.161</v>
      </c>
      <c r="T1101" s="87">
        <f t="shared" ref="T1101" si="2343">IF(COUNTA(Y1100:DP1103)=0,0,AVERAGE(Y1101:DP1101))</f>
        <v>0.161</v>
      </c>
      <c r="U1101" s="88">
        <f t="shared" ref="U1101" si="2344">IF(COUNTA(Y1100:DP1103)=0,0,_xlfn.MINIFS(Y1101:DP1101,Y1103:DP1103,U1103))</f>
        <v>0</v>
      </c>
      <c r="V1101" s="89">
        <f t="array" ref="V1101">IF(COUNTA(Y1100:DP1103)=0,0,IF(ISERROR(HLOOKUP(V1103,Y1103:DP1103,1,FALSE)),0,INDEX(Y1101:DP1101,MATCH(V1100&amp;V1103,Y1100:DP1100&amp;Y1103:DP1103,0))))</f>
        <v>0</v>
      </c>
      <c r="W1101" s="90">
        <f t="array" ref="W1101">IF(COUNTA(Y1100:DP1103)=0,0,IF(ISERROR(HLOOKUP(W1103,Y1103:DP1103,1,FALSE)),0,AVERAGEIF(Y1103:DP1103,$W1103,Y1101:DP1101)))</f>
        <v>0</v>
      </c>
      <c r="X1101" s="107"/>
      <c r="Y1101" s="142">
        <v>0.161</v>
      </c>
      <c r="Z1101" s="142">
        <v>0.161</v>
      </c>
    </row>
    <row r="1102" spans="2:28" thickBot="1">
      <c r="B1102" s="83"/>
      <c r="C1102" s="84"/>
      <c r="D1102" s="83"/>
      <c r="E1102" s="83"/>
      <c r="F1102" s="83"/>
      <c r="G1102" s="83"/>
      <c r="H1102" s="83"/>
      <c r="I1102" s="83"/>
      <c r="J1102" s="83"/>
      <c r="K1102" s="83"/>
      <c r="L1102" s="83"/>
      <c r="M1102" s="83"/>
      <c r="N1102" s="83"/>
      <c r="O1102" s="83"/>
      <c r="P1102" s="84"/>
      <c r="Q1102" s="217"/>
      <c r="R1102" s="91">
        <f t="shared" ref="R1102" si="2345">IF(COUNTA(Y1100:DP1103)=0,0,HLOOKUP(R1101,Y1101:DP1103,2,FALSE))</f>
        <v>1000</v>
      </c>
      <c r="S1102" s="92">
        <f t="shared" ref="S1102" si="2346">IF(COUNTA(Y1100:DP1103)=0,0,HLOOKUP(S1100,Y1100:DP1103,3,FALSE))</f>
        <v>1000</v>
      </c>
      <c r="T1102" s="93"/>
      <c r="U1102" s="94">
        <f t="array" ref="U1102">IF(COUNTA(Y1100:DP1103)=0,0,IF(ISERROR(HLOOKUP(U1103,Y1103:DP1103,1,FALSE)),0,INDEX(Y1102:DP1102,MATCH(U1101&amp;U1103,Y1101:DP1101&amp;Y1103:DP1103,0))))</f>
        <v>0</v>
      </c>
      <c r="V1102" s="94">
        <f t="array" ref="V1102">IF(COUNTA(Y1100:DP1103)=0,0,IF(ISERROR(HLOOKUP(V1103,Y1103:DP1103,1,FALSE)),0,INDEX(Y1102:DP1102,MATCH(V1101&amp;V1103,Y1101:DP1101&amp;Y1103:DP1103,0))))</f>
        <v>0</v>
      </c>
      <c r="W1102" s="95"/>
      <c r="X1102" s="108"/>
      <c r="Y1102" s="143">
        <v>1000</v>
      </c>
      <c r="Z1102" s="143">
        <v>1000</v>
      </c>
    </row>
    <row r="1103" spans="2:28" ht="13.9" thickBot="1">
      <c r="B1103" s="96"/>
      <c r="C1103" s="97"/>
      <c r="D1103" s="96"/>
      <c r="E1103" s="96"/>
      <c r="F1103" s="96"/>
      <c r="G1103" s="96"/>
      <c r="H1103" s="96"/>
      <c r="I1103" s="96"/>
      <c r="J1103" s="96"/>
      <c r="K1103" s="96"/>
      <c r="L1103" s="96"/>
      <c r="M1103" s="96"/>
      <c r="N1103" s="96"/>
      <c r="O1103" s="96"/>
      <c r="P1103" s="97"/>
      <c r="Q1103" s="218"/>
      <c r="R1103" s="98" t="str">
        <f t="shared" ref="R1103" si="2347">IF(COUNTA(Y1100:DP1103)=0,"none",HLOOKUP(R1101,Y1101:DP1103,3,FALSE))</f>
        <v>www (-30%)</v>
      </c>
      <c r="S1103" s="99" t="str">
        <f t="shared" ref="S1103" si="2348">IF(COUNTA(Y1100:DP1103)=0,"none",HLOOKUP(S1100,Y1100:DP1103,4,FALSE))</f>
        <v>www (-30%)</v>
      </c>
      <c r="T1103" s="100"/>
      <c r="U1103" s="100">
        <f t="array" ref="U1103">IF(COUNTA(Y1100:DP1103)=0,"none",IF($U$2="WAHR",$W$3,Abfrage!$F$4))</f>
        <v>0</v>
      </c>
      <c r="V1103" s="100">
        <f t="array" ref="V1103">IF(COUNTA(Y1100:DP1103)=0,"none",IF($U$2="WAHR",$W$3,Abfrage!$F$4))</f>
        <v>0</v>
      </c>
      <c r="W1103" s="100">
        <f t="array" ref="W1103">IF(COUNTA(Y1100:DP1103)=0,"none",IF($U$2="WAHR",$W$3,Abfrage!$F$4))</f>
        <v>0</v>
      </c>
      <c r="X1103" s="109"/>
      <c r="Y1103" s="144" t="s">
        <v>43</v>
      </c>
      <c r="Z1103" s="144" t="s">
        <v>43</v>
      </c>
    </row>
    <row r="1104" spans="2:28" thickBot="1">
      <c r="B1104" s="75" t="s">
        <v>819</v>
      </c>
      <c r="C1104" s="76">
        <v>1000051985</v>
      </c>
      <c r="D1104" s="75" t="s">
        <v>95</v>
      </c>
      <c r="E1104" s="75" t="s">
        <v>148</v>
      </c>
      <c r="F1104" s="75" t="s">
        <v>96</v>
      </c>
      <c r="G1104" s="75" t="s">
        <v>96</v>
      </c>
      <c r="H1104" s="75" t="s">
        <v>50</v>
      </c>
      <c r="I1104" s="75" t="s">
        <v>164</v>
      </c>
      <c r="J1104" s="75" t="s">
        <v>820</v>
      </c>
      <c r="K1104" s="75" t="s">
        <v>331</v>
      </c>
      <c r="L1104" s="75" t="s">
        <v>327</v>
      </c>
      <c r="M1104" s="75" t="s">
        <v>313</v>
      </c>
      <c r="N1104" s="75" t="s">
        <v>327</v>
      </c>
      <c r="O1104" s="75" t="s">
        <v>306</v>
      </c>
      <c r="P1104" s="76" t="s">
        <v>306</v>
      </c>
      <c r="Q1104" s="216"/>
      <c r="R1104" s="77">
        <f t="shared" ref="R1104" si="2349">IF(COUNTA(Y1104:DP1107)=0,"01.01.1900",INDEX(Y1104:DP1104,MATCH(R1105,Y1105:DP1105,0)))</f>
        <v>44970</v>
      </c>
      <c r="S1104" s="78">
        <f t="shared" ref="S1104" si="2350">IF(COUNTA(Y1104:DP1107)=0,"01.01.1900",MAX(Y1104:DP1104))</f>
        <v>44987</v>
      </c>
      <c r="T1104" s="79"/>
      <c r="U1104" s="80" t="str">
        <f t="array" ref="U1104">IF(COUNTA(Y1104:DP1107)=0,"01.01.1900",IF(ISERROR(HLOOKUP(U1107,Y1107:DP1107,1,FALSE)),"01.01.1900",INDEX(Y1104:DP1104,MATCH(U1105&amp;U1107,Y1105:DP1105&amp;Y1107:DP1107,0))))</f>
        <v>01.01.1900</v>
      </c>
      <c r="V1104" s="81">
        <f t="shared" ref="V1104" si="2351">IF(COUNTA(Y1104:DP1107)=0,"01.01.1900",_xlfn.MAXIFS(Y1104:DP1104,Y1107:DP1107,V1107))</f>
        <v>0</v>
      </c>
      <c r="W1104" s="82"/>
      <c r="X1104" s="106"/>
      <c r="Y1104" s="141">
        <v>44970</v>
      </c>
      <c r="Z1104" s="141">
        <v>44987</v>
      </c>
      <c r="AA1104" s="141">
        <v>44970</v>
      </c>
      <c r="AB1104" s="141">
        <v>44987</v>
      </c>
    </row>
    <row r="1105" spans="2:28" thickBot="1">
      <c r="B1105" s="83"/>
      <c r="C1105" s="84"/>
      <c r="D1105" s="83"/>
      <c r="E1105" s="83"/>
      <c r="F1105" s="83"/>
      <c r="G1105" s="83"/>
      <c r="H1105" s="83"/>
      <c r="I1105" s="83"/>
      <c r="J1105" s="83"/>
      <c r="K1105" s="83"/>
      <c r="L1105" s="83"/>
      <c r="M1105" s="83"/>
      <c r="N1105" s="83"/>
      <c r="O1105" s="83"/>
      <c r="P1105" s="84"/>
      <c r="Q1105" s="217"/>
      <c r="R1105" s="85">
        <f t="shared" ref="R1105" si="2352">IF(COUNTA(Y1104:DP1107)=0,0,MIN(Y1105:DP1105))</f>
        <v>4.4800000000000006E-2</v>
      </c>
      <c r="S1105" s="86">
        <f t="shared" ref="S1105" si="2353">IF(COUNTA(Y1104:DP1107)=0,0,HLOOKUP(S1104,Y1104:DP1107,2,FALSE))</f>
        <v>6.2299999999999994E-2</v>
      </c>
      <c r="T1105" s="87">
        <f t="shared" ref="T1105" si="2354">IF(COUNTA(Y1104:DP1107)=0,0,AVERAGE(Y1105:DP1105))</f>
        <v>5.355E-2</v>
      </c>
      <c r="U1105" s="88">
        <f t="shared" ref="U1105" si="2355">IF(COUNTA(Y1104:DP1107)=0,0,_xlfn.MINIFS(Y1105:DP1105,Y1107:DP1107,U1107))</f>
        <v>0</v>
      </c>
      <c r="V1105" s="89">
        <f t="array" ref="V1105">IF(COUNTA(Y1104:DP1107)=0,0,IF(ISERROR(HLOOKUP(V1107,Y1107:DP1107,1,FALSE)),0,INDEX(Y1105:DP1105,MATCH(V1104&amp;V1107,Y1104:DP1104&amp;Y1107:DP1107,0))))</f>
        <v>0</v>
      </c>
      <c r="W1105" s="90">
        <f t="array" ref="W1105">IF(COUNTA(Y1104:DP1107)=0,0,IF(ISERROR(HLOOKUP(W1107,Y1107:DP1107,1,FALSE)),0,AVERAGEIF(Y1107:DP1107,$W1107,Y1105:DP1105)))</f>
        <v>0</v>
      </c>
      <c r="X1105" s="107"/>
      <c r="Y1105" s="142">
        <v>4.4800000000000006E-2</v>
      </c>
      <c r="Z1105" s="142">
        <v>6.2299999999999994E-2</v>
      </c>
      <c r="AA1105" s="142">
        <v>4.4800000000000006E-2</v>
      </c>
      <c r="AB1105" s="142">
        <v>6.2299999999999994E-2</v>
      </c>
    </row>
    <row r="1106" spans="2:28" thickBot="1">
      <c r="B1106" s="83"/>
      <c r="C1106" s="84"/>
      <c r="D1106" s="83"/>
      <c r="E1106" s="83"/>
      <c r="F1106" s="83"/>
      <c r="G1106" s="83"/>
      <c r="H1106" s="83"/>
      <c r="I1106" s="83"/>
      <c r="J1106" s="83"/>
      <c r="K1106" s="83"/>
      <c r="L1106" s="83"/>
      <c r="M1106" s="83"/>
      <c r="N1106" s="83"/>
      <c r="O1106" s="83"/>
      <c r="P1106" s="84"/>
      <c r="Q1106" s="217"/>
      <c r="R1106" s="91">
        <f t="shared" ref="R1106" si="2356">IF(COUNTA(Y1104:DP1107)=0,0,HLOOKUP(R1105,Y1105:DP1107,2,FALSE))</f>
        <v>1000</v>
      </c>
      <c r="S1106" s="92">
        <f t="shared" ref="S1106" si="2357">IF(COUNTA(Y1104:DP1107)=0,0,HLOOKUP(S1104,Y1104:DP1107,3,FALSE))</f>
        <v>1000</v>
      </c>
      <c r="T1106" s="93"/>
      <c r="U1106" s="94">
        <f t="array" ref="U1106">IF(COUNTA(Y1104:DP1107)=0,0,IF(ISERROR(HLOOKUP(U1107,Y1107:DP1107,1,FALSE)),0,INDEX(Y1106:DP1106,MATCH(U1105&amp;U1107,Y1105:DP1105&amp;Y1107:DP1107,0))))</f>
        <v>0</v>
      </c>
      <c r="V1106" s="94">
        <f t="array" ref="V1106">IF(COUNTA(Y1104:DP1107)=0,0,IF(ISERROR(HLOOKUP(V1107,Y1107:DP1107,1,FALSE)),0,INDEX(Y1106:DP1106,MATCH(V1105&amp;V1107,Y1105:DP1105&amp;Y1107:DP1107,0))))</f>
        <v>0</v>
      </c>
      <c r="W1106" s="95"/>
      <c r="X1106" s="108"/>
      <c r="Y1106" s="143">
        <v>1000</v>
      </c>
      <c r="Z1106" s="143">
        <v>1000</v>
      </c>
      <c r="AA1106" s="143">
        <v>1000</v>
      </c>
      <c r="AB1106" s="143">
        <v>1000</v>
      </c>
    </row>
    <row r="1107" spans="2:28" ht="13.9" thickBot="1">
      <c r="B1107" s="96"/>
      <c r="C1107" s="97"/>
      <c r="D1107" s="96"/>
      <c r="E1107" s="96"/>
      <c r="F1107" s="96"/>
      <c r="G1107" s="96"/>
      <c r="H1107" s="96"/>
      <c r="I1107" s="96"/>
      <c r="J1107" s="96"/>
      <c r="K1107" s="96"/>
      <c r="L1107" s="96"/>
      <c r="M1107" s="96"/>
      <c r="N1107" s="96"/>
      <c r="O1107" s="96"/>
      <c r="P1107" s="97"/>
      <c r="Q1107" s="218"/>
      <c r="R1107" s="98" t="str">
        <f t="shared" ref="R1107" si="2358">IF(COUNTA(Y1104:DP1107)=0,"none",HLOOKUP(R1105,Y1105:DP1107,3,FALSE))</f>
        <v>www (-30%)</v>
      </c>
      <c r="S1107" s="99" t="str">
        <f t="shared" ref="S1107" si="2359">IF(COUNTA(Y1104:DP1107)=0,"none",HLOOKUP(S1104,Y1104:DP1107,4,FALSE))</f>
        <v>www (-30%)</v>
      </c>
      <c r="T1107" s="100"/>
      <c r="U1107" s="100">
        <f t="array" ref="U1107">IF(COUNTA(Y1104:DP1107)=0,"none",IF($U$2="WAHR",$W$3,Abfrage!$F$4))</f>
        <v>0</v>
      </c>
      <c r="V1107" s="100">
        <f t="array" ref="V1107">IF(COUNTA(Y1104:DP1107)=0,"none",IF($U$2="WAHR",$W$3,Abfrage!$F$4))</f>
        <v>0</v>
      </c>
      <c r="W1107" s="100">
        <f t="array" ref="W1107">IF(COUNTA(Y1104:DP1107)=0,"none",IF($U$2="WAHR",$W$3,Abfrage!$F$4))</f>
        <v>0</v>
      </c>
      <c r="X1107" s="109"/>
      <c r="Y1107" s="144" t="s">
        <v>43</v>
      </c>
      <c r="Z1107" s="144" t="s">
        <v>43</v>
      </c>
      <c r="AA1107" s="144" t="s">
        <v>721</v>
      </c>
      <c r="AB1107" s="144" t="s">
        <v>721</v>
      </c>
    </row>
    <row r="1108" spans="2:28" thickBot="1">
      <c r="B1108" s="75" t="s">
        <v>821</v>
      </c>
      <c r="C1108" s="76">
        <v>1000051986</v>
      </c>
      <c r="D1108" s="75" t="s">
        <v>95</v>
      </c>
      <c r="E1108" s="75" t="s">
        <v>175</v>
      </c>
      <c r="F1108" s="75" t="s">
        <v>97</v>
      </c>
      <c r="G1108" s="75" t="s">
        <v>97</v>
      </c>
      <c r="H1108" s="75" t="s">
        <v>822</v>
      </c>
      <c r="I1108" s="75" t="s">
        <v>377</v>
      </c>
      <c r="J1108" s="75" t="s">
        <v>823</v>
      </c>
      <c r="K1108" s="75" t="s">
        <v>306</v>
      </c>
      <c r="L1108" s="75" t="s">
        <v>306</v>
      </c>
      <c r="M1108" s="75" t="s">
        <v>313</v>
      </c>
      <c r="N1108" s="75" t="s">
        <v>393</v>
      </c>
      <c r="O1108" s="75" t="s">
        <v>437</v>
      </c>
      <c r="P1108" s="76" t="s">
        <v>306</v>
      </c>
      <c r="Q1108" s="216"/>
      <c r="R1108" s="77">
        <f t="shared" ref="R1108" si="2360">IF(COUNTA(Y1108:DP1111)=0,"01.01.1900",INDEX(Y1108:DP1108,MATCH(R1109,Y1109:DP1109,0)))</f>
        <v>44714</v>
      </c>
      <c r="S1108" s="78">
        <f t="shared" ref="S1108" si="2361">IF(COUNTA(Y1108:DP1111)=0,"01.01.1900",MAX(Y1108:DP1108))</f>
        <v>44714</v>
      </c>
      <c r="T1108" s="79"/>
      <c r="U1108" s="80" t="str">
        <f t="array" ref="U1108">IF(COUNTA(Y1108:DP1111)=0,"01.01.1900",IF(ISERROR(HLOOKUP(U1111,Y1111:DP1111,1,FALSE)),"01.01.1900",INDEX(Y1108:DP1108,MATCH(U1109&amp;U1111,Y1109:DP1109&amp;Y1111:DP1111,0))))</f>
        <v>01.01.1900</v>
      </c>
      <c r="V1108" s="81">
        <f t="shared" ref="V1108" si="2362">IF(COUNTA(Y1108:DP1111)=0,"01.01.1900",_xlfn.MAXIFS(Y1108:DP1108,Y1111:DP1111,V1111))</f>
        <v>0</v>
      </c>
      <c r="W1108" s="82"/>
      <c r="X1108" s="106"/>
      <c r="Y1108" s="141">
        <v>44714</v>
      </c>
      <c r="Z1108" s="141">
        <v>44714</v>
      </c>
    </row>
    <row r="1109" spans="2:28" thickBot="1">
      <c r="B1109" s="83"/>
      <c r="C1109" s="84"/>
      <c r="D1109" s="83"/>
      <c r="E1109" s="83"/>
      <c r="F1109" s="83"/>
      <c r="G1109" s="83"/>
      <c r="H1109" s="83"/>
      <c r="I1109" s="83"/>
      <c r="J1109" s="83"/>
      <c r="K1109" s="83"/>
      <c r="L1109" s="83"/>
      <c r="M1109" s="83"/>
      <c r="N1109" s="83"/>
      <c r="O1109" s="83"/>
      <c r="P1109" s="84"/>
      <c r="Q1109" s="217"/>
      <c r="R1109" s="85">
        <f t="shared" ref="R1109" si="2363">IF(COUNTA(Y1108:DP1111)=0,0,MIN(Y1109:DP1109))</f>
        <v>0.34</v>
      </c>
      <c r="S1109" s="86">
        <f t="shared" ref="S1109" si="2364">IF(COUNTA(Y1108:DP1111)=0,0,HLOOKUP(S1108,Y1108:DP1111,2,FALSE))</f>
        <v>0.34</v>
      </c>
      <c r="T1109" s="87">
        <f t="shared" ref="T1109" si="2365">IF(COUNTA(Y1108:DP1111)=0,0,AVERAGE(Y1109:DP1109))</f>
        <v>0.34</v>
      </c>
      <c r="U1109" s="88">
        <f t="shared" ref="U1109" si="2366">IF(COUNTA(Y1108:DP1111)=0,0,_xlfn.MINIFS(Y1109:DP1109,Y1111:DP1111,U1111))</f>
        <v>0</v>
      </c>
      <c r="V1109" s="89">
        <f t="array" ref="V1109">IF(COUNTA(Y1108:DP1111)=0,0,IF(ISERROR(HLOOKUP(V1111,Y1111:DP1111,1,FALSE)),0,INDEX(Y1109:DP1109,MATCH(V1108&amp;V1111,Y1108:DP1108&amp;Y1111:DP1111,0))))</f>
        <v>0</v>
      </c>
      <c r="W1109" s="90">
        <f t="array" ref="W1109">IF(COUNTA(Y1108:DP1111)=0,0,IF(ISERROR(HLOOKUP(W1111,Y1111:DP1111,1,FALSE)),0,AVERAGEIF(Y1111:DP1111,$W1111,Y1109:DP1109)))</f>
        <v>0</v>
      </c>
      <c r="X1109" s="107"/>
      <c r="Y1109" s="142">
        <v>0.34</v>
      </c>
      <c r="Z1109" s="142">
        <v>0.34</v>
      </c>
    </row>
    <row r="1110" spans="2:28" thickBot="1">
      <c r="B1110" s="83"/>
      <c r="C1110" s="84"/>
      <c r="D1110" s="83"/>
      <c r="E1110" s="83"/>
      <c r="F1110" s="83"/>
      <c r="G1110" s="83"/>
      <c r="H1110" s="83"/>
      <c r="I1110" s="83"/>
      <c r="J1110" s="83"/>
      <c r="K1110" s="83"/>
      <c r="L1110" s="83"/>
      <c r="M1110" s="83"/>
      <c r="N1110" s="83"/>
      <c r="O1110" s="83"/>
      <c r="P1110" s="84"/>
      <c r="Q1110" s="217"/>
      <c r="R1110" s="91" t="str">
        <f t="shared" ref="R1110" si="2367">IF(COUNTA(Y1108:DP1111)=0,0,HLOOKUP(R1109,Y1109:DP1111,2,FALSE))</f>
        <v>nn</v>
      </c>
      <c r="S1110" s="92" t="str">
        <f t="shared" ref="S1110" si="2368">IF(COUNTA(Y1108:DP1111)=0,0,HLOOKUP(S1108,Y1108:DP1111,3,FALSE))</f>
        <v>nn</v>
      </c>
      <c r="T1110" s="93"/>
      <c r="U1110" s="94">
        <f t="array" ref="U1110">IF(COUNTA(Y1108:DP1111)=0,0,IF(ISERROR(HLOOKUP(U1111,Y1111:DP1111,1,FALSE)),0,INDEX(Y1110:DP1110,MATCH(U1109&amp;U1111,Y1109:DP1109&amp;Y1111:DP1111,0))))</f>
        <v>0</v>
      </c>
      <c r="V1110" s="94">
        <f t="array" ref="V1110">IF(COUNTA(Y1108:DP1111)=0,0,IF(ISERROR(HLOOKUP(V1111,Y1111:DP1111,1,FALSE)),0,INDEX(Y1110:DP1110,MATCH(V1109&amp;V1111,Y1109:DP1109&amp;Y1111:DP1111,0))))</f>
        <v>0</v>
      </c>
      <c r="W1110" s="95"/>
      <c r="X1110" s="108"/>
      <c r="Y1110" s="143" t="s">
        <v>345</v>
      </c>
      <c r="Z1110" s="143">
        <v>0</v>
      </c>
    </row>
    <row r="1111" spans="2:28" ht="13.9" thickBot="1">
      <c r="B1111" s="96"/>
      <c r="C1111" s="97"/>
      <c r="D1111" s="96"/>
      <c r="E1111" s="96"/>
      <c r="F1111" s="96"/>
      <c r="G1111" s="96"/>
      <c r="H1111" s="96"/>
      <c r="I1111" s="96"/>
      <c r="J1111" s="96"/>
      <c r="K1111" s="96"/>
      <c r="L1111" s="96"/>
      <c r="M1111" s="96"/>
      <c r="N1111" s="96"/>
      <c r="O1111" s="96"/>
      <c r="P1111" s="97"/>
      <c r="Q1111" s="218"/>
      <c r="R1111" s="98" t="str">
        <f t="shared" ref="R1111" si="2369">IF(COUNTA(Y1108:DP1111)=0,"none",HLOOKUP(R1109,Y1109:DP1111,3,FALSE))</f>
        <v>SAP</v>
      </c>
      <c r="S1111" s="99" t="str">
        <f t="shared" ref="S1111" si="2370">IF(COUNTA(Y1108:DP1111)=0,"none",HLOOKUP(S1108,Y1108:DP1111,4,FALSE))</f>
        <v>SAP</v>
      </c>
      <c r="T1111" s="100"/>
      <c r="U1111" s="100">
        <f t="array" ref="U1111">IF(COUNTA(Y1108:DP1111)=0,"none",IF($U$2="WAHR",$W$3,Abfrage!$F$4))</f>
        <v>0</v>
      </c>
      <c r="V1111" s="100">
        <f t="array" ref="V1111">IF(COUNTA(Y1108:DP1111)=0,"none",IF($U$2="WAHR",$W$3,Abfrage!$F$4))</f>
        <v>0</v>
      </c>
      <c r="W1111" s="100">
        <f t="array" ref="W1111">IF(COUNTA(Y1108:DP1111)=0,"none",IF($U$2="WAHR",$W$3,Abfrage!$F$4))</f>
        <v>0</v>
      </c>
      <c r="X1111" s="109"/>
      <c r="Y1111" s="144" t="s">
        <v>47</v>
      </c>
      <c r="Z1111" s="144" t="s">
        <v>47</v>
      </c>
    </row>
    <row r="1112" spans="2:28" thickBot="1">
      <c r="B1112" s="75" t="s">
        <v>824</v>
      </c>
      <c r="C1112" s="76">
        <v>1000051989</v>
      </c>
      <c r="D1112" s="75" t="s">
        <v>95</v>
      </c>
      <c r="E1112" s="75" t="s">
        <v>96</v>
      </c>
      <c r="F1112" s="75" t="s">
        <v>97</v>
      </c>
      <c r="G1112" s="75" t="s">
        <v>97</v>
      </c>
      <c r="H1112" s="75" t="s">
        <v>44</v>
      </c>
      <c r="I1112" s="75" t="s">
        <v>51</v>
      </c>
      <c r="J1112" s="75" t="s">
        <v>825</v>
      </c>
      <c r="K1112" s="75" t="s">
        <v>306</v>
      </c>
      <c r="L1112" s="75" t="s">
        <v>306</v>
      </c>
      <c r="M1112" s="75" t="s">
        <v>313</v>
      </c>
      <c r="N1112" s="75" t="s">
        <v>360</v>
      </c>
      <c r="O1112" s="75" t="s">
        <v>309</v>
      </c>
      <c r="P1112" s="76" t="s">
        <v>306</v>
      </c>
      <c r="Q1112" s="216"/>
      <c r="R1112" s="77">
        <f t="shared" ref="R1112" si="2371">IF(COUNTA(Y1112:DP1115)=0,"01.01.1900",INDEX(Y1112:DP1112,MATCH(R1113,Y1113:DP1113,0)))</f>
        <v>44677</v>
      </c>
      <c r="S1112" s="78">
        <f t="shared" ref="S1112" si="2372">IF(COUNTA(Y1112:DP1115)=0,"01.01.1900",MAX(Y1112:DP1112))</f>
        <v>45153</v>
      </c>
      <c r="T1112" s="79"/>
      <c r="U1112" s="80" t="str">
        <f t="array" ref="U1112">IF(COUNTA(Y1112:DP1115)=0,"01.01.1900",IF(ISERROR(HLOOKUP(U1115,Y1115:DP1115,1,FALSE)),"01.01.1900",INDEX(Y1112:DP1112,MATCH(U1113&amp;U1115,Y1113:DP1113&amp;Y1115:DP1115,0))))</f>
        <v>01.01.1900</v>
      </c>
      <c r="V1112" s="81">
        <f t="shared" ref="V1112" si="2373">IF(COUNTA(Y1112:DP1115)=0,"01.01.1900",_xlfn.MAXIFS(Y1112:DP1112,Y1115:DP1115,V1115))</f>
        <v>0</v>
      </c>
      <c r="W1112" s="82"/>
      <c r="X1112" s="106"/>
      <c r="Y1112" s="141">
        <v>44677</v>
      </c>
      <c r="Z1112" s="141">
        <v>45153</v>
      </c>
      <c r="AA1112" s="141">
        <v>44677</v>
      </c>
      <c r="AB1112" s="141">
        <v>45153</v>
      </c>
    </row>
    <row r="1113" spans="2:28" thickBot="1">
      <c r="B1113" s="83"/>
      <c r="C1113" s="84"/>
      <c r="D1113" s="83"/>
      <c r="E1113" s="83"/>
      <c r="F1113" s="83"/>
      <c r="G1113" s="83"/>
      <c r="H1113" s="83"/>
      <c r="I1113" s="83"/>
      <c r="J1113" s="83"/>
      <c r="K1113" s="83"/>
      <c r="L1113" s="83"/>
      <c r="M1113" s="83"/>
      <c r="N1113" s="83"/>
      <c r="O1113" s="83"/>
      <c r="P1113" s="84"/>
      <c r="Q1113" s="217"/>
      <c r="R1113" s="85">
        <f t="shared" ref="R1113" si="2374">IF(COUNTA(Y1112:DP1115)=0,0,MIN(Y1113:DP1113))</f>
        <v>0.17849999999999999</v>
      </c>
      <c r="S1113" s="86">
        <f t="shared" ref="S1113" si="2375">IF(COUNTA(Y1112:DP1115)=0,0,HLOOKUP(S1112,Y1112:DP1115,2,FALSE))</f>
        <v>0.217</v>
      </c>
      <c r="T1113" s="87">
        <f t="shared" ref="T1113" si="2376">IF(COUNTA(Y1112:DP1115)=0,0,AVERAGE(Y1113:DP1113))</f>
        <v>0.197875</v>
      </c>
      <c r="U1113" s="88">
        <f t="shared" ref="U1113" si="2377">IF(COUNTA(Y1112:DP1115)=0,0,_xlfn.MINIFS(Y1113:DP1113,Y1115:DP1115,U1115))</f>
        <v>0</v>
      </c>
      <c r="V1113" s="89">
        <f t="array" ref="V1113">IF(COUNTA(Y1112:DP1115)=0,0,IF(ISERROR(HLOOKUP(V1115,Y1115:DP1115,1,FALSE)),0,INDEX(Y1113:DP1113,MATCH(V1112&amp;V1115,Y1112:DP1112&amp;Y1115:DP1115,0))))</f>
        <v>0</v>
      </c>
      <c r="W1113" s="90">
        <f t="array" ref="W1113">IF(COUNTA(Y1112:DP1115)=0,0,IF(ISERROR(HLOOKUP(W1115,Y1115:DP1115,1,FALSE)),0,AVERAGEIF(Y1115:DP1115,$W1115,Y1113:DP1113)))</f>
        <v>0</v>
      </c>
      <c r="X1113" s="107"/>
      <c r="Y1113" s="142">
        <v>0.17899999999999999</v>
      </c>
      <c r="Z1113" s="142">
        <v>0.217</v>
      </c>
      <c r="AA1113" s="142">
        <v>0.17849999999999999</v>
      </c>
      <c r="AB1113" s="142">
        <v>0.217</v>
      </c>
    </row>
    <row r="1114" spans="2:28" thickBot="1">
      <c r="B1114" s="83"/>
      <c r="C1114" s="84"/>
      <c r="D1114" s="83"/>
      <c r="E1114" s="83"/>
      <c r="F1114" s="83"/>
      <c r="G1114" s="83"/>
      <c r="H1114" s="83"/>
      <c r="I1114" s="83"/>
      <c r="J1114" s="83"/>
      <c r="K1114" s="83"/>
      <c r="L1114" s="83"/>
      <c r="M1114" s="83"/>
      <c r="N1114" s="83"/>
      <c r="O1114" s="83"/>
      <c r="P1114" s="84"/>
      <c r="Q1114" s="217"/>
      <c r="R1114" s="91">
        <f t="shared" ref="R1114" si="2378">IF(COUNTA(Y1112:DP1115)=0,0,HLOOKUP(R1113,Y1113:DP1115,2,FALSE))</f>
        <v>1000</v>
      </c>
      <c r="S1114" s="92">
        <f t="shared" ref="S1114" si="2379">IF(COUNTA(Y1112:DP1115)=0,0,HLOOKUP(S1112,Y1112:DP1115,3,FALSE))</f>
        <v>1000</v>
      </c>
      <c r="T1114" s="93"/>
      <c r="U1114" s="94">
        <f t="array" ref="U1114">IF(COUNTA(Y1112:DP1115)=0,0,IF(ISERROR(HLOOKUP(U1115,Y1115:DP1115,1,FALSE)),0,INDEX(Y1114:DP1114,MATCH(U1113&amp;U1115,Y1113:DP1113&amp;Y1115:DP1115,0))))</f>
        <v>0</v>
      </c>
      <c r="V1114" s="94">
        <f t="array" ref="V1114">IF(COUNTA(Y1112:DP1115)=0,0,IF(ISERROR(HLOOKUP(V1115,Y1115:DP1115,1,FALSE)),0,INDEX(Y1114:DP1114,MATCH(V1113&amp;V1115,Y1113:DP1113&amp;Y1115:DP1115,0))))</f>
        <v>0</v>
      </c>
      <c r="W1114" s="95"/>
      <c r="X1114" s="108"/>
      <c r="Y1114" s="143">
        <v>1000</v>
      </c>
      <c r="Z1114" s="143">
        <v>1000</v>
      </c>
      <c r="AA1114" s="143">
        <v>1000</v>
      </c>
      <c r="AB1114" s="143">
        <v>1000</v>
      </c>
    </row>
    <row r="1115" spans="2:28" ht="13.9" thickBot="1">
      <c r="B1115" s="96"/>
      <c r="C1115" s="97"/>
      <c r="D1115" s="96"/>
      <c r="E1115" s="96"/>
      <c r="F1115" s="96"/>
      <c r="G1115" s="96"/>
      <c r="H1115" s="96"/>
      <c r="I1115" s="96"/>
      <c r="J1115" s="96"/>
      <c r="K1115" s="96"/>
      <c r="L1115" s="96"/>
      <c r="M1115" s="96"/>
      <c r="N1115" s="96"/>
      <c r="O1115" s="96"/>
      <c r="P1115" s="97"/>
      <c r="Q1115" s="218"/>
      <c r="R1115" s="98" t="str">
        <f t="shared" ref="R1115" si="2380">IF(COUNTA(Y1112:DP1115)=0,"none",HLOOKUP(R1113,Y1113:DP1115,3,FALSE))</f>
        <v>SAP</v>
      </c>
      <c r="S1115" s="99" t="str">
        <f t="shared" ref="S1115" si="2381">IF(COUNTA(Y1112:DP1115)=0,"none",HLOOKUP(S1112,Y1112:DP1115,4,FALSE))</f>
        <v>www (-30%)</v>
      </c>
      <c r="T1115" s="100"/>
      <c r="U1115" s="100">
        <f t="array" ref="U1115">IF(COUNTA(Y1112:DP1115)=0,"none",IF($U$2="WAHR",$W$3,Abfrage!$F$4))</f>
        <v>0</v>
      </c>
      <c r="V1115" s="100">
        <f t="array" ref="V1115">IF(COUNTA(Y1112:DP1115)=0,"none",IF($U$2="WAHR",$W$3,Abfrage!$F$4))</f>
        <v>0</v>
      </c>
      <c r="W1115" s="100">
        <f t="array" ref="W1115">IF(COUNTA(Y1112:DP1115)=0,"none",IF($U$2="WAHR",$W$3,Abfrage!$F$4))</f>
        <v>0</v>
      </c>
      <c r="X1115" s="109"/>
      <c r="Y1115" s="144" t="s">
        <v>726</v>
      </c>
      <c r="Z1115" s="144" t="s">
        <v>43</v>
      </c>
      <c r="AA1115" s="144" t="s">
        <v>47</v>
      </c>
      <c r="AB1115" s="144" t="s">
        <v>43</v>
      </c>
    </row>
    <row r="1116" spans="2:28" thickBot="1">
      <c r="B1116" s="75" t="s">
        <v>826</v>
      </c>
      <c r="C1116" s="76">
        <v>1000052627</v>
      </c>
      <c r="D1116" s="75" t="s">
        <v>95</v>
      </c>
      <c r="E1116" s="75" t="s">
        <v>90</v>
      </c>
      <c r="F1116" s="75" t="s">
        <v>685</v>
      </c>
      <c r="G1116" s="75" t="s">
        <v>306</v>
      </c>
      <c r="H1116" s="75" t="e">
        <v>#N/A</v>
      </c>
      <c r="I1116" s="75" t="s">
        <v>51</v>
      </c>
      <c r="J1116" s="75" t="s">
        <v>827</v>
      </c>
      <c r="K1116" s="75" t="s">
        <v>306</v>
      </c>
      <c r="L1116" s="75" t="s">
        <v>306</v>
      </c>
      <c r="M1116" s="75" t="s">
        <v>306</v>
      </c>
      <c r="N1116" s="75" t="s">
        <v>327</v>
      </c>
      <c r="O1116" s="75" t="s">
        <v>306</v>
      </c>
      <c r="P1116" s="76" t="s">
        <v>306</v>
      </c>
      <c r="Q1116" s="216"/>
      <c r="R1116" s="77" t="str">
        <f t="shared" ref="R1116" si="2382">IF(COUNTA(Y1116:DP1119)=0,"01.01.1900",INDEX(Y1116:DP1116,MATCH(R1117,Y1117:DP1117,0)))</f>
        <v>01.01.1900</v>
      </c>
      <c r="S1116" s="78" t="str">
        <f t="shared" ref="S1116" si="2383">IF(COUNTA(Y1116:DP1119)=0,"01.01.1900",MAX(Y1116:DP1116))</f>
        <v>01.01.1900</v>
      </c>
      <c r="T1116" s="79"/>
      <c r="U1116" s="80" t="str">
        <f t="array" ref="U1116">IF(COUNTA(Y1116:DP1119)=0,"01.01.1900",IF(ISERROR(HLOOKUP(U1119,Y1119:DP1119,1,FALSE)),"01.01.1900",INDEX(Y1116:DP1116,MATCH(U1117&amp;U1119,Y1117:DP1117&amp;Y1119:DP1119,0))))</f>
        <v>01.01.1900</v>
      </c>
      <c r="V1116" s="81" t="str">
        <f t="shared" ref="V1116" si="2384">IF(COUNTA(Y1116:DP1119)=0,"01.01.1900",_xlfn.MAXIFS(Y1116:DP1116,Y1119:DP1119,V1119))</f>
        <v>01.01.1900</v>
      </c>
      <c r="W1116" s="82"/>
      <c r="X1116" s="106"/>
    </row>
    <row r="1117" spans="2:28" thickBot="1">
      <c r="B1117" s="83"/>
      <c r="C1117" s="84"/>
      <c r="D1117" s="83"/>
      <c r="E1117" s="83"/>
      <c r="F1117" s="83"/>
      <c r="G1117" s="83"/>
      <c r="H1117" s="83"/>
      <c r="I1117" s="83"/>
      <c r="J1117" s="83"/>
      <c r="K1117" s="83"/>
      <c r="L1117" s="83"/>
      <c r="M1117" s="83"/>
      <c r="N1117" s="83"/>
      <c r="O1117" s="83"/>
      <c r="P1117" s="84"/>
      <c r="Q1117" s="217"/>
      <c r="R1117" s="85">
        <f t="shared" ref="R1117" si="2385">IF(COUNTA(Y1116:DP1119)=0,0,MIN(Y1117:DP1117))</f>
        <v>0</v>
      </c>
      <c r="S1117" s="86">
        <f t="shared" ref="S1117" si="2386">IF(COUNTA(Y1116:DP1119)=0,0,HLOOKUP(S1116,Y1116:DP1119,2,FALSE))</f>
        <v>0</v>
      </c>
      <c r="T1117" s="87">
        <f t="shared" ref="T1117" si="2387">IF(COUNTA(Y1116:DP1119)=0,0,AVERAGE(Y1117:DP1117))</f>
        <v>0</v>
      </c>
      <c r="U1117" s="88">
        <f t="shared" ref="U1117" si="2388">IF(COUNTA(Y1116:DP1119)=0,0,_xlfn.MINIFS(Y1117:DP1117,Y1119:DP1119,U1119))</f>
        <v>0</v>
      </c>
      <c r="V1117" s="89">
        <f t="array" ref="V1117">IF(COUNTA(Y1116:DP1119)=0,0,IF(ISERROR(HLOOKUP(V1119,Y1119:DP1119,1,FALSE)),0,INDEX(Y1117:DP1117,MATCH(V1116&amp;V1119,Y1116:DP1116&amp;Y1119:DP1119,0))))</f>
        <v>0</v>
      </c>
      <c r="W1117" s="90">
        <f t="array" ref="W1117">IF(COUNTA(Y1116:DP1119)=0,0,IF(ISERROR(HLOOKUP(W1119,Y1119:DP1119,1,FALSE)),0,AVERAGEIF(Y1119:DP1119,$W1119,Y1117:DP1117)))</f>
        <v>0</v>
      </c>
      <c r="X1117" s="107"/>
    </row>
    <row r="1118" spans="2:28" thickBot="1">
      <c r="B1118" s="83"/>
      <c r="C1118" s="84"/>
      <c r="D1118" s="83"/>
      <c r="E1118" s="83"/>
      <c r="F1118" s="83"/>
      <c r="G1118" s="83"/>
      <c r="H1118" s="83"/>
      <c r="I1118" s="83"/>
      <c r="J1118" s="83"/>
      <c r="K1118" s="83"/>
      <c r="L1118" s="83"/>
      <c r="M1118" s="83"/>
      <c r="N1118" s="83"/>
      <c r="O1118" s="83"/>
      <c r="P1118" s="84"/>
      <c r="Q1118" s="217"/>
      <c r="R1118" s="91">
        <f t="shared" ref="R1118" si="2389">IF(COUNTA(Y1116:DP1119)=0,0,HLOOKUP(R1117,Y1117:DP1119,2,FALSE))</f>
        <v>0</v>
      </c>
      <c r="S1118" s="92">
        <f t="shared" ref="S1118" si="2390">IF(COUNTA(Y1116:DP1119)=0,0,HLOOKUP(S1116,Y1116:DP1119,3,FALSE))</f>
        <v>0</v>
      </c>
      <c r="T1118" s="93"/>
      <c r="U1118" s="94">
        <f t="array" ref="U1118">IF(COUNTA(Y1116:DP1119)=0,0,IF(ISERROR(HLOOKUP(U1119,Y1119:DP1119,1,FALSE)),0,INDEX(Y1118:DP1118,MATCH(U1117&amp;U1119,Y1117:DP1117&amp;Y1119:DP1119,0))))</f>
        <v>0</v>
      </c>
      <c r="V1118" s="94">
        <f t="array" ref="V1118">IF(COUNTA(Y1116:DP1119)=0,0,IF(ISERROR(HLOOKUP(V1119,Y1119:DP1119,1,FALSE)),0,INDEX(Y1118:DP1118,MATCH(V1117&amp;V1119,Y1117:DP1117&amp;Y1119:DP1119,0))))</f>
        <v>0</v>
      </c>
      <c r="W1118" s="95"/>
      <c r="X1118" s="108"/>
    </row>
    <row r="1119" spans="2:28" ht="13.9" thickBot="1">
      <c r="B1119" s="96"/>
      <c r="C1119" s="97"/>
      <c r="D1119" s="96"/>
      <c r="E1119" s="96"/>
      <c r="F1119" s="96"/>
      <c r="G1119" s="96"/>
      <c r="H1119" s="96"/>
      <c r="I1119" s="96"/>
      <c r="J1119" s="96"/>
      <c r="K1119" s="96"/>
      <c r="L1119" s="96"/>
      <c r="M1119" s="96"/>
      <c r="N1119" s="96"/>
      <c r="O1119" s="96"/>
      <c r="P1119" s="97"/>
      <c r="Q1119" s="218"/>
      <c r="R1119" s="98" t="str">
        <f t="shared" ref="R1119" si="2391">IF(COUNTA(Y1116:DP1119)=0,"none",HLOOKUP(R1117,Y1117:DP1119,3,FALSE))</f>
        <v>none</v>
      </c>
      <c r="S1119" s="99" t="str">
        <f t="shared" ref="S1119" si="2392">IF(COUNTA(Y1116:DP1119)=0,"none",HLOOKUP(S1116,Y1116:DP1119,4,FALSE))</f>
        <v>none</v>
      </c>
      <c r="T1119" s="100"/>
      <c r="U1119" s="100" t="str">
        <f t="array" ref="U1119">IF(COUNTA(Y1116:DP1119)=0,"none",IF($U$2="WAHR",$W$3,Abfrage!$F$4))</f>
        <v>none</v>
      </c>
      <c r="V1119" s="100" t="str">
        <f t="array" ref="V1119">IF(COUNTA(Y1116:DP1119)=0,"none",IF($U$2="WAHR",$W$3,Abfrage!$F$4))</f>
        <v>none</v>
      </c>
      <c r="W1119" s="100" t="str">
        <f t="array" ref="W1119">IF(COUNTA(Y1116:DP1119)=0,"none",IF($U$2="WAHR",$W$3,Abfrage!$F$4))</f>
        <v>none</v>
      </c>
      <c r="X1119" s="109"/>
    </row>
    <row r="1120" spans="2:28" thickBot="1">
      <c r="B1120" s="75" t="s">
        <v>828</v>
      </c>
      <c r="C1120" s="76">
        <v>1000052672</v>
      </c>
      <c r="D1120" s="75" t="s">
        <v>95</v>
      </c>
      <c r="E1120" s="75" t="s">
        <v>90</v>
      </c>
      <c r="F1120" s="75" t="s">
        <v>685</v>
      </c>
      <c r="G1120" s="75" t="s">
        <v>685</v>
      </c>
      <c r="H1120" s="75" t="s">
        <v>829</v>
      </c>
      <c r="I1120" s="75" t="s">
        <v>51</v>
      </c>
      <c r="J1120" s="75" t="s">
        <v>830</v>
      </c>
      <c r="K1120" s="75" t="s">
        <v>331</v>
      </c>
      <c r="L1120" s="75" t="s">
        <v>523</v>
      </c>
      <c r="M1120" s="75" t="s">
        <v>306</v>
      </c>
      <c r="N1120" s="75" t="s">
        <v>327</v>
      </c>
      <c r="O1120" s="75" t="s">
        <v>551</v>
      </c>
      <c r="P1120" s="76" t="s">
        <v>306</v>
      </c>
      <c r="Q1120" s="216"/>
      <c r="R1120" s="77">
        <f t="shared" ref="R1120" si="2393">IF(COUNTA(Y1120:DP1123)=0,"01.01.1900",INDEX(Y1120:DP1120,MATCH(R1121,Y1121:DP1121,0)))</f>
        <v>44960</v>
      </c>
      <c r="S1120" s="78">
        <f t="shared" ref="S1120" si="2394">IF(COUNTA(Y1120:DP1123)=0,"01.01.1900",MAX(Y1120:DP1120))</f>
        <v>45671</v>
      </c>
      <c r="T1120" s="79"/>
      <c r="U1120" s="80" t="str">
        <f t="array" ref="U1120">IF(COUNTA(Y1120:DP1123)=0,"01.01.1900",IF(ISERROR(HLOOKUP(U1123,Y1123:DP1123,1,FALSE)),"01.01.1900",INDEX(Y1120:DP1120,MATCH(U1121&amp;U1123,Y1121:DP1121&amp;Y1123:DP1123,0))))</f>
        <v>01.01.1900</v>
      </c>
      <c r="V1120" s="81">
        <f t="shared" ref="V1120" si="2395">IF(COUNTA(Y1120:DP1123)=0,"01.01.1900",_xlfn.MAXIFS(Y1120:DP1120,Y1123:DP1123,V1123))</f>
        <v>0</v>
      </c>
      <c r="W1120" s="82"/>
      <c r="X1120" s="106"/>
      <c r="Y1120" s="141">
        <v>44502</v>
      </c>
      <c r="Z1120" s="141">
        <v>44960</v>
      </c>
      <c r="AA1120" s="141">
        <v>44960</v>
      </c>
      <c r="AB1120" s="141">
        <v>45671</v>
      </c>
    </row>
    <row r="1121" spans="2:28" thickBot="1">
      <c r="B1121" s="83"/>
      <c r="C1121" s="84"/>
      <c r="D1121" s="83"/>
      <c r="E1121" s="83"/>
      <c r="F1121" s="83"/>
      <c r="G1121" s="83"/>
      <c r="H1121" s="83"/>
      <c r="I1121" s="83"/>
      <c r="J1121" s="83"/>
      <c r="K1121" s="83"/>
      <c r="L1121" s="83"/>
      <c r="M1121" s="83"/>
      <c r="N1121" s="83"/>
      <c r="O1121" s="83"/>
      <c r="P1121" s="84"/>
      <c r="Q1121" s="217"/>
      <c r="R1121" s="85">
        <f t="shared" ref="R1121" si="2396">IF(COUNTA(Y1120:DP1123)=0,0,MIN(Y1121:DP1121))</f>
        <v>9.0999999999999987E-3</v>
      </c>
      <c r="S1121" s="86">
        <f t="shared" ref="S1121" si="2397">IF(COUNTA(Y1120:DP1123)=0,0,HLOOKUP(S1120,Y1120:DP1123,2,FALSE))</f>
        <v>1.008E-2</v>
      </c>
      <c r="T1121" s="87">
        <f t="shared" ref="T1121" si="2398">IF(COUNTA(Y1120:DP1123)=0,0,AVERAGE(Y1121:DP1121))</f>
        <v>1.1532499999999999E-2</v>
      </c>
      <c r="U1121" s="88">
        <f t="shared" ref="U1121" si="2399">IF(COUNTA(Y1120:DP1123)=0,0,_xlfn.MINIFS(Y1121:DP1121,Y1123:DP1123,U1123))</f>
        <v>0</v>
      </c>
      <c r="V1121" s="89">
        <f t="array" ref="V1121">IF(COUNTA(Y1120:DP1123)=0,0,IF(ISERROR(HLOOKUP(V1123,Y1123:DP1123,1,FALSE)),0,INDEX(Y1121:DP1121,MATCH(V1120&amp;V1123,Y1120:DP1120&amp;Y1123:DP1123,0))))</f>
        <v>0</v>
      </c>
      <c r="W1121" s="90">
        <f t="array" ref="W1121">IF(COUNTA(Y1120:DP1123)=0,0,IF(ISERROR(HLOOKUP(W1123,Y1123:DP1123,1,FALSE)),0,AVERAGEIF(Y1123:DP1123,$W1123,Y1121:DP1121)))</f>
        <v>0</v>
      </c>
      <c r="X1121" s="107"/>
      <c r="Y1121" s="142">
        <v>1.7850000000000001E-2</v>
      </c>
      <c r="Z1121" s="142">
        <v>9.0999999999999987E-3</v>
      </c>
      <c r="AA1121" s="142">
        <v>9.0999999999999987E-3</v>
      </c>
      <c r="AB1121" s="142">
        <v>1.008E-2</v>
      </c>
    </row>
    <row r="1122" spans="2:28" thickBot="1">
      <c r="B1122" s="83"/>
      <c r="C1122" s="84"/>
      <c r="D1122" s="83"/>
      <c r="E1122" s="83"/>
      <c r="F1122" s="83"/>
      <c r="G1122" s="83"/>
      <c r="H1122" s="83"/>
      <c r="I1122" s="83"/>
      <c r="J1122" s="83"/>
      <c r="K1122" s="83"/>
      <c r="L1122" s="83"/>
      <c r="M1122" s="83"/>
      <c r="N1122" s="83"/>
      <c r="O1122" s="83"/>
      <c r="P1122" s="84"/>
      <c r="Q1122" s="217"/>
      <c r="R1122" s="91">
        <f t="shared" ref="R1122" si="2400">IF(COUNTA(Y1120:DP1123)=0,0,HLOOKUP(R1121,Y1121:DP1123,2,FALSE))</f>
        <v>1000</v>
      </c>
      <c r="S1122" s="92">
        <f t="shared" ref="S1122" si="2401">IF(COUNTA(Y1120:DP1123)=0,0,HLOOKUP(S1120,Y1120:DP1123,3,FALSE))</f>
        <v>0</v>
      </c>
      <c r="T1122" s="93"/>
      <c r="U1122" s="94">
        <f t="array" ref="U1122">IF(COUNTA(Y1120:DP1123)=0,0,IF(ISERROR(HLOOKUP(U1123,Y1123:DP1123,1,FALSE)),0,INDEX(Y1122:DP1122,MATCH(U1121&amp;U1123,Y1121:DP1121&amp;Y1123:DP1123,0))))</f>
        <v>0</v>
      </c>
      <c r="V1122" s="94">
        <f t="array" ref="V1122">IF(COUNTA(Y1120:DP1123)=0,0,IF(ISERROR(HLOOKUP(V1123,Y1123:DP1123,1,FALSE)),0,INDEX(Y1122:DP1122,MATCH(V1121&amp;V1123,Y1121:DP1121&amp;Y1123:DP1123,0))))</f>
        <v>0</v>
      </c>
      <c r="W1122" s="95"/>
      <c r="X1122" s="108"/>
      <c r="Y1122" s="143">
        <v>1000</v>
      </c>
      <c r="Z1122" s="143">
        <v>1000</v>
      </c>
      <c r="AA1122" s="143">
        <v>1000</v>
      </c>
      <c r="AB1122" s="143">
        <v>0</v>
      </c>
    </row>
    <row r="1123" spans="2:28" ht="13.9" thickBot="1">
      <c r="B1123" s="96"/>
      <c r="C1123" s="97"/>
      <c r="D1123" s="96"/>
      <c r="E1123" s="96"/>
      <c r="F1123" s="96"/>
      <c r="G1123" s="96"/>
      <c r="H1123" s="96"/>
      <c r="I1123" s="96"/>
      <c r="J1123" s="96"/>
      <c r="K1123" s="96"/>
      <c r="L1123" s="96"/>
      <c r="M1123" s="96"/>
      <c r="N1123" s="96"/>
      <c r="O1123" s="96"/>
      <c r="P1123" s="97"/>
      <c r="Q1123" s="218"/>
      <c r="R1123" s="98" t="str">
        <f t="shared" ref="R1123" si="2402">IF(COUNTA(Y1120:DP1123)=0,"none",HLOOKUP(R1121,Y1121:DP1123,3,FALSE))</f>
        <v>www (-30%)</v>
      </c>
      <c r="S1123" s="99" t="str">
        <f t="shared" ref="S1123" si="2403">IF(COUNTA(Y1120:DP1123)=0,"none",HLOOKUP(S1120,Y1120:DP1123,4,FALSE))</f>
        <v>ECI</v>
      </c>
      <c r="T1123" s="100"/>
      <c r="U1123" s="100">
        <f t="array" ref="U1123">IF(COUNTA(Y1120:DP1123)=0,"none",IF($U$2="WAHR",$W$3,Abfrage!$F$4))</f>
        <v>0</v>
      </c>
      <c r="V1123" s="100">
        <f t="array" ref="V1123">IF(COUNTA(Y1120:DP1123)=0,"none",IF($U$2="WAHR",$W$3,Abfrage!$F$4))</f>
        <v>0</v>
      </c>
      <c r="W1123" s="100">
        <f t="array" ref="W1123">IF(COUNTA(Y1120:DP1123)=0,"none",IF($U$2="WAHR",$W$3,Abfrage!$F$4))</f>
        <v>0</v>
      </c>
      <c r="X1123" s="109"/>
      <c r="Y1123" s="144" t="s">
        <v>354</v>
      </c>
      <c r="Z1123" s="144" t="s">
        <v>43</v>
      </c>
      <c r="AA1123" s="144" t="s">
        <v>721</v>
      </c>
      <c r="AB1123" s="144" t="s">
        <v>101</v>
      </c>
    </row>
    <row r="1124" spans="2:28" thickBot="1">
      <c r="B1124" s="75" t="s">
        <v>831</v>
      </c>
      <c r="C1124" s="76">
        <v>1000081742</v>
      </c>
      <c r="D1124" s="75" t="s">
        <v>95</v>
      </c>
      <c r="E1124" s="75" t="s">
        <v>96</v>
      </c>
      <c r="F1124" s="75" t="s">
        <v>97</v>
      </c>
      <c r="G1124" s="75" t="s">
        <v>97</v>
      </c>
      <c r="H1124" s="75" t="s">
        <v>44</v>
      </c>
      <c r="I1124" s="75" t="s">
        <v>377</v>
      </c>
      <c r="J1124" s="75" t="s">
        <v>832</v>
      </c>
      <c r="K1124" s="75" t="s">
        <v>306</v>
      </c>
      <c r="L1124" s="75" t="s">
        <v>306</v>
      </c>
      <c r="M1124" s="75" t="s">
        <v>313</v>
      </c>
      <c r="N1124" s="75" t="s">
        <v>327</v>
      </c>
      <c r="O1124" s="75" t="s">
        <v>306</v>
      </c>
      <c r="P1124" s="76" t="s">
        <v>306</v>
      </c>
      <c r="Q1124" s="216"/>
      <c r="R1124" s="77">
        <f t="shared" ref="R1124" si="2404">IF(COUNTA(Y1124:DP1127)=0,"01.01.1900",INDEX(Y1124:DP1124,MATCH(R1125,Y1125:DP1125,0)))</f>
        <v>44714</v>
      </c>
      <c r="S1124" s="78">
        <f t="shared" ref="S1124" si="2405">IF(COUNTA(Y1124:DP1127)=0,"01.01.1900",MAX(Y1124:DP1124))</f>
        <v>44714</v>
      </c>
      <c r="T1124" s="79"/>
      <c r="U1124" s="80" t="str">
        <f t="array" ref="U1124">IF(COUNTA(Y1124:DP1127)=0,"01.01.1900",IF(ISERROR(HLOOKUP(U1127,Y1127:DP1127,1,FALSE)),"01.01.1900",INDEX(Y1124:DP1124,MATCH(U1125&amp;U1127,Y1125:DP1125&amp;Y1127:DP1127,0))))</f>
        <v>01.01.1900</v>
      </c>
      <c r="V1124" s="81">
        <f t="shared" ref="V1124" si="2406">IF(COUNTA(Y1124:DP1127)=0,"01.01.1900",_xlfn.MAXIFS(Y1124:DP1124,Y1127:DP1127,V1127))</f>
        <v>0</v>
      </c>
      <c r="W1124" s="82"/>
      <c r="X1124" s="106"/>
      <c r="Y1124" s="141">
        <v>44714</v>
      </c>
      <c r="Z1124" s="141">
        <v>44714</v>
      </c>
    </row>
    <row r="1125" spans="2:28" thickBot="1">
      <c r="B1125" s="83"/>
      <c r="C1125" s="84"/>
      <c r="D1125" s="83"/>
      <c r="E1125" s="83"/>
      <c r="F1125" s="83"/>
      <c r="G1125" s="83"/>
      <c r="H1125" s="83"/>
      <c r="I1125" s="83"/>
      <c r="J1125" s="83"/>
      <c r="K1125" s="83"/>
      <c r="L1125" s="83"/>
      <c r="M1125" s="83"/>
      <c r="N1125" s="83"/>
      <c r="O1125" s="83"/>
      <c r="P1125" s="84"/>
      <c r="Q1125" s="217"/>
      <c r="R1125" s="85">
        <f t="shared" ref="R1125" si="2407">IF(COUNTA(Y1124:DP1127)=0,0,MIN(Y1125:DP1125))</f>
        <v>0.14000000000000001</v>
      </c>
      <c r="S1125" s="86">
        <f t="shared" ref="S1125" si="2408">IF(COUNTA(Y1124:DP1127)=0,0,HLOOKUP(S1124,Y1124:DP1127,2,FALSE))</f>
        <v>0.14000000000000001</v>
      </c>
      <c r="T1125" s="87">
        <f t="shared" ref="T1125" si="2409">IF(COUNTA(Y1124:DP1127)=0,0,AVERAGE(Y1125:DP1125))</f>
        <v>0.14000000000000001</v>
      </c>
      <c r="U1125" s="88">
        <f t="shared" ref="U1125" si="2410">IF(COUNTA(Y1124:DP1127)=0,0,_xlfn.MINIFS(Y1125:DP1125,Y1127:DP1127,U1127))</f>
        <v>0</v>
      </c>
      <c r="V1125" s="89">
        <f t="array" ref="V1125">IF(COUNTA(Y1124:DP1127)=0,0,IF(ISERROR(HLOOKUP(V1127,Y1127:DP1127,1,FALSE)),0,INDEX(Y1125:DP1125,MATCH(V1124&amp;V1127,Y1124:DP1124&amp;Y1127:DP1127,0))))</f>
        <v>0</v>
      </c>
      <c r="W1125" s="90">
        <f t="array" ref="W1125">IF(COUNTA(Y1124:DP1127)=0,0,IF(ISERROR(HLOOKUP(W1127,Y1127:DP1127,1,FALSE)),0,AVERAGEIF(Y1127:DP1127,$W1127,Y1125:DP1125)))</f>
        <v>0</v>
      </c>
      <c r="X1125" s="107"/>
      <c r="Y1125" s="142">
        <v>0.14000000000000001</v>
      </c>
      <c r="Z1125" s="142">
        <v>0.14000000000000001</v>
      </c>
    </row>
    <row r="1126" spans="2:28" thickBot="1">
      <c r="B1126" s="83"/>
      <c r="C1126" s="84"/>
      <c r="D1126" s="83"/>
      <c r="E1126" s="83"/>
      <c r="F1126" s="83"/>
      <c r="G1126" s="83"/>
      <c r="H1126" s="83"/>
      <c r="I1126" s="83"/>
      <c r="J1126" s="83"/>
      <c r="K1126" s="83"/>
      <c r="L1126" s="83"/>
      <c r="M1126" s="83"/>
      <c r="N1126" s="83"/>
      <c r="O1126" s="83"/>
      <c r="P1126" s="84"/>
      <c r="Q1126" s="217"/>
      <c r="R1126" s="91" t="str">
        <f t="shared" ref="R1126" si="2411">IF(COUNTA(Y1124:DP1127)=0,0,HLOOKUP(R1125,Y1125:DP1127,2,FALSE))</f>
        <v>nn</v>
      </c>
      <c r="S1126" s="92" t="str">
        <f t="shared" ref="S1126" si="2412">IF(COUNTA(Y1124:DP1127)=0,0,HLOOKUP(S1124,Y1124:DP1127,3,FALSE))</f>
        <v>nn</v>
      </c>
      <c r="T1126" s="93"/>
      <c r="U1126" s="94">
        <f t="array" ref="U1126">IF(COUNTA(Y1124:DP1127)=0,0,IF(ISERROR(HLOOKUP(U1127,Y1127:DP1127,1,FALSE)),0,INDEX(Y1126:DP1126,MATCH(U1125&amp;U1127,Y1125:DP1125&amp;Y1127:DP1127,0))))</f>
        <v>0</v>
      </c>
      <c r="V1126" s="94">
        <f t="array" ref="V1126">IF(COUNTA(Y1124:DP1127)=0,0,IF(ISERROR(HLOOKUP(V1127,Y1127:DP1127,1,FALSE)),0,INDEX(Y1126:DP1126,MATCH(V1125&amp;V1127,Y1125:DP1125&amp;Y1127:DP1127,0))))</f>
        <v>0</v>
      </c>
      <c r="W1126" s="95"/>
      <c r="X1126" s="108"/>
      <c r="Y1126" s="143" t="s">
        <v>345</v>
      </c>
      <c r="Z1126" s="143">
        <v>0</v>
      </c>
    </row>
    <row r="1127" spans="2:28" ht="13.9" thickBot="1">
      <c r="B1127" s="96"/>
      <c r="C1127" s="97"/>
      <c r="D1127" s="96"/>
      <c r="E1127" s="96"/>
      <c r="F1127" s="96"/>
      <c r="G1127" s="96"/>
      <c r="H1127" s="96"/>
      <c r="I1127" s="96"/>
      <c r="J1127" s="96"/>
      <c r="K1127" s="96"/>
      <c r="L1127" s="96"/>
      <c r="M1127" s="96"/>
      <c r="N1127" s="96"/>
      <c r="O1127" s="96"/>
      <c r="P1127" s="97"/>
      <c r="Q1127" s="218"/>
      <c r="R1127" s="98" t="str">
        <f t="shared" ref="R1127" si="2413">IF(COUNTA(Y1124:DP1127)=0,"none",HLOOKUP(R1125,Y1125:DP1127,3,FALSE))</f>
        <v>SAP</v>
      </c>
      <c r="S1127" s="99" t="str">
        <f t="shared" ref="S1127" si="2414">IF(COUNTA(Y1124:DP1127)=0,"none",HLOOKUP(S1124,Y1124:DP1127,4,FALSE))</f>
        <v>SAP</v>
      </c>
      <c r="T1127" s="100"/>
      <c r="U1127" s="100">
        <f t="array" ref="U1127">IF(COUNTA(Y1124:DP1127)=0,"none",IF($U$2="WAHR",$W$3,Abfrage!$F$4))</f>
        <v>0</v>
      </c>
      <c r="V1127" s="100">
        <f t="array" ref="V1127">IF(COUNTA(Y1124:DP1127)=0,"none",IF($U$2="WAHR",$W$3,Abfrage!$F$4))</f>
        <v>0</v>
      </c>
      <c r="W1127" s="100">
        <f t="array" ref="W1127">IF(COUNTA(Y1124:DP1127)=0,"none",IF($U$2="WAHR",$W$3,Abfrage!$F$4))</f>
        <v>0</v>
      </c>
      <c r="X1127" s="109"/>
      <c r="Y1127" s="144" t="s">
        <v>47</v>
      </c>
      <c r="Z1127" s="144" t="s">
        <v>47</v>
      </c>
    </row>
    <row r="1128" spans="2:28" thickBot="1">
      <c r="B1128" s="75" t="s">
        <v>833</v>
      </c>
      <c r="C1128" s="76">
        <v>1000081881</v>
      </c>
      <c r="D1128" s="75" t="s">
        <v>95</v>
      </c>
      <c r="E1128" s="75" t="s">
        <v>96</v>
      </c>
      <c r="F1128" s="75" t="s">
        <v>97</v>
      </c>
      <c r="G1128" s="75" t="s">
        <v>306</v>
      </c>
      <c r="H1128" s="75" t="e">
        <v>#N/A</v>
      </c>
      <c r="I1128" s="75" t="s">
        <v>51</v>
      </c>
      <c r="J1128" s="75" t="s">
        <v>834</v>
      </c>
      <c r="K1128" s="75" t="s">
        <v>306</v>
      </c>
      <c r="L1128" s="75" t="s">
        <v>306</v>
      </c>
      <c r="M1128" s="75" t="s">
        <v>313</v>
      </c>
      <c r="N1128" s="75" t="s">
        <v>628</v>
      </c>
      <c r="O1128" s="75" t="s">
        <v>306</v>
      </c>
      <c r="P1128" s="76" t="s">
        <v>306</v>
      </c>
      <c r="Q1128" s="216"/>
      <c r="R1128" s="77" t="str">
        <f t="shared" ref="R1128" si="2415">IF(COUNTA(Y1128:DP1131)=0,"01.01.1900",INDEX(Y1128:DP1128,MATCH(R1129,Y1129:DP1129,0)))</f>
        <v>01.01.1900</v>
      </c>
      <c r="S1128" s="78" t="str">
        <f t="shared" ref="S1128" si="2416">IF(COUNTA(Y1128:DP1131)=0,"01.01.1900",MAX(Y1128:DP1128))</f>
        <v>01.01.1900</v>
      </c>
      <c r="T1128" s="79"/>
      <c r="U1128" s="80" t="str">
        <f t="array" ref="U1128">IF(COUNTA(Y1128:DP1131)=0,"01.01.1900",IF(ISERROR(HLOOKUP(U1131,Y1131:DP1131,1,FALSE)),"01.01.1900",INDEX(Y1128:DP1128,MATCH(U1129&amp;U1131,Y1129:DP1129&amp;Y1131:DP1131,0))))</f>
        <v>01.01.1900</v>
      </c>
      <c r="V1128" s="81" t="str">
        <f t="shared" ref="V1128" si="2417">IF(COUNTA(Y1128:DP1131)=0,"01.01.1900",_xlfn.MAXIFS(Y1128:DP1128,Y1131:DP1131,V1131))</f>
        <v>01.01.1900</v>
      </c>
      <c r="W1128" s="82"/>
      <c r="X1128" s="106"/>
    </row>
    <row r="1129" spans="2:28" thickBot="1">
      <c r="B1129" s="83"/>
      <c r="C1129" s="84"/>
      <c r="D1129" s="83"/>
      <c r="E1129" s="83"/>
      <c r="F1129" s="83"/>
      <c r="G1129" s="83"/>
      <c r="H1129" s="83"/>
      <c r="I1129" s="83"/>
      <c r="J1129" s="83"/>
      <c r="K1129" s="83"/>
      <c r="L1129" s="83"/>
      <c r="M1129" s="83"/>
      <c r="N1129" s="83"/>
      <c r="O1129" s="83"/>
      <c r="P1129" s="84"/>
      <c r="Q1129" s="217"/>
      <c r="R1129" s="85">
        <f t="shared" ref="R1129" si="2418">IF(COUNTA(Y1128:DP1131)=0,0,MIN(Y1129:DP1129))</f>
        <v>0</v>
      </c>
      <c r="S1129" s="86">
        <f t="shared" ref="S1129" si="2419">IF(COUNTA(Y1128:DP1131)=0,0,HLOOKUP(S1128,Y1128:DP1131,2,FALSE))</f>
        <v>0</v>
      </c>
      <c r="T1129" s="87">
        <f t="shared" ref="T1129" si="2420">IF(COUNTA(Y1128:DP1131)=0,0,AVERAGE(Y1129:DP1129))</f>
        <v>0</v>
      </c>
      <c r="U1129" s="88">
        <f t="shared" ref="U1129" si="2421">IF(COUNTA(Y1128:DP1131)=0,0,_xlfn.MINIFS(Y1129:DP1129,Y1131:DP1131,U1131))</f>
        <v>0</v>
      </c>
      <c r="V1129" s="89">
        <f t="array" ref="V1129">IF(COUNTA(Y1128:DP1131)=0,0,IF(ISERROR(HLOOKUP(V1131,Y1131:DP1131,1,FALSE)),0,INDEX(Y1129:DP1129,MATCH(V1128&amp;V1131,Y1128:DP1128&amp;Y1131:DP1131,0))))</f>
        <v>0</v>
      </c>
      <c r="W1129" s="90">
        <f t="array" ref="W1129">IF(COUNTA(Y1128:DP1131)=0,0,IF(ISERROR(HLOOKUP(W1131,Y1131:DP1131,1,FALSE)),0,AVERAGEIF(Y1131:DP1131,$W1131,Y1129:DP1129)))</f>
        <v>0</v>
      </c>
      <c r="X1129" s="107"/>
    </row>
    <row r="1130" spans="2:28" thickBot="1">
      <c r="B1130" s="83"/>
      <c r="C1130" s="84"/>
      <c r="D1130" s="83"/>
      <c r="E1130" s="83"/>
      <c r="F1130" s="83"/>
      <c r="G1130" s="83"/>
      <c r="H1130" s="83"/>
      <c r="I1130" s="83"/>
      <c r="J1130" s="83"/>
      <c r="K1130" s="83"/>
      <c r="L1130" s="83"/>
      <c r="M1130" s="83"/>
      <c r="N1130" s="83"/>
      <c r="O1130" s="83"/>
      <c r="P1130" s="84"/>
      <c r="Q1130" s="217"/>
      <c r="R1130" s="91">
        <f t="shared" ref="R1130" si="2422">IF(COUNTA(Y1128:DP1131)=0,0,HLOOKUP(R1129,Y1129:DP1131,2,FALSE))</f>
        <v>0</v>
      </c>
      <c r="S1130" s="92">
        <f t="shared" ref="S1130" si="2423">IF(COUNTA(Y1128:DP1131)=0,0,HLOOKUP(S1128,Y1128:DP1131,3,FALSE))</f>
        <v>0</v>
      </c>
      <c r="T1130" s="93"/>
      <c r="U1130" s="94">
        <f t="array" ref="U1130">IF(COUNTA(Y1128:DP1131)=0,0,IF(ISERROR(HLOOKUP(U1131,Y1131:DP1131,1,FALSE)),0,INDEX(Y1130:DP1130,MATCH(U1129&amp;U1131,Y1129:DP1129&amp;Y1131:DP1131,0))))</f>
        <v>0</v>
      </c>
      <c r="V1130" s="94">
        <f t="array" ref="V1130">IF(COUNTA(Y1128:DP1131)=0,0,IF(ISERROR(HLOOKUP(V1131,Y1131:DP1131,1,FALSE)),0,INDEX(Y1130:DP1130,MATCH(V1129&amp;V1131,Y1129:DP1129&amp;Y1131:DP1131,0))))</f>
        <v>0</v>
      </c>
      <c r="W1130" s="95"/>
      <c r="X1130" s="108"/>
    </row>
    <row r="1131" spans="2:28" ht="13.9" thickBot="1">
      <c r="B1131" s="96"/>
      <c r="C1131" s="97"/>
      <c r="D1131" s="96"/>
      <c r="E1131" s="96"/>
      <c r="F1131" s="96"/>
      <c r="G1131" s="96"/>
      <c r="H1131" s="96"/>
      <c r="I1131" s="96"/>
      <c r="J1131" s="96"/>
      <c r="K1131" s="96"/>
      <c r="L1131" s="96"/>
      <c r="M1131" s="96"/>
      <c r="N1131" s="96"/>
      <c r="O1131" s="96"/>
      <c r="P1131" s="97"/>
      <c r="Q1131" s="218"/>
      <c r="R1131" s="98" t="str">
        <f t="shared" ref="R1131" si="2424">IF(COUNTA(Y1128:DP1131)=0,"none",HLOOKUP(R1129,Y1129:DP1131,3,FALSE))</f>
        <v>none</v>
      </c>
      <c r="S1131" s="99" t="str">
        <f t="shared" ref="S1131" si="2425">IF(COUNTA(Y1128:DP1131)=0,"none",HLOOKUP(S1128,Y1128:DP1131,4,FALSE))</f>
        <v>none</v>
      </c>
      <c r="T1131" s="100"/>
      <c r="U1131" s="100" t="str">
        <f t="array" ref="U1131">IF(COUNTA(Y1128:DP1131)=0,"none",IF($U$2="WAHR",$W$3,Abfrage!$F$4))</f>
        <v>none</v>
      </c>
      <c r="V1131" s="100" t="str">
        <f t="array" ref="V1131">IF(COUNTA(Y1128:DP1131)=0,"none",IF($U$2="WAHR",$W$3,Abfrage!$F$4))</f>
        <v>none</v>
      </c>
      <c r="W1131" s="100" t="str">
        <f t="array" ref="W1131">IF(COUNTA(Y1128:DP1131)=0,"none",IF($U$2="WAHR",$W$3,Abfrage!$F$4))</f>
        <v>none</v>
      </c>
      <c r="X1131" s="109"/>
    </row>
    <row r="1132" spans="2:28" thickBot="1">
      <c r="B1132" s="75" t="s">
        <v>835</v>
      </c>
      <c r="C1132" s="76">
        <v>1000081906</v>
      </c>
      <c r="D1132" s="75" t="s">
        <v>95</v>
      </c>
      <c r="E1132" s="75" t="s">
        <v>175</v>
      </c>
      <c r="F1132" s="75" t="s">
        <v>97</v>
      </c>
      <c r="G1132" s="75" t="s">
        <v>97</v>
      </c>
      <c r="H1132" s="75" t="e">
        <v>#N/A</v>
      </c>
      <c r="I1132" s="75" t="s">
        <v>51</v>
      </c>
      <c r="J1132" s="75" t="s">
        <v>836</v>
      </c>
      <c r="K1132" s="75" t="s">
        <v>306</v>
      </c>
      <c r="L1132" s="75" t="s">
        <v>306</v>
      </c>
      <c r="M1132" s="75" t="s">
        <v>307</v>
      </c>
      <c r="N1132" s="75" t="s">
        <v>628</v>
      </c>
      <c r="O1132" s="75" t="s">
        <v>309</v>
      </c>
      <c r="P1132" s="76" t="s">
        <v>306</v>
      </c>
      <c r="Q1132" s="216"/>
      <c r="R1132" s="77" t="str">
        <f t="shared" ref="R1132" si="2426">IF(COUNTA(Y1132:DP1135)=0,"01.01.1900",INDEX(Y1132:DP1132,MATCH(R1133,Y1133:DP1133,0)))</f>
        <v>01.01.1900</v>
      </c>
      <c r="S1132" s="78" t="str">
        <f t="shared" ref="S1132" si="2427">IF(COUNTA(Y1132:DP1135)=0,"01.01.1900",MAX(Y1132:DP1132))</f>
        <v>01.01.1900</v>
      </c>
      <c r="T1132" s="79"/>
      <c r="U1132" s="80" t="str">
        <f t="array" ref="U1132">IF(COUNTA(Y1132:DP1135)=0,"01.01.1900",IF(ISERROR(HLOOKUP(U1135,Y1135:DP1135,1,FALSE)),"01.01.1900",INDEX(Y1132:DP1132,MATCH(U1133&amp;U1135,Y1133:DP1133&amp;Y1135:DP1135,0))))</f>
        <v>01.01.1900</v>
      </c>
      <c r="V1132" s="81" t="str">
        <f t="shared" ref="V1132" si="2428">IF(COUNTA(Y1132:DP1135)=0,"01.01.1900",_xlfn.MAXIFS(Y1132:DP1132,Y1135:DP1135,V1135))</f>
        <v>01.01.1900</v>
      </c>
      <c r="W1132" s="82"/>
      <c r="X1132" s="106"/>
    </row>
    <row r="1133" spans="2:28" thickBot="1">
      <c r="B1133" s="83"/>
      <c r="C1133" s="84"/>
      <c r="D1133" s="83"/>
      <c r="E1133" s="83"/>
      <c r="F1133" s="83"/>
      <c r="G1133" s="83"/>
      <c r="H1133" s="83"/>
      <c r="I1133" s="83"/>
      <c r="J1133" s="83"/>
      <c r="K1133" s="83"/>
      <c r="L1133" s="83"/>
      <c r="M1133" s="83"/>
      <c r="N1133" s="83"/>
      <c r="O1133" s="83"/>
      <c r="P1133" s="84"/>
      <c r="Q1133" s="217"/>
      <c r="R1133" s="85">
        <f t="shared" ref="R1133" si="2429">IF(COUNTA(Y1132:DP1135)=0,0,MIN(Y1133:DP1133))</f>
        <v>0</v>
      </c>
      <c r="S1133" s="86">
        <f t="shared" ref="S1133" si="2430">IF(COUNTA(Y1132:DP1135)=0,0,HLOOKUP(S1132,Y1132:DP1135,2,FALSE))</f>
        <v>0</v>
      </c>
      <c r="T1133" s="87">
        <f t="shared" ref="T1133" si="2431">IF(COUNTA(Y1132:DP1135)=0,0,AVERAGE(Y1133:DP1133))</f>
        <v>0</v>
      </c>
      <c r="U1133" s="88">
        <f t="shared" ref="U1133" si="2432">IF(COUNTA(Y1132:DP1135)=0,0,_xlfn.MINIFS(Y1133:DP1133,Y1135:DP1135,U1135))</f>
        <v>0</v>
      </c>
      <c r="V1133" s="89">
        <f t="array" ref="V1133">IF(COUNTA(Y1132:DP1135)=0,0,IF(ISERROR(HLOOKUP(V1135,Y1135:DP1135,1,FALSE)),0,INDEX(Y1133:DP1133,MATCH(V1132&amp;V1135,Y1132:DP1132&amp;Y1135:DP1135,0))))</f>
        <v>0</v>
      </c>
      <c r="W1133" s="90">
        <f t="array" ref="W1133">IF(COUNTA(Y1132:DP1135)=0,0,IF(ISERROR(HLOOKUP(W1135,Y1135:DP1135,1,FALSE)),0,AVERAGEIF(Y1135:DP1135,$W1135,Y1133:DP1133)))</f>
        <v>0</v>
      </c>
      <c r="X1133" s="107"/>
    </row>
    <row r="1134" spans="2:28" thickBot="1">
      <c r="B1134" s="83"/>
      <c r="C1134" s="84"/>
      <c r="D1134" s="83"/>
      <c r="E1134" s="83"/>
      <c r="F1134" s="83"/>
      <c r="G1134" s="83"/>
      <c r="H1134" s="83"/>
      <c r="I1134" s="83"/>
      <c r="J1134" s="83"/>
      <c r="K1134" s="83"/>
      <c r="L1134" s="83"/>
      <c r="M1134" s="83"/>
      <c r="N1134" s="83"/>
      <c r="O1134" s="83"/>
      <c r="P1134" s="84"/>
      <c r="Q1134" s="217"/>
      <c r="R1134" s="91">
        <f t="shared" ref="R1134" si="2433">IF(COUNTA(Y1132:DP1135)=0,0,HLOOKUP(R1133,Y1133:DP1135,2,FALSE))</f>
        <v>0</v>
      </c>
      <c r="S1134" s="92">
        <f t="shared" ref="S1134" si="2434">IF(COUNTA(Y1132:DP1135)=0,0,HLOOKUP(S1132,Y1132:DP1135,3,FALSE))</f>
        <v>0</v>
      </c>
      <c r="T1134" s="93"/>
      <c r="U1134" s="94">
        <f t="array" ref="U1134">IF(COUNTA(Y1132:DP1135)=0,0,IF(ISERROR(HLOOKUP(U1135,Y1135:DP1135,1,FALSE)),0,INDEX(Y1134:DP1134,MATCH(U1133&amp;U1135,Y1133:DP1133&amp;Y1135:DP1135,0))))</f>
        <v>0</v>
      </c>
      <c r="V1134" s="94">
        <f t="array" ref="V1134">IF(COUNTA(Y1132:DP1135)=0,0,IF(ISERROR(HLOOKUP(V1135,Y1135:DP1135,1,FALSE)),0,INDEX(Y1134:DP1134,MATCH(V1133&amp;V1135,Y1133:DP1133&amp;Y1135:DP1135,0))))</f>
        <v>0</v>
      </c>
      <c r="W1134" s="95"/>
      <c r="X1134" s="108"/>
    </row>
    <row r="1135" spans="2:28" ht="13.9" thickBot="1">
      <c r="B1135" s="96"/>
      <c r="C1135" s="97"/>
      <c r="D1135" s="96"/>
      <c r="E1135" s="96"/>
      <c r="F1135" s="96"/>
      <c r="G1135" s="96"/>
      <c r="H1135" s="96"/>
      <c r="I1135" s="96"/>
      <c r="J1135" s="96"/>
      <c r="K1135" s="96"/>
      <c r="L1135" s="96"/>
      <c r="M1135" s="96"/>
      <c r="N1135" s="96"/>
      <c r="O1135" s="96"/>
      <c r="P1135" s="97"/>
      <c r="Q1135" s="218"/>
      <c r="R1135" s="98" t="str">
        <f t="shared" ref="R1135" si="2435">IF(COUNTA(Y1132:DP1135)=0,"none",HLOOKUP(R1133,Y1133:DP1135,3,FALSE))</f>
        <v>none</v>
      </c>
      <c r="S1135" s="99" t="str">
        <f t="shared" ref="S1135" si="2436">IF(COUNTA(Y1132:DP1135)=0,"none",HLOOKUP(S1132,Y1132:DP1135,4,FALSE))</f>
        <v>none</v>
      </c>
      <c r="T1135" s="100"/>
      <c r="U1135" s="100" t="str">
        <f t="array" ref="U1135">IF(COUNTA(Y1132:DP1135)=0,"none",IF($U$2="WAHR",$W$3,Abfrage!$F$4))</f>
        <v>none</v>
      </c>
      <c r="V1135" s="100" t="str">
        <f t="array" ref="V1135">IF(COUNTA(Y1132:DP1135)=0,"none",IF($U$2="WAHR",$W$3,Abfrage!$F$4))</f>
        <v>none</v>
      </c>
      <c r="W1135" s="100" t="str">
        <f t="array" ref="W1135">IF(COUNTA(Y1132:DP1135)=0,"none",IF($U$2="WAHR",$W$3,Abfrage!$F$4))</f>
        <v>none</v>
      </c>
      <c r="X1135" s="109"/>
    </row>
    <row r="1136" spans="2:28" thickBot="1">
      <c r="B1136" s="75" t="s">
        <v>837</v>
      </c>
      <c r="C1136" s="76">
        <v>1000085009</v>
      </c>
      <c r="D1136" s="75" t="s">
        <v>95</v>
      </c>
      <c r="E1136" s="75" t="s">
        <v>96</v>
      </c>
      <c r="F1136" s="75" t="s">
        <v>97</v>
      </c>
      <c r="G1136" s="75" t="s">
        <v>97</v>
      </c>
      <c r="H1136" s="75" t="e">
        <v>#N/A</v>
      </c>
      <c r="I1136" s="75" t="s">
        <v>41</v>
      </c>
      <c r="J1136" s="75" t="s">
        <v>838</v>
      </c>
      <c r="K1136" s="75" t="s">
        <v>306</v>
      </c>
      <c r="L1136" s="75" t="s">
        <v>306</v>
      </c>
      <c r="M1136" s="75" t="s">
        <v>313</v>
      </c>
      <c r="N1136" s="75" t="s">
        <v>314</v>
      </c>
      <c r="O1136" s="75" t="s">
        <v>309</v>
      </c>
      <c r="P1136" s="76" t="s">
        <v>306</v>
      </c>
      <c r="Q1136" s="216"/>
      <c r="R1136" s="77" t="str">
        <f t="shared" ref="R1136" si="2437">IF(COUNTA(Y1136:DP1139)=0,"01.01.1900",INDEX(Y1136:DP1136,MATCH(R1137,Y1137:DP1137,0)))</f>
        <v>01.01.1900</v>
      </c>
      <c r="S1136" s="78" t="str">
        <f t="shared" ref="S1136" si="2438">IF(COUNTA(Y1136:DP1139)=0,"01.01.1900",MAX(Y1136:DP1136))</f>
        <v>01.01.1900</v>
      </c>
      <c r="T1136" s="79"/>
      <c r="U1136" s="80" t="str">
        <f t="array" ref="U1136">IF(COUNTA(Y1136:DP1139)=0,"01.01.1900",IF(ISERROR(HLOOKUP(U1139,Y1139:DP1139,1,FALSE)),"01.01.1900",INDEX(Y1136:DP1136,MATCH(U1137&amp;U1139,Y1137:DP1137&amp;Y1139:DP1139,0))))</f>
        <v>01.01.1900</v>
      </c>
      <c r="V1136" s="81" t="str">
        <f t="shared" ref="V1136" si="2439">IF(COUNTA(Y1136:DP1139)=0,"01.01.1900",_xlfn.MAXIFS(Y1136:DP1136,Y1139:DP1139,V1139))</f>
        <v>01.01.1900</v>
      </c>
      <c r="W1136" s="82"/>
      <c r="X1136" s="106"/>
    </row>
    <row r="1137" spans="2:25" thickBot="1">
      <c r="B1137" s="83"/>
      <c r="C1137" s="84"/>
      <c r="D1137" s="83"/>
      <c r="E1137" s="83"/>
      <c r="F1137" s="83"/>
      <c r="G1137" s="83"/>
      <c r="H1137" s="83"/>
      <c r="I1137" s="83"/>
      <c r="J1137" s="83"/>
      <c r="K1137" s="83"/>
      <c r="L1137" s="83"/>
      <c r="M1137" s="83"/>
      <c r="N1137" s="83"/>
      <c r="O1137" s="83"/>
      <c r="P1137" s="84"/>
      <c r="Q1137" s="217"/>
      <c r="R1137" s="85">
        <f t="shared" ref="R1137" si="2440">IF(COUNTA(Y1136:DP1139)=0,0,MIN(Y1137:DP1137))</f>
        <v>0</v>
      </c>
      <c r="S1137" s="86">
        <f t="shared" ref="S1137" si="2441">IF(COUNTA(Y1136:DP1139)=0,0,HLOOKUP(S1136,Y1136:DP1139,2,FALSE))</f>
        <v>0</v>
      </c>
      <c r="T1137" s="87">
        <f t="shared" ref="T1137" si="2442">IF(COUNTA(Y1136:DP1139)=0,0,AVERAGE(Y1137:DP1137))</f>
        <v>0</v>
      </c>
      <c r="U1137" s="88">
        <f t="shared" ref="U1137" si="2443">IF(COUNTA(Y1136:DP1139)=0,0,_xlfn.MINIFS(Y1137:DP1137,Y1139:DP1139,U1139))</f>
        <v>0</v>
      </c>
      <c r="V1137" s="89">
        <f t="array" ref="V1137">IF(COUNTA(Y1136:DP1139)=0,0,IF(ISERROR(HLOOKUP(V1139,Y1139:DP1139,1,FALSE)),0,INDEX(Y1137:DP1137,MATCH(V1136&amp;V1139,Y1136:DP1136&amp;Y1139:DP1139,0))))</f>
        <v>0</v>
      </c>
      <c r="W1137" s="90">
        <f t="array" ref="W1137">IF(COUNTA(Y1136:DP1139)=0,0,IF(ISERROR(HLOOKUP(W1139,Y1139:DP1139,1,FALSE)),0,AVERAGEIF(Y1139:DP1139,$W1139,Y1137:DP1137)))</f>
        <v>0</v>
      </c>
      <c r="X1137" s="107"/>
    </row>
    <row r="1138" spans="2:25" thickBot="1">
      <c r="B1138" s="83"/>
      <c r="C1138" s="84"/>
      <c r="D1138" s="83"/>
      <c r="E1138" s="83"/>
      <c r="F1138" s="83"/>
      <c r="G1138" s="83"/>
      <c r="H1138" s="83"/>
      <c r="I1138" s="83"/>
      <c r="J1138" s="83"/>
      <c r="K1138" s="83"/>
      <c r="L1138" s="83"/>
      <c r="M1138" s="83"/>
      <c r="N1138" s="83"/>
      <c r="O1138" s="83"/>
      <c r="P1138" s="84"/>
      <c r="Q1138" s="217"/>
      <c r="R1138" s="91">
        <f t="shared" ref="R1138" si="2444">IF(COUNTA(Y1136:DP1139)=0,0,HLOOKUP(R1137,Y1137:DP1139,2,FALSE))</f>
        <v>0</v>
      </c>
      <c r="S1138" s="92">
        <f t="shared" ref="S1138" si="2445">IF(COUNTA(Y1136:DP1139)=0,0,HLOOKUP(S1136,Y1136:DP1139,3,FALSE))</f>
        <v>0</v>
      </c>
      <c r="T1138" s="93"/>
      <c r="U1138" s="94">
        <f t="array" ref="U1138">IF(COUNTA(Y1136:DP1139)=0,0,IF(ISERROR(HLOOKUP(U1139,Y1139:DP1139,1,FALSE)),0,INDEX(Y1138:DP1138,MATCH(U1137&amp;U1139,Y1137:DP1137&amp;Y1139:DP1139,0))))</f>
        <v>0</v>
      </c>
      <c r="V1138" s="94">
        <f t="array" ref="V1138">IF(COUNTA(Y1136:DP1139)=0,0,IF(ISERROR(HLOOKUP(V1139,Y1139:DP1139,1,FALSE)),0,INDEX(Y1138:DP1138,MATCH(V1137&amp;V1139,Y1137:DP1137&amp;Y1139:DP1139,0))))</f>
        <v>0</v>
      </c>
      <c r="W1138" s="95"/>
      <c r="X1138" s="108"/>
    </row>
    <row r="1139" spans="2:25" ht="13.9" thickBot="1">
      <c r="B1139" s="96"/>
      <c r="C1139" s="97"/>
      <c r="D1139" s="96"/>
      <c r="E1139" s="96"/>
      <c r="F1139" s="96"/>
      <c r="G1139" s="96"/>
      <c r="H1139" s="96"/>
      <c r="I1139" s="96"/>
      <c r="J1139" s="96"/>
      <c r="K1139" s="96"/>
      <c r="L1139" s="96"/>
      <c r="M1139" s="96"/>
      <c r="N1139" s="96"/>
      <c r="O1139" s="96"/>
      <c r="P1139" s="97"/>
      <c r="Q1139" s="218"/>
      <c r="R1139" s="98" t="str">
        <f t="shared" ref="R1139" si="2446">IF(COUNTA(Y1136:DP1139)=0,"none",HLOOKUP(R1137,Y1137:DP1139,3,FALSE))</f>
        <v>none</v>
      </c>
      <c r="S1139" s="99" t="str">
        <f t="shared" ref="S1139" si="2447">IF(COUNTA(Y1136:DP1139)=0,"none",HLOOKUP(S1136,Y1136:DP1139,4,FALSE))</f>
        <v>none</v>
      </c>
      <c r="T1139" s="100"/>
      <c r="U1139" s="100" t="str">
        <f t="array" ref="U1139">IF(COUNTA(Y1136:DP1139)=0,"none",IF($U$2="WAHR",$W$3,Abfrage!$F$4))</f>
        <v>none</v>
      </c>
      <c r="V1139" s="100" t="str">
        <f t="array" ref="V1139">IF(COUNTA(Y1136:DP1139)=0,"none",IF($U$2="WAHR",$W$3,Abfrage!$F$4))</f>
        <v>none</v>
      </c>
      <c r="W1139" s="100" t="str">
        <f t="array" ref="W1139">IF(COUNTA(Y1136:DP1139)=0,"none",IF($U$2="WAHR",$W$3,Abfrage!$F$4))</f>
        <v>none</v>
      </c>
      <c r="X1139" s="109"/>
    </row>
    <row r="1140" spans="2:25" thickBot="1">
      <c r="B1140" s="75" t="s">
        <v>839</v>
      </c>
      <c r="C1140" s="76">
        <v>1000085011</v>
      </c>
      <c r="D1140" s="75" t="s">
        <v>95</v>
      </c>
      <c r="E1140" s="75" t="s">
        <v>175</v>
      </c>
      <c r="F1140" s="75" t="s">
        <v>97</v>
      </c>
      <c r="G1140" s="75" t="s">
        <v>97</v>
      </c>
      <c r="H1140" s="75" t="e">
        <v>#N/A</v>
      </c>
      <c r="I1140" s="75" t="s">
        <v>41</v>
      </c>
      <c r="J1140" s="75" t="s">
        <v>840</v>
      </c>
      <c r="K1140" s="75" t="s">
        <v>306</v>
      </c>
      <c r="L1140" s="75" t="s">
        <v>306</v>
      </c>
      <c r="M1140" s="75" t="s">
        <v>307</v>
      </c>
      <c r="N1140" s="75" t="s">
        <v>314</v>
      </c>
      <c r="O1140" s="75" t="s">
        <v>309</v>
      </c>
      <c r="P1140" s="76" t="s">
        <v>306</v>
      </c>
      <c r="Q1140" s="216"/>
      <c r="R1140" s="77" t="str">
        <f t="shared" ref="R1140" si="2448">IF(COUNTA(Y1140:DP1143)=0,"01.01.1900",INDEX(Y1140:DP1140,MATCH(R1141,Y1141:DP1141,0)))</f>
        <v>01.01.1900</v>
      </c>
      <c r="S1140" s="78" t="str">
        <f t="shared" ref="S1140" si="2449">IF(COUNTA(Y1140:DP1143)=0,"01.01.1900",MAX(Y1140:DP1140))</f>
        <v>01.01.1900</v>
      </c>
      <c r="T1140" s="79"/>
      <c r="U1140" s="80" t="str">
        <f t="array" ref="U1140">IF(COUNTA(Y1140:DP1143)=0,"01.01.1900",IF(ISERROR(HLOOKUP(U1143,Y1143:DP1143,1,FALSE)),"01.01.1900",INDEX(Y1140:DP1140,MATCH(U1141&amp;U1143,Y1141:DP1141&amp;Y1143:DP1143,0))))</f>
        <v>01.01.1900</v>
      </c>
      <c r="V1140" s="81" t="str">
        <f t="shared" ref="V1140" si="2450">IF(COUNTA(Y1140:DP1143)=0,"01.01.1900",_xlfn.MAXIFS(Y1140:DP1140,Y1143:DP1143,V1143))</f>
        <v>01.01.1900</v>
      </c>
      <c r="W1140" s="82"/>
      <c r="X1140" s="106"/>
    </row>
    <row r="1141" spans="2:25" thickBot="1">
      <c r="B1141" s="83"/>
      <c r="C1141" s="84"/>
      <c r="D1141" s="83"/>
      <c r="E1141" s="83"/>
      <c r="F1141" s="83"/>
      <c r="G1141" s="83"/>
      <c r="H1141" s="83"/>
      <c r="I1141" s="83"/>
      <c r="J1141" s="83"/>
      <c r="K1141" s="83"/>
      <c r="L1141" s="83"/>
      <c r="M1141" s="83"/>
      <c r="N1141" s="83"/>
      <c r="O1141" s="83"/>
      <c r="P1141" s="84"/>
      <c r="Q1141" s="217"/>
      <c r="R1141" s="85">
        <f t="shared" ref="R1141" si="2451">IF(COUNTA(Y1140:DP1143)=0,0,MIN(Y1141:DP1141))</f>
        <v>0</v>
      </c>
      <c r="S1141" s="86">
        <f t="shared" ref="S1141" si="2452">IF(COUNTA(Y1140:DP1143)=0,0,HLOOKUP(S1140,Y1140:DP1143,2,FALSE))</f>
        <v>0</v>
      </c>
      <c r="T1141" s="87">
        <f t="shared" ref="T1141" si="2453">IF(COUNTA(Y1140:DP1143)=0,0,AVERAGE(Y1141:DP1141))</f>
        <v>0</v>
      </c>
      <c r="U1141" s="88">
        <f t="shared" ref="U1141" si="2454">IF(COUNTA(Y1140:DP1143)=0,0,_xlfn.MINIFS(Y1141:DP1141,Y1143:DP1143,U1143))</f>
        <v>0</v>
      </c>
      <c r="V1141" s="89">
        <f t="array" ref="V1141">IF(COUNTA(Y1140:DP1143)=0,0,IF(ISERROR(HLOOKUP(V1143,Y1143:DP1143,1,FALSE)),0,INDEX(Y1141:DP1141,MATCH(V1140&amp;V1143,Y1140:DP1140&amp;Y1143:DP1143,0))))</f>
        <v>0</v>
      </c>
      <c r="W1141" s="90">
        <f t="array" ref="W1141">IF(COUNTA(Y1140:DP1143)=0,0,IF(ISERROR(HLOOKUP(W1143,Y1143:DP1143,1,FALSE)),0,AVERAGEIF(Y1143:DP1143,$W1143,Y1141:DP1141)))</f>
        <v>0</v>
      </c>
      <c r="X1141" s="107"/>
    </row>
    <row r="1142" spans="2:25" thickBot="1">
      <c r="B1142" s="83"/>
      <c r="C1142" s="84"/>
      <c r="D1142" s="83"/>
      <c r="E1142" s="83"/>
      <c r="F1142" s="83"/>
      <c r="G1142" s="83"/>
      <c r="H1142" s="83"/>
      <c r="I1142" s="83"/>
      <c r="J1142" s="83"/>
      <c r="K1142" s="83"/>
      <c r="L1142" s="83"/>
      <c r="M1142" s="83"/>
      <c r="N1142" s="83"/>
      <c r="O1142" s="83"/>
      <c r="P1142" s="84"/>
      <c r="Q1142" s="217"/>
      <c r="R1142" s="91">
        <f t="shared" ref="R1142" si="2455">IF(COUNTA(Y1140:DP1143)=0,0,HLOOKUP(R1141,Y1141:DP1143,2,FALSE))</f>
        <v>0</v>
      </c>
      <c r="S1142" s="92">
        <f t="shared" ref="S1142" si="2456">IF(COUNTA(Y1140:DP1143)=0,0,HLOOKUP(S1140,Y1140:DP1143,3,FALSE))</f>
        <v>0</v>
      </c>
      <c r="T1142" s="93"/>
      <c r="U1142" s="94">
        <f t="array" ref="U1142">IF(COUNTA(Y1140:DP1143)=0,0,IF(ISERROR(HLOOKUP(U1143,Y1143:DP1143,1,FALSE)),0,INDEX(Y1142:DP1142,MATCH(U1141&amp;U1143,Y1141:DP1141&amp;Y1143:DP1143,0))))</f>
        <v>0</v>
      </c>
      <c r="V1142" s="94">
        <f t="array" ref="V1142">IF(COUNTA(Y1140:DP1143)=0,0,IF(ISERROR(HLOOKUP(V1143,Y1143:DP1143,1,FALSE)),0,INDEX(Y1142:DP1142,MATCH(V1141&amp;V1143,Y1141:DP1141&amp;Y1143:DP1143,0))))</f>
        <v>0</v>
      </c>
      <c r="W1142" s="95"/>
      <c r="X1142" s="108"/>
    </row>
    <row r="1143" spans="2:25" ht="13.9" thickBot="1">
      <c r="B1143" s="96"/>
      <c r="C1143" s="97"/>
      <c r="D1143" s="96"/>
      <c r="E1143" s="96"/>
      <c r="F1143" s="96"/>
      <c r="G1143" s="96"/>
      <c r="H1143" s="96"/>
      <c r="I1143" s="96"/>
      <c r="J1143" s="96"/>
      <c r="K1143" s="96"/>
      <c r="L1143" s="96"/>
      <c r="M1143" s="96"/>
      <c r="N1143" s="96"/>
      <c r="O1143" s="96"/>
      <c r="P1143" s="97"/>
      <c r="Q1143" s="218"/>
      <c r="R1143" s="98" t="str">
        <f t="shared" ref="R1143" si="2457">IF(COUNTA(Y1140:DP1143)=0,"none",HLOOKUP(R1141,Y1141:DP1143,3,FALSE))</f>
        <v>none</v>
      </c>
      <c r="S1143" s="99" t="str">
        <f t="shared" ref="S1143" si="2458">IF(COUNTA(Y1140:DP1143)=0,"none",HLOOKUP(S1140,Y1140:DP1143,4,FALSE))</f>
        <v>none</v>
      </c>
      <c r="T1143" s="100"/>
      <c r="U1143" s="100" t="str">
        <f t="array" ref="U1143">IF(COUNTA(Y1140:DP1143)=0,"none",IF($U$2="WAHR",$W$3,Abfrage!$F$4))</f>
        <v>none</v>
      </c>
      <c r="V1143" s="100" t="str">
        <f t="array" ref="V1143">IF(COUNTA(Y1140:DP1143)=0,"none",IF($U$2="WAHR",$W$3,Abfrage!$F$4))</f>
        <v>none</v>
      </c>
      <c r="W1143" s="100" t="str">
        <f t="array" ref="W1143">IF(COUNTA(Y1140:DP1143)=0,"none",IF($U$2="WAHR",$W$3,Abfrage!$F$4))</f>
        <v>none</v>
      </c>
      <c r="X1143" s="109"/>
    </row>
    <row r="1144" spans="2:25" thickBot="1">
      <c r="B1144" s="75" t="s">
        <v>841</v>
      </c>
      <c r="C1144" s="76">
        <v>1000085021</v>
      </c>
      <c r="D1144" s="75" t="s">
        <v>95</v>
      </c>
      <c r="E1144" s="75" t="s">
        <v>148</v>
      </c>
      <c r="F1144" s="75" t="s">
        <v>96</v>
      </c>
      <c r="G1144" s="75" t="s">
        <v>96</v>
      </c>
      <c r="H1144" s="75" t="e">
        <v>#N/A</v>
      </c>
      <c r="I1144" s="75" t="s">
        <v>164</v>
      </c>
      <c r="J1144" s="75" t="s">
        <v>842</v>
      </c>
      <c r="K1144" s="75" t="s">
        <v>843</v>
      </c>
      <c r="L1144" s="75" t="s">
        <v>844</v>
      </c>
      <c r="M1144" s="75" t="s">
        <v>313</v>
      </c>
      <c r="N1144" s="75" t="s">
        <v>327</v>
      </c>
      <c r="O1144" s="75" t="s">
        <v>306</v>
      </c>
      <c r="P1144" s="76" t="s">
        <v>306</v>
      </c>
      <c r="Q1144" s="216"/>
      <c r="R1144" s="77" t="str">
        <f t="shared" ref="R1144" si="2459">IF(COUNTA(Y1144:DP1147)=0,"01.01.1900",INDEX(Y1144:DP1144,MATCH(R1145,Y1145:DP1145,0)))</f>
        <v>01.01.1900</v>
      </c>
      <c r="S1144" s="78" t="str">
        <f t="shared" ref="S1144" si="2460">IF(COUNTA(Y1144:DP1147)=0,"01.01.1900",MAX(Y1144:DP1144))</f>
        <v>01.01.1900</v>
      </c>
      <c r="T1144" s="79"/>
      <c r="U1144" s="80" t="str">
        <f t="array" ref="U1144">IF(COUNTA(Y1144:DP1147)=0,"01.01.1900",IF(ISERROR(HLOOKUP(U1147,Y1147:DP1147,1,FALSE)),"01.01.1900",INDEX(Y1144:DP1144,MATCH(U1145&amp;U1147,Y1145:DP1145&amp;Y1147:DP1147,0))))</f>
        <v>01.01.1900</v>
      </c>
      <c r="V1144" s="81" t="str">
        <f t="shared" ref="V1144" si="2461">IF(COUNTA(Y1144:DP1147)=0,"01.01.1900",_xlfn.MAXIFS(Y1144:DP1144,Y1147:DP1147,V1147))</f>
        <v>01.01.1900</v>
      </c>
      <c r="W1144" s="82"/>
      <c r="X1144" s="106"/>
    </row>
    <row r="1145" spans="2:25" thickBot="1">
      <c r="B1145" s="83"/>
      <c r="C1145" s="84"/>
      <c r="D1145" s="83"/>
      <c r="E1145" s="83"/>
      <c r="F1145" s="83"/>
      <c r="G1145" s="83"/>
      <c r="H1145" s="83"/>
      <c r="I1145" s="83"/>
      <c r="J1145" s="83"/>
      <c r="K1145" s="83"/>
      <c r="L1145" s="83"/>
      <c r="M1145" s="83"/>
      <c r="N1145" s="83"/>
      <c r="O1145" s="83"/>
      <c r="P1145" s="84"/>
      <c r="Q1145" s="217"/>
      <c r="R1145" s="85">
        <f t="shared" ref="R1145" si="2462">IF(COUNTA(Y1144:DP1147)=0,0,MIN(Y1145:DP1145))</f>
        <v>0</v>
      </c>
      <c r="S1145" s="86">
        <f t="shared" ref="S1145" si="2463">IF(COUNTA(Y1144:DP1147)=0,0,HLOOKUP(S1144,Y1144:DP1147,2,FALSE))</f>
        <v>0</v>
      </c>
      <c r="T1145" s="87">
        <f t="shared" ref="T1145" si="2464">IF(COUNTA(Y1144:DP1147)=0,0,AVERAGE(Y1145:DP1145))</f>
        <v>0</v>
      </c>
      <c r="U1145" s="88">
        <f t="shared" ref="U1145" si="2465">IF(COUNTA(Y1144:DP1147)=0,0,_xlfn.MINIFS(Y1145:DP1145,Y1147:DP1147,U1147))</f>
        <v>0</v>
      </c>
      <c r="V1145" s="89">
        <f t="array" ref="V1145">IF(COUNTA(Y1144:DP1147)=0,0,IF(ISERROR(HLOOKUP(V1147,Y1147:DP1147,1,FALSE)),0,INDEX(Y1145:DP1145,MATCH(V1144&amp;V1147,Y1144:DP1144&amp;Y1147:DP1147,0))))</f>
        <v>0</v>
      </c>
      <c r="W1145" s="90">
        <f t="array" ref="W1145">IF(COUNTA(Y1144:DP1147)=0,0,IF(ISERROR(HLOOKUP(W1147,Y1147:DP1147,1,FALSE)),0,AVERAGEIF(Y1147:DP1147,$W1147,Y1145:DP1145)))</f>
        <v>0</v>
      </c>
      <c r="X1145" s="107"/>
    </row>
    <row r="1146" spans="2:25" thickBot="1">
      <c r="B1146" s="83"/>
      <c r="C1146" s="84"/>
      <c r="D1146" s="83"/>
      <c r="E1146" s="83"/>
      <c r="F1146" s="83"/>
      <c r="G1146" s="83"/>
      <c r="H1146" s="83"/>
      <c r="I1146" s="83"/>
      <c r="J1146" s="83"/>
      <c r="K1146" s="83"/>
      <c r="L1146" s="83"/>
      <c r="M1146" s="83"/>
      <c r="N1146" s="83"/>
      <c r="O1146" s="83"/>
      <c r="P1146" s="84"/>
      <c r="Q1146" s="217"/>
      <c r="R1146" s="91">
        <f t="shared" ref="R1146" si="2466">IF(COUNTA(Y1144:DP1147)=0,0,HLOOKUP(R1145,Y1145:DP1147,2,FALSE))</f>
        <v>0</v>
      </c>
      <c r="S1146" s="92">
        <f t="shared" ref="S1146" si="2467">IF(COUNTA(Y1144:DP1147)=0,0,HLOOKUP(S1144,Y1144:DP1147,3,FALSE))</f>
        <v>0</v>
      </c>
      <c r="T1146" s="93"/>
      <c r="U1146" s="94">
        <f t="array" ref="U1146">IF(COUNTA(Y1144:DP1147)=0,0,IF(ISERROR(HLOOKUP(U1147,Y1147:DP1147,1,FALSE)),0,INDEX(Y1146:DP1146,MATCH(U1145&amp;U1147,Y1145:DP1145&amp;Y1147:DP1147,0))))</f>
        <v>0</v>
      </c>
      <c r="V1146" s="94">
        <f t="array" ref="V1146">IF(COUNTA(Y1144:DP1147)=0,0,IF(ISERROR(HLOOKUP(V1147,Y1147:DP1147,1,FALSE)),0,INDEX(Y1146:DP1146,MATCH(V1145&amp;V1147,Y1145:DP1145&amp;Y1147:DP1147,0))))</f>
        <v>0</v>
      </c>
      <c r="W1146" s="95"/>
      <c r="X1146" s="108"/>
    </row>
    <row r="1147" spans="2:25" ht="13.9" thickBot="1">
      <c r="B1147" s="96"/>
      <c r="C1147" s="97"/>
      <c r="D1147" s="96"/>
      <c r="E1147" s="96"/>
      <c r="F1147" s="96"/>
      <c r="G1147" s="96"/>
      <c r="H1147" s="96"/>
      <c r="I1147" s="96"/>
      <c r="J1147" s="96"/>
      <c r="K1147" s="96"/>
      <c r="L1147" s="96"/>
      <c r="M1147" s="96"/>
      <c r="N1147" s="96"/>
      <c r="O1147" s="96"/>
      <c r="P1147" s="97"/>
      <c r="Q1147" s="218"/>
      <c r="R1147" s="98" t="str">
        <f t="shared" ref="R1147" si="2468">IF(COUNTA(Y1144:DP1147)=0,"none",HLOOKUP(R1145,Y1145:DP1147,3,FALSE))</f>
        <v>none</v>
      </c>
      <c r="S1147" s="99" t="str">
        <f t="shared" ref="S1147" si="2469">IF(COUNTA(Y1144:DP1147)=0,"none",HLOOKUP(S1144,Y1144:DP1147,4,FALSE))</f>
        <v>none</v>
      </c>
      <c r="T1147" s="100"/>
      <c r="U1147" s="100" t="str">
        <f t="array" ref="U1147">IF(COUNTA(Y1144:DP1147)=0,"none",IF($U$2="WAHR",$W$3,Abfrage!$F$4))</f>
        <v>none</v>
      </c>
      <c r="V1147" s="100" t="str">
        <f t="array" ref="V1147">IF(COUNTA(Y1144:DP1147)=0,"none",IF($U$2="WAHR",$W$3,Abfrage!$F$4))</f>
        <v>none</v>
      </c>
      <c r="W1147" s="100" t="str">
        <f t="array" ref="W1147">IF(COUNTA(Y1144:DP1147)=0,"none",IF($U$2="WAHR",$W$3,Abfrage!$F$4))</f>
        <v>none</v>
      </c>
      <c r="X1147" s="109"/>
    </row>
    <row r="1148" spans="2:25" thickBot="1">
      <c r="B1148" s="75" t="s">
        <v>845</v>
      </c>
      <c r="C1148" s="76">
        <v>1000085023</v>
      </c>
      <c r="D1148" s="75" t="s">
        <v>95</v>
      </c>
      <c r="E1148" s="75" t="s">
        <v>175</v>
      </c>
      <c r="F1148" s="75" t="s">
        <v>97</v>
      </c>
      <c r="G1148" s="75" t="s">
        <v>97</v>
      </c>
      <c r="H1148" s="75" t="s">
        <v>44</v>
      </c>
      <c r="I1148" s="75" t="s">
        <v>41</v>
      </c>
      <c r="J1148" s="75" t="s">
        <v>846</v>
      </c>
      <c r="K1148" s="75" t="s">
        <v>306</v>
      </c>
      <c r="L1148" s="75" t="s">
        <v>306</v>
      </c>
      <c r="M1148" s="75" t="s">
        <v>307</v>
      </c>
      <c r="N1148" s="75" t="s">
        <v>321</v>
      </c>
      <c r="O1148" s="75" t="s">
        <v>315</v>
      </c>
      <c r="P1148" s="76" t="s">
        <v>306</v>
      </c>
      <c r="Q1148" s="216"/>
      <c r="R1148" s="77">
        <f t="shared" ref="R1148" si="2470">IF(COUNTA(Y1148:DP1151)=0,"01.01.1900",INDEX(Y1148:DP1148,MATCH(R1149,Y1149:DP1149,0)))</f>
        <v>44594</v>
      </c>
      <c r="S1148" s="78">
        <f t="shared" ref="S1148" si="2471">IF(COUNTA(Y1148:DP1151)=0,"01.01.1900",MAX(Y1148:DP1148))</f>
        <v>44594</v>
      </c>
      <c r="T1148" s="79"/>
      <c r="U1148" s="80" t="str">
        <f t="array" ref="U1148">IF(COUNTA(Y1148:DP1151)=0,"01.01.1900",IF(ISERROR(HLOOKUP(U1151,Y1151:DP1151,1,FALSE)),"01.01.1900",INDEX(Y1148:DP1148,MATCH(U1149&amp;U1151,Y1149:DP1149&amp;Y1151:DP1151,0))))</f>
        <v>01.01.1900</v>
      </c>
      <c r="V1148" s="81">
        <f t="shared" ref="V1148" si="2472">IF(COUNTA(Y1148:DP1151)=0,"01.01.1900",_xlfn.MAXIFS(Y1148:DP1148,Y1151:DP1151,V1151))</f>
        <v>0</v>
      </c>
      <c r="W1148" s="82"/>
      <c r="X1148" s="106"/>
      <c r="Y1148" s="141">
        <v>44594</v>
      </c>
    </row>
    <row r="1149" spans="2:25" thickBot="1">
      <c r="B1149" s="83"/>
      <c r="C1149" s="84"/>
      <c r="D1149" s="83"/>
      <c r="E1149" s="83"/>
      <c r="F1149" s="83"/>
      <c r="G1149" s="83"/>
      <c r="H1149" s="83"/>
      <c r="I1149" s="83"/>
      <c r="J1149" s="83"/>
      <c r="K1149" s="83"/>
      <c r="L1149" s="83"/>
      <c r="M1149" s="83"/>
      <c r="N1149" s="83"/>
      <c r="O1149" s="83"/>
      <c r="P1149" s="84"/>
      <c r="Q1149" s="217"/>
      <c r="R1149" s="85">
        <f t="shared" ref="R1149" si="2473">IF(COUNTA(Y1148:DP1151)=0,0,MIN(Y1149:DP1149))</f>
        <v>1.173</v>
      </c>
      <c r="S1149" s="86">
        <f t="shared" ref="S1149" si="2474">IF(COUNTA(Y1148:DP1151)=0,0,HLOOKUP(S1148,Y1148:DP1151,2,FALSE))</f>
        <v>1.173</v>
      </c>
      <c r="T1149" s="87">
        <f t="shared" ref="T1149" si="2475">IF(COUNTA(Y1148:DP1151)=0,0,AVERAGE(Y1149:DP1149))</f>
        <v>1.173</v>
      </c>
      <c r="U1149" s="88">
        <f t="shared" ref="U1149" si="2476">IF(COUNTA(Y1148:DP1151)=0,0,_xlfn.MINIFS(Y1149:DP1149,Y1151:DP1151,U1151))</f>
        <v>0</v>
      </c>
      <c r="V1149" s="89">
        <f t="array" ref="V1149">IF(COUNTA(Y1148:DP1151)=0,0,IF(ISERROR(HLOOKUP(V1151,Y1151:DP1151,1,FALSE)),0,INDEX(Y1149:DP1149,MATCH(V1148&amp;V1151,Y1148:DP1148&amp;Y1151:DP1151,0))))</f>
        <v>0</v>
      </c>
      <c r="W1149" s="90">
        <f t="array" ref="W1149">IF(COUNTA(Y1148:DP1151)=0,0,IF(ISERROR(HLOOKUP(W1151,Y1151:DP1151,1,FALSE)),0,AVERAGEIF(Y1151:DP1151,$W1151,Y1149:DP1149)))</f>
        <v>0</v>
      </c>
      <c r="X1149" s="107"/>
      <c r="Y1149" s="142">
        <v>1.173</v>
      </c>
    </row>
    <row r="1150" spans="2:25" thickBot="1">
      <c r="B1150" s="83"/>
      <c r="C1150" s="84"/>
      <c r="D1150" s="83"/>
      <c r="E1150" s="83"/>
      <c r="F1150" s="83"/>
      <c r="G1150" s="83"/>
      <c r="H1150" s="83"/>
      <c r="I1150" s="83"/>
      <c r="J1150" s="83"/>
      <c r="K1150" s="83"/>
      <c r="L1150" s="83"/>
      <c r="M1150" s="83"/>
      <c r="N1150" s="83"/>
      <c r="O1150" s="83"/>
      <c r="P1150" s="84"/>
      <c r="Q1150" s="217"/>
      <c r="R1150" s="91">
        <f t="shared" ref="R1150" si="2477">IF(COUNTA(Y1148:DP1151)=0,0,HLOOKUP(R1149,Y1149:DP1151,2,FALSE))</f>
        <v>1000</v>
      </c>
      <c r="S1150" s="92">
        <f t="shared" ref="S1150" si="2478">IF(COUNTA(Y1148:DP1151)=0,0,HLOOKUP(S1148,Y1148:DP1151,3,FALSE))</f>
        <v>1000</v>
      </c>
      <c r="T1150" s="93"/>
      <c r="U1150" s="94">
        <f t="array" ref="U1150">IF(COUNTA(Y1148:DP1151)=0,0,IF(ISERROR(HLOOKUP(U1151,Y1151:DP1151,1,FALSE)),0,INDEX(Y1150:DP1150,MATCH(U1149&amp;U1151,Y1149:DP1149&amp;Y1151:DP1151,0))))</f>
        <v>0</v>
      </c>
      <c r="V1150" s="94">
        <f t="array" ref="V1150">IF(COUNTA(Y1148:DP1151)=0,0,IF(ISERROR(HLOOKUP(V1151,Y1151:DP1151,1,FALSE)),0,INDEX(Y1150:DP1150,MATCH(V1149&amp;V1151,Y1149:DP1149&amp;Y1151:DP1151,0))))</f>
        <v>0</v>
      </c>
      <c r="W1150" s="95"/>
      <c r="X1150" s="108"/>
      <c r="Y1150" s="143">
        <v>1000</v>
      </c>
    </row>
    <row r="1151" spans="2:25" ht="13.9" thickBot="1">
      <c r="B1151" s="96"/>
      <c r="C1151" s="97"/>
      <c r="D1151" s="96"/>
      <c r="E1151" s="96"/>
      <c r="F1151" s="96"/>
      <c r="G1151" s="96"/>
      <c r="H1151" s="96"/>
      <c r="I1151" s="96"/>
      <c r="J1151" s="96"/>
      <c r="K1151" s="96"/>
      <c r="L1151" s="96"/>
      <c r="M1151" s="96"/>
      <c r="N1151" s="96"/>
      <c r="O1151" s="96"/>
      <c r="P1151" s="97"/>
      <c r="Q1151" s="218"/>
      <c r="R1151" s="98" t="str">
        <f t="shared" ref="R1151" si="2479">IF(COUNTA(Y1148:DP1151)=0,"none",HLOOKUP(R1149,Y1149:DP1151,3,FALSE))</f>
        <v>www (-15%)</v>
      </c>
      <c r="S1151" s="99" t="str">
        <f t="shared" ref="S1151" si="2480">IF(COUNTA(Y1148:DP1151)=0,"none",HLOOKUP(S1148,Y1148:DP1151,4,FALSE))</f>
        <v>www (-15%)</v>
      </c>
      <c r="T1151" s="100"/>
      <c r="U1151" s="100">
        <f t="array" ref="U1151">IF(COUNTA(Y1148:DP1151)=0,"none",IF($U$2="WAHR",$W$3,Abfrage!$F$4))</f>
        <v>0</v>
      </c>
      <c r="V1151" s="100">
        <f t="array" ref="V1151">IF(COUNTA(Y1148:DP1151)=0,"none",IF($U$2="WAHR",$W$3,Abfrage!$F$4))</f>
        <v>0</v>
      </c>
      <c r="W1151" s="100">
        <f t="array" ref="W1151">IF(COUNTA(Y1148:DP1151)=0,"none",IF($U$2="WAHR",$W$3,Abfrage!$F$4))</f>
        <v>0</v>
      </c>
      <c r="X1151" s="109"/>
      <c r="Y1151" s="144" t="s">
        <v>354</v>
      </c>
    </row>
    <row r="1152" spans="2:25" thickBot="1">
      <c r="B1152" s="75" t="s">
        <v>847</v>
      </c>
      <c r="C1152" s="76">
        <v>1000085685</v>
      </c>
      <c r="D1152" s="75" t="s">
        <v>89</v>
      </c>
      <c r="E1152" s="75" t="s">
        <v>406</v>
      </c>
      <c r="F1152" s="75" t="s">
        <v>848</v>
      </c>
      <c r="G1152" s="75" t="s">
        <v>848</v>
      </c>
      <c r="H1152" s="75" t="e">
        <v>#N/A</v>
      </c>
      <c r="I1152" s="75" t="s">
        <v>79</v>
      </c>
      <c r="J1152" s="75" t="s">
        <v>849</v>
      </c>
      <c r="K1152" s="75" t="s">
        <v>306</v>
      </c>
      <c r="L1152" s="75" t="s">
        <v>306</v>
      </c>
      <c r="M1152" s="75" t="s">
        <v>307</v>
      </c>
      <c r="N1152" s="75" t="s">
        <v>352</v>
      </c>
      <c r="O1152" s="75" t="s">
        <v>437</v>
      </c>
      <c r="P1152" s="76" t="s">
        <v>528</v>
      </c>
      <c r="Q1152" s="216"/>
      <c r="R1152" s="77" t="str">
        <f t="shared" ref="R1152" si="2481">IF(COUNTA(Y1152:DP1155)=0,"01.01.1900",INDEX(Y1152:DP1152,MATCH(R1153,Y1153:DP1153,0)))</f>
        <v>01.01.1900</v>
      </c>
      <c r="S1152" s="78" t="str">
        <f t="shared" ref="S1152" si="2482">IF(COUNTA(Y1152:DP1155)=0,"01.01.1900",MAX(Y1152:DP1152))</f>
        <v>01.01.1900</v>
      </c>
      <c r="T1152" s="79"/>
      <c r="U1152" s="80" t="str">
        <f t="array" ref="U1152">IF(COUNTA(Y1152:DP1155)=0,"01.01.1900",IF(ISERROR(HLOOKUP(U1155,Y1155:DP1155,1,FALSE)),"01.01.1900",INDEX(Y1152:DP1152,MATCH(U1153&amp;U1155,Y1153:DP1153&amp;Y1155:DP1155,0))))</f>
        <v>01.01.1900</v>
      </c>
      <c r="V1152" s="81" t="str">
        <f t="shared" ref="V1152" si="2483">IF(COUNTA(Y1152:DP1155)=0,"01.01.1900",_xlfn.MAXIFS(Y1152:DP1152,Y1155:DP1155,V1155))</f>
        <v>01.01.1900</v>
      </c>
      <c r="W1152" s="82"/>
      <c r="X1152" s="106"/>
    </row>
    <row r="1153" spans="2:24" thickBot="1">
      <c r="B1153" s="83"/>
      <c r="C1153" s="84"/>
      <c r="D1153" s="83"/>
      <c r="E1153" s="83"/>
      <c r="F1153" s="83"/>
      <c r="G1153" s="83"/>
      <c r="H1153" s="83"/>
      <c r="I1153" s="83"/>
      <c r="J1153" s="83"/>
      <c r="K1153" s="83"/>
      <c r="L1153" s="83"/>
      <c r="M1153" s="83"/>
      <c r="N1153" s="83"/>
      <c r="O1153" s="83"/>
      <c r="P1153" s="84"/>
      <c r="Q1153" s="217"/>
      <c r="R1153" s="85">
        <f t="shared" ref="R1153" si="2484">IF(COUNTA(Y1152:DP1155)=0,0,MIN(Y1153:DP1153))</f>
        <v>0</v>
      </c>
      <c r="S1153" s="86">
        <f t="shared" ref="S1153" si="2485">IF(COUNTA(Y1152:DP1155)=0,0,HLOOKUP(S1152,Y1152:DP1155,2,FALSE))</f>
        <v>0</v>
      </c>
      <c r="T1153" s="87">
        <f t="shared" ref="T1153" si="2486">IF(COUNTA(Y1152:DP1155)=0,0,AVERAGE(Y1153:DP1153))</f>
        <v>0</v>
      </c>
      <c r="U1153" s="88">
        <f t="shared" ref="U1153" si="2487">IF(COUNTA(Y1152:DP1155)=0,0,_xlfn.MINIFS(Y1153:DP1153,Y1155:DP1155,U1155))</f>
        <v>0</v>
      </c>
      <c r="V1153" s="89">
        <f t="array" ref="V1153">IF(COUNTA(Y1152:DP1155)=0,0,IF(ISERROR(HLOOKUP(V1155,Y1155:DP1155,1,FALSE)),0,INDEX(Y1153:DP1153,MATCH(V1152&amp;V1155,Y1152:DP1152&amp;Y1155:DP1155,0))))</f>
        <v>0</v>
      </c>
      <c r="W1153" s="90">
        <f t="array" ref="W1153">IF(COUNTA(Y1152:DP1155)=0,0,IF(ISERROR(HLOOKUP(W1155,Y1155:DP1155,1,FALSE)),0,AVERAGEIF(Y1155:DP1155,$W1155,Y1153:DP1153)))</f>
        <v>0</v>
      </c>
      <c r="X1153" s="107"/>
    </row>
    <row r="1154" spans="2:24" thickBot="1">
      <c r="B1154" s="83"/>
      <c r="C1154" s="84"/>
      <c r="D1154" s="83"/>
      <c r="E1154" s="83"/>
      <c r="F1154" s="83"/>
      <c r="G1154" s="83"/>
      <c r="H1154" s="83"/>
      <c r="I1154" s="83"/>
      <c r="J1154" s="83"/>
      <c r="K1154" s="83"/>
      <c r="L1154" s="83"/>
      <c r="M1154" s="83"/>
      <c r="N1154" s="83"/>
      <c r="O1154" s="83"/>
      <c r="P1154" s="84"/>
      <c r="Q1154" s="217"/>
      <c r="R1154" s="91">
        <f t="shared" ref="R1154" si="2488">IF(COUNTA(Y1152:DP1155)=0,0,HLOOKUP(R1153,Y1153:DP1155,2,FALSE))</f>
        <v>0</v>
      </c>
      <c r="S1154" s="92">
        <f t="shared" ref="S1154" si="2489">IF(COUNTA(Y1152:DP1155)=0,0,HLOOKUP(S1152,Y1152:DP1155,3,FALSE))</f>
        <v>0</v>
      </c>
      <c r="T1154" s="93"/>
      <c r="U1154" s="94">
        <f t="array" ref="U1154">IF(COUNTA(Y1152:DP1155)=0,0,IF(ISERROR(HLOOKUP(U1155,Y1155:DP1155,1,FALSE)),0,INDEX(Y1154:DP1154,MATCH(U1153&amp;U1155,Y1153:DP1153&amp;Y1155:DP1155,0))))</f>
        <v>0</v>
      </c>
      <c r="V1154" s="94">
        <f t="array" ref="V1154">IF(COUNTA(Y1152:DP1155)=0,0,IF(ISERROR(HLOOKUP(V1155,Y1155:DP1155,1,FALSE)),0,INDEX(Y1154:DP1154,MATCH(V1153&amp;V1155,Y1153:DP1153&amp;Y1155:DP1155,0))))</f>
        <v>0</v>
      </c>
      <c r="W1154" s="95"/>
      <c r="X1154" s="108"/>
    </row>
    <row r="1155" spans="2:24" ht="13.9" thickBot="1">
      <c r="B1155" s="96"/>
      <c r="C1155" s="97"/>
      <c r="D1155" s="96"/>
      <c r="E1155" s="96"/>
      <c r="F1155" s="96"/>
      <c r="G1155" s="96"/>
      <c r="H1155" s="96"/>
      <c r="I1155" s="96"/>
      <c r="J1155" s="96"/>
      <c r="K1155" s="96"/>
      <c r="L1155" s="96"/>
      <c r="M1155" s="96"/>
      <c r="N1155" s="96"/>
      <c r="O1155" s="96"/>
      <c r="P1155" s="97"/>
      <c r="Q1155" s="218"/>
      <c r="R1155" s="98" t="str">
        <f t="shared" ref="R1155" si="2490">IF(COUNTA(Y1152:DP1155)=0,"none",HLOOKUP(R1153,Y1153:DP1155,3,FALSE))</f>
        <v>none</v>
      </c>
      <c r="S1155" s="99" t="str">
        <f t="shared" ref="S1155" si="2491">IF(COUNTA(Y1152:DP1155)=0,"none",HLOOKUP(S1152,Y1152:DP1155,4,FALSE))</f>
        <v>none</v>
      </c>
      <c r="T1155" s="100"/>
      <c r="U1155" s="100" t="str">
        <f t="array" ref="U1155">IF(COUNTA(Y1152:DP1155)=0,"none",IF($U$2="WAHR",$W$3,Abfrage!$F$4))</f>
        <v>none</v>
      </c>
      <c r="V1155" s="100" t="str">
        <f t="array" ref="V1155">IF(COUNTA(Y1152:DP1155)=0,"none",IF($U$2="WAHR",$W$3,Abfrage!$F$4))</f>
        <v>none</v>
      </c>
      <c r="W1155" s="100" t="str">
        <f t="array" ref="W1155">IF(COUNTA(Y1152:DP1155)=0,"none",IF($U$2="WAHR",$W$3,Abfrage!$F$4))</f>
        <v>none</v>
      </c>
      <c r="X1155" s="109"/>
    </row>
    <row r="1156" spans="2:24" thickBot="1">
      <c r="B1156" s="75" t="s">
        <v>850</v>
      </c>
      <c r="C1156" s="76">
        <v>1000089783</v>
      </c>
      <c r="D1156" s="75" t="s">
        <v>95</v>
      </c>
      <c r="E1156" s="75" t="s">
        <v>148</v>
      </c>
      <c r="F1156" s="75" t="s">
        <v>96</v>
      </c>
      <c r="G1156" s="75" t="s">
        <v>96</v>
      </c>
      <c r="H1156" s="75" t="e">
        <v>#N/A</v>
      </c>
      <c r="I1156" s="75" t="s">
        <v>427</v>
      </c>
      <c r="J1156" s="75" t="s">
        <v>851</v>
      </c>
      <c r="K1156" s="75" t="s">
        <v>808</v>
      </c>
      <c r="L1156" s="75" t="s">
        <v>809</v>
      </c>
      <c r="M1156" s="75" t="s">
        <v>313</v>
      </c>
      <c r="N1156" s="75" t="s">
        <v>327</v>
      </c>
      <c r="O1156" s="75" t="s">
        <v>306</v>
      </c>
      <c r="P1156" s="76" t="s">
        <v>852</v>
      </c>
      <c r="Q1156" s="216"/>
      <c r="R1156" s="77" t="str">
        <f t="shared" ref="R1156" si="2492">IF(COUNTA(Y1156:DP1159)=0,"01.01.1900",INDEX(Y1156:DP1156,MATCH(R1157,Y1157:DP1157,0)))</f>
        <v>01.01.1900</v>
      </c>
      <c r="S1156" s="78" t="str">
        <f t="shared" ref="S1156" si="2493">IF(COUNTA(Y1156:DP1159)=0,"01.01.1900",MAX(Y1156:DP1156))</f>
        <v>01.01.1900</v>
      </c>
      <c r="T1156" s="79"/>
      <c r="U1156" s="80" t="str">
        <f t="array" ref="U1156">IF(COUNTA(Y1156:DP1159)=0,"01.01.1900",IF(ISERROR(HLOOKUP(U1159,Y1159:DP1159,1,FALSE)),"01.01.1900",INDEX(Y1156:DP1156,MATCH(U1157&amp;U1159,Y1157:DP1157&amp;Y1159:DP1159,0))))</f>
        <v>01.01.1900</v>
      </c>
      <c r="V1156" s="81" t="str">
        <f t="shared" ref="V1156" si="2494">IF(COUNTA(Y1156:DP1159)=0,"01.01.1900",_xlfn.MAXIFS(Y1156:DP1156,Y1159:DP1159,V1159))</f>
        <v>01.01.1900</v>
      </c>
      <c r="W1156" s="82"/>
      <c r="X1156" s="106"/>
    </row>
    <row r="1157" spans="2:24" thickBot="1">
      <c r="B1157" s="83"/>
      <c r="C1157" s="84"/>
      <c r="D1157" s="83"/>
      <c r="E1157" s="83"/>
      <c r="F1157" s="83"/>
      <c r="G1157" s="83"/>
      <c r="H1157" s="83"/>
      <c r="I1157" s="83"/>
      <c r="J1157" s="83"/>
      <c r="K1157" s="83"/>
      <c r="L1157" s="83"/>
      <c r="M1157" s="83"/>
      <c r="N1157" s="83"/>
      <c r="O1157" s="83"/>
      <c r="P1157" s="84"/>
      <c r="Q1157" s="217"/>
      <c r="R1157" s="85">
        <f t="shared" ref="R1157" si="2495">IF(COUNTA(Y1156:DP1159)=0,0,MIN(Y1157:DP1157))</f>
        <v>0</v>
      </c>
      <c r="S1157" s="86">
        <f t="shared" ref="S1157" si="2496">IF(COUNTA(Y1156:DP1159)=0,0,HLOOKUP(S1156,Y1156:DP1159,2,FALSE))</f>
        <v>0</v>
      </c>
      <c r="T1157" s="87">
        <f t="shared" ref="T1157" si="2497">IF(COUNTA(Y1156:DP1159)=0,0,AVERAGE(Y1157:DP1157))</f>
        <v>0</v>
      </c>
      <c r="U1157" s="88">
        <f t="shared" ref="U1157" si="2498">IF(COUNTA(Y1156:DP1159)=0,0,_xlfn.MINIFS(Y1157:DP1157,Y1159:DP1159,U1159))</f>
        <v>0</v>
      </c>
      <c r="V1157" s="89">
        <f t="array" ref="V1157">IF(COUNTA(Y1156:DP1159)=0,0,IF(ISERROR(HLOOKUP(V1159,Y1159:DP1159,1,FALSE)),0,INDEX(Y1157:DP1157,MATCH(V1156&amp;V1159,Y1156:DP1156&amp;Y1159:DP1159,0))))</f>
        <v>0</v>
      </c>
      <c r="W1157" s="90">
        <f t="array" ref="W1157">IF(COUNTA(Y1156:DP1159)=0,0,IF(ISERROR(HLOOKUP(W1159,Y1159:DP1159,1,FALSE)),0,AVERAGEIF(Y1159:DP1159,$W1159,Y1157:DP1157)))</f>
        <v>0</v>
      </c>
      <c r="X1157" s="107"/>
    </row>
    <row r="1158" spans="2:24" thickBot="1">
      <c r="B1158" s="83"/>
      <c r="C1158" s="84"/>
      <c r="D1158" s="83"/>
      <c r="E1158" s="83"/>
      <c r="F1158" s="83"/>
      <c r="G1158" s="83"/>
      <c r="H1158" s="83"/>
      <c r="I1158" s="83"/>
      <c r="J1158" s="83"/>
      <c r="K1158" s="83"/>
      <c r="L1158" s="83"/>
      <c r="M1158" s="83"/>
      <c r="N1158" s="83"/>
      <c r="O1158" s="83"/>
      <c r="P1158" s="84"/>
      <c r="Q1158" s="217"/>
      <c r="R1158" s="91">
        <f t="shared" ref="R1158" si="2499">IF(COUNTA(Y1156:DP1159)=0,0,HLOOKUP(R1157,Y1157:DP1159,2,FALSE))</f>
        <v>0</v>
      </c>
      <c r="S1158" s="92">
        <f t="shared" ref="S1158" si="2500">IF(COUNTA(Y1156:DP1159)=0,0,HLOOKUP(S1156,Y1156:DP1159,3,FALSE))</f>
        <v>0</v>
      </c>
      <c r="T1158" s="93"/>
      <c r="U1158" s="94">
        <f t="array" ref="U1158">IF(COUNTA(Y1156:DP1159)=0,0,IF(ISERROR(HLOOKUP(U1159,Y1159:DP1159,1,FALSE)),0,INDEX(Y1158:DP1158,MATCH(U1157&amp;U1159,Y1157:DP1157&amp;Y1159:DP1159,0))))</f>
        <v>0</v>
      </c>
      <c r="V1158" s="94">
        <f t="array" ref="V1158">IF(COUNTA(Y1156:DP1159)=0,0,IF(ISERROR(HLOOKUP(V1159,Y1159:DP1159,1,FALSE)),0,INDEX(Y1158:DP1158,MATCH(V1157&amp;V1159,Y1157:DP1157&amp;Y1159:DP1159,0))))</f>
        <v>0</v>
      </c>
      <c r="W1158" s="95"/>
      <c r="X1158" s="108"/>
    </row>
    <row r="1159" spans="2:24" ht="13.9" thickBot="1">
      <c r="B1159" s="96"/>
      <c r="C1159" s="97"/>
      <c r="D1159" s="96"/>
      <c r="E1159" s="96"/>
      <c r="F1159" s="96"/>
      <c r="G1159" s="96"/>
      <c r="H1159" s="96"/>
      <c r="I1159" s="96"/>
      <c r="J1159" s="96"/>
      <c r="K1159" s="96"/>
      <c r="L1159" s="96"/>
      <c r="M1159" s="96"/>
      <c r="N1159" s="96"/>
      <c r="O1159" s="96"/>
      <c r="P1159" s="97"/>
      <c r="Q1159" s="218"/>
      <c r="R1159" s="98" t="str">
        <f t="shared" ref="R1159" si="2501">IF(COUNTA(Y1156:DP1159)=0,"none",HLOOKUP(R1157,Y1157:DP1159,3,FALSE))</f>
        <v>none</v>
      </c>
      <c r="S1159" s="99" t="str">
        <f t="shared" ref="S1159" si="2502">IF(COUNTA(Y1156:DP1159)=0,"none",HLOOKUP(S1156,Y1156:DP1159,4,FALSE))</f>
        <v>none</v>
      </c>
      <c r="T1159" s="100"/>
      <c r="U1159" s="100" t="str">
        <f t="array" ref="U1159">IF(COUNTA(Y1156:DP1159)=0,"none",IF($U$2="WAHR",$W$3,Abfrage!$F$4))</f>
        <v>none</v>
      </c>
      <c r="V1159" s="100" t="str">
        <f t="array" ref="V1159">IF(COUNTA(Y1156:DP1159)=0,"none",IF($U$2="WAHR",$W$3,Abfrage!$F$4))</f>
        <v>none</v>
      </c>
      <c r="W1159" s="100" t="str">
        <f t="array" ref="W1159">IF(COUNTA(Y1156:DP1159)=0,"none",IF($U$2="WAHR",$W$3,Abfrage!$F$4))</f>
        <v>none</v>
      </c>
      <c r="X1159" s="109"/>
    </row>
    <row r="1160" spans="2:24" thickBot="1">
      <c r="B1160" s="75" t="s">
        <v>853</v>
      </c>
      <c r="C1160" s="76">
        <v>1000089785</v>
      </c>
      <c r="D1160" s="75" t="s">
        <v>95</v>
      </c>
      <c r="E1160" s="75" t="s">
        <v>148</v>
      </c>
      <c r="F1160" s="75" t="s">
        <v>96</v>
      </c>
      <c r="G1160" s="75" t="s">
        <v>96</v>
      </c>
      <c r="H1160" s="75" t="e">
        <v>#N/A</v>
      </c>
      <c r="I1160" s="75" t="s">
        <v>427</v>
      </c>
      <c r="J1160" s="75" t="s">
        <v>854</v>
      </c>
      <c r="K1160" s="75" t="s">
        <v>808</v>
      </c>
      <c r="L1160" s="75" t="s">
        <v>809</v>
      </c>
      <c r="M1160" s="75" t="s">
        <v>313</v>
      </c>
      <c r="N1160" s="75" t="s">
        <v>327</v>
      </c>
      <c r="O1160" s="75" t="s">
        <v>306</v>
      </c>
      <c r="P1160" s="76" t="s">
        <v>852</v>
      </c>
      <c r="Q1160" s="216"/>
      <c r="R1160" s="77" t="str">
        <f t="shared" ref="R1160" si="2503">IF(COUNTA(Y1160:DP1163)=0,"01.01.1900",INDEX(Y1160:DP1160,MATCH(R1161,Y1161:DP1161,0)))</f>
        <v>01.01.1900</v>
      </c>
      <c r="S1160" s="78" t="str">
        <f t="shared" ref="S1160" si="2504">IF(COUNTA(Y1160:DP1163)=0,"01.01.1900",MAX(Y1160:DP1160))</f>
        <v>01.01.1900</v>
      </c>
      <c r="T1160" s="79"/>
      <c r="U1160" s="80" t="str">
        <f t="array" ref="U1160">IF(COUNTA(Y1160:DP1163)=0,"01.01.1900",IF(ISERROR(HLOOKUP(U1163,Y1163:DP1163,1,FALSE)),"01.01.1900",INDEX(Y1160:DP1160,MATCH(U1161&amp;U1163,Y1161:DP1161&amp;Y1163:DP1163,0))))</f>
        <v>01.01.1900</v>
      </c>
      <c r="V1160" s="81" t="str">
        <f t="shared" ref="V1160" si="2505">IF(COUNTA(Y1160:DP1163)=0,"01.01.1900",_xlfn.MAXIFS(Y1160:DP1160,Y1163:DP1163,V1163))</f>
        <v>01.01.1900</v>
      </c>
      <c r="W1160" s="82"/>
      <c r="X1160" s="106"/>
    </row>
    <row r="1161" spans="2:24" thickBot="1">
      <c r="B1161" s="83"/>
      <c r="C1161" s="84"/>
      <c r="D1161" s="83"/>
      <c r="E1161" s="83"/>
      <c r="F1161" s="83"/>
      <c r="G1161" s="83"/>
      <c r="H1161" s="83"/>
      <c r="I1161" s="83"/>
      <c r="J1161" s="83"/>
      <c r="K1161" s="83"/>
      <c r="L1161" s="83"/>
      <c r="M1161" s="83"/>
      <c r="N1161" s="83"/>
      <c r="O1161" s="83"/>
      <c r="P1161" s="84"/>
      <c r="Q1161" s="217"/>
      <c r="R1161" s="85">
        <f t="shared" ref="R1161" si="2506">IF(COUNTA(Y1160:DP1163)=0,0,MIN(Y1161:DP1161))</f>
        <v>0</v>
      </c>
      <c r="S1161" s="86">
        <f t="shared" ref="S1161" si="2507">IF(COUNTA(Y1160:DP1163)=0,0,HLOOKUP(S1160,Y1160:DP1163,2,FALSE))</f>
        <v>0</v>
      </c>
      <c r="T1161" s="87">
        <f t="shared" ref="T1161" si="2508">IF(COUNTA(Y1160:DP1163)=0,0,AVERAGE(Y1161:DP1161))</f>
        <v>0</v>
      </c>
      <c r="U1161" s="88">
        <f t="shared" ref="U1161" si="2509">IF(COUNTA(Y1160:DP1163)=0,0,_xlfn.MINIFS(Y1161:DP1161,Y1163:DP1163,U1163))</f>
        <v>0</v>
      </c>
      <c r="V1161" s="89">
        <f t="array" ref="V1161">IF(COUNTA(Y1160:DP1163)=0,0,IF(ISERROR(HLOOKUP(V1163,Y1163:DP1163,1,FALSE)),0,INDEX(Y1161:DP1161,MATCH(V1160&amp;V1163,Y1160:DP1160&amp;Y1163:DP1163,0))))</f>
        <v>0</v>
      </c>
      <c r="W1161" s="90">
        <f t="array" ref="W1161">IF(COUNTA(Y1160:DP1163)=0,0,IF(ISERROR(HLOOKUP(W1163,Y1163:DP1163,1,FALSE)),0,AVERAGEIF(Y1163:DP1163,$W1163,Y1161:DP1161)))</f>
        <v>0</v>
      </c>
      <c r="X1161" s="107"/>
    </row>
    <row r="1162" spans="2:24" thickBot="1">
      <c r="B1162" s="83"/>
      <c r="C1162" s="84"/>
      <c r="D1162" s="83"/>
      <c r="E1162" s="83"/>
      <c r="F1162" s="83"/>
      <c r="G1162" s="83"/>
      <c r="H1162" s="83"/>
      <c r="I1162" s="83"/>
      <c r="J1162" s="83"/>
      <c r="K1162" s="83"/>
      <c r="L1162" s="83"/>
      <c r="M1162" s="83"/>
      <c r="N1162" s="83"/>
      <c r="O1162" s="83"/>
      <c r="P1162" s="84"/>
      <c r="Q1162" s="217"/>
      <c r="R1162" s="91">
        <f t="shared" ref="R1162" si="2510">IF(COUNTA(Y1160:DP1163)=0,0,HLOOKUP(R1161,Y1161:DP1163,2,FALSE))</f>
        <v>0</v>
      </c>
      <c r="S1162" s="92">
        <f t="shared" ref="S1162" si="2511">IF(COUNTA(Y1160:DP1163)=0,0,HLOOKUP(S1160,Y1160:DP1163,3,FALSE))</f>
        <v>0</v>
      </c>
      <c r="T1162" s="93"/>
      <c r="U1162" s="94">
        <f t="array" ref="U1162">IF(COUNTA(Y1160:DP1163)=0,0,IF(ISERROR(HLOOKUP(U1163,Y1163:DP1163,1,FALSE)),0,INDEX(Y1162:DP1162,MATCH(U1161&amp;U1163,Y1161:DP1161&amp;Y1163:DP1163,0))))</f>
        <v>0</v>
      </c>
      <c r="V1162" s="94">
        <f t="array" ref="V1162">IF(COUNTA(Y1160:DP1163)=0,0,IF(ISERROR(HLOOKUP(V1163,Y1163:DP1163,1,FALSE)),0,INDEX(Y1162:DP1162,MATCH(V1161&amp;V1163,Y1161:DP1161&amp;Y1163:DP1163,0))))</f>
        <v>0</v>
      </c>
      <c r="W1162" s="95"/>
      <c r="X1162" s="108"/>
    </row>
    <row r="1163" spans="2:24" ht="13.9" thickBot="1">
      <c r="B1163" s="96"/>
      <c r="C1163" s="97"/>
      <c r="D1163" s="96"/>
      <c r="E1163" s="96"/>
      <c r="F1163" s="96"/>
      <c r="G1163" s="96"/>
      <c r="H1163" s="96"/>
      <c r="I1163" s="96"/>
      <c r="J1163" s="96"/>
      <c r="K1163" s="96"/>
      <c r="L1163" s="96"/>
      <c r="M1163" s="96"/>
      <c r="N1163" s="96"/>
      <c r="O1163" s="96"/>
      <c r="P1163" s="97"/>
      <c r="Q1163" s="218"/>
      <c r="R1163" s="98" t="str">
        <f t="shared" ref="R1163" si="2512">IF(COUNTA(Y1160:DP1163)=0,"none",HLOOKUP(R1161,Y1161:DP1163,3,FALSE))</f>
        <v>none</v>
      </c>
      <c r="S1163" s="99" t="str">
        <f t="shared" ref="S1163" si="2513">IF(COUNTA(Y1160:DP1163)=0,"none",HLOOKUP(S1160,Y1160:DP1163,4,FALSE))</f>
        <v>none</v>
      </c>
      <c r="T1163" s="100"/>
      <c r="U1163" s="100" t="str">
        <f t="array" ref="U1163">IF(COUNTA(Y1160:DP1163)=0,"none",IF($U$2="WAHR",$W$3,Abfrage!$F$4))</f>
        <v>none</v>
      </c>
      <c r="V1163" s="100" t="str">
        <f t="array" ref="V1163">IF(COUNTA(Y1160:DP1163)=0,"none",IF($U$2="WAHR",$W$3,Abfrage!$F$4))</f>
        <v>none</v>
      </c>
      <c r="W1163" s="100" t="str">
        <f t="array" ref="W1163">IF(COUNTA(Y1160:DP1163)=0,"none",IF($U$2="WAHR",$W$3,Abfrage!$F$4))</f>
        <v>none</v>
      </c>
      <c r="X1163" s="109"/>
    </row>
    <row r="1164" spans="2:24" thickBot="1">
      <c r="B1164" s="75" t="s">
        <v>855</v>
      </c>
      <c r="C1164" s="76">
        <v>1000089787</v>
      </c>
      <c r="D1164" s="75" t="s">
        <v>95</v>
      </c>
      <c r="E1164" s="75" t="s">
        <v>148</v>
      </c>
      <c r="F1164" s="75" t="s">
        <v>175</v>
      </c>
      <c r="G1164" s="75" t="s">
        <v>175</v>
      </c>
      <c r="H1164" s="75" t="e">
        <v>#N/A</v>
      </c>
      <c r="I1164" s="75" t="s">
        <v>51</v>
      </c>
      <c r="J1164" s="75" t="s">
        <v>856</v>
      </c>
      <c r="K1164" s="75" t="s">
        <v>321</v>
      </c>
      <c r="L1164" s="75" t="s">
        <v>360</v>
      </c>
      <c r="M1164" s="75" t="s">
        <v>307</v>
      </c>
      <c r="N1164" s="75" t="s">
        <v>327</v>
      </c>
      <c r="O1164" s="75" t="s">
        <v>306</v>
      </c>
      <c r="P1164" s="76" t="s">
        <v>306</v>
      </c>
      <c r="Q1164" s="216"/>
      <c r="R1164" s="77" t="str">
        <f t="shared" ref="R1164" si="2514">IF(COUNTA(Y1164:DP1167)=0,"01.01.1900",INDEX(Y1164:DP1164,MATCH(R1165,Y1165:DP1165,0)))</f>
        <v>01.01.1900</v>
      </c>
      <c r="S1164" s="78" t="str">
        <f t="shared" ref="S1164" si="2515">IF(COUNTA(Y1164:DP1167)=0,"01.01.1900",MAX(Y1164:DP1164))</f>
        <v>01.01.1900</v>
      </c>
      <c r="T1164" s="79"/>
      <c r="U1164" s="80" t="str">
        <f t="array" ref="U1164">IF(COUNTA(Y1164:DP1167)=0,"01.01.1900",IF(ISERROR(HLOOKUP(U1167,Y1167:DP1167,1,FALSE)),"01.01.1900",INDEX(Y1164:DP1164,MATCH(U1165&amp;U1167,Y1165:DP1165&amp;Y1167:DP1167,0))))</f>
        <v>01.01.1900</v>
      </c>
      <c r="V1164" s="81" t="str">
        <f t="shared" ref="V1164" si="2516">IF(COUNTA(Y1164:DP1167)=0,"01.01.1900",_xlfn.MAXIFS(Y1164:DP1164,Y1167:DP1167,V1167))</f>
        <v>01.01.1900</v>
      </c>
      <c r="W1164" s="82"/>
      <c r="X1164" s="106"/>
    </row>
    <row r="1165" spans="2:24" thickBot="1">
      <c r="B1165" s="83"/>
      <c r="C1165" s="84"/>
      <c r="D1165" s="83"/>
      <c r="E1165" s="83"/>
      <c r="F1165" s="83"/>
      <c r="G1165" s="83"/>
      <c r="H1165" s="83"/>
      <c r="I1165" s="83"/>
      <c r="J1165" s="83"/>
      <c r="K1165" s="83"/>
      <c r="L1165" s="83"/>
      <c r="M1165" s="83"/>
      <c r="N1165" s="83"/>
      <c r="O1165" s="83"/>
      <c r="P1165" s="84"/>
      <c r="Q1165" s="217"/>
      <c r="R1165" s="85">
        <f t="shared" ref="R1165" si="2517">IF(COUNTA(Y1164:DP1167)=0,0,MIN(Y1165:DP1165))</f>
        <v>0</v>
      </c>
      <c r="S1165" s="86">
        <f t="shared" ref="S1165" si="2518">IF(COUNTA(Y1164:DP1167)=0,0,HLOOKUP(S1164,Y1164:DP1167,2,FALSE))</f>
        <v>0</v>
      </c>
      <c r="T1165" s="87">
        <f t="shared" ref="T1165" si="2519">IF(COUNTA(Y1164:DP1167)=0,0,AVERAGE(Y1165:DP1165))</f>
        <v>0</v>
      </c>
      <c r="U1165" s="88">
        <f t="shared" ref="U1165" si="2520">IF(COUNTA(Y1164:DP1167)=0,0,_xlfn.MINIFS(Y1165:DP1165,Y1167:DP1167,U1167))</f>
        <v>0</v>
      </c>
      <c r="V1165" s="89">
        <f t="array" ref="V1165">IF(COUNTA(Y1164:DP1167)=0,0,IF(ISERROR(HLOOKUP(V1167,Y1167:DP1167,1,FALSE)),0,INDEX(Y1165:DP1165,MATCH(V1164&amp;V1167,Y1164:DP1164&amp;Y1167:DP1167,0))))</f>
        <v>0</v>
      </c>
      <c r="W1165" s="90">
        <f t="array" ref="W1165">IF(COUNTA(Y1164:DP1167)=0,0,IF(ISERROR(HLOOKUP(W1167,Y1167:DP1167,1,FALSE)),0,AVERAGEIF(Y1167:DP1167,$W1167,Y1165:DP1165)))</f>
        <v>0</v>
      </c>
      <c r="X1165" s="107"/>
    </row>
    <row r="1166" spans="2:24" thickBot="1">
      <c r="B1166" s="83"/>
      <c r="C1166" s="84"/>
      <c r="D1166" s="83"/>
      <c r="E1166" s="83"/>
      <c r="F1166" s="83"/>
      <c r="G1166" s="83"/>
      <c r="H1166" s="83"/>
      <c r="I1166" s="83"/>
      <c r="J1166" s="83"/>
      <c r="K1166" s="83"/>
      <c r="L1166" s="83"/>
      <c r="M1166" s="83"/>
      <c r="N1166" s="83"/>
      <c r="O1166" s="83"/>
      <c r="P1166" s="84"/>
      <c r="Q1166" s="217"/>
      <c r="R1166" s="91">
        <f t="shared" ref="R1166" si="2521">IF(COUNTA(Y1164:DP1167)=0,0,HLOOKUP(R1165,Y1165:DP1167,2,FALSE))</f>
        <v>0</v>
      </c>
      <c r="S1166" s="92">
        <f t="shared" ref="S1166" si="2522">IF(COUNTA(Y1164:DP1167)=0,0,HLOOKUP(S1164,Y1164:DP1167,3,FALSE))</f>
        <v>0</v>
      </c>
      <c r="T1166" s="93"/>
      <c r="U1166" s="94">
        <f t="array" ref="U1166">IF(COUNTA(Y1164:DP1167)=0,0,IF(ISERROR(HLOOKUP(U1167,Y1167:DP1167,1,FALSE)),0,INDEX(Y1166:DP1166,MATCH(U1165&amp;U1167,Y1165:DP1165&amp;Y1167:DP1167,0))))</f>
        <v>0</v>
      </c>
      <c r="V1166" s="94">
        <f t="array" ref="V1166">IF(COUNTA(Y1164:DP1167)=0,0,IF(ISERROR(HLOOKUP(V1167,Y1167:DP1167,1,FALSE)),0,INDEX(Y1166:DP1166,MATCH(V1165&amp;V1167,Y1165:DP1165&amp;Y1167:DP1167,0))))</f>
        <v>0</v>
      </c>
      <c r="W1166" s="95"/>
      <c r="X1166" s="108"/>
    </row>
    <row r="1167" spans="2:24" ht="13.9" thickBot="1">
      <c r="B1167" s="96"/>
      <c r="C1167" s="97"/>
      <c r="D1167" s="96"/>
      <c r="E1167" s="96"/>
      <c r="F1167" s="96"/>
      <c r="G1167" s="96"/>
      <c r="H1167" s="96"/>
      <c r="I1167" s="96"/>
      <c r="J1167" s="96"/>
      <c r="K1167" s="96"/>
      <c r="L1167" s="96"/>
      <c r="M1167" s="96"/>
      <c r="N1167" s="96"/>
      <c r="O1167" s="96"/>
      <c r="P1167" s="97"/>
      <c r="Q1167" s="218"/>
      <c r="R1167" s="98" t="str">
        <f t="shared" ref="R1167" si="2523">IF(COUNTA(Y1164:DP1167)=0,"none",HLOOKUP(R1165,Y1165:DP1167,3,FALSE))</f>
        <v>none</v>
      </c>
      <c r="S1167" s="99" t="str">
        <f t="shared" ref="S1167" si="2524">IF(COUNTA(Y1164:DP1167)=0,"none",HLOOKUP(S1164,Y1164:DP1167,4,FALSE))</f>
        <v>none</v>
      </c>
      <c r="T1167" s="100"/>
      <c r="U1167" s="100" t="str">
        <f t="array" ref="U1167">IF(COUNTA(Y1164:DP1167)=0,"none",IF($U$2="WAHR",$W$3,Abfrage!$F$4))</f>
        <v>none</v>
      </c>
      <c r="V1167" s="100" t="str">
        <f t="array" ref="V1167">IF(COUNTA(Y1164:DP1167)=0,"none",IF($U$2="WAHR",$W$3,Abfrage!$F$4))</f>
        <v>none</v>
      </c>
      <c r="W1167" s="100" t="str">
        <f t="array" ref="W1167">IF(COUNTA(Y1164:DP1167)=0,"none",IF($U$2="WAHR",$W$3,Abfrage!$F$4))</f>
        <v>none</v>
      </c>
      <c r="X1167" s="109"/>
    </row>
    <row r="1168" spans="2:24" thickBot="1">
      <c r="B1168" s="75" t="s">
        <v>857</v>
      </c>
      <c r="C1168" s="76">
        <v>1000092492</v>
      </c>
      <c r="D1168" s="75" t="s">
        <v>95</v>
      </c>
      <c r="E1168" s="75" t="s">
        <v>148</v>
      </c>
      <c r="F1168" s="75" t="s">
        <v>96</v>
      </c>
      <c r="G1168" s="75" t="s">
        <v>96</v>
      </c>
      <c r="H1168" s="75" t="e">
        <v>#N/A</v>
      </c>
      <c r="I1168" s="75" t="s">
        <v>330</v>
      </c>
      <c r="J1168" s="75" t="s">
        <v>858</v>
      </c>
      <c r="K1168" s="75" t="s">
        <v>331</v>
      </c>
      <c r="L1168" s="75" t="s">
        <v>327</v>
      </c>
      <c r="M1168" s="75" t="s">
        <v>313</v>
      </c>
      <c r="N1168" s="75" t="s">
        <v>327</v>
      </c>
      <c r="O1168" s="75" t="s">
        <v>306</v>
      </c>
      <c r="P1168" s="76" t="s">
        <v>332</v>
      </c>
      <c r="Q1168" s="216"/>
      <c r="R1168" s="77" t="str">
        <f t="shared" ref="R1168" si="2525">IF(COUNTA(Y1168:DP1171)=0,"01.01.1900",INDEX(Y1168:DP1168,MATCH(R1169,Y1169:DP1169,0)))</f>
        <v>01.01.1900</v>
      </c>
      <c r="S1168" s="78" t="str">
        <f t="shared" ref="S1168" si="2526">IF(COUNTA(Y1168:DP1171)=0,"01.01.1900",MAX(Y1168:DP1168))</f>
        <v>01.01.1900</v>
      </c>
      <c r="T1168" s="79"/>
      <c r="U1168" s="80" t="str">
        <f t="array" ref="U1168">IF(COUNTA(Y1168:DP1171)=0,"01.01.1900",IF(ISERROR(HLOOKUP(U1171,Y1171:DP1171,1,FALSE)),"01.01.1900",INDEX(Y1168:DP1168,MATCH(U1169&amp;U1171,Y1169:DP1169&amp;Y1171:DP1171,0))))</f>
        <v>01.01.1900</v>
      </c>
      <c r="V1168" s="81" t="str">
        <f t="shared" ref="V1168" si="2527">IF(COUNTA(Y1168:DP1171)=0,"01.01.1900",_xlfn.MAXIFS(Y1168:DP1168,Y1171:DP1171,V1171))</f>
        <v>01.01.1900</v>
      </c>
      <c r="W1168" s="82"/>
      <c r="X1168" s="106"/>
    </row>
    <row r="1169" spans="2:24" thickBot="1">
      <c r="B1169" s="83"/>
      <c r="C1169" s="84"/>
      <c r="D1169" s="83"/>
      <c r="E1169" s="83"/>
      <c r="F1169" s="83"/>
      <c r="G1169" s="83"/>
      <c r="H1169" s="83"/>
      <c r="I1169" s="83"/>
      <c r="J1169" s="83"/>
      <c r="K1169" s="83"/>
      <c r="L1169" s="83"/>
      <c r="M1169" s="83"/>
      <c r="N1169" s="83"/>
      <c r="O1169" s="83"/>
      <c r="P1169" s="84"/>
      <c r="Q1169" s="217"/>
      <c r="R1169" s="85">
        <f t="shared" ref="R1169" si="2528">IF(COUNTA(Y1168:DP1171)=0,0,MIN(Y1169:DP1169))</f>
        <v>0</v>
      </c>
      <c r="S1169" s="86">
        <f t="shared" ref="S1169" si="2529">IF(COUNTA(Y1168:DP1171)=0,0,HLOOKUP(S1168,Y1168:DP1171,2,FALSE))</f>
        <v>0</v>
      </c>
      <c r="T1169" s="87">
        <f t="shared" ref="T1169" si="2530">IF(COUNTA(Y1168:DP1171)=0,0,AVERAGE(Y1169:DP1169))</f>
        <v>0</v>
      </c>
      <c r="U1169" s="88">
        <f t="shared" ref="U1169" si="2531">IF(COUNTA(Y1168:DP1171)=0,0,_xlfn.MINIFS(Y1169:DP1169,Y1171:DP1171,U1171))</f>
        <v>0</v>
      </c>
      <c r="V1169" s="89">
        <f t="array" ref="V1169">IF(COUNTA(Y1168:DP1171)=0,0,IF(ISERROR(HLOOKUP(V1171,Y1171:DP1171,1,FALSE)),0,INDEX(Y1169:DP1169,MATCH(V1168&amp;V1171,Y1168:DP1168&amp;Y1171:DP1171,0))))</f>
        <v>0</v>
      </c>
      <c r="W1169" s="90">
        <f t="array" ref="W1169">IF(COUNTA(Y1168:DP1171)=0,0,IF(ISERROR(HLOOKUP(W1171,Y1171:DP1171,1,FALSE)),0,AVERAGEIF(Y1171:DP1171,$W1171,Y1169:DP1169)))</f>
        <v>0</v>
      </c>
      <c r="X1169" s="107"/>
    </row>
    <row r="1170" spans="2:24" thickBot="1">
      <c r="B1170" s="83"/>
      <c r="C1170" s="84"/>
      <c r="D1170" s="83"/>
      <c r="E1170" s="83"/>
      <c r="F1170" s="83"/>
      <c r="G1170" s="83"/>
      <c r="H1170" s="83"/>
      <c r="I1170" s="83"/>
      <c r="J1170" s="83"/>
      <c r="K1170" s="83"/>
      <c r="L1170" s="83"/>
      <c r="M1170" s="83"/>
      <c r="N1170" s="83"/>
      <c r="O1170" s="83"/>
      <c r="P1170" s="84"/>
      <c r="Q1170" s="217"/>
      <c r="R1170" s="91">
        <f t="shared" ref="R1170" si="2532">IF(COUNTA(Y1168:DP1171)=0,0,HLOOKUP(R1169,Y1169:DP1171,2,FALSE))</f>
        <v>0</v>
      </c>
      <c r="S1170" s="92">
        <f t="shared" ref="S1170" si="2533">IF(COUNTA(Y1168:DP1171)=0,0,HLOOKUP(S1168,Y1168:DP1171,3,FALSE))</f>
        <v>0</v>
      </c>
      <c r="T1170" s="93"/>
      <c r="U1170" s="94">
        <f t="array" ref="U1170">IF(COUNTA(Y1168:DP1171)=0,0,IF(ISERROR(HLOOKUP(U1171,Y1171:DP1171,1,FALSE)),0,INDEX(Y1170:DP1170,MATCH(U1169&amp;U1171,Y1169:DP1169&amp;Y1171:DP1171,0))))</f>
        <v>0</v>
      </c>
      <c r="V1170" s="94">
        <f t="array" ref="V1170">IF(COUNTA(Y1168:DP1171)=0,0,IF(ISERROR(HLOOKUP(V1171,Y1171:DP1171,1,FALSE)),0,INDEX(Y1170:DP1170,MATCH(V1169&amp;V1171,Y1169:DP1169&amp;Y1171:DP1171,0))))</f>
        <v>0</v>
      </c>
      <c r="W1170" s="95"/>
      <c r="X1170" s="108"/>
    </row>
    <row r="1171" spans="2:24" ht="13.9" thickBot="1">
      <c r="B1171" s="96"/>
      <c r="C1171" s="97"/>
      <c r="D1171" s="96"/>
      <c r="E1171" s="96"/>
      <c r="F1171" s="96"/>
      <c r="G1171" s="96"/>
      <c r="H1171" s="96"/>
      <c r="I1171" s="96"/>
      <c r="J1171" s="96"/>
      <c r="K1171" s="96"/>
      <c r="L1171" s="96"/>
      <c r="M1171" s="96"/>
      <c r="N1171" s="96"/>
      <c r="O1171" s="96"/>
      <c r="P1171" s="97"/>
      <c r="Q1171" s="218"/>
      <c r="R1171" s="98" t="str">
        <f t="shared" ref="R1171" si="2534">IF(COUNTA(Y1168:DP1171)=0,"none",HLOOKUP(R1169,Y1169:DP1171,3,FALSE))</f>
        <v>none</v>
      </c>
      <c r="S1171" s="99" t="str">
        <f t="shared" ref="S1171" si="2535">IF(COUNTA(Y1168:DP1171)=0,"none",HLOOKUP(S1168,Y1168:DP1171,4,FALSE))</f>
        <v>none</v>
      </c>
      <c r="T1171" s="100"/>
      <c r="U1171" s="100" t="str">
        <f t="array" ref="U1171">IF(COUNTA(Y1168:DP1171)=0,"none",IF($U$2="WAHR",$W$3,Abfrage!$F$4))</f>
        <v>none</v>
      </c>
      <c r="V1171" s="100" t="str">
        <f t="array" ref="V1171">IF(COUNTA(Y1168:DP1171)=0,"none",IF($U$2="WAHR",$W$3,Abfrage!$F$4))</f>
        <v>none</v>
      </c>
      <c r="W1171" s="100" t="str">
        <f t="array" ref="W1171">IF(COUNTA(Y1168:DP1171)=0,"none",IF($U$2="WAHR",$W$3,Abfrage!$F$4))</f>
        <v>none</v>
      </c>
      <c r="X1171" s="109"/>
    </row>
    <row r="1172" spans="2:24" thickBot="1">
      <c r="B1172" s="75" t="s">
        <v>859</v>
      </c>
      <c r="C1172" s="76">
        <v>1000095320</v>
      </c>
      <c r="D1172" s="75" t="s">
        <v>95</v>
      </c>
      <c r="E1172" s="75" t="s">
        <v>96</v>
      </c>
      <c r="F1172" s="75" t="s">
        <v>97</v>
      </c>
      <c r="G1172" s="75" t="s">
        <v>97</v>
      </c>
      <c r="H1172" s="75" t="e">
        <v>#N/A</v>
      </c>
      <c r="I1172" s="75" t="s">
        <v>51</v>
      </c>
      <c r="J1172" s="75" t="s">
        <v>860</v>
      </c>
      <c r="K1172" s="75" t="s">
        <v>306</v>
      </c>
      <c r="L1172" s="75" t="s">
        <v>306</v>
      </c>
      <c r="M1172" s="75" t="s">
        <v>313</v>
      </c>
      <c r="N1172" s="75" t="s">
        <v>349</v>
      </c>
      <c r="O1172" s="75" t="s">
        <v>437</v>
      </c>
      <c r="P1172" s="76" t="s">
        <v>306</v>
      </c>
      <c r="Q1172" s="216"/>
      <c r="R1172" s="77" t="str">
        <f t="shared" ref="R1172" si="2536">IF(COUNTA(Y1172:DP1175)=0,"01.01.1900",INDEX(Y1172:DP1172,MATCH(R1173,Y1173:DP1173,0)))</f>
        <v>01.01.1900</v>
      </c>
      <c r="S1172" s="78" t="str">
        <f t="shared" ref="S1172" si="2537">IF(COUNTA(Y1172:DP1175)=0,"01.01.1900",MAX(Y1172:DP1172))</f>
        <v>01.01.1900</v>
      </c>
      <c r="T1172" s="79"/>
      <c r="U1172" s="80" t="str">
        <f t="array" ref="U1172">IF(COUNTA(Y1172:DP1175)=0,"01.01.1900",IF(ISERROR(HLOOKUP(U1175,Y1175:DP1175,1,FALSE)),"01.01.1900",INDEX(Y1172:DP1172,MATCH(U1173&amp;U1175,Y1173:DP1173&amp;Y1175:DP1175,0))))</f>
        <v>01.01.1900</v>
      </c>
      <c r="V1172" s="81" t="str">
        <f t="shared" ref="V1172" si="2538">IF(COUNTA(Y1172:DP1175)=0,"01.01.1900",_xlfn.MAXIFS(Y1172:DP1172,Y1175:DP1175,V1175))</f>
        <v>01.01.1900</v>
      </c>
      <c r="W1172" s="82"/>
      <c r="X1172" s="106"/>
    </row>
    <row r="1173" spans="2:24" thickBot="1">
      <c r="B1173" s="83"/>
      <c r="C1173" s="84"/>
      <c r="D1173" s="83"/>
      <c r="E1173" s="83"/>
      <c r="F1173" s="83"/>
      <c r="G1173" s="83"/>
      <c r="H1173" s="83"/>
      <c r="I1173" s="83"/>
      <c r="J1173" s="83"/>
      <c r="K1173" s="83"/>
      <c r="L1173" s="83"/>
      <c r="M1173" s="83"/>
      <c r="N1173" s="83"/>
      <c r="O1173" s="83"/>
      <c r="P1173" s="84"/>
      <c r="Q1173" s="217"/>
      <c r="R1173" s="85">
        <f t="shared" ref="R1173" si="2539">IF(COUNTA(Y1172:DP1175)=0,0,MIN(Y1173:DP1173))</f>
        <v>0</v>
      </c>
      <c r="S1173" s="86">
        <f t="shared" ref="S1173" si="2540">IF(COUNTA(Y1172:DP1175)=0,0,HLOOKUP(S1172,Y1172:DP1175,2,FALSE))</f>
        <v>0</v>
      </c>
      <c r="T1173" s="87">
        <f t="shared" ref="T1173" si="2541">IF(COUNTA(Y1172:DP1175)=0,0,AVERAGE(Y1173:DP1173))</f>
        <v>0</v>
      </c>
      <c r="U1173" s="88">
        <f t="shared" ref="U1173" si="2542">IF(COUNTA(Y1172:DP1175)=0,0,_xlfn.MINIFS(Y1173:DP1173,Y1175:DP1175,U1175))</f>
        <v>0</v>
      </c>
      <c r="V1173" s="89">
        <f t="array" ref="V1173">IF(COUNTA(Y1172:DP1175)=0,0,IF(ISERROR(HLOOKUP(V1175,Y1175:DP1175,1,FALSE)),0,INDEX(Y1173:DP1173,MATCH(V1172&amp;V1175,Y1172:DP1172&amp;Y1175:DP1175,0))))</f>
        <v>0</v>
      </c>
      <c r="W1173" s="90">
        <f t="array" ref="W1173">IF(COUNTA(Y1172:DP1175)=0,0,IF(ISERROR(HLOOKUP(W1175,Y1175:DP1175,1,FALSE)),0,AVERAGEIF(Y1175:DP1175,$W1175,Y1173:DP1173)))</f>
        <v>0</v>
      </c>
      <c r="X1173" s="107"/>
    </row>
    <row r="1174" spans="2:24" thickBot="1">
      <c r="B1174" s="83"/>
      <c r="C1174" s="84"/>
      <c r="D1174" s="83"/>
      <c r="E1174" s="83"/>
      <c r="F1174" s="83"/>
      <c r="G1174" s="83"/>
      <c r="H1174" s="83"/>
      <c r="I1174" s="83"/>
      <c r="J1174" s="83"/>
      <c r="K1174" s="83"/>
      <c r="L1174" s="83"/>
      <c r="M1174" s="83"/>
      <c r="N1174" s="83"/>
      <c r="O1174" s="83"/>
      <c r="P1174" s="84"/>
      <c r="Q1174" s="217"/>
      <c r="R1174" s="91">
        <f t="shared" ref="R1174" si="2543">IF(COUNTA(Y1172:DP1175)=0,0,HLOOKUP(R1173,Y1173:DP1175,2,FALSE))</f>
        <v>0</v>
      </c>
      <c r="S1174" s="92">
        <f t="shared" ref="S1174" si="2544">IF(COUNTA(Y1172:DP1175)=0,0,HLOOKUP(S1172,Y1172:DP1175,3,FALSE))</f>
        <v>0</v>
      </c>
      <c r="T1174" s="93"/>
      <c r="U1174" s="94">
        <f t="array" ref="U1174">IF(COUNTA(Y1172:DP1175)=0,0,IF(ISERROR(HLOOKUP(U1175,Y1175:DP1175,1,FALSE)),0,INDEX(Y1174:DP1174,MATCH(U1173&amp;U1175,Y1173:DP1173&amp;Y1175:DP1175,0))))</f>
        <v>0</v>
      </c>
      <c r="V1174" s="94">
        <f t="array" ref="V1174">IF(COUNTA(Y1172:DP1175)=0,0,IF(ISERROR(HLOOKUP(V1175,Y1175:DP1175,1,FALSE)),0,INDEX(Y1174:DP1174,MATCH(V1173&amp;V1175,Y1173:DP1173&amp;Y1175:DP1175,0))))</f>
        <v>0</v>
      </c>
      <c r="W1174" s="95"/>
      <c r="X1174" s="108"/>
    </row>
    <row r="1175" spans="2:24" ht="13.9" thickBot="1">
      <c r="B1175" s="96"/>
      <c r="C1175" s="97"/>
      <c r="D1175" s="96"/>
      <c r="E1175" s="96"/>
      <c r="F1175" s="96"/>
      <c r="G1175" s="96"/>
      <c r="H1175" s="96"/>
      <c r="I1175" s="96"/>
      <c r="J1175" s="96"/>
      <c r="K1175" s="96"/>
      <c r="L1175" s="96"/>
      <c r="M1175" s="96"/>
      <c r="N1175" s="96"/>
      <c r="O1175" s="96"/>
      <c r="P1175" s="97"/>
      <c r="Q1175" s="218"/>
      <c r="R1175" s="98" t="str">
        <f t="shared" ref="R1175" si="2545">IF(COUNTA(Y1172:DP1175)=0,"none",HLOOKUP(R1173,Y1173:DP1175,3,FALSE))</f>
        <v>none</v>
      </c>
      <c r="S1175" s="99" t="str">
        <f t="shared" ref="S1175" si="2546">IF(COUNTA(Y1172:DP1175)=0,"none",HLOOKUP(S1172,Y1172:DP1175,4,FALSE))</f>
        <v>none</v>
      </c>
      <c r="T1175" s="100"/>
      <c r="U1175" s="100" t="str">
        <f t="array" ref="U1175">IF(COUNTA(Y1172:DP1175)=0,"none",IF($U$2="WAHR",$W$3,Abfrage!$F$4))</f>
        <v>none</v>
      </c>
      <c r="V1175" s="100" t="str">
        <f t="array" ref="V1175">IF(COUNTA(Y1172:DP1175)=0,"none",IF($U$2="WAHR",$W$3,Abfrage!$F$4))</f>
        <v>none</v>
      </c>
      <c r="W1175" s="100" t="str">
        <f t="array" ref="W1175">IF(COUNTA(Y1172:DP1175)=0,"none",IF($U$2="WAHR",$W$3,Abfrage!$F$4))</f>
        <v>none</v>
      </c>
      <c r="X1175" s="109"/>
    </row>
    <row r="1176" spans="2:24" thickBot="1">
      <c r="B1176" s="75" t="s">
        <v>861</v>
      </c>
      <c r="C1176" s="76">
        <v>1000095321</v>
      </c>
      <c r="D1176" s="75" t="s">
        <v>95</v>
      </c>
      <c r="E1176" s="75" t="s">
        <v>96</v>
      </c>
      <c r="F1176" s="75" t="s">
        <v>97</v>
      </c>
      <c r="G1176" s="75" t="s">
        <v>97</v>
      </c>
      <c r="H1176" s="75" t="e">
        <v>#N/A</v>
      </c>
      <c r="I1176" s="75" t="s">
        <v>51</v>
      </c>
      <c r="J1176" s="75" t="s">
        <v>862</v>
      </c>
      <c r="K1176" s="75" t="s">
        <v>306</v>
      </c>
      <c r="L1176" s="75" t="s">
        <v>306</v>
      </c>
      <c r="M1176" s="75" t="s">
        <v>313</v>
      </c>
      <c r="N1176" s="75" t="s">
        <v>742</v>
      </c>
      <c r="O1176" s="75" t="s">
        <v>437</v>
      </c>
      <c r="P1176" s="76" t="s">
        <v>306</v>
      </c>
      <c r="Q1176" s="216"/>
      <c r="R1176" s="77" t="str">
        <f t="shared" ref="R1176" si="2547">IF(COUNTA(Y1176:DP1179)=0,"01.01.1900",INDEX(Y1176:DP1176,MATCH(R1177,Y1177:DP1177,0)))</f>
        <v>01.01.1900</v>
      </c>
      <c r="S1176" s="78" t="str">
        <f t="shared" ref="S1176" si="2548">IF(COUNTA(Y1176:DP1179)=0,"01.01.1900",MAX(Y1176:DP1176))</f>
        <v>01.01.1900</v>
      </c>
      <c r="T1176" s="79"/>
      <c r="U1176" s="80" t="str">
        <f t="array" ref="U1176">IF(COUNTA(Y1176:DP1179)=0,"01.01.1900",IF(ISERROR(HLOOKUP(U1179,Y1179:DP1179,1,FALSE)),"01.01.1900",INDEX(Y1176:DP1176,MATCH(U1177&amp;U1179,Y1177:DP1177&amp;Y1179:DP1179,0))))</f>
        <v>01.01.1900</v>
      </c>
      <c r="V1176" s="81" t="str">
        <f t="shared" ref="V1176" si="2549">IF(COUNTA(Y1176:DP1179)=0,"01.01.1900",_xlfn.MAXIFS(Y1176:DP1176,Y1179:DP1179,V1179))</f>
        <v>01.01.1900</v>
      </c>
      <c r="W1176" s="82"/>
      <c r="X1176" s="106"/>
    </row>
    <row r="1177" spans="2:24" thickBot="1">
      <c r="B1177" s="83"/>
      <c r="C1177" s="84"/>
      <c r="D1177" s="83"/>
      <c r="E1177" s="83"/>
      <c r="F1177" s="83"/>
      <c r="G1177" s="83"/>
      <c r="H1177" s="83"/>
      <c r="I1177" s="83"/>
      <c r="J1177" s="83"/>
      <c r="K1177" s="83"/>
      <c r="L1177" s="83"/>
      <c r="M1177" s="83"/>
      <c r="N1177" s="83"/>
      <c r="O1177" s="83"/>
      <c r="P1177" s="84"/>
      <c r="Q1177" s="217"/>
      <c r="R1177" s="85">
        <f t="shared" ref="R1177" si="2550">IF(COUNTA(Y1176:DP1179)=0,0,MIN(Y1177:DP1177))</f>
        <v>0</v>
      </c>
      <c r="S1177" s="86">
        <f t="shared" ref="S1177" si="2551">IF(COUNTA(Y1176:DP1179)=0,0,HLOOKUP(S1176,Y1176:DP1179,2,FALSE))</f>
        <v>0</v>
      </c>
      <c r="T1177" s="87">
        <f t="shared" ref="T1177" si="2552">IF(COUNTA(Y1176:DP1179)=0,0,AVERAGE(Y1177:DP1177))</f>
        <v>0</v>
      </c>
      <c r="U1177" s="88">
        <f t="shared" ref="U1177" si="2553">IF(COUNTA(Y1176:DP1179)=0,0,_xlfn.MINIFS(Y1177:DP1177,Y1179:DP1179,U1179))</f>
        <v>0</v>
      </c>
      <c r="V1177" s="89">
        <f t="array" ref="V1177">IF(COUNTA(Y1176:DP1179)=0,0,IF(ISERROR(HLOOKUP(V1179,Y1179:DP1179,1,FALSE)),0,INDEX(Y1177:DP1177,MATCH(V1176&amp;V1179,Y1176:DP1176&amp;Y1179:DP1179,0))))</f>
        <v>0</v>
      </c>
      <c r="W1177" s="90">
        <f t="array" ref="W1177">IF(COUNTA(Y1176:DP1179)=0,0,IF(ISERROR(HLOOKUP(W1179,Y1179:DP1179,1,FALSE)),0,AVERAGEIF(Y1179:DP1179,$W1179,Y1177:DP1177)))</f>
        <v>0</v>
      </c>
      <c r="X1177" s="107"/>
    </row>
    <row r="1178" spans="2:24" thickBot="1">
      <c r="B1178" s="83"/>
      <c r="C1178" s="84"/>
      <c r="D1178" s="83"/>
      <c r="E1178" s="83"/>
      <c r="F1178" s="83"/>
      <c r="G1178" s="83"/>
      <c r="H1178" s="83"/>
      <c r="I1178" s="83"/>
      <c r="J1178" s="83"/>
      <c r="K1178" s="83"/>
      <c r="L1178" s="83"/>
      <c r="M1178" s="83"/>
      <c r="N1178" s="83"/>
      <c r="O1178" s="83"/>
      <c r="P1178" s="84"/>
      <c r="Q1178" s="217"/>
      <c r="R1178" s="91">
        <f t="shared" ref="R1178" si="2554">IF(COUNTA(Y1176:DP1179)=0,0,HLOOKUP(R1177,Y1177:DP1179,2,FALSE))</f>
        <v>0</v>
      </c>
      <c r="S1178" s="92">
        <f t="shared" ref="S1178" si="2555">IF(COUNTA(Y1176:DP1179)=0,0,HLOOKUP(S1176,Y1176:DP1179,3,FALSE))</f>
        <v>0</v>
      </c>
      <c r="T1178" s="93"/>
      <c r="U1178" s="94">
        <f t="array" ref="U1178">IF(COUNTA(Y1176:DP1179)=0,0,IF(ISERROR(HLOOKUP(U1179,Y1179:DP1179,1,FALSE)),0,INDEX(Y1178:DP1178,MATCH(U1177&amp;U1179,Y1177:DP1177&amp;Y1179:DP1179,0))))</f>
        <v>0</v>
      </c>
      <c r="V1178" s="94">
        <f t="array" ref="V1178">IF(COUNTA(Y1176:DP1179)=0,0,IF(ISERROR(HLOOKUP(V1179,Y1179:DP1179,1,FALSE)),0,INDEX(Y1178:DP1178,MATCH(V1177&amp;V1179,Y1177:DP1177&amp;Y1179:DP1179,0))))</f>
        <v>0</v>
      </c>
      <c r="W1178" s="95"/>
      <c r="X1178" s="108"/>
    </row>
    <row r="1179" spans="2:24" ht="13.9" thickBot="1">
      <c r="B1179" s="96"/>
      <c r="C1179" s="97"/>
      <c r="D1179" s="96"/>
      <c r="E1179" s="96"/>
      <c r="F1179" s="96"/>
      <c r="G1179" s="96"/>
      <c r="H1179" s="96"/>
      <c r="I1179" s="96"/>
      <c r="J1179" s="96"/>
      <c r="K1179" s="96"/>
      <c r="L1179" s="96"/>
      <c r="M1179" s="96"/>
      <c r="N1179" s="96"/>
      <c r="O1179" s="96"/>
      <c r="P1179" s="97"/>
      <c r="Q1179" s="218"/>
      <c r="R1179" s="98" t="str">
        <f t="shared" ref="R1179" si="2556">IF(COUNTA(Y1176:DP1179)=0,"none",HLOOKUP(R1177,Y1177:DP1179,3,FALSE))</f>
        <v>none</v>
      </c>
      <c r="S1179" s="99" t="str">
        <f t="shared" ref="S1179" si="2557">IF(COUNTA(Y1176:DP1179)=0,"none",HLOOKUP(S1176,Y1176:DP1179,4,FALSE))</f>
        <v>none</v>
      </c>
      <c r="T1179" s="100"/>
      <c r="U1179" s="100" t="str">
        <f t="array" ref="U1179">IF(COUNTA(Y1176:DP1179)=0,"none",IF($U$2="WAHR",$W$3,Abfrage!$F$4))</f>
        <v>none</v>
      </c>
      <c r="V1179" s="100" t="str">
        <f t="array" ref="V1179">IF(COUNTA(Y1176:DP1179)=0,"none",IF($U$2="WAHR",$W$3,Abfrage!$F$4))</f>
        <v>none</v>
      </c>
      <c r="W1179" s="100" t="str">
        <f t="array" ref="W1179">IF(COUNTA(Y1176:DP1179)=0,"none",IF($U$2="WAHR",$W$3,Abfrage!$F$4))</f>
        <v>none</v>
      </c>
      <c r="X1179" s="109"/>
    </row>
    <row r="1180" spans="2:24" thickBot="1">
      <c r="B1180" s="75" t="s">
        <v>863</v>
      </c>
      <c r="C1180" s="76">
        <v>1000095324</v>
      </c>
      <c r="D1180" s="75" t="s">
        <v>95</v>
      </c>
      <c r="E1180" s="75" t="s">
        <v>175</v>
      </c>
      <c r="F1180" s="75" t="s">
        <v>97</v>
      </c>
      <c r="G1180" s="75" t="s">
        <v>97</v>
      </c>
      <c r="H1180" s="75" t="e">
        <v>#N/A</v>
      </c>
      <c r="I1180" s="75" t="s">
        <v>51</v>
      </c>
      <c r="J1180" s="75" t="s">
        <v>864</v>
      </c>
      <c r="K1180" s="75" t="s">
        <v>306</v>
      </c>
      <c r="L1180" s="75" t="s">
        <v>306</v>
      </c>
      <c r="M1180" s="75" t="s">
        <v>307</v>
      </c>
      <c r="N1180" s="75" t="s">
        <v>393</v>
      </c>
      <c r="O1180" s="75" t="s">
        <v>437</v>
      </c>
      <c r="P1180" s="76" t="s">
        <v>306</v>
      </c>
      <c r="Q1180" s="216"/>
      <c r="R1180" s="77" t="str">
        <f t="shared" ref="R1180" si="2558">IF(COUNTA(Y1180:DP1183)=0,"01.01.1900",INDEX(Y1180:DP1180,MATCH(R1181,Y1181:DP1181,0)))</f>
        <v>01.01.1900</v>
      </c>
      <c r="S1180" s="78" t="str">
        <f t="shared" ref="S1180" si="2559">IF(COUNTA(Y1180:DP1183)=0,"01.01.1900",MAX(Y1180:DP1180))</f>
        <v>01.01.1900</v>
      </c>
      <c r="T1180" s="79"/>
      <c r="U1180" s="80" t="str">
        <f t="array" ref="U1180">IF(COUNTA(Y1180:DP1183)=0,"01.01.1900",IF(ISERROR(HLOOKUP(U1183,Y1183:DP1183,1,FALSE)),"01.01.1900",INDEX(Y1180:DP1180,MATCH(U1181&amp;U1183,Y1181:DP1181&amp;Y1183:DP1183,0))))</f>
        <v>01.01.1900</v>
      </c>
      <c r="V1180" s="81" t="str">
        <f t="shared" ref="V1180" si="2560">IF(COUNTA(Y1180:DP1183)=0,"01.01.1900",_xlfn.MAXIFS(Y1180:DP1180,Y1183:DP1183,V1183))</f>
        <v>01.01.1900</v>
      </c>
      <c r="W1180" s="82"/>
      <c r="X1180" s="106"/>
    </row>
    <row r="1181" spans="2:24" thickBot="1">
      <c r="B1181" s="83"/>
      <c r="C1181" s="84"/>
      <c r="D1181" s="83"/>
      <c r="E1181" s="83"/>
      <c r="F1181" s="83"/>
      <c r="G1181" s="83"/>
      <c r="H1181" s="83"/>
      <c r="I1181" s="83"/>
      <c r="J1181" s="83"/>
      <c r="K1181" s="83"/>
      <c r="L1181" s="83"/>
      <c r="M1181" s="83"/>
      <c r="N1181" s="83"/>
      <c r="O1181" s="83"/>
      <c r="P1181" s="84"/>
      <c r="Q1181" s="217"/>
      <c r="R1181" s="85">
        <f t="shared" ref="R1181" si="2561">IF(COUNTA(Y1180:DP1183)=0,0,MIN(Y1181:DP1181))</f>
        <v>0</v>
      </c>
      <c r="S1181" s="86">
        <f t="shared" ref="S1181" si="2562">IF(COUNTA(Y1180:DP1183)=0,0,HLOOKUP(S1180,Y1180:DP1183,2,FALSE))</f>
        <v>0</v>
      </c>
      <c r="T1181" s="87">
        <f t="shared" ref="T1181" si="2563">IF(COUNTA(Y1180:DP1183)=0,0,AVERAGE(Y1181:DP1181))</f>
        <v>0</v>
      </c>
      <c r="U1181" s="88">
        <f t="shared" ref="U1181" si="2564">IF(COUNTA(Y1180:DP1183)=0,0,_xlfn.MINIFS(Y1181:DP1181,Y1183:DP1183,U1183))</f>
        <v>0</v>
      </c>
      <c r="V1181" s="89">
        <f t="array" ref="V1181">IF(COUNTA(Y1180:DP1183)=0,0,IF(ISERROR(HLOOKUP(V1183,Y1183:DP1183,1,FALSE)),0,INDEX(Y1181:DP1181,MATCH(V1180&amp;V1183,Y1180:DP1180&amp;Y1183:DP1183,0))))</f>
        <v>0</v>
      </c>
      <c r="W1181" s="90">
        <f t="array" ref="W1181">IF(COUNTA(Y1180:DP1183)=0,0,IF(ISERROR(HLOOKUP(W1183,Y1183:DP1183,1,FALSE)),0,AVERAGEIF(Y1183:DP1183,$W1183,Y1181:DP1181)))</f>
        <v>0</v>
      </c>
      <c r="X1181" s="107"/>
    </row>
    <row r="1182" spans="2:24" thickBot="1">
      <c r="B1182" s="83"/>
      <c r="C1182" s="84"/>
      <c r="D1182" s="83"/>
      <c r="E1182" s="83"/>
      <c r="F1182" s="83"/>
      <c r="G1182" s="83"/>
      <c r="H1182" s="83"/>
      <c r="I1182" s="83"/>
      <c r="J1182" s="83"/>
      <c r="K1182" s="83"/>
      <c r="L1182" s="83"/>
      <c r="M1182" s="83"/>
      <c r="N1182" s="83"/>
      <c r="O1182" s="83"/>
      <c r="P1182" s="84"/>
      <c r="Q1182" s="217"/>
      <c r="R1182" s="91">
        <f t="shared" ref="R1182" si="2565">IF(COUNTA(Y1180:DP1183)=0,0,HLOOKUP(R1181,Y1181:DP1183,2,FALSE))</f>
        <v>0</v>
      </c>
      <c r="S1182" s="92">
        <f t="shared" ref="S1182" si="2566">IF(COUNTA(Y1180:DP1183)=0,0,HLOOKUP(S1180,Y1180:DP1183,3,FALSE))</f>
        <v>0</v>
      </c>
      <c r="T1182" s="93"/>
      <c r="U1182" s="94">
        <f t="array" ref="U1182">IF(COUNTA(Y1180:DP1183)=0,0,IF(ISERROR(HLOOKUP(U1183,Y1183:DP1183,1,FALSE)),0,INDEX(Y1182:DP1182,MATCH(U1181&amp;U1183,Y1181:DP1181&amp;Y1183:DP1183,0))))</f>
        <v>0</v>
      </c>
      <c r="V1182" s="94">
        <f t="array" ref="V1182">IF(COUNTA(Y1180:DP1183)=0,0,IF(ISERROR(HLOOKUP(V1183,Y1183:DP1183,1,FALSE)),0,INDEX(Y1182:DP1182,MATCH(V1181&amp;V1183,Y1181:DP1181&amp;Y1183:DP1183,0))))</f>
        <v>0</v>
      </c>
      <c r="W1182" s="95"/>
      <c r="X1182" s="108"/>
    </row>
    <row r="1183" spans="2:24" ht="13.9" thickBot="1">
      <c r="B1183" s="96"/>
      <c r="C1183" s="97"/>
      <c r="D1183" s="96"/>
      <c r="E1183" s="96"/>
      <c r="F1183" s="96"/>
      <c r="G1183" s="96"/>
      <c r="H1183" s="96"/>
      <c r="I1183" s="96"/>
      <c r="J1183" s="96"/>
      <c r="K1183" s="96"/>
      <c r="L1183" s="96"/>
      <c r="M1183" s="96"/>
      <c r="N1183" s="96"/>
      <c r="O1183" s="96"/>
      <c r="P1183" s="97"/>
      <c r="Q1183" s="218"/>
      <c r="R1183" s="98" t="str">
        <f t="shared" ref="R1183" si="2567">IF(COUNTA(Y1180:DP1183)=0,"none",HLOOKUP(R1181,Y1181:DP1183,3,FALSE))</f>
        <v>none</v>
      </c>
      <c r="S1183" s="99" t="str">
        <f t="shared" ref="S1183" si="2568">IF(COUNTA(Y1180:DP1183)=0,"none",HLOOKUP(S1180,Y1180:DP1183,4,FALSE))</f>
        <v>none</v>
      </c>
      <c r="T1183" s="100"/>
      <c r="U1183" s="100" t="str">
        <f t="array" ref="U1183">IF(COUNTA(Y1180:DP1183)=0,"none",IF($U$2="WAHR",$W$3,Abfrage!$F$4))</f>
        <v>none</v>
      </c>
      <c r="V1183" s="100" t="str">
        <f t="array" ref="V1183">IF(COUNTA(Y1180:DP1183)=0,"none",IF($U$2="WAHR",$W$3,Abfrage!$F$4))</f>
        <v>none</v>
      </c>
      <c r="W1183" s="100" t="str">
        <f t="array" ref="W1183">IF(COUNTA(Y1180:DP1183)=0,"none",IF($U$2="WAHR",$W$3,Abfrage!$F$4))</f>
        <v>none</v>
      </c>
      <c r="X1183" s="109"/>
    </row>
    <row r="1184" spans="2:24" thickBot="1">
      <c r="B1184" s="75" t="s">
        <v>865</v>
      </c>
      <c r="C1184" s="76">
        <v>1000095328</v>
      </c>
      <c r="D1184" s="75" t="s">
        <v>95</v>
      </c>
      <c r="E1184" s="75" t="s">
        <v>175</v>
      </c>
      <c r="F1184" s="75" t="s">
        <v>97</v>
      </c>
      <c r="G1184" s="75" t="s">
        <v>97</v>
      </c>
      <c r="H1184" s="75" t="e">
        <v>#N/A</v>
      </c>
      <c r="I1184" s="75" t="s">
        <v>51</v>
      </c>
      <c r="J1184" s="75" t="s">
        <v>866</v>
      </c>
      <c r="K1184" s="75" t="s">
        <v>306</v>
      </c>
      <c r="L1184" s="75" t="s">
        <v>306</v>
      </c>
      <c r="M1184" s="75" t="s">
        <v>307</v>
      </c>
      <c r="N1184" s="75" t="s">
        <v>348</v>
      </c>
      <c r="O1184" s="75" t="s">
        <v>437</v>
      </c>
      <c r="P1184" s="76" t="s">
        <v>306</v>
      </c>
      <c r="Q1184" s="216"/>
      <c r="R1184" s="77" t="str">
        <f t="shared" ref="R1184" si="2569">IF(COUNTA(Y1184:DP1187)=0,"01.01.1900",INDEX(Y1184:DP1184,MATCH(R1185,Y1185:DP1185,0)))</f>
        <v>01.01.1900</v>
      </c>
      <c r="S1184" s="78" t="str">
        <f t="shared" ref="S1184" si="2570">IF(COUNTA(Y1184:DP1187)=0,"01.01.1900",MAX(Y1184:DP1184))</f>
        <v>01.01.1900</v>
      </c>
      <c r="T1184" s="79"/>
      <c r="U1184" s="80" t="str">
        <f t="array" ref="U1184">IF(COUNTA(Y1184:DP1187)=0,"01.01.1900",IF(ISERROR(HLOOKUP(U1187,Y1187:DP1187,1,FALSE)),"01.01.1900",INDEX(Y1184:DP1184,MATCH(U1185&amp;U1187,Y1185:DP1185&amp;Y1187:DP1187,0))))</f>
        <v>01.01.1900</v>
      </c>
      <c r="V1184" s="81" t="str">
        <f t="shared" ref="V1184" si="2571">IF(COUNTA(Y1184:DP1187)=0,"01.01.1900",_xlfn.MAXIFS(Y1184:DP1184,Y1187:DP1187,V1187))</f>
        <v>01.01.1900</v>
      </c>
      <c r="W1184" s="82"/>
      <c r="X1184" s="106"/>
    </row>
    <row r="1185" spans="2:24" thickBot="1">
      <c r="B1185" s="83"/>
      <c r="C1185" s="84"/>
      <c r="D1185" s="83"/>
      <c r="E1185" s="83"/>
      <c r="F1185" s="83"/>
      <c r="G1185" s="83"/>
      <c r="H1185" s="83"/>
      <c r="I1185" s="83"/>
      <c r="J1185" s="83"/>
      <c r="K1185" s="83"/>
      <c r="L1185" s="83"/>
      <c r="M1185" s="83"/>
      <c r="N1185" s="83"/>
      <c r="O1185" s="83"/>
      <c r="P1185" s="84"/>
      <c r="Q1185" s="217"/>
      <c r="R1185" s="85">
        <f t="shared" ref="R1185" si="2572">IF(COUNTA(Y1184:DP1187)=0,0,MIN(Y1185:DP1185))</f>
        <v>0</v>
      </c>
      <c r="S1185" s="86">
        <f t="shared" ref="S1185" si="2573">IF(COUNTA(Y1184:DP1187)=0,0,HLOOKUP(S1184,Y1184:DP1187,2,FALSE))</f>
        <v>0</v>
      </c>
      <c r="T1185" s="87">
        <f t="shared" ref="T1185" si="2574">IF(COUNTA(Y1184:DP1187)=0,0,AVERAGE(Y1185:DP1185))</f>
        <v>0</v>
      </c>
      <c r="U1185" s="88">
        <f t="shared" ref="U1185" si="2575">IF(COUNTA(Y1184:DP1187)=0,0,_xlfn.MINIFS(Y1185:DP1185,Y1187:DP1187,U1187))</f>
        <v>0</v>
      </c>
      <c r="V1185" s="89">
        <f t="array" ref="V1185">IF(COUNTA(Y1184:DP1187)=0,0,IF(ISERROR(HLOOKUP(V1187,Y1187:DP1187,1,FALSE)),0,INDEX(Y1185:DP1185,MATCH(V1184&amp;V1187,Y1184:DP1184&amp;Y1187:DP1187,0))))</f>
        <v>0</v>
      </c>
      <c r="W1185" s="90">
        <f t="array" ref="W1185">IF(COUNTA(Y1184:DP1187)=0,0,IF(ISERROR(HLOOKUP(W1187,Y1187:DP1187,1,FALSE)),0,AVERAGEIF(Y1187:DP1187,$W1187,Y1185:DP1185)))</f>
        <v>0</v>
      </c>
      <c r="X1185" s="107"/>
    </row>
    <row r="1186" spans="2:24" thickBot="1">
      <c r="B1186" s="83"/>
      <c r="C1186" s="84"/>
      <c r="D1186" s="83"/>
      <c r="E1186" s="83"/>
      <c r="F1186" s="83"/>
      <c r="G1186" s="83"/>
      <c r="H1186" s="83"/>
      <c r="I1186" s="83"/>
      <c r="J1186" s="83"/>
      <c r="K1186" s="83"/>
      <c r="L1186" s="83"/>
      <c r="M1186" s="83"/>
      <c r="N1186" s="83"/>
      <c r="O1186" s="83"/>
      <c r="P1186" s="84"/>
      <c r="Q1186" s="217"/>
      <c r="R1186" s="91">
        <f t="shared" ref="R1186" si="2576">IF(COUNTA(Y1184:DP1187)=0,0,HLOOKUP(R1185,Y1185:DP1187,2,FALSE))</f>
        <v>0</v>
      </c>
      <c r="S1186" s="92">
        <f t="shared" ref="S1186" si="2577">IF(COUNTA(Y1184:DP1187)=0,0,HLOOKUP(S1184,Y1184:DP1187,3,FALSE))</f>
        <v>0</v>
      </c>
      <c r="T1186" s="93"/>
      <c r="U1186" s="94">
        <f t="array" ref="U1186">IF(COUNTA(Y1184:DP1187)=0,0,IF(ISERROR(HLOOKUP(U1187,Y1187:DP1187,1,FALSE)),0,INDEX(Y1186:DP1186,MATCH(U1185&amp;U1187,Y1185:DP1185&amp;Y1187:DP1187,0))))</f>
        <v>0</v>
      </c>
      <c r="V1186" s="94">
        <f t="array" ref="V1186">IF(COUNTA(Y1184:DP1187)=0,0,IF(ISERROR(HLOOKUP(V1187,Y1187:DP1187,1,FALSE)),0,INDEX(Y1186:DP1186,MATCH(V1185&amp;V1187,Y1185:DP1185&amp;Y1187:DP1187,0))))</f>
        <v>0</v>
      </c>
      <c r="W1186" s="95"/>
      <c r="X1186" s="108"/>
    </row>
    <row r="1187" spans="2:24" ht="13.9" thickBot="1">
      <c r="B1187" s="96"/>
      <c r="C1187" s="97"/>
      <c r="D1187" s="96"/>
      <c r="E1187" s="96"/>
      <c r="F1187" s="96"/>
      <c r="G1187" s="96"/>
      <c r="H1187" s="96"/>
      <c r="I1187" s="96"/>
      <c r="J1187" s="96"/>
      <c r="K1187" s="96"/>
      <c r="L1187" s="96"/>
      <c r="M1187" s="96"/>
      <c r="N1187" s="96"/>
      <c r="O1187" s="96"/>
      <c r="P1187" s="97"/>
      <c r="Q1187" s="218"/>
      <c r="R1187" s="98" t="str">
        <f t="shared" ref="R1187" si="2578">IF(COUNTA(Y1184:DP1187)=0,"none",HLOOKUP(R1185,Y1185:DP1187,3,FALSE))</f>
        <v>none</v>
      </c>
      <c r="S1187" s="99" t="str">
        <f t="shared" ref="S1187" si="2579">IF(COUNTA(Y1184:DP1187)=0,"none",HLOOKUP(S1184,Y1184:DP1187,4,FALSE))</f>
        <v>none</v>
      </c>
      <c r="T1187" s="100"/>
      <c r="U1187" s="100" t="str">
        <f t="array" ref="U1187">IF(COUNTA(Y1184:DP1187)=0,"none",IF($U$2="WAHR",$W$3,Abfrage!$F$4))</f>
        <v>none</v>
      </c>
      <c r="V1187" s="100" t="str">
        <f t="array" ref="V1187">IF(COUNTA(Y1184:DP1187)=0,"none",IF($U$2="WAHR",$W$3,Abfrage!$F$4))</f>
        <v>none</v>
      </c>
      <c r="W1187" s="100" t="str">
        <f t="array" ref="W1187">IF(COUNTA(Y1184:DP1187)=0,"none",IF($U$2="WAHR",$W$3,Abfrage!$F$4))</f>
        <v>none</v>
      </c>
      <c r="X1187" s="109"/>
    </row>
    <row r="1188" spans="2:24" thickBot="1">
      <c r="B1188" s="75" t="s">
        <v>867</v>
      </c>
      <c r="C1188" s="76">
        <v>1000095332</v>
      </c>
      <c r="D1188" s="75" t="s">
        <v>95</v>
      </c>
      <c r="E1188" s="75" t="s">
        <v>96</v>
      </c>
      <c r="F1188" s="75" t="s">
        <v>97</v>
      </c>
      <c r="G1188" s="75" t="s">
        <v>97</v>
      </c>
      <c r="H1188" s="75" t="e">
        <v>#N/A</v>
      </c>
      <c r="I1188" s="75" t="s">
        <v>51</v>
      </c>
      <c r="J1188" s="75" t="s">
        <v>868</v>
      </c>
      <c r="K1188" s="75" t="s">
        <v>306</v>
      </c>
      <c r="L1188" s="75" t="s">
        <v>306</v>
      </c>
      <c r="M1188" s="75" t="s">
        <v>313</v>
      </c>
      <c r="N1188" s="75" t="s">
        <v>869</v>
      </c>
      <c r="O1188" s="75" t="s">
        <v>437</v>
      </c>
      <c r="P1188" s="76" t="s">
        <v>306</v>
      </c>
      <c r="Q1188" s="216"/>
      <c r="R1188" s="77" t="str">
        <f t="shared" ref="R1188" si="2580">IF(COUNTA(Y1188:DP1191)=0,"01.01.1900",INDEX(Y1188:DP1188,MATCH(R1189,Y1189:DP1189,0)))</f>
        <v>01.01.1900</v>
      </c>
      <c r="S1188" s="78" t="str">
        <f t="shared" ref="S1188" si="2581">IF(COUNTA(Y1188:DP1191)=0,"01.01.1900",MAX(Y1188:DP1188))</f>
        <v>01.01.1900</v>
      </c>
      <c r="T1188" s="79"/>
      <c r="U1188" s="80" t="str">
        <f t="array" ref="U1188">IF(COUNTA(Y1188:DP1191)=0,"01.01.1900",IF(ISERROR(HLOOKUP(U1191,Y1191:DP1191,1,FALSE)),"01.01.1900",INDEX(Y1188:DP1188,MATCH(U1189&amp;U1191,Y1189:DP1189&amp;Y1191:DP1191,0))))</f>
        <v>01.01.1900</v>
      </c>
      <c r="V1188" s="81" t="str">
        <f t="shared" ref="V1188" si="2582">IF(COUNTA(Y1188:DP1191)=0,"01.01.1900",_xlfn.MAXIFS(Y1188:DP1188,Y1191:DP1191,V1191))</f>
        <v>01.01.1900</v>
      </c>
      <c r="W1188" s="82"/>
      <c r="X1188" s="106"/>
    </row>
    <row r="1189" spans="2:24" thickBot="1">
      <c r="B1189" s="83"/>
      <c r="C1189" s="84"/>
      <c r="D1189" s="83"/>
      <c r="E1189" s="83"/>
      <c r="F1189" s="83"/>
      <c r="G1189" s="83"/>
      <c r="H1189" s="83"/>
      <c r="I1189" s="83"/>
      <c r="J1189" s="83"/>
      <c r="K1189" s="83"/>
      <c r="L1189" s="83"/>
      <c r="M1189" s="83"/>
      <c r="N1189" s="83"/>
      <c r="O1189" s="83"/>
      <c r="P1189" s="84"/>
      <c r="Q1189" s="217"/>
      <c r="R1189" s="85">
        <f t="shared" ref="R1189" si="2583">IF(COUNTA(Y1188:DP1191)=0,0,MIN(Y1189:DP1189))</f>
        <v>0</v>
      </c>
      <c r="S1189" s="86">
        <f t="shared" ref="S1189" si="2584">IF(COUNTA(Y1188:DP1191)=0,0,HLOOKUP(S1188,Y1188:DP1191,2,FALSE))</f>
        <v>0</v>
      </c>
      <c r="T1189" s="87">
        <f t="shared" ref="T1189" si="2585">IF(COUNTA(Y1188:DP1191)=0,0,AVERAGE(Y1189:DP1189))</f>
        <v>0</v>
      </c>
      <c r="U1189" s="88">
        <f t="shared" ref="U1189" si="2586">IF(COUNTA(Y1188:DP1191)=0,0,_xlfn.MINIFS(Y1189:DP1189,Y1191:DP1191,U1191))</f>
        <v>0</v>
      </c>
      <c r="V1189" s="89">
        <f t="array" ref="V1189">IF(COUNTA(Y1188:DP1191)=0,0,IF(ISERROR(HLOOKUP(V1191,Y1191:DP1191,1,FALSE)),0,INDEX(Y1189:DP1189,MATCH(V1188&amp;V1191,Y1188:DP1188&amp;Y1191:DP1191,0))))</f>
        <v>0</v>
      </c>
      <c r="W1189" s="90">
        <f t="array" ref="W1189">IF(COUNTA(Y1188:DP1191)=0,0,IF(ISERROR(HLOOKUP(W1191,Y1191:DP1191,1,FALSE)),0,AVERAGEIF(Y1191:DP1191,$W1191,Y1189:DP1189)))</f>
        <v>0</v>
      </c>
      <c r="X1189" s="107"/>
    </row>
    <row r="1190" spans="2:24" thickBot="1">
      <c r="B1190" s="83"/>
      <c r="C1190" s="84"/>
      <c r="D1190" s="83"/>
      <c r="E1190" s="83"/>
      <c r="F1190" s="83"/>
      <c r="G1190" s="83"/>
      <c r="H1190" s="83"/>
      <c r="I1190" s="83"/>
      <c r="J1190" s="83"/>
      <c r="K1190" s="83"/>
      <c r="L1190" s="83"/>
      <c r="M1190" s="83"/>
      <c r="N1190" s="83"/>
      <c r="O1190" s="83"/>
      <c r="P1190" s="84"/>
      <c r="Q1190" s="217"/>
      <c r="R1190" s="91">
        <f t="shared" ref="R1190" si="2587">IF(COUNTA(Y1188:DP1191)=0,0,HLOOKUP(R1189,Y1189:DP1191,2,FALSE))</f>
        <v>0</v>
      </c>
      <c r="S1190" s="92">
        <f t="shared" ref="S1190" si="2588">IF(COUNTA(Y1188:DP1191)=0,0,HLOOKUP(S1188,Y1188:DP1191,3,FALSE))</f>
        <v>0</v>
      </c>
      <c r="T1190" s="93"/>
      <c r="U1190" s="94">
        <f t="array" ref="U1190">IF(COUNTA(Y1188:DP1191)=0,0,IF(ISERROR(HLOOKUP(U1191,Y1191:DP1191,1,FALSE)),0,INDEX(Y1190:DP1190,MATCH(U1189&amp;U1191,Y1189:DP1189&amp;Y1191:DP1191,0))))</f>
        <v>0</v>
      </c>
      <c r="V1190" s="94">
        <f t="array" ref="V1190">IF(COUNTA(Y1188:DP1191)=0,0,IF(ISERROR(HLOOKUP(V1191,Y1191:DP1191,1,FALSE)),0,INDEX(Y1190:DP1190,MATCH(V1189&amp;V1191,Y1189:DP1189&amp;Y1191:DP1191,0))))</f>
        <v>0</v>
      </c>
      <c r="W1190" s="95"/>
      <c r="X1190" s="108"/>
    </row>
    <row r="1191" spans="2:24" ht="13.9" thickBot="1">
      <c r="B1191" s="96"/>
      <c r="C1191" s="97"/>
      <c r="D1191" s="96"/>
      <c r="E1191" s="96"/>
      <c r="F1191" s="96"/>
      <c r="G1191" s="96"/>
      <c r="H1191" s="96"/>
      <c r="I1191" s="96"/>
      <c r="J1191" s="96"/>
      <c r="K1191" s="96"/>
      <c r="L1191" s="96"/>
      <c r="M1191" s="96"/>
      <c r="N1191" s="96"/>
      <c r="O1191" s="96"/>
      <c r="P1191" s="97"/>
      <c r="Q1191" s="218"/>
      <c r="R1191" s="98" t="str">
        <f t="shared" ref="R1191" si="2589">IF(COUNTA(Y1188:DP1191)=0,"none",HLOOKUP(R1189,Y1189:DP1191,3,FALSE))</f>
        <v>none</v>
      </c>
      <c r="S1191" s="99" t="str">
        <f t="shared" ref="S1191" si="2590">IF(COUNTA(Y1188:DP1191)=0,"none",HLOOKUP(S1188,Y1188:DP1191,4,FALSE))</f>
        <v>none</v>
      </c>
      <c r="T1191" s="100"/>
      <c r="U1191" s="100" t="str">
        <f t="array" ref="U1191">IF(COUNTA(Y1188:DP1191)=0,"none",IF($U$2="WAHR",$W$3,Abfrage!$F$4))</f>
        <v>none</v>
      </c>
      <c r="V1191" s="100" t="str">
        <f t="array" ref="V1191">IF(COUNTA(Y1188:DP1191)=0,"none",IF($U$2="WAHR",$W$3,Abfrage!$F$4))</f>
        <v>none</v>
      </c>
      <c r="W1191" s="100" t="str">
        <f t="array" ref="W1191">IF(COUNTA(Y1188:DP1191)=0,"none",IF($U$2="WAHR",$W$3,Abfrage!$F$4))</f>
        <v>none</v>
      </c>
      <c r="X1191" s="109"/>
    </row>
    <row r="1192" spans="2:24" thickBot="1">
      <c r="B1192" s="75" t="s">
        <v>870</v>
      </c>
      <c r="C1192" s="76">
        <v>1000095333</v>
      </c>
      <c r="D1192" s="75" t="s">
        <v>95</v>
      </c>
      <c r="E1192" s="75" t="s">
        <v>96</v>
      </c>
      <c r="F1192" s="75" t="s">
        <v>97</v>
      </c>
      <c r="G1192" s="75" t="s">
        <v>97</v>
      </c>
      <c r="H1192" s="75" t="e">
        <v>#N/A</v>
      </c>
      <c r="I1192" s="75" t="s">
        <v>51</v>
      </c>
      <c r="J1192" s="75" t="s">
        <v>871</v>
      </c>
      <c r="K1192" s="75" t="s">
        <v>306</v>
      </c>
      <c r="L1192" s="75" t="s">
        <v>306</v>
      </c>
      <c r="M1192" s="75" t="s">
        <v>313</v>
      </c>
      <c r="N1192" s="75" t="s">
        <v>869</v>
      </c>
      <c r="O1192" s="75" t="s">
        <v>437</v>
      </c>
      <c r="P1192" s="76" t="s">
        <v>306</v>
      </c>
      <c r="Q1192" s="216"/>
      <c r="R1192" s="77" t="str">
        <f t="shared" ref="R1192" si="2591">IF(COUNTA(Y1192:DP1195)=0,"01.01.1900",INDEX(Y1192:DP1192,MATCH(R1193,Y1193:DP1193,0)))</f>
        <v>01.01.1900</v>
      </c>
      <c r="S1192" s="78" t="str">
        <f t="shared" ref="S1192" si="2592">IF(COUNTA(Y1192:DP1195)=0,"01.01.1900",MAX(Y1192:DP1192))</f>
        <v>01.01.1900</v>
      </c>
      <c r="T1192" s="79"/>
      <c r="U1192" s="80" t="str">
        <f t="array" ref="U1192">IF(COUNTA(Y1192:DP1195)=0,"01.01.1900",IF(ISERROR(HLOOKUP(U1195,Y1195:DP1195,1,FALSE)),"01.01.1900",INDEX(Y1192:DP1192,MATCH(U1193&amp;U1195,Y1193:DP1193&amp;Y1195:DP1195,0))))</f>
        <v>01.01.1900</v>
      </c>
      <c r="V1192" s="81" t="str">
        <f t="shared" ref="V1192" si="2593">IF(COUNTA(Y1192:DP1195)=0,"01.01.1900",_xlfn.MAXIFS(Y1192:DP1192,Y1195:DP1195,V1195))</f>
        <v>01.01.1900</v>
      </c>
      <c r="W1192" s="82"/>
      <c r="X1192" s="106"/>
    </row>
    <row r="1193" spans="2:24" thickBot="1">
      <c r="B1193" s="83"/>
      <c r="C1193" s="84"/>
      <c r="D1193" s="83"/>
      <c r="E1193" s="83"/>
      <c r="F1193" s="83"/>
      <c r="G1193" s="83"/>
      <c r="H1193" s="83"/>
      <c r="I1193" s="83"/>
      <c r="J1193" s="83"/>
      <c r="K1193" s="83"/>
      <c r="L1193" s="83"/>
      <c r="M1193" s="83"/>
      <c r="N1193" s="83"/>
      <c r="O1193" s="83"/>
      <c r="P1193" s="84"/>
      <c r="Q1193" s="217"/>
      <c r="R1193" s="85">
        <f t="shared" ref="R1193" si="2594">IF(COUNTA(Y1192:DP1195)=0,0,MIN(Y1193:DP1193))</f>
        <v>0</v>
      </c>
      <c r="S1193" s="86">
        <f t="shared" ref="S1193" si="2595">IF(COUNTA(Y1192:DP1195)=0,0,HLOOKUP(S1192,Y1192:DP1195,2,FALSE))</f>
        <v>0</v>
      </c>
      <c r="T1193" s="87">
        <f t="shared" ref="T1193" si="2596">IF(COUNTA(Y1192:DP1195)=0,0,AVERAGE(Y1193:DP1193))</f>
        <v>0</v>
      </c>
      <c r="U1193" s="88">
        <f t="shared" ref="U1193" si="2597">IF(COUNTA(Y1192:DP1195)=0,0,_xlfn.MINIFS(Y1193:DP1193,Y1195:DP1195,U1195))</f>
        <v>0</v>
      </c>
      <c r="V1193" s="89">
        <f t="array" ref="V1193">IF(COUNTA(Y1192:DP1195)=0,0,IF(ISERROR(HLOOKUP(V1195,Y1195:DP1195,1,FALSE)),0,INDEX(Y1193:DP1193,MATCH(V1192&amp;V1195,Y1192:DP1192&amp;Y1195:DP1195,0))))</f>
        <v>0</v>
      </c>
      <c r="W1193" s="90">
        <f t="array" ref="W1193">IF(COUNTA(Y1192:DP1195)=0,0,IF(ISERROR(HLOOKUP(W1195,Y1195:DP1195,1,FALSE)),0,AVERAGEIF(Y1195:DP1195,$W1195,Y1193:DP1193)))</f>
        <v>0</v>
      </c>
      <c r="X1193" s="107"/>
    </row>
    <row r="1194" spans="2:24" thickBot="1">
      <c r="B1194" s="83"/>
      <c r="C1194" s="84"/>
      <c r="D1194" s="83"/>
      <c r="E1194" s="83"/>
      <c r="F1194" s="83"/>
      <c r="G1194" s="83"/>
      <c r="H1194" s="83"/>
      <c r="I1194" s="83"/>
      <c r="J1194" s="83"/>
      <c r="K1194" s="83"/>
      <c r="L1194" s="83"/>
      <c r="M1194" s="83"/>
      <c r="N1194" s="83"/>
      <c r="O1194" s="83"/>
      <c r="P1194" s="84"/>
      <c r="Q1194" s="217"/>
      <c r="R1194" s="91">
        <f t="shared" ref="R1194" si="2598">IF(COUNTA(Y1192:DP1195)=0,0,HLOOKUP(R1193,Y1193:DP1195,2,FALSE))</f>
        <v>0</v>
      </c>
      <c r="S1194" s="92">
        <f t="shared" ref="S1194" si="2599">IF(COUNTA(Y1192:DP1195)=0,0,HLOOKUP(S1192,Y1192:DP1195,3,FALSE))</f>
        <v>0</v>
      </c>
      <c r="T1194" s="93"/>
      <c r="U1194" s="94">
        <f t="array" ref="U1194">IF(COUNTA(Y1192:DP1195)=0,0,IF(ISERROR(HLOOKUP(U1195,Y1195:DP1195,1,FALSE)),0,INDEX(Y1194:DP1194,MATCH(U1193&amp;U1195,Y1193:DP1193&amp;Y1195:DP1195,0))))</f>
        <v>0</v>
      </c>
      <c r="V1194" s="94">
        <f t="array" ref="V1194">IF(COUNTA(Y1192:DP1195)=0,0,IF(ISERROR(HLOOKUP(V1195,Y1195:DP1195,1,FALSE)),0,INDEX(Y1194:DP1194,MATCH(V1193&amp;V1195,Y1193:DP1193&amp;Y1195:DP1195,0))))</f>
        <v>0</v>
      </c>
      <c r="W1194" s="95"/>
      <c r="X1194" s="108"/>
    </row>
    <row r="1195" spans="2:24" ht="13.9" thickBot="1">
      <c r="B1195" s="96"/>
      <c r="C1195" s="97"/>
      <c r="D1195" s="96"/>
      <c r="E1195" s="96"/>
      <c r="F1195" s="96"/>
      <c r="G1195" s="96"/>
      <c r="H1195" s="96"/>
      <c r="I1195" s="96"/>
      <c r="J1195" s="96"/>
      <c r="K1195" s="96"/>
      <c r="L1195" s="96"/>
      <c r="M1195" s="96"/>
      <c r="N1195" s="96"/>
      <c r="O1195" s="96"/>
      <c r="P1195" s="97"/>
      <c r="Q1195" s="218"/>
      <c r="R1195" s="98" t="str">
        <f t="shared" ref="R1195" si="2600">IF(COUNTA(Y1192:DP1195)=0,"none",HLOOKUP(R1193,Y1193:DP1195,3,FALSE))</f>
        <v>none</v>
      </c>
      <c r="S1195" s="99" t="str">
        <f t="shared" ref="S1195" si="2601">IF(COUNTA(Y1192:DP1195)=0,"none",HLOOKUP(S1192,Y1192:DP1195,4,FALSE))</f>
        <v>none</v>
      </c>
      <c r="T1195" s="100"/>
      <c r="U1195" s="100" t="str">
        <f t="array" ref="U1195">IF(COUNTA(Y1192:DP1195)=0,"none",IF($U$2="WAHR",$W$3,Abfrage!$F$4))</f>
        <v>none</v>
      </c>
      <c r="V1195" s="100" t="str">
        <f t="array" ref="V1195">IF(COUNTA(Y1192:DP1195)=0,"none",IF($U$2="WAHR",$W$3,Abfrage!$F$4))</f>
        <v>none</v>
      </c>
      <c r="W1195" s="100" t="str">
        <f t="array" ref="W1195">IF(COUNTA(Y1192:DP1195)=0,"none",IF($U$2="WAHR",$W$3,Abfrage!$F$4))</f>
        <v>none</v>
      </c>
      <c r="X1195" s="109"/>
    </row>
    <row r="1196" spans="2:24" thickBot="1">
      <c r="B1196" s="75" t="s">
        <v>872</v>
      </c>
      <c r="C1196" s="76">
        <v>1000095335</v>
      </c>
      <c r="D1196" s="75" t="s">
        <v>95</v>
      </c>
      <c r="E1196" s="75" t="s">
        <v>175</v>
      </c>
      <c r="F1196" s="75" t="s">
        <v>97</v>
      </c>
      <c r="G1196" s="75" t="s">
        <v>97</v>
      </c>
      <c r="H1196" s="75" t="e">
        <v>#N/A</v>
      </c>
      <c r="I1196" s="75" t="s">
        <v>51</v>
      </c>
      <c r="J1196" s="75" t="s">
        <v>873</v>
      </c>
      <c r="K1196" s="75" t="s">
        <v>306</v>
      </c>
      <c r="L1196" s="75" t="s">
        <v>306</v>
      </c>
      <c r="M1196" s="75" t="s">
        <v>307</v>
      </c>
      <c r="N1196" s="75" t="s">
        <v>321</v>
      </c>
      <c r="O1196" s="75" t="s">
        <v>437</v>
      </c>
      <c r="P1196" s="76" t="s">
        <v>306</v>
      </c>
      <c r="Q1196" s="216"/>
      <c r="R1196" s="77" t="str">
        <f t="shared" ref="R1196" si="2602">IF(COUNTA(Y1196:DP1199)=0,"01.01.1900",INDEX(Y1196:DP1196,MATCH(R1197,Y1197:DP1197,0)))</f>
        <v>01.01.1900</v>
      </c>
      <c r="S1196" s="78" t="str">
        <f t="shared" ref="S1196" si="2603">IF(COUNTA(Y1196:DP1199)=0,"01.01.1900",MAX(Y1196:DP1196))</f>
        <v>01.01.1900</v>
      </c>
      <c r="T1196" s="79"/>
      <c r="U1196" s="80" t="str">
        <f t="array" ref="U1196">IF(COUNTA(Y1196:DP1199)=0,"01.01.1900",IF(ISERROR(HLOOKUP(U1199,Y1199:DP1199,1,FALSE)),"01.01.1900",INDEX(Y1196:DP1196,MATCH(U1197&amp;U1199,Y1197:DP1197&amp;Y1199:DP1199,0))))</f>
        <v>01.01.1900</v>
      </c>
      <c r="V1196" s="81" t="str">
        <f t="shared" ref="V1196" si="2604">IF(COUNTA(Y1196:DP1199)=0,"01.01.1900",_xlfn.MAXIFS(Y1196:DP1196,Y1199:DP1199,V1199))</f>
        <v>01.01.1900</v>
      </c>
      <c r="W1196" s="82"/>
      <c r="X1196" s="106"/>
    </row>
    <row r="1197" spans="2:24" thickBot="1">
      <c r="B1197" s="83"/>
      <c r="C1197" s="84"/>
      <c r="D1197" s="83"/>
      <c r="E1197" s="83"/>
      <c r="F1197" s="83"/>
      <c r="G1197" s="83"/>
      <c r="H1197" s="83"/>
      <c r="I1197" s="83"/>
      <c r="J1197" s="83"/>
      <c r="K1197" s="83"/>
      <c r="L1197" s="83"/>
      <c r="M1197" s="83"/>
      <c r="N1197" s="83"/>
      <c r="O1197" s="83"/>
      <c r="P1197" s="84"/>
      <c r="Q1197" s="217"/>
      <c r="R1197" s="85">
        <f t="shared" ref="R1197" si="2605">IF(COUNTA(Y1196:DP1199)=0,0,MIN(Y1197:DP1197))</f>
        <v>0</v>
      </c>
      <c r="S1197" s="86">
        <f t="shared" ref="S1197" si="2606">IF(COUNTA(Y1196:DP1199)=0,0,HLOOKUP(S1196,Y1196:DP1199,2,FALSE))</f>
        <v>0</v>
      </c>
      <c r="T1197" s="87">
        <f t="shared" ref="T1197" si="2607">IF(COUNTA(Y1196:DP1199)=0,0,AVERAGE(Y1197:DP1197))</f>
        <v>0</v>
      </c>
      <c r="U1197" s="88">
        <f t="shared" ref="U1197" si="2608">IF(COUNTA(Y1196:DP1199)=0,0,_xlfn.MINIFS(Y1197:DP1197,Y1199:DP1199,U1199))</f>
        <v>0</v>
      </c>
      <c r="V1197" s="89">
        <f t="array" ref="V1197">IF(COUNTA(Y1196:DP1199)=0,0,IF(ISERROR(HLOOKUP(V1199,Y1199:DP1199,1,FALSE)),0,INDEX(Y1197:DP1197,MATCH(V1196&amp;V1199,Y1196:DP1196&amp;Y1199:DP1199,0))))</f>
        <v>0</v>
      </c>
      <c r="W1197" s="90">
        <f t="array" ref="W1197">IF(COUNTA(Y1196:DP1199)=0,0,IF(ISERROR(HLOOKUP(W1199,Y1199:DP1199,1,FALSE)),0,AVERAGEIF(Y1199:DP1199,$W1199,Y1197:DP1197)))</f>
        <v>0</v>
      </c>
      <c r="X1197" s="107"/>
    </row>
    <row r="1198" spans="2:24" thickBot="1">
      <c r="B1198" s="83"/>
      <c r="C1198" s="84"/>
      <c r="D1198" s="83"/>
      <c r="E1198" s="83"/>
      <c r="F1198" s="83"/>
      <c r="G1198" s="83"/>
      <c r="H1198" s="83"/>
      <c r="I1198" s="83"/>
      <c r="J1198" s="83"/>
      <c r="K1198" s="83"/>
      <c r="L1198" s="83"/>
      <c r="M1198" s="83"/>
      <c r="N1198" s="83"/>
      <c r="O1198" s="83"/>
      <c r="P1198" s="84"/>
      <c r="Q1198" s="217"/>
      <c r="R1198" s="91">
        <f t="shared" ref="R1198" si="2609">IF(COUNTA(Y1196:DP1199)=0,0,HLOOKUP(R1197,Y1197:DP1199,2,FALSE))</f>
        <v>0</v>
      </c>
      <c r="S1198" s="92">
        <f t="shared" ref="S1198" si="2610">IF(COUNTA(Y1196:DP1199)=0,0,HLOOKUP(S1196,Y1196:DP1199,3,FALSE))</f>
        <v>0</v>
      </c>
      <c r="T1198" s="93"/>
      <c r="U1198" s="94">
        <f t="array" ref="U1198">IF(COUNTA(Y1196:DP1199)=0,0,IF(ISERROR(HLOOKUP(U1199,Y1199:DP1199,1,FALSE)),0,INDEX(Y1198:DP1198,MATCH(U1197&amp;U1199,Y1197:DP1197&amp;Y1199:DP1199,0))))</f>
        <v>0</v>
      </c>
      <c r="V1198" s="94">
        <f t="array" ref="V1198">IF(COUNTA(Y1196:DP1199)=0,0,IF(ISERROR(HLOOKUP(V1199,Y1199:DP1199,1,FALSE)),0,INDEX(Y1198:DP1198,MATCH(V1197&amp;V1199,Y1197:DP1197&amp;Y1199:DP1199,0))))</f>
        <v>0</v>
      </c>
      <c r="W1198" s="95"/>
      <c r="X1198" s="108"/>
    </row>
    <row r="1199" spans="2:24" ht="13.9" thickBot="1">
      <c r="B1199" s="96"/>
      <c r="C1199" s="97"/>
      <c r="D1199" s="96"/>
      <c r="E1199" s="96"/>
      <c r="F1199" s="96"/>
      <c r="G1199" s="96"/>
      <c r="H1199" s="96"/>
      <c r="I1199" s="96"/>
      <c r="J1199" s="96"/>
      <c r="K1199" s="96"/>
      <c r="L1199" s="96"/>
      <c r="M1199" s="96"/>
      <c r="N1199" s="96"/>
      <c r="O1199" s="96"/>
      <c r="P1199" s="97"/>
      <c r="Q1199" s="218"/>
      <c r="R1199" s="98" t="str">
        <f t="shared" ref="R1199" si="2611">IF(COUNTA(Y1196:DP1199)=0,"none",HLOOKUP(R1197,Y1197:DP1199,3,FALSE))</f>
        <v>none</v>
      </c>
      <c r="S1199" s="99" t="str">
        <f t="shared" ref="S1199" si="2612">IF(COUNTA(Y1196:DP1199)=0,"none",HLOOKUP(S1196,Y1196:DP1199,4,FALSE))</f>
        <v>none</v>
      </c>
      <c r="T1199" s="100"/>
      <c r="U1199" s="100" t="str">
        <f t="array" ref="U1199">IF(COUNTA(Y1196:DP1199)=0,"none",IF($U$2="WAHR",$W$3,Abfrage!$F$4))</f>
        <v>none</v>
      </c>
      <c r="V1199" s="100" t="str">
        <f t="array" ref="V1199">IF(COUNTA(Y1196:DP1199)=0,"none",IF($U$2="WAHR",$W$3,Abfrage!$F$4))</f>
        <v>none</v>
      </c>
      <c r="W1199" s="100" t="str">
        <f t="array" ref="W1199">IF(COUNTA(Y1196:DP1199)=0,"none",IF($U$2="WAHR",$W$3,Abfrage!$F$4))</f>
        <v>none</v>
      </c>
      <c r="X1199" s="109"/>
    </row>
    <row r="1200" spans="2:24" thickBot="1">
      <c r="B1200" s="75" t="s">
        <v>874</v>
      </c>
      <c r="C1200" s="76">
        <v>1000095373</v>
      </c>
      <c r="D1200" s="75" t="s">
        <v>95</v>
      </c>
      <c r="E1200" s="75" t="s">
        <v>148</v>
      </c>
      <c r="F1200" s="75" t="s">
        <v>96</v>
      </c>
      <c r="G1200" s="75" t="s">
        <v>96</v>
      </c>
      <c r="H1200" s="75" t="e">
        <v>#N/A</v>
      </c>
      <c r="I1200" s="75" t="s">
        <v>875</v>
      </c>
      <c r="J1200" s="75" t="s">
        <v>876</v>
      </c>
      <c r="K1200" s="75" t="s">
        <v>325</v>
      </c>
      <c r="L1200" s="75" t="s">
        <v>326</v>
      </c>
      <c r="M1200" s="75" t="s">
        <v>313</v>
      </c>
      <c r="N1200" s="75" t="s">
        <v>327</v>
      </c>
      <c r="O1200" s="75" t="s">
        <v>306</v>
      </c>
      <c r="P1200" s="76" t="s">
        <v>877</v>
      </c>
      <c r="Q1200" s="216"/>
      <c r="R1200" s="77" t="str">
        <f t="shared" ref="R1200" si="2613">IF(COUNTA(Y1200:DP1203)=0,"01.01.1900",INDEX(Y1200:DP1200,MATCH(R1201,Y1201:DP1201,0)))</f>
        <v>01.01.1900</v>
      </c>
      <c r="S1200" s="78" t="str">
        <f t="shared" ref="S1200" si="2614">IF(COUNTA(Y1200:DP1203)=0,"01.01.1900",MAX(Y1200:DP1200))</f>
        <v>01.01.1900</v>
      </c>
      <c r="T1200" s="79"/>
      <c r="U1200" s="80" t="str">
        <f t="array" ref="U1200">IF(COUNTA(Y1200:DP1203)=0,"01.01.1900",IF(ISERROR(HLOOKUP(U1203,Y1203:DP1203,1,FALSE)),"01.01.1900",INDEX(Y1200:DP1200,MATCH(U1201&amp;U1203,Y1201:DP1201&amp;Y1203:DP1203,0))))</f>
        <v>01.01.1900</v>
      </c>
      <c r="V1200" s="81" t="str">
        <f t="shared" ref="V1200" si="2615">IF(COUNTA(Y1200:DP1203)=0,"01.01.1900",_xlfn.MAXIFS(Y1200:DP1200,Y1203:DP1203,V1203))</f>
        <v>01.01.1900</v>
      </c>
      <c r="W1200" s="82"/>
      <c r="X1200" s="106"/>
    </row>
    <row r="1201" spans="2:26" thickBot="1">
      <c r="B1201" s="83"/>
      <c r="C1201" s="84"/>
      <c r="D1201" s="83"/>
      <c r="E1201" s="83"/>
      <c r="F1201" s="83"/>
      <c r="G1201" s="83"/>
      <c r="H1201" s="83"/>
      <c r="I1201" s="83"/>
      <c r="J1201" s="83"/>
      <c r="K1201" s="83"/>
      <c r="L1201" s="83"/>
      <c r="M1201" s="83"/>
      <c r="N1201" s="83"/>
      <c r="O1201" s="83"/>
      <c r="P1201" s="84"/>
      <c r="Q1201" s="217"/>
      <c r="R1201" s="85">
        <f t="shared" ref="R1201" si="2616">IF(COUNTA(Y1200:DP1203)=0,0,MIN(Y1201:DP1201))</f>
        <v>0</v>
      </c>
      <c r="S1201" s="86">
        <f t="shared" ref="S1201" si="2617">IF(COUNTA(Y1200:DP1203)=0,0,HLOOKUP(S1200,Y1200:DP1203,2,FALSE))</f>
        <v>0</v>
      </c>
      <c r="T1201" s="87">
        <f t="shared" ref="T1201" si="2618">IF(COUNTA(Y1200:DP1203)=0,0,AVERAGE(Y1201:DP1201))</f>
        <v>0</v>
      </c>
      <c r="U1201" s="88">
        <f t="shared" ref="U1201" si="2619">IF(COUNTA(Y1200:DP1203)=0,0,_xlfn.MINIFS(Y1201:DP1201,Y1203:DP1203,U1203))</f>
        <v>0</v>
      </c>
      <c r="V1201" s="89">
        <f t="array" ref="V1201">IF(COUNTA(Y1200:DP1203)=0,0,IF(ISERROR(HLOOKUP(V1203,Y1203:DP1203,1,FALSE)),0,INDEX(Y1201:DP1201,MATCH(V1200&amp;V1203,Y1200:DP1200&amp;Y1203:DP1203,0))))</f>
        <v>0</v>
      </c>
      <c r="W1201" s="90">
        <f t="array" ref="W1201">IF(COUNTA(Y1200:DP1203)=0,0,IF(ISERROR(HLOOKUP(W1203,Y1203:DP1203,1,FALSE)),0,AVERAGEIF(Y1203:DP1203,$W1203,Y1201:DP1201)))</f>
        <v>0</v>
      </c>
      <c r="X1201" s="107"/>
    </row>
    <row r="1202" spans="2:26" thickBot="1">
      <c r="B1202" s="83"/>
      <c r="C1202" s="84"/>
      <c r="D1202" s="83"/>
      <c r="E1202" s="83"/>
      <c r="F1202" s="83"/>
      <c r="G1202" s="83"/>
      <c r="H1202" s="83"/>
      <c r="I1202" s="83"/>
      <c r="J1202" s="83"/>
      <c r="K1202" s="83"/>
      <c r="L1202" s="83"/>
      <c r="M1202" s="83"/>
      <c r="N1202" s="83"/>
      <c r="O1202" s="83"/>
      <c r="P1202" s="84"/>
      <c r="Q1202" s="217"/>
      <c r="R1202" s="91">
        <f t="shared" ref="R1202" si="2620">IF(COUNTA(Y1200:DP1203)=0,0,HLOOKUP(R1201,Y1201:DP1203,2,FALSE))</f>
        <v>0</v>
      </c>
      <c r="S1202" s="92">
        <f t="shared" ref="S1202" si="2621">IF(COUNTA(Y1200:DP1203)=0,0,HLOOKUP(S1200,Y1200:DP1203,3,FALSE))</f>
        <v>0</v>
      </c>
      <c r="T1202" s="93"/>
      <c r="U1202" s="94">
        <f t="array" ref="U1202">IF(COUNTA(Y1200:DP1203)=0,0,IF(ISERROR(HLOOKUP(U1203,Y1203:DP1203,1,FALSE)),0,INDEX(Y1202:DP1202,MATCH(U1201&amp;U1203,Y1201:DP1201&amp;Y1203:DP1203,0))))</f>
        <v>0</v>
      </c>
      <c r="V1202" s="94">
        <f t="array" ref="V1202">IF(COUNTA(Y1200:DP1203)=0,0,IF(ISERROR(HLOOKUP(V1203,Y1203:DP1203,1,FALSE)),0,INDEX(Y1202:DP1202,MATCH(V1201&amp;V1203,Y1201:DP1201&amp;Y1203:DP1203,0))))</f>
        <v>0</v>
      </c>
      <c r="W1202" s="95"/>
      <c r="X1202" s="108"/>
    </row>
    <row r="1203" spans="2:26" ht="13.9" thickBot="1">
      <c r="B1203" s="96"/>
      <c r="C1203" s="97"/>
      <c r="D1203" s="96"/>
      <c r="E1203" s="96"/>
      <c r="F1203" s="96"/>
      <c r="G1203" s="96"/>
      <c r="H1203" s="96"/>
      <c r="I1203" s="96"/>
      <c r="J1203" s="96"/>
      <c r="K1203" s="96"/>
      <c r="L1203" s="96"/>
      <c r="M1203" s="96"/>
      <c r="N1203" s="96"/>
      <c r="O1203" s="96"/>
      <c r="P1203" s="97"/>
      <c r="Q1203" s="218"/>
      <c r="R1203" s="98" t="str">
        <f t="shared" ref="R1203" si="2622">IF(COUNTA(Y1200:DP1203)=0,"none",HLOOKUP(R1201,Y1201:DP1203,3,FALSE))</f>
        <v>none</v>
      </c>
      <c r="S1203" s="99" t="str">
        <f t="shared" ref="S1203" si="2623">IF(COUNTA(Y1200:DP1203)=0,"none",HLOOKUP(S1200,Y1200:DP1203,4,FALSE))</f>
        <v>none</v>
      </c>
      <c r="T1203" s="100"/>
      <c r="U1203" s="100" t="str">
        <f t="array" ref="U1203">IF(COUNTA(Y1200:DP1203)=0,"none",IF($U$2="WAHR",$W$3,Abfrage!$F$4))</f>
        <v>none</v>
      </c>
      <c r="V1203" s="100" t="str">
        <f t="array" ref="V1203">IF(COUNTA(Y1200:DP1203)=0,"none",IF($U$2="WAHR",$W$3,Abfrage!$F$4))</f>
        <v>none</v>
      </c>
      <c r="W1203" s="100" t="str">
        <f t="array" ref="W1203">IF(COUNTA(Y1200:DP1203)=0,"none",IF($U$2="WAHR",$W$3,Abfrage!$F$4))</f>
        <v>none</v>
      </c>
      <c r="X1203" s="109"/>
    </row>
    <row r="1204" spans="2:26" thickBot="1">
      <c r="B1204" s="75" t="s">
        <v>878</v>
      </c>
      <c r="C1204" s="76">
        <v>1000096652</v>
      </c>
      <c r="D1204" s="75" t="s">
        <v>169</v>
      </c>
      <c r="E1204" s="75" t="s">
        <v>125</v>
      </c>
      <c r="F1204" s="75" t="s">
        <v>371</v>
      </c>
      <c r="G1204" s="75" t="s">
        <v>371</v>
      </c>
      <c r="H1204" s="75" t="e">
        <v>#N/A</v>
      </c>
      <c r="I1204" s="75" t="s">
        <v>319</v>
      </c>
      <c r="J1204" s="75" t="s">
        <v>879</v>
      </c>
      <c r="K1204" s="75" t="s">
        <v>306</v>
      </c>
      <c r="L1204" s="75" t="s">
        <v>306</v>
      </c>
      <c r="M1204" s="75" t="s">
        <v>306</v>
      </c>
      <c r="N1204" s="75" t="s">
        <v>306</v>
      </c>
      <c r="O1204" s="75" t="s">
        <v>309</v>
      </c>
      <c r="P1204" s="76" t="s">
        <v>306</v>
      </c>
      <c r="Q1204" s="216"/>
      <c r="R1204" s="77" t="str">
        <f t="shared" ref="R1204" si="2624">IF(COUNTA(Y1204:DP1207)=0,"01.01.1900",INDEX(Y1204:DP1204,MATCH(R1205,Y1205:DP1205,0)))</f>
        <v>01.01.1900</v>
      </c>
      <c r="S1204" s="78" t="str">
        <f t="shared" ref="S1204" si="2625">IF(COUNTA(Y1204:DP1207)=0,"01.01.1900",MAX(Y1204:DP1204))</f>
        <v>01.01.1900</v>
      </c>
      <c r="T1204" s="79"/>
      <c r="U1204" s="80" t="str">
        <f t="array" ref="U1204">IF(COUNTA(Y1204:DP1207)=0,"01.01.1900",IF(ISERROR(HLOOKUP(U1207,Y1207:DP1207,1,FALSE)),"01.01.1900",INDEX(Y1204:DP1204,MATCH(U1205&amp;U1207,Y1205:DP1205&amp;Y1207:DP1207,0))))</f>
        <v>01.01.1900</v>
      </c>
      <c r="V1204" s="81" t="str">
        <f t="shared" ref="V1204" si="2626">IF(COUNTA(Y1204:DP1207)=0,"01.01.1900",_xlfn.MAXIFS(Y1204:DP1204,Y1207:DP1207,V1207))</f>
        <v>01.01.1900</v>
      </c>
      <c r="W1204" s="82"/>
      <c r="X1204" s="106"/>
    </row>
    <row r="1205" spans="2:26" thickBot="1">
      <c r="B1205" s="83"/>
      <c r="C1205" s="84"/>
      <c r="D1205" s="83"/>
      <c r="E1205" s="83"/>
      <c r="F1205" s="83"/>
      <c r="G1205" s="83"/>
      <c r="H1205" s="83"/>
      <c r="I1205" s="83"/>
      <c r="J1205" s="83"/>
      <c r="K1205" s="83"/>
      <c r="L1205" s="83"/>
      <c r="M1205" s="83"/>
      <c r="N1205" s="83"/>
      <c r="O1205" s="83"/>
      <c r="P1205" s="84"/>
      <c r="Q1205" s="217"/>
      <c r="R1205" s="85">
        <f t="shared" ref="R1205" si="2627">IF(COUNTA(Y1204:DP1207)=0,0,MIN(Y1205:DP1205))</f>
        <v>0</v>
      </c>
      <c r="S1205" s="86">
        <f t="shared" ref="S1205" si="2628">IF(COUNTA(Y1204:DP1207)=0,0,HLOOKUP(S1204,Y1204:DP1207,2,FALSE))</f>
        <v>0</v>
      </c>
      <c r="T1205" s="87">
        <f t="shared" ref="T1205" si="2629">IF(COUNTA(Y1204:DP1207)=0,0,AVERAGE(Y1205:DP1205))</f>
        <v>0</v>
      </c>
      <c r="U1205" s="88">
        <f t="shared" ref="U1205" si="2630">IF(COUNTA(Y1204:DP1207)=0,0,_xlfn.MINIFS(Y1205:DP1205,Y1207:DP1207,U1207))</f>
        <v>0</v>
      </c>
      <c r="V1205" s="89">
        <f t="array" ref="V1205">IF(COUNTA(Y1204:DP1207)=0,0,IF(ISERROR(HLOOKUP(V1207,Y1207:DP1207,1,FALSE)),0,INDEX(Y1205:DP1205,MATCH(V1204&amp;V1207,Y1204:DP1204&amp;Y1207:DP1207,0))))</f>
        <v>0</v>
      </c>
      <c r="W1205" s="90">
        <f t="array" ref="W1205">IF(COUNTA(Y1204:DP1207)=0,0,IF(ISERROR(HLOOKUP(W1207,Y1207:DP1207,1,FALSE)),0,AVERAGEIF(Y1207:DP1207,$W1207,Y1205:DP1205)))</f>
        <v>0</v>
      </c>
      <c r="X1205" s="107"/>
    </row>
    <row r="1206" spans="2:26" thickBot="1">
      <c r="B1206" s="83"/>
      <c r="C1206" s="84"/>
      <c r="D1206" s="83"/>
      <c r="E1206" s="83"/>
      <c r="F1206" s="83"/>
      <c r="G1206" s="83"/>
      <c r="H1206" s="83"/>
      <c r="I1206" s="83"/>
      <c r="J1206" s="83"/>
      <c r="K1206" s="83"/>
      <c r="L1206" s="83"/>
      <c r="M1206" s="83"/>
      <c r="N1206" s="83"/>
      <c r="O1206" s="83"/>
      <c r="P1206" s="84"/>
      <c r="Q1206" s="217"/>
      <c r="R1206" s="91">
        <f t="shared" ref="R1206" si="2631">IF(COUNTA(Y1204:DP1207)=0,0,HLOOKUP(R1205,Y1205:DP1207,2,FALSE))</f>
        <v>0</v>
      </c>
      <c r="S1206" s="92">
        <f t="shared" ref="S1206" si="2632">IF(COUNTA(Y1204:DP1207)=0,0,HLOOKUP(S1204,Y1204:DP1207,3,FALSE))</f>
        <v>0</v>
      </c>
      <c r="T1206" s="93"/>
      <c r="U1206" s="94">
        <f t="array" ref="U1206">IF(COUNTA(Y1204:DP1207)=0,0,IF(ISERROR(HLOOKUP(U1207,Y1207:DP1207,1,FALSE)),0,INDEX(Y1206:DP1206,MATCH(U1205&amp;U1207,Y1205:DP1205&amp;Y1207:DP1207,0))))</f>
        <v>0</v>
      </c>
      <c r="V1206" s="94">
        <f t="array" ref="V1206">IF(COUNTA(Y1204:DP1207)=0,0,IF(ISERROR(HLOOKUP(V1207,Y1207:DP1207,1,FALSE)),0,INDEX(Y1206:DP1206,MATCH(V1205&amp;V1207,Y1205:DP1205&amp;Y1207:DP1207,0))))</f>
        <v>0</v>
      </c>
      <c r="W1206" s="95"/>
      <c r="X1206" s="108"/>
    </row>
    <row r="1207" spans="2:26" ht="13.9" thickBot="1">
      <c r="B1207" s="96"/>
      <c r="C1207" s="97"/>
      <c r="D1207" s="96"/>
      <c r="E1207" s="96"/>
      <c r="F1207" s="96"/>
      <c r="G1207" s="96"/>
      <c r="H1207" s="96"/>
      <c r="I1207" s="96"/>
      <c r="J1207" s="96"/>
      <c r="K1207" s="96"/>
      <c r="L1207" s="96"/>
      <c r="M1207" s="96"/>
      <c r="N1207" s="96"/>
      <c r="O1207" s="96"/>
      <c r="P1207" s="97"/>
      <c r="Q1207" s="218"/>
      <c r="R1207" s="98" t="str">
        <f t="shared" ref="R1207" si="2633">IF(COUNTA(Y1204:DP1207)=0,"none",HLOOKUP(R1205,Y1205:DP1207,3,FALSE))</f>
        <v>none</v>
      </c>
      <c r="S1207" s="99" t="str">
        <f t="shared" ref="S1207" si="2634">IF(COUNTA(Y1204:DP1207)=0,"none",HLOOKUP(S1204,Y1204:DP1207,4,FALSE))</f>
        <v>none</v>
      </c>
      <c r="T1207" s="100"/>
      <c r="U1207" s="100" t="str">
        <f t="array" ref="U1207">IF(COUNTA(Y1204:DP1207)=0,"none",IF($U$2="WAHR",$W$3,Abfrage!$F$4))</f>
        <v>none</v>
      </c>
      <c r="V1207" s="100" t="str">
        <f t="array" ref="V1207">IF(COUNTA(Y1204:DP1207)=0,"none",IF($U$2="WAHR",$W$3,Abfrage!$F$4))</f>
        <v>none</v>
      </c>
      <c r="W1207" s="100" t="str">
        <f t="array" ref="W1207">IF(COUNTA(Y1204:DP1207)=0,"none",IF($U$2="WAHR",$W$3,Abfrage!$F$4))</f>
        <v>none</v>
      </c>
      <c r="X1207" s="109"/>
    </row>
    <row r="1208" spans="2:26" thickBot="1">
      <c r="B1208" s="75" t="s">
        <v>880</v>
      </c>
      <c r="C1208" s="76">
        <v>1000098668</v>
      </c>
      <c r="D1208" s="75" t="s">
        <v>89</v>
      </c>
      <c r="E1208" s="75" t="s">
        <v>406</v>
      </c>
      <c r="F1208" s="75" t="s">
        <v>881</v>
      </c>
      <c r="G1208" s="75" t="s">
        <v>881</v>
      </c>
      <c r="H1208" s="75" t="s">
        <v>446</v>
      </c>
      <c r="I1208" s="75" t="s">
        <v>79</v>
      </c>
      <c r="J1208" s="75" t="s">
        <v>882</v>
      </c>
      <c r="K1208" s="75" t="s">
        <v>306</v>
      </c>
      <c r="L1208" s="75" t="s">
        <v>306</v>
      </c>
      <c r="M1208" s="75" t="s">
        <v>307</v>
      </c>
      <c r="N1208" s="75" t="s">
        <v>352</v>
      </c>
      <c r="O1208" s="75" t="s">
        <v>547</v>
      </c>
      <c r="P1208" s="76" t="s">
        <v>528</v>
      </c>
      <c r="Q1208" s="216"/>
      <c r="R1208" s="77">
        <f t="shared" ref="R1208" si="2635">IF(COUNTA(Y1208:DP1211)=0,"01.01.1900",INDEX(Y1208:DP1208,MATCH(R1209,Y1209:DP1209,0)))</f>
        <v>45848</v>
      </c>
      <c r="S1208" s="78">
        <f t="shared" ref="S1208" si="2636">IF(COUNTA(Y1208:DP1211)=0,"01.01.1900",MAX(Y1208:DP1208))</f>
        <v>45848</v>
      </c>
      <c r="T1208" s="79"/>
      <c r="U1208" s="80" t="str">
        <f t="array" ref="U1208">IF(COUNTA(Y1208:DP1211)=0,"01.01.1900",IF(ISERROR(HLOOKUP(U1211,Y1211:DP1211,1,FALSE)),"01.01.1900",INDEX(Y1208:DP1208,MATCH(U1209&amp;U1211,Y1209:DP1209&amp;Y1211:DP1211,0))))</f>
        <v>01.01.1900</v>
      </c>
      <c r="V1208" s="81">
        <f t="shared" ref="V1208" si="2637">IF(COUNTA(Y1208:DP1211)=0,"01.01.1900",_xlfn.MAXIFS(Y1208:DP1208,Y1211:DP1211,V1211))</f>
        <v>0</v>
      </c>
      <c r="W1208" s="82"/>
      <c r="X1208" s="106"/>
      <c r="Y1208" s="141">
        <v>45848</v>
      </c>
    </row>
    <row r="1209" spans="2:26" thickBot="1">
      <c r="B1209" s="83"/>
      <c r="C1209" s="84"/>
      <c r="D1209" s="83"/>
      <c r="E1209" s="83"/>
      <c r="F1209" s="83"/>
      <c r="G1209" s="83"/>
      <c r="H1209" s="83"/>
      <c r="I1209" s="83"/>
      <c r="J1209" s="83"/>
      <c r="K1209" s="83"/>
      <c r="L1209" s="83"/>
      <c r="M1209" s="83"/>
      <c r="N1209" s="83"/>
      <c r="O1209" s="83"/>
      <c r="P1209" s="84"/>
      <c r="Q1209" s="217"/>
      <c r="R1209" s="85">
        <f t="shared" ref="R1209" si="2638">IF(COUNTA(Y1208:DP1211)=0,0,MIN(Y1209:DP1209))</f>
        <v>0.5625</v>
      </c>
      <c r="S1209" s="86">
        <f t="shared" ref="S1209" si="2639">IF(COUNTA(Y1208:DP1211)=0,0,HLOOKUP(S1208,Y1208:DP1211,2,FALSE))</f>
        <v>0.5625</v>
      </c>
      <c r="T1209" s="87">
        <f t="shared" ref="T1209" si="2640">IF(COUNTA(Y1208:DP1211)=0,0,AVERAGE(Y1209:DP1209))</f>
        <v>0.5625</v>
      </c>
      <c r="U1209" s="88">
        <f t="shared" ref="U1209" si="2641">IF(COUNTA(Y1208:DP1211)=0,0,_xlfn.MINIFS(Y1209:DP1209,Y1211:DP1211,U1211))</f>
        <v>0</v>
      </c>
      <c r="V1209" s="89">
        <f t="array" ref="V1209">IF(COUNTA(Y1208:DP1211)=0,0,IF(ISERROR(HLOOKUP(V1211,Y1211:DP1211,1,FALSE)),0,INDEX(Y1209:DP1209,MATCH(V1208&amp;V1211,Y1208:DP1208&amp;Y1211:DP1211,0))))</f>
        <v>0</v>
      </c>
      <c r="W1209" s="90">
        <f t="array" ref="W1209">IF(COUNTA(Y1208:DP1211)=0,0,IF(ISERROR(HLOOKUP(W1211,Y1211:DP1211,1,FALSE)),0,AVERAGEIF(Y1211:DP1211,$W1211,Y1209:DP1209)))</f>
        <v>0</v>
      </c>
      <c r="X1209" s="107"/>
      <c r="Y1209" s="142">
        <v>0.5625</v>
      </c>
    </row>
    <row r="1210" spans="2:26" thickBot="1">
      <c r="B1210" s="83"/>
      <c r="C1210" s="84"/>
      <c r="D1210" s="83"/>
      <c r="E1210" s="83"/>
      <c r="F1210" s="83"/>
      <c r="G1210" s="83"/>
      <c r="H1210" s="83"/>
      <c r="I1210" s="83"/>
      <c r="J1210" s="83"/>
      <c r="K1210" s="83"/>
      <c r="L1210" s="83"/>
      <c r="M1210" s="83"/>
      <c r="N1210" s="83"/>
      <c r="O1210" s="83"/>
      <c r="P1210" s="84"/>
      <c r="Q1210" s="217"/>
      <c r="R1210" s="91">
        <f t="shared" ref="R1210" si="2642">IF(COUNTA(Y1208:DP1211)=0,0,HLOOKUP(R1209,Y1209:DP1211,2,FALSE))</f>
        <v>100</v>
      </c>
      <c r="S1210" s="92">
        <f t="shared" ref="S1210" si="2643">IF(COUNTA(Y1208:DP1211)=0,0,HLOOKUP(S1208,Y1208:DP1211,3,FALSE))</f>
        <v>100</v>
      </c>
      <c r="T1210" s="93"/>
      <c r="U1210" s="94">
        <f t="array" ref="U1210">IF(COUNTA(Y1208:DP1211)=0,0,IF(ISERROR(HLOOKUP(U1211,Y1211:DP1211,1,FALSE)),0,INDEX(Y1210:DP1210,MATCH(U1209&amp;U1211,Y1209:DP1209&amp;Y1211:DP1211,0))))</f>
        <v>0</v>
      </c>
      <c r="V1210" s="94">
        <f t="array" ref="V1210">IF(COUNTA(Y1208:DP1211)=0,0,IF(ISERROR(HLOOKUP(V1211,Y1211:DP1211,1,FALSE)),0,INDEX(Y1210:DP1210,MATCH(V1209&amp;V1211,Y1209:DP1209&amp;Y1211:DP1211,0))))</f>
        <v>0</v>
      </c>
      <c r="W1210" s="95"/>
      <c r="X1210" s="108"/>
      <c r="Y1210" s="143">
        <v>100</v>
      </c>
    </row>
    <row r="1211" spans="2:26" ht="13.9" thickBot="1">
      <c r="B1211" s="96"/>
      <c r="C1211" s="97"/>
      <c r="D1211" s="96"/>
      <c r="E1211" s="96"/>
      <c r="F1211" s="96"/>
      <c r="G1211" s="96"/>
      <c r="H1211" s="96"/>
      <c r="I1211" s="96"/>
      <c r="J1211" s="96"/>
      <c r="K1211" s="96"/>
      <c r="L1211" s="96"/>
      <c r="M1211" s="96"/>
      <c r="N1211" s="96"/>
      <c r="O1211" s="96"/>
      <c r="P1211" s="97"/>
      <c r="Q1211" s="218"/>
      <c r="R1211" s="98" t="str">
        <f t="shared" ref="R1211" si="2644">IF(COUNTA(Y1208:DP1211)=0,"none",HLOOKUP(R1209,Y1209:DP1211,3,FALSE))</f>
        <v>SAP</v>
      </c>
      <c r="S1211" s="99" t="str">
        <f t="shared" ref="S1211" si="2645">IF(COUNTA(Y1208:DP1211)=0,"none",HLOOKUP(S1208,Y1208:DP1211,4,FALSE))</f>
        <v>SAP</v>
      </c>
      <c r="T1211" s="100"/>
      <c r="U1211" s="100">
        <f t="array" ref="U1211">IF(COUNTA(Y1208:DP1211)=0,"none",IF($U$2="WAHR",$W$3,Abfrage!$F$4))</f>
        <v>0</v>
      </c>
      <c r="V1211" s="100">
        <f t="array" ref="V1211">IF(COUNTA(Y1208:DP1211)=0,"none",IF($U$2="WAHR",$W$3,Abfrage!$F$4))</f>
        <v>0</v>
      </c>
      <c r="W1211" s="100">
        <f t="array" ref="W1211">IF(COUNTA(Y1208:DP1211)=0,"none",IF($U$2="WAHR",$W$3,Abfrage!$F$4))</f>
        <v>0</v>
      </c>
      <c r="X1211" s="109"/>
      <c r="Y1211" s="144" t="s">
        <v>47</v>
      </c>
    </row>
    <row r="1212" spans="2:26" thickBot="1">
      <c r="B1212" s="75" t="s">
        <v>883</v>
      </c>
      <c r="C1212" s="76">
        <v>1000098960</v>
      </c>
      <c r="D1212" s="75" t="s">
        <v>95</v>
      </c>
      <c r="E1212" s="75" t="s">
        <v>96</v>
      </c>
      <c r="F1212" s="75" t="s">
        <v>426</v>
      </c>
      <c r="G1212" s="75" t="s">
        <v>426</v>
      </c>
      <c r="H1212" s="75" t="s">
        <v>44</v>
      </c>
      <c r="I1212" s="75" t="s">
        <v>51</v>
      </c>
      <c r="J1212" s="75" t="s">
        <v>884</v>
      </c>
      <c r="K1212" s="75" t="s">
        <v>306</v>
      </c>
      <c r="L1212" s="75" t="s">
        <v>306</v>
      </c>
      <c r="M1212" s="75" t="s">
        <v>313</v>
      </c>
      <c r="N1212" s="75" t="s">
        <v>418</v>
      </c>
      <c r="O1212" s="75" t="s">
        <v>375</v>
      </c>
      <c r="P1212" s="76" t="s">
        <v>306</v>
      </c>
      <c r="Q1212" s="216"/>
      <c r="R1212" s="77">
        <f t="shared" ref="R1212" si="2646">IF(COUNTA(Y1212:DP1215)=0,"01.01.1900",INDEX(Y1212:DP1212,MATCH(R1213,Y1213:DP1213,0)))</f>
        <v>45671</v>
      </c>
      <c r="S1212" s="78">
        <f t="shared" ref="S1212" si="2647">IF(COUNTA(Y1212:DP1215)=0,"01.01.1900",MAX(Y1212:DP1212))</f>
        <v>45671</v>
      </c>
      <c r="T1212" s="79"/>
      <c r="U1212" s="80" t="str">
        <f t="array" ref="U1212">IF(COUNTA(Y1212:DP1215)=0,"01.01.1900",IF(ISERROR(HLOOKUP(U1215,Y1215:DP1215,1,FALSE)),"01.01.1900",INDEX(Y1212:DP1212,MATCH(U1213&amp;U1215,Y1213:DP1213&amp;Y1215:DP1215,0))))</f>
        <v>01.01.1900</v>
      </c>
      <c r="V1212" s="81">
        <f t="shared" ref="V1212" si="2648">IF(COUNTA(Y1212:DP1215)=0,"01.01.1900",_xlfn.MAXIFS(Y1212:DP1212,Y1215:DP1215,V1215))</f>
        <v>0</v>
      </c>
      <c r="W1212" s="82"/>
      <c r="X1212" s="106"/>
      <c r="Y1212" s="141">
        <v>44448</v>
      </c>
      <c r="Z1212" s="141">
        <v>45671</v>
      </c>
    </row>
    <row r="1213" spans="2:26" thickBot="1">
      <c r="B1213" s="83"/>
      <c r="C1213" s="84"/>
      <c r="D1213" s="83"/>
      <c r="E1213" s="83"/>
      <c r="F1213" s="83"/>
      <c r="G1213" s="83"/>
      <c r="H1213" s="83"/>
      <c r="I1213" s="83"/>
      <c r="J1213" s="83"/>
      <c r="K1213" s="83"/>
      <c r="L1213" s="83"/>
      <c r="M1213" s="83"/>
      <c r="N1213" s="83"/>
      <c r="O1213" s="83"/>
      <c r="P1213" s="84"/>
      <c r="Q1213" s="217"/>
      <c r="R1213" s="85">
        <f t="shared" ref="R1213" si="2649">IF(COUNTA(Y1212:DP1215)=0,0,MIN(Y1213:DP1213))</f>
        <v>0.30453000000000002</v>
      </c>
      <c r="S1213" s="86">
        <f t="shared" ref="S1213" si="2650">IF(COUNTA(Y1212:DP1215)=0,0,HLOOKUP(S1212,Y1212:DP1215,2,FALSE))</f>
        <v>0.30453000000000002</v>
      </c>
      <c r="T1213" s="87">
        <f t="shared" ref="T1213" si="2651">IF(COUNTA(Y1212:DP1215)=0,0,AVERAGE(Y1213:DP1213))</f>
        <v>0.31226500000000001</v>
      </c>
      <c r="U1213" s="88">
        <f t="shared" ref="U1213" si="2652">IF(COUNTA(Y1212:DP1215)=0,0,_xlfn.MINIFS(Y1213:DP1213,Y1215:DP1215,U1215))</f>
        <v>0</v>
      </c>
      <c r="V1213" s="89">
        <f t="array" ref="V1213">IF(COUNTA(Y1212:DP1215)=0,0,IF(ISERROR(HLOOKUP(V1215,Y1215:DP1215,1,FALSE)),0,INDEX(Y1213:DP1213,MATCH(V1212&amp;V1215,Y1212:DP1212&amp;Y1215:DP1215,0))))</f>
        <v>0</v>
      </c>
      <c r="W1213" s="90">
        <f t="array" ref="W1213">IF(COUNTA(Y1212:DP1215)=0,0,IF(ISERROR(HLOOKUP(W1215,Y1215:DP1215,1,FALSE)),0,AVERAGEIF(Y1215:DP1215,$W1215,Y1213:DP1213)))</f>
        <v>0</v>
      </c>
      <c r="X1213" s="107"/>
      <c r="Y1213" s="142">
        <v>0.32</v>
      </c>
      <c r="Z1213" s="142">
        <v>0.30453000000000002</v>
      </c>
    </row>
    <row r="1214" spans="2:26" thickBot="1">
      <c r="B1214" s="83"/>
      <c r="C1214" s="84"/>
      <c r="D1214" s="83"/>
      <c r="E1214" s="83"/>
      <c r="F1214" s="83"/>
      <c r="G1214" s="83"/>
      <c r="H1214" s="83"/>
      <c r="I1214" s="83"/>
      <c r="J1214" s="83"/>
      <c r="K1214" s="83"/>
      <c r="L1214" s="83"/>
      <c r="M1214" s="83"/>
      <c r="N1214" s="83"/>
      <c r="O1214" s="83"/>
      <c r="P1214" s="84"/>
      <c r="Q1214" s="217"/>
      <c r="R1214" s="91">
        <f t="shared" ref="R1214" si="2653">IF(COUNTA(Y1212:DP1215)=0,0,HLOOKUP(R1213,Y1213:DP1215,2,FALSE))</f>
        <v>0</v>
      </c>
      <c r="S1214" s="92">
        <f t="shared" ref="S1214" si="2654">IF(COUNTA(Y1212:DP1215)=0,0,HLOOKUP(S1212,Y1212:DP1215,3,FALSE))</f>
        <v>0</v>
      </c>
      <c r="T1214" s="93"/>
      <c r="U1214" s="94">
        <f t="array" ref="U1214">IF(COUNTA(Y1212:DP1215)=0,0,IF(ISERROR(HLOOKUP(U1215,Y1215:DP1215,1,FALSE)),0,INDEX(Y1214:DP1214,MATCH(U1213&amp;U1215,Y1213:DP1213&amp;Y1215:DP1215,0))))</f>
        <v>0</v>
      </c>
      <c r="V1214" s="94">
        <f t="array" ref="V1214">IF(COUNTA(Y1212:DP1215)=0,0,IF(ISERROR(HLOOKUP(V1215,Y1215:DP1215,1,FALSE)),0,INDEX(Y1214:DP1214,MATCH(V1213&amp;V1215,Y1213:DP1213&amp;Y1215:DP1215,0))))</f>
        <v>0</v>
      </c>
      <c r="W1214" s="95"/>
      <c r="X1214" s="108"/>
      <c r="Y1214" s="143">
        <v>1</v>
      </c>
      <c r="Z1214" s="143">
        <v>0</v>
      </c>
    </row>
    <row r="1215" spans="2:26" ht="13.9" thickBot="1">
      <c r="B1215" s="96"/>
      <c r="C1215" s="97"/>
      <c r="D1215" s="96"/>
      <c r="E1215" s="96"/>
      <c r="F1215" s="96"/>
      <c r="G1215" s="96"/>
      <c r="H1215" s="96"/>
      <c r="I1215" s="96"/>
      <c r="J1215" s="96"/>
      <c r="K1215" s="96"/>
      <c r="L1215" s="96"/>
      <c r="M1215" s="96"/>
      <c r="N1215" s="96"/>
      <c r="O1215" s="96"/>
      <c r="P1215" s="97"/>
      <c r="Q1215" s="218"/>
      <c r="R1215" s="98" t="str">
        <f t="shared" ref="R1215" si="2655">IF(COUNTA(Y1212:DP1215)=0,"none",HLOOKUP(R1213,Y1213:DP1215,3,FALSE))</f>
        <v>ECI</v>
      </c>
      <c r="S1215" s="99" t="str">
        <f t="shared" ref="S1215" si="2656">IF(COUNTA(Y1212:DP1215)=0,"none",HLOOKUP(S1212,Y1212:DP1215,4,FALSE))</f>
        <v>ECI</v>
      </c>
      <c r="T1215" s="100"/>
      <c r="U1215" s="100">
        <f t="array" ref="U1215">IF(COUNTA(Y1212:DP1215)=0,"none",IF($U$2="WAHR",$W$3,Abfrage!$F$4))</f>
        <v>0</v>
      </c>
      <c r="V1215" s="100">
        <f t="array" ref="V1215">IF(COUNTA(Y1212:DP1215)=0,"none",IF($U$2="WAHR",$W$3,Abfrage!$F$4))</f>
        <v>0</v>
      </c>
      <c r="W1215" s="100">
        <f t="array" ref="W1215">IF(COUNTA(Y1212:DP1215)=0,"none",IF($U$2="WAHR",$W$3,Abfrage!$F$4))</f>
        <v>0</v>
      </c>
      <c r="X1215" s="109"/>
      <c r="Y1215" s="144" t="s">
        <v>47</v>
      </c>
      <c r="Z1215" s="144" t="s">
        <v>101</v>
      </c>
    </row>
    <row r="1216" spans="2:26" thickBot="1">
      <c r="B1216" s="75" t="s">
        <v>885</v>
      </c>
      <c r="C1216" s="76">
        <v>1000098961</v>
      </c>
      <c r="D1216" s="75" t="s">
        <v>95</v>
      </c>
      <c r="E1216" s="75" t="s">
        <v>96</v>
      </c>
      <c r="F1216" s="75" t="s">
        <v>426</v>
      </c>
      <c r="G1216" s="75" t="s">
        <v>426</v>
      </c>
      <c r="H1216" s="75" t="e">
        <v>#N/A</v>
      </c>
      <c r="I1216" s="75" t="s">
        <v>51</v>
      </c>
      <c r="J1216" s="75" t="s">
        <v>886</v>
      </c>
      <c r="K1216" s="75" t="s">
        <v>306</v>
      </c>
      <c r="L1216" s="75" t="s">
        <v>306</v>
      </c>
      <c r="M1216" s="75" t="s">
        <v>313</v>
      </c>
      <c r="N1216" s="75" t="s">
        <v>314</v>
      </c>
      <c r="O1216" s="75" t="s">
        <v>551</v>
      </c>
      <c r="P1216" s="76" t="s">
        <v>306</v>
      </c>
      <c r="Q1216" s="216"/>
      <c r="R1216" s="77" t="str">
        <f t="shared" ref="R1216" si="2657">IF(COUNTA(Y1216:DP1219)=0,"01.01.1900",INDEX(Y1216:DP1216,MATCH(R1217,Y1217:DP1217,0)))</f>
        <v>01.01.1900</v>
      </c>
      <c r="S1216" s="78" t="str">
        <f t="shared" ref="S1216" si="2658">IF(COUNTA(Y1216:DP1219)=0,"01.01.1900",MAX(Y1216:DP1216))</f>
        <v>01.01.1900</v>
      </c>
      <c r="T1216" s="79"/>
      <c r="U1216" s="80" t="str">
        <f t="array" ref="U1216">IF(COUNTA(Y1216:DP1219)=0,"01.01.1900",IF(ISERROR(HLOOKUP(U1219,Y1219:DP1219,1,FALSE)),"01.01.1900",INDEX(Y1216:DP1216,MATCH(U1217&amp;U1219,Y1217:DP1217&amp;Y1219:DP1219,0))))</f>
        <v>01.01.1900</v>
      </c>
      <c r="V1216" s="81" t="str">
        <f t="shared" ref="V1216" si="2659">IF(COUNTA(Y1216:DP1219)=0,"01.01.1900",_xlfn.MAXIFS(Y1216:DP1216,Y1219:DP1219,V1219))</f>
        <v>01.01.1900</v>
      </c>
      <c r="W1216" s="82"/>
      <c r="X1216" s="106"/>
    </row>
    <row r="1217" spans="2:26" thickBot="1">
      <c r="B1217" s="83"/>
      <c r="C1217" s="84"/>
      <c r="D1217" s="83"/>
      <c r="E1217" s="83"/>
      <c r="F1217" s="83"/>
      <c r="G1217" s="83"/>
      <c r="H1217" s="83"/>
      <c r="I1217" s="83"/>
      <c r="J1217" s="83"/>
      <c r="K1217" s="83"/>
      <c r="L1217" s="83"/>
      <c r="M1217" s="83"/>
      <c r="N1217" s="83"/>
      <c r="O1217" s="83"/>
      <c r="P1217" s="84"/>
      <c r="Q1217" s="217"/>
      <c r="R1217" s="85">
        <f t="shared" ref="R1217" si="2660">IF(COUNTA(Y1216:DP1219)=0,0,MIN(Y1217:DP1217))</f>
        <v>0</v>
      </c>
      <c r="S1217" s="86">
        <f t="shared" ref="S1217" si="2661">IF(COUNTA(Y1216:DP1219)=0,0,HLOOKUP(S1216,Y1216:DP1219,2,FALSE))</f>
        <v>0</v>
      </c>
      <c r="T1217" s="87">
        <f t="shared" ref="T1217" si="2662">IF(COUNTA(Y1216:DP1219)=0,0,AVERAGE(Y1217:DP1217))</f>
        <v>0</v>
      </c>
      <c r="U1217" s="88">
        <f t="shared" ref="U1217" si="2663">IF(COUNTA(Y1216:DP1219)=0,0,_xlfn.MINIFS(Y1217:DP1217,Y1219:DP1219,U1219))</f>
        <v>0</v>
      </c>
      <c r="V1217" s="89">
        <f t="array" ref="V1217">IF(COUNTA(Y1216:DP1219)=0,0,IF(ISERROR(HLOOKUP(V1219,Y1219:DP1219,1,FALSE)),0,INDEX(Y1217:DP1217,MATCH(V1216&amp;V1219,Y1216:DP1216&amp;Y1219:DP1219,0))))</f>
        <v>0</v>
      </c>
      <c r="W1217" s="90">
        <f t="array" ref="W1217">IF(COUNTA(Y1216:DP1219)=0,0,IF(ISERROR(HLOOKUP(W1219,Y1219:DP1219,1,FALSE)),0,AVERAGEIF(Y1219:DP1219,$W1219,Y1217:DP1217)))</f>
        <v>0</v>
      </c>
      <c r="X1217" s="107"/>
    </row>
    <row r="1218" spans="2:26" thickBot="1">
      <c r="B1218" s="83"/>
      <c r="C1218" s="84"/>
      <c r="D1218" s="83"/>
      <c r="E1218" s="83"/>
      <c r="F1218" s="83"/>
      <c r="G1218" s="83"/>
      <c r="H1218" s="83"/>
      <c r="I1218" s="83"/>
      <c r="J1218" s="83"/>
      <c r="K1218" s="83"/>
      <c r="L1218" s="83"/>
      <c r="M1218" s="83"/>
      <c r="N1218" s="83"/>
      <c r="O1218" s="83"/>
      <c r="P1218" s="84"/>
      <c r="Q1218" s="217"/>
      <c r="R1218" s="91">
        <f t="shared" ref="R1218" si="2664">IF(COUNTA(Y1216:DP1219)=0,0,HLOOKUP(R1217,Y1217:DP1219,2,FALSE))</f>
        <v>0</v>
      </c>
      <c r="S1218" s="92">
        <f t="shared" ref="S1218" si="2665">IF(COUNTA(Y1216:DP1219)=0,0,HLOOKUP(S1216,Y1216:DP1219,3,FALSE))</f>
        <v>0</v>
      </c>
      <c r="T1218" s="93"/>
      <c r="U1218" s="94">
        <f t="array" ref="U1218">IF(COUNTA(Y1216:DP1219)=0,0,IF(ISERROR(HLOOKUP(U1219,Y1219:DP1219,1,FALSE)),0,INDEX(Y1218:DP1218,MATCH(U1217&amp;U1219,Y1217:DP1217&amp;Y1219:DP1219,0))))</f>
        <v>0</v>
      </c>
      <c r="V1218" s="94">
        <f t="array" ref="V1218">IF(COUNTA(Y1216:DP1219)=0,0,IF(ISERROR(HLOOKUP(V1219,Y1219:DP1219,1,FALSE)),0,INDEX(Y1218:DP1218,MATCH(V1217&amp;V1219,Y1217:DP1217&amp;Y1219:DP1219,0))))</f>
        <v>0</v>
      </c>
      <c r="W1218" s="95"/>
      <c r="X1218" s="108"/>
    </row>
    <row r="1219" spans="2:26" ht="13.9" thickBot="1">
      <c r="B1219" s="96"/>
      <c r="C1219" s="97"/>
      <c r="D1219" s="96"/>
      <c r="E1219" s="96"/>
      <c r="F1219" s="96"/>
      <c r="G1219" s="96"/>
      <c r="H1219" s="96"/>
      <c r="I1219" s="96"/>
      <c r="J1219" s="96"/>
      <c r="K1219" s="96"/>
      <c r="L1219" s="96"/>
      <c r="M1219" s="96"/>
      <c r="N1219" s="96"/>
      <c r="O1219" s="96"/>
      <c r="P1219" s="97"/>
      <c r="Q1219" s="218"/>
      <c r="R1219" s="98" t="str">
        <f t="shared" ref="R1219" si="2666">IF(COUNTA(Y1216:DP1219)=0,"none",HLOOKUP(R1217,Y1217:DP1219,3,FALSE))</f>
        <v>none</v>
      </c>
      <c r="S1219" s="99" t="str">
        <f t="shared" ref="S1219" si="2667">IF(COUNTA(Y1216:DP1219)=0,"none",HLOOKUP(S1216,Y1216:DP1219,4,FALSE))</f>
        <v>none</v>
      </c>
      <c r="T1219" s="100"/>
      <c r="U1219" s="100" t="str">
        <f t="array" ref="U1219">IF(COUNTA(Y1216:DP1219)=0,"none",IF($U$2="WAHR",$W$3,Abfrage!$F$4))</f>
        <v>none</v>
      </c>
      <c r="V1219" s="100" t="str">
        <f t="array" ref="V1219">IF(COUNTA(Y1216:DP1219)=0,"none",IF($U$2="WAHR",$W$3,Abfrage!$F$4))</f>
        <v>none</v>
      </c>
      <c r="W1219" s="100" t="str">
        <f t="array" ref="W1219">IF(COUNTA(Y1216:DP1219)=0,"none",IF($U$2="WAHR",$W$3,Abfrage!$F$4))</f>
        <v>none</v>
      </c>
      <c r="X1219" s="109"/>
    </row>
    <row r="1220" spans="2:26" thickBot="1">
      <c r="B1220" s="75" t="s">
        <v>887</v>
      </c>
      <c r="C1220" s="76">
        <v>1000098962</v>
      </c>
      <c r="D1220" s="75" t="s">
        <v>95</v>
      </c>
      <c r="E1220" s="75" t="s">
        <v>148</v>
      </c>
      <c r="F1220" s="75" t="s">
        <v>518</v>
      </c>
      <c r="G1220" s="75" t="s">
        <v>518</v>
      </c>
      <c r="H1220" s="75" t="e">
        <v>#N/A</v>
      </c>
      <c r="I1220" s="75" t="s">
        <v>51</v>
      </c>
      <c r="J1220" s="75" t="s">
        <v>888</v>
      </c>
      <c r="K1220" s="75" t="s">
        <v>325</v>
      </c>
      <c r="L1220" s="75" t="s">
        <v>325</v>
      </c>
      <c r="M1220" s="75" t="s">
        <v>307</v>
      </c>
      <c r="N1220" s="75" t="s">
        <v>327</v>
      </c>
      <c r="O1220" s="75" t="s">
        <v>309</v>
      </c>
      <c r="P1220" s="76" t="s">
        <v>520</v>
      </c>
      <c r="Q1220" s="216"/>
      <c r="R1220" s="77" t="str">
        <f t="shared" ref="R1220" si="2668">IF(COUNTA(Y1220:DP1223)=0,"01.01.1900",INDEX(Y1220:DP1220,MATCH(R1221,Y1221:DP1221,0)))</f>
        <v>01.01.1900</v>
      </c>
      <c r="S1220" s="78" t="str">
        <f t="shared" ref="S1220" si="2669">IF(COUNTA(Y1220:DP1223)=0,"01.01.1900",MAX(Y1220:DP1220))</f>
        <v>01.01.1900</v>
      </c>
      <c r="T1220" s="79"/>
      <c r="U1220" s="80" t="str">
        <f t="array" ref="U1220">IF(COUNTA(Y1220:DP1223)=0,"01.01.1900",IF(ISERROR(HLOOKUP(U1223,Y1223:DP1223,1,FALSE)),"01.01.1900",INDEX(Y1220:DP1220,MATCH(U1221&amp;U1223,Y1221:DP1221&amp;Y1223:DP1223,0))))</f>
        <v>01.01.1900</v>
      </c>
      <c r="V1220" s="81" t="str">
        <f t="shared" ref="V1220" si="2670">IF(COUNTA(Y1220:DP1223)=0,"01.01.1900",_xlfn.MAXIFS(Y1220:DP1220,Y1223:DP1223,V1223))</f>
        <v>01.01.1900</v>
      </c>
      <c r="W1220" s="82"/>
      <c r="X1220" s="106"/>
    </row>
    <row r="1221" spans="2:26" thickBot="1">
      <c r="B1221" s="83"/>
      <c r="C1221" s="84"/>
      <c r="D1221" s="83"/>
      <c r="E1221" s="83"/>
      <c r="F1221" s="83"/>
      <c r="G1221" s="83"/>
      <c r="H1221" s="83"/>
      <c r="I1221" s="83"/>
      <c r="J1221" s="83"/>
      <c r="K1221" s="83"/>
      <c r="L1221" s="83"/>
      <c r="M1221" s="83"/>
      <c r="N1221" s="83"/>
      <c r="O1221" s="83"/>
      <c r="P1221" s="84"/>
      <c r="Q1221" s="217"/>
      <c r="R1221" s="85">
        <f t="shared" ref="R1221" si="2671">IF(COUNTA(Y1220:DP1223)=0,0,MIN(Y1221:DP1221))</f>
        <v>0</v>
      </c>
      <c r="S1221" s="86">
        <f t="shared" ref="S1221" si="2672">IF(COUNTA(Y1220:DP1223)=0,0,HLOOKUP(S1220,Y1220:DP1223,2,FALSE))</f>
        <v>0</v>
      </c>
      <c r="T1221" s="87">
        <f t="shared" ref="T1221" si="2673">IF(COUNTA(Y1220:DP1223)=0,0,AVERAGE(Y1221:DP1221))</f>
        <v>0</v>
      </c>
      <c r="U1221" s="88">
        <f t="shared" ref="U1221" si="2674">IF(COUNTA(Y1220:DP1223)=0,0,_xlfn.MINIFS(Y1221:DP1221,Y1223:DP1223,U1223))</f>
        <v>0</v>
      </c>
      <c r="V1221" s="89">
        <f t="array" ref="V1221">IF(COUNTA(Y1220:DP1223)=0,0,IF(ISERROR(HLOOKUP(V1223,Y1223:DP1223,1,FALSE)),0,INDEX(Y1221:DP1221,MATCH(V1220&amp;V1223,Y1220:DP1220&amp;Y1223:DP1223,0))))</f>
        <v>0</v>
      </c>
      <c r="W1221" s="90">
        <f t="array" ref="W1221">IF(COUNTA(Y1220:DP1223)=0,0,IF(ISERROR(HLOOKUP(W1223,Y1223:DP1223,1,FALSE)),0,AVERAGEIF(Y1223:DP1223,$W1223,Y1221:DP1221)))</f>
        <v>0</v>
      </c>
      <c r="X1221" s="107"/>
    </row>
    <row r="1222" spans="2:26" thickBot="1">
      <c r="B1222" s="83"/>
      <c r="C1222" s="84"/>
      <c r="D1222" s="83"/>
      <c r="E1222" s="83"/>
      <c r="F1222" s="83"/>
      <c r="G1222" s="83"/>
      <c r="H1222" s="83"/>
      <c r="I1222" s="83"/>
      <c r="J1222" s="83"/>
      <c r="K1222" s="83"/>
      <c r="L1222" s="83"/>
      <c r="M1222" s="83"/>
      <c r="N1222" s="83"/>
      <c r="O1222" s="83"/>
      <c r="P1222" s="84"/>
      <c r="Q1222" s="217"/>
      <c r="R1222" s="91">
        <f t="shared" ref="R1222" si="2675">IF(COUNTA(Y1220:DP1223)=0,0,HLOOKUP(R1221,Y1221:DP1223,2,FALSE))</f>
        <v>0</v>
      </c>
      <c r="S1222" s="92">
        <f t="shared" ref="S1222" si="2676">IF(COUNTA(Y1220:DP1223)=0,0,HLOOKUP(S1220,Y1220:DP1223,3,FALSE))</f>
        <v>0</v>
      </c>
      <c r="T1222" s="93"/>
      <c r="U1222" s="94">
        <f t="array" ref="U1222">IF(COUNTA(Y1220:DP1223)=0,0,IF(ISERROR(HLOOKUP(U1223,Y1223:DP1223,1,FALSE)),0,INDEX(Y1222:DP1222,MATCH(U1221&amp;U1223,Y1221:DP1221&amp;Y1223:DP1223,0))))</f>
        <v>0</v>
      </c>
      <c r="V1222" s="94">
        <f t="array" ref="V1222">IF(COUNTA(Y1220:DP1223)=0,0,IF(ISERROR(HLOOKUP(V1223,Y1223:DP1223,1,FALSE)),0,INDEX(Y1222:DP1222,MATCH(V1221&amp;V1223,Y1221:DP1221&amp;Y1223:DP1223,0))))</f>
        <v>0</v>
      </c>
      <c r="W1222" s="95"/>
      <c r="X1222" s="108"/>
    </row>
    <row r="1223" spans="2:26" ht="13.9" thickBot="1">
      <c r="B1223" s="96"/>
      <c r="C1223" s="97"/>
      <c r="D1223" s="96"/>
      <c r="E1223" s="96"/>
      <c r="F1223" s="96"/>
      <c r="G1223" s="96"/>
      <c r="H1223" s="96"/>
      <c r="I1223" s="96"/>
      <c r="J1223" s="96"/>
      <c r="K1223" s="96"/>
      <c r="L1223" s="96"/>
      <c r="M1223" s="96"/>
      <c r="N1223" s="96"/>
      <c r="O1223" s="96"/>
      <c r="P1223" s="97"/>
      <c r="Q1223" s="218"/>
      <c r="R1223" s="98" t="str">
        <f t="shared" ref="R1223" si="2677">IF(COUNTA(Y1220:DP1223)=0,"none",HLOOKUP(R1221,Y1221:DP1223,3,FALSE))</f>
        <v>none</v>
      </c>
      <c r="S1223" s="99" t="str">
        <f t="shared" ref="S1223" si="2678">IF(COUNTA(Y1220:DP1223)=0,"none",HLOOKUP(S1220,Y1220:DP1223,4,FALSE))</f>
        <v>none</v>
      </c>
      <c r="T1223" s="100"/>
      <c r="U1223" s="100" t="str">
        <f t="array" ref="U1223">IF(COUNTA(Y1220:DP1223)=0,"none",IF($U$2="WAHR",$W$3,Abfrage!$F$4))</f>
        <v>none</v>
      </c>
      <c r="V1223" s="100" t="str">
        <f t="array" ref="V1223">IF(COUNTA(Y1220:DP1223)=0,"none",IF($U$2="WAHR",$W$3,Abfrage!$F$4))</f>
        <v>none</v>
      </c>
      <c r="W1223" s="100" t="str">
        <f t="array" ref="W1223">IF(COUNTA(Y1220:DP1223)=0,"none",IF($U$2="WAHR",$W$3,Abfrage!$F$4))</f>
        <v>none</v>
      </c>
      <c r="X1223" s="109"/>
    </row>
    <row r="1224" spans="2:26" thickBot="1">
      <c r="B1224" s="75" t="s">
        <v>889</v>
      </c>
      <c r="C1224" s="76">
        <v>1000098965</v>
      </c>
      <c r="D1224" s="75" t="s">
        <v>95</v>
      </c>
      <c r="E1224" s="75" t="s">
        <v>148</v>
      </c>
      <c r="F1224" s="75" t="s">
        <v>96</v>
      </c>
      <c r="G1224" s="75" t="s">
        <v>96</v>
      </c>
      <c r="H1224" s="75" t="e">
        <v>#N/A</v>
      </c>
      <c r="I1224" s="75" t="s">
        <v>79</v>
      </c>
      <c r="J1224" s="75" t="s">
        <v>890</v>
      </c>
      <c r="K1224" s="75" t="s">
        <v>325</v>
      </c>
      <c r="L1224" s="75" t="s">
        <v>326</v>
      </c>
      <c r="M1224" s="75" t="s">
        <v>313</v>
      </c>
      <c r="N1224" s="75" t="s">
        <v>327</v>
      </c>
      <c r="O1224" s="75" t="s">
        <v>306</v>
      </c>
      <c r="P1224" s="76" t="s">
        <v>306</v>
      </c>
      <c r="Q1224" s="216"/>
      <c r="R1224" s="77" t="str">
        <f t="shared" ref="R1224" si="2679">IF(COUNTA(Y1224:DP1227)=0,"01.01.1900",INDEX(Y1224:DP1224,MATCH(R1225,Y1225:DP1225,0)))</f>
        <v>01.01.1900</v>
      </c>
      <c r="S1224" s="78" t="str">
        <f t="shared" ref="S1224" si="2680">IF(COUNTA(Y1224:DP1227)=0,"01.01.1900",MAX(Y1224:DP1224))</f>
        <v>01.01.1900</v>
      </c>
      <c r="T1224" s="79"/>
      <c r="U1224" s="80" t="str">
        <f t="array" ref="U1224">IF(COUNTA(Y1224:DP1227)=0,"01.01.1900",IF(ISERROR(HLOOKUP(U1227,Y1227:DP1227,1,FALSE)),"01.01.1900",INDEX(Y1224:DP1224,MATCH(U1225&amp;U1227,Y1225:DP1225&amp;Y1227:DP1227,0))))</f>
        <v>01.01.1900</v>
      </c>
      <c r="V1224" s="81" t="str">
        <f t="shared" ref="V1224" si="2681">IF(COUNTA(Y1224:DP1227)=0,"01.01.1900",_xlfn.MAXIFS(Y1224:DP1224,Y1227:DP1227,V1227))</f>
        <v>01.01.1900</v>
      </c>
      <c r="W1224" s="82"/>
      <c r="X1224" s="106"/>
    </row>
    <row r="1225" spans="2:26" thickBot="1">
      <c r="B1225" s="83"/>
      <c r="C1225" s="84"/>
      <c r="D1225" s="83"/>
      <c r="E1225" s="83"/>
      <c r="F1225" s="83"/>
      <c r="G1225" s="83"/>
      <c r="H1225" s="83"/>
      <c r="I1225" s="83"/>
      <c r="J1225" s="83"/>
      <c r="K1225" s="83"/>
      <c r="L1225" s="83"/>
      <c r="M1225" s="83"/>
      <c r="N1225" s="83"/>
      <c r="O1225" s="83"/>
      <c r="P1225" s="84"/>
      <c r="Q1225" s="217"/>
      <c r="R1225" s="85">
        <f t="shared" ref="R1225" si="2682">IF(COUNTA(Y1224:DP1227)=0,0,MIN(Y1225:DP1225))</f>
        <v>0</v>
      </c>
      <c r="S1225" s="86">
        <f t="shared" ref="S1225" si="2683">IF(COUNTA(Y1224:DP1227)=0,0,HLOOKUP(S1224,Y1224:DP1227,2,FALSE))</f>
        <v>0</v>
      </c>
      <c r="T1225" s="87">
        <f t="shared" ref="T1225" si="2684">IF(COUNTA(Y1224:DP1227)=0,0,AVERAGE(Y1225:DP1225))</f>
        <v>0</v>
      </c>
      <c r="U1225" s="88">
        <f t="shared" ref="U1225" si="2685">IF(COUNTA(Y1224:DP1227)=0,0,_xlfn.MINIFS(Y1225:DP1225,Y1227:DP1227,U1227))</f>
        <v>0</v>
      </c>
      <c r="V1225" s="89">
        <f t="array" ref="V1225">IF(COUNTA(Y1224:DP1227)=0,0,IF(ISERROR(HLOOKUP(V1227,Y1227:DP1227,1,FALSE)),0,INDEX(Y1225:DP1225,MATCH(V1224&amp;V1227,Y1224:DP1224&amp;Y1227:DP1227,0))))</f>
        <v>0</v>
      </c>
      <c r="W1225" s="90">
        <f t="array" ref="W1225">IF(COUNTA(Y1224:DP1227)=0,0,IF(ISERROR(HLOOKUP(W1227,Y1227:DP1227,1,FALSE)),0,AVERAGEIF(Y1227:DP1227,$W1227,Y1225:DP1225)))</f>
        <v>0</v>
      </c>
      <c r="X1225" s="107"/>
    </row>
    <row r="1226" spans="2:26" thickBot="1">
      <c r="B1226" s="83"/>
      <c r="C1226" s="84"/>
      <c r="D1226" s="83"/>
      <c r="E1226" s="83"/>
      <c r="F1226" s="83"/>
      <c r="G1226" s="83"/>
      <c r="H1226" s="83"/>
      <c r="I1226" s="83"/>
      <c r="J1226" s="83"/>
      <c r="K1226" s="83"/>
      <c r="L1226" s="83"/>
      <c r="M1226" s="83"/>
      <c r="N1226" s="83"/>
      <c r="O1226" s="83"/>
      <c r="P1226" s="84"/>
      <c r="Q1226" s="217"/>
      <c r="R1226" s="91">
        <f t="shared" ref="R1226" si="2686">IF(COUNTA(Y1224:DP1227)=0,0,HLOOKUP(R1225,Y1225:DP1227,2,FALSE))</f>
        <v>0</v>
      </c>
      <c r="S1226" s="92">
        <f t="shared" ref="S1226" si="2687">IF(COUNTA(Y1224:DP1227)=0,0,HLOOKUP(S1224,Y1224:DP1227,3,FALSE))</f>
        <v>0</v>
      </c>
      <c r="T1226" s="93"/>
      <c r="U1226" s="94">
        <f t="array" ref="U1226">IF(COUNTA(Y1224:DP1227)=0,0,IF(ISERROR(HLOOKUP(U1227,Y1227:DP1227,1,FALSE)),0,INDEX(Y1226:DP1226,MATCH(U1225&amp;U1227,Y1225:DP1225&amp;Y1227:DP1227,0))))</f>
        <v>0</v>
      </c>
      <c r="V1226" s="94">
        <f t="array" ref="V1226">IF(COUNTA(Y1224:DP1227)=0,0,IF(ISERROR(HLOOKUP(V1227,Y1227:DP1227,1,FALSE)),0,INDEX(Y1226:DP1226,MATCH(V1225&amp;V1227,Y1225:DP1225&amp;Y1227:DP1227,0))))</f>
        <v>0</v>
      </c>
      <c r="W1226" s="95"/>
      <c r="X1226" s="108"/>
    </row>
    <row r="1227" spans="2:26" ht="13.9" thickBot="1">
      <c r="B1227" s="96"/>
      <c r="C1227" s="97"/>
      <c r="D1227" s="96"/>
      <c r="E1227" s="96"/>
      <c r="F1227" s="96"/>
      <c r="G1227" s="96"/>
      <c r="H1227" s="96"/>
      <c r="I1227" s="96"/>
      <c r="J1227" s="96"/>
      <c r="K1227" s="96"/>
      <c r="L1227" s="96"/>
      <c r="M1227" s="96"/>
      <c r="N1227" s="96"/>
      <c r="O1227" s="96"/>
      <c r="P1227" s="97"/>
      <c r="Q1227" s="218"/>
      <c r="R1227" s="98" t="str">
        <f t="shared" ref="R1227" si="2688">IF(COUNTA(Y1224:DP1227)=0,"none",HLOOKUP(R1225,Y1225:DP1227,3,FALSE))</f>
        <v>none</v>
      </c>
      <c r="S1227" s="99" t="str">
        <f t="shared" ref="S1227" si="2689">IF(COUNTA(Y1224:DP1227)=0,"none",HLOOKUP(S1224,Y1224:DP1227,4,FALSE))</f>
        <v>none</v>
      </c>
      <c r="T1227" s="100"/>
      <c r="U1227" s="100" t="str">
        <f t="array" ref="U1227">IF(COUNTA(Y1224:DP1227)=0,"none",IF($U$2="WAHR",$W$3,Abfrage!$F$4))</f>
        <v>none</v>
      </c>
      <c r="V1227" s="100" t="str">
        <f t="array" ref="V1227">IF(COUNTA(Y1224:DP1227)=0,"none",IF($U$2="WAHR",$W$3,Abfrage!$F$4))</f>
        <v>none</v>
      </c>
      <c r="W1227" s="100" t="str">
        <f t="array" ref="W1227">IF(COUNTA(Y1224:DP1227)=0,"none",IF($U$2="WAHR",$W$3,Abfrage!$F$4))</f>
        <v>none</v>
      </c>
      <c r="X1227" s="109"/>
    </row>
    <row r="1228" spans="2:26" thickBot="1">
      <c r="B1228" s="75" t="s">
        <v>891</v>
      </c>
      <c r="C1228" s="76">
        <v>1000098966</v>
      </c>
      <c r="D1228" s="75" t="s">
        <v>169</v>
      </c>
      <c r="E1228" s="75" t="s">
        <v>125</v>
      </c>
      <c r="F1228" s="75" t="s">
        <v>494</v>
      </c>
      <c r="G1228" s="75" t="s">
        <v>494</v>
      </c>
      <c r="H1228" s="75" t="s">
        <v>387</v>
      </c>
      <c r="I1228" s="75" t="s">
        <v>48</v>
      </c>
      <c r="J1228" s="75" t="s">
        <v>892</v>
      </c>
      <c r="K1228" s="75" t="s">
        <v>306</v>
      </c>
      <c r="L1228" s="75" t="s">
        <v>306</v>
      </c>
      <c r="M1228" s="75" t="s">
        <v>306</v>
      </c>
      <c r="N1228" s="75" t="s">
        <v>306</v>
      </c>
      <c r="O1228" s="75" t="s">
        <v>309</v>
      </c>
      <c r="P1228" s="76" t="s">
        <v>306</v>
      </c>
      <c r="Q1228" s="216"/>
      <c r="R1228" s="77">
        <f t="shared" ref="R1228" si="2690">IF(COUNTA(Y1228:DP1231)=0,"01.01.1900",INDEX(Y1228:DP1228,MATCH(R1229,Y1229:DP1229,0)))</f>
        <v>44712</v>
      </c>
      <c r="S1228" s="78">
        <f t="shared" ref="S1228" si="2691">IF(COUNTA(Y1228:DP1231)=0,"01.01.1900",MAX(Y1228:DP1228))</f>
        <v>44712</v>
      </c>
      <c r="T1228" s="79"/>
      <c r="U1228" s="80" t="str">
        <f t="array" ref="U1228">IF(COUNTA(Y1228:DP1231)=0,"01.01.1900",IF(ISERROR(HLOOKUP(U1231,Y1231:DP1231,1,FALSE)),"01.01.1900",INDEX(Y1228:DP1228,MATCH(U1229&amp;U1231,Y1229:DP1229&amp;Y1231:DP1231,0))))</f>
        <v>01.01.1900</v>
      </c>
      <c r="V1228" s="81">
        <f t="shared" ref="V1228" si="2692">IF(COUNTA(Y1228:DP1231)=0,"01.01.1900",_xlfn.MAXIFS(Y1228:DP1228,Y1231:DP1231,V1231))</f>
        <v>0</v>
      </c>
      <c r="W1228" s="82"/>
      <c r="X1228" s="106"/>
      <c r="Y1228" s="141">
        <v>44712</v>
      </c>
      <c r="Z1228" s="141">
        <v>44712</v>
      </c>
    </row>
    <row r="1229" spans="2:26" thickBot="1">
      <c r="B1229" s="83"/>
      <c r="C1229" s="84"/>
      <c r="D1229" s="83"/>
      <c r="E1229" s="83"/>
      <c r="F1229" s="83"/>
      <c r="G1229" s="83"/>
      <c r="H1229" s="83"/>
      <c r="I1229" s="83"/>
      <c r="J1229" s="83"/>
      <c r="K1229" s="83"/>
      <c r="L1229" s="83"/>
      <c r="M1229" s="83"/>
      <c r="N1229" s="83"/>
      <c r="O1229" s="83"/>
      <c r="P1229" s="84"/>
      <c r="Q1229" s="217"/>
      <c r="R1229" s="85">
        <f t="shared" ref="R1229" si="2693">IF(COUNTA(Y1228:DP1231)=0,0,MIN(Y1229:DP1229))</f>
        <v>2.5299999999999998</v>
      </c>
      <c r="S1229" s="86">
        <f t="shared" ref="S1229" si="2694">IF(COUNTA(Y1228:DP1231)=0,0,HLOOKUP(S1228,Y1228:DP1231,2,FALSE))</f>
        <v>2.5299999999999998</v>
      </c>
      <c r="T1229" s="87">
        <f t="shared" ref="T1229" si="2695">IF(COUNTA(Y1228:DP1231)=0,0,AVERAGE(Y1229:DP1229))</f>
        <v>2.5299999999999998</v>
      </c>
      <c r="U1229" s="88">
        <f t="shared" ref="U1229" si="2696">IF(COUNTA(Y1228:DP1231)=0,0,_xlfn.MINIFS(Y1229:DP1229,Y1231:DP1231,U1231))</f>
        <v>0</v>
      </c>
      <c r="V1229" s="89">
        <f t="array" ref="V1229">IF(COUNTA(Y1228:DP1231)=0,0,IF(ISERROR(HLOOKUP(V1231,Y1231:DP1231,1,FALSE)),0,INDEX(Y1229:DP1229,MATCH(V1228&amp;V1231,Y1228:DP1228&amp;Y1231:DP1231,0))))</f>
        <v>0</v>
      </c>
      <c r="W1229" s="90">
        <f t="array" ref="W1229">IF(COUNTA(Y1228:DP1231)=0,0,IF(ISERROR(HLOOKUP(W1231,Y1231:DP1231,1,FALSE)),0,AVERAGEIF(Y1231:DP1231,$W1231,Y1229:DP1229)))</f>
        <v>0</v>
      </c>
      <c r="X1229" s="107"/>
      <c r="Y1229" s="142">
        <v>2.5299999999999998</v>
      </c>
      <c r="Z1229" s="142">
        <v>2.5299999999999998</v>
      </c>
    </row>
    <row r="1230" spans="2:26" thickBot="1">
      <c r="B1230" s="83"/>
      <c r="C1230" s="84"/>
      <c r="D1230" s="83"/>
      <c r="E1230" s="83"/>
      <c r="F1230" s="83"/>
      <c r="G1230" s="83"/>
      <c r="H1230" s="83"/>
      <c r="I1230" s="83"/>
      <c r="J1230" s="83"/>
      <c r="K1230" s="83"/>
      <c r="L1230" s="83"/>
      <c r="M1230" s="83"/>
      <c r="N1230" s="83"/>
      <c r="O1230" s="83"/>
      <c r="P1230" s="84"/>
      <c r="Q1230" s="217"/>
      <c r="R1230" s="91" t="str">
        <f t="shared" ref="R1230" si="2697">IF(COUNTA(Y1228:DP1231)=0,0,HLOOKUP(R1229,Y1229:DP1231,2,FALSE))</f>
        <v>nn</v>
      </c>
      <c r="S1230" s="92" t="str">
        <f t="shared" ref="S1230" si="2698">IF(COUNTA(Y1228:DP1231)=0,0,HLOOKUP(S1228,Y1228:DP1231,3,FALSE))</f>
        <v>nn</v>
      </c>
      <c r="T1230" s="93"/>
      <c r="U1230" s="94">
        <f t="array" ref="U1230">IF(COUNTA(Y1228:DP1231)=0,0,IF(ISERROR(HLOOKUP(U1231,Y1231:DP1231,1,FALSE)),0,INDEX(Y1230:DP1230,MATCH(U1229&amp;U1231,Y1229:DP1229&amp;Y1231:DP1231,0))))</f>
        <v>0</v>
      </c>
      <c r="V1230" s="94">
        <f t="array" ref="V1230">IF(COUNTA(Y1228:DP1231)=0,0,IF(ISERROR(HLOOKUP(V1231,Y1231:DP1231,1,FALSE)),0,INDEX(Y1230:DP1230,MATCH(V1229&amp;V1231,Y1229:DP1229&amp;Y1231:DP1231,0))))</f>
        <v>0</v>
      </c>
      <c r="W1230" s="95"/>
      <c r="X1230" s="108"/>
      <c r="Y1230" s="143" t="s">
        <v>345</v>
      </c>
      <c r="Z1230" s="143">
        <v>0</v>
      </c>
    </row>
    <row r="1231" spans="2:26" ht="13.9" thickBot="1">
      <c r="B1231" s="96"/>
      <c r="C1231" s="97"/>
      <c r="D1231" s="96"/>
      <c r="E1231" s="96"/>
      <c r="F1231" s="96"/>
      <c r="G1231" s="96"/>
      <c r="H1231" s="96"/>
      <c r="I1231" s="96"/>
      <c r="J1231" s="96"/>
      <c r="K1231" s="96"/>
      <c r="L1231" s="96"/>
      <c r="M1231" s="96"/>
      <c r="N1231" s="96"/>
      <c r="O1231" s="96"/>
      <c r="P1231" s="97"/>
      <c r="Q1231" s="218"/>
      <c r="R1231" s="98" t="str">
        <f t="shared" ref="R1231" si="2699">IF(COUNTA(Y1228:DP1231)=0,"none",HLOOKUP(R1229,Y1229:DP1231,3,FALSE))</f>
        <v>SAP</v>
      </c>
      <c r="S1231" s="99" t="str">
        <f t="shared" ref="S1231" si="2700">IF(COUNTA(Y1228:DP1231)=0,"none",HLOOKUP(S1228,Y1228:DP1231,4,FALSE))</f>
        <v>SAP</v>
      </c>
      <c r="T1231" s="100"/>
      <c r="U1231" s="100">
        <f t="array" ref="U1231">IF(COUNTA(Y1228:DP1231)=0,"none",IF($U$2="WAHR",$W$3,Abfrage!$F$4))</f>
        <v>0</v>
      </c>
      <c r="V1231" s="100">
        <f t="array" ref="V1231">IF(COUNTA(Y1228:DP1231)=0,"none",IF($U$2="WAHR",$W$3,Abfrage!$F$4))</f>
        <v>0</v>
      </c>
      <c r="W1231" s="100">
        <f t="array" ref="W1231">IF(COUNTA(Y1228:DP1231)=0,"none",IF($U$2="WAHR",$W$3,Abfrage!$F$4))</f>
        <v>0</v>
      </c>
      <c r="X1231" s="109"/>
      <c r="Y1231" s="144" t="s">
        <v>47</v>
      </c>
      <c r="Z1231" s="144" t="s">
        <v>47</v>
      </c>
    </row>
    <row r="1232" spans="2:26" thickBot="1">
      <c r="B1232" s="75" t="s">
        <v>893</v>
      </c>
      <c r="C1232" s="76">
        <v>1000099055</v>
      </c>
      <c r="D1232" s="75" t="s">
        <v>95</v>
      </c>
      <c r="E1232" s="75" t="s">
        <v>96</v>
      </c>
      <c r="F1232" s="75" t="s">
        <v>426</v>
      </c>
      <c r="G1232" s="75" t="s">
        <v>426</v>
      </c>
      <c r="H1232" s="75" t="e">
        <v>#N/A</v>
      </c>
      <c r="I1232" s="75" t="s">
        <v>51</v>
      </c>
      <c r="J1232" s="75" t="s">
        <v>894</v>
      </c>
      <c r="K1232" s="75" t="s">
        <v>306</v>
      </c>
      <c r="L1232" s="75" t="s">
        <v>306</v>
      </c>
      <c r="M1232" s="75" t="s">
        <v>313</v>
      </c>
      <c r="N1232" s="75" t="s">
        <v>802</v>
      </c>
      <c r="O1232" s="75" t="s">
        <v>415</v>
      </c>
      <c r="P1232" s="76" t="s">
        <v>306</v>
      </c>
      <c r="Q1232" s="216"/>
      <c r="R1232" s="77" t="str">
        <f t="shared" ref="R1232" si="2701">IF(COUNTA(Y1232:DP1235)=0,"01.01.1900",INDEX(Y1232:DP1232,MATCH(R1233,Y1233:DP1233,0)))</f>
        <v>01.01.1900</v>
      </c>
      <c r="S1232" s="78" t="str">
        <f t="shared" ref="S1232" si="2702">IF(COUNTA(Y1232:DP1235)=0,"01.01.1900",MAX(Y1232:DP1232))</f>
        <v>01.01.1900</v>
      </c>
      <c r="T1232" s="79"/>
      <c r="U1232" s="80" t="str">
        <f t="array" ref="U1232">IF(COUNTA(Y1232:DP1235)=0,"01.01.1900",IF(ISERROR(HLOOKUP(U1235,Y1235:DP1235,1,FALSE)),"01.01.1900",INDEX(Y1232:DP1232,MATCH(U1233&amp;U1235,Y1233:DP1233&amp;Y1235:DP1235,0))))</f>
        <v>01.01.1900</v>
      </c>
      <c r="V1232" s="81" t="str">
        <f t="shared" ref="V1232" si="2703">IF(COUNTA(Y1232:DP1235)=0,"01.01.1900",_xlfn.MAXIFS(Y1232:DP1232,Y1235:DP1235,V1235))</f>
        <v>01.01.1900</v>
      </c>
      <c r="W1232" s="82"/>
      <c r="X1232" s="106"/>
    </row>
    <row r="1233" spans="2:26" thickBot="1">
      <c r="B1233" s="83"/>
      <c r="C1233" s="84"/>
      <c r="D1233" s="83"/>
      <c r="E1233" s="83"/>
      <c r="F1233" s="83"/>
      <c r="G1233" s="83"/>
      <c r="H1233" s="83"/>
      <c r="I1233" s="83"/>
      <c r="J1233" s="83"/>
      <c r="K1233" s="83"/>
      <c r="L1233" s="83"/>
      <c r="M1233" s="83"/>
      <c r="N1233" s="83"/>
      <c r="O1233" s="83"/>
      <c r="P1233" s="84"/>
      <c r="Q1233" s="217"/>
      <c r="R1233" s="85">
        <f t="shared" ref="R1233" si="2704">IF(COUNTA(Y1232:DP1235)=0,0,MIN(Y1233:DP1233))</f>
        <v>0</v>
      </c>
      <c r="S1233" s="86">
        <f t="shared" ref="S1233" si="2705">IF(COUNTA(Y1232:DP1235)=0,0,HLOOKUP(S1232,Y1232:DP1235,2,FALSE))</f>
        <v>0</v>
      </c>
      <c r="T1233" s="87">
        <f t="shared" ref="T1233" si="2706">IF(COUNTA(Y1232:DP1235)=0,0,AVERAGE(Y1233:DP1233))</f>
        <v>0</v>
      </c>
      <c r="U1233" s="88">
        <f t="shared" ref="U1233" si="2707">IF(COUNTA(Y1232:DP1235)=0,0,_xlfn.MINIFS(Y1233:DP1233,Y1235:DP1235,U1235))</f>
        <v>0</v>
      </c>
      <c r="V1233" s="89">
        <f t="array" ref="V1233">IF(COUNTA(Y1232:DP1235)=0,0,IF(ISERROR(HLOOKUP(V1235,Y1235:DP1235,1,FALSE)),0,INDEX(Y1233:DP1233,MATCH(V1232&amp;V1235,Y1232:DP1232&amp;Y1235:DP1235,0))))</f>
        <v>0</v>
      </c>
      <c r="W1233" s="90">
        <f t="array" ref="W1233">IF(COUNTA(Y1232:DP1235)=0,0,IF(ISERROR(HLOOKUP(W1235,Y1235:DP1235,1,FALSE)),0,AVERAGEIF(Y1235:DP1235,$W1235,Y1233:DP1233)))</f>
        <v>0</v>
      </c>
      <c r="X1233" s="107"/>
    </row>
    <row r="1234" spans="2:26" thickBot="1">
      <c r="B1234" s="83"/>
      <c r="C1234" s="84"/>
      <c r="D1234" s="83"/>
      <c r="E1234" s="83"/>
      <c r="F1234" s="83"/>
      <c r="G1234" s="83"/>
      <c r="H1234" s="83"/>
      <c r="I1234" s="83"/>
      <c r="J1234" s="83"/>
      <c r="K1234" s="83"/>
      <c r="L1234" s="83"/>
      <c r="M1234" s="83"/>
      <c r="N1234" s="83"/>
      <c r="O1234" s="83"/>
      <c r="P1234" s="84"/>
      <c r="Q1234" s="217"/>
      <c r="R1234" s="91">
        <f t="shared" ref="R1234" si="2708">IF(COUNTA(Y1232:DP1235)=0,0,HLOOKUP(R1233,Y1233:DP1235,2,FALSE))</f>
        <v>0</v>
      </c>
      <c r="S1234" s="92">
        <f t="shared" ref="S1234" si="2709">IF(COUNTA(Y1232:DP1235)=0,0,HLOOKUP(S1232,Y1232:DP1235,3,FALSE))</f>
        <v>0</v>
      </c>
      <c r="T1234" s="93"/>
      <c r="U1234" s="94">
        <f t="array" ref="U1234">IF(COUNTA(Y1232:DP1235)=0,0,IF(ISERROR(HLOOKUP(U1235,Y1235:DP1235,1,FALSE)),0,INDEX(Y1234:DP1234,MATCH(U1233&amp;U1235,Y1233:DP1233&amp;Y1235:DP1235,0))))</f>
        <v>0</v>
      </c>
      <c r="V1234" s="94">
        <f t="array" ref="V1234">IF(COUNTA(Y1232:DP1235)=0,0,IF(ISERROR(HLOOKUP(V1235,Y1235:DP1235,1,FALSE)),0,INDEX(Y1234:DP1234,MATCH(V1233&amp;V1235,Y1233:DP1233&amp;Y1235:DP1235,0))))</f>
        <v>0</v>
      </c>
      <c r="W1234" s="95"/>
      <c r="X1234" s="108"/>
    </row>
    <row r="1235" spans="2:26" ht="13.9" thickBot="1">
      <c r="B1235" s="96"/>
      <c r="C1235" s="97"/>
      <c r="D1235" s="96"/>
      <c r="E1235" s="96"/>
      <c r="F1235" s="96"/>
      <c r="G1235" s="96"/>
      <c r="H1235" s="96"/>
      <c r="I1235" s="96"/>
      <c r="J1235" s="96"/>
      <c r="K1235" s="96"/>
      <c r="L1235" s="96"/>
      <c r="M1235" s="96"/>
      <c r="N1235" s="96"/>
      <c r="O1235" s="96"/>
      <c r="P1235" s="97"/>
      <c r="Q1235" s="218"/>
      <c r="R1235" s="98" t="str">
        <f t="shared" ref="R1235" si="2710">IF(COUNTA(Y1232:DP1235)=0,"none",HLOOKUP(R1233,Y1233:DP1235,3,FALSE))</f>
        <v>none</v>
      </c>
      <c r="S1235" s="99" t="str">
        <f t="shared" ref="S1235" si="2711">IF(COUNTA(Y1232:DP1235)=0,"none",HLOOKUP(S1232,Y1232:DP1235,4,FALSE))</f>
        <v>none</v>
      </c>
      <c r="T1235" s="100"/>
      <c r="U1235" s="100" t="str">
        <f t="array" ref="U1235">IF(COUNTA(Y1232:DP1235)=0,"none",IF($U$2="WAHR",$W$3,Abfrage!$F$4))</f>
        <v>none</v>
      </c>
      <c r="V1235" s="100" t="str">
        <f t="array" ref="V1235">IF(COUNTA(Y1232:DP1235)=0,"none",IF($U$2="WAHR",$W$3,Abfrage!$F$4))</f>
        <v>none</v>
      </c>
      <c r="W1235" s="100" t="str">
        <f t="array" ref="W1235">IF(COUNTA(Y1232:DP1235)=0,"none",IF($U$2="WAHR",$W$3,Abfrage!$F$4))</f>
        <v>none</v>
      </c>
      <c r="X1235" s="109"/>
    </row>
    <row r="1236" spans="2:26" thickBot="1">
      <c r="B1236" s="75" t="s">
        <v>895</v>
      </c>
      <c r="C1236" s="76">
        <v>1000099076</v>
      </c>
      <c r="D1236" s="75" t="s">
        <v>95</v>
      </c>
      <c r="E1236" s="75" t="s">
        <v>96</v>
      </c>
      <c r="F1236" s="75" t="s">
        <v>426</v>
      </c>
      <c r="G1236" s="75" t="s">
        <v>426</v>
      </c>
      <c r="H1236" s="75" t="e">
        <v>#N/A</v>
      </c>
      <c r="I1236" s="75" t="s">
        <v>51</v>
      </c>
      <c r="J1236" s="75" t="s">
        <v>896</v>
      </c>
      <c r="K1236" s="75" t="s">
        <v>306</v>
      </c>
      <c r="L1236" s="75" t="s">
        <v>306</v>
      </c>
      <c r="M1236" s="75" t="s">
        <v>313</v>
      </c>
      <c r="N1236" s="75" t="s">
        <v>897</v>
      </c>
      <c r="O1236" s="75" t="s">
        <v>315</v>
      </c>
      <c r="P1236" s="76" t="s">
        <v>306</v>
      </c>
      <c r="Q1236" s="216"/>
      <c r="R1236" s="77" t="str">
        <f t="shared" ref="R1236" si="2712">IF(COUNTA(Y1236:DP1239)=0,"01.01.1900",INDEX(Y1236:DP1236,MATCH(R1237,Y1237:DP1237,0)))</f>
        <v>01.01.1900</v>
      </c>
      <c r="S1236" s="78" t="str">
        <f t="shared" ref="S1236" si="2713">IF(COUNTA(Y1236:DP1239)=0,"01.01.1900",MAX(Y1236:DP1236))</f>
        <v>01.01.1900</v>
      </c>
      <c r="T1236" s="79"/>
      <c r="U1236" s="80" t="str">
        <f t="array" ref="U1236">IF(COUNTA(Y1236:DP1239)=0,"01.01.1900",IF(ISERROR(HLOOKUP(U1239,Y1239:DP1239,1,FALSE)),"01.01.1900",INDEX(Y1236:DP1236,MATCH(U1237&amp;U1239,Y1237:DP1237&amp;Y1239:DP1239,0))))</f>
        <v>01.01.1900</v>
      </c>
      <c r="V1236" s="81" t="str">
        <f t="shared" ref="V1236" si="2714">IF(COUNTA(Y1236:DP1239)=0,"01.01.1900",_xlfn.MAXIFS(Y1236:DP1236,Y1239:DP1239,V1239))</f>
        <v>01.01.1900</v>
      </c>
      <c r="W1236" s="82"/>
      <c r="X1236" s="106"/>
    </row>
    <row r="1237" spans="2:26" thickBot="1">
      <c r="B1237" s="83"/>
      <c r="C1237" s="84"/>
      <c r="D1237" s="83"/>
      <c r="E1237" s="83"/>
      <c r="F1237" s="83"/>
      <c r="G1237" s="83"/>
      <c r="H1237" s="83"/>
      <c r="I1237" s="83"/>
      <c r="J1237" s="83"/>
      <c r="K1237" s="83"/>
      <c r="L1237" s="83"/>
      <c r="M1237" s="83"/>
      <c r="N1237" s="83"/>
      <c r="O1237" s="83"/>
      <c r="P1237" s="84"/>
      <c r="Q1237" s="217"/>
      <c r="R1237" s="85">
        <f t="shared" ref="R1237" si="2715">IF(COUNTA(Y1236:DP1239)=0,0,MIN(Y1237:DP1237))</f>
        <v>0</v>
      </c>
      <c r="S1237" s="86">
        <f t="shared" ref="S1237" si="2716">IF(COUNTA(Y1236:DP1239)=0,0,HLOOKUP(S1236,Y1236:DP1239,2,FALSE))</f>
        <v>0</v>
      </c>
      <c r="T1237" s="87">
        <f t="shared" ref="T1237" si="2717">IF(COUNTA(Y1236:DP1239)=0,0,AVERAGE(Y1237:DP1237))</f>
        <v>0</v>
      </c>
      <c r="U1237" s="88">
        <f t="shared" ref="U1237" si="2718">IF(COUNTA(Y1236:DP1239)=0,0,_xlfn.MINIFS(Y1237:DP1237,Y1239:DP1239,U1239))</f>
        <v>0</v>
      </c>
      <c r="V1237" s="89">
        <f t="array" ref="V1237">IF(COUNTA(Y1236:DP1239)=0,0,IF(ISERROR(HLOOKUP(V1239,Y1239:DP1239,1,FALSE)),0,INDEX(Y1237:DP1237,MATCH(V1236&amp;V1239,Y1236:DP1236&amp;Y1239:DP1239,0))))</f>
        <v>0</v>
      </c>
      <c r="W1237" s="90">
        <f t="array" ref="W1237">IF(COUNTA(Y1236:DP1239)=0,0,IF(ISERROR(HLOOKUP(W1239,Y1239:DP1239,1,FALSE)),0,AVERAGEIF(Y1239:DP1239,$W1239,Y1237:DP1237)))</f>
        <v>0</v>
      </c>
      <c r="X1237" s="107"/>
    </row>
    <row r="1238" spans="2:26" thickBot="1">
      <c r="B1238" s="83"/>
      <c r="C1238" s="84"/>
      <c r="D1238" s="83"/>
      <c r="E1238" s="83"/>
      <c r="F1238" s="83"/>
      <c r="G1238" s="83"/>
      <c r="H1238" s="83"/>
      <c r="I1238" s="83"/>
      <c r="J1238" s="83"/>
      <c r="K1238" s="83"/>
      <c r="L1238" s="83"/>
      <c r="M1238" s="83"/>
      <c r="N1238" s="83"/>
      <c r="O1238" s="83"/>
      <c r="P1238" s="84"/>
      <c r="Q1238" s="217"/>
      <c r="R1238" s="91">
        <f t="shared" ref="R1238" si="2719">IF(COUNTA(Y1236:DP1239)=0,0,HLOOKUP(R1237,Y1237:DP1239,2,FALSE))</f>
        <v>0</v>
      </c>
      <c r="S1238" s="92">
        <f t="shared" ref="S1238" si="2720">IF(COUNTA(Y1236:DP1239)=0,0,HLOOKUP(S1236,Y1236:DP1239,3,FALSE))</f>
        <v>0</v>
      </c>
      <c r="T1238" s="93"/>
      <c r="U1238" s="94">
        <f t="array" ref="U1238">IF(COUNTA(Y1236:DP1239)=0,0,IF(ISERROR(HLOOKUP(U1239,Y1239:DP1239,1,FALSE)),0,INDEX(Y1238:DP1238,MATCH(U1237&amp;U1239,Y1237:DP1237&amp;Y1239:DP1239,0))))</f>
        <v>0</v>
      </c>
      <c r="V1238" s="94">
        <f t="array" ref="V1238">IF(COUNTA(Y1236:DP1239)=0,0,IF(ISERROR(HLOOKUP(V1239,Y1239:DP1239,1,FALSE)),0,INDEX(Y1238:DP1238,MATCH(V1237&amp;V1239,Y1237:DP1237&amp;Y1239:DP1239,0))))</f>
        <v>0</v>
      </c>
      <c r="W1238" s="95"/>
      <c r="X1238" s="108"/>
    </row>
    <row r="1239" spans="2:26" ht="13.9" thickBot="1">
      <c r="B1239" s="96"/>
      <c r="C1239" s="97"/>
      <c r="D1239" s="96"/>
      <c r="E1239" s="96"/>
      <c r="F1239" s="96"/>
      <c r="G1239" s="96"/>
      <c r="H1239" s="96"/>
      <c r="I1239" s="96"/>
      <c r="J1239" s="96"/>
      <c r="K1239" s="96"/>
      <c r="L1239" s="96"/>
      <c r="M1239" s="96"/>
      <c r="N1239" s="96"/>
      <c r="O1239" s="96"/>
      <c r="P1239" s="97"/>
      <c r="Q1239" s="218"/>
      <c r="R1239" s="98" t="str">
        <f t="shared" ref="R1239" si="2721">IF(COUNTA(Y1236:DP1239)=0,"none",HLOOKUP(R1237,Y1237:DP1239,3,FALSE))</f>
        <v>none</v>
      </c>
      <c r="S1239" s="99" t="str">
        <f t="shared" ref="S1239" si="2722">IF(COUNTA(Y1236:DP1239)=0,"none",HLOOKUP(S1236,Y1236:DP1239,4,FALSE))</f>
        <v>none</v>
      </c>
      <c r="T1239" s="100"/>
      <c r="U1239" s="100" t="str">
        <f t="array" ref="U1239">IF(COUNTA(Y1236:DP1239)=0,"none",IF($U$2="WAHR",$W$3,Abfrage!$F$4))</f>
        <v>none</v>
      </c>
      <c r="V1239" s="100" t="str">
        <f t="array" ref="V1239">IF(COUNTA(Y1236:DP1239)=0,"none",IF($U$2="WAHR",$W$3,Abfrage!$F$4))</f>
        <v>none</v>
      </c>
      <c r="W1239" s="100" t="str">
        <f t="array" ref="W1239">IF(COUNTA(Y1236:DP1239)=0,"none",IF($U$2="WAHR",$W$3,Abfrage!$F$4))</f>
        <v>none</v>
      </c>
      <c r="X1239" s="109"/>
    </row>
    <row r="1240" spans="2:26" thickBot="1">
      <c r="B1240" s="75" t="s">
        <v>898</v>
      </c>
      <c r="C1240" s="76">
        <v>1000099150</v>
      </c>
      <c r="D1240" s="75" t="s">
        <v>95</v>
      </c>
      <c r="E1240" s="75" t="s">
        <v>148</v>
      </c>
      <c r="F1240" s="75" t="s">
        <v>341</v>
      </c>
      <c r="G1240" s="75" t="s">
        <v>341</v>
      </c>
      <c r="H1240" s="75" t="s">
        <v>334</v>
      </c>
      <c r="I1240" s="75" t="s">
        <v>342</v>
      </c>
      <c r="J1240" s="75" t="s">
        <v>899</v>
      </c>
      <c r="K1240" s="75" t="s">
        <v>900</v>
      </c>
      <c r="L1240" s="75" t="s">
        <v>628</v>
      </c>
      <c r="M1240" s="75" t="s">
        <v>306</v>
      </c>
      <c r="N1240" s="75" t="s">
        <v>327</v>
      </c>
      <c r="O1240" s="75" t="s">
        <v>306</v>
      </c>
      <c r="P1240" s="76" t="s">
        <v>344</v>
      </c>
      <c r="Q1240" s="216"/>
      <c r="R1240" s="77">
        <f t="shared" ref="R1240" si="2723">IF(COUNTA(Y1240:DP1243)=0,"01.01.1900",INDEX(Y1240:DP1240,MATCH(R1241,Y1241:DP1241,0)))</f>
        <v>44712</v>
      </c>
      <c r="S1240" s="78">
        <f t="shared" ref="S1240" si="2724">IF(COUNTA(Y1240:DP1243)=0,"01.01.1900",MAX(Y1240:DP1240))</f>
        <v>44712</v>
      </c>
      <c r="T1240" s="79"/>
      <c r="U1240" s="80" t="str">
        <f t="array" ref="U1240">IF(COUNTA(Y1240:DP1243)=0,"01.01.1900",IF(ISERROR(HLOOKUP(U1243,Y1243:DP1243,1,FALSE)),"01.01.1900",INDEX(Y1240:DP1240,MATCH(U1241&amp;U1243,Y1241:DP1241&amp;Y1243:DP1243,0))))</f>
        <v>01.01.1900</v>
      </c>
      <c r="V1240" s="81">
        <f t="shared" ref="V1240" si="2725">IF(COUNTA(Y1240:DP1243)=0,"01.01.1900",_xlfn.MAXIFS(Y1240:DP1240,Y1243:DP1243,V1243))</f>
        <v>0</v>
      </c>
      <c r="W1240" s="82"/>
      <c r="X1240" s="106"/>
      <c r="Y1240" s="141">
        <v>44712</v>
      </c>
      <c r="Z1240" s="141">
        <v>44712</v>
      </c>
    </row>
    <row r="1241" spans="2:26" thickBot="1">
      <c r="B1241" s="83"/>
      <c r="C1241" s="84"/>
      <c r="D1241" s="83"/>
      <c r="E1241" s="83"/>
      <c r="F1241" s="83"/>
      <c r="G1241" s="83"/>
      <c r="H1241" s="83"/>
      <c r="I1241" s="83"/>
      <c r="J1241" s="83"/>
      <c r="K1241" s="83"/>
      <c r="L1241" s="83"/>
      <c r="M1241" s="83"/>
      <c r="N1241" s="83"/>
      <c r="O1241" s="83"/>
      <c r="P1241" s="84"/>
      <c r="Q1241" s="217"/>
      <c r="R1241" s="85">
        <f t="shared" ref="R1241" si="2726">IF(COUNTA(Y1240:DP1243)=0,0,MIN(Y1241:DP1241))</f>
        <v>0.43</v>
      </c>
      <c r="S1241" s="86">
        <f t="shared" ref="S1241" si="2727">IF(COUNTA(Y1240:DP1243)=0,0,HLOOKUP(S1240,Y1240:DP1243,2,FALSE))</f>
        <v>0.43</v>
      </c>
      <c r="T1241" s="87">
        <f t="shared" ref="T1241" si="2728">IF(COUNTA(Y1240:DP1243)=0,0,AVERAGE(Y1241:DP1241))</f>
        <v>0.43</v>
      </c>
      <c r="U1241" s="88">
        <f t="shared" ref="U1241" si="2729">IF(COUNTA(Y1240:DP1243)=0,0,_xlfn.MINIFS(Y1241:DP1241,Y1243:DP1243,U1243))</f>
        <v>0</v>
      </c>
      <c r="V1241" s="89">
        <f t="array" ref="V1241">IF(COUNTA(Y1240:DP1243)=0,0,IF(ISERROR(HLOOKUP(V1243,Y1243:DP1243,1,FALSE)),0,INDEX(Y1241:DP1241,MATCH(V1240&amp;V1243,Y1240:DP1240&amp;Y1243:DP1243,0))))</f>
        <v>0</v>
      </c>
      <c r="W1241" s="90">
        <f t="array" ref="W1241">IF(COUNTA(Y1240:DP1243)=0,0,IF(ISERROR(HLOOKUP(W1243,Y1243:DP1243,1,FALSE)),0,AVERAGEIF(Y1243:DP1243,$W1243,Y1241:DP1241)))</f>
        <v>0</v>
      </c>
      <c r="X1241" s="107"/>
      <c r="Y1241" s="142">
        <v>0.43</v>
      </c>
      <c r="Z1241" s="142">
        <v>0.43</v>
      </c>
    </row>
    <row r="1242" spans="2:26" thickBot="1">
      <c r="B1242" s="83"/>
      <c r="C1242" s="84"/>
      <c r="D1242" s="83"/>
      <c r="E1242" s="83"/>
      <c r="F1242" s="83"/>
      <c r="G1242" s="83"/>
      <c r="H1242" s="83"/>
      <c r="I1242" s="83"/>
      <c r="J1242" s="83"/>
      <c r="K1242" s="83"/>
      <c r="L1242" s="83"/>
      <c r="M1242" s="83"/>
      <c r="N1242" s="83"/>
      <c r="O1242" s="83"/>
      <c r="P1242" s="84"/>
      <c r="Q1242" s="217"/>
      <c r="R1242" s="91" t="str">
        <f t="shared" ref="R1242" si="2730">IF(COUNTA(Y1240:DP1243)=0,0,HLOOKUP(R1241,Y1241:DP1243,2,FALSE))</f>
        <v>nn</v>
      </c>
      <c r="S1242" s="92" t="str">
        <f t="shared" ref="S1242" si="2731">IF(COUNTA(Y1240:DP1243)=0,0,HLOOKUP(S1240,Y1240:DP1243,3,FALSE))</f>
        <v>nn</v>
      </c>
      <c r="T1242" s="93"/>
      <c r="U1242" s="94">
        <f t="array" ref="U1242">IF(COUNTA(Y1240:DP1243)=0,0,IF(ISERROR(HLOOKUP(U1243,Y1243:DP1243,1,FALSE)),0,INDEX(Y1242:DP1242,MATCH(U1241&amp;U1243,Y1241:DP1241&amp;Y1243:DP1243,0))))</f>
        <v>0</v>
      </c>
      <c r="V1242" s="94">
        <f t="array" ref="V1242">IF(COUNTA(Y1240:DP1243)=0,0,IF(ISERROR(HLOOKUP(V1243,Y1243:DP1243,1,FALSE)),0,INDEX(Y1242:DP1242,MATCH(V1241&amp;V1243,Y1241:DP1241&amp;Y1243:DP1243,0))))</f>
        <v>0</v>
      </c>
      <c r="W1242" s="95"/>
      <c r="X1242" s="108"/>
      <c r="Y1242" s="143" t="s">
        <v>345</v>
      </c>
      <c r="Z1242" s="143">
        <v>0</v>
      </c>
    </row>
    <row r="1243" spans="2:26" ht="13.9" thickBot="1">
      <c r="B1243" s="96"/>
      <c r="C1243" s="97"/>
      <c r="D1243" s="96"/>
      <c r="E1243" s="96"/>
      <c r="F1243" s="96"/>
      <c r="G1243" s="96"/>
      <c r="H1243" s="96"/>
      <c r="I1243" s="96"/>
      <c r="J1243" s="96"/>
      <c r="K1243" s="96"/>
      <c r="L1243" s="96"/>
      <c r="M1243" s="96"/>
      <c r="N1243" s="96"/>
      <c r="O1243" s="96"/>
      <c r="P1243" s="97"/>
      <c r="Q1243" s="218"/>
      <c r="R1243" s="98" t="str">
        <f t="shared" ref="R1243" si="2732">IF(COUNTA(Y1240:DP1243)=0,"none",HLOOKUP(R1241,Y1241:DP1243,3,FALSE))</f>
        <v>SAP</v>
      </c>
      <c r="S1243" s="99" t="str">
        <f t="shared" ref="S1243" si="2733">IF(COUNTA(Y1240:DP1243)=0,"none",HLOOKUP(S1240,Y1240:DP1243,4,FALSE))</f>
        <v>SAP</v>
      </c>
      <c r="T1243" s="100"/>
      <c r="U1243" s="100">
        <f t="array" ref="U1243">IF(COUNTA(Y1240:DP1243)=0,"none",IF($U$2="WAHR",$W$3,Abfrage!$F$4))</f>
        <v>0</v>
      </c>
      <c r="V1243" s="100">
        <f t="array" ref="V1243">IF(COUNTA(Y1240:DP1243)=0,"none",IF($U$2="WAHR",$W$3,Abfrage!$F$4))</f>
        <v>0</v>
      </c>
      <c r="W1243" s="100">
        <f t="array" ref="W1243">IF(COUNTA(Y1240:DP1243)=0,"none",IF($U$2="WAHR",$W$3,Abfrage!$F$4))</f>
        <v>0</v>
      </c>
      <c r="X1243" s="109"/>
      <c r="Y1243" s="144" t="s">
        <v>47</v>
      </c>
      <c r="Z1243" s="144" t="s">
        <v>47</v>
      </c>
    </row>
    <row r="1244" spans="2:26" thickBot="1">
      <c r="B1244" s="75" t="s">
        <v>901</v>
      </c>
      <c r="C1244" s="76">
        <v>1000099682</v>
      </c>
      <c r="D1244" s="75" t="s">
        <v>95</v>
      </c>
      <c r="E1244" s="75" t="s">
        <v>148</v>
      </c>
      <c r="F1244" s="75" t="s">
        <v>96</v>
      </c>
      <c r="G1244" s="75" t="s">
        <v>96</v>
      </c>
      <c r="H1244" s="75" t="e">
        <v>#N/A</v>
      </c>
      <c r="I1244" s="75" t="s">
        <v>51</v>
      </c>
      <c r="J1244" s="75" t="s">
        <v>902</v>
      </c>
      <c r="K1244" s="75" t="s">
        <v>331</v>
      </c>
      <c r="L1244" s="75" t="s">
        <v>327</v>
      </c>
      <c r="M1244" s="75" t="s">
        <v>306</v>
      </c>
      <c r="N1244" s="75" t="s">
        <v>327</v>
      </c>
      <c r="O1244" s="75" t="s">
        <v>547</v>
      </c>
      <c r="P1244" s="76" t="s">
        <v>306</v>
      </c>
      <c r="Q1244" s="216"/>
      <c r="R1244" s="77" t="str">
        <f t="shared" ref="R1244" si="2734">IF(COUNTA(Y1244:DP1247)=0,"01.01.1900",INDEX(Y1244:DP1244,MATCH(R1245,Y1245:DP1245,0)))</f>
        <v>01.01.1900</v>
      </c>
      <c r="S1244" s="78" t="str">
        <f t="shared" ref="S1244" si="2735">IF(COUNTA(Y1244:DP1247)=0,"01.01.1900",MAX(Y1244:DP1244))</f>
        <v>01.01.1900</v>
      </c>
      <c r="T1244" s="79"/>
      <c r="U1244" s="80" t="str">
        <f t="array" ref="U1244">IF(COUNTA(Y1244:DP1247)=0,"01.01.1900",IF(ISERROR(HLOOKUP(U1247,Y1247:DP1247,1,FALSE)),"01.01.1900",INDEX(Y1244:DP1244,MATCH(U1245&amp;U1247,Y1245:DP1245&amp;Y1247:DP1247,0))))</f>
        <v>01.01.1900</v>
      </c>
      <c r="V1244" s="81" t="str">
        <f t="shared" ref="V1244" si="2736">IF(COUNTA(Y1244:DP1247)=0,"01.01.1900",_xlfn.MAXIFS(Y1244:DP1244,Y1247:DP1247,V1247))</f>
        <v>01.01.1900</v>
      </c>
      <c r="W1244" s="82"/>
      <c r="X1244" s="106"/>
    </row>
    <row r="1245" spans="2:26" thickBot="1">
      <c r="B1245" s="83"/>
      <c r="C1245" s="84"/>
      <c r="D1245" s="83"/>
      <c r="E1245" s="83"/>
      <c r="F1245" s="83"/>
      <c r="G1245" s="83"/>
      <c r="H1245" s="83"/>
      <c r="I1245" s="83"/>
      <c r="J1245" s="83"/>
      <c r="K1245" s="83"/>
      <c r="L1245" s="83"/>
      <c r="M1245" s="83"/>
      <c r="N1245" s="83"/>
      <c r="O1245" s="83"/>
      <c r="P1245" s="84"/>
      <c r="Q1245" s="217"/>
      <c r="R1245" s="85">
        <f t="shared" ref="R1245" si="2737">IF(COUNTA(Y1244:DP1247)=0,0,MIN(Y1245:DP1245))</f>
        <v>0</v>
      </c>
      <c r="S1245" s="86">
        <f t="shared" ref="S1245" si="2738">IF(COUNTA(Y1244:DP1247)=0,0,HLOOKUP(S1244,Y1244:DP1247,2,FALSE))</f>
        <v>0</v>
      </c>
      <c r="T1245" s="87">
        <f t="shared" ref="T1245" si="2739">IF(COUNTA(Y1244:DP1247)=0,0,AVERAGE(Y1245:DP1245))</f>
        <v>0</v>
      </c>
      <c r="U1245" s="88">
        <f t="shared" ref="U1245" si="2740">IF(COUNTA(Y1244:DP1247)=0,0,_xlfn.MINIFS(Y1245:DP1245,Y1247:DP1247,U1247))</f>
        <v>0</v>
      </c>
      <c r="V1245" s="89">
        <f t="array" ref="V1245">IF(COUNTA(Y1244:DP1247)=0,0,IF(ISERROR(HLOOKUP(V1247,Y1247:DP1247,1,FALSE)),0,INDEX(Y1245:DP1245,MATCH(V1244&amp;V1247,Y1244:DP1244&amp;Y1247:DP1247,0))))</f>
        <v>0</v>
      </c>
      <c r="W1245" s="90">
        <f t="array" ref="W1245">IF(COUNTA(Y1244:DP1247)=0,0,IF(ISERROR(HLOOKUP(W1247,Y1247:DP1247,1,FALSE)),0,AVERAGEIF(Y1247:DP1247,$W1247,Y1245:DP1245)))</f>
        <v>0</v>
      </c>
      <c r="X1245" s="107"/>
    </row>
    <row r="1246" spans="2:26" thickBot="1">
      <c r="B1246" s="83"/>
      <c r="C1246" s="84"/>
      <c r="D1246" s="83"/>
      <c r="E1246" s="83"/>
      <c r="F1246" s="83"/>
      <c r="G1246" s="83"/>
      <c r="H1246" s="83"/>
      <c r="I1246" s="83"/>
      <c r="J1246" s="83"/>
      <c r="K1246" s="83"/>
      <c r="L1246" s="83"/>
      <c r="M1246" s="83"/>
      <c r="N1246" s="83"/>
      <c r="O1246" s="83"/>
      <c r="P1246" s="84"/>
      <c r="Q1246" s="217"/>
      <c r="R1246" s="91">
        <f t="shared" ref="R1246" si="2741">IF(COUNTA(Y1244:DP1247)=0,0,HLOOKUP(R1245,Y1245:DP1247,2,FALSE))</f>
        <v>0</v>
      </c>
      <c r="S1246" s="92">
        <f t="shared" ref="S1246" si="2742">IF(COUNTA(Y1244:DP1247)=0,0,HLOOKUP(S1244,Y1244:DP1247,3,FALSE))</f>
        <v>0</v>
      </c>
      <c r="T1246" s="93"/>
      <c r="U1246" s="94">
        <f t="array" ref="U1246">IF(COUNTA(Y1244:DP1247)=0,0,IF(ISERROR(HLOOKUP(U1247,Y1247:DP1247,1,FALSE)),0,INDEX(Y1246:DP1246,MATCH(U1245&amp;U1247,Y1245:DP1245&amp;Y1247:DP1247,0))))</f>
        <v>0</v>
      </c>
      <c r="V1246" s="94">
        <f t="array" ref="V1246">IF(COUNTA(Y1244:DP1247)=0,0,IF(ISERROR(HLOOKUP(V1247,Y1247:DP1247,1,FALSE)),0,INDEX(Y1246:DP1246,MATCH(V1245&amp;V1247,Y1245:DP1245&amp;Y1247:DP1247,0))))</f>
        <v>0</v>
      </c>
      <c r="W1246" s="95"/>
      <c r="X1246" s="108"/>
    </row>
    <row r="1247" spans="2:26" ht="13.9" thickBot="1">
      <c r="B1247" s="96"/>
      <c r="C1247" s="97"/>
      <c r="D1247" s="96"/>
      <c r="E1247" s="96"/>
      <c r="F1247" s="96"/>
      <c r="G1247" s="96"/>
      <c r="H1247" s="96"/>
      <c r="I1247" s="96"/>
      <c r="J1247" s="96"/>
      <c r="K1247" s="96"/>
      <c r="L1247" s="96"/>
      <c r="M1247" s="96"/>
      <c r="N1247" s="96"/>
      <c r="O1247" s="96"/>
      <c r="P1247" s="97"/>
      <c r="Q1247" s="218"/>
      <c r="R1247" s="98" t="str">
        <f t="shared" ref="R1247" si="2743">IF(COUNTA(Y1244:DP1247)=0,"none",HLOOKUP(R1245,Y1245:DP1247,3,FALSE))</f>
        <v>none</v>
      </c>
      <c r="S1247" s="99" t="str">
        <f t="shared" ref="S1247" si="2744">IF(COUNTA(Y1244:DP1247)=0,"none",HLOOKUP(S1244,Y1244:DP1247,4,FALSE))</f>
        <v>none</v>
      </c>
      <c r="T1247" s="100"/>
      <c r="U1247" s="100" t="str">
        <f t="array" ref="U1247">IF(COUNTA(Y1244:DP1247)=0,"none",IF($U$2="WAHR",$W$3,Abfrage!$F$4))</f>
        <v>none</v>
      </c>
      <c r="V1247" s="100" t="str">
        <f t="array" ref="V1247">IF(COUNTA(Y1244:DP1247)=0,"none",IF($U$2="WAHR",$W$3,Abfrage!$F$4))</f>
        <v>none</v>
      </c>
      <c r="W1247" s="100" t="str">
        <f t="array" ref="W1247">IF(COUNTA(Y1244:DP1247)=0,"none",IF($U$2="WAHR",$W$3,Abfrage!$F$4))</f>
        <v>none</v>
      </c>
      <c r="X1247" s="109"/>
    </row>
    <row r="1248" spans="2:26" thickBot="1">
      <c r="B1248" s="75" t="s">
        <v>903</v>
      </c>
      <c r="C1248" s="76">
        <v>1000100323</v>
      </c>
      <c r="D1248" s="75" t="s">
        <v>89</v>
      </c>
      <c r="E1248" s="75" t="s">
        <v>406</v>
      </c>
      <c r="F1248" s="75" t="s">
        <v>904</v>
      </c>
      <c r="G1248" s="75" t="s">
        <v>904</v>
      </c>
      <c r="H1248" s="75" t="s">
        <v>905</v>
      </c>
      <c r="I1248" s="75" t="s">
        <v>79</v>
      </c>
      <c r="J1248" s="75" t="s">
        <v>906</v>
      </c>
      <c r="K1248" s="75" t="s">
        <v>306</v>
      </c>
      <c r="L1248" s="75" t="s">
        <v>306</v>
      </c>
      <c r="M1248" s="75" t="s">
        <v>306</v>
      </c>
      <c r="N1248" s="75" t="s">
        <v>306</v>
      </c>
      <c r="O1248" s="75" t="s">
        <v>551</v>
      </c>
      <c r="P1248" s="76" t="s">
        <v>306</v>
      </c>
      <c r="Q1248" s="216"/>
      <c r="R1248" s="77">
        <f t="shared" ref="R1248" si="2745">IF(COUNTA(Y1248:DP1251)=0,"01.01.1900",INDEX(Y1248:DP1248,MATCH(R1249,Y1249:DP1249,0)))</f>
        <v>45502</v>
      </c>
      <c r="S1248" s="78">
        <f t="shared" ref="S1248" si="2746">IF(COUNTA(Y1248:DP1251)=0,"01.01.1900",MAX(Y1248:DP1248))</f>
        <v>45502</v>
      </c>
      <c r="T1248" s="79"/>
      <c r="U1248" s="80" t="str">
        <f t="array" ref="U1248">IF(COUNTA(Y1248:DP1251)=0,"01.01.1900",IF(ISERROR(HLOOKUP(U1251,Y1251:DP1251,1,FALSE)),"01.01.1900",INDEX(Y1248:DP1248,MATCH(U1249&amp;U1251,Y1249:DP1249&amp;Y1251:DP1251,0))))</f>
        <v>01.01.1900</v>
      </c>
      <c r="V1248" s="81">
        <f t="shared" ref="V1248" si="2747">IF(COUNTA(Y1248:DP1251)=0,"01.01.1900",_xlfn.MAXIFS(Y1248:DP1248,Y1251:DP1251,V1251))</f>
        <v>0</v>
      </c>
      <c r="W1248" s="82"/>
      <c r="X1248" s="106"/>
      <c r="Y1248" s="141">
        <v>45502</v>
      </c>
      <c r="Z1248" s="141">
        <v>45502</v>
      </c>
    </row>
    <row r="1249" spans="2:26" thickBot="1">
      <c r="B1249" s="83"/>
      <c r="C1249" s="84"/>
      <c r="D1249" s="83"/>
      <c r="E1249" s="83"/>
      <c r="F1249" s="83"/>
      <c r="G1249" s="83"/>
      <c r="H1249" s="83"/>
      <c r="I1249" s="83"/>
      <c r="J1249" s="83"/>
      <c r="K1249" s="83"/>
      <c r="L1249" s="83"/>
      <c r="M1249" s="83"/>
      <c r="N1249" s="83"/>
      <c r="O1249" s="83"/>
      <c r="P1249" s="84"/>
      <c r="Q1249" s="217"/>
      <c r="R1249" s="85">
        <f t="shared" ref="R1249" si="2748">IF(COUNTA(Y1248:DP1251)=0,0,MIN(Y1249:DP1249))</f>
        <v>7.0000000000000007E-2</v>
      </c>
      <c r="S1249" s="86">
        <f t="shared" ref="S1249" si="2749">IF(COUNTA(Y1248:DP1251)=0,0,HLOOKUP(S1248,Y1248:DP1251,2,FALSE))</f>
        <v>7.0000000000000007E-2</v>
      </c>
      <c r="T1249" s="87">
        <f t="shared" ref="T1249" si="2750">IF(COUNTA(Y1248:DP1251)=0,0,AVERAGE(Y1249:DP1249))</f>
        <v>7.0000000000000007E-2</v>
      </c>
      <c r="U1249" s="88">
        <f t="shared" ref="U1249" si="2751">IF(COUNTA(Y1248:DP1251)=0,0,_xlfn.MINIFS(Y1249:DP1249,Y1251:DP1251,U1251))</f>
        <v>0</v>
      </c>
      <c r="V1249" s="89">
        <f t="array" ref="V1249">IF(COUNTA(Y1248:DP1251)=0,0,IF(ISERROR(HLOOKUP(V1251,Y1251:DP1251,1,FALSE)),0,INDEX(Y1249:DP1249,MATCH(V1248&amp;V1251,Y1248:DP1248&amp;Y1251:DP1251,0))))</f>
        <v>0</v>
      </c>
      <c r="W1249" s="90">
        <f t="array" ref="W1249">IF(COUNTA(Y1248:DP1251)=0,0,IF(ISERROR(HLOOKUP(W1251,Y1251:DP1251,1,FALSE)),0,AVERAGEIF(Y1251:DP1251,$W1251,Y1249:DP1249)))</f>
        <v>0</v>
      </c>
      <c r="X1249" s="107"/>
      <c r="Y1249" s="142">
        <v>7.0000000000000007E-2</v>
      </c>
      <c r="Z1249" s="142">
        <v>7.0000000000000007E-2</v>
      </c>
    </row>
    <row r="1250" spans="2:26" thickBot="1">
      <c r="B1250" s="83"/>
      <c r="C1250" s="84"/>
      <c r="D1250" s="83"/>
      <c r="E1250" s="83"/>
      <c r="F1250" s="83"/>
      <c r="G1250" s="83"/>
      <c r="H1250" s="83"/>
      <c r="I1250" s="83"/>
      <c r="J1250" s="83"/>
      <c r="K1250" s="83"/>
      <c r="L1250" s="83"/>
      <c r="M1250" s="83"/>
      <c r="N1250" s="83"/>
      <c r="O1250" s="83"/>
      <c r="P1250" s="84"/>
      <c r="Q1250" s="217"/>
      <c r="R1250" s="91">
        <f t="shared" ref="R1250" si="2752">IF(COUNTA(Y1248:DP1251)=0,0,HLOOKUP(R1249,Y1249:DP1251,2,FALSE))</f>
        <v>0</v>
      </c>
      <c r="S1250" s="92">
        <f t="shared" ref="S1250" si="2753">IF(COUNTA(Y1248:DP1251)=0,0,HLOOKUP(S1248,Y1248:DP1251,3,FALSE))</f>
        <v>0</v>
      </c>
      <c r="T1250" s="93"/>
      <c r="U1250" s="94">
        <f t="array" ref="U1250">IF(COUNTA(Y1248:DP1251)=0,0,IF(ISERROR(HLOOKUP(U1251,Y1251:DP1251,1,FALSE)),0,INDEX(Y1250:DP1250,MATCH(U1249&amp;U1251,Y1249:DP1249&amp;Y1251:DP1251,0))))</f>
        <v>0</v>
      </c>
      <c r="V1250" s="94">
        <f t="array" ref="V1250">IF(COUNTA(Y1248:DP1251)=0,0,IF(ISERROR(HLOOKUP(V1251,Y1251:DP1251,1,FALSE)),0,INDEX(Y1250:DP1250,MATCH(V1249&amp;V1251,Y1249:DP1249&amp;Y1251:DP1251,0))))</f>
        <v>0</v>
      </c>
      <c r="W1250" s="95"/>
      <c r="X1250" s="108"/>
      <c r="Y1250" s="143">
        <v>0</v>
      </c>
      <c r="Z1250" s="143">
        <v>0</v>
      </c>
    </row>
    <row r="1251" spans="2:26" ht="13.9" thickBot="1">
      <c r="B1251" s="96"/>
      <c r="C1251" s="97"/>
      <c r="D1251" s="96"/>
      <c r="E1251" s="96"/>
      <c r="F1251" s="96"/>
      <c r="G1251" s="96"/>
      <c r="H1251" s="96"/>
      <c r="I1251" s="96"/>
      <c r="J1251" s="96"/>
      <c r="K1251" s="96"/>
      <c r="L1251" s="96"/>
      <c r="M1251" s="96"/>
      <c r="N1251" s="96"/>
      <c r="O1251" s="96"/>
      <c r="P1251" s="97"/>
      <c r="Q1251" s="218"/>
      <c r="R1251" s="98" t="str">
        <f t="shared" ref="R1251" si="2754">IF(COUNTA(Y1248:DP1251)=0,"none",HLOOKUP(R1249,Y1249:DP1251,3,FALSE))</f>
        <v>PSZ</v>
      </c>
      <c r="S1251" s="99" t="str">
        <f t="shared" ref="S1251" si="2755">IF(COUNTA(Y1248:DP1251)=0,"none",HLOOKUP(S1248,Y1248:DP1251,4,FALSE))</f>
        <v>PSZ</v>
      </c>
      <c r="T1251" s="100"/>
      <c r="U1251" s="100">
        <f t="array" ref="U1251">IF(COUNTA(Y1248:DP1251)=0,"none",IF($U$2="WAHR",$W$3,Abfrage!$F$4))</f>
        <v>0</v>
      </c>
      <c r="V1251" s="100">
        <f t="array" ref="V1251">IF(COUNTA(Y1248:DP1251)=0,"none",IF($U$2="WAHR",$W$3,Abfrage!$F$4))</f>
        <v>0</v>
      </c>
      <c r="W1251" s="100">
        <f t="array" ref="W1251">IF(COUNTA(Y1248:DP1251)=0,"none",IF($U$2="WAHR",$W$3,Abfrage!$F$4))</f>
        <v>0</v>
      </c>
      <c r="X1251" s="109"/>
      <c r="Y1251" s="144" t="s">
        <v>185</v>
      </c>
      <c r="Z1251" s="144" t="s">
        <v>185</v>
      </c>
    </row>
    <row r="1252" spans="2:26" thickBot="1">
      <c r="B1252" s="75" t="s">
        <v>907</v>
      </c>
      <c r="C1252" s="76">
        <v>1000100346</v>
      </c>
      <c r="D1252" s="75" t="s">
        <v>95</v>
      </c>
      <c r="E1252" s="75" t="s">
        <v>96</v>
      </c>
      <c r="F1252" s="75" t="s">
        <v>97</v>
      </c>
      <c r="G1252" s="75" t="s">
        <v>97</v>
      </c>
      <c r="H1252" s="75" t="e">
        <v>#N/A</v>
      </c>
      <c r="I1252" s="75" t="s">
        <v>41</v>
      </c>
      <c r="J1252" s="75" t="s">
        <v>908</v>
      </c>
      <c r="K1252" s="75" t="s">
        <v>306</v>
      </c>
      <c r="L1252" s="75" t="s">
        <v>306</v>
      </c>
      <c r="M1252" s="75" t="s">
        <v>313</v>
      </c>
      <c r="N1252" s="75" t="s">
        <v>348</v>
      </c>
      <c r="O1252" s="75" t="s">
        <v>309</v>
      </c>
      <c r="P1252" s="76" t="s">
        <v>306</v>
      </c>
      <c r="Q1252" s="216"/>
      <c r="R1252" s="77" t="str">
        <f t="shared" ref="R1252" si="2756">IF(COUNTA(Y1252:DP1255)=0,"01.01.1900",INDEX(Y1252:DP1252,MATCH(R1253,Y1253:DP1253,0)))</f>
        <v>01.01.1900</v>
      </c>
      <c r="S1252" s="78" t="str">
        <f t="shared" ref="S1252" si="2757">IF(COUNTA(Y1252:DP1255)=0,"01.01.1900",MAX(Y1252:DP1252))</f>
        <v>01.01.1900</v>
      </c>
      <c r="T1252" s="79"/>
      <c r="U1252" s="80" t="str">
        <f t="array" ref="U1252">IF(COUNTA(Y1252:DP1255)=0,"01.01.1900",IF(ISERROR(HLOOKUP(U1255,Y1255:DP1255,1,FALSE)),"01.01.1900",INDEX(Y1252:DP1252,MATCH(U1253&amp;U1255,Y1253:DP1253&amp;Y1255:DP1255,0))))</f>
        <v>01.01.1900</v>
      </c>
      <c r="V1252" s="81" t="str">
        <f t="shared" ref="V1252" si="2758">IF(COUNTA(Y1252:DP1255)=0,"01.01.1900",_xlfn.MAXIFS(Y1252:DP1252,Y1255:DP1255,V1255))</f>
        <v>01.01.1900</v>
      </c>
      <c r="W1252" s="82"/>
      <c r="X1252" s="106"/>
    </row>
    <row r="1253" spans="2:26" thickBot="1">
      <c r="B1253" s="83"/>
      <c r="C1253" s="84"/>
      <c r="D1253" s="83"/>
      <c r="E1253" s="83"/>
      <c r="F1253" s="83"/>
      <c r="G1253" s="83"/>
      <c r="H1253" s="83"/>
      <c r="I1253" s="83"/>
      <c r="J1253" s="83"/>
      <c r="K1253" s="83"/>
      <c r="L1253" s="83"/>
      <c r="M1253" s="83"/>
      <c r="N1253" s="83"/>
      <c r="O1253" s="83"/>
      <c r="P1253" s="84"/>
      <c r="Q1253" s="217"/>
      <c r="R1253" s="85">
        <f t="shared" ref="R1253" si="2759">IF(COUNTA(Y1252:DP1255)=0,0,MIN(Y1253:DP1253))</f>
        <v>0</v>
      </c>
      <c r="S1253" s="86">
        <f t="shared" ref="S1253" si="2760">IF(COUNTA(Y1252:DP1255)=0,0,HLOOKUP(S1252,Y1252:DP1255,2,FALSE))</f>
        <v>0</v>
      </c>
      <c r="T1253" s="87">
        <f t="shared" ref="T1253" si="2761">IF(COUNTA(Y1252:DP1255)=0,0,AVERAGE(Y1253:DP1253))</f>
        <v>0</v>
      </c>
      <c r="U1253" s="88">
        <f t="shared" ref="U1253" si="2762">IF(COUNTA(Y1252:DP1255)=0,0,_xlfn.MINIFS(Y1253:DP1253,Y1255:DP1255,U1255))</f>
        <v>0</v>
      </c>
      <c r="V1253" s="89">
        <f t="array" ref="V1253">IF(COUNTA(Y1252:DP1255)=0,0,IF(ISERROR(HLOOKUP(V1255,Y1255:DP1255,1,FALSE)),0,INDEX(Y1253:DP1253,MATCH(V1252&amp;V1255,Y1252:DP1252&amp;Y1255:DP1255,0))))</f>
        <v>0</v>
      </c>
      <c r="W1253" s="90">
        <f t="array" ref="W1253">IF(COUNTA(Y1252:DP1255)=0,0,IF(ISERROR(HLOOKUP(W1255,Y1255:DP1255,1,FALSE)),0,AVERAGEIF(Y1255:DP1255,$W1255,Y1253:DP1253)))</f>
        <v>0</v>
      </c>
      <c r="X1253" s="107"/>
    </row>
    <row r="1254" spans="2:26" thickBot="1">
      <c r="B1254" s="83"/>
      <c r="C1254" s="84"/>
      <c r="D1254" s="83"/>
      <c r="E1254" s="83"/>
      <c r="F1254" s="83"/>
      <c r="G1254" s="83"/>
      <c r="H1254" s="83"/>
      <c r="I1254" s="83"/>
      <c r="J1254" s="83"/>
      <c r="K1254" s="83"/>
      <c r="L1254" s="83"/>
      <c r="M1254" s="83"/>
      <c r="N1254" s="83"/>
      <c r="O1254" s="83"/>
      <c r="P1254" s="84"/>
      <c r="Q1254" s="217"/>
      <c r="R1254" s="91">
        <f t="shared" ref="R1254" si="2763">IF(COUNTA(Y1252:DP1255)=0,0,HLOOKUP(R1253,Y1253:DP1255,2,FALSE))</f>
        <v>0</v>
      </c>
      <c r="S1254" s="92">
        <f t="shared" ref="S1254" si="2764">IF(COUNTA(Y1252:DP1255)=0,0,HLOOKUP(S1252,Y1252:DP1255,3,FALSE))</f>
        <v>0</v>
      </c>
      <c r="T1254" s="93"/>
      <c r="U1254" s="94">
        <f t="array" ref="U1254">IF(COUNTA(Y1252:DP1255)=0,0,IF(ISERROR(HLOOKUP(U1255,Y1255:DP1255,1,FALSE)),0,INDEX(Y1254:DP1254,MATCH(U1253&amp;U1255,Y1253:DP1253&amp;Y1255:DP1255,0))))</f>
        <v>0</v>
      </c>
      <c r="V1254" s="94">
        <f t="array" ref="V1254">IF(COUNTA(Y1252:DP1255)=0,0,IF(ISERROR(HLOOKUP(V1255,Y1255:DP1255,1,FALSE)),0,INDEX(Y1254:DP1254,MATCH(V1253&amp;V1255,Y1253:DP1253&amp;Y1255:DP1255,0))))</f>
        <v>0</v>
      </c>
      <c r="W1254" s="95"/>
      <c r="X1254" s="108"/>
    </row>
    <row r="1255" spans="2:26" ht="13.9" thickBot="1">
      <c r="B1255" s="96"/>
      <c r="C1255" s="97"/>
      <c r="D1255" s="96"/>
      <c r="E1255" s="96"/>
      <c r="F1255" s="96"/>
      <c r="G1255" s="96"/>
      <c r="H1255" s="96"/>
      <c r="I1255" s="96"/>
      <c r="J1255" s="96"/>
      <c r="K1255" s="96"/>
      <c r="L1255" s="96"/>
      <c r="M1255" s="96"/>
      <c r="N1255" s="96"/>
      <c r="O1255" s="96"/>
      <c r="P1255" s="97"/>
      <c r="Q1255" s="218"/>
      <c r="R1255" s="98" t="str">
        <f t="shared" ref="R1255" si="2765">IF(COUNTA(Y1252:DP1255)=0,"none",HLOOKUP(R1253,Y1253:DP1255,3,FALSE))</f>
        <v>none</v>
      </c>
      <c r="S1255" s="99" t="str">
        <f t="shared" ref="S1255" si="2766">IF(COUNTA(Y1252:DP1255)=0,"none",HLOOKUP(S1252,Y1252:DP1255,4,FALSE))</f>
        <v>none</v>
      </c>
      <c r="T1255" s="100"/>
      <c r="U1255" s="100" t="str">
        <f t="array" ref="U1255">IF(COUNTA(Y1252:DP1255)=0,"none",IF($U$2="WAHR",$W$3,Abfrage!$F$4))</f>
        <v>none</v>
      </c>
      <c r="V1255" s="100" t="str">
        <f t="array" ref="V1255">IF(COUNTA(Y1252:DP1255)=0,"none",IF($U$2="WAHR",$W$3,Abfrage!$F$4))</f>
        <v>none</v>
      </c>
      <c r="W1255" s="100" t="str">
        <f t="array" ref="W1255">IF(COUNTA(Y1252:DP1255)=0,"none",IF($U$2="WAHR",$W$3,Abfrage!$F$4))</f>
        <v>none</v>
      </c>
      <c r="X1255" s="109"/>
    </row>
    <row r="1256" spans="2:26" thickBot="1">
      <c r="B1256" s="75" t="s">
        <v>909</v>
      </c>
      <c r="C1256" s="76">
        <v>1000100353</v>
      </c>
      <c r="D1256" s="75" t="s">
        <v>95</v>
      </c>
      <c r="E1256" s="75" t="s">
        <v>96</v>
      </c>
      <c r="F1256" s="75" t="s">
        <v>97</v>
      </c>
      <c r="G1256" s="75" t="s">
        <v>97</v>
      </c>
      <c r="H1256" s="75" t="e">
        <v>#N/A</v>
      </c>
      <c r="I1256" s="75" t="s">
        <v>51</v>
      </c>
      <c r="J1256" s="75" t="s">
        <v>910</v>
      </c>
      <c r="K1256" s="75" t="s">
        <v>306</v>
      </c>
      <c r="L1256" s="75" t="s">
        <v>306</v>
      </c>
      <c r="M1256" s="75" t="s">
        <v>313</v>
      </c>
      <c r="N1256" s="75" t="s">
        <v>802</v>
      </c>
      <c r="O1256" s="75" t="s">
        <v>437</v>
      </c>
      <c r="P1256" s="76" t="s">
        <v>306</v>
      </c>
      <c r="Q1256" s="216"/>
      <c r="R1256" s="77" t="str">
        <f t="shared" ref="R1256" si="2767">IF(COUNTA(Y1256:DP1259)=0,"01.01.1900",INDEX(Y1256:DP1256,MATCH(R1257,Y1257:DP1257,0)))</f>
        <v>01.01.1900</v>
      </c>
      <c r="S1256" s="78" t="str">
        <f t="shared" ref="S1256" si="2768">IF(COUNTA(Y1256:DP1259)=0,"01.01.1900",MAX(Y1256:DP1256))</f>
        <v>01.01.1900</v>
      </c>
      <c r="T1256" s="79"/>
      <c r="U1256" s="80" t="str">
        <f t="array" ref="U1256">IF(COUNTA(Y1256:DP1259)=0,"01.01.1900",IF(ISERROR(HLOOKUP(U1259,Y1259:DP1259,1,FALSE)),"01.01.1900",INDEX(Y1256:DP1256,MATCH(U1257&amp;U1259,Y1257:DP1257&amp;Y1259:DP1259,0))))</f>
        <v>01.01.1900</v>
      </c>
      <c r="V1256" s="81" t="str">
        <f t="shared" ref="V1256" si="2769">IF(COUNTA(Y1256:DP1259)=0,"01.01.1900",_xlfn.MAXIFS(Y1256:DP1256,Y1259:DP1259,V1259))</f>
        <v>01.01.1900</v>
      </c>
      <c r="W1256" s="82"/>
      <c r="X1256" s="106"/>
    </row>
    <row r="1257" spans="2:26" thickBot="1">
      <c r="B1257" s="83"/>
      <c r="C1257" s="84"/>
      <c r="D1257" s="83"/>
      <c r="E1257" s="83"/>
      <c r="F1257" s="83"/>
      <c r="G1257" s="83"/>
      <c r="H1257" s="83"/>
      <c r="I1257" s="83"/>
      <c r="J1257" s="83"/>
      <c r="K1257" s="83"/>
      <c r="L1257" s="83"/>
      <c r="M1257" s="83"/>
      <c r="N1257" s="83"/>
      <c r="O1257" s="83"/>
      <c r="P1257" s="84"/>
      <c r="Q1257" s="217"/>
      <c r="R1257" s="85">
        <f t="shared" ref="R1257" si="2770">IF(COUNTA(Y1256:DP1259)=0,0,MIN(Y1257:DP1257))</f>
        <v>0</v>
      </c>
      <c r="S1257" s="86">
        <f t="shared" ref="S1257" si="2771">IF(COUNTA(Y1256:DP1259)=0,0,HLOOKUP(S1256,Y1256:DP1259,2,FALSE))</f>
        <v>0</v>
      </c>
      <c r="T1257" s="87">
        <f t="shared" ref="T1257" si="2772">IF(COUNTA(Y1256:DP1259)=0,0,AVERAGE(Y1257:DP1257))</f>
        <v>0</v>
      </c>
      <c r="U1257" s="88">
        <f t="shared" ref="U1257" si="2773">IF(COUNTA(Y1256:DP1259)=0,0,_xlfn.MINIFS(Y1257:DP1257,Y1259:DP1259,U1259))</f>
        <v>0</v>
      </c>
      <c r="V1257" s="89">
        <f t="array" ref="V1257">IF(COUNTA(Y1256:DP1259)=0,0,IF(ISERROR(HLOOKUP(V1259,Y1259:DP1259,1,FALSE)),0,INDEX(Y1257:DP1257,MATCH(V1256&amp;V1259,Y1256:DP1256&amp;Y1259:DP1259,0))))</f>
        <v>0</v>
      </c>
      <c r="W1257" s="90">
        <f t="array" ref="W1257">IF(COUNTA(Y1256:DP1259)=0,0,IF(ISERROR(HLOOKUP(W1259,Y1259:DP1259,1,FALSE)),0,AVERAGEIF(Y1259:DP1259,$W1259,Y1257:DP1257)))</f>
        <v>0</v>
      </c>
      <c r="X1257" s="107"/>
    </row>
    <row r="1258" spans="2:26" thickBot="1">
      <c r="B1258" s="83"/>
      <c r="C1258" s="84"/>
      <c r="D1258" s="83"/>
      <c r="E1258" s="83"/>
      <c r="F1258" s="83"/>
      <c r="G1258" s="83"/>
      <c r="H1258" s="83"/>
      <c r="I1258" s="83"/>
      <c r="J1258" s="83"/>
      <c r="K1258" s="83"/>
      <c r="L1258" s="83"/>
      <c r="M1258" s="83"/>
      <c r="N1258" s="83"/>
      <c r="O1258" s="83"/>
      <c r="P1258" s="84"/>
      <c r="Q1258" s="217"/>
      <c r="R1258" s="91">
        <f t="shared" ref="R1258" si="2774">IF(COUNTA(Y1256:DP1259)=0,0,HLOOKUP(R1257,Y1257:DP1259,2,FALSE))</f>
        <v>0</v>
      </c>
      <c r="S1258" s="92">
        <f t="shared" ref="S1258" si="2775">IF(COUNTA(Y1256:DP1259)=0,0,HLOOKUP(S1256,Y1256:DP1259,3,FALSE))</f>
        <v>0</v>
      </c>
      <c r="T1258" s="93"/>
      <c r="U1258" s="94">
        <f t="array" ref="U1258">IF(COUNTA(Y1256:DP1259)=0,0,IF(ISERROR(HLOOKUP(U1259,Y1259:DP1259,1,FALSE)),0,INDEX(Y1258:DP1258,MATCH(U1257&amp;U1259,Y1257:DP1257&amp;Y1259:DP1259,0))))</f>
        <v>0</v>
      </c>
      <c r="V1258" s="94">
        <f t="array" ref="V1258">IF(COUNTA(Y1256:DP1259)=0,0,IF(ISERROR(HLOOKUP(V1259,Y1259:DP1259,1,FALSE)),0,INDEX(Y1258:DP1258,MATCH(V1257&amp;V1259,Y1257:DP1257&amp;Y1259:DP1259,0))))</f>
        <v>0</v>
      </c>
      <c r="W1258" s="95"/>
      <c r="X1258" s="108"/>
    </row>
    <row r="1259" spans="2:26" ht="13.9" thickBot="1">
      <c r="B1259" s="96"/>
      <c r="C1259" s="97"/>
      <c r="D1259" s="96"/>
      <c r="E1259" s="96"/>
      <c r="F1259" s="96"/>
      <c r="G1259" s="96"/>
      <c r="H1259" s="96"/>
      <c r="I1259" s="96"/>
      <c r="J1259" s="96"/>
      <c r="K1259" s="96"/>
      <c r="L1259" s="96"/>
      <c r="M1259" s="96"/>
      <c r="N1259" s="96"/>
      <c r="O1259" s="96"/>
      <c r="P1259" s="97"/>
      <c r="Q1259" s="218"/>
      <c r="R1259" s="98" t="str">
        <f t="shared" ref="R1259" si="2776">IF(COUNTA(Y1256:DP1259)=0,"none",HLOOKUP(R1257,Y1257:DP1259,3,FALSE))</f>
        <v>none</v>
      </c>
      <c r="S1259" s="99" t="str">
        <f t="shared" ref="S1259" si="2777">IF(COUNTA(Y1256:DP1259)=0,"none",HLOOKUP(S1256,Y1256:DP1259,4,FALSE))</f>
        <v>none</v>
      </c>
      <c r="T1259" s="100"/>
      <c r="U1259" s="100" t="str">
        <f t="array" ref="U1259">IF(COUNTA(Y1256:DP1259)=0,"none",IF($U$2="WAHR",$W$3,Abfrage!$F$4))</f>
        <v>none</v>
      </c>
      <c r="V1259" s="100" t="str">
        <f t="array" ref="V1259">IF(COUNTA(Y1256:DP1259)=0,"none",IF($U$2="WAHR",$W$3,Abfrage!$F$4))</f>
        <v>none</v>
      </c>
      <c r="W1259" s="100" t="str">
        <f t="array" ref="W1259">IF(COUNTA(Y1256:DP1259)=0,"none",IF($U$2="WAHR",$W$3,Abfrage!$F$4))</f>
        <v>none</v>
      </c>
      <c r="X1259" s="109"/>
    </row>
    <row r="1260" spans="2:26" thickBot="1">
      <c r="B1260" s="75" t="s">
        <v>911</v>
      </c>
      <c r="C1260" s="76">
        <v>1000100466</v>
      </c>
      <c r="D1260" s="75" t="s">
        <v>95</v>
      </c>
      <c r="E1260" s="75" t="s">
        <v>148</v>
      </c>
      <c r="F1260" s="75" t="s">
        <v>96</v>
      </c>
      <c r="G1260" s="75" t="s">
        <v>96</v>
      </c>
      <c r="H1260" s="75" t="e">
        <v>#N/A</v>
      </c>
      <c r="I1260" s="75" t="s">
        <v>51</v>
      </c>
      <c r="J1260" s="75" t="s">
        <v>912</v>
      </c>
      <c r="K1260" s="75" t="s">
        <v>325</v>
      </c>
      <c r="L1260" s="75" t="s">
        <v>326</v>
      </c>
      <c r="M1260" s="75" t="s">
        <v>313</v>
      </c>
      <c r="N1260" s="75" t="s">
        <v>327</v>
      </c>
      <c r="O1260" s="75" t="s">
        <v>306</v>
      </c>
      <c r="P1260" s="76" t="s">
        <v>306</v>
      </c>
      <c r="Q1260" s="216"/>
      <c r="R1260" s="77" t="str">
        <f t="shared" ref="R1260" si="2778">IF(COUNTA(Y1260:DP1263)=0,"01.01.1900",INDEX(Y1260:DP1260,MATCH(R1261,Y1261:DP1261,0)))</f>
        <v>01.01.1900</v>
      </c>
      <c r="S1260" s="78" t="str">
        <f t="shared" ref="S1260" si="2779">IF(COUNTA(Y1260:DP1263)=0,"01.01.1900",MAX(Y1260:DP1260))</f>
        <v>01.01.1900</v>
      </c>
      <c r="T1260" s="79"/>
      <c r="U1260" s="80" t="str">
        <f t="array" ref="U1260">IF(COUNTA(Y1260:DP1263)=0,"01.01.1900",IF(ISERROR(HLOOKUP(U1263,Y1263:DP1263,1,FALSE)),"01.01.1900",INDEX(Y1260:DP1260,MATCH(U1261&amp;U1263,Y1261:DP1261&amp;Y1263:DP1263,0))))</f>
        <v>01.01.1900</v>
      </c>
      <c r="V1260" s="81" t="str">
        <f t="shared" ref="V1260" si="2780">IF(COUNTA(Y1260:DP1263)=0,"01.01.1900",_xlfn.MAXIFS(Y1260:DP1260,Y1263:DP1263,V1263))</f>
        <v>01.01.1900</v>
      </c>
      <c r="W1260" s="82"/>
      <c r="X1260" s="106"/>
    </row>
    <row r="1261" spans="2:26" thickBot="1">
      <c r="B1261" s="83"/>
      <c r="C1261" s="84"/>
      <c r="D1261" s="83"/>
      <c r="E1261" s="83"/>
      <c r="F1261" s="83"/>
      <c r="G1261" s="83"/>
      <c r="H1261" s="83"/>
      <c r="I1261" s="83"/>
      <c r="J1261" s="83"/>
      <c r="K1261" s="83"/>
      <c r="L1261" s="83"/>
      <c r="M1261" s="83"/>
      <c r="N1261" s="83"/>
      <c r="O1261" s="83"/>
      <c r="P1261" s="84"/>
      <c r="Q1261" s="217"/>
      <c r="R1261" s="85">
        <f t="shared" ref="R1261" si="2781">IF(COUNTA(Y1260:DP1263)=0,0,MIN(Y1261:DP1261))</f>
        <v>0</v>
      </c>
      <c r="S1261" s="86">
        <f t="shared" ref="S1261" si="2782">IF(COUNTA(Y1260:DP1263)=0,0,HLOOKUP(S1260,Y1260:DP1263,2,FALSE))</f>
        <v>0</v>
      </c>
      <c r="T1261" s="87">
        <f t="shared" ref="T1261" si="2783">IF(COUNTA(Y1260:DP1263)=0,0,AVERAGE(Y1261:DP1261))</f>
        <v>0</v>
      </c>
      <c r="U1261" s="88">
        <f t="shared" ref="U1261" si="2784">IF(COUNTA(Y1260:DP1263)=0,0,_xlfn.MINIFS(Y1261:DP1261,Y1263:DP1263,U1263))</f>
        <v>0</v>
      </c>
      <c r="V1261" s="89">
        <f t="array" ref="V1261">IF(COUNTA(Y1260:DP1263)=0,0,IF(ISERROR(HLOOKUP(V1263,Y1263:DP1263,1,FALSE)),0,INDEX(Y1261:DP1261,MATCH(V1260&amp;V1263,Y1260:DP1260&amp;Y1263:DP1263,0))))</f>
        <v>0</v>
      </c>
      <c r="W1261" s="90">
        <f t="array" ref="W1261">IF(COUNTA(Y1260:DP1263)=0,0,IF(ISERROR(HLOOKUP(W1263,Y1263:DP1263,1,FALSE)),0,AVERAGEIF(Y1263:DP1263,$W1263,Y1261:DP1261)))</f>
        <v>0</v>
      </c>
      <c r="X1261" s="107"/>
    </row>
    <row r="1262" spans="2:26" thickBot="1">
      <c r="B1262" s="83"/>
      <c r="C1262" s="84"/>
      <c r="D1262" s="83"/>
      <c r="E1262" s="83"/>
      <c r="F1262" s="83"/>
      <c r="G1262" s="83"/>
      <c r="H1262" s="83"/>
      <c r="I1262" s="83"/>
      <c r="J1262" s="83"/>
      <c r="K1262" s="83"/>
      <c r="L1262" s="83"/>
      <c r="M1262" s="83"/>
      <c r="N1262" s="83"/>
      <c r="O1262" s="83"/>
      <c r="P1262" s="84"/>
      <c r="Q1262" s="217"/>
      <c r="R1262" s="91">
        <f t="shared" ref="R1262" si="2785">IF(COUNTA(Y1260:DP1263)=0,0,HLOOKUP(R1261,Y1261:DP1263,2,FALSE))</f>
        <v>0</v>
      </c>
      <c r="S1262" s="92">
        <f t="shared" ref="S1262" si="2786">IF(COUNTA(Y1260:DP1263)=0,0,HLOOKUP(S1260,Y1260:DP1263,3,FALSE))</f>
        <v>0</v>
      </c>
      <c r="T1262" s="93"/>
      <c r="U1262" s="94">
        <f t="array" ref="U1262">IF(COUNTA(Y1260:DP1263)=0,0,IF(ISERROR(HLOOKUP(U1263,Y1263:DP1263,1,FALSE)),0,INDEX(Y1262:DP1262,MATCH(U1261&amp;U1263,Y1261:DP1261&amp;Y1263:DP1263,0))))</f>
        <v>0</v>
      </c>
      <c r="V1262" s="94">
        <f t="array" ref="V1262">IF(COUNTA(Y1260:DP1263)=0,0,IF(ISERROR(HLOOKUP(V1263,Y1263:DP1263,1,FALSE)),0,INDEX(Y1262:DP1262,MATCH(V1261&amp;V1263,Y1261:DP1261&amp;Y1263:DP1263,0))))</f>
        <v>0</v>
      </c>
      <c r="W1262" s="95"/>
      <c r="X1262" s="108"/>
    </row>
    <row r="1263" spans="2:26" ht="13.9" thickBot="1">
      <c r="B1263" s="96"/>
      <c r="C1263" s="97"/>
      <c r="D1263" s="96"/>
      <c r="E1263" s="96"/>
      <c r="F1263" s="96"/>
      <c r="G1263" s="96"/>
      <c r="H1263" s="96"/>
      <c r="I1263" s="96"/>
      <c r="J1263" s="96"/>
      <c r="K1263" s="96"/>
      <c r="L1263" s="96"/>
      <c r="M1263" s="96"/>
      <c r="N1263" s="96"/>
      <c r="O1263" s="96"/>
      <c r="P1263" s="97"/>
      <c r="Q1263" s="218"/>
      <c r="R1263" s="98" t="str">
        <f t="shared" ref="R1263" si="2787">IF(COUNTA(Y1260:DP1263)=0,"none",HLOOKUP(R1261,Y1261:DP1263,3,FALSE))</f>
        <v>none</v>
      </c>
      <c r="S1263" s="99" t="str">
        <f t="shared" ref="S1263" si="2788">IF(COUNTA(Y1260:DP1263)=0,"none",HLOOKUP(S1260,Y1260:DP1263,4,FALSE))</f>
        <v>none</v>
      </c>
      <c r="T1263" s="100"/>
      <c r="U1263" s="100" t="str">
        <f t="array" ref="U1263">IF(COUNTA(Y1260:DP1263)=0,"none",IF($U$2="WAHR",$W$3,Abfrage!$F$4))</f>
        <v>none</v>
      </c>
      <c r="V1263" s="100" t="str">
        <f t="array" ref="V1263">IF(COUNTA(Y1260:DP1263)=0,"none",IF($U$2="WAHR",$W$3,Abfrage!$F$4))</f>
        <v>none</v>
      </c>
      <c r="W1263" s="100" t="str">
        <f t="array" ref="W1263">IF(COUNTA(Y1260:DP1263)=0,"none",IF($U$2="WAHR",$W$3,Abfrage!$F$4))</f>
        <v>none</v>
      </c>
      <c r="X1263" s="109"/>
    </row>
    <row r="1264" spans="2:26" thickBot="1">
      <c r="B1264" s="75" t="s">
        <v>913</v>
      </c>
      <c r="C1264" s="76">
        <v>1000100506</v>
      </c>
      <c r="D1264" s="75" t="s">
        <v>95</v>
      </c>
      <c r="E1264" s="75" t="s">
        <v>90</v>
      </c>
      <c r="F1264" s="75" t="s">
        <v>685</v>
      </c>
      <c r="G1264" s="75" t="s">
        <v>685</v>
      </c>
      <c r="H1264" s="75" t="e">
        <v>#N/A</v>
      </c>
      <c r="I1264" s="75" t="s">
        <v>51</v>
      </c>
      <c r="J1264" s="75" t="s">
        <v>914</v>
      </c>
      <c r="K1264" s="75" t="s">
        <v>327</v>
      </c>
      <c r="L1264" s="75" t="s">
        <v>915</v>
      </c>
      <c r="M1264" s="75" t="s">
        <v>306</v>
      </c>
      <c r="N1264" s="75" t="s">
        <v>327</v>
      </c>
      <c r="O1264" s="75" t="s">
        <v>547</v>
      </c>
      <c r="P1264" s="76" t="s">
        <v>306</v>
      </c>
      <c r="Q1264" s="216"/>
      <c r="R1264" s="77" t="str">
        <f t="shared" ref="R1264" si="2789">IF(COUNTA(Y1264:DP1267)=0,"01.01.1900",INDEX(Y1264:DP1264,MATCH(R1265,Y1265:DP1265,0)))</f>
        <v>01.01.1900</v>
      </c>
      <c r="S1264" s="78" t="str">
        <f t="shared" ref="S1264" si="2790">IF(COUNTA(Y1264:DP1267)=0,"01.01.1900",MAX(Y1264:DP1264))</f>
        <v>01.01.1900</v>
      </c>
      <c r="T1264" s="79"/>
      <c r="U1264" s="80" t="str">
        <f t="array" ref="U1264">IF(COUNTA(Y1264:DP1267)=0,"01.01.1900",IF(ISERROR(HLOOKUP(U1267,Y1267:DP1267,1,FALSE)),"01.01.1900",INDEX(Y1264:DP1264,MATCH(U1265&amp;U1267,Y1265:DP1265&amp;Y1267:DP1267,0))))</f>
        <v>01.01.1900</v>
      </c>
      <c r="V1264" s="81" t="str">
        <f t="shared" ref="V1264" si="2791">IF(COUNTA(Y1264:DP1267)=0,"01.01.1900",_xlfn.MAXIFS(Y1264:DP1264,Y1267:DP1267,V1267))</f>
        <v>01.01.1900</v>
      </c>
      <c r="W1264" s="82"/>
      <c r="X1264" s="106"/>
    </row>
    <row r="1265" spans="2:25" thickBot="1">
      <c r="B1265" s="83"/>
      <c r="C1265" s="84"/>
      <c r="D1265" s="83"/>
      <c r="E1265" s="83"/>
      <c r="F1265" s="83"/>
      <c r="G1265" s="83"/>
      <c r="H1265" s="83"/>
      <c r="I1265" s="83"/>
      <c r="J1265" s="83"/>
      <c r="K1265" s="83"/>
      <c r="L1265" s="83"/>
      <c r="M1265" s="83"/>
      <c r="N1265" s="83"/>
      <c r="O1265" s="83"/>
      <c r="P1265" s="84"/>
      <c r="Q1265" s="217"/>
      <c r="R1265" s="85">
        <f t="shared" ref="R1265" si="2792">IF(COUNTA(Y1264:DP1267)=0,0,MIN(Y1265:DP1265))</f>
        <v>0</v>
      </c>
      <c r="S1265" s="86">
        <f t="shared" ref="S1265" si="2793">IF(COUNTA(Y1264:DP1267)=0,0,HLOOKUP(S1264,Y1264:DP1267,2,FALSE))</f>
        <v>0</v>
      </c>
      <c r="T1265" s="87">
        <f t="shared" ref="T1265" si="2794">IF(COUNTA(Y1264:DP1267)=0,0,AVERAGE(Y1265:DP1265))</f>
        <v>0</v>
      </c>
      <c r="U1265" s="88">
        <f t="shared" ref="U1265" si="2795">IF(COUNTA(Y1264:DP1267)=0,0,_xlfn.MINIFS(Y1265:DP1265,Y1267:DP1267,U1267))</f>
        <v>0</v>
      </c>
      <c r="V1265" s="89">
        <f t="array" ref="V1265">IF(COUNTA(Y1264:DP1267)=0,0,IF(ISERROR(HLOOKUP(V1267,Y1267:DP1267,1,FALSE)),0,INDEX(Y1265:DP1265,MATCH(V1264&amp;V1267,Y1264:DP1264&amp;Y1267:DP1267,0))))</f>
        <v>0</v>
      </c>
      <c r="W1265" s="90">
        <f t="array" ref="W1265">IF(COUNTA(Y1264:DP1267)=0,0,IF(ISERROR(HLOOKUP(W1267,Y1267:DP1267,1,FALSE)),0,AVERAGEIF(Y1267:DP1267,$W1267,Y1265:DP1265)))</f>
        <v>0</v>
      </c>
      <c r="X1265" s="107"/>
    </row>
    <row r="1266" spans="2:25" thickBot="1">
      <c r="B1266" s="83"/>
      <c r="C1266" s="84"/>
      <c r="D1266" s="83"/>
      <c r="E1266" s="83"/>
      <c r="F1266" s="83"/>
      <c r="G1266" s="83"/>
      <c r="H1266" s="83"/>
      <c r="I1266" s="83"/>
      <c r="J1266" s="83"/>
      <c r="K1266" s="83"/>
      <c r="L1266" s="83"/>
      <c r="M1266" s="83"/>
      <c r="N1266" s="83"/>
      <c r="O1266" s="83"/>
      <c r="P1266" s="84"/>
      <c r="Q1266" s="217"/>
      <c r="R1266" s="91">
        <f t="shared" ref="R1266" si="2796">IF(COUNTA(Y1264:DP1267)=0,0,HLOOKUP(R1265,Y1265:DP1267,2,FALSE))</f>
        <v>0</v>
      </c>
      <c r="S1266" s="92">
        <f t="shared" ref="S1266" si="2797">IF(COUNTA(Y1264:DP1267)=0,0,HLOOKUP(S1264,Y1264:DP1267,3,FALSE))</f>
        <v>0</v>
      </c>
      <c r="T1266" s="93"/>
      <c r="U1266" s="94">
        <f t="array" ref="U1266">IF(COUNTA(Y1264:DP1267)=0,0,IF(ISERROR(HLOOKUP(U1267,Y1267:DP1267,1,FALSE)),0,INDEX(Y1266:DP1266,MATCH(U1265&amp;U1267,Y1265:DP1265&amp;Y1267:DP1267,0))))</f>
        <v>0</v>
      </c>
      <c r="V1266" s="94">
        <f t="array" ref="V1266">IF(COUNTA(Y1264:DP1267)=0,0,IF(ISERROR(HLOOKUP(V1267,Y1267:DP1267,1,FALSE)),0,INDEX(Y1266:DP1266,MATCH(V1265&amp;V1267,Y1265:DP1265&amp;Y1267:DP1267,0))))</f>
        <v>0</v>
      </c>
      <c r="W1266" s="95"/>
      <c r="X1266" s="108"/>
    </row>
    <row r="1267" spans="2:25" ht="13.9" thickBot="1">
      <c r="B1267" s="96"/>
      <c r="C1267" s="97"/>
      <c r="D1267" s="96"/>
      <c r="E1267" s="96"/>
      <c r="F1267" s="96"/>
      <c r="G1267" s="96"/>
      <c r="H1267" s="96"/>
      <c r="I1267" s="96"/>
      <c r="J1267" s="96"/>
      <c r="K1267" s="96"/>
      <c r="L1267" s="96"/>
      <c r="M1267" s="96"/>
      <c r="N1267" s="96"/>
      <c r="O1267" s="96"/>
      <c r="P1267" s="97"/>
      <c r="Q1267" s="218"/>
      <c r="R1267" s="98" t="str">
        <f t="shared" ref="R1267" si="2798">IF(COUNTA(Y1264:DP1267)=0,"none",HLOOKUP(R1265,Y1265:DP1267,3,FALSE))</f>
        <v>none</v>
      </c>
      <c r="S1267" s="99" t="str">
        <f t="shared" ref="S1267" si="2799">IF(COUNTA(Y1264:DP1267)=0,"none",HLOOKUP(S1264,Y1264:DP1267,4,FALSE))</f>
        <v>none</v>
      </c>
      <c r="T1267" s="100"/>
      <c r="U1267" s="100" t="str">
        <f t="array" ref="U1267">IF(COUNTA(Y1264:DP1267)=0,"none",IF($U$2="WAHR",$W$3,Abfrage!$F$4))</f>
        <v>none</v>
      </c>
      <c r="V1267" s="100" t="str">
        <f t="array" ref="V1267">IF(COUNTA(Y1264:DP1267)=0,"none",IF($U$2="WAHR",$W$3,Abfrage!$F$4))</f>
        <v>none</v>
      </c>
      <c r="W1267" s="100" t="str">
        <f t="array" ref="W1267">IF(COUNTA(Y1264:DP1267)=0,"none",IF($U$2="WAHR",$W$3,Abfrage!$F$4))</f>
        <v>none</v>
      </c>
      <c r="X1267" s="109"/>
    </row>
    <row r="1268" spans="2:25" thickBot="1">
      <c r="B1268" s="75" t="s">
        <v>916</v>
      </c>
      <c r="C1268" s="76">
        <v>1000100594</v>
      </c>
      <c r="D1268" s="75" t="s">
        <v>217</v>
      </c>
      <c r="E1268" s="75" t="s">
        <v>138</v>
      </c>
      <c r="F1268" s="75" t="s">
        <v>702</v>
      </c>
      <c r="G1268" s="75" t="s">
        <v>744</v>
      </c>
      <c r="H1268" s="75">
        <v>0</v>
      </c>
      <c r="I1268" s="75" t="s">
        <v>364</v>
      </c>
      <c r="J1268" s="75" t="s">
        <v>917</v>
      </c>
      <c r="K1268" s="75" t="s">
        <v>306</v>
      </c>
      <c r="L1268" s="75" t="s">
        <v>306</v>
      </c>
      <c r="M1268" s="75" t="s">
        <v>307</v>
      </c>
      <c r="N1268" s="75" t="s">
        <v>352</v>
      </c>
      <c r="O1268" s="75" t="s">
        <v>309</v>
      </c>
      <c r="P1268" s="76" t="s">
        <v>306</v>
      </c>
      <c r="Q1268" s="216"/>
      <c r="R1268" s="77">
        <f t="shared" ref="R1268" si="2800">IF(COUNTA(Y1268:DP1271)=0,"01.01.1900",INDEX(Y1268:DP1268,MATCH(R1269,Y1269:DP1269,0)))</f>
        <v>44501</v>
      </c>
      <c r="S1268" s="78">
        <f t="shared" ref="S1268" si="2801">IF(COUNTA(Y1268:DP1271)=0,"01.01.1900",MAX(Y1268:DP1268))</f>
        <v>44501</v>
      </c>
      <c r="T1268" s="79"/>
      <c r="U1268" s="80" t="str">
        <f t="array" ref="U1268">IF(COUNTA(Y1268:DP1271)=0,"01.01.1900",IF(ISERROR(HLOOKUP(U1271,Y1271:DP1271,1,FALSE)),"01.01.1900",INDEX(Y1268:DP1268,MATCH(U1269&amp;U1271,Y1269:DP1269&amp;Y1271:DP1271,0))))</f>
        <v>01.01.1900</v>
      </c>
      <c r="V1268" s="81">
        <f t="shared" ref="V1268" si="2802">IF(COUNTA(Y1268:DP1271)=0,"01.01.1900",_xlfn.MAXIFS(Y1268:DP1268,Y1271:DP1271,V1271))</f>
        <v>0</v>
      </c>
      <c r="W1268" s="82"/>
      <c r="X1268" s="106"/>
      <c r="Y1268" s="141">
        <v>44501</v>
      </c>
    </row>
    <row r="1269" spans="2:25" thickBot="1">
      <c r="B1269" s="83"/>
      <c r="C1269" s="84"/>
      <c r="D1269" s="83"/>
      <c r="E1269" s="83"/>
      <c r="F1269" s="83"/>
      <c r="G1269" s="83"/>
      <c r="H1269" s="83"/>
      <c r="I1269" s="83"/>
      <c r="J1269" s="83"/>
      <c r="K1269" s="83"/>
      <c r="L1269" s="83"/>
      <c r="M1269" s="83"/>
      <c r="N1269" s="83"/>
      <c r="O1269" s="83"/>
      <c r="P1269" s="84"/>
      <c r="Q1269" s="217"/>
      <c r="R1269" s="85">
        <f t="shared" ref="R1269" si="2803">IF(COUNTA(Y1268:DP1271)=0,0,MIN(Y1269:DP1269))</f>
        <v>4.1395</v>
      </c>
      <c r="S1269" s="86">
        <f t="shared" ref="S1269" si="2804">IF(COUNTA(Y1268:DP1271)=0,0,HLOOKUP(S1268,Y1268:DP1271,2,FALSE))</f>
        <v>4.1395</v>
      </c>
      <c r="T1269" s="87">
        <f t="shared" ref="T1269" si="2805">IF(COUNTA(Y1268:DP1271)=0,0,AVERAGE(Y1269:DP1269))</f>
        <v>4.1395</v>
      </c>
      <c r="U1269" s="88">
        <f t="shared" ref="U1269" si="2806">IF(COUNTA(Y1268:DP1271)=0,0,_xlfn.MINIFS(Y1269:DP1269,Y1271:DP1271,U1271))</f>
        <v>0</v>
      </c>
      <c r="V1269" s="89">
        <f t="array" ref="V1269">IF(COUNTA(Y1268:DP1271)=0,0,IF(ISERROR(HLOOKUP(V1271,Y1271:DP1271,1,FALSE)),0,INDEX(Y1269:DP1269,MATCH(V1268&amp;V1271,Y1268:DP1268&amp;Y1271:DP1271,0))))</f>
        <v>0</v>
      </c>
      <c r="W1269" s="90">
        <f t="array" ref="W1269">IF(COUNTA(Y1268:DP1271)=0,0,IF(ISERROR(HLOOKUP(W1271,Y1271:DP1271,1,FALSE)),0,AVERAGEIF(Y1271:DP1271,$W1271,Y1269:DP1269)))</f>
        <v>0</v>
      </c>
      <c r="X1269" s="107"/>
      <c r="Y1269" s="142">
        <v>4.1395</v>
      </c>
    </row>
    <row r="1270" spans="2:25" thickBot="1">
      <c r="B1270" s="83"/>
      <c r="C1270" s="84"/>
      <c r="D1270" s="83"/>
      <c r="E1270" s="83"/>
      <c r="F1270" s="83"/>
      <c r="G1270" s="83"/>
      <c r="H1270" s="83"/>
      <c r="I1270" s="83"/>
      <c r="J1270" s="83"/>
      <c r="K1270" s="83"/>
      <c r="L1270" s="83"/>
      <c r="M1270" s="83"/>
      <c r="N1270" s="83"/>
      <c r="O1270" s="83"/>
      <c r="P1270" s="84"/>
      <c r="Q1270" s="217"/>
      <c r="R1270" s="91">
        <f t="shared" ref="R1270" si="2807">IF(COUNTA(Y1268:DP1271)=0,0,HLOOKUP(R1269,Y1269:DP1271,2,FALSE))</f>
        <v>1000</v>
      </c>
      <c r="S1270" s="92">
        <f t="shared" ref="S1270" si="2808">IF(COUNTA(Y1268:DP1271)=0,0,HLOOKUP(S1268,Y1268:DP1271,3,FALSE))</f>
        <v>1000</v>
      </c>
      <c r="T1270" s="93"/>
      <c r="U1270" s="94">
        <f t="array" ref="U1270">IF(COUNTA(Y1268:DP1271)=0,0,IF(ISERROR(HLOOKUP(U1271,Y1271:DP1271,1,FALSE)),0,INDEX(Y1270:DP1270,MATCH(U1269&amp;U1271,Y1269:DP1269&amp;Y1271:DP1271,0))))</f>
        <v>0</v>
      </c>
      <c r="V1270" s="94">
        <f t="array" ref="V1270">IF(COUNTA(Y1268:DP1271)=0,0,IF(ISERROR(HLOOKUP(V1271,Y1271:DP1271,1,FALSE)),0,INDEX(Y1270:DP1270,MATCH(V1269&amp;V1271,Y1269:DP1269&amp;Y1271:DP1271,0))))</f>
        <v>0</v>
      </c>
      <c r="W1270" s="95"/>
      <c r="X1270" s="108"/>
      <c r="Y1270" s="143">
        <v>1000</v>
      </c>
    </row>
    <row r="1271" spans="2:25" ht="13.9" thickBot="1">
      <c r="B1271" s="96"/>
      <c r="C1271" s="97"/>
      <c r="D1271" s="96"/>
      <c r="E1271" s="96"/>
      <c r="F1271" s="96"/>
      <c r="G1271" s="96"/>
      <c r="H1271" s="96"/>
      <c r="I1271" s="96"/>
      <c r="J1271" s="96"/>
      <c r="K1271" s="96"/>
      <c r="L1271" s="96"/>
      <c r="M1271" s="96"/>
      <c r="N1271" s="96"/>
      <c r="O1271" s="96"/>
      <c r="P1271" s="97"/>
      <c r="Q1271" s="218"/>
      <c r="R1271" s="98" t="str">
        <f t="shared" ref="R1271" si="2809">IF(COUNTA(Y1268:DP1271)=0,"none",HLOOKUP(R1269,Y1269:DP1271,3,FALSE))</f>
        <v>www (-15%)</v>
      </c>
      <c r="S1271" s="99" t="str">
        <f t="shared" ref="S1271" si="2810">IF(COUNTA(Y1268:DP1271)=0,"none",HLOOKUP(S1268,Y1268:DP1271,4,FALSE))</f>
        <v>www (-15%)</v>
      </c>
      <c r="T1271" s="100"/>
      <c r="U1271" s="100">
        <f t="array" ref="U1271">IF(COUNTA(Y1268:DP1271)=0,"none",IF($U$2="WAHR",$W$3,Abfrage!$F$4))</f>
        <v>0</v>
      </c>
      <c r="V1271" s="100">
        <f t="array" ref="V1271">IF(COUNTA(Y1268:DP1271)=0,"none",IF($U$2="WAHR",$W$3,Abfrage!$F$4))</f>
        <v>0</v>
      </c>
      <c r="W1271" s="100">
        <f t="array" ref="W1271">IF(COUNTA(Y1268:DP1271)=0,"none",IF($U$2="WAHR",$W$3,Abfrage!$F$4))</f>
        <v>0</v>
      </c>
      <c r="X1271" s="109"/>
      <c r="Y1271" s="144" t="s">
        <v>354</v>
      </c>
    </row>
    <row r="1272" spans="2:25" thickBot="1">
      <c r="B1272" s="75" t="s">
        <v>918</v>
      </c>
      <c r="C1272" s="76">
        <v>1000100595</v>
      </c>
      <c r="D1272" s="75" t="s">
        <v>95</v>
      </c>
      <c r="E1272" s="75" t="s">
        <v>175</v>
      </c>
      <c r="F1272" s="75" t="s">
        <v>97</v>
      </c>
      <c r="G1272" s="75" t="s">
        <v>97</v>
      </c>
      <c r="H1272" s="75" t="e">
        <v>#N/A</v>
      </c>
      <c r="I1272" s="75" t="s">
        <v>41</v>
      </c>
      <c r="J1272" s="75" t="s">
        <v>919</v>
      </c>
      <c r="K1272" s="75" t="s">
        <v>306</v>
      </c>
      <c r="L1272" s="75" t="s">
        <v>306</v>
      </c>
      <c r="M1272" s="75" t="s">
        <v>307</v>
      </c>
      <c r="N1272" s="75" t="s">
        <v>314</v>
      </c>
      <c r="O1272" s="75" t="s">
        <v>309</v>
      </c>
      <c r="P1272" s="76" t="s">
        <v>306</v>
      </c>
      <c r="Q1272" s="216"/>
      <c r="R1272" s="77" t="str">
        <f t="shared" ref="R1272" si="2811">IF(COUNTA(Y1272:DP1275)=0,"01.01.1900",INDEX(Y1272:DP1272,MATCH(R1273,Y1273:DP1273,0)))</f>
        <v>01.01.1900</v>
      </c>
      <c r="S1272" s="78" t="str">
        <f t="shared" ref="S1272" si="2812">IF(COUNTA(Y1272:DP1275)=0,"01.01.1900",MAX(Y1272:DP1272))</f>
        <v>01.01.1900</v>
      </c>
      <c r="T1272" s="79"/>
      <c r="U1272" s="80" t="str">
        <f t="array" ref="U1272">IF(COUNTA(Y1272:DP1275)=0,"01.01.1900",IF(ISERROR(HLOOKUP(U1275,Y1275:DP1275,1,FALSE)),"01.01.1900",INDEX(Y1272:DP1272,MATCH(U1273&amp;U1275,Y1273:DP1273&amp;Y1275:DP1275,0))))</f>
        <v>01.01.1900</v>
      </c>
      <c r="V1272" s="81" t="str">
        <f t="shared" ref="V1272" si="2813">IF(COUNTA(Y1272:DP1275)=0,"01.01.1900",_xlfn.MAXIFS(Y1272:DP1272,Y1275:DP1275,V1275))</f>
        <v>01.01.1900</v>
      </c>
      <c r="W1272" s="82"/>
      <c r="X1272" s="106"/>
    </row>
    <row r="1273" spans="2:25" thickBot="1">
      <c r="B1273" s="83"/>
      <c r="C1273" s="84"/>
      <c r="D1273" s="83"/>
      <c r="E1273" s="83"/>
      <c r="F1273" s="83"/>
      <c r="G1273" s="83"/>
      <c r="H1273" s="83"/>
      <c r="I1273" s="83"/>
      <c r="J1273" s="83"/>
      <c r="K1273" s="83"/>
      <c r="L1273" s="83"/>
      <c r="M1273" s="83"/>
      <c r="N1273" s="83"/>
      <c r="O1273" s="83"/>
      <c r="P1273" s="84"/>
      <c r="Q1273" s="217"/>
      <c r="R1273" s="85">
        <f t="shared" ref="R1273" si="2814">IF(COUNTA(Y1272:DP1275)=0,0,MIN(Y1273:DP1273))</f>
        <v>0</v>
      </c>
      <c r="S1273" s="86">
        <f t="shared" ref="S1273" si="2815">IF(COUNTA(Y1272:DP1275)=0,0,HLOOKUP(S1272,Y1272:DP1275,2,FALSE))</f>
        <v>0</v>
      </c>
      <c r="T1273" s="87">
        <f t="shared" ref="T1273" si="2816">IF(COUNTA(Y1272:DP1275)=0,0,AVERAGE(Y1273:DP1273))</f>
        <v>0</v>
      </c>
      <c r="U1273" s="88">
        <f t="shared" ref="U1273" si="2817">IF(COUNTA(Y1272:DP1275)=0,0,_xlfn.MINIFS(Y1273:DP1273,Y1275:DP1275,U1275))</f>
        <v>0</v>
      </c>
      <c r="V1273" s="89">
        <f t="array" ref="V1273">IF(COUNTA(Y1272:DP1275)=0,0,IF(ISERROR(HLOOKUP(V1275,Y1275:DP1275,1,FALSE)),0,INDEX(Y1273:DP1273,MATCH(V1272&amp;V1275,Y1272:DP1272&amp;Y1275:DP1275,0))))</f>
        <v>0</v>
      </c>
      <c r="W1273" s="90">
        <f t="array" ref="W1273">IF(COUNTA(Y1272:DP1275)=0,0,IF(ISERROR(HLOOKUP(W1275,Y1275:DP1275,1,FALSE)),0,AVERAGEIF(Y1275:DP1275,$W1275,Y1273:DP1273)))</f>
        <v>0</v>
      </c>
      <c r="X1273" s="107"/>
    </row>
    <row r="1274" spans="2:25" thickBot="1">
      <c r="B1274" s="83"/>
      <c r="C1274" s="84"/>
      <c r="D1274" s="83"/>
      <c r="E1274" s="83"/>
      <c r="F1274" s="83"/>
      <c r="G1274" s="83"/>
      <c r="H1274" s="83"/>
      <c r="I1274" s="83"/>
      <c r="J1274" s="83"/>
      <c r="K1274" s="83"/>
      <c r="L1274" s="83"/>
      <c r="M1274" s="83"/>
      <c r="N1274" s="83"/>
      <c r="O1274" s="83"/>
      <c r="P1274" s="84"/>
      <c r="Q1274" s="217"/>
      <c r="R1274" s="91">
        <f t="shared" ref="R1274" si="2818">IF(COUNTA(Y1272:DP1275)=0,0,HLOOKUP(R1273,Y1273:DP1275,2,FALSE))</f>
        <v>0</v>
      </c>
      <c r="S1274" s="92">
        <f t="shared" ref="S1274" si="2819">IF(COUNTA(Y1272:DP1275)=0,0,HLOOKUP(S1272,Y1272:DP1275,3,FALSE))</f>
        <v>0</v>
      </c>
      <c r="T1274" s="93"/>
      <c r="U1274" s="94">
        <f t="array" ref="U1274">IF(COUNTA(Y1272:DP1275)=0,0,IF(ISERROR(HLOOKUP(U1275,Y1275:DP1275,1,FALSE)),0,INDEX(Y1274:DP1274,MATCH(U1273&amp;U1275,Y1273:DP1273&amp;Y1275:DP1275,0))))</f>
        <v>0</v>
      </c>
      <c r="V1274" s="94">
        <f t="array" ref="V1274">IF(COUNTA(Y1272:DP1275)=0,0,IF(ISERROR(HLOOKUP(V1275,Y1275:DP1275,1,FALSE)),0,INDEX(Y1274:DP1274,MATCH(V1273&amp;V1275,Y1273:DP1273&amp;Y1275:DP1275,0))))</f>
        <v>0</v>
      </c>
      <c r="W1274" s="95"/>
      <c r="X1274" s="108"/>
    </row>
    <row r="1275" spans="2:25" ht="13.9" thickBot="1">
      <c r="B1275" s="96"/>
      <c r="C1275" s="97"/>
      <c r="D1275" s="96"/>
      <c r="E1275" s="96"/>
      <c r="F1275" s="96"/>
      <c r="G1275" s="96"/>
      <c r="H1275" s="96"/>
      <c r="I1275" s="96"/>
      <c r="J1275" s="96"/>
      <c r="K1275" s="96"/>
      <c r="L1275" s="96"/>
      <c r="M1275" s="96"/>
      <c r="N1275" s="96"/>
      <c r="O1275" s="96"/>
      <c r="P1275" s="97"/>
      <c r="Q1275" s="218"/>
      <c r="R1275" s="98" t="str">
        <f t="shared" ref="R1275" si="2820">IF(COUNTA(Y1272:DP1275)=0,"none",HLOOKUP(R1273,Y1273:DP1275,3,FALSE))</f>
        <v>none</v>
      </c>
      <c r="S1275" s="99" t="str">
        <f t="shared" ref="S1275" si="2821">IF(COUNTA(Y1272:DP1275)=0,"none",HLOOKUP(S1272,Y1272:DP1275,4,FALSE))</f>
        <v>none</v>
      </c>
      <c r="T1275" s="100"/>
      <c r="U1275" s="100" t="str">
        <f t="array" ref="U1275">IF(COUNTA(Y1272:DP1275)=0,"none",IF($U$2="WAHR",$W$3,Abfrage!$F$4))</f>
        <v>none</v>
      </c>
      <c r="V1275" s="100" t="str">
        <f t="array" ref="V1275">IF(COUNTA(Y1272:DP1275)=0,"none",IF($U$2="WAHR",$W$3,Abfrage!$F$4))</f>
        <v>none</v>
      </c>
      <c r="W1275" s="100" t="str">
        <f t="array" ref="W1275">IF(COUNTA(Y1272:DP1275)=0,"none",IF($U$2="WAHR",$W$3,Abfrage!$F$4))</f>
        <v>none</v>
      </c>
      <c r="X1275" s="109"/>
    </row>
    <row r="1276" spans="2:25" thickBot="1">
      <c r="B1276" s="75" t="s">
        <v>920</v>
      </c>
      <c r="C1276" s="76">
        <v>1000100606</v>
      </c>
      <c r="D1276" s="75" t="s">
        <v>95</v>
      </c>
      <c r="E1276" s="75" t="s">
        <v>96</v>
      </c>
      <c r="F1276" s="75" t="s">
        <v>97</v>
      </c>
      <c r="G1276" s="75" t="s">
        <v>97</v>
      </c>
      <c r="H1276" s="75" t="e">
        <v>#N/A</v>
      </c>
      <c r="I1276" s="75" t="s">
        <v>79</v>
      </c>
      <c r="J1276" s="75" t="s">
        <v>921</v>
      </c>
      <c r="K1276" s="75" t="s">
        <v>306</v>
      </c>
      <c r="L1276" s="75" t="s">
        <v>306</v>
      </c>
      <c r="M1276" s="75" t="s">
        <v>313</v>
      </c>
      <c r="N1276" s="75" t="s">
        <v>352</v>
      </c>
      <c r="O1276" s="75" t="s">
        <v>547</v>
      </c>
      <c r="P1276" s="76" t="s">
        <v>306</v>
      </c>
      <c r="Q1276" s="216"/>
      <c r="R1276" s="77" t="str">
        <f t="shared" ref="R1276" si="2822">IF(COUNTA(Y1276:DP1279)=0,"01.01.1900",INDEX(Y1276:DP1276,MATCH(R1277,Y1277:DP1277,0)))</f>
        <v>01.01.1900</v>
      </c>
      <c r="S1276" s="78" t="str">
        <f t="shared" ref="S1276" si="2823">IF(COUNTA(Y1276:DP1279)=0,"01.01.1900",MAX(Y1276:DP1276))</f>
        <v>01.01.1900</v>
      </c>
      <c r="T1276" s="79"/>
      <c r="U1276" s="80" t="str">
        <f t="array" ref="U1276">IF(COUNTA(Y1276:DP1279)=0,"01.01.1900",IF(ISERROR(HLOOKUP(U1279,Y1279:DP1279,1,FALSE)),"01.01.1900",INDEX(Y1276:DP1276,MATCH(U1277&amp;U1279,Y1277:DP1277&amp;Y1279:DP1279,0))))</f>
        <v>01.01.1900</v>
      </c>
      <c r="V1276" s="81" t="str">
        <f t="shared" ref="V1276" si="2824">IF(COUNTA(Y1276:DP1279)=0,"01.01.1900",_xlfn.MAXIFS(Y1276:DP1276,Y1279:DP1279,V1279))</f>
        <v>01.01.1900</v>
      </c>
      <c r="W1276" s="82"/>
      <c r="X1276" s="106"/>
    </row>
    <row r="1277" spans="2:25" thickBot="1">
      <c r="B1277" s="83"/>
      <c r="C1277" s="84"/>
      <c r="D1277" s="83"/>
      <c r="E1277" s="83"/>
      <c r="F1277" s="83"/>
      <c r="G1277" s="83"/>
      <c r="H1277" s="83"/>
      <c r="I1277" s="83"/>
      <c r="J1277" s="83"/>
      <c r="K1277" s="83"/>
      <c r="L1277" s="83"/>
      <c r="M1277" s="83"/>
      <c r="N1277" s="83"/>
      <c r="O1277" s="83"/>
      <c r="P1277" s="84"/>
      <c r="Q1277" s="217"/>
      <c r="R1277" s="85">
        <f t="shared" ref="R1277" si="2825">IF(COUNTA(Y1276:DP1279)=0,0,MIN(Y1277:DP1277))</f>
        <v>0</v>
      </c>
      <c r="S1277" s="86">
        <f t="shared" ref="S1277" si="2826">IF(COUNTA(Y1276:DP1279)=0,0,HLOOKUP(S1276,Y1276:DP1279,2,FALSE))</f>
        <v>0</v>
      </c>
      <c r="T1277" s="87">
        <f t="shared" ref="T1277" si="2827">IF(COUNTA(Y1276:DP1279)=0,0,AVERAGE(Y1277:DP1277))</f>
        <v>0</v>
      </c>
      <c r="U1277" s="88">
        <f t="shared" ref="U1277" si="2828">IF(COUNTA(Y1276:DP1279)=0,0,_xlfn.MINIFS(Y1277:DP1277,Y1279:DP1279,U1279))</f>
        <v>0</v>
      </c>
      <c r="V1277" s="89">
        <f t="array" ref="V1277">IF(COUNTA(Y1276:DP1279)=0,0,IF(ISERROR(HLOOKUP(V1279,Y1279:DP1279,1,FALSE)),0,INDEX(Y1277:DP1277,MATCH(V1276&amp;V1279,Y1276:DP1276&amp;Y1279:DP1279,0))))</f>
        <v>0</v>
      </c>
      <c r="W1277" s="90">
        <f t="array" ref="W1277">IF(COUNTA(Y1276:DP1279)=0,0,IF(ISERROR(HLOOKUP(W1279,Y1279:DP1279,1,FALSE)),0,AVERAGEIF(Y1279:DP1279,$W1279,Y1277:DP1277)))</f>
        <v>0</v>
      </c>
      <c r="X1277" s="107"/>
    </row>
    <row r="1278" spans="2:25" thickBot="1">
      <c r="B1278" s="83"/>
      <c r="C1278" s="84"/>
      <c r="D1278" s="83"/>
      <c r="E1278" s="83"/>
      <c r="F1278" s="83"/>
      <c r="G1278" s="83"/>
      <c r="H1278" s="83"/>
      <c r="I1278" s="83"/>
      <c r="J1278" s="83"/>
      <c r="K1278" s="83"/>
      <c r="L1278" s="83"/>
      <c r="M1278" s="83"/>
      <c r="N1278" s="83"/>
      <c r="O1278" s="83"/>
      <c r="P1278" s="84"/>
      <c r="Q1278" s="217"/>
      <c r="R1278" s="91">
        <f t="shared" ref="R1278" si="2829">IF(COUNTA(Y1276:DP1279)=0,0,HLOOKUP(R1277,Y1277:DP1279,2,FALSE))</f>
        <v>0</v>
      </c>
      <c r="S1278" s="92">
        <f t="shared" ref="S1278" si="2830">IF(COUNTA(Y1276:DP1279)=0,0,HLOOKUP(S1276,Y1276:DP1279,3,FALSE))</f>
        <v>0</v>
      </c>
      <c r="T1278" s="93"/>
      <c r="U1278" s="94">
        <f t="array" ref="U1278">IF(COUNTA(Y1276:DP1279)=0,0,IF(ISERROR(HLOOKUP(U1279,Y1279:DP1279,1,FALSE)),0,INDEX(Y1278:DP1278,MATCH(U1277&amp;U1279,Y1277:DP1277&amp;Y1279:DP1279,0))))</f>
        <v>0</v>
      </c>
      <c r="V1278" s="94">
        <f t="array" ref="V1278">IF(COUNTA(Y1276:DP1279)=0,0,IF(ISERROR(HLOOKUP(V1279,Y1279:DP1279,1,FALSE)),0,INDEX(Y1278:DP1278,MATCH(V1277&amp;V1279,Y1277:DP1277&amp;Y1279:DP1279,0))))</f>
        <v>0</v>
      </c>
      <c r="W1278" s="95"/>
      <c r="X1278" s="108"/>
    </row>
    <row r="1279" spans="2:25" ht="13.9" thickBot="1">
      <c r="B1279" s="96"/>
      <c r="C1279" s="97"/>
      <c r="D1279" s="96"/>
      <c r="E1279" s="96"/>
      <c r="F1279" s="96"/>
      <c r="G1279" s="96"/>
      <c r="H1279" s="96"/>
      <c r="I1279" s="96"/>
      <c r="J1279" s="96"/>
      <c r="K1279" s="96"/>
      <c r="L1279" s="96"/>
      <c r="M1279" s="96"/>
      <c r="N1279" s="96"/>
      <c r="O1279" s="96"/>
      <c r="P1279" s="97"/>
      <c r="Q1279" s="218"/>
      <c r="R1279" s="98" t="str">
        <f t="shared" ref="R1279" si="2831">IF(COUNTA(Y1276:DP1279)=0,"none",HLOOKUP(R1277,Y1277:DP1279,3,FALSE))</f>
        <v>none</v>
      </c>
      <c r="S1279" s="99" t="str">
        <f t="shared" ref="S1279" si="2832">IF(COUNTA(Y1276:DP1279)=0,"none",HLOOKUP(S1276,Y1276:DP1279,4,FALSE))</f>
        <v>none</v>
      </c>
      <c r="T1279" s="100"/>
      <c r="U1279" s="100" t="str">
        <f t="array" ref="U1279">IF(COUNTA(Y1276:DP1279)=0,"none",IF($U$2="WAHR",$W$3,Abfrage!$F$4))</f>
        <v>none</v>
      </c>
      <c r="V1279" s="100" t="str">
        <f t="array" ref="V1279">IF(COUNTA(Y1276:DP1279)=0,"none",IF($U$2="WAHR",$W$3,Abfrage!$F$4))</f>
        <v>none</v>
      </c>
      <c r="W1279" s="100" t="str">
        <f t="array" ref="W1279">IF(COUNTA(Y1276:DP1279)=0,"none",IF($U$2="WAHR",$W$3,Abfrage!$F$4))</f>
        <v>none</v>
      </c>
      <c r="X1279" s="109"/>
    </row>
    <row r="1280" spans="2:25" thickBot="1">
      <c r="B1280" s="75" t="s">
        <v>922</v>
      </c>
      <c r="C1280" s="76">
        <v>1000100608</v>
      </c>
      <c r="D1280" s="75" t="s">
        <v>95</v>
      </c>
      <c r="E1280" s="75" t="s">
        <v>96</v>
      </c>
      <c r="F1280" s="75" t="s">
        <v>97</v>
      </c>
      <c r="G1280" s="75" t="s">
        <v>97</v>
      </c>
      <c r="H1280" s="75" t="e">
        <v>#N/A</v>
      </c>
      <c r="I1280" s="75" t="s">
        <v>79</v>
      </c>
      <c r="J1280" s="75" t="s">
        <v>923</v>
      </c>
      <c r="K1280" s="75" t="s">
        <v>306</v>
      </c>
      <c r="L1280" s="75" t="s">
        <v>306</v>
      </c>
      <c r="M1280" s="75" t="s">
        <v>313</v>
      </c>
      <c r="N1280" s="75" t="s">
        <v>360</v>
      </c>
      <c r="O1280" s="75" t="s">
        <v>309</v>
      </c>
      <c r="P1280" s="76" t="s">
        <v>306</v>
      </c>
      <c r="Q1280" s="216"/>
      <c r="R1280" s="77" t="str">
        <f t="shared" ref="R1280" si="2833">IF(COUNTA(Y1280:DP1283)=0,"01.01.1900",INDEX(Y1280:DP1280,MATCH(R1281,Y1281:DP1281,0)))</f>
        <v>01.01.1900</v>
      </c>
      <c r="S1280" s="78" t="str">
        <f t="shared" ref="S1280" si="2834">IF(COUNTA(Y1280:DP1283)=0,"01.01.1900",MAX(Y1280:DP1280))</f>
        <v>01.01.1900</v>
      </c>
      <c r="T1280" s="79"/>
      <c r="U1280" s="80" t="str">
        <f t="array" ref="U1280">IF(COUNTA(Y1280:DP1283)=0,"01.01.1900",IF(ISERROR(HLOOKUP(U1283,Y1283:DP1283,1,FALSE)),"01.01.1900",INDEX(Y1280:DP1280,MATCH(U1281&amp;U1283,Y1281:DP1281&amp;Y1283:DP1283,0))))</f>
        <v>01.01.1900</v>
      </c>
      <c r="V1280" s="81" t="str">
        <f t="shared" ref="V1280" si="2835">IF(COUNTA(Y1280:DP1283)=0,"01.01.1900",_xlfn.MAXIFS(Y1280:DP1280,Y1283:DP1283,V1283))</f>
        <v>01.01.1900</v>
      </c>
      <c r="W1280" s="82"/>
      <c r="X1280" s="106"/>
    </row>
    <row r="1281" spans="2:24" thickBot="1">
      <c r="B1281" s="83"/>
      <c r="C1281" s="84"/>
      <c r="D1281" s="83"/>
      <c r="E1281" s="83"/>
      <c r="F1281" s="83"/>
      <c r="G1281" s="83"/>
      <c r="H1281" s="83"/>
      <c r="I1281" s="83"/>
      <c r="J1281" s="83"/>
      <c r="K1281" s="83"/>
      <c r="L1281" s="83"/>
      <c r="M1281" s="83"/>
      <c r="N1281" s="83"/>
      <c r="O1281" s="83"/>
      <c r="P1281" s="84"/>
      <c r="Q1281" s="217"/>
      <c r="R1281" s="85">
        <f t="shared" ref="R1281" si="2836">IF(COUNTA(Y1280:DP1283)=0,0,MIN(Y1281:DP1281))</f>
        <v>0</v>
      </c>
      <c r="S1281" s="86">
        <f t="shared" ref="S1281" si="2837">IF(COUNTA(Y1280:DP1283)=0,0,HLOOKUP(S1280,Y1280:DP1283,2,FALSE))</f>
        <v>0</v>
      </c>
      <c r="T1281" s="87">
        <f t="shared" ref="T1281" si="2838">IF(COUNTA(Y1280:DP1283)=0,0,AVERAGE(Y1281:DP1281))</f>
        <v>0</v>
      </c>
      <c r="U1281" s="88">
        <f t="shared" ref="U1281" si="2839">IF(COUNTA(Y1280:DP1283)=0,0,_xlfn.MINIFS(Y1281:DP1281,Y1283:DP1283,U1283))</f>
        <v>0</v>
      </c>
      <c r="V1281" s="89">
        <f t="array" ref="V1281">IF(COUNTA(Y1280:DP1283)=0,0,IF(ISERROR(HLOOKUP(V1283,Y1283:DP1283,1,FALSE)),0,INDEX(Y1281:DP1281,MATCH(V1280&amp;V1283,Y1280:DP1280&amp;Y1283:DP1283,0))))</f>
        <v>0</v>
      </c>
      <c r="W1281" s="90">
        <f t="array" ref="W1281">IF(COUNTA(Y1280:DP1283)=0,0,IF(ISERROR(HLOOKUP(W1283,Y1283:DP1283,1,FALSE)),0,AVERAGEIF(Y1283:DP1283,$W1283,Y1281:DP1281)))</f>
        <v>0</v>
      </c>
      <c r="X1281" s="107"/>
    </row>
    <row r="1282" spans="2:24" thickBot="1">
      <c r="B1282" s="83"/>
      <c r="C1282" s="84"/>
      <c r="D1282" s="83"/>
      <c r="E1282" s="83"/>
      <c r="F1282" s="83"/>
      <c r="G1282" s="83"/>
      <c r="H1282" s="83"/>
      <c r="I1282" s="83"/>
      <c r="J1282" s="83"/>
      <c r="K1282" s="83"/>
      <c r="L1282" s="83"/>
      <c r="M1282" s="83"/>
      <c r="N1282" s="83"/>
      <c r="O1282" s="83"/>
      <c r="P1282" s="84"/>
      <c r="Q1282" s="217"/>
      <c r="R1282" s="91">
        <f t="shared" ref="R1282" si="2840">IF(COUNTA(Y1280:DP1283)=0,0,HLOOKUP(R1281,Y1281:DP1283,2,FALSE))</f>
        <v>0</v>
      </c>
      <c r="S1282" s="92">
        <f t="shared" ref="S1282" si="2841">IF(COUNTA(Y1280:DP1283)=0,0,HLOOKUP(S1280,Y1280:DP1283,3,FALSE))</f>
        <v>0</v>
      </c>
      <c r="T1282" s="93"/>
      <c r="U1282" s="94">
        <f t="array" ref="U1282">IF(COUNTA(Y1280:DP1283)=0,0,IF(ISERROR(HLOOKUP(U1283,Y1283:DP1283,1,FALSE)),0,INDEX(Y1282:DP1282,MATCH(U1281&amp;U1283,Y1281:DP1281&amp;Y1283:DP1283,0))))</f>
        <v>0</v>
      </c>
      <c r="V1282" s="94">
        <f t="array" ref="V1282">IF(COUNTA(Y1280:DP1283)=0,0,IF(ISERROR(HLOOKUP(V1283,Y1283:DP1283,1,FALSE)),0,INDEX(Y1282:DP1282,MATCH(V1281&amp;V1283,Y1281:DP1281&amp;Y1283:DP1283,0))))</f>
        <v>0</v>
      </c>
      <c r="W1282" s="95"/>
      <c r="X1282" s="108"/>
    </row>
    <row r="1283" spans="2:24" ht="13.9" thickBot="1">
      <c r="B1283" s="96"/>
      <c r="C1283" s="97"/>
      <c r="D1283" s="96"/>
      <c r="E1283" s="96"/>
      <c r="F1283" s="96"/>
      <c r="G1283" s="96"/>
      <c r="H1283" s="96"/>
      <c r="I1283" s="96"/>
      <c r="J1283" s="96"/>
      <c r="K1283" s="96"/>
      <c r="L1283" s="96"/>
      <c r="M1283" s="96"/>
      <c r="N1283" s="96"/>
      <c r="O1283" s="96"/>
      <c r="P1283" s="97"/>
      <c r="Q1283" s="218"/>
      <c r="R1283" s="98" t="str">
        <f t="shared" ref="R1283" si="2842">IF(COUNTA(Y1280:DP1283)=0,"none",HLOOKUP(R1281,Y1281:DP1283,3,FALSE))</f>
        <v>none</v>
      </c>
      <c r="S1283" s="99" t="str">
        <f t="shared" ref="S1283" si="2843">IF(COUNTA(Y1280:DP1283)=0,"none",HLOOKUP(S1280,Y1280:DP1283,4,FALSE))</f>
        <v>none</v>
      </c>
      <c r="T1283" s="100"/>
      <c r="U1283" s="100" t="str">
        <f t="array" ref="U1283">IF(COUNTA(Y1280:DP1283)=0,"none",IF($U$2="WAHR",$W$3,Abfrage!$F$4))</f>
        <v>none</v>
      </c>
      <c r="V1283" s="100" t="str">
        <f t="array" ref="V1283">IF(COUNTA(Y1280:DP1283)=0,"none",IF($U$2="WAHR",$W$3,Abfrage!$F$4))</f>
        <v>none</v>
      </c>
      <c r="W1283" s="100" t="str">
        <f t="array" ref="W1283">IF(COUNTA(Y1280:DP1283)=0,"none",IF($U$2="WAHR",$W$3,Abfrage!$F$4))</f>
        <v>none</v>
      </c>
      <c r="X1283" s="109"/>
    </row>
    <row r="1284" spans="2:24" thickBot="1">
      <c r="B1284" s="75" t="s">
        <v>924</v>
      </c>
      <c r="C1284" s="76">
        <v>1000100610</v>
      </c>
      <c r="D1284" s="75" t="s">
        <v>95</v>
      </c>
      <c r="E1284" s="75" t="s">
        <v>96</v>
      </c>
      <c r="F1284" s="75" t="s">
        <v>97</v>
      </c>
      <c r="G1284" s="75" t="s">
        <v>97</v>
      </c>
      <c r="H1284" s="75" t="e">
        <v>#N/A</v>
      </c>
      <c r="I1284" s="75" t="s">
        <v>79</v>
      </c>
      <c r="J1284" s="75" t="s">
        <v>925</v>
      </c>
      <c r="K1284" s="75" t="s">
        <v>306</v>
      </c>
      <c r="L1284" s="75" t="s">
        <v>306</v>
      </c>
      <c r="M1284" s="75" t="s">
        <v>313</v>
      </c>
      <c r="N1284" s="75" t="s">
        <v>352</v>
      </c>
      <c r="O1284" s="75" t="s">
        <v>315</v>
      </c>
      <c r="P1284" s="76" t="s">
        <v>306</v>
      </c>
      <c r="Q1284" s="216"/>
      <c r="R1284" s="77" t="str">
        <f t="shared" ref="R1284" si="2844">IF(COUNTA(Y1284:DP1287)=0,"01.01.1900",INDEX(Y1284:DP1284,MATCH(R1285,Y1285:DP1285,0)))</f>
        <v>01.01.1900</v>
      </c>
      <c r="S1284" s="78" t="str">
        <f t="shared" ref="S1284" si="2845">IF(COUNTA(Y1284:DP1287)=0,"01.01.1900",MAX(Y1284:DP1284))</f>
        <v>01.01.1900</v>
      </c>
      <c r="T1284" s="79"/>
      <c r="U1284" s="80" t="str">
        <f t="array" ref="U1284">IF(COUNTA(Y1284:DP1287)=0,"01.01.1900",IF(ISERROR(HLOOKUP(U1287,Y1287:DP1287,1,FALSE)),"01.01.1900",INDEX(Y1284:DP1284,MATCH(U1285&amp;U1287,Y1285:DP1285&amp;Y1287:DP1287,0))))</f>
        <v>01.01.1900</v>
      </c>
      <c r="V1284" s="81" t="str">
        <f t="shared" ref="V1284" si="2846">IF(COUNTA(Y1284:DP1287)=0,"01.01.1900",_xlfn.MAXIFS(Y1284:DP1284,Y1287:DP1287,V1287))</f>
        <v>01.01.1900</v>
      </c>
      <c r="W1284" s="82"/>
      <c r="X1284" s="106"/>
    </row>
    <row r="1285" spans="2:24" thickBot="1">
      <c r="B1285" s="83"/>
      <c r="C1285" s="84"/>
      <c r="D1285" s="83"/>
      <c r="E1285" s="83"/>
      <c r="F1285" s="83"/>
      <c r="G1285" s="83"/>
      <c r="H1285" s="83"/>
      <c r="I1285" s="83"/>
      <c r="J1285" s="83"/>
      <c r="K1285" s="83"/>
      <c r="L1285" s="83"/>
      <c r="M1285" s="83"/>
      <c r="N1285" s="83"/>
      <c r="O1285" s="83"/>
      <c r="P1285" s="84"/>
      <c r="Q1285" s="217"/>
      <c r="R1285" s="85">
        <f t="shared" ref="R1285" si="2847">IF(COUNTA(Y1284:DP1287)=0,0,MIN(Y1285:DP1285))</f>
        <v>0</v>
      </c>
      <c r="S1285" s="86">
        <f t="shared" ref="S1285" si="2848">IF(COUNTA(Y1284:DP1287)=0,0,HLOOKUP(S1284,Y1284:DP1287,2,FALSE))</f>
        <v>0</v>
      </c>
      <c r="T1285" s="87">
        <f t="shared" ref="T1285" si="2849">IF(COUNTA(Y1284:DP1287)=0,0,AVERAGE(Y1285:DP1285))</f>
        <v>0</v>
      </c>
      <c r="U1285" s="88">
        <f t="shared" ref="U1285" si="2850">IF(COUNTA(Y1284:DP1287)=0,0,_xlfn.MINIFS(Y1285:DP1285,Y1287:DP1287,U1287))</f>
        <v>0</v>
      </c>
      <c r="V1285" s="89">
        <f t="array" ref="V1285">IF(COUNTA(Y1284:DP1287)=0,0,IF(ISERROR(HLOOKUP(V1287,Y1287:DP1287,1,FALSE)),0,INDEX(Y1285:DP1285,MATCH(V1284&amp;V1287,Y1284:DP1284&amp;Y1287:DP1287,0))))</f>
        <v>0</v>
      </c>
      <c r="W1285" s="90">
        <f t="array" ref="W1285">IF(COUNTA(Y1284:DP1287)=0,0,IF(ISERROR(HLOOKUP(W1287,Y1287:DP1287,1,FALSE)),0,AVERAGEIF(Y1287:DP1287,$W1287,Y1285:DP1285)))</f>
        <v>0</v>
      </c>
      <c r="X1285" s="107"/>
    </row>
    <row r="1286" spans="2:24" thickBot="1">
      <c r="B1286" s="83"/>
      <c r="C1286" s="84"/>
      <c r="D1286" s="83"/>
      <c r="E1286" s="83"/>
      <c r="F1286" s="83"/>
      <c r="G1286" s="83"/>
      <c r="H1286" s="83"/>
      <c r="I1286" s="83"/>
      <c r="J1286" s="83"/>
      <c r="K1286" s="83"/>
      <c r="L1286" s="83"/>
      <c r="M1286" s="83"/>
      <c r="N1286" s="83"/>
      <c r="O1286" s="83"/>
      <c r="P1286" s="84"/>
      <c r="Q1286" s="217"/>
      <c r="R1286" s="91">
        <f t="shared" ref="R1286" si="2851">IF(COUNTA(Y1284:DP1287)=0,0,HLOOKUP(R1285,Y1285:DP1287,2,FALSE))</f>
        <v>0</v>
      </c>
      <c r="S1286" s="92">
        <f t="shared" ref="S1286" si="2852">IF(COUNTA(Y1284:DP1287)=0,0,HLOOKUP(S1284,Y1284:DP1287,3,FALSE))</f>
        <v>0</v>
      </c>
      <c r="T1286" s="93"/>
      <c r="U1286" s="94">
        <f t="array" ref="U1286">IF(COUNTA(Y1284:DP1287)=0,0,IF(ISERROR(HLOOKUP(U1287,Y1287:DP1287,1,FALSE)),0,INDEX(Y1286:DP1286,MATCH(U1285&amp;U1287,Y1285:DP1285&amp;Y1287:DP1287,0))))</f>
        <v>0</v>
      </c>
      <c r="V1286" s="94">
        <f t="array" ref="V1286">IF(COUNTA(Y1284:DP1287)=0,0,IF(ISERROR(HLOOKUP(V1287,Y1287:DP1287,1,FALSE)),0,INDEX(Y1286:DP1286,MATCH(V1285&amp;V1287,Y1285:DP1285&amp;Y1287:DP1287,0))))</f>
        <v>0</v>
      </c>
      <c r="W1286" s="95"/>
      <c r="X1286" s="108"/>
    </row>
    <row r="1287" spans="2:24" ht="13.9" thickBot="1">
      <c r="B1287" s="96"/>
      <c r="C1287" s="97"/>
      <c r="D1287" s="96"/>
      <c r="E1287" s="96"/>
      <c r="F1287" s="96"/>
      <c r="G1287" s="96"/>
      <c r="H1287" s="96"/>
      <c r="I1287" s="96"/>
      <c r="J1287" s="96"/>
      <c r="K1287" s="96"/>
      <c r="L1287" s="96"/>
      <c r="M1287" s="96"/>
      <c r="N1287" s="96"/>
      <c r="O1287" s="96"/>
      <c r="P1287" s="97"/>
      <c r="Q1287" s="218"/>
      <c r="R1287" s="98" t="str">
        <f t="shared" ref="R1287" si="2853">IF(COUNTA(Y1284:DP1287)=0,"none",HLOOKUP(R1285,Y1285:DP1287,3,FALSE))</f>
        <v>none</v>
      </c>
      <c r="S1287" s="99" t="str">
        <f t="shared" ref="S1287" si="2854">IF(COUNTA(Y1284:DP1287)=0,"none",HLOOKUP(S1284,Y1284:DP1287,4,FALSE))</f>
        <v>none</v>
      </c>
      <c r="T1287" s="100"/>
      <c r="U1287" s="100" t="str">
        <f t="array" ref="U1287">IF(COUNTA(Y1284:DP1287)=0,"none",IF($U$2="WAHR",$W$3,Abfrage!$F$4))</f>
        <v>none</v>
      </c>
      <c r="V1287" s="100" t="str">
        <f t="array" ref="V1287">IF(COUNTA(Y1284:DP1287)=0,"none",IF($U$2="WAHR",$W$3,Abfrage!$F$4))</f>
        <v>none</v>
      </c>
      <c r="W1287" s="100" t="str">
        <f t="array" ref="W1287">IF(COUNTA(Y1284:DP1287)=0,"none",IF($U$2="WAHR",$W$3,Abfrage!$F$4))</f>
        <v>none</v>
      </c>
      <c r="X1287" s="109"/>
    </row>
    <row r="1288" spans="2:24" thickBot="1">
      <c r="B1288" s="75" t="s">
        <v>926</v>
      </c>
      <c r="C1288" s="76">
        <v>1000100972</v>
      </c>
      <c r="D1288" s="75" t="s">
        <v>95</v>
      </c>
      <c r="E1288" s="75" t="s">
        <v>96</v>
      </c>
      <c r="F1288" s="75" t="s">
        <v>97</v>
      </c>
      <c r="G1288" s="75" t="s">
        <v>97</v>
      </c>
      <c r="H1288" s="75" t="e">
        <v>#N/A</v>
      </c>
      <c r="I1288" s="75" t="s">
        <v>51</v>
      </c>
      <c r="J1288" s="75" t="s">
        <v>927</v>
      </c>
      <c r="K1288" s="75" t="s">
        <v>306</v>
      </c>
      <c r="L1288" s="75" t="s">
        <v>306</v>
      </c>
      <c r="M1288" s="75" t="s">
        <v>313</v>
      </c>
      <c r="N1288" s="75" t="s">
        <v>897</v>
      </c>
      <c r="O1288" s="75" t="s">
        <v>437</v>
      </c>
      <c r="P1288" s="76" t="s">
        <v>306</v>
      </c>
      <c r="Q1288" s="216"/>
      <c r="R1288" s="77" t="str">
        <f t="shared" ref="R1288" si="2855">IF(COUNTA(Y1288:DP1291)=0,"01.01.1900",INDEX(Y1288:DP1288,MATCH(R1289,Y1289:DP1289,0)))</f>
        <v>01.01.1900</v>
      </c>
      <c r="S1288" s="78" t="str">
        <f t="shared" ref="S1288" si="2856">IF(COUNTA(Y1288:DP1291)=0,"01.01.1900",MAX(Y1288:DP1288))</f>
        <v>01.01.1900</v>
      </c>
      <c r="T1288" s="79"/>
      <c r="U1288" s="80" t="str">
        <f t="array" ref="U1288">IF(COUNTA(Y1288:DP1291)=0,"01.01.1900",IF(ISERROR(HLOOKUP(U1291,Y1291:DP1291,1,FALSE)),"01.01.1900",INDEX(Y1288:DP1288,MATCH(U1289&amp;U1291,Y1289:DP1289&amp;Y1291:DP1291,0))))</f>
        <v>01.01.1900</v>
      </c>
      <c r="V1288" s="81" t="str">
        <f t="shared" ref="V1288" si="2857">IF(COUNTA(Y1288:DP1291)=0,"01.01.1900",_xlfn.MAXIFS(Y1288:DP1288,Y1291:DP1291,V1291))</f>
        <v>01.01.1900</v>
      </c>
      <c r="W1288" s="82"/>
      <c r="X1288" s="106"/>
    </row>
    <row r="1289" spans="2:24" thickBot="1">
      <c r="B1289" s="83"/>
      <c r="C1289" s="84"/>
      <c r="D1289" s="83"/>
      <c r="E1289" s="83"/>
      <c r="F1289" s="83"/>
      <c r="G1289" s="83"/>
      <c r="H1289" s="83"/>
      <c r="I1289" s="83"/>
      <c r="J1289" s="83"/>
      <c r="K1289" s="83"/>
      <c r="L1289" s="83"/>
      <c r="M1289" s="83"/>
      <c r="N1289" s="83"/>
      <c r="O1289" s="83"/>
      <c r="P1289" s="84"/>
      <c r="Q1289" s="217"/>
      <c r="R1289" s="85">
        <f t="shared" ref="R1289" si="2858">IF(COUNTA(Y1288:DP1291)=0,0,MIN(Y1289:DP1289))</f>
        <v>0</v>
      </c>
      <c r="S1289" s="86">
        <f t="shared" ref="S1289" si="2859">IF(COUNTA(Y1288:DP1291)=0,0,HLOOKUP(S1288,Y1288:DP1291,2,FALSE))</f>
        <v>0</v>
      </c>
      <c r="T1289" s="87">
        <f t="shared" ref="T1289" si="2860">IF(COUNTA(Y1288:DP1291)=0,0,AVERAGE(Y1289:DP1289))</f>
        <v>0</v>
      </c>
      <c r="U1289" s="88">
        <f t="shared" ref="U1289" si="2861">IF(COUNTA(Y1288:DP1291)=0,0,_xlfn.MINIFS(Y1289:DP1289,Y1291:DP1291,U1291))</f>
        <v>0</v>
      </c>
      <c r="V1289" s="89">
        <f t="array" ref="V1289">IF(COUNTA(Y1288:DP1291)=0,0,IF(ISERROR(HLOOKUP(V1291,Y1291:DP1291,1,FALSE)),0,INDEX(Y1289:DP1289,MATCH(V1288&amp;V1291,Y1288:DP1288&amp;Y1291:DP1291,0))))</f>
        <v>0</v>
      </c>
      <c r="W1289" s="90">
        <f t="array" ref="W1289">IF(COUNTA(Y1288:DP1291)=0,0,IF(ISERROR(HLOOKUP(W1291,Y1291:DP1291,1,FALSE)),0,AVERAGEIF(Y1291:DP1291,$W1291,Y1289:DP1289)))</f>
        <v>0</v>
      </c>
      <c r="X1289" s="107"/>
    </row>
    <row r="1290" spans="2:24" thickBot="1">
      <c r="B1290" s="83"/>
      <c r="C1290" s="84"/>
      <c r="D1290" s="83"/>
      <c r="E1290" s="83"/>
      <c r="F1290" s="83"/>
      <c r="G1290" s="83"/>
      <c r="H1290" s="83"/>
      <c r="I1290" s="83"/>
      <c r="J1290" s="83"/>
      <c r="K1290" s="83"/>
      <c r="L1290" s="83"/>
      <c r="M1290" s="83"/>
      <c r="N1290" s="83"/>
      <c r="O1290" s="83"/>
      <c r="P1290" s="84"/>
      <c r="Q1290" s="217"/>
      <c r="R1290" s="91">
        <f t="shared" ref="R1290" si="2862">IF(COUNTA(Y1288:DP1291)=0,0,HLOOKUP(R1289,Y1289:DP1291,2,FALSE))</f>
        <v>0</v>
      </c>
      <c r="S1290" s="92">
        <f t="shared" ref="S1290" si="2863">IF(COUNTA(Y1288:DP1291)=0,0,HLOOKUP(S1288,Y1288:DP1291,3,FALSE))</f>
        <v>0</v>
      </c>
      <c r="T1290" s="93"/>
      <c r="U1290" s="94">
        <f t="array" ref="U1290">IF(COUNTA(Y1288:DP1291)=0,0,IF(ISERROR(HLOOKUP(U1291,Y1291:DP1291,1,FALSE)),0,INDEX(Y1290:DP1290,MATCH(U1289&amp;U1291,Y1289:DP1289&amp;Y1291:DP1291,0))))</f>
        <v>0</v>
      </c>
      <c r="V1290" s="94">
        <f t="array" ref="V1290">IF(COUNTA(Y1288:DP1291)=0,0,IF(ISERROR(HLOOKUP(V1291,Y1291:DP1291,1,FALSE)),0,INDEX(Y1290:DP1290,MATCH(V1289&amp;V1291,Y1289:DP1289&amp;Y1291:DP1291,0))))</f>
        <v>0</v>
      </c>
      <c r="W1290" s="95"/>
      <c r="X1290" s="108"/>
    </row>
    <row r="1291" spans="2:24" ht="13.9" thickBot="1">
      <c r="B1291" s="96"/>
      <c r="C1291" s="97"/>
      <c r="D1291" s="96"/>
      <c r="E1291" s="96"/>
      <c r="F1291" s="96"/>
      <c r="G1291" s="96"/>
      <c r="H1291" s="96"/>
      <c r="I1291" s="96"/>
      <c r="J1291" s="96"/>
      <c r="K1291" s="96"/>
      <c r="L1291" s="96"/>
      <c r="M1291" s="96"/>
      <c r="N1291" s="96"/>
      <c r="O1291" s="96"/>
      <c r="P1291" s="97"/>
      <c r="Q1291" s="218"/>
      <c r="R1291" s="98" t="str">
        <f t="shared" ref="R1291" si="2864">IF(COUNTA(Y1288:DP1291)=0,"none",HLOOKUP(R1289,Y1289:DP1291,3,FALSE))</f>
        <v>none</v>
      </c>
      <c r="S1291" s="99" t="str">
        <f t="shared" ref="S1291" si="2865">IF(COUNTA(Y1288:DP1291)=0,"none",HLOOKUP(S1288,Y1288:DP1291,4,FALSE))</f>
        <v>none</v>
      </c>
      <c r="T1291" s="100"/>
      <c r="U1291" s="100" t="str">
        <f t="array" ref="U1291">IF(COUNTA(Y1288:DP1291)=0,"none",IF($U$2="WAHR",$W$3,Abfrage!$F$4))</f>
        <v>none</v>
      </c>
      <c r="V1291" s="100" t="str">
        <f t="array" ref="V1291">IF(COUNTA(Y1288:DP1291)=0,"none",IF($U$2="WAHR",$W$3,Abfrage!$F$4))</f>
        <v>none</v>
      </c>
      <c r="W1291" s="100" t="str">
        <f t="array" ref="W1291">IF(COUNTA(Y1288:DP1291)=0,"none",IF($U$2="WAHR",$W$3,Abfrage!$F$4))</f>
        <v>none</v>
      </c>
      <c r="X1291" s="109"/>
    </row>
    <row r="1292" spans="2:24" thickBot="1">
      <c r="B1292" s="75" t="s">
        <v>928</v>
      </c>
      <c r="C1292" s="76">
        <v>1000100973</v>
      </c>
      <c r="D1292" s="75" t="s">
        <v>95</v>
      </c>
      <c r="E1292" s="75" t="s">
        <v>96</v>
      </c>
      <c r="F1292" s="75" t="s">
        <v>97</v>
      </c>
      <c r="G1292" s="75" t="s">
        <v>97</v>
      </c>
      <c r="H1292" s="75" t="e">
        <v>#N/A</v>
      </c>
      <c r="I1292" s="75" t="s">
        <v>51</v>
      </c>
      <c r="J1292" s="75" t="s">
        <v>929</v>
      </c>
      <c r="K1292" s="75" t="s">
        <v>306</v>
      </c>
      <c r="L1292" s="75" t="s">
        <v>306</v>
      </c>
      <c r="M1292" s="75" t="s">
        <v>313</v>
      </c>
      <c r="N1292" s="75" t="s">
        <v>930</v>
      </c>
      <c r="O1292" s="75" t="s">
        <v>437</v>
      </c>
      <c r="P1292" s="76" t="s">
        <v>306</v>
      </c>
      <c r="Q1292" s="216"/>
      <c r="R1292" s="77" t="str">
        <f t="shared" ref="R1292" si="2866">IF(COUNTA(Y1292:DP1295)=0,"01.01.1900",INDEX(Y1292:DP1292,MATCH(R1293,Y1293:DP1293,0)))</f>
        <v>01.01.1900</v>
      </c>
      <c r="S1292" s="78" t="str">
        <f t="shared" ref="S1292" si="2867">IF(COUNTA(Y1292:DP1295)=0,"01.01.1900",MAX(Y1292:DP1292))</f>
        <v>01.01.1900</v>
      </c>
      <c r="T1292" s="79"/>
      <c r="U1292" s="80" t="str">
        <f t="array" ref="U1292">IF(COUNTA(Y1292:DP1295)=0,"01.01.1900",IF(ISERROR(HLOOKUP(U1295,Y1295:DP1295,1,FALSE)),"01.01.1900",INDEX(Y1292:DP1292,MATCH(U1293&amp;U1295,Y1293:DP1293&amp;Y1295:DP1295,0))))</f>
        <v>01.01.1900</v>
      </c>
      <c r="V1292" s="81" t="str">
        <f t="shared" ref="V1292" si="2868">IF(COUNTA(Y1292:DP1295)=0,"01.01.1900",_xlfn.MAXIFS(Y1292:DP1292,Y1295:DP1295,V1295))</f>
        <v>01.01.1900</v>
      </c>
      <c r="W1292" s="82"/>
      <c r="X1292" s="106"/>
    </row>
    <row r="1293" spans="2:24" thickBot="1">
      <c r="B1293" s="83"/>
      <c r="C1293" s="84"/>
      <c r="D1293" s="83"/>
      <c r="E1293" s="83"/>
      <c r="F1293" s="83"/>
      <c r="G1293" s="83"/>
      <c r="H1293" s="83"/>
      <c r="I1293" s="83"/>
      <c r="J1293" s="83"/>
      <c r="K1293" s="83"/>
      <c r="L1293" s="83"/>
      <c r="M1293" s="83"/>
      <c r="N1293" s="83"/>
      <c r="O1293" s="83"/>
      <c r="P1293" s="84"/>
      <c r="Q1293" s="217"/>
      <c r="R1293" s="85">
        <f t="shared" ref="R1293" si="2869">IF(COUNTA(Y1292:DP1295)=0,0,MIN(Y1293:DP1293))</f>
        <v>0</v>
      </c>
      <c r="S1293" s="86">
        <f t="shared" ref="S1293" si="2870">IF(COUNTA(Y1292:DP1295)=0,0,HLOOKUP(S1292,Y1292:DP1295,2,FALSE))</f>
        <v>0</v>
      </c>
      <c r="T1293" s="87">
        <f t="shared" ref="T1293" si="2871">IF(COUNTA(Y1292:DP1295)=0,0,AVERAGE(Y1293:DP1293))</f>
        <v>0</v>
      </c>
      <c r="U1293" s="88">
        <f t="shared" ref="U1293" si="2872">IF(COUNTA(Y1292:DP1295)=0,0,_xlfn.MINIFS(Y1293:DP1293,Y1295:DP1295,U1295))</f>
        <v>0</v>
      </c>
      <c r="V1293" s="89">
        <f t="array" ref="V1293">IF(COUNTA(Y1292:DP1295)=0,0,IF(ISERROR(HLOOKUP(V1295,Y1295:DP1295,1,FALSE)),0,INDEX(Y1293:DP1293,MATCH(V1292&amp;V1295,Y1292:DP1292&amp;Y1295:DP1295,0))))</f>
        <v>0</v>
      </c>
      <c r="W1293" s="90">
        <f t="array" ref="W1293">IF(COUNTA(Y1292:DP1295)=0,0,IF(ISERROR(HLOOKUP(W1295,Y1295:DP1295,1,FALSE)),0,AVERAGEIF(Y1295:DP1295,$W1295,Y1293:DP1293)))</f>
        <v>0</v>
      </c>
      <c r="X1293" s="107"/>
    </row>
    <row r="1294" spans="2:24" thickBot="1">
      <c r="B1294" s="83"/>
      <c r="C1294" s="84"/>
      <c r="D1294" s="83"/>
      <c r="E1294" s="83"/>
      <c r="F1294" s="83"/>
      <c r="G1294" s="83"/>
      <c r="H1294" s="83"/>
      <c r="I1294" s="83"/>
      <c r="J1294" s="83"/>
      <c r="K1294" s="83"/>
      <c r="L1294" s="83"/>
      <c r="M1294" s="83"/>
      <c r="N1294" s="83"/>
      <c r="O1294" s="83"/>
      <c r="P1294" s="84"/>
      <c r="Q1294" s="217"/>
      <c r="R1294" s="91">
        <f t="shared" ref="R1294" si="2873">IF(COUNTA(Y1292:DP1295)=0,0,HLOOKUP(R1293,Y1293:DP1295,2,FALSE))</f>
        <v>0</v>
      </c>
      <c r="S1294" s="92">
        <f t="shared" ref="S1294" si="2874">IF(COUNTA(Y1292:DP1295)=0,0,HLOOKUP(S1292,Y1292:DP1295,3,FALSE))</f>
        <v>0</v>
      </c>
      <c r="T1294" s="93"/>
      <c r="U1294" s="94">
        <f t="array" ref="U1294">IF(COUNTA(Y1292:DP1295)=0,0,IF(ISERROR(HLOOKUP(U1295,Y1295:DP1295,1,FALSE)),0,INDEX(Y1294:DP1294,MATCH(U1293&amp;U1295,Y1293:DP1293&amp;Y1295:DP1295,0))))</f>
        <v>0</v>
      </c>
      <c r="V1294" s="94">
        <f t="array" ref="V1294">IF(COUNTA(Y1292:DP1295)=0,0,IF(ISERROR(HLOOKUP(V1295,Y1295:DP1295,1,FALSE)),0,INDEX(Y1294:DP1294,MATCH(V1293&amp;V1295,Y1293:DP1293&amp;Y1295:DP1295,0))))</f>
        <v>0</v>
      </c>
      <c r="W1294" s="95"/>
      <c r="X1294" s="108"/>
    </row>
    <row r="1295" spans="2:24" ht="13.9" thickBot="1">
      <c r="B1295" s="96"/>
      <c r="C1295" s="97"/>
      <c r="D1295" s="96"/>
      <c r="E1295" s="96"/>
      <c r="F1295" s="96"/>
      <c r="G1295" s="96"/>
      <c r="H1295" s="96"/>
      <c r="I1295" s="96"/>
      <c r="J1295" s="96"/>
      <c r="K1295" s="96"/>
      <c r="L1295" s="96"/>
      <c r="M1295" s="96"/>
      <c r="N1295" s="96"/>
      <c r="O1295" s="96"/>
      <c r="P1295" s="97"/>
      <c r="Q1295" s="218"/>
      <c r="R1295" s="98" t="str">
        <f t="shared" ref="R1295" si="2875">IF(COUNTA(Y1292:DP1295)=0,"none",HLOOKUP(R1293,Y1293:DP1295,3,FALSE))</f>
        <v>none</v>
      </c>
      <c r="S1295" s="99" t="str">
        <f t="shared" ref="S1295" si="2876">IF(COUNTA(Y1292:DP1295)=0,"none",HLOOKUP(S1292,Y1292:DP1295,4,FALSE))</f>
        <v>none</v>
      </c>
      <c r="T1295" s="100"/>
      <c r="U1295" s="100" t="str">
        <f t="array" ref="U1295">IF(COUNTA(Y1292:DP1295)=0,"none",IF($U$2="WAHR",$W$3,Abfrage!$F$4))</f>
        <v>none</v>
      </c>
      <c r="V1295" s="100" t="str">
        <f t="array" ref="V1295">IF(COUNTA(Y1292:DP1295)=0,"none",IF($U$2="WAHR",$W$3,Abfrage!$F$4))</f>
        <v>none</v>
      </c>
      <c r="W1295" s="100" t="str">
        <f t="array" ref="W1295">IF(COUNTA(Y1292:DP1295)=0,"none",IF($U$2="WAHR",$W$3,Abfrage!$F$4))</f>
        <v>none</v>
      </c>
      <c r="X1295" s="109"/>
    </row>
    <row r="1296" spans="2:24" thickBot="1">
      <c r="B1296" s="75" t="s">
        <v>931</v>
      </c>
      <c r="C1296" s="76">
        <v>1000101072</v>
      </c>
      <c r="D1296" s="75" t="s">
        <v>95</v>
      </c>
      <c r="E1296" s="75" t="s">
        <v>96</v>
      </c>
      <c r="F1296" s="75" t="s">
        <v>97</v>
      </c>
      <c r="G1296" s="75" t="s">
        <v>97</v>
      </c>
      <c r="H1296" s="75" t="e">
        <v>#N/A</v>
      </c>
      <c r="I1296" s="75" t="s">
        <v>377</v>
      </c>
      <c r="J1296" s="75" t="s">
        <v>932</v>
      </c>
      <c r="K1296" s="75" t="s">
        <v>306</v>
      </c>
      <c r="L1296" s="75" t="s">
        <v>306</v>
      </c>
      <c r="M1296" s="75" t="s">
        <v>313</v>
      </c>
      <c r="N1296" s="75" t="s">
        <v>352</v>
      </c>
      <c r="O1296" s="75" t="s">
        <v>309</v>
      </c>
      <c r="P1296" s="76" t="s">
        <v>306</v>
      </c>
      <c r="Q1296" s="216"/>
      <c r="R1296" s="77" t="str">
        <f t="shared" ref="R1296" si="2877">IF(COUNTA(Y1296:DP1299)=0,"01.01.1900",INDEX(Y1296:DP1296,MATCH(R1297,Y1297:DP1297,0)))</f>
        <v>01.01.1900</v>
      </c>
      <c r="S1296" s="78" t="str">
        <f t="shared" ref="S1296" si="2878">IF(COUNTA(Y1296:DP1299)=0,"01.01.1900",MAX(Y1296:DP1296))</f>
        <v>01.01.1900</v>
      </c>
      <c r="T1296" s="79"/>
      <c r="U1296" s="80" t="str">
        <f t="array" ref="U1296">IF(COUNTA(Y1296:DP1299)=0,"01.01.1900",IF(ISERROR(HLOOKUP(U1299,Y1299:DP1299,1,FALSE)),"01.01.1900",INDEX(Y1296:DP1296,MATCH(U1297&amp;U1299,Y1297:DP1297&amp;Y1299:DP1299,0))))</f>
        <v>01.01.1900</v>
      </c>
      <c r="V1296" s="81" t="str">
        <f t="shared" ref="V1296" si="2879">IF(COUNTA(Y1296:DP1299)=0,"01.01.1900",_xlfn.MAXIFS(Y1296:DP1296,Y1299:DP1299,V1299))</f>
        <v>01.01.1900</v>
      </c>
      <c r="W1296" s="82"/>
      <c r="X1296" s="106"/>
    </row>
    <row r="1297" spans="2:24" thickBot="1">
      <c r="B1297" s="83"/>
      <c r="C1297" s="84"/>
      <c r="D1297" s="83"/>
      <c r="E1297" s="83"/>
      <c r="F1297" s="83"/>
      <c r="G1297" s="83"/>
      <c r="H1297" s="83"/>
      <c r="I1297" s="83"/>
      <c r="J1297" s="83"/>
      <c r="K1297" s="83"/>
      <c r="L1297" s="83"/>
      <c r="M1297" s="83"/>
      <c r="N1297" s="83"/>
      <c r="O1297" s="83"/>
      <c r="P1297" s="84"/>
      <c r="Q1297" s="217"/>
      <c r="R1297" s="85">
        <f t="shared" ref="R1297" si="2880">IF(COUNTA(Y1296:DP1299)=0,0,MIN(Y1297:DP1297))</f>
        <v>0</v>
      </c>
      <c r="S1297" s="86">
        <f t="shared" ref="S1297" si="2881">IF(COUNTA(Y1296:DP1299)=0,0,HLOOKUP(S1296,Y1296:DP1299,2,FALSE))</f>
        <v>0</v>
      </c>
      <c r="T1297" s="87">
        <f t="shared" ref="T1297" si="2882">IF(COUNTA(Y1296:DP1299)=0,0,AVERAGE(Y1297:DP1297))</f>
        <v>0</v>
      </c>
      <c r="U1297" s="88">
        <f t="shared" ref="U1297" si="2883">IF(COUNTA(Y1296:DP1299)=0,0,_xlfn.MINIFS(Y1297:DP1297,Y1299:DP1299,U1299))</f>
        <v>0</v>
      </c>
      <c r="V1297" s="89">
        <f t="array" ref="V1297">IF(COUNTA(Y1296:DP1299)=0,0,IF(ISERROR(HLOOKUP(V1299,Y1299:DP1299,1,FALSE)),0,INDEX(Y1297:DP1297,MATCH(V1296&amp;V1299,Y1296:DP1296&amp;Y1299:DP1299,0))))</f>
        <v>0</v>
      </c>
      <c r="W1297" s="90">
        <f t="array" ref="W1297">IF(COUNTA(Y1296:DP1299)=0,0,IF(ISERROR(HLOOKUP(W1299,Y1299:DP1299,1,FALSE)),0,AVERAGEIF(Y1299:DP1299,$W1299,Y1297:DP1297)))</f>
        <v>0</v>
      </c>
      <c r="X1297" s="107"/>
    </row>
    <row r="1298" spans="2:24" thickBot="1">
      <c r="B1298" s="83"/>
      <c r="C1298" s="84"/>
      <c r="D1298" s="83"/>
      <c r="E1298" s="83"/>
      <c r="F1298" s="83"/>
      <c r="G1298" s="83"/>
      <c r="H1298" s="83"/>
      <c r="I1298" s="83"/>
      <c r="J1298" s="83"/>
      <c r="K1298" s="83"/>
      <c r="L1298" s="83"/>
      <c r="M1298" s="83"/>
      <c r="N1298" s="83"/>
      <c r="O1298" s="83"/>
      <c r="P1298" s="84"/>
      <c r="Q1298" s="217"/>
      <c r="R1298" s="91">
        <f t="shared" ref="R1298" si="2884">IF(COUNTA(Y1296:DP1299)=0,0,HLOOKUP(R1297,Y1297:DP1299,2,FALSE))</f>
        <v>0</v>
      </c>
      <c r="S1298" s="92">
        <f t="shared" ref="S1298" si="2885">IF(COUNTA(Y1296:DP1299)=0,0,HLOOKUP(S1296,Y1296:DP1299,3,FALSE))</f>
        <v>0</v>
      </c>
      <c r="T1298" s="93"/>
      <c r="U1298" s="94">
        <f t="array" ref="U1298">IF(COUNTA(Y1296:DP1299)=0,0,IF(ISERROR(HLOOKUP(U1299,Y1299:DP1299,1,FALSE)),0,INDEX(Y1298:DP1298,MATCH(U1297&amp;U1299,Y1297:DP1297&amp;Y1299:DP1299,0))))</f>
        <v>0</v>
      </c>
      <c r="V1298" s="94">
        <f t="array" ref="V1298">IF(COUNTA(Y1296:DP1299)=0,0,IF(ISERROR(HLOOKUP(V1299,Y1299:DP1299,1,FALSE)),0,INDEX(Y1298:DP1298,MATCH(V1297&amp;V1299,Y1297:DP1297&amp;Y1299:DP1299,0))))</f>
        <v>0</v>
      </c>
      <c r="W1298" s="95"/>
      <c r="X1298" s="108"/>
    </row>
    <row r="1299" spans="2:24" ht="13.9" thickBot="1">
      <c r="B1299" s="96"/>
      <c r="C1299" s="97"/>
      <c r="D1299" s="96"/>
      <c r="E1299" s="96"/>
      <c r="F1299" s="96"/>
      <c r="G1299" s="96"/>
      <c r="H1299" s="96"/>
      <c r="I1299" s="96"/>
      <c r="J1299" s="96"/>
      <c r="K1299" s="96"/>
      <c r="L1299" s="96"/>
      <c r="M1299" s="96"/>
      <c r="N1299" s="96"/>
      <c r="O1299" s="96"/>
      <c r="P1299" s="97"/>
      <c r="Q1299" s="218"/>
      <c r="R1299" s="98" t="str">
        <f t="shared" ref="R1299" si="2886">IF(COUNTA(Y1296:DP1299)=0,"none",HLOOKUP(R1297,Y1297:DP1299,3,FALSE))</f>
        <v>none</v>
      </c>
      <c r="S1299" s="99" t="str">
        <f t="shared" ref="S1299" si="2887">IF(COUNTA(Y1296:DP1299)=0,"none",HLOOKUP(S1296,Y1296:DP1299,4,FALSE))</f>
        <v>none</v>
      </c>
      <c r="T1299" s="100"/>
      <c r="U1299" s="100" t="str">
        <f t="array" ref="U1299">IF(COUNTA(Y1296:DP1299)=0,"none",IF($U$2="WAHR",$W$3,Abfrage!$F$4))</f>
        <v>none</v>
      </c>
      <c r="V1299" s="100" t="str">
        <f t="array" ref="V1299">IF(COUNTA(Y1296:DP1299)=0,"none",IF($U$2="WAHR",$W$3,Abfrage!$F$4))</f>
        <v>none</v>
      </c>
      <c r="W1299" s="100" t="str">
        <f t="array" ref="W1299">IF(COUNTA(Y1296:DP1299)=0,"none",IF($U$2="WAHR",$W$3,Abfrage!$F$4))</f>
        <v>none</v>
      </c>
      <c r="X1299" s="109"/>
    </row>
    <row r="1300" spans="2:24" thickBot="1">
      <c r="B1300" s="75" t="s">
        <v>933</v>
      </c>
      <c r="C1300" s="76">
        <v>1000101073</v>
      </c>
      <c r="D1300" s="75" t="s">
        <v>95</v>
      </c>
      <c r="E1300" s="75" t="s">
        <v>96</v>
      </c>
      <c r="F1300" s="75" t="s">
        <v>97</v>
      </c>
      <c r="G1300" s="75" t="s">
        <v>97</v>
      </c>
      <c r="H1300" s="75" t="e">
        <v>#N/A</v>
      </c>
      <c r="I1300" s="75" t="s">
        <v>377</v>
      </c>
      <c r="J1300" s="75" t="s">
        <v>934</v>
      </c>
      <c r="K1300" s="75" t="s">
        <v>306</v>
      </c>
      <c r="L1300" s="75" t="s">
        <v>306</v>
      </c>
      <c r="M1300" s="75" t="s">
        <v>313</v>
      </c>
      <c r="N1300" s="75" t="s">
        <v>360</v>
      </c>
      <c r="O1300" s="75" t="s">
        <v>309</v>
      </c>
      <c r="P1300" s="76" t="s">
        <v>306</v>
      </c>
      <c r="Q1300" s="216"/>
      <c r="R1300" s="77" t="str">
        <f t="shared" ref="R1300" si="2888">IF(COUNTA(Y1300:DP1303)=0,"01.01.1900",INDEX(Y1300:DP1300,MATCH(R1301,Y1301:DP1301,0)))</f>
        <v>01.01.1900</v>
      </c>
      <c r="S1300" s="78" t="str">
        <f t="shared" ref="S1300" si="2889">IF(COUNTA(Y1300:DP1303)=0,"01.01.1900",MAX(Y1300:DP1300))</f>
        <v>01.01.1900</v>
      </c>
      <c r="T1300" s="79"/>
      <c r="U1300" s="80" t="str">
        <f t="array" ref="U1300">IF(COUNTA(Y1300:DP1303)=0,"01.01.1900",IF(ISERROR(HLOOKUP(U1303,Y1303:DP1303,1,FALSE)),"01.01.1900",INDEX(Y1300:DP1300,MATCH(U1301&amp;U1303,Y1301:DP1301&amp;Y1303:DP1303,0))))</f>
        <v>01.01.1900</v>
      </c>
      <c r="V1300" s="81" t="str">
        <f t="shared" ref="V1300" si="2890">IF(COUNTA(Y1300:DP1303)=0,"01.01.1900",_xlfn.MAXIFS(Y1300:DP1300,Y1303:DP1303,V1303))</f>
        <v>01.01.1900</v>
      </c>
      <c r="W1300" s="82"/>
      <c r="X1300" s="106"/>
    </row>
    <row r="1301" spans="2:24" thickBot="1">
      <c r="B1301" s="83"/>
      <c r="C1301" s="84"/>
      <c r="D1301" s="83"/>
      <c r="E1301" s="83"/>
      <c r="F1301" s="83"/>
      <c r="G1301" s="83"/>
      <c r="H1301" s="83"/>
      <c r="I1301" s="83"/>
      <c r="J1301" s="83"/>
      <c r="K1301" s="83"/>
      <c r="L1301" s="83"/>
      <c r="M1301" s="83"/>
      <c r="N1301" s="83"/>
      <c r="O1301" s="83"/>
      <c r="P1301" s="84"/>
      <c r="Q1301" s="217"/>
      <c r="R1301" s="85">
        <f t="shared" ref="R1301" si="2891">IF(COUNTA(Y1300:DP1303)=0,0,MIN(Y1301:DP1301))</f>
        <v>0</v>
      </c>
      <c r="S1301" s="86">
        <f t="shared" ref="S1301" si="2892">IF(COUNTA(Y1300:DP1303)=0,0,HLOOKUP(S1300,Y1300:DP1303,2,FALSE))</f>
        <v>0</v>
      </c>
      <c r="T1301" s="87">
        <f t="shared" ref="T1301" si="2893">IF(COUNTA(Y1300:DP1303)=0,0,AVERAGE(Y1301:DP1301))</f>
        <v>0</v>
      </c>
      <c r="U1301" s="88">
        <f t="shared" ref="U1301" si="2894">IF(COUNTA(Y1300:DP1303)=0,0,_xlfn.MINIFS(Y1301:DP1301,Y1303:DP1303,U1303))</f>
        <v>0</v>
      </c>
      <c r="V1301" s="89">
        <f t="array" ref="V1301">IF(COUNTA(Y1300:DP1303)=0,0,IF(ISERROR(HLOOKUP(V1303,Y1303:DP1303,1,FALSE)),0,INDEX(Y1301:DP1301,MATCH(V1300&amp;V1303,Y1300:DP1300&amp;Y1303:DP1303,0))))</f>
        <v>0</v>
      </c>
      <c r="W1301" s="90">
        <f t="array" ref="W1301">IF(COUNTA(Y1300:DP1303)=0,0,IF(ISERROR(HLOOKUP(W1303,Y1303:DP1303,1,FALSE)),0,AVERAGEIF(Y1303:DP1303,$W1303,Y1301:DP1301)))</f>
        <v>0</v>
      </c>
      <c r="X1301" s="107"/>
    </row>
    <row r="1302" spans="2:24" thickBot="1">
      <c r="B1302" s="83"/>
      <c r="C1302" s="84"/>
      <c r="D1302" s="83"/>
      <c r="E1302" s="83"/>
      <c r="F1302" s="83"/>
      <c r="G1302" s="83"/>
      <c r="H1302" s="83"/>
      <c r="I1302" s="83"/>
      <c r="J1302" s="83"/>
      <c r="K1302" s="83"/>
      <c r="L1302" s="83"/>
      <c r="M1302" s="83"/>
      <c r="N1302" s="83"/>
      <c r="O1302" s="83"/>
      <c r="P1302" s="84"/>
      <c r="Q1302" s="217"/>
      <c r="R1302" s="91">
        <f t="shared" ref="R1302" si="2895">IF(COUNTA(Y1300:DP1303)=0,0,HLOOKUP(R1301,Y1301:DP1303,2,FALSE))</f>
        <v>0</v>
      </c>
      <c r="S1302" s="92">
        <f t="shared" ref="S1302" si="2896">IF(COUNTA(Y1300:DP1303)=0,0,HLOOKUP(S1300,Y1300:DP1303,3,FALSE))</f>
        <v>0</v>
      </c>
      <c r="T1302" s="93"/>
      <c r="U1302" s="94">
        <f t="array" ref="U1302">IF(COUNTA(Y1300:DP1303)=0,0,IF(ISERROR(HLOOKUP(U1303,Y1303:DP1303,1,FALSE)),0,INDEX(Y1302:DP1302,MATCH(U1301&amp;U1303,Y1301:DP1301&amp;Y1303:DP1303,0))))</f>
        <v>0</v>
      </c>
      <c r="V1302" s="94">
        <f t="array" ref="V1302">IF(COUNTA(Y1300:DP1303)=0,0,IF(ISERROR(HLOOKUP(V1303,Y1303:DP1303,1,FALSE)),0,INDEX(Y1302:DP1302,MATCH(V1301&amp;V1303,Y1301:DP1301&amp;Y1303:DP1303,0))))</f>
        <v>0</v>
      </c>
      <c r="W1302" s="95"/>
      <c r="X1302" s="108"/>
    </row>
    <row r="1303" spans="2:24" ht="13.9" thickBot="1">
      <c r="B1303" s="96"/>
      <c r="C1303" s="97"/>
      <c r="D1303" s="96"/>
      <c r="E1303" s="96"/>
      <c r="F1303" s="96"/>
      <c r="G1303" s="96"/>
      <c r="H1303" s="96"/>
      <c r="I1303" s="96"/>
      <c r="J1303" s="96"/>
      <c r="K1303" s="96"/>
      <c r="L1303" s="96"/>
      <c r="M1303" s="96"/>
      <c r="N1303" s="96"/>
      <c r="O1303" s="96"/>
      <c r="P1303" s="97"/>
      <c r="Q1303" s="218"/>
      <c r="R1303" s="98" t="str">
        <f t="shared" ref="R1303" si="2897">IF(COUNTA(Y1300:DP1303)=0,"none",HLOOKUP(R1301,Y1301:DP1303,3,FALSE))</f>
        <v>none</v>
      </c>
      <c r="S1303" s="99" t="str">
        <f t="shared" ref="S1303" si="2898">IF(COUNTA(Y1300:DP1303)=0,"none",HLOOKUP(S1300,Y1300:DP1303,4,FALSE))</f>
        <v>none</v>
      </c>
      <c r="T1303" s="100"/>
      <c r="U1303" s="100" t="str">
        <f t="array" ref="U1303">IF(COUNTA(Y1300:DP1303)=0,"none",IF($U$2="WAHR",$W$3,Abfrage!$F$4))</f>
        <v>none</v>
      </c>
      <c r="V1303" s="100" t="str">
        <f t="array" ref="V1303">IF(COUNTA(Y1300:DP1303)=0,"none",IF($U$2="WAHR",$W$3,Abfrage!$F$4))</f>
        <v>none</v>
      </c>
      <c r="W1303" s="100" t="str">
        <f t="array" ref="W1303">IF(COUNTA(Y1300:DP1303)=0,"none",IF($U$2="WAHR",$W$3,Abfrage!$F$4))</f>
        <v>none</v>
      </c>
      <c r="X1303" s="109"/>
    </row>
    <row r="1304" spans="2:24" thickBot="1">
      <c r="B1304" s="75" t="s">
        <v>935</v>
      </c>
      <c r="C1304" s="76">
        <v>1000101271</v>
      </c>
      <c r="D1304" s="75" t="s">
        <v>95</v>
      </c>
      <c r="E1304" s="75" t="s">
        <v>148</v>
      </c>
      <c r="F1304" s="75" t="s">
        <v>341</v>
      </c>
      <c r="G1304" s="75" t="s">
        <v>341</v>
      </c>
      <c r="H1304" s="75" t="e">
        <v>#N/A</v>
      </c>
      <c r="I1304" s="75" t="s">
        <v>504</v>
      </c>
      <c r="J1304" s="75" t="s">
        <v>936</v>
      </c>
      <c r="K1304" s="75" t="s">
        <v>321</v>
      </c>
      <c r="L1304" s="75" t="s">
        <v>331</v>
      </c>
      <c r="M1304" s="75" t="s">
        <v>306</v>
      </c>
      <c r="N1304" s="75" t="s">
        <v>327</v>
      </c>
      <c r="O1304" s="75" t="s">
        <v>306</v>
      </c>
      <c r="P1304" s="76" t="s">
        <v>506</v>
      </c>
      <c r="Q1304" s="216"/>
      <c r="R1304" s="77" t="str">
        <f t="shared" ref="R1304" si="2899">IF(COUNTA(Y1304:DP1307)=0,"01.01.1900",INDEX(Y1304:DP1304,MATCH(R1305,Y1305:DP1305,0)))</f>
        <v>01.01.1900</v>
      </c>
      <c r="S1304" s="78" t="str">
        <f t="shared" ref="S1304" si="2900">IF(COUNTA(Y1304:DP1307)=0,"01.01.1900",MAX(Y1304:DP1304))</f>
        <v>01.01.1900</v>
      </c>
      <c r="T1304" s="79"/>
      <c r="U1304" s="80" t="str">
        <f t="array" ref="U1304">IF(COUNTA(Y1304:DP1307)=0,"01.01.1900",IF(ISERROR(HLOOKUP(U1307,Y1307:DP1307,1,FALSE)),"01.01.1900",INDEX(Y1304:DP1304,MATCH(U1305&amp;U1307,Y1305:DP1305&amp;Y1307:DP1307,0))))</f>
        <v>01.01.1900</v>
      </c>
      <c r="V1304" s="81" t="str">
        <f t="shared" ref="V1304" si="2901">IF(COUNTA(Y1304:DP1307)=0,"01.01.1900",_xlfn.MAXIFS(Y1304:DP1304,Y1307:DP1307,V1307))</f>
        <v>01.01.1900</v>
      </c>
      <c r="W1304" s="82"/>
      <c r="X1304" s="106"/>
    </row>
    <row r="1305" spans="2:24" thickBot="1">
      <c r="B1305" s="83"/>
      <c r="C1305" s="84"/>
      <c r="D1305" s="83"/>
      <c r="E1305" s="83"/>
      <c r="F1305" s="83"/>
      <c r="G1305" s="83"/>
      <c r="H1305" s="83"/>
      <c r="I1305" s="83"/>
      <c r="J1305" s="83"/>
      <c r="K1305" s="83"/>
      <c r="L1305" s="83"/>
      <c r="M1305" s="83"/>
      <c r="N1305" s="83"/>
      <c r="O1305" s="83"/>
      <c r="P1305" s="84"/>
      <c r="Q1305" s="217"/>
      <c r="R1305" s="85">
        <f t="shared" ref="R1305" si="2902">IF(COUNTA(Y1304:DP1307)=0,0,MIN(Y1305:DP1305))</f>
        <v>0</v>
      </c>
      <c r="S1305" s="86">
        <f t="shared" ref="S1305" si="2903">IF(COUNTA(Y1304:DP1307)=0,0,HLOOKUP(S1304,Y1304:DP1307,2,FALSE))</f>
        <v>0</v>
      </c>
      <c r="T1305" s="87">
        <f t="shared" ref="T1305" si="2904">IF(COUNTA(Y1304:DP1307)=0,0,AVERAGE(Y1305:DP1305))</f>
        <v>0</v>
      </c>
      <c r="U1305" s="88">
        <f t="shared" ref="U1305" si="2905">IF(COUNTA(Y1304:DP1307)=0,0,_xlfn.MINIFS(Y1305:DP1305,Y1307:DP1307,U1307))</f>
        <v>0</v>
      </c>
      <c r="V1305" s="89">
        <f t="array" ref="V1305">IF(COUNTA(Y1304:DP1307)=0,0,IF(ISERROR(HLOOKUP(V1307,Y1307:DP1307,1,FALSE)),0,INDEX(Y1305:DP1305,MATCH(V1304&amp;V1307,Y1304:DP1304&amp;Y1307:DP1307,0))))</f>
        <v>0</v>
      </c>
      <c r="W1305" s="90">
        <f t="array" ref="W1305">IF(COUNTA(Y1304:DP1307)=0,0,IF(ISERROR(HLOOKUP(W1307,Y1307:DP1307,1,FALSE)),0,AVERAGEIF(Y1307:DP1307,$W1307,Y1305:DP1305)))</f>
        <v>0</v>
      </c>
      <c r="X1305" s="107"/>
    </row>
    <row r="1306" spans="2:24" thickBot="1">
      <c r="B1306" s="83"/>
      <c r="C1306" s="84"/>
      <c r="D1306" s="83"/>
      <c r="E1306" s="83"/>
      <c r="F1306" s="83"/>
      <c r="G1306" s="83"/>
      <c r="H1306" s="83"/>
      <c r="I1306" s="83"/>
      <c r="J1306" s="83"/>
      <c r="K1306" s="83"/>
      <c r="L1306" s="83"/>
      <c r="M1306" s="83"/>
      <c r="N1306" s="83"/>
      <c r="O1306" s="83"/>
      <c r="P1306" s="84"/>
      <c r="Q1306" s="217"/>
      <c r="R1306" s="91">
        <f t="shared" ref="R1306" si="2906">IF(COUNTA(Y1304:DP1307)=0,0,HLOOKUP(R1305,Y1305:DP1307,2,FALSE))</f>
        <v>0</v>
      </c>
      <c r="S1306" s="92">
        <f t="shared" ref="S1306" si="2907">IF(COUNTA(Y1304:DP1307)=0,0,HLOOKUP(S1304,Y1304:DP1307,3,FALSE))</f>
        <v>0</v>
      </c>
      <c r="T1306" s="93"/>
      <c r="U1306" s="94">
        <f t="array" ref="U1306">IF(COUNTA(Y1304:DP1307)=0,0,IF(ISERROR(HLOOKUP(U1307,Y1307:DP1307,1,FALSE)),0,INDEX(Y1306:DP1306,MATCH(U1305&amp;U1307,Y1305:DP1305&amp;Y1307:DP1307,0))))</f>
        <v>0</v>
      </c>
      <c r="V1306" s="94">
        <f t="array" ref="V1306">IF(COUNTA(Y1304:DP1307)=0,0,IF(ISERROR(HLOOKUP(V1307,Y1307:DP1307,1,FALSE)),0,INDEX(Y1306:DP1306,MATCH(V1305&amp;V1307,Y1305:DP1305&amp;Y1307:DP1307,0))))</f>
        <v>0</v>
      </c>
      <c r="W1306" s="95"/>
      <c r="X1306" s="108"/>
    </row>
    <row r="1307" spans="2:24" ht="13.9" thickBot="1">
      <c r="B1307" s="96"/>
      <c r="C1307" s="97"/>
      <c r="D1307" s="96"/>
      <c r="E1307" s="96"/>
      <c r="F1307" s="96"/>
      <c r="G1307" s="96"/>
      <c r="H1307" s="96"/>
      <c r="I1307" s="96"/>
      <c r="J1307" s="96"/>
      <c r="K1307" s="96"/>
      <c r="L1307" s="96"/>
      <c r="M1307" s="96"/>
      <c r="N1307" s="96"/>
      <c r="O1307" s="96"/>
      <c r="P1307" s="97"/>
      <c r="Q1307" s="218"/>
      <c r="R1307" s="98" t="str">
        <f t="shared" ref="R1307" si="2908">IF(COUNTA(Y1304:DP1307)=0,"none",HLOOKUP(R1305,Y1305:DP1307,3,FALSE))</f>
        <v>none</v>
      </c>
      <c r="S1307" s="99" t="str">
        <f t="shared" ref="S1307" si="2909">IF(COUNTA(Y1304:DP1307)=0,"none",HLOOKUP(S1304,Y1304:DP1307,4,FALSE))</f>
        <v>none</v>
      </c>
      <c r="T1307" s="100"/>
      <c r="U1307" s="100" t="str">
        <f t="array" ref="U1307">IF(COUNTA(Y1304:DP1307)=0,"none",IF($U$2="WAHR",$W$3,Abfrage!$F$4))</f>
        <v>none</v>
      </c>
      <c r="V1307" s="100" t="str">
        <f t="array" ref="V1307">IF(COUNTA(Y1304:DP1307)=0,"none",IF($U$2="WAHR",$W$3,Abfrage!$F$4))</f>
        <v>none</v>
      </c>
      <c r="W1307" s="100" t="str">
        <f t="array" ref="W1307">IF(COUNTA(Y1304:DP1307)=0,"none",IF($U$2="WAHR",$W$3,Abfrage!$F$4))</f>
        <v>none</v>
      </c>
      <c r="X1307" s="109"/>
    </row>
    <row r="1308" spans="2:24" thickBot="1">
      <c r="B1308" s="75" t="s">
        <v>937</v>
      </c>
      <c r="C1308" s="76">
        <v>1000101653</v>
      </c>
      <c r="D1308" s="75" t="s">
        <v>95</v>
      </c>
      <c r="E1308" s="75" t="s">
        <v>175</v>
      </c>
      <c r="F1308" s="75" t="s">
        <v>97</v>
      </c>
      <c r="G1308" s="75" t="s">
        <v>97</v>
      </c>
      <c r="H1308" s="75" t="e">
        <v>#N/A</v>
      </c>
      <c r="I1308" s="75" t="s">
        <v>51</v>
      </c>
      <c r="J1308" s="75" t="s">
        <v>938</v>
      </c>
      <c r="K1308" s="75" t="s">
        <v>306</v>
      </c>
      <c r="L1308" s="75" t="s">
        <v>306</v>
      </c>
      <c r="M1308" s="75" t="s">
        <v>307</v>
      </c>
      <c r="N1308" s="75" t="s">
        <v>742</v>
      </c>
      <c r="O1308" s="75" t="s">
        <v>437</v>
      </c>
      <c r="P1308" s="76" t="s">
        <v>306</v>
      </c>
      <c r="Q1308" s="216"/>
      <c r="R1308" s="77" t="str">
        <f t="shared" ref="R1308" si="2910">IF(COUNTA(Y1308:DP1311)=0,"01.01.1900",INDEX(Y1308:DP1308,MATCH(R1309,Y1309:DP1309,0)))</f>
        <v>01.01.1900</v>
      </c>
      <c r="S1308" s="78" t="str">
        <f t="shared" ref="S1308" si="2911">IF(COUNTA(Y1308:DP1311)=0,"01.01.1900",MAX(Y1308:DP1308))</f>
        <v>01.01.1900</v>
      </c>
      <c r="T1308" s="79"/>
      <c r="U1308" s="80" t="str">
        <f t="array" ref="U1308">IF(COUNTA(Y1308:DP1311)=0,"01.01.1900",IF(ISERROR(HLOOKUP(U1311,Y1311:DP1311,1,FALSE)),"01.01.1900",INDEX(Y1308:DP1308,MATCH(U1309&amp;U1311,Y1309:DP1309&amp;Y1311:DP1311,0))))</f>
        <v>01.01.1900</v>
      </c>
      <c r="V1308" s="81" t="str">
        <f t="shared" ref="V1308" si="2912">IF(COUNTA(Y1308:DP1311)=0,"01.01.1900",_xlfn.MAXIFS(Y1308:DP1308,Y1311:DP1311,V1311))</f>
        <v>01.01.1900</v>
      </c>
      <c r="W1308" s="82"/>
      <c r="X1308" s="106"/>
    </row>
    <row r="1309" spans="2:24" thickBot="1">
      <c r="B1309" s="83"/>
      <c r="C1309" s="84"/>
      <c r="D1309" s="83"/>
      <c r="E1309" s="83"/>
      <c r="F1309" s="83"/>
      <c r="G1309" s="83"/>
      <c r="H1309" s="83"/>
      <c r="I1309" s="83"/>
      <c r="J1309" s="83"/>
      <c r="K1309" s="83"/>
      <c r="L1309" s="83"/>
      <c r="M1309" s="83"/>
      <c r="N1309" s="83"/>
      <c r="O1309" s="83"/>
      <c r="P1309" s="84"/>
      <c r="Q1309" s="217"/>
      <c r="R1309" s="85">
        <f t="shared" ref="R1309" si="2913">IF(COUNTA(Y1308:DP1311)=0,0,MIN(Y1309:DP1309))</f>
        <v>0</v>
      </c>
      <c r="S1309" s="86">
        <f t="shared" ref="S1309" si="2914">IF(COUNTA(Y1308:DP1311)=0,0,HLOOKUP(S1308,Y1308:DP1311,2,FALSE))</f>
        <v>0</v>
      </c>
      <c r="T1309" s="87">
        <f t="shared" ref="T1309" si="2915">IF(COUNTA(Y1308:DP1311)=0,0,AVERAGE(Y1309:DP1309))</f>
        <v>0</v>
      </c>
      <c r="U1309" s="88">
        <f t="shared" ref="U1309" si="2916">IF(COUNTA(Y1308:DP1311)=0,0,_xlfn.MINIFS(Y1309:DP1309,Y1311:DP1311,U1311))</f>
        <v>0</v>
      </c>
      <c r="V1309" s="89">
        <f t="array" ref="V1309">IF(COUNTA(Y1308:DP1311)=0,0,IF(ISERROR(HLOOKUP(V1311,Y1311:DP1311,1,FALSE)),0,INDEX(Y1309:DP1309,MATCH(V1308&amp;V1311,Y1308:DP1308&amp;Y1311:DP1311,0))))</f>
        <v>0</v>
      </c>
      <c r="W1309" s="90">
        <f t="array" ref="W1309">IF(COUNTA(Y1308:DP1311)=0,0,IF(ISERROR(HLOOKUP(W1311,Y1311:DP1311,1,FALSE)),0,AVERAGEIF(Y1311:DP1311,$W1311,Y1309:DP1309)))</f>
        <v>0</v>
      </c>
      <c r="X1309" s="107"/>
    </row>
    <row r="1310" spans="2:24" thickBot="1">
      <c r="B1310" s="83"/>
      <c r="C1310" s="84"/>
      <c r="D1310" s="83"/>
      <c r="E1310" s="83"/>
      <c r="F1310" s="83"/>
      <c r="G1310" s="83"/>
      <c r="H1310" s="83"/>
      <c r="I1310" s="83"/>
      <c r="J1310" s="83"/>
      <c r="K1310" s="83"/>
      <c r="L1310" s="83"/>
      <c r="M1310" s="83"/>
      <c r="N1310" s="83"/>
      <c r="O1310" s="83"/>
      <c r="P1310" s="84"/>
      <c r="Q1310" s="217"/>
      <c r="R1310" s="91">
        <f t="shared" ref="R1310" si="2917">IF(COUNTA(Y1308:DP1311)=0,0,HLOOKUP(R1309,Y1309:DP1311,2,FALSE))</f>
        <v>0</v>
      </c>
      <c r="S1310" s="92">
        <f t="shared" ref="S1310" si="2918">IF(COUNTA(Y1308:DP1311)=0,0,HLOOKUP(S1308,Y1308:DP1311,3,FALSE))</f>
        <v>0</v>
      </c>
      <c r="T1310" s="93"/>
      <c r="U1310" s="94">
        <f t="array" ref="U1310">IF(COUNTA(Y1308:DP1311)=0,0,IF(ISERROR(HLOOKUP(U1311,Y1311:DP1311,1,FALSE)),0,INDEX(Y1310:DP1310,MATCH(U1309&amp;U1311,Y1309:DP1309&amp;Y1311:DP1311,0))))</f>
        <v>0</v>
      </c>
      <c r="V1310" s="94">
        <f t="array" ref="V1310">IF(COUNTA(Y1308:DP1311)=0,0,IF(ISERROR(HLOOKUP(V1311,Y1311:DP1311,1,FALSE)),0,INDEX(Y1310:DP1310,MATCH(V1309&amp;V1311,Y1309:DP1309&amp;Y1311:DP1311,0))))</f>
        <v>0</v>
      </c>
      <c r="W1310" s="95"/>
      <c r="X1310" s="108"/>
    </row>
    <row r="1311" spans="2:24" ht="13.9" thickBot="1">
      <c r="B1311" s="96"/>
      <c r="C1311" s="97"/>
      <c r="D1311" s="96"/>
      <c r="E1311" s="96"/>
      <c r="F1311" s="96"/>
      <c r="G1311" s="96"/>
      <c r="H1311" s="96"/>
      <c r="I1311" s="96"/>
      <c r="J1311" s="96"/>
      <c r="K1311" s="96"/>
      <c r="L1311" s="96"/>
      <c r="M1311" s="96"/>
      <c r="N1311" s="96"/>
      <c r="O1311" s="96"/>
      <c r="P1311" s="97"/>
      <c r="Q1311" s="218"/>
      <c r="R1311" s="98" t="str">
        <f t="shared" ref="R1311" si="2919">IF(COUNTA(Y1308:DP1311)=0,"none",HLOOKUP(R1309,Y1309:DP1311,3,FALSE))</f>
        <v>none</v>
      </c>
      <c r="S1311" s="99" t="str">
        <f t="shared" ref="S1311" si="2920">IF(COUNTA(Y1308:DP1311)=0,"none",HLOOKUP(S1308,Y1308:DP1311,4,FALSE))</f>
        <v>none</v>
      </c>
      <c r="T1311" s="100"/>
      <c r="U1311" s="100" t="str">
        <f t="array" ref="U1311">IF(COUNTA(Y1308:DP1311)=0,"none",IF($U$2="WAHR",$W$3,Abfrage!$F$4))</f>
        <v>none</v>
      </c>
      <c r="V1311" s="100" t="str">
        <f t="array" ref="V1311">IF(COUNTA(Y1308:DP1311)=0,"none",IF($U$2="WAHR",$W$3,Abfrage!$F$4))</f>
        <v>none</v>
      </c>
      <c r="W1311" s="100" t="str">
        <f t="array" ref="W1311">IF(COUNTA(Y1308:DP1311)=0,"none",IF($U$2="WAHR",$W$3,Abfrage!$F$4))</f>
        <v>none</v>
      </c>
      <c r="X1311" s="109"/>
    </row>
    <row r="1312" spans="2:24" thickBot="1">
      <c r="B1312" s="75" t="s">
        <v>939</v>
      </c>
      <c r="C1312" s="76">
        <v>1000101655</v>
      </c>
      <c r="D1312" s="75" t="s">
        <v>95</v>
      </c>
      <c r="E1312" s="75" t="s">
        <v>175</v>
      </c>
      <c r="F1312" s="75" t="s">
        <v>97</v>
      </c>
      <c r="G1312" s="75" t="s">
        <v>97</v>
      </c>
      <c r="H1312" s="75" t="e">
        <v>#N/A</v>
      </c>
      <c r="I1312" s="75" t="s">
        <v>51</v>
      </c>
      <c r="J1312" s="75" t="s">
        <v>940</v>
      </c>
      <c r="K1312" s="75" t="s">
        <v>306</v>
      </c>
      <c r="L1312" s="75" t="s">
        <v>306</v>
      </c>
      <c r="M1312" s="75" t="s">
        <v>307</v>
      </c>
      <c r="N1312" s="75" t="s">
        <v>869</v>
      </c>
      <c r="O1312" s="75" t="s">
        <v>437</v>
      </c>
      <c r="P1312" s="76" t="s">
        <v>306</v>
      </c>
      <c r="Q1312" s="216"/>
      <c r="R1312" s="77" t="str">
        <f t="shared" ref="R1312" si="2921">IF(COUNTA(Y1312:DP1315)=0,"01.01.1900",INDEX(Y1312:DP1312,MATCH(R1313,Y1313:DP1313,0)))</f>
        <v>01.01.1900</v>
      </c>
      <c r="S1312" s="78" t="str">
        <f t="shared" ref="S1312" si="2922">IF(COUNTA(Y1312:DP1315)=0,"01.01.1900",MAX(Y1312:DP1312))</f>
        <v>01.01.1900</v>
      </c>
      <c r="T1312" s="79"/>
      <c r="U1312" s="80" t="str">
        <f t="array" ref="U1312">IF(COUNTA(Y1312:DP1315)=0,"01.01.1900",IF(ISERROR(HLOOKUP(U1315,Y1315:DP1315,1,FALSE)),"01.01.1900",INDEX(Y1312:DP1312,MATCH(U1313&amp;U1315,Y1313:DP1313&amp;Y1315:DP1315,0))))</f>
        <v>01.01.1900</v>
      </c>
      <c r="V1312" s="81" t="str">
        <f t="shared" ref="V1312" si="2923">IF(COUNTA(Y1312:DP1315)=0,"01.01.1900",_xlfn.MAXIFS(Y1312:DP1312,Y1315:DP1315,V1315))</f>
        <v>01.01.1900</v>
      </c>
      <c r="W1312" s="82"/>
      <c r="X1312" s="106"/>
    </row>
    <row r="1313" spans="2:24" thickBot="1">
      <c r="B1313" s="83"/>
      <c r="C1313" s="84"/>
      <c r="D1313" s="83"/>
      <c r="E1313" s="83"/>
      <c r="F1313" s="83"/>
      <c r="G1313" s="83"/>
      <c r="H1313" s="83"/>
      <c r="I1313" s="83"/>
      <c r="J1313" s="83"/>
      <c r="K1313" s="83"/>
      <c r="L1313" s="83"/>
      <c r="M1313" s="83"/>
      <c r="N1313" s="83"/>
      <c r="O1313" s="83"/>
      <c r="P1313" s="84"/>
      <c r="Q1313" s="217"/>
      <c r="R1313" s="85">
        <f t="shared" ref="R1313" si="2924">IF(COUNTA(Y1312:DP1315)=0,0,MIN(Y1313:DP1313))</f>
        <v>0</v>
      </c>
      <c r="S1313" s="86">
        <f t="shared" ref="S1313" si="2925">IF(COUNTA(Y1312:DP1315)=0,0,HLOOKUP(S1312,Y1312:DP1315,2,FALSE))</f>
        <v>0</v>
      </c>
      <c r="T1313" s="87">
        <f t="shared" ref="T1313" si="2926">IF(COUNTA(Y1312:DP1315)=0,0,AVERAGE(Y1313:DP1313))</f>
        <v>0</v>
      </c>
      <c r="U1313" s="88">
        <f t="shared" ref="U1313" si="2927">IF(COUNTA(Y1312:DP1315)=0,0,_xlfn.MINIFS(Y1313:DP1313,Y1315:DP1315,U1315))</f>
        <v>0</v>
      </c>
      <c r="V1313" s="89">
        <f t="array" ref="V1313">IF(COUNTA(Y1312:DP1315)=0,0,IF(ISERROR(HLOOKUP(V1315,Y1315:DP1315,1,FALSE)),0,INDEX(Y1313:DP1313,MATCH(V1312&amp;V1315,Y1312:DP1312&amp;Y1315:DP1315,0))))</f>
        <v>0</v>
      </c>
      <c r="W1313" s="90">
        <f t="array" ref="W1313">IF(COUNTA(Y1312:DP1315)=0,0,IF(ISERROR(HLOOKUP(W1315,Y1315:DP1315,1,FALSE)),0,AVERAGEIF(Y1315:DP1315,$W1315,Y1313:DP1313)))</f>
        <v>0</v>
      </c>
      <c r="X1313" s="107"/>
    </row>
    <row r="1314" spans="2:24" thickBot="1">
      <c r="B1314" s="83"/>
      <c r="C1314" s="84"/>
      <c r="D1314" s="83"/>
      <c r="E1314" s="83"/>
      <c r="F1314" s="83"/>
      <c r="G1314" s="83"/>
      <c r="H1314" s="83"/>
      <c r="I1314" s="83"/>
      <c r="J1314" s="83"/>
      <c r="K1314" s="83"/>
      <c r="L1314" s="83"/>
      <c r="M1314" s="83"/>
      <c r="N1314" s="83"/>
      <c r="O1314" s="83"/>
      <c r="P1314" s="84"/>
      <c r="Q1314" s="217"/>
      <c r="R1314" s="91">
        <f t="shared" ref="R1314" si="2928">IF(COUNTA(Y1312:DP1315)=0,0,HLOOKUP(R1313,Y1313:DP1315,2,FALSE))</f>
        <v>0</v>
      </c>
      <c r="S1314" s="92">
        <f t="shared" ref="S1314" si="2929">IF(COUNTA(Y1312:DP1315)=0,0,HLOOKUP(S1312,Y1312:DP1315,3,FALSE))</f>
        <v>0</v>
      </c>
      <c r="T1314" s="93"/>
      <c r="U1314" s="94">
        <f t="array" ref="U1314">IF(COUNTA(Y1312:DP1315)=0,0,IF(ISERROR(HLOOKUP(U1315,Y1315:DP1315,1,FALSE)),0,INDEX(Y1314:DP1314,MATCH(U1313&amp;U1315,Y1313:DP1313&amp;Y1315:DP1315,0))))</f>
        <v>0</v>
      </c>
      <c r="V1314" s="94">
        <f t="array" ref="V1314">IF(COUNTA(Y1312:DP1315)=0,0,IF(ISERROR(HLOOKUP(V1315,Y1315:DP1315,1,FALSE)),0,INDEX(Y1314:DP1314,MATCH(V1313&amp;V1315,Y1313:DP1313&amp;Y1315:DP1315,0))))</f>
        <v>0</v>
      </c>
      <c r="W1314" s="95"/>
      <c r="X1314" s="108"/>
    </row>
    <row r="1315" spans="2:24" ht="13.9" thickBot="1">
      <c r="B1315" s="96"/>
      <c r="C1315" s="97"/>
      <c r="D1315" s="96"/>
      <c r="E1315" s="96"/>
      <c r="F1315" s="96"/>
      <c r="G1315" s="96"/>
      <c r="H1315" s="96"/>
      <c r="I1315" s="96"/>
      <c r="J1315" s="96"/>
      <c r="K1315" s="96"/>
      <c r="L1315" s="96"/>
      <c r="M1315" s="96"/>
      <c r="N1315" s="96"/>
      <c r="O1315" s="96"/>
      <c r="P1315" s="97"/>
      <c r="Q1315" s="218"/>
      <c r="R1315" s="98" t="str">
        <f t="shared" ref="R1315" si="2930">IF(COUNTA(Y1312:DP1315)=0,"none",HLOOKUP(R1313,Y1313:DP1315,3,FALSE))</f>
        <v>none</v>
      </c>
      <c r="S1315" s="99" t="str">
        <f t="shared" ref="S1315" si="2931">IF(COUNTA(Y1312:DP1315)=0,"none",HLOOKUP(S1312,Y1312:DP1315,4,FALSE))</f>
        <v>none</v>
      </c>
      <c r="T1315" s="100"/>
      <c r="U1315" s="100" t="str">
        <f t="array" ref="U1315">IF(COUNTA(Y1312:DP1315)=0,"none",IF($U$2="WAHR",$W$3,Abfrage!$F$4))</f>
        <v>none</v>
      </c>
      <c r="V1315" s="100" t="str">
        <f t="array" ref="V1315">IF(COUNTA(Y1312:DP1315)=0,"none",IF($U$2="WAHR",$W$3,Abfrage!$F$4))</f>
        <v>none</v>
      </c>
      <c r="W1315" s="100" t="str">
        <f t="array" ref="W1315">IF(COUNTA(Y1312:DP1315)=0,"none",IF($U$2="WAHR",$W$3,Abfrage!$F$4))</f>
        <v>none</v>
      </c>
      <c r="X1315" s="109"/>
    </row>
    <row r="1316" spans="2:24" thickBot="1">
      <c r="B1316" s="75" t="s">
        <v>941</v>
      </c>
      <c r="C1316" s="76">
        <v>1000101657</v>
      </c>
      <c r="D1316" s="75" t="s">
        <v>89</v>
      </c>
      <c r="E1316" s="75" t="s">
        <v>406</v>
      </c>
      <c r="F1316" s="75" t="s">
        <v>407</v>
      </c>
      <c r="G1316" s="75" t="s">
        <v>407</v>
      </c>
      <c r="H1316" s="75" t="e">
        <v>#N/A</v>
      </c>
      <c r="I1316" s="75" t="s">
        <v>79</v>
      </c>
      <c r="J1316" s="75" t="s">
        <v>942</v>
      </c>
      <c r="K1316" s="75" t="s">
        <v>306</v>
      </c>
      <c r="L1316" s="75" t="s">
        <v>306</v>
      </c>
      <c r="M1316" s="75" t="s">
        <v>313</v>
      </c>
      <c r="N1316" s="75" t="s">
        <v>352</v>
      </c>
      <c r="O1316" s="75" t="s">
        <v>309</v>
      </c>
      <c r="P1316" s="76" t="s">
        <v>306</v>
      </c>
      <c r="Q1316" s="216"/>
      <c r="R1316" s="77" t="str">
        <f t="shared" ref="R1316" si="2932">IF(COUNTA(Y1316:DP1319)=0,"01.01.1900",INDEX(Y1316:DP1316,MATCH(R1317,Y1317:DP1317,0)))</f>
        <v>01.01.1900</v>
      </c>
      <c r="S1316" s="78" t="str">
        <f t="shared" ref="S1316" si="2933">IF(COUNTA(Y1316:DP1319)=0,"01.01.1900",MAX(Y1316:DP1316))</f>
        <v>01.01.1900</v>
      </c>
      <c r="T1316" s="79"/>
      <c r="U1316" s="80" t="str">
        <f t="array" ref="U1316">IF(COUNTA(Y1316:DP1319)=0,"01.01.1900",IF(ISERROR(HLOOKUP(U1319,Y1319:DP1319,1,FALSE)),"01.01.1900",INDEX(Y1316:DP1316,MATCH(U1317&amp;U1319,Y1317:DP1317&amp;Y1319:DP1319,0))))</f>
        <v>01.01.1900</v>
      </c>
      <c r="V1316" s="81" t="str">
        <f t="shared" ref="V1316" si="2934">IF(COUNTA(Y1316:DP1319)=0,"01.01.1900",_xlfn.MAXIFS(Y1316:DP1316,Y1319:DP1319,V1319))</f>
        <v>01.01.1900</v>
      </c>
      <c r="W1316" s="82"/>
      <c r="X1316" s="106"/>
    </row>
    <row r="1317" spans="2:24" thickBot="1">
      <c r="B1317" s="83"/>
      <c r="C1317" s="84"/>
      <c r="D1317" s="83"/>
      <c r="E1317" s="83"/>
      <c r="F1317" s="83"/>
      <c r="G1317" s="83"/>
      <c r="H1317" s="83"/>
      <c r="I1317" s="83"/>
      <c r="J1317" s="83"/>
      <c r="K1317" s="83"/>
      <c r="L1317" s="83"/>
      <c r="M1317" s="83"/>
      <c r="N1317" s="83"/>
      <c r="O1317" s="83"/>
      <c r="P1317" s="84"/>
      <c r="Q1317" s="217"/>
      <c r="R1317" s="85">
        <f t="shared" ref="R1317" si="2935">IF(COUNTA(Y1316:DP1319)=0,0,MIN(Y1317:DP1317))</f>
        <v>0</v>
      </c>
      <c r="S1317" s="86">
        <f t="shared" ref="S1317" si="2936">IF(COUNTA(Y1316:DP1319)=0,0,HLOOKUP(S1316,Y1316:DP1319,2,FALSE))</f>
        <v>0</v>
      </c>
      <c r="T1317" s="87">
        <f t="shared" ref="T1317" si="2937">IF(COUNTA(Y1316:DP1319)=0,0,AVERAGE(Y1317:DP1317))</f>
        <v>0</v>
      </c>
      <c r="U1317" s="88">
        <f t="shared" ref="U1317" si="2938">IF(COUNTA(Y1316:DP1319)=0,0,_xlfn.MINIFS(Y1317:DP1317,Y1319:DP1319,U1319))</f>
        <v>0</v>
      </c>
      <c r="V1317" s="89">
        <f t="array" ref="V1317">IF(COUNTA(Y1316:DP1319)=0,0,IF(ISERROR(HLOOKUP(V1319,Y1319:DP1319,1,FALSE)),0,INDEX(Y1317:DP1317,MATCH(V1316&amp;V1319,Y1316:DP1316&amp;Y1319:DP1319,0))))</f>
        <v>0</v>
      </c>
      <c r="W1317" s="90">
        <f t="array" ref="W1317">IF(COUNTA(Y1316:DP1319)=0,0,IF(ISERROR(HLOOKUP(W1319,Y1319:DP1319,1,FALSE)),0,AVERAGEIF(Y1319:DP1319,$W1319,Y1317:DP1317)))</f>
        <v>0</v>
      </c>
      <c r="X1317" s="107"/>
    </row>
    <row r="1318" spans="2:24" thickBot="1">
      <c r="B1318" s="83"/>
      <c r="C1318" s="84"/>
      <c r="D1318" s="83"/>
      <c r="E1318" s="83"/>
      <c r="F1318" s="83"/>
      <c r="G1318" s="83"/>
      <c r="H1318" s="83"/>
      <c r="I1318" s="83"/>
      <c r="J1318" s="83"/>
      <c r="K1318" s="83"/>
      <c r="L1318" s="83"/>
      <c r="M1318" s="83"/>
      <c r="N1318" s="83"/>
      <c r="O1318" s="83"/>
      <c r="P1318" s="84"/>
      <c r="Q1318" s="217"/>
      <c r="R1318" s="91">
        <f t="shared" ref="R1318" si="2939">IF(COUNTA(Y1316:DP1319)=0,0,HLOOKUP(R1317,Y1317:DP1319,2,FALSE))</f>
        <v>0</v>
      </c>
      <c r="S1318" s="92">
        <f t="shared" ref="S1318" si="2940">IF(COUNTA(Y1316:DP1319)=0,0,HLOOKUP(S1316,Y1316:DP1319,3,FALSE))</f>
        <v>0</v>
      </c>
      <c r="T1318" s="93"/>
      <c r="U1318" s="94">
        <f t="array" ref="U1318">IF(COUNTA(Y1316:DP1319)=0,0,IF(ISERROR(HLOOKUP(U1319,Y1319:DP1319,1,FALSE)),0,INDEX(Y1318:DP1318,MATCH(U1317&amp;U1319,Y1317:DP1317&amp;Y1319:DP1319,0))))</f>
        <v>0</v>
      </c>
      <c r="V1318" s="94">
        <f t="array" ref="V1318">IF(COUNTA(Y1316:DP1319)=0,0,IF(ISERROR(HLOOKUP(V1319,Y1319:DP1319,1,FALSE)),0,INDEX(Y1318:DP1318,MATCH(V1317&amp;V1319,Y1317:DP1317&amp;Y1319:DP1319,0))))</f>
        <v>0</v>
      </c>
      <c r="W1318" s="95"/>
      <c r="X1318" s="108"/>
    </row>
    <row r="1319" spans="2:24" ht="13.9" thickBot="1">
      <c r="B1319" s="96"/>
      <c r="C1319" s="97"/>
      <c r="D1319" s="96"/>
      <c r="E1319" s="96"/>
      <c r="F1319" s="96"/>
      <c r="G1319" s="96"/>
      <c r="H1319" s="96"/>
      <c r="I1319" s="96"/>
      <c r="J1319" s="96"/>
      <c r="K1319" s="96"/>
      <c r="L1319" s="96"/>
      <c r="M1319" s="96"/>
      <c r="N1319" s="96"/>
      <c r="O1319" s="96"/>
      <c r="P1319" s="97"/>
      <c r="Q1319" s="218"/>
      <c r="R1319" s="98" t="str">
        <f t="shared" ref="R1319" si="2941">IF(COUNTA(Y1316:DP1319)=0,"none",HLOOKUP(R1317,Y1317:DP1319,3,FALSE))</f>
        <v>none</v>
      </c>
      <c r="S1319" s="99" t="str">
        <f t="shared" ref="S1319" si="2942">IF(COUNTA(Y1316:DP1319)=0,"none",HLOOKUP(S1316,Y1316:DP1319,4,FALSE))</f>
        <v>none</v>
      </c>
      <c r="T1319" s="100"/>
      <c r="U1319" s="100" t="str">
        <f t="array" ref="U1319">IF(COUNTA(Y1316:DP1319)=0,"none",IF($U$2="WAHR",$W$3,Abfrage!$F$4))</f>
        <v>none</v>
      </c>
      <c r="V1319" s="100" t="str">
        <f t="array" ref="V1319">IF(COUNTA(Y1316:DP1319)=0,"none",IF($U$2="WAHR",$W$3,Abfrage!$F$4))</f>
        <v>none</v>
      </c>
      <c r="W1319" s="100" t="str">
        <f t="array" ref="W1319">IF(COUNTA(Y1316:DP1319)=0,"none",IF($U$2="WAHR",$W$3,Abfrage!$F$4))</f>
        <v>none</v>
      </c>
      <c r="X1319" s="109"/>
    </row>
    <row r="1320" spans="2:24" thickBot="1">
      <c r="B1320" s="75" t="s">
        <v>943</v>
      </c>
      <c r="C1320" s="76">
        <v>1000101953</v>
      </c>
      <c r="D1320" s="75" t="s">
        <v>95</v>
      </c>
      <c r="E1320" s="75" t="s">
        <v>96</v>
      </c>
      <c r="F1320" s="75" t="s">
        <v>97</v>
      </c>
      <c r="G1320" s="75" t="s">
        <v>97</v>
      </c>
      <c r="H1320" s="75" t="e">
        <v>#N/A</v>
      </c>
      <c r="I1320" s="75" t="s">
        <v>51</v>
      </c>
      <c r="J1320" s="75" t="s">
        <v>944</v>
      </c>
      <c r="K1320" s="75" t="s">
        <v>306</v>
      </c>
      <c r="L1320" s="75" t="s">
        <v>306</v>
      </c>
      <c r="M1320" s="75" t="s">
        <v>313</v>
      </c>
      <c r="N1320" s="75" t="s">
        <v>348</v>
      </c>
      <c r="O1320" s="75" t="s">
        <v>476</v>
      </c>
      <c r="P1320" s="76" t="s">
        <v>306</v>
      </c>
      <c r="Q1320" s="216"/>
      <c r="R1320" s="77" t="str">
        <f t="shared" ref="R1320" si="2943">IF(COUNTA(Y1320:DP1323)=0,"01.01.1900",INDEX(Y1320:DP1320,MATCH(R1321,Y1321:DP1321,0)))</f>
        <v>01.01.1900</v>
      </c>
      <c r="S1320" s="78" t="str">
        <f t="shared" ref="S1320" si="2944">IF(COUNTA(Y1320:DP1323)=0,"01.01.1900",MAX(Y1320:DP1320))</f>
        <v>01.01.1900</v>
      </c>
      <c r="T1320" s="79"/>
      <c r="U1320" s="80" t="str">
        <f t="array" ref="U1320">IF(COUNTA(Y1320:DP1323)=0,"01.01.1900",IF(ISERROR(HLOOKUP(U1323,Y1323:DP1323,1,FALSE)),"01.01.1900",INDEX(Y1320:DP1320,MATCH(U1321&amp;U1323,Y1321:DP1321&amp;Y1323:DP1323,0))))</f>
        <v>01.01.1900</v>
      </c>
      <c r="V1320" s="81" t="str">
        <f t="shared" ref="V1320" si="2945">IF(COUNTA(Y1320:DP1323)=0,"01.01.1900",_xlfn.MAXIFS(Y1320:DP1320,Y1323:DP1323,V1323))</f>
        <v>01.01.1900</v>
      </c>
      <c r="W1320" s="82"/>
      <c r="X1320" s="106"/>
    </row>
    <row r="1321" spans="2:24" thickBot="1">
      <c r="B1321" s="83"/>
      <c r="C1321" s="84"/>
      <c r="D1321" s="83"/>
      <c r="E1321" s="83"/>
      <c r="F1321" s="83"/>
      <c r="G1321" s="83"/>
      <c r="H1321" s="83"/>
      <c r="I1321" s="83"/>
      <c r="J1321" s="83"/>
      <c r="K1321" s="83"/>
      <c r="L1321" s="83"/>
      <c r="M1321" s="83"/>
      <c r="N1321" s="83"/>
      <c r="O1321" s="83"/>
      <c r="P1321" s="84"/>
      <c r="Q1321" s="217"/>
      <c r="R1321" s="85">
        <f t="shared" ref="R1321" si="2946">IF(COUNTA(Y1320:DP1323)=0,0,MIN(Y1321:DP1321))</f>
        <v>0</v>
      </c>
      <c r="S1321" s="86">
        <f t="shared" ref="S1321" si="2947">IF(COUNTA(Y1320:DP1323)=0,0,HLOOKUP(S1320,Y1320:DP1323,2,FALSE))</f>
        <v>0</v>
      </c>
      <c r="T1321" s="87">
        <f t="shared" ref="T1321" si="2948">IF(COUNTA(Y1320:DP1323)=0,0,AVERAGE(Y1321:DP1321))</f>
        <v>0</v>
      </c>
      <c r="U1321" s="88">
        <f t="shared" ref="U1321" si="2949">IF(COUNTA(Y1320:DP1323)=0,0,_xlfn.MINIFS(Y1321:DP1321,Y1323:DP1323,U1323))</f>
        <v>0</v>
      </c>
      <c r="V1321" s="89">
        <f t="array" ref="V1321">IF(COUNTA(Y1320:DP1323)=0,0,IF(ISERROR(HLOOKUP(V1323,Y1323:DP1323,1,FALSE)),0,INDEX(Y1321:DP1321,MATCH(V1320&amp;V1323,Y1320:DP1320&amp;Y1323:DP1323,0))))</f>
        <v>0</v>
      </c>
      <c r="W1321" s="90">
        <f t="array" ref="W1321">IF(COUNTA(Y1320:DP1323)=0,0,IF(ISERROR(HLOOKUP(W1323,Y1323:DP1323,1,FALSE)),0,AVERAGEIF(Y1323:DP1323,$W1323,Y1321:DP1321)))</f>
        <v>0</v>
      </c>
      <c r="X1321" s="107"/>
    </row>
    <row r="1322" spans="2:24" thickBot="1">
      <c r="B1322" s="83"/>
      <c r="C1322" s="84"/>
      <c r="D1322" s="83"/>
      <c r="E1322" s="83"/>
      <c r="F1322" s="83"/>
      <c r="G1322" s="83"/>
      <c r="H1322" s="83"/>
      <c r="I1322" s="83"/>
      <c r="J1322" s="83"/>
      <c r="K1322" s="83"/>
      <c r="L1322" s="83"/>
      <c r="M1322" s="83"/>
      <c r="N1322" s="83"/>
      <c r="O1322" s="83"/>
      <c r="P1322" s="84"/>
      <c r="Q1322" s="217"/>
      <c r="R1322" s="91">
        <f t="shared" ref="R1322" si="2950">IF(COUNTA(Y1320:DP1323)=0,0,HLOOKUP(R1321,Y1321:DP1323,2,FALSE))</f>
        <v>0</v>
      </c>
      <c r="S1322" s="92">
        <f t="shared" ref="S1322" si="2951">IF(COUNTA(Y1320:DP1323)=0,0,HLOOKUP(S1320,Y1320:DP1323,3,FALSE))</f>
        <v>0</v>
      </c>
      <c r="T1322" s="93"/>
      <c r="U1322" s="94">
        <f t="array" ref="U1322">IF(COUNTA(Y1320:DP1323)=0,0,IF(ISERROR(HLOOKUP(U1323,Y1323:DP1323,1,FALSE)),0,INDEX(Y1322:DP1322,MATCH(U1321&amp;U1323,Y1321:DP1321&amp;Y1323:DP1323,0))))</f>
        <v>0</v>
      </c>
      <c r="V1322" s="94">
        <f t="array" ref="V1322">IF(COUNTA(Y1320:DP1323)=0,0,IF(ISERROR(HLOOKUP(V1323,Y1323:DP1323,1,FALSE)),0,INDEX(Y1322:DP1322,MATCH(V1321&amp;V1323,Y1321:DP1321&amp;Y1323:DP1323,0))))</f>
        <v>0</v>
      </c>
      <c r="W1322" s="95"/>
      <c r="X1322" s="108"/>
    </row>
    <row r="1323" spans="2:24" ht="13.9" thickBot="1">
      <c r="B1323" s="96"/>
      <c r="C1323" s="97"/>
      <c r="D1323" s="96"/>
      <c r="E1323" s="96"/>
      <c r="F1323" s="96"/>
      <c r="G1323" s="96"/>
      <c r="H1323" s="96"/>
      <c r="I1323" s="96"/>
      <c r="J1323" s="96"/>
      <c r="K1323" s="96"/>
      <c r="L1323" s="96"/>
      <c r="M1323" s="96"/>
      <c r="N1323" s="96"/>
      <c r="O1323" s="96"/>
      <c r="P1323" s="97"/>
      <c r="Q1323" s="218"/>
      <c r="R1323" s="98" t="str">
        <f t="shared" ref="R1323" si="2952">IF(COUNTA(Y1320:DP1323)=0,"none",HLOOKUP(R1321,Y1321:DP1323,3,FALSE))</f>
        <v>none</v>
      </c>
      <c r="S1323" s="99" t="str">
        <f t="shared" ref="S1323" si="2953">IF(COUNTA(Y1320:DP1323)=0,"none",HLOOKUP(S1320,Y1320:DP1323,4,FALSE))</f>
        <v>none</v>
      </c>
      <c r="T1323" s="100"/>
      <c r="U1323" s="100" t="str">
        <f t="array" ref="U1323">IF(COUNTA(Y1320:DP1323)=0,"none",IF($U$2="WAHR",$W$3,Abfrage!$F$4))</f>
        <v>none</v>
      </c>
      <c r="V1323" s="100" t="str">
        <f t="array" ref="V1323">IF(COUNTA(Y1320:DP1323)=0,"none",IF($U$2="WAHR",$W$3,Abfrage!$F$4))</f>
        <v>none</v>
      </c>
      <c r="W1323" s="100" t="str">
        <f t="array" ref="W1323">IF(COUNTA(Y1320:DP1323)=0,"none",IF($U$2="WAHR",$W$3,Abfrage!$F$4))</f>
        <v>none</v>
      </c>
      <c r="X1323" s="109"/>
    </row>
    <row r="1324" spans="2:24" thickBot="1">
      <c r="B1324" s="75" t="s">
        <v>945</v>
      </c>
      <c r="C1324" s="76">
        <v>1000101954</v>
      </c>
      <c r="D1324" s="75" t="s">
        <v>95</v>
      </c>
      <c r="E1324" s="75" t="s">
        <v>96</v>
      </c>
      <c r="F1324" s="75" t="s">
        <v>97</v>
      </c>
      <c r="G1324" s="75" t="s">
        <v>97</v>
      </c>
      <c r="H1324" s="75" t="e">
        <v>#N/A</v>
      </c>
      <c r="I1324" s="75" t="s">
        <v>51</v>
      </c>
      <c r="J1324" s="75" t="s">
        <v>946</v>
      </c>
      <c r="K1324" s="75" t="s">
        <v>306</v>
      </c>
      <c r="L1324" s="75" t="s">
        <v>306</v>
      </c>
      <c r="M1324" s="75" t="s">
        <v>313</v>
      </c>
      <c r="N1324" s="75" t="s">
        <v>348</v>
      </c>
      <c r="O1324" s="75" t="s">
        <v>547</v>
      </c>
      <c r="P1324" s="76" t="s">
        <v>306</v>
      </c>
      <c r="Q1324" s="216"/>
      <c r="R1324" s="77" t="str">
        <f t="shared" ref="R1324" si="2954">IF(COUNTA(Y1324:DP1327)=0,"01.01.1900",INDEX(Y1324:DP1324,MATCH(R1325,Y1325:DP1325,0)))</f>
        <v>01.01.1900</v>
      </c>
      <c r="S1324" s="78" t="str">
        <f t="shared" ref="S1324" si="2955">IF(COUNTA(Y1324:DP1327)=0,"01.01.1900",MAX(Y1324:DP1324))</f>
        <v>01.01.1900</v>
      </c>
      <c r="T1324" s="79"/>
      <c r="U1324" s="80" t="str">
        <f t="array" ref="U1324">IF(COUNTA(Y1324:DP1327)=0,"01.01.1900",IF(ISERROR(HLOOKUP(U1327,Y1327:DP1327,1,FALSE)),"01.01.1900",INDEX(Y1324:DP1324,MATCH(U1325&amp;U1327,Y1325:DP1325&amp;Y1327:DP1327,0))))</f>
        <v>01.01.1900</v>
      </c>
      <c r="V1324" s="81" t="str">
        <f t="shared" ref="V1324" si="2956">IF(COUNTA(Y1324:DP1327)=0,"01.01.1900",_xlfn.MAXIFS(Y1324:DP1324,Y1327:DP1327,V1327))</f>
        <v>01.01.1900</v>
      </c>
      <c r="W1324" s="82"/>
      <c r="X1324" s="106"/>
    </row>
    <row r="1325" spans="2:24" thickBot="1">
      <c r="B1325" s="83"/>
      <c r="C1325" s="84"/>
      <c r="D1325" s="83"/>
      <c r="E1325" s="83"/>
      <c r="F1325" s="83"/>
      <c r="G1325" s="83"/>
      <c r="H1325" s="83"/>
      <c r="I1325" s="83"/>
      <c r="J1325" s="83"/>
      <c r="K1325" s="83"/>
      <c r="L1325" s="83"/>
      <c r="M1325" s="83"/>
      <c r="N1325" s="83"/>
      <c r="O1325" s="83"/>
      <c r="P1325" s="84"/>
      <c r="Q1325" s="217"/>
      <c r="R1325" s="85">
        <f t="shared" ref="R1325" si="2957">IF(COUNTA(Y1324:DP1327)=0,0,MIN(Y1325:DP1325))</f>
        <v>0</v>
      </c>
      <c r="S1325" s="86">
        <f t="shared" ref="S1325" si="2958">IF(COUNTA(Y1324:DP1327)=0,0,HLOOKUP(S1324,Y1324:DP1327,2,FALSE))</f>
        <v>0</v>
      </c>
      <c r="T1325" s="87">
        <f t="shared" ref="T1325" si="2959">IF(COUNTA(Y1324:DP1327)=0,0,AVERAGE(Y1325:DP1325))</f>
        <v>0</v>
      </c>
      <c r="U1325" s="88">
        <f t="shared" ref="U1325" si="2960">IF(COUNTA(Y1324:DP1327)=0,0,_xlfn.MINIFS(Y1325:DP1325,Y1327:DP1327,U1327))</f>
        <v>0</v>
      </c>
      <c r="V1325" s="89">
        <f t="array" ref="V1325">IF(COUNTA(Y1324:DP1327)=0,0,IF(ISERROR(HLOOKUP(V1327,Y1327:DP1327,1,FALSE)),0,INDEX(Y1325:DP1325,MATCH(V1324&amp;V1327,Y1324:DP1324&amp;Y1327:DP1327,0))))</f>
        <v>0</v>
      </c>
      <c r="W1325" s="90">
        <f t="array" ref="W1325">IF(COUNTA(Y1324:DP1327)=0,0,IF(ISERROR(HLOOKUP(W1327,Y1327:DP1327,1,FALSE)),0,AVERAGEIF(Y1327:DP1327,$W1327,Y1325:DP1325)))</f>
        <v>0</v>
      </c>
      <c r="X1325" s="107"/>
    </row>
    <row r="1326" spans="2:24" thickBot="1">
      <c r="B1326" s="83"/>
      <c r="C1326" s="84"/>
      <c r="D1326" s="83"/>
      <c r="E1326" s="83"/>
      <c r="F1326" s="83"/>
      <c r="G1326" s="83"/>
      <c r="H1326" s="83"/>
      <c r="I1326" s="83"/>
      <c r="J1326" s="83"/>
      <c r="K1326" s="83"/>
      <c r="L1326" s="83"/>
      <c r="M1326" s="83"/>
      <c r="N1326" s="83"/>
      <c r="O1326" s="83"/>
      <c r="P1326" s="84"/>
      <c r="Q1326" s="217"/>
      <c r="R1326" s="91">
        <f t="shared" ref="R1326" si="2961">IF(COUNTA(Y1324:DP1327)=0,0,HLOOKUP(R1325,Y1325:DP1327,2,FALSE))</f>
        <v>0</v>
      </c>
      <c r="S1326" s="92">
        <f t="shared" ref="S1326" si="2962">IF(COUNTA(Y1324:DP1327)=0,0,HLOOKUP(S1324,Y1324:DP1327,3,FALSE))</f>
        <v>0</v>
      </c>
      <c r="T1326" s="93"/>
      <c r="U1326" s="94">
        <f t="array" ref="U1326">IF(COUNTA(Y1324:DP1327)=0,0,IF(ISERROR(HLOOKUP(U1327,Y1327:DP1327,1,FALSE)),0,INDEX(Y1326:DP1326,MATCH(U1325&amp;U1327,Y1325:DP1325&amp;Y1327:DP1327,0))))</f>
        <v>0</v>
      </c>
      <c r="V1326" s="94">
        <f t="array" ref="V1326">IF(COUNTA(Y1324:DP1327)=0,0,IF(ISERROR(HLOOKUP(V1327,Y1327:DP1327,1,FALSE)),0,INDEX(Y1326:DP1326,MATCH(V1325&amp;V1327,Y1325:DP1325&amp;Y1327:DP1327,0))))</f>
        <v>0</v>
      </c>
      <c r="W1326" s="95"/>
      <c r="X1326" s="108"/>
    </row>
    <row r="1327" spans="2:24" ht="13.9" thickBot="1">
      <c r="B1327" s="96"/>
      <c r="C1327" s="97"/>
      <c r="D1327" s="96"/>
      <c r="E1327" s="96"/>
      <c r="F1327" s="96"/>
      <c r="G1327" s="96"/>
      <c r="H1327" s="96"/>
      <c r="I1327" s="96"/>
      <c r="J1327" s="96"/>
      <c r="K1327" s="96"/>
      <c r="L1327" s="96"/>
      <c r="M1327" s="96"/>
      <c r="N1327" s="96"/>
      <c r="O1327" s="96"/>
      <c r="P1327" s="97"/>
      <c r="Q1327" s="218"/>
      <c r="R1327" s="98" t="str">
        <f t="shared" ref="R1327" si="2963">IF(COUNTA(Y1324:DP1327)=0,"none",HLOOKUP(R1325,Y1325:DP1327,3,FALSE))</f>
        <v>none</v>
      </c>
      <c r="S1327" s="99" t="str">
        <f t="shared" ref="S1327" si="2964">IF(COUNTA(Y1324:DP1327)=0,"none",HLOOKUP(S1324,Y1324:DP1327,4,FALSE))</f>
        <v>none</v>
      </c>
      <c r="T1327" s="100"/>
      <c r="U1327" s="100" t="str">
        <f t="array" ref="U1327">IF(COUNTA(Y1324:DP1327)=0,"none",IF($U$2="WAHR",$W$3,Abfrage!$F$4))</f>
        <v>none</v>
      </c>
      <c r="V1327" s="100" t="str">
        <f t="array" ref="V1327">IF(COUNTA(Y1324:DP1327)=0,"none",IF($U$2="WAHR",$W$3,Abfrage!$F$4))</f>
        <v>none</v>
      </c>
      <c r="W1327" s="100" t="str">
        <f t="array" ref="W1327">IF(COUNTA(Y1324:DP1327)=0,"none",IF($U$2="WAHR",$W$3,Abfrage!$F$4))</f>
        <v>none</v>
      </c>
      <c r="X1327" s="109"/>
    </row>
    <row r="1328" spans="2:24" thickBot="1">
      <c r="B1328" s="75" t="s">
        <v>947</v>
      </c>
      <c r="C1328" s="76">
        <v>1000101955</v>
      </c>
      <c r="D1328" s="75" t="s">
        <v>95</v>
      </c>
      <c r="E1328" s="75" t="s">
        <v>96</v>
      </c>
      <c r="F1328" s="75" t="s">
        <v>97</v>
      </c>
      <c r="G1328" s="75" t="s">
        <v>97</v>
      </c>
      <c r="H1328" s="75" t="e">
        <v>#N/A</v>
      </c>
      <c r="I1328" s="75" t="s">
        <v>51</v>
      </c>
      <c r="J1328" s="75" t="s">
        <v>948</v>
      </c>
      <c r="K1328" s="75" t="s">
        <v>306</v>
      </c>
      <c r="L1328" s="75" t="s">
        <v>306</v>
      </c>
      <c r="M1328" s="75" t="s">
        <v>313</v>
      </c>
      <c r="N1328" s="75" t="s">
        <v>348</v>
      </c>
      <c r="O1328" s="75" t="s">
        <v>415</v>
      </c>
      <c r="P1328" s="76" t="s">
        <v>306</v>
      </c>
      <c r="Q1328" s="216"/>
      <c r="R1328" s="77" t="str">
        <f t="shared" ref="R1328" si="2965">IF(COUNTA(Y1328:DP1331)=0,"01.01.1900",INDEX(Y1328:DP1328,MATCH(R1329,Y1329:DP1329,0)))</f>
        <v>01.01.1900</v>
      </c>
      <c r="S1328" s="78" t="str">
        <f t="shared" ref="S1328" si="2966">IF(COUNTA(Y1328:DP1331)=0,"01.01.1900",MAX(Y1328:DP1328))</f>
        <v>01.01.1900</v>
      </c>
      <c r="T1328" s="79"/>
      <c r="U1328" s="80" t="str">
        <f t="array" ref="U1328">IF(COUNTA(Y1328:DP1331)=0,"01.01.1900",IF(ISERROR(HLOOKUP(U1331,Y1331:DP1331,1,FALSE)),"01.01.1900",INDEX(Y1328:DP1328,MATCH(U1329&amp;U1331,Y1329:DP1329&amp;Y1331:DP1331,0))))</f>
        <v>01.01.1900</v>
      </c>
      <c r="V1328" s="81" t="str">
        <f t="shared" ref="V1328" si="2967">IF(COUNTA(Y1328:DP1331)=0,"01.01.1900",_xlfn.MAXIFS(Y1328:DP1328,Y1331:DP1331,V1331))</f>
        <v>01.01.1900</v>
      </c>
      <c r="W1328" s="82"/>
      <c r="X1328" s="106"/>
    </row>
    <row r="1329" spans="2:24" thickBot="1">
      <c r="B1329" s="83"/>
      <c r="C1329" s="84"/>
      <c r="D1329" s="83"/>
      <c r="E1329" s="83"/>
      <c r="F1329" s="83"/>
      <c r="G1329" s="83"/>
      <c r="H1329" s="83"/>
      <c r="I1329" s="83"/>
      <c r="J1329" s="83"/>
      <c r="K1329" s="83"/>
      <c r="L1329" s="83"/>
      <c r="M1329" s="83"/>
      <c r="N1329" s="83"/>
      <c r="O1329" s="83"/>
      <c r="P1329" s="84"/>
      <c r="Q1329" s="217"/>
      <c r="R1329" s="85">
        <f t="shared" ref="R1329" si="2968">IF(COUNTA(Y1328:DP1331)=0,0,MIN(Y1329:DP1329))</f>
        <v>0</v>
      </c>
      <c r="S1329" s="86">
        <f t="shared" ref="S1329" si="2969">IF(COUNTA(Y1328:DP1331)=0,0,HLOOKUP(S1328,Y1328:DP1331,2,FALSE))</f>
        <v>0</v>
      </c>
      <c r="T1329" s="87">
        <f t="shared" ref="T1329" si="2970">IF(COUNTA(Y1328:DP1331)=0,0,AVERAGE(Y1329:DP1329))</f>
        <v>0</v>
      </c>
      <c r="U1329" s="88">
        <f t="shared" ref="U1329" si="2971">IF(COUNTA(Y1328:DP1331)=0,0,_xlfn.MINIFS(Y1329:DP1329,Y1331:DP1331,U1331))</f>
        <v>0</v>
      </c>
      <c r="V1329" s="89">
        <f t="array" ref="V1329">IF(COUNTA(Y1328:DP1331)=0,0,IF(ISERROR(HLOOKUP(V1331,Y1331:DP1331,1,FALSE)),0,INDEX(Y1329:DP1329,MATCH(V1328&amp;V1331,Y1328:DP1328&amp;Y1331:DP1331,0))))</f>
        <v>0</v>
      </c>
      <c r="W1329" s="90">
        <f t="array" ref="W1329">IF(COUNTA(Y1328:DP1331)=0,0,IF(ISERROR(HLOOKUP(W1331,Y1331:DP1331,1,FALSE)),0,AVERAGEIF(Y1331:DP1331,$W1331,Y1329:DP1329)))</f>
        <v>0</v>
      </c>
      <c r="X1329" s="107"/>
    </row>
    <row r="1330" spans="2:24" thickBot="1">
      <c r="B1330" s="83"/>
      <c r="C1330" s="84"/>
      <c r="D1330" s="83"/>
      <c r="E1330" s="83"/>
      <c r="F1330" s="83"/>
      <c r="G1330" s="83"/>
      <c r="H1330" s="83"/>
      <c r="I1330" s="83"/>
      <c r="J1330" s="83"/>
      <c r="K1330" s="83"/>
      <c r="L1330" s="83"/>
      <c r="M1330" s="83"/>
      <c r="N1330" s="83"/>
      <c r="O1330" s="83"/>
      <c r="P1330" s="84"/>
      <c r="Q1330" s="217"/>
      <c r="R1330" s="91">
        <f t="shared" ref="R1330" si="2972">IF(COUNTA(Y1328:DP1331)=0,0,HLOOKUP(R1329,Y1329:DP1331,2,FALSE))</f>
        <v>0</v>
      </c>
      <c r="S1330" s="92">
        <f t="shared" ref="S1330" si="2973">IF(COUNTA(Y1328:DP1331)=0,0,HLOOKUP(S1328,Y1328:DP1331,3,FALSE))</f>
        <v>0</v>
      </c>
      <c r="T1330" s="93"/>
      <c r="U1330" s="94">
        <f t="array" ref="U1330">IF(COUNTA(Y1328:DP1331)=0,0,IF(ISERROR(HLOOKUP(U1331,Y1331:DP1331,1,FALSE)),0,INDEX(Y1330:DP1330,MATCH(U1329&amp;U1331,Y1329:DP1329&amp;Y1331:DP1331,0))))</f>
        <v>0</v>
      </c>
      <c r="V1330" s="94">
        <f t="array" ref="V1330">IF(COUNTA(Y1328:DP1331)=0,0,IF(ISERROR(HLOOKUP(V1331,Y1331:DP1331,1,FALSE)),0,INDEX(Y1330:DP1330,MATCH(V1329&amp;V1331,Y1329:DP1329&amp;Y1331:DP1331,0))))</f>
        <v>0</v>
      </c>
      <c r="W1330" s="95"/>
      <c r="X1330" s="108"/>
    </row>
    <row r="1331" spans="2:24" ht="13.9" thickBot="1">
      <c r="B1331" s="96"/>
      <c r="C1331" s="97"/>
      <c r="D1331" s="96"/>
      <c r="E1331" s="96"/>
      <c r="F1331" s="96"/>
      <c r="G1331" s="96"/>
      <c r="H1331" s="96"/>
      <c r="I1331" s="96"/>
      <c r="J1331" s="96"/>
      <c r="K1331" s="96"/>
      <c r="L1331" s="96"/>
      <c r="M1331" s="96"/>
      <c r="N1331" s="96"/>
      <c r="O1331" s="96"/>
      <c r="P1331" s="97"/>
      <c r="Q1331" s="218"/>
      <c r="R1331" s="98" t="str">
        <f t="shared" ref="R1331" si="2974">IF(COUNTA(Y1328:DP1331)=0,"none",HLOOKUP(R1329,Y1329:DP1331,3,FALSE))</f>
        <v>none</v>
      </c>
      <c r="S1331" s="99" t="str">
        <f t="shared" ref="S1331" si="2975">IF(COUNTA(Y1328:DP1331)=0,"none",HLOOKUP(S1328,Y1328:DP1331,4,FALSE))</f>
        <v>none</v>
      </c>
      <c r="T1331" s="100"/>
      <c r="U1331" s="100" t="str">
        <f t="array" ref="U1331">IF(COUNTA(Y1328:DP1331)=0,"none",IF($U$2="WAHR",$W$3,Abfrage!$F$4))</f>
        <v>none</v>
      </c>
      <c r="V1331" s="100" t="str">
        <f t="array" ref="V1331">IF(COUNTA(Y1328:DP1331)=0,"none",IF($U$2="WAHR",$W$3,Abfrage!$F$4))</f>
        <v>none</v>
      </c>
      <c r="W1331" s="100" t="str">
        <f t="array" ref="W1331">IF(COUNTA(Y1328:DP1331)=0,"none",IF($U$2="WAHR",$W$3,Abfrage!$F$4))</f>
        <v>none</v>
      </c>
      <c r="X1331" s="109"/>
    </row>
    <row r="1332" spans="2:24" thickBot="1">
      <c r="B1332" s="75" t="s">
        <v>949</v>
      </c>
      <c r="C1332" s="76">
        <v>1000101956</v>
      </c>
      <c r="D1332" s="75" t="s">
        <v>95</v>
      </c>
      <c r="E1332" s="75" t="s">
        <v>96</v>
      </c>
      <c r="F1332" s="75" t="s">
        <v>97</v>
      </c>
      <c r="G1332" s="75" t="s">
        <v>97</v>
      </c>
      <c r="H1332" s="75" t="e">
        <v>#N/A</v>
      </c>
      <c r="I1332" s="75" t="s">
        <v>51</v>
      </c>
      <c r="J1332" s="75" t="s">
        <v>950</v>
      </c>
      <c r="K1332" s="75" t="s">
        <v>306</v>
      </c>
      <c r="L1332" s="75" t="s">
        <v>306</v>
      </c>
      <c r="M1332" s="75" t="s">
        <v>313</v>
      </c>
      <c r="N1332" s="75" t="s">
        <v>348</v>
      </c>
      <c r="O1332" s="75" t="s">
        <v>419</v>
      </c>
      <c r="P1332" s="76" t="s">
        <v>306</v>
      </c>
      <c r="Q1332" s="216"/>
      <c r="R1332" s="77" t="str">
        <f t="shared" ref="R1332" si="2976">IF(COUNTA(Y1332:DP1335)=0,"01.01.1900",INDEX(Y1332:DP1332,MATCH(R1333,Y1333:DP1333,0)))</f>
        <v>01.01.1900</v>
      </c>
      <c r="S1332" s="78" t="str">
        <f t="shared" ref="S1332" si="2977">IF(COUNTA(Y1332:DP1335)=0,"01.01.1900",MAX(Y1332:DP1332))</f>
        <v>01.01.1900</v>
      </c>
      <c r="T1332" s="79"/>
      <c r="U1332" s="80" t="str">
        <f t="array" ref="U1332">IF(COUNTA(Y1332:DP1335)=0,"01.01.1900",IF(ISERROR(HLOOKUP(U1335,Y1335:DP1335,1,FALSE)),"01.01.1900",INDEX(Y1332:DP1332,MATCH(U1333&amp;U1335,Y1333:DP1333&amp;Y1335:DP1335,0))))</f>
        <v>01.01.1900</v>
      </c>
      <c r="V1332" s="81" t="str">
        <f t="shared" ref="V1332" si="2978">IF(COUNTA(Y1332:DP1335)=0,"01.01.1900",_xlfn.MAXIFS(Y1332:DP1332,Y1335:DP1335,V1335))</f>
        <v>01.01.1900</v>
      </c>
      <c r="W1332" s="82"/>
      <c r="X1332" s="106"/>
    </row>
    <row r="1333" spans="2:24" thickBot="1">
      <c r="B1333" s="83"/>
      <c r="C1333" s="84"/>
      <c r="D1333" s="83"/>
      <c r="E1333" s="83"/>
      <c r="F1333" s="83"/>
      <c r="G1333" s="83"/>
      <c r="H1333" s="83"/>
      <c r="I1333" s="83"/>
      <c r="J1333" s="83"/>
      <c r="K1333" s="83"/>
      <c r="L1333" s="83"/>
      <c r="M1333" s="83"/>
      <c r="N1333" s="83"/>
      <c r="O1333" s="83"/>
      <c r="P1333" s="84"/>
      <c r="Q1333" s="217"/>
      <c r="R1333" s="85">
        <f t="shared" ref="R1333" si="2979">IF(COUNTA(Y1332:DP1335)=0,0,MIN(Y1333:DP1333))</f>
        <v>0</v>
      </c>
      <c r="S1333" s="86">
        <f t="shared" ref="S1333" si="2980">IF(COUNTA(Y1332:DP1335)=0,0,HLOOKUP(S1332,Y1332:DP1335,2,FALSE))</f>
        <v>0</v>
      </c>
      <c r="T1333" s="87">
        <f t="shared" ref="T1333" si="2981">IF(COUNTA(Y1332:DP1335)=0,0,AVERAGE(Y1333:DP1333))</f>
        <v>0</v>
      </c>
      <c r="U1333" s="88">
        <f t="shared" ref="U1333" si="2982">IF(COUNTA(Y1332:DP1335)=0,0,_xlfn.MINIFS(Y1333:DP1333,Y1335:DP1335,U1335))</f>
        <v>0</v>
      </c>
      <c r="V1333" s="89">
        <f t="array" ref="V1333">IF(COUNTA(Y1332:DP1335)=0,0,IF(ISERROR(HLOOKUP(V1335,Y1335:DP1335,1,FALSE)),0,INDEX(Y1333:DP1333,MATCH(V1332&amp;V1335,Y1332:DP1332&amp;Y1335:DP1335,0))))</f>
        <v>0</v>
      </c>
      <c r="W1333" s="90">
        <f t="array" ref="W1333">IF(COUNTA(Y1332:DP1335)=0,0,IF(ISERROR(HLOOKUP(W1335,Y1335:DP1335,1,FALSE)),0,AVERAGEIF(Y1335:DP1335,$W1335,Y1333:DP1333)))</f>
        <v>0</v>
      </c>
      <c r="X1333" s="107"/>
    </row>
    <row r="1334" spans="2:24" thickBot="1">
      <c r="B1334" s="83"/>
      <c r="C1334" s="84"/>
      <c r="D1334" s="83"/>
      <c r="E1334" s="83"/>
      <c r="F1334" s="83"/>
      <c r="G1334" s="83"/>
      <c r="H1334" s="83"/>
      <c r="I1334" s="83"/>
      <c r="J1334" s="83"/>
      <c r="K1334" s="83"/>
      <c r="L1334" s="83"/>
      <c r="M1334" s="83"/>
      <c r="N1334" s="83"/>
      <c r="O1334" s="83"/>
      <c r="P1334" s="84"/>
      <c r="Q1334" s="217"/>
      <c r="R1334" s="91">
        <f t="shared" ref="R1334" si="2983">IF(COUNTA(Y1332:DP1335)=0,0,HLOOKUP(R1333,Y1333:DP1335,2,FALSE))</f>
        <v>0</v>
      </c>
      <c r="S1334" s="92">
        <f t="shared" ref="S1334" si="2984">IF(COUNTA(Y1332:DP1335)=0,0,HLOOKUP(S1332,Y1332:DP1335,3,FALSE))</f>
        <v>0</v>
      </c>
      <c r="T1334" s="93"/>
      <c r="U1334" s="94">
        <f t="array" ref="U1334">IF(COUNTA(Y1332:DP1335)=0,0,IF(ISERROR(HLOOKUP(U1335,Y1335:DP1335,1,FALSE)),0,INDEX(Y1334:DP1334,MATCH(U1333&amp;U1335,Y1333:DP1333&amp;Y1335:DP1335,0))))</f>
        <v>0</v>
      </c>
      <c r="V1334" s="94">
        <f t="array" ref="V1334">IF(COUNTA(Y1332:DP1335)=0,0,IF(ISERROR(HLOOKUP(V1335,Y1335:DP1335,1,FALSE)),0,INDEX(Y1334:DP1334,MATCH(V1333&amp;V1335,Y1333:DP1333&amp;Y1335:DP1335,0))))</f>
        <v>0</v>
      </c>
      <c r="W1334" s="95"/>
      <c r="X1334" s="108"/>
    </row>
    <row r="1335" spans="2:24" ht="13.9" thickBot="1">
      <c r="B1335" s="96"/>
      <c r="C1335" s="97"/>
      <c r="D1335" s="96"/>
      <c r="E1335" s="96"/>
      <c r="F1335" s="96"/>
      <c r="G1335" s="96"/>
      <c r="H1335" s="96"/>
      <c r="I1335" s="96"/>
      <c r="J1335" s="96"/>
      <c r="K1335" s="96"/>
      <c r="L1335" s="96"/>
      <c r="M1335" s="96"/>
      <c r="N1335" s="96"/>
      <c r="O1335" s="96"/>
      <c r="P1335" s="97"/>
      <c r="Q1335" s="218"/>
      <c r="R1335" s="98" t="str">
        <f t="shared" ref="R1335" si="2985">IF(COUNTA(Y1332:DP1335)=0,"none",HLOOKUP(R1333,Y1333:DP1335,3,FALSE))</f>
        <v>none</v>
      </c>
      <c r="S1335" s="99" t="str">
        <f t="shared" ref="S1335" si="2986">IF(COUNTA(Y1332:DP1335)=0,"none",HLOOKUP(S1332,Y1332:DP1335,4,FALSE))</f>
        <v>none</v>
      </c>
      <c r="T1335" s="100"/>
      <c r="U1335" s="100" t="str">
        <f t="array" ref="U1335">IF(COUNTA(Y1332:DP1335)=0,"none",IF($U$2="WAHR",$W$3,Abfrage!$F$4))</f>
        <v>none</v>
      </c>
      <c r="V1335" s="100" t="str">
        <f t="array" ref="V1335">IF(COUNTA(Y1332:DP1335)=0,"none",IF($U$2="WAHR",$W$3,Abfrage!$F$4))</f>
        <v>none</v>
      </c>
      <c r="W1335" s="100" t="str">
        <f t="array" ref="W1335">IF(COUNTA(Y1332:DP1335)=0,"none",IF($U$2="WAHR",$W$3,Abfrage!$F$4))</f>
        <v>none</v>
      </c>
      <c r="X1335" s="109"/>
    </row>
    <row r="1336" spans="2:24" thickBot="1">
      <c r="B1336" s="75" t="s">
        <v>951</v>
      </c>
      <c r="C1336" s="76">
        <v>1000103194</v>
      </c>
      <c r="D1336" s="75" t="s">
        <v>95</v>
      </c>
      <c r="E1336" s="75" t="s">
        <v>96</v>
      </c>
      <c r="F1336" s="75" t="s">
        <v>97</v>
      </c>
      <c r="G1336" s="75" t="s">
        <v>97</v>
      </c>
      <c r="H1336" s="75" t="e">
        <v>#N/A</v>
      </c>
      <c r="I1336" s="75" t="s">
        <v>51</v>
      </c>
      <c r="J1336" s="75" t="s">
        <v>952</v>
      </c>
      <c r="K1336" s="75" t="s">
        <v>306</v>
      </c>
      <c r="L1336" s="75" t="s">
        <v>306</v>
      </c>
      <c r="M1336" s="75" t="s">
        <v>313</v>
      </c>
      <c r="N1336" s="75" t="s">
        <v>464</v>
      </c>
      <c r="O1336" s="75" t="s">
        <v>309</v>
      </c>
      <c r="P1336" s="76" t="s">
        <v>306</v>
      </c>
      <c r="Q1336" s="216"/>
      <c r="R1336" s="77" t="str">
        <f t="shared" ref="R1336" si="2987">IF(COUNTA(Y1336:DP1339)=0,"01.01.1900",INDEX(Y1336:DP1336,MATCH(R1337,Y1337:DP1337,0)))</f>
        <v>01.01.1900</v>
      </c>
      <c r="S1336" s="78" t="str">
        <f t="shared" ref="S1336" si="2988">IF(COUNTA(Y1336:DP1339)=0,"01.01.1900",MAX(Y1336:DP1336))</f>
        <v>01.01.1900</v>
      </c>
      <c r="T1336" s="79"/>
      <c r="U1336" s="80" t="str">
        <f t="array" ref="U1336">IF(COUNTA(Y1336:DP1339)=0,"01.01.1900",IF(ISERROR(HLOOKUP(U1339,Y1339:DP1339,1,FALSE)),"01.01.1900",INDEX(Y1336:DP1336,MATCH(U1337&amp;U1339,Y1337:DP1337&amp;Y1339:DP1339,0))))</f>
        <v>01.01.1900</v>
      </c>
      <c r="V1336" s="81" t="str">
        <f t="shared" ref="V1336" si="2989">IF(COUNTA(Y1336:DP1339)=0,"01.01.1900",_xlfn.MAXIFS(Y1336:DP1336,Y1339:DP1339,V1339))</f>
        <v>01.01.1900</v>
      </c>
      <c r="W1336" s="82"/>
      <c r="X1336" s="106"/>
    </row>
    <row r="1337" spans="2:24" thickBot="1">
      <c r="B1337" s="83"/>
      <c r="C1337" s="84"/>
      <c r="D1337" s="83"/>
      <c r="E1337" s="83"/>
      <c r="F1337" s="83"/>
      <c r="G1337" s="83"/>
      <c r="H1337" s="83"/>
      <c r="I1337" s="83"/>
      <c r="J1337" s="83"/>
      <c r="K1337" s="83"/>
      <c r="L1337" s="83"/>
      <c r="M1337" s="83"/>
      <c r="N1337" s="83"/>
      <c r="O1337" s="83"/>
      <c r="P1337" s="84"/>
      <c r="Q1337" s="217"/>
      <c r="R1337" s="85">
        <f t="shared" ref="R1337" si="2990">IF(COUNTA(Y1336:DP1339)=0,0,MIN(Y1337:DP1337))</f>
        <v>0</v>
      </c>
      <c r="S1337" s="86">
        <f t="shared" ref="S1337" si="2991">IF(COUNTA(Y1336:DP1339)=0,0,HLOOKUP(S1336,Y1336:DP1339,2,FALSE))</f>
        <v>0</v>
      </c>
      <c r="T1337" s="87">
        <f t="shared" ref="T1337" si="2992">IF(COUNTA(Y1336:DP1339)=0,0,AVERAGE(Y1337:DP1337))</f>
        <v>0</v>
      </c>
      <c r="U1337" s="88">
        <f t="shared" ref="U1337" si="2993">IF(COUNTA(Y1336:DP1339)=0,0,_xlfn.MINIFS(Y1337:DP1337,Y1339:DP1339,U1339))</f>
        <v>0</v>
      </c>
      <c r="V1337" s="89">
        <f t="array" ref="V1337">IF(COUNTA(Y1336:DP1339)=0,0,IF(ISERROR(HLOOKUP(V1339,Y1339:DP1339,1,FALSE)),0,INDEX(Y1337:DP1337,MATCH(V1336&amp;V1339,Y1336:DP1336&amp;Y1339:DP1339,0))))</f>
        <v>0</v>
      </c>
      <c r="W1337" s="90">
        <f t="array" ref="W1337">IF(COUNTA(Y1336:DP1339)=0,0,IF(ISERROR(HLOOKUP(W1339,Y1339:DP1339,1,FALSE)),0,AVERAGEIF(Y1339:DP1339,$W1339,Y1337:DP1337)))</f>
        <v>0</v>
      </c>
      <c r="X1337" s="107"/>
    </row>
    <row r="1338" spans="2:24" thickBot="1">
      <c r="B1338" s="83"/>
      <c r="C1338" s="84"/>
      <c r="D1338" s="83"/>
      <c r="E1338" s="83"/>
      <c r="F1338" s="83"/>
      <c r="G1338" s="83"/>
      <c r="H1338" s="83"/>
      <c r="I1338" s="83"/>
      <c r="J1338" s="83"/>
      <c r="K1338" s="83"/>
      <c r="L1338" s="83"/>
      <c r="M1338" s="83"/>
      <c r="N1338" s="83"/>
      <c r="O1338" s="83"/>
      <c r="P1338" s="84"/>
      <c r="Q1338" s="217"/>
      <c r="R1338" s="91">
        <f t="shared" ref="R1338" si="2994">IF(COUNTA(Y1336:DP1339)=0,0,HLOOKUP(R1337,Y1337:DP1339,2,FALSE))</f>
        <v>0</v>
      </c>
      <c r="S1338" s="92">
        <f t="shared" ref="S1338" si="2995">IF(COUNTA(Y1336:DP1339)=0,0,HLOOKUP(S1336,Y1336:DP1339,3,FALSE))</f>
        <v>0</v>
      </c>
      <c r="T1338" s="93"/>
      <c r="U1338" s="94">
        <f t="array" ref="U1338">IF(COUNTA(Y1336:DP1339)=0,0,IF(ISERROR(HLOOKUP(U1339,Y1339:DP1339,1,FALSE)),0,INDEX(Y1338:DP1338,MATCH(U1337&amp;U1339,Y1337:DP1337&amp;Y1339:DP1339,0))))</f>
        <v>0</v>
      </c>
      <c r="V1338" s="94">
        <f t="array" ref="V1338">IF(COUNTA(Y1336:DP1339)=0,0,IF(ISERROR(HLOOKUP(V1339,Y1339:DP1339,1,FALSE)),0,INDEX(Y1338:DP1338,MATCH(V1337&amp;V1339,Y1337:DP1337&amp;Y1339:DP1339,0))))</f>
        <v>0</v>
      </c>
      <c r="W1338" s="95"/>
      <c r="X1338" s="108"/>
    </row>
    <row r="1339" spans="2:24" ht="13.9" thickBot="1">
      <c r="B1339" s="96"/>
      <c r="C1339" s="97"/>
      <c r="D1339" s="96"/>
      <c r="E1339" s="96"/>
      <c r="F1339" s="96"/>
      <c r="G1339" s="96"/>
      <c r="H1339" s="96"/>
      <c r="I1339" s="96"/>
      <c r="J1339" s="96"/>
      <c r="K1339" s="96"/>
      <c r="L1339" s="96"/>
      <c r="M1339" s="96"/>
      <c r="N1339" s="96"/>
      <c r="O1339" s="96"/>
      <c r="P1339" s="97"/>
      <c r="Q1339" s="218"/>
      <c r="R1339" s="98" t="str">
        <f t="shared" ref="R1339" si="2996">IF(COUNTA(Y1336:DP1339)=0,"none",HLOOKUP(R1337,Y1337:DP1339,3,FALSE))</f>
        <v>none</v>
      </c>
      <c r="S1339" s="99" t="str">
        <f t="shared" ref="S1339" si="2997">IF(COUNTA(Y1336:DP1339)=0,"none",HLOOKUP(S1336,Y1336:DP1339,4,FALSE))</f>
        <v>none</v>
      </c>
      <c r="T1339" s="100"/>
      <c r="U1339" s="100" t="str">
        <f t="array" ref="U1339">IF(COUNTA(Y1336:DP1339)=0,"none",IF($U$2="WAHR",$W$3,Abfrage!$F$4))</f>
        <v>none</v>
      </c>
      <c r="V1339" s="100" t="str">
        <f t="array" ref="V1339">IF(COUNTA(Y1336:DP1339)=0,"none",IF($U$2="WAHR",$W$3,Abfrage!$F$4))</f>
        <v>none</v>
      </c>
      <c r="W1339" s="100" t="str">
        <f t="array" ref="W1339">IF(COUNTA(Y1336:DP1339)=0,"none",IF($U$2="WAHR",$W$3,Abfrage!$F$4))</f>
        <v>none</v>
      </c>
      <c r="X1339" s="109"/>
    </row>
    <row r="1340" spans="2:24" thickBot="1">
      <c r="B1340" s="75" t="s">
        <v>953</v>
      </c>
      <c r="C1340" s="76">
        <v>1000103195</v>
      </c>
      <c r="D1340" s="75" t="s">
        <v>95</v>
      </c>
      <c r="E1340" s="75" t="s">
        <v>96</v>
      </c>
      <c r="F1340" s="75" t="s">
        <v>97</v>
      </c>
      <c r="G1340" s="75" t="s">
        <v>97</v>
      </c>
      <c r="H1340" s="75" t="e">
        <v>#N/A</v>
      </c>
      <c r="I1340" s="75" t="s">
        <v>51</v>
      </c>
      <c r="J1340" s="75" t="s">
        <v>954</v>
      </c>
      <c r="K1340" s="75" t="s">
        <v>306</v>
      </c>
      <c r="L1340" s="75" t="s">
        <v>306</v>
      </c>
      <c r="M1340" s="75" t="s">
        <v>313</v>
      </c>
      <c r="N1340" s="75" t="s">
        <v>464</v>
      </c>
      <c r="O1340" s="75" t="s">
        <v>551</v>
      </c>
      <c r="P1340" s="76" t="s">
        <v>306</v>
      </c>
      <c r="Q1340" s="216"/>
      <c r="R1340" s="77" t="str">
        <f t="shared" ref="R1340" si="2998">IF(COUNTA(Y1340:DP1343)=0,"01.01.1900",INDEX(Y1340:DP1340,MATCH(R1341,Y1341:DP1341,0)))</f>
        <v>01.01.1900</v>
      </c>
      <c r="S1340" s="78" t="str">
        <f t="shared" ref="S1340" si="2999">IF(COUNTA(Y1340:DP1343)=0,"01.01.1900",MAX(Y1340:DP1340))</f>
        <v>01.01.1900</v>
      </c>
      <c r="T1340" s="79"/>
      <c r="U1340" s="80" t="str">
        <f t="array" ref="U1340">IF(COUNTA(Y1340:DP1343)=0,"01.01.1900",IF(ISERROR(HLOOKUP(U1343,Y1343:DP1343,1,FALSE)),"01.01.1900",INDEX(Y1340:DP1340,MATCH(U1341&amp;U1343,Y1341:DP1341&amp;Y1343:DP1343,0))))</f>
        <v>01.01.1900</v>
      </c>
      <c r="V1340" s="81" t="str">
        <f t="shared" ref="V1340" si="3000">IF(COUNTA(Y1340:DP1343)=0,"01.01.1900",_xlfn.MAXIFS(Y1340:DP1340,Y1343:DP1343,V1343))</f>
        <v>01.01.1900</v>
      </c>
      <c r="W1340" s="82"/>
      <c r="X1340" s="106"/>
    </row>
    <row r="1341" spans="2:24" thickBot="1">
      <c r="B1341" s="83"/>
      <c r="C1341" s="84"/>
      <c r="D1341" s="83"/>
      <c r="E1341" s="83"/>
      <c r="F1341" s="83"/>
      <c r="G1341" s="83"/>
      <c r="H1341" s="83"/>
      <c r="I1341" s="83"/>
      <c r="J1341" s="83"/>
      <c r="K1341" s="83"/>
      <c r="L1341" s="83"/>
      <c r="M1341" s="83"/>
      <c r="N1341" s="83"/>
      <c r="O1341" s="83"/>
      <c r="P1341" s="84"/>
      <c r="Q1341" s="217"/>
      <c r="R1341" s="85">
        <f t="shared" ref="R1341" si="3001">IF(COUNTA(Y1340:DP1343)=0,0,MIN(Y1341:DP1341))</f>
        <v>0</v>
      </c>
      <c r="S1341" s="86">
        <f t="shared" ref="S1341" si="3002">IF(COUNTA(Y1340:DP1343)=0,0,HLOOKUP(S1340,Y1340:DP1343,2,FALSE))</f>
        <v>0</v>
      </c>
      <c r="T1341" s="87">
        <f t="shared" ref="T1341" si="3003">IF(COUNTA(Y1340:DP1343)=0,0,AVERAGE(Y1341:DP1341))</f>
        <v>0</v>
      </c>
      <c r="U1341" s="88">
        <f t="shared" ref="U1341" si="3004">IF(COUNTA(Y1340:DP1343)=0,0,_xlfn.MINIFS(Y1341:DP1341,Y1343:DP1343,U1343))</f>
        <v>0</v>
      </c>
      <c r="V1341" s="89">
        <f t="array" ref="V1341">IF(COUNTA(Y1340:DP1343)=0,0,IF(ISERROR(HLOOKUP(V1343,Y1343:DP1343,1,FALSE)),0,INDEX(Y1341:DP1341,MATCH(V1340&amp;V1343,Y1340:DP1340&amp;Y1343:DP1343,0))))</f>
        <v>0</v>
      </c>
      <c r="W1341" s="90">
        <f t="array" ref="W1341">IF(COUNTA(Y1340:DP1343)=0,0,IF(ISERROR(HLOOKUP(W1343,Y1343:DP1343,1,FALSE)),0,AVERAGEIF(Y1343:DP1343,$W1343,Y1341:DP1341)))</f>
        <v>0</v>
      </c>
      <c r="X1341" s="107"/>
    </row>
    <row r="1342" spans="2:24" thickBot="1">
      <c r="B1342" s="83"/>
      <c r="C1342" s="84"/>
      <c r="D1342" s="83"/>
      <c r="E1342" s="83"/>
      <c r="F1342" s="83"/>
      <c r="G1342" s="83"/>
      <c r="H1342" s="83"/>
      <c r="I1342" s="83"/>
      <c r="J1342" s="83"/>
      <c r="K1342" s="83"/>
      <c r="L1342" s="83"/>
      <c r="M1342" s="83"/>
      <c r="N1342" s="83"/>
      <c r="O1342" s="83"/>
      <c r="P1342" s="84"/>
      <c r="Q1342" s="217"/>
      <c r="R1342" s="91">
        <f t="shared" ref="R1342" si="3005">IF(COUNTA(Y1340:DP1343)=0,0,HLOOKUP(R1341,Y1341:DP1343,2,FALSE))</f>
        <v>0</v>
      </c>
      <c r="S1342" s="92">
        <f t="shared" ref="S1342" si="3006">IF(COUNTA(Y1340:DP1343)=0,0,HLOOKUP(S1340,Y1340:DP1343,3,FALSE))</f>
        <v>0</v>
      </c>
      <c r="T1342" s="93"/>
      <c r="U1342" s="94">
        <f t="array" ref="U1342">IF(COUNTA(Y1340:DP1343)=0,0,IF(ISERROR(HLOOKUP(U1343,Y1343:DP1343,1,FALSE)),0,INDEX(Y1342:DP1342,MATCH(U1341&amp;U1343,Y1341:DP1341&amp;Y1343:DP1343,0))))</f>
        <v>0</v>
      </c>
      <c r="V1342" s="94">
        <f t="array" ref="V1342">IF(COUNTA(Y1340:DP1343)=0,0,IF(ISERROR(HLOOKUP(V1343,Y1343:DP1343,1,FALSE)),0,INDEX(Y1342:DP1342,MATCH(V1341&amp;V1343,Y1341:DP1341&amp;Y1343:DP1343,0))))</f>
        <v>0</v>
      </c>
      <c r="W1342" s="95"/>
      <c r="X1342" s="108"/>
    </row>
    <row r="1343" spans="2:24" ht="13.9" thickBot="1">
      <c r="B1343" s="96"/>
      <c r="C1343" s="97"/>
      <c r="D1343" s="96"/>
      <c r="E1343" s="96"/>
      <c r="F1343" s="96"/>
      <c r="G1343" s="96"/>
      <c r="H1343" s="96"/>
      <c r="I1343" s="96"/>
      <c r="J1343" s="96"/>
      <c r="K1343" s="96"/>
      <c r="L1343" s="96"/>
      <c r="M1343" s="96"/>
      <c r="N1343" s="96"/>
      <c r="O1343" s="96"/>
      <c r="P1343" s="97"/>
      <c r="Q1343" s="218"/>
      <c r="R1343" s="98" t="str">
        <f t="shared" ref="R1343" si="3007">IF(COUNTA(Y1340:DP1343)=0,"none",HLOOKUP(R1341,Y1341:DP1343,3,FALSE))</f>
        <v>none</v>
      </c>
      <c r="S1343" s="99" t="str">
        <f t="shared" ref="S1343" si="3008">IF(COUNTA(Y1340:DP1343)=0,"none",HLOOKUP(S1340,Y1340:DP1343,4,FALSE))</f>
        <v>none</v>
      </c>
      <c r="T1343" s="100"/>
      <c r="U1343" s="100" t="str">
        <f t="array" ref="U1343">IF(COUNTA(Y1340:DP1343)=0,"none",IF($U$2="WAHR",$W$3,Abfrage!$F$4))</f>
        <v>none</v>
      </c>
      <c r="V1343" s="100" t="str">
        <f t="array" ref="V1343">IF(COUNTA(Y1340:DP1343)=0,"none",IF($U$2="WAHR",$W$3,Abfrage!$F$4))</f>
        <v>none</v>
      </c>
      <c r="W1343" s="100" t="str">
        <f t="array" ref="W1343">IF(COUNTA(Y1340:DP1343)=0,"none",IF($U$2="WAHR",$W$3,Abfrage!$F$4))</f>
        <v>none</v>
      </c>
      <c r="X1343" s="109"/>
    </row>
    <row r="1344" spans="2:24" thickBot="1">
      <c r="B1344" s="75" t="s">
        <v>955</v>
      </c>
      <c r="C1344" s="76">
        <v>1000103196</v>
      </c>
      <c r="D1344" s="75" t="s">
        <v>95</v>
      </c>
      <c r="E1344" s="75" t="s">
        <v>96</v>
      </c>
      <c r="F1344" s="75" t="s">
        <v>97</v>
      </c>
      <c r="G1344" s="75" t="s">
        <v>97</v>
      </c>
      <c r="H1344" s="75" t="e">
        <v>#N/A</v>
      </c>
      <c r="I1344" s="75" t="s">
        <v>51</v>
      </c>
      <c r="J1344" s="75" t="s">
        <v>956</v>
      </c>
      <c r="K1344" s="75" t="s">
        <v>306</v>
      </c>
      <c r="L1344" s="75" t="s">
        <v>306</v>
      </c>
      <c r="M1344" s="75" t="s">
        <v>313</v>
      </c>
      <c r="N1344" s="75" t="s">
        <v>464</v>
      </c>
      <c r="O1344" s="75" t="s">
        <v>476</v>
      </c>
      <c r="P1344" s="76" t="s">
        <v>306</v>
      </c>
      <c r="Q1344" s="216"/>
      <c r="R1344" s="77" t="str">
        <f t="shared" ref="R1344" si="3009">IF(COUNTA(Y1344:DP1347)=0,"01.01.1900",INDEX(Y1344:DP1344,MATCH(R1345,Y1345:DP1345,0)))</f>
        <v>01.01.1900</v>
      </c>
      <c r="S1344" s="78" t="str">
        <f t="shared" ref="S1344" si="3010">IF(COUNTA(Y1344:DP1347)=0,"01.01.1900",MAX(Y1344:DP1344))</f>
        <v>01.01.1900</v>
      </c>
      <c r="T1344" s="79"/>
      <c r="U1344" s="80" t="str">
        <f t="array" ref="U1344">IF(COUNTA(Y1344:DP1347)=0,"01.01.1900",IF(ISERROR(HLOOKUP(U1347,Y1347:DP1347,1,FALSE)),"01.01.1900",INDEX(Y1344:DP1344,MATCH(U1345&amp;U1347,Y1345:DP1345&amp;Y1347:DP1347,0))))</f>
        <v>01.01.1900</v>
      </c>
      <c r="V1344" s="81" t="str">
        <f t="shared" ref="V1344" si="3011">IF(COUNTA(Y1344:DP1347)=0,"01.01.1900",_xlfn.MAXIFS(Y1344:DP1344,Y1347:DP1347,V1347))</f>
        <v>01.01.1900</v>
      </c>
      <c r="W1344" s="82"/>
      <c r="X1344" s="106"/>
    </row>
    <row r="1345" spans="2:24" thickBot="1">
      <c r="B1345" s="83"/>
      <c r="C1345" s="84"/>
      <c r="D1345" s="83"/>
      <c r="E1345" s="83"/>
      <c r="F1345" s="83"/>
      <c r="G1345" s="83"/>
      <c r="H1345" s="83"/>
      <c r="I1345" s="83"/>
      <c r="J1345" s="83"/>
      <c r="K1345" s="83"/>
      <c r="L1345" s="83"/>
      <c r="M1345" s="83"/>
      <c r="N1345" s="83"/>
      <c r="O1345" s="83"/>
      <c r="P1345" s="84"/>
      <c r="Q1345" s="217"/>
      <c r="R1345" s="85">
        <f t="shared" ref="R1345" si="3012">IF(COUNTA(Y1344:DP1347)=0,0,MIN(Y1345:DP1345))</f>
        <v>0</v>
      </c>
      <c r="S1345" s="86">
        <f t="shared" ref="S1345" si="3013">IF(COUNTA(Y1344:DP1347)=0,0,HLOOKUP(S1344,Y1344:DP1347,2,FALSE))</f>
        <v>0</v>
      </c>
      <c r="T1345" s="87">
        <f t="shared" ref="T1345" si="3014">IF(COUNTA(Y1344:DP1347)=0,0,AVERAGE(Y1345:DP1345))</f>
        <v>0</v>
      </c>
      <c r="U1345" s="88">
        <f t="shared" ref="U1345" si="3015">IF(COUNTA(Y1344:DP1347)=0,0,_xlfn.MINIFS(Y1345:DP1345,Y1347:DP1347,U1347))</f>
        <v>0</v>
      </c>
      <c r="V1345" s="89">
        <f t="array" ref="V1345">IF(COUNTA(Y1344:DP1347)=0,0,IF(ISERROR(HLOOKUP(V1347,Y1347:DP1347,1,FALSE)),0,INDEX(Y1345:DP1345,MATCH(V1344&amp;V1347,Y1344:DP1344&amp;Y1347:DP1347,0))))</f>
        <v>0</v>
      </c>
      <c r="W1345" s="90">
        <f t="array" ref="W1345">IF(COUNTA(Y1344:DP1347)=0,0,IF(ISERROR(HLOOKUP(W1347,Y1347:DP1347,1,FALSE)),0,AVERAGEIF(Y1347:DP1347,$W1347,Y1345:DP1345)))</f>
        <v>0</v>
      </c>
      <c r="X1345" s="107"/>
    </row>
    <row r="1346" spans="2:24" thickBot="1">
      <c r="B1346" s="83"/>
      <c r="C1346" s="84"/>
      <c r="D1346" s="83"/>
      <c r="E1346" s="83"/>
      <c r="F1346" s="83"/>
      <c r="G1346" s="83"/>
      <c r="H1346" s="83"/>
      <c r="I1346" s="83"/>
      <c r="J1346" s="83"/>
      <c r="K1346" s="83"/>
      <c r="L1346" s="83"/>
      <c r="M1346" s="83"/>
      <c r="N1346" s="83"/>
      <c r="O1346" s="83"/>
      <c r="P1346" s="84"/>
      <c r="Q1346" s="217"/>
      <c r="R1346" s="91">
        <f t="shared" ref="R1346" si="3016">IF(COUNTA(Y1344:DP1347)=0,0,HLOOKUP(R1345,Y1345:DP1347,2,FALSE))</f>
        <v>0</v>
      </c>
      <c r="S1346" s="92">
        <f t="shared" ref="S1346" si="3017">IF(COUNTA(Y1344:DP1347)=0,0,HLOOKUP(S1344,Y1344:DP1347,3,FALSE))</f>
        <v>0</v>
      </c>
      <c r="T1346" s="93"/>
      <c r="U1346" s="94">
        <f t="array" ref="U1346">IF(COUNTA(Y1344:DP1347)=0,0,IF(ISERROR(HLOOKUP(U1347,Y1347:DP1347,1,FALSE)),0,INDEX(Y1346:DP1346,MATCH(U1345&amp;U1347,Y1345:DP1345&amp;Y1347:DP1347,0))))</f>
        <v>0</v>
      </c>
      <c r="V1346" s="94">
        <f t="array" ref="V1346">IF(COUNTA(Y1344:DP1347)=0,0,IF(ISERROR(HLOOKUP(V1347,Y1347:DP1347,1,FALSE)),0,INDEX(Y1346:DP1346,MATCH(V1345&amp;V1347,Y1345:DP1345&amp;Y1347:DP1347,0))))</f>
        <v>0</v>
      </c>
      <c r="W1346" s="95"/>
      <c r="X1346" s="108"/>
    </row>
    <row r="1347" spans="2:24" ht="13.9" thickBot="1">
      <c r="B1347" s="96"/>
      <c r="C1347" s="97"/>
      <c r="D1347" s="96"/>
      <c r="E1347" s="96"/>
      <c r="F1347" s="96"/>
      <c r="G1347" s="96"/>
      <c r="H1347" s="96"/>
      <c r="I1347" s="96"/>
      <c r="J1347" s="96"/>
      <c r="K1347" s="96"/>
      <c r="L1347" s="96"/>
      <c r="M1347" s="96"/>
      <c r="N1347" s="96"/>
      <c r="O1347" s="96"/>
      <c r="P1347" s="97"/>
      <c r="Q1347" s="218"/>
      <c r="R1347" s="98" t="str">
        <f t="shared" ref="R1347" si="3018">IF(COUNTA(Y1344:DP1347)=0,"none",HLOOKUP(R1345,Y1345:DP1347,3,FALSE))</f>
        <v>none</v>
      </c>
      <c r="S1347" s="99" t="str">
        <f t="shared" ref="S1347" si="3019">IF(COUNTA(Y1344:DP1347)=0,"none",HLOOKUP(S1344,Y1344:DP1347,4,FALSE))</f>
        <v>none</v>
      </c>
      <c r="T1347" s="100"/>
      <c r="U1347" s="100" t="str">
        <f t="array" ref="U1347">IF(COUNTA(Y1344:DP1347)=0,"none",IF($U$2="WAHR",$W$3,Abfrage!$F$4))</f>
        <v>none</v>
      </c>
      <c r="V1347" s="100" t="str">
        <f t="array" ref="V1347">IF(COUNTA(Y1344:DP1347)=0,"none",IF($U$2="WAHR",$W$3,Abfrage!$F$4))</f>
        <v>none</v>
      </c>
      <c r="W1347" s="100" t="str">
        <f t="array" ref="W1347">IF(COUNTA(Y1344:DP1347)=0,"none",IF($U$2="WAHR",$W$3,Abfrage!$F$4))</f>
        <v>none</v>
      </c>
      <c r="X1347" s="109"/>
    </row>
    <row r="1348" spans="2:24" thickBot="1">
      <c r="B1348" s="75" t="s">
        <v>957</v>
      </c>
      <c r="C1348" s="76">
        <v>1000103832</v>
      </c>
      <c r="D1348" s="75" t="s">
        <v>95</v>
      </c>
      <c r="E1348" s="75" t="s">
        <v>148</v>
      </c>
      <c r="F1348" s="75" t="s">
        <v>175</v>
      </c>
      <c r="G1348" s="75" t="s">
        <v>175</v>
      </c>
      <c r="H1348" s="75" t="e">
        <v>#N/A</v>
      </c>
      <c r="I1348" s="75" t="s">
        <v>958</v>
      </c>
      <c r="J1348" s="75" t="s">
        <v>959</v>
      </c>
      <c r="K1348" s="75" t="s">
        <v>331</v>
      </c>
      <c r="L1348" s="75" t="s">
        <v>327</v>
      </c>
      <c r="M1348" s="75" t="s">
        <v>307</v>
      </c>
      <c r="N1348" s="75" t="s">
        <v>327</v>
      </c>
      <c r="O1348" s="75" t="s">
        <v>306</v>
      </c>
      <c r="P1348" s="76" t="s">
        <v>960</v>
      </c>
      <c r="Q1348" s="216"/>
      <c r="R1348" s="77" t="str">
        <f t="shared" ref="R1348" si="3020">IF(COUNTA(Y1348:DP1351)=0,"01.01.1900",INDEX(Y1348:DP1348,MATCH(R1349,Y1349:DP1349,0)))</f>
        <v>01.01.1900</v>
      </c>
      <c r="S1348" s="78" t="str">
        <f t="shared" ref="S1348" si="3021">IF(COUNTA(Y1348:DP1351)=0,"01.01.1900",MAX(Y1348:DP1348))</f>
        <v>01.01.1900</v>
      </c>
      <c r="T1348" s="79"/>
      <c r="U1348" s="80" t="str">
        <f t="array" ref="U1348">IF(COUNTA(Y1348:DP1351)=0,"01.01.1900",IF(ISERROR(HLOOKUP(U1351,Y1351:DP1351,1,FALSE)),"01.01.1900",INDEX(Y1348:DP1348,MATCH(U1349&amp;U1351,Y1349:DP1349&amp;Y1351:DP1351,0))))</f>
        <v>01.01.1900</v>
      </c>
      <c r="V1348" s="81" t="str">
        <f t="shared" ref="V1348" si="3022">IF(COUNTA(Y1348:DP1351)=0,"01.01.1900",_xlfn.MAXIFS(Y1348:DP1348,Y1351:DP1351,V1351))</f>
        <v>01.01.1900</v>
      </c>
      <c r="W1348" s="82"/>
      <c r="X1348" s="106"/>
    </row>
    <row r="1349" spans="2:24" thickBot="1">
      <c r="B1349" s="83"/>
      <c r="C1349" s="84"/>
      <c r="D1349" s="83"/>
      <c r="E1349" s="83"/>
      <c r="F1349" s="83"/>
      <c r="G1349" s="83"/>
      <c r="H1349" s="83"/>
      <c r="I1349" s="83"/>
      <c r="J1349" s="83"/>
      <c r="K1349" s="83"/>
      <c r="L1349" s="83"/>
      <c r="M1349" s="83"/>
      <c r="N1349" s="83"/>
      <c r="O1349" s="83"/>
      <c r="P1349" s="84"/>
      <c r="Q1349" s="217"/>
      <c r="R1349" s="85">
        <f t="shared" ref="R1349" si="3023">IF(COUNTA(Y1348:DP1351)=0,0,MIN(Y1349:DP1349))</f>
        <v>0</v>
      </c>
      <c r="S1349" s="86">
        <f t="shared" ref="S1349" si="3024">IF(COUNTA(Y1348:DP1351)=0,0,HLOOKUP(S1348,Y1348:DP1351,2,FALSE))</f>
        <v>0</v>
      </c>
      <c r="T1349" s="87">
        <f t="shared" ref="T1349" si="3025">IF(COUNTA(Y1348:DP1351)=0,0,AVERAGE(Y1349:DP1349))</f>
        <v>0</v>
      </c>
      <c r="U1349" s="88">
        <f t="shared" ref="U1349" si="3026">IF(COUNTA(Y1348:DP1351)=0,0,_xlfn.MINIFS(Y1349:DP1349,Y1351:DP1351,U1351))</f>
        <v>0</v>
      </c>
      <c r="V1349" s="89">
        <f t="array" ref="V1349">IF(COUNTA(Y1348:DP1351)=0,0,IF(ISERROR(HLOOKUP(V1351,Y1351:DP1351,1,FALSE)),0,INDEX(Y1349:DP1349,MATCH(V1348&amp;V1351,Y1348:DP1348&amp;Y1351:DP1351,0))))</f>
        <v>0</v>
      </c>
      <c r="W1349" s="90">
        <f t="array" ref="W1349">IF(COUNTA(Y1348:DP1351)=0,0,IF(ISERROR(HLOOKUP(W1351,Y1351:DP1351,1,FALSE)),0,AVERAGEIF(Y1351:DP1351,$W1351,Y1349:DP1349)))</f>
        <v>0</v>
      </c>
      <c r="X1349" s="107"/>
    </row>
    <row r="1350" spans="2:24" thickBot="1">
      <c r="B1350" s="83"/>
      <c r="C1350" s="84"/>
      <c r="D1350" s="83"/>
      <c r="E1350" s="83"/>
      <c r="F1350" s="83"/>
      <c r="G1350" s="83"/>
      <c r="H1350" s="83"/>
      <c r="I1350" s="83"/>
      <c r="J1350" s="83"/>
      <c r="K1350" s="83"/>
      <c r="L1350" s="83"/>
      <c r="M1350" s="83"/>
      <c r="N1350" s="83"/>
      <c r="O1350" s="83"/>
      <c r="P1350" s="84"/>
      <c r="Q1350" s="217"/>
      <c r="R1350" s="91">
        <f t="shared" ref="R1350" si="3027">IF(COUNTA(Y1348:DP1351)=0,0,HLOOKUP(R1349,Y1349:DP1351,2,FALSE))</f>
        <v>0</v>
      </c>
      <c r="S1350" s="92">
        <f t="shared" ref="S1350" si="3028">IF(COUNTA(Y1348:DP1351)=0,0,HLOOKUP(S1348,Y1348:DP1351,3,FALSE))</f>
        <v>0</v>
      </c>
      <c r="T1350" s="93"/>
      <c r="U1350" s="94">
        <f t="array" ref="U1350">IF(COUNTA(Y1348:DP1351)=0,0,IF(ISERROR(HLOOKUP(U1351,Y1351:DP1351,1,FALSE)),0,INDEX(Y1350:DP1350,MATCH(U1349&amp;U1351,Y1349:DP1349&amp;Y1351:DP1351,0))))</f>
        <v>0</v>
      </c>
      <c r="V1350" s="94">
        <f t="array" ref="V1350">IF(COUNTA(Y1348:DP1351)=0,0,IF(ISERROR(HLOOKUP(V1351,Y1351:DP1351,1,FALSE)),0,INDEX(Y1350:DP1350,MATCH(V1349&amp;V1351,Y1349:DP1349&amp;Y1351:DP1351,0))))</f>
        <v>0</v>
      </c>
      <c r="W1350" s="95"/>
      <c r="X1350" s="108"/>
    </row>
    <row r="1351" spans="2:24" ht="13.9" thickBot="1">
      <c r="B1351" s="96"/>
      <c r="C1351" s="97"/>
      <c r="D1351" s="96"/>
      <c r="E1351" s="96"/>
      <c r="F1351" s="96"/>
      <c r="G1351" s="96"/>
      <c r="H1351" s="96"/>
      <c r="I1351" s="96"/>
      <c r="J1351" s="96"/>
      <c r="K1351" s="96"/>
      <c r="L1351" s="96"/>
      <c r="M1351" s="96"/>
      <c r="N1351" s="96"/>
      <c r="O1351" s="96"/>
      <c r="P1351" s="97"/>
      <c r="Q1351" s="218"/>
      <c r="R1351" s="98" t="str">
        <f t="shared" ref="R1351" si="3029">IF(COUNTA(Y1348:DP1351)=0,"none",HLOOKUP(R1349,Y1349:DP1351,3,FALSE))</f>
        <v>none</v>
      </c>
      <c r="S1351" s="99" t="str">
        <f t="shared" ref="S1351" si="3030">IF(COUNTA(Y1348:DP1351)=0,"none",HLOOKUP(S1348,Y1348:DP1351,4,FALSE))</f>
        <v>none</v>
      </c>
      <c r="T1351" s="100"/>
      <c r="U1351" s="100" t="str">
        <f t="array" ref="U1351">IF(COUNTA(Y1348:DP1351)=0,"none",IF($U$2="WAHR",$W$3,Abfrage!$F$4))</f>
        <v>none</v>
      </c>
      <c r="V1351" s="100" t="str">
        <f t="array" ref="V1351">IF(COUNTA(Y1348:DP1351)=0,"none",IF($U$2="WAHR",$W$3,Abfrage!$F$4))</f>
        <v>none</v>
      </c>
      <c r="W1351" s="100" t="str">
        <f t="array" ref="W1351">IF(COUNTA(Y1348:DP1351)=0,"none",IF($U$2="WAHR",$W$3,Abfrage!$F$4))</f>
        <v>none</v>
      </c>
      <c r="X1351" s="109"/>
    </row>
    <row r="1352" spans="2:24" thickBot="1">
      <c r="B1352" s="75" t="s">
        <v>961</v>
      </c>
      <c r="C1352" s="76">
        <v>1000104408</v>
      </c>
      <c r="D1352" s="75" t="s">
        <v>95</v>
      </c>
      <c r="E1352" s="75" t="s">
        <v>175</v>
      </c>
      <c r="F1352" s="75" t="s">
        <v>97</v>
      </c>
      <c r="G1352" s="75" t="s">
        <v>97</v>
      </c>
      <c r="H1352" s="75" t="e">
        <v>#N/A</v>
      </c>
      <c r="I1352" s="75" t="s">
        <v>377</v>
      </c>
      <c r="J1352" s="75" t="s">
        <v>962</v>
      </c>
      <c r="K1352" s="75" t="s">
        <v>306</v>
      </c>
      <c r="L1352" s="75" t="s">
        <v>306</v>
      </c>
      <c r="M1352" s="75" t="s">
        <v>307</v>
      </c>
      <c r="N1352" s="75" t="s">
        <v>352</v>
      </c>
      <c r="O1352" s="75" t="s">
        <v>309</v>
      </c>
      <c r="P1352" s="76" t="s">
        <v>306</v>
      </c>
      <c r="Q1352" s="216"/>
      <c r="R1352" s="77" t="str">
        <f t="shared" ref="R1352" si="3031">IF(COUNTA(Y1352:DP1355)=0,"01.01.1900",INDEX(Y1352:DP1352,MATCH(R1353,Y1353:DP1353,0)))</f>
        <v>01.01.1900</v>
      </c>
      <c r="S1352" s="78" t="str">
        <f t="shared" ref="S1352" si="3032">IF(COUNTA(Y1352:DP1355)=0,"01.01.1900",MAX(Y1352:DP1352))</f>
        <v>01.01.1900</v>
      </c>
      <c r="T1352" s="79"/>
      <c r="U1352" s="80" t="str">
        <f t="array" ref="U1352">IF(COUNTA(Y1352:DP1355)=0,"01.01.1900",IF(ISERROR(HLOOKUP(U1355,Y1355:DP1355,1,FALSE)),"01.01.1900",INDEX(Y1352:DP1352,MATCH(U1353&amp;U1355,Y1353:DP1353&amp;Y1355:DP1355,0))))</f>
        <v>01.01.1900</v>
      </c>
      <c r="V1352" s="81" t="str">
        <f t="shared" ref="V1352" si="3033">IF(COUNTA(Y1352:DP1355)=0,"01.01.1900",_xlfn.MAXIFS(Y1352:DP1352,Y1355:DP1355,V1355))</f>
        <v>01.01.1900</v>
      </c>
      <c r="W1352" s="82"/>
      <c r="X1352" s="106"/>
    </row>
    <row r="1353" spans="2:24" thickBot="1">
      <c r="B1353" s="83"/>
      <c r="C1353" s="84"/>
      <c r="D1353" s="83"/>
      <c r="E1353" s="83"/>
      <c r="F1353" s="83"/>
      <c r="G1353" s="83"/>
      <c r="H1353" s="83"/>
      <c r="I1353" s="83"/>
      <c r="J1353" s="83"/>
      <c r="K1353" s="83"/>
      <c r="L1353" s="83"/>
      <c r="M1353" s="83"/>
      <c r="N1353" s="83"/>
      <c r="O1353" s="83"/>
      <c r="P1353" s="84"/>
      <c r="Q1353" s="217"/>
      <c r="R1353" s="85">
        <f t="shared" ref="R1353" si="3034">IF(COUNTA(Y1352:DP1355)=0,0,MIN(Y1353:DP1353))</f>
        <v>0</v>
      </c>
      <c r="S1353" s="86">
        <f t="shared" ref="S1353" si="3035">IF(COUNTA(Y1352:DP1355)=0,0,HLOOKUP(S1352,Y1352:DP1355,2,FALSE))</f>
        <v>0</v>
      </c>
      <c r="T1353" s="87">
        <f t="shared" ref="T1353" si="3036">IF(COUNTA(Y1352:DP1355)=0,0,AVERAGE(Y1353:DP1353))</f>
        <v>0</v>
      </c>
      <c r="U1353" s="88">
        <f t="shared" ref="U1353" si="3037">IF(COUNTA(Y1352:DP1355)=0,0,_xlfn.MINIFS(Y1353:DP1353,Y1355:DP1355,U1355))</f>
        <v>0</v>
      </c>
      <c r="V1353" s="89">
        <f t="array" ref="V1353">IF(COUNTA(Y1352:DP1355)=0,0,IF(ISERROR(HLOOKUP(V1355,Y1355:DP1355,1,FALSE)),0,INDEX(Y1353:DP1353,MATCH(V1352&amp;V1355,Y1352:DP1352&amp;Y1355:DP1355,0))))</f>
        <v>0</v>
      </c>
      <c r="W1353" s="90">
        <f t="array" ref="W1353">IF(COUNTA(Y1352:DP1355)=0,0,IF(ISERROR(HLOOKUP(W1355,Y1355:DP1355,1,FALSE)),0,AVERAGEIF(Y1355:DP1355,$W1355,Y1353:DP1353)))</f>
        <v>0</v>
      </c>
      <c r="X1353" s="107"/>
    </row>
    <row r="1354" spans="2:24" thickBot="1">
      <c r="B1354" s="83"/>
      <c r="C1354" s="84"/>
      <c r="D1354" s="83"/>
      <c r="E1354" s="83"/>
      <c r="F1354" s="83"/>
      <c r="G1354" s="83"/>
      <c r="H1354" s="83"/>
      <c r="I1354" s="83"/>
      <c r="J1354" s="83"/>
      <c r="K1354" s="83"/>
      <c r="L1354" s="83"/>
      <c r="M1354" s="83"/>
      <c r="N1354" s="83"/>
      <c r="O1354" s="83"/>
      <c r="P1354" s="84"/>
      <c r="Q1354" s="217"/>
      <c r="R1354" s="91">
        <f t="shared" ref="R1354" si="3038">IF(COUNTA(Y1352:DP1355)=0,0,HLOOKUP(R1353,Y1353:DP1355,2,FALSE))</f>
        <v>0</v>
      </c>
      <c r="S1354" s="92">
        <f t="shared" ref="S1354" si="3039">IF(COUNTA(Y1352:DP1355)=0,0,HLOOKUP(S1352,Y1352:DP1355,3,FALSE))</f>
        <v>0</v>
      </c>
      <c r="T1354" s="93"/>
      <c r="U1354" s="94">
        <f t="array" ref="U1354">IF(COUNTA(Y1352:DP1355)=0,0,IF(ISERROR(HLOOKUP(U1355,Y1355:DP1355,1,FALSE)),0,INDEX(Y1354:DP1354,MATCH(U1353&amp;U1355,Y1353:DP1353&amp;Y1355:DP1355,0))))</f>
        <v>0</v>
      </c>
      <c r="V1354" s="94">
        <f t="array" ref="V1354">IF(COUNTA(Y1352:DP1355)=0,0,IF(ISERROR(HLOOKUP(V1355,Y1355:DP1355,1,FALSE)),0,INDEX(Y1354:DP1354,MATCH(V1353&amp;V1355,Y1353:DP1353&amp;Y1355:DP1355,0))))</f>
        <v>0</v>
      </c>
      <c r="W1354" s="95"/>
      <c r="X1354" s="108"/>
    </row>
    <row r="1355" spans="2:24" ht="13.9" thickBot="1">
      <c r="B1355" s="96"/>
      <c r="C1355" s="97"/>
      <c r="D1355" s="96"/>
      <c r="E1355" s="96"/>
      <c r="F1355" s="96"/>
      <c r="G1355" s="96"/>
      <c r="H1355" s="96"/>
      <c r="I1355" s="96"/>
      <c r="J1355" s="96"/>
      <c r="K1355" s="96"/>
      <c r="L1355" s="96"/>
      <c r="M1355" s="96"/>
      <c r="N1355" s="96"/>
      <c r="O1355" s="96"/>
      <c r="P1355" s="97"/>
      <c r="Q1355" s="218"/>
      <c r="R1355" s="98" t="str">
        <f t="shared" ref="R1355" si="3040">IF(COUNTA(Y1352:DP1355)=0,"none",HLOOKUP(R1353,Y1353:DP1355,3,FALSE))</f>
        <v>none</v>
      </c>
      <c r="S1355" s="99" t="str">
        <f t="shared" ref="S1355" si="3041">IF(COUNTA(Y1352:DP1355)=0,"none",HLOOKUP(S1352,Y1352:DP1355,4,FALSE))</f>
        <v>none</v>
      </c>
      <c r="T1355" s="100"/>
      <c r="U1355" s="100" t="str">
        <f t="array" ref="U1355">IF(COUNTA(Y1352:DP1355)=0,"none",IF($U$2="WAHR",$W$3,Abfrage!$F$4))</f>
        <v>none</v>
      </c>
      <c r="V1355" s="100" t="str">
        <f t="array" ref="V1355">IF(COUNTA(Y1352:DP1355)=0,"none",IF($U$2="WAHR",$W$3,Abfrage!$F$4))</f>
        <v>none</v>
      </c>
      <c r="W1355" s="100" t="str">
        <f t="array" ref="W1355">IF(COUNTA(Y1352:DP1355)=0,"none",IF($U$2="WAHR",$W$3,Abfrage!$F$4))</f>
        <v>none</v>
      </c>
      <c r="X1355" s="109"/>
    </row>
    <row r="1356" spans="2:24" thickBot="1">
      <c r="B1356" s="75" t="s">
        <v>963</v>
      </c>
      <c r="C1356" s="76">
        <v>1000104410</v>
      </c>
      <c r="D1356" s="75" t="s">
        <v>95</v>
      </c>
      <c r="E1356" s="75" t="s">
        <v>96</v>
      </c>
      <c r="F1356" s="75" t="s">
        <v>97</v>
      </c>
      <c r="G1356" s="75" t="s">
        <v>97</v>
      </c>
      <c r="H1356" s="75" t="e">
        <v>#N/A</v>
      </c>
      <c r="I1356" s="75" t="s">
        <v>51</v>
      </c>
      <c r="J1356" s="75" t="s">
        <v>964</v>
      </c>
      <c r="K1356" s="75" t="s">
        <v>306</v>
      </c>
      <c r="L1356" s="75" t="s">
        <v>306</v>
      </c>
      <c r="M1356" s="75" t="s">
        <v>313</v>
      </c>
      <c r="N1356" s="75" t="s">
        <v>360</v>
      </c>
      <c r="O1356" s="75" t="s">
        <v>437</v>
      </c>
      <c r="P1356" s="76" t="s">
        <v>306</v>
      </c>
      <c r="Q1356" s="216"/>
      <c r="R1356" s="77" t="str">
        <f t="shared" ref="R1356" si="3042">IF(COUNTA(Y1356:DP1359)=0,"01.01.1900",INDEX(Y1356:DP1356,MATCH(R1357,Y1357:DP1357,0)))</f>
        <v>01.01.1900</v>
      </c>
      <c r="S1356" s="78" t="str">
        <f t="shared" ref="S1356" si="3043">IF(COUNTA(Y1356:DP1359)=0,"01.01.1900",MAX(Y1356:DP1356))</f>
        <v>01.01.1900</v>
      </c>
      <c r="T1356" s="79"/>
      <c r="U1356" s="80" t="str">
        <f t="array" ref="U1356">IF(COUNTA(Y1356:DP1359)=0,"01.01.1900",IF(ISERROR(HLOOKUP(U1359,Y1359:DP1359,1,FALSE)),"01.01.1900",INDEX(Y1356:DP1356,MATCH(U1357&amp;U1359,Y1357:DP1357&amp;Y1359:DP1359,0))))</f>
        <v>01.01.1900</v>
      </c>
      <c r="V1356" s="81" t="str">
        <f t="shared" ref="V1356" si="3044">IF(COUNTA(Y1356:DP1359)=0,"01.01.1900",_xlfn.MAXIFS(Y1356:DP1356,Y1359:DP1359,V1359))</f>
        <v>01.01.1900</v>
      </c>
      <c r="W1356" s="82"/>
      <c r="X1356" s="106"/>
    </row>
    <row r="1357" spans="2:24" thickBot="1">
      <c r="B1357" s="83"/>
      <c r="C1357" s="84"/>
      <c r="D1357" s="83"/>
      <c r="E1357" s="83"/>
      <c r="F1357" s="83"/>
      <c r="G1357" s="83"/>
      <c r="H1357" s="83"/>
      <c r="I1357" s="83"/>
      <c r="J1357" s="83"/>
      <c r="K1357" s="83"/>
      <c r="L1357" s="83"/>
      <c r="M1357" s="83"/>
      <c r="N1357" s="83"/>
      <c r="O1357" s="83"/>
      <c r="P1357" s="84"/>
      <c r="Q1357" s="217"/>
      <c r="R1357" s="85">
        <f t="shared" ref="R1357" si="3045">IF(COUNTA(Y1356:DP1359)=0,0,MIN(Y1357:DP1357))</f>
        <v>0</v>
      </c>
      <c r="S1357" s="86">
        <f t="shared" ref="S1357" si="3046">IF(COUNTA(Y1356:DP1359)=0,0,HLOOKUP(S1356,Y1356:DP1359,2,FALSE))</f>
        <v>0</v>
      </c>
      <c r="T1357" s="87">
        <f t="shared" ref="T1357" si="3047">IF(COUNTA(Y1356:DP1359)=0,0,AVERAGE(Y1357:DP1357))</f>
        <v>0</v>
      </c>
      <c r="U1357" s="88">
        <f t="shared" ref="U1357" si="3048">IF(COUNTA(Y1356:DP1359)=0,0,_xlfn.MINIFS(Y1357:DP1357,Y1359:DP1359,U1359))</f>
        <v>0</v>
      </c>
      <c r="V1357" s="89">
        <f t="array" ref="V1357">IF(COUNTA(Y1356:DP1359)=0,0,IF(ISERROR(HLOOKUP(V1359,Y1359:DP1359,1,FALSE)),0,INDEX(Y1357:DP1357,MATCH(V1356&amp;V1359,Y1356:DP1356&amp;Y1359:DP1359,0))))</f>
        <v>0</v>
      </c>
      <c r="W1357" s="90">
        <f t="array" ref="W1357">IF(COUNTA(Y1356:DP1359)=0,0,IF(ISERROR(HLOOKUP(W1359,Y1359:DP1359,1,FALSE)),0,AVERAGEIF(Y1359:DP1359,$W1359,Y1357:DP1357)))</f>
        <v>0</v>
      </c>
      <c r="X1357" s="107"/>
    </row>
    <row r="1358" spans="2:24" thickBot="1">
      <c r="B1358" s="83"/>
      <c r="C1358" s="84"/>
      <c r="D1358" s="83"/>
      <c r="E1358" s="83"/>
      <c r="F1358" s="83"/>
      <c r="G1358" s="83"/>
      <c r="H1358" s="83"/>
      <c r="I1358" s="83"/>
      <c r="J1358" s="83"/>
      <c r="K1358" s="83"/>
      <c r="L1358" s="83"/>
      <c r="M1358" s="83"/>
      <c r="N1358" s="83"/>
      <c r="O1358" s="83"/>
      <c r="P1358" s="84"/>
      <c r="Q1358" s="217"/>
      <c r="R1358" s="91">
        <f t="shared" ref="R1358" si="3049">IF(COUNTA(Y1356:DP1359)=0,0,HLOOKUP(R1357,Y1357:DP1359,2,FALSE))</f>
        <v>0</v>
      </c>
      <c r="S1358" s="92">
        <f t="shared" ref="S1358" si="3050">IF(COUNTA(Y1356:DP1359)=0,0,HLOOKUP(S1356,Y1356:DP1359,3,FALSE))</f>
        <v>0</v>
      </c>
      <c r="T1358" s="93"/>
      <c r="U1358" s="94">
        <f t="array" ref="U1358">IF(COUNTA(Y1356:DP1359)=0,0,IF(ISERROR(HLOOKUP(U1359,Y1359:DP1359,1,FALSE)),0,INDEX(Y1358:DP1358,MATCH(U1357&amp;U1359,Y1357:DP1357&amp;Y1359:DP1359,0))))</f>
        <v>0</v>
      </c>
      <c r="V1358" s="94">
        <f t="array" ref="V1358">IF(COUNTA(Y1356:DP1359)=0,0,IF(ISERROR(HLOOKUP(V1359,Y1359:DP1359,1,FALSE)),0,INDEX(Y1358:DP1358,MATCH(V1357&amp;V1359,Y1357:DP1357&amp;Y1359:DP1359,0))))</f>
        <v>0</v>
      </c>
      <c r="W1358" s="95"/>
      <c r="X1358" s="108"/>
    </row>
    <row r="1359" spans="2:24" ht="13.9" thickBot="1">
      <c r="B1359" s="96"/>
      <c r="C1359" s="97"/>
      <c r="D1359" s="96"/>
      <c r="E1359" s="96"/>
      <c r="F1359" s="96"/>
      <c r="G1359" s="96"/>
      <c r="H1359" s="96"/>
      <c r="I1359" s="96"/>
      <c r="J1359" s="96"/>
      <c r="K1359" s="96"/>
      <c r="L1359" s="96"/>
      <c r="M1359" s="96"/>
      <c r="N1359" s="96"/>
      <c r="O1359" s="96"/>
      <c r="P1359" s="97"/>
      <c r="Q1359" s="218"/>
      <c r="R1359" s="98" t="str">
        <f t="shared" ref="R1359" si="3051">IF(COUNTA(Y1356:DP1359)=0,"none",HLOOKUP(R1357,Y1357:DP1359,3,FALSE))</f>
        <v>none</v>
      </c>
      <c r="S1359" s="99" t="str">
        <f t="shared" ref="S1359" si="3052">IF(COUNTA(Y1356:DP1359)=0,"none",HLOOKUP(S1356,Y1356:DP1359,4,FALSE))</f>
        <v>none</v>
      </c>
      <c r="T1359" s="100"/>
      <c r="U1359" s="100" t="str">
        <f t="array" ref="U1359">IF(COUNTA(Y1356:DP1359)=0,"none",IF($U$2="WAHR",$W$3,Abfrage!$F$4))</f>
        <v>none</v>
      </c>
      <c r="V1359" s="100" t="str">
        <f t="array" ref="V1359">IF(COUNTA(Y1356:DP1359)=0,"none",IF($U$2="WAHR",$W$3,Abfrage!$F$4))</f>
        <v>none</v>
      </c>
      <c r="W1359" s="100" t="str">
        <f t="array" ref="W1359">IF(COUNTA(Y1356:DP1359)=0,"none",IF($U$2="WAHR",$W$3,Abfrage!$F$4))</f>
        <v>none</v>
      </c>
      <c r="X1359" s="109"/>
    </row>
    <row r="1360" spans="2:24" thickBot="1">
      <c r="B1360" s="75" t="s">
        <v>965</v>
      </c>
      <c r="C1360" s="76">
        <v>1000104414</v>
      </c>
      <c r="D1360" s="75" t="s">
        <v>95</v>
      </c>
      <c r="E1360" s="75" t="s">
        <v>96</v>
      </c>
      <c r="F1360" s="75" t="s">
        <v>97</v>
      </c>
      <c r="G1360" s="75" t="s">
        <v>97</v>
      </c>
      <c r="H1360" s="75" t="e">
        <v>#N/A</v>
      </c>
      <c r="I1360" s="75" t="s">
        <v>391</v>
      </c>
      <c r="J1360" s="75" t="s">
        <v>966</v>
      </c>
      <c r="K1360" s="75" t="s">
        <v>967</v>
      </c>
      <c r="L1360" s="75" t="s">
        <v>325</v>
      </c>
      <c r="M1360" s="75" t="s">
        <v>313</v>
      </c>
      <c r="N1360" s="75" t="s">
        <v>360</v>
      </c>
      <c r="O1360" s="75" t="s">
        <v>309</v>
      </c>
      <c r="P1360" s="76" t="s">
        <v>306</v>
      </c>
      <c r="Q1360" s="216"/>
      <c r="R1360" s="77" t="str">
        <f t="shared" ref="R1360" si="3053">IF(COUNTA(Y1360:DP1363)=0,"01.01.1900",INDEX(Y1360:DP1360,MATCH(R1361,Y1361:DP1361,0)))</f>
        <v>01.01.1900</v>
      </c>
      <c r="S1360" s="78" t="str">
        <f t="shared" ref="S1360" si="3054">IF(COUNTA(Y1360:DP1363)=0,"01.01.1900",MAX(Y1360:DP1360))</f>
        <v>01.01.1900</v>
      </c>
      <c r="T1360" s="79"/>
      <c r="U1360" s="80" t="str">
        <f t="array" ref="U1360">IF(COUNTA(Y1360:DP1363)=0,"01.01.1900",IF(ISERROR(HLOOKUP(U1363,Y1363:DP1363,1,FALSE)),"01.01.1900",INDEX(Y1360:DP1360,MATCH(U1361&amp;U1363,Y1361:DP1361&amp;Y1363:DP1363,0))))</f>
        <v>01.01.1900</v>
      </c>
      <c r="V1360" s="81" t="str">
        <f t="shared" ref="V1360" si="3055">IF(COUNTA(Y1360:DP1363)=0,"01.01.1900",_xlfn.MAXIFS(Y1360:DP1360,Y1363:DP1363,V1363))</f>
        <v>01.01.1900</v>
      </c>
      <c r="W1360" s="82"/>
      <c r="X1360" s="106"/>
    </row>
    <row r="1361" spans="2:26" thickBot="1">
      <c r="B1361" s="83"/>
      <c r="C1361" s="84"/>
      <c r="D1361" s="83"/>
      <c r="E1361" s="83"/>
      <c r="F1361" s="83"/>
      <c r="G1361" s="83"/>
      <c r="H1361" s="83"/>
      <c r="I1361" s="83"/>
      <c r="J1361" s="83"/>
      <c r="K1361" s="83"/>
      <c r="L1361" s="83"/>
      <c r="M1361" s="83"/>
      <c r="N1361" s="83"/>
      <c r="O1361" s="83"/>
      <c r="P1361" s="84"/>
      <c r="Q1361" s="217"/>
      <c r="R1361" s="85">
        <f t="shared" ref="R1361" si="3056">IF(COUNTA(Y1360:DP1363)=0,0,MIN(Y1361:DP1361))</f>
        <v>0</v>
      </c>
      <c r="S1361" s="86">
        <f t="shared" ref="S1361" si="3057">IF(COUNTA(Y1360:DP1363)=0,0,HLOOKUP(S1360,Y1360:DP1363,2,FALSE))</f>
        <v>0</v>
      </c>
      <c r="T1361" s="87">
        <f t="shared" ref="T1361" si="3058">IF(COUNTA(Y1360:DP1363)=0,0,AVERAGE(Y1361:DP1361))</f>
        <v>0</v>
      </c>
      <c r="U1361" s="88">
        <f t="shared" ref="U1361" si="3059">IF(COUNTA(Y1360:DP1363)=0,0,_xlfn.MINIFS(Y1361:DP1361,Y1363:DP1363,U1363))</f>
        <v>0</v>
      </c>
      <c r="V1361" s="89">
        <f t="array" ref="V1361">IF(COUNTA(Y1360:DP1363)=0,0,IF(ISERROR(HLOOKUP(V1363,Y1363:DP1363,1,FALSE)),0,INDEX(Y1361:DP1361,MATCH(V1360&amp;V1363,Y1360:DP1360&amp;Y1363:DP1363,0))))</f>
        <v>0</v>
      </c>
      <c r="W1361" s="90">
        <f t="array" ref="W1361">IF(COUNTA(Y1360:DP1363)=0,0,IF(ISERROR(HLOOKUP(W1363,Y1363:DP1363,1,FALSE)),0,AVERAGEIF(Y1363:DP1363,$W1363,Y1361:DP1361)))</f>
        <v>0</v>
      </c>
      <c r="X1361" s="107"/>
    </row>
    <row r="1362" spans="2:26" thickBot="1">
      <c r="B1362" s="83"/>
      <c r="C1362" s="84"/>
      <c r="D1362" s="83"/>
      <c r="E1362" s="83"/>
      <c r="F1362" s="83"/>
      <c r="G1362" s="83"/>
      <c r="H1362" s="83"/>
      <c r="I1362" s="83"/>
      <c r="J1362" s="83"/>
      <c r="K1362" s="83"/>
      <c r="L1362" s="83"/>
      <c r="M1362" s="83"/>
      <c r="N1362" s="83"/>
      <c r="O1362" s="83"/>
      <c r="P1362" s="84"/>
      <c r="Q1362" s="217"/>
      <c r="R1362" s="91">
        <f t="shared" ref="R1362" si="3060">IF(COUNTA(Y1360:DP1363)=0,0,HLOOKUP(R1361,Y1361:DP1363,2,FALSE))</f>
        <v>0</v>
      </c>
      <c r="S1362" s="92">
        <f t="shared" ref="S1362" si="3061">IF(COUNTA(Y1360:DP1363)=0,0,HLOOKUP(S1360,Y1360:DP1363,3,FALSE))</f>
        <v>0</v>
      </c>
      <c r="T1362" s="93"/>
      <c r="U1362" s="94">
        <f t="array" ref="U1362">IF(COUNTA(Y1360:DP1363)=0,0,IF(ISERROR(HLOOKUP(U1363,Y1363:DP1363,1,FALSE)),0,INDEX(Y1362:DP1362,MATCH(U1361&amp;U1363,Y1361:DP1361&amp;Y1363:DP1363,0))))</f>
        <v>0</v>
      </c>
      <c r="V1362" s="94">
        <f t="array" ref="V1362">IF(COUNTA(Y1360:DP1363)=0,0,IF(ISERROR(HLOOKUP(V1363,Y1363:DP1363,1,FALSE)),0,INDEX(Y1362:DP1362,MATCH(V1361&amp;V1363,Y1361:DP1361&amp;Y1363:DP1363,0))))</f>
        <v>0</v>
      </c>
      <c r="W1362" s="95"/>
      <c r="X1362" s="108"/>
    </row>
    <row r="1363" spans="2:26" ht="13.9" thickBot="1">
      <c r="B1363" s="96"/>
      <c r="C1363" s="97"/>
      <c r="D1363" s="96"/>
      <c r="E1363" s="96"/>
      <c r="F1363" s="96"/>
      <c r="G1363" s="96"/>
      <c r="H1363" s="96"/>
      <c r="I1363" s="96"/>
      <c r="J1363" s="96"/>
      <c r="K1363" s="96"/>
      <c r="L1363" s="96"/>
      <c r="M1363" s="96"/>
      <c r="N1363" s="96"/>
      <c r="O1363" s="96"/>
      <c r="P1363" s="97"/>
      <c r="Q1363" s="218"/>
      <c r="R1363" s="98" t="str">
        <f t="shared" ref="R1363" si="3062">IF(COUNTA(Y1360:DP1363)=0,"none",HLOOKUP(R1361,Y1361:DP1363,3,FALSE))</f>
        <v>none</v>
      </c>
      <c r="S1363" s="99" t="str">
        <f t="shared" ref="S1363" si="3063">IF(COUNTA(Y1360:DP1363)=0,"none",HLOOKUP(S1360,Y1360:DP1363,4,FALSE))</f>
        <v>none</v>
      </c>
      <c r="T1363" s="100"/>
      <c r="U1363" s="100" t="str">
        <f t="array" ref="U1363">IF(COUNTA(Y1360:DP1363)=0,"none",IF($U$2="WAHR",$W$3,Abfrage!$F$4))</f>
        <v>none</v>
      </c>
      <c r="V1363" s="100" t="str">
        <f t="array" ref="V1363">IF(COUNTA(Y1360:DP1363)=0,"none",IF($U$2="WAHR",$W$3,Abfrage!$F$4))</f>
        <v>none</v>
      </c>
      <c r="W1363" s="100" t="str">
        <f t="array" ref="W1363">IF(COUNTA(Y1360:DP1363)=0,"none",IF($U$2="WAHR",$W$3,Abfrage!$F$4))</f>
        <v>none</v>
      </c>
      <c r="X1363" s="109"/>
    </row>
    <row r="1364" spans="2:26" thickBot="1">
      <c r="B1364" s="75" t="s">
        <v>968</v>
      </c>
      <c r="C1364" s="76">
        <v>1000104415</v>
      </c>
      <c r="D1364" s="75" t="s">
        <v>95</v>
      </c>
      <c r="E1364" s="75" t="s">
        <v>175</v>
      </c>
      <c r="F1364" s="75" t="s">
        <v>97</v>
      </c>
      <c r="G1364" s="75" t="s">
        <v>97</v>
      </c>
      <c r="H1364" s="75" t="e">
        <v>#N/A</v>
      </c>
      <c r="I1364" s="75" t="s">
        <v>391</v>
      </c>
      <c r="J1364" s="75" t="s">
        <v>969</v>
      </c>
      <c r="K1364" s="75" t="s">
        <v>967</v>
      </c>
      <c r="L1364" s="75" t="s">
        <v>325</v>
      </c>
      <c r="M1364" s="75" t="s">
        <v>307</v>
      </c>
      <c r="N1364" s="75" t="s">
        <v>360</v>
      </c>
      <c r="O1364" s="75" t="s">
        <v>309</v>
      </c>
      <c r="P1364" s="76" t="s">
        <v>306</v>
      </c>
      <c r="Q1364" s="216"/>
      <c r="R1364" s="77" t="str">
        <f t="shared" ref="R1364" si="3064">IF(COUNTA(Y1364:DP1367)=0,"01.01.1900",INDEX(Y1364:DP1364,MATCH(R1365,Y1365:DP1365,0)))</f>
        <v>01.01.1900</v>
      </c>
      <c r="S1364" s="78" t="str">
        <f t="shared" ref="S1364" si="3065">IF(COUNTA(Y1364:DP1367)=0,"01.01.1900",MAX(Y1364:DP1364))</f>
        <v>01.01.1900</v>
      </c>
      <c r="T1364" s="79"/>
      <c r="U1364" s="80" t="str">
        <f t="array" ref="U1364">IF(COUNTA(Y1364:DP1367)=0,"01.01.1900",IF(ISERROR(HLOOKUP(U1367,Y1367:DP1367,1,FALSE)),"01.01.1900",INDEX(Y1364:DP1364,MATCH(U1365&amp;U1367,Y1365:DP1365&amp;Y1367:DP1367,0))))</f>
        <v>01.01.1900</v>
      </c>
      <c r="V1364" s="81" t="str">
        <f t="shared" ref="V1364" si="3066">IF(COUNTA(Y1364:DP1367)=0,"01.01.1900",_xlfn.MAXIFS(Y1364:DP1364,Y1367:DP1367,V1367))</f>
        <v>01.01.1900</v>
      </c>
      <c r="W1364" s="82"/>
      <c r="X1364" s="106"/>
    </row>
    <row r="1365" spans="2:26" thickBot="1">
      <c r="B1365" s="83"/>
      <c r="C1365" s="84"/>
      <c r="D1365" s="83"/>
      <c r="E1365" s="83"/>
      <c r="F1365" s="83"/>
      <c r="G1365" s="83"/>
      <c r="H1365" s="83"/>
      <c r="I1365" s="83"/>
      <c r="J1365" s="83"/>
      <c r="K1365" s="83"/>
      <c r="L1365" s="83"/>
      <c r="M1365" s="83"/>
      <c r="N1365" s="83"/>
      <c r="O1365" s="83"/>
      <c r="P1365" s="84"/>
      <c r="Q1365" s="217"/>
      <c r="R1365" s="85">
        <f t="shared" ref="R1365" si="3067">IF(COUNTA(Y1364:DP1367)=0,0,MIN(Y1365:DP1365))</f>
        <v>0</v>
      </c>
      <c r="S1365" s="86">
        <f t="shared" ref="S1365" si="3068">IF(COUNTA(Y1364:DP1367)=0,0,HLOOKUP(S1364,Y1364:DP1367,2,FALSE))</f>
        <v>0</v>
      </c>
      <c r="T1365" s="87">
        <f t="shared" ref="T1365" si="3069">IF(COUNTA(Y1364:DP1367)=0,0,AVERAGE(Y1365:DP1365))</f>
        <v>0</v>
      </c>
      <c r="U1365" s="88">
        <f t="shared" ref="U1365" si="3070">IF(COUNTA(Y1364:DP1367)=0,0,_xlfn.MINIFS(Y1365:DP1365,Y1367:DP1367,U1367))</f>
        <v>0</v>
      </c>
      <c r="V1365" s="89">
        <f t="array" ref="V1365">IF(COUNTA(Y1364:DP1367)=0,0,IF(ISERROR(HLOOKUP(V1367,Y1367:DP1367,1,FALSE)),0,INDEX(Y1365:DP1365,MATCH(V1364&amp;V1367,Y1364:DP1364&amp;Y1367:DP1367,0))))</f>
        <v>0</v>
      </c>
      <c r="W1365" s="90">
        <f t="array" ref="W1365">IF(COUNTA(Y1364:DP1367)=0,0,IF(ISERROR(HLOOKUP(W1367,Y1367:DP1367,1,FALSE)),0,AVERAGEIF(Y1367:DP1367,$W1367,Y1365:DP1365)))</f>
        <v>0</v>
      </c>
      <c r="X1365" s="107"/>
    </row>
    <row r="1366" spans="2:26" thickBot="1">
      <c r="B1366" s="83"/>
      <c r="C1366" s="84"/>
      <c r="D1366" s="83"/>
      <c r="E1366" s="83"/>
      <c r="F1366" s="83"/>
      <c r="G1366" s="83"/>
      <c r="H1366" s="83"/>
      <c r="I1366" s="83"/>
      <c r="J1366" s="83"/>
      <c r="K1366" s="83"/>
      <c r="L1366" s="83"/>
      <c r="M1366" s="83"/>
      <c r="N1366" s="83"/>
      <c r="O1366" s="83"/>
      <c r="P1366" s="84"/>
      <c r="Q1366" s="217"/>
      <c r="R1366" s="91">
        <f t="shared" ref="R1366" si="3071">IF(COUNTA(Y1364:DP1367)=0,0,HLOOKUP(R1365,Y1365:DP1367,2,FALSE))</f>
        <v>0</v>
      </c>
      <c r="S1366" s="92">
        <f t="shared" ref="S1366" si="3072">IF(COUNTA(Y1364:DP1367)=0,0,HLOOKUP(S1364,Y1364:DP1367,3,FALSE))</f>
        <v>0</v>
      </c>
      <c r="T1366" s="93"/>
      <c r="U1366" s="94">
        <f t="array" ref="U1366">IF(COUNTA(Y1364:DP1367)=0,0,IF(ISERROR(HLOOKUP(U1367,Y1367:DP1367,1,FALSE)),0,INDEX(Y1366:DP1366,MATCH(U1365&amp;U1367,Y1365:DP1365&amp;Y1367:DP1367,0))))</f>
        <v>0</v>
      </c>
      <c r="V1366" s="94">
        <f t="array" ref="V1366">IF(COUNTA(Y1364:DP1367)=0,0,IF(ISERROR(HLOOKUP(V1367,Y1367:DP1367,1,FALSE)),0,INDEX(Y1366:DP1366,MATCH(V1365&amp;V1367,Y1365:DP1365&amp;Y1367:DP1367,0))))</f>
        <v>0</v>
      </c>
      <c r="W1366" s="95"/>
      <c r="X1366" s="108"/>
    </row>
    <row r="1367" spans="2:26" ht="13.9" thickBot="1">
      <c r="B1367" s="96"/>
      <c r="C1367" s="97"/>
      <c r="D1367" s="96"/>
      <c r="E1367" s="96"/>
      <c r="F1367" s="96"/>
      <c r="G1367" s="96"/>
      <c r="H1367" s="96"/>
      <c r="I1367" s="96"/>
      <c r="J1367" s="96"/>
      <c r="K1367" s="96"/>
      <c r="L1367" s="96"/>
      <c r="M1367" s="96"/>
      <c r="N1367" s="96"/>
      <c r="O1367" s="96"/>
      <c r="P1367" s="97"/>
      <c r="Q1367" s="218"/>
      <c r="R1367" s="98" t="str">
        <f t="shared" ref="R1367" si="3073">IF(COUNTA(Y1364:DP1367)=0,"none",HLOOKUP(R1365,Y1365:DP1367,3,FALSE))</f>
        <v>none</v>
      </c>
      <c r="S1367" s="99" t="str">
        <f t="shared" ref="S1367" si="3074">IF(COUNTA(Y1364:DP1367)=0,"none",HLOOKUP(S1364,Y1364:DP1367,4,FALSE))</f>
        <v>none</v>
      </c>
      <c r="T1367" s="100"/>
      <c r="U1367" s="100" t="str">
        <f t="array" ref="U1367">IF(COUNTA(Y1364:DP1367)=0,"none",IF($U$2="WAHR",$W$3,Abfrage!$F$4))</f>
        <v>none</v>
      </c>
      <c r="V1367" s="100" t="str">
        <f t="array" ref="V1367">IF(COUNTA(Y1364:DP1367)=0,"none",IF($U$2="WAHR",$W$3,Abfrage!$F$4))</f>
        <v>none</v>
      </c>
      <c r="W1367" s="100" t="str">
        <f t="array" ref="W1367">IF(COUNTA(Y1364:DP1367)=0,"none",IF($U$2="WAHR",$W$3,Abfrage!$F$4))</f>
        <v>none</v>
      </c>
      <c r="X1367" s="109"/>
    </row>
    <row r="1368" spans="2:26" thickBot="1">
      <c r="B1368" s="75" t="s">
        <v>970</v>
      </c>
      <c r="C1368" s="76">
        <v>1000104417</v>
      </c>
      <c r="D1368" s="75" t="s">
        <v>95</v>
      </c>
      <c r="E1368" s="75" t="s">
        <v>175</v>
      </c>
      <c r="F1368" s="75" t="s">
        <v>97</v>
      </c>
      <c r="G1368" s="75" t="s">
        <v>97</v>
      </c>
      <c r="H1368" s="75" t="e">
        <v>#N/A</v>
      </c>
      <c r="I1368" s="75" t="s">
        <v>79</v>
      </c>
      <c r="J1368" s="75" t="s">
        <v>971</v>
      </c>
      <c r="K1368" s="75" t="s">
        <v>306</v>
      </c>
      <c r="L1368" s="75" t="s">
        <v>306</v>
      </c>
      <c r="M1368" s="75" t="s">
        <v>307</v>
      </c>
      <c r="N1368" s="75" t="s">
        <v>360</v>
      </c>
      <c r="O1368" s="75" t="s">
        <v>309</v>
      </c>
      <c r="P1368" s="76" t="s">
        <v>306</v>
      </c>
      <c r="Q1368" s="216"/>
      <c r="R1368" s="77" t="str">
        <f t="shared" ref="R1368" si="3075">IF(COUNTA(Y1368:DP1371)=0,"01.01.1900",INDEX(Y1368:DP1368,MATCH(R1369,Y1369:DP1369,0)))</f>
        <v>01.01.1900</v>
      </c>
      <c r="S1368" s="78" t="str">
        <f t="shared" ref="S1368" si="3076">IF(COUNTA(Y1368:DP1371)=0,"01.01.1900",MAX(Y1368:DP1368))</f>
        <v>01.01.1900</v>
      </c>
      <c r="T1368" s="79"/>
      <c r="U1368" s="80" t="str">
        <f t="array" ref="U1368">IF(COUNTA(Y1368:DP1371)=0,"01.01.1900",IF(ISERROR(HLOOKUP(U1371,Y1371:DP1371,1,FALSE)),"01.01.1900",INDEX(Y1368:DP1368,MATCH(U1369&amp;U1371,Y1369:DP1369&amp;Y1371:DP1371,0))))</f>
        <v>01.01.1900</v>
      </c>
      <c r="V1368" s="81" t="str">
        <f t="shared" ref="V1368" si="3077">IF(COUNTA(Y1368:DP1371)=0,"01.01.1900",_xlfn.MAXIFS(Y1368:DP1368,Y1371:DP1371,V1371))</f>
        <v>01.01.1900</v>
      </c>
      <c r="W1368" s="82"/>
      <c r="X1368" s="106"/>
    </row>
    <row r="1369" spans="2:26" thickBot="1">
      <c r="B1369" s="83"/>
      <c r="C1369" s="84"/>
      <c r="D1369" s="83"/>
      <c r="E1369" s="83"/>
      <c r="F1369" s="83"/>
      <c r="G1369" s="83"/>
      <c r="H1369" s="83"/>
      <c r="I1369" s="83"/>
      <c r="J1369" s="83"/>
      <c r="K1369" s="83"/>
      <c r="L1369" s="83"/>
      <c r="M1369" s="83"/>
      <c r="N1369" s="83"/>
      <c r="O1369" s="83"/>
      <c r="P1369" s="84"/>
      <c r="Q1369" s="217"/>
      <c r="R1369" s="85">
        <f t="shared" ref="R1369" si="3078">IF(COUNTA(Y1368:DP1371)=0,0,MIN(Y1369:DP1369))</f>
        <v>0</v>
      </c>
      <c r="S1369" s="86">
        <f t="shared" ref="S1369" si="3079">IF(COUNTA(Y1368:DP1371)=0,0,HLOOKUP(S1368,Y1368:DP1371,2,FALSE))</f>
        <v>0</v>
      </c>
      <c r="T1369" s="87">
        <f t="shared" ref="T1369" si="3080">IF(COUNTA(Y1368:DP1371)=0,0,AVERAGE(Y1369:DP1369))</f>
        <v>0</v>
      </c>
      <c r="U1369" s="88">
        <f t="shared" ref="U1369" si="3081">IF(COUNTA(Y1368:DP1371)=0,0,_xlfn.MINIFS(Y1369:DP1369,Y1371:DP1371,U1371))</f>
        <v>0</v>
      </c>
      <c r="V1369" s="89">
        <f t="array" ref="V1369">IF(COUNTA(Y1368:DP1371)=0,0,IF(ISERROR(HLOOKUP(V1371,Y1371:DP1371,1,FALSE)),0,INDEX(Y1369:DP1369,MATCH(V1368&amp;V1371,Y1368:DP1368&amp;Y1371:DP1371,0))))</f>
        <v>0</v>
      </c>
      <c r="W1369" s="90">
        <f t="array" ref="W1369">IF(COUNTA(Y1368:DP1371)=0,0,IF(ISERROR(HLOOKUP(W1371,Y1371:DP1371,1,FALSE)),0,AVERAGEIF(Y1371:DP1371,$W1371,Y1369:DP1369)))</f>
        <v>0</v>
      </c>
      <c r="X1369" s="107"/>
    </row>
    <row r="1370" spans="2:26" thickBot="1">
      <c r="B1370" s="83"/>
      <c r="C1370" s="84"/>
      <c r="D1370" s="83"/>
      <c r="E1370" s="83"/>
      <c r="F1370" s="83"/>
      <c r="G1370" s="83"/>
      <c r="H1370" s="83"/>
      <c r="I1370" s="83"/>
      <c r="J1370" s="83"/>
      <c r="K1370" s="83"/>
      <c r="L1370" s="83"/>
      <c r="M1370" s="83"/>
      <c r="N1370" s="83"/>
      <c r="O1370" s="83"/>
      <c r="P1370" s="84"/>
      <c r="Q1370" s="217"/>
      <c r="R1370" s="91">
        <f t="shared" ref="R1370" si="3082">IF(COUNTA(Y1368:DP1371)=0,0,HLOOKUP(R1369,Y1369:DP1371,2,FALSE))</f>
        <v>0</v>
      </c>
      <c r="S1370" s="92">
        <f t="shared" ref="S1370" si="3083">IF(COUNTA(Y1368:DP1371)=0,0,HLOOKUP(S1368,Y1368:DP1371,3,FALSE))</f>
        <v>0</v>
      </c>
      <c r="T1370" s="93"/>
      <c r="U1370" s="94">
        <f t="array" ref="U1370">IF(COUNTA(Y1368:DP1371)=0,0,IF(ISERROR(HLOOKUP(U1371,Y1371:DP1371,1,FALSE)),0,INDEX(Y1370:DP1370,MATCH(U1369&amp;U1371,Y1369:DP1369&amp;Y1371:DP1371,0))))</f>
        <v>0</v>
      </c>
      <c r="V1370" s="94">
        <f t="array" ref="V1370">IF(COUNTA(Y1368:DP1371)=0,0,IF(ISERROR(HLOOKUP(V1371,Y1371:DP1371,1,FALSE)),0,INDEX(Y1370:DP1370,MATCH(V1369&amp;V1371,Y1369:DP1369&amp;Y1371:DP1371,0))))</f>
        <v>0</v>
      </c>
      <c r="W1370" s="95"/>
      <c r="X1370" s="108"/>
    </row>
    <row r="1371" spans="2:26" ht="13.9" thickBot="1">
      <c r="B1371" s="96"/>
      <c r="C1371" s="97"/>
      <c r="D1371" s="96"/>
      <c r="E1371" s="96"/>
      <c r="F1371" s="96"/>
      <c r="G1371" s="96"/>
      <c r="H1371" s="96"/>
      <c r="I1371" s="96"/>
      <c r="J1371" s="96"/>
      <c r="K1371" s="96"/>
      <c r="L1371" s="96"/>
      <c r="M1371" s="96"/>
      <c r="N1371" s="96"/>
      <c r="O1371" s="96"/>
      <c r="P1371" s="97"/>
      <c r="Q1371" s="218"/>
      <c r="R1371" s="98" t="str">
        <f t="shared" ref="R1371" si="3084">IF(COUNTA(Y1368:DP1371)=0,"none",HLOOKUP(R1369,Y1369:DP1371,3,FALSE))</f>
        <v>none</v>
      </c>
      <c r="S1371" s="99" t="str">
        <f t="shared" ref="S1371" si="3085">IF(COUNTA(Y1368:DP1371)=0,"none",HLOOKUP(S1368,Y1368:DP1371,4,FALSE))</f>
        <v>none</v>
      </c>
      <c r="T1371" s="100"/>
      <c r="U1371" s="100" t="str">
        <f t="array" ref="U1371">IF(COUNTA(Y1368:DP1371)=0,"none",IF($U$2="WAHR",$W$3,Abfrage!$F$4))</f>
        <v>none</v>
      </c>
      <c r="V1371" s="100" t="str">
        <f t="array" ref="V1371">IF(COUNTA(Y1368:DP1371)=0,"none",IF($U$2="WAHR",$W$3,Abfrage!$F$4))</f>
        <v>none</v>
      </c>
      <c r="W1371" s="100" t="str">
        <f t="array" ref="W1371">IF(COUNTA(Y1368:DP1371)=0,"none",IF($U$2="WAHR",$W$3,Abfrage!$F$4))</f>
        <v>none</v>
      </c>
      <c r="X1371" s="109"/>
    </row>
    <row r="1372" spans="2:26" thickBot="1">
      <c r="B1372" s="75" t="s">
        <v>972</v>
      </c>
      <c r="C1372" s="76">
        <v>1000104418</v>
      </c>
      <c r="D1372" s="75" t="s">
        <v>89</v>
      </c>
      <c r="E1372" s="75" t="s">
        <v>406</v>
      </c>
      <c r="F1372" s="75" t="s">
        <v>407</v>
      </c>
      <c r="G1372" s="75" t="s">
        <v>407</v>
      </c>
      <c r="H1372" s="75" t="e">
        <v>#N/A</v>
      </c>
      <c r="I1372" s="75" t="s">
        <v>79</v>
      </c>
      <c r="J1372" s="75" t="s">
        <v>973</v>
      </c>
      <c r="K1372" s="75" t="s">
        <v>306</v>
      </c>
      <c r="L1372" s="75" t="s">
        <v>306</v>
      </c>
      <c r="M1372" s="75" t="s">
        <v>313</v>
      </c>
      <c r="N1372" s="75" t="s">
        <v>352</v>
      </c>
      <c r="O1372" s="75" t="s">
        <v>309</v>
      </c>
      <c r="P1372" s="76" t="s">
        <v>306</v>
      </c>
      <c r="Q1372" s="216"/>
      <c r="R1372" s="77" t="str">
        <f t="shared" ref="R1372" si="3086">IF(COUNTA(Y1372:DP1375)=0,"01.01.1900",INDEX(Y1372:DP1372,MATCH(R1373,Y1373:DP1373,0)))</f>
        <v>01.01.1900</v>
      </c>
      <c r="S1372" s="78" t="str">
        <f t="shared" ref="S1372" si="3087">IF(COUNTA(Y1372:DP1375)=0,"01.01.1900",MAX(Y1372:DP1372))</f>
        <v>01.01.1900</v>
      </c>
      <c r="T1372" s="79"/>
      <c r="U1372" s="80" t="str">
        <f t="array" ref="U1372">IF(COUNTA(Y1372:DP1375)=0,"01.01.1900",IF(ISERROR(HLOOKUP(U1375,Y1375:DP1375,1,FALSE)),"01.01.1900",INDEX(Y1372:DP1372,MATCH(U1373&amp;U1375,Y1373:DP1373&amp;Y1375:DP1375,0))))</f>
        <v>01.01.1900</v>
      </c>
      <c r="V1372" s="81" t="str">
        <f t="shared" ref="V1372" si="3088">IF(COUNTA(Y1372:DP1375)=0,"01.01.1900",_xlfn.MAXIFS(Y1372:DP1372,Y1375:DP1375,V1375))</f>
        <v>01.01.1900</v>
      </c>
      <c r="W1372" s="82"/>
      <c r="X1372" s="106"/>
    </row>
    <row r="1373" spans="2:26" thickBot="1">
      <c r="B1373" s="83"/>
      <c r="C1373" s="84"/>
      <c r="D1373" s="83"/>
      <c r="E1373" s="83"/>
      <c r="F1373" s="83"/>
      <c r="G1373" s="83"/>
      <c r="H1373" s="83"/>
      <c r="I1373" s="83"/>
      <c r="J1373" s="83"/>
      <c r="K1373" s="83"/>
      <c r="L1373" s="83"/>
      <c r="M1373" s="83"/>
      <c r="N1373" s="83"/>
      <c r="O1373" s="83"/>
      <c r="P1373" s="84"/>
      <c r="Q1373" s="217"/>
      <c r="R1373" s="85">
        <f t="shared" ref="R1373" si="3089">IF(COUNTA(Y1372:DP1375)=0,0,MIN(Y1373:DP1373))</f>
        <v>0</v>
      </c>
      <c r="S1373" s="86">
        <f t="shared" ref="S1373" si="3090">IF(COUNTA(Y1372:DP1375)=0,0,HLOOKUP(S1372,Y1372:DP1375,2,FALSE))</f>
        <v>0</v>
      </c>
      <c r="T1373" s="87">
        <f t="shared" ref="T1373" si="3091">IF(COUNTA(Y1372:DP1375)=0,0,AVERAGE(Y1373:DP1373))</f>
        <v>0</v>
      </c>
      <c r="U1373" s="88">
        <f t="shared" ref="U1373" si="3092">IF(COUNTA(Y1372:DP1375)=0,0,_xlfn.MINIFS(Y1373:DP1373,Y1375:DP1375,U1375))</f>
        <v>0</v>
      </c>
      <c r="V1373" s="89">
        <f t="array" ref="V1373">IF(COUNTA(Y1372:DP1375)=0,0,IF(ISERROR(HLOOKUP(V1375,Y1375:DP1375,1,FALSE)),0,INDEX(Y1373:DP1373,MATCH(V1372&amp;V1375,Y1372:DP1372&amp;Y1375:DP1375,0))))</f>
        <v>0</v>
      </c>
      <c r="W1373" s="90">
        <f t="array" ref="W1373">IF(COUNTA(Y1372:DP1375)=0,0,IF(ISERROR(HLOOKUP(W1375,Y1375:DP1375,1,FALSE)),0,AVERAGEIF(Y1375:DP1375,$W1375,Y1373:DP1373)))</f>
        <v>0</v>
      </c>
      <c r="X1373" s="107"/>
    </row>
    <row r="1374" spans="2:26" thickBot="1">
      <c r="B1374" s="83"/>
      <c r="C1374" s="84"/>
      <c r="D1374" s="83"/>
      <c r="E1374" s="83"/>
      <c r="F1374" s="83"/>
      <c r="G1374" s="83"/>
      <c r="H1374" s="83"/>
      <c r="I1374" s="83"/>
      <c r="J1374" s="83"/>
      <c r="K1374" s="83"/>
      <c r="L1374" s="83"/>
      <c r="M1374" s="83"/>
      <c r="N1374" s="83"/>
      <c r="O1374" s="83"/>
      <c r="P1374" s="84"/>
      <c r="Q1374" s="217"/>
      <c r="R1374" s="91">
        <f t="shared" ref="R1374" si="3093">IF(COUNTA(Y1372:DP1375)=0,0,HLOOKUP(R1373,Y1373:DP1375,2,FALSE))</f>
        <v>0</v>
      </c>
      <c r="S1374" s="92">
        <f t="shared" ref="S1374" si="3094">IF(COUNTA(Y1372:DP1375)=0,0,HLOOKUP(S1372,Y1372:DP1375,3,FALSE))</f>
        <v>0</v>
      </c>
      <c r="T1374" s="93"/>
      <c r="U1374" s="94">
        <f t="array" ref="U1374">IF(COUNTA(Y1372:DP1375)=0,0,IF(ISERROR(HLOOKUP(U1375,Y1375:DP1375,1,FALSE)),0,INDEX(Y1374:DP1374,MATCH(U1373&amp;U1375,Y1373:DP1373&amp;Y1375:DP1375,0))))</f>
        <v>0</v>
      </c>
      <c r="V1374" s="94">
        <f t="array" ref="V1374">IF(COUNTA(Y1372:DP1375)=0,0,IF(ISERROR(HLOOKUP(V1375,Y1375:DP1375,1,FALSE)),0,INDEX(Y1374:DP1374,MATCH(V1373&amp;V1375,Y1373:DP1373&amp;Y1375:DP1375,0))))</f>
        <v>0</v>
      </c>
      <c r="W1374" s="95"/>
      <c r="X1374" s="108"/>
    </row>
    <row r="1375" spans="2:26" ht="13.9" thickBot="1">
      <c r="B1375" s="96"/>
      <c r="C1375" s="97"/>
      <c r="D1375" s="96"/>
      <c r="E1375" s="96"/>
      <c r="F1375" s="96"/>
      <c r="G1375" s="96"/>
      <c r="H1375" s="96"/>
      <c r="I1375" s="96"/>
      <c r="J1375" s="96"/>
      <c r="K1375" s="96"/>
      <c r="L1375" s="96"/>
      <c r="M1375" s="96"/>
      <c r="N1375" s="96"/>
      <c r="O1375" s="96"/>
      <c r="P1375" s="97"/>
      <c r="Q1375" s="218"/>
      <c r="R1375" s="98" t="str">
        <f t="shared" ref="R1375" si="3095">IF(COUNTA(Y1372:DP1375)=0,"none",HLOOKUP(R1373,Y1373:DP1375,3,FALSE))</f>
        <v>none</v>
      </c>
      <c r="S1375" s="99" t="str">
        <f t="shared" ref="S1375" si="3096">IF(COUNTA(Y1372:DP1375)=0,"none",HLOOKUP(S1372,Y1372:DP1375,4,FALSE))</f>
        <v>none</v>
      </c>
      <c r="T1375" s="100"/>
      <c r="U1375" s="100" t="str">
        <f t="array" ref="U1375">IF(COUNTA(Y1372:DP1375)=0,"none",IF($U$2="WAHR",$W$3,Abfrage!$F$4))</f>
        <v>none</v>
      </c>
      <c r="V1375" s="100" t="str">
        <f t="array" ref="V1375">IF(COUNTA(Y1372:DP1375)=0,"none",IF($U$2="WAHR",$W$3,Abfrage!$F$4))</f>
        <v>none</v>
      </c>
      <c r="W1375" s="100" t="str">
        <f t="array" ref="W1375">IF(COUNTA(Y1372:DP1375)=0,"none",IF($U$2="WAHR",$W$3,Abfrage!$F$4))</f>
        <v>none</v>
      </c>
      <c r="X1375" s="109"/>
    </row>
    <row r="1376" spans="2:26" thickBot="1">
      <c r="B1376" s="75" t="s">
        <v>974</v>
      </c>
      <c r="C1376" s="76">
        <v>1000104431</v>
      </c>
      <c r="D1376" s="75" t="s">
        <v>95</v>
      </c>
      <c r="E1376" s="75" t="s">
        <v>96</v>
      </c>
      <c r="F1376" s="75" t="s">
        <v>97</v>
      </c>
      <c r="G1376" s="75" t="s">
        <v>97</v>
      </c>
      <c r="H1376" s="75" t="s">
        <v>44</v>
      </c>
      <c r="I1376" s="75" t="s">
        <v>51</v>
      </c>
      <c r="J1376" s="75" t="s">
        <v>975</v>
      </c>
      <c r="K1376" s="75" t="s">
        <v>306</v>
      </c>
      <c r="L1376" s="75" t="s">
        <v>306</v>
      </c>
      <c r="M1376" s="75" t="s">
        <v>313</v>
      </c>
      <c r="N1376" s="75" t="s">
        <v>339</v>
      </c>
      <c r="O1376" s="75" t="s">
        <v>309</v>
      </c>
      <c r="P1376" s="76" t="s">
        <v>306</v>
      </c>
      <c r="Q1376" s="216"/>
      <c r="R1376" s="77">
        <f t="shared" ref="R1376" si="3097">IF(COUNTA(Y1376:DP1379)=0,"01.01.1900",INDEX(Y1376:DP1376,MATCH(R1377,Y1377:DP1377,0)))</f>
        <v>44970</v>
      </c>
      <c r="S1376" s="78">
        <f t="shared" ref="S1376" si="3098">IF(COUNTA(Y1376:DP1379)=0,"01.01.1900",MAX(Y1376:DP1376))</f>
        <v>44970</v>
      </c>
      <c r="T1376" s="79"/>
      <c r="U1376" s="80" t="str">
        <f t="array" ref="U1376">IF(COUNTA(Y1376:DP1379)=0,"01.01.1900",IF(ISERROR(HLOOKUP(U1379,Y1379:DP1379,1,FALSE)),"01.01.1900",INDEX(Y1376:DP1376,MATCH(U1377&amp;U1379,Y1377:DP1377&amp;Y1379:DP1379,0))))</f>
        <v>01.01.1900</v>
      </c>
      <c r="V1376" s="81">
        <f t="shared" ref="V1376" si="3099">IF(COUNTA(Y1376:DP1379)=0,"01.01.1900",_xlfn.MAXIFS(Y1376:DP1376,Y1379:DP1379,V1379))</f>
        <v>0</v>
      </c>
      <c r="W1376" s="82"/>
      <c r="X1376" s="106"/>
      <c r="Y1376" s="141">
        <v>44970</v>
      </c>
      <c r="Z1376" s="141">
        <v>44970</v>
      </c>
    </row>
    <row r="1377" spans="2:28" thickBot="1">
      <c r="B1377" s="83"/>
      <c r="C1377" s="84"/>
      <c r="D1377" s="83"/>
      <c r="E1377" s="83"/>
      <c r="F1377" s="83"/>
      <c r="G1377" s="83"/>
      <c r="H1377" s="83"/>
      <c r="I1377" s="83"/>
      <c r="J1377" s="83"/>
      <c r="K1377" s="83"/>
      <c r="L1377" s="83"/>
      <c r="M1377" s="83"/>
      <c r="N1377" s="83"/>
      <c r="O1377" s="83"/>
      <c r="P1377" s="84"/>
      <c r="Q1377" s="217"/>
      <c r="R1377" s="85">
        <f t="shared" ref="R1377" si="3100">IF(COUNTA(Y1376:DP1379)=0,0,MIN(Y1377:DP1377))</f>
        <v>0.23800000000000002</v>
      </c>
      <c r="S1377" s="86">
        <f t="shared" ref="S1377" si="3101">IF(COUNTA(Y1376:DP1379)=0,0,HLOOKUP(S1376,Y1376:DP1379,2,FALSE))</f>
        <v>0.23800000000000002</v>
      </c>
      <c r="T1377" s="87">
        <f t="shared" ref="T1377" si="3102">IF(COUNTA(Y1376:DP1379)=0,0,AVERAGE(Y1377:DP1377))</f>
        <v>0.23800000000000002</v>
      </c>
      <c r="U1377" s="88">
        <f t="shared" ref="U1377" si="3103">IF(COUNTA(Y1376:DP1379)=0,0,_xlfn.MINIFS(Y1377:DP1377,Y1379:DP1379,U1379))</f>
        <v>0</v>
      </c>
      <c r="V1377" s="89">
        <f t="array" ref="V1377">IF(COUNTA(Y1376:DP1379)=0,0,IF(ISERROR(HLOOKUP(V1379,Y1379:DP1379,1,FALSE)),0,INDEX(Y1377:DP1377,MATCH(V1376&amp;V1379,Y1376:DP1376&amp;Y1379:DP1379,0))))</f>
        <v>0</v>
      </c>
      <c r="W1377" s="90">
        <f t="array" ref="W1377">IF(COUNTA(Y1376:DP1379)=0,0,IF(ISERROR(HLOOKUP(W1379,Y1379:DP1379,1,FALSE)),0,AVERAGEIF(Y1379:DP1379,$W1379,Y1377:DP1377)))</f>
        <v>0</v>
      </c>
      <c r="X1377" s="107"/>
      <c r="Y1377" s="142">
        <v>0.23800000000000002</v>
      </c>
      <c r="Z1377" s="142">
        <v>0.23800000000000002</v>
      </c>
    </row>
    <row r="1378" spans="2:28" thickBot="1">
      <c r="B1378" s="83"/>
      <c r="C1378" s="84"/>
      <c r="D1378" s="83"/>
      <c r="E1378" s="83"/>
      <c r="F1378" s="83"/>
      <c r="G1378" s="83"/>
      <c r="H1378" s="83"/>
      <c r="I1378" s="83"/>
      <c r="J1378" s="83"/>
      <c r="K1378" s="83"/>
      <c r="L1378" s="83"/>
      <c r="M1378" s="83"/>
      <c r="N1378" s="83"/>
      <c r="O1378" s="83"/>
      <c r="P1378" s="84"/>
      <c r="Q1378" s="217"/>
      <c r="R1378" s="91">
        <f t="shared" ref="R1378" si="3104">IF(COUNTA(Y1376:DP1379)=0,0,HLOOKUP(R1377,Y1377:DP1379,2,FALSE))</f>
        <v>1000</v>
      </c>
      <c r="S1378" s="92">
        <f t="shared" ref="S1378" si="3105">IF(COUNTA(Y1376:DP1379)=0,0,HLOOKUP(S1376,Y1376:DP1379,3,FALSE))</f>
        <v>1000</v>
      </c>
      <c r="T1378" s="93"/>
      <c r="U1378" s="94">
        <f t="array" ref="U1378">IF(COUNTA(Y1376:DP1379)=0,0,IF(ISERROR(HLOOKUP(U1379,Y1379:DP1379,1,FALSE)),0,INDEX(Y1378:DP1378,MATCH(U1377&amp;U1379,Y1377:DP1377&amp;Y1379:DP1379,0))))</f>
        <v>0</v>
      </c>
      <c r="V1378" s="94">
        <f t="array" ref="V1378">IF(COUNTA(Y1376:DP1379)=0,0,IF(ISERROR(HLOOKUP(V1379,Y1379:DP1379,1,FALSE)),0,INDEX(Y1378:DP1378,MATCH(V1377&amp;V1379,Y1377:DP1377&amp;Y1379:DP1379,0))))</f>
        <v>0</v>
      </c>
      <c r="W1378" s="95"/>
      <c r="X1378" s="108"/>
      <c r="Y1378" s="143">
        <v>1000</v>
      </c>
      <c r="Z1378" s="143">
        <v>1000</v>
      </c>
    </row>
    <row r="1379" spans="2:28" ht="13.9" thickBot="1">
      <c r="B1379" s="96"/>
      <c r="C1379" s="97"/>
      <c r="D1379" s="96"/>
      <c r="E1379" s="96"/>
      <c r="F1379" s="96"/>
      <c r="G1379" s="96"/>
      <c r="H1379" s="96"/>
      <c r="I1379" s="96"/>
      <c r="J1379" s="96"/>
      <c r="K1379" s="96"/>
      <c r="L1379" s="96"/>
      <c r="M1379" s="96"/>
      <c r="N1379" s="96"/>
      <c r="O1379" s="96"/>
      <c r="P1379" s="97"/>
      <c r="Q1379" s="218"/>
      <c r="R1379" s="98" t="str">
        <f t="shared" ref="R1379" si="3106">IF(COUNTA(Y1376:DP1379)=0,"none",HLOOKUP(R1377,Y1377:DP1379,3,FALSE))</f>
        <v>www (-30%)</v>
      </c>
      <c r="S1379" s="99" t="str">
        <f t="shared" ref="S1379" si="3107">IF(COUNTA(Y1376:DP1379)=0,"none",HLOOKUP(S1376,Y1376:DP1379,4,FALSE))</f>
        <v>www (-30%)</v>
      </c>
      <c r="T1379" s="100"/>
      <c r="U1379" s="100">
        <f t="array" ref="U1379">IF(COUNTA(Y1376:DP1379)=0,"none",IF($U$2="WAHR",$W$3,Abfrage!$F$4))</f>
        <v>0</v>
      </c>
      <c r="V1379" s="100">
        <f t="array" ref="V1379">IF(COUNTA(Y1376:DP1379)=0,"none",IF($U$2="WAHR",$W$3,Abfrage!$F$4))</f>
        <v>0</v>
      </c>
      <c r="W1379" s="100">
        <f t="array" ref="W1379">IF(COUNTA(Y1376:DP1379)=0,"none",IF($U$2="WAHR",$W$3,Abfrage!$F$4))</f>
        <v>0</v>
      </c>
      <c r="X1379" s="109"/>
      <c r="Y1379" s="144" t="s">
        <v>43</v>
      </c>
      <c r="Z1379" s="144" t="s">
        <v>43</v>
      </c>
    </row>
    <row r="1380" spans="2:28" thickBot="1">
      <c r="B1380" s="75" t="s">
        <v>976</v>
      </c>
      <c r="C1380" s="76">
        <v>1000104432</v>
      </c>
      <c r="D1380" s="75" t="s">
        <v>95</v>
      </c>
      <c r="E1380" s="75" t="s">
        <v>96</v>
      </c>
      <c r="F1380" s="75" t="s">
        <v>97</v>
      </c>
      <c r="G1380" s="75" t="s">
        <v>97</v>
      </c>
      <c r="H1380" s="75" t="s">
        <v>44</v>
      </c>
      <c r="I1380" s="75" t="s">
        <v>51</v>
      </c>
      <c r="J1380" s="75" t="s">
        <v>977</v>
      </c>
      <c r="K1380" s="75" t="s">
        <v>306</v>
      </c>
      <c r="L1380" s="75" t="s">
        <v>306</v>
      </c>
      <c r="M1380" s="75" t="s">
        <v>313</v>
      </c>
      <c r="N1380" s="75" t="s">
        <v>897</v>
      </c>
      <c r="O1380" s="75" t="s">
        <v>309</v>
      </c>
      <c r="P1380" s="76" t="s">
        <v>306</v>
      </c>
      <c r="Q1380" s="216"/>
      <c r="R1380" s="77">
        <f t="shared" ref="R1380" si="3108">IF(COUNTA(Y1380:DP1383)=0,"01.01.1900",INDEX(Y1380:DP1380,MATCH(R1381,Y1381:DP1381,0)))</f>
        <v>44987</v>
      </c>
      <c r="S1380" s="78">
        <f t="shared" ref="S1380" si="3109">IF(COUNTA(Y1380:DP1383)=0,"01.01.1900",MAX(Y1380:DP1380))</f>
        <v>44987</v>
      </c>
      <c r="T1380" s="79"/>
      <c r="U1380" s="80" t="str">
        <f t="array" ref="U1380">IF(COUNTA(Y1380:DP1383)=0,"01.01.1900",IF(ISERROR(HLOOKUP(U1383,Y1383:DP1383,1,FALSE)),"01.01.1900",INDEX(Y1380:DP1380,MATCH(U1381&amp;U1383,Y1381:DP1381&amp;Y1383:DP1383,0))))</f>
        <v>01.01.1900</v>
      </c>
      <c r="V1380" s="81">
        <f t="shared" ref="V1380" si="3110">IF(COUNTA(Y1380:DP1383)=0,"01.01.1900",_xlfn.MAXIFS(Y1380:DP1380,Y1383:DP1383,V1383))</f>
        <v>0</v>
      </c>
      <c r="W1380" s="82"/>
      <c r="X1380" s="106"/>
      <c r="Y1380" s="141">
        <v>44987</v>
      </c>
      <c r="Z1380" s="141">
        <v>44987</v>
      </c>
    </row>
    <row r="1381" spans="2:28" thickBot="1">
      <c r="B1381" s="83"/>
      <c r="C1381" s="84"/>
      <c r="D1381" s="83"/>
      <c r="E1381" s="83"/>
      <c r="F1381" s="83"/>
      <c r="G1381" s="83"/>
      <c r="H1381" s="83"/>
      <c r="I1381" s="83"/>
      <c r="J1381" s="83"/>
      <c r="K1381" s="83"/>
      <c r="L1381" s="83"/>
      <c r="M1381" s="83"/>
      <c r="N1381" s="83"/>
      <c r="O1381" s="83"/>
      <c r="P1381" s="84"/>
      <c r="Q1381" s="217"/>
      <c r="R1381" s="85">
        <f t="shared" ref="R1381" si="3111">IF(COUNTA(Y1380:DP1383)=0,0,MIN(Y1381:DP1381))</f>
        <v>0.33599999999999997</v>
      </c>
      <c r="S1381" s="86">
        <f t="shared" ref="S1381" si="3112">IF(COUNTA(Y1380:DP1383)=0,0,HLOOKUP(S1380,Y1380:DP1383,2,FALSE))</f>
        <v>0.33599999999999997</v>
      </c>
      <c r="T1381" s="87">
        <f t="shared" ref="T1381" si="3113">IF(COUNTA(Y1380:DP1383)=0,0,AVERAGE(Y1381:DP1381))</f>
        <v>0.33599999999999997</v>
      </c>
      <c r="U1381" s="88">
        <f t="shared" ref="U1381" si="3114">IF(COUNTA(Y1380:DP1383)=0,0,_xlfn.MINIFS(Y1381:DP1381,Y1383:DP1383,U1383))</f>
        <v>0</v>
      </c>
      <c r="V1381" s="89">
        <f t="array" ref="V1381">IF(COUNTA(Y1380:DP1383)=0,0,IF(ISERROR(HLOOKUP(V1383,Y1383:DP1383,1,FALSE)),0,INDEX(Y1381:DP1381,MATCH(V1380&amp;V1383,Y1380:DP1380&amp;Y1383:DP1383,0))))</f>
        <v>0</v>
      </c>
      <c r="W1381" s="90">
        <f t="array" ref="W1381">IF(COUNTA(Y1380:DP1383)=0,0,IF(ISERROR(HLOOKUP(W1383,Y1383:DP1383,1,FALSE)),0,AVERAGEIF(Y1383:DP1383,$W1383,Y1381:DP1381)))</f>
        <v>0</v>
      </c>
      <c r="X1381" s="107"/>
      <c r="Y1381" s="142">
        <v>0.33599999999999997</v>
      </c>
      <c r="Z1381" s="142">
        <v>0.33599999999999997</v>
      </c>
    </row>
    <row r="1382" spans="2:28" thickBot="1">
      <c r="B1382" s="83"/>
      <c r="C1382" s="84"/>
      <c r="D1382" s="83"/>
      <c r="E1382" s="83"/>
      <c r="F1382" s="83"/>
      <c r="G1382" s="83"/>
      <c r="H1382" s="83"/>
      <c r="I1382" s="83"/>
      <c r="J1382" s="83"/>
      <c r="K1382" s="83"/>
      <c r="L1382" s="83"/>
      <c r="M1382" s="83"/>
      <c r="N1382" s="83"/>
      <c r="O1382" s="83"/>
      <c r="P1382" s="84"/>
      <c r="Q1382" s="217"/>
      <c r="R1382" s="91">
        <f t="shared" ref="R1382" si="3115">IF(COUNTA(Y1380:DP1383)=0,0,HLOOKUP(R1381,Y1381:DP1383,2,FALSE))</f>
        <v>1000</v>
      </c>
      <c r="S1382" s="92">
        <f t="shared" ref="S1382" si="3116">IF(COUNTA(Y1380:DP1383)=0,0,HLOOKUP(S1380,Y1380:DP1383,3,FALSE))</f>
        <v>1000</v>
      </c>
      <c r="T1382" s="93"/>
      <c r="U1382" s="94">
        <f t="array" ref="U1382">IF(COUNTA(Y1380:DP1383)=0,0,IF(ISERROR(HLOOKUP(U1383,Y1383:DP1383,1,FALSE)),0,INDEX(Y1382:DP1382,MATCH(U1381&amp;U1383,Y1381:DP1381&amp;Y1383:DP1383,0))))</f>
        <v>0</v>
      </c>
      <c r="V1382" s="94">
        <f t="array" ref="V1382">IF(COUNTA(Y1380:DP1383)=0,0,IF(ISERROR(HLOOKUP(V1383,Y1383:DP1383,1,FALSE)),0,INDEX(Y1382:DP1382,MATCH(V1381&amp;V1383,Y1381:DP1381&amp;Y1383:DP1383,0))))</f>
        <v>0</v>
      </c>
      <c r="W1382" s="95"/>
      <c r="X1382" s="108"/>
      <c r="Y1382" s="143">
        <v>1000</v>
      </c>
      <c r="Z1382" s="143">
        <v>1000</v>
      </c>
    </row>
    <row r="1383" spans="2:28" ht="13.9" thickBot="1">
      <c r="B1383" s="96"/>
      <c r="C1383" s="97"/>
      <c r="D1383" s="96"/>
      <c r="E1383" s="96"/>
      <c r="F1383" s="96"/>
      <c r="G1383" s="96"/>
      <c r="H1383" s="96"/>
      <c r="I1383" s="96"/>
      <c r="J1383" s="96"/>
      <c r="K1383" s="96"/>
      <c r="L1383" s="96"/>
      <c r="M1383" s="96"/>
      <c r="N1383" s="96"/>
      <c r="O1383" s="96"/>
      <c r="P1383" s="97"/>
      <c r="Q1383" s="218"/>
      <c r="R1383" s="98" t="str">
        <f t="shared" ref="R1383" si="3117">IF(COUNTA(Y1380:DP1383)=0,"none",HLOOKUP(R1381,Y1381:DP1383,3,FALSE))</f>
        <v>www (-30%)</v>
      </c>
      <c r="S1383" s="99" t="str">
        <f t="shared" ref="S1383" si="3118">IF(COUNTA(Y1380:DP1383)=0,"none",HLOOKUP(S1380,Y1380:DP1383,4,FALSE))</f>
        <v>www (-30%)</v>
      </c>
      <c r="T1383" s="100"/>
      <c r="U1383" s="100">
        <f t="array" ref="U1383">IF(COUNTA(Y1380:DP1383)=0,"none",IF($U$2="WAHR",$W$3,Abfrage!$F$4))</f>
        <v>0</v>
      </c>
      <c r="V1383" s="100">
        <f t="array" ref="V1383">IF(COUNTA(Y1380:DP1383)=0,"none",IF($U$2="WAHR",$W$3,Abfrage!$F$4))</f>
        <v>0</v>
      </c>
      <c r="W1383" s="100">
        <f t="array" ref="W1383">IF(COUNTA(Y1380:DP1383)=0,"none",IF($U$2="WAHR",$W$3,Abfrage!$F$4))</f>
        <v>0</v>
      </c>
      <c r="X1383" s="109"/>
      <c r="Y1383" s="144" t="s">
        <v>43</v>
      </c>
      <c r="Z1383" s="144" t="s">
        <v>43</v>
      </c>
    </row>
    <row r="1384" spans="2:28" thickBot="1">
      <c r="B1384" s="75" t="s">
        <v>978</v>
      </c>
      <c r="C1384" s="76">
        <v>1000104433</v>
      </c>
      <c r="D1384" s="75" t="s">
        <v>95</v>
      </c>
      <c r="E1384" s="75" t="s">
        <v>96</v>
      </c>
      <c r="F1384" s="75" t="s">
        <v>97</v>
      </c>
      <c r="G1384" s="75" t="s">
        <v>97</v>
      </c>
      <c r="H1384" s="75" t="s">
        <v>44</v>
      </c>
      <c r="I1384" s="75" t="s">
        <v>51</v>
      </c>
      <c r="J1384" s="75" t="s">
        <v>979</v>
      </c>
      <c r="K1384" s="75" t="s">
        <v>306</v>
      </c>
      <c r="L1384" s="75" t="s">
        <v>306</v>
      </c>
      <c r="M1384" s="75" t="s">
        <v>313</v>
      </c>
      <c r="N1384" s="75" t="s">
        <v>930</v>
      </c>
      <c r="O1384" s="75" t="s">
        <v>309</v>
      </c>
      <c r="P1384" s="76" t="s">
        <v>306</v>
      </c>
      <c r="Q1384" s="216"/>
      <c r="R1384" s="77">
        <f t="shared" ref="R1384" si="3119">IF(COUNTA(Y1384:DP1387)=0,"01.01.1900",INDEX(Y1384:DP1384,MATCH(R1385,Y1385:DP1385,0)))</f>
        <v>44967</v>
      </c>
      <c r="S1384" s="78">
        <f t="shared" ref="S1384" si="3120">IF(COUNTA(Y1384:DP1387)=0,"01.01.1900",MAX(Y1384:DP1384))</f>
        <v>44967</v>
      </c>
      <c r="T1384" s="79"/>
      <c r="U1384" s="80" t="str">
        <f t="array" ref="U1384">IF(COUNTA(Y1384:DP1387)=0,"01.01.1900",IF(ISERROR(HLOOKUP(U1387,Y1387:DP1387,1,FALSE)),"01.01.1900",INDEX(Y1384:DP1384,MATCH(U1385&amp;U1387,Y1385:DP1385&amp;Y1387:DP1387,0))))</f>
        <v>01.01.1900</v>
      </c>
      <c r="V1384" s="81">
        <f t="shared" ref="V1384" si="3121">IF(COUNTA(Y1384:DP1387)=0,"01.01.1900",_xlfn.MAXIFS(Y1384:DP1384,Y1387:DP1387,V1387))</f>
        <v>0</v>
      </c>
      <c r="W1384" s="82"/>
      <c r="X1384" s="106"/>
      <c r="Y1384" s="141">
        <v>44967</v>
      </c>
      <c r="Z1384" s="141">
        <v>44967</v>
      </c>
    </row>
    <row r="1385" spans="2:28" thickBot="1">
      <c r="B1385" s="83"/>
      <c r="C1385" s="84"/>
      <c r="D1385" s="83"/>
      <c r="E1385" s="83"/>
      <c r="F1385" s="83"/>
      <c r="G1385" s="83"/>
      <c r="H1385" s="83"/>
      <c r="I1385" s="83"/>
      <c r="J1385" s="83"/>
      <c r="K1385" s="83"/>
      <c r="L1385" s="83"/>
      <c r="M1385" s="83"/>
      <c r="N1385" s="83"/>
      <c r="O1385" s="83"/>
      <c r="P1385" s="84"/>
      <c r="Q1385" s="217"/>
      <c r="R1385" s="85">
        <f t="shared" ref="R1385" si="3122">IF(COUNTA(Y1384:DP1387)=0,0,MIN(Y1385:DP1385))</f>
        <v>0.31500000000000006</v>
      </c>
      <c r="S1385" s="86">
        <f t="shared" ref="S1385" si="3123">IF(COUNTA(Y1384:DP1387)=0,0,HLOOKUP(S1384,Y1384:DP1387,2,FALSE))</f>
        <v>0.31500000000000006</v>
      </c>
      <c r="T1385" s="87">
        <f t="shared" ref="T1385" si="3124">IF(COUNTA(Y1384:DP1387)=0,0,AVERAGE(Y1385:DP1385))</f>
        <v>0.31500000000000006</v>
      </c>
      <c r="U1385" s="88">
        <f t="shared" ref="U1385" si="3125">IF(COUNTA(Y1384:DP1387)=0,0,_xlfn.MINIFS(Y1385:DP1385,Y1387:DP1387,U1387))</f>
        <v>0</v>
      </c>
      <c r="V1385" s="89">
        <f t="array" ref="V1385">IF(COUNTA(Y1384:DP1387)=0,0,IF(ISERROR(HLOOKUP(V1387,Y1387:DP1387,1,FALSE)),0,INDEX(Y1385:DP1385,MATCH(V1384&amp;V1387,Y1384:DP1384&amp;Y1387:DP1387,0))))</f>
        <v>0</v>
      </c>
      <c r="W1385" s="90">
        <f t="array" ref="W1385">IF(COUNTA(Y1384:DP1387)=0,0,IF(ISERROR(HLOOKUP(W1387,Y1387:DP1387,1,FALSE)),0,AVERAGEIF(Y1387:DP1387,$W1387,Y1385:DP1385)))</f>
        <v>0</v>
      </c>
      <c r="X1385" s="107"/>
      <c r="Y1385" s="142">
        <v>0.31500000000000006</v>
      </c>
      <c r="Z1385" s="142">
        <v>0.31500000000000006</v>
      </c>
    </row>
    <row r="1386" spans="2:28" thickBot="1">
      <c r="B1386" s="83"/>
      <c r="C1386" s="84"/>
      <c r="D1386" s="83"/>
      <c r="E1386" s="83"/>
      <c r="F1386" s="83"/>
      <c r="G1386" s="83"/>
      <c r="H1386" s="83"/>
      <c r="I1386" s="83"/>
      <c r="J1386" s="83"/>
      <c r="K1386" s="83"/>
      <c r="L1386" s="83"/>
      <c r="M1386" s="83"/>
      <c r="N1386" s="83"/>
      <c r="O1386" s="83"/>
      <c r="P1386" s="84"/>
      <c r="Q1386" s="217"/>
      <c r="R1386" s="91">
        <f t="shared" ref="R1386" si="3126">IF(COUNTA(Y1384:DP1387)=0,0,HLOOKUP(R1385,Y1385:DP1387,2,FALSE))</f>
        <v>1000</v>
      </c>
      <c r="S1386" s="92">
        <f t="shared" ref="S1386" si="3127">IF(COUNTA(Y1384:DP1387)=0,0,HLOOKUP(S1384,Y1384:DP1387,3,FALSE))</f>
        <v>1000</v>
      </c>
      <c r="T1386" s="93"/>
      <c r="U1386" s="94">
        <f t="array" ref="U1386">IF(COUNTA(Y1384:DP1387)=0,0,IF(ISERROR(HLOOKUP(U1387,Y1387:DP1387,1,FALSE)),0,INDEX(Y1386:DP1386,MATCH(U1385&amp;U1387,Y1385:DP1385&amp;Y1387:DP1387,0))))</f>
        <v>0</v>
      </c>
      <c r="V1386" s="94">
        <f t="array" ref="V1386">IF(COUNTA(Y1384:DP1387)=0,0,IF(ISERROR(HLOOKUP(V1387,Y1387:DP1387,1,FALSE)),0,INDEX(Y1386:DP1386,MATCH(V1385&amp;V1387,Y1385:DP1385&amp;Y1387:DP1387,0))))</f>
        <v>0</v>
      </c>
      <c r="W1386" s="95"/>
      <c r="X1386" s="108"/>
      <c r="Y1386" s="143">
        <v>1000</v>
      </c>
      <c r="Z1386" s="143">
        <v>1000</v>
      </c>
    </row>
    <row r="1387" spans="2:28" ht="13.9" thickBot="1">
      <c r="B1387" s="96"/>
      <c r="C1387" s="97"/>
      <c r="D1387" s="96"/>
      <c r="E1387" s="96"/>
      <c r="F1387" s="96"/>
      <c r="G1387" s="96"/>
      <c r="H1387" s="96"/>
      <c r="I1387" s="96"/>
      <c r="J1387" s="96"/>
      <c r="K1387" s="96"/>
      <c r="L1387" s="96"/>
      <c r="M1387" s="96"/>
      <c r="N1387" s="96"/>
      <c r="O1387" s="96"/>
      <c r="P1387" s="97"/>
      <c r="Q1387" s="218"/>
      <c r="R1387" s="98" t="str">
        <f t="shared" ref="R1387" si="3128">IF(COUNTA(Y1384:DP1387)=0,"none",HLOOKUP(R1385,Y1385:DP1387,3,FALSE))</f>
        <v>www (-30%)</v>
      </c>
      <c r="S1387" s="99" t="str">
        <f t="shared" ref="S1387" si="3129">IF(COUNTA(Y1384:DP1387)=0,"none",HLOOKUP(S1384,Y1384:DP1387,4,FALSE))</f>
        <v>www (-30%)</v>
      </c>
      <c r="T1387" s="100"/>
      <c r="U1387" s="100">
        <f t="array" ref="U1387">IF(COUNTA(Y1384:DP1387)=0,"none",IF($U$2="WAHR",$W$3,Abfrage!$F$4))</f>
        <v>0</v>
      </c>
      <c r="V1387" s="100">
        <f t="array" ref="V1387">IF(COUNTA(Y1384:DP1387)=0,"none",IF($U$2="WAHR",$W$3,Abfrage!$F$4))</f>
        <v>0</v>
      </c>
      <c r="W1387" s="100">
        <f t="array" ref="W1387">IF(COUNTA(Y1384:DP1387)=0,"none",IF($U$2="WAHR",$W$3,Abfrage!$F$4))</f>
        <v>0</v>
      </c>
      <c r="X1387" s="109"/>
      <c r="Y1387" s="144" t="s">
        <v>43</v>
      </c>
      <c r="Z1387" s="144" t="s">
        <v>43</v>
      </c>
    </row>
    <row r="1388" spans="2:28" thickBot="1">
      <c r="B1388" s="75" t="s">
        <v>980</v>
      </c>
      <c r="C1388" s="76">
        <v>1000104732</v>
      </c>
      <c r="D1388" s="75" t="s">
        <v>95</v>
      </c>
      <c r="E1388" s="75" t="s">
        <v>148</v>
      </c>
      <c r="F1388" s="75" t="s">
        <v>96</v>
      </c>
      <c r="G1388" s="75" t="s">
        <v>96</v>
      </c>
      <c r="H1388" s="75" t="s">
        <v>50</v>
      </c>
      <c r="I1388" s="75" t="s">
        <v>51</v>
      </c>
      <c r="J1388" s="75" t="s">
        <v>981</v>
      </c>
      <c r="K1388" s="75" t="s">
        <v>327</v>
      </c>
      <c r="L1388" s="75" t="s">
        <v>326</v>
      </c>
      <c r="M1388" s="75" t="s">
        <v>313</v>
      </c>
      <c r="N1388" s="75" t="s">
        <v>327</v>
      </c>
      <c r="O1388" s="75" t="s">
        <v>306</v>
      </c>
      <c r="P1388" s="76" t="s">
        <v>306</v>
      </c>
      <c r="Q1388" s="216"/>
      <c r="R1388" s="77">
        <f t="shared" ref="R1388" si="3130">IF(COUNTA(Y1388:DP1391)=0,"01.01.1900",INDEX(Y1388:DP1388,MATCH(R1389,Y1389:DP1389,0)))</f>
        <v>45848</v>
      </c>
      <c r="S1388" s="78">
        <f t="shared" ref="S1388" si="3131">IF(COUNTA(Y1388:DP1391)=0,"01.01.1900",MAX(Y1388:DP1388))</f>
        <v>45848</v>
      </c>
      <c r="T1388" s="79"/>
      <c r="U1388" s="80" t="str">
        <f t="array" ref="U1388">IF(COUNTA(Y1388:DP1391)=0,"01.01.1900",IF(ISERROR(HLOOKUP(U1391,Y1391:DP1391,1,FALSE)),"01.01.1900",INDEX(Y1388:DP1388,MATCH(U1389&amp;U1391,Y1389:DP1389&amp;Y1391:DP1391,0))))</f>
        <v>01.01.1900</v>
      </c>
      <c r="V1388" s="81">
        <f t="shared" ref="V1388" si="3132">IF(COUNTA(Y1388:DP1391)=0,"01.01.1900",_xlfn.MAXIFS(Y1388:DP1388,Y1391:DP1391,V1391))</f>
        <v>0</v>
      </c>
      <c r="W1388" s="82"/>
      <c r="X1388" s="106"/>
      <c r="Y1388" s="141">
        <v>44986</v>
      </c>
      <c r="Z1388" s="141"/>
      <c r="AA1388" s="141">
        <v>45439</v>
      </c>
      <c r="AB1388" s="141">
        <v>45848</v>
      </c>
    </row>
    <row r="1389" spans="2:28" thickBot="1">
      <c r="B1389" s="83"/>
      <c r="C1389" s="84"/>
      <c r="D1389" s="83"/>
      <c r="E1389" s="83"/>
      <c r="F1389" s="83"/>
      <c r="G1389" s="83"/>
      <c r="H1389" s="83"/>
      <c r="I1389" s="83"/>
      <c r="J1389" s="83"/>
      <c r="K1389" s="83"/>
      <c r="L1389" s="83"/>
      <c r="M1389" s="83"/>
      <c r="N1389" s="83"/>
      <c r="O1389" s="83"/>
      <c r="P1389" s="84"/>
      <c r="Q1389" s="217"/>
      <c r="R1389" s="85">
        <f t="shared" ref="R1389" si="3133">IF(COUNTA(Y1388:DP1391)=0,0,MIN(Y1389:DP1389))</f>
        <v>0.217</v>
      </c>
      <c r="S1389" s="86">
        <f t="shared" ref="S1389" si="3134">IF(COUNTA(Y1388:DP1391)=0,0,HLOOKUP(S1388,Y1388:DP1391,2,FALSE))</f>
        <v>0.217</v>
      </c>
      <c r="T1389" s="87">
        <f t="shared" ref="T1389" si="3135">IF(COUNTA(Y1388:DP1391)=0,0,AVERAGE(Y1389:DP1389))</f>
        <v>0.26366666666666666</v>
      </c>
      <c r="U1389" s="88">
        <f t="shared" ref="U1389" si="3136">IF(COUNTA(Y1388:DP1391)=0,0,_xlfn.MINIFS(Y1389:DP1389,Y1391:DP1391,U1391))</f>
        <v>0</v>
      </c>
      <c r="V1389" s="89">
        <f t="array" ref="V1389">IF(COUNTA(Y1388:DP1391)=0,0,IF(ISERROR(HLOOKUP(V1391,Y1391:DP1391,1,FALSE)),0,INDEX(Y1389:DP1389,MATCH(V1388&amp;V1391,Y1388:DP1388&amp;Y1391:DP1391,0))))</f>
        <v>0</v>
      </c>
      <c r="W1389" s="90">
        <f t="array" ref="W1389">IF(COUNTA(Y1388:DP1391)=0,0,IF(ISERROR(HLOOKUP(W1391,Y1391:DP1391,1,FALSE)),0,AVERAGEIF(Y1391:DP1391,$W1391,Y1389:DP1389)))</f>
        <v>0</v>
      </c>
      <c r="X1389" s="107"/>
      <c r="Y1389" s="142">
        <v>0.26600000000000001</v>
      </c>
      <c r="Z1389" s="142"/>
      <c r="AA1389" s="142">
        <v>0.308</v>
      </c>
      <c r="AB1389" s="142">
        <v>0.217</v>
      </c>
    </row>
    <row r="1390" spans="2:28" thickBot="1">
      <c r="B1390" s="83"/>
      <c r="C1390" s="84"/>
      <c r="D1390" s="83"/>
      <c r="E1390" s="83"/>
      <c r="F1390" s="83"/>
      <c r="G1390" s="83"/>
      <c r="H1390" s="83"/>
      <c r="I1390" s="83"/>
      <c r="J1390" s="83"/>
      <c r="K1390" s="83"/>
      <c r="L1390" s="83"/>
      <c r="M1390" s="83"/>
      <c r="N1390" s="83"/>
      <c r="O1390" s="83"/>
      <c r="P1390" s="84"/>
      <c r="Q1390" s="217"/>
      <c r="R1390" s="91">
        <f t="shared" ref="R1390" si="3137">IF(COUNTA(Y1388:DP1391)=0,0,HLOOKUP(R1389,Y1389:DP1391,2,FALSE))</f>
        <v>1000</v>
      </c>
      <c r="S1390" s="92">
        <f t="shared" ref="S1390" si="3138">IF(COUNTA(Y1388:DP1391)=0,0,HLOOKUP(S1388,Y1388:DP1391,3,FALSE))</f>
        <v>1000</v>
      </c>
      <c r="T1390" s="93"/>
      <c r="U1390" s="94">
        <f t="array" ref="U1390">IF(COUNTA(Y1388:DP1391)=0,0,IF(ISERROR(HLOOKUP(U1391,Y1391:DP1391,1,FALSE)),0,INDEX(Y1390:DP1390,MATCH(U1389&amp;U1391,Y1389:DP1389&amp;Y1391:DP1391,0))))</f>
        <v>0</v>
      </c>
      <c r="V1390" s="94">
        <f t="array" ref="V1390">IF(COUNTA(Y1388:DP1391)=0,0,IF(ISERROR(HLOOKUP(V1391,Y1391:DP1391,1,FALSE)),0,INDEX(Y1390:DP1390,MATCH(V1389&amp;V1391,Y1389:DP1389&amp;Y1391:DP1391,0))))</f>
        <v>0</v>
      </c>
      <c r="W1390" s="95"/>
      <c r="X1390" s="108"/>
      <c r="Y1390" s="143">
        <v>1000</v>
      </c>
      <c r="Z1390" s="143"/>
      <c r="AA1390" s="143">
        <v>1000</v>
      </c>
      <c r="AB1390" s="143">
        <v>1000</v>
      </c>
    </row>
    <row r="1391" spans="2:28" ht="13.9" thickBot="1">
      <c r="B1391" s="96"/>
      <c r="C1391" s="97"/>
      <c r="D1391" s="96"/>
      <c r="E1391" s="96"/>
      <c r="F1391" s="96"/>
      <c r="G1391" s="96"/>
      <c r="H1391" s="96"/>
      <c r="I1391" s="96"/>
      <c r="J1391" s="96"/>
      <c r="K1391" s="96"/>
      <c r="L1391" s="96"/>
      <c r="M1391" s="96"/>
      <c r="N1391" s="96"/>
      <c r="O1391" s="96"/>
      <c r="P1391" s="97"/>
      <c r="Q1391" s="218"/>
      <c r="R1391" s="98" t="str">
        <f t="shared" ref="R1391" si="3139">IF(COUNTA(Y1388:DP1391)=0,"none",HLOOKUP(R1389,Y1389:DP1391,3,FALSE))</f>
        <v>www (-30%)</v>
      </c>
      <c r="S1391" s="99" t="str">
        <f t="shared" ref="S1391" si="3140">IF(COUNTA(Y1388:DP1391)=0,"none",HLOOKUP(S1388,Y1388:DP1391,4,FALSE))</f>
        <v>www (-30%)</v>
      </c>
      <c r="T1391" s="100"/>
      <c r="U1391" s="100">
        <f t="array" ref="U1391">IF(COUNTA(Y1388:DP1391)=0,"none",IF($U$2="WAHR",$W$3,Abfrage!$F$4))</f>
        <v>0</v>
      </c>
      <c r="V1391" s="100">
        <f t="array" ref="V1391">IF(COUNTA(Y1388:DP1391)=0,"none",IF($U$2="WAHR",$W$3,Abfrage!$F$4))</f>
        <v>0</v>
      </c>
      <c r="W1391" s="100">
        <f t="array" ref="W1391">IF(COUNTA(Y1388:DP1391)=0,"none",IF($U$2="WAHR",$W$3,Abfrage!$F$4))</f>
        <v>0</v>
      </c>
      <c r="X1391" s="109"/>
      <c r="Y1391" s="144" t="s">
        <v>43</v>
      </c>
      <c r="Z1391" s="144"/>
      <c r="AA1391" s="144" t="s">
        <v>43</v>
      </c>
      <c r="AB1391" s="144" t="s">
        <v>43</v>
      </c>
    </row>
    <row r="1392" spans="2:28" thickBot="1">
      <c r="B1392" s="75" t="s">
        <v>982</v>
      </c>
      <c r="C1392" s="76">
        <v>1000104735</v>
      </c>
      <c r="D1392" s="75" t="s">
        <v>95</v>
      </c>
      <c r="E1392" s="75" t="s">
        <v>175</v>
      </c>
      <c r="F1392" s="75" t="s">
        <v>97</v>
      </c>
      <c r="G1392" s="75" t="s">
        <v>97</v>
      </c>
      <c r="H1392" s="75" t="e">
        <v>#N/A</v>
      </c>
      <c r="I1392" s="75" t="s">
        <v>51</v>
      </c>
      <c r="J1392" s="75" t="s">
        <v>983</v>
      </c>
      <c r="K1392" s="75" t="s">
        <v>306</v>
      </c>
      <c r="L1392" s="75" t="s">
        <v>306</v>
      </c>
      <c r="M1392" s="75" t="s">
        <v>307</v>
      </c>
      <c r="N1392" s="75" t="s">
        <v>802</v>
      </c>
      <c r="O1392" s="75" t="s">
        <v>437</v>
      </c>
      <c r="P1392" s="76" t="s">
        <v>306</v>
      </c>
      <c r="Q1392" s="216"/>
      <c r="R1392" s="77" t="str">
        <f t="shared" ref="R1392" si="3141">IF(COUNTA(Y1392:DP1395)=0,"01.01.1900",INDEX(Y1392:DP1392,MATCH(R1393,Y1393:DP1393,0)))</f>
        <v>01.01.1900</v>
      </c>
      <c r="S1392" s="78" t="str">
        <f t="shared" ref="S1392" si="3142">IF(COUNTA(Y1392:DP1395)=0,"01.01.1900",MAX(Y1392:DP1392))</f>
        <v>01.01.1900</v>
      </c>
      <c r="T1392" s="79"/>
      <c r="U1392" s="80" t="str">
        <f t="array" ref="U1392">IF(COUNTA(Y1392:DP1395)=0,"01.01.1900",IF(ISERROR(HLOOKUP(U1395,Y1395:DP1395,1,FALSE)),"01.01.1900",INDEX(Y1392:DP1392,MATCH(U1393&amp;U1395,Y1393:DP1393&amp;Y1395:DP1395,0))))</f>
        <v>01.01.1900</v>
      </c>
      <c r="V1392" s="81" t="str">
        <f t="shared" ref="V1392" si="3143">IF(COUNTA(Y1392:DP1395)=0,"01.01.1900",_xlfn.MAXIFS(Y1392:DP1392,Y1395:DP1395,V1395))</f>
        <v>01.01.1900</v>
      </c>
      <c r="W1392" s="82"/>
      <c r="X1392" s="106"/>
    </row>
    <row r="1393" spans="2:30" thickBot="1">
      <c r="B1393" s="83"/>
      <c r="C1393" s="84"/>
      <c r="D1393" s="83"/>
      <c r="E1393" s="83"/>
      <c r="F1393" s="83"/>
      <c r="G1393" s="83"/>
      <c r="H1393" s="83"/>
      <c r="I1393" s="83"/>
      <c r="J1393" s="83"/>
      <c r="K1393" s="83"/>
      <c r="L1393" s="83"/>
      <c r="M1393" s="83"/>
      <c r="N1393" s="83"/>
      <c r="O1393" s="83"/>
      <c r="P1393" s="84"/>
      <c r="Q1393" s="217"/>
      <c r="R1393" s="85">
        <f t="shared" ref="R1393" si="3144">IF(COUNTA(Y1392:DP1395)=0,0,MIN(Y1393:DP1393))</f>
        <v>0</v>
      </c>
      <c r="S1393" s="86">
        <f t="shared" ref="S1393" si="3145">IF(COUNTA(Y1392:DP1395)=0,0,HLOOKUP(S1392,Y1392:DP1395,2,FALSE))</f>
        <v>0</v>
      </c>
      <c r="T1393" s="87">
        <f t="shared" ref="T1393" si="3146">IF(COUNTA(Y1392:DP1395)=0,0,AVERAGE(Y1393:DP1393))</f>
        <v>0</v>
      </c>
      <c r="U1393" s="88">
        <f t="shared" ref="U1393" si="3147">IF(COUNTA(Y1392:DP1395)=0,0,_xlfn.MINIFS(Y1393:DP1393,Y1395:DP1395,U1395))</f>
        <v>0</v>
      </c>
      <c r="V1393" s="89">
        <f t="array" ref="V1393">IF(COUNTA(Y1392:DP1395)=0,0,IF(ISERROR(HLOOKUP(V1395,Y1395:DP1395,1,FALSE)),0,INDEX(Y1393:DP1393,MATCH(V1392&amp;V1395,Y1392:DP1392&amp;Y1395:DP1395,0))))</f>
        <v>0</v>
      </c>
      <c r="W1393" s="90">
        <f t="array" ref="W1393">IF(COUNTA(Y1392:DP1395)=0,0,IF(ISERROR(HLOOKUP(W1395,Y1395:DP1395,1,FALSE)),0,AVERAGEIF(Y1395:DP1395,$W1395,Y1393:DP1393)))</f>
        <v>0</v>
      </c>
      <c r="X1393" s="107"/>
    </row>
    <row r="1394" spans="2:30" thickBot="1">
      <c r="B1394" s="83"/>
      <c r="C1394" s="84"/>
      <c r="D1394" s="83"/>
      <c r="E1394" s="83"/>
      <c r="F1394" s="83"/>
      <c r="G1394" s="83"/>
      <c r="H1394" s="83"/>
      <c r="I1394" s="83"/>
      <c r="J1394" s="83"/>
      <c r="K1394" s="83"/>
      <c r="L1394" s="83"/>
      <c r="M1394" s="83"/>
      <c r="N1394" s="83"/>
      <c r="O1394" s="83"/>
      <c r="P1394" s="84"/>
      <c r="Q1394" s="217"/>
      <c r="R1394" s="91">
        <f t="shared" ref="R1394" si="3148">IF(COUNTA(Y1392:DP1395)=0,0,HLOOKUP(R1393,Y1393:DP1395,2,FALSE))</f>
        <v>0</v>
      </c>
      <c r="S1394" s="92">
        <f t="shared" ref="S1394" si="3149">IF(COUNTA(Y1392:DP1395)=0,0,HLOOKUP(S1392,Y1392:DP1395,3,FALSE))</f>
        <v>0</v>
      </c>
      <c r="T1394" s="93"/>
      <c r="U1394" s="94">
        <f t="array" ref="U1394">IF(COUNTA(Y1392:DP1395)=0,0,IF(ISERROR(HLOOKUP(U1395,Y1395:DP1395,1,FALSE)),0,INDEX(Y1394:DP1394,MATCH(U1393&amp;U1395,Y1393:DP1393&amp;Y1395:DP1395,0))))</f>
        <v>0</v>
      </c>
      <c r="V1394" s="94">
        <f t="array" ref="V1394">IF(COUNTA(Y1392:DP1395)=0,0,IF(ISERROR(HLOOKUP(V1395,Y1395:DP1395,1,FALSE)),0,INDEX(Y1394:DP1394,MATCH(V1393&amp;V1395,Y1393:DP1393&amp;Y1395:DP1395,0))))</f>
        <v>0</v>
      </c>
      <c r="W1394" s="95"/>
      <c r="X1394" s="108"/>
    </row>
    <row r="1395" spans="2:30" ht="13.9" thickBot="1">
      <c r="B1395" s="96"/>
      <c r="C1395" s="97"/>
      <c r="D1395" s="96"/>
      <c r="E1395" s="96"/>
      <c r="F1395" s="96"/>
      <c r="G1395" s="96"/>
      <c r="H1395" s="96"/>
      <c r="I1395" s="96"/>
      <c r="J1395" s="96"/>
      <c r="K1395" s="96"/>
      <c r="L1395" s="96"/>
      <c r="M1395" s="96"/>
      <c r="N1395" s="96"/>
      <c r="O1395" s="96"/>
      <c r="P1395" s="97"/>
      <c r="Q1395" s="218"/>
      <c r="R1395" s="98" t="str">
        <f t="shared" ref="R1395" si="3150">IF(COUNTA(Y1392:DP1395)=0,"none",HLOOKUP(R1393,Y1393:DP1395,3,FALSE))</f>
        <v>none</v>
      </c>
      <c r="S1395" s="99" t="str">
        <f t="shared" ref="S1395" si="3151">IF(COUNTA(Y1392:DP1395)=0,"none",HLOOKUP(S1392,Y1392:DP1395,4,FALSE))</f>
        <v>none</v>
      </c>
      <c r="T1395" s="100"/>
      <c r="U1395" s="100" t="str">
        <f t="array" ref="U1395">IF(COUNTA(Y1392:DP1395)=0,"none",IF($U$2="WAHR",$W$3,Abfrage!$F$4))</f>
        <v>none</v>
      </c>
      <c r="V1395" s="100" t="str">
        <f t="array" ref="V1395">IF(COUNTA(Y1392:DP1395)=0,"none",IF($U$2="WAHR",$W$3,Abfrage!$F$4))</f>
        <v>none</v>
      </c>
      <c r="W1395" s="100" t="str">
        <f t="array" ref="W1395">IF(COUNTA(Y1392:DP1395)=0,"none",IF($U$2="WAHR",$W$3,Abfrage!$F$4))</f>
        <v>none</v>
      </c>
      <c r="X1395" s="109"/>
    </row>
    <row r="1396" spans="2:30" thickBot="1">
      <c r="B1396" s="75" t="s">
        <v>984</v>
      </c>
      <c r="C1396" s="76">
        <v>1000104738</v>
      </c>
      <c r="D1396" s="75" t="s">
        <v>95</v>
      </c>
      <c r="E1396" s="75" t="s">
        <v>90</v>
      </c>
      <c r="F1396" s="75" t="s">
        <v>685</v>
      </c>
      <c r="G1396" s="75" t="s">
        <v>685</v>
      </c>
      <c r="H1396" s="75" t="s">
        <v>93</v>
      </c>
      <c r="I1396" s="75" t="s">
        <v>51</v>
      </c>
      <c r="J1396" s="75" t="s">
        <v>985</v>
      </c>
      <c r="K1396" s="75" t="s">
        <v>523</v>
      </c>
      <c r="L1396" s="75" t="s">
        <v>326</v>
      </c>
      <c r="M1396" s="75" t="s">
        <v>306</v>
      </c>
      <c r="N1396" s="75" t="s">
        <v>327</v>
      </c>
      <c r="O1396" s="75" t="s">
        <v>315</v>
      </c>
      <c r="P1396" s="76" t="s">
        <v>306</v>
      </c>
      <c r="Q1396" s="216"/>
      <c r="R1396" s="77">
        <f t="shared" ref="R1396" si="3152">IF(COUNTA(Y1396:DP1399)=0,"01.01.1900",INDEX(Y1396:DP1396,MATCH(R1397,Y1397:DP1397,0)))</f>
        <v>45671</v>
      </c>
      <c r="S1396" s="78">
        <f t="shared" ref="S1396" si="3153">IF(COUNTA(Y1396:DP1399)=0,"01.01.1900",MAX(Y1396:DP1396))</f>
        <v>45671</v>
      </c>
      <c r="T1396" s="79"/>
      <c r="U1396" s="80" t="str">
        <f t="array" ref="U1396">IF(COUNTA(Y1396:DP1399)=0,"01.01.1900",IF(ISERROR(HLOOKUP(U1399,Y1399:DP1399,1,FALSE)),"01.01.1900",INDEX(Y1396:DP1396,MATCH(U1397&amp;U1399,Y1397:DP1397&amp;Y1399:DP1399,0))))</f>
        <v>01.01.1900</v>
      </c>
      <c r="V1396" s="81">
        <f t="shared" ref="V1396" si="3154">IF(COUNTA(Y1396:DP1399)=0,"01.01.1900",_xlfn.MAXIFS(Y1396:DP1396,Y1399:DP1399,V1399))</f>
        <v>0</v>
      </c>
      <c r="W1396" s="82"/>
      <c r="X1396" s="106"/>
      <c r="Y1396" s="141">
        <v>44501</v>
      </c>
      <c r="Z1396" s="141">
        <v>44986</v>
      </c>
      <c r="AA1396" s="141">
        <v>44986</v>
      </c>
      <c r="AB1396" s="141">
        <v>45439</v>
      </c>
      <c r="AC1396" s="141">
        <v>45671</v>
      </c>
    </row>
    <row r="1397" spans="2:30" thickBot="1">
      <c r="B1397" s="83"/>
      <c r="C1397" s="84"/>
      <c r="D1397" s="83"/>
      <c r="E1397" s="83"/>
      <c r="F1397" s="83"/>
      <c r="G1397" s="83"/>
      <c r="H1397" s="83"/>
      <c r="I1397" s="83"/>
      <c r="J1397" s="83"/>
      <c r="K1397" s="83"/>
      <c r="L1397" s="83"/>
      <c r="M1397" s="83"/>
      <c r="N1397" s="83"/>
      <c r="O1397" s="83"/>
      <c r="P1397" s="84"/>
      <c r="Q1397" s="217"/>
      <c r="R1397" s="85">
        <f t="shared" ref="R1397" si="3155">IF(COUNTA(Y1396:DP1399)=0,0,MIN(Y1397:DP1397))</f>
        <v>1.1089999999999999E-2</v>
      </c>
      <c r="S1397" s="86">
        <f t="shared" ref="S1397" si="3156">IF(COUNTA(Y1396:DP1399)=0,0,HLOOKUP(S1396,Y1396:DP1399,2,FALSE))</f>
        <v>1.1089999999999999E-2</v>
      </c>
      <c r="T1397" s="87">
        <f t="shared" ref="T1397" si="3157">IF(COUNTA(Y1396:DP1399)=0,0,AVERAGE(Y1397:DP1397))</f>
        <v>1.5748000000000002E-2</v>
      </c>
      <c r="U1397" s="88">
        <f t="shared" ref="U1397" si="3158">IF(COUNTA(Y1396:DP1399)=0,0,_xlfn.MINIFS(Y1397:DP1397,Y1399:DP1399,U1399))</f>
        <v>0</v>
      </c>
      <c r="V1397" s="89">
        <f t="array" ref="V1397">IF(COUNTA(Y1396:DP1399)=0,0,IF(ISERROR(HLOOKUP(V1399,Y1399:DP1399,1,FALSE)),0,INDEX(Y1397:DP1397,MATCH(V1396&amp;V1399,Y1396:DP1396&amp;Y1399:DP1399,0))))</f>
        <v>0</v>
      </c>
      <c r="W1397" s="90">
        <f t="array" ref="W1397">IF(COUNTA(Y1396:DP1399)=0,0,IF(ISERROR(HLOOKUP(W1399,Y1399:DP1399,1,FALSE)),0,AVERAGEIF(Y1399:DP1399,$W1399,Y1397:DP1397)))</f>
        <v>0</v>
      </c>
      <c r="X1397" s="107"/>
      <c r="Y1397" s="142">
        <v>1.4450000000000001E-2</v>
      </c>
      <c r="Z1397" s="142">
        <v>1.6799999999999999E-2</v>
      </c>
      <c r="AA1397" s="142">
        <v>1.6799999999999999E-2</v>
      </c>
      <c r="AB1397" s="142">
        <v>1.9600000000000003E-2</v>
      </c>
      <c r="AC1397" s="142">
        <v>1.1089999999999999E-2</v>
      </c>
    </row>
    <row r="1398" spans="2:30" thickBot="1">
      <c r="B1398" s="83"/>
      <c r="C1398" s="84"/>
      <c r="D1398" s="83"/>
      <c r="E1398" s="83"/>
      <c r="F1398" s="83"/>
      <c r="G1398" s="83"/>
      <c r="H1398" s="83"/>
      <c r="I1398" s="83"/>
      <c r="J1398" s="83"/>
      <c r="K1398" s="83"/>
      <c r="L1398" s="83"/>
      <c r="M1398" s="83"/>
      <c r="N1398" s="83"/>
      <c r="O1398" s="83"/>
      <c r="P1398" s="84"/>
      <c r="Q1398" s="217"/>
      <c r="R1398" s="91">
        <f t="shared" ref="R1398" si="3159">IF(COUNTA(Y1396:DP1399)=0,0,HLOOKUP(R1397,Y1397:DP1399,2,FALSE))</f>
        <v>0</v>
      </c>
      <c r="S1398" s="92">
        <f t="shared" ref="S1398" si="3160">IF(COUNTA(Y1396:DP1399)=0,0,HLOOKUP(S1396,Y1396:DP1399,3,FALSE))</f>
        <v>0</v>
      </c>
      <c r="T1398" s="93"/>
      <c r="U1398" s="94">
        <f t="array" ref="U1398">IF(COUNTA(Y1396:DP1399)=0,0,IF(ISERROR(HLOOKUP(U1399,Y1399:DP1399,1,FALSE)),0,INDEX(Y1398:DP1398,MATCH(U1397&amp;U1399,Y1397:DP1397&amp;Y1399:DP1399,0))))</f>
        <v>0</v>
      </c>
      <c r="V1398" s="94">
        <f t="array" ref="V1398">IF(COUNTA(Y1396:DP1399)=0,0,IF(ISERROR(HLOOKUP(V1399,Y1399:DP1399,1,FALSE)),0,INDEX(Y1398:DP1398,MATCH(V1397&amp;V1399,Y1397:DP1397&amp;Y1399:DP1399,0))))</f>
        <v>0</v>
      </c>
      <c r="W1398" s="95"/>
      <c r="X1398" s="108"/>
      <c r="Y1398" s="143">
        <v>1000</v>
      </c>
      <c r="Z1398" s="143">
        <v>1000</v>
      </c>
      <c r="AA1398" s="143">
        <v>1000</v>
      </c>
      <c r="AB1398" s="143">
        <v>1000</v>
      </c>
      <c r="AC1398" s="143">
        <v>0</v>
      </c>
    </row>
    <row r="1399" spans="2:30" ht="13.9" thickBot="1">
      <c r="B1399" s="96"/>
      <c r="C1399" s="97"/>
      <c r="D1399" s="96"/>
      <c r="E1399" s="96"/>
      <c r="F1399" s="96"/>
      <c r="G1399" s="96"/>
      <c r="H1399" s="96"/>
      <c r="I1399" s="96"/>
      <c r="J1399" s="96"/>
      <c r="K1399" s="96"/>
      <c r="L1399" s="96"/>
      <c r="M1399" s="96"/>
      <c r="N1399" s="96"/>
      <c r="O1399" s="96"/>
      <c r="P1399" s="97"/>
      <c r="Q1399" s="218"/>
      <c r="R1399" s="98" t="str">
        <f t="shared" ref="R1399" si="3161">IF(COUNTA(Y1396:DP1399)=0,"none",HLOOKUP(R1397,Y1397:DP1399,3,FALSE))</f>
        <v>ECI</v>
      </c>
      <c r="S1399" s="99" t="str">
        <f t="shared" ref="S1399" si="3162">IF(COUNTA(Y1396:DP1399)=0,"none",HLOOKUP(S1396,Y1396:DP1399,4,FALSE))</f>
        <v>ECI</v>
      </c>
      <c r="T1399" s="100"/>
      <c r="U1399" s="100">
        <f t="array" ref="U1399">IF(COUNTA(Y1396:DP1399)=0,"none",IF($U$2="WAHR",$W$3,Abfrage!$F$4))</f>
        <v>0</v>
      </c>
      <c r="V1399" s="100">
        <f t="array" ref="V1399">IF(COUNTA(Y1396:DP1399)=0,"none",IF($U$2="WAHR",$W$3,Abfrage!$F$4))</f>
        <v>0</v>
      </c>
      <c r="W1399" s="100">
        <f t="array" ref="W1399">IF(COUNTA(Y1396:DP1399)=0,"none",IF($U$2="WAHR",$W$3,Abfrage!$F$4))</f>
        <v>0</v>
      </c>
      <c r="X1399" s="109"/>
      <c r="Y1399" s="144" t="s">
        <v>354</v>
      </c>
      <c r="Z1399" s="144" t="s">
        <v>43</v>
      </c>
      <c r="AA1399" s="144" t="s">
        <v>43</v>
      </c>
      <c r="AB1399" s="144" t="s">
        <v>43</v>
      </c>
      <c r="AC1399" s="144" t="s">
        <v>101</v>
      </c>
    </row>
    <row r="1400" spans="2:30" thickBot="1">
      <c r="B1400" s="75" t="s">
        <v>986</v>
      </c>
      <c r="C1400" s="76">
        <v>1000104740</v>
      </c>
      <c r="D1400" s="75" t="s">
        <v>95</v>
      </c>
      <c r="E1400" s="75" t="s">
        <v>90</v>
      </c>
      <c r="F1400" s="75" t="s">
        <v>122</v>
      </c>
      <c r="G1400" s="75" t="s">
        <v>122</v>
      </c>
      <c r="H1400" s="75" t="s">
        <v>40</v>
      </c>
      <c r="I1400" s="75" t="s">
        <v>51</v>
      </c>
      <c r="J1400" s="75" t="s">
        <v>987</v>
      </c>
      <c r="K1400" s="75" t="s">
        <v>306</v>
      </c>
      <c r="L1400" s="75" t="s">
        <v>306</v>
      </c>
      <c r="M1400" s="75" t="s">
        <v>306</v>
      </c>
      <c r="N1400" s="75" t="s">
        <v>327</v>
      </c>
      <c r="O1400" s="75" t="s">
        <v>419</v>
      </c>
      <c r="P1400" s="76" t="s">
        <v>306</v>
      </c>
      <c r="Q1400" s="216"/>
      <c r="R1400" s="77">
        <f t="shared" ref="R1400" si="3163">IF(COUNTA(Y1400:DP1403)=0,"01.01.1900",INDEX(Y1400:DP1400,MATCH(R1401,Y1401:DP1401,0)))</f>
        <v>45439</v>
      </c>
      <c r="S1400" s="78">
        <f t="shared" ref="S1400" si="3164">IF(COUNTA(Y1400:DP1403)=0,"01.01.1900",MAX(Y1400:DP1400))</f>
        <v>45638</v>
      </c>
      <c r="T1400" s="79"/>
      <c r="U1400" s="80" t="str">
        <f t="array" ref="U1400">IF(COUNTA(Y1400:DP1403)=0,"01.01.1900",IF(ISERROR(HLOOKUP(U1403,Y1403:DP1403,1,FALSE)),"01.01.1900",INDEX(Y1400:DP1400,MATCH(U1401&amp;U1403,Y1401:DP1401&amp;Y1403:DP1403,0))))</f>
        <v>01.01.1900</v>
      </c>
      <c r="V1400" s="81">
        <f t="shared" ref="V1400" si="3165">IF(COUNTA(Y1400:DP1403)=0,"01.01.1900",_xlfn.MAXIFS(Y1400:DP1400,Y1403:DP1403,V1403))</f>
        <v>0</v>
      </c>
      <c r="W1400" s="82"/>
      <c r="X1400" s="106"/>
      <c r="Y1400" s="141">
        <v>44501</v>
      </c>
      <c r="Z1400" s="141">
        <v>44986</v>
      </c>
      <c r="AA1400" s="141">
        <v>44986</v>
      </c>
      <c r="AB1400" s="141">
        <v>45439</v>
      </c>
      <c r="AC1400" s="141">
        <v>45638</v>
      </c>
      <c r="AD1400" s="141">
        <v>45569</v>
      </c>
    </row>
    <row r="1401" spans="2:30" thickBot="1">
      <c r="B1401" s="83"/>
      <c r="C1401" s="84"/>
      <c r="D1401" s="83"/>
      <c r="E1401" s="83"/>
      <c r="F1401" s="83"/>
      <c r="G1401" s="83"/>
      <c r="H1401" s="83"/>
      <c r="I1401" s="83"/>
      <c r="J1401" s="83"/>
      <c r="K1401" s="83"/>
      <c r="L1401" s="83"/>
      <c r="M1401" s="83"/>
      <c r="N1401" s="83"/>
      <c r="O1401" s="83"/>
      <c r="P1401" s="84"/>
      <c r="Q1401" s="217"/>
      <c r="R1401" s="85">
        <f t="shared" ref="R1401" si="3166">IF(COUNTA(Y1400:DP1403)=0,0,MIN(Y1401:DP1401))</f>
        <v>1.4E-2</v>
      </c>
      <c r="S1401" s="86">
        <f t="shared" ref="S1401" si="3167">IF(COUNTA(Y1400:DP1403)=0,0,HLOOKUP(S1400,Y1400:DP1403,2,FALSE))</f>
        <v>1.4999999999999999E-2</v>
      </c>
      <c r="T1401" s="87">
        <f t="shared" ref="T1401" si="3168">IF(COUNTA(Y1400:DP1403)=0,0,AVERAGE(Y1401:DP1401))</f>
        <v>3.0126299999999998E-2</v>
      </c>
      <c r="U1401" s="88">
        <f t="shared" ref="U1401" si="3169">IF(COUNTA(Y1400:DP1403)=0,0,_xlfn.MINIFS(Y1401:DP1401,Y1403:DP1403,U1403))</f>
        <v>0</v>
      </c>
      <c r="V1401" s="89">
        <f t="array" ref="V1401">IF(COUNTA(Y1400:DP1403)=0,0,IF(ISERROR(HLOOKUP(V1403,Y1403:DP1403,1,FALSE)),0,INDEX(Y1401:DP1401,MATCH(V1400&amp;V1403,Y1400:DP1400&amp;Y1403:DP1403,0))))</f>
        <v>0</v>
      </c>
      <c r="W1401" s="90">
        <f t="array" ref="W1401">IF(COUNTA(Y1400:DP1403)=0,0,IF(ISERROR(HLOOKUP(W1403,Y1403:DP1403,1,FALSE)),0,AVERAGEIF(Y1403:DP1403,$W1403,Y1401:DP1401)))</f>
        <v>0</v>
      </c>
      <c r="X1401" s="107"/>
      <c r="Y1401" s="142">
        <v>4.4199999999999996E-2</v>
      </c>
      <c r="Z1401" s="142">
        <v>2.0999999999999998E-2</v>
      </c>
      <c r="AA1401" s="142">
        <v>2.0999999999999998E-2</v>
      </c>
      <c r="AB1401" s="142">
        <v>1.4E-2</v>
      </c>
      <c r="AC1401" s="142">
        <v>1.4999999999999999E-2</v>
      </c>
      <c r="AD1401" s="142">
        <v>6.5557799999999999E-2</v>
      </c>
    </row>
    <row r="1402" spans="2:30" thickBot="1">
      <c r="B1402" s="83"/>
      <c r="C1402" s="84"/>
      <c r="D1402" s="83"/>
      <c r="E1402" s="83"/>
      <c r="F1402" s="83"/>
      <c r="G1402" s="83"/>
      <c r="H1402" s="83"/>
      <c r="I1402" s="83"/>
      <c r="J1402" s="83"/>
      <c r="K1402" s="83"/>
      <c r="L1402" s="83"/>
      <c r="M1402" s="83"/>
      <c r="N1402" s="83"/>
      <c r="O1402" s="83"/>
      <c r="P1402" s="84"/>
      <c r="Q1402" s="217"/>
      <c r="R1402" s="91">
        <f t="shared" ref="R1402" si="3170">IF(COUNTA(Y1400:DP1403)=0,0,HLOOKUP(R1401,Y1401:DP1403,2,FALSE))</f>
        <v>1000</v>
      </c>
      <c r="S1402" s="92">
        <f t="shared" ref="S1402" si="3171">IF(COUNTA(Y1400:DP1403)=0,0,HLOOKUP(S1400,Y1400:DP1403,3,FALSE))</f>
        <v>0</v>
      </c>
      <c r="T1402" s="93"/>
      <c r="U1402" s="94">
        <f t="array" ref="U1402">IF(COUNTA(Y1400:DP1403)=0,0,IF(ISERROR(HLOOKUP(U1403,Y1403:DP1403,1,FALSE)),0,INDEX(Y1402:DP1402,MATCH(U1401&amp;U1403,Y1401:DP1401&amp;Y1403:DP1403,0))))</f>
        <v>0</v>
      </c>
      <c r="V1402" s="94">
        <f t="array" ref="V1402">IF(COUNTA(Y1400:DP1403)=0,0,IF(ISERROR(HLOOKUP(V1403,Y1403:DP1403,1,FALSE)),0,INDEX(Y1402:DP1402,MATCH(V1401&amp;V1403,Y1401:DP1401&amp;Y1403:DP1403,0))))</f>
        <v>0</v>
      </c>
      <c r="W1402" s="95"/>
      <c r="X1402" s="108"/>
      <c r="Y1402" s="143">
        <v>1000</v>
      </c>
      <c r="Z1402" s="143">
        <v>1000</v>
      </c>
      <c r="AA1402" s="143">
        <v>1000</v>
      </c>
      <c r="AB1402" s="143">
        <v>1000</v>
      </c>
      <c r="AC1402" s="143">
        <v>0</v>
      </c>
      <c r="AD1402" s="143">
        <v>0</v>
      </c>
    </row>
    <row r="1403" spans="2:30" ht="13.9" thickBot="1">
      <c r="B1403" s="96"/>
      <c r="C1403" s="97"/>
      <c r="D1403" s="96"/>
      <c r="E1403" s="96"/>
      <c r="F1403" s="96"/>
      <c r="G1403" s="96"/>
      <c r="H1403" s="96"/>
      <c r="I1403" s="96"/>
      <c r="J1403" s="96"/>
      <c r="K1403" s="96"/>
      <c r="L1403" s="96"/>
      <c r="M1403" s="96"/>
      <c r="N1403" s="96"/>
      <c r="O1403" s="96"/>
      <c r="P1403" s="97"/>
      <c r="Q1403" s="218"/>
      <c r="R1403" s="98" t="str">
        <f t="shared" ref="R1403" si="3172">IF(COUNTA(Y1400:DP1403)=0,"none",HLOOKUP(R1401,Y1401:DP1403,3,FALSE))</f>
        <v>www (-30%)</v>
      </c>
      <c r="S1403" s="99" t="str">
        <f t="shared" ref="S1403" si="3173">IF(COUNTA(Y1400:DP1403)=0,"none",HLOOKUP(S1400,Y1400:DP1403,4,FALSE))</f>
        <v>GPV</v>
      </c>
      <c r="T1403" s="100"/>
      <c r="U1403" s="100">
        <f t="array" ref="U1403">IF(COUNTA(Y1400:DP1403)=0,"none",IF($U$2="WAHR",$W$3,Abfrage!$F$4))</f>
        <v>0</v>
      </c>
      <c r="V1403" s="100">
        <f t="array" ref="V1403">IF(COUNTA(Y1400:DP1403)=0,"none",IF($U$2="WAHR",$W$3,Abfrage!$F$4))</f>
        <v>0</v>
      </c>
      <c r="W1403" s="100">
        <f t="array" ref="W1403">IF(COUNTA(Y1400:DP1403)=0,"none",IF($U$2="WAHR",$W$3,Abfrage!$F$4))</f>
        <v>0</v>
      </c>
      <c r="X1403" s="109"/>
      <c r="Y1403" s="144" t="s">
        <v>354</v>
      </c>
      <c r="Z1403" s="144" t="s">
        <v>43</v>
      </c>
      <c r="AA1403" s="144" t="s">
        <v>43</v>
      </c>
      <c r="AB1403" s="144" t="s">
        <v>43</v>
      </c>
      <c r="AC1403" s="144" t="s">
        <v>479</v>
      </c>
      <c r="AD1403" s="144" t="s">
        <v>101</v>
      </c>
    </row>
    <row r="1404" spans="2:30" thickBot="1">
      <c r="B1404" s="75" t="s">
        <v>988</v>
      </c>
      <c r="C1404" s="76">
        <v>1000104902</v>
      </c>
      <c r="D1404" s="75" t="s">
        <v>95</v>
      </c>
      <c r="E1404" s="75" t="s">
        <v>96</v>
      </c>
      <c r="F1404" s="75" t="s">
        <v>97</v>
      </c>
      <c r="G1404" s="75" t="s">
        <v>97</v>
      </c>
      <c r="H1404" s="75" t="s">
        <v>44</v>
      </c>
      <c r="I1404" s="75" t="s">
        <v>51</v>
      </c>
      <c r="J1404" s="75" t="s">
        <v>989</v>
      </c>
      <c r="K1404" s="75" t="s">
        <v>306</v>
      </c>
      <c r="L1404" s="75" t="s">
        <v>306</v>
      </c>
      <c r="M1404" s="75" t="s">
        <v>313</v>
      </c>
      <c r="N1404" s="75" t="s">
        <v>348</v>
      </c>
      <c r="O1404" s="75" t="s">
        <v>315</v>
      </c>
      <c r="P1404" s="76" t="s">
        <v>306</v>
      </c>
      <c r="Q1404" s="216"/>
      <c r="R1404" s="77">
        <f t="shared" ref="R1404" si="3174">IF(COUNTA(Y1404:DP1407)=0,"01.01.1900",INDEX(Y1404:DP1404,MATCH(R1405,Y1405:DP1405,0)))</f>
        <v>44987</v>
      </c>
      <c r="S1404" s="78">
        <f t="shared" ref="S1404" si="3175">IF(COUNTA(Y1404:DP1407)=0,"01.01.1900",MAX(Y1404:DP1404))</f>
        <v>44987</v>
      </c>
      <c r="T1404" s="79"/>
      <c r="U1404" s="80" t="str">
        <f t="array" ref="U1404">IF(COUNTA(Y1404:DP1407)=0,"01.01.1900",IF(ISERROR(HLOOKUP(U1407,Y1407:DP1407,1,FALSE)),"01.01.1900",INDEX(Y1404:DP1404,MATCH(U1405&amp;U1407,Y1405:DP1405&amp;Y1407:DP1407,0))))</f>
        <v>01.01.1900</v>
      </c>
      <c r="V1404" s="81">
        <f t="shared" ref="V1404" si="3176">IF(COUNTA(Y1404:DP1407)=0,"01.01.1900",_xlfn.MAXIFS(Y1404:DP1404,Y1407:DP1407,V1407))</f>
        <v>0</v>
      </c>
      <c r="W1404" s="82"/>
      <c r="X1404" s="106"/>
      <c r="Y1404" s="141">
        <v>44987</v>
      </c>
      <c r="Z1404" s="141">
        <v>44987</v>
      </c>
    </row>
    <row r="1405" spans="2:30" thickBot="1">
      <c r="B1405" s="83"/>
      <c r="C1405" s="84"/>
      <c r="D1405" s="83"/>
      <c r="E1405" s="83"/>
      <c r="F1405" s="83"/>
      <c r="G1405" s="83"/>
      <c r="H1405" s="83"/>
      <c r="I1405" s="83"/>
      <c r="J1405" s="83"/>
      <c r="K1405" s="83"/>
      <c r="L1405" s="83"/>
      <c r="M1405" s="83"/>
      <c r="N1405" s="83"/>
      <c r="O1405" s="83"/>
      <c r="P1405" s="84"/>
      <c r="Q1405" s="217"/>
      <c r="R1405" s="85">
        <f t="shared" ref="R1405" si="3177">IF(COUNTA(Y1404:DP1407)=0,0,MIN(Y1405:DP1405))</f>
        <v>0.16799999999999998</v>
      </c>
      <c r="S1405" s="86">
        <f t="shared" ref="S1405" si="3178">IF(COUNTA(Y1404:DP1407)=0,0,HLOOKUP(S1404,Y1404:DP1407,2,FALSE))</f>
        <v>0.16799999999999998</v>
      </c>
      <c r="T1405" s="87">
        <f t="shared" ref="T1405" si="3179">IF(COUNTA(Y1404:DP1407)=0,0,AVERAGE(Y1405:DP1405))</f>
        <v>0.16799999999999998</v>
      </c>
      <c r="U1405" s="88">
        <f t="shared" ref="U1405" si="3180">IF(COUNTA(Y1404:DP1407)=0,0,_xlfn.MINIFS(Y1405:DP1405,Y1407:DP1407,U1407))</f>
        <v>0</v>
      </c>
      <c r="V1405" s="89">
        <f t="array" ref="V1405">IF(COUNTA(Y1404:DP1407)=0,0,IF(ISERROR(HLOOKUP(V1407,Y1407:DP1407,1,FALSE)),0,INDEX(Y1405:DP1405,MATCH(V1404&amp;V1407,Y1404:DP1404&amp;Y1407:DP1407,0))))</f>
        <v>0</v>
      </c>
      <c r="W1405" s="90">
        <f t="array" ref="W1405">IF(COUNTA(Y1404:DP1407)=0,0,IF(ISERROR(HLOOKUP(W1407,Y1407:DP1407,1,FALSE)),0,AVERAGEIF(Y1407:DP1407,$W1407,Y1405:DP1405)))</f>
        <v>0</v>
      </c>
      <c r="X1405" s="107"/>
      <c r="Y1405" s="142">
        <v>0.16799999999999998</v>
      </c>
      <c r="Z1405" s="142">
        <v>0.16799999999999998</v>
      </c>
    </row>
    <row r="1406" spans="2:30" thickBot="1">
      <c r="B1406" s="83"/>
      <c r="C1406" s="84"/>
      <c r="D1406" s="83"/>
      <c r="E1406" s="83"/>
      <c r="F1406" s="83"/>
      <c r="G1406" s="83"/>
      <c r="H1406" s="83"/>
      <c r="I1406" s="83"/>
      <c r="J1406" s="83"/>
      <c r="K1406" s="83"/>
      <c r="L1406" s="83"/>
      <c r="M1406" s="83"/>
      <c r="N1406" s="83"/>
      <c r="O1406" s="83"/>
      <c r="P1406" s="84"/>
      <c r="Q1406" s="217"/>
      <c r="R1406" s="91">
        <f t="shared" ref="R1406" si="3181">IF(COUNTA(Y1404:DP1407)=0,0,HLOOKUP(R1405,Y1405:DP1407,2,FALSE))</f>
        <v>1000</v>
      </c>
      <c r="S1406" s="92">
        <f t="shared" ref="S1406" si="3182">IF(COUNTA(Y1404:DP1407)=0,0,HLOOKUP(S1404,Y1404:DP1407,3,FALSE))</f>
        <v>1000</v>
      </c>
      <c r="T1406" s="93"/>
      <c r="U1406" s="94">
        <f t="array" ref="U1406">IF(COUNTA(Y1404:DP1407)=0,0,IF(ISERROR(HLOOKUP(U1407,Y1407:DP1407,1,FALSE)),0,INDEX(Y1406:DP1406,MATCH(U1405&amp;U1407,Y1405:DP1405&amp;Y1407:DP1407,0))))</f>
        <v>0</v>
      </c>
      <c r="V1406" s="94">
        <f t="array" ref="V1406">IF(COUNTA(Y1404:DP1407)=0,0,IF(ISERROR(HLOOKUP(V1407,Y1407:DP1407,1,FALSE)),0,INDEX(Y1406:DP1406,MATCH(V1405&amp;V1407,Y1405:DP1405&amp;Y1407:DP1407,0))))</f>
        <v>0</v>
      </c>
      <c r="W1406" s="95"/>
      <c r="X1406" s="108"/>
      <c r="Y1406" s="143">
        <v>1000</v>
      </c>
      <c r="Z1406" s="143">
        <v>1000</v>
      </c>
    </row>
    <row r="1407" spans="2:30" ht="13.9" thickBot="1">
      <c r="B1407" s="96"/>
      <c r="C1407" s="97"/>
      <c r="D1407" s="96"/>
      <c r="E1407" s="96"/>
      <c r="F1407" s="96"/>
      <c r="G1407" s="96"/>
      <c r="H1407" s="96"/>
      <c r="I1407" s="96"/>
      <c r="J1407" s="96"/>
      <c r="K1407" s="96"/>
      <c r="L1407" s="96"/>
      <c r="M1407" s="96"/>
      <c r="N1407" s="96"/>
      <c r="O1407" s="96"/>
      <c r="P1407" s="97"/>
      <c r="Q1407" s="218"/>
      <c r="R1407" s="98" t="str">
        <f t="shared" ref="R1407" si="3183">IF(COUNTA(Y1404:DP1407)=0,"none",HLOOKUP(R1405,Y1405:DP1407,3,FALSE))</f>
        <v>www (-30%)</v>
      </c>
      <c r="S1407" s="99" t="str">
        <f t="shared" ref="S1407" si="3184">IF(COUNTA(Y1404:DP1407)=0,"none",HLOOKUP(S1404,Y1404:DP1407,4,FALSE))</f>
        <v>www (-30%)</v>
      </c>
      <c r="T1407" s="100"/>
      <c r="U1407" s="100">
        <f t="array" ref="U1407">IF(COUNTA(Y1404:DP1407)=0,"none",IF($U$2="WAHR",$W$3,Abfrage!$F$4))</f>
        <v>0</v>
      </c>
      <c r="V1407" s="100">
        <f t="array" ref="V1407">IF(COUNTA(Y1404:DP1407)=0,"none",IF($U$2="WAHR",$W$3,Abfrage!$F$4))</f>
        <v>0</v>
      </c>
      <c r="W1407" s="100">
        <f t="array" ref="W1407">IF(COUNTA(Y1404:DP1407)=0,"none",IF($U$2="WAHR",$W$3,Abfrage!$F$4))</f>
        <v>0</v>
      </c>
      <c r="X1407" s="109"/>
      <c r="Y1407" s="144" t="s">
        <v>43</v>
      </c>
      <c r="Z1407" s="144" t="s">
        <v>43</v>
      </c>
    </row>
    <row r="1408" spans="2:30" thickBot="1">
      <c r="B1408" s="75" t="s">
        <v>990</v>
      </c>
      <c r="C1408" s="76">
        <v>1000104903</v>
      </c>
      <c r="D1408" s="75" t="s">
        <v>95</v>
      </c>
      <c r="E1408" s="75" t="s">
        <v>96</v>
      </c>
      <c r="F1408" s="75" t="s">
        <v>97</v>
      </c>
      <c r="G1408" s="75" t="s">
        <v>97</v>
      </c>
      <c r="H1408" s="75" t="s">
        <v>44</v>
      </c>
      <c r="I1408" s="75" t="s">
        <v>51</v>
      </c>
      <c r="J1408" s="75" t="s">
        <v>991</v>
      </c>
      <c r="K1408" s="75" t="s">
        <v>306</v>
      </c>
      <c r="L1408" s="75" t="s">
        <v>306</v>
      </c>
      <c r="M1408" s="75" t="s">
        <v>313</v>
      </c>
      <c r="N1408" s="75" t="s">
        <v>348</v>
      </c>
      <c r="O1408" s="75" t="s">
        <v>527</v>
      </c>
      <c r="P1408" s="76" t="s">
        <v>306</v>
      </c>
      <c r="Q1408" s="216"/>
      <c r="R1408" s="77">
        <f t="shared" ref="R1408" si="3185">IF(COUNTA(Y1408:DP1411)=0,"01.01.1900",INDEX(Y1408:DP1408,MATCH(R1409,Y1409:DP1409,0)))</f>
        <v>44987</v>
      </c>
      <c r="S1408" s="78">
        <f t="shared" ref="S1408" si="3186">IF(COUNTA(Y1408:DP1411)=0,"01.01.1900",MAX(Y1408:DP1408))</f>
        <v>44987</v>
      </c>
      <c r="T1408" s="79"/>
      <c r="U1408" s="80" t="str">
        <f t="array" ref="U1408">IF(COUNTA(Y1408:DP1411)=0,"01.01.1900",IF(ISERROR(HLOOKUP(U1411,Y1411:DP1411,1,FALSE)),"01.01.1900",INDEX(Y1408:DP1408,MATCH(U1409&amp;U1411,Y1409:DP1409&amp;Y1411:DP1411,0))))</f>
        <v>01.01.1900</v>
      </c>
      <c r="V1408" s="81">
        <f t="shared" ref="V1408" si="3187">IF(COUNTA(Y1408:DP1411)=0,"01.01.1900",_xlfn.MAXIFS(Y1408:DP1408,Y1411:DP1411,V1411))</f>
        <v>0</v>
      </c>
      <c r="W1408" s="82"/>
      <c r="X1408" s="106"/>
      <c r="Y1408" s="141">
        <v>44987</v>
      </c>
      <c r="Z1408" s="141">
        <v>44987</v>
      </c>
    </row>
    <row r="1409" spans="2:29" thickBot="1">
      <c r="B1409" s="83"/>
      <c r="C1409" s="84"/>
      <c r="D1409" s="83"/>
      <c r="E1409" s="83"/>
      <c r="F1409" s="83"/>
      <c r="G1409" s="83"/>
      <c r="H1409" s="83"/>
      <c r="I1409" s="83"/>
      <c r="J1409" s="83"/>
      <c r="K1409" s="83"/>
      <c r="L1409" s="83"/>
      <c r="M1409" s="83"/>
      <c r="N1409" s="83"/>
      <c r="O1409" s="83"/>
      <c r="P1409" s="84"/>
      <c r="Q1409" s="217"/>
      <c r="R1409" s="85">
        <f t="shared" ref="R1409" si="3188">IF(COUNTA(Y1408:DP1411)=0,0,MIN(Y1409:DP1409))</f>
        <v>0.224</v>
      </c>
      <c r="S1409" s="86">
        <f t="shared" ref="S1409" si="3189">IF(COUNTA(Y1408:DP1411)=0,0,HLOOKUP(S1408,Y1408:DP1411,2,FALSE))</f>
        <v>0.224</v>
      </c>
      <c r="T1409" s="87">
        <f t="shared" ref="T1409" si="3190">IF(COUNTA(Y1408:DP1411)=0,0,AVERAGE(Y1409:DP1409))</f>
        <v>0.224</v>
      </c>
      <c r="U1409" s="88">
        <f t="shared" ref="U1409" si="3191">IF(COUNTA(Y1408:DP1411)=0,0,_xlfn.MINIFS(Y1409:DP1409,Y1411:DP1411,U1411))</f>
        <v>0</v>
      </c>
      <c r="V1409" s="89">
        <f t="array" ref="V1409">IF(COUNTA(Y1408:DP1411)=0,0,IF(ISERROR(HLOOKUP(V1411,Y1411:DP1411,1,FALSE)),0,INDEX(Y1409:DP1409,MATCH(V1408&amp;V1411,Y1408:DP1408&amp;Y1411:DP1411,0))))</f>
        <v>0</v>
      </c>
      <c r="W1409" s="90">
        <f t="array" ref="W1409">IF(COUNTA(Y1408:DP1411)=0,0,IF(ISERROR(HLOOKUP(W1411,Y1411:DP1411,1,FALSE)),0,AVERAGEIF(Y1411:DP1411,$W1411,Y1409:DP1409)))</f>
        <v>0</v>
      </c>
      <c r="X1409" s="107"/>
      <c r="Y1409" s="142">
        <v>0.224</v>
      </c>
      <c r="Z1409" s="142">
        <v>0.224</v>
      </c>
    </row>
    <row r="1410" spans="2:29" thickBot="1">
      <c r="B1410" s="83"/>
      <c r="C1410" s="84"/>
      <c r="D1410" s="83"/>
      <c r="E1410" s="83"/>
      <c r="F1410" s="83"/>
      <c r="G1410" s="83"/>
      <c r="H1410" s="83"/>
      <c r="I1410" s="83"/>
      <c r="J1410" s="83"/>
      <c r="K1410" s="83"/>
      <c r="L1410" s="83"/>
      <c r="M1410" s="83"/>
      <c r="N1410" s="83"/>
      <c r="O1410" s="83"/>
      <c r="P1410" s="84"/>
      <c r="Q1410" s="217"/>
      <c r="R1410" s="91">
        <f t="shared" ref="R1410" si="3192">IF(COUNTA(Y1408:DP1411)=0,0,HLOOKUP(R1409,Y1409:DP1411,2,FALSE))</f>
        <v>1000</v>
      </c>
      <c r="S1410" s="92">
        <f t="shared" ref="S1410" si="3193">IF(COUNTA(Y1408:DP1411)=0,0,HLOOKUP(S1408,Y1408:DP1411,3,FALSE))</f>
        <v>1000</v>
      </c>
      <c r="T1410" s="93"/>
      <c r="U1410" s="94">
        <f t="array" ref="U1410">IF(COUNTA(Y1408:DP1411)=0,0,IF(ISERROR(HLOOKUP(U1411,Y1411:DP1411,1,FALSE)),0,INDEX(Y1410:DP1410,MATCH(U1409&amp;U1411,Y1409:DP1409&amp;Y1411:DP1411,0))))</f>
        <v>0</v>
      </c>
      <c r="V1410" s="94">
        <f t="array" ref="V1410">IF(COUNTA(Y1408:DP1411)=0,0,IF(ISERROR(HLOOKUP(V1411,Y1411:DP1411,1,FALSE)),0,INDEX(Y1410:DP1410,MATCH(V1409&amp;V1411,Y1409:DP1409&amp;Y1411:DP1411,0))))</f>
        <v>0</v>
      </c>
      <c r="W1410" s="95"/>
      <c r="X1410" s="108"/>
      <c r="Y1410" s="143">
        <v>1000</v>
      </c>
      <c r="Z1410" s="143">
        <v>1000</v>
      </c>
    </row>
    <row r="1411" spans="2:29" ht="13.9" thickBot="1">
      <c r="B1411" s="96"/>
      <c r="C1411" s="97"/>
      <c r="D1411" s="96"/>
      <c r="E1411" s="96"/>
      <c r="F1411" s="96"/>
      <c r="G1411" s="96"/>
      <c r="H1411" s="96"/>
      <c r="I1411" s="96"/>
      <c r="J1411" s="96"/>
      <c r="K1411" s="96"/>
      <c r="L1411" s="96"/>
      <c r="M1411" s="96"/>
      <c r="N1411" s="96"/>
      <c r="O1411" s="96"/>
      <c r="P1411" s="97"/>
      <c r="Q1411" s="218"/>
      <c r="R1411" s="98" t="str">
        <f t="shared" ref="R1411" si="3194">IF(COUNTA(Y1408:DP1411)=0,"none",HLOOKUP(R1409,Y1409:DP1411,3,FALSE))</f>
        <v>www (-30%)</v>
      </c>
      <c r="S1411" s="99" t="str">
        <f t="shared" ref="S1411" si="3195">IF(COUNTA(Y1408:DP1411)=0,"none",HLOOKUP(S1408,Y1408:DP1411,4,FALSE))</f>
        <v>www (-30%)</v>
      </c>
      <c r="T1411" s="100"/>
      <c r="U1411" s="100">
        <f t="array" ref="U1411">IF(COUNTA(Y1408:DP1411)=0,"none",IF($U$2="WAHR",$W$3,Abfrage!$F$4))</f>
        <v>0</v>
      </c>
      <c r="V1411" s="100">
        <f t="array" ref="V1411">IF(COUNTA(Y1408:DP1411)=0,"none",IF($U$2="WAHR",$W$3,Abfrage!$F$4))</f>
        <v>0</v>
      </c>
      <c r="W1411" s="100">
        <f t="array" ref="W1411">IF(COUNTA(Y1408:DP1411)=0,"none",IF($U$2="WAHR",$W$3,Abfrage!$F$4))</f>
        <v>0</v>
      </c>
      <c r="X1411" s="109"/>
      <c r="Y1411" s="144" t="s">
        <v>43</v>
      </c>
      <c r="Z1411" s="144" t="s">
        <v>43</v>
      </c>
    </row>
    <row r="1412" spans="2:29" thickBot="1">
      <c r="B1412" s="75" t="s">
        <v>992</v>
      </c>
      <c r="C1412" s="76">
        <v>1000104926</v>
      </c>
      <c r="D1412" s="75" t="s">
        <v>95</v>
      </c>
      <c r="E1412" s="75" t="s">
        <v>175</v>
      </c>
      <c r="F1412" s="75" t="s">
        <v>97</v>
      </c>
      <c r="G1412" s="75" t="s">
        <v>97</v>
      </c>
      <c r="H1412" s="75" t="e">
        <v>#N/A</v>
      </c>
      <c r="I1412" s="75" t="s">
        <v>51</v>
      </c>
      <c r="J1412" s="75" t="s">
        <v>993</v>
      </c>
      <c r="K1412" s="75" t="s">
        <v>306</v>
      </c>
      <c r="L1412" s="75" t="s">
        <v>306</v>
      </c>
      <c r="M1412" s="75" t="s">
        <v>307</v>
      </c>
      <c r="N1412" s="75" t="s">
        <v>464</v>
      </c>
      <c r="O1412" s="75" t="s">
        <v>309</v>
      </c>
      <c r="P1412" s="76" t="s">
        <v>306</v>
      </c>
      <c r="Q1412" s="216"/>
      <c r="R1412" s="77" t="str">
        <f t="shared" ref="R1412" si="3196">IF(COUNTA(Y1412:DP1415)=0,"01.01.1900",INDEX(Y1412:DP1412,MATCH(R1413,Y1413:DP1413,0)))</f>
        <v>01.01.1900</v>
      </c>
      <c r="S1412" s="78" t="str">
        <f t="shared" ref="S1412" si="3197">IF(COUNTA(Y1412:DP1415)=0,"01.01.1900",MAX(Y1412:DP1412))</f>
        <v>01.01.1900</v>
      </c>
      <c r="T1412" s="79"/>
      <c r="U1412" s="80" t="str">
        <f t="array" ref="U1412">IF(COUNTA(Y1412:DP1415)=0,"01.01.1900",IF(ISERROR(HLOOKUP(U1415,Y1415:DP1415,1,FALSE)),"01.01.1900",INDEX(Y1412:DP1412,MATCH(U1413&amp;U1415,Y1413:DP1413&amp;Y1415:DP1415,0))))</f>
        <v>01.01.1900</v>
      </c>
      <c r="V1412" s="81" t="str">
        <f t="shared" ref="V1412" si="3198">IF(COUNTA(Y1412:DP1415)=0,"01.01.1900",_xlfn.MAXIFS(Y1412:DP1412,Y1415:DP1415,V1415))</f>
        <v>01.01.1900</v>
      </c>
      <c r="W1412" s="82"/>
      <c r="X1412" s="106"/>
    </row>
    <row r="1413" spans="2:29" thickBot="1">
      <c r="B1413" s="83"/>
      <c r="C1413" s="84"/>
      <c r="D1413" s="83"/>
      <c r="E1413" s="83"/>
      <c r="F1413" s="83"/>
      <c r="G1413" s="83"/>
      <c r="H1413" s="83"/>
      <c r="I1413" s="83"/>
      <c r="J1413" s="83"/>
      <c r="K1413" s="83"/>
      <c r="L1413" s="83"/>
      <c r="M1413" s="83"/>
      <c r="N1413" s="83"/>
      <c r="O1413" s="83"/>
      <c r="P1413" s="84"/>
      <c r="Q1413" s="217"/>
      <c r="R1413" s="85">
        <f t="shared" ref="R1413" si="3199">IF(COUNTA(Y1412:DP1415)=0,0,MIN(Y1413:DP1413))</f>
        <v>0</v>
      </c>
      <c r="S1413" s="86">
        <f t="shared" ref="S1413" si="3200">IF(COUNTA(Y1412:DP1415)=0,0,HLOOKUP(S1412,Y1412:DP1415,2,FALSE))</f>
        <v>0</v>
      </c>
      <c r="T1413" s="87">
        <f t="shared" ref="T1413" si="3201">IF(COUNTA(Y1412:DP1415)=0,0,AVERAGE(Y1413:DP1413))</f>
        <v>0</v>
      </c>
      <c r="U1413" s="88">
        <f t="shared" ref="U1413" si="3202">IF(COUNTA(Y1412:DP1415)=0,0,_xlfn.MINIFS(Y1413:DP1413,Y1415:DP1415,U1415))</f>
        <v>0</v>
      </c>
      <c r="V1413" s="89">
        <f t="array" ref="V1413">IF(COUNTA(Y1412:DP1415)=0,0,IF(ISERROR(HLOOKUP(V1415,Y1415:DP1415,1,FALSE)),0,INDEX(Y1413:DP1413,MATCH(V1412&amp;V1415,Y1412:DP1412&amp;Y1415:DP1415,0))))</f>
        <v>0</v>
      </c>
      <c r="W1413" s="90">
        <f t="array" ref="W1413">IF(COUNTA(Y1412:DP1415)=0,0,IF(ISERROR(HLOOKUP(W1415,Y1415:DP1415,1,FALSE)),0,AVERAGEIF(Y1415:DP1415,$W1415,Y1413:DP1413)))</f>
        <v>0</v>
      </c>
      <c r="X1413" s="107"/>
    </row>
    <row r="1414" spans="2:29" thickBot="1">
      <c r="B1414" s="83"/>
      <c r="C1414" s="84"/>
      <c r="D1414" s="83"/>
      <c r="E1414" s="83"/>
      <c r="F1414" s="83"/>
      <c r="G1414" s="83"/>
      <c r="H1414" s="83"/>
      <c r="I1414" s="83"/>
      <c r="J1414" s="83"/>
      <c r="K1414" s="83"/>
      <c r="L1414" s="83"/>
      <c r="M1414" s="83"/>
      <c r="N1414" s="83"/>
      <c r="O1414" s="83"/>
      <c r="P1414" s="84"/>
      <c r="Q1414" s="217"/>
      <c r="R1414" s="91">
        <f t="shared" ref="R1414" si="3203">IF(COUNTA(Y1412:DP1415)=0,0,HLOOKUP(R1413,Y1413:DP1415,2,FALSE))</f>
        <v>0</v>
      </c>
      <c r="S1414" s="92">
        <f t="shared" ref="S1414" si="3204">IF(COUNTA(Y1412:DP1415)=0,0,HLOOKUP(S1412,Y1412:DP1415,3,FALSE))</f>
        <v>0</v>
      </c>
      <c r="T1414" s="93"/>
      <c r="U1414" s="94">
        <f t="array" ref="U1414">IF(COUNTA(Y1412:DP1415)=0,0,IF(ISERROR(HLOOKUP(U1415,Y1415:DP1415,1,FALSE)),0,INDEX(Y1414:DP1414,MATCH(U1413&amp;U1415,Y1413:DP1413&amp;Y1415:DP1415,0))))</f>
        <v>0</v>
      </c>
      <c r="V1414" s="94">
        <f t="array" ref="V1414">IF(COUNTA(Y1412:DP1415)=0,0,IF(ISERROR(HLOOKUP(V1415,Y1415:DP1415,1,FALSE)),0,INDEX(Y1414:DP1414,MATCH(V1413&amp;V1415,Y1413:DP1413&amp;Y1415:DP1415,0))))</f>
        <v>0</v>
      </c>
      <c r="W1414" s="95"/>
      <c r="X1414" s="108"/>
    </row>
    <row r="1415" spans="2:29" ht="13.9" thickBot="1">
      <c r="B1415" s="96"/>
      <c r="C1415" s="97"/>
      <c r="D1415" s="96"/>
      <c r="E1415" s="96"/>
      <c r="F1415" s="96"/>
      <c r="G1415" s="96"/>
      <c r="H1415" s="96"/>
      <c r="I1415" s="96"/>
      <c r="J1415" s="96"/>
      <c r="K1415" s="96"/>
      <c r="L1415" s="96"/>
      <c r="M1415" s="96"/>
      <c r="N1415" s="96"/>
      <c r="O1415" s="96"/>
      <c r="P1415" s="97"/>
      <c r="Q1415" s="218"/>
      <c r="R1415" s="98" t="str">
        <f t="shared" ref="R1415" si="3205">IF(COUNTA(Y1412:DP1415)=0,"none",HLOOKUP(R1413,Y1413:DP1415,3,FALSE))</f>
        <v>none</v>
      </c>
      <c r="S1415" s="99" t="str">
        <f t="shared" ref="S1415" si="3206">IF(COUNTA(Y1412:DP1415)=0,"none",HLOOKUP(S1412,Y1412:DP1415,4,FALSE))</f>
        <v>none</v>
      </c>
      <c r="T1415" s="100"/>
      <c r="U1415" s="100" t="str">
        <f t="array" ref="U1415">IF(COUNTA(Y1412:DP1415)=0,"none",IF($U$2="WAHR",$W$3,Abfrage!$F$4))</f>
        <v>none</v>
      </c>
      <c r="V1415" s="100" t="str">
        <f t="array" ref="V1415">IF(COUNTA(Y1412:DP1415)=0,"none",IF($U$2="WAHR",$W$3,Abfrage!$F$4))</f>
        <v>none</v>
      </c>
      <c r="W1415" s="100" t="str">
        <f t="array" ref="W1415">IF(COUNTA(Y1412:DP1415)=0,"none",IF($U$2="WAHR",$W$3,Abfrage!$F$4))</f>
        <v>none</v>
      </c>
      <c r="X1415" s="109"/>
    </row>
    <row r="1416" spans="2:29" thickBot="1">
      <c r="B1416" s="75" t="s">
        <v>994</v>
      </c>
      <c r="C1416" s="76">
        <v>1000104950</v>
      </c>
      <c r="D1416" s="75" t="s">
        <v>95</v>
      </c>
      <c r="E1416" s="75" t="s">
        <v>175</v>
      </c>
      <c r="F1416" s="75" t="s">
        <v>97</v>
      </c>
      <c r="G1416" s="75" t="s">
        <v>97</v>
      </c>
      <c r="H1416" s="75" t="e">
        <v>#N/A</v>
      </c>
      <c r="I1416" s="75" t="s">
        <v>377</v>
      </c>
      <c r="J1416" s="75" t="s">
        <v>995</v>
      </c>
      <c r="K1416" s="75" t="s">
        <v>306</v>
      </c>
      <c r="L1416" s="75" t="s">
        <v>306</v>
      </c>
      <c r="M1416" s="75" t="s">
        <v>307</v>
      </c>
      <c r="N1416" s="75" t="s">
        <v>327</v>
      </c>
      <c r="O1416" s="75" t="s">
        <v>437</v>
      </c>
      <c r="P1416" s="76" t="s">
        <v>306</v>
      </c>
      <c r="Q1416" s="216"/>
      <c r="R1416" s="77" t="str">
        <f t="shared" ref="R1416" si="3207">IF(COUNTA(Y1416:DP1419)=0,"01.01.1900",INDEX(Y1416:DP1416,MATCH(R1417,Y1417:DP1417,0)))</f>
        <v>01.01.1900</v>
      </c>
      <c r="S1416" s="78" t="str">
        <f t="shared" ref="S1416" si="3208">IF(COUNTA(Y1416:DP1419)=0,"01.01.1900",MAX(Y1416:DP1416))</f>
        <v>01.01.1900</v>
      </c>
      <c r="T1416" s="79"/>
      <c r="U1416" s="80" t="str">
        <f t="array" ref="U1416">IF(COUNTA(Y1416:DP1419)=0,"01.01.1900",IF(ISERROR(HLOOKUP(U1419,Y1419:DP1419,1,FALSE)),"01.01.1900",INDEX(Y1416:DP1416,MATCH(U1417&amp;U1419,Y1417:DP1417&amp;Y1419:DP1419,0))))</f>
        <v>01.01.1900</v>
      </c>
      <c r="V1416" s="81" t="str">
        <f t="shared" ref="V1416" si="3209">IF(COUNTA(Y1416:DP1419)=0,"01.01.1900",_xlfn.MAXIFS(Y1416:DP1416,Y1419:DP1419,V1419))</f>
        <v>01.01.1900</v>
      </c>
      <c r="W1416" s="82"/>
      <c r="X1416" s="106"/>
    </row>
    <row r="1417" spans="2:29" thickBot="1">
      <c r="B1417" s="83"/>
      <c r="C1417" s="84"/>
      <c r="D1417" s="83"/>
      <c r="E1417" s="83"/>
      <c r="F1417" s="83"/>
      <c r="G1417" s="83"/>
      <c r="H1417" s="83"/>
      <c r="I1417" s="83"/>
      <c r="J1417" s="83"/>
      <c r="K1417" s="83"/>
      <c r="L1417" s="83"/>
      <c r="M1417" s="83"/>
      <c r="N1417" s="83"/>
      <c r="O1417" s="83"/>
      <c r="P1417" s="84"/>
      <c r="Q1417" s="217"/>
      <c r="R1417" s="85">
        <f t="shared" ref="R1417" si="3210">IF(COUNTA(Y1416:DP1419)=0,0,MIN(Y1417:DP1417))</f>
        <v>0</v>
      </c>
      <c r="S1417" s="86">
        <f t="shared" ref="S1417" si="3211">IF(COUNTA(Y1416:DP1419)=0,0,HLOOKUP(S1416,Y1416:DP1419,2,FALSE))</f>
        <v>0</v>
      </c>
      <c r="T1417" s="87">
        <f t="shared" ref="T1417" si="3212">IF(COUNTA(Y1416:DP1419)=0,0,AVERAGE(Y1417:DP1417))</f>
        <v>0</v>
      </c>
      <c r="U1417" s="88">
        <f t="shared" ref="U1417" si="3213">IF(COUNTA(Y1416:DP1419)=0,0,_xlfn.MINIFS(Y1417:DP1417,Y1419:DP1419,U1419))</f>
        <v>0</v>
      </c>
      <c r="V1417" s="89">
        <f t="array" ref="V1417">IF(COUNTA(Y1416:DP1419)=0,0,IF(ISERROR(HLOOKUP(V1419,Y1419:DP1419,1,FALSE)),0,INDEX(Y1417:DP1417,MATCH(V1416&amp;V1419,Y1416:DP1416&amp;Y1419:DP1419,0))))</f>
        <v>0</v>
      </c>
      <c r="W1417" s="90">
        <f t="array" ref="W1417">IF(COUNTA(Y1416:DP1419)=0,0,IF(ISERROR(HLOOKUP(W1419,Y1419:DP1419,1,FALSE)),0,AVERAGEIF(Y1419:DP1419,$W1419,Y1417:DP1417)))</f>
        <v>0</v>
      </c>
      <c r="X1417" s="107"/>
    </row>
    <row r="1418" spans="2:29" thickBot="1">
      <c r="B1418" s="83"/>
      <c r="C1418" s="84"/>
      <c r="D1418" s="83"/>
      <c r="E1418" s="83"/>
      <c r="F1418" s="83"/>
      <c r="G1418" s="83"/>
      <c r="H1418" s="83"/>
      <c r="I1418" s="83"/>
      <c r="J1418" s="83"/>
      <c r="K1418" s="83"/>
      <c r="L1418" s="83"/>
      <c r="M1418" s="83"/>
      <c r="N1418" s="83"/>
      <c r="O1418" s="83"/>
      <c r="P1418" s="84"/>
      <c r="Q1418" s="217"/>
      <c r="R1418" s="91">
        <f t="shared" ref="R1418" si="3214">IF(COUNTA(Y1416:DP1419)=0,0,HLOOKUP(R1417,Y1417:DP1419,2,FALSE))</f>
        <v>0</v>
      </c>
      <c r="S1418" s="92">
        <f t="shared" ref="S1418" si="3215">IF(COUNTA(Y1416:DP1419)=0,0,HLOOKUP(S1416,Y1416:DP1419,3,FALSE))</f>
        <v>0</v>
      </c>
      <c r="T1418" s="93"/>
      <c r="U1418" s="94">
        <f t="array" ref="U1418">IF(COUNTA(Y1416:DP1419)=0,0,IF(ISERROR(HLOOKUP(U1419,Y1419:DP1419,1,FALSE)),0,INDEX(Y1418:DP1418,MATCH(U1417&amp;U1419,Y1417:DP1417&amp;Y1419:DP1419,0))))</f>
        <v>0</v>
      </c>
      <c r="V1418" s="94">
        <f t="array" ref="V1418">IF(COUNTA(Y1416:DP1419)=0,0,IF(ISERROR(HLOOKUP(V1419,Y1419:DP1419,1,FALSE)),0,INDEX(Y1418:DP1418,MATCH(V1417&amp;V1419,Y1417:DP1417&amp;Y1419:DP1419,0))))</f>
        <v>0</v>
      </c>
      <c r="W1418" s="95"/>
      <c r="X1418" s="108"/>
    </row>
    <row r="1419" spans="2:29" ht="13.9" thickBot="1">
      <c r="B1419" s="96"/>
      <c r="C1419" s="97"/>
      <c r="D1419" s="96"/>
      <c r="E1419" s="96"/>
      <c r="F1419" s="96"/>
      <c r="G1419" s="96"/>
      <c r="H1419" s="96"/>
      <c r="I1419" s="96"/>
      <c r="J1419" s="96"/>
      <c r="K1419" s="96"/>
      <c r="L1419" s="96"/>
      <c r="M1419" s="96"/>
      <c r="N1419" s="96"/>
      <c r="O1419" s="96"/>
      <c r="P1419" s="97"/>
      <c r="Q1419" s="218"/>
      <c r="R1419" s="98" t="str">
        <f t="shared" ref="R1419" si="3216">IF(COUNTA(Y1416:DP1419)=0,"none",HLOOKUP(R1417,Y1417:DP1419,3,FALSE))</f>
        <v>none</v>
      </c>
      <c r="S1419" s="99" t="str">
        <f t="shared" ref="S1419" si="3217">IF(COUNTA(Y1416:DP1419)=0,"none",HLOOKUP(S1416,Y1416:DP1419,4,FALSE))</f>
        <v>none</v>
      </c>
      <c r="T1419" s="100"/>
      <c r="U1419" s="100" t="str">
        <f t="array" ref="U1419">IF(COUNTA(Y1416:DP1419)=0,"none",IF($U$2="WAHR",$W$3,Abfrage!$F$4))</f>
        <v>none</v>
      </c>
      <c r="V1419" s="100" t="str">
        <f t="array" ref="V1419">IF(COUNTA(Y1416:DP1419)=0,"none",IF($U$2="WAHR",$W$3,Abfrage!$F$4))</f>
        <v>none</v>
      </c>
      <c r="W1419" s="100" t="str">
        <f t="array" ref="W1419">IF(COUNTA(Y1416:DP1419)=0,"none",IF($U$2="WAHR",$W$3,Abfrage!$F$4))</f>
        <v>none</v>
      </c>
      <c r="X1419" s="109"/>
    </row>
    <row r="1420" spans="2:29" thickBot="1">
      <c r="B1420" s="75" t="s">
        <v>996</v>
      </c>
      <c r="C1420" s="76">
        <v>1000105086</v>
      </c>
      <c r="D1420" s="75" t="s">
        <v>95</v>
      </c>
      <c r="E1420" s="75" t="s">
        <v>148</v>
      </c>
      <c r="F1420" s="75" t="s">
        <v>96</v>
      </c>
      <c r="G1420" s="75" t="s">
        <v>96</v>
      </c>
      <c r="H1420" s="75" t="s">
        <v>50</v>
      </c>
      <c r="I1420" s="75" t="s">
        <v>427</v>
      </c>
      <c r="J1420" s="75" t="s">
        <v>389</v>
      </c>
      <c r="K1420" s="75" t="s">
        <v>331</v>
      </c>
      <c r="L1420" s="75" t="s">
        <v>327</v>
      </c>
      <c r="M1420" s="75" t="s">
        <v>313</v>
      </c>
      <c r="N1420" s="75" t="s">
        <v>327</v>
      </c>
      <c r="O1420" s="75" t="s">
        <v>306</v>
      </c>
      <c r="P1420" s="76" t="s">
        <v>306</v>
      </c>
      <c r="Q1420" s="216"/>
      <c r="R1420" s="77">
        <f t="shared" ref="R1420" si="3218">IF(COUNTA(Y1420:DP1423)=0,"01.01.1900",INDEX(Y1420:DP1420,MATCH(R1421,Y1421:DP1421,0)))</f>
        <v>44986</v>
      </c>
      <c r="S1420" s="78">
        <f t="shared" ref="S1420" si="3219">IF(COUNTA(Y1420:DP1423)=0,"01.01.1900",MAX(Y1420:DP1420))</f>
        <v>44986</v>
      </c>
      <c r="T1420" s="79"/>
      <c r="U1420" s="80" t="str">
        <f t="array" ref="U1420">IF(COUNTA(Y1420:DP1423)=0,"01.01.1900",IF(ISERROR(HLOOKUP(U1423,Y1423:DP1423,1,FALSE)),"01.01.1900",INDEX(Y1420:DP1420,MATCH(U1421&amp;U1423,Y1421:DP1421&amp;Y1423:DP1423,0))))</f>
        <v>01.01.1900</v>
      </c>
      <c r="V1420" s="81">
        <f t="shared" ref="V1420" si="3220">IF(COUNTA(Y1420:DP1423)=0,"01.01.1900",_xlfn.MAXIFS(Y1420:DP1420,Y1423:DP1423,V1423))</f>
        <v>0</v>
      </c>
      <c r="W1420" s="82"/>
      <c r="X1420" s="106"/>
      <c r="Y1420" s="141">
        <v>44986</v>
      </c>
      <c r="Z1420" s="141">
        <v>44986</v>
      </c>
      <c r="AA1420" s="141">
        <v>44986</v>
      </c>
    </row>
    <row r="1421" spans="2:29" thickBot="1">
      <c r="B1421" s="83"/>
      <c r="C1421" s="84"/>
      <c r="D1421" s="83"/>
      <c r="E1421" s="83"/>
      <c r="F1421" s="83"/>
      <c r="G1421" s="83"/>
      <c r="H1421" s="83"/>
      <c r="I1421" s="83"/>
      <c r="J1421" s="83"/>
      <c r="K1421" s="83"/>
      <c r="L1421" s="83"/>
      <c r="M1421" s="83"/>
      <c r="N1421" s="83"/>
      <c r="O1421" s="83"/>
      <c r="P1421" s="84"/>
      <c r="Q1421" s="217"/>
      <c r="R1421" s="85">
        <f t="shared" ref="R1421" si="3221">IF(COUNTA(Y1420:DP1423)=0,0,MIN(Y1421:DP1421))</f>
        <v>0.05</v>
      </c>
      <c r="S1421" s="86">
        <f t="shared" ref="S1421" si="3222">IF(COUNTA(Y1420:DP1423)=0,0,HLOOKUP(S1420,Y1420:DP1423,2,FALSE))</f>
        <v>0.05</v>
      </c>
      <c r="T1421" s="87">
        <f t="shared" ref="T1421" si="3223">IF(COUNTA(Y1420:DP1423)=0,0,AVERAGE(Y1421:DP1421))</f>
        <v>5.000000000000001E-2</v>
      </c>
      <c r="U1421" s="88">
        <f t="shared" ref="U1421" si="3224">IF(COUNTA(Y1420:DP1423)=0,0,_xlfn.MINIFS(Y1421:DP1421,Y1423:DP1423,U1423))</f>
        <v>0</v>
      </c>
      <c r="V1421" s="89">
        <f t="array" ref="V1421">IF(COUNTA(Y1420:DP1423)=0,0,IF(ISERROR(HLOOKUP(V1423,Y1423:DP1423,1,FALSE)),0,INDEX(Y1421:DP1421,MATCH(V1420&amp;V1423,Y1420:DP1420&amp;Y1423:DP1423,0))))</f>
        <v>0</v>
      </c>
      <c r="W1421" s="90">
        <f t="array" ref="W1421">IF(COUNTA(Y1420:DP1423)=0,0,IF(ISERROR(HLOOKUP(W1423,Y1423:DP1423,1,FALSE)),0,AVERAGEIF(Y1423:DP1423,$W1423,Y1421:DP1421)))</f>
        <v>0</v>
      </c>
      <c r="X1421" s="107"/>
      <c r="Y1421" s="142">
        <v>0.05</v>
      </c>
      <c r="Z1421" s="142">
        <v>0.05</v>
      </c>
      <c r="AA1421" s="142">
        <v>0.05</v>
      </c>
    </row>
    <row r="1422" spans="2:29" thickBot="1">
      <c r="B1422" s="83"/>
      <c r="C1422" s="84"/>
      <c r="D1422" s="83"/>
      <c r="E1422" s="83"/>
      <c r="F1422" s="83"/>
      <c r="G1422" s="83"/>
      <c r="H1422" s="83"/>
      <c r="I1422" s="83"/>
      <c r="J1422" s="83"/>
      <c r="K1422" s="83"/>
      <c r="L1422" s="83"/>
      <c r="M1422" s="83"/>
      <c r="N1422" s="83"/>
      <c r="O1422" s="83"/>
      <c r="P1422" s="84"/>
      <c r="Q1422" s="217"/>
      <c r="R1422" s="91" t="str">
        <f t="shared" ref="R1422" si="3225">IF(COUNTA(Y1420:DP1423)=0,0,HLOOKUP(R1421,Y1421:DP1423,2,FALSE))</f>
        <v>nn</v>
      </c>
      <c r="S1422" s="92" t="str">
        <f t="shared" ref="S1422" si="3226">IF(COUNTA(Y1420:DP1423)=0,0,HLOOKUP(S1420,Y1420:DP1423,3,FALSE))</f>
        <v>nn</v>
      </c>
      <c r="T1422" s="93"/>
      <c r="U1422" s="94">
        <f t="array" ref="U1422">IF(COUNTA(Y1420:DP1423)=0,0,IF(ISERROR(HLOOKUP(U1423,Y1423:DP1423,1,FALSE)),0,INDEX(Y1422:DP1422,MATCH(U1421&amp;U1423,Y1421:DP1421&amp;Y1423:DP1423,0))))</f>
        <v>0</v>
      </c>
      <c r="V1422" s="94">
        <f t="array" ref="V1422">IF(COUNTA(Y1420:DP1423)=0,0,IF(ISERROR(HLOOKUP(V1423,Y1423:DP1423,1,FALSE)),0,INDEX(Y1422:DP1422,MATCH(V1421&amp;V1423,Y1421:DP1421&amp;Y1423:DP1423,0))))</f>
        <v>0</v>
      </c>
      <c r="W1422" s="95"/>
      <c r="X1422" s="108"/>
      <c r="Y1422" s="143" t="s">
        <v>345</v>
      </c>
      <c r="Z1422" s="143">
        <v>0</v>
      </c>
      <c r="AA1422" s="143">
        <v>0</v>
      </c>
    </row>
    <row r="1423" spans="2:29" ht="13.9" thickBot="1">
      <c r="B1423" s="96"/>
      <c r="C1423" s="97"/>
      <c r="D1423" s="96"/>
      <c r="E1423" s="96"/>
      <c r="F1423" s="96"/>
      <c r="G1423" s="96"/>
      <c r="H1423" s="96"/>
      <c r="I1423" s="96"/>
      <c r="J1423" s="96"/>
      <c r="K1423" s="96"/>
      <c r="L1423" s="96"/>
      <c r="M1423" s="96"/>
      <c r="N1423" s="96"/>
      <c r="O1423" s="96"/>
      <c r="P1423" s="97"/>
      <c r="Q1423" s="218"/>
      <c r="R1423" s="98" t="str">
        <f t="shared" ref="R1423" si="3227">IF(COUNTA(Y1420:DP1423)=0,"none",HLOOKUP(R1421,Y1421:DP1423,3,FALSE))</f>
        <v>SAP</v>
      </c>
      <c r="S1423" s="99" t="str">
        <f t="shared" ref="S1423" si="3228">IF(COUNTA(Y1420:DP1423)=0,"none",HLOOKUP(S1420,Y1420:DP1423,4,FALSE))</f>
        <v>SAP</v>
      </c>
      <c r="T1423" s="100"/>
      <c r="U1423" s="100">
        <f t="array" ref="U1423">IF(COUNTA(Y1420:DP1423)=0,"none",IF($U$2="WAHR",$W$3,Abfrage!$F$4))</f>
        <v>0</v>
      </c>
      <c r="V1423" s="100">
        <f t="array" ref="V1423">IF(COUNTA(Y1420:DP1423)=0,"none",IF($U$2="WAHR",$W$3,Abfrage!$F$4))</f>
        <v>0</v>
      </c>
      <c r="W1423" s="100">
        <f t="array" ref="W1423">IF(COUNTA(Y1420:DP1423)=0,"none",IF($U$2="WAHR",$W$3,Abfrage!$F$4))</f>
        <v>0</v>
      </c>
      <c r="X1423" s="109"/>
      <c r="Y1423" s="144" t="s">
        <v>47</v>
      </c>
      <c r="Z1423" s="144" t="s">
        <v>47</v>
      </c>
      <c r="AA1423" s="144" t="s">
        <v>47</v>
      </c>
    </row>
    <row r="1424" spans="2:29" thickBot="1">
      <c r="B1424" s="75" t="s">
        <v>997</v>
      </c>
      <c r="C1424" s="76">
        <v>1000105096</v>
      </c>
      <c r="D1424" s="75" t="s">
        <v>95</v>
      </c>
      <c r="E1424" s="75" t="s">
        <v>96</v>
      </c>
      <c r="F1424" s="75" t="s">
        <v>97</v>
      </c>
      <c r="G1424" s="75" t="s">
        <v>97</v>
      </c>
      <c r="H1424" s="75" t="s">
        <v>44</v>
      </c>
      <c r="I1424" s="75" t="s">
        <v>427</v>
      </c>
      <c r="J1424" s="75" t="s">
        <v>998</v>
      </c>
      <c r="K1424" s="75" t="s">
        <v>306</v>
      </c>
      <c r="L1424" s="75" t="s">
        <v>306</v>
      </c>
      <c r="M1424" s="75" t="s">
        <v>313</v>
      </c>
      <c r="N1424" s="75" t="s">
        <v>393</v>
      </c>
      <c r="O1424" s="75" t="s">
        <v>309</v>
      </c>
      <c r="P1424" s="76" t="s">
        <v>306</v>
      </c>
      <c r="Q1424" s="216"/>
      <c r="R1424" s="77">
        <f t="shared" ref="R1424" si="3229">IF(COUNTA(Y1424:DP1427)=0,"01.01.1900",INDEX(Y1424:DP1424,MATCH(R1425,Y1425:DP1425,0)))</f>
        <v>44999</v>
      </c>
      <c r="S1424" s="78">
        <f t="shared" ref="S1424" si="3230">IF(COUNTA(Y1424:DP1427)=0,"01.01.1900",MAX(Y1424:DP1424))</f>
        <v>44999</v>
      </c>
      <c r="T1424" s="79"/>
      <c r="U1424" s="80" t="str">
        <f t="array" ref="U1424">IF(COUNTA(Y1424:DP1427)=0,"01.01.1900",IF(ISERROR(HLOOKUP(U1427,Y1427:DP1427,1,FALSE)),"01.01.1900",INDEX(Y1424:DP1424,MATCH(U1425&amp;U1427,Y1425:DP1425&amp;Y1427:DP1427,0))))</f>
        <v>01.01.1900</v>
      </c>
      <c r="V1424" s="81">
        <f t="shared" ref="V1424" si="3231">IF(COUNTA(Y1424:DP1427)=0,"01.01.1900",_xlfn.MAXIFS(Y1424:DP1424,Y1427:DP1427,V1427))</f>
        <v>0</v>
      </c>
      <c r="W1424" s="82"/>
      <c r="X1424" s="106"/>
      <c r="Y1424" s="141">
        <v>44986</v>
      </c>
      <c r="Z1424" s="141">
        <v>44999</v>
      </c>
      <c r="AA1424" s="141">
        <v>44986</v>
      </c>
      <c r="AB1424" s="141">
        <v>44986</v>
      </c>
      <c r="AC1424" s="141">
        <v>44999</v>
      </c>
    </row>
    <row r="1425" spans="2:29" thickBot="1">
      <c r="B1425" s="83"/>
      <c r="C1425" s="84"/>
      <c r="D1425" s="83"/>
      <c r="E1425" s="83"/>
      <c r="F1425" s="83"/>
      <c r="G1425" s="83"/>
      <c r="H1425" s="83"/>
      <c r="I1425" s="83"/>
      <c r="J1425" s="83"/>
      <c r="K1425" s="83"/>
      <c r="L1425" s="83"/>
      <c r="M1425" s="83"/>
      <c r="N1425" s="83"/>
      <c r="O1425" s="83"/>
      <c r="P1425" s="84"/>
      <c r="Q1425" s="217"/>
      <c r="R1425" s="85">
        <f t="shared" ref="R1425" si="3232">IF(COUNTA(Y1424:DP1427)=0,0,MIN(Y1425:DP1425))</f>
        <v>1.3</v>
      </c>
      <c r="S1425" s="86">
        <f t="shared" ref="S1425" si="3233">IF(COUNTA(Y1424:DP1427)=0,0,HLOOKUP(S1424,Y1424:DP1427,2,FALSE))</f>
        <v>1.3</v>
      </c>
      <c r="T1425" s="87">
        <f t="shared" ref="T1425" si="3234">IF(COUNTA(Y1424:DP1427)=0,0,AVERAGE(Y1425:DP1425))</f>
        <v>6.0934000000000008</v>
      </c>
      <c r="U1425" s="88">
        <f t="shared" ref="U1425" si="3235">IF(COUNTA(Y1424:DP1427)=0,0,_xlfn.MINIFS(Y1425:DP1425,Y1427:DP1427,U1427))</f>
        <v>0</v>
      </c>
      <c r="V1425" s="89">
        <f t="array" ref="V1425">IF(COUNTA(Y1424:DP1427)=0,0,IF(ISERROR(HLOOKUP(V1427,Y1427:DP1427,1,FALSE)),0,INDEX(Y1425:DP1425,MATCH(V1424&amp;V1427,Y1424:DP1424&amp;Y1427:DP1427,0))))</f>
        <v>0</v>
      </c>
      <c r="W1425" s="90">
        <f t="array" ref="W1425">IF(COUNTA(Y1424:DP1427)=0,0,IF(ISERROR(HLOOKUP(W1427,Y1427:DP1427,1,FALSE)),0,AVERAGEIF(Y1427:DP1427,$W1427,Y1425:DP1425)))</f>
        <v>0</v>
      </c>
      <c r="X1425" s="107"/>
      <c r="Y1425" s="142">
        <v>9.2889999999999997</v>
      </c>
      <c r="Z1425" s="142">
        <v>1.3</v>
      </c>
      <c r="AA1425" s="142">
        <v>9.2889999999999997</v>
      </c>
      <c r="AB1425" s="142">
        <v>9.2889999999999997</v>
      </c>
      <c r="AC1425" s="142">
        <v>1.3</v>
      </c>
    </row>
    <row r="1426" spans="2:29" thickBot="1">
      <c r="B1426" s="83"/>
      <c r="C1426" s="84"/>
      <c r="D1426" s="83"/>
      <c r="E1426" s="83"/>
      <c r="F1426" s="83"/>
      <c r="G1426" s="83"/>
      <c r="H1426" s="83"/>
      <c r="I1426" s="83"/>
      <c r="J1426" s="83"/>
      <c r="K1426" s="83"/>
      <c r="L1426" s="83"/>
      <c r="M1426" s="83"/>
      <c r="N1426" s="83"/>
      <c r="O1426" s="83"/>
      <c r="P1426" s="84"/>
      <c r="Q1426" s="217"/>
      <c r="R1426" s="91">
        <f t="shared" ref="R1426" si="3236">IF(COUNTA(Y1424:DP1427)=0,0,HLOOKUP(R1425,Y1425:DP1427,2,FALSE))</f>
        <v>50</v>
      </c>
      <c r="S1426" s="92">
        <f t="shared" ref="S1426" si="3237">IF(COUNTA(Y1424:DP1427)=0,0,HLOOKUP(S1424,Y1424:DP1427,3,FALSE))</f>
        <v>50</v>
      </c>
      <c r="T1426" s="93"/>
      <c r="U1426" s="94">
        <f t="array" ref="U1426">IF(COUNTA(Y1424:DP1427)=0,0,IF(ISERROR(HLOOKUP(U1427,Y1427:DP1427,1,FALSE)),0,INDEX(Y1426:DP1426,MATCH(U1425&amp;U1427,Y1425:DP1425&amp;Y1427:DP1427,0))))</f>
        <v>0</v>
      </c>
      <c r="V1426" s="94">
        <f t="array" ref="V1426">IF(COUNTA(Y1424:DP1427)=0,0,IF(ISERROR(HLOOKUP(V1427,Y1427:DP1427,1,FALSE)),0,INDEX(Y1426:DP1426,MATCH(V1425&amp;V1427,Y1425:DP1425&amp;Y1427:DP1427,0))))</f>
        <v>0</v>
      </c>
      <c r="W1426" s="95"/>
      <c r="X1426" s="108"/>
      <c r="Y1426" s="143">
        <v>1000</v>
      </c>
      <c r="Z1426" s="143">
        <v>50</v>
      </c>
      <c r="AA1426" s="143">
        <v>1000</v>
      </c>
      <c r="AB1426" s="143">
        <v>1000</v>
      </c>
      <c r="AC1426" s="143">
        <v>50</v>
      </c>
    </row>
    <row r="1427" spans="2:29" ht="13.9" thickBot="1">
      <c r="B1427" s="96"/>
      <c r="C1427" s="97"/>
      <c r="D1427" s="96"/>
      <c r="E1427" s="96"/>
      <c r="F1427" s="96"/>
      <c r="G1427" s="96"/>
      <c r="H1427" s="96"/>
      <c r="I1427" s="96"/>
      <c r="J1427" s="96"/>
      <c r="K1427" s="96"/>
      <c r="L1427" s="96"/>
      <c r="M1427" s="96"/>
      <c r="N1427" s="96"/>
      <c r="O1427" s="96"/>
      <c r="P1427" s="97"/>
      <c r="Q1427" s="218"/>
      <c r="R1427" s="98" t="str">
        <f t="shared" ref="R1427" si="3238">IF(COUNTA(Y1424:DP1427)=0,"none",HLOOKUP(R1425,Y1425:DP1427,3,FALSE))</f>
        <v>Preis Mail Norbert Liebmann</v>
      </c>
      <c r="S1427" s="99" t="str">
        <f t="shared" ref="S1427" si="3239">IF(COUNTA(Y1424:DP1427)=0,"none",HLOOKUP(S1424,Y1424:DP1427,4,FALSE))</f>
        <v>Preis Mail Norbert Liebmann</v>
      </c>
      <c r="T1427" s="100"/>
      <c r="U1427" s="100">
        <f t="array" ref="U1427">IF(COUNTA(Y1424:DP1427)=0,"none",IF($U$2="WAHR",$W$3,Abfrage!$F$4))</f>
        <v>0</v>
      </c>
      <c r="V1427" s="100">
        <f t="array" ref="V1427">IF(COUNTA(Y1424:DP1427)=0,"none",IF($U$2="WAHR",$W$3,Abfrage!$F$4))</f>
        <v>0</v>
      </c>
      <c r="W1427" s="100">
        <f t="array" ref="W1427">IF(COUNTA(Y1424:DP1427)=0,"none",IF($U$2="WAHR",$W$3,Abfrage!$F$4))</f>
        <v>0</v>
      </c>
      <c r="X1427" s="109"/>
      <c r="Y1427" s="144" t="s">
        <v>43</v>
      </c>
      <c r="Z1427" s="144" t="s">
        <v>999</v>
      </c>
      <c r="AA1427" s="144" t="s">
        <v>721</v>
      </c>
      <c r="AB1427" s="144" t="s">
        <v>721</v>
      </c>
      <c r="AC1427" s="144" t="s">
        <v>1000</v>
      </c>
    </row>
    <row r="1428" spans="2:29" thickBot="1">
      <c r="B1428" s="75" t="s">
        <v>1001</v>
      </c>
      <c r="C1428" s="76">
        <v>1000105099</v>
      </c>
      <c r="D1428" s="75" t="s">
        <v>95</v>
      </c>
      <c r="E1428" s="75" t="s">
        <v>96</v>
      </c>
      <c r="F1428" s="75" t="s">
        <v>97</v>
      </c>
      <c r="G1428" s="75" t="s">
        <v>97</v>
      </c>
      <c r="H1428" s="75" t="e">
        <v>#N/A</v>
      </c>
      <c r="I1428" s="75" t="s">
        <v>164</v>
      </c>
      <c r="J1428" s="75" t="s">
        <v>1002</v>
      </c>
      <c r="K1428" s="75" t="s">
        <v>306</v>
      </c>
      <c r="L1428" s="75" t="s">
        <v>306</v>
      </c>
      <c r="M1428" s="75" t="s">
        <v>313</v>
      </c>
      <c r="N1428" s="75" t="s">
        <v>321</v>
      </c>
      <c r="O1428" s="75" t="s">
        <v>309</v>
      </c>
      <c r="P1428" s="76" t="s">
        <v>306</v>
      </c>
      <c r="Q1428" s="216"/>
      <c r="R1428" s="77" t="str">
        <f t="shared" ref="R1428" si="3240">IF(COUNTA(Y1428:DP1431)=0,"01.01.1900",INDEX(Y1428:DP1428,MATCH(R1429,Y1429:DP1429,0)))</f>
        <v>01.01.1900</v>
      </c>
      <c r="S1428" s="78" t="str">
        <f t="shared" ref="S1428" si="3241">IF(COUNTA(Y1428:DP1431)=0,"01.01.1900",MAX(Y1428:DP1428))</f>
        <v>01.01.1900</v>
      </c>
      <c r="T1428" s="79"/>
      <c r="U1428" s="80" t="str">
        <f t="array" ref="U1428">IF(COUNTA(Y1428:DP1431)=0,"01.01.1900",IF(ISERROR(HLOOKUP(U1431,Y1431:DP1431,1,FALSE)),"01.01.1900",INDEX(Y1428:DP1428,MATCH(U1429&amp;U1431,Y1429:DP1429&amp;Y1431:DP1431,0))))</f>
        <v>01.01.1900</v>
      </c>
      <c r="V1428" s="81" t="str">
        <f t="shared" ref="V1428" si="3242">IF(COUNTA(Y1428:DP1431)=0,"01.01.1900",_xlfn.MAXIFS(Y1428:DP1428,Y1431:DP1431,V1431))</f>
        <v>01.01.1900</v>
      </c>
      <c r="W1428" s="82"/>
      <c r="X1428" s="106"/>
    </row>
    <row r="1429" spans="2:29" thickBot="1">
      <c r="B1429" s="83"/>
      <c r="C1429" s="84"/>
      <c r="D1429" s="83"/>
      <c r="E1429" s="83"/>
      <c r="F1429" s="83"/>
      <c r="G1429" s="83"/>
      <c r="H1429" s="83"/>
      <c r="I1429" s="83"/>
      <c r="J1429" s="83"/>
      <c r="K1429" s="83"/>
      <c r="L1429" s="83"/>
      <c r="M1429" s="83"/>
      <c r="N1429" s="83"/>
      <c r="O1429" s="83"/>
      <c r="P1429" s="84"/>
      <c r="Q1429" s="217"/>
      <c r="R1429" s="85">
        <f t="shared" ref="R1429" si="3243">IF(COUNTA(Y1428:DP1431)=0,0,MIN(Y1429:DP1429))</f>
        <v>0</v>
      </c>
      <c r="S1429" s="86">
        <f t="shared" ref="S1429" si="3244">IF(COUNTA(Y1428:DP1431)=0,0,HLOOKUP(S1428,Y1428:DP1431,2,FALSE))</f>
        <v>0</v>
      </c>
      <c r="T1429" s="87">
        <f t="shared" ref="T1429" si="3245">IF(COUNTA(Y1428:DP1431)=0,0,AVERAGE(Y1429:DP1429))</f>
        <v>0</v>
      </c>
      <c r="U1429" s="88">
        <f t="shared" ref="U1429" si="3246">IF(COUNTA(Y1428:DP1431)=0,0,_xlfn.MINIFS(Y1429:DP1429,Y1431:DP1431,U1431))</f>
        <v>0</v>
      </c>
      <c r="V1429" s="89">
        <f t="array" ref="V1429">IF(COUNTA(Y1428:DP1431)=0,0,IF(ISERROR(HLOOKUP(V1431,Y1431:DP1431,1,FALSE)),0,INDEX(Y1429:DP1429,MATCH(V1428&amp;V1431,Y1428:DP1428&amp;Y1431:DP1431,0))))</f>
        <v>0</v>
      </c>
      <c r="W1429" s="90">
        <f t="array" ref="W1429">IF(COUNTA(Y1428:DP1431)=0,0,IF(ISERROR(HLOOKUP(W1431,Y1431:DP1431,1,FALSE)),0,AVERAGEIF(Y1431:DP1431,$W1431,Y1429:DP1429)))</f>
        <v>0</v>
      </c>
      <c r="X1429" s="107"/>
    </row>
    <row r="1430" spans="2:29" thickBot="1">
      <c r="B1430" s="83"/>
      <c r="C1430" s="84"/>
      <c r="D1430" s="83"/>
      <c r="E1430" s="83"/>
      <c r="F1430" s="83"/>
      <c r="G1430" s="83"/>
      <c r="H1430" s="83"/>
      <c r="I1430" s="83"/>
      <c r="J1430" s="83"/>
      <c r="K1430" s="83"/>
      <c r="L1430" s="83"/>
      <c r="M1430" s="83"/>
      <c r="N1430" s="83"/>
      <c r="O1430" s="83"/>
      <c r="P1430" s="84"/>
      <c r="Q1430" s="217"/>
      <c r="R1430" s="91">
        <f t="shared" ref="R1430" si="3247">IF(COUNTA(Y1428:DP1431)=0,0,HLOOKUP(R1429,Y1429:DP1431,2,FALSE))</f>
        <v>0</v>
      </c>
      <c r="S1430" s="92">
        <f t="shared" ref="S1430" si="3248">IF(COUNTA(Y1428:DP1431)=0,0,HLOOKUP(S1428,Y1428:DP1431,3,FALSE))</f>
        <v>0</v>
      </c>
      <c r="T1430" s="93"/>
      <c r="U1430" s="94">
        <f t="array" ref="U1430">IF(COUNTA(Y1428:DP1431)=0,0,IF(ISERROR(HLOOKUP(U1431,Y1431:DP1431,1,FALSE)),0,INDEX(Y1430:DP1430,MATCH(U1429&amp;U1431,Y1429:DP1429&amp;Y1431:DP1431,0))))</f>
        <v>0</v>
      </c>
      <c r="V1430" s="94">
        <f t="array" ref="V1430">IF(COUNTA(Y1428:DP1431)=0,0,IF(ISERROR(HLOOKUP(V1431,Y1431:DP1431,1,FALSE)),0,INDEX(Y1430:DP1430,MATCH(V1429&amp;V1431,Y1429:DP1429&amp;Y1431:DP1431,0))))</f>
        <v>0</v>
      </c>
      <c r="W1430" s="95"/>
      <c r="X1430" s="108"/>
    </row>
    <row r="1431" spans="2:29" ht="13.9" thickBot="1">
      <c r="B1431" s="96"/>
      <c r="C1431" s="97"/>
      <c r="D1431" s="96"/>
      <c r="E1431" s="96"/>
      <c r="F1431" s="96"/>
      <c r="G1431" s="96"/>
      <c r="H1431" s="96"/>
      <c r="I1431" s="96"/>
      <c r="J1431" s="96"/>
      <c r="K1431" s="96"/>
      <c r="L1431" s="96"/>
      <c r="M1431" s="96"/>
      <c r="N1431" s="96"/>
      <c r="O1431" s="96"/>
      <c r="P1431" s="97"/>
      <c r="Q1431" s="218"/>
      <c r="R1431" s="98" t="str">
        <f t="shared" ref="R1431" si="3249">IF(COUNTA(Y1428:DP1431)=0,"none",HLOOKUP(R1429,Y1429:DP1431,3,FALSE))</f>
        <v>none</v>
      </c>
      <c r="S1431" s="99" t="str">
        <f t="shared" ref="S1431" si="3250">IF(COUNTA(Y1428:DP1431)=0,"none",HLOOKUP(S1428,Y1428:DP1431,4,FALSE))</f>
        <v>none</v>
      </c>
      <c r="T1431" s="100"/>
      <c r="U1431" s="100" t="str">
        <f t="array" ref="U1431">IF(COUNTA(Y1428:DP1431)=0,"none",IF($U$2="WAHR",$W$3,Abfrage!$F$4))</f>
        <v>none</v>
      </c>
      <c r="V1431" s="100" t="str">
        <f t="array" ref="V1431">IF(COUNTA(Y1428:DP1431)=0,"none",IF($U$2="WAHR",$W$3,Abfrage!$F$4))</f>
        <v>none</v>
      </c>
      <c r="W1431" s="100" t="str">
        <f t="array" ref="W1431">IF(COUNTA(Y1428:DP1431)=0,"none",IF($U$2="WAHR",$W$3,Abfrage!$F$4))</f>
        <v>none</v>
      </c>
      <c r="X1431" s="109"/>
    </row>
    <row r="1432" spans="2:29" thickBot="1">
      <c r="B1432" s="75" t="s">
        <v>1003</v>
      </c>
      <c r="C1432" s="76">
        <v>1000105100</v>
      </c>
      <c r="D1432" s="75" t="s">
        <v>95</v>
      </c>
      <c r="E1432" s="75" t="s">
        <v>96</v>
      </c>
      <c r="F1432" s="75" t="s">
        <v>97</v>
      </c>
      <c r="G1432" s="75" t="s">
        <v>97</v>
      </c>
      <c r="H1432" s="75" t="s">
        <v>44</v>
      </c>
      <c r="I1432" s="75" t="s">
        <v>51</v>
      </c>
      <c r="J1432" s="75" t="s">
        <v>1004</v>
      </c>
      <c r="K1432" s="75" t="s">
        <v>306</v>
      </c>
      <c r="L1432" s="75" t="s">
        <v>306</v>
      </c>
      <c r="M1432" s="75" t="s">
        <v>313</v>
      </c>
      <c r="N1432" s="75" t="s">
        <v>321</v>
      </c>
      <c r="O1432" s="75" t="s">
        <v>309</v>
      </c>
      <c r="P1432" s="76" t="s">
        <v>306</v>
      </c>
      <c r="Q1432" s="216"/>
      <c r="R1432" s="77">
        <f t="shared" ref="R1432" si="3251">IF(COUNTA(Y1432:DP1435)=0,"01.01.1900",INDEX(Y1432:DP1432,MATCH(R1433,Y1433:DP1433,0)))</f>
        <v>44986</v>
      </c>
      <c r="S1432" s="78">
        <f t="shared" ref="S1432" si="3252">IF(COUNTA(Y1432:DP1435)=0,"01.01.1900",MAX(Y1432:DP1432))</f>
        <v>44986</v>
      </c>
      <c r="T1432" s="79"/>
      <c r="U1432" s="80" t="str">
        <f t="array" ref="U1432">IF(COUNTA(Y1432:DP1435)=0,"01.01.1900",IF(ISERROR(HLOOKUP(U1435,Y1435:DP1435,1,FALSE)),"01.01.1900",INDEX(Y1432:DP1432,MATCH(U1433&amp;U1435,Y1433:DP1433&amp;Y1435:DP1435,0))))</f>
        <v>01.01.1900</v>
      </c>
      <c r="V1432" s="81">
        <f t="shared" ref="V1432" si="3253">IF(COUNTA(Y1432:DP1435)=0,"01.01.1900",_xlfn.MAXIFS(Y1432:DP1432,Y1435:DP1435,V1435))</f>
        <v>0</v>
      </c>
      <c r="W1432" s="82"/>
      <c r="X1432" s="106"/>
      <c r="Y1432" s="141">
        <v>44986</v>
      </c>
      <c r="Z1432" s="141">
        <v>44986</v>
      </c>
    </row>
    <row r="1433" spans="2:29" thickBot="1">
      <c r="B1433" s="83"/>
      <c r="C1433" s="84"/>
      <c r="D1433" s="83"/>
      <c r="E1433" s="83"/>
      <c r="F1433" s="83"/>
      <c r="G1433" s="83"/>
      <c r="H1433" s="83"/>
      <c r="I1433" s="83"/>
      <c r="J1433" s="83"/>
      <c r="K1433" s="83"/>
      <c r="L1433" s="83"/>
      <c r="M1433" s="83"/>
      <c r="N1433" s="83"/>
      <c r="O1433" s="83"/>
      <c r="P1433" s="84"/>
      <c r="Q1433" s="217"/>
      <c r="R1433" s="85">
        <f t="shared" ref="R1433" si="3254">IF(COUNTA(Y1432:DP1435)=0,0,MIN(Y1433:DP1433))</f>
        <v>0.54600000000000004</v>
      </c>
      <c r="S1433" s="86">
        <f t="shared" ref="S1433" si="3255">IF(COUNTA(Y1432:DP1435)=0,0,HLOOKUP(S1432,Y1432:DP1435,2,FALSE))</f>
        <v>0.54600000000000004</v>
      </c>
      <c r="T1433" s="87">
        <f t="shared" ref="T1433" si="3256">IF(COUNTA(Y1432:DP1435)=0,0,AVERAGE(Y1433:DP1433))</f>
        <v>0.54600000000000004</v>
      </c>
      <c r="U1433" s="88">
        <f t="shared" ref="U1433" si="3257">IF(COUNTA(Y1432:DP1435)=0,0,_xlfn.MINIFS(Y1433:DP1433,Y1435:DP1435,U1435))</f>
        <v>0</v>
      </c>
      <c r="V1433" s="89">
        <f t="array" ref="V1433">IF(COUNTA(Y1432:DP1435)=0,0,IF(ISERROR(HLOOKUP(V1435,Y1435:DP1435,1,FALSE)),0,INDEX(Y1433:DP1433,MATCH(V1432&amp;V1435,Y1432:DP1432&amp;Y1435:DP1435,0))))</f>
        <v>0</v>
      </c>
      <c r="W1433" s="90">
        <f t="array" ref="W1433">IF(COUNTA(Y1432:DP1435)=0,0,IF(ISERROR(HLOOKUP(W1435,Y1435:DP1435,1,FALSE)),0,AVERAGEIF(Y1435:DP1435,$W1435,Y1433:DP1433)))</f>
        <v>0</v>
      </c>
      <c r="X1433" s="107"/>
      <c r="Y1433" s="142">
        <v>0.54600000000000004</v>
      </c>
      <c r="Z1433" s="142">
        <v>0.54600000000000004</v>
      </c>
    </row>
    <row r="1434" spans="2:29" thickBot="1">
      <c r="B1434" s="83"/>
      <c r="C1434" s="84"/>
      <c r="D1434" s="83"/>
      <c r="E1434" s="83"/>
      <c r="F1434" s="83"/>
      <c r="G1434" s="83"/>
      <c r="H1434" s="83"/>
      <c r="I1434" s="83"/>
      <c r="J1434" s="83"/>
      <c r="K1434" s="83"/>
      <c r="L1434" s="83"/>
      <c r="M1434" s="83"/>
      <c r="N1434" s="83"/>
      <c r="O1434" s="83"/>
      <c r="P1434" s="84"/>
      <c r="Q1434" s="217"/>
      <c r="R1434" s="91">
        <f t="shared" ref="R1434" si="3258">IF(COUNTA(Y1432:DP1435)=0,0,HLOOKUP(R1433,Y1433:DP1435,2,FALSE))</f>
        <v>1000</v>
      </c>
      <c r="S1434" s="92">
        <f t="shared" ref="S1434" si="3259">IF(COUNTA(Y1432:DP1435)=0,0,HLOOKUP(S1432,Y1432:DP1435,3,FALSE))</f>
        <v>1000</v>
      </c>
      <c r="T1434" s="93"/>
      <c r="U1434" s="94">
        <f t="array" ref="U1434">IF(COUNTA(Y1432:DP1435)=0,0,IF(ISERROR(HLOOKUP(U1435,Y1435:DP1435,1,FALSE)),0,INDEX(Y1434:DP1434,MATCH(U1433&amp;U1435,Y1433:DP1433&amp;Y1435:DP1435,0))))</f>
        <v>0</v>
      </c>
      <c r="V1434" s="94">
        <f t="array" ref="V1434">IF(COUNTA(Y1432:DP1435)=0,0,IF(ISERROR(HLOOKUP(V1435,Y1435:DP1435,1,FALSE)),0,INDEX(Y1434:DP1434,MATCH(V1433&amp;V1435,Y1433:DP1433&amp;Y1435:DP1435,0))))</f>
        <v>0</v>
      </c>
      <c r="W1434" s="95"/>
      <c r="X1434" s="108"/>
      <c r="Y1434" s="143">
        <v>1000</v>
      </c>
      <c r="Z1434" s="143">
        <v>1000</v>
      </c>
    </row>
    <row r="1435" spans="2:29" ht="13.9" thickBot="1">
      <c r="B1435" s="96"/>
      <c r="C1435" s="97"/>
      <c r="D1435" s="96"/>
      <c r="E1435" s="96"/>
      <c r="F1435" s="96"/>
      <c r="G1435" s="96"/>
      <c r="H1435" s="96"/>
      <c r="I1435" s="96"/>
      <c r="J1435" s="96"/>
      <c r="K1435" s="96"/>
      <c r="L1435" s="96"/>
      <c r="M1435" s="96"/>
      <c r="N1435" s="96"/>
      <c r="O1435" s="96"/>
      <c r="P1435" s="97"/>
      <c r="Q1435" s="218"/>
      <c r="R1435" s="98" t="str">
        <f t="shared" ref="R1435" si="3260">IF(COUNTA(Y1432:DP1435)=0,"none",HLOOKUP(R1433,Y1433:DP1435,3,FALSE))</f>
        <v>www (-30%)</v>
      </c>
      <c r="S1435" s="99" t="str">
        <f t="shared" ref="S1435" si="3261">IF(COUNTA(Y1432:DP1435)=0,"none",HLOOKUP(S1432,Y1432:DP1435,4,FALSE))</f>
        <v>www (-30%)</v>
      </c>
      <c r="T1435" s="100"/>
      <c r="U1435" s="100">
        <f t="array" ref="U1435">IF(COUNTA(Y1432:DP1435)=0,"none",IF($U$2="WAHR",$W$3,Abfrage!$F$4))</f>
        <v>0</v>
      </c>
      <c r="V1435" s="100">
        <f t="array" ref="V1435">IF(COUNTA(Y1432:DP1435)=0,"none",IF($U$2="WAHR",$W$3,Abfrage!$F$4))</f>
        <v>0</v>
      </c>
      <c r="W1435" s="100">
        <f t="array" ref="W1435">IF(COUNTA(Y1432:DP1435)=0,"none",IF($U$2="WAHR",$W$3,Abfrage!$F$4))</f>
        <v>0</v>
      </c>
      <c r="X1435" s="109"/>
      <c r="Y1435" s="144" t="s">
        <v>43</v>
      </c>
      <c r="Z1435" s="144" t="s">
        <v>43</v>
      </c>
    </row>
    <row r="1436" spans="2:29" thickBot="1">
      <c r="B1436" s="75" t="s">
        <v>1005</v>
      </c>
      <c r="C1436" s="76">
        <v>1000105102</v>
      </c>
      <c r="D1436" s="75" t="s">
        <v>95</v>
      </c>
      <c r="E1436" s="75" t="s">
        <v>175</v>
      </c>
      <c r="F1436" s="75" t="s">
        <v>97</v>
      </c>
      <c r="G1436" s="75" t="s">
        <v>97</v>
      </c>
      <c r="H1436" s="75" t="e">
        <v>#N/A</v>
      </c>
      <c r="I1436" s="75" t="s">
        <v>304</v>
      </c>
      <c r="J1436" s="75" t="s">
        <v>1006</v>
      </c>
      <c r="K1436" s="75" t="s">
        <v>306</v>
      </c>
      <c r="L1436" s="75" t="s">
        <v>306</v>
      </c>
      <c r="M1436" s="75" t="s">
        <v>307</v>
      </c>
      <c r="N1436" s="75" t="s">
        <v>308</v>
      </c>
      <c r="O1436" s="75" t="s">
        <v>309</v>
      </c>
      <c r="P1436" s="76" t="s">
        <v>757</v>
      </c>
      <c r="Q1436" s="216"/>
      <c r="R1436" s="77" t="str">
        <f t="shared" ref="R1436" si="3262">IF(COUNTA(Y1436:DP1439)=0,"01.01.1900",INDEX(Y1436:DP1436,MATCH(R1437,Y1437:DP1437,0)))</f>
        <v>01.01.1900</v>
      </c>
      <c r="S1436" s="78" t="str">
        <f t="shared" ref="S1436" si="3263">IF(COUNTA(Y1436:DP1439)=0,"01.01.1900",MAX(Y1436:DP1436))</f>
        <v>01.01.1900</v>
      </c>
      <c r="T1436" s="79"/>
      <c r="U1436" s="80" t="str">
        <f t="array" ref="U1436">IF(COUNTA(Y1436:DP1439)=0,"01.01.1900",IF(ISERROR(HLOOKUP(U1439,Y1439:DP1439,1,FALSE)),"01.01.1900",INDEX(Y1436:DP1436,MATCH(U1437&amp;U1439,Y1437:DP1437&amp;Y1439:DP1439,0))))</f>
        <v>01.01.1900</v>
      </c>
      <c r="V1436" s="81" t="str">
        <f t="shared" ref="V1436" si="3264">IF(COUNTA(Y1436:DP1439)=0,"01.01.1900",_xlfn.MAXIFS(Y1436:DP1436,Y1439:DP1439,V1439))</f>
        <v>01.01.1900</v>
      </c>
      <c r="W1436" s="82"/>
      <c r="X1436" s="106"/>
    </row>
    <row r="1437" spans="2:29" thickBot="1">
      <c r="B1437" s="83"/>
      <c r="C1437" s="84"/>
      <c r="D1437" s="83"/>
      <c r="E1437" s="83"/>
      <c r="F1437" s="83"/>
      <c r="G1437" s="83"/>
      <c r="H1437" s="83"/>
      <c r="I1437" s="83"/>
      <c r="J1437" s="83"/>
      <c r="K1437" s="83"/>
      <c r="L1437" s="83"/>
      <c r="M1437" s="83"/>
      <c r="N1437" s="83"/>
      <c r="O1437" s="83"/>
      <c r="P1437" s="84"/>
      <c r="Q1437" s="217"/>
      <c r="R1437" s="85">
        <f t="shared" ref="R1437" si="3265">IF(COUNTA(Y1436:DP1439)=0,0,MIN(Y1437:DP1437))</f>
        <v>0</v>
      </c>
      <c r="S1437" s="86">
        <f t="shared" ref="S1437" si="3266">IF(COUNTA(Y1436:DP1439)=0,0,HLOOKUP(S1436,Y1436:DP1439,2,FALSE))</f>
        <v>0</v>
      </c>
      <c r="T1437" s="87">
        <f t="shared" ref="T1437" si="3267">IF(COUNTA(Y1436:DP1439)=0,0,AVERAGE(Y1437:DP1437))</f>
        <v>0</v>
      </c>
      <c r="U1437" s="88">
        <f t="shared" ref="U1437" si="3268">IF(COUNTA(Y1436:DP1439)=0,0,_xlfn.MINIFS(Y1437:DP1437,Y1439:DP1439,U1439))</f>
        <v>0</v>
      </c>
      <c r="V1437" s="89">
        <f t="array" ref="V1437">IF(COUNTA(Y1436:DP1439)=0,0,IF(ISERROR(HLOOKUP(V1439,Y1439:DP1439,1,FALSE)),0,INDEX(Y1437:DP1437,MATCH(V1436&amp;V1439,Y1436:DP1436&amp;Y1439:DP1439,0))))</f>
        <v>0</v>
      </c>
      <c r="W1437" s="90">
        <f t="array" ref="W1437">IF(COUNTA(Y1436:DP1439)=0,0,IF(ISERROR(HLOOKUP(W1439,Y1439:DP1439,1,FALSE)),0,AVERAGEIF(Y1439:DP1439,$W1439,Y1437:DP1437)))</f>
        <v>0</v>
      </c>
      <c r="X1437" s="107"/>
    </row>
    <row r="1438" spans="2:29" thickBot="1">
      <c r="B1438" s="83"/>
      <c r="C1438" s="84"/>
      <c r="D1438" s="83"/>
      <c r="E1438" s="83"/>
      <c r="F1438" s="83"/>
      <c r="G1438" s="83"/>
      <c r="H1438" s="83"/>
      <c r="I1438" s="83"/>
      <c r="J1438" s="83"/>
      <c r="K1438" s="83"/>
      <c r="L1438" s="83"/>
      <c r="M1438" s="83"/>
      <c r="N1438" s="83"/>
      <c r="O1438" s="83"/>
      <c r="P1438" s="84"/>
      <c r="Q1438" s="217"/>
      <c r="R1438" s="91">
        <f t="shared" ref="R1438" si="3269">IF(COUNTA(Y1436:DP1439)=0,0,HLOOKUP(R1437,Y1437:DP1439,2,FALSE))</f>
        <v>0</v>
      </c>
      <c r="S1438" s="92">
        <f t="shared" ref="S1438" si="3270">IF(COUNTA(Y1436:DP1439)=0,0,HLOOKUP(S1436,Y1436:DP1439,3,FALSE))</f>
        <v>0</v>
      </c>
      <c r="T1438" s="93"/>
      <c r="U1438" s="94">
        <f t="array" ref="U1438">IF(COUNTA(Y1436:DP1439)=0,0,IF(ISERROR(HLOOKUP(U1439,Y1439:DP1439,1,FALSE)),0,INDEX(Y1438:DP1438,MATCH(U1437&amp;U1439,Y1437:DP1437&amp;Y1439:DP1439,0))))</f>
        <v>0</v>
      </c>
      <c r="V1438" s="94">
        <f t="array" ref="V1438">IF(COUNTA(Y1436:DP1439)=0,0,IF(ISERROR(HLOOKUP(V1439,Y1439:DP1439,1,FALSE)),0,INDEX(Y1438:DP1438,MATCH(V1437&amp;V1439,Y1437:DP1437&amp;Y1439:DP1439,0))))</f>
        <v>0</v>
      </c>
      <c r="W1438" s="95"/>
      <c r="X1438" s="108"/>
    </row>
    <row r="1439" spans="2:29" ht="13.9" thickBot="1">
      <c r="B1439" s="96"/>
      <c r="C1439" s="97"/>
      <c r="D1439" s="96"/>
      <c r="E1439" s="96"/>
      <c r="F1439" s="96"/>
      <c r="G1439" s="96"/>
      <c r="H1439" s="96"/>
      <c r="I1439" s="96"/>
      <c r="J1439" s="96"/>
      <c r="K1439" s="96"/>
      <c r="L1439" s="96"/>
      <c r="M1439" s="96"/>
      <c r="N1439" s="96"/>
      <c r="O1439" s="96"/>
      <c r="P1439" s="97"/>
      <c r="Q1439" s="218"/>
      <c r="R1439" s="98" t="str">
        <f t="shared" ref="R1439" si="3271">IF(COUNTA(Y1436:DP1439)=0,"none",HLOOKUP(R1437,Y1437:DP1439,3,FALSE))</f>
        <v>none</v>
      </c>
      <c r="S1439" s="99" t="str">
        <f t="shared" ref="S1439" si="3272">IF(COUNTA(Y1436:DP1439)=0,"none",HLOOKUP(S1436,Y1436:DP1439,4,FALSE))</f>
        <v>none</v>
      </c>
      <c r="T1439" s="100"/>
      <c r="U1439" s="100" t="str">
        <f t="array" ref="U1439">IF(COUNTA(Y1436:DP1439)=0,"none",IF($U$2="WAHR",$W$3,Abfrage!$F$4))</f>
        <v>none</v>
      </c>
      <c r="V1439" s="100" t="str">
        <f t="array" ref="V1439">IF(COUNTA(Y1436:DP1439)=0,"none",IF($U$2="WAHR",$W$3,Abfrage!$F$4))</f>
        <v>none</v>
      </c>
      <c r="W1439" s="100" t="str">
        <f t="array" ref="W1439">IF(COUNTA(Y1436:DP1439)=0,"none",IF($U$2="WAHR",$W$3,Abfrage!$F$4))</f>
        <v>none</v>
      </c>
      <c r="X1439" s="109"/>
    </row>
    <row r="1440" spans="2:29" thickBot="1">
      <c r="B1440" s="75" t="s">
        <v>1007</v>
      </c>
      <c r="C1440" s="76">
        <v>1000105103</v>
      </c>
      <c r="D1440" s="75" t="s">
        <v>95</v>
      </c>
      <c r="E1440" s="75" t="s">
        <v>175</v>
      </c>
      <c r="F1440" s="75" t="s">
        <v>97</v>
      </c>
      <c r="G1440" s="75" t="s">
        <v>97</v>
      </c>
      <c r="H1440" s="75" t="e">
        <v>#N/A</v>
      </c>
      <c r="I1440" s="75" t="s">
        <v>51</v>
      </c>
      <c r="J1440" s="75" t="s">
        <v>1008</v>
      </c>
      <c r="K1440" s="75" t="s">
        <v>306</v>
      </c>
      <c r="L1440" s="75" t="s">
        <v>306</v>
      </c>
      <c r="M1440" s="75" t="s">
        <v>307</v>
      </c>
      <c r="N1440" s="75" t="s">
        <v>308</v>
      </c>
      <c r="O1440" s="75" t="s">
        <v>309</v>
      </c>
      <c r="P1440" s="76" t="s">
        <v>306</v>
      </c>
      <c r="Q1440" s="216"/>
      <c r="R1440" s="77" t="str">
        <f t="shared" ref="R1440" si="3273">IF(COUNTA(Y1440:DP1443)=0,"01.01.1900",INDEX(Y1440:DP1440,MATCH(R1441,Y1441:DP1441,0)))</f>
        <v>01.01.1900</v>
      </c>
      <c r="S1440" s="78" t="str">
        <f t="shared" ref="S1440" si="3274">IF(COUNTA(Y1440:DP1443)=0,"01.01.1900",MAX(Y1440:DP1440))</f>
        <v>01.01.1900</v>
      </c>
      <c r="T1440" s="79"/>
      <c r="U1440" s="80" t="str">
        <f t="array" ref="U1440">IF(COUNTA(Y1440:DP1443)=0,"01.01.1900",IF(ISERROR(HLOOKUP(U1443,Y1443:DP1443,1,FALSE)),"01.01.1900",INDEX(Y1440:DP1440,MATCH(U1441&amp;U1443,Y1441:DP1441&amp;Y1443:DP1443,0))))</f>
        <v>01.01.1900</v>
      </c>
      <c r="V1440" s="81" t="str">
        <f t="shared" ref="V1440" si="3275">IF(COUNTA(Y1440:DP1443)=0,"01.01.1900",_xlfn.MAXIFS(Y1440:DP1440,Y1443:DP1443,V1443))</f>
        <v>01.01.1900</v>
      </c>
      <c r="W1440" s="82"/>
      <c r="X1440" s="106"/>
    </row>
    <row r="1441" spans="2:26" thickBot="1">
      <c r="B1441" s="83"/>
      <c r="C1441" s="84"/>
      <c r="D1441" s="83"/>
      <c r="E1441" s="83"/>
      <c r="F1441" s="83"/>
      <c r="G1441" s="83"/>
      <c r="H1441" s="83"/>
      <c r="I1441" s="83"/>
      <c r="J1441" s="83"/>
      <c r="K1441" s="83"/>
      <c r="L1441" s="83"/>
      <c r="M1441" s="83"/>
      <c r="N1441" s="83"/>
      <c r="O1441" s="83"/>
      <c r="P1441" s="84"/>
      <c r="Q1441" s="217"/>
      <c r="R1441" s="85">
        <f t="shared" ref="R1441" si="3276">IF(COUNTA(Y1440:DP1443)=0,0,MIN(Y1441:DP1441))</f>
        <v>0</v>
      </c>
      <c r="S1441" s="86">
        <f t="shared" ref="S1441" si="3277">IF(COUNTA(Y1440:DP1443)=0,0,HLOOKUP(S1440,Y1440:DP1443,2,FALSE))</f>
        <v>0</v>
      </c>
      <c r="T1441" s="87">
        <f t="shared" ref="T1441" si="3278">IF(COUNTA(Y1440:DP1443)=0,0,AVERAGE(Y1441:DP1441))</f>
        <v>0</v>
      </c>
      <c r="U1441" s="88">
        <f t="shared" ref="U1441" si="3279">IF(COUNTA(Y1440:DP1443)=0,0,_xlfn.MINIFS(Y1441:DP1441,Y1443:DP1443,U1443))</f>
        <v>0</v>
      </c>
      <c r="V1441" s="89">
        <f t="array" ref="V1441">IF(COUNTA(Y1440:DP1443)=0,0,IF(ISERROR(HLOOKUP(V1443,Y1443:DP1443,1,FALSE)),0,INDEX(Y1441:DP1441,MATCH(V1440&amp;V1443,Y1440:DP1440&amp;Y1443:DP1443,0))))</f>
        <v>0</v>
      </c>
      <c r="W1441" s="90">
        <f t="array" ref="W1441">IF(COUNTA(Y1440:DP1443)=0,0,IF(ISERROR(HLOOKUP(W1443,Y1443:DP1443,1,FALSE)),0,AVERAGEIF(Y1443:DP1443,$W1443,Y1441:DP1441)))</f>
        <v>0</v>
      </c>
      <c r="X1441" s="107"/>
    </row>
    <row r="1442" spans="2:26" thickBot="1">
      <c r="B1442" s="83"/>
      <c r="C1442" s="84"/>
      <c r="D1442" s="83"/>
      <c r="E1442" s="83"/>
      <c r="F1442" s="83"/>
      <c r="G1442" s="83"/>
      <c r="H1442" s="83"/>
      <c r="I1442" s="83"/>
      <c r="J1442" s="83"/>
      <c r="K1442" s="83"/>
      <c r="L1442" s="83"/>
      <c r="M1442" s="83"/>
      <c r="N1442" s="83"/>
      <c r="O1442" s="83"/>
      <c r="P1442" s="84"/>
      <c r="Q1442" s="217"/>
      <c r="R1442" s="91">
        <f t="shared" ref="R1442" si="3280">IF(COUNTA(Y1440:DP1443)=0,0,HLOOKUP(R1441,Y1441:DP1443,2,FALSE))</f>
        <v>0</v>
      </c>
      <c r="S1442" s="92">
        <f t="shared" ref="S1442" si="3281">IF(COUNTA(Y1440:DP1443)=0,0,HLOOKUP(S1440,Y1440:DP1443,3,FALSE))</f>
        <v>0</v>
      </c>
      <c r="T1442" s="93"/>
      <c r="U1442" s="94">
        <f t="array" ref="U1442">IF(COUNTA(Y1440:DP1443)=0,0,IF(ISERROR(HLOOKUP(U1443,Y1443:DP1443,1,FALSE)),0,INDEX(Y1442:DP1442,MATCH(U1441&amp;U1443,Y1441:DP1441&amp;Y1443:DP1443,0))))</f>
        <v>0</v>
      </c>
      <c r="V1442" s="94">
        <f t="array" ref="V1442">IF(COUNTA(Y1440:DP1443)=0,0,IF(ISERROR(HLOOKUP(V1443,Y1443:DP1443,1,FALSE)),0,INDEX(Y1442:DP1442,MATCH(V1441&amp;V1443,Y1441:DP1441&amp;Y1443:DP1443,0))))</f>
        <v>0</v>
      </c>
      <c r="W1442" s="95"/>
      <c r="X1442" s="108"/>
    </row>
    <row r="1443" spans="2:26" ht="13.9" thickBot="1">
      <c r="B1443" s="96"/>
      <c r="C1443" s="97"/>
      <c r="D1443" s="96"/>
      <c r="E1443" s="96"/>
      <c r="F1443" s="96"/>
      <c r="G1443" s="96"/>
      <c r="H1443" s="96"/>
      <c r="I1443" s="96"/>
      <c r="J1443" s="96"/>
      <c r="K1443" s="96"/>
      <c r="L1443" s="96"/>
      <c r="M1443" s="96"/>
      <c r="N1443" s="96"/>
      <c r="O1443" s="96"/>
      <c r="P1443" s="97"/>
      <c r="Q1443" s="218"/>
      <c r="R1443" s="98" t="str">
        <f t="shared" ref="R1443" si="3282">IF(COUNTA(Y1440:DP1443)=0,"none",HLOOKUP(R1441,Y1441:DP1443,3,FALSE))</f>
        <v>none</v>
      </c>
      <c r="S1443" s="99" t="str">
        <f t="shared" ref="S1443" si="3283">IF(COUNTA(Y1440:DP1443)=0,"none",HLOOKUP(S1440,Y1440:DP1443,4,FALSE))</f>
        <v>none</v>
      </c>
      <c r="T1443" s="100"/>
      <c r="U1443" s="100" t="str">
        <f t="array" ref="U1443">IF(COUNTA(Y1440:DP1443)=0,"none",IF($U$2="WAHR",$W$3,Abfrage!$F$4))</f>
        <v>none</v>
      </c>
      <c r="V1443" s="100" t="str">
        <f t="array" ref="V1443">IF(COUNTA(Y1440:DP1443)=0,"none",IF($U$2="WAHR",$W$3,Abfrage!$F$4))</f>
        <v>none</v>
      </c>
      <c r="W1443" s="100" t="str">
        <f t="array" ref="W1443">IF(COUNTA(Y1440:DP1443)=0,"none",IF($U$2="WAHR",$W$3,Abfrage!$F$4))</f>
        <v>none</v>
      </c>
      <c r="X1443" s="109"/>
    </row>
    <row r="1444" spans="2:26" thickBot="1">
      <c r="B1444" s="75" t="s">
        <v>1009</v>
      </c>
      <c r="C1444" s="76">
        <v>1000105104</v>
      </c>
      <c r="D1444" s="75" t="s">
        <v>95</v>
      </c>
      <c r="E1444" s="75" t="s">
        <v>96</v>
      </c>
      <c r="F1444" s="75" t="s">
        <v>97</v>
      </c>
      <c r="G1444" s="75" t="s">
        <v>97</v>
      </c>
      <c r="H1444" s="75" t="e">
        <v>#N/A</v>
      </c>
      <c r="I1444" s="75" t="s">
        <v>51</v>
      </c>
      <c r="J1444" s="75" t="s">
        <v>1010</v>
      </c>
      <c r="K1444" s="75" t="s">
        <v>306</v>
      </c>
      <c r="L1444" s="75" t="s">
        <v>306</v>
      </c>
      <c r="M1444" s="75" t="s">
        <v>313</v>
      </c>
      <c r="N1444" s="75" t="s">
        <v>308</v>
      </c>
      <c r="O1444" s="75" t="s">
        <v>309</v>
      </c>
      <c r="P1444" s="76" t="s">
        <v>306</v>
      </c>
      <c r="Q1444" s="216"/>
      <c r="R1444" s="77" t="str">
        <f t="shared" ref="R1444" si="3284">IF(COUNTA(Y1444:DP1447)=0,"01.01.1900",INDEX(Y1444:DP1444,MATCH(R1445,Y1445:DP1445,0)))</f>
        <v>01.01.1900</v>
      </c>
      <c r="S1444" s="78" t="str">
        <f t="shared" ref="S1444" si="3285">IF(COUNTA(Y1444:DP1447)=0,"01.01.1900",MAX(Y1444:DP1444))</f>
        <v>01.01.1900</v>
      </c>
      <c r="T1444" s="79"/>
      <c r="U1444" s="80" t="str">
        <f t="array" ref="U1444">IF(COUNTA(Y1444:DP1447)=0,"01.01.1900",IF(ISERROR(HLOOKUP(U1447,Y1447:DP1447,1,FALSE)),"01.01.1900",INDEX(Y1444:DP1444,MATCH(U1445&amp;U1447,Y1445:DP1445&amp;Y1447:DP1447,0))))</f>
        <v>01.01.1900</v>
      </c>
      <c r="V1444" s="81" t="str">
        <f t="shared" ref="V1444" si="3286">IF(COUNTA(Y1444:DP1447)=0,"01.01.1900",_xlfn.MAXIFS(Y1444:DP1444,Y1447:DP1447,V1447))</f>
        <v>01.01.1900</v>
      </c>
      <c r="W1444" s="82"/>
      <c r="X1444" s="106"/>
    </row>
    <row r="1445" spans="2:26" thickBot="1">
      <c r="B1445" s="83"/>
      <c r="C1445" s="84"/>
      <c r="D1445" s="83"/>
      <c r="E1445" s="83"/>
      <c r="F1445" s="83"/>
      <c r="G1445" s="83"/>
      <c r="H1445" s="83"/>
      <c r="I1445" s="83"/>
      <c r="J1445" s="83"/>
      <c r="K1445" s="83"/>
      <c r="L1445" s="83"/>
      <c r="M1445" s="83"/>
      <c r="N1445" s="83"/>
      <c r="O1445" s="83"/>
      <c r="P1445" s="84"/>
      <c r="Q1445" s="217"/>
      <c r="R1445" s="85">
        <f t="shared" ref="R1445" si="3287">IF(COUNTA(Y1444:DP1447)=0,0,MIN(Y1445:DP1445))</f>
        <v>0</v>
      </c>
      <c r="S1445" s="86">
        <f t="shared" ref="S1445" si="3288">IF(COUNTA(Y1444:DP1447)=0,0,HLOOKUP(S1444,Y1444:DP1447,2,FALSE))</f>
        <v>0</v>
      </c>
      <c r="T1445" s="87">
        <f t="shared" ref="T1445" si="3289">IF(COUNTA(Y1444:DP1447)=0,0,AVERAGE(Y1445:DP1445))</f>
        <v>0</v>
      </c>
      <c r="U1445" s="88">
        <f t="shared" ref="U1445" si="3290">IF(COUNTA(Y1444:DP1447)=0,0,_xlfn.MINIFS(Y1445:DP1445,Y1447:DP1447,U1447))</f>
        <v>0</v>
      </c>
      <c r="V1445" s="89">
        <f t="array" ref="V1445">IF(COUNTA(Y1444:DP1447)=0,0,IF(ISERROR(HLOOKUP(V1447,Y1447:DP1447,1,FALSE)),0,INDEX(Y1445:DP1445,MATCH(V1444&amp;V1447,Y1444:DP1444&amp;Y1447:DP1447,0))))</f>
        <v>0</v>
      </c>
      <c r="W1445" s="90">
        <f t="array" ref="W1445">IF(COUNTA(Y1444:DP1447)=0,0,IF(ISERROR(HLOOKUP(W1447,Y1447:DP1447,1,FALSE)),0,AVERAGEIF(Y1447:DP1447,$W1447,Y1445:DP1445)))</f>
        <v>0</v>
      </c>
      <c r="X1445" s="107"/>
    </row>
    <row r="1446" spans="2:26" thickBot="1">
      <c r="B1446" s="83"/>
      <c r="C1446" s="84"/>
      <c r="D1446" s="83"/>
      <c r="E1446" s="83"/>
      <c r="F1446" s="83"/>
      <c r="G1446" s="83"/>
      <c r="H1446" s="83"/>
      <c r="I1446" s="83"/>
      <c r="J1446" s="83"/>
      <c r="K1446" s="83"/>
      <c r="L1446" s="83"/>
      <c r="M1446" s="83"/>
      <c r="N1446" s="83"/>
      <c r="O1446" s="83"/>
      <c r="P1446" s="84"/>
      <c r="Q1446" s="217"/>
      <c r="R1446" s="91">
        <f t="shared" ref="R1446" si="3291">IF(COUNTA(Y1444:DP1447)=0,0,HLOOKUP(R1445,Y1445:DP1447,2,FALSE))</f>
        <v>0</v>
      </c>
      <c r="S1446" s="92">
        <f t="shared" ref="S1446" si="3292">IF(COUNTA(Y1444:DP1447)=0,0,HLOOKUP(S1444,Y1444:DP1447,3,FALSE))</f>
        <v>0</v>
      </c>
      <c r="T1446" s="93"/>
      <c r="U1446" s="94">
        <f t="array" ref="U1446">IF(COUNTA(Y1444:DP1447)=0,0,IF(ISERROR(HLOOKUP(U1447,Y1447:DP1447,1,FALSE)),0,INDEX(Y1446:DP1446,MATCH(U1445&amp;U1447,Y1445:DP1445&amp;Y1447:DP1447,0))))</f>
        <v>0</v>
      </c>
      <c r="V1446" s="94">
        <f t="array" ref="V1446">IF(COUNTA(Y1444:DP1447)=0,0,IF(ISERROR(HLOOKUP(V1447,Y1447:DP1447,1,FALSE)),0,INDEX(Y1446:DP1446,MATCH(V1445&amp;V1447,Y1445:DP1445&amp;Y1447:DP1447,0))))</f>
        <v>0</v>
      </c>
      <c r="W1446" s="95"/>
      <c r="X1446" s="108"/>
    </row>
    <row r="1447" spans="2:26" ht="13.9" thickBot="1">
      <c r="B1447" s="96"/>
      <c r="C1447" s="97"/>
      <c r="D1447" s="96"/>
      <c r="E1447" s="96"/>
      <c r="F1447" s="96"/>
      <c r="G1447" s="96"/>
      <c r="H1447" s="96"/>
      <c r="I1447" s="96"/>
      <c r="J1447" s="96"/>
      <c r="K1447" s="96"/>
      <c r="L1447" s="96"/>
      <c r="M1447" s="96"/>
      <c r="N1447" s="96"/>
      <c r="O1447" s="96"/>
      <c r="P1447" s="97"/>
      <c r="Q1447" s="218"/>
      <c r="R1447" s="98" t="str">
        <f t="shared" ref="R1447" si="3293">IF(COUNTA(Y1444:DP1447)=0,"none",HLOOKUP(R1445,Y1445:DP1447,3,FALSE))</f>
        <v>none</v>
      </c>
      <c r="S1447" s="99" t="str">
        <f t="shared" ref="S1447" si="3294">IF(COUNTA(Y1444:DP1447)=0,"none",HLOOKUP(S1444,Y1444:DP1447,4,FALSE))</f>
        <v>none</v>
      </c>
      <c r="T1447" s="100"/>
      <c r="U1447" s="100" t="str">
        <f t="array" ref="U1447">IF(COUNTA(Y1444:DP1447)=0,"none",IF($U$2="WAHR",$W$3,Abfrage!$F$4))</f>
        <v>none</v>
      </c>
      <c r="V1447" s="100" t="str">
        <f t="array" ref="V1447">IF(COUNTA(Y1444:DP1447)=0,"none",IF($U$2="WAHR",$W$3,Abfrage!$F$4))</f>
        <v>none</v>
      </c>
      <c r="W1447" s="100" t="str">
        <f t="array" ref="W1447">IF(COUNTA(Y1444:DP1447)=0,"none",IF($U$2="WAHR",$W$3,Abfrage!$F$4))</f>
        <v>none</v>
      </c>
      <c r="X1447" s="109"/>
    </row>
    <row r="1448" spans="2:26" thickBot="1">
      <c r="B1448" s="75" t="s">
        <v>1011</v>
      </c>
      <c r="C1448" s="76">
        <v>1000105105</v>
      </c>
      <c r="D1448" s="75" t="s">
        <v>95</v>
      </c>
      <c r="E1448" s="75" t="s">
        <v>96</v>
      </c>
      <c r="F1448" s="75" t="s">
        <v>97</v>
      </c>
      <c r="G1448" s="75" t="s">
        <v>97</v>
      </c>
      <c r="H1448" s="75" t="e">
        <v>#N/A</v>
      </c>
      <c r="I1448" s="75" t="s">
        <v>427</v>
      </c>
      <c r="J1448" s="75" t="s">
        <v>1012</v>
      </c>
      <c r="K1448" s="75" t="s">
        <v>306</v>
      </c>
      <c r="L1448" s="75" t="s">
        <v>306</v>
      </c>
      <c r="M1448" s="75" t="s">
        <v>313</v>
      </c>
      <c r="N1448" s="75" t="s">
        <v>308</v>
      </c>
      <c r="O1448" s="75" t="s">
        <v>419</v>
      </c>
      <c r="P1448" s="76" t="s">
        <v>306</v>
      </c>
      <c r="Q1448" s="216"/>
      <c r="R1448" s="77" t="str">
        <f t="shared" ref="R1448" si="3295">IF(COUNTA(Y1448:DP1451)=0,"01.01.1900",INDEX(Y1448:DP1448,MATCH(R1449,Y1449:DP1449,0)))</f>
        <v>01.01.1900</v>
      </c>
      <c r="S1448" s="78" t="str">
        <f t="shared" ref="S1448" si="3296">IF(COUNTA(Y1448:DP1451)=0,"01.01.1900",MAX(Y1448:DP1448))</f>
        <v>01.01.1900</v>
      </c>
      <c r="T1448" s="79"/>
      <c r="U1448" s="80" t="str">
        <f t="array" ref="U1448">IF(COUNTA(Y1448:DP1451)=0,"01.01.1900",IF(ISERROR(HLOOKUP(U1451,Y1451:DP1451,1,FALSE)),"01.01.1900",INDEX(Y1448:DP1448,MATCH(U1449&amp;U1451,Y1449:DP1449&amp;Y1451:DP1451,0))))</f>
        <v>01.01.1900</v>
      </c>
      <c r="V1448" s="81" t="str">
        <f t="shared" ref="V1448" si="3297">IF(COUNTA(Y1448:DP1451)=0,"01.01.1900",_xlfn.MAXIFS(Y1448:DP1448,Y1451:DP1451,V1451))</f>
        <v>01.01.1900</v>
      </c>
      <c r="W1448" s="82"/>
      <c r="X1448" s="106"/>
    </row>
    <row r="1449" spans="2:26" thickBot="1">
      <c r="B1449" s="83"/>
      <c r="C1449" s="84"/>
      <c r="D1449" s="83"/>
      <c r="E1449" s="83"/>
      <c r="F1449" s="83"/>
      <c r="G1449" s="83"/>
      <c r="H1449" s="83"/>
      <c r="I1449" s="83"/>
      <c r="J1449" s="83"/>
      <c r="K1449" s="83"/>
      <c r="L1449" s="83"/>
      <c r="M1449" s="83"/>
      <c r="N1449" s="83"/>
      <c r="O1449" s="83"/>
      <c r="P1449" s="84"/>
      <c r="Q1449" s="217"/>
      <c r="R1449" s="85">
        <f t="shared" ref="R1449" si="3298">IF(COUNTA(Y1448:DP1451)=0,0,MIN(Y1449:DP1449))</f>
        <v>0</v>
      </c>
      <c r="S1449" s="86">
        <f t="shared" ref="S1449" si="3299">IF(COUNTA(Y1448:DP1451)=0,0,HLOOKUP(S1448,Y1448:DP1451,2,FALSE))</f>
        <v>0</v>
      </c>
      <c r="T1449" s="87">
        <f t="shared" ref="T1449" si="3300">IF(COUNTA(Y1448:DP1451)=0,0,AVERAGE(Y1449:DP1449))</f>
        <v>0</v>
      </c>
      <c r="U1449" s="88">
        <f t="shared" ref="U1449" si="3301">IF(COUNTA(Y1448:DP1451)=0,0,_xlfn.MINIFS(Y1449:DP1449,Y1451:DP1451,U1451))</f>
        <v>0</v>
      </c>
      <c r="V1449" s="89">
        <f t="array" ref="V1449">IF(COUNTA(Y1448:DP1451)=0,0,IF(ISERROR(HLOOKUP(V1451,Y1451:DP1451,1,FALSE)),0,INDEX(Y1449:DP1449,MATCH(V1448&amp;V1451,Y1448:DP1448&amp;Y1451:DP1451,0))))</f>
        <v>0</v>
      </c>
      <c r="W1449" s="90">
        <f t="array" ref="W1449">IF(COUNTA(Y1448:DP1451)=0,0,IF(ISERROR(HLOOKUP(W1451,Y1451:DP1451,1,FALSE)),0,AVERAGEIF(Y1451:DP1451,$W1451,Y1449:DP1449)))</f>
        <v>0</v>
      </c>
      <c r="X1449" s="107"/>
    </row>
    <row r="1450" spans="2:26" thickBot="1">
      <c r="B1450" s="83"/>
      <c r="C1450" s="84"/>
      <c r="D1450" s="83"/>
      <c r="E1450" s="83"/>
      <c r="F1450" s="83"/>
      <c r="G1450" s="83"/>
      <c r="H1450" s="83"/>
      <c r="I1450" s="83"/>
      <c r="J1450" s="83"/>
      <c r="K1450" s="83"/>
      <c r="L1450" s="83"/>
      <c r="M1450" s="83"/>
      <c r="N1450" s="83"/>
      <c r="O1450" s="83"/>
      <c r="P1450" s="84"/>
      <c r="Q1450" s="217"/>
      <c r="R1450" s="91">
        <f t="shared" ref="R1450" si="3302">IF(COUNTA(Y1448:DP1451)=0,0,HLOOKUP(R1449,Y1449:DP1451,2,FALSE))</f>
        <v>0</v>
      </c>
      <c r="S1450" s="92">
        <f t="shared" ref="S1450" si="3303">IF(COUNTA(Y1448:DP1451)=0,0,HLOOKUP(S1448,Y1448:DP1451,3,FALSE))</f>
        <v>0</v>
      </c>
      <c r="T1450" s="93"/>
      <c r="U1450" s="94">
        <f t="array" ref="U1450">IF(COUNTA(Y1448:DP1451)=0,0,IF(ISERROR(HLOOKUP(U1451,Y1451:DP1451,1,FALSE)),0,INDEX(Y1450:DP1450,MATCH(U1449&amp;U1451,Y1449:DP1449&amp;Y1451:DP1451,0))))</f>
        <v>0</v>
      </c>
      <c r="V1450" s="94">
        <f t="array" ref="V1450">IF(COUNTA(Y1448:DP1451)=0,0,IF(ISERROR(HLOOKUP(V1451,Y1451:DP1451,1,FALSE)),0,INDEX(Y1450:DP1450,MATCH(V1449&amp;V1451,Y1449:DP1449&amp;Y1451:DP1451,0))))</f>
        <v>0</v>
      </c>
      <c r="W1450" s="95"/>
      <c r="X1450" s="108"/>
    </row>
    <row r="1451" spans="2:26" ht="13.9" thickBot="1">
      <c r="B1451" s="96"/>
      <c r="C1451" s="97"/>
      <c r="D1451" s="96"/>
      <c r="E1451" s="96"/>
      <c r="F1451" s="96"/>
      <c r="G1451" s="96"/>
      <c r="H1451" s="96"/>
      <c r="I1451" s="96"/>
      <c r="J1451" s="96"/>
      <c r="K1451" s="96"/>
      <c r="L1451" s="96"/>
      <c r="M1451" s="96"/>
      <c r="N1451" s="96"/>
      <c r="O1451" s="96"/>
      <c r="P1451" s="97"/>
      <c r="Q1451" s="218"/>
      <c r="R1451" s="98" t="str">
        <f t="shared" ref="R1451" si="3304">IF(COUNTA(Y1448:DP1451)=0,"none",HLOOKUP(R1449,Y1449:DP1451,3,FALSE))</f>
        <v>none</v>
      </c>
      <c r="S1451" s="99" t="str">
        <f t="shared" ref="S1451" si="3305">IF(COUNTA(Y1448:DP1451)=0,"none",HLOOKUP(S1448,Y1448:DP1451,4,FALSE))</f>
        <v>none</v>
      </c>
      <c r="T1451" s="100"/>
      <c r="U1451" s="100" t="str">
        <f t="array" ref="U1451">IF(COUNTA(Y1448:DP1451)=0,"none",IF($U$2="WAHR",$W$3,Abfrage!$F$4))</f>
        <v>none</v>
      </c>
      <c r="V1451" s="100" t="str">
        <f t="array" ref="V1451">IF(COUNTA(Y1448:DP1451)=0,"none",IF($U$2="WAHR",$W$3,Abfrage!$F$4))</f>
        <v>none</v>
      </c>
      <c r="W1451" s="100" t="str">
        <f t="array" ref="W1451">IF(COUNTA(Y1448:DP1451)=0,"none",IF($U$2="WAHR",$W$3,Abfrage!$F$4))</f>
        <v>none</v>
      </c>
      <c r="X1451" s="109"/>
    </row>
    <row r="1452" spans="2:26" thickBot="1">
      <c r="B1452" s="75" t="s">
        <v>1013</v>
      </c>
      <c r="C1452" s="76">
        <v>1000105112</v>
      </c>
      <c r="D1452" s="75" t="s">
        <v>95</v>
      </c>
      <c r="E1452" s="75" t="s">
        <v>96</v>
      </c>
      <c r="F1452" s="75" t="s">
        <v>97</v>
      </c>
      <c r="G1452" s="75" t="s">
        <v>97</v>
      </c>
      <c r="H1452" s="75" t="e">
        <v>#N/A</v>
      </c>
      <c r="I1452" s="75" t="s">
        <v>41</v>
      </c>
      <c r="J1452" s="75" t="s">
        <v>1014</v>
      </c>
      <c r="K1452" s="75" t="s">
        <v>306</v>
      </c>
      <c r="L1452" s="75" t="s">
        <v>306</v>
      </c>
      <c r="M1452" s="75" t="s">
        <v>313</v>
      </c>
      <c r="N1452" s="75" t="s">
        <v>348</v>
      </c>
      <c r="O1452" s="75" t="s">
        <v>309</v>
      </c>
      <c r="P1452" s="76" t="s">
        <v>306</v>
      </c>
      <c r="Q1452" s="216"/>
      <c r="R1452" s="77" t="str">
        <f t="shared" ref="R1452" si="3306">IF(COUNTA(Y1452:DP1455)=0,"01.01.1900",INDEX(Y1452:DP1452,MATCH(R1453,Y1453:DP1453,0)))</f>
        <v>01.01.1900</v>
      </c>
      <c r="S1452" s="78" t="str">
        <f t="shared" ref="S1452" si="3307">IF(COUNTA(Y1452:DP1455)=0,"01.01.1900",MAX(Y1452:DP1452))</f>
        <v>01.01.1900</v>
      </c>
      <c r="T1452" s="79"/>
      <c r="U1452" s="80" t="str">
        <f t="array" ref="U1452">IF(COUNTA(Y1452:DP1455)=0,"01.01.1900",IF(ISERROR(HLOOKUP(U1455,Y1455:DP1455,1,FALSE)),"01.01.1900",INDEX(Y1452:DP1452,MATCH(U1453&amp;U1455,Y1453:DP1453&amp;Y1455:DP1455,0))))</f>
        <v>01.01.1900</v>
      </c>
      <c r="V1452" s="81" t="str">
        <f t="shared" ref="V1452" si="3308">IF(COUNTA(Y1452:DP1455)=0,"01.01.1900",_xlfn.MAXIFS(Y1452:DP1452,Y1455:DP1455,V1455))</f>
        <v>01.01.1900</v>
      </c>
      <c r="W1452" s="82"/>
      <c r="X1452" s="106"/>
    </row>
    <row r="1453" spans="2:26" thickBot="1">
      <c r="B1453" s="83"/>
      <c r="C1453" s="84"/>
      <c r="D1453" s="83"/>
      <c r="E1453" s="83"/>
      <c r="F1453" s="83"/>
      <c r="G1453" s="83"/>
      <c r="H1453" s="83"/>
      <c r="I1453" s="83"/>
      <c r="J1453" s="83"/>
      <c r="K1453" s="83"/>
      <c r="L1453" s="83"/>
      <c r="M1453" s="83"/>
      <c r="N1453" s="83"/>
      <c r="O1453" s="83"/>
      <c r="P1453" s="84"/>
      <c r="Q1453" s="217"/>
      <c r="R1453" s="85">
        <f t="shared" ref="R1453" si="3309">IF(COUNTA(Y1452:DP1455)=0,0,MIN(Y1453:DP1453))</f>
        <v>0</v>
      </c>
      <c r="S1453" s="86">
        <f t="shared" ref="S1453" si="3310">IF(COUNTA(Y1452:DP1455)=0,0,HLOOKUP(S1452,Y1452:DP1455,2,FALSE))</f>
        <v>0</v>
      </c>
      <c r="T1453" s="87">
        <f t="shared" ref="T1453" si="3311">IF(COUNTA(Y1452:DP1455)=0,0,AVERAGE(Y1453:DP1453))</f>
        <v>0</v>
      </c>
      <c r="U1453" s="88">
        <f t="shared" ref="U1453" si="3312">IF(COUNTA(Y1452:DP1455)=0,0,_xlfn.MINIFS(Y1453:DP1453,Y1455:DP1455,U1455))</f>
        <v>0</v>
      </c>
      <c r="V1453" s="89">
        <f t="array" ref="V1453">IF(COUNTA(Y1452:DP1455)=0,0,IF(ISERROR(HLOOKUP(V1455,Y1455:DP1455,1,FALSE)),0,INDEX(Y1453:DP1453,MATCH(V1452&amp;V1455,Y1452:DP1452&amp;Y1455:DP1455,0))))</f>
        <v>0</v>
      </c>
      <c r="W1453" s="90">
        <f t="array" ref="W1453">IF(COUNTA(Y1452:DP1455)=0,0,IF(ISERROR(HLOOKUP(W1455,Y1455:DP1455,1,FALSE)),0,AVERAGEIF(Y1455:DP1455,$W1455,Y1453:DP1453)))</f>
        <v>0</v>
      </c>
      <c r="X1453" s="107"/>
    </row>
    <row r="1454" spans="2:26" thickBot="1">
      <c r="B1454" s="83"/>
      <c r="C1454" s="84"/>
      <c r="D1454" s="83"/>
      <c r="E1454" s="83"/>
      <c r="F1454" s="83"/>
      <c r="G1454" s="83"/>
      <c r="H1454" s="83"/>
      <c r="I1454" s="83"/>
      <c r="J1454" s="83"/>
      <c r="K1454" s="83"/>
      <c r="L1454" s="83"/>
      <c r="M1454" s="83"/>
      <c r="N1454" s="83"/>
      <c r="O1454" s="83"/>
      <c r="P1454" s="84"/>
      <c r="Q1454" s="217"/>
      <c r="R1454" s="91">
        <f t="shared" ref="R1454" si="3313">IF(COUNTA(Y1452:DP1455)=0,0,HLOOKUP(R1453,Y1453:DP1455,2,FALSE))</f>
        <v>0</v>
      </c>
      <c r="S1454" s="92">
        <f t="shared" ref="S1454" si="3314">IF(COUNTA(Y1452:DP1455)=0,0,HLOOKUP(S1452,Y1452:DP1455,3,FALSE))</f>
        <v>0</v>
      </c>
      <c r="T1454" s="93"/>
      <c r="U1454" s="94">
        <f t="array" ref="U1454">IF(COUNTA(Y1452:DP1455)=0,0,IF(ISERROR(HLOOKUP(U1455,Y1455:DP1455,1,FALSE)),0,INDEX(Y1454:DP1454,MATCH(U1453&amp;U1455,Y1453:DP1453&amp;Y1455:DP1455,0))))</f>
        <v>0</v>
      </c>
      <c r="V1454" s="94">
        <f t="array" ref="V1454">IF(COUNTA(Y1452:DP1455)=0,0,IF(ISERROR(HLOOKUP(V1455,Y1455:DP1455,1,FALSE)),0,INDEX(Y1454:DP1454,MATCH(V1453&amp;V1455,Y1453:DP1453&amp;Y1455:DP1455,0))))</f>
        <v>0</v>
      </c>
      <c r="W1454" s="95"/>
      <c r="X1454" s="108"/>
    </row>
    <row r="1455" spans="2:26" ht="13.9" thickBot="1">
      <c r="B1455" s="96"/>
      <c r="C1455" s="97"/>
      <c r="D1455" s="96"/>
      <c r="E1455" s="96"/>
      <c r="F1455" s="96"/>
      <c r="G1455" s="96"/>
      <c r="H1455" s="96"/>
      <c r="I1455" s="96"/>
      <c r="J1455" s="96"/>
      <c r="K1455" s="96"/>
      <c r="L1455" s="96"/>
      <c r="M1455" s="96"/>
      <c r="N1455" s="96"/>
      <c r="O1455" s="96"/>
      <c r="P1455" s="97"/>
      <c r="Q1455" s="218"/>
      <c r="R1455" s="98" t="str">
        <f t="shared" ref="R1455" si="3315">IF(COUNTA(Y1452:DP1455)=0,"none",HLOOKUP(R1453,Y1453:DP1455,3,FALSE))</f>
        <v>none</v>
      </c>
      <c r="S1455" s="99" t="str">
        <f t="shared" ref="S1455" si="3316">IF(COUNTA(Y1452:DP1455)=0,"none",HLOOKUP(S1452,Y1452:DP1455,4,FALSE))</f>
        <v>none</v>
      </c>
      <c r="T1455" s="100"/>
      <c r="U1455" s="100" t="str">
        <f t="array" ref="U1455">IF(COUNTA(Y1452:DP1455)=0,"none",IF($U$2="WAHR",$W$3,Abfrage!$F$4))</f>
        <v>none</v>
      </c>
      <c r="V1455" s="100" t="str">
        <f t="array" ref="V1455">IF(COUNTA(Y1452:DP1455)=0,"none",IF($U$2="WAHR",$W$3,Abfrage!$F$4))</f>
        <v>none</v>
      </c>
      <c r="W1455" s="100" t="str">
        <f t="array" ref="W1455">IF(COUNTA(Y1452:DP1455)=0,"none",IF($U$2="WAHR",$W$3,Abfrage!$F$4))</f>
        <v>none</v>
      </c>
      <c r="X1455" s="109"/>
    </row>
    <row r="1456" spans="2:26" thickBot="1">
      <c r="B1456" s="75" t="s">
        <v>1015</v>
      </c>
      <c r="C1456" s="76">
        <v>1000105113</v>
      </c>
      <c r="D1456" s="75" t="s">
        <v>95</v>
      </c>
      <c r="E1456" s="75" t="s">
        <v>96</v>
      </c>
      <c r="F1456" s="75" t="s">
        <v>97</v>
      </c>
      <c r="G1456" s="75" t="s">
        <v>97</v>
      </c>
      <c r="H1456" s="75" t="s">
        <v>44</v>
      </c>
      <c r="I1456" s="75" t="s">
        <v>41</v>
      </c>
      <c r="J1456" s="75" t="s">
        <v>1016</v>
      </c>
      <c r="K1456" s="75" t="s">
        <v>306</v>
      </c>
      <c r="L1456" s="75" t="s">
        <v>306</v>
      </c>
      <c r="M1456" s="75" t="s">
        <v>313</v>
      </c>
      <c r="N1456" s="75" t="s">
        <v>348</v>
      </c>
      <c r="O1456" s="75" t="s">
        <v>315</v>
      </c>
      <c r="P1456" s="76" t="s">
        <v>306</v>
      </c>
      <c r="Q1456" s="216"/>
      <c r="R1456" s="77">
        <f t="shared" ref="R1456" si="3317">IF(COUNTA(Y1456:DP1459)=0,"01.01.1900",INDEX(Y1456:DP1456,MATCH(R1457,Y1457:DP1457,0)))</f>
        <v>44789</v>
      </c>
      <c r="S1456" s="78">
        <f t="shared" ref="S1456" si="3318">IF(COUNTA(Y1456:DP1459)=0,"01.01.1900",MAX(Y1456:DP1456))</f>
        <v>44789</v>
      </c>
      <c r="T1456" s="79"/>
      <c r="U1456" s="80" t="str">
        <f t="array" ref="U1456">IF(COUNTA(Y1456:DP1459)=0,"01.01.1900",IF(ISERROR(HLOOKUP(U1459,Y1459:DP1459,1,FALSE)),"01.01.1900",INDEX(Y1456:DP1456,MATCH(U1457&amp;U1459,Y1457:DP1457&amp;Y1459:DP1459,0))))</f>
        <v>01.01.1900</v>
      </c>
      <c r="V1456" s="81">
        <f t="shared" ref="V1456" si="3319">IF(COUNTA(Y1456:DP1459)=0,"01.01.1900",_xlfn.MAXIFS(Y1456:DP1456,Y1459:DP1459,V1459))</f>
        <v>0</v>
      </c>
      <c r="W1456" s="82"/>
      <c r="X1456" s="106"/>
      <c r="Y1456" s="141">
        <v>44789</v>
      </c>
      <c r="Z1456" s="141">
        <v>44789</v>
      </c>
    </row>
    <row r="1457" spans="2:26" thickBot="1">
      <c r="B1457" s="83"/>
      <c r="C1457" s="84"/>
      <c r="D1457" s="83"/>
      <c r="E1457" s="83"/>
      <c r="F1457" s="83"/>
      <c r="G1457" s="83"/>
      <c r="H1457" s="83"/>
      <c r="I1457" s="83"/>
      <c r="J1457" s="83"/>
      <c r="K1457" s="83"/>
      <c r="L1457" s="83"/>
      <c r="M1457" s="83"/>
      <c r="N1457" s="83"/>
      <c r="O1457" s="83"/>
      <c r="P1457" s="84"/>
      <c r="Q1457" s="217"/>
      <c r="R1457" s="85">
        <f t="shared" ref="R1457" si="3320">IF(COUNTA(Y1456:DP1459)=0,0,MIN(Y1457:DP1457))</f>
        <v>1.3580000000000001</v>
      </c>
      <c r="S1457" s="86">
        <f t="shared" ref="S1457" si="3321">IF(COUNTA(Y1456:DP1459)=0,0,HLOOKUP(S1456,Y1456:DP1459,2,FALSE))</f>
        <v>1.3580000000000001</v>
      </c>
      <c r="T1457" s="87">
        <f t="shared" ref="T1457" si="3322">IF(COUNTA(Y1456:DP1459)=0,0,AVERAGE(Y1457:DP1457))</f>
        <v>1.3580000000000001</v>
      </c>
      <c r="U1457" s="88">
        <f t="shared" ref="U1457" si="3323">IF(COUNTA(Y1456:DP1459)=0,0,_xlfn.MINIFS(Y1457:DP1457,Y1459:DP1459,U1459))</f>
        <v>0</v>
      </c>
      <c r="V1457" s="89">
        <f t="array" ref="V1457">IF(COUNTA(Y1456:DP1459)=0,0,IF(ISERROR(HLOOKUP(V1459,Y1459:DP1459,1,FALSE)),0,INDEX(Y1457:DP1457,MATCH(V1456&amp;V1459,Y1456:DP1456&amp;Y1459:DP1459,0))))</f>
        <v>0</v>
      </c>
      <c r="W1457" s="90">
        <f t="array" ref="W1457">IF(COUNTA(Y1456:DP1459)=0,0,IF(ISERROR(HLOOKUP(W1459,Y1459:DP1459,1,FALSE)),0,AVERAGEIF(Y1459:DP1459,$W1459,Y1457:DP1457)))</f>
        <v>0</v>
      </c>
      <c r="X1457" s="107"/>
      <c r="Y1457" s="142">
        <v>1.3580000000000001</v>
      </c>
      <c r="Z1457" s="142">
        <v>1.3580000000000001</v>
      </c>
    </row>
    <row r="1458" spans="2:26" thickBot="1">
      <c r="B1458" s="83"/>
      <c r="C1458" s="84"/>
      <c r="D1458" s="83"/>
      <c r="E1458" s="83"/>
      <c r="F1458" s="83"/>
      <c r="G1458" s="83"/>
      <c r="H1458" s="83"/>
      <c r="I1458" s="83"/>
      <c r="J1458" s="83"/>
      <c r="K1458" s="83"/>
      <c r="L1458" s="83"/>
      <c r="M1458" s="83"/>
      <c r="N1458" s="83"/>
      <c r="O1458" s="83"/>
      <c r="P1458" s="84"/>
      <c r="Q1458" s="217"/>
      <c r="R1458" s="91">
        <f t="shared" ref="R1458" si="3324">IF(COUNTA(Y1456:DP1459)=0,0,HLOOKUP(R1457,Y1457:DP1459,2,FALSE))</f>
        <v>1000</v>
      </c>
      <c r="S1458" s="92">
        <f t="shared" ref="S1458" si="3325">IF(COUNTA(Y1456:DP1459)=0,0,HLOOKUP(S1456,Y1456:DP1459,3,FALSE))</f>
        <v>1000</v>
      </c>
      <c r="T1458" s="93"/>
      <c r="U1458" s="94">
        <f t="array" ref="U1458">IF(COUNTA(Y1456:DP1459)=0,0,IF(ISERROR(HLOOKUP(U1459,Y1459:DP1459,1,FALSE)),0,INDEX(Y1458:DP1458,MATCH(U1457&amp;U1459,Y1457:DP1457&amp;Y1459:DP1459,0))))</f>
        <v>0</v>
      </c>
      <c r="V1458" s="94">
        <f t="array" ref="V1458">IF(COUNTA(Y1456:DP1459)=0,0,IF(ISERROR(HLOOKUP(V1459,Y1459:DP1459,1,FALSE)),0,INDEX(Y1458:DP1458,MATCH(V1457&amp;V1459,Y1457:DP1457&amp;Y1459:DP1459,0))))</f>
        <v>0</v>
      </c>
      <c r="W1458" s="95"/>
      <c r="X1458" s="108"/>
      <c r="Y1458" s="143">
        <v>1000</v>
      </c>
      <c r="Z1458" s="143">
        <v>1000</v>
      </c>
    </row>
    <row r="1459" spans="2:26" ht="13.9" thickBot="1">
      <c r="B1459" s="96"/>
      <c r="C1459" s="97"/>
      <c r="D1459" s="96"/>
      <c r="E1459" s="96"/>
      <c r="F1459" s="96"/>
      <c r="G1459" s="96"/>
      <c r="H1459" s="96"/>
      <c r="I1459" s="96"/>
      <c r="J1459" s="96"/>
      <c r="K1459" s="96"/>
      <c r="L1459" s="96"/>
      <c r="M1459" s="96"/>
      <c r="N1459" s="96"/>
      <c r="O1459" s="96"/>
      <c r="P1459" s="97"/>
      <c r="Q1459" s="218"/>
      <c r="R1459" s="98" t="str">
        <f t="shared" ref="R1459" si="3326">IF(COUNTA(Y1456:DP1459)=0,"none",HLOOKUP(R1457,Y1457:DP1459,3,FALSE))</f>
        <v>www (-30%)</v>
      </c>
      <c r="S1459" s="99" t="str">
        <f t="shared" ref="S1459" si="3327">IF(COUNTA(Y1456:DP1459)=0,"none",HLOOKUP(S1456,Y1456:DP1459,4,FALSE))</f>
        <v>www (-30%)</v>
      </c>
      <c r="T1459" s="100"/>
      <c r="U1459" s="100">
        <f t="array" ref="U1459">IF(COUNTA(Y1456:DP1459)=0,"none",IF($U$2="WAHR",$W$3,Abfrage!$F$4))</f>
        <v>0</v>
      </c>
      <c r="V1459" s="100">
        <f t="array" ref="V1459">IF(COUNTA(Y1456:DP1459)=0,"none",IF($U$2="WAHR",$W$3,Abfrage!$F$4))</f>
        <v>0</v>
      </c>
      <c r="W1459" s="100">
        <f t="array" ref="W1459">IF(COUNTA(Y1456:DP1459)=0,"none",IF($U$2="WAHR",$W$3,Abfrage!$F$4))</f>
        <v>0</v>
      </c>
      <c r="X1459" s="109"/>
      <c r="Y1459" s="144" t="s">
        <v>43</v>
      </c>
      <c r="Z1459" s="144" t="s">
        <v>43</v>
      </c>
    </row>
    <row r="1460" spans="2:26" thickBot="1">
      <c r="B1460" s="75" t="s">
        <v>1017</v>
      </c>
      <c r="C1460" s="76">
        <v>1000105115</v>
      </c>
      <c r="D1460" s="75" t="s">
        <v>95</v>
      </c>
      <c r="E1460" s="75" t="s">
        <v>175</v>
      </c>
      <c r="F1460" s="75" t="s">
        <v>97</v>
      </c>
      <c r="G1460" s="75" t="s">
        <v>97</v>
      </c>
      <c r="H1460" s="75" t="e">
        <v>#N/A</v>
      </c>
      <c r="I1460" s="75" t="s">
        <v>41</v>
      </c>
      <c r="J1460" s="75" t="s">
        <v>1018</v>
      </c>
      <c r="K1460" s="75" t="s">
        <v>306</v>
      </c>
      <c r="L1460" s="75" t="s">
        <v>306</v>
      </c>
      <c r="M1460" s="75" t="s">
        <v>307</v>
      </c>
      <c r="N1460" s="75" t="s">
        <v>348</v>
      </c>
      <c r="O1460" s="75" t="s">
        <v>309</v>
      </c>
      <c r="P1460" s="76" t="s">
        <v>306</v>
      </c>
      <c r="Q1460" s="216"/>
      <c r="R1460" s="77" t="str">
        <f t="shared" ref="R1460" si="3328">IF(COUNTA(Y1460:DP1463)=0,"01.01.1900",INDEX(Y1460:DP1460,MATCH(R1461,Y1461:DP1461,0)))</f>
        <v>01.01.1900</v>
      </c>
      <c r="S1460" s="78" t="str">
        <f t="shared" ref="S1460" si="3329">IF(COUNTA(Y1460:DP1463)=0,"01.01.1900",MAX(Y1460:DP1460))</f>
        <v>01.01.1900</v>
      </c>
      <c r="T1460" s="79"/>
      <c r="U1460" s="80" t="str">
        <f t="array" ref="U1460">IF(COUNTA(Y1460:DP1463)=0,"01.01.1900",IF(ISERROR(HLOOKUP(U1463,Y1463:DP1463,1,FALSE)),"01.01.1900",INDEX(Y1460:DP1460,MATCH(U1461&amp;U1463,Y1461:DP1461&amp;Y1463:DP1463,0))))</f>
        <v>01.01.1900</v>
      </c>
      <c r="V1460" s="81" t="str">
        <f t="shared" ref="V1460" si="3330">IF(COUNTA(Y1460:DP1463)=0,"01.01.1900",_xlfn.MAXIFS(Y1460:DP1460,Y1463:DP1463,V1463))</f>
        <v>01.01.1900</v>
      </c>
      <c r="W1460" s="82"/>
      <c r="X1460" s="106"/>
    </row>
    <row r="1461" spans="2:26" thickBot="1">
      <c r="B1461" s="83"/>
      <c r="C1461" s="84"/>
      <c r="D1461" s="83"/>
      <c r="E1461" s="83"/>
      <c r="F1461" s="83"/>
      <c r="G1461" s="83"/>
      <c r="H1461" s="83"/>
      <c r="I1461" s="83"/>
      <c r="J1461" s="83"/>
      <c r="K1461" s="83"/>
      <c r="L1461" s="83"/>
      <c r="M1461" s="83"/>
      <c r="N1461" s="83"/>
      <c r="O1461" s="83"/>
      <c r="P1461" s="84"/>
      <c r="Q1461" s="217"/>
      <c r="R1461" s="85">
        <f t="shared" ref="R1461" si="3331">IF(COUNTA(Y1460:DP1463)=0,0,MIN(Y1461:DP1461))</f>
        <v>0</v>
      </c>
      <c r="S1461" s="86">
        <f t="shared" ref="S1461" si="3332">IF(COUNTA(Y1460:DP1463)=0,0,HLOOKUP(S1460,Y1460:DP1463,2,FALSE))</f>
        <v>0</v>
      </c>
      <c r="T1461" s="87">
        <f t="shared" ref="T1461" si="3333">IF(COUNTA(Y1460:DP1463)=0,0,AVERAGE(Y1461:DP1461))</f>
        <v>0</v>
      </c>
      <c r="U1461" s="88">
        <f t="shared" ref="U1461" si="3334">IF(COUNTA(Y1460:DP1463)=0,0,_xlfn.MINIFS(Y1461:DP1461,Y1463:DP1463,U1463))</f>
        <v>0</v>
      </c>
      <c r="V1461" s="89">
        <f t="array" ref="V1461">IF(COUNTA(Y1460:DP1463)=0,0,IF(ISERROR(HLOOKUP(V1463,Y1463:DP1463,1,FALSE)),0,INDEX(Y1461:DP1461,MATCH(V1460&amp;V1463,Y1460:DP1460&amp;Y1463:DP1463,0))))</f>
        <v>0</v>
      </c>
      <c r="W1461" s="90">
        <f t="array" ref="W1461">IF(COUNTA(Y1460:DP1463)=0,0,IF(ISERROR(HLOOKUP(W1463,Y1463:DP1463,1,FALSE)),0,AVERAGEIF(Y1463:DP1463,$W1463,Y1461:DP1461)))</f>
        <v>0</v>
      </c>
      <c r="X1461" s="107"/>
    </row>
    <row r="1462" spans="2:26" thickBot="1">
      <c r="B1462" s="83"/>
      <c r="C1462" s="84"/>
      <c r="D1462" s="83"/>
      <c r="E1462" s="83"/>
      <c r="F1462" s="83"/>
      <c r="G1462" s="83"/>
      <c r="H1462" s="83"/>
      <c r="I1462" s="83"/>
      <c r="J1462" s="83"/>
      <c r="K1462" s="83"/>
      <c r="L1462" s="83"/>
      <c r="M1462" s="83"/>
      <c r="N1462" s="83"/>
      <c r="O1462" s="83"/>
      <c r="P1462" s="84"/>
      <c r="Q1462" s="217"/>
      <c r="R1462" s="91">
        <f t="shared" ref="R1462" si="3335">IF(COUNTA(Y1460:DP1463)=0,0,HLOOKUP(R1461,Y1461:DP1463,2,FALSE))</f>
        <v>0</v>
      </c>
      <c r="S1462" s="92">
        <f t="shared" ref="S1462" si="3336">IF(COUNTA(Y1460:DP1463)=0,0,HLOOKUP(S1460,Y1460:DP1463,3,FALSE))</f>
        <v>0</v>
      </c>
      <c r="T1462" s="93"/>
      <c r="U1462" s="94">
        <f t="array" ref="U1462">IF(COUNTA(Y1460:DP1463)=0,0,IF(ISERROR(HLOOKUP(U1463,Y1463:DP1463,1,FALSE)),0,INDEX(Y1462:DP1462,MATCH(U1461&amp;U1463,Y1461:DP1461&amp;Y1463:DP1463,0))))</f>
        <v>0</v>
      </c>
      <c r="V1462" s="94">
        <f t="array" ref="V1462">IF(COUNTA(Y1460:DP1463)=0,0,IF(ISERROR(HLOOKUP(V1463,Y1463:DP1463,1,FALSE)),0,INDEX(Y1462:DP1462,MATCH(V1461&amp;V1463,Y1461:DP1461&amp;Y1463:DP1463,0))))</f>
        <v>0</v>
      </c>
      <c r="W1462" s="95"/>
      <c r="X1462" s="108"/>
    </row>
    <row r="1463" spans="2:26" ht="13.9" thickBot="1">
      <c r="B1463" s="96"/>
      <c r="C1463" s="97"/>
      <c r="D1463" s="96"/>
      <c r="E1463" s="96"/>
      <c r="F1463" s="96"/>
      <c r="G1463" s="96"/>
      <c r="H1463" s="96"/>
      <c r="I1463" s="96"/>
      <c r="J1463" s="96"/>
      <c r="K1463" s="96"/>
      <c r="L1463" s="96"/>
      <c r="M1463" s="96"/>
      <c r="N1463" s="96"/>
      <c r="O1463" s="96"/>
      <c r="P1463" s="97"/>
      <c r="Q1463" s="218"/>
      <c r="R1463" s="98" t="str">
        <f t="shared" ref="R1463" si="3337">IF(COUNTA(Y1460:DP1463)=0,"none",HLOOKUP(R1461,Y1461:DP1463,3,FALSE))</f>
        <v>none</v>
      </c>
      <c r="S1463" s="99" t="str">
        <f t="shared" ref="S1463" si="3338">IF(COUNTA(Y1460:DP1463)=0,"none",HLOOKUP(S1460,Y1460:DP1463,4,FALSE))</f>
        <v>none</v>
      </c>
      <c r="T1463" s="100"/>
      <c r="U1463" s="100" t="str">
        <f t="array" ref="U1463">IF(COUNTA(Y1460:DP1463)=0,"none",IF($U$2="WAHR",$W$3,Abfrage!$F$4))</f>
        <v>none</v>
      </c>
      <c r="V1463" s="100" t="str">
        <f t="array" ref="V1463">IF(COUNTA(Y1460:DP1463)=0,"none",IF($U$2="WAHR",$W$3,Abfrage!$F$4))</f>
        <v>none</v>
      </c>
      <c r="W1463" s="100" t="str">
        <f t="array" ref="W1463">IF(COUNTA(Y1460:DP1463)=0,"none",IF($U$2="WAHR",$W$3,Abfrage!$F$4))</f>
        <v>none</v>
      </c>
      <c r="X1463" s="109"/>
    </row>
    <row r="1464" spans="2:26" thickBot="1">
      <c r="B1464" s="75" t="s">
        <v>1019</v>
      </c>
      <c r="C1464" s="76">
        <v>1000105116</v>
      </c>
      <c r="D1464" s="75" t="s">
        <v>95</v>
      </c>
      <c r="E1464" s="75" t="s">
        <v>175</v>
      </c>
      <c r="F1464" s="75" t="s">
        <v>97</v>
      </c>
      <c r="G1464" s="75" t="s">
        <v>97</v>
      </c>
      <c r="H1464" s="75" t="e">
        <v>#N/A</v>
      </c>
      <c r="I1464" s="75" t="s">
        <v>41</v>
      </c>
      <c r="J1464" s="75" t="s">
        <v>1020</v>
      </c>
      <c r="K1464" s="75" t="s">
        <v>306</v>
      </c>
      <c r="L1464" s="75" t="s">
        <v>306</v>
      </c>
      <c r="M1464" s="75" t="s">
        <v>307</v>
      </c>
      <c r="N1464" s="75" t="s">
        <v>348</v>
      </c>
      <c r="O1464" s="75" t="s">
        <v>309</v>
      </c>
      <c r="P1464" s="76" t="s">
        <v>306</v>
      </c>
      <c r="Q1464" s="216"/>
      <c r="R1464" s="77" t="str">
        <f t="shared" ref="R1464" si="3339">IF(COUNTA(Y1464:DP1467)=0,"01.01.1900",INDEX(Y1464:DP1464,MATCH(R1465,Y1465:DP1465,0)))</f>
        <v>01.01.1900</v>
      </c>
      <c r="S1464" s="78" t="str">
        <f t="shared" ref="S1464" si="3340">IF(COUNTA(Y1464:DP1467)=0,"01.01.1900",MAX(Y1464:DP1464))</f>
        <v>01.01.1900</v>
      </c>
      <c r="T1464" s="79"/>
      <c r="U1464" s="80" t="str">
        <f t="array" ref="U1464">IF(COUNTA(Y1464:DP1467)=0,"01.01.1900",IF(ISERROR(HLOOKUP(U1467,Y1467:DP1467,1,FALSE)),"01.01.1900",INDEX(Y1464:DP1464,MATCH(U1465&amp;U1467,Y1465:DP1465&amp;Y1467:DP1467,0))))</f>
        <v>01.01.1900</v>
      </c>
      <c r="V1464" s="81" t="str">
        <f t="shared" ref="V1464" si="3341">IF(COUNTA(Y1464:DP1467)=0,"01.01.1900",_xlfn.MAXIFS(Y1464:DP1464,Y1467:DP1467,V1467))</f>
        <v>01.01.1900</v>
      </c>
      <c r="W1464" s="82"/>
      <c r="X1464" s="106"/>
    </row>
    <row r="1465" spans="2:26" thickBot="1">
      <c r="B1465" s="83"/>
      <c r="C1465" s="84"/>
      <c r="D1465" s="83"/>
      <c r="E1465" s="83"/>
      <c r="F1465" s="83"/>
      <c r="G1465" s="83"/>
      <c r="H1465" s="83"/>
      <c r="I1465" s="83"/>
      <c r="J1465" s="83"/>
      <c r="K1465" s="83"/>
      <c r="L1465" s="83"/>
      <c r="M1465" s="83"/>
      <c r="N1465" s="83"/>
      <c r="O1465" s="83"/>
      <c r="P1465" s="84"/>
      <c r="Q1465" s="217"/>
      <c r="R1465" s="85">
        <f t="shared" ref="R1465" si="3342">IF(COUNTA(Y1464:DP1467)=0,0,MIN(Y1465:DP1465))</f>
        <v>0</v>
      </c>
      <c r="S1465" s="86">
        <f t="shared" ref="S1465" si="3343">IF(COUNTA(Y1464:DP1467)=0,0,HLOOKUP(S1464,Y1464:DP1467,2,FALSE))</f>
        <v>0</v>
      </c>
      <c r="T1465" s="87">
        <f t="shared" ref="T1465" si="3344">IF(COUNTA(Y1464:DP1467)=0,0,AVERAGE(Y1465:DP1465))</f>
        <v>0</v>
      </c>
      <c r="U1465" s="88">
        <f t="shared" ref="U1465" si="3345">IF(COUNTA(Y1464:DP1467)=0,0,_xlfn.MINIFS(Y1465:DP1465,Y1467:DP1467,U1467))</f>
        <v>0</v>
      </c>
      <c r="V1465" s="89">
        <f t="array" ref="V1465">IF(COUNTA(Y1464:DP1467)=0,0,IF(ISERROR(HLOOKUP(V1467,Y1467:DP1467,1,FALSE)),0,INDEX(Y1465:DP1465,MATCH(V1464&amp;V1467,Y1464:DP1464&amp;Y1467:DP1467,0))))</f>
        <v>0</v>
      </c>
      <c r="W1465" s="90">
        <f t="array" ref="W1465">IF(COUNTA(Y1464:DP1467)=0,0,IF(ISERROR(HLOOKUP(W1467,Y1467:DP1467,1,FALSE)),0,AVERAGEIF(Y1467:DP1467,$W1467,Y1465:DP1465)))</f>
        <v>0</v>
      </c>
      <c r="X1465" s="107"/>
    </row>
    <row r="1466" spans="2:26" thickBot="1">
      <c r="B1466" s="83"/>
      <c r="C1466" s="84"/>
      <c r="D1466" s="83"/>
      <c r="E1466" s="83"/>
      <c r="F1466" s="83"/>
      <c r="G1466" s="83"/>
      <c r="H1466" s="83"/>
      <c r="I1466" s="83"/>
      <c r="J1466" s="83"/>
      <c r="K1466" s="83"/>
      <c r="L1466" s="83"/>
      <c r="M1466" s="83"/>
      <c r="N1466" s="83"/>
      <c r="O1466" s="83"/>
      <c r="P1466" s="84"/>
      <c r="Q1466" s="217"/>
      <c r="R1466" s="91">
        <f t="shared" ref="R1466" si="3346">IF(COUNTA(Y1464:DP1467)=0,0,HLOOKUP(R1465,Y1465:DP1467,2,FALSE))</f>
        <v>0</v>
      </c>
      <c r="S1466" s="92">
        <f t="shared" ref="S1466" si="3347">IF(COUNTA(Y1464:DP1467)=0,0,HLOOKUP(S1464,Y1464:DP1467,3,FALSE))</f>
        <v>0</v>
      </c>
      <c r="T1466" s="93"/>
      <c r="U1466" s="94">
        <f t="array" ref="U1466">IF(COUNTA(Y1464:DP1467)=0,0,IF(ISERROR(HLOOKUP(U1467,Y1467:DP1467,1,FALSE)),0,INDEX(Y1466:DP1466,MATCH(U1465&amp;U1467,Y1465:DP1465&amp;Y1467:DP1467,0))))</f>
        <v>0</v>
      </c>
      <c r="V1466" s="94">
        <f t="array" ref="V1466">IF(COUNTA(Y1464:DP1467)=0,0,IF(ISERROR(HLOOKUP(V1467,Y1467:DP1467,1,FALSE)),0,INDEX(Y1466:DP1466,MATCH(V1465&amp;V1467,Y1465:DP1465&amp;Y1467:DP1467,0))))</f>
        <v>0</v>
      </c>
      <c r="W1466" s="95"/>
      <c r="X1466" s="108"/>
    </row>
    <row r="1467" spans="2:26" ht="13.9" thickBot="1">
      <c r="B1467" s="96"/>
      <c r="C1467" s="97"/>
      <c r="D1467" s="96"/>
      <c r="E1467" s="96"/>
      <c r="F1467" s="96"/>
      <c r="G1467" s="96"/>
      <c r="H1467" s="96"/>
      <c r="I1467" s="96"/>
      <c r="J1467" s="96"/>
      <c r="K1467" s="96"/>
      <c r="L1467" s="96"/>
      <c r="M1467" s="96"/>
      <c r="N1467" s="96"/>
      <c r="O1467" s="96"/>
      <c r="P1467" s="97"/>
      <c r="Q1467" s="218"/>
      <c r="R1467" s="98" t="str">
        <f t="shared" ref="R1467" si="3348">IF(COUNTA(Y1464:DP1467)=0,"none",HLOOKUP(R1465,Y1465:DP1467,3,FALSE))</f>
        <v>none</v>
      </c>
      <c r="S1467" s="99" t="str">
        <f t="shared" ref="S1467" si="3349">IF(COUNTA(Y1464:DP1467)=0,"none",HLOOKUP(S1464,Y1464:DP1467,4,FALSE))</f>
        <v>none</v>
      </c>
      <c r="T1467" s="100"/>
      <c r="U1467" s="100" t="str">
        <f t="array" ref="U1467">IF(COUNTA(Y1464:DP1467)=0,"none",IF($U$2="WAHR",$W$3,Abfrage!$F$4))</f>
        <v>none</v>
      </c>
      <c r="V1467" s="100" t="str">
        <f t="array" ref="V1467">IF(COUNTA(Y1464:DP1467)=0,"none",IF($U$2="WAHR",$W$3,Abfrage!$F$4))</f>
        <v>none</v>
      </c>
      <c r="W1467" s="100" t="str">
        <f t="array" ref="W1467">IF(COUNTA(Y1464:DP1467)=0,"none",IF($U$2="WAHR",$W$3,Abfrage!$F$4))</f>
        <v>none</v>
      </c>
      <c r="X1467" s="109"/>
    </row>
    <row r="1468" spans="2:26" thickBot="1">
      <c r="B1468" s="75" t="s">
        <v>1021</v>
      </c>
      <c r="C1468" s="76">
        <v>1000105117</v>
      </c>
      <c r="D1468" s="75" t="s">
        <v>95</v>
      </c>
      <c r="E1468" s="75" t="s">
        <v>175</v>
      </c>
      <c r="F1468" s="75" t="s">
        <v>97</v>
      </c>
      <c r="G1468" s="75" t="s">
        <v>97</v>
      </c>
      <c r="H1468" s="75" t="s">
        <v>44</v>
      </c>
      <c r="I1468" s="75" t="s">
        <v>41</v>
      </c>
      <c r="J1468" s="75" t="s">
        <v>1022</v>
      </c>
      <c r="K1468" s="75" t="s">
        <v>306</v>
      </c>
      <c r="L1468" s="75" t="s">
        <v>306</v>
      </c>
      <c r="M1468" s="75" t="s">
        <v>307</v>
      </c>
      <c r="N1468" s="75" t="s">
        <v>348</v>
      </c>
      <c r="O1468" s="75" t="s">
        <v>315</v>
      </c>
      <c r="P1468" s="76" t="s">
        <v>306</v>
      </c>
      <c r="Q1468" s="216"/>
      <c r="R1468" s="77">
        <f t="shared" ref="R1468" si="3350">IF(COUNTA(Y1468:DP1471)=0,"01.01.1900",INDEX(Y1468:DP1468,MATCH(R1469,Y1469:DP1469,0)))</f>
        <v>44966</v>
      </c>
      <c r="S1468" s="78">
        <f t="shared" ref="S1468" si="3351">IF(COUNTA(Y1468:DP1471)=0,"01.01.1900",MAX(Y1468:DP1468))</f>
        <v>44966</v>
      </c>
      <c r="T1468" s="79"/>
      <c r="U1468" s="80" t="str">
        <f t="array" ref="U1468">IF(COUNTA(Y1468:DP1471)=0,"01.01.1900",IF(ISERROR(HLOOKUP(U1471,Y1471:DP1471,1,FALSE)),"01.01.1900",INDEX(Y1468:DP1468,MATCH(U1469&amp;U1471,Y1469:DP1469&amp;Y1471:DP1471,0))))</f>
        <v>01.01.1900</v>
      </c>
      <c r="V1468" s="81">
        <f t="shared" ref="V1468" si="3352">IF(COUNTA(Y1468:DP1471)=0,"01.01.1900",_xlfn.MAXIFS(Y1468:DP1468,Y1471:DP1471,V1471))</f>
        <v>0</v>
      </c>
      <c r="W1468" s="82"/>
      <c r="X1468" s="106"/>
      <c r="Y1468" s="141">
        <v>44966</v>
      </c>
      <c r="Z1468" s="141">
        <v>44966</v>
      </c>
    </row>
    <row r="1469" spans="2:26" thickBot="1">
      <c r="B1469" s="83"/>
      <c r="C1469" s="84"/>
      <c r="D1469" s="83"/>
      <c r="E1469" s="83"/>
      <c r="F1469" s="83"/>
      <c r="G1469" s="83"/>
      <c r="H1469" s="83"/>
      <c r="I1469" s="83"/>
      <c r="J1469" s="83"/>
      <c r="K1469" s="83"/>
      <c r="L1469" s="83"/>
      <c r="M1469" s="83"/>
      <c r="N1469" s="83"/>
      <c r="O1469" s="83"/>
      <c r="P1469" s="84"/>
      <c r="Q1469" s="217"/>
      <c r="R1469" s="85">
        <f t="shared" ref="R1469" si="3353">IF(COUNTA(Y1468:DP1471)=0,0,MIN(Y1469:DP1469))</f>
        <v>0.94500000000000006</v>
      </c>
      <c r="S1469" s="86">
        <f t="shared" ref="S1469" si="3354">IF(COUNTA(Y1468:DP1471)=0,0,HLOOKUP(S1468,Y1468:DP1471,2,FALSE))</f>
        <v>0.94500000000000006</v>
      </c>
      <c r="T1469" s="87">
        <f t="shared" ref="T1469" si="3355">IF(COUNTA(Y1468:DP1471)=0,0,AVERAGE(Y1469:DP1469))</f>
        <v>0.94500000000000006</v>
      </c>
      <c r="U1469" s="88">
        <f t="shared" ref="U1469" si="3356">IF(COUNTA(Y1468:DP1471)=0,0,_xlfn.MINIFS(Y1469:DP1469,Y1471:DP1471,U1471))</f>
        <v>0</v>
      </c>
      <c r="V1469" s="89">
        <f t="array" ref="V1469">IF(COUNTA(Y1468:DP1471)=0,0,IF(ISERROR(HLOOKUP(V1471,Y1471:DP1471,1,FALSE)),0,INDEX(Y1469:DP1469,MATCH(V1468&amp;V1471,Y1468:DP1468&amp;Y1471:DP1471,0))))</f>
        <v>0</v>
      </c>
      <c r="W1469" s="90">
        <f t="array" ref="W1469">IF(COUNTA(Y1468:DP1471)=0,0,IF(ISERROR(HLOOKUP(W1471,Y1471:DP1471,1,FALSE)),0,AVERAGEIF(Y1471:DP1471,$W1471,Y1469:DP1469)))</f>
        <v>0</v>
      </c>
      <c r="X1469" s="107"/>
      <c r="Y1469" s="142">
        <v>0.94500000000000006</v>
      </c>
      <c r="Z1469" s="142">
        <v>0.94500000000000006</v>
      </c>
    </row>
    <row r="1470" spans="2:26" thickBot="1">
      <c r="B1470" s="83"/>
      <c r="C1470" s="84"/>
      <c r="D1470" s="83"/>
      <c r="E1470" s="83"/>
      <c r="F1470" s="83"/>
      <c r="G1470" s="83"/>
      <c r="H1470" s="83"/>
      <c r="I1470" s="83"/>
      <c r="J1470" s="83"/>
      <c r="K1470" s="83"/>
      <c r="L1470" s="83"/>
      <c r="M1470" s="83"/>
      <c r="N1470" s="83"/>
      <c r="O1470" s="83"/>
      <c r="P1470" s="84"/>
      <c r="Q1470" s="217"/>
      <c r="R1470" s="91">
        <f t="shared" ref="R1470" si="3357">IF(COUNTA(Y1468:DP1471)=0,0,HLOOKUP(R1469,Y1469:DP1471,2,FALSE))</f>
        <v>1000</v>
      </c>
      <c r="S1470" s="92">
        <f t="shared" ref="S1470" si="3358">IF(COUNTA(Y1468:DP1471)=0,0,HLOOKUP(S1468,Y1468:DP1471,3,FALSE))</f>
        <v>1000</v>
      </c>
      <c r="T1470" s="93"/>
      <c r="U1470" s="94">
        <f t="array" ref="U1470">IF(COUNTA(Y1468:DP1471)=0,0,IF(ISERROR(HLOOKUP(U1471,Y1471:DP1471,1,FALSE)),0,INDEX(Y1470:DP1470,MATCH(U1469&amp;U1471,Y1469:DP1469&amp;Y1471:DP1471,0))))</f>
        <v>0</v>
      </c>
      <c r="V1470" s="94">
        <f t="array" ref="V1470">IF(COUNTA(Y1468:DP1471)=0,0,IF(ISERROR(HLOOKUP(V1471,Y1471:DP1471,1,FALSE)),0,INDEX(Y1470:DP1470,MATCH(V1469&amp;V1471,Y1469:DP1469&amp;Y1471:DP1471,0))))</f>
        <v>0</v>
      </c>
      <c r="W1470" s="95"/>
      <c r="X1470" s="108"/>
      <c r="Y1470" s="143">
        <v>1000</v>
      </c>
      <c r="Z1470" s="143">
        <v>1000</v>
      </c>
    </row>
    <row r="1471" spans="2:26" ht="13.9" thickBot="1">
      <c r="B1471" s="96"/>
      <c r="C1471" s="97"/>
      <c r="D1471" s="96"/>
      <c r="E1471" s="96"/>
      <c r="F1471" s="96"/>
      <c r="G1471" s="96"/>
      <c r="H1471" s="96"/>
      <c r="I1471" s="96"/>
      <c r="J1471" s="96"/>
      <c r="K1471" s="96"/>
      <c r="L1471" s="96"/>
      <c r="M1471" s="96"/>
      <c r="N1471" s="96"/>
      <c r="O1471" s="96"/>
      <c r="P1471" s="97"/>
      <c r="Q1471" s="218"/>
      <c r="R1471" s="98" t="str">
        <f t="shared" ref="R1471" si="3359">IF(COUNTA(Y1468:DP1471)=0,"none",HLOOKUP(R1469,Y1469:DP1471,3,FALSE))</f>
        <v>www (-30%)</v>
      </c>
      <c r="S1471" s="99" t="str">
        <f t="shared" ref="S1471" si="3360">IF(COUNTA(Y1468:DP1471)=0,"none",HLOOKUP(S1468,Y1468:DP1471,4,FALSE))</f>
        <v>www (-30%)</v>
      </c>
      <c r="T1471" s="100"/>
      <c r="U1471" s="100">
        <f t="array" ref="U1471">IF(COUNTA(Y1468:DP1471)=0,"none",IF($U$2="WAHR",$W$3,Abfrage!$F$4))</f>
        <v>0</v>
      </c>
      <c r="V1471" s="100">
        <f t="array" ref="V1471">IF(COUNTA(Y1468:DP1471)=0,"none",IF($U$2="WAHR",$W$3,Abfrage!$F$4))</f>
        <v>0</v>
      </c>
      <c r="W1471" s="100">
        <f t="array" ref="W1471">IF(COUNTA(Y1468:DP1471)=0,"none",IF($U$2="WAHR",$W$3,Abfrage!$F$4))</f>
        <v>0</v>
      </c>
      <c r="X1471" s="109"/>
      <c r="Y1471" s="144" t="s">
        <v>43</v>
      </c>
      <c r="Z1471" s="144" t="s">
        <v>43</v>
      </c>
    </row>
    <row r="1472" spans="2:26" thickBot="1">
      <c r="B1472" s="75" t="s">
        <v>1023</v>
      </c>
      <c r="C1472" s="76">
        <v>1000105120</v>
      </c>
      <c r="D1472" s="75" t="s">
        <v>95</v>
      </c>
      <c r="E1472" s="75" t="s">
        <v>175</v>
      </c>
      <c r="F1472" s="75" t="s">
        <v>97</v>
      </c>
      <c r="G1472" s="75" t="s">
        <v>97</v>
      </c>
      <c r="H1472" s="75" t="s">
        <v>44</v>
      </c>
      <c r="I1472" s="75" t="s">
        <v>51</v>
      </c>
      <c r="J1472" s="75" t="s">
        <v>1024</v>
      </c>
      <c r="K1472" s="75" t="s">
        <v>306</v>
      </c>
      <c r="L1472" s="75" t="s">
        <v>306</v>
      </c>
      <c r="M1472" s="75" t="s">
        <v>307</v>
      </c>
      <c r="N1472" s="75" t="s">
        <v>314</v>
      </c>
      <c r="O1472" s="75" t="s">
        <v>437</v>
      </c>
      <c r="P1472" s="76" t="s">
        <v>306</v>
      </c>
      <c r="Q1472" s="216"/>
      <c r="R1472" s="77">
        <f t="shared" ref="R1472" si="3361">IF(COUNTA(Y1472:DP1475)=0,"01.01.1900",INDEX(Y1472:DP1472,MATCH(R1473,Y1473:DP1473,0)))</f>
        <v>45469</v>
      </c>
      <c r="S1472" s="78">
        <f t="shared" ref="S1472" si="3362">IF(COUNTA(Y1472:DP1475)=0,"01.01.1900",MAX(Y1472:DP1472))</f>
        <v>45469</v>
      </c>
      <c r="T1472" s="79"/>
      <c r="U1472" s="80" t="str">
        <f t="array" ref="U1472">IF(COUNTA(Y1472:DP1475)=0,"01.01.1900",IF(ISERROR(HLOOKUP(U1475,Y1475:DP1475,1,FALSE)),"01.01.1900",INDEX(Y1472:DP1472,MATCH(U1473&amp;U1475,Y1473:DP1473&amp;Y1475:DP1475,0))))</f>
        <v>01.01.1900</v>
      </c>
      <c r="V1472" s="81">
        <f t="shared" ref="V1472" si="3363">IF(COUNTA(Y1472:DP1475)=0,"01.01.1900",_xlfn.MAXIFS(Y1472:DP1472,Y1475:DP1475,V1475))</f>
        <v>0</v>
      </c>
      <c r="W1472" s="82"/>
      <c r="X1472" s="106"/>
      <c r="Y1472" s="141">
        <v>45469</v>
      </c>
    </row>
    <row r="1473" spans="2:26" thickBot="1">
      <c r="B1473" s="83"/>
      <c r="C1473" s="84"/>
      <c r="D1473" s="83"/>
      <c r="E1473" s="83"/>
      <c r="F1473" s="83"/>
      <c r="G1473" s="83"/>
      <c r="H1473" s="83"/>
      <c r="I1473" s="83"/>
      <c r="J1473" s="83"/>
      <c r="K1473" s="83"/>
      <c r="L1473" s="83"/>
      <c r="M1473" s="83"/>
      <c r="N1473" s="83"/>
      <c r="O1473" s="83"/>
      <c r="P1473" s="84"/>
      <c r="Q1473" s="217"/>
      <c r="R1473" s="85">
        <f t="shared" ref="R1473" si="3364">IF(COUNTA(Y1472:DP1475)=0,0,MIN(Y1473:DP1473))</f>
        <v>0.28000000000000003</v>
      </c>
      <c r="S1473" s="86">
        <f t="shared" ref="S1473" si="3365">IF(COUNTA(Y1472:DP1475)=0,0,HLOOKUP(S1472,Y1472:DP1475,2,FALSE))</f>
        <v>0.28000000000000003</v>
      </c>
      <c r="T1473" s="87">
        <f t="shared" ref="T1473" si="3366">IF(COUNTA(Y1472:DP1475)=0,0,AVERAGE(Y1473:DP1473))</f>
        <v>0.28000000000000003</v>
      </c>
      <c r="U1473" s="88">
        <f t="shared" ref="U1473" si="3367">IF(COUNTA(Y1472:DP1475)=0,0,_xlfn.MINIFS(Y1473:DP1473,Y1475:DP1475,U1475))</f>
        <v>0</v>
      </c>
      <c r="V1473" s="89">
        <f t="array" ref="V1473">IF(COUNTA(Y1472:DP1475)=0,0,IF(ISERROR(HLOOKUP(V1475,Y1475:DP1475,1,FALSE)),0,INDEX(Y1473:DP1473,MATCH(V1472&amp;V1475,Y1472:DP1472&amp;Y1475:DP1475,0))))</f>
        <v>0</v>
      </c>
      <c r="W1473" s="90">
        <f t="array" ref="W1473">IF(COUNTA(Y1472:DP1475)=0,0,IF(ISERROR(HLOOKUP(W1475,Y1475:DP1475,1,FALSE)),0,AVERAGEIF(Y1475:DP1475,$W1475,Y1473:DP1473)))</f>
        <v>0</v>
      </c>
      <c r="X1473" s="107"/>
      <c r="Y1473" s="142">
        <v>0.28000000000000003</v>
      </c>
    </row>
    <row r="1474" spans="2:26" thickBot="1">
      <c r="B1474" s="83"/>
      <c r="C1474" s="84"/>
      <c r="D1474" s="83"/>
      <c r="E1474" s="83"/>
      <c r="F1474" s="83"/>
      <c r="G1474" s="83"/>
      <c r="H1474" s="83"/>
      <c r="I1474" s="83"/>
      <c r="J1474" s="83"/>
      <c r="K1474" s="83"/>
      <c r="L1474" s="83"/>
      <c r="M1474" s="83"/>
      <c r="N1474" s="83"/>
      <c r="O1474" s="83"/>
      <c r="P1474" s="84"/>
      <c r="Q1474" s="217"/>
      <c r="R1474" s="91">
        <f t="shared" ref="R1474" si="3368">IF(COUNTA(Y1472:DP1475)=0,0,HLOOKUP(R1473,Y1473:DP1475,2,FALSE))</f>
        <v>1000</v>
      </c>
      <c r="S1474" s="92">
        <f t="shared" ref="S1474" si="3369">IF(COUNTA(Y1472:DP1475)=0,0,HLOOKUP(S1472,Y1472:DP1475,3,FALSE))</f>
        <v>1000</v>
      </c>
      <c r="T1474" s="93"/>
      <c r="U1474" s="94">
        <f t="array" ref="U1474">IF(COUNTA(Y1472:DP1475)=0,0,IF(ISERROR(HLOOKUP(U1475,Y1475:DP1475,1,FALSE)),0,INDEX(Y1474:DP1474,MATCH(U1473&amp;U1475,Y1473:DP1473&amp;Y1475:DP1475,0))))</f>
        <v>0</v>
      </c>
      <c r="V1474" s="94">
        <f t="array" ref="V1474">IF(COUNTA(Y1472:DP1475)=0,0,IF(ISERROR(HLOOKUP(V1475,Y1475:DP1475,1,FALSE)),0,INDEX(Y1474:DP1474,MATCH(V1473&amp;V1475,Y1473:DP1473&amp;Y1475:DP1475,0))))</f>
        <v>0</v>
      </c>
      <c r="W1474" s="95"/>
      <c r="X1474" s="108"/>
      <c r="Y1474" s="143">
        <v>1000</v>
      </c>
    </row>
    <row r="1475" spans="2:26" ht="13.9" thickBot="1">
      <c r="B1475" s="96"/>
      <c r="C1475" s="97"/>
      <c r="D1475" s="96"/>
      <c r="E1475" s="96"/>
      <c r="F1475" s="96"/>
      <c r="G1475" s="96"/>
      <c r="H1475" s="96"/>
      <c r="I1475" s="96"/>
      <c r="J1475" s="96"/>
      <c r="K1475" s="96"/>
      <c r="L1475" s="96"/>
      <c r="M1475" s="96"/>
      <c r="N1475" s="96"/>
      <c r="O1475" s="96"/>
      <c r="P1475" s="97"/>
      <c r="Q1475" s="218"/>
      <c r="R1475" s="98" t="str">
        <f t="shared" ref="R1475" si="3370">IF(COUNTA(Y1472:DP1475)=0,"none",HLOOKUP(R1473,Y1473:DP1475,3,FALSE))</f>
        <v>www (-30%)</v>
      </c>
      <c r="S1475" s="99" t="str">
        <f t="shared" ref="S1475" si="3371">IF(COUNTA(Y1472:DP1475)=0,"none",HLOOKUP(S1472,Y1472:DP1475,4,FALSE))</f>
        <v>www (-30%)</v>
      </c>
      <c r="T1475" s="100"/>
      <c r="U1475" s="100">
        <f t="array" ref="U1475">IF(COUNTA(Y1472:DP1475)=0,"none",IF($U$2="WAHR",$W$3,Abfrage!$F$4))</f>
        <v>0</v>
      </c>
      <c r="V1475" s="100">
        <f t="array" ref="V1475">IF(COUNTA(Y1472:DP1475)=0,"none",IF($U$2="WAHR",$W$3,Abfrage!$F$4))</f>
        <v>0</v>
      </c>
      <c r="W1475" s="100">
        <f t="array" ref="W1475">IF(COUNTA(Y1472:DP1475)=0,"none",IF($U$2="WAHR",$W$3,Abfrage!$F$4))</f>
        <v>0</v>
      </c>
      <c r="X1475" s="109"/>
      <c r="Y1475" s="144" t="s">
        <v>43</v>
      </c>
    </row>
    <row r="1476" spans="2:26" thickBot="1">
      <c r="B1476" s="75" t="s">
        <v>1025</v>
      </c>
      <c r="C1476" s="76">
        <v>1000105121</v>
      </c>
      <c r="D1476" s="75" t="s">
        <v>95</v>
      </c>
      <c r="E1476" s="75" t="s">
        <v>96</v>
      </c>
      <c r="F1476" s="75" t="s">
        <v>97</v>
      </c>
      <c r="G1476" s="75" t="s">
        <v>97</v>
      </c>
      <c r="H1476" s="75" t="e">
        <v>#N/A</v>
      </c>
      <c r="I1476" s="75" t="s">
        <v>41</v>
      </c>
      <c r="J1476" s="75" t="s">
        <v>1026</v>
      </c>
      <c r="K1476" s="75" t="s">
        <v>306</v>
      </c>
      <c r="L1476" s="75" t="s">
        <v>306</v>
      </c>
      <c r="M1476" s="75" t="s">
        <v>313</v>
      </c>
      <c r="N1476" s="75" t="s">
        <v>314</v>
      </c>
      <c r="O1476" s="75" t="s">
        <v>309</v>
      </c>
      <c r="P1476" s="76" t="s">
        <v>306</v>
      </c>
      <c r="Q1476" s="216"/>
      <c r="R1476" s="77" t="str">
        <f t="shared" ref="R1476" si="3372">IF(COUNTA(Y1476:DP1479)=0,"01.01.1900",INDEX(Y1476:DP1476,MATCH(R1477,Y1477:DP1477,0)))</f>
        <v>01.01.1900</v>
      </c>
      <c r="S1476" s="78" t="str">
        <f t="shared" ref="S1476" si="3373">IF(COUNTA(Y1476:DP1479)=0,"01.01.1900",MAX(Y1476:DP1476))</f>
        <v>01.01.1900</v>
      </c>
      <c r="T1476" s="79"/>
      <c r="U1476" s="80" t="str">
        <f t="array" ref="U1476">IF(COUNTA(Y1476:DP1479)=0,"01.01.1900",IF(ISERROR(HLOOKUP(U1479,Y1479:DP1479,1,FALSE)),"01.01.1900",INDEX(Y1476:DP1476,MATCH(U1477&amp;U1479,Y1477:DP1477&amp;Y1479:DP1479,0))))</f>
        <v>01.01.1900</v>
      </c>
      <c r="V1476" s="81" t="str">
        <f t="shared" ref="V1476" si="3374">IF(COUNTA(Y1476:DP1479)=0,"01.01.1900",_xlfn.MAXIFS(Y1476:DP1476,Y1479:DP1479,V1479))</f>
        <v>01.01.1900</v>
      </c>
      <c r="W1476" s="82"/>
      <c r="X1476" s="106"/>
    </row>
    <row r="1477" spans="2:26" thickBot="1">
      <c r="B1477" s="83"/>
      <c r="C1477" s="84"/>
      <c r="D1477" s="83"/>
      <c r="E1477" s="83"/>
      <c r="F1477" s="83"/>
      <c r="G1477" s="83"/>
      <c r="H1477" s="83"/>
      <c r="I1477" s="83"/>
      <c r="J1477" s="83"/>
      <c r="K1477" s="83"/>
      <c r="L1477" s="83"/>
      <c r="M1477" s="83"/>
      <c r="N1477" s="83"/>
      <c r="O1477" s="83"/>
      <c r="P1477" s="84"/>
      <c r="Q1477" s="217"/>
      <c r="R1477" s="85">
        <f t="shared" ref="R1477" si="3375">IF(COUNTA(Y1476:DP1479)=0,0,MIN(Y1477:DP1477))</f>
        <v>0</v>
      </c>
      <c r="S1477" s="86">
        <f t="shared" ref="S1477" si="3376">IF(COUNTA(Y1476:DP1479)=0,0,HLOOKUP(S1476,Y1476:DP1479,2,FALSE))</f>
        <v>0</v>
      </c>
      <c r="T1477" s="87">
        <f t="shared" ref="T1477" si="3377">IF(COUNTA(Y1476:DP1479)=0,0,AVERAGE(Y1477:DP1477))</f>
        <v>0</v>
      </c>
      <c r="U1477" s="88">
        <f t="shared" ref="U1477" si="3378">IF(COUNTA(Y1476:DP1479)=0,0,_xlfn.MINIFS(Y1477:DP1477,Y1479:DP1479,U1479))</f>
        <v>0</v>
      </c>
      <c r="V1477" s="89">
        <f t="array" ref="V1477">IF(COUNTA(Y1476:DP1479)=0,0,IF(ISERROR(HLOOKUP(V1479,Y1479:DP1479,1,FALSE)),0,INDEX(Y1477:DP1477,MATCH(V1476&amp;V1479,Y1476:DP1476&amp;Y1479:DP1479,0))))</f>
        <v>0</v>
      </c>
      <c r="W1477" s="90">
        <f t="array" ref="W1477">IF(COUNTA(Y1476:DP1479)=0,0,IF(ISERROR(HLOOKUP(W1479,Y1479:DP1479,1,FALSE)),0,AVERAGEIF(Y1479:DP1479,$W1479,Y1477:DP1477)))</f>
        <v>0</v>
      </c>
      <c r="X1477" s="107"/>
    </row>
    <row r="1478" spans="2:26" thickBot="1">
      <c r="B1478" s="83"/>
      <c r="C1478" s="84"/>
      <c r="D1478" s="83"/>
      <c r="E1478" s="83"/>
      <c r="F1478" s="83"/>
      <c r="G1478" s="83"/>
      <c r="H1478" s="83"/>
      <c r="I1478" s="83"/>
      <c r="J1478" s="83"/>
      <c r="K1478" s="83"/>
      <c r="L1478" s="83"/>
      <c r="M1478" s="83"/>
      <c r="N1478" s="83"/>
      <c r="O1478" s="83"/>
      <c r="P1478" s="84"/>
      <c r="Q1478" s="217"/>
      <c r="R1478" s="91">
        <f t="shared" ref="R1478" si="3379">IF(COUNTA(Y1476:DP1479)=0,0,HLOOKUP(R1477,Y1477:DP1479,2,FALSE))</f>
        <v>0</v>
      </c>
      <c r="S1478" s="92">
        <f t="shared" ref="S1478" si="3380">IF(COUNTA(Y1476:DP1479)=0,0,HLOOKUP(S1476,Y1476:DP1479,3,FALSE))</f>
        <v>0</v>
      </c>
      <c r="T1478" s="93"/>
      <c r="U1478" s="94">
        <f t="array" ref="U1478">IF(COUNTA(Y1476:DP1479)=0,0,IF(ISERROR(HLOOKUP(U1479,Y1479:DP1479,1,FALSE)),0,INDEX(Y1478:DP1478,MATCH(U1477&amp;U1479,Y1477:DP1477&amp;Y1479:DP1479,0))))</f>
        <v>0</v>
      </c>
      <c r="V1478" s="94">
        <f t="array" ref="V1478">IF(COUNTA(Y1476:DP1479)=0,0,IF(ISERROR(HLOOKUP(V1479,Y1479:DP1479,1,FALSE)),0,INDEX(Y1478:DP1478,MATCH(V1477&amp;V1479,Y1477:DP1477&amp;Y1479:DP1479,0))))</f>
        <v>0</v>
      </c>
      <c r="W1478" s="95"/>
      <c r="X1478" s="108"/>
    </row>
    <row r="1479" spans="2:26" ht="13.9" thickBot="1">
      <c r="B1479" s="96"/>
      <c r="C1479" s="97"/>
      <c r="D1479" s="96"/>
      <c r="E1479" s="96"/>
      <c r="F1479" s="96"/>
      <c r="G1479" s="96"/>
      <c r="H1479" s="96"/>
      <c r="I1479" s="96"/>
      <c r="J1479" s="96"/>
      <c r="K1479" s="96"/>
      <c r="L1479" s="96"/>
      <c r="M1479" s="96"/>
      <c r="N1479" s="96"/>
      <c r="O1479" s="96"/>
      <c r="P1479" s="97"/>
      <c r="Q1479" s="218"/>
      <c r="R1479" s="98" t="str">
        <f t="shared" ref="R1479" si="3381">IF(COUNTA(Y1476:DP1479)=0,"none",HLOOKUP(R1477,Y1477:DP1479,3,FALSE))</f>
        <v>none</v>
      </c>
      <c r="S1479" s="99" t="str">
        <f t="shared" ref="S1479" si="3382">IF(COUNTA(Y1476:DP1479)=0,"none",HLOOKUP(S1476,Y1476:DP1479,4,FALSE))</f>
        <v>none</v>
      </c>
      <c r="T1479" s="100"/>
      <c r="U1479" s="100" t="str">
        <f t="array" ref="U1479">IF(COUNTA(Y1476:DP1479)=0,"none",IF($U$2="WAHR",$W$3,Abfrage!$F$4))</f>
        <v>none</v>
      </c>
      <c r="V1479" s="100" t="str">
        <f t="array" ref="V1479">IF(COUNTA(Y1476:DP1479)=0,"none",IF($U$2="WAHR",$W$3,Abfrage!$F$4))</f>
        <v>none</v>
      </c>
      <c r="W1479" s="100" t="str">
        <f t="array" ref="W1479">IF(COUNTA(Y1476:DP1479)=0,"none",IF($U$2="WAHR",$W$3,Abfrage!$F$4))</f>
        <v>none</v>
      </c>
      <c r="X1479" s="109"/>
    </row>
    <row r="1480" spans="2:26" thickBot="1">
      <c r="B1480" s="75" t="s">
        <v>1027</v>
      </c>
      <c r="C1480" s="76">
        <v>1000105124</v>
      </c>
      <c r="D1480" s="75" t="s">
        <v>95</v>
      </c>
      <c r="E1480" s="75" t="s">
        <v>175</v>
      </c>
      <c r="F1480" s="75" t="s">
        <v>97</v>
      </c>
      <c r="G1480" s="75" t="s">
        <v>97</v>
      </c>
      <c r="H1480" s="75" t="s">
        <v>44</v>
      </c>
      <c r="I1480" s="75" t="s">
        <v>41</v>
      </c>
      <c r="J1480" s="75" t="s">
        <v>1028</v>
      </c>
      <c r="K1480" s="75" t="s">
        <v>306</v>
      </c>
      <c r="L1480" s="75" t="s">
        <v>306</v>
      </c>
      <c r="M1480" s="75" t="s">
        <v>307</v>
      </c>
      <c r="N1480" s="75" t="s">
        <v>314</v>
      </c>
      <c r="O1480" s="75" t="s">
        <v>315</v>
      </c>
      <c r="P1480" s="76" t="s">
        <v>306</v>
      </c>
      <c r="Q1480" s="216"/>
      <c r="R1480" s="77">
        <f t="shared" ref="R1480" si="3383">IF(COUNTA(Y1480:DP1483)=0,"01.01.1900",INDEX(Y1480:DP1480,MATCH(R1481,Y1481:DP1481,0)))</f>
        <v>44987</v>
      </c>
      <c r="S1480" s="78">
        <f t="shared" ref="S1480" si="3384">IF(COUNTA(Y1480:DP1483)=0,"01.01.1900",MAX(Y1480:DP1480))</f>
        <v>44987</v>
      </c>
      <c r="T1480" s="79"/>
      <c r="U1480" s="80" t="str">
        <f t="array" ref="U1480">IF(COUNTA(Y1480:DP1483)=0,"01.01.1900",IF(ISERROR(HLOOKUP(U1483,Y1483:DP1483,1,FALSE)),"01.01.1900",INDEX(Y1480:DP1480,MATCH(U1481&amp;U1483,Y1481:DP1481&amp;Y1483:DP1483,0))))</f>
        <v>01.01.1900</v>
      </c>
      <c r="V1480" s="81">
        <f t="shared" ref="V1480" si="3385">IF(COUNTA(Y1480:DP1483)=0,"01.01.1900",_xlfn.MAXIFS(Y1480:DP1480,Y1483:DP1483,V1483))</f>
        <v>0</v>
      </c>
      <c r="W1480" s="82"/>
      <c r="X1480" s="106"/>
      <c r="Y1480" s="141">
        <v>44987</v>
      </c>
      <c r="Z1480" s="141">
        <v>44987</v>
      </c>
    </row>
    <row r="1481" spans="2:26" thickBot="1">
      <c r="B1481" s="83"/>
      <c r="C1481" s="84"/>
      <c r="D1481" s="83"/>
      <c r="E1481" s="83"/>
      <c r="F1481" s="83"/>
      <c r="G1481" s="83"/>
      <c r="H1481" s="83"/>
      <c r="I1481" s="83"/>
      <c r="J1481" s="83"/>
      <c r="K1481" s="83"/>
      <c r="L1481" s="83"/>
      <c r="M1481" s="83"/>
      <c r="N1481" s="83"/>
      <c r="O1481" s="83"/>
      <c r="P1481" s="84"/>
      <c r="Q1481" s="217"/>
      <c r="R1481" s="85">
        <f t="shared" ref="R1481" si="3386">IF(COUNTA(Y1480:DP1483)=0,0,MIN(Y1481:DP1481))</f>
        <v>1.1759999999999999</v>
      </c>
      <c r="S1481" s="86">
        <f t="shared" ref="S1481" si="3387">IF(COUNTA(Y1480:DP1483)=0,0,HLOOKUP(S1480,Y1480:DP1483,2,FALSE))</f>
        <v>1.1759999999999999</v>
      </c>
      <c r="T1481" s="87">
        <f t="shared" ref="T1481" si="3388">IF(COUNTA(Y1480:DP1483)=0,0,AVERAGE(Y1481:DP1481))</f>
        <v>1.1759999999999999</v>
      </c>
      <c r="U1481" s="88">
        <f t="shared" ref="U1481" si="3389">IF(COUNTA(Y1480:DP1483)=0,0,_xlfn.MINIFS(Y1481:DP1481,Y1483:DP1483,U1483))</f>
        <v>0</v>
      </c>
      <c r="V1481" s="89">
        <f t="array" ref="V1481">IF(COUNTA(Y1480:DP1483)=0,0,IF(ISERROR(HLOOKUP(V1483,Y1483:DP1483,1,FALSE)),0,INDEX(Y1481:DP1481,MATCH(V1480&amp;V1483,Y1480:DP1480&amp;Y1483:DP1483,0))))</f>
        <v>0</v>
      </c>
      <c r="W1481" s="90">
        <f>IF(COUNTA(Y1480:DP1483)=0,0,IF(ISERROR(HLOOKUP(W1483,Y1483:DP1483,1,FALSE)),0,AVERAGEIF(Y1483:DP1483,$W1483,Y1481:DP1481)))</f>
        <v>0</v>
      </c>
      <c r="X1481" s="107"/>
      <c r="Y1481" s="142">
        <v>1.1759999999999999</v>
      </c>
      <c r="Z1481" s="142">
        <v>1.1759999999999999</v>
      </c>
    </row>
    <row r="1482" spans="2:26" thickBot="1">
      <c r="B1482" s="83"/>
      <c r="C1482" s="84"/>
      <c r="D1482" s="83"/>
      <c r="E1482" s="83"/>
      <c r="F1482" s="83"/>
      <c r="G1482" s="83"/>
      <c r="H1482" s="83"/>
      <c r="I1482" s="83"/>
      <c r="J1482" s="83"/>
      <c r="K1482" s="83"/>
      <c r="L1482" s="83"/>
      <c r="M1482" s="83"/>
      <c r="N1482" s="83"/>
      <c r="O1482" s="83"/>
      <c r="P1482" s="84"/>
      <c r="Q1482" s="217"/>
      <c r="R1482" s="91">
        <f t="shared" ref="R1482" si="3390">IF(COUNTA(Y1480:DP1483)=0,0,HLOOKUP(R1481,Y1481:DP1483,2,FALSE))</f>
        <v>1000</v>
      </c>
      <c r="S1482" s="92">
        <f t="shared" ref="S1482" si="3391">IF(COUNTA(Y1480:DP1483)=0,0,HLOOKUP(S1480,Y1480:DP1483,3,FALSE))</f>
        <v>1000</v>
      </c>
      <c r="T1482" s="93"/>
      <c r="U1482" s="94">
        <f t="array" ref="U1482">IF(COUNTA(Y1480:DP1483)=0,0,IF(ISERROR(HLOOKUP(U1483,Y1483:DP1483,1,FALSE)),0,INDEX(Y1482:DP1482,MATCH(U1481&amp;U1483,Y1481:DP1481&amp;Y1483:DP1483,0))))</f>
        <v>0</v>
      </c>
      <c r="V1482" s="94">
        <f t="array" ref="V1482">IF(COUNTA(Y1480:DP1483)=0,0,IF(ISERROR(HLOOKUP(V1483,Y1483:DP1483,1,FALSE)),0,INDEX(Y1482:DP1482,MATCH(V1481&amp;V1483,Y1481:DP1481&amp;Y1483:DP1483,0))))</f>
        <v>0</v>
      </c>
      <c r="W1482" s="95"/>
      <c r="X1482" s="108"/>
      <c r="Y1482" s="143">
        <v>1000</v>
      </c>
      <c r="Z1482" s="143">
        <v>1000</v>
      </c>
    </row>
    <row r="1483" spans="2:26" ht="13.9" thickBot="1">
      <c r="B1483" s="96"/>
      <c r="C1483" s="97"/>
      <c r="D1483" s="96"/>
      <c r="E1483" s="96"/>
      <c r="F1483" s="96"/>
      <c r="G1483" s="96"/>
      <c r="H1483" s="96"/>
      <c r="I1483" s="96"/>
      <c r="J1483" s="96"/>
      <c r="K1483" s="96"/>
      <c r="L1483" s="96"/>
      <c r="M1483" s="96"/>
      <c r="N1483" s="96"/>
      <c r="O1483" s="96"/>
      <c r="P1483" s="97"/>
      <c r="Q1483" s="218"/>
      <c r="R1483" s="98" t="str">
        <f t="shared" ref="R1483" si="3392">IF(COUNTA(Y1480:DP1483)=0,"none",HLOOKUP(R1481,Y1481:DP1483,3,FALSE))</f>
        <v>www (-30%)</v>
      </c>
      <c r="S1483" s="99" t="str">
        <f t="shared" ref="S1483" si="3393">IF(COUNTA(Y1480:DP1483)=0,"none",HLOOKUP(S1480,Y1480:DP1483,4,FALSE))</f>
        <v>www (-30%)</v>
      </c>
      <c r="T1483" s="100"/>
      <c r="U1483" s="100">
        <f t="array" ref="U1483">IF(COUNTA(Y1480:DP1483)=0,"none",IF($U$2="WAHR",$W$3,Abfrage!$F$4))</f>
        <v>0</v>
      </c>
      <c r="V1483" s="100">
        <f t="array" ref="V1483">IF(COUNTA(Y1480:DP1483)=0,"none",IF($U$2="WAHR",$W$3,Abfrage!$F$4))</f>
        <v>0</v>
      </c>
      <c r="W1483" s="100">
        <f t="array" ref="W1483">IF(COUNTA(Y1480:DP1483)=0,"none",IF($U$2="WAHR",$W$3,Abfrage!$F$4))</f>
        <v>0</v>
      </c>
      <c r="X1483" s="109"/>
      <c r="Y1483" s="144" t="s">
        <v>43</v>
      </c>
      <c r="Z1483" s="144" t="s">
        <v>43</v>
      </c>
    </row>
    <row r="1484" spans="2:26" thickBot="1">
      <c r="B1484" s="75" t="s">
        <v>1029</v>
      </c>
      <c r="C1484" s="76">
        <v>1000105125</v>
      </c>
      <c r="D1484" s="75" t="s">
        <v>95</v>
      </c>
      <c r="E1484" s="75" t="s">
        <v>96</v>
      </c>
      <c r="F1484" s="75" t="s">
        <v>97</v>
      </c>
      <c r="G1484" s="75" t="s">
        <v>97</v>
      </c>
      <c r="H1484" s="75" t="e">
        <v>#N/A</v>
      </c>
      <c r="I1484" s="75" t="s">
        <v>319</v>
      </c>
      <c r="J1484" s="75" t="s">
        <v>1030</v>
      </c>
      <c r="K1484" s="75" t="s">
        <v>306</v>
      </c>
      <c r="L1484" s="75" t="s">
        <v>306</v>
      </c>
      <c r="M1484" s="75" t="s">
        <v>313</v>
      </c>
      <c r="N1484" s="75" t="s">
        <v>580</v>
      </c>
      <c r="O1484" s="75" t="s">
        <v>309</v>
      </c>
      <c r="P1484" s="76" t="s">
        <v>1031</v>
      </c>
      <c r="Q1484" s="216"/>
      <c r="R1484" s="77" t="str">
        <f t="shared" ref="R1484" si="3394">IF(COUNTA(Y1484:DP1487)=0,"01.01.1900",INDEX(Y1484:DP1484,MATCH(R1485,Y1485:DP1485,0)))</f>
        <v>01.01.1900</v>
      </c>
      <c r="S1484" s="78" t="str">
        <f t="shared" ref="S1484" si="3395">IF(COUNTA(Y1484:DP1487)=0,"01.01.1900",MAX(Y1484:DP1484))</f>
        <v>01.01.1900</v>
      </c>
      <c r="T1484" s="79"/>
      <c r="U1484" s="80" t="str">
        <f t="array" ref="U1484">IF(COUNTA(Y1484:DP1487)=0,"01.01.1900",IF(ISERROR(HLOOKUP(U1487,Y1487:DP1487,1,FALSE)),"01.01.1900",INDEX(Y1484:DP1484,MATCH(U1485&amp;U1487,Y1485:DP1485&amp;Y1487:DP1487,0))))</f>
        <v>01.01.1900</v>
      </c>
      <c r="V1484" s="81" t="str">
        <f t="shared" ref="V1484" si="3396">IF(COUNTA(Y1484:DP1487)=0,"01.01.1900",_xlfn.MAXIFS(Y1484:DP1484,Y1487:DP1487,V1487))</f>
        <v>01.01.1900</v>
      </c>
      <c r="W1484" s="82"/>
      <c r="X1484" s="106"/>
    </row>
    <row r="1485" spans="2:26" thickBot="1">
      <c r="B1485" s="83"/>
      <c r="C1485" s="84"/>
      <c r="D1485" s="83"/>
      <c r="E1485" s="83"/>
      <c r="F1485" s="83"/>
      <c r="G1485" s="83"/>
      <c r="H1485" s="83"/>
      <c r="I1485" s="83"/>
      <c r="J1485" s="83"/>
      <c r="K1485" s="83"/>
      <c r="L1485" s="83"/>
      <c r="M1485" s="83"/>
      <c r="N1485" s="83"/>
      <c r="O1485" s="83"/>
      <c r="P1485" s="84"/>
      <c r="Q1485" s="217"/>
      <c r="R1485" s="85">
        <f t="shared" ref="R1485" si="3397">IF(COUNTA(Y1484:DP1487)=0,0,MIN(Y1485:DP1485))</f>
        <v>0</v>
      </c>
      <c r="S1485" s="86">
        <f t="shared" ref="S1485" si="3398">IF(COUNTA(Y1484:DP1487)=0,0,HLOOKUP(S1484,Y1484:DP1487,2,FALSE))</f>
        <v>0</v>
      </c>
      <c r="T1485" s="87">
        <f t="shared" ref="T1485" si="3399">IF(COUNTA(Y1484:DP1487)=0,0,AVERAGE(Y1485:DP1485))</f>
        <v>0</v>
      </c>
      <c r="U1485" s="88">
        <f t="shared" ref="U1485" si="3400">IF(COUNTA(Y1484:DP1487)=0,0,_xlfn.MINIFS(Y1485:DP1485,Y1487:DP1487,U1487))</f>
        <v>0</v>
      </c>
      <c r="V1485" s="89">
        <f t="array" ref="V1485">IF(COUNTA(Y1484:DP1487)=0,0,IF(ISERROR(HLOOKUP(V1487,Y1487:DP1487,1,FALSE)),0,INDEX(Y1485:DP1485,MATCH(V1484&amp;V1487,Y1484:DP1484&amp;Y1487:DP1487,0))))</f>
        <v>0</v>
      </c>
      <c r="W1485" s="90">
        <f t="array" ref="W1485">IF(COUNTA(Y1484:DP1487)=0,0,IF(ISERROR(HLOOKUP(W1487,Y1487:DP1487,1,FALSE)),0,AVERAGEIF(Y1487:DP1487,$W1487,Y1485:DP1485)))</f>
        <v>0</v>
      </c>
      <c r="X1485" s="107"/>
    </row>
    <row r="1486" spans="2:26" thickBot="1">
      <c r="B1486" s="83"/>
      <c r="C1486" s="84"/>
      <c r="D1486" s="83"/>
      <c r="E1486" s="83"/>
      <c r="F1486" s="83"/>
      <c r="G1486" s="83"/>
      <c r="H1486" s="83"/>
      <c r="I1486" s="83"/>
      <c r="J1486" s="83"/>
      <c r="K1486" s="83"/>
      <c r="L1486" s="83"/>
      <c r="M1486" s="83"/>
      <c r="N1486" s="83"/>
      <c r="O1486" s="83"/>
      <c r="P1486" s="84"/>
      <c r="Q1486" s="217"/>
      <c r="R1486" s="91">
        <f t="shared" ref="R1486" si="3401">IF(COUNTA(Y1484:DP1487)=0,0,HLOOKUP(R1485,Y1485:DP1487,2,FALSE))</f>
        <v>0</v>
      </c>
      <c r="S1486" s="92">
        <f t="shared" ref="S1486" si="3402">IF(COUNTA(Y1484:DP1487)=0,0,HLOOKUP(S1484,Y1484:DP1487,3,FALSE))</f>
        <v>0</v>
      </c>
      <c r="T1486" s="93"/>
      <c r="U1486" s="94">
        <f t="array" ref="U1486">IF(COUNTA(Y1484:DP1487)=0,0,IF(ISERROR(HLOOKUP(U1487,Y1487:DP1487,1,FALSE)),0,INDEX(Y1486:DP1486,MATCH(U1485&amp;U1487,Y1485:DP1485&amp;Y1487:DP1487,0))))</f>
        <v>0</v>
      </c>
      <c r="V1486" s="94">
        <f t="array" ref="V1486">IF(COUNTA(Y1484:DP1487)=0,0,IF(ISERROR(HLOOKUP(V1487,Y1487:DP1487,1,FALSE)),0,INDEX(Y1486:DP1486,MATCH(V1485&amp;V1487,Y1485:DP1485&amp;Y1487:DP1487,0))))</f>
        <v>0</v>
      </c>
      <c r="W1486" s="95"/>
      <c r="X1486" s="108"/>
    </row>
    <row r="1487" spans="2:26" ht="13.9" thickBot="1">
      <c r="B1487" s="96"/>
      <c r="C1487" s="97"/>
      <c r="D1487" s="96"/>
      <c r="E1487" s="96"/>
      <c r="F1487" s="96"/>
      <c r="G1487" s="96"/>
      <c r="H1487" s="96"/>
      <c r="I1487" s="96"/>
      <c r="J1487" s="96"/>
      <c r="K1487" s="96"/>
      <c r="L1487" s="96"/>
      <c r="M1487" s="96"/>
      <c r="N1487" s="96"/>
      <c r="O1487" s="96"/>
      <c r="P1487" s="97"/>
      <c r="Q1487" s="218"/>
      <c r="R1487" s="98" t="str">
        <f t="shared" ref="R1487" si="3403">IF(COUNTA(Y1484:DP1487)=0,"none",HLOOKUP(R1485,Y1485:DP1487,3,FALSE))</f>
        <v>none</v>
      </c>
      <c r="S1487" s="99" t="str">
        <f t="shared" ref="S1487" si="3404">IF(COUNTA(Y1484:DP1487)=0,"none",HLOOKUP(S1484,Y1484:DP1487,4,FALSE))</f>
        <v>none</v>
      </c>
      <c r="T1487" s="100"/>
      <c r="U1487" s="100" t="str">
        <f t="array" ref="U1487">IF(COUNTA(Y1484:DP1487)=0,"none",IF($U$2="WAHR",$W$3,Abfrage!$F$4))</f>
        <v>none</v>
      </c>
      <c r="V1487" s="100" t="str">
        <f t="array" ref="V1487">IF(COUNTA(Y1484:DP1487)=0,"none",IF($U$2="WAHR",$W$3,Abfrage!$F$4))</f>
        <v>none</v>
      </c>
      <c r="W1487" s="100" t="str">
        <f t="array" ref="W1487">IF(COUNTA(Y1484:DP1487)=0,"none",IF($U$2="WAHR",$W$3,Abfrage!$F$4))</f>
        <v>none</v>
      </c>
      <c r="X1487" s="109"/>
    </row>
    <row r="1488" spans="2:26" thickBot="1">
      <c r="B1488" s="75" t="s">
        <v>1032</v>
      </c>
      <c r="C1488" s="76">
        <v>1000105127</v>
      </c>
      <c r="D1488" s="75" t="s">
        <v>95</v>
      </c>
      <c r="E1488" s="75" t="s">
        <v>175</v>
      </c>
      <c r="F1488" s="75" t="s">
        <v>97</v>
      </c>
      <c r="G1488" s="75" t="s">
        <v>97</v>
      </c>
      <c r="H1488" s="75" t="e">
        <v>#N/A</v>
      </c>
      <c r="I1488" s="75" t="s">
        <v>51</v>
      </c>
      <c r="J1488" s="75" t="s">
        <v>1033</v>
      </c>
      <c r="K1488" s="75" t="s">
        <v>306</v>
      </c>
      <c r="L1488" s="75" t="s">
        <v>306</v>
      </c>
      <c r="M1488" s="75" t="s">
        <v>307</v>
      </c>
      <c r="N1488" s="75" t="s">
        <v>464</v>
      </c>
      <c r="O1488" s="75" t="s">
        <v>309</v>
      </c>
      <c r="P1488" s="76" t="s">
        <v>306</v>
      </c>
      <c r="Q1488" s="216"/>
      <c r="R1488" s="77" t="str">
        <f t="shared" ref="R1488" si="3405">IF(COUNTA(Y1488:DP1491)=0,"01.01.1900",INDEX(Y1488:DP1488,MATCH(R1489,Y1489:DP1489,0)))</f>
        <v>01.01.1900</v>
      </c>
      <c r="S1488" s="78" t="str">
        <f t="shared" ref="S1488" si="3406">IF(COUNTA(Y1488:DP1491)=0,"01.01.1900",MAX(Y1488:DP1488))</f>
        <v>01.01.1900</v>
      </c>
      <c r="T1488" s="79"/>
      <c r="U1488" s="80" t="str">
        <f t="array" ref="U1488">IF(COUNTA(Y1488:DP1491)=0,"01.01.1900",IF(ISERROR(HLOOKUP(U1491,Y1491:DP1491,1,FALSE)),"01.01.1900",INDEX(Y1488:DP1488,MATCH(U1489&amp;U1491,Y1489:DP1489&amp;Y1491:DP1491,0))))</f>
        <v>01.01.1900</v>
      </c>
      <c r="V1488" s="81" t="str">
        <f t="shared" ref="V1488" si="3407">IF(COUNTA(Y1488:DP1491)=0,"01.01.1900",_xlfn.MAXIFS(Y1488:DP1488,Y1491:DP1491,V1491))</f>
        <v>01.01.1900</v>
      </c>
      <c r="W1488" s="82"/>
      <c r="X1488" s="106"/>
    </row>
    <row r="1489" spans="2:24" thickBot="1">
      <c r="B1489" s="83"/>
      <c r="C1489" s="84"/>
      <c r="D1489" s="83"/>
      <c r="E1489" s="83"/>
      <c r="F1489" s="83"/>
      <c r="G1489" s="83"/>
      <c r="H1489" s="83"/>
      <c r="I1489" s="83"/>
      <c r="J1489" s="83"/>
      <c r="K1489" s="83"/>
      <c r="L1489" s="83"/>
      <c r="M1489" s="83"/>
      <c r="N1489" s="83"/>
      <c r="O1489" s="83"/>
      <c r="P1489" s="84"/>
      <c r="Q1489" s="217"/>
      <c r="R1489" s="85">
        <f t="shared" ref="R1489" si="3408">IF(COUNTA(Y1488:DP1491)=0,0,MIN(Y1489:DP1489))</f>
        <v>0</v>
      </c>
      <c r="S1489" s="86">
        <f t="shared" ref="S1489" si="3409">IF(COUNTA(Y1488:DP1491)=0,0,HLOOKUP(S1488,Y1488:DP1491,2,FALSE))</f>
        <v>0</v>
      </c>
      <c r="T1489" s="87">
        <f t="shared" ref="T1489" si="3410">IF(COUNTA(Y1488:DP1491)=0,0,AVERAGE(Y1489:DP1489))</f>
        <v>0</v>
      </c>
      <c r="U1489" s="88">
        <f t="shared" ref="U1489" si="3411">IF(COUNTA(Y1488:DP1491)=0,0,_xlfn.MINIFS(Y1489:DP1489,Y1491:DP1491,U1491))</f>
        <v>0</v>
      </c>
      <c r="V1489" s="89">
        <f t="array" ref="V1489">IF(COUNTA(Y1488:DP1491)=0,0,IF(ISERROR(HLOOKUP(V1491,Y1491:DP1491,1,FALSE)),0,INDEX(Y1489:DP1489,MATCH(V1488&amp;V1491,Y1488:DP1488&amp;Y1491:DP1491,0))))</f>
        <v>0</v>
      </c>
      <c r="W1489" s="90">
        <f t="array" ref="W1489">IF(COUNTA(Y1488:DP1491)=0,0,IF(ISERROR(HLOOKUP(W1491,Y1491:DP1491,1,FALSE)),0,AVERAGEIF(Y1491:DP1491,$W1491,Y1489:DP1489)))</f>
        <v>0</v>
      </c>
      <c r="X1489" s="107"/>
    </row>
    <row r="1490" spans="2:24" thickBot="1">
      <c r="B1490" s="83"/>
      <c r="C1490" s="84"/>
      <c r="D1490" s="83"/>
      <c r="E1490" s="83"/>
      <c r="F1490" s="83"/>
      <c r="G1490" s="83"/>
      <c r="H1490" s="83"/>
      <c r="I1490" s="83"/>
      <c r="J1490" s="83"/>
      <c r="K1490" s="83"/>
      <c r="L1490" s="83"/>
      <c r="M1490" s="83"/>
      <c r="N1490" s="83"/>
      <c r="O1490" s="83"/>
      <c r="P1490" s="84"/>
      <c r="Q1490" s="217"/>
      <c r="R1490" s="91">
        <f t="shared" ref="R1490" si="3412">IF(COUNTA(Y1488:DP1491)=0,0,HLOOKUP(R1489,Y1489:DP1491,2,FALSE))</f>
        <v>0</v>
      </c>
      <c r="S1490" s="92">
        <f t="shared" ref="S1490" si="3413">IF(COUNTA(Y1488:DP1491)=0,0,HLOOKUP(S1488,Y1488:DP1491,3,FALSE))</f>
        <v>0</v>
      </c>
      <c r="T1490" s="93"/>
      <c r="U1490" s="94">
        <f t="array" ref="U1490">IF(COUNTA(Y1488:DP1491)=0,0,IF(ISERROR(HLOOKUP(U1491,Y1491:DP1491,1,FALSE)),0,INDEX(Y1490:DP1490,MATCH(U1489&amp;U1491,Y1489:DP1489&amp;Y1491:DP1491,0))))</f>
        <v>0</v>
      </c>
      <c r="V1490" s="94">
        <f t="array" ref="V1490">IF(COUNTA(Y1488:DP1491)=0,0,IF(ISERROR(HLOOKUP(V1491,Y1491:DP1491,1,FALSE)),0,INDEX(Y1490:DP1490,MATCH(V1489&amp;V1491,Y1489:DP1489&amp;Y1491:DP1491,0))))</f>
        <v>0</v>
      </c>
      <c r="W1490" s="95"/>
      <c r="X1490" s="108"/>
    </row>
    <row r="1491" spans="2:24" ht="13.9" thickBot="1">
      <c r="B1491" s="96"/>
      <c r="C1491" s="97"/>
      <c r="D1491" s="96"/>
      <c r="E1491" s="96"/>
      <c r="F1491" s="96"/>
      <c r="G1491" s="96"/>
      <c r="H1491" s="96"/>
      <c r="I1491" s="96"/>
      <c r="J1491" s="96"/>
      <c r="K1491" s="96"/>
      <c r="L1491" s="96"/>
      <c r="M1491" s="96"/>
      <c r="N1491" s="96"/>
      <c r="O1491" s="96"/>
      <c r="P1491" s="97"/>
      <c r="Q1491" s="218"/>
      <c r="R1491" s="98" t="str">
        <f t="shared" ref="R1491" si="3414">IF(COUNTA(Y1488:DP1491)=0,"none",HLOOKUP(R1489,Y1489:DP1491,3,FALSE))</f>
        <v>none</v>
      </c>
      <c r="S1491" s="99" t="str">
        <f t="shared" ref="S1491" si="3415">IF(COUNTA(Y1488:DP1491)=0,"none",HLOOKUP(S1488,Y1488:DP1491,4,FALSE))</f>
        <v>none</v>
      </c>
      <c r="T1491" s="100"/>
      <c r="U1491" s="100" t="str">
        <f t="array" ref="U1491">IF(COUNTA(Y1488:DP1491)=0,"none",IF($U$2="WAHR",$W$3,Abfrage!$F$4))</f>
        <v>none</v>
      </c>
      <c r="V1491" s="100" t="str">
        <f t="array" ref="V1491">IF(COUNTA(Y1488:DP1491)=0,"none",IF($U$2="WAHR",$W$3,Abfrage!$F$4))</f>
        <v>none</v>
      </c>
      <c r="W1491" s="100" t="str">
        <f t="array" ref="W1491">IF(COUNTA(Y1488:DP1491)=0,"none",IF($U$2="WAHR",$W$3,Abfrage!$F$4))</f>
        <v>none</v>
      </c>
      <c r="X1491" s="109"/>
    </row>
    <row r="1492" spans="2:24" thickBot="1">
      <c r="B1492" s="75" t="s">
        <v>1034</v>
      </c>
      <c r="C1492" s="76">
        <v>1000105131</v>
      </c>
      <c r="D1492" s="75" t="s">
        <v>95</v>
      </c>
      <c r="E1492" s="75" t="s">
        <v>96</v>
      </c>
      <c r="F1492" s="75" t="s">
        <v>97</v>
      </c>
      <c r="G1492" s="75" t="s">
        <v>97</v>
      </c>
      <c r="H1492" s="75" t="e">
        <v>#N/A</v>
      </c>
      <c r="I1492" s="75" t="s">
        <v>1035</v>
      </c>
      <c r="J1492" s="75" t="s">
        <v>1036</v>
      </c>
      <c r="K1492" s="75" t="s">
        <v>306</v>
      </c>
      <c r="L1492" s="75" t="s">
        <v>306</v>
      </c>
      <c r="M1492" s="75" t="s">
        <v>313</v>
      </c>
      <c r="N1492" s="75" t="s">
        <v>1037</v>
      </c>
      <c r="O1492" s="75" t="s">
        <v>309</v>
      </c>
      <c r="P1492" s="76" t="s">
        <v>306</v>
      </c>
      <c r="Q1492" s="216"/>
      <c r="R1492" s="77" t="str">
        <f t="shared" ref="R1492" si="3416">IF(COUNTA(Y1492:DP1495)=0,"01.01.1900",INDEX(Y1492:DP1492,MATCH(R1493,Y1493:DP1493,0)))</f>
        <v>01.01.1900</v>
      </c>
      <c r="S1492" s="78" t="str">
        <f t="shared" ref="S1492" si="3417">IF(COUNTA(Y1492:DP1495)=0,"01.01.1900",MAX(Y1492:DP1492))</f>
        <v>01.01.1900</v>
      </c>
      <c r="T1492" s="79"/>
      <c r="U1492" s="80" t="str">
        <f t="array" ref="U1492">IF(COUNTA(Y1492:DP1495)=0,"01.01.1900",IF(ISERROR(HLOOKUP(U1495,Y1495:DP1495,1,FALSE)),"01.01.1900",INDEX(Y1492:DP1492,MATCH(U1493&amp;U1495,Y1493:DP1493&amp;Y1495:DP1495,0))))</f>
        <v>01.01.1900</v>
      </c>
      <c r="V1492" s="81" t="str">
        <f t="shared" ref="V1492" si="3418">IF(COUNTA(Y1492:DP1495)=0,"01.01.1900",_xlfn.MAXIFS(Y1492:DP1492,Y1495:DP1495,V1495))</f>
        <v>01.01.1900</v>
      </c>
      <c r="W1492" s="82"/>
      <c r="X1492" s="106"/>
    </row>
    <row r="1493" spans="2:24" thickBot="1">
      <c r="B1493" s="83"/>
      <c r="C1493" s="84"/>
      <c r="D1493" s="83"/>
      <c r="E1493" s="83"/>
      <c r="F1493" s="83"/>
      <c r="G1493" s="83"/>
      <c r="H1493" s="83"/>
      <c r="I1493" s="83"/>
      <c r="J1493" s="83"/>
      <c r="K1493" s="83"/>
      <c r="L1493" s="83"/>
      <c r="M1493" s="83"/>
      <c r="N1493" s="83"/>
      <c r="O1493" s="83"/>
      <c r="P1493" s="84"/>
      <c r="Q1493" s="217"/>
      <c r="R1493" s="85">
        <f t="shared" ref="R1493" si="3419">IF(COUNTA(Y1492:DP1495)=0,0,MIN(Y1493:DP1493))</f>
        <v>0</v>
      </c>
      <c r="S1493" s="86">
        <f t="shared" ref="S1493" si="3420">IF(COUNTA(Y1492:DP1495)=0,0,HLOOKUP(S1492,Y1492:DP1495,2,FALSE))</f>
        <v>0</v>
      </c>
      <c r="T1493" s="87">
        <f t="shared" ref="T1493" si="3421">IF(COUNTA(Y1492:DP1495)=0,0,AVERAGE(Y1493:DP1493))</f>
        <v>0</v>
      </c>
      <c r="U1493" s="88">
        <f t="shared" ref="U1493" si="3422">IF(COUNTA(Y1492:DP1495)=0,0,_xlfn.MINIFS(Y1493:DP1493,Y1495:DP1495,U1495))</f>
        <v>0</v>
      </c>
      <c r="V1493" s="89">
        <f t="array" ref="V1493">IF(COUNTA(Y1492:DP1495)=0,0,IF(ISERROR(HLOOKUP(V1495,Y1495:DP1495,1,FALSE)),0,INDEX(Y1493:DP1493,MATCH(V1492&amp;V1495,Y1492:DP1492&amp;Y1495:DP1495,0))))</f>
        <v>0</v>
      </c>
      <c r="W1493" s="90">
        <f t="array" ref="W1493">IF(COUNTA(Y1492:DP1495)=0,0,IF(ISERROR(HLOOKUP(W1495,Y1495:DP1495,1,FALSE)),0,AVERAGEIF(Y1495:DP1495,$W1495,Y1493:DP1493)))</f>
        <v>0</v>
      </c>
      <c r="X1493" s="107"/>
    </row>
    <row r="1494" spans="2:24" thickBot="1">
      <c r="B1494" s="83"/>
      <c r="C1494" s="84"/>
      <c r="D1494" s="83"/>
      <c r="E1494" s="83"/>
      <c r="F1494" s="83"/>
      <c r="G1494" s="83"/>
      <c r="H1494" s="83"/>
      <c r="I1494" s="83"/>
      <c r="J1494" s="83"/>
      <c r="K1494" s="83"/>
      <c r="L1494" s="83"/>
      <c r="M1494" s="83"/>
      <c r="N1494" s="83"/>
      <c r="O1494" s="83"/>
      <c r="P1494" s="84"/>
      <c r="Q1494" s="217"/>
      <c r="R1494" s="91">
        <f t="shared" ref="R1494" si="3423">IF(COUNTA(Y1492:DP1495)=0,0,HLOOKUP(R1493,Y1493:DP1495,2,FALSE))</f>
        <v>0</v>
      </c>
      <c r="S1494" s="92">
        <f t="shared" ref="S1494" si="3424">IF(COUNTA(Y1492:DP1495)=0,0,HLOOKUP(S1492,Y1492:DP1495,3,FALSE))</f>
        <v>0</v>
      </c>
      <c r="T1494" s="93"/>
      <c r="U1494" s="94">
        <f t="array" ref="U1494">IF(COUNTA(Y1492:DP1495)=0,0,IF(ISERROR(HLOOKUP(U1495,Y1495:DP1495,1,FALSE)),0,INDEX(Y1494:DP1494,MATCH(U1493&amp;U1495,Y1493:DP1493&amp;Y1495:DP1495,0))))</f>
        <v>0</v>
      </c>
      <c r="V1494" s="94">
        <f t="array" ref="V1494">IF(COUNTA(Y1492:DP1495)=0,0,IF(ISERROR(HLOOKUP(V1495,Y1495:DP1495,1,FALSE)),0,INDEX(Y1494:DP1494,MATCH(V1493&amp;V1495,Y1493:DP1493&amp;Y1495:DP1495,0))))</f>
        <v>0</v>
      </c>
      <c r="W1494" s="95"/>
      <c r="X1494" s="108"/>
    </row>
    <row r="1495" spans="2:24" ht="13.9" thickBot="1">
      <c r="B1495" s="96"/>
      <c r="C1495" s="97"/>
      <c r="D1495" s="96"/>
      <c r="E1495" s="96"/>
      <c r="F1495" s="96"/>
      <c r="G1495" s="96"/>
      <c r="H1495" s="96"/>
      <c r="I1495" s="96"/>
      <c r="J1495" s="96"/>
      <c r="K1495" s="96"/>
      <c r="L1495" s="96"/>
      <c r="M1495" s="96"/>
      <c r="N1495" s="96"/>
      <c r="O1495" s="96"/>
      <c r="P1495" s="97"/>
      <c r="Q1495" s="218"/>
      <c r="R1495" s="98" t="str">
        <f t="shared" ref="R1495" si="3425">IF(COUNTA(Y1492:DP1495)=0,"none",HLOOKUP(R1493,Y1493:DP1495,3,FALSE))</f>
        <v>none</v>
      </c>
      <c r="S1495" s="99" t="str">
        <f t="shared" ref="S1495" si="3426">IF(COUNTA(Y1492:DP1495)=0,"none",HLOOKUP(S1492,Y1492:DP1495,4,FALSE))</f>
        <v>none</v>
      </c>
      <c r="T1495" s="100"/>
      <c r="U1495" s="100" t="str">
        <f t="array" ref="U1495">IF(COUNTA(Y1492:DP1495)=0,"none",IF($U$2="WAHR",$W$3,Abfrage!$F$4))</f>
        <v>none</v>
      </c>
      <c r="V1495" s="100" t="str">
        <f t="array" ref="V1495">IF(COUNTA(Y1492:DP1495)=0,"none",IF($U$2="WAHR",$W$3,Abfrage!$F$4))</f>
        <v>none</v>
      </c>
      <c r="W1495" s="100" t="str">
        <f t="array" ref="W1495">IF(COUNTA(Y1492:DP1495)=0,"none",IF($U$2="WAHR",$W$3,Abfrage!$F$4))</f>
        <v>none</v>
      </c>
      <c r="X1495" s="109"/>
    </row>
    <row r="1496" spans="2:24" thickBot="1">
      <c r="B1496" s="75" t="s">
        <v>1038</v>
      </c>
      <c r="C1496" s="76">
        <v>1000105132</v>
      </c>
      <c r="D1496" s="75" t="s">
        <v>95</v>
      </c>
      <c r="E1496" s="75" t="s">
        <v>96</v>
      </c>
      <c r="F1496" s="75" t="s">
        <v>97</v>
      </c>
      <c r="G1496" s="75" t="s">
        <v>97</v>
      </c>
      <c r="H1496" s="75" t="e">
        <v>#N/A</v>
      </c>
      <c r="I1496" s="75" t="s">
        <v>51</v>
      </c>
      <c r="J1496" s="75" t="s">
        <v>1039</v>
      </c>
      <c r="K1496" s="75" t="s">
        <v>306</v>
      </c>
      <c r="L1496" s="75" t="s">
        <v>306</v>
      </c>
      <c r="M1496" s="75" t="s">
        <v>313</v>
      </c>
      <c r="N1496" s="75" t="s">
        <v>1040</v>
      </c>
      <c r="O1496" s="75" t="s">
        <v>309</v>
      </c>
      <c r="P1496" s="76" t="s">
        <v>306</v>
      </c>
      <c r="Q1496" s="216"/>
      <c r="R1496" s="77" t="str">
        <f t="shared" ref="R1496" si="3427">IF(COUNTA(Y1496:DP1499)=0,"01.01.1900",INDEX(Y1496:DP1496,MATCH(R1497,Y1497:DP1497,0)))</f>
        <v>01.01.1900</v>
      </c>
      <c r="S1496" s="78" t="str">
        <f t="shared" ref="S1496" si="3428">IF(COUNTA(Y1496:DP1499)=0,"01.01.1900",MAX(Y1496:DP1496))</f>
        <v>01.01.1900</v>
      </c>
      <c r="T1496" s="79"/>
      <c r="U1496" s="80" t="str">
        <f t="array" ref="U1496">IF(COUNTA(Y1496:DP1499)=0,"01.01.1900",IF(ISERROR(HLOOKUP(U1499,Y1499:DP1499,1,FALSE)),"01.01.1900",INDEX(Y1496:DP1496,MATCH(U1497&amp;U1499,Y1497:DP1497&amp;Y1499:DP1499,0))))</f>
        <v>01.01.1900</v>
      </c>
      <c r="V1496" s="81" t="str">
        <f t="shared" ref="V1496" si="3429">IF(COUNTA(Y1496:DP1499)=0,"01.01.1900",_xlfn.MAXIFS(Y1496:DP1496,Y1499:DP1499,V1499))</f>
        <v>01.01.1900</v>
      </c>
      <c r="W1496" s="82"/>
      <c r="X1496" s="106"/>
    </row>
    <row r="1497" spans="2:24" thickBot="1">
      <c r="B1497" s="83"/>
      <c r="C1497" s="84"/>
      <c r="D1497" s="83"/>
      <c r="E1497" s="83"/>
      <c r="F1497" s="83"/>
      <c r="G1497" s="83"/>
      <c r="H1497" s="83"/>
      <c r="I1497" s="83"/>
      <c r="J1497" s="83"/>
      <c r="K1497" s="83"/>
      <c r="L1497" s="83"/>
      <c r="M1497" s="83"/>
      <c r="N1497" s="83"/>
      <c r="O1497" s="83"/>
      <c r="P1497" s="84"/>
      <c r="Q1497" s="217"/>
      <c r="R1497" s="85">
        <f t="shared" ref="R1497" si="3430">IF(COUNTA(Y1496:DP1499)=0,0,MIN(Y1497:DP1497))</f>
        <v>0</v>
      </c>
      <c r="S1497" s="86">
        <f t="shared" ref="S1497" si="3431">IF(COUNTA(Y1496:DP1499)=0,0,HLOOKUP(S1496,Y1496:DP1499,2,FALSE))</f>
        <v>0</v>
      </c>
      <c r="T1497" s="87">
        <f t="shared" ref="T1497" si="3432">IF(COUNTA(Y1496:DP1499)=0,0,AVERAGE(Y1497:DP1497))</f>
        <v>0</v>
      </c>
      <c r="U1497" s="88">
        <f t="shared" ref="U1497" si="3433">IF(COUNTA(Y1496:DP1499)=0,0,_xlfn.MINIFS(Y1497:DP1497,Y1499:DP1499,U1499))</f>
        <v>0</v>
      </c>
      <c r="V1497" s="89">
        <f t="array" ref="V1497">IF(COUNTA(Y1496:DP1499)=0,0,IF(ISERROR(HLOOKUP(V1499,Y1499:DP1499,1,FALSE)),0,INDEX(Y1497:DP1497,MATCH(V1496&amp;V1499,Y1496:DP1496&amp;Y1499:DP1499,0))))</f>
        <v>0</v>
      </c>
      <c r="W1497" s="90">
        <f t="array" ref="W1497">IF(COUNTA(Y1496:DP1499)=0,0,IF(ISERROR(HLOOKUP(W1499,Y1499:DP1499,1,FALSE)),0,AVERAGEIF(Y1499:DP1499,$W1499,Y1497:DP1497)))</f>
        <v>0</v>
      </c>
      <c r="X1497" s="107"/>
    </row>
    <row r="1498" spans="2:24" thickBot="1">
      <c r="B1498" s="83"/>
      <c r="C1498" s="84"/>
      <c r="D1498" s="83"/>
      <c r="E1498" s="83"/>
      <c r="F1498" s="83"/>
      <c r="G1498" s="83"/>
      <c r="H1498" s="83"/>
      <c r="I1498" s="83"/>
      <c r="J1498" s="83"/>
      <c r="K1498" s="83"/>
      <c r="L1498" s="83"/>
      <c r="M1498" s="83"/>
      <c r="N1498" s="83"/>
      <c r="O1498" s="83"/>
      <c r="P1498" s="84"/>
      <c r="Q1498" s="217"/>
      <c r="R1498" s="91">
        <f t="shared" ref="R1498" si="3434">IF(COUNTA(Y1496:DP1499)=0,0,HLOOKUP(R1497,Y1497:DP1499,2,FALSE))</f>
        <v>0</v>
      </c>
      <c r="S1498" s="92">
        <f t="shared" ref="S1498" si="3435">IF(COUNTA(Y1496:DP1499)=0,0,HLOOKUP(S1496,Y1496:DP1499,3,FALSE))</f>
        <v>0</v>
      </c>
      <c r="T1498" s="93"/>
      <c r="U1498" s="94">
        <f t="array" ref="U1498">IF(COUNTA(Y1496:DP1499)=0,0,IF(ISERROR(HLOOKUP(U1499,Y1499:DP1499,1,FALSE)),0,INDEX(Y1498:DP1498,MATCH(U1497&amp;U1499,Y1497:DP1497&amp;Y1499:DP1499,0))))</f>
        <v>0</v>
      </c>
      <c r="V1498" s="94">
        <f t="array" ref="V1498">IF(COUNTA(Y1496:DP1499)=0,0,IF(ISERROR(HLOOKUP(V1499,Y1499:DP1499,1,FALSE)),0,INDEX(Y1498:DP1498,MATCH(V1497&amp;V1499,Y1497:DP1497&amp;Y1499:DP1499,0))))</f>
        <v>0</v>
      </c>
      <c r="W1498" s="95"/>
      <c r="X1498" s="108"/>
    </row>
    <row r="1499" spans="2:24" ht="13.9" thickBot="1">
      <c r="B1499" s="96"/>
      <c r="C1499" s="97"/>
      <c r="D1499" s="96"/>
      <c r="E1499" s="96"/>
      <c r="F1499" s="96"/>
      <c r="G1499" s="96"/>
      <c r="H1499" s="96"/>
      <c r="I1499" s="96"/>
      <c r="J1499" s="96"/>
      <c r="K1499" s="96"/>
      <c r="L1499" s="96"/>
      <c r="M1499" s="96"/>
      <c r="N1499" s="96"/>
      <c r="O1499" s="96"/>
      <c r="P1499" s="97"/>
      <c r="Q1499" s="218"/>
      <c r="R1499" s="98" t="str">
        <f t="shared" ref="R1499" si="3436">IF(COUNTA(Y1496:DP1499)=0,"none",HLOOKUP(R1497,Y1497:DP1499,3,FALSE))</f>
        <v>none</v>
      </c>
      <c r="S1499" s="99" t="str">
        <f t="shared" ref="S1499" si="3437">IF(COUNTA(Y1496:DP1499)=0,"none",HLOOKUP(S1496,Y1496:DP1499,4,FALSE))</f>
        <v>none</v>
      </c>
      <c r="T1499" s="100"/>
      <c r="U1499" s="100" t="str">
        <f t="array" ref="U1499">IF(COUNTA(Y1496:DP1499)=0,"none",IF($U$2="WAHR",$W$3,Abfrage!$F$4))</f>
        <v>none</v>
      </c>
      <c r="V1499" s="100" t="str">
        <f t="array" ref="V1499">IF(COUNTA(Y1496:DP1499)=0,"none",IF($U$2="WAHR",$W$3,Abfrage!$F$4))</f>
        <v>none</v>
      </c>
      <c r="W1499" s="100" t="str">
        <f t="array" ref="W1499">IF(COUNTA(Y1496:DP1499)=0,"none",IF($U$2="WAHR",$W$3,Abfrage!$F$4))</f>
        <v>none</v>
      </c>
      <c r="X1499" s="109"/>
    </row>
    <row r="1500" spans="2:24" thickBot="1">
      <c r="B1500" s="75" t="s">
        <v>1041</v>
      </c>
      <c r="C1500" s="76">
        <v>1000105133</v>
      </c>
      <c r="D1500" s="75" t="s">
        <v>95</v>
      </c>
      <c r="E1500" s="75" t="s">
        <v>148</v>
      </c>
      <c r="F1500" s="75" t="s">
        <v>175</v>
      </c>
      <c r="G1500" s="75" t="s">
        <v>175</v>
      </c>
      <c r="H1500" s="75" t="e">
        <v>#N/A</v>
      </c>
      <c r="I1500" s="75" t="s">
        <v>51</v>
      </c>
      <c r="J1500" s="75" t="s">
        <v>1042</v>
      </c>
      <c r="K1500" s="75" t="s">
        <v>325</v>
      </c>
      <c r="L1500" s="75" t="s">
        <v>523</v>
      </c>
      <c r="M1500" s="75" t="s">
        <v>307</v>
      </c>
      <c r="N1500" s="75" t="s">
        <v>327</v>
      </c>
      <c r="O1500" s="75" t="s">
        <v>306</v>
      </c>
      <c r="P1500" s="76" t="s">
        <v>306</v>
      </c>
      <c r="Q1500" s="216"/>
      <c r="R1500" s="77" t="str">
        <f t="shared" ref="R1500" si="3438">IF(COUNTA(Y1500:DP1503)=0,"01.01.1900",INDEX(Y1500:DP1500,MATCH(R1501,Y1501:DP1501,0)))</f>
        <v>01.01.1900</v>
      </c>
      <c r="S1500" s="78" t="str">
        <f t="shared" ref="S1500" si="3439">IF(COUNTA(Y1500:DP1503)=0,"01.01.1900",MAX(Y1500:DP1500))</f>
        <v>01.01.1900</v>
      </c>
      <c r="T1500" s="79"/>
      <c r="U1500" s="80" t="str">
        <f t="array" ref="U1500">IF(COUNTA(Y1500:DP1503)=0,"01.01.1900",IF(ISERROR(HLOOKUP(U1503,Y1503:DP1503,1,FALSE)),"01.01.1900",INDEX(Y1500:DP1500,MATCH(U1501&amp;U1503,Y1501:DP1501&amp;Y1503:DP1503,0))))</f>
        <v>01.01.1900</v>
      </c>
      <c r="V1500" s="81" t="str">
        <f t="shared" ref="V1500" si="3440">IF(COUNTA(Y1500:DP1503)=0,"01.01.1900",_xlfn.MAXIFS(Y1500:DP1500,Y1503:DP1503,V1503))</f>
        <v>01.01.1900</v>
      </c>
      <c r="W1500" s="82"/>
      <c r="X1500" s="106"/>
    </row>
    <row r="1501" spans="2:24" thickBot="1">
      <c r="B1501" s="83"/>
      <c r="C1501" s="84"/>
      <c r="D1501" s="83"/>
      <c r="E1501" s="83"/>
      <c r="F1501" s="83"/>
      <c r="G1501" s="83"/>
      <c r="H1501" s="83"/>
      <c r="I1501" s="83"/>
      <c r="J1501" s="83"/>
      <c r="K1501" s="83"/>
      <c r="L1501" s="83"/>
      <c r="M1501" s="83"/>
      <c r="N1501" s="83"/>
      <c r="O1501" s="83"/>
      <c r="P1501" s="84"/>
      <c r="Q1501" s="217"/>
      <c r="R1501" s="85">
        <f t="shared" ref="R1501" si="3441">IF(COUNTA(Y1500:DP1503)=0,0,MIN(Y1501:DP1501))</f>
        <v>0</v>
      </c>
      <c r="S1501" s="86">
        <f t="shared" ref="S1501" si="3442">IF(COUNTA(Y1500:DP1503)=0,0,HLOOKUP(S1500,Y1500:DP1503,2,FALSE))</f>
        <v>0</v>
      </c>
      <c r="T1501" s="87">
        <f t="shared" ref="T1501" si="3443">IF(COUNTA(Y1500:DP1503)=0,0,AVERAGE(Y1501:DP1501))</f>
        <v>0</v>
      </c>
      <c r="U1501" s="88">
        <f t="shared" ref="U1501" si="3444">IF(COUNTA(Y1500:DP1503)=0,0,_xlfn.MINIFS(Y1501:DP1501,Y1503:DP1503,U1503))</f>
        <v>0</v>
      </c>
      <c r="V1501" s="89">
        <f t="array" ref="V1501">IF(COUNTA(Y1500:DP1503)=0,0,IF(ISERROR(HLOOKUP(V1503,Y1503:DP1503,1,FALSE)),0,INDEX(Y1501:DP1501,MATCH(V1500&amp;V1503,Y1500:DP1500&amp;Y1503:DP1503,0))))</f>
        <v>0</v>
      </c>
      <c r="W1501" s="90">
        <f t="array" ref="W1501">IF(COUNTA(Y1500:DP1503)=0,0,IF(ISERROR(HLOOKUP(W1503,Y1503:DP1503,1,FALSE)),0,AVERAGEIF(Y1503:DP1503,$W1503,Y1501:DP1501)))</f>
        <v>0</v>
      </c>
      <c r="X1501" s="107"/>
    </row>
    <row r="1502" spans="2:24" thickBot="1">
      <c r="B1502" s="83"/>
      <c r="C1502" s="84"/>
      <c r="D1502" s="83"/>
      <c r="E1502" s="83"/>
      <c r="F1502" s="83"/>
      <c r="G1502" s="83"/>
      <c r="H1502" s="83"/>
      <c r="I1502" s="83"/>
      <c r="J1502" s="83"/>
      <c r="K1502" s="83"/>
      <c r="L1502" s="83"/>
      <c r="M1502" s="83"/>
      <c r="N1502" s="83"/>
      <c r="O1502" s="83"/>
      <c r="P1502" s="84"/>
      <c r="Q1502" s="217"/>
      <c r="R1502" s="91">
        <f t="shared" ref="R1502" si="3445">IF(COUNTA(Y1500:DP1503)=0,0,HLOOKUP(R1501,Y1501:DP1503,2,FALSE))</f>
        <v>0</v>
      </c>
      <c r="S1502" s="92">
        <f t="shared" ref="S1502" si="3446">IF(COUNTA(Y1500:DP1503)=0,0,HLOOKUP(S1500,Y1500:DP1503,3,FALSE))</f>
        <v>0</v>
      </c>
      <c r="T1502" s="93"/>
      <c r="U1502" s="94">
        <f t="array" ref="U1502">IF(COUNTA(Y1500:DP1503)=0,0,IF(ISERROR(HLOOKUP(U1503,Y1503:DP1503,1,FALSE)),0,INDEX(Y1502:DP1502,MATCH(U1501&amp;U1503,Y1501:DP1501&amp;Y1503:DP1503,0))))</f>
        <v>0</v>
      </c>
      <c r="V1502" s="94">
        <f t="array" ref="V1502">IF(COUNTA(Y1500:DP1503)=0,0,IF(ISERROR(HLOOKUP(V1503,Y1503:DP1503,1,FALSE)),0,INDEX(Y1502:DP1502,MATCH(V1501&amp;V1503,Y1501:DP1501&amp;Y1503:DP1503,0))))</f>
        <v>0</v>
      </c>
      <c r="W1502" s="95"/>
      <c r="X1502" s="108"/>
    </row>
    <row r="1503" spans="2:24" ht="13.9" thickBot="1">
      <c r="B1503" s="96"/>
      <c r="C1503" s="97"/>
      <c r="D1503" s="96"/>
      <c r="E1503" s="96"/>
      <c r="F1503" s="96"/>
      <c r="G1503" s="96"/>
      <c r="H1503" s="96"/>
      <c r="I1503" s="96"/>
      <c r="J1503" s="96"/>
      <c r="K1503" s="96"/>
      <c r="L1503" s="96"/>
      <c r="M1503" s="96"/>
      <c r="N1503" s="96"/>
      <c r="O1503" s="96"/>
      <c r="P1503" s="97"/>
      <c r="Q1503" s="218"/>
      <c r="R1503" s="98" t="str">
        <f t="shared" ref="R1503" si="3447">IF(COUNTA(Y1500:DP1503)=0,"none",HLOOKUP(R1501,Y1501:DP1503,3,FALSE))</f>
        <v>none</v>
      </c>
      <c r="S1503" s="99" t="str">
        <f t="shared" ref="S1503" si="3448">IF(COUNTA(Y1500:DP1503)=0,"none",HLOOKUP(S1500,Y1500:DP1503,4,FALSE))</f>
        <v>none</v>
      </c>
      <c r="T1503" s="100"/>
      <c r="U1503" s="100" t="str">
        <f t="array" ref="U1503">IF(COUNTA(Y1500:DP1503)=0,"none",IF($U$2="WAHR",$W$3,Abfrage!$F$4))</f>
        <v>none</v>
      </c>
      <c r="V1503" s="100" t="str">
        <f t="array" ref="V1503">IF(COUNTA(Y1500:DP1503)=0,"none",IF($U$2="WAHR",$W$3,Abfrage!$F$4))</f>
        <v>none</v>
      </c>
      <c r="W1503" s="100" t="str">
        <f t="array" ref="W1503">IF(COUNTA(Y1500:DP1503)=0,"none",IF($U$2="WAHR",$W$3,Abfrage!$F$4))</f>
        <v>none</v>
      </c>
      <c r="X1503" s="109"/>
    </row>
    <row r="1504" spans="2:24" thickBot="1">
      <c r="B1504" s="75" t="s">
        <v>1043</v>
      </c>
      <c r="C1504" s="76">
        <v>1000105134</v>
      </c>
      <c r="D1504" s="75" t="s">
        <v>95</v>
      </c>
      <c r="E1504" s="75" t="s">
        <v>90</v>
      </c>
      <c r="F1504" s="75" t="s">
        <v>685</v>
      </c>
      <c r="G1504" s="75" t="s">
        <v>1044</v>
      </c>
      <c r="H1504" s="75" t="e">
        <v>#N/A</v>
      </c>
      <c r="I1504" s="75" t="s">
        <v>51</v>
      </c>
      <c r="J1504" s="75" t="s">
        <v>1045</v>
      </c>
      <c r="K1504" s="75" t="s">
        <v>1046</v>
      </c>
      <c r="L1504" s="75" t="s">
        <v>306</v>
      </c>
      <c r="M1504" s="75" t="s">
        <v>306</v>
      </c>
      <c r="N1504" s="75" t="s">
        <v>327</v>
      </c>
      <c r="O1504" s="75" t="s">
        <v>309</v>
      </c>
      <c r="P1504" s="76" t="s">
        <v>306</v>
      </c>
      <c r="Q1504" s="216"/>
      <c r="R1504" s="77" t="str">
        <f t="shared" ref="R1504" si="3449">IF(COUNTA(Y1504:DP1507)=0,"01.01.1900",INDEX(Y1504:DP1504,MATCH(R1505,Y1505:DP1505,0)))</f>
        <v>01.01.1900</v>
      </c>
      <c r="S1504" s="78" t="str">
        <f t="shared" ref="S1504" si="3450">IF(COUNTA(Y1504:DP1507)=0,"01.01.1900",MAX(Y1504:DP1504))</f>
        <v>01.01.1900</v>
      </c>
      <c r="T1504" s="79"/>
      <c r="U1504" s="80" t="str">
        <f t="array" ref="U1504">IF(COUNTA(Y1504:DP1507)=0,"01.01.1900",IF(ISERROR(HLOOKUP(U1507,Y1507:DP1507,1,FALSE)),"01.01.1900",INDEX(Y1504:DP1504,MATCH(U1505&amp;U1507,Y1505:DP1505&amp;Y1507:DP1507,0))))</f>
        <v>01.01.1900</v>
      </c>
      <c r="V1504" s="81" t="str">
        <f t="shared" ref="V1504" si="3451">IF(COUNTA(Y1504:DP1507)=0,"01.01.1900",_xlfn.MAXIFS(Y1504:DP1504,Y1507:DP1507,V1507))</f>
        <v>01.01.1900</v>
      </c>
      <c r="W1504" s="82"/>
      <c r="X1504" s="106"/>
    </row>
    <row r="1505" spans="2:24" thickBot="1">
      <c r="B1505" s="83"/>
      <c r="C1505" s="84"/>
      <c r="D1505" s="83"/>
      <c r="E1505" s="83"/>
      <c r="F1505" s="83"/>
      <c r="G1505" s="83"/>
      <c r="H1505" s="83"/>
      <c r="I1505" s="83"/>
      <c r="J1505" s="83"/>
      <c r="K1505" s="83"/>
      <c r="L1505" s="83"/>
      <c r="M1505" s="83"/>
      <c r="N1505" s="83"/>
      <c r="O1505" s="83"/>
      <c r="P1505" s="84"/>
      <c r="Q1505" s="217"/>
      <c r="R1505" s="85">
        <f t="shared" ref="R1505" si="3452">IF(COUNTA(Y1504:DP1507)=0,0,MIN(Y1505:DP1505))</f>
        <v>0</v>
      </c>
      <c r="S1505" s="86">
        <f t="shared" ref="S1505" si="3453">IF(COUNTA(Y1504:DP1507)=0,0,HLOOKUP(S1504,Y1504:DP1507,2,FALSE))</f>
        <v>0</v>
      </c>
      <c r="T1505" s="87">
        <f t="shared" ref="T1505" si="3454">IF(COUNTA(Y1504:DP1507)=0,0,AVERAGE(Y1505:DP1505))</f>
        <v>0</v>
      </c>
      <c r="U1505" s="88">
        <f t="shared" ref="U1505" si="3455">IF(COUNTA(Y1504:DP1507)=0,0,_xlfn.MINIFS(Y1505:DP1505,Y1507:DP1507,U1507))</f>
        <v>0</v>
      </c>
      <c r="V1505" s="89">
        <f t="array" ref="V1505">IF(COUNTA(Y1504:DP1507)=0,0,IF(ISERROR(HLOOKUP(V1507,Y1507:DP1507,1,FALSE)),0,INDEX(Y1505:DP1505,MATCH(V1504&amp;V1507,Y1504:DP1504&amp;Y1507:DP1507,0))))</f>
        <v>0</v>
      </c>
      <c r="W1505" s="90">
        <f t="array" ref="W1505">IF(COUNTA(Y1504:DP1507)=0,0,IF(ISERROR(HLOOKUP(W1507,Y1507:DP1507,1,FALSE)),0,AVERAGEIF(Y1507:DP1507,$W1507,Y1505:DP1505)))</f>
        <v>0</v>
      </c>
      <c r="X1505" s="107"/>
    </row>
    <row r="1506" spans="2:24" thickBot="1">
      <c r="B1506" s="83"/>
      <c r="C1506" s="84"/>
      <c r="D1506" s="83"/>
      <c r="E1506" s="83"/>
      <c r="F1506" s="83"/>
      <c r="G1506" s="83"/>
      <c r="H1506" s="83"/>
      <c r="I1506" s="83"/>
      <c r="J1506" s="83"/>
      <c r="K1506" s="83"/>
      <c r="L1506" s="83"/>
      <c r="M1506" s="83"/>
      <c r="N1506" s="83"/>
      <c r="O1506" s="83"/>
      <c r="P1506" s="84"/>
      <c r="Q1506" s="217"/>
      <c r="R1506" s="91">
        <f t="shared" ref="R1506" si="3456">IF(COUNTA(Y1504:DP1507)=0,0,HLOOKUP(R1505,Y1505:DP1507,2,FALSE))</f>
        <v>0</v>
      </c>
      <c r="S1506" s="92">
        <f t="shared" ref="S1506" si="3457">IF(COUNTA(Y1504:DP1507)=0,0,HLOOKUP(S1504,Y1504:DP1507,3,FALSE))</f>
        <v>0</v>
      </c>
      <c r="T1506" s="93"/>
      <c r="U1506" s="94">
        <f t="array" ref="U1506">IF(COUNTA(Y1504:DP1507)=0,0,IF(ISERROR(HLOOKUP(U1507,Y1507:DP1507,1,FALSE)),0,INDEX(Y1506:DP1506,MATCH(U1505&amp;U1507,Y1505:DP1505&amp;Y1507:DP1507,0))))</f>
        <v>0</v>
      </c>
      <c r="V1506" s="94">
        <f t="array" ref="V1506">IF(COUNTA(Y1504:DP1507)=0,0,IF(ISERROR(HLOOKUP(V1507,Y1507:DP1507,1,FALSE)),0,INDEX(Y1506:DP1506,MATCH(V1505&amp;V1507,Y1505:DP1505&amp;Y1507:DP1507,0))))</f>
        <v>0</v>
      </c>
      <c r="W1506" s="95"/>
      <c r="X1506" s="108"/>
    </row>
    <row r="1507" spans="2:24" ht="13.9" thickBot="1">
      <c r="B1507" s="96"/>
      <c r="C1507" s="97"/>
      <c r="D1507" s="96"/>
      <c r="E1507" s="96"/>
      <c r="F1507" s="96"/>
      <c r="G1507" s="96"/>
      <c r="H1507" s="96"/>
      <c r="I1507" s="96"/>
      <c r="J1507" s="96"/>
      <c r="K1507" s="96"/>
      <c r="L1507" s="96"/>
      <c r="M1507" s="96"/>
      <c r="N1507" s="96"/>
      <c r="O1507" s="96"/>
      <c r="P1507" s="97"/>
      <c r="Q1507" s="218"/>
      <c r="R1507" s="98" t="str">
        <f t="shared" ref="R1507" si="3458">IF(COUNTA(Y1504:DP1507)=0,"none",HLOOKUP(R1505,Y1505:DP1507,3,FALSE))</f>
        <v>none</v>
      </c>
      <c r="S1507" s="99" t="str">
        <f t="shared" ref="S1507" si="3459">IF(COUNTA(Y1504:DP1507)=0,"none",HLOOKUP(S1504,Y1504:DP1507,4,FALSE))</f>
        <v>none</v>
      </c>
      <c r="T1507" s="100"/>
      <c r="U1507" s="100" t="str">
        <f t="array" ref="U1507">IF(COUNTA(Y1504:DP1507)=0,"none",IF($U$2="WAHR",$W$3,Abfrage!$F$4))</f>
        <v>none</v>
      </c>
      <c r="V1507" s="100" t="str">
        <f t="array" ref="V1507">IF(COUNTA(Y1504:DP1507)=0,"none",IF($U$2="WAHR",$W$3,Abfrage!$F$4))</f>
        <v>none</v>
      </c>
      <c r="W1507" s="100" t="str">
        <f t="array" ref="W1507">IF(COUNTA(Y1504:DP1507)=0,"none",IF($U$2="WAHR",$W$3,Abfrage!$F$4))</f>
        <v>none</v>
      </c>
      <c r="X1507" s="109"/>
    </row>
    <row r="1508" spans="2:24" thickBot="1">
      <c r="B1508" s="75" t="s">
        <v>1047</v>
      </c>
      <c r="C1508" s="76">
        <v>1000105138</v>
      </c>
      <c r="D1508" s="75" t="s">
        <v>169</v>
      </c>
      <c r="E1508" s="75" t="s">
        <v>1048</v>
      </c>
      <c r="F1508" s="75" t="s">
        <v>1049</v>
      </c>
      <c r="G1508" s="75" t="s">
        <v>1049</v>
      </c>
      <c r="H1508" s="75" t="e">
        <v>#N/A</v>
      </c>
      <c r="I1508" s="75" t="s">
        <v>51</v>
      </c>
      <c r="J1508" s="75" t="s">
        <v>1050</v>
      </c>
      <c r="K1508" s="75" t="s">
        <v>306</v>
      </c>
      <c r="L1508" s="75" t="s">
        <v>306</v>
      </c>
      <c r="M1508" s="75" t="s">
        <v>306</v>
      </c>
      <c r="N1508" s="75" t="s">
        <v>306</v>
      </c>
      <c r="O1508" s="75" t="s">
        <v>309</v>
      </c>
      <c r="P1508" s="76" t="s">
        <v>306</v>
      </c>
      <c r="Q1508" s="216"/>
      <c r="R1508" s="77" t="str">
        <f t="shared" ref="R1508" si="3460">IF(COUNTA(Y1508:DP1511)=0,"01.01.1900",INDEX(Y1508:DP1508,MATCH(R1509,Y1509:DP1509,0)))</f>
        <v>01.01.1900</v>
      </c>
      <c r="S1508" s="78" t="str">
        <f t="shared" ref="S1508" si="3461">IF(COUNTA(Y1508:DP1511)=0,"01.01.1900",MAX(Y1508:DP1508))</f>
        <v>01.01.1900</v>
      </c>
      <c r="T1508" s="79"/>
      <c r="U1508" s="80" t="str">
        <f t="array" ref="U1508">IF(COUNTA(Y1508:DP1511)=0,"01.01.1900",IF(ISERROR(HLOOKUP(U1511,Y1511:DP1511,1,FALSE)),"01.01.1900",INDEX(Y1508:DP1508,MATCH(U1509&amp;U1511,Y1509:DP1509&amp;Y1511:DP1511,0))))</f>
        <v>01.01.1900</v>
      </c>
      <c r="V1508" s="81" t="str">
        <f t="shared" ref="V1508" si="3462">IF(COUNTA(Y1508:DP1511)=0,"01.01.1900",_xlfn.MAXIFS(Y1508:DP1508,Y1511:DP1511,V1511))</f>
        <v>01.01.1900</v>
      </c>
      <c r="W1508" s="82"/>
      <c r="X1508" s="106"/>
    </row>
    <row r="1509" spans="2:24" thickBot="1">
      <c r="B1509" s="83"/>
      <c r="C1509" s="84"/>
      <c r="D1509" s="83"/>
      <c r="E1509" s="83"/>
      <c r="F1509" s="83"/>
      <c r="G1509" s="83"/>
      <c r="H1509" s="83"/>
      <c r="I1509" s="83"/>
      <c r="J1509" s="83"/>
      <c r="K1509" s="83"/>
      <c r="L1509" s="83"/>
      <c r="M1509" s="83"/>
      <c r="N1509" s="83"/>
      <c r="O1509" s="83"/>
      <c r="P1509" s="84"/>
      <c r="Q1509" s="217"/>
      <c r="R1509" s="85">
        <f t="shared" ref="R1509" si="3463">IF(COUNTA(Y1508:DP1511)=0,0,MIN(Y1509:DP1509))</f>
        <v>0</v>
      </c>
      <c r="S1509" s="86">
        <f t="shared" ref="S1509" si="3464">IF(COUNTA(Y1508:DP1511)=0,0,HLOOKUP(S1508,Y1508:DP1511,2,FALSE))</f>
        <v>0</v>
      </c>
      <c r="T1509" s="87">
        <f t="shared" ref="T1509" si="3465">IF(COUNTA(Y1508:DP1511)=0,0,AVERAGE(Y1509:DP1509))</f>
        <v>0</v>
      </c>
      <c r="U1509" s="88">
        <f t="shared" ref="U1509" si="3466">IF(COUNTA(Y1508:DP1511)=0,0,_xlfn.MINIFS(Y1509:DP1509,Y1511:DP1511,U1511))</f>
        <v>0</v>
      </c>
      <c r="V1509" s="89">
        <f t="array" ref="V1509">IF(COUNTA(Y1508:DP1511)=0,0,IF(ISERROR(HLOOKUP(V1511,Y1511:DP1511,1,FALSE)),0,INDEX(Y1509:DP1509,MATCH(V1508&amp;V1511,Y1508:DP1508&amp;Y1511:DP1511,0))))</f>
        <v>0</v>
      </c>
      <c r="W1509" s="90">
        <f t="array" ref="W1509">IF(COUNTA(Y1508:DP1511)=0,0,IF(ISERROR(HLOOKUP(W1511,Y1511:DP1511,1,FALSE)),0,AVERAGEIF(Y1511:DP1511,$W1511,Y1509:DP1509)))</f>
        <v>0</v>
      </c>
      <c r="X1509" s="107"/>
    </row>
    <row r="1510" spans="2:24" thickBot="1">
      <c r="B1510" s="83"/>
      <c r="C1510" s="84"/>
      <c r="D1510" s="83"/>
      <c r="E1510" s="83"/>
      <c r="F1510" s="83"/>
      <c r="G1510" s="83"/>
      <c r="H1510" s="83"/>
      <c r="I1510" s="83"/>
      <c r="J1510" s="83"/>
      <c r="K1510" s="83"/>
      <c r="L1510" s="83"/>
      <c r="M1510" s="83"/>
      <c r="N1510" s="83"/>
      <c r="O1510" s="83"/>
      <c r="P1510" s="84"/>
      <c r="Q1510" s="217"/>
      <c r="R1510" s="91">
        <f t="shared" ref="R1510" si="3467">IF(COUNTA(Y1508:DP1511)=0,0,HLOOKUP(R1509,Y1509:DP1511,2,FALSE))</f>
        <v>0</v>
      </c>
      <c r="S1510" s="92">
        <f t="shared" ref="S1510" si="3468">IF(COUNTA(Y1508:DP1511)=0,0,HLOOKUP(S1508,Y1508:DP1511,3,FALSE))</f>
        <v>0</v>
      </c>
      <c r="T1510" s="93"/>
      <c r="U1510" s="94">
        <f t="array" ref="U1510">IF(COUNTA(Y1508:DP1511)=0,0,IF(ISERROR(HLOOKUP(U1511,Y1511:DP1511,1,FALSE)),0,INDEX(Y1510:DP1510,MATCH(U1509&amp;U1511,Y1509:DP1509&amp;Y1511:DP1511,0))))</f>
        <v>0</v>
      </c>
      <c r="V1510" s="94">
        <f t="array" ref="V1510">IF(COUNTA(Y1508:DP1511)=0,0,IF(ISERROR(HLOOKUP(V1511,Y1511:DP1511,1,FALSE)),0,INDEX(Y1510:DP1510,MATCH(V1509&amp;V1511,Y1509:DP1509&amp;Y1511:DP1511,0))))</f>
        <v>0</v>
      </c>
      <c r="W1510" s="95"/>
      <c r="X1510" s="108"/>
    </row>
    <row r="1511" spans="2:24" ht="13.9" thickBot="1">
      <c r="B1511" s="96"/>
      <c r="C1511" s="97"/>
      <c r="D1511" s="96"/>
      <c r="E1511" s="96"/>
      <c r="F1511" s="96"/>
      <c r="G1511" s="96"/>
      <c r="H1511" s="96"/>
      <c r="I1511" s="96"/>
      <c r="J1511" s="96"/>
      <c r="K1511" s="96"/>
      <c r="L1511" s="96"/>
      <c r="M1511" s="96"/>
      <c r="N1511" s="96"/>
      <c r="O1511" s="96"/>
      <c r="P1511" s="97"/>
      <c r="Q1511" s="218"/>
      <c r="R1511" s="98" t="str">
        <f t="shared" ref="R1511" si="3469">IF(COUNTA(Y1508:DP1511)=0,"none",HLOOKUP(R1509,Y1509:DP1511,3,FALSE))</f>
        <v>none</v>
      </c>
      <c r="S1511" s="99" t="str">
        <f t="shared" ref="S1511" si="3470">IF(COUNTA(Y1508:DP1511)=0,"none",HLOOKUP(S1508,Y1508:DP1511,4,FALSE))</f>
        <v>none</v>
      </c>
      <c r="T1511" s="100"/>
      <c r="U1511" s="100" t="str">
        <f t="array" ref="U1511">IF(COUNTA(Y1508:DP1511)=0,"none",IF($U$2="WAHR",$W$3,Abfrage!$F$4))</f>
        <v>none</v>
      </c>
      <c r="V1511" s="100" t="str">
        <f t="array" ref="V1511">IF(COUNTA(Y1508:DP1511)=0,"none",IF($U$2="WAHR",$W$3,Abfrage!$F$4))</f>
        <v>none</v>
      </c>
      <c r="W1511" s="100" t="str">
        <f t="array" ref="W1511">IF(COUNTA(Y1508:DP1511)=0,"none",IF($U$2="WAHR",$W$3,Abfrage!$F$4))</f>
        <v>none</v>
      </c>
      <c r="X1511" s="109"/>
    </row>
    <row r="1512" spans="2:24" thickBot="1">
      <c r="B1512" s="75" t="s">
        <v>1051</v>
      </c>
      <c r="C1512" s="76">
        <v>1000105139</v>
      </c>
      <c r="D1512" s="75" t="s">
        <v>95</v>
      </c>
      <c r="E1512" s="75" t="s">
        <v>90</v>
      </c>
      <c r="F1512" s="75" t="s">
        <v>122</v>
      </c>
      <c r="G1512" s="75" t="s">
        <v>122</v>
      </c>
      <c r="H1512" s="75" t="e">
        <v>#N/A</v>
      </c>
      <c r="I1512" s="75" t="s">
        <v>1035</v>
      </c>
      <c r="J1512" s="75" t="s">
        <v>1052</v>
      </c>
      <c r="K1512" s="75" t="s">
        <v>306</v>
      </c>
      <c r="L1512" s="75" t="s">
        <v>306</v>
      </c>
      <c r="M1512" s="75" t="s">
        <v>306</v>
      </c>
      <c r="N1512" s="75" t="s">
        <v>327</v>
      </c>
      <c r="O1512" s="75" t="s">
        <v>437</v>
      </c>
      <c r="P1512" s="76" t="s">
        <v>306</v>
      </c>
      <c r="Q1512" s="216"/>
      <c r="R1512" s="77" t="str">
        <f t="shared" ref="R1512" si="3471">IF(COUNTA(Y1512:DP1515)=0,"01.01.1900",INDEX(Y1512:DP1512,MATCH(R1513,Y1513:DP1513,0)))</f>
        <v>01.01.1900</v>
      </c>
      <c r="S1512" s="78" t="str">
        <f t="shared" ref="S1512" si="3472">IF(COUNTA(Y1512:DP1515)=0,"01.01.1900",MAX(Y1512:DP1512))</f>
        <v>01.01.1900</v>
      </c>
      <c r="T1512" s="79"/>
      <c r="U1512" s="80" t="str">
        <f t="array" ref="U1512">IF(COUNTA(Y1512:DP1515)=0,"01.01.1900",IF(ISERROR(HLOOKUP(U1515,Y1515:DP1515,1,FALSE)),"01.01.1900",INDEX(Y1512:DP1512,MATCH(U1513&amp;U1515,Y1513:DP1513&amp;Y1515:DP1515,0))))</f>
        <v>01.01.1900</v>
      </c>
      <c r="V1512" s="81" t="str">
        <f t="shared" ref="V1512" si="3473">IF(COUNTA(Y1512:DP1515)=0,"01.01.1900",_xlfn.MAXIFS(Y1512:DP1512,Y1515:DP1515,V1515))</f>
        <v>01.01.1900</v>
      </c>
      <c r="W1512" s="82"/>
      <c r="X1512" s="106"/>
    </row>
    <row r="1513" spans="2:24" thickBot="1">
      <c r="B1513" s="83"/>
      <c r="C1513" s="84"/>
      <c r="D1513" s="83"/>
      <c r="E1513" s="83"/>
      <c r="F1513" s="83"/>
      <c r="G1513" s="83"/>
      <c r="H1513" s="83"/>
      <c r="I1513" s="83"/>
      <c r="J1513" s="83"/>
      <c r="K1513" s="83"/>
      <c r="L1513" s="83"/>
      <c r="M1513" s="83"/>
      <c r="N1513" s="83"/>
      <c r="O1513" s="83"/>
      <c r="P1513" s="84"/>
      <c r="Q1513" s="217"/>
      <c r="R1513" s="85">
        <f t="shared" ref="R1513" si="3474">IF(COUNTA(Y1512:DP1515)=0,0,MIN(Y1513:DP1513))</f>
        <v>0</v>
      </c>
      <c r="S1513" s="86">
        <f t="shared" ref="S1513" si="3475">IF(COUNTA(Y1512:DP1515)=0,0,HLOOKUP(S1512,Y1512:DP1515,2,FALSE))</f>
        <v>0</v>
      </c>
      <c r="T1513" s="87">
        <f t="shared" ref="T1513" si="3476">IF(COUNTA(Y1512:DP1515)=0,0,AVERAGE(Y1513:DP1513))</f>
        <v>0</v>
      </c>
      <c r="U1513" s="88">
        <f t="shared" ref="U1513" si="3477">IF(COUNTA(Y1512:DP1515)=0,0,_xlfn.MINIFS(Y1513:DP1513,Y1515:DP1515,U1515))</f>
        <v>0</v>
      </c>
      <c r="V1513" s="89">
        <f t="array" ref="V1513">IF(COUNTA(Y1512:DP1515)=0,0,IF(ISERROR(HLOOKUP(V1515,Y1515:DP1515,1,FALSE)),0,INDEX(Y1513:DP1513,MATCH(V1512&amp;V1515,Y1512:DP1512&amp;Y1515:DP1515,0))))</f>
        <v>0</v>
      </c>
      <c r="W1513" s="90">
        <f t="array" ref="W1513">IF(COUNTA(Y1512:DP1515)=0,0,IF(ISERROR(HLOOKUP(W1515,Y1515:DP1515,1,FALSE)),0,AVERAGEIF(Y1515:DP1515,$W1515,Y1513:DP1513)))</f>
        <v>0</v>
      </c>
      <c r="X1513" s="107"/>
    </row>
    <row r="1514" spans="2:24" thickBot="1">
      <c r="B1514" s="83"/>
      <c r="C1514" s="84"/>
      <c r="D1514" s="83"/>
      <c r="E1514" s="83"/>
      <c r="F1514" s="83"/>
      <c r="G1514" s="83"/>
      <c r="H1514" s="83"/>
      <c r="I1514" s="83"/>
      <c r="J1514" s="83"/>
      <c r="K1514" s="83"/>
      <c r="L1514" s="83"/>
      <c r="M1514" s="83"/>
      <c r="N1514" s="83"/>
      <c r="O1514" s="83"/>
      <c r="P1514" s="84"/>
      <c r="Q1514" s="217"/>
      <c r="R1514" s="91">
        <f t="shared" ref="R1514" si="3478">IF(COUNTA(Y1512:DP1515)=0,0,HLOOKUP(R1513,Y1513:DP1515,2,FALSE))</f>
        <v>0</v>
      </c>
      <c r="S1514" s="92">
        <f t="shared" ref="S1514" si="3479">IF(COUNTA(Y1512:DP1515)=0,0,HLOOKUP(S1512,Y1512:DP1515,3,FALSE))</f>
        <v>0</v>
      </c>
      <c r="T1514" s="93"/>
      <c r="U1514" s="94">
        <f t="array" ref="U1514">IF(COUNTA(Y1512:DP1515)=0,0,IF(ISERROR(HLOOKUP(U1515,Y1515:DP1515,1,FALSE)),0,INDEX(Y1514:DP1514,MATCH(U1513&amp;U1515,Y1513:DP1513&amp;Y1515:DP1515,0))))</f>
        <v>0</v>
      </c>
      <c r="V1514" s="94">
        <f t="array" ref="V1514">IF(COUNTA(Y1512:DP1515)=0,0,IF(ISERROR(HLOOKUP(V1515,Y1515:DP1515,1,FALSE)),0,INDEX(Y1514:DP1514,MATCH(V1513&amp;V1515,Y1513:DP1513&amp;Y1515:DP1515,0))))</f>
        <v>0</v>
      </c>
      <c r="W1514" s="95"/>
      <c r="X1514" s="108"/>
    </row>
    <row r="1515" spans="2:24" ht="13.9" thickBot="1">
      <c r="B1515" s="96"/>
      <c r="C1515" s="97"/>
      <c r="D1515" s="96"/>
      <c r="E1515" s="96"/>
      <c r="F1515" s="96"/>
      <c r="G1515" s="96"/>
      <c r="H1515" s="96"/>
      <c r="I1515" s="96"/>
      <c r="J1515" s="96"/>
      <c r="K1515" s="96"/>
      <c r="L1515" s="96"/>
      <c r="M1515" s="96"/>
      <c r="N1515" s="96"/>
      <c r="O1515" s="96"/>
      <c r="P1515" s="97"/>
      <c r="Q1515" s="218"/>
      <c r="R1515" s="98" t="str">
        <f t="shared" ref="R1515" si="3480">IF(COUNTA(Y1512:DP1515)=0,"none",HLOOKUP(R1513,Y1513:DP1515,3,FALSE))</f>
        <v>none</v>
      </c>
      <c r="S1515" s="99" t="str">
        <f t="shared" ref="S1515" si="3481">IF(COUNTA(Y1512:DP1515)=0,"none",HLOOKUP(S1512,Y1512:DP1515,4,FALSE))</f>
        <v>none</v>
      </c>
      <c r="T1515" s="100"/>
      <c r="U1515" s="100" t="str">
        <f t="array" ref="U1515">IF(COUNTA(Y1512:DP1515)=0,"none",IF($U$2="WAHR",$W$3,Abfrage!$F$4))</f>
        <v>none</v>
      </c>
      <c r="V1515" s="100" t="str">
        <f t="array" ref="V1515">IF(COUNTA(Y1512:DP1515)=0,"none",IF($U$2="WAHR",$W$3,Abfrage!$F$4))</f>
        <v>none</v>
      </c>
      <c r="W1515" s="100" t="str">
        <f t="array" ref="W1515">IF(COUNTA(Y1512:DP1515)=0,"none",IF($U$2="WAHR",$W$3,Abfrage!$F$4))</f>
        <v>none</v>
      </c>
      <c r="X1515" s="109"/>
    </row>
    <row r="1516" spans="2:24" thickBot="1">
      <c r="B1516" s="75" t="s">
        <v>1053</v>
      </c>
      <c r="C1516" s="76">
        <v>1000105798</v>
      </c>
      <c r="D1516" s="75" t="s">
        <v>95</v>
      </c>
      <c r="E1516" s="75" t="s">
        <v>175</v>
      </c>
      <c r="F1516" s="75" t="s">
        <v>97</v>
      </c>
      <c r="G1516" s="75" t="s">
        <v>97</v>
      </c>
      <c r="H1516" s="75" t="e">
        <v>#N/A</v>
      </c>
      <c r="I1516" s="75" t="s">
        <v>51</v>
      </c>
      <c r="J1516" s="75" t="s">
        <v>1054</v>
      </c>
      <c r="K1516" s="75" t="s">
        <v>306</v>
      </c>
      <c r="L1516" s="75" t="s">
        <v>306</v>
      </c>
      <c r="M1516" s="75" t="s">
        <v>307</v>
      </c>
      <c r="N1516" s="75" t="s">
        <v>1040</v>
      </c>
      <c r="O1516" s="75" t="s">
        <v>309</v>
      </c>
      <c r="P1516" s="76" t="s">
        <v>306</v>
      </c>
      <c r="Q1516" s="216"/>
      <c r="R1516" s="77" t="str">
        <f t="shared" ref="R1516" si="3482">IF(COUNTA(Y1516:DP1519)=0,"01.01.1900",INDEX(Y1516:DP1516,MATCH(R1517,Y1517:DP1517,0)))</f>
        <v>01.01.1900</v>
      </c>
      <c r="S1516" s="78" t="str">
        <f t="shared" ref="S1516" si="3483">IF(COUNTA(Y1516:DP1519)=0,"01.01.1900",MAX(Y1516:DP1516))</f>
        <v>01.01.1900</v>
      </c>
      <c r="T1516" s="79"/>
      <c r="U1516" s="80" t="str">
        <f t="array" ref="U1516">IF(COUNTA(Y1516:DP1519)=0,"01.01.1900",IF(ISERROR(HLOOKUP(U1519,Y1519:DP1519,1,FALSE)),"01.01.1900",INDEX(Y1516:DP1516,MATCH(U1517&amp;U1519,Y1517:DP1517&amp;Y1519:DP1519,0))))</f>
        <v>01.01.1900</v>
      </c>
      <c r="V1516" s="81" t="str">
        <f t="shared" ref="V1516" si="3484">IF(COUNTA(Y1516:DP1519)=0,"01.01.1900",_xlfn.MAXIFS(Y1516:DP1516,Y1519:DP1519,V1519))</f>
        <v>01.01.1900</v>
      </c>
      <c r="W1516" s="82"/>
      <c r="X1516" s="106"/>
    </row>
    <row r="1517" spans="2:24" thickBot="1">
      <c r="B1517" s="83"/>
      <c r="C1517" s="84"/>
      <c r="D1517" s="83"/>
      <c r="E1517" s="83"/>
      <c r="F1517" s="83"/>
      <c r="G1517" s="83"/>
      <c r="H1517" s="83"/>
      <c r="I1517" s="83"/>
      <c r="J1517" s="83"/>
      <c r="K1517" s="83"/>
      <c r="L1517" s="83"/>
      <c r="M1517" s="83"/>
      <c r="N1517" s="83"/>
      <c r="O1517" s="83"/>
      <c r="P1517" s="84"/>
      <c r="Q1517" s="217"/>
      <c r="R1517" s="85">
        <f t="shared" ref="R1517" si="3485">IF(COUNTA(Y1516:DP1519)=0,0,MIN(Y1517:DP1517))</f>
        <v>0</v>
      </c>
      <c r="S1517" s="86">
        <f t="shared" ref="S1517" si="3486">IF(COUNTA(Y1516:DP1519)=0,0,HLOOKUP(S1516,Y1516:DP1519,2,FALSE))</f>
        <v>0</v>
      </c>
      <c r="T1517" s="87">
        <f t="shared" ref="T1517" si="3487">IF(COUNTA(Y1516:DP1519)=0,0,AVERAGE(Y1517:DP1517))</f>
        <v>0</v>
      </c>
      <c r="U1517" s="88">
        <f t="shared" ref="U1517" si="3488">IF(COUNTA(Y1516:DP1519)=0,0,_xlfn.MINIFS(Y1517:DP1517,Y1519:DP1519,U1519))</f>
        <v>0</v>
      </c>
      <c r="V1517" s="89">
        <f t="array" ref="V1517">IF(COUNTA(Y1516:DP1519)=0,0,IF(ISERROR(HLOOKUP(V1519,Y1519:DP1519,1,FALSE)),0,INDEX(Y1517:DP1517,MATCH(V1516&amp;V1519,Y1516:DP1516&amp;Y1519:DP1519,0))))</f>
        <v>0</v>
      </c>
      <c r="W1517" s="90">
        <f t="array" ref="W1517">IF(COUNTA(Y1516:DP1519)=0,0,IF(ISERROR(HLOOKUP(W1519,Y1519:DP1519,1,FALSE)),0,AVERAGEIF(Y1519:DP1519,$W1519,Y1517:DP1517)))</f>
        <v>0</v>
      </c>
      <c r="X1517" s="107"/>
    </row>
    <row r="1518" spans="2:24" thickBot="1">
      <c r="B1518" s="83"/>
      <c r="C1518" s="84"/>
      <c r="D1518" s="83"/>
      <c r="E1518" s="83"/>
      <c r="F1518" s="83"/>
      <c r="G1518" s="83"/>
      <c r="H1518" s="83"/>
      <c r="I1518" s="83"/>
      <c r="J1518" s="83"/>
      <c r="K1518" s="83"/>
      <c r="L1518" s="83"/>
      <c r="M1518" s="83"/>
      <c r="N1518" s="83"/>
      <c r="O1518" s="83"/>
      <c r="P1518" s="84"/>
      <c r="Q1518" s="217"/>
      <c r="R1518" s="91">
        <f t="shared" ref="R1518" si="3489">IF(COUNTA(Y1516:DP1519)=0,0,HLOOKUP(R1517,Y1517:DP1519,2,FALSE))</f>
        <v>0</v>
      </c>
      <c r="S1518" s="92">
        <f t="shared" ref="S1518" si="3490">IF(COUNTA(Y1516:DP1519)=0,0,HLOOKUP(S1516,Y1516:DP1519,3,FALSE))</f>
        <v>0</v>
      </c>
      <c r="T1518" s="93"/>
      <c r="U1518" s="94">
        <f t="array" ref="U1518">IF(COUNTA(Y1516:DP1519)=0,0,IF(ISERROR(HLOOKUP(U1519,Y1519:DP1519,1,FALSE)),0,INDEX(Y1518:DP1518,MATCH(U1517&amp;U1519,Y1517:DP1517&amp;Y1519:DP1519,0))))</f>
        <v>0</v>
      </c>
      <c r="V1518" s="94">
        <f t="array" ref="V1518">IF(COUNTA(Y1516:DP1519)=0,0,IF(ISERROR(HLOOKUP(V1519,Y1519:DP1519,1,FALSE)),0,INDEX(Y1518:DP1518,MATCH(V1517&amp;V1519,Y1517:DP1517&amp;Y1519:DP1519,0))))</f>
        <v>0</v>
      </c>
      <c r="W1518" s="95"/>
      <c r="X1518" s="108"/>
    </row>
    <row r="1519" spans="2:24" ht="13.9" thickBot="1">
      <c r="B1519" s="96"/>
      <c r="C1519" s="97"/>
      <c r="D1519" s="96"/>
      <c r="E1519" s="96"/>
      <c r="F1519" s="96"/>
      <c r="G1519" s="96"/>
      <c r="H1519" s="96"/>
      <c r="I1519" s="96"/>
      <c r="J1519" s="96"/>
      <c r="K1519" s="96"/>
      <c r="L1519" s="96"/>
      <c r="M1519" s="96"/>
      <c r="N1519" s="96"/>
      <c r="O1519" s="96"/>
      <c r="P1519" s="97"/>
      <c r="Q1519" s="218"/>
      <c r="R1519" s="98" t="str">
        <f t="shared" ref="R1519" si="3491">IF(COUNTA(Y1516:DP1519)=0,"none",HLOOKUP(R1517,Y1517:DP1519,3,FALSE))</f>
        <v>none</v>
      </c>
      <c r="S1519" s="99" t="str">
        <f t="shared" ref="S1519" si="3492">IF(COUNTA(Y1516:DP1519)=0,"none",HLOOKUP(S1516,Y1516:DP1519,4,FALSE))</f>
        <v>none</v>
      </c>
      <c r="T1519" s="100"/>
      <c r="U1519" s="100" t="str">
        <f t="array" ref="U1519">IF(COUNTA(Y1516:DP1519)=0,"none",IF($U$2="WAHR",$W$3,Abfrage!$F$4))</f>
        <v>none</v>
      </c>
      <c r="V1519" s="100" t="str">
        <f t="array" ref="V1519">IF(COUNTA(Y1516:DP1519)=0,"none",IF($U$2="WAHR",$W$3,Abfrage!$F$4))</f>
        <v>none</v>
      </c>
      <c r="W1519" s="100" t="str">
        <f t="array" ref="W1519">IF(COUNTA(Y1516:DP1519)=0,"none",IF($U$2="WAHR",$W$3,Abfrage!$F$4))</f>
        <v>none</v>
      </c>
      <c r="X1519" s="109"/>
    </row>
    <row r="1520" spans="2:24" thickBot="1">
      <c r="B1520" s="75" t="s">
        <v>1055</v>
      </c>
      <c r="C1520" s="76">
        <v>1000107705</v>
      </c>
      <c r="D1520" s="75" t="s">
        <v>95</v>
      </c>
      <c r="E1520" s="75" t="s">
        <v>148</v>
      </c>
      <c r="F1520" s="75" t="s">
        <v>175</v>
      </c>
      <c r="G1520" s="75" t="s">
        <v>175</v>
      </c>
      <c r="H1520" s="75" t="e">
        <v>#N/A</v>
      </c>
      <c r="I1520" s="75" t="s">
        <v>958</v>
      </c>
      <c r="J1520" s="75" t="s">
        <v>1056</v>
      </c>
      <c r="K1520" s="75" t="s">
        <v>327</v>
      </c>
      <c r="L1520" s="75" t="s">
        <v>326</v>
      </c>
      <c r="M1520" s="75" t="s">
        <v>307</v>
      </c>
      <c r="N1520" s="75" t="s">
        <v>327</v>
      </c>
      <c r="O1520" s="75" t="s">
        <v>306</v>
      </c>
      <c r="P1520" s="76" t="s">
        <v>960</v>
      </c>
      <c r="Q1520" s="216"/>
      <c r="R1520" s="77" t="str">
        <f t="shared" ref="R1520" si="3493">IF(COUNTA(Y1520:DP1523)=0,"01.01.1900",INDEX(Y1520:DP1520,MATCH(R1521,Y1521:DP1521,0)))</f>
        <v>01.01.1900</v>
      </c>
      <c r="S1520" s="78" t="str">
        <f t="shared" ref="S1520" si="3494">IF(COUNTA(Y1520:DP1523)=0,"01.01.1900",MAX(Y1520:DP1520))</f>
        <v>01.01.1900</v>
      </c>
      <c r="T1520" s="79"/>
      <c r="U1520" s="80" t="str">
        <f t="array" ref="U1520">IF(COUNTA(Y1520:DP1523)=0,"01.01.1900",IF(ISERROR(HLOOKUP(U1523,Y1523:DP1523,1,FALSE)),"01.01.1900",INDEX(Y1520:DP1520,MATCH(U1521&amp;U1523,Y1521:DP1521&amp;Y1523:DP1523,0))))</f>
        <v>01.01.1900</v>
      </c>
      <c r="V1520" s="81" t="str">
        <f t="shared" ref="V1520" si="3495">IF(COUNTA(Y1520:DP1523)=0,"01.01.1900",_xlfn.MAXIFS(Y1520:DP1520,Y1523:DP1523,V1523))</f>
        <v>01.01.1900</v>
      </c>
      <c r="W1520" s="82"/>
      <c r="X1520" s="106"/>
    </row>
    <row r="1521" spans="2:26" thickBot="1">
      <c r="B1521" s="83"/>
      <c r="C1521" s="84"/>
      <c r="D1521" s="83"/>
      <c r="E1521" s="83"/>
      <c r="F1521" s="83"/>
      <c r="G1521" s="83"/>
      <c r="H1521" s="83"/>
      <c r="I1521" s="83"/>
      <c r="J1521" s="83"/>
      <c r="K1521" s="83"/>
      <c r="L1521" s="83"/>
      <c r="M1521" s="83"/>
      <c r="N1521" s="83"/>
      <c r="O1521" s="83"/>
      <c r="P1521" s="84"/>
      <c r="Q1521" s="217"/>
      <c r="R1521" s="85">
        <f t="shared" ref="R1521" si="3496">IF(COUNTA(Y1520:DP1523)=0,0,MIN(Y1521:DP1521))</f>
        <v>0</v>
      </c>
      <c r="S1521" s="86">
        <f t="shared" ref="S1521" si="3497">IF(COUNTA(Y1520:DP1523)=0,0,HLOOKUP(S1520,Y1520:DP1523,2,FALSE))</f>
        <v>0</v>
      </c>
      <c r="T1521" s="87">
        <f t="shared" ref="T1521" si="3498">IF(COUNTA(Y1520:DP1523)=0,0,AVERAGE(Y1521:DP1521))</f>
        <v>0</v>
      </c>
      <c r="U1521" s="88">
        <f t="shared" ref="U1521" si="3499">IF(COUNTA(Y1520:DP1523)=0,0,_xlfn.MINIFS(Y1521:DP1521,Y1523:DP1523,U1523))</f>
        <v>0</v>
      </c>
      <c r="V1521" s="89">
        <f t="array" ref="V1521">IF(COUNTA(Y1520:DP1523)=0,0,IF(ISERROR(HLOOKUP(V1523,Y1523:DP1523,1,FALSE)),0,INDEX(Y1521:DP1521,MATCH(V1520&amp;V1523,Y1520:DP1520&amp;Y1523:DP1523,0))))</f>
        <v>0</v>
      </c>
      <c r="W1521" s="90">
        <f t="array" ref="W1521">IF(COUNTA(Y1520:DP1523)=0,0,IF(ISERROR(HLOOKUP(W1523,Y1523:DP1523,1,FALSE)),0,AVERAGEIF(Y1523:DP1523,$W1523,Y1521:DP1521)))</f>
        <v>0</v>
      </c>
      <c r="X1521" s="107"/>
    </row>
    <row r="1522" spans="2:26" thickBot="1">
      <c r="B1522" s="83"/>
      <c r="C1522" s="84"/>
      <c r="D1522" s="83"/>
      <c r="E1522" s="83"/>
      <c r="F1522" s="83"/>
      <c r="G1522" s="83"/>
      <c r="H1522" s="83"/>
      <c r="I1522" s="83"/>
      <c r="J1522" s="83"/>
      <c r="K1522" s="83"/>
      <c r="L1522" s="83"/>
      <c r="M1522" s="83"/>
      <c r="N1522" s="83"/>
      <c r="O1522" s="83"/>
      <c r="P1522" s="84"/>
      <c r="Q1522" s="217"/>
      <c r="R1522" s="91">
        <f t="shared" ref="R1522" si="3500">IF(COUNTA(Y1520:DP1523)=0,0,HLOOKUP(R1521,Y1521:DP1523,2,FALSE))</f>
        <v>0</v>
      </c>
      <c r="S1522" s="92">
        <f t="shared" ref="S1522" si="3501">IF(COUNTA(Y1520:DP1523)=0,0,HLOOKUP(S1520,Y1520:DP1523,3,FALSE))</f>
        <v>0</v>
      </c>
      <c r="T1522" s="93"/>
      <c r="U1522" s="94">
        <f t="array" ref="U1522">IF(COUNTA(Y1520:DP1523)=0,0,IF(ISERROR(HLOOKUP(U1523,Y1523:DP1523,1,FALSE)),0,INDEX(Y1522:DP1522,MATCH(U1521&amp;U1523,Y1521:DP1521&amp;Y1523:DP1523,0))))</f>
        <v>0</v>
      </c>
      <c r="V1522" s="94">
        <f t="array" ref="V1522">IF(COUNTA(Y1520:DP1523)=0,0,IF(ISERROR(HLOOKUP(V1523,Y1523:DP1523,1,FALSE)),0,INDEX(Y1522:DP1522,MATCH(V1521&amp;V1523,Y1521:DP1521&amp;Y1523:DP1523,0))))</f>
        <v>0</v>
      </c>
      <c r="W1522" s="95"/>
      <c r="X1522" s="108"/>
    </row>
    <row r="1523" spans="2:26" ht="13.9" thickBot="1">
      <c r="B1523" s="96"/>
      <c r="C1523" s="97"/>
      <c r="D1523" s="96"/>
      <c r="E1523" s="96"/>
      <c r="F1523" s="96"/>
      <c r="G1523" s="96"/>
      <c r="H1523" s="96"/>
      <c r="I1523" s="96"/>
      <c r="J1523" s="96"/>
      <c r="K1523" s="96"/>
      <c r="L1523" s="96"/>
      <c r="M1523" s="96"/>
      <c r="N1523" s="96"/>
      <c r="O1523" s="96"/>
      <c r="P1523" s="97"/>
      <c r="Q1523" s="218"/>
      <c r="R1523" s="98" t="str">
        <f t="shared" ref="R1523" si="3502">IF(COUNTA(Y1520:DP1523)=0,"none",HLOOKUP(R1521,Y1521:DP1523,3,FALSE))</f>
        <v>none</v>
      </c>
      <c r="S1523" s="99" t="str">
        <f t="shared" ref="S1523" si="3503">IF(COUNTA(Y1520:DP1523)=0,"none",HLOOKUP(S1520,Y1520:DP1523,4,FALSE))</f>
        <v>none</v>
      </c>
      <c r="T1523" s="100"/>
      <c r="U1523" s="100" t="str">
        <f t="array" ref="U1523">IF(COUNTA(Y1520:DP1523)=0,"none",IF($U$2="WAHR",$W$3,Abfrage!$F$4))</f>
        <v>none</v>
      </c>
      <c r="V1523" s="100" t="str">
        <f t="array" ref="V1523">IF(COUNTA(Y1520:DP1523)=0,"none",IF($U$2="WAHR",$W$3,Abfrage!$F$4))</f>
        <v>none</v>
      </c>
      <c r="W1523" s="100" t="str">
        <f t="array" ref="W1523">IF(COUNTA(Y1520:DP1523)=0,"none",IF($U$2="WAHR",$W$3,Abfrage!$F$4))</f>
        <v>none</v>
      </c>
      <c r="X1523" s="109"/>
    </row>
    <row r="1524" spans="2:26" thickBot="1">
      <c r="B1524" s="75" t="s">
        <v>1057</v>
      </c>
      <c r="C1524" s="76">
        <v>1000107707</v>
      </c>
      <c r="D1524" s="75" t="s">
        <v>95</v>
      </c>
      <c r="E1524" s="75" t="s">
        <v>148</v>
      </c>
      <c r="F1524" s="75" t="s">
        <v>96</v>
      </c>
      <c r="G1524" s="75" t="s">
        <v>1058</v>
      </c>
      <c r="H1524" s="75" t="e">
        <v>#N/A</v>
      </c>
      <c r="I1524" s="75" t="s">
        <v>51</v>
      </c>
      <c r="J1524" s="75" t="s">
        <v>1059</v>
      </c>
      <c r="K1524" s="75" t="s">
        <v>331</v>
      </c>
      <c r="L1524" s="75" t="s">
        <v>327</v>
      </c>
      <c r="M1524" s="75" t="s">
        <v>313</v>
      </c>
      <c r="N1524" s="75" t="s">
        <v>327</v>
      </c>
      <c r="O1524" s="75" t="s">
        <v>306</v>
      </c>
      <c r="P1524" s="76" t="s">
        <v>306</v>
      </c>
      <c r="Q1524" s="216"/>
      <c r="R1524" s="77" t="str">
        <f t="shared" ref="R1524" si="3504">IF(COUNTA(Y1524:DP1527)=0,"01.01.1900",INDEX(Y1524:DP1524,MATCH(R1525,Y1525:DP1525,0)))</f>
        <v>01.01.1900</v>
      </c>
      <c r="S1524" s="78" t="str">
        <f t="shared" ref="S1524" si="3505">IF(COUNTA(Y1524:DP1527)=0,"01.01.1900",MAX(Y1524:DP1524))</f>
        <v>01.01.1900</v>
      </c>
      <c r="T1524" s="79"/>
      <c r="U1524" s="80" t="str">
        <f t="array" ref="U1524">IF(COUNTA(Y1524:DP1527)=0,"01.01.1900",IF(ISERROR(HLOOKUP(U1527,Y1527:DP1527,1,FALSE)),"01.01.1900",INDEX(Y1524:DP1524,MATCH(U1525&amp;U1527,Y1525:DP1525&amp;Y1527:DP1527,0))))</f>
        <v>01.01.1900</v>
      </c>
      <c r="V1524" s="81" t="str">
        <f t="shared" ref="V1524" si="3506">IF(COUNTA(Y1524:DP1527)=0,"01.01.1900",_xlfn.MAXIFS(Y1524:DP1524,Y1527:DP1527,V1527))</f>
        <v>01.01.1900</v>
      </c>
      <c r="W1524" s="82"/>
      <c r="X1524" s="106"/>
    </row>
    <row r="1525" spans="2:26" thickBot="1">
      <c r="B1525" s="83"/>
      <c r="C1525" s="84"/>
      <c r="D1525" s="83"/>
      <c r="E1525" s="83"/>
      <c r="F1525" s="83"/>
      <c r="G1525" s="83"/>
      <c r="H1525" s="83"/>
      <c r="I1525" s="83"/>
      <c r="J1525" s="83"/>
      <c r="K1525" s="83"/>
      <c r="L1525" s="83"/>
      <c r="M1525" s="83"/>
      <c r="N1525" s="83"/>
      <c r="O1525" s="83"/>
      <c r="P1525" s="84"/>
      <c r="Q1525" s="217"/>
      <c r="R1525" s="85">
        <f t="shared" ref="R1525" si="3507">IF(COUNTA(Y1524:DP1527)=0,0,MIN(Y1525:DP1525))</f>
        <v>0</v>
      </c>
      <c r="S1525" s="86">
        <f t="shared" ref="S1525" si="3508">IF(COUNTA(Y1524:DP1527)=0,0,HLOOKUP(S1524,Y1524:DP1527,2,FALSE))</f>
        <v>0</v>
      </c>
      <c r="T1525" s="87">
        <f t="shared" ref="T1525" si="3509">IF(COUNTA(Y1524:DP1527)=0,0,AVERAGE(Y1525:DP1525))</f>
        <v>0</v>
      </c>
      <c r="U1525" s="88">
        <f t="shared" ref="U1525" si="3510">IF(COUNTA(Y1524:DP1527)=0,0,_xlfn.MINIFS(Y1525:DP1525,Y1527:DP1527,U1527))</f>
        <v>0</v>
      </c>
      <c r="V1525" s="89">
        <f t="array" ref="V1525">IF(COUNTA(Y1524:DP1527)=0,0,IF(ISERROR(HLOOKUP(V1527,Y1527:DP1527,1,FALSE)),0,INDEX(Y1525:DP1525,MATCH(V1524&amp;V1527,Y1524:DP1524&amp;Y1527:DP1527,0))))</f>
        <v>0</v>
      </c>
      <c r="W1525" s="90">
        <f t="array" ref="W1525">IF(COUNTA(Y1524:DP1527)=0,0,IF(ISERROR(HLOOKUP(W1527,Y1527:DP1527,1,FALSE)),0,AVERAGEIF(Y1527:DP1527,$W1527,Y1525:DP1525)))</f>
        <v>0</v>
      </c>
      <c r="X1525" s="107"/>
    </row>
    <row r="1526" spans="2:26" thickBot="1">
      <c r="B1526" s="83"/>
      <c r="C1526" s="84"/>
      <c r="D1526" s="83"/>
      <c r="E1526" s="83"/>
      <c r="F1526" s="83"/>
      <c r="G1526" s="83"/>
      <c r="H1526" s="83"/>
      <c r="I1526" s="83"/>
      <c r="J1526" s="83"/>
      <c r="K1526" s="83"/>
      <c r="L1526" s="83"/>
      <c r="M1526" s="83"/>
      <c r="N1526" s="83"/>
      <c r="O1526" s="83"/>
      <c r="P1526" s="84"/>
      <c r="Q1526" s="217"/>
      <c r="R1526" s="91">
        <f t="shared" ref="R1526" si="3511">IF(COUNTA(Y1524:DP1527)=0,0,HLOOKUP(R1525,Y1525:DP1527,2,FALSE))</f>
        <v>0</v>
      </c>
      <c r="S1526" s="92">
        <f t="shared" ref="S1526" si="3512">IF(COUNTA(Y1524:DP1527)=0,0,HLOOKUP(S1524,Y1524:DP1527,3,FALSE))</f>
        <v>0</v>
      </c>
      <c r="T1526" s="93"/>
      <c r="U1526" s="94">
        <f t="array" ref="U1526">IF(COUNTA(Y1524:DP1527)=0,0,IF(ISERROR(HLOOKUP(U1527,Y1527:DP1527,1,FALSE)),0,INDEX(Y1526:DP1526,MATCH(U1525&amp;U1527,Y1525:DP1525&amp;Y1527:DP1527,0))))</f>
        <v>0</v>
      </c>
      <c r="V1526" s="94">
        <f t="array" ref="V1526">IF(COUNTA(Y1524:DP1527)=0,0,IF(ISERROR(HLOOKUP(V1527,Y1527:DP1527,1,FALSE)),0,INDEX(Y1526:DP1526,MATCH(V1525&amp;V1527,Y1525:DP1525&amp;Y1527:DP1527,0))))</f>
        <v>0</v>
      </c>
      <c r="W1526" s="95"/>
      <c r="X1526" s="108"/>
    </row>
    <row r="1527" spans="2:26" ht="13.9" thickBot="1">
      <c r="B1527" s="96"/>
      <c r="C1527" s="97"/>
      <c r="D1527" s="96"/>
      <c r="E1527" s="96"/>
      <c r="F1527" s="96"/>
      <c r="G1527" s="96"/>
      <c r="H1527" s="96"/>
      <c r="I1527" s="96"/>
      <c r="J1527" s="96"/>
      <c r="K1527" s="96"/>
      <c r="L1527" s="96"/>
      <c r="M1527" s="96"/>
      <c r="N1527" s="96"/>
      <c r="O1527" s="96"/>
      <c r="P1527" s="97"/>
      <c r="Q1527" s="218"/>
      <c r="R1527" s="98" t="str">
        <f t="shared" ref="R1527" si="3513">IF(COUNTA(Y1524:DP1527)=0,"none",HLOOKUP(R1525,Y1525:DP1527,3,FALSE))</f>
        <v>none</v>
      </c>
      <c r="S1527" s="99" t="str">
        <f t="shared" ref="S1527" si="3514">IF(COUNTA(Y1524:DP1527)=0,"none",HLOOKUP(S1524,Y1524:DP1527,4,FALSE))</f>
        <v>none</v>
      </c>
      <c r="T1527" s="100"/>
      <c r="U1527" s="100" t="str">
        <f t="array" ref="U1527">IF(COUNTA(Y1524:DP1527)=0,"none",IF($U$2="WAHR",$W$3,Abfrage!$F$4))</f>
        <v>none</v>
      </c>
      <c r="V1527" s="100" t="str">
        <f t="array" ref="V1527">IF(COUNTA(Y1524:DP1527)=0,"none",IF($U$2="WAHR",$W$3,Abfrage!$F$4))</f>
        <v>none</v>
      </c>
      <c r="W1527" s="100" t="str">
        <f t="array" ref="W1527">IF(COUNTA(Y1524:DP1527)=0,"none",IF($U$2="WAHR",$W$3,Abfrage!$F$4))</f>
        <v>none</v>
      </c>
      <c r="X1527" s="109"/>
    </row>
    <row r="1528" spans="2:26" thickBot="1">
      <c r="B1528" s="75" t="s">
        <v>1060</v>
      </c>
      <c r="C1528" s="76">
        <v>1000107752</v>
      </c>
      <c r="D1528" s="75" t="s">
        <v>95</v>
      </c>
      <c r="E1528" s="75" t="s">
        <v>148</v>
      </c>
      <c r="F1528" s="75" t="s">
        <v>341</v>
      </c>
      <c r="G1528" s="75" t="s">
        <v>341</v>
      </c>
      <c r="H1528" s="75" t="e">
        <v>#N/A</v>
      </c>
      <c r="I1528" s="75" t="s">
        <v>155</v>
      </c>
      <c r="J1528" s="75" t="s">
        <v>1061</v>
      </c>
      <c r="K1528" s="75" t="s">
        <v>331</v>
      </c>
      <c r="L1528" s="75" t="s">
        <v>325</v>
      </c>
      <c r="M1528" s="75" t="s">
        <v>306</v>
      </c>
      <c r="N1528" s="75" t="s">
        <v>327</v>
      </c>
      <c r="O1528" s="75" t="s">
        <v>547</v>
      </c>
      <c r="P1528" s="76" t="s">
        <v>1062</v>
      </c>
      <c r="Q1528" s="216"/>
      <c r="R1528" s="77" t="str">
        <f t="shared" ref="R1528" si="3515">IF(COUNTA(Y1528:DP1531)=0,"01.01.1900",INDEX(Y1528:DP1528,MATCH(R1529,Y1529:DP1529,0)))</f>
        <v>01.01.1900</v>
      </c>
      <c r="S1528" s="78" t="str">
        <f t="shared" ref="S1528" si="3516">IF(COUNTA(Y1528:DP1531)=0,"01.01.1900",MAX(Y1528:DP1528))</f>
        <v>01.01.1900</v>
      </c>
      <c r="T1528" s="79"/>
      <c r="U1528" s="80" t="str">
        <f t="array" ref="U1528">IF(COUNTA(Y1528:DP1531)=0,"01.01.1900",IF(ISERROR(HLOOKUP(U1531,Y1531:DP1531,1,FALSE)),"01.01.1900",INDEX(Y1528:DP1528,MATCH(U1529&amp;U1531,Y1529:DP1529&amp;Y1531:DP1531,0))))</f>
        <v>01.01.1900</v>
      </c>
      <c r="V1528" s="81" t="str">
        <f t="shared" ref="V1528" si="3517">IF(COUNTA(Y1528:DP1531)=0,"01.01.1900",_xlfn.MAXIFS(Y1528:DP1528,Y1531:DP1531,V1531))</f>
        <v>01.01.1900</v>
      </c>
      <c r="W1528" s="82"/>
      <c r="X1528" s="106"/>
    </row>
    <row r="1529" spans="2:26" thickBot="1">
      <c r="B1529" s="83"/>
      <c r="C1529" s="84"/>
      <c r="D1529" s="83"/>
      <c r="E1529" s="83"/>
      <c r="F1529" s="83"/>
      <c r="G1529" s="83"/>
      <c r="H1529" s="83"/>
      <c r="I1529" s="83"/>
      <c r="J1529" s="83"/>
      <c r="K1529" s="83"/>
      <c r="L1529" s="83"/>
      <c r="M1529" s="83"/>
      <c r="N1529" s="83"/>
      <c r="O1529" s="83"/>
      <c r="P1529" s="84"/>
      <c r="Q1529" s="217"/>
      <c r="R1529" s="85">
        <f t="shared" ref="R1529" si="3518">IF(COUNTA(Y1528:DP1531)=0,0,MIN(Y1529:DP1529))</f>
        <v>0</v>
      </c>
      <c r="S1529" s="86">
        <f t="shared" ref="S1529" si="3519">IF(COUNTA(Y1528:DP1531)=0,0,HLOOKUP(S1528,Y1528:DP1531,2,FALSE))</f>
        <v>0</v>
      </c>
      <c r="T1529" s="87">
        <f t="shared" ref="T1529" si="3520">IF(COUNTA(Y1528:DP1531)=0,0,AVERAGE(Y1529:DP1529))</f>
        <v>0</v>
      </c>
      <c r="U1529" s="88">
        <f t="shared" ref="U1529" si="3521">IF(COUNTA(Y1528:DP1531)=0,0,_xlfn.MINIFS(Y1529:DP1529,Y1531:DP1531,U1531))</f>
        <v>0</v>
      </c>
      <c r="V1529" s="89">
        <f t="array" ref="V1529">IF(COUNTA(Y1528:DP1531)=0,0,IF(ISERROR(HLOOKUP(V1531,Y1531:DP1531,1,FALSE)),0,INDEX(Y1529:DP1529,MATCH(V1528&amp;V1531,Y1528:DP1528&amp;Y1531:DP1531,0))))</f>
        <v>0</v>
      </c>
      <c r="W1529" s="90">
        <f t="array" ref="W1529">IF(COUNTA(Y1528:DP1531)=0,0,IF(ISERROR(HLOOKUP(W1531,Y1531:DP1531,1,FALSE)),0,AVERAGEIF(Y1531:DP1531,$W1531,Y1529:DP1529)))</f>
        <v>0</v>
      </c>
      <c r="X1529" s="107"/>
    </row>
    <row r="1530" spans="2:26" thickBot="1">
      <c r="B1530" s="83"/>
      <c r="C1530" s="84"/>
      <c r="D1530" s="83"/>
      <c r="E1530" s="83"/>
      <c r="F1530" s="83"/>
      <c r="G1530" s="83"/>
      <c r="H1530" s="83"/>
      <c r="I1530" s="83"/>
      <c r="J1530" s="83"/>
      <c r="K1530" s="83"/>
      <c r="L1530" s="83"/>
      <c r="M1530" s="83"/>
      <c r="N1530" s="83"/>
      <c r="O1530" s="83"/>
      <c r="P1530" s="84"/>
      <c r="Q1530" s="217"/>
      <c r="R1530" s="91">
        <f t="shared" ref="R1530" si="3522">IF(COUNTA(Y1528:DP1531)=0,0,HLOOKUP(R1529,Y1529:DP1531,2,FALSE))</f>
        <v>0</v>
      </c>
      <c r="S1530" s="92">
        <f t="shared" ref="S1530" si="3523">IF(COUNTA(Y1528:DP1531)=0,0,HLOOKUP(S1528,Y1528:DP1531,3,FALSE))</f>
        <v>0</v>
      </c>
      <c r="T1530" s="93"/>
      <c r="U1530" s="94">
        <f t="array" ref="U1530">IF(COUNTA(Y1528:DP1531)=0,0,IF(ISERROR(HLOOKUP(U1531,Y1531:DP1531,1,FALSE)),0,INDEX(Y1530:DP1530,MATCH(U1529&amp;U1531,Y1529:DP1529&amp;Y1531:DP1531,0))))</f>
        <v>0</v>
      </c>
      <c r="V1530" s="94">
        <f t="array" ref="V1530">IF(COUNTA(Y1528:DP1531)=0,0,IF(ISERROR(HLOOKUP(V1531,Y1531:DP1531,1,FALSE)),0,INDEX(Y1530:DP1530,MATCH(V1529&amp;V1531,Y1529:DP1529&amp;Y1531:DP1531,0))))</f>
        <v>0</v>
      </c>
      <c r="W1530" s="95"/>
      <c r="X1530" s="108"/>
    </row>
    <row r="1531" spans="2:26" ht="13.9" thickBot="1">
      <c r="B1531" s="96"/>
      <c r="C1531" s="97"/>
      <c r="D1531" s="96"/>
      <c r="E1531" s="96"/>
      <c r="F1531" s="96"/>
      <c r="G1531" s="96"/>
      <c r="H1531" s="96"/>
      <c r="I1531" s="96"/>
      <c r="J1531" s="96"/>
      <c r="K1531" s="96"/>
      <c r="L1531" s="96"/>
      <c r="M1531" s="96"/>
      <c r="N1531" s="96"/>
      <c r="O1531" s="96"/>
      <c r="P1531" s="97"/>
      <c r="Q1531" s="218"/>
      <c r="R1531" s="98" t="str">
        <f t="shared" ref="R1531" si="3524">IF(COUNTA(Y1528:DP1531)=0,"none",HLOOKUP(R1529,Y1529:DP1531,3,FALSE))</f>
        <v>none</v>
      </c>
      <c r="S1531" s="99" t="str">
        <f t="shared" ref="S1531" si="3525">IF(COUNTA(Y1528:DP1531)=0,"none",HLOOKUP(S1528,Y1528:DP1531,4,FALSE))</f>
        <v>none</v>
      </c>
      <c r="T1531" s="100"/>
      <c r="U1531" s="100" t="str">
        <f t="array" ref="U1531">IF(COUNTA(Y1528:DP1531)=0,"none",IF($U$2="WAHR",$W$3,Abfrage!$F$4))</f>
        <v>none</v>
      </c>
      <c r="V1531" s="100" t="str">
        <f t="array" ref="V1531">IF(COUNTA(Y1528:DP1531)=0,"none",IF($U$2="WAHR",$W$3,Abfrage!$F$4))</f>
        <v>none</v>
      </c>
      <c r="W1531" s="100" t="str">
        <f t="array" ref="W1531">IF(COUNTA(Y1528:DP1531)=0,"none",IF($U$2="WAHR",$W$3,Abfrage!$F$4))</f>
        <v>none</v>
      </c>
      <c r="X1531" s="109"/>
    </row>
    <row r="1532" spans="2:26" thickBot="1">
      <c r="B1532" s="75" t="s">
        <v>1063</v>
      </c>
      <c r="C1532" s="76">
        <v>1000107753</v>
      </c>
      <c r="D1532" s="75" t="s">
        <v>95</v>
      </c>
      <c r="E1532" s="75" t="s">
        <v>148</v>
      </c>
      <c r="F1532" s="75" t="s">
        <v>341</v>
      </c>
      <c r="G1532" s="75" t="s">
        <v>96</v>
      </c>
      <c r="H1532" s="75" t="e">
        <v>#N/A</v>
      </c>
      <c r="I1532" s="75" t="s">
        <v>391</v>
      </c>
      <c r="J1532" s="75" t="s">
        <v>1064</v>
      </c>
      <c r="K1532" s="75" t="s">
        <v>331</v>
      </c>
      <c r="L1532" s="75" t="s">
        <v>327</v>
      </c>
      <c r="M1532" s="75" t="s">
        <v>313</v>
      </c>
      <c r="N1532" s="75" t="s">
        <v>327</v>
      </c>
      <c r="O1532" s="75" t="s">
        <v>306</v>
      </c>
      <c r="P1532" s="76" t="s">
        <v>506</v>
      </c>
      <c r="Q1532" s="216"/>
      <c r="R1532" s="77" t="str">
        <f t="shared" ref="R1532" si="3526">IF(COUNTA(Y1532:DP1535)=0,"01.01.1900",INDEX(Y1532:DP1532,MATCH(R1533,Y1533:DP1533,0)))</f>
        <v>01.01.1900</v>
      </c>
      <c r="S1532" s="78" t="str">
        <f t="shared" ref="S1532" si="3527">IF(COUNTA(Y1532:DP1535)=0,"01.01.1900",MAX(Y1532:DP1532))</f>
        <v>01.01.1900</v>
      </c>
      <c r="T1532" s="79"/>
      <c r="U1532" s="80" t="str">
        <f t="array" ref="U1532">IF(COUNTA(Y1532:DP1535)=0,"01.01.1900",IF(ISERROR(HLOOKUP(U1535,Y1535:DP1535,1,FALSE)),"01.01.1900",INDEX(Y1532:DP1532,MATCH(U1533&amp;U1535,Y1533:DP1533&amp;Y1535:DP1535,0))))</f>
        <v>01.01.1900</v>
      </c>
      <c r="V1532" s="81" t="str">
        <f t="shared" ref="V1532" si="3528">IF(COUNTA(Y1532:DP1535)=0,"01.01.1900",_xlfn.MAXIFS(Y1532:DP1532,Y1535:DP1535,V1535))</f>
        <v>01.01.1900</v>
      </c>
      <c r="W1532" s="82"/>
      <c r="X1532" s="106"/>
    </row>
    <row r="1533" spans="2:26" thickBot="1">
      <c r="B1533" s="83"/>
      <c r="C1533" s="84"/>
      <c r="D1533" s="83"/>
      <c r="E1533" s="83"/>
      <c r="F1533" s="83"/>
      <c r="G1533" s="83"/>
      <c r="H1533" s="83"/>
      <c r="I1533" s="83"/>
      <c r="J1533" s="83"/>
      <c r="K1533" s="83"/>
      <c r="L1533" s="83"/>
      <c r="M1533" s="83"/>
      <c r="N1533" s="83"/>
      <c r="O1533" s="83"/>
      <c r="P1533" s="84"/>
      <c r="Q1533" s="217"/>
      <c r="R1533" s="85">
        <f t="shared" ref="R1533" si="3529">IF(COUNTA(Y1532:DP1535)=0,0,MIN(Y1533:DP1533))</f>
        <v>0</v>
      </c>
      <c r="S1533" s="86">
        <f t="shared" ref="S1533" si="3530">IF(COUNTA(Y1532:DP1535)=0,0,HLOOKUP(S1532,Y1532:DP1535,2,FALSE))</f>
        <v>0</v>
      </c>
      <c r="T1533" s="87">
        <f t="shared" ref="T1533" si="3531">IF(COUNTA(Y1532:DP1535)=0,0,AVERAGE(Y1533:DP1533))</f>
        <v>0</v>
      </c>
      <c r="U1533" s="88">
        <f t="shared" ref="U1533" si="3532">IF(COUNTA(Y1532:DP1535)=0,0,_xlfn.MINIFS(Y1533:DP1533,Y1535:DP1535,U1535))</f>
        <v>0</v>
      </c>
      <c r="V1533" s="89">
        <f t="array" ref="V1533">IF(COUNTA(Y1532:DP1535)=0,0,IF(ISERROR(HLOOKUP(V1535,Y1535:DP1535,1,FALSE)),0,INDEX(Y1533:DP1533,MATCH(V1532&amp;V1535,Y1532:DP1532&amp;Y1535:DP1535,0))))</f>
        <v>0</v>
      </c>
      <c r="W1533" s="90">
        <f t="array" ref="W1533">IF(COUNTA(Y1532:DP1535)=0,0,IF(ISERROR(HLOOKUP(W1535,Y1535:DP1535,1,FALSE)),0,AVERAGEIF(Y1535:DP1535,$W1535,Y1533:DP1533)))</f>
        <v>0</v>
      </c>
      <c r="X1533" s="107"/>
    </row>
    <row r="1534" spans="2:26" thickBot="1">
      <c r="B1534" s="83"/>
      <c r="C1534" s="84"/>
      <c r="D1534" s="83"/>
      <c r="E1534" s="83"/>
      <c r="F1534" s="83"/>
      <c r="G1534" s="83"/>
      <c r="H1534" s="83"/>
      <c r="I1534" s="83"/>
      <c r="J1534" s="83"/>
      <c r="K1534" s="83"/>
      <c r="L1534" s="83"/>
      <c r="M1534" s="83"/>
      <c r="N1534" s="83"/>
      <c r="O1534" s="83"/>
      <c r="P1534" s="84"/>
      <c r="Q1534" s="217"/>
      <c r="R1534" s="91">
        <f t="shared" ref="R1534" si="3533">IF(COUNTA(Y1532:DP1535)=0,0,HLOOKUP(R1533,Y1533:DP1535,2,FALSE))</f>
        <v>0</v>
      </c>
      <c r="S1534" s="92">
        <f t="shared" ref="S1534" si="3534">IF(COUNTA(Y1532:DP1535)=0,0,HLOOKUP(S1532,Y1532:DP1535,3,FALSE))</f>
        <v>0</v>
      </c>
      <c r="T1534" s="93"/>
      <c r="U1534" s="94">
        <f t="array" ref="U1534">IF(COUNTA(Y1532:DP1535)=0,0,IF(ISERROR(HLOOKUP(U1535,Y1535:DP1535,1,FALSE)),0,INDEX(Y1534:DP1534,MATCH(U1533&amp;U1535,Y1533:DP1533&amp;Y1535:DP1535,0))))</f>
        <v>0</v>
      </c>
      <c r="V1534" s="94">
        <f t="array" ref="V1534">IF(COUNTA(Y1532:DP1535)=0,0,IF(ISERROR(HLOOKUP(V1535,Y1535:DP1535,1,FALSE)),0,INDEX(Y1534:DP1534,MATCH(V1533&amp;V1535,Y1533:DP1533&amp;Y1535:DP1535,0))))</f>
        <v>0</v>
      </c>
      <c r="W1534" s="95"/>
      <c r="X1534" s="108"/>
    </row>
    <row r="1535" spans="2:26" ht="13.9" thickBot="1">
      <c r="B1535" s="96"/>
      <c r="C1535" s="97"/>
      <c r="D1535" s="96"/>
      <c r="E1535" s="96"/>
      <c r="F1535" s="96"/>
      <c r="G1535" s="96"/>
      <c r="H1535" s="96"/>
      <c r="I1535" s="96"/>
      <c r="J1535" s="96"/>
      <c r="K1535" s="96"/>
      <c r="L1535" s="96"/>
      <c r="M1535" s="96"/>
      <c r="N1535" s="96"/>
      <c r="O1535" s="96"/>
      <c r="P1535" s="97"/>
      <c r="Q1535" s="218"/>
      <c r="R1535" s="98" t="str">
        <f t="shared" ref="R1535" si="3535">IF(COUNTA(Y1532:DP1535)=0,"none",HLOOKUP(R1533,Y1533:DP1535,3,FALSE))</f>
        <v>none</v>
      </c>
      <c r="S1535" s="99" t="str">
        <f t="shared" ref="S1535" si="3536">IF(COUNTA(Y1532:DP1535)=0,"none",HLOOKUP(S1532,Y1532:DP1535,4,FALSE))</f>
        <v>none</v>
      </c>
      <c r="T1535" s="100"/>
      <c r="U1535" s="100" t="str">
        <f t="array" ref="U1535">IF(COUNTA(Y1532:DP1535)=0,"none",IF($U$2="WAHR",$W$3,Abfrage!$F$4))</f>
        <v>none</v>
      </c>
      <c r="V1535" s="100" t="str">
        <f t="array" ref="V1535">IF(COUNTA(Y1532:DP1535)=0,"none",IF($U$2="WAHR",$W$3,Abfrage!$F$4))</f>
        <v>none</v>
      </c>
      <c r="W1535" s="100" t="str">
        <f t="array" ref="W1535">IF(COUNTA(Y1532:DP1535)=0,"none",IF($U$2="WAHR",$W$3,Abfrage!$F$4))</f>
        <v>none</v>
      </c>
      <c r="X1535" s="109"/>
    </row>
    <row r="1536" spans="2:26" thickBot="1">
      <c r="B1536" s="75" t="s">
        <v>1065</v>
      </c>
      <c r="C1536" s="76">
        <v>1000107754</v>
      </c>
      <c r="D1536" s="75" t="s">
        <v>95</v>
      </c>
      <c r="E1536" s="75" t="s">
        <v>148</v>
      </c>
      <c r="F1536" s="75" t="s">
        <v>341</v>
      </c>
      <c r="G1536" s="75" t="s">
        <v>341</v>
      </c>
      <c r="H1536" s="75" t="s">
        <v>334</v>
      </c>
      <c r="I1536" s="75" t="s">
        <v>504</v>
      </c>
      <c r="J1536" s="75" t="s">
        <v>1066</v>
      </c>
      <c r="K1536" s="75" t="s">
        <v>331</v>
      </c>
      <c r="L1536" s="75" t="s">
        <v>327</v>
      </c>
      <c r="M1536" s="75" t="s">
        <v>306</v>
      </c>
      <c r="N1536" s="75" t="s">
        <v>327</v>
      </c>
      <c r="O1536" s="75" t="s">
        <v>306</v>
      </c>
      <c r="P1536" s="76" t="s">
        <v>506</v>
      </c>
      <c r="Q1536" s="216"/>
      <c r="R1536" s="77">
        <f t="shared" ref="R1536" si="3537">IF(COUNTA(Y1536:DP1539)=0,"01.01.1900",INDEX(Y1536:DP1536,MATCH(R1537,Y1537:DP1537,0)))</f>
        <v>45846</v>
      </c>
      <c r="S1536" s="78">
        <f t="shared" ref="S1536" si="3538">IF(COUNTA(Y1536:DP1539)=0,"01.01.1900",MAX(Y1536:DP1536))</f>
        <v>45846</v>
      </c>
      <c r="T1536" s="79"/>
      <c r="U1536" s="80" t="str">
        <f t="array" ref="U1536">IF(COUNTA(Y1536:DP1539)=0,"01.01.1900",IF(ISERROR(HLOOKUP(U1539,Y1539:DP1539,1,FALSE)),"01.01.1900",INDEX(Y1536:DP1536,MATCH(U1537&amp;U1539,Y1537:DP1537&amp;Y1539:DP1539,0))))</f>
        <v>01.01.1900</v>
      </c>
      <c r="V1536" s="81">
        <f t="shared" ref="V1536" si="3539">IF(COUNTA(Y1536:DP1539)=0,"01.01.1900",_xlfn.MAXIFS(Y1536:DP1536,Y1539:DP1539,V1539))</f>
        <v>0</v>
      </c>
      <c r="W1536" s="82"/>
      <c r="X1536" s="106"/>
      <c r="Y1536" s="141">
        <v>45840</v>
      </c>
      <c r="Z1536" s="141">
        <v>45846</v>
      </c>
    </row>
    <row r="1537" spans="2:26" thickBot="1">
      <c r="B1537" s="83"/>
      <c r="C1537" s="84"/>
      <c r="D1537" s="83"/>
      <c r="E1537" s="83"/>
      <c r="F1537" s="83"/>
      <c r="G1537" s="83"/>
      <c r="H1537" s="83"/>
      <c r="I1537" s="83"/>
      <c r="J1537" s="83"/>
      <c r="K1537" s="83"/>
      <c r="L1537" s="83"/>
      <c r="M1537" s="83"/>
      <c r="N1537" s="83"/>
      <c r="O1537" s="83"/>
      <c r="P1537" s="84"/>
      <c r="Q1537" s="217"/>
      <c r="R1537" s="85">
        <f t="shared" ref="R1537" si="3540">IF(COUNTA(Y1536:DP1539)=0,0,MIN(Y1537:DP1537))</f>
        <v>9.0999999999999998E-2</v>
      </c>
      <c r="S1537" s="86">
        <f t="shared" ref="S1537" si="3541">IF(COUNTA(Y1536:DP1539)=0,0,HLOOKUP(S1536,Y1536:DP1539,2,FALSE))</f>
        <v>9.0999999999999998E-2</v>
      </c>
      <c r="T1537" s="87">
        <f t="shared" ref="T1537" si="3542">IF(COUNTA(Y1536:DP1539)=0,0,AVERAGE(Y1537:DP1537))</f>
        <v>9.4500000000000001E-2</v>
      </c>
      <c r="U1537" s="88">
        <f t="shared" ref="U1537" si="3543">IF(COUNTA(Y1536:DP1539)=0,0,_xlfn.MINIFS(Y1537:DP1537,Y1539:DP1539,U1539))</f>
        <v>0</v>
      </c>
      <c r="V1537" s="89">
        <f t="array" ref="V1537">IF(COUNTA(Y1536:DP1539)=0,0,IF(ISERROR(HLOOKUP(V1539,Y1539:DP1539,1,FALSE)),0,INDEX(Y1537:DP1537,MATCH(V1536&amp;V1539,Y1536:DP1536&amp;Y1539:DP1539,0))))</f>
        <v>0</v>
      </c>
      <c r="W1537" s="90">
        <f t="array" ref="W1537">IF(COUNTA(Y1536:DP1539)=0,0,IF(ISERROR(HLOOKUP(W1539,Y1539:DP1539,1,FALSE)),0,AVERAGEIF(Y1539:DP1539,$W1539,Y1537:DP1537)))</f>
        <v>0</v>
      </c>
      <c r="X1537" s="107"/>
      <c r="Y1537" s="142">
        <v>9.8000000000000004E-2</v>
      </c>
      <c r="Z1537" s="142">
        <v>9.0999999999999998E-2</v>
      </c>
    </row>
    <row r="1538" spans="2:26" thickBot="1">
      <c r="B1538" s="83"/>
      <c r="C1538" s="84"/>
      <c r="D1538" s="83"/>
      <c r="E1538" s="83"/>
      <c r="F1538" s="83"/>
      <c r="G1538" s="83"/>
      <c r="H1538" s="83"/>
      <c r="I1538" s="83"/>
      <c r="J1538" s="83"/>
      <c r="K1538" s="83"/>
      <c r="L1538" s="83"/>
      <c r="M1538" s="83"/>
      <c r="N1538" s="83"/>
      <c r="O1538" s="83"/>
      <c r="P1538" s="84"/>
      <c r="Q1538" s="217"/>
      <c r="R1538" s="91">
        <f t="shared" ref="R1538" si="3544">IF(COUNTA(Y1536:DP1539)=0,0,HLOOKUP(R1537,Y1537:DP1539,2,FALSE))</f>
        <v>1000</v>
      </c>
      <c r="S1538" s="92">
        <f t="shared" ref="S1538" si="3545">IF(COUNTA(Y1536:DP1539)=0,0,HLOOKUP(S1536,Y1536:DP1539,3,FALSE))</f>
        <v>1000</v>
      </c>
      <c r="T1538" s="93"/>
      <c r="U1538" s="94">
        <f t="array" ref="U1538">IF(COUNTA(Y1536:DP1539)=0,0,IF(ISERROR(HLOOKUP(U1539,Y1539:DP1539,1,FALSE)),0,INDEX(Y1538:DP1538,MATCH(U1537&amp;U1539,Y1537:DP1537&amp;Y1539:DP1539,0))))</f>
        <v>0</v>
      </c>
      <c r="V1538" s="94">
        <f t="array" ref="V1538">IF(COUNTA(Y1536:DP1539)=0,0,IF(ISERROR(HLOOKUP(V1539,Y1539:DP1539,1,FALSE)),0,INDEX(Y1538:DP1538,MATCH(V1537&amp;V1539,Y1537:DP1537&amp;Y1539:DP1539,0))))</f>
        <v>0</v>
      </c>
      <c r="W1538" s="95"/>
      <c r="X1538" s="108"/>
      <c r="Y1538" s="143">
        <v>500</v>
      </c>
      <c r="Z1538" s="143">
        <v>1000</v>
      </c>
    </row>
    <row r="1539" spans="2:26" ht="13.9" thickBot="1">
      <c r="B1539" s="96"/>
      <c r="C1539" s="97"/>
      <c r="D1539" s="96"/>
      <c r="E1539" s="96"/>
      <c r="F1539" s="96"/>
      <c r="G1539" s="96"/>
      <c r="H1539" s="96"/>
      <c r="I1539" s="96"/>
      <c r="J1539" s="96"/>
      <c r="K1539" s="96"/>
      <c r="L1539" s="96"/>
      <c r="M1539" s="96"/>
      <c r="N1539" s="96"/>
      <c r="O1539" s="96"/>
      <c r="P1539" s="97"/>
      <c r="Q1539" s="218"/>
      <c r="R1539" s="98" t="str">
        <f t="shared" ref="R1539" si="3546">IF(COUNTA(Y1536:DP1539)=0,"none",HLOOKUP(R1537,Y1537:DP1539,3,FALSE))</f>
        <v>www (-30%)</v>
      </c>
      <c r="S1539" s="99" t="str">
        <f t="shared" ref="S1539" si="3547">IF(COUNTA(Y1536:DP1539)=0,"none",HLOOKUP(S1536,Y1536:DP1539,4,FALSE))</f>
        <v>www (-30%)</v>
      </c>
      <c r="T1539" s="100"/>
      <c r="U1539" s="100">
        <f t="array" ref="U1539">IF(COUNTA(Y1536:DP1539)=0,"none",IF($U$2="WAHR",$W$3,Abfrage!$F$4))</f>
        <v>0</v>
      </c>
      <c r="V1539" s="100">
        <f t="array" ref="V1539">IF(COUNTA(Y1536:DP1539)=0,"none",IF($U$2="WAHR",$W$3,Abfrage!$F$4))</f>
        <v>0</v>
      </c>
      <c r="W1539" s="100">
        <f t="array" ref="W1539">IF(COUNTA(Y1536:DP1539)=0,"none",IF($U$2="WAHR",$W$3,Abfrage!$F$4))</f>
        <v>0</v>
      </c>
      <c r="X1539" s="109"/>
      <c r="Y1539" s="144" t="s">
        <v>43</v>
      </c>
      <c r="Z1539" s="144" t="s">
        <v>43</v>
      </c>
    </row>
    <row r="1540" spans="2:26" thickBot="1">
      <c r="B1540" s="75" t="s">
        <v>1067</v>
      </c>
      <c r="C1540" s="76">
        <v>1000107758</v>
      </c>
      <c r="D1540" s="75" t="s">
        <v>95</v>
      </c>
      <c r="E1540" s="75" t="s">
        <v>148</v>
      </c>
      <c r="F1540" s="75" t="s">
        <v>175</v>
      </c>
      <c r="G1540" s="75" t="s">
        <v>175</v>
      </c>
      <c r="H1540" s="75" t="e">
        <v>#N/A</v>
      </c>
      <c r="I1540" s="75" t="s">
        <v>51</v>
      </c>
      <c r="J1540" s="75" t="s">
        <v>1068</v>
      </c>
      <c r="K1540" s="75" t="s">
        <v>331</v>
      </c>
      <c r="L1540" s="75" t="s">
        <v>327</v>
      </c>
      <c r="M1540" s="75" t="s">
        <v>307</v>
      </c>
      <c r="N1540" s="75" t="s">
        <v>327</v>
      </c>
      <c r="O1540" s="75" t="s">
        <v>306</v>
      </c>
      <c r="P1540" s="76" t="s">
        <v>306</v>
      </c>
      <c r="Q1540" s="216"/>
      <c r="R1540" s="77" t="str">
        <f t="shared" ref="R1540" si="3548">IF(COUNTA(Y1540:DP1543)=0,"01.01.1900",INDEX(Y1540:DP1540,MATCH(R1541,Y1541:DP1541,0)))</f>
        <v>01.01.1900</v>
      </c>
      <c r="S1540" s="78" t="str">
        <f t="shared" ref="S1540" si="3549">IF(COUNTA(Y1540:DP1543)=0,"01.01.1900",MAX(Y1540:DP1540))</f>
        <v>01.01.1900</v>
      </c>
      <c r="T1540" s="79"/>
      <c r="U1540" s="80" t="str">
        <f t="array" ref="U1540">IF(COUNTA(Y1540:DP1543)=0,"01.01.1900",IF(ISERROR(HLOOKUP(U1543,Y1543:DP1543,1,FALSE)),"01.01.1900",INDEX(Y1540:DP1540,MATCH(U1541&amp;U1543,Y1541:DP1541&amp;Y1543:DP1543,0))))</f>
        <v>01.01.1900</v>
      </c>
      <c r="V1540" s="81" t="str">
        <f t="shared" ref="V1540" si="3550">IF(COUNTA(Y1540:DP1543)=0,"01.01.1900",_xlfn.MAXIFS(Y1540:DP1540,Y1543:DP1543,V1543))</f>
        <v>01.01.1900</v>
      </c>
      <c r="W1540" s="82"/>
      <c r="X1540" s="106"/>
    </row>
    <row r="1541" spans="2:26" thickBot="1">
      <c r="B1541" s="83"/>
      <c r="C1541" s="84"/>
      <c r="D1541" s="83"/>
      <c r="E1541" s="83"/>
      <c r="F1541" s="83"/>
      <c r="G1541" s="83"/>
      <c r="H1541" s="83"/>
      <c r="I1541" s="83"/>
      <c r="J1541" s="83"/>
      <c r="K1541" s="83"/>
      <c r="L1541" s="83"/>
      <c r="M1541" s="83"/>
      <c r="N1541" s="83"/>
      <c r="O1541" s="83"/>
      <c r="P1541" s="84"/>
      <c r="Q1541" s="217"/>
      <c r="R1541" s="85">
        <f t="shared" ref="R1541" si="3551">IF(COUNTA(Y1540:DP1543)=0,0,MIN(Y1541:DP1541))</f>
        <v>0</v>
      </c>
      <c r="S1541" s="86">
        <f t="shared" ref="S1541" si="3552">IF(COUNTA(Y1540:DP1543)=0,0,HLOOKUP(S1540,Y1540:DP1543,2,FALSE))</f>
        <v>0</v>
      </c>
      <c r="T1541" s="87">
        <f t="shared" ref="T1541" si="3553">IF(COUNTA(Y1540:DP1543)=0,0,AVERAGE(Y1541:DP1541))</f>
        <v>0</v>
      </c>
      <c r="U1541" s="88">
        <f t="shared" ref="U1541" si="3554">IF(COUNTA(Y1540:DP1543)=0,0,_xlfn.MINIFS(Y1541:DP1541,Y1543:DP1543,U1543))</f>
        <v>0</v>
      </c>
      <c r="V1541" s="89">
        <f t="array" ref="V1541">IF(COUNTA(Y1540:DP1543)=0,0,IF(ISERROR(HLOOKUP(V1543,Y1543:DP1543,1,FALSE)),0,INDEX(Y1541:DP1541,MATCH(V1540&amp;V1543,Y1540:DP1540&amp;Y1543:DP1543,0))))</f>
        <v>0</v>
      </c>
      <c r="W1541" s="90">
        <f t="array" ref="W1541">IF(COUNTA(Y1540:DP1543)=0,0,IF(ISERROR(HLOOKUP(W1543,Y1543:DP1543,1,FALSE)),0,AVERAGEIF(Y1543:DP1543,$W1543,Y1541:DP1541)))</f>
        <v>0</v>
      </c>
      <c r="X1541" s="107"/>
    </row>
    <row r="1542" spans="2:26" thickBot="1">
      <c r="B1542" s="83"/>
      <c r="C1542" s="84"/>
      <c r="D1542" s="83"/>
      <c r="E1542" s="83"/>
      <c r="F1542" s="83"/>
      <c r="G1542" s="83"/>
      <c r="H1542" s="83"/>
      <c r="I1542" s="83"/>
      <c r="J1542" s="83"/>
      <c r="K1542" s="83"/>
      <c r="L1542" s="83"/>
      <c r="M1542" s="83"/>
      <c r="N1542" s="83"/>
      <c r="O1542" s="83"/>
      <c r="P1542" s="84"/>
      <c r="Q1542" s="217"/>
      <c r="R1542" s="91">
        <f t="shared" ref="R1542" si="3555">IF(COUNTA(Y1540:DP1543)=0,0,HLOOKUP(R1541,Y1541:DP1543,2,FALSE))</f>
        <v>0</v>
      </c>
      <c r="S1542" s="92">
        <f t="shared" ref="S1542" si="3556">IF(COUNTA(Y1540:DP1543)=0,0,HLOOKUP(S1540,Y1540:DP1543,3,FALSE))</f>
        <v>0</v>
      </c>
      <c r="T1542" s="93"/>
      <c r="U1542" s="94">
        <f t="array" ref="U1542">IF(COUNTA(Y1540:DP1543)=0,0,IF(ISERROR(HLOOKUP(U1543,Y1543:DP1543,1,FALSE)),0,INDEX(Y1542:DP1542,MATCH(U1541&amp;U1543,Y1541:DP1541&amp;Y1543:DP1543,0))))</f>
        <v>0</v>
      </c>
      <c r="V1542" s="94">
        <f t="array" ref="V1542">IF(COUNTA(Y1540:DP1543)=0,0,IF(ISERROR(HLOOKUP(V1543,Y1543:DP1543,1,FALSE)),0,INDEX(Y1542:DP1542,MATCH(V1541&amp;V1543,Y1541:DP1541&amp;Y1543:DP1543,0))))</f>
        <v>0</v>
      </c>
      <c r="W1542" s="95"/>
      <c r="X1542" s="108"/>
    </row>
    <row r="1543" spans="2:26" ht="13.9" thickBot="1">
      <c r="B1543" s="96"/>
      <c r="C1543" s="97"/>
      <c r="D1543" s="96"/>
      <c r="E1543" s="96"/>
      <c r="F1543" s="96"/>
      <c r="G1543" s="96"/>
      <c r="H1543" s="96"/>
      <c r="I1543" s="96"/>
      <c r="J1543" s="96"/>
      <c r="K1543" s="96"/>
      <c r="L1543" s="96"/>
      <c r="M1543" s="96"/>
      <c r="N1543" s="96"/>
      <c r="O1543" s="96"/>
      <c r="P1543" s="97"/>
      <c r="Q1543" s="218"/>
      <c r="R1543" s="98" t="str">
        <f t="shared" ref="R1543" si="3557">IF(COUNTA(Y1540:DP1543)=0,"none",HLOOKUP(R1541,Y1541:DP1543,3,FALSE))</f>
        <v>none</v>
      </c>
      <c r="S1543" s="99" t="str">
        <f t="shared" ref="S1543" si="3558">IF(COUNTA(Y1540:DP1543)=0,"none",HLOOKUP(S1540,Y1540:DP1543,4,FALSE))</f>
        <v>none</v>
      </c>
      <c r="T1543" s="100"/>
      <c r="U1543" s="100" t="str">
        <f t="array" ref="U1543">IF(COUNTA(Y1540:DP1543)=0,"none",IF($U$2="WAHR",$W$3,Abfrage!$F$4))</f>
        <v>none</v>
      </c>
      <c r="V1543" s="100" t="str">
        <f t="array" ref="V1543">IF(COUNTA(Y1540:DP1543)=0,"none",IF($U$2="WAHR",$W$3,Abfrage!$F$4))</f>
        <v>none</v>
      </c>
      <c r="W1543" s="100" t="str">
        <f t="array" ref="W1543">IF(COUNTA(Y1540:DP1543)=0,"none",IF($U$2="WAHR",$W$3,Abfrage!$F$4))</f>
        <v>none</v>
      </c>
      <c r="X1543" s="109"/>
    </row>
    <row r="1544" spans="2:26" thickBot="1">
      <c r="B1544" s="75" t="s">
        <v>1069</v>
      </c>
      <c r="C1544" s="76">
        <v>1000107771</v>
      </c>
      <c r="D1544" s="75" t="s">
        <v>95</v>
      </c>
      <c r="E1544" s="75" t="s">
        <v>148</v>
      </c>
      <c r="F1544" s="75" t="s">
        <v>96</v>
      </c>
      <c r="G1544" s="75" t="s">
        <v>96</v>
      </c>
      <c r="H1544" s="75" t="e">
        <v>#N/A</v>
      </c>
      <c r="I1544" s="75" t="s">
        <v>51</v>
      </c>
      <c r="J1544" s="75" t="s">
        <v>1070</v>
      </c>
      <c r="K1544" s="75" t="s">
        <v>325</v>
      </c>
      <c r="L1544" s="75" t="s">
        <v>523</v>
      </c>
      <c r="M1544" s="75" t="s">
        <v>313</v>
      </c>
      <c r="N1544" s="75" t="s">
        <v>327</v>
      </c>
      <c r="O1544" s="75" t="s">
        <v>306</v>
      </c>
      <c r="P1544" s="76" t="s">
        <v>306</v>
      </c>
      <c r="Q1544" s="216"/>
      <c r="R1544" s="77" t="str">
        <f t="shared" ref="R1544" si="3559">IF(COUNTA(Y1544:DP1547)=0,"01.01.1900",INDEX(Y1544:DP1544,MATCH(R1545,Y1545:DP1545,0)))</f>
        <v>01.01.1900</v>
      </c>
      <c r="S1544" s="78" t="str">
        <f t="shared" ref="S1544" si="3560">IF(COUNTA(Y1544:DP1547)=0,"01.01.1900",MAX(Y1544:DP1544))</f>
        <v>01.01.1900</v>
      </c>
      <c r="T1544" s="79"/>
      <c r="U1544" s="80" t="str">
        <f t="array" ref="U1544">IF(COUNTA(Y1544:DP1547)=0,"01.01.1900",IF(ISERROR(HLOOKUP(U1547,Y1547:DP1547,1,FALSE)),"01.01.1900",INDEX(Y1544:DP1544,MATCH(U1545&amp;U1547,Y1545:DP1545&amp;Y1547:DP1547,0))))</f>
        <v>01.01.1900</v>
      </c>
      <c r="V1544" s="81" t="str">
        <f t="shared" ref="V1544" si="3561">IF(COUNTA(Y1544:DP1547)=0,"01.01.1900",_xlfn.MAXIFS(Y1544:DP1544,Y1547:DP1547,V1547))</f>
        <v>01.01.1900</v>
      </c>
      <c r="W1544" s="82"/>
      <c r="X1544" s="106"/>
    </row>
    <row r="1545" spans="2:26" thickBot="1">
      <c r="B1545" s="83"/>
      <c r="C1545" s="84"/>
      <c r="D1545" s="83"/>
      <c r="E1545" s="83"/>
      <c r="F1545" s="83"/>
      <c r="G1545" s="83"/>
      <c r="H1545" s="83"/>
      <c r="I1545" s="83"/>
      <c r="J1545" s="83"/>
      <c r="K1545" s="83"/>
      <c r="L1545" s="83"/>
      <c r="M1545" s="83"/>
      <c r="N1545" s="83"/>
      <c r="O1545" s="83"/>
      <c r="P1545" s="84"/>
      <c r="Q1545" s="217"/>
      <c r="R1545" s="85">
        <f t="shared" ref="R1545" si="3562">IF(COUNTA(Y1544:DP1547)=0,0,MIN(Y1545:DP1545))</f>
        <v>0</v>
      </c>
      <c r="S1545" s="86">
        <f t="shared" ref="S1545" si="3563">IF(COUNTA(Y1544:DP1547)=0,0,HLOOKUP(S1544,Y1544:DP1547,2,FALSE))</f>
        <v>0</v>
      </c>
      <c r="T1545" s="87">
        <f t="shared" ref="T1545" si="3564">IF(COUNTA(Y1544:DP1547)=0,0,AVERAGE(Y1545:DP1545))</f>
        <v>0</v>
      </c>
      <c r="U1545" s="88">
        <f t="shared" ref="U1545" si="3565">IF(COUNTA(Y1544:DP1547)=0,0,_xlfn.MINIFS(Y1545:DP1545,Y1547:DP1547,U1547))</f>
        <v>0</v>
      </c>
      <c r="V1545" s="89">
        <f t="array" ref="V1545">IF(COUNTA(Y1544:DP1547)=0,0,IF(ISERROR(HLOOKUP(V1547,Y1547:DP1547,1,FALSE)),0,INDEX(Y1545:DP1545,MATCH(V1544&amp;V1547,Y1544:DP1544&amp;Y1547:DP1547,0))))</f>
        <v>0</v>
      </c>
      <c r="W1545" s="90">
        <f t="array" ref="W1545">IF(COUNTA(Y1544:DP1547)=0,0,IF(ISERROR(HLOOKUP(W1547,Y1547:DP1547,1,FALSE)),0,AVERAGEIF(Y1547:DP1547,$W1547,Y1545:DP1545)))</f>
        <v>0</v>
      </c>
      <c r="X1545" s="107"/>
    </row>
    <row r="1546" spans="2:26" thickBot="1">
      <c r="B1546" s="83"/>
      <c r="C1546" s="84"/>
      <c r="D1546" s="83"/>
      <c r="E1546" s="83"/>
      <c r="F1546" s="83"/>
      <c r="G1546" s="83"/>
      <c r="H1546" s="83"/>
      <c r="I1546" s="83"/>
      <c r="J1546" s="83"/>
      <c r="K1546" s="83"/>
      <c r="L1546" s="83"/>
      <c r="M1546" s="83"/>
      <c r="N1546" s="83"/>
      <c r="O1546" s="83"/>
      <c r="P1546" s="84"/>
      <c r="Q1546" s="217"/>
      <c r="R1546" s="91">
        <f t="shared" ref="R1546" si="3566">IF(COUNTA(Y1544:DP1547)=0,0,HLOOKUP(R1545,Y1545:DP1547,2,FALSE))</f>
        <v>0</v>
      </c>
      <c r="S1546" s="92">
        <f t="shared" ref="S1546" si="3567">IF(COUNTA(Y1544:DP1547)=0,0,HLOOKUP(S1544,Y1544:DP1547,3,FALSE))</f>
        <v>0</v>
      </c>
      <c r="T1546" s="93"/>
      <c r="U1546" s="94">
        <f t="array" ref="U1546">IF(COUNTA(Y1544:DP1547)=0,0,IF(ISERROR(HLOOKUP(U1547,Y1547:DP1547,1,FALSE)),0,INDEX(Y1546:DP1546,MATCH(U1545&amp;U1547,Y1545:DP1545&amp;Y1547:DP1547,0))))</f>
        <v>0</v>
      </c>
      <c r="V1546" s="94">
        <f t="array" ref="V1546">IF(COUNTA(Y1544:DP1547)=0,0,IF(ISERROR(HLOOKUP(V1547,Y1547:DP1547,1,FALSE)),0,INDEX(Y1546:DP1546,MATCH(V1545&amp;V1547,Y1545:DP1545&amp;Y1547:DP1547,0))))</f>
        <v>0</v>
      </c>
      <c r="W1546" s="95"/>
      <c r="X1546" s="108"/>
    </row>
    <row r="1547" spans="2:26" ht="13.9" thickBot="1">
      <c r="B1547" s="96"/>
      <c r="C1547" s="97"/>
      <c r="D1547" s="96"/>
      <c r="E1547" s="96"/>
      <c r="F1547" s="96"/>
      <c r="G1547" s="96"/>
      <c r="H1547" s="96"/>
      <c r="I1547" s="96"/>
      <c r="J1547" s="96"/>
      <c r="K1547" s="96"/>
      <c r="L1547" s="96"/>
      <c r="M1547" s="96"/>
      <c r="N1547" s="96"/>
      <c r="O1547" s="96"/>
      <c r="P1547" s="97"/>
      <c r="Q1547" s="218"/>
      <c r="R1547" s="98" t="str">
        <f t="shared" ref="R1547" si="3568">IF(COUNTA(Y1544:DP1547)=0,"none",HLOOKUP(R1545,Y1545:DP1547,3,FALSE))</f>
        <v>none</v>
      </c>
      <c r="S1547" s="99" t="str">
        <f t="shared" ref="S1547" si="3569">IF(COUNTA(Y1544:DP1547)=0,"none",HLOOKUP(S1544,Y1544:DP1547,4,FALSE))</f>
        <v>none</v>
      </c>
      <c r="T1547" s="100"/>
      <c r="U1547" s="100" t="str">
        <f t="array" ref="U1547">IF(COUNTA(Y1544:DP1547)=0,"none",IF($U$2="WAHR",$W$3,Abfrage!$F$4))</f>
        <v>none</v>
      </c>
      <c r="V1547" s="100" t="str">
        <f t="array" ref="V1547">IF(COUNTA(Y1544:DP1547)=0,"none",IF($U$2="WAHR",$W$3,Abfrage!$F$4))</f>
        <v>none</v>
      </c>
      <c r="W1547" s="100" t="str">
        <f t="array" ref="W1547">IF(COUNTA(Y1544:DP1547)=0,"none",IF($U$2="WAHR",$W$3,Abfrage!$F$4))</f>
        <v>none</v>
      </c>
      <c r="X1547" s="109"/>
    </row>
    <row r="1548" spans="2:26" thickBot="1">
      <c r="B1548" s="75" t="s">
        <v>1071</v>
      </c>
      <c r="C1548" s="76">
        <v>1000107774</v>
      </c>
      <c r="D1548" s="75" t="s">
        <v>95</v>
      </c>
      <c r="E1548" s="75" t="s">
        <v>148</v>
      </c>
      <c r="F1548" s="75" t="s">
        <v>175</v>
      </c>
      <c r="G1548" s="75" t="s">
        <v>175</v>
      </c>
      <c r="H1548" s="75" t="e">
        <v>#N/A</v>
      </c>
      <c r="I1548" s="75" t="s">
        <v>51</v>
      </c>
      <c r="J1548" s="75" t="s">
        <v>1072</v>
      </c>
      <c r="K1548" s="75" t="s">
        <v>331</v>
      </c>
      <c r="L1548" s="75" t="s">
        <v>327</v>
      </c>
      <c r="M1548" s="75" t="s">
        <v>307</v>
      </c>
      <c r="N1548" s="75" t="s">
        <v>327</v>
      </c>
      <c r="O1548" s="75" t="s">
        <v>306</v>
      </c>
      <c r="P1548" s="76" t="s">
        <v>306</v>
      </c>
      <c r="Q1548" s="216"/>
      <c r="R1548" s="77" t="str">
        <f t="shared" ref="R1548" si="3570">IF(COUNTA(Y1548:DP1551)=0,"01.01.1900",INDEX(Y1548:DP1548,MATCH(R1549,Y1549:DP1549,0)))</f>
        <v>01.01.1900</v>
      </c>
      <c r="S1548" s="78" t="str">
        <f t="shared" ref="S1548" si="3571">IF(COUNTA(Y1548:DP1551)=0,"01.01.1900",MAX(Y1548:DP1548))</f>
        <v>01.01.1900</v>
      </c>
      <c r="T1548" s="79"/>
      <c r="U1548" s="80" t="str">
        <f t="array" ref="U1548">IF(COUNTA(Y1548:DP1551)=0,"01.01.1900",IF(ISERROR(HLOOKUP(U1551,Y1551:DP1551,1,FALSE)),"01.01.1900",INDEX(Y1548:DP1548,MATCH(U1549&amp;U1551,Y1549:DP1549&amp;Y1551:DP1551,0))))</f>
        <v>01.01.1900</v>
      </c>
      <c r="V1548" s="81" t="str">
        <f t="shared" ref="V1548" si="3572">IF(COUNTA(Y1548:DP1551)=0,"01.01.1900",_xlfn.MAXIFS(Y1548:DP1548,Y1551:DP1551,V1551))</f>
        <v>01.01.1900</v>
      </c>
      <c r="W1548" s="82"/>
      <c r="X1548" s="106"/>
    </row>
    <row r="1549" spans="2:26" thickBot="1">
      <c r="B1549" s="83"/>
      <c r="C1549" s="84"/>
      <c r="D1549" s="83"/>
      <c r="E1549" s="83"/>
      <c r="F1549" s="83"/>
      <c r="G1549" s="83"/>
      <c r="H1549" s="83"/>
      <c r="I1549" s="83"/>
      <c r="J1549" s="83"/>
      <c r="K1549" s="83"/>
      <c r="L1549" s="83"/>
      <c r="M1549" s="83"/>
      <c r="N1549" s="83"/>
      <c r="O1549" s="83"/>
      <c r="P1549" s="84"/>
      <c r="Q1549" s="217"/>
      <c r="R1549" s="85">
        <f t="shared" ref="R1549" si="3573">IF(COUNTA(Y1548:DP1551)=0,0,MIN(Y1549:DP1549))</f>
        <v>0</v>
      </c>
      <c r="S1549" s="86">
        <f t="shared" ref="S1549" si="3574">IF(COUNTA(Y1548:DP1551)=0,0,HLOOKUP(S1548,Y1548:DP1551,2,FALSE))</f>
        <v>0</v>
      </c>
      <c r="T1549" s="87">
        <f t="shared" ref="T1549" si="3575">IF(COUNTA(Y1548:DP1551)=0,0,AVERAGE(Y1549:DP1549))</f>
        <v>0</v>
      </c>
      <c r="U1549" s="88">
        <f t="shared" ref="U1549" si="3576">IF(COUNTA(Y1548:DP1551)=0,0,_xlfn.MINIFS(Y1549:DP1549,Y1551:DP1551,U1551))</f>
        <v>0</v>
      </c>
      <c r="V1549" s="89">
        <f t="array" ref="V1549">IF(COUNTA(Y1548:DP1551)=0,0,IF(ISERROR(HLOOKUP(V1551,Y1551:DP1551,1,FALSE)),0,INDEX(Y1549:DP1549,MATCH(V1548&amp;V1551,Y1548:DP1548&amp;Y1551:DP1551,0))))</f>
        <v>0</v>
      </c>
      <c r="W1549" s="90">
        <f t="array" ref="W1549">IF(COUNTA(Y1548:DP1551)=0,0,IF(ISERROR(HLOOKUP(W1551,Y1551:DP1551,1,FALSE)),0,AVERAGEIF(Y1551:DP1551,$W1551,Y1549:DP1549)))</f>
        <v>0</v>
      </c>
      <c r="X1549" s="107"/>
    </row>
    <row r="1550" spans="2:26" thickBot="1">
      <c r="B1550" s="83"/>
      <c r="C1550" s="84"/>
      <c r="D1550" s="83"/>
      <c r="E1550" s="83"/>
      <c r="F1550" s="83"/>
      <c r="G1550" s="83"/>
      <c r="H1550" s="83"/>
      <c r="I1550" s="83"/>
      <c r="J1550" s="83"/>
      <c r="K1550" s="83"/>
      <c r="L1550" s="83"/>
      <c r="M1550" s="83"/>
      <c r="N1550" s="83"/>
      <c r="O1550" s="83"/>
      <c r="P1550" s="84"/>
      <c r="Q1550" s="217"/>
      <c r="R1550" s="91">
        <f t="shared" ref="R1550" si="3577">IF(COUNTA(Y1548:DP1551)=0,0,HLOOKUP(R1549,Y1549:DP1551,2,FALSE))</f>
        <v>0</v>
      </c>
      <c r="S1550" s="92">
        <f t="shared" ref="S1550" si="3578">IF(COUNTA(Y1548:DP1551)=0,0,HLOOKUP(S1548,Y1548:DP1551,3,FALSE))</f>
        <v>0</v>
      </c>
      <c r="T1550" s="93"/>
      <c r="U1550" s="94">
        <f t="array" ref="U1550">IF(COUNTA(Y1548:DP1551)=0,0,IF(ISERROR(HLOOKUP(U1551,Y1551:DP1551,1,FALSE)),0,INDEX(Y1550:DP1550,MATCH(U1549&amp;U1551,Y1549:DP1549&amp;Y1551:DP1551,0))))</f>
        <v>0</v>
      </c>
      <c r="V1550" s="94">
        <f t="array" ref="V1550">IF(COUNTA(Y1548:DP1551)=0,0,IF(ISERROR(HLOOKUP(V1551,Y1551:DP1551,1,FALSE)),0,INDEX(Y1550:DP1550,MATCH(V1549&amp;V1551,Y1549:DP1549&amp;Y1551:DP1551,0))))</f>
        <v>0</v>
      </c>
      <c r="W1550" s="95"/>
      <c r="X1550" s="108"/>
    </row>
    <row r="1551" spans="2:26" ht="13.9" thickBot="1">
      <c r="B1551" s="96"/>
      <c r="C1551" s="97"/>
      <c r="D1551" s="96"/>
      <c r="E1551" s="96"/>
      <c r="F1551" s="96"/>
      <c r="G1551" s="96"/>
      <c r="H1551" s="96"/>
      <c r="I1551" s="96"/>
      <c r="J1551" s="96"/>
      <c r="K1551" s="96"/>
      <c r="L1551" s="96"/>
      <c r="M1551" s="96"/>
      <c r="N1551" s="96"/>
      <c r="O1551" s="96"/>
      <c r="P1551" s="97"/>
      <c r="Q1551" s="218"/>
      <c r="R1551" s="98" t="str">
        <f t="shared" ref="R1551" si="3579">IF(COUNTA(Y1548:DP1551)=0,"none",HLOOKUP(R1549,Y1549:DP1551,3,FALSE))</f>
        <v>none</v>
      </c>
      <c r="S1551" s="99" t="str">
        <f t="shared" ref="S1551" si="3580">IF(COUNTA(Y1548:DP1551)=0,"none",HLOOKUP(S1548,Y1548:DP1551,4,FALSE))</f>
        <v>none</v>
      </c>
      <c r="T1551" s="100"/>
      <c r="U1551" s="100" t="str">
        <f t="array" ref="U1551">IF(COUNTA(Y1548:DP1551)=0,"none",IF($U$2="WAHR",$W$3,Abfrage!$F$4))</f>
        <v>none</v>
      </c>
      <c r="V1551" s="100" t="str">
        <f t="array" ref="V1551">IF(COUNTA(Y1548:DP1551)=0,"none",IF($U$2="WAHR",$W$3,Abfrage!$F$4))</f>
        <v>none</v>
      </c>
      <c r="W1551" s="100" t="str">
        <f t="array" ref="W1551">IF(COUNTA(Y1548:DP1551)=0,"none",IF($U$2="WAHR",$W$3,Abfrage!$F$4))</f>
        <v>none</v>
      </c>
      <c r="X1551" s="109"/>
    </row>
    <row r="1552" spans="2:26" thickBot="1">
      <c r="B1552" s="75" t="s">
        <v>1073</v>
      </c>
      <c r="C1552" s="76">
        <v>1000107775</v>
      </c>
      <c r="D1552" s="75" t="s">
        <v>95</v>
      </c>
      <c r="E1552" s="75" t="s">
        <v>148</v>
      </c>
      <c r="F1552" s="75" t="s">
        <v>96</v>
      </c>
      <c r="G1552" s="75" t="s">
        <v>96</v>
      </c>
      <c r="H1552" s="75" t="e">
        <v>#N/A</v>
      </c>
      <c r="I1552" s="75" t="s">
        <v>51</v>
      </c>
      <c r="J1552" s="75" t="s">
        <v>1074</v>
      </c>
      <c r="K1552" s="75" t="s">
        <v>331</v>
      </c>
      <c r="L1552" s="75" t="s">
        <v>327</v>
      </c>
      <c r="M1552" s="75" t="s">
        <v>313</v>
      </c>
      <c r="N1552" s="75" t="s">
        <v>327</v>
      </c>
      <c r="O1552" s="75" t="s">
        <v>306</v>
      </c>
      <c r="P1552" s="76" t="s">
        <v>306</v>
      </c>
      <c r="Q1552" s="216"/>
      <c r="R1552" s="77" t="str">
        <f t="shared" ref="R1552" si="3581">IF(COUNTA(Y1552:DP1555)=0,"01.01.1900",INDEX(Y1552:DP1552,MATCH(R1553,Y1553:DP1553,0)))</f>
        <v>01.01.1900</v>
      </c>
      <c r="S1552" s="78" t="str">
        <f t="shared" ref="S1552" si="3582">IF(COUNTA(Y1552:DP1555)=0,"01.01.1900",MAX(Y1552:DP1552))</f>
        <v>01.01.1900</v>
      </c>
      <c r="T1552" s="79"/>
      <c r="U1552" s="80" t="str">
        <f t="array" ref="U1552">IF(COUNTA(Y1552:DP1555)=0,"01.01.1900",IF(ISERROR(HLOOKUP(U1555,Y1555:DP1555,1,FALSE)),"01.01.1900",INDEX(Y1552:DP1552,MATCH(U1553&amp;U1555,Y1553:DP1553&amp;Y1555:DP1555,0))))</f>
        <v>01.01.1900</v>
      </c>
      <c r="V1552" s="81" t="str">
        <f t="shared" ref="V1552" si="3583">IF(COUNTA(Y1552:DP1555)=0,"01.01.1900",_xlfn.MAXIFS(Y1552:DP1552,Y1555:DP1555,V1555))</f>
        <v>01.01.1900</v>
      </c>
      <c r="W1552" s="82"/>
      <c r="X1552" s="106"/>
    </row>
    <row r="1553" spans="2:25" thickBot="1">
      <c r="B1553" s="83"/>
      <c r="C1553" s="84"/>
      <c r="D1553" s="83"/>
      <c r="E1553" s="83"/>
      <c r="F1553" s="83"/>
      <c r="G1553" s="83"/>
      <c r="H1553" s="83"/>
      <c r="I1553" s="83"/>
      <c r="J1553" s="83"/>
      <c r="K1553" s="83"/>
      <c r="L1553" s="83"/>
      <c r="M1553" s="83"/>
      <c r="N1553" s="83"/>
      <c r="O1553" s="83"/>
      <c r="P1553" s="84"/>
      <c r="Q1553" s="217"/>
      <c r="R1553" s="85">
        <f t="shared" ref="R1553" si="3584">IF(COUNTA(Y1552:DP1555)=0,0,MIN(Y1553:DP1553))</f>
        <v>0</v>
      </c>
      <c r="S1553" s="86">
        <f t="shared" ref="S1553" si="3585">IF(COUNTA(Y1552:DP1555)=0,0,HLOOKUP(S1552,Y1552:DP1555,2,FALSE))</f>
        <v>0</v>
      </c>
      <c r="T1553" s="87">
        <f t="shared" ref="T1553" si="3586">IF(COUNTA(Y1552:DP1555)=0,0,AVERAGE(Y1553:DP1553))</f>
        <v>0</v>
      </c>
      <c r="U1553" s="88">
        <f t="shared" ref="U1553" si="3587">IF(COUNTA(Y1552:DP1555)=0,0,_xlfn.MINIFS(Y1553:DP1553,Y1555:DP1555,U1555))</f>
        <v>0</v>
      </c>
      <c r="V1553" s="89">
        <f t="array" ref="V1553">IF(COUNTA(Y1552:DP1555)=0,0,IF(ISERROR(HLOOKUP(V1555,Y1555:DP1555,1,FALSE)),0,INDEX(Y1553:DP1553,MATCH(V1552&amp;V1555,Y1552:DP1552&amp;Y1555:DP1555,0))))</f>
        <v>0</v>
      </c>
      <c r="W1553" s="90">
        <f t="array" ref="W1553">IF(COUNTA(Y1552:DP1555)=0,0,IF(ISERROR(HLOOKUP(W1555,Y1555:DP1555,1,FALSE)),0,AVERAGEIF(Y1555:DP1555,$W1555,Y1553:DP1553)))</f>
        <v>0</v>
      </c>
      <c r="X1553" s="107"/>
    </row>
    <row r="1554" spans="2:25" thickBot="1">
      <c r="B1554" s="83"/>
      <c r="C1554" s="84"/>
      <c r="D1554" s="83"/>
      <c r="E1554" s="83"/>
      <c r="F1554" s="83"/>
      <c r="G1554" s="83"/>
      <c r="H1554" s="83"/>
      <c r="I1554" s="83"/>
      <c r="J1554" s="83"/>
      <c r="K1554" s="83"/>
      <c r="L1554" s="83"/>
      <c r="M1554" s="83"/>
      <c r="N1554" s="83"/>
      <c r="O1554" s="83"/>
      <c r="P1554" s="84"/>
      <c r="Q1554" s="217"/>
      <c r="R1554" s="91">
        <f t="shared" ref="R1554" si="3588">IF(COUNTA(Y1552:DP1555)=0,0,HLOOKUP(R1553,Y1553:DP1555,2,FALSE))</f>
        <v>0</v>
      </c>
      <c r="S1554" s="92">
        <f t="shared" ref="S1554" si="3589">IF(COUNTA(Y1552:DP1555)=0,0,HLOOKUP(S1552,Y1552:DP1555,3,FALSE))</f>
        <v>0</v>
      </c>
      <c r="T1554" s="93"/>
      <c r="U1554" s="94">
        <f t="array" ref="U1554">IF(COUNTA(Y1552:DP1555)=0,0,IF(ISERROR(HLOOKUP(U1555,Y1555:DP1555,1,FALSE)),0,INDEX(Y1554:DP1554,MATCH(U1553&amp;U1555,Y1553:DP1553&amp;Y1555:DP1555,0))))</f>
        <v>0</v>
      </c>
      <c r="V1554" s="94">
        <f t="array" ref="V1554">IF(COUNTA(Y1552:DP1555)=0,0,IF(ISERROR(HLOOKUP(V1555,Y1555:DP1555,1,FALSE)),0,INDEX(Y1554:DP1554,MATCH(V1553&amp;V1555,Y1553:DP1553&amp;Y1555:DP1555,0))))</f>
        <v>0</v>
      </c>
      <c r="W1554" s="95"/>
      <c r="X1554" s="108"/>
    </row>
    <row r="1555" spans="2:25" ht="13.9" thickBot="1">
      <c r="B1555" s="96"/>
      <c r="C1555" s="97"/>
      <c r="D1555" s="96"/>
      <c r="E1555" s="96"/>
      <c r="F1555" s="96"/>
      <c r="G1555" s="96"/>
      <c r="H1555" s="96"/>
      <c r="I1555" s="96"/>
      <c r="J1555" s="96"/>
      <c r="K1555" s="96"/>
      <c r="L1555" s="96"/>
      <c r="M1555" s="96"/>
      <c r="N1555" s="96"/>
      <c r="O1555" s="96"/>
      <c r="P1555" s="97"/>
      <c r="Q1555" s="218"/>
      <c r="R1555" s="98" t="str">
        <f t="shared" ref="R1555" si="3590">IF(COUNTA(Y1552:DP1555)=0,"none",HLOOKUP(R1553,Y1553:DP1555,3,FALSE))</f>
        <v>none</v>
      </c>
      <c r="S1555" s="99" t="str">
        <f t="shared" ref="S1555" si="3591">IF(COUNTA(Y1552:DP1555)=0,"none",HLOOKUP(S1552,Y1552:DP1555,4,FALSE))</f>
        <v>none</v>
      </c>
      <c r="T1555" s="100"/>
      <c r="U1555" s="100" t="str">
        <f t="array" ref="U1555">IF(COUNTA(Y1552:DP1555)=0,"none",IF($U$2="WAHR",$W$3,Abfrage!$F$4))</f>
        <v>none</v>
      </c>
      <c r="V1555" s="100" t="str">
        <f t="array" ref="V1555">IF(COUNTA(Y1552:DP1555)=0,"none",IF($U$2="WAHR",$W$3,Abfrage!$F$4))</f>
        <v>none</v>
      </c>
      <c r="W1555" s="100" t="str">
        <f t="array" ref="W1555">IF(COUNTA(Y1552:DP1555)=0,"none",IF($U$2="WAHR",$W$3,Abfrage!$F$4))</f>
        <v>none</v>
      </c>
      <c r="X1555" s="109"/>
    </row>
    <row r="1556" spans="2:25" thickBot="1">
      <c r="B1556" s="75" t="s">
        <v>1075</v>
      </c>
      <c r="C1556" s="76">
        <v>1000107776</v>
      </c>
      <c r="D1556" s="75" t="s">
        <v>95</v>
      </c>
      <c r="E1556" s="75" t="s">
        <v>148</v>
      </c>
      <c r="F1556" s="75" t="s">
        <v>96</v>
      </c>
      <c r="G1556" s="75" t="s">
        <v>96</v>
      </c>
      <c r="H1556" s="75" t="e">
        <v>#N/A</v>
      </c>
      <c r="I1556" s="75" t="s">
        <v>51</v>
      </c>
      <c r="J1556" s="75" t="s">
        <v>1076</v>
      </c>
      <c r="K1556" s="75" t="s">
        <v>1077</v>
      </c>
      <c r="L1556" s="75" t="s">
        <v>795</v>
      </c>
      <c r="M1556" s="75" t="s">
        <v>313</v>
      </c>
      <c r="N1556" s="75" t="s">
        <v>327</v>
      </c>
      <c r="O1556" s="75" t="s">
        <v>306</v>
      </c>
      <c r="P1556" s="76" t="s">
        <v>306</v>
      </c>
      <c r="Q1556" s="216"/>
      <c r="R1556" s="77" t="str">
        <f t="shared" ref="R1556" si="3592">IF(COUNTA(Y1556:DP1559)=0,"01.01.1900",INDEX(Y1556:DP1556,MATCH(R1557,Y1557:DP1557,0)))</f>
        <v>01.01.1900</v>
      </c>
      <c r="S1556" s="78" t="str">
        <f t="shared" ref="S1556" si="3593">IF(COUNTA(Y1556:DP1559)=0,"01.01.1900",MAX(Y1556:DP1556))</f>
        <v>01.01.1900</v>
      </c>
      <c r="T1556" s="79"/>
      <c r="U1556" s="80" t="str">
        <f t="array" ref="U1556">IF(COUNTA(Y1556:DP1559)=0,"01.01.1900",IF(ISERROR(HLOOKUP(U1559,Y1559:DP1559,1,FALSE)),"01.01.1900",INDEX(Y1556:DP1556,MATCH(U1557&amp;U1559,Y1557:DP1557&amp;Y1559:DP1559,0))))</f>
        <v>01.01.1900</v>
      </c>
      <c r="V1556" s="81" t="str">
        <f t="shared" ref="V1556" si="3594">IF(COUNTA(Y1556:DP1559)=0,"01.01.1900",_xlfn.MAXIFS(Y1556:DP1556,Y1559:DP1559,V1559))</f>
        <v>01.01.1900</v>
      </c>
      <c r="W1556" s="82"/>
      <c r="X1556" s="106"/>
    </row>
    <row r="1557" spans="2:25" thickBot="1">
      <c r="B1557" s="83"/>
      <c r="C1557" s="84"/>
      <c r="D1557" s="83"/>
      <c r="E1557" s="83"/>
      <c r="F1557" s="83"/>
      <c r="G1557" s="83"/>
      <c r="H1557" s="83"/>
      <c r="I1557" s="83"/>
      <c r="J1557" s="83"/>
      <c r="K1557" s="83"/>
      <c r="L1557" s="83"/>
      <c r="M1557" s="83"/>
      <c r="N1557" s="83"/>
      <c r="O1557" s="83"/>
      <c r="P1557" s="84"/>
      <c r="Q1557" s="217"/>
      <c r="R1557" s="85">
        <f t="shared" ref="R1557" si="3595">IF(COUNTA(Y1556:DP1559)=0,0,MIN(Y1557:DP1557))</f>
        <v>0</v>
      </c>
      <c r="S1557" s="86">
        <f t="shared" ref="S1557" si="3596">IF(COUNTA(Y1556:DP1559)=0,0,HLOOKUP(S1556,Y1556:DP1559,2,FALSE))</f>
        <v>0</v>
      </c>
      <c r="T1557" s="87">
        <f t="shared" ref="T1557" si="3597">IF(COUNTA(Y1556:DP1559)=0,0,AVERAGE(Y1557:DP1557))</f>
        <v>0</v>
      </c>
      <c r="U1557" s="88">
        <f t="shared" ref="U1557" si="3598">IF(COUNTA(Y1556:DP1559)=0,0,_xlfn.MINIFS(Y1557:DP1557,Y1559:DP1559,U1559))</f>
        <v>0</v>
      </c>
      <c r="V1557" s="89">
        <f t="array" ref="V1557">IF(COUNTA(Y1556:DP1559)=0,0,IF(ISERROR(HLOOKUP(V1559,Y1559:DP1559,1,FALSE)),0,INDEX(Y1557:DP1557,MATCH(V1556&amp;V1559,Y1556:DP1556&amp;Y1559:DP1559,0))))</f>
        <v>0</v>
      </c>
      <c r="W1557" s="90">
        <f t="array" ref="W1557">IF(COUNTA(Y1556:DP1559)=0,0,IF(ISERROR(HLOOKUP(W1559,Y1559:DP1559,1,FALSE)),0,AVERAGEIF(Y1559:DP1559,$W1559,Y1557:DP1557)))</f>
        <v>0</v>
      </c>
      <c r="X1557" s="107"/>
    </row>
    <row r="1558" spans="2:25" thickBot="1">
      <c r="B1558" s="83"/>
      <c r="C1558" s="84"/>
      <c r="D1558" s="83"/>
      <c r="E1558" s="83"/>
      <c r="F1558" s="83"/>
      <c r="G1558" s="83"/>
      <c r="H1558" s="83"/>
      <c r="I1558" s="83"/>
      <c r="J1558" s="83"/>
      <c r="K1558" s="83"/>
      <c r="L1558" s="83"/>
      <c r="M1558" s="83"/>
      <c r="N1558" s="83"/>
      <c r="O1558" s="83"/>
      <c r="P1558" s="84"/>
      <c r="Q1558" s="217"/>
      <c r="R1558" s="91">
        <f t="shared" ref="R1558" si="3599">IF(COUNTA(Y1556:DP1559)=0,0,HLOOKUP(R1557,Y1557:DP1559,2,FALSE))</f>
        <v>0</v>
      </c>
      <c r="S1558" s="92">
        <f t="shared" ref="S1558" si="3600">IF(COUNTA(Y1556:DP1559)=0,0,HLOOKUP(S1556,Y1556:DP1559,3,FALSE))</f>
        <v>0</v>
      </c>
      <c r="T1558" s="93"/>
      <c r="U1558" s="94">
        <f t="array" ref="U1558">IF(COUNTA(Y1556:DP1559)=0,0,IF(ISERROR(HLOOKUP(U1559,Y1559:DP1559,1,FALSE)),0,INDEX(Y1558:DP1558,MATCH(U1557&amp;U1559,Y1557:DP1557&amp;Y1559:DP1559,0))))</f>
        <v>0</v>
      </c>
      <c r="V1558" s="94">
        <f t="array" ref="V1558">IF(COUNTA(Y1556:DP1559)=0,0,IF(ISERROR(HLOOKUP(V1559,Y1559:DP1559,1,FALSE)),0,INDEX(Y1558:DP1558,MATCH(V1557&amp;V1559,Y1557:DP1557&amp;Y1559:DP1559,0))))</f>
        <v>0</v>
      </c>
      <c r="W1558" s="95"/>
      <c r="X1558" s="108"/>
    </row>
    <row r="1559" spans="2:25" ht="13.9" thickBot="1">
      <c r="B1559" s="96"/>
      <c r="C1559" s="97"/>
      <c r="D1559" s="96"/>
      <c r="E1559" s="96"/>
      <c r="F1559" s="96"/>
      <c r="G1559" s="96"/>
      <c r="H1559" s="96"/>
      <c r="I1559" s="96"/>
      <c r="J1559" s="96"/>
      <c r="K1559" s="96"/>
      <c r="L1559" s="96"/>
      <c r="M1559" s="96"/>
      <c r="N1559" s="96"/>
      <c r="O1559" s="96"/>
      <c r="P1559" s="97"/>
      <c r="Q1559" s="218"/>
      <c r="R1559" s="98" t="str">
        <f t="shared" ref="R1559" si="3601">IF(COUNTA(Y1556:DP1559)=0,"none",HLOOKUP(R1557,Y1557:DP1559,3,FALSE))</f>
        <v>none</v>
      </c>
      <c r="S1559" s="99" t="str">
        <f t="shared" ref="S1559" si="3602">IF(COUNTA(Y1556:DP1559)=0,"none",HLOOKUP(S1556,Y1556:DP1559,4,FALSE))</f>
        <v>none</v>
      </c>
      <c r="T1559" s="100"/>
      <c r="U1559" s="100" t="str">
        <f t="array" ref="U1559">IF(COUNTA(Y1556:DP1559)=0,"none",IF($U$2="WAHR",$W$3,Abfrage!$F$4))</f>
        <v>none</v>
      </c>
      <c r="V1559" s="100" t="str">
        <f t="array" ref="V1559">IF(COUNTA(Y1556:DP1559)=0,"none",IF($U$2="WAHR",$W$3,Abfrage!$F$4))</f>
        <v>none</v>
      </c>
      <c r="W1559" s="100" t="str">
        <f t="array" ref="W1559">IF(COUNTA(Y1556:DP1559)=0,"none",IF($U$2="WAHR",$W$3,Abfrage!$F$4))</f>
        <v>none</v>
      </c>
      <c r="X1559" s="109"/>
    </row>
    <row r="1560" spans="2:25" thickBot="1">
      <c r="B1560" s="75" t="s">
        <v>1078</v>
      </c>
      <c r="C1560" s="76">
        <v>1000107777</v>
      </c>
      <c r="D1560" s="75" t="s">
        <v>95</v>
      </c>
      <c r="E1560" s="75" t="s">
        <v>148</v>
      </c>
      <c r="F1560" s="75" t="s">
        <v>175</v>
      </c>
      <c r="G1560" s="75" t="s">
        <v>175</v>
      </c>
      <c r="H1560" s="75" t="e">
        <v>#N/A</v>
      </c>
      <c r="I1560" s="75" t="s">
        <v>51</v>
      </c>
      <c r="J1560" s="75" t="s">
        <v>1079</v>
      </c>
      <c r="K1560" s="75" t="s">
        <v>331</v>
      </c>
      <c r="L1560" s="75" t="s">
        <v>1080</v>
      </c>
      <c r="M1560" s="75" t="s">
        <v>307</v>
      </c>
      <c r="N1560" s="75" t="s">
        <v>327</v>
      </c>
      <c r="O1560" s="75" t="s">
        <v>306</v>
      </c>
      <c r="P1560" s="76" t="s">
        <v>306</v>
      </c>
      <c r="Q1560" s="216"/>
      <c r="R1560" s="77" t="str">
        <f t="shared" ref="R1560" si="3603">IF(COUNTA(Y1560:DP1563)=0,"01.01.1900",INDEX(Y1560:DP1560,MATCH(R1561,Y1561:DP1561,0)))</f>
        <v>01.01.1900</v>
      </c>
      <c r="S1560" s="78" t="str">
        <f t="shared" ref="S1560" si="3604">IF(COUNTA(Y1560:DP1563)=0,"01.01.1900",MAX(Y1560:DP1560))</f>
        <v>01.01.1900</v>
      </c>
      <c r="T1560" s="79"/>
      <c r="U1560" s="80" t="str">
        <f t="array" ref="U1560">IF(COUNTA(Y1560:DP1563)=0,"01.01.1900",IF(ISERROR(HLOOKUP(U1563,Y1563:DP1563,1,FALSE)),"01.01.1900",INDEX(Y1560:DP1560,MATCH(U1561&amp;U1563,Y1561:DP1561&amp;Y1563:DP1563,0))))</f>
        <v>01.01.1900</v>
      </c>
      <c r="V1560" s="81" t="str">
        <f t="shared" ref="V1560" si="3605">IF(COUNTA(Y1560:DP1563)=0,"01.01.1900",_xlfn.MAXIFS(Y1560:DP1560,Y1563:DP1563,V1563))</f>
        <v>01.01.1900</v>
      </c>
      <c r="W1560" s="82"/>
      <c r="X1560" s="106"/>
    </row>
    <row r="1561" spans="2:25" thickBot="1">
      <c r="B1561" s="83"/>
      <c r="C1561" s="84"/>
      <c r="D1561" s="83"/>
      <c r="E1561" s="83"/>
      <c r="F1561" s="83"/>
      <c r="G1561" s="83"/>
      <c r="H1561" s="83"/>
      <c r="I1561" s="83"/>
      <c r="J1561" s="83"/>
      <c r="K1561" s="83"/>
      <c r="L1561" s="83"/>
      <c r="M1561" s="83"/>
      <c r="N1561" s="83"/>
      <c r="O1561" s="83"/>
      <c r="P1561" s="84"/>
      <c r="Q1561" s="217"/>
      <c r="R1561" s="85">
        <f t="shared" ref="R1561" si="3606">IF(COUNTA(Y1560:DP1563)=0,0,MIN(Y1561:DP1561))</f>
        <v>0</v>
      </c>
      <c r="S1561" s="86">
        <f t="shared" ref="S1561" si="3607">IF(COUNTA(Y1560:DP1563)=0,0,HLOOKUP(S1560,Y1560:DP1563,2,FALSE))</f>
        <v>0</v>
      </c>
      <c r="T1561" s="87">
        <f t="shared" ref="T1561" si="3608">IF(COUNTA(Y1560:DP1563)=0,0,AVERAGE(Y1561:DP1561))</f>
        <v>0</v>
      </c>
      <c r="U1561" s="88">
        <f t="shared" ref="U1561" si="3609">IF(COUNTA(Y1560:DP1563)=0,0,_xlfn.MINIFS(Y1561:DP1561,Y1563:DP1563,U1563))</f>
        <v>0</v>
      </c>
      <c r="V1561" s="89">
        <f t="array" ref="V1561">IF(COUNTA(Y1560:DP1563)=0,0,IF(ISERROR(HLOOKUP(V1563,Y1563:DP1563,1,FALSE)),0,INDEX(Y1561:DP1561,MATCH(V1560&amp;V1563,Y1560:DP1560&amp;Y1563:DP1563,0))))</f>
        <v>0</v>
      </c>
      <c r="W1561" s="90">
        <f t="array" ref="W1561">IF(COUNTA(Y1560:DP1563)=0,0,IF(ISERROR(HLOOKUP(W1563,Y1563:DP1563,1,FALSE)),0,AVERAGEIF(Y1563:DP1563,$W1563,Y1561:DP1561)))</f>
        <v>0</v>
      </c>
      <c r="X1561" s="107"/>
    </row>
    <row r="1562" spans="2:25" thickBot="1">
      <c r="B1562" s="83"/>
      <c r="C1562" s="84"/>
      <c r="D1562" s="83"/>
      <c r="E1562" s="83"/>
      <c r="F1562" s="83"/>
      <c r="G1562" s="83"/>
      <c r="H1562" s="83"/>
      <c r="I1562" s="83"/>
      <c r="J1562" s="83"/>
      <c r="K1562" s="83"/>
      <c r="L1562" s="83"/>
      <c r="M1562" s="83"/>
      <c r="N1562" s="83"/>
      <c r="O1562" s="83"/>
      <c r="P1562" s="84"/>
      <c r="Q1562" s="217"/>
      <c r="R1562" s="91">
        <f t="shared" ref="R1562" si="3610">IF(COUNTA(Y1560:DP1563)=0,0,HLOOKUP(R1561,Y1561:DP1563,2,FALSE))</f>
        <v>0</v>
      </c>
      <c r="S1562" s="92">
        <f t="shared" ref="S1562" si="3611">IF(COUNTA(Y1560:DP1563)=0,0,HLOOKUP(S1560,Y1560:DP1563,3,FALSE))</f>
        <v>0</v>
      </c>
      <c r="T1562" s="93"/>
      <c r="U1562" s="94">
        <f t="array" ref="U1562">IF(COUNTA(Y1560:DP1563)=0,0,IF(ISERROR(HLOOKUP(U1563,Y1563:DP1563,1,FALSE)),0,INDEX(Y1562:DP1562,MATCH(U1561&amp;U1563,Y1561:DP1561&amp;Y1563:DP1563,0))))</f>
        <v>0</v>
      </c>
      <c r="V1562" s="94">
        <f t="array" ref="V1562">IF(COUNTA(Y1560:DP1563)=0,0,IF(ISERROR(HLOOKUP(V1563,Y1563:DP1563,1,FALSE)),0,INDEX(Y1562:DP1562,MATCH(V1561&amp;V1563,Y1561:DP1561&amp;Y1563:DP1563,0))))</f>
        <v>0</v>
      </c>
      <c r="W1562" s="95"/>
      <c r="X1562" s="108"/>
    </row>
    <row r="1563" spans="2:25" ht="13.9" thickBot="1">
      <c r="B1563" s="96"/>
      <c r="C1563" s="97"/>
      <c r="D1563" s="96"/>
      <c r="E1563" s="96"/>
      <c r="F1563" s="96"/>
      <c r="G1563" s="96"/>
      <c r="H1563" s="96"/>
      <c r="I1563" s="96"/>
      <c r="J1563" s="96"/>
      <c r="K1563" s="96"/>
      <c r="L1563" s="96"/>
      <c r="M1563" s="96"/>
      <c r="N1563" s="96"/>
      <c r="O1563" s="96"/>
      <c r="P1563" s="97"/>
      <c r="Q1563" s="218"/>
      <c r="R1563" s="98" t="str">
        <f t="shared" ref="R1563" si="3612">IF(COUNTA(Y1560:DP1563)=0,"none",HLOOKUP(R1561,Y1561:DP1563,3,FALSE))</f>
        <v>none</v>
      </c>
      <c r="S1563" s="99" t="str">
        <f t="shared" ref="S1563" si="3613">IF(COUNTA(Y1560:DP1563)=0,"none",HLOOKUP(S1560,Y1560:DP1563,4,FALSE))</f>
        <v>none</v>
      </c>
      <c r="T1563" s="100"/>
      <c r="U1563" s="100" t="str">
        <f t="array" ref="U1563">IF(COUNTA(Y1560:DP1563)=0,"none",IF($U$2="WAHR",$W$3,Abfrage!$F$4))</f>
        <v>none</v>
      </c>
      <c r="V1563" s="100" t="str">
        <f t="array" ref="V1563">IF(COUNTA(Y1560:DP1563)=0,"none",IF($U$2="WAHR",$W$3,Abfrage!$F$4))</f>
        <v>none</v>
      </c>
      <c r="W1563" s="100" t="str">
        <f t="array" ref="W1563">IF(COUNTA(Y1560:DP1563)=0,"none",IF($U$2="WAHR",$W$3,Abfrage!$F$4))</f>
        <v>none</v>
      </c>
      <c r="X1563" s="109"/>
    </row>
    <row r="1564" spans="2:25" thickBot="1">
      <c r="B1564" s="75" t="s">
        <v>1081</v>
      </c>
      <c r="C1564" s="76">
        <v>1000107778</v>
      </c>
      <c r="D1564" s="75" t="s">
        <v>95</v>
      </c>
      <c r="E1564" s="75" t="s">
        <v>148</v>
      </c>
      <c r="F1564" s="75" t="s">
        <v>175</v>
      </c>
      <c r="G1564" s="75" t="s">
        <v>175</v>
      </c>
      <c r="H1564" s="75" t="s">
        <v>50</v>
      </c>
      <c r="I1564" s="75" t="s">
        <v>51</v>
      </c>
      <c r="J1564" s="75" t="s">
        <v>1082</v>
      </c>
      <c r="K1564" s="75" t="s">
        <v>795</v>
      </c>
      <c r="L1564" s="75" t="s">
        <v>326</v>
      </c>
      <c r="M1564" s="75" t="s">
        <v>307</v>
      </c>
      <c r="N1564" s="75" t="s">
        <v>327</v>
      </c>
      <c r="O1564" s="75" t="s">
        <v>306</v>
      </c>
      <c r="P1564" s="76" t="s">
        <v>306</v>
      </c>
      <c r="Q1564" s="216"/>
      <c r="R1564" s="77">
        <f t="shared" ref="R1564" si="3614">IF(COUNTA(Y1564:DP1567)=0,"01.01.1900",INDEX(Y1564:DP1564,MATCH(R1565,Y1565:DP1565,0)))</f>
        <v>45468</v>
      </c>
      <c r="S1564" s="78">
        <f t="shared" ref="S1564" si="3615">IF(COUNTA(Y1564:DP1567)=0,"01.01.1900",MAX(Y1564:DP1564))</f>
        <v>45468</v>
      </c>
      <c r="T1564" s="79"/>
      <c r="U1564" s="80" t="str">
        <f t="array" ref="U1564">IF(COUNTA(Y1564:DP1567)=0,"01.01.1900",IF(ISERROR(HLOOKUP(U1567,Y1567:DP1567,1,FALSE)),"01.01.1900",INDEX(Y1564:DP1564,MATCH(U1565&amp;U1567,Y1565:DP1565&amp;Y1567:DP1567,0))))</f>
        <v>01.01.1900</v>
      </c>
      <c r="V1564" s="81">
        <f t="shared" ref="V1564" si="3616">IF(COUNTA(Y1564:DP1567)=0,"01.01.1900",_xlfn.MAXIFS(Y1564:DP1564,Y1567:DP1567,V1567))</f>
        <v>0</v>
      </c>
      <c r="W1564" s="82"/>
      <c r="X1564" s="106"/>
      <c r="Y1564" s="141">
        <v>45468</v>
      </c>
    </row>
    <row r="1565" spans="2:25" thickBot="1">
      <c r="B1565" s="83"/>
      <c r="C1565" s="84"/>
      <c r="D1565" s="83"/>
      <c r="E1565" s="83"/>
      <c r="F1565" s="83"/>
      <c r="G1565" s="83"/>
      <c r="H1565" s="83"/>
      <c r="I1565" s="83"/>
      <c r="J1565" s="83"/>
      <c r="K1565" s="83"/>
      <c r="L1565" s="83"/>
      <c r="M1565" s="83"/>
      <c r="N1565" s="83"/>
      <c r="O1565" s="83"/>
      <c r="P1565" s="84"/>
      <c r="Q1565" s="217"/>
      <c r="R1565" s="85">
        <f t="shared" ref="R1565" si="3617">IF(COUNTA(Y1564:DP1567)=0,0,MIN(Y1565:DP1565))</f>
        <v>7.6999999999999999E-2</v>
      </c>
      <c r="S1565" s="86">
        <f t="shared" ref="S1565" si="3618">IF(COUNTA(Y1564:DP1567)=0,0,HLOOKUP(S1564,Y1564:DP1567,2,FALSE))</f>
        <v>7.6999999999999999E-2</v>
      </c>
      <c r="T1565" s="87">
        <f t="shared" ref="T1565" si="3619">IF(COUNTA(Y1564:DP1567)=0,0,AVERAGE(Y1565:DP1565))</f>
        <v>7.6999999999999999E-2</v>
      </c>
      <c r="U1565" s="88">
        <f t="shared" ref="U1565" si="3620">IF(COUNTA(Y1564:DP1567)=0,0,_xlfn.MINIFS(Y1565:DP1565,Y1567:DP1567,U1567))</f>
        <v>0</v>
      </c>
      <c r="V1565" s="89">
        <f t="array" ref="V1565">IF(COUNTA(Y1564:DP1567)=0,0,IF(ISERROR(HLOOKUP(V1567,Y1567:DP1567,1,FALSE)),0,INDEX(Y1565:DP1565,MATCH(V1564&amp;V1567,Y1564:DP1564&amp;Y1567:DP1567,0))))</f>
        <v>0</v>
      </c>
      <c r="W1565" s="90">
        <f t="array" ref="W1565">IF(COUNTA(Y1564:DP1567)=0,0,IF(ISERROR(HLOOKUP(W1567,Y1567:DP1567,1,FALSE)),0,AVERAGEIF(Y1567:DP1567,$W1567,Y1565:DP1565)))</f>
        <v>0</v>
      </c>
      <c r="X1565" s="107"/>
      <c r="Y1565" s="142">
        <v>7.6999999999999999E-2</v>
      </c>
    </row>
    <row r="1566" spans="2:25" thickBot="1">
      <c r="B1566" s="83"/>
      <c r="C1566" s="84"/>
      <c r="D1566" s="83"/>
      <c r="E1566" s="83"/>
      <c r="F1566" s="83"/>
      <c r="G1566" s="83"/>
      <c r="H1566" s="83"/>
      <c r="I1566" s="83"/>
      <c r="J1566" s="83"/>
      <c r="K1566" s="83"/>
      <c r="L1566" s="83"/>
      <c r="M1566" s="83"/>
      <c r="N1566" s="83"/>
      <c r="O1566" s="83"/>
      <c r="P1566" s="84"/>
      <c r="Q1566" s="217"/>
      <c r="R1566" s="91">
        <f t="shared" ref="R1566" si="3621">IF(COUNTA(Y1564:DP1567)=0,0,HLOOKUP(R1565,Y1565:DP1567,2,FALSE))</f>
        <v>1000</v>
      </c>
      <c r="S1566" s="92">
        <f t="shared" ref="S1566" si="3622">IF(COUNTA(Y1564:DP1567)=0,0,HLOOKUP(S1564,Y1564:DP1567,3,FALSE))</f>
        <v>1000</v>
      </c>
      <c r="T1566" s="93"/>
      <c r="U1566" s="94">
        <f t="array" ref="U1566">IF(COUNTA(Y1564:DP1567)=0,0,IF(ISERROR(HLOOKUP(U1567,Y1567:DP1567,1,FALSE)),0,INDEX(Y1566:DP1566,MATCH(U1565&amp;U1567,Y1565:DP1565&amp;Y1567:DP1567,0))))</f>
        <v>0</v>
      </c>
      <c r="V1566" s="94">
        <f t="array" ref="V1566">IF(COUNTA(Y1564:DP1567)=0,0,IF(ISERROR(HLOOKUP(V1567,Y1567:DP1567,1,FALSE)),0,INDEX(Y1566:DP1566,MATCH(V1565&amp;V1567,Y1565:DP1565&amp;Y1567:DP1567,0))))</f>
        <v>0</v>
      </c>
      <c r="W1566" s="95"/>
      <c r="X1566" s="108"/>
      <c r="Y1566" s="143">
        <v>1000</v>
      </c>
    </row>
    <row r="1567" spans="2:25" ht="13.9" thickBot="1">
      <c r="B1567" s="96"/>
      <c r="C1567" s="97"/>
      <c r="D1567" s="96"/>
      <c r="E1567" s="96"/>
      <c r="F1567" s="96"/>
      <c r="G1567" s="96"/>
      <c r="H1567" s="96"/>
      <c r="I1567" s="96"/>
      <c r="J1567" s="96"/>
      <c r="K1567" s="96"/>
      <c r="L1567" s="96"/>
      <c r="M1567" s="96"/>
      <c r="N1567" s="96"/>
      <c r="O1567" s="96"/>
      <c r="P1567" s="97"/>
      <c r="Q1567" s="218"/>
      <c r="R1567" s="98" t="str">
        <f t="shared" ref="R1567" si="3623">IF(COUNTA(Y1564:DP1567)=0,"none",HLOOKUP(R1565,Y1565:DP1567,3,FALSE))</f>
        <v>www (-30%)</v>
      </c>
      <c r="S1567" s="99" t="str">
        <f t="shared" ref="S1567" si="3624">IF(COUNTA(Y1564:DP1567)=0,"none",HLOOKUP(S1564,Y1564:DP1567,4,FALSE))</f>
        <v>www (-30%)</v>
      </c>
      <c r="T1567" s="100"/>
      <c r="U1567" s="100">
        <f t="array" ref="U1567">IF(COUNTA(Y1564:DP1567)=0,"none",IF($U$2="WAHR",$W$3,Abfrage!$F$4))</f>
        <v>0</v>
      </c>
      <c r="V1567" s="100">
        <f t="array" ref="V1567">IF(COUNTA(Y1564:DP1567)=0,"none",IF($U$2="WAHR",$W$3,Abfrage!$F$4))</f>
        <v>0</v>
      </c>
      <c r="W1567" s="100">
        <f t="array" ref="W1567">IF(COUNTA(Y1564:DP1567)=0,"none",IF($U$2="WAHR",$W$3,Abfrage!$F$4))</f>
        <v>0</v>
      </c>
      <c r="X1567" s="109"/>
      <c r="Y1567" s="144" t="s">
        <v>43</v>
      </c>
    </row>
    <row r="1568" spans="2:25" thickBot="1">
      <c r="B1568" s="75" t="s">
        <v>1083</v>
      </c>
      <c r="C1568" s="76">
        <v>1000107779</v>
      </c>
      <c r="D1568" s="75" t="s">
        <v>95</v>
      </c>
      <c r="E1568" s="75" t="s">
        <v>148</v>
      </c>
      <c r="F1568" s="75" t="s">
        <v>96</v>
      </c>
      <c r="G1568" s="75" t="s">
        <v>96</v>
      </c>
      <c r="H1568" s="75" t="s">
        <v>50</v>
      </c>
      <c r="I1568" s="75" t="s">
        <v>51</v>
      </c>
      <c r="J1568" s="75" t="s">
        <v>1084</v>
      </c>
      <c r="K1568" s="75" t="s">
        <v>795</v>
      </c>
      <c r="L1568" s="75" t="s">
        <v>326</v>
      </c>
      <c r="M1568" s="75" t="s">
        <v>313</v>
      </c>
      <c r="N1568" s="75" t="s">
        <v>327</v>
      </c>
      <c r="O1568" s="75" t="s">
        <v>306</v>
      </c>
      <c r="P1568" s="76" t="s">
        <v>306</v>
      </c>
      <c r="Q1568" s="216"/>
      <c r="R1568" s="77">
        <f t="shared" ref="R1568" si="3625">IF(COUNTA(Y1568:DP1571)=0,"01.01.1900",INDEX(Y1568:DP1568,MATCH(R1569,Y1569:DP1569,0)))</f>
        <v>45468</v>
      </c>
      <c r="S1568" s="78">
        <f t="shared" ref="S1568" si="3626">IF(COUNTA(Y1568:DP1571)=0,"01.01.1900",MAX(Y1568:DP1568))</f>
        <v>45468</v>
      </c>
      <c r="T1568" s="79"/>
      <c r="U1568" s="80" t="str">
        <f t="array" ref="U1568">IF(COUNTA(Y1568:DP1571)=0,"01.01.1900",IF(ISERROR(HLOOKUP(U1571,Y1571:DP1571,1,FALSE)),"01.01.1900",INDEX(Y1568:DP1568,MATCH(U1569&amp;U1571,Y1569:DP1569&amp;Y1571:DP1571,0))))</f>
        <v>01.01.1900</v>
      </c>
      <c r="V1568" s="81">
        <f t="shared" ref="V1568" si="3627">IF(COUNTA(Y1568:DP1571)=0,"01.01.1900",_xlfn.MAXIFS(Y1568:DP1568,Y1571:DP1571,V1571))</f>
        <v>0</v>
      </c>
      <c r="W1568" s="82"/>
      <c r="X1568" s="106"/>
      <c r="Y1568" s="141">
        <v>45468</v>
      </c>
    </row>
    <row r="1569" spans="2:26" thickBot="1">
      <c r="B1569" s="83"/>
      <c r="C1569" s="84"/>
      <c r="D1569" s="83"/>
      <c r="E1569" s="83"/>
      <c r="F1569" s="83"/>
      <c r="G1569" s="83"/>
      <c r="H1569" s="83"/>
      <c r="I1569" s="83"/>
      <c r="J1569" s="83"/>
      <c r="K1569" s="83"/>
      <c r="L1569" s="83"/>
      <c r="M1569" s="83"/>
      <c r="N1569" s="83"/>
      <c r="O1569" s="83"/>
      <c r="P1569" s="84"/>
      <c r="Q1569" s="217"/>
      <c r="R1569" s="85">
        <f t="shared" ref="R1569" si="3628">IF(COUNTA(Y1568:DP1571)=0,0,MIN(Y1569:DP1569))</f>
        <v>3.9899999999999998E-2</v>
      </c>
      <c r="S1569" s="86">
        <f t="shared" ref="S1569" si="3629">IF(COUNTA(Y1568:DP1571)=0,0,HLOOKUP(S1568,Y1568:DP1571,2,FALSE))</f>
        <v>3.9899999999999998E-2</v>
      </c>
      <c r="T1569" s="87">
        <f t="shared" ref="T1569" si="3630">IF(COUNTA(Y1568:DP1571)=0,0,AVERAGE(Y1569:DP1569))</f>
        <v>3.9899999999999998E-2</v>
      </c>
      <c r="U1569" s="88">
        <f t="shared" ref="U1569" si="3631">IF(COUNTA(Y1568:DP1571)=0,0,_xlfn.MINIFS(Y1569:DP1569,Y1571:DP1571,U1571))</f>
        <v>0</v>
      </c>
      <c r="V1569" s="89">
        <f t="array" ref="V1569">IF(COUNTA(Y1568:DP1571)=0,0,IF(ISERROR(HLOOKUP(V1571,Y1571:DP1571,1,FALSE)),0,INDEX(Y1569:DP1569,MATCH(V1568&amp;V1571,Y1568:DP1568&amp;Y1571:DP1571,0))))</f>
        <v>0</v>
      </c>
      <c r="W1569" s="90">
        <f t="array" ref="W1569">IF(COUNTA(Y1568:DP1571)=0,0,IF(ISERROR(HLOOKUP(W1571,Y1571:DP1571,1,FALSE)),0,AVERAGEIF(Y1571:DP1571,$W1571,Y1569:DP1569)))</f>
        <v>0</v>
      </c>
      <c r="X1569" s="107"/>
      <c r="Y1569" s="142">
        <v>3.9899999999999998E-2</v>
      </c>
    </row>
    <row r="1570" spans="2:26" thickBot="1">
      <c r="B1570" s="83"/>
      <c r="C1570" s="84"/>
      <c r="D1570" s="83"/>
      <c r="E1570" s="83"/>
      <c r="F1570" s="83"/>
      <c r="G1570" s="83"/>
      <c r="H1570" s="83"/>
      <c r="I1570" s="83"/>
      <c r="J1570" s="83"/>
      <c r="K1570" s="83"/>
      <c r="L1570" s="83"/>
      <c r="M1570" s="83"/>
      <c r="N1570" s="83"/>
      <c r="O1570" s="83"/>
      <c r="P1570" s="84"/>
      <c r="Q1570" s="217"/>
      <c r="R1570" s="91">
        <f t="shared" ref="R1570" si="3632">IF(COUNTA(Y1568:DP1571)=0,0,HLOOKUP(R1569,Y1569:DP1571,2,FALSE))</f>
        <v>1000</v>
      </c>
      <c r="S1570" s="92">
        <f t="shared" ref="S1570" si="3633">IF(COUNTA(Y1568:DP1571)=0,0,HLOOKUP(S1568,Y1568:DP1571,3,FALSE))</f>
        <v>1000</v>
      </c>
      <c r="T1570" s="93"/>
      <c r="U1570" s="94">
        <f t="array" ref="U1570">IF(COUNTA(Y1568:DP1571)=0,0,IF(ISERROR(HLOOKUP(U1571,Y1571:DP1571,1,FALSE)),0,INDEX(Y1570:DP1570,MATCH(U1569&amp;U1571,Y1569:DP1569&amp;Y1571:DP1571,0))))</f>
        <v>0</v>
      </c>
      <c r="V1570" s="94">
        <f t="array" ref="V1570">IF(COUNTA(Y1568:DP1571)=0,0,IF(ISERROR(HLOOKUP(V1571,Y1571:DP1571,1,FALSE)),0,INDEX(Y1570:DP1570,MATCH(V1569&amp;V1571,Y1569:DP1569&amp;Y1571:DP1571,0))))</f>
        <v>0</v>
      </c>
      <c r="W1570" s="95"/>
      <c r="X1570" s="108"/>
      <c r="Y1570" s="143">
        <v>1000</v>
      </c>
    </row>
    <row r="1571" spans="2:26" ht="13.9" thickBot="1">
      <c r="B1571" s="96"/>
      <c r="C1571" s="97"/>
      <c r="D1571" s="96"/>
      <c r="E1571" s="96"/>
      <c r="F1571" s="96"/>
      <c r="G1571" s="96"/>
      <c r="H1571" s="96"/>
      <c r="I1571" s="96"/>
      <c r="J1571" s="96"/>
      <c r="K1571" s="96"/>
      <c r="L1571" s="96"/>
      <c r="M1571" s="96"/>
      <c r="N1571" s="96"/>
      <c r="O1571" s="96"/>
      <c r="P1571" s="97"/>
      <c r="Q1571" s="218"/>
      <c r="R1571" s="98" t="str">
        <f t="shared" ref="R1571" si="3634">IF(COUNTA(Y1568:DP1571)=0,"none",HLOOKUP(R1569,Y1569:DP1571,3,FALSE))</f>
        <v>www (-30%)</v>
      </c>
      <c r="S1571" s="99" t="str">
        <f t="shared" ref="S1571" si="3635">IF(COUNTA(Y1568:DP1571)=0,"none",HLOOKUP(S1568,Y1568:DP1571,4,FALSE))</f>
        <v>www (-30%)</v>
      </c>
      <c r="T1571" s="100"/>
      <c r="U1571" s="100">
        <f t="array" ref="U1571">IF(COUNTA(Y1568:DP1571)=0,"none",IF($U$2="WAHR",$W$3,Abfrage!$F$4))</f>
        <v>0</v>
      </c>
      <c r="V1571" s="100">
        <f t="array" ref="V1571">IF(COUNTA(Y1568:DP1571)=0,"none",IF($U$2="WAHR",$W$3,Abfrage!$F$4))</f>
        <v>0</v>
      </c>
      <c r="W1571" s="100">
        <f t="array" ref="W1571">IF(COUNTA(Y1568:DP1571)=0,"none",IF($U$2="WAHR",$W$3,Abfrage!$F$4))</f>
        <v>0</v>
      </c>
      <c r="X1571" s="109"/>
      <c r="Y1571" s="144" t="s">
        <v>43</v>
      </c>
    </row>
    <row r="1572" spans="2:26" thickBot="1">
      <c r="B1572" s="75" t="s">
        <v>1085</v>
      </c>
      <c r="C1572" s="76">
        <v>1000107781</v>
      </c>
      <c r="D1572" s="75" t="s">
        <v>95</v>
      </c>
      <c r="E1572" s="75" t="s">
        <v>148</v>
      </c>
      <c r="F1572" s="75" t="s">
        <v>96</v>
      </c>
      <c r="G1572" s="75" t="s">
        <v>96</v>
      </c>
      <c r="H1572" s="75" t="e">
        <v>#N/A</v>
      </c>
      <c r="I1572" s="75" t="s">
        <v>51</v>
      </c>
      <c r="J1572" s="75" t="s">
        <v>1086</v>
      </c>
      <c r="K1572" s="75" t="s">
        <v>331</v>
      </c>
      <c r="L1572" s="75" t="s">
        <v>327</v>
      </c>
      <c r="M1572" s="75" t="s">
        <v>313</v>
      </c>
      <c r="N1572" s="75" t="s">
        <v>327</v>
      </c>
      <c r="O1572" s="75" t="s">
        <v>306</v>
      </c>
      <c r="P1572" s="76" t="s">
        <v>306</v>
      </c>
      <c r="Q1572" s="216"/>
      <c r="R1572" s="77" t="str">
        <f t="shared" ref="R1572" si="3636">IF(COUNTA(Y1572:DP1575)=0,"01.01.1900",INDEX(Y1572:DP1572,MATCH(R1573,Y1573:DP1573,0)))</f>
        <v>01.01.1900</v>
      </c>
      <c r="S1572" s="78" t="str">
        <f t="shared" ref="S1572" si="3637">IF(COUNTA(Y1572:DP1575)=0,"01.01.1900",MAX(Y1572:DP1572))</f>
        <v>01.01.1900</v>
      </c>
      <c r="T1572" s="79"/>
      <c r="U1572" s="80" t="str">
        <f t="array" ref="U1572">IF(COUNTA(Y1572:DP1575)=0,"01.01.1900",IF(ISERROR(HLOOKUP(U1575,Y1575:DP1575,1,FALSE)),"01.01.1900",INDEX(Y1572:DP1572,MATCH(U1573&amp;U1575,Y1573:DP1573&amp;Y1575:DP1575,0))))</f>
        <v>01.01.1900</v>
      </c>
      <c r="V1572" s="81" t="str">
        <f t="shared" ref="V1572" si="3638">IF(COUNTA(Y1572:DP1575)=0,"01.01.1900",_xlfn.MAXIFS(Y1572:DP1572,Y1575:DP1575,V1575))</f>
        <v>01.01.1900</v>
      </c>
      <c r="W1572" s="82"/>
      <c r="X1572" s="106"/>
    </row>
    <row r="1573" spans="2:26" thickBot="1">
      <c r="B1573" s="83"/>
      <c r="C1573" s="84"/>
      <c r="D1573" s="83"/>
      <c r="E1573" s="83"/>
      <c r="F1573" s="83"/>
      <c r="G1573" s="83"/>
      <c r="H1573" s="83"/>
      <c r="I1573" s="83"/>
      <c r="J1573" s="83"/>
      <c r="K1573" s="83"/>
      <c r="L1573" s="83"/>
      <c r="M1573" s="83"/>
      <c r="N1573" s="83"/>
      <c r="O1573" s="83"/>
      <c r="P1573" s="84"/>
      <c r="Q1573" s="217"/>
      <c r="R1573" s="85">
        <f t="shared" ref="R1573" si="3639">IF(COUNTA(Y1572:DP1575)=0,0,MIN(Y1573:DP1573))</f>
        <v>0</v>
      </c>
      <c r="S1573" s="86">
        <f t="shared" ref="S1573" si="3640">IF(COUNTA(Y1572:DP1575)=0,0,HLOOKUP(S1572,Y1572:DP1575,2,FALSE))</f>
        <v>0</v>
      </c>
      <c r="T1573" s="87">
        <f t="shared" ref="T1573" si="3641">IF(COUNTA(Y1572:DP1575)=0,0,AVERAGE(Y1573:DP1573))</f>
        <v>0</v>
      </c>
      <c r="U1573" s="88">
        <f t="shared" ref="U1573" si="3642">IF(COUNTA(Y1572:DP1575)=0,0,_xlfn.MINIFS(Y1573:DP1573,Y1575:DP1575,U1575))</f>
        <v>0</v>
      </c>
      <c r="V1573" s="89">
        <f t="array" ref="V1573">IF(COUNTA(Y1572:DP1575)=0,0,IF(ISERROR(HLOOKUP(V1575,Y1575:DP1575,1,FALSE)),0,INDEX(Y1573:DP1573,MATCH(V1572&amp;V1575,Y1572:DP1572&amp;Y1575:DP1575,0))))</f>
        <v>0</v>
      </c>
      <c r="W1573" s="90">
        <f t="array" ref="W1573">IF(COUNTA(Y1572:DP1575)=0,0,IF(ISERROR(HLOOKUP(W1575,Y1575:DP1575,1,FALSE)),0,AVERAGEIF(Y1575:DP1575,$W1575,Y1573:DP1573)))</f>
        <v>0</v>
      </c>
      <c r="X1573" s="107"/>
    </row>
    <row r="1574" spans="2:26" thickBot="1">
      <c r="B1574" s="83"/>
      <c r="C1574" s="84"/>
      <c r="D1574" s="83"/>
      <c r="E1574" s="83"/>
      <c r="F1574" s="83"/>
      <c r="G1574" s="83"/>
      <c r="H1574" s="83"/>
      <c r="I1574" s="83"/>
      <c r="J1574" s="83"/>
      <c r="K1574" s="83"/>
      <c r="L1574" s="83"/>
      <c r="M1574" s="83"/>
      <c r="N1574" s="83"/>
      <c r="O1574" s="83"/>
      <c r="P1574" s="84"/>
      <c r="Q1574" s="217"/>
      <c r="R1574" s="91">
        <f t="shared" ref="R1574" si="3643">IF(COUNTA(Y1572:DP1575)=0,0,HLOOKUP(R1573,Y1573:DP1575,2,FALSE))</f>
        <v>0</v>
      </c>
      <c r="S1574" s="92">
        <f t="shared" ref="S1574" si="3644">IF(COUNTA(Y1572:DP1575)=0,0,HLOOKUP(S1572,Y1572:DP1575,3,FALSE))</f>
        <v>0</v>
      </c>
      <c r="T1574" s="93"/>
      <c r="U1574" s="94">
        <f t="array" ref="U1574">IF(COUNTA(Y1572:DP1575)=0,0,IF(ISERROR(HLOOKUP(U1575,Y1575:DP1575,1,FALSE)),0,INDEX(Y1574:DP1574,MATCH(U1573&amp;U1575,Y1573:DP1573&amp;Y1575:DP1575,0))))</f>
        <v>0</v>
      </c>
      <c r="V1574" s="94">
        <f t="array" ref="V1574">IF(COUNTA(Y1572:DP1575)=0,0,IF(ISERROR(HLOOKUP(V1575,Y1575:DP1575,1,FALSE)),0,INDEX(Y1574:DP1574,MATCH(V1573&amp;V1575,Y1573:DP1573&amp;Y1575:DP1575,0))))</f>
        <v>0</v>
      </c>
      <c r="W1574" s="95"/>
      <c r="X1574" s="108"/>
    </row>
    <row r="1575" spans="2:26" ht="13.9" thickBot="1">
      <c r="B1575" s="96"/>
      <c r="C1575" s="97"/>
      <c r="D1575" s="96"/>
      <c r="E1575" s="96"/>
      <c r="F1575" s="96"/>
      <c r="G1575" s="96"/>
      <c r="H1575" s="96"/>
      <c r="I1575" s="96"/>
      <c r="J1575" s="96"/>
      <c r="K1575" s="96"/>
      <c r="L1575" s="96"/>
      <c r="M1575" s="96"/>
      <c r="N1575" s="96"/>
      <c r="O1575" s="96"/>
      <c r="P1575" s="97"/>
      <c r="Q1575" s="218"/>
      <c r="R1575" s="98" t="str">
        <f t="shared" ref="R1575" si="3645">IF(COUNTA(Y1572:DP1575)=0,"none",HLOOKUP(R1573,Y1573:DP1575,3,FALSE))</f>
        <v>none</v>
      </c>
      <c r="S1575" s="99" t="str">
        <f t="shared" ref="S1575" si="3646">IF(COUNTA(Y1572:DP1575)=0,"none",HLOOKUP(S1572,Y1572:DP1575,4,FALSE))</f>
        <v>none</v>
      </c>
      <c r="T1575" s="100"/>
      <c r="U1575" s="100" t="str">
        <f t="array" ref="U1575">IF(COUNTA(Y1572:DP1575)=0,"none",IF($U$2="WAHR",$W$3,Abfrage!$F$4))</f>
        <v>none</v>
      </c>
      <c r="V1575" s="100" t="str">
        <f t="array" ref="V1575">IF(COUNTA(Y1572:DP1575)=0,"none",IF($U$2="WAHR",$W$3,Abfrage!$F$4))</f>
        <v>none</v>
      </c>
      <c r="W1575" s="100" t="str">
        <f t="array" ref="W1575">IF(COUNTA(Y1572:DP1575)=0,"none",IF($U$2="WAHR",$W$3,Abfrage!$F$4))</f>
        <v>none</v>
      </c>
      <c r="X1575" s="109"/>
    </row>
    <row r="1576" spans="2:26" thickBot="1">
      <c r="B1576" s="75" t="s">
        <v>1087</v>
      </c>
      <c r="C1576" s="76">
        <v>1000107782</v>
      </c>
      <c r="D1576" s="75" t="s">
        <v>95</v>
      </c>
      <c r="E1576" s="75" t="s">
        <v>148</v>
      </c>
      <c r="F1576" s="75" t="s">
        <v>96</v>
      </c>
      <c r="G1576" s="75" t="s">
        <v>96</v>
      </c>
      <c r="H1576" s="75" t="e">
        <v>#N/A</v>
      </c>
      <c r="I1576" s="75" t="s">
        <v>51</v>
      </c>
      <c r="J1576" s="75" t="s">
        <v>1088</v>
      </c>
      <c r="K1576" s="75" t="s">
        <v>393</v>
      </c>
      <c r="L1576" s="75" t="s">
        <v>331</v>
      </c>
      <c r="M1576" s="75" t="s">
        <v>313</v>
      </c>
      <c r="N1576" s="75" t="s">
        <v>327</v>
      </c>
      <c r="O1576" s="75" t="s">
        <v>306</v>
      </c>
      <c r="P1576" s="76" t="s">
        <v>306</v>
      </c>
      <c r="Q1576" s="216"/>
      <c r="R1576" s="77" t="str">
        <f t="shared" ref="R1576" si="3647">IF(COUNTA(Y1576:DP1579)=0,"01.01.1900",INDEX(Y1576:DP1576,MATCH(R1577,Y1577:DP1577,0)))</f>
        <v>01.01.1900</v>
      </c>
      <c r="S1576" s="78" t="str">
        <f t="shared" ref="S1576" si="3648">IF(COUNTA(Y1576:DP1579)=0,"01.01.1900",MAX(Y1576:DP1576))</f>
        <v>01.01.1900</v>
      </c>
      <c r="T1576" s="79"/>
      <c r="U1576" s="80" t="str">
        <f t="array" ref="U1576">IF(COUNTA(Y1576:DP1579)=0,"01.01.1900",IF(ISERROR(HLOOKUP(U1579,Y1579:DP1579,1,FALSE)),"01.01.1900",INDEX(Y1576:DP1576,MATCH(U1577&amp;U1579,Y1577:DP1577&amp;Y1579:DP1579,0))))</f>
        <v>01.01.1900</v>
      </c>
      <c r="V1576" s="81" t="str">
        <f t="shared" ref="V1576" si="3649">IF(COUNTA(Y1576:DP1579)=0,"01.01.1900",_xlfn.MAXIFS(Y1576:DP1576,Y1579:DP1579,V1579))</f>
        <v>01.01.1900</v>
      </c>
      <c r="W1576" s="82"/>
      <c r="X1576" s="106"/>
    </row>
    <row r="1577" spans="2:26" thickBot="1">
      <c r="B1577" s="83"/>
      <c r="C1577" s="84"/>
      <c r="D1577" s="83"/>
      <c r="E1577" s="83"/>
      <c r="F1577" s="83"/>
      <c r="G1577" s="83"/>
      <c r="H1577" s="83"/>
      <c r="I1577" s="83"/>
      <c r="J1577" s="83"/>
      <c r="K1577" s="83"/>
      <c r="L1577" s="83"/>
      <c r="M1577" s="83"/>
      <c r="N1577" s="83"/>
      <c r="O1577" s="83"/>
      <c r="P1577" s="84"/>
      <c r="Q1577" s="217"/>
      <c r="R1577" s="85">
        <f t="shared" ref="R1577" si="3650">IF(COUNTA(Y1576:DP1579)=0,0,MIN(Y1577:DP1577))</f>
        <v>0</v>
      </c>
      <c r="S1577" s="86">
        <f t="shared" ref="S1577" si="3651">IF(COUNTA(Y1576:DP1579)=0,0,HLOOKUP(S1576,Y1576:DP1579,2,FALSE))</f>
        <v>0</v>
      </c>
      <c r="T1577" s="87">
        <f t="shared" ref="T1577" si="3652">IF(COUNTA(Y1576:DP1579)=0,0,AVERAGE(Y1577:DP1577))</f>
        <v>0</v>
      </c>
      <c r="U1577" s="88">
        <f t="shared" ref="U1577" si="3653">IF(COUNTA(Y1576:DP1579)=0,0,_xlfn.MINIFS(Y1577:DP1577,Y1579:DP1579,U1579))</f>
        <v>0</v>
      </c>
      <c r="V1577" s="89">
        <f t="array" ref="V1577">IF(COUNTA(Y1576:DP1579)=0,0,IF(ISERROR(HLOOKUP(V1579,Y1579:DP1579,1,FALSE)),0,INDEX(Y1577:DP1577,MATCH(V1576&amp;V1579,Y1576:DP1576&amp;Y1579:DP1579,0))))</f>
        <v>0</v>
      </c>
      <c r="W1577" s="90">
        <f t="array" ref="W1577">IF(COUNTA(Y1576:DP1579)=0,0,IF(ISERROR(HLOOKUP(W1579,Y1579:DP1579,1,FALSE)),0,AVERAGEIF(Y1579:DP1579,$W1579,Y1577:DP1577)))</f>
        <v>0</v>
      </c>
      <c r="X1577" s="107"/>
    </row>
    <row r="1578" spans="2:26" thickBot="1">
      <c r="B1578" s="83"/>
      <c r="C1578" s="84"/>
      <c r="D1578" s="83"/>
      <c r="E1578" s="83"/>
      <c r="F1578" s="83"/>
      <c r="G1578" s="83"/>
      <c r="H1578" s="83"/>
      <c r="I1578" s="83"/>
      <c r="J1578" s="83"/>
      <c r="K1578" s="83"/>
      <c r="L1578" s="83"/>
      <c r="M1578" s="83"/>
      <c r="N1578" s="83"/>
      <c r="O1578" s="83"/>
      <c r="P1578" s="84"/>
      <c r="Q1578" s="217"/>
      <c r="R1578" s="91">
        <f t="shared" ref="R1578" si="3654">IF(COUNTA(Y1576:DP1579)=0,0,HLOOKUP(R1577,Y1577:DP1579,2,FALSE))</f>
        <v>0</v>
      </c>
      <c r="S1578" s="92">
        <f t="shared" ref="S1578" si="3655">IF(COUNTA(Y1576:DP1579)=0,0,HLOOKUP(S1576,Y1576:DP1579,3,FALSE))</f>
        <v>0</v>
      </c>
      <c r="T1578" s="93"/>
      <c r="U1578" s="94">
        <f t="array" ref="U1578">IF(COUNTA(Y1576:DP1579)=0,0,IF(ISERROR(HLOOKUP(U1579,Y1579:DP1579,1,FALSE)),0,INDEX(Y1578:DP1578,MATCH(U1577&amp;U1579,Y1577:DP1577&amp;Y1579:DP1579,0))))</f>
        <v>0</v>
      </c>
      <c r="V1578" s="94">
        <f t="array" ref="V1578">IF(COUNTA(Y1576:DP1579)=0,0,IF(ISERROR(HLOOKUP(V1579,Y1579:DP1579,1,FALSE)),0,INDEX(Y1578:DP1578,MATCH(V1577&amp;V1579,Y1577:DP1577&amp;Y1579:DP1579,0))))</f>
        <v>0</v>
      </c>
      <c r="W1578" s="95"/>
      <c r="X1578" s="108"/>
    </row>
    <row r="1579" spans="2:26" ht="13.9" thickBot="1">
      <c r="B1579" s="96"/>
      <c r="C1579" s="97"/>
      <c r="D1579" s="96"/>
      <c r="E1579" s="96"/>
      <c r="F1579" s="96"/>
      <c r="G1579" s="96"/>
      <c r="H1579" s="96"/>
      <c r="I1579" s="96"/>
      <c r="J1579" s="96"/>
      <c r="K1579" s="96"/>
      <c r="L1579" s="96"/>
      <c r="M1579" s="96"/>
      <c r="N1579" s="96"/>
      <c r="O1579" s="96"/>
      <c r="P1579" s="97"/>
      <c r="Q1579" s="218"/>
      <c r="R1579" s="98" t="str">
        <f t="shared" ref="R1579" si="3656">IF(COUNTA(Y1576:DP1579)=0,"none",HLOOKUP(R1577,Y1577:DP1579,3,FALSE))</f>
        <v>none</v>
      </c>
      <c r="S1579" s="99" t="str">
        <f t="shared" ref="S1579" si="3657">IF(COUNTA(Y1576:DP1579)=0,"none",HLOOKUP(S1576,Y1576:DP1579,4,FALSE))</f>
        <v>none</v>
      </c>
      <c r="T1579" s="100"/>
      <c r="U1579" s="100" t="str">
        <f t="array" ref="U1579">IF(COUNTA(Y1576:DP1579)=0,"none",IF($U$2="WAHR",$W$3,Abfrage!$F$4))</f>
        <v>none</v>
      </c>
      <c r="V1579" s="100" t="str">
        <f t="array" ref="V1579">IF(COUNTA(Y1576:DP1579)=0,"none",IF($U$2="WAHR",$W$3,Abfrage!$F$4))</f>
        <v>none</v>
      </c>
      <c r="W1579" s="100" t="str">
        <f t="array" ref="W1579">IF(COUNTA(Y1576:DP1579)=0,"none",IF($U$2="WAHR",$W$3,Abfrage!$F$4))</f>
        <v>none</v>
      </c>
      <c r="X1579" s="109"/>
    </row>
    <row r="1580" spans="2:26" thickBot="1">
      <c r="B1580" s="75" t="s">
        <v>1089</v>
      </c>
      <c r="C1580" s="76">
        <v>1000108639</v>
      </c>
      <c r="D1580" s="75" t="s">
        <v>95</v>
      </c>
      <c r="E1580" s="75" t="s">
        <v>148</v>
      </c>
      <c r="F1580" s="75" t="s">
        <v>96</v>
      </c>
      <c r="G1580" s="75" t="s">
        <v>96</v>
      </c>
      <c r="H1580" s="75" t="e">
        <v>#N/A</v>
      </c>
      <c r="I1580" s="75" t="s">
        <v>41</v>
      </c>
      <c r="J1580" s="75" t="s">
        <v>1090</v>
      </c>
      <c r="K1580" s="75" t="s">
        <v>360</v>
      </c>
      <c r="L1580" s="75" t="s">
        <v>352</v>
      </c>
      <c r="M1580" s="75" t="s">
        <v>313</v>
      </c>
      <c r="N1580" s="75" t="s">
        <v>327</v>
      </c>
      <c r="O1580" s="75" t="s">
        <v>306</v>
      </c>
      <c r="P1580" s="76" t="s">
        <v>306</v>
      </c>
      <c r="Q1580" s="216"/>
      <c r="R1580" s="77" t="str">
        <f t="shared" ref="R1580" si="3658">IF(COUNTA(Y1580:DP1583)=0,"01.01.1900",INDEX(Y1580:DP1580,MATCH(R1581,Y1581:DP1581,0)))</f>
        <v>01.01.1900</v>
      </c>
      <c r="S1580" s="78" t="str">
        <f t="shared" ref="S1580" si="3659">IF(COUNTA(Y1580:DP1583)=0,"01.01.1900",MAX(Y1580:DP1580))</f>
        <v>01.01.1900</v>
      </c>
      <c r="T1580" s="79"/>
      <c r="U1580" s="80" t="str">
        <f t="array" ref="U1580">IF(COUNTA(Y1580:DP1583)=0,"01.01.1900",IF(ISERROR(HLOOKUP(U1583,Y1583:DP1583,1,FALSE)),"01.01.1900",INDEX(Y1580:DP1580,MATCH(U1581&amp;U1583,Y1581:DP1581&amp;Y1583:DP1583,0))))</f>
        <v>01.01.1900</v>
      </c>
      <c r="V1580" s="81" t="str">
        <f t="shared" ref="V1580" si="3660">IF(COUNTA(Y1580:DP1583)=0,"01.01.1900",_xlfn.MAXIFS(Y1580:DP1580,Y1583:DP1583,V1583))</f>
        <v>01.01.1900</v>
      </c>
      <c r="W1580" s="82"/>
      <c r="X1580" s="106"/>
    </row>
    <row r="1581" spans="2:26" thickBot="1">
      <c r="B1581" s="83"/>
      <c r="C1581" s="84"/>
      <c r="D1581" s="83"/>
      <c r="E1581" s="83"/>
      <c r="F1581" s="83"/>
      <c r="G1581" s="83"/>
      <c r="H1581" s="83"/>
      <c r="I1581" s="83"/>
      <c r="J1581" s="83"/>
      <c r="K1581" s="83"/>
      <c r="L1581" s="83"/>
      <c r="M1581" s="83"/>
      <c r="N1581" s="83"/>
      <c r="O1581" s="83"/>
      <c r="P1581" s="84"/>
      <c r="Q1581" s="217"/>
      <c r="R1581" s="85">
        <f t="shared" ref="R1581" si="3661">IF(COUNTA(Y1580:DP1583)=0,0,MIN(Y1581:DP1581))</f>
        <v>0</v>
      </c>
      <c r="S1581" s="86">
        <f t="shared" ref="S1581" si="3662">IF(COUNTA(Y1580:DP1583)=0,0,HLOOKUP(S1580,Y1580:DP1583,2,FALSE))</f>
        <v>0</v>
      </c>
      <c r="T1581" s="87">
        <f t="shared" ref="T1581" si="3663">IF(COUNTA(Y1580:DP1583)=0,0,AVERAGE(Y1581:DP1581))</f>
        <v>0</v>
      </c>
      <c r="U1581" s="88">
        <f t="shared" ref="U1581" si="3664">IF(COUNTA(Y1580:DP1583)=0,0,_xlfn.MINIFS(Y1581:DP1581,Y1583:DP1583,U1583))</f>
        <v>0</v>
      </c>
      <c r="V1581" s="89">
        <f t="array" ref="V1581">IF(COUNTA(Y1580:DP1583)=0,0,IF(ISERROR(HLOOKUP(V1583,Y1583:DP1583,1,FALSE)),0,INDEX(Y1581:DP1581,MATCH(V1580&amp;V1583,Y1580:DP1580&amp;Y1583:DP1583,0))))</f>
        <v>0</v>
      </c>
      <c r="W1581" s="90">
        <f t="array" ref="W1581">IF(COUNTA(Y1580:DP1583)=0,0,IF(ISERROR(HLOOKUP(W1583,Y1583:DP1583,1,FALSE)),0,AVERAGEIF(Y1583:DP1583,$W1583,Y1581:DP1581)))</f>
        <v>0</v>
      </c>
      <c r="X1581" s="107"/>
    </row>
    <row r="1582" spans="2:26" thickBot="1">
      <c r="B1582" s="83"/>
      <c r="C1582" s="84"/>
      <c r="D1582" s="83"/>
      <c r="E1582" s="83"/>
      <c r="F1582" s="83"/>
      <c r="G1582" s="83"/>
      <c r="H1582" s="83"/>
      <c r="I1582" s="83"/>
      <c r="J1582" s="83"/>
      <c r="K1582" s="83"/>
      <c r="L1582" s="83"/>
      <c r="M1582" s="83"/>
      <c r="N1582" s="83"/>
      <c r="O1582" s="83"/>
      <c r="P1582" s="84"/>
      <c r="Q1582" s="217"/>
      <c r="R1582" s="91">
        <f t="shared" ref="R1582" si="3665">IF(COUNTA(Y1580:DP1583)=0,0,HLOOKUP(R1581,Y1581:DP1583,2,FALSE))</f>
        <v>0</v>
      </c>
      <c r="S1582" s="92">
        <f t="shared" ref="S1582" si="3666">IF(COUNTA(Y1580:DP1583)=0,0,HLOOKUP(S1580,Y1580:DP1583,3,FALSE))</f>
        <v>0</v>
      </c>
      <c r="T1582" s="93"/>
      <c r="U1582" s="94">
        <f t="array" ref="U1582">IF(COUNTA(Y1580:DP1583)=0,0,IF(ISERROR(HLOOKUP(U1583,Y1583:DP1583,1,FALSE)),0,INDEX(Y1582:DP1582,MATCH(U1581&amp;U1583,Y1581:DP1581&amp;Y1583:DP1583,0))))</f>
        <v>0</v>
      </c>
      <c r="V1582" s="94">
        <f t="array" ref="V1582">IF(COUNTA(Y1580:DP1583)=0,0,IF(ISERROR(HLOOKUP(V1583,Y1583:DP1583,1,FALSE)),0,INDEX(Y1582:DP1582,MATCH(V1581&amp;V1583,Y1581:DP1581&amp;Y1583:DP1583,0))))</f>
        <v>0</v>
      </c>
      <c r="W1582" s="95"/>
      <c r="X1582" s="108"/>
    </row>
    <row r="1583" spans="2:26" ht="13.9" thickBot="1">
      <c r="B1583" s="96"/>
      <c r="C1583" s="97"/>
      <c r="D1583" s="96"/>
      <c r="E1583" s="96"/>
      <c r="F1583" s="96"/>
      <c r="G1583" s="96"/>
      <c r="H1583" s="96"/>
      <c r="I1583" s="96"/>
      <c r="J1583" s="96"/>
      <c r="K1583" s="96"/>
      <c r="L1583" s="96"/>
      <c r="M1583" s="96"/>
      <c r="N1583" s="96"/>
      <c r="O1583" s="96"/>
      <c r="P1583" s="97"/>
      <c r="Q1583" s="218"/>
      <c r="R1583" s="98" t="str">
        <f t="shared" ref="R1583" si="3667">IF(COUNTA(Y1580:DP1583)=0,"none",HLOOKUP(R1581,Y1581:DP1583,3,FALSE))</f>
        <v>none</v>
      </c>
      <c r="S1583" s="99" t="str">
        <f t="shared" ref="S1583" si="3668">IF(COUNTA(Y1580:DP1583)=0,"none",HLOOKUP(S1580,Y1580:DP1583,4,FALSE))</f>
        <v>none</v>
      </c>
      <c r="T1583" s="100"/>
      <c r="U1583" s="100" t="str">
        <f t="array" ref="U1583">IF(COUNTA(Y1580:DP1583)=0,"none",IF($U$2="WAHR",$W$3,Abfrage!$F$4))</f>
        <v>none</v>
      </c>
      <c r="V1583" s="100" t="str">
        <f t="array" ref="V1583">IF(COUNTA(Y1580:DP1583)=0,"none",IF($U$2="WAHR",$W$3,Abfrage!$F$4))</f>
        <v>none</v>
      </c>
      <c r="W1583" s="100" t="str">
        <f t="array" ref="W1583">IF(COUNTA(Y1580:DP1583)=0,"none",IF($U$2="WAHR",$W$3,Abfrage!$F$4))</f>
        <v>none</v>
      </c>
      <c r="X1583" s="109"/>
    </row>
    <row r="1584" spans="2:26" thickBot="1">
      <c r="B1584" s="75" t="s">
        <v>1091</v>
      </c>
      <c r="C1584" s="76">
        <v>1000109455</v>
      </c>
      <c r="D1584" s="75" t="s">
        <v>95</v>
      </c>
      <c r="E1584" s="75" t="s">
        <v>148</v>
      </c>
      <c r="F1584" s="75" t="s">
        <v>96</v>
      </c>
      <c r="G1584" s="75" t="s">
        <v>96</v>
      </c>
      <c r="H1584" s="75" t="s">
        <v>50</v>
      </c>
      <c r="I1584" s="75" t="s">
        <v>51</v>
      </c>
      <c r="J1584" s="75" t="s">
        <v>1092</v>
      </c>
      <c r="K1584" s="75" t="s">
        <v>523</v>
      </c>
      <c r="L1584" s="75" t="s">
        <v>326</v>
      </c>
      <c r="M1584" s="75" t="s">
        <v>313</v>
      </c>
      <c r="N1584" s="75" t="s">
        <v>327</v>
      </c>
      <c r="O1584" s="75" t="s">
        <v>306</v>
      </c>
      <c r="P1584" s="76" t="s">
        <v>306</v>
      </c>
      <c r="Q1584" s="216"/>
      <c r="R1584" s="77">
        <f t="shared" ref="R1584" si="3669">IF(COUNTA(Y1584:DP1587)=0,"01.01.1900",INDEX(Y1584:DP1584,MATCH(R1585,Y1585:DP1585,0)))</f>
        <v>44986</v>
      </c>
      <c r="S1584" s="78">
        <f t="shared" ref="S1584" si="3670">IF(COUNTA(Y1584:DP1587)=0,"01.01.1900",MAX(Y1584:DP1584))</f>
        <v>44986</v>
      </c>
      <c r="T1584" s="79"/>
      <c r="U1584" s="80" t="str">
        <f t="array" ref="U1584">IF(COUNTA(Y1584:DP1587)=0,"01.01.1900",IF(ISERROR(HLOOKUP(U1587,Y1587:DP1587,1,FALSE)),"01.01.1900",INDEX(Y1584:DP1584,MATCH(U1585&amp;U1587,Y1585:DP1585&amp;Y1587:DP1587,0))))</f>
        <v>01.01.1900</v>
      </c>
      <c r="V1584" s="81">
        <f t="shared" ref="V1584" si="3671">IF(COUNTA(Y1584:DP1587)=0,"01.01.1900",_xlfn.MAXIFS(Y1584:DP1584,Y1587:DP1587,V1587))</f>
        <v>0</v>
      </c>
      <c r="W1584" s="82"/>
      <c r="X1584" s="106"/>
      <c r="Y1584" s="141">
        <v>44986</v>
      </c>
      <c r="Z1584" s="141">
        <v>44986</v>
      </c>
    </row>
    <row r="1585" spans="2:28" thickBot="1">
      <c r="B1585" s="83"/>
      <c r="C1585" s="84"/>
      <c r="D1585" s="83"/>
      <c r="E1585" s="83"/>
      <c r="F1585" s="83"/>
      <c r="G1585" s="83"/>
      <c r="H1585" s="83"/>
      <c r="I1585" s="83"/>
      <c r="J1585" s="83"/>
      <c r="K1585" s="83"/>
      <c r="L1585" s="83"/>
      <c r="M1585" s="83"/>
      <c r="N1585" s="83"/>
      <c r="O1585" s="83"/>
      <c r="P1585" s="84"/>
      <c r="Q1585" s="217"/>
      <c r="R1585" s="85">
        <f t="shared" ref="R1585" si="3672">IF(COUNTA(Y1584:DP1587)=0,0,MIN(Y1585:DP1585))</f>
        <v>3.85E-2</v>
      </c>
      <c r="S1585" s="86">
        <f t="shared" ref="S1585" si="3673">IF(COUNTA(Y1584:DP1587)=0,0,HLOOKUP(S1584,Y1584:DP1587,2,FALSE))</f>
        <v>3.85E-2</v>
      </c>
      <c r="T1585" s="87">
        <f t="shared" ref="T1585" si="3674">IF(COUNTA(Y1584:DP1587)=0,0,AVERAGE(Y1585:DP1585))</f>
        <v>3.85E-2</v>
      </c>
      <c r="U1585" s="88">
        <f t="shared" ref="U1585" si="3675">IF(COUNTA(Y1584:DP1587)=0,0,_xlfn.MINIFS(Y1585:DP1585,Y1587:DP1587,U1587))</f>
        <v>0</v>
      </c>
      <c r="V1585" s="89">
        <f t="array" ref="V1585">IF(COUNTA(Y1584:DP1587)=0,0,IF(ISERROR(HLOOKUP(V1587,Y1587:DP1587,1,FALSE)),0,INDEX(Y1585:DP1585,MATCH(V1584&amp;V1587,Y1584:DP1584&amp;Y1587:DP1587,0))))</f>
        <v>0</v>
      </c>
      <c r="W1585" s="90">
        <f t="array" ref="W1585">IF(COUNTA(Y1584:DP1587)=0,0,IF(ISERROR(HLOOKUP(W1587,Y1587:DP1587,1,FALSE)),0,AVERAGEIF(Y1587:DP1587,$W1587,Y1585:DP1585)))</f>
        <v>0</v>
      </c>
      <c r="X1585" s="107"/>
      <c r="Y1585" s="142">
        <v>3.85E-2</v>
      </c>
      <c r="Z1585" s="142">
        <v>3.85E-2</v>
      </c>
    </row>
    <row r="1586" spans="2:28" thickBot="1">
      <c r="B1586" s="83"/>
      <c r="C1586" s="84"/>
      <c r="D1586" s="83"/>
      <c r="E1586" s="83"/>
      <c r="F1586" s="83"/>
      <c r="G1586" s="83"/>
      <c r="H1586" s="83"/>
      <c r="I1586" s="83"/>
      <c r="J1586" s="83"/>
      <c r="K1586" s="83"/>
      <c r="L1586" s="83"/>
      <c r="M1586" s="83"/>
      <c r="N1586" s="83"/>
      <c r="O1586" s="83"/>
      <c r="P1586" s="84"/>
      <c r="Q1586" s="217"/>
      <c r="R1586" s="91">
        <f t="shared" ref="R1586" si="3676">IF(COUNTA(Y1584:DP1587)=0,0,HLOOKUP(R1585,Y1585:DP1587,2,FALSE))</f>
        <v>1000</v>
      </c>
      <c r="S1586" s="92">
        <f t="shared" ref="S1586" si="3677">IF(COUNTA(Y1584:DP1587)=0,0,HLOOKUP(S1584,Y1584:DP1587,3,FALSE))</f>
        <v>1000</v>
      </c>
      <c r="T1586" s="93"/>
      <c r="U1586" s="94">
        <f t="array" ref="U1586">IF(COUNTA(Y1584:DP1587)=0,0,IF(ISERROR(HLOOKUP(U1587,Y1587:DP1587,1,FALSE)),0,INDEX(Y1586:DP1586,MATCH(U1585&amp;U1587,Y1585:DP1585&amp;Y1587:DP1587,0))))</f>
        <v>0</v>
      </c>
      <c r="V1586" s="94">
        <f t="array" ref="V1586">IF(COUNTA(Y1584:DP1587)=0,0,IF(ISERROR(HLOOKUP(V1587,Y1587:DP1587,1,FALSE)),0,INDEX(Y1586:DP1586,MATCH(V1585&amp;V1587,Y1585:DP1585&amp;Y1587:DP1587,0))))</f>
        <v>0</v>
      </c>
      <c r="W1586" s="95"/>
      <c r="X1586" s="108"/>
      <c r="Y1586" s="143">
        <v>1000</v>
      </c>
      <c r="Z1586" s="143">
        <v>1000</v>
      </c>
    </row>
    <row r="1587" spans="2:28" ht="13.9" thickBot="1">
      <c r="B1587" s="96"/>
      <c r="C1587" s="97"/>
      <c r="D1587" s="96"/>
      <c r="E1587" s="96"/>
      <c r="F1587" s="96"/>
      <c r="G1587" s="96"/>
      <c r="H1587" s="96"/>
      <c r="I1587" s="96"/>
      <c r="J1587" s="96"/>
      <c r="K1587" s="96"/>
      <c r="L1587" s="96"/>
      <c r="M1587" s="96"/>
      <c r="N1587" s="96"/>
      <c r="O1587" s="96"/>
      <c r="P1587" s="97"/>
      <c r="Q1587" s="218"/>
      <c r="R1587" s="98" t="str">
        <f t="shared" ref="R1587" si="3678">IF(COUNTA(Y1584:DP1587)=0,"none",HLOOKUP(R1585,Y1585:DP1587,3,FALSE))</f>
        <v>www (-30%)</v>
      </c>
      <c r="S1587" s="99" t="str">
        <f t="shared" ref="S1587" si="3679">IF(COUNTA(Y1584:DP1587)=0,"none",HLOOKUP(S1584,Y1584:DP1587,4,FALSE))</f>
        <v>www (-30%)</v>
      </c>
      <c r="T1587" s="100"/>
      <c r="U1587" s="100">
        <f t="array" ref="U1587">IF(COUNTA(Y1584:DP1587)=0,"none",IF($U$2="WAHR",$W$3,Abfrage!$F$4))</f>
        <v>0</v>
      </c>
      <c r="V1587" s="100">
        <f t="array" ref="V1587">IF(COUNTA(Y1584:DP1587)=0,"none",IF($U$2="WAHR",$W$3,Abfrage!$F$4))</f>
        <v>0</v>
      </c>
      <c r="W1587" s="100">
        <f t="array" ref="W1587">IF(COUNTA(Y1584:DP1587)=0,"none",IF($U$2="WAHR",$W$3,Abfrage!$F$4))</f>
        <v>0</v>
      </c>
      <c r="X1587" s="109"/>
      <c r="Y1587" s="144" t="s">
        <v>43</v>
      </c>
      <c r="Z1587" s="144" t="s">
        <v>43</v>
      </c>
    </row>
    <row r="1588" spans="2:28" thickBot="1">
      <c r="B1588" s="75" t="s">
        <v>1093</v>
      </c>
      <c r="C1588" s="76">
        <v>1000109458</v>
      </c>
      <c r="D1588" s="75" t="s">
        <v>95</v>
      </c>
      <c r="E1588" s="75" t="s">
        <v>90</v>
      </c>
      <c r="F1588" s="75" t="s">
        <v>122</v>
      </c>
      <c r="G1588" s="75" t="s">
        <v>122</v>
      </c>
      <c r="H1588" s="75" t="s">
        <v>40</v>
      </c>
      <c r="I1588" s="75" t="s">
        <v>51</v>
      </c>
      <c r="J1588" s="75" t="s">
        <v>1094</v>
      </c>
      <c r="K1588" s="75" t="s">
        <v>306</v>
      </c>
      <c r="L1588" s="75" t="s">
        <v>306</v>
      </c>
      <c r="M1588" s="75" t="s">
        <v>306</v>
      </c>
      <c r="N1588" s="75" t="s">
        <v>327</v>
      </c>
      <c r="O1588" s="75" t="s">
        <v>547</v>
      </c>
      <c r="P1588" s="76" t="s">
        <v>306</v>
      </c>
      <c r="Q1588" s="216"/>
      <c r="R1588" s="77">
        <f t="shared" ref="R1588" si="3680">IF(COUNTA(Y1588:DP1591)=0,"01.01.1900",INDEX(Y1588:DP1588,MATCH(R1589,Y1589:DP1589,0)))</f>
        <v>44958</v>
      </c>
      <c r="S1588" s="78">
        <f t="shared" ref="S1588" si="3681">IF(COUNTA(Y1588:DP1591)=0,"01.01.1900",MAX(Y1588:DP1588))</f>
        <v>45569</v>
      </c>
      <c r="T1588" s="79"/>
      <c r="U1588" s="80" t="str">
        <f t="array" ref="U1588">IF(COUNTA(Y1588:DP1591)=0,"01.01.1900",IF(ISERROR(HLOOKUP(U1591,Y1591:DP1591,1,FALSE)),"01.01.1900",INDEX(Y1588:DP1588,MATCH(U1589&amp;U1591,Y1589:DP1589&amp;Y1591:DP1591,0))))</f>
        <v>01.01.1900</v>
      </c>
      <c r="V1588" s="81">
        <f t="shared" ref="V1588" si="3682">IF(COUNTA(Y1588:DP1591)=0,"01.01.1900",_xlfn.MAXIFS(Y1588:DP1588,Y1591:DP1591,V1591))</f>
        <v>0</v>
      </c>
      <c r="W1588" s="82"/>
      <c r="X1588" s="106"/>
      <c r="Y1588" s="141">
        <v>44958</v>
      </c>
      <c r="Z1588" s="141">
        <v>44958</v>
      </c>
      <c r="AA1588" s="141">
        <v>45569</v>
      </c>
    </row>
    <row r="1589" spans="2:28" thickBot="1">
      <c r="B1589" s="83"/>
      <c r="C1589" s="84"/>
      <c r="D1589" s="83"/>
      <c r="E1589" s="83"/>
      <c r="F1589" s="83"/>
      <c r="G1589" s="83"/>
      <c r="H1589" s="83"/>
      <c r="I1589" s="83"/>
      <c r="J1589" s="83"/>
      <c r="K1589" s="83"/>
      <c r="L1589" s="83"/>
      <c r="M1589" s="83"/>
      <c r="N1589" s="83"/>
      <c r="O1589" s="83"/>
      <c r="P1589" s="84"/>
      <c r="Q1589" s="217"/>
      <c r="R1589" s="85">
        <f t="shared" ref="R1589" si="3683">IF(COUNTA(Y1588:DP1591)=0,0,MIN(Y1589:DP1589))</f>
        <v>2.87E-2</v>
      </c>
      <c r="S1589" s="86">
        <f t="shared" ref="S1589" si="3684">IF(COUNTA(Y1588:DP1591)=0,0,HLOOKUP(S1588,Y1588:DP1591,2,FALSE))</f>
        <v>5.4232200000000008E-2</v>
      </c>
      <c r="T1589" s="87">
        <f t="shared" ref="T1589" si="3685">IF(COUNTA(Y1588:DP1591)=0,0,AVERAGE(Y1589:DP1589))</f>
        <v>3.7210733333333336E-2</v>
      </c>
      <c r="U1589" s="88">
        <f t="shared" ref="U1589" si="3686">IF(COUNTA(Y1588:DP1591)=0,0,_xlfn.MINIFS(Y1589:DP1589,Y1591:DP1591,U1591))</f>
        <v>0</v>
      </c>
      <c r="V1589" s="89">
        <f t="array" ref="V1589">IF(COUNTA(Y1588:DP1591)=0,0,IF(ISERROR(HLOOKUP(V1591,Y1591:DP1591,1,FALSE)),0,INDEX(Y1589:DP1589,MATCH(V1588&amp;V1591,Y1588:DP1588&amp;Y1591:DP1591,0))))</f>
        <v>0</v>
      </c>
      <c r="W1589" s="90">
        <f t="array" ref="W1589">IF(COUNTA(Y1588:DP1591)=0,0,IF(ISERROR(HLOOKUP(W1591,Y1591:DP1591,1,FALSE)),0,AVERAGEIF(Y1591:DP1591,$W1591,Y1589:DP1589)))</f>
        <v>0</v>
      </c>
      <c r="X1589" s="107"/>
      <c r="Y1589" s="142">
        <v>2.87E-2</v>
      </c>
      <c r="Z1589" s="142">
        <v>2.87E-2</v>
      </c>
      <c r="AA1589" s="142">
        <v>5.4232200000000008E-2</v>
      </c>
    </row>
    <row r="1590" spans="2:28" thickBot="1">
      <c r="B1590" s="83"/>
      <c r="C1590" s="84"/>
      <c r="D1590" s="83"/>
      <c r="E1590" s="83"/>
      <c r="F1590" s="83"/>
      <c r="G1590" s="83"/>
      <c r="H1590" s="83"/>
      <c r="I1590" s="83"/>
      <c r="J1590" s="83"/>
      <c r="K1590" s="83"/>
      <c r="L1590" s="83"/>
      <c r="M1590" s="83"/>
      <c r="N1590" s="83"/>
      <c r="O1590" s="83"/>
      <c r="P1590" s="84"/>
      <c r="Q1590" s="217"/>
      <c r="R1590" s="91">
        <f t="shared" ref="R1590" si="3687">IF(COUNTA(Y1588:DP1591)=0,0,HLOOKUP(R1589,Y1589:DP1591,2,FALSE))</f>
        <v>1000</v>
      </c>
      <c r="S1590" s="92">
        <f t="shared" ref="S1590" si="3688">IF(COUNTA(Y1588:DP1591)=0,0,HLOOKUP(S1588,Y1588:DP1591,3,FALSE))</f>
        <v>0</v>
      </c>
      <c r="T1590" s="93"/>
      <c r="U1590" s="94">
        <f t="array" ref="U1590">IF(COUNTA(Y1588:DP1591)=0,0,IF(ISERROR(HLOOKUP(U1591,Y1591:DP1591,1,FALSE)),0,INDEX(Y1590:DP1590,MATCH(U1589&amp;U1591,Y1589:DP1589&amp;Y1591:DP1591,0))))</f>
        <v>0</v>
      </c>
      <c r="V1590" s="94">
        <f t="array" ref="V1590">IF(COUNTA(Y1588:DP1591)=0,0,IF(ISERROR(HLOOKUP(V1591,Y1591:DP1591,1,FALSE)),0,INDEX(Y1590:DP1590,MATCH(V1589&amp;V1591,Y1589:DP1589&amp;Y1591:DP1591,0))))</f>
        <v>0</v>
      </c>
      <c r="W1590" s="95"/>
      <c r="X1590" s="108"/>
      <c r="Y1590" s="143">
        <v>1000</v>
      </c>
      <c r="Z1590" s="143">
        <v>1000</v>
      </c>
      <c r="AA1590" s="143">
        <v>0</v>
      </c>
    </row>
    <row r="1591" spans="2:28" ht="13.9" thickBot="1">
      <c r="B1591" s="96"/>
      <c r="C1591" s="97"/>
      <c r="D1591" s="96"/>
      <c r="E1591" s="96"/>
      <c r="F1591" s="96"/>
      <c r="G1591" s="96"/>
      <c r="H1591" s="96"/>
      <c r="I1591" s="96"/>
      <c r="J1591" s="96"/>
      <c r="K1591" s="96"/>
      <c r="L1591" s="96"/>
      <c r="M1591" s="96"/>
      <c r="N1591" s="96"/>
      <c r="O1591" s="96"/>
      <c r="P1591" s="97"/>
      <c r="Q1591" s="218"/>
      <c r="R1591" s="98" t="str">
        <f t="shared" ref="R1591" si="3689">IF(COUNTA(Y1588:DP1591)=0,"none",HLOOKUP(R1589,Y1589:DP1591,3,FALSE))</f>
        <v>www (-30%)</v>
      </c>
      <c r="S1591" s="99" t="str">
        <f t="shared" ref="S1591" si="3690">IF(COUNTA(Y1588:DP1591)=0,"none",HLOOKUP(S1588,Y1588:DP1591,4,FALSE))</f>
        <v>ECI</v>
      </c>
      <c r="T1591" s="100"/>
      <c r="U1591" s="100">
        <f t="array" ref="U1591">IF(COUNTA(Y1588:DP1591)=0,"none",IF($U$2="WAHR",$W$3,Abfrage!$F$4))</f>
        <v>0</v>
      </c>
      <c r="V1591" s="100">
        <f t="array" ref="V1591">IF(COUNTA(Y1588:DP1591)=0,"none",IF($U$2="WAHR",$W$3,Abfrage!$F$4))</f>
        <v>0</v>
      </c>
      <c r="W1591" s="100">
        <f t="array" ref="W1591">IF(COUNTA(Y1588:DP1591)=0,"none",IF($U$2="WAHR",$W$3,Abfrage!$F$4))</f>
        <v>0</v>
      </c>
      <c r="X1591" s="109"/>
      <c r="Y1591" s="144" t="s">
        <v>43</v>
      </c>
      <c r="Z1591" s="144" t="s">
        <v>721</v>
      </c>
      <c r="AA1591" s="144" t="s">
        <v>101</v>
      </c>
    </row>
    <row r="1592" spans="2:28" thickBot="1">
      <c r="B1592" s="75" t="s">
        <v>1095</v>
      </c>
      <c r="C1592" s="76">
        <v>1000109459</v>
      </c>
      <c r="D1592" s="75" t="s">
        <v>95</v>
      </c>
      <c r="E1592" s="75" t="s">
        <v>90</v>
      </c>
      <c r="F1592" s="75" t="s">
        <v>685</v>
      </c>
      <c r="G1592" s="75" t="s">
        <v>685</v>
      </c>
      <c r="H1592" s="75" t="s">
        <v>40</v>
      </c>
      <c r="I1592" s="75" t="s">
        <v>51</v>
      </c>
      <c r="J1592" s="75" t="s">
        <v>1096</v>
      </c>
      <c r="K1592" s="75" t="s">
        <v>523</v>
      </c>
      <c r="L1592" s="75" t="s">
        <v>326</v>
      </c>
      <c r="M1592" s="75" t="s">
        <v>306</v>
      </c>
      <c r="N1592" s="75" t="s">
        <v>327</v>
      </c>
      <c r="O1592" s="75" t="s">
        <v>476</v>
      </c>
      <c r="P1592" s="76" t="s">
        <v>306</v>
      </c>
      <c r="Q1592" s="216"/>
      <c r="R1592" s="77">
        <f t="shared" ref="R1592" si="3691">IF(COUNTA(Y1592:DP1595)=0,"01.01.1900",INDEX(Y1592:DP1592,MATCH(R1593,Y1593:DP1593,0)))</f>
        <v>44959</v>
      </c>
      <c r="S1592" s="78">
        <f t="shared" ref="S1592" si="3692">IF(COUNTA(Y1592:DP1595)=0,"01.01.1900",MAX(Y1592:DP1592))</f>
        <v>45569</v>
      </c>
      <c r="T1592" s="79"/>
      <c r="U1592" s="80" t="str">
        <f t="array" ref="U1592">IF(COUNTA(Y1592:DP1595)=0,"01.01.1900",IF(ISERROR(HLOOKUP(U1595,Y1595:DP1595,1,FALSE)),"01.01.1900",INDEX(Y1592:DP1592,MATCH(U1593&amp;U1595,Y1593:DP1593&amp;Y1595:DP1595,0))))</f>
        <v>01.01.1900</v>
      </c>
      <c r="V1592" s="81">
        <f t="shared" ref="V1592" si="3693">IF(COUNTA(Y1592:DP1595)=0,"01.01.1900",_xlfn.MAXIFS(Y1592:DP1592,Y1595:DP1595,V1595))</f>
        <v>0</v>
      </c>
      <c r="W1592" s="82"/>
      <c r="X1592" s="106"/>
      <c r="Y1592" s="141">
        <v>44502</v>
      </c>
      <c r="Z1592" s="141">
        <v>44959</v>
      </c>
      <c r="AA1592" s="141">
        <v>44959</v>
      </c>
      <c r="AB1592" s="141">
        <v>45569</v>
      </c>
    </row>
    <row r="1593" spans="2:28" thickBot="1">
      <c r="B1593" s="83"/>
      <c r="C1593" s="84"/>
      <c r="D1593" s="83"/>
      <c r="E1593" s="83"/>
      <c r="F1593" s="83"/>
      <c r="G1593" s="83"/>
      <c r="H1593" s="83"/>
      <c r="I1593" s="83"/>
      <c r="J1593" s="83"/>
      <c r="K1593" s="83"/>
      <c r="L1593" s="83"/>
      <c r="M1593" s="83"/>
      <c r="N1593" s="83"/>
      <c r="O1593" s="83"/>
      <c r="P1593" s="84"/>
      <c r="Q1593" s="217"/>
      <c r="R1593" s="85">
        <f t="shared" ref="R1593" si="3694">IF(COUNTA(Y1592:DP1595)=0,0,MIN(Y1593:DP1593))</f>
        <v>1.7500000000000002E-2</v>
      </c>
      <c r="S1593" s="86">
        <f t="shared" ref="S1593" si="3695">IF(COUNTA(Y1592:DP1595)=0,0,HLOOKUP(S1592,Y1592:DP1595,2,FALSE))</f>
        <v>2.7630900000000003E-2</v>
      </c>
      <c r="T1593" s="87">
        <f t="shared" ref="T1593" si="3696">IF(COUNTA(Y1592:DP1595)=0,0,AVERAGE(Y1593:DP1593))</f>
        <v>2.0545225E-2</v>
      </c>
      <c r="U1593" s="88">
        <f t="shared" ref="U1593" si="3697">IF(COUNTA(Y1592:DP1595)=0,0,_xlfn.MINIFS(Y1593:DP1593,Y1595:DP1595,U1595))</f>
        <v>0</v>
      </c>
      <c r="V1593" s="89">
        <f t="array" ref="V1593">IF(COUNTA(Y1592:DP1595)=0,0,IF(ISERROR(HLOOKUP(V1595,Y1595:DP1595,1,FALSE)),0,INDEX(Y1593:DP1593,MATCH(V1592&amp;V1595,Y1592:DP1592&amp;Y1595:DP1595,0))))</f>
        <v>0</v>
      </c>
      <c r="W1593" s="90">
        <f t="array" ref="W1593">IF(COUNTA(Y1592:DP1595)=0,0,IF(ISERROR(HLOOKUP(W1595,Y1595:DP1595,1,FALSE)),0,AVERAGEIF(Y1595:DP1595,$W1595,Y1593:DP1593)))</f>
        <v>0</v>
      </c>
      <c r="X1593" s="107"/>
      <c r="Y1593" s="142">
        <v>1.9550000000000001E-2</v>
      </c>
      <c r="Z1593" s="142">
        <v>1.7500000000000002E-2</v>
      </c>
      <c r="AA1593" s="142">
        <v>1.7500000000000002E-2</v>
      </c>
      <c r="AB1593" s="142">
        <v>2.7630900000000003E-2</v>
      </c>
    </row>
    <row r="1594" spans="2:28" thickBot="1">
      <c r="B1594" s="83"/>
      <c r="C1594" s="84"/>
      <c r="D1594" s="83"/>
      <c r="E1594" s="83"/>
      <c r="F1594" s="83"/>
      <c r="G1594" s="83"/>
      <c r="H1594" s="83"/>
      <c r="I1594" s="83"/>
      <c r="J1594" s="83"/>
      <c r="K1594" s="83"/>
      <c r="L1594" s="83"/>
      <c r="M1594" s="83"/>
      <c r="N1594" s="83"/>
      <c r="O1594" s="83"/>
      <c r="P1594" s="84"/>
      <c r="Q1594" s="217"/>
      <c r="R1594" s="91">
        <f t="shared" ref="R1594" si="3698">IF(COUNTA(Y1592:DP1595)=0,0,HLOOKUP(R1593,Y1593:DP1595,2,FALSE))</f>
        <v>1000</v>
      </c>
      <c r="S1594" s="92">
        <f t="shared" ref="S1594" si="3699">IF(COUNTA(Y1592:DP1595)=0,0,HLOOKUP(S1592,Y1592:DP1595,3,FALSE))</f>
        <v>0</v>
      </c>
      <c r="T1594" s="93"/>
      <c r="U1594" s="94">
        <f t="array" ref="U1594">IF(COUNTA(Y1592:DP1595)=0,0,IF(ISERROR(HLOOKUP(U1595,Y1595:DP1595,1,FALSE)),0,INDEX(Y1594:DP1594,MATCH(U1593&amp;U1595,Y1593:DP1593&amp;Y1595:DP1595,0))))</f>
        <v>0</v>
      </c>
      <c r="V1594" s="94">
        <f t="array" ref="V1594">IF(COUNTA(Y1592:DP1595)=0,0,IF(ISERROR(HLOOKUP(V1595,Y1595:DP1595,1,FALSE)),0,INDEX(Y1594:DP1594,MATCH(V1593&amp;V1595,Y1593:DP1593&amp;Y1595:DP1595,0))))</f>
        <v>0</v>
      </c>
      <c r="W1594" s="95"/>
      <c r="X1594" s="108"/>
      <c r="Y1594" s="143">
        <v>1000</v>
      </c>
      <c r="Z1594" s="143">
        <v>1000</v>
      </c>
      <c r="AA1594" s="143">
        <v>1000</v>
      </c>
      <c r="AB1594" s="143">
        <v>0</v>
      </c>
    </row>
    <row r="1595" spans="2:28" ht="13.9" thickBot="1">
      <c r="B1595" s="96"/>
      <c r="C1595" s="97"/>
      <c r="D1595" s="96"/>
      <c r="E1595" s="96"/>
      <c r="F1595" s="96"/>
      <c r="G1595" s="96"/>
      <c r="H1595" s="96"/>
      <c r="I1595" s="96"/>
      <c r="J1595" s="96"/>
      <c r="K1595" s="96"/>
      <c r="L1595" s="96"/>
      <c r="M1595" s="96"/>
      <c r="N1595" s="96"/>
      <c r="O1595" s="96"/>
      <c r="P1595" s="97"/>
      <c r="Q1595" s="218"/>
      <c r="R1595" s="98" t="str">
        <f t="shared" ref="R1595" si="3700">IF(COUNTA(Y1592:DP1595)=0,"none",HLOOKUP(R1593,Y1593:DP1595,3,FALSE))</f>
        <v>www (-15%)</v>
      </c>
      <c r="S1595" s="99" t="str">
        <f t="shared" ref="S1595" si="3701">IF(COUNTA(Y1592:DP1595)=0,"none",HLOOKUP(S1592,Y1592:DP1595,4,FALSE))</f>
        <v>ECI</v>
      </c>
      <c r="T1595" s="100"/>
      <c r="U1595" s="100">
        <f t="array" ref="U1595">IF(COUNTA(Y1592:DP1595)=0,"none",IF($U$2="WAHR",$W$3,Abfrage!$F$4))</f>
        <v>0</v>
      </c>
      <c r="V1595" s="100">
        <f t="array" ref="V1595">IF(COUNTA(Y1592:DP1595)=0,"none",IF($U$2="WAHR",$W$3,Abfrage!$F$4))</f>
        <v>0</v>
      </c>
      <c r="W1595" s="100">
        <f t="array" ref="W1595">IF(COUNTA(Y1592:DP1595)=0,"none",IF($U$2="WAHR",$W$3,Abfrage!$F$4))</f>
        <v>0</v>
      </c>
      <c r="X1595" s="109"/>
      <c r="Y1595" s="144" t="s">
        <v>354</v>
      </c>
      <c r="Z1595" s="144" t="s">
        <v>354</v>
      </c>
      <c r="AA1595" s="144" t="s">
        <v>1097</v>
      </c>
      <c r="AB1595" s="144" t="s">
        <v>101</v>
      </c>
    </row>
    <row r="1596" spans="2:28" thickBot="1">
      <c r="B1596" s="75" t="s">
        <v>1098</v>
      </c>
      <c r="C1596" s="76">
        <v>1000110363</v>
      </c>
      <c r="D1596" s="75" t="s">
        <v>95</v>
      </c>
      <c r="E1596" s="75" t="s">
        <v>90</v>
      </c>
      <c r="F1596" s="75" t="s">
        <v>685</v>
      </c>
      <c r="G1596" s="75" t="s">
        <v>685</v>
      </c>
      <c r="H1596" s="75" t="s">
        <v>697</v>
      </c>
      <c r="I1596" s="75" t="s">
        <v>150</v>
      </c>
      <c r="J1596" s="75" t="s">
        <v>1099</v>
      </c>
      <c r="K1596" s="75" t="s">
        <v>348</v>
      </c>
      <c r="L1596" s="75" t="s">
        <v>349</v>
      </c>
      <c r="M1596" s="75" t="s">
        <v>306</v>
      </c>
      <c r="N1596" s="75" t="s">
        <v>327</v>
      </c>
      <c r="O1596" s="75" t="s">
        <v>309</v>
      </c>
      <c r="P1596" s="76" t="s">
        <v>306</v>
      </c>
      <c r="Q1596" s="216"/>
      <c r="R1596" s="77">
        <f t="shared" ref="R1596" si="3702">IF(COUNTA(Y1596:DP1599)=0,"01.01.1900",INDEX(Y1596:DP1596,MATCH(R1597,Y1597:DP1597,0)))</f>
        <v>44712</v>
      </c>
      <c r="S1596" s="78">
        <f t="shared" ref="S1596" si="3703">IF(COUNTA(Y1596:DP1599)=0,"01.01.1900",MAX(Y1596:DP1596))</f>
        <v>44712</v>
      </c>
      <c r="T1596" s="79"/>
      <c r="U1596" s="80" t="str">
        <f t="array" ref="U1596">IF(COUNTA(Y1596:DP1599)=0,"01.01.1900",IF(ISERROR(HLOOKUP(U1599,Y1599:DP1599,1,FALSE)),"01.01.1900",INDEX(Y1596:DP1596,MATCH(U1597&amp;U1599,Y1597:DP1597&amp;Y1599:DP1599,0))))</f>
        <v>01.01.1900</v>
      </c>
      <c r="V1596" s="81">
        <f t="shared" ref="V1596" si="3704">IF(COUNTA(Y1596:DP1599)=0,"01.01.1900",_xlfn.MAXIFS(Y1596:DP1596,Y1599:DP1599,V1599))</f>
        <v>0</v>
      </c>
      <c r="W1596" s="82"/>
      <c r="X1596" s="106"/>
      <c r="Y1596" s="141">
        <v>44712</v>
      </c>
      <c r="Z1596" s="141">
        <v>44712</v>
      </c>
    </row>
    <row r="1597" spans="2:28" thickBot="1">
      <c r="B1597" s="83"/>
      <c r="C1597" s="84"/>
      <c r="D1597" s="83"/>
      <c r="E1597" s="83"/>
      <c r="F1597" s="83"/>
      <c r="G1597" s="83"/>
      <c r="H1597" s="83"/>
      <c r="I1597" s="83"/>
      <c r="J1597" s="83"/>
      <c r="K1597" s="83"/>
      <c r="L1597" s="83"/>
      <c r="M1597" s="83"/>
      <c r="N1597" s="83"/>
      <c r="O1597" s="83"/>
      <c r="P1597" s="84"/>
      <c r="Q1597" s="217"/>
      <c r="R1597" s="85">
        <f t="shared" ref="R1597" si="3705">IF(COUNTA(Y1596:DP1599)=0,0,MIN(Y1597:DP1597))</f>
        <v>0.2</v>
      </c>
      <c r="S1597" s="86">
        <f t="shared" ref="S1597" si="3706">IF(COUNTA(Y1596:DP1599)=0,0,HLOOKUP(S1596,Y1596:DP1599,2,FALSE))</f>
        <v>0.2</v>
      </c>
      <c r="T1597" s="87">
        <f t="shared" ref="T1597" si="3707">IF(COUNTA(Y1596:DP1599)=0,0,AVERAGE(Y1597:DP1597))</f>
        <v>0.2</v>
      </c>
      <c r="U1597" s="88">
        <f t="shared" ref="U1597" si="3708">IF(COUNTA(Y1596:DP1599)=0,0,_xlfn.MINIFS(Y1597:DP1597,Y1599:DP1599,U1599))</f>
        <v>0</v>
      </c>
      <c r="V1597" s="89">
        <f t="array" ref="V1597">IF(COUNTA(Y1596:DP1599)=0,0,IF(ISERROR(HLOOKUP(V1599,Y1599:DP1599,1,FALSE)),0,INDEX(Y1597:DP1597,MATCH(V1596&amp;V1599,Y1596:DP1596&amp;Y1599:DP1599,0))))</f>
        <v>0</v>
      </c>
      <c r="W1597" s="90">
        <f t="array" ref="W1597">IF(COUNTA(Y1596:DP1599)=0,0,IF(ISERROR(HLOOKUP(W1599,Y1599:DP1599,1,FALSE)),0,AVERAGEIF(Y1599:DP1599,$W1599,Y1597:DP1597)))</f>
        <v>0</v>
      </c>
      <c r="X1597" s="107"/>
      <c r="Y1597" s="142">
        <v>0.2</v>
      </c>
      <c r="Z1597" s="142">
        <v>0.2</v>
      </c>
    </row>
    <row r="1598" spans="2:28" thickBot="1">
      <c r="B1598" s="83"/>
      <c r="C1598" s="84"/>
      <c r="D1598" s="83"/>
      <c r="E1598" s="83"/>
      <c r="F1598" s="83"/>
      <c r="G1598" s="83"/>
      <c r="H1598" s="83"/>
      <c r="I1598" s="83"/>
      <c r="J1598" s="83"/>
      <c r="K1598" s="83"/>
      <c r="L1598" s="83"/>
      <c r="M1598" s="83"/>
      <c r="N1598" s="83"/>
      <c r="O1598" s="83"/>
      <c r="P1598" s="84"/>
      <c r="Q1598" s="217"/>
      <c r="R1598" s="91" t="str">
        <f t="shared" ref="R1598" si="3709">IF(COUNTA(Y1596:DP1599)=0,0,HLOOKUP(R1597,Y1597:DP1599,2,FALSE))</f>
        <v>nn</v>
      </c>
      <c r="S1598" s="92" t="str">
        <f t="shared" ref="S1598" si="3710">IF(COUNTA(Y1596:DP1599)=0,0,HLOOKUP(S1596,Y1596:DP1599,3,FALSE))</f>
        <v>nn</v>
      </c>
      <c r="T1598" s="93"/>
      <c r="U1598" s="94">
        <f t="array" ref="U1598">IF(COUNTA(Y1596:DP1599)=0,0,IF(ISERROR(HLOOKUP(U1599,Y1599:DP1599,1,FALSE)),0,INDEX(Y1598:DP1598,MATCH(U1597&amp;U1599,Y1597:DP1597&amp;Y1599:DP1599,0))))</f>
        <v>0</v>
      </c>
      <c r="V1598" s="94">
        <f t="array" ref="V1598">IF(COUNTA(Y1596:DP1599)=0,0,IF(ISERROR(HLOOKUP(V1599,Y1599:DP1599,1,FALSE)),0,INDEX(Y1598:DP1598,MATCH(V1597&amp;V1599,Y1597:DP1597&amp;Y1599:DP1599,0))))</f>
        <v>0</v>
      </c>
      <c r="W1598" s="95"/>
      <c r="X1598" s="108"/>
      <c r="Y1598" s="143" t="s">
        <v>345</v>
      </c>
      <c r="Z1598" s="143">
        <v>0</v>
      </c>
    </row>
    <row r="1599" spans="2:28" ht="13.9" thickBot="1">
      <c r="B1599" s="96"/>
      <c r="C1599" s="97"/>
      <c r="D1599" s="96"/>
      <c r="E1599" s="96"/>
      <c r="F1599" s="96"/>
      <c r="G1599" s="96"/>
      <c r="H1599" s="96"/>
      <c r="I1599" s="96"/>
      <c r="J1599" s="96"/>
      <c r="K1599" s="96"/>
      <c r="L1599" s="96"/>
      <c r="M1599" s="96"/>
      <c r="N1599" s="96"/>
      <c r="O1599" s="96"/>
      <c r="P1599" s="97"/>
      <c r="Q1599" s="218"/>
      <c r="R1599" s="98" t="str">
        <f t="shared" ref="R1599" si="3711">IF(COUNTA(Y1596:DP1599)=0,"none",HLOOKUP(R1597,Y1597:DP1599,3,FALSE))</f>
        <v>SAP</v>
      </c>
      <c r="S1599" s="99" t="str">
        <f t="shared" ref="S1599" si="3712">IF(COUNTA(Y1596:DP1599)=0,"none",HLOOKUP(S1596,Y1596:DP1599,4,FALSE))</f>
        <v>SAP</v>
      </c>
      <c r="T1599" s="100"/>
      <c r="U1599" s="100">
        <f t="array" ref="U1599">IF(COUNTA(Y1596:DP1599)=0,"none",IF($U$2="WAHR",$W$3,Abfrage!$F$4))</f>
        <v>0</v>
      </c>
      <c r="V1599" s="100">
        <f t="array" ref="V1599">IF(COUNTA(Y1596:DP1599)=0,"none",IF($U$2="WAHR",$W$3,Abfrage!$F$4))</f>
        <v>0</v>
      </c>
      <c r="W1599" s="100">
        <f t="array" ref="W1599">IF(COUNTA(Y1596:DP1599)=0,"none",IF($U$2="WAHR",$W$3,Abfrage!$F$4))</f>
        <v>0</v>
      </c>
      <c r="X1599" s="109"/>
      <c r="Y1599" s="144" t="s">
        <v>47</v>
      </c>
      <c r="Z1599" s="144" t="s">
        <v>47</v>
      </c>
    </row>
    <row r="1600" spans="2:28" thickBot="1">
      <c r="B1600" s="75" t="s">
        <v>1100</v>
      </c>
      <c r="C1600" s="76">
        <v>1000110366</v>
      </c>
      <c r="D1600" s="75" t="s">
        <v>95</v>
      </c>
      <c r="E1600" s="75" t="s">
        <v>90</v>
      </c>
      <c r="F1600" s="75" t="s">
        <v>685</v>
      </c>
      <c r="G1600" s="75" t="s">
        <v>685</v>
      </c>
      <c r="H1600" s="75" t="e">
        <v>#N/A</v>
      </c>
      <c r="I1600" s="75" t="s">
        <v>150</v>
      </c>
      <c r="J1600" s="75" t="s">
        <v>1101</v>
      </c>
      <c r="K1600" s="75" t="s">
        <v>352</v>
      </c>
      <c r="L1600" s="75" t="s">
        <v>353</v>
      </c>
      <c r="M1600" s="75" t="s">
        <v>306</v>
      </c>
      <c r="N1600" s="75" t="s">
        <v>327</v>
      </c>
      <c r="O1600" s="75" t="s">
        <v>551</v>
      </c>
      <c r="P1600" s="76" t="s">
        <v>306</v>
      </c>
      <c r="Q1600" s="216"/>
      <c r="R1600" s="77" t="str">
        <f t="shared" ref="R1600" si="3713">IF(COUNTA(Y1600:DP1603)=0,"01.01.1900",INDEX(Y1600:DP1600,MATCH(R1601,Y1601:DP1601,0)))</f>
        <v>01.01.1900</v>
      </c>
      <c r="S1600" s="78" t="str">
        <f t="shared" ref="S1600" si="3714">IF(COUNTA(Y1600:DP1603)=0,"01.01.1900",MAX(Y1600:DP1600))</f>
        <v>01.01.1900</v>
      </c>
      <c r="T1600" s="79"/>
      <c r="U1600" s="80" t="str">
        <f t="array" ref="U1600">IF(COUNTA(Y1600:DP1603)=0,"01.01.1900",IF(ISERROR(HLOOKUP(U1603,Y1603:DP1603,1,FALSE)),"01.01.1900",INDEX(Y1600:DP1600,MATCH(U1601&amp;U1603,Y1601:DP1601&amp;Y1603:DP1603,0))))</f>
        <v>01.01.1900</v>
      </c>
      <c r="V1600" s="81" t="str">
        <f t="shared" ref="V1600" si="3715">IF(COUNTA(Y1600:DP1603)=0,"01.01.1900",_xlfn.MAXIFS(Y1600:DP1600,Y1603:DP1603,V1603))</f>
        <v>01.01.1900</v>
      </c>
      <c r="W1600" s="82"/>
      <c r="X1600" s="106"/>
    </row>
    <row r="1601" spans="2:30" thickBot="1">
      <c r="B1601" s="83"/>
      <c r="C1601" s="84"/>
      <c r="D1601" s="83"/>
      <c r="E1601" s="83"/>
      <c r="F1601" s="83"/>
      <c r="G1601" s="83"/>
      <c r="H1601" s="83"/>
      <c r="I1601" s="83"/>
      <c r="J1601" s="83"/>
      <c r="K1601" s="83"/>
      <c r="L1601" s="83"/>
      <c r="M1601" s="83"/>
      <c r="N1601" s="83"/>
      <c r="O1601" s="83"/>
      <c r="P1601" s="84"/>
      <c r="Q1601" s="217"/>
      <c r="R1601" s="85">
        <f t="shared" ref="R1601" si="3716">IF(COUNTA(Y1600:DP1603)=0,0,MIN(Y1601:DP1601))</f>
        <v>0</v>
      </c>
      <c r="S1601" s="86">
        <f t="shared" ref="S1601" si="3717">IF(COUNTA(Y1600:DP1603)=0,0,HLOOKUP(S1600,Y1600:DP1603,2,FALSE))</f>
        <v>0</v>
      </c>
      <c r="T1601" s="87">
        <f t="shared" ref="T1601" si="3718">IF(COUNTA(Y1600:DP1603)=0,0,AVERAGE(Y1601:DP1601))</f>
        <v>0</v>
      </c>
      <c r="U1601" s="88">
        <f t="shared" ref="U1601" si="3719">IF(COUNTA(Y1600:DP1603)=0,0,_xlfn.MINIFS(Y1601:DP1601,Y1603:DP1603,U1603))</f>
        <v>0</v>
      </c>
      <c r="V1601" s="89">
        <f t="array" ref="V1601">IF(COUNTA(Y1600:DP1603)=0,0,IF(ISERROR(HLOOKUP(V1603,Y1603:DP1603,1,FALSE)),0,INDEX(Y1601:DP1601,MATCH(V1600&amp;V1603,Y1600:DP1600&amp;Y1603:DP1603,0))))</f>
        <v>0</v>
      </c>
      <c r="W1601" s="90">
        <f t="array" ref="W1601">IF(COUNTA(Y1600:DP1603)=0,0,IF(ISERROR(HLOOKUP(W1603,Y1603:DP1603,1,FALSE)),0,AVERAGEIF(Y1603:DP1603,$W1603,Y1601:DP1601)))</f>
        <v>0</v>
      </c>
      <c r="X1601" s="107"/>
    </row>
    <row r="1602" spans="2:30" thickBot="1">
      <c r="B1602" s="83"/>
      <c r="C1602" s="84"/>
      <c r="D1602" s="83"/>
      <c r="E1602" s="83"/>
      <c r="F1602" s="83"/>
      <c r="G1602" s="83"/>
      <c r="H1602" s="83"/>
      <c r="I1602" s="83"/>
      <c r="J1602" s="83"/>
      <c r="K1602" s="83"/>
      <c r="L1602" s="83"/>
      <c r="M1602" s="83"/>
      <c r="N1602" s="83"/>
      <c r="O1602" s="83"/>
      <c r="P1602" s="84"/>
      <c r="Q1602" s="217"/>
      <c r="R1602" s="91">
        <f t="shared" ref="R1602" si="3720">IF(COUNTA(Y1600:DP1603)=0,0,HLOOKUP(R1601,Y1601:DP1603,2,FALSE))</f>
        <v>0</v>
      </c>
      <c r="S1602" s="92">
        <f t="shared" ref="S1602" si="3721">IF(COUNTA(Y1600:DP1603)=0,0,HLOOKUP(S1600,Y1600:DP1603,3,FALSE))</f>
        <v>0</v>
      </c>
      <c r="T1602" s="93"/>
      <c r="U1602" s="94">
        <f t="array" ref="U1602">IF(COUNTA(Y1600:DP1603)=0,0,IF(ISERROR(HLOOKUP(U1603,Y1603:DP1603,1,FALSE)),0,INDEX(Y1602:DP1602,MATCH(U1601&amp;U1603,Y1601:DP1601&amp;Y1603:DP1603,0))))</f>
        <v>0</v>
      </c>
      <c r="V1602" s="94">
        <f t="array" ref="V1602">IF(COUNTA(Y1600:DP1603)=0,0,IF(ISERROR(HLOOKUP(V1603,Y1603:DP1603,1,FALSE)),0,INDEX(Y1602:DP1602,MATCH(V1601&amp;V1603,Y1601:DP1601&amp;Y1603:DP1603,0))))</f>
        <v>0</v>
      </c>
      <c r="W1602" s="95"/>
      <c r="X1602" s="108"/>
    </row>
    <row r="1603" spans="2:30" ht="13.9" thickBot="1">
      <c r="B1603" s="96"/>
      <c r="C1603" s="97"/>
      <c r="D1603" s="96"/>
      <c r="E1603" s="96"/>
      <c r="F1603" s="96"/>
      <c r="G1603" s="96"/>
      <c r="H1603" s="96"/>
      <c r="I1603" s="96"/>
      <c r="J1603" s="96"/>
      <c r="K1603" s="96"/>
      <c r="L1603" s="96"/>
      <c r="M1603" s="96"/>
      <c r="N1603" s="96"/>
      <c r="O1603" s="96"/>
      <c r="P1603" s="97"/>
      <c r="Q1603" s="218"/>
      <c r="R1603" s="98" t="str">
        <f t="shared" ref="R1603" si="3722">IF(COUNTA(Y1600:DP1603)=0,"none",HLOOKUP(R1601,Y1601:DP1603,3,FALSE))</f>
        <v>none</v>
      </c>
      <c r="S1603" s="99" t="str">
        <f t="shared" ref="S1603" si="3723">IF(COUNTA(Y1600:DP1603)=0,"none",HLOOKUP(S1600,Y1600:DP1603,4,FALSE))</f>
        <v>none</v>
      </c>
      <c r="T1603" s="100"/>
      <c r="U1603" s="100" t="str">
        <f t="array" ref="U1603">IF(COUNTA(Y1600:DP1603)=0,"none",IF($U$2="WAHR",$W$3,Abfrage!$F$4))</f>
        <v>none</v>
      </c>
      <c r="V1603" s="100" t="str">
        <f t="array" ref="V1603">IF(COUNTA(Y1600:DP1603)=0,"none",IF($U$2="WAHR",$W$3,Abfrage!$F$4))</f>
        <v>none</v>
      </c>
      <c r="W1603" s="100" t="str">
        <f t="array" ref="W1603">IF(COUNTA(Y1600:DP1603)=0,"none",IF($U$2="WAHR",$W$3,Abfrage!$F$4))</f>
        <v>none</v>
      </c>
      <c r="X1603" s="109"/>
    </row>
    <row r="1604" spans="2:30" thickBot="1">
      <c r="B1604" s="75" t="s">
        <v>1102</v>
      </c>
      <c r="C1604" s="76">
        <v>1000110449</v>
      </c>
      <c r="D1604" s="75" t="s">
        <v>95</v>
      </c>
      <c r="E1604" s="75" t="s">
        <v>96</v>
      </c>
      <c r="F1604" s="75" t="s">
        <v>97</v>
      </c>
      <c r="G1604" s="75" t="s">
        <v>97</v>
      </c>
      <c r="H1604" s="75" t="s">
        <v>44</v>
      </c>
      <c r="I1604" s="75" t="s">
        <v>51</v>
      </c>
      <c r="J1604" s="75" t="s">
        <v>1103</v>
      </c>
      <c r="K1604" s="75" t="s">
        <v>306</v>
      </c>
      <c r="L1604" s="75" t="s">
        <v>306</v>
      </c>
      <c r="M1604" s="75" t="s">
        <v>313</v>
      </c>
      <c r="N1604" s="75" t="s">
        <v>352</v>
      </c>
      <c r="O1604" s="75" t="s">
        <v>309</v>
      </c>
      <c r="P1604" s="76" t="s">
        <v>306</v>
      </c>
      <c r="Q1604" s="216"/>
      <c r="R1604" s="77">
        <f t="shared" ref="R1604" si="3724">IF(COUNTA(Y1604:DP1607)=0,"01.01.1900",INDEX(Y1604:DP1604,MATCH(R1605,Y1605:DP1605,0)))</f>
        <v>44013</v>
      </c>
      <c r="S1604" s="78">
        <f t="shared" ref="S1604" si="3725">IF(COUNTA(Y1604:DP1607)=0,"01.01.1900",MAX(Y1604:DP1604))</f>
        <v>45468</v>
      </c>
      <c r="T1604" s="79"/>
      <c r="U1604" s="80" t="str">
        <f t="array" ref="U1604">IF(COUNTA(Y1604:DP1607)=0,"01.01.1900",IF(ISERROR(HLOOKUP(U1607,Y1607:DP1607,1,FALSE)),"01.01.1900",INDEX(Y1604:DP1604,MATCH(U1605&amp;U1607,Y1605:DP1605&amp;Y1607:DP1607,0))))</f>
        <v>01.01.1900</v>
      </c>
      <c r="V1604" s="81">
        <f t="shared" ref="V1604" si="3726">IF(COUNTA(Y1604:DP1607)=0,"01.01.1900",_xlfn.MAXIFS(Y1604:DP1604,Y1607:DP1607,V1607))</f>
        <v>0</v>
      </c>
      <c r="W1604" s="82"/>
      <c r="X1604" s="106"/>
      <c r="Y1604" s="101">
        <v>44013</v>
      </c>
      <c r="Z1604" s="141">
        <v>44502</v>
      </c>
      <c r="AA1604" s="141">
        <v>44960</v>
      </c>
      <c r="AB1604" s="141">
        <v>44960</v>
      </c>
      <c r="AC1604" s="141">
        <v>45468</v>
      </c>
      <c r="AD1604" s="141">
        <v>45468</v>
      </c>
    </row>
    <row r="1605" spans="2:30" thickBot="1">
      <c r="B1605" s="83"/>
      <c r="C1605" s="84"/>
      <c r="D1605" s="83"/>
      <c r="E1605" s="83"/>
      <c r="F1605" s="83"/>
      <c r="G1605" s="83"/>
      <c r="H1605" s="83"/>
      <c r="I1605" s="83"/>
      <c r="J1605" s="83"/>
      <c r="K1605" s="83"/>
      <c r="L1605" s="83"/>
      <c r="M1605" s="83"/>
      <c r="N1605" s="83"/>
      <c r="O1605" s="83"/>
      <c r="P1605" s="84"/>
      <c r="Q1605" s="217"/>
      <c r="R1605" s="85">
        <f t="shared" ref="R1605" si="3727">IF(COUNTA(Y1604:DP1607)=0,0,MIN(Y1605:DP1605))</f>
        <v>0.13</v>
      </c>
      <c r="S1605" s="86">
        <f t="shared" ref="S1605" si="3728">IF(COUNTA(Y1604:DP1607)=0,0,HLOOKUP(S1604,Y1604:DP1607,2,FALSE))</f>
        <v>0.19600000000000004</v>
      </c>
      <c r="T1605" s="87">
        <f t="shared" ref="T1605" si="3729">IF(COUNTA(Y1604:DP1607)=0,0,AVERAGE(Y1605:DP1605))</f>
        <v>0.19799999999999998</v>
      </c>
      <c r="U1605" s="88">
        <f t="shared" ref="U1605" si="3730">IF(COUNTA(Y1604:DP1607)=0,0,_xlfn.MINIFS(Y1605:DP1605,Y1607:DP1607,U1607))</f>
        <v>0</v>
      </c>
      <c r="V1605" s="89">
        <f t="array" ref="V1605">IF(COUNTA(Y1604:DP1607)=0,0,IF(ISERROR(HLOOKUP(V1607,Y1607:DP1607,1,FALSE)),0,INDEX(Y1605:DP1605,MATCH(V1604&amp;V1607,Y1604:DP1604&amp;Y1607:DP1607,0))))</f>
        <v>0</v>
      </c>
      <c r="W1605" s="90">
        <f t="array" ref="W1605">IF(COUNTA(Y1604:DP1607)=0,0,IF(ISERROR(HLOOKUP(W1607,Y1607:DP1607,1,FALSE)),0,AVERAGEIF(Y1607:DP1607,$W1607,Y1605:DP1605)))</f>
        <v>0</v>
      </c>
      <c r="X1605" s="107"/>
      <c r="Y1605" s="102">
        <v>0.13</v>
      </c>
      <c r="Z1605" s="142">
        <v>0.20399999999999999</v>
      </c>
      <c r="AA1605" s="142">
        <v>0.23100000000000001</v>
      </c>
      <c r="AB1605" s="142">
        <v>0.23100000000000001</v>
      </c>
      <c r="AC1605" s="142">
        <v>0.19600000000000004</v>
      </c>
      <c r="AD1605" s="142">
        <v>0.19600000000000004</v>
      </c>
    </row>
    <row r="1606" spans="2:30" thickBot="1">
      <c r="B1606" s="83"/>
      <c r="C1606" s="84"/>
      <c r="D1606" s="83"/>
      <c r="E1606" s="83"/>
      <c r="F1606" s="83"/>
      <c r="G1606" s="83"/>
      <c r="H1606" s="83"/>
      <c r="I1606" s="83"/>
      <c r="J1606" s="83"/>
      <c r="K1606" s="83"/>
      <c r="L1606" s="83"/>
      <c r="M1606" s="83"/>
      <c r="N1606" s="83"/>
      <c r="O1606" s="83"/>
      <c r="P1606" s="84"/>
      <c r="Q1606" s="217"/>
      <c r="R1606" s="91">
        <f t="shared" ref="R1606" si="3731">IF(COUNTA(Y1604:DP1607)=0,0,HLOOKUP(R1605,Y1605:DP1607,2,FALSE))</f>
        <v>0</v>
      </c>
      <c r="S1606" s="92">
        <f t="shared" ref="S1606" si="3732">IF(COUNTA(Y1604:DP1607)=0,0,HLOOKUP(S1604,Y1604:DP1607,3,FALSE))</f>
        <v>1000</v>
      </c>
      <c r="T1606" s="93"/>
      <c r="U1606" s="94">
        <f t="array" ref="U1606">IF(COUNTA(Y1604:DP1607)=0,0,IF(ISERROR(HLOOKUP(U1607,Y1607:DP1607,1,FALSE)),0,INDEX(Y1606:DP1606,MATCH(U1605&amp;U1607,Y1605:DP1605&amp;Y1607:DP1607,0))))</f>
        <v>0</v>
      </c>
      <c r="V1606" s="94">
        <f t="array" ref="V1606">IF(COUNTA(Y1604:DP1607)=0,0,IF(ISERROR(HLOOKUP(V1607,Y1607:DP1607,1,FALSE)),0,INDEX(Y1606:DP1606,MATCH(V1605&amp;V1607,Y1605:DP1605&amp;Y1607:DP1607,0))))</f>
        <v>0</v>
      </c>
      <c r="W1606" s="95"/>
      <c r="X1606" s="108"/>
      <c r="Y1606" s="103">
        <v>0</v>
      </c>
      <c r="Z1606" s="143">
        <v>1000</v>
      </c>
      <c r="AA1606" s="143">
        <v>1000</v>
      </c>
      <c r="AB1606" s="143">
        <v>1000</v>
      </c>
      <c r="AC1606" s="143">
        <v>1000</v>
      </c>
      <c r="AD1606" s="143">
        <v>1000</v>
      </c>
    </row>
    <row r="1607" spans="2:30" ht="13.9" thickBot="1">
      <c r="B1607" s="96"/>
      <c r="C1607" s="97"/>
      <c r="D1607" s="96"/>
      <c r="E1607" s="96"/>
      <c r="F1607" s="96"/>
      <c r="G1607" s="96"/>
      <c r="H1607" s="96"/>
      <c r="I1607" s="96"/>
      <c r="J1607" s="96"/>
      <c r="K1607" s="96"/>
      <c r="L1607" s="96"/>
      <c r="M1607" s="96"/>
      <c r="N1607" s="96"/>
      <c r="O1607" s="96"/>
      <c r="P1607" s="97"/>
      <c r="Q1607" s="218"/>
      <c r="R1607" s="98" t="str">
        <f t="shared" ref="R1607" si="3733">IF(COUNTA(Y1604:DP1607)=0,"none",HLOOKUP(R1605,Y1605:DP1607,3,FALSE))</f>
        <v>PSZ</v>
      </c>
      <c r="S1607" s="99" t="str">
        <f t="shared" ref="S1607" si="3734">IF(COUNTA(Y1604:DP1607)=0,"none",HLOOKUP(S1604,Y1604:DP1607,4,FALSE))</f>
        <v>www (-30%)</v>
      </c>
      <c r="T1607" s="100"/>
      <c r="U1607" s="100">
        <f t="array" ref="U1607">IF(COUNTA(Y1604:DP1607)=0,"none",IF($U$2="WAHR",$W$3,Abfrage!$F$4))</f>
        <v>0</v>
      </c>
      <c r="V1607" s="100">
        <f t="array" ref="V1607">IF(COUNTA(Y1604:DP1607)=0,"none",IF($U$2="WAHR",$W$3,Abfrage!$F$4))</f>
        <v>0</v>
      </c>
      <c r="W1607" s="100">
        <f t="array" ref="W1607">IF(COUNTA(Y1604:DP1607)=0,"none",IF($U$2="WAHR",$W$3,Abfrage!$F$4))</f>
        <v>0</v>
      </c>
      <c r="X1607" s="109"/>
      <c r="Y1607" s="104" t="s">
        <v>185</v>
      </c>
      <c r="Z1607" s="144" t="s">
        <v>354</v>
      </c>
      <c r="AA1607" s="144" t="s">
        <v>43</v>
      </c>
      <c r="AB1607" s="144" t="s">
        <v>721</v>
      </c>
      <c r="AC1607" s="144" t="s">
        <v>43</v>
      </c>
      <c r="AD1607" s="144" t="s">
        <v>43</v>
      </c>
    </row>
    <row r="1608" spans="2:30" thickBot="1">
      <c r="B1608" s="75" t="s">
        <v>1104</v>
      </c>
      <c r="C1608" s="76">
        <v>1000110764</v>
      </c>
      <c r="D1608" s="75" t="s">
        <v>95</v>
      </c>
      <c r="E1608" s="75" t="s">
        <v>148</v>
      </c>
      <c r="F1608" s="75" t="s">
        <v>341</v>
      </c>
      <c r="G1608" s="75" t="s">
        <v>341</v>
      </c>
      <c r="H1608" s="75" t="e">
        <v>#N/A</v>
      </c>
      <c r="I1608" s="75" t="s">
        <v>504</v>
      </c>
      <c r="J1608" s="75" t="s">
        <v>1105</v>
      </c>
      <c r="K1608" s="75" t="s">
        <v>331</v>
      </c>
      <c r="L1608" s="75" t="s">
        <v>327</v>
      </c>
      <c r="M1608" s="75" t="s">
        <v>306</v>
      </c>
      <c r="N1608" s="75" t="s">
        <v>327</v>
      </c>
      <c r="O1608" s="75" t="s">
        <v>306</v>
      </c>
      <c r="P1608" s="76" t="s">
        <v>506</v>
      </c>
      <c r="Q1608" s="216"/>
      <c r="R1608" s="77" t="str">
        <f t="shared" ref="R1608" si="3735">IF(COUNTA(Y1608:DP1611)=0,"01.01.1900",INDEX(Y1608:DP1608,MATCH(R1609,Y1609:DP1609,0)))</f>
        <v>01.01.1900</v>
      </c>
      <c r="S1608" s="78" t="str">
        <f t="shared" ref="S1608" si="3736">IF(COUNTA(Y1608:DP1611)=0,"01.01.1900",MAX(Y1608:DP1608))</f>
        <v>01.01.1900</v>
      </c>
      <c r="T1608" s="79"/>
      <c r="U1608" s="80" t="str">
        <f t="array" ref="U1608">IF(COUNTA(Y1608:DP1611)=0,"01.01.1900",IF(ISERROR(HLOOKUP(U1611,Y1611:DP1611,1,FALSE)),"01.01.1900",INDEX(Y1608:DP1608,MATCH(U1609&amp;U1611,Y1609:DP1609&amp;Y1611:DP1611,0))))</f>
        <v>01.01.1900</v>
      </c>
      <c r="V1608" s="81" t="str">
        <f t="shared" ref="V1608" si="3737">IF(COUNTA(Y1608:DP1611)=0,"01.01.1900",_xlfn.MAXIFS(Y1608:DP1608,Y1611:DP1611,V1611))</f>
        <v>01.01.1900</v>
      </c>
      <c r="W1608" s="82"/>
      <c r="X1608" s="106"/>
    </row>
    <row r="1609" spans="2:30" thickBot="1">
      <c r="B1609" s="83"/>
      <c r="C1609" s="84"/>
      <c r="D1609" s="83"/>
      <c r="E1609" s="83"/>
      <c r="F1609" s="83"/>
      <c r="G1609" s="83"/>
      <c r="H1609" s="83"/>
      <c r="I1609" s="83"/>
      <c r="J1609" s="83"/>
      <c r="K1609" s="83"/>
      <c r="L1609" s="83"/>
      <c r="M1609" s="83"/>
      <c r="N1609" s="83"/>
      <c r="O1609" s="83"/>
      <c r="P1609" s="84"/>
      <c r="Q1609" s="217"/>
      <c r="R1609" s="85">
        <f t="shared" ref="R1609" si="3738">IF(COUNTA(Y1608:DP1611)=0,0,MIN(Y1609:DP1609))</f>
        <v>0</v>
      </c>
      <c r="S1609" s="86">
        <f t="shared" ref="S1609" si="3739">IF(COUNTA(Y1608:DP1611)=0,0,HLOOKUP(S1608,Y1608:DP1611,2,FALSE))</f>
        <v>0</v>
      </c>
      <c r="T1609" s="87">
        <f t="shared" ref="T1609" si="3740">IF(COUNTA(Y1608:DP1611)=0,0,AVERAGE(Y1609:DP1609))</f>
        <v>0</v>
      </c>
      <c r="U1609" s="88">
        <f t="shared" ref="U1609" si="3741">IF(COUNTA(Y1608:DP1611)=0,0,_xlfn.MINIFS(Y1609:DP1609,Y1611:DP1611,U1611))</f>
        <v>0</v>
      </c>
      <c r="V1609" s="89">
        <f t="array" ref="V1609">IF(COUNTA(Y1608:DP1611)=0,0,IF(ISERROR(HLOOKUP(V1611,Y1611:DP1611,1,FALSE)),0,INDEX(Y1609:DP1609,MATCH(V1608&amp;V1611,Y1608:DP1608&amp;Y1611:DP1611,0))))</f>
        <v>0</v>
      </c>
      <c r="W1609" s="90">
        <f t="array" ref="W1609">IF(COUNTA(Y1608:DP1611)=0,0,IF(ISERROR(HLOOKUP(W1611,Y1611:DP1611,1,FALSE)),0,AVERAGEIF(Y1611:DP1611,$W1611,Y1609:DP1609)))</f>
        <v>0</v>
      </c>
      <c r="X1609" s="107"/>
    </row>
    <row r="1610" spans="2:30" thickBot="1">
      <c r="B1610" s="83"/>
      <c r="C1610" s="84"/>
      <c r="D1610" s="83"/>
      <c r="E1610" s="83"/>
      <c r="F1610" s="83"/>
      <c r="G1610" s="83"/>
      <c r="H1610" s="83"/>
      <c r="I1610" s="83"/>
      <c r="J1610" s="83"/>
      <c r="K1610" s="83"/>
      <c r="L1610" s="83"/>
      <c r="M1610" s="83"/>
      <c r="N1610" s="83"/>
      <c r="O1610" s="83"/>
      <c r="P1610" s="84"/>
      <c r="Q1610" s="217"/>
      <c r="R1610" s="91">
        <f t="shared" ref="R1610" si="3742">IF(COUNTA(Y1608:DP1611)=0,0,HLOOKUP(R1609,Y1609:DP1611,2,FALSE))</f>
        <v>0</v>
      </c>
      <c r="S1610" s="92">
        <f t="shared" ref="S1610" si="3743">IF(COUNTA(Y1608:DP1611)=0,0,HLOOKUP(S1608,Y1608:DP1611,3,FALSE))</f>
        <v>0</v>
      </c>
      <c r="T1610" s="93"/>
      <c r="U1610" s="94">
        <f t="array" ref="U1610">IF(COUNTA(Y1608:DP1611)=0,0,IF(ISERROR(HLOOKUP(U1611,Y1611:DP1611,1,FALSE)),0,INDEX(Y1610:DP1610,MATCH(U1609&amp;U1611,Y1609:DP1609&amp;Y1611:DP1611,0))))</f>
        <v>0</v>
      </c>
      <c r="V1610" s="94">
        <f t="array" ref="V1610">IF(COUNTA(Y1608:DP1611)=0,0,IF(ISERROR(HLOOKUP(V1611,Y1611:DP1611,1,FALSE)),0,INDEX(Y1610:DP1610,MATCH(V1609&amp;V1611,Y1609:DP1609&amp;Y1611:DP1611,0))))</f>
        <v>0</v>
      </c>
      <c r="W1610" s="95"/>
      <c r="X1610" s="108"/>
    </row>
    <row r="1611" spans="2:30" ht="13.9" thickBot="1">
      <c r="B1611" s="96"/>
      <c r="C1611" s="97"/>
      <c r="D1611" s="96"/>
      <c r="E1611" s="96"/>
      <c r="F1611" s="96"/>
      <c r="G1611" s="96"/>
      <c r="H1611" s="96"/>
      <c r="I1611" s="96"/>
      <c r="J1611" s="96"/>
      <c r="K1611" s="96"/>
      <c r="L1611" s="96"/>
      <c r="M1611" s="96"/>
      <c r="N1611" s="96"/>
      <c r="O1611" s="96"/>
      <c r="P1611" s="97"/>
      <c r="Q1611" s="218"/>
      <c r="R1611" s="98" t="str">
        <f t="shared" ref="R1611" si="3744">IF(COUNTA(Y1608:DP1611)=0,"none",HLOOKUP(R1609,Y1609:DP1611,3,FALSE))</f>
        <v>none</v>
      </c>
      <c r="S1611" s="99" t="str">
        <f t="shared" ref="S1611" si="3745">IF(COUNTA(Y1608:DP1611)=0,"none",HLOOKUP(S1608,Y1608:DP1611,4,FALSE))</f>
        <v>none</v>
      </c>
      <c r="T1611" s="100"/>
      <c r="U1611" s="100" t="str">
        <f t="array" ref="U1611">IF(COUNTA(Y1608:DP1611)=0,"none",IF($U$2="WAHR",$W$3,Abfrage!$F$4))</f>
        <v>none</v>
      </c>
      <c r="V1611" s="100" t="str">
        <f t="array" ref="V1611">IF(COUNTA(Y1608:DP1611)=0,"none",IF($U$2="WAHR",$W$3,Abfrage!$F$4))</f>
        <v>none</v>
      </c>
      <c r="W1611" s="100" t="str">
        <f t="array" ref="W1611">IF(COUNTA(Y1608:DP1611)=0,"none",IF($U$2="WAHR",$W$3,Abfrage!$F$4))</f>
        <v>none</v>
      </c>
      <c r="X1611" s="109"/>
    </row>
    <row r="1612" spans="2:30" thickBot="1">
      <c r="B1612" s="75" t="s">
        <v>1106</v>
      </c>
      <c r="C1612" s="76">
        <v>1000114137</v>
      </c>
      <c r="D1612" s="75" t="s">
        <v>89</v>
      </c>
      <c r="E1612" s="75" t="s">
        <v>406</v>
      </c>
      <c r="F1612" s="75" t="s">
        <v>407</v>
      </c>
      <c r="G1612" s="75" t="s">
        <v>407</v>
      </c>
      <c r="H1612" s="75" t="e">
        <v>#N/A</v>
      </c>
      <c r="I1612" s="75" t="s">
        <v>79</v>
      </c>
      <c r="J1612" s="75" t="s">
        <v>1107</v>
      </c>
      <c r="K1612" s="75" t="s">
        <v>306</v>
      </c>
      <c r="L1612" s="75" t="s">
        <v>306</v>
      </c>
      <c r="M1612" s="75" t="s">
        <v>313</v>
      </c>
      <c r="N1612" s="75" t="s">
        <v>352</v>
      </c>
      <c r="O1612" s="75" t="s">
        <v>309</v>
      </c>
      <c r="P1612" s="76" t="s">
        <v>306</v>
      </c>
      <c r="Q1612" s="216"/>
      <c r="R1612" s="77" t="str">
        <f t="shared" ref="R1612" si="3746">IF(COUNTA(Y1612:DP1615)=0,"01.01.1900",INDEX(Y1612:DP1612,MATCH(R1613,Y1613:DP1613,0)))</f>
        <v>01.01.1900</v>
      </c>
      <c r="S1612" s="78" t="str">
        <f t="shared" ref="S1612" si="3747">IF(COUNTA(Y1612:DP1615)=0,"01.01.1900",MAX(Y1612:DP1612))</f>
        <v>01.01.1900</v>
      </c>
      <c r="T1612" s="79"/>
      <c r="U1612" s="80" t="str">
        <f t="array" ref="U1612">IF(COUNTA(Y1612:DP1615)=0,"01.01.1900",IF(ISERROR(HLOOKUP(U1615,Y1615:DP1615,1,FALSE)),"01.01.1900",INDEX(Y1612:DP1612,MATCH(U1613&amp;U1615,Y1613:DP1613&amp;Y1615:DP1615,0))))</f>
        <v>01.01.1900</v>
      </c>
      <c r="V1612" s="81" t="str">
        <f t="shared" ref="V1612" si="3748">IF(COUNTA(Y1612:DP1615)=0,"01.01.1900",_xlfn.MAXIFS(Y1612:DP1612,Y1615:DP1615,V1615))</f>
        <v>01.01.1900</v>
      </c>
      <c r="W1612" s="82"/>
      <c r="X1612" s="106"/>
    </row>
    <row r="1613" spans="2:30" thickBot="1">
      <c r="B1613" s="83"/>
      <c r="C1613" s="84"/>
      <c r="D1613" s="83"/>
      <c r="E1613" s="83"/>
      <c r="F1613" s="83"/>
      <c r="G1613" s="83"/>
      <c r="H1613" s="83"/>
      <c r="I1613" s="83"/>
      <c r="J1613" s="83"/>
      <c r="K1613" s="83"/>
      <c r="L1613" s="83"/>
      <c r="M1613" s="83"/>
      <c r="N1613" s="83"/>
      <c r="O1613" s="83"/>
      <c r="P1613" s="84"/>
      <c r="Q1613" s="217"/>
      <c r="R1613" s="85">
        <f t="shared" ref="R1613" si="3749">IF(COUNTA(Y1612:DP1615)=0,0,MIN(Y1613:DP1613))</f>
        <v>0</v>
      </c>
      <c r="S1613" s="86">
        <f t="shared" ref="S1613" si="3750">IF(COUNTA(Y1612:DP1615)=0,0,HLOOKUP(S1612,Y1612:DP1615,2,FALSE))</f>
        <v>0</v>
      </c>
      <c r="T1613" s="87">
        <f t="shared" ref="T1613" si="3751">IF(COUNTA(Y1612:DP1615)=0,0,AVERAGE(Y1613:DP1613))</f>
        <v>0</v>
      </c>
      <c r="U1613" s="88">
        <f t="shared" ref="U1613" si="3752">IF(COUNTA(Y1612:DP1615)=0,0,_xlfn.MINIFS(Y1613:DP1613,Y1615:DP1615,U1615))</f>
        <v>0</v>
      </c>
      <c r="V1613" s="89">
        <f t="array" ref="V1613">IF(COUNTA(Y1612:DP1615)=0,0,IF(ISERROR(HLOOKUP(V1615,Y1615:DP1615,1,FALSE)),0,INDEX(Y1613:DP1613,MATCH(V1612&amp;V1615,Y1612:DP1612&amp;Y1615:DP1615,0))))</f>
        <v>0</v>
      </c>
      <c r="W1613" s="90">
        <f t="array" ref="W1613">IF(COUNTA(Y1612:DP1615)=0,0,IF(ISERROR(HLOOKUP(W1615,Y1615:DP1615,1,FALSE)),0,AVERAGEIF(Y1615:DP1615,$W1615,Y1613:DP1613)))</f>
        <v>0</v>
      </c>
      <c r="X1613" s="107"/>
    </row>
    <row r="1614" spans="2:30" thickBot="1">
      <c r="B1614" s="83"/>
      <c r="C1614" s="84"/>
      <c r="D1614" s="83"/>
      <c r="E1614" s="83"/>
      <c r="F1614" s="83"/>
      <c r="G1614" s="83"/>
      <c r="H1614" s="83"/>
      <c r="I1614" s="83"/>
      <c r="J1614" s="83"/>
      <c r="K1614" s="83"/>
      <c r="L1614" s="83"/>
      <c r="M1614" s="83"/>
      <c r="N1614" s="83"/>
      <c r="O1614" s="83"/>
      <c r="P1614" s="84"/>
      <c r="Q1614" s="217"/>
      <c r="R1614" s="91">
        <f t="shared" ref="R1614" si="3753">IF(COUNTA(Y1612:DP1615)=0,0,HLOOKUP(R1613,Y1613:DP1615,2,FALSE))</f>
        <v>0</v>
      </c>
      <c r="S1614" s="92">
        <f t="shared" ref="S1614" si="3754">IF(COUNTA(Y1612:DP1615)=0,0,HLOOKUP(S1612,Y1612:DP1615,3,FALSE))</f>
        <v>0</v>
      </c>
      <c r="T1614" s="93"/>
      <c r="U1614" s="94">
        <f t="array" ref="U1614">IF(COUNTA(Y1612:DP1615)=0,0,IF(ISERROR(HLOOKUP(U1615,Y1615:DP1615,1,FALSE)),0,INDEX(Y1614:DP1614,MATCH(U1613&amp;U1615,Y1613:DP1613&amp;Y1615:DP1615,0))))</f>
        <v>0</v>
      </c>
      <c r="V1614" s="94">
        <f t="array" ref="V1614">IF(COUNTA(Y1612:DP1615)=0,0,IF(ISERROR(HLOOKUP(V1615,Y1615:DP1615,1,FALSE)),0,INDEX(Y1614:DP1614,MATCH(V1613&amp;V1615,Y1613:DP1613&amp;Y1615:DP1615,0))))</f>
        <v>0</v>
      </c>
      <c r="W1614" s="95"/>
      <c r="X1614" s="108"/>
    </row>
    <row r="1615" spans="2:30" ht="13.9" thickBot="1">
      <c r="B1615" s="96"/>
      <c r="C1615" s="97"/>
      <c r="D1615" s="96"/>
      <c r="E1615" s="96"/>
      <c r="F1615" s="96"/>
      <c r="G1615" s="96"/>
      <c r="H1615" s="96"/>
      <c r="I1615" s="96"/>
      <c r="J1615" s="96"/>
      <c r="K1615" s="96"/>
      <c r="L1615" s="96"/>
      <c r="M1615" s="96"/>
      <c r="N1615" s="96"/>
      <c r="O1615" s="96"/>
      <c r="P1615" s="97"/>
      <c r="Q1615" s="218"/>
      <c r="R1615" s="98" t="str">
        <f t="shared" ref="R1615" si="3755">IF(COUNTA(Y1612:DP1615)=0,"none",HLOOKUP(R1613,Y1613:DP1615,3,FALSE))</f>
        <v>none</v>
      </c>
      <c r="S1615" s="99" t="str">
        <f t="shared" ref="S1615" si="3756">IF(COUNTA(Y1612:DP1615)=0,"none",HLOOKUP(S1612,Y1612:DP1615,4,FALSE))</f>
        <v>none</v>
      </c>
      <c r="T1615" s="100"/>
      <c r="U1615" s="100" t="str">
        <f t="array" ref="U1615">IF(COUNTA(Y1612:DP1615)=0,"none",IF($U$2="WAHR",$W$3,Abfrage!$F$4))</f>
        <v>none</v>
      </c>
      <c r="V1615" s="100" t="str">
        <f t="array" ref="V1615">IF(COUNTA(Y1612:DP1615)=0,"none",IF($U$2="WAHR",$W$3,Abfrage!$F$4))</f>
        <v>none</v>
      </c>
      <c r="W1615" s="100" t="str">
        <f t="array" ref="W1615">IF(COUNTA(Y1612:DP1615)=0,"none",IF($U$2="WAHR",$W$3,Abfrage!$F$4))</f>
        <v>none</v>
      </c>
      <c r="X1615" s="109"/>
    </row>
    <row r="1616" spans="2:30" thickBot="1">
      <c r="B1616" s="75" t="s">
        <v>1108</v>
      </c>
      <c r="C1616" s="76">
        <v>1000114157</v>
      </c>
      <c r="D1616" s="75" t="s">
        <v>95</v>
      </c>
      <c r="E1616" s="75" t="s">
        <v>148</v>
      </c>
      <c r="F1616" s="75" t="s">
        <v>96</v>
      </c>
      <c r="G1616" s="75" t="s">
        <v>96</v>
      </c>
      <c r="H1616" s="75" t="e">
        <v>#N/A</v>
      </c>
      <c r="I1616" s="75" t="s">
        <v>79</v>
      </c>
      <c r="J1616" s="75" t="s">
        <v>1109</v>
      </c>
      <c r="K1616" s="75" t="s">
        <v>331</v>
      </c>
      <c r="L1616" s="75" t="s">
        <v>325</v>
      </c>
      <c r="M1616" s="75" t="s">
        <v>313</v>
      </c>
      <c r="N1616" s="75" t="s">
        <v>327</v>
      </c>
      <c r="O1616" s="75" t="s">
        <v>306</v>
      </c>
      <c r="P1616" s="76" t="s">
        <v>306</v>
      </c>
      <c r="Q1616" s="216"/>
      <c r="R1616" s="77" t="str">
        <f t="shared" ref="R1616" si="3757">IF(COUNTA(Y1616:DP1619)=0,"01.01.1900",INDEX(Y1616:DP1616,MATCH(R1617,Y1617:DP1617,0)))</f>
        <v>01.01.1900</v>
      </c>
      <c r="S1616" s="78" t="str">
        <f t="shared" ref="S1616" si="3758">IF(COUNTA(Y1616:DP1619)=0,"01.01.1900",MAX(Y1616:DP1616))</f>
        <v>01.01.1900</v>
      </c>
      <c r="T1616" s="79"/>
      <c r="U1616" s="80" t="str">
        <f t="array" ref="U1616">IF(COUNTA(Y1616:DP1619)=0,"01.01.1900",IF(ISERROR(HLOOKUP(U1619,Y1619:DP1619,1,FALSE)),"01.01.1900",INDEX(Y1616:DP1616,MATCH(U1617&amp;U1619,Y1617:DP1617&amp;Y1619:DP1619,0))))</f>
        <v>01.01.1900</v>
      </c>
      <c r="V1616" s="81" t="str">
        <f t="shared" ref="V1616" si="3759">IF(COUNTA(Y1616:DP1619)=0,"01.01.1900",_xlfn.MAXIFS(Y1616:DP1616,Y1619:DP1619,V1619))</f>
        <v>01.01.1900</v>
      </c>
      <c r="W1616" s="82"/>
      <c r="X1616" s="106"/>
    </row>
    <row r="1617" spans="2:26" thickBot="1">
      <c r="B1617" s="83"/>
      <c r="C1617" s="84"/>
      <c r="D1617" s="83"/>
      <c r="E1617" s="83"/>
      <c r="F1617" s="83"/>
      <c r="G1617" s="83"/>
      <c r="H1617" s="83"/>
      <c r="I1617" s="83"/>
      <c r="J1617" s="83"/>
      <c r="K1617" s="83"/>
      <c r="L1617" s="83"/>
      <c r="M1617" s="83"/>
      <c r="N1617" s="83"/>
      <c r="O1617" s="83"/>
      <c r="P1617" s="84"/>
      <c r="Q1617" s="217"/>
      <c r="R1617" s="85">
        <f t="shared" ref="R1617" si="3760">IF(COUNTA(Y1616:DP1619)=0,0,MIN(Y1617:DP1617))</f>
        <v>0</v>
      </c>
      <c r="S1617" s="86">
        <f t="shared" ref="S1617" si="3761">IF(COUNTA(Y1616:DP1619)=0,0,HLOOKUP(S1616,Y1616:DP1619,2,FALSE))</f>
        <v>0</v>
      </c>
      <c r="T1617" s="87">
        <f t="shared" ref="T1617" si="3762">IF(COUNTA(Y1616:DP1619)=0,0,AVERAGE(Y1617:DP1617))</f>
        <v>0</v>
      </c>
      <c r="U1617" s="88">
        <f t="shared" ref="U1617" si="3763">IF(COUNTA(Y1616:DP1619)=0,0,_xlfn.MINIFS(Y1617:DP1617,Y1619:DP1619,U1619))</f>
        <v>0</v>
      </c>
      <c r="V1617" s="89">
        <f t="array" ref="V1617">IF(COUNTA(Y1616:DP1619)=0,0,IF(ISERROR(HLOOKUP(V1619,Y1619:DP1619,1,FALSE)),0,INDEX(Y1617:DP1617,MATCH(V1616&amp;V1619,Y1616:DP1616&amp;Y1619:DP1619,0))))</f>
        <v>0</v>
      </c>
      <c r="W1617" s="90">
        <f t="array" ref="W1617">IF(COUNTA(Y1616:DP1619)=0,0,IF(ISERROR(HLOOKUP(W1619,Y1619:DP1619,1,FALSE)),0,AVERAGEIF(Y1619:DP1619,$W1619,Y1617:DP1617)))</f>
        <v>0</v>
      </c>
      <c r="X1617" s="107"/>
    </row>
    <row r="1618" spans="2:26" thickBot="1">
      <c r="B1618" s="83"/>
      <c r="C1618" s="84"/>
      <c r="D1618" s="83"/>
      <c r="E1618" s="83"/>
      <c r="F1618" s="83"/>
      <c r="G1618" s="83"/>
      <c r="H1618" s="83"/>
      <c r="I1618" s="83"/>
      <c r="J1618" s="83"/>
      <c r="K1618" s="83"/>
      <c r="L1618" s="83"/>
      <c r="M1618" s="83"/>
      <c r="N1618" s="83"/>
      <c r="O1618" s="83"/>
      <c r="P1618" s="84"/>
      <c r="Q1618" s="217"/>
      <c r="R1618" s="91">
        <f t="shared" ref="R1618" si="3764">IF(COUNTA(Y1616:DP1619)=0,0,HLOOKUP(R1617,Y1617:DP1619,2,FALSE))</f>
        <v>0</v>
      </c>
      <c r="S1618" s="92">
        <f t="shared" ref="S1618" si="3765">IF(COUNTA(Y1616:DP1619)=0,0,HLOOKUP(S1616,Y1616:DP1619,3,FALSE))</f>
        <v>0</v>
      </c>
      <c r="T1618" s="93"/>
      <c r="U1618" s="94">
        <f t="array" ref="U1618">IF(COUNTA(Y1616:DP1619)=0,0,IF(ISERROR(HLOOKUP(U1619,Y1619:DP1619,1,FALSE)),0,INDEX(Y1618:DP1618,MATCH(U1617&amp;U1619,Y1617:DP1617&amp;Y1619:DP1619,0))))</f>
        <v>0</v>
      </c>
      <c r="V1618" s="94">
        <f t="array" ref="V1618">IF(COUNTA(Y1616:DP1619)=0,0,IF(ISERROR(HLOOKUP(V1619,Y1619:DP1619,1,FALSE)),0,INDEX(Y1618:DP1618,MATCH(V1617&amp;V1619,Y1617:DP1617&amp;Y1619:DP1619,0))))</f>
        <v>0</v>
      </c>
      <c r="W1618" s="95"/>
      <c r="X1618" s="108"/>
    </row>
    <row r="1619" spans="2:26" ht="13.9" thickBot="1">
      <c r="B1619" s="96"/>
      <c r="C1619" s="97"/>
      <c r="D1619" s="96"/>
      <c r="E1619" s="96"/>
      <c r="F1619" s="96"/>
      <c r="G1619" s="96"/>
      <c r="H1619" s="96"/>
      <c r="I1619" s="96"/>
      <c r="J1619" s="96"/>
      <c r="K1619" s="96"/>
      <c r="L1619" s="96"/>
      <c r="M1619" s="96"/>
      <c r="N1619" s="96"/>
      <c r="O1619" s="96"/>
      <c r="P1619" s="97"/>
      <c r="Q1619" s="218"/>
      <c r="R1619" s="98" t="str">
        <f t="shared" ref="R1619" si="3766">IF(COUNTA(Y1616:DP1619)=0,"none",HLOOKUP(R1617,Y1617:DP1619,3,FALSE))</f>
        <v>none</v>
      </c>
      <c r="S1619" s="99" t="str">
        <f t="shared" ref="S1619" si="3767">IF(COUNTA(Y1616:DP1619)=0,"none",HLOOKUP(S1616,Y1616:DP1619,4,FALSE))</f>
        <v>none</v>
      </c>
      <c r="T1619" s="100"/>
      <c r="U1619" s="100" t="str">
        <f t="array" ref="U1619">IF(COUNTA(Y1616:DP1619)=0,"none",IF($U$2="WAHR",$W$3,Abfrage!$F$4))</f>
        <v>none</v>
      </c>
      <c r="V1619" s="100" t="str">
        <f t="array" ref="V1619">IF(COUNTA(Y1616:DP1619)=0,"none",IF($U$2="WAHR",$W$3,Abfrage!$F$4))</f>
        <v>none</v>
      </c>
      <c r="W1619" s="100" t="str">
        <f t="array" ref="W1619">IF(COUNTA(Y1616:DP1619)=0,"none",IF($U$2="WAHR",$W$3,Abfrage!$F$4))</f>
        <v>none</v>
      </c>
      <c r="X1619" s="109"/>
    </row>
    <row r="1620" spans="2:26" thickBot="1">
      <c r="B1620" s="75" t="s">
        <v>1110</v>
      </c>
      <c r="C1620" s="76">
        <v>1000124123</v>
      </c>
      <c r="D1620" s="75" t="s">
        <v>95</v>
      </c>
      <c r="E1620" s="75" t="s">
        <v>175</v>
      </c>
      <c r="F1620" s="75" t="s">
        <v>97</v>
      </c>
      <c r="G1620" s="75" t="s">
        <v>97</v>
      </c>
      <c r="H1620" s="75" t="e">
        <v>#N/A</v>
      </c>
      <c r="I1620" s="75" t="s">
        <v>377</v>
      </c>
      <c r="J1620" s="75" t="s">
        <v>1111</v>
      </c>
      <c r="K1620" s="75" t="s">
        <v>306</v>
      </c>
      <c r="L1620" s="75" t="s">
        <v>306</v>
      </c>
      <c r="M1620" s="75" t="s">
        <v>307</v>
      </c>
      <c r="N1620" s="75" t="s">
        <v>360</v>
      </c>
      <c r="O1620" s="75" t="s">
        <v>309</v>
      </c>
      <c r="P1620" s="76" t="s">
        <v>306</v>
      </c>
      <c r="Q1620" s="216"/>
      <c r="R1620" s="77" t="str">
        <f t="shared" ref="R1620" si="3768">IF(COUNTA(Y1620:DP1623)=0,"01.01.1900",INDEX(Y1620:DP1620,MATCH(R1621,Y1621:DP1621,0)))</f>
        <v>01.01.1900</v>
      </c>
      <c r="S1620" s="78" t="str">
        <f t="shared" ref="S1620" si="3769">IF(COUNTA(Y1620:DP1623)=0,"01.01.1900",MAX(Y1620:DP1620))</f>
        <v>01.01.1900</v>
      </c>
      <c r="T1620" s="79"/>
      <c r="U1620" s="80" t="str">
        <f t="array" ref="U1620">IF(COUNTA(Y1620:DP1623)=0,"01.01.1900",IF(ISERROR(HLOOKUP(U1623,Y1623:DP1623,1,FALSE)),"01.01.1900",INDEX(Y1620:DP1620,MATCH(U1621&amp;U1623,Y1621:DP1621&amp;Y1623:DP1623,0))))</f>
        <v>01.01.1900</v>
      </c>
      <c r="V1620" s="81" t="str">
        <f t="shared" ref="V1620" si="3770">IF(COUNTA(Y1620:DP1623)=0,"01.01.1900",_xlfn.MAXIFS(Y1620:DP1620,Y1623:DP1623,V1623))</f>
        <v>01.01.1900</v>
      </c>
      <c r="W1620" s="82"/>
      <c r="X1620" s="106"/>
    </row>
    <row r="1621" spans="2:26" thickBot="1">
      <c r="B1621" s="83"/>
      <c r="C1621" s="84"/>
      <c r="D1621" s="83"/>
      <c r="E1621" s="83"/>
      <c r="F1621" s="83"/>
      <c r="G1621" s="83"/>
      <c r="H1621" s="83"/>
      <c r="I1621" s="83"/>
      <c r="J1621" s="83"/>
      <c r="K1621" s="83"/>
      <c r="L1621" s="83"/>
      <c r="M1621" s="83"/>
      <c r="N1621" s="83"/>
      <c r="O1621" s="83"/>
      <c r="P1621" s="84"/>
      <c r="Q1621" s="217"/>
      <c r="R1621" s="85">
        <f t="shared" ref="R1621" si="3771">IF(COUNTA(Y1620:DP1623)=0,0,MIN(Y1621:DP1621))</f>
        <v>0</v>
      </c>
      <c r="S1621" s="86">
        <f t="shared" ref="S1621" si="3772">IF(COUNTA(Y1620:DP1623)=0,0,HLOOKUP(S1620,Y1620:DP1623,2,FALSE))</f>
        <v>0</v>
      </c>
      <c r="T1621" s="87">
        <f t="shared" ref="T1621" si="3773">IF(COUNTA(Y1620:DP1623)=0,0,AVERAGE(Y1621:DP1621))</f>
        <v>0</v>
      </c>
      <c r="U1621" s="88">
        <f t="shared" ref="U1621" si="3774">IF(COUNTA(Y1620:DP1623)=0,0,_xlfn.MINIFS(Y1621:DP1621,Y1623:DP1623,U1623))</f>
        <v>0</v>
      </c>
      <c r="V1621" s="89">
        <f t="array" ref="V1621">IF(COUNTA(Y1620:DP1623)=0,0,IF(ISERROR(HLOOKUP(V1623,Y1623:DP1623,1,FALSE)),0,INDEX(Y1621:DP1621,MATCH(V1620&amp;V1623,Y1620:DP1620&amp;Y1623:DP1623,0))))</f>
        <v>0</v>
      </c>
      <c r="W1621" s="90">
        <f t="array" ref="W1621">IF(COUNTA(Y1620:DP1623)=0,0,IF(ISERROR(HLOOKUP(W1623,Y1623:DP1623,1,FALSE)),0,AVERAGEIF(Y1623:DP1623,$W1623,Y1621:DP1621)))</f>
        <v>0</v>
      </c>
      <c r="X1621" s="107"/>
    </row>
    <row r="1622" spans="2:26" thickBot="1">
      <c r="B1622" s="83"/>
      <c r="C1622" s="84"/>
      <c r="D1622" s="83"/>
      <c r="E1622" s="83"/>
      <c r="F1622" s="83"/>
      <c r="G1622" s="83"/>
      <c r="H1622" s="83"/>
      <c r="I1622" s="83"/>
      <c r="J1622" s="83"/>
      <c r="K1622" s="83"/>
      <c r="L1622" s="83"/>
      <c r="M1622" s="83"/>
      <c r="N1622" s="83"/>
      <c r="O1622" s="83"/>
      <c r="P1622" s="84"/>
      <c r="Q1622" s="217"/>
      <c r="R1622" s="91">
        <f t="shared" ref="R1622" si="3775">IF(COUNTA(Y1620:DP1623)=0,0,HLOOKUP(R1621,Y1621:DP1623,2,FALSE))</f>
        <v>0</v>
      </c>
      <c r="S1622" s="92">
        <f t="shared" ref="S1622" si="3776">IF(COUNTA(Y1620:DP1623)=0,0,HLOOKUP(S1620,Y1620:DP1623,3,FALSE))</f>
        <v>0</v>
      </c>
      <c r="T1622" s="93"/>
      <c r="U1622" s="94">
        <f t="array" ref="U1622">IF(COUNTA(Y1620:DP1623)=0,0,IF(ISERROR(HLOOKUP(U1623,Y1623:DP1623,1,FALSE)),0,INDEX(Y1622:DP1622,MATCH(U1621&amp;U1623,Y1621:DP1621&amp;Y1623:DP1623,0))))</f>
        <v>0</v>
      </c>
      <c r="V1622" s="94">
        <f t="array" ref="V1622">IF(COUNTA(Y1620:DP1623)=0,0,IF(ISERROR(HLOOKUP(V1623,Y1623:DP1623,1,FALSE)),0,INDEX(Y1622:DP1622,MATCH(V1621&amp;V1623,Y1621:DP1621&amp;Y1623:DP1623,0))))</f>
        <v>0</v>
      </c>
      <c r="W1622" s="95"/>
      <c r="X1622" s="108"/>
    </row>
    <row r="1623" spans="2:26" ht="13.9" thickBot="1">
      <c r="B1623" s="96"/>
      <c r="C1623" s="97"/>
      <c r="D1623" s="96"/>
      <c r="E1623" s="96"/>
      <c r="F1623" s="96"/>
      <c r="G1623" s="96"/>
      <c r="H1623" s="96"/>
      <c r="I1623" s="96"/>
      <c r="J1623" s="96"/>
      <c r="K1623" s="96"/>
      <c r="L1623" s="96"/>
      <c r="M1623" s="96"/>
      <c r="N1623" s="96"/>
      <c r="O1623" s="96"/>
      <c r="P1623" s="97"/>
      <c r="Q1623" s="218"/>
      <c r="R1623" s="98" t="str">
        <f t="shared" ref="R1623" si="3777">IF(COUNTA(Y1620:DP1623)=0,"none",HLOOKUP(R1621,Y1621:DP1623,3,FALSE))</f>
        <v>none</v>
      </c>
      <c r="S1623" s="99" t="str">
        <f t="shared" ref="S1623" si="3778">IF(COUNTA(Y1620:DP1623)=0,"none",HLOOKUP(S1620,Y1620:DP1623,4,FALSE))</f>
        <v>none</v>
      </c>
      <c r="T1623" s="100"/>
      <c r="U1623" s="100" t="str">
        <f t="array" ref="U1623">IF(COUNTA(Y1620:DP1623)=0,"none",IF($U$2="WAHR",$W$3,Abfrage!$F$4))</f>
        <v>none</v>
      </c>
      <c r="V1623" s="100" t="str">
        <f t="array" ref="V1623">IF(COUNTA(Y1620:DP1623)=0,"none",IF($U$2="WAHR",$W$3,Abfrage!$F$4))</f>
        <v>none</v>
      </c>
      <c r="W1623" s="100" t="str">
        <f t="array" ref="W1623">IF(COUNTA(Y1620:DP1623)=0,"none",IF($U$2="WAHR",$W$3,Abfrage!$F$4))</f>
        <v>none</v>
      </c>
      <c r="X1623" s="109"/>
    </row>
    <row r="1624" spans="2:26" thickBot="1">
      <c r="B1624" s="75" t="s">
        <v>1112</v>
      </c>
      <c r="C1624" s="76">
        <v>1000125115</v>
      </c>
      <c r="D1624" s="75" t="s">
        <v>95</v>
      </c>
      <c r="E1624" s="75" t="s">
        <v>148</v>
      </c>
      <c r="F1624" s="75" t="s">
        <v>518</v>
      </c>
      <c r="G1624" s="75" t="s">
        <v>518</v>
      </c>
      <c r="H1624" s="75" t="e">
        <v>#N/A</v>
      </c>
      <c r="I1624" s="75" t="s">
        <v>51</v>
      </c>
      <c r="J1624" s="75" t="s">
        <v>1113</v>
      </c>
      <c r="K1624" s="75" t="s">
        <v>331</v>
      </c>
      <c r="L1624" s="75" t="s">
        <v>306</v>
      </c>
      <c r="M1624" s="75" t="s">
        <v>307</v>
      </c>
      <c r="N1624" s="75" t="s">
        <v>327</v>
      </c>
      <c r="O1624" s="75" t="s">
        <v>547</v>
      </c>
      <c r="P1624" s="76" t="s">
        <v>520</v>
      </c>
      <c r="Q1624" s="216"/>
      <c r="R1624" s="77" t="str">
        <f t="shared" ref="R1624" si="3779">IF(COUNTA(Y1624:DP1627)=0,"01.01.1900",INDEX(Y1624:DP1624,MATCH(R1625,Y1625:DP1625,0)))</f>
        <v>01.01.1900</v>
      </c>
      <c r="S1624" s="78" t="str">
        <f t="shared" ref="S1624" si="3780">IF(COUNTA(Y1624:DP1627)=0,"01.01.1900",MAX(Y1624:DP1624))</f>
        <v>01.01.1900</v>
      </c>
      <c r="T1624" s="79"/>
      <c r="U1624" s="80" t="str">
        <f t="array" ref="U1624">IF(COUNTA(Y1624:DP1627)=0,"01.01.1900",IF(ISERROR(HLOOKUP(U1627,Y1627:DP1627,1,FALSE)),"01.01.1900",INDEX(Y1624:DP1624,MATCH(U1625&amp;U1627,Y1625:DP1625&amp;Y1627:DP1627,0))))</f>
        <v>01.01.1900</v>
      </c>
      <c r="V1624" s="81" t="str">
        <f t="shared" ref="V1624" si="3781">IF(COUNTA(Y1624:DP1627)=0,"01.01.1900",_xlfn.MAXIFS(Y1624:DP1624,Y1627:DP1627,V1627))</f>
        <v>01.01.1900</v>
      </c>
      <c r="W1624" s="82"/>
      <c r="X1624" s="106"/>
    </row>
    <row r="1625" spans="2:26" thickBot="1">
      <c r="B1625" s="83"/>
      <c r="C1625" s="84"/>
      <c r="D1625" s="83"/>
      <c r="E1625" s="83"/>
      <c r="F1625" s="83"/>
      <c r="G1625" s="83"/>
      <c r="H1625" s="83"/>
      <c r="I1625" s="83"/>
      <c r="J1625" s="83"/>
      <c r="K1625" s="83"/>
      <c r="L1625" s="83"/>
      <c r="M1625" s="83"/>
      <c r="N1625" s="83"/>
      <c r="O1625" s="83"/>
      <c r="P1625" s="84"/>
      <c r="Q1625" s="217"/>
      <c r="R1625" s="85">
        <f t="shared" ref="R1625" si="3782">IF(COUNTA(Y1624:DP1627)=0,0,MIN(Y1625:DP1625))</f>
        <v>0</v>
      </c>
      <c r="S1625" s="86">
        <f t="shared" ref="S1625" si="3783">IF(COUNTA(Y1624:DP1627)=0,0,HLOOKUP(S1624,Y1624:DP1627,2,FALSE))</f>
        <v>0</v>
      </c>
      <c r="T1625" s="87">
        <f t="shared" ref="T1625" si="3784">IF(COUNTA(Y1624:DP1627)=0,0,AVERAGE(Y1625:DP1625))</f>
        <v>0</v>
      </c>
      <c r="U1625" s="88">
        <f t="shared" ref="U1625" si="3785">IF(COUNTA(Y1624:DP1627)=0,0,_xlfn.MINIFS(Y1625:DP1625,Y1627:DP1627,U1627))</f>
        <v>0</v>
      </c>
      <c r="V1625" s="89">
        <f t="array" ref="V1625">IF(COUNTA(Y1624:DP1627)=0,0,IF(ISERROR(HLOOKUP(V1627,Y1627:DP1627,1,FALSE)),0,INDEX(Y1625:DP1625,MATCH(V1624&amp;V1627,Y1624:DP1624&amp;Y1627:DP1627,0))))</f>
        <v>0</v>
      </c>
      <c r="W1625" s="90">
        <f t="array" ref="W1625">IF(COUNTA(Y1624:DP1627)=0,0,IF(ISERROR(HLOOKUP(W1627,Y1627:DP1627,1,FALSE)),0,AVERAGEIF(Y1627:DP1627,$W1627,Y1625:DP1625)))</f>
        <v>0</v>
      </c>
      <c r="X1625" s="107"/>
    </row>
    <row r="1626" spans="2:26" thickBot="1">
      <c r="B1626" s="83"/>
      <c r="C1626" s="84"/>
      <c r="D1626" s="83"/>
      <c r="E1626" s="83"/>
      <c r="F1626" s="83"/>
      <c r="G1626" s="83"/>
      <c r="H1626" s="83"/>
      <c r="I1626" s="83"/>
      <c r="J1626" s="83"/>
      <c r="K1626" s="83"/>
      <c r="L1626" s="83"/>
      <c r="M1626" s="83"/>
      <c r="N1626" s="83"/>
      <c r="O1626" s="83"/>
      <c r="P1626" s="84"/>
      <c r="Q1626" s="217"/>
      <c r="R1626" s="91">
        <f t="shared" ref="R1626" si="3786">IF(COUNTA(Y1624:DP1627)=0,0,HLOOKUP(R1625,Y1625:DP1627,2,FALSE))</f>
        <v>0</v>
      </c>
      <c r="S1626" s="92">
        <f t="shared" ref="S1626" si="3787">IF(COUNTA(Y1624:DP1627)=0,0,HLOOKUP(S1624,Y1624:DP1627,3,FALSE))</f>
        <v>0</v>
      </c>
      <c r="T1626" s="93"/>
      <c r="U1626" s="94">
        <f t="array" ref="U1626">IF(COUNTA(Y1624:DP1627)=0,0,IF(ISERROR(HLOOKUP(U1627,Y1627:DP1627,1,FALSE)),0,INDEX(Y1626:DP1626,MATCH(U1625&amp;U1627,Y1625:DP1625&amp;Y1627:DP1627,0))))</f>
        <v>0</v>
      </c>
      <c r="V1626" s="94">
        <f t="array" ref="V1626">IF(COUNTA(Y1624:DP1627)=0,0,IF(ISERROR(HLOOKUP(V1627,Y1627:DP1627,1,FALSE)),0,INDEX(Y1626:DP1626,MATCH(V1625&amp;V1627,Y1625:DP1625&amp;Y1627:DP1627,0))))</f>
        <v>0</v>
      </c>
      <c r="W1626" s="95"/>
      <c r="X1626" s="108"/>
    </row>
    <row r="1627" spans="2:26" ht="13.9" thickBot="1">
      <c r="B1627" s="96"/>
      <c r="C1627" s="97"/>
      <c r="D1627" s="96"/>
      <c r="E1627" s="96"/>
      <c r="F1627" s="96"/>
      <c r="G1627" s="96"/>
      <c r="H1627" s="96"/>
      <c r="I1627" s="96"/>
      <c r="J1627" s="96"/>
      <c r="K1627" s="96"/>
      <c r="L1627" s="96"/>
      <c r="M1627" s="96"/>
      <c r="N1627" s="96"/>
      <c r="O1627" s="96"/>
      <c r="P1627" s="97"/>
      <c r="Q1627" s="218"/>
      <c r="R1627" s="98" t="str">
        <f t="shared" ref="R1627" si="3788">IF(COUNTA(Y1624:DP1627)=0,"none",HLOOKUP(R1625,Y1625:DP1627,3,FALSE))</f>
        <v>none</v>
      </c>
      <c r="S1627" s="99" t="str">
        <f t="shared" ref="S1627" si="3789">IF(COUNTA(Y1624:DP1627)=0,"none",HLOOKUP(S1624,Y1624:DP1627,4,FALSE))</f>
        <v>none</v>
      </c>
      <c r="T1627" s="100"/>
      <c r="U1627" s="100" t="str">
        <f t="array" ref="U1627">IF(COUNTA(Y1624:DP1627)=0,"none",IF($U$2="WAHR",$W$3,Abfrage!$F$4))</f>
        <v>none</v>
      </c>
      <c r="V1627" s="100" t="str">
        <f t="array" ref="V1627">IF(COUNTA(Y1624:DP1627)=0,"none",IF($U$2="WAHR",$W$3,Abfrage!$F$4))</f>
        <v>none</v>
      </c>
      <c r="W1627" s="100" t="str">
        <f t="array" ref="W1627">IF(COUNTA(Y1624:DP1627)=0,"none",IF($U$2="WAHR",$W$3,Abfrage!$F$4))</f>
        <v>none</v>
      </c>
      <c r="X1627" s="109"/>
    </row>
    <row r="1628" spans="2:26" thickBot="1">
      <c r="B1628" s="75" t="s">
        <v>1114</v>
      </c>
      <c r="C1628" s="76">
        <v>1000125826</v>
      </c>
      <c r="D1628" s="75" t="s">
        <v>95</v>
      </c>
      <c r="E1628" s="75" t="s">
        <v>96</v>
      </c>
      <c r="F1628" s="75" t="s">
        <v>97</v>
      </c>
      <c r="G1628" s="75" t="s">
        <v>97</v>
      </c>
      <c r="H1628" s="75" t="s">
        <v>44</v>
      </c>
      <c r="I1628" s="75" t="s">
        <v>68</v>
      </c>
      <c r="J1628" s="75" t="s">
        <v>1115</v>
      </c>
      <c r="K1628" s="75" t="s">
        <v>306</v>
      </c>
      <c r="L1628" s="75" t="s">
        <v>306</v>
      </c>
      <c r="M1628" s="75" t="s">
        <v>313</v>
      </c>
      <c r="N1628" s="75" t="s">
        <v>1116</v>
      </c>
      <c r="O1628" s="75" t="s">
        <v>309</v>
      </c>
      <c r="P1628" s="76" t="s">
        <v>306</v>
      </c>
      <c r="Q1628" s="216"/>
      <c r="R1628" s="77">
        <f t="shared" ref="R1628" si="3790">IF(COUNTA(Y1628:DP1631)=0,"01.01.1900",INDEX(Y1628:DP1628,MATCH(R1629,Y1629:DP1629,0)))</f>
        <v>45160</v>
      </c>
      <c r="S1628" s="78">
        <f t="shared" ref="S1628" si="3791">IF(COUNTA(Y1628:DP1631)=0,"01.01.1900",MAX(Y1628:DP1628))</f>
        <v>45160</v>
      </c>
      <c r="T1628" s="79"/>
      <c r="U1628" s="80" t="str">
        <f t="array" ref="U1628">IF(COUNTA(Y1628:DP1631)=0,"01.01.1900",IF(ISERROR(HLOOKUP(U1631,Y1631:DP1631,1,FALSE)),"01.01.1900",INDEX(Y1628:DP1628,MATCH(U1629&amp;U1631,Y1629:DP1629&amp;Y1631:DP1631,0))))</f>
        <v>01.01.1900</v>
      </c>
      <c r="V1628" s="81">
        <f t="shared" ref="V1628" si="3792">IF(COUNTA(Y1628:DP1631)=0,"01.01.1900",_xlfn.MAXIFS(Y1628:DP1628,Y1631:DP1631,V1631))</f>
        <v>0</v>
      </c>
      <c r="W1628" s="82"/>
      <c r="X1628" s="106"/>
      <c r="Y1628" s="141">
        <v>45160</v>
      </c>
      <c r="Z1628" s="141">
        <v>45160</v>
      </c>
    </row>
    <row r="1629" spans="2:26" thickBot="1">
      <c r="B1629" s="83"/>
      <c r="C1629" s="84"/>
      <c r="D1629" s="83"/>
      <c r="E1629" s="83"/>
      <c r="F1629" s="83"/>
      <c r="G1629" s="83"/>
      <c r="H1629" s="83"/>
      <c r="I1629" s="83"/>
      <c r="J1629" s="83"/>
      <c r="K1629" s="83"/>
      <c r="L1629" s="83"/>
      <c r="M1629" s="83"/>
      <c r="N1629" s="83"/>
      <c r="O1629" s="83"/>
      <c r="P1629" s="84"/>
      <c r="Q1629" s="217"/>
      <c r="R1629" s="85">
        <f t="shared" ref="R1629" si="3793">IF(COUNTA(Y1628:DP1631)=0,0,MIN(Y1629:DP1629))</f>
        <v>3.1360000000000006</v>
      </c>
      <c r="S1629" s="86">
        <f t="shared" ref="S1629" si="3794">IF(COUNTA(Y1628:DP1631)=0,0,HLOOKUP(S1628,Y1628:DP1631,2,FALSE))</f>
        <v>3.1360000000000006</v>
      </c>
      <c r="T1629" s="87">
        <f t="shared" ref="T1629" si="3795">IF(COUNTA(Y1628:DP1631)=0,0,AVERAGE(Y1629:DP1629))</f>
        <v>3.1360000000000006</v>
      </c>
      <c r="U1629" s="88">
        <f t="shared" ref="U1629" si="3796">IF(COUNTA(Y1628:DP1631)=0,0,_xlfn.MINIFS(Y1629:DP1629,Y1631:DP1631,U1631))</f>
        <v>0</v>
      </c>
      <c r="V1629" s="89">
        <f t="array" ref="V1629">IF(COUNTA(Y1628:DP1631)=0,0,IF(ISERROR(HLOOKUP(V1631,Y1631:DP1631,1,FALSE)),0,INDEX(Y1629:DP1629,MATCH(V1628&amp;V1631,Y1628:DP1628&amp;Y1631:DP1631,0))))</f>
        <v>0</v>
      </c>
      <c r="W1629" s="90">
        <f t="array" ref="W1629">IF(COUNTA(Y1628:DP1631)=0,0,IF(ISERROR(HLOOKUP(W1631,Y1631:DP1631,1,FALSE)),0,AVERAGEIF(Y1631:DP1631,$W1631,Y1629:DP1629)))</f>
        <v>0</v>
      </c>
      <c r="X1629" s="107"/>
      <c r="Y1629" s="142">
        <v>3.1360000000000006</v>
      </c>
      <c r="Z1629" s="142">
        <v>3.1360000000000006</v>
      </c>
    </row>
    <row r="1630" spans="2:26" thickBot="1">
      <c r="B1630" s="83"/>
      <c r="C1630" s="84"/>
      <c r="D1630" s="83"/>
      <c r="E1630" s="83"/>
      <c r="F1630" s="83"/>
      <c r="G1630" s="83"/>
      <c r="H1630" s="83"/>
      <c r="I1630" s="83"/>
      <c r="J1630" s="83"/>
      <c r="K1630" s="83"/>
      <c r="L1630" s="83"/>
      <c r="M1630" s="83"/>
      <c r="N1630" s="83"/>
      <c r="O1630" s="83"/>
      <c r="P1630" s="84"/>
      <c r="Q1630" s="217"/>
      <c r="R1630" s="91">
        <f t="shared" ref="R1630" si="3797">IF(COUNTA(Y1628:DP1631)=0,0,HLOOKUP(R1629,Y1629:DP1631,2,FALSE))</f>
        <v>1000</v>
      </c>
      <c r="S1630" s="92">
        <f t="shared" ref="S1630" si="3798">IF(COUNTA(Y1628:DP1631)=0,0,HLOOKUP(S1628,Y1628:DP1631,3,FALSE))</f>
        <v>1000</v>
      </c>
      <c r="T1630" s="93"/>
      <c r="U1630" s="94">
        <f t="array" ref="U1630">IF(COUNTA(Y1628:DP1631)=0,0,IF(ISERROR(HLOOKUP(U1631,Y1631:DP1631,1,FALSE)),0,INDEX(Y1630:DP1630,MATCH(U1629&amp;U1631,Y1629:DP1629&amp;Y1631:DP1631,0))))</f>
        <v>0</v>
      </c>
      <c r="V1630" s="94">
        <f t="array" ref="V1630">IF(COUNTA(Y1628:DP1631)=0,0,IF(ISERROR(HLOOKUP(V1631,Y1631:DP1631,1,FALSE)),0,INDEX(Y1630:DP1630,MATCH(V1629&amp;V1631,Y1629:DP1629&amp;Y1631:DP1631,0))))</f>
        <v>0</v>
      </c>
      <c r="W1630" s="95"/>
      <c r="X1630" s="108"/>
      <c r="Y1630" s="143">
        <v>1000</v>
      </c>
      <c r="Z1630" s="143">
        <v>1000</v>
      </c>
    </row>
    <row r="1631" spans="2:26" ht="13.9" thickBot="1">
      <c r="B1631" s="96"/>
      <c r="C1631" s="97"/>
      <c r="D1631" s="96"/>
      <c r="E1631" s="96"/>
      <c r="F1631" s="96"/>
      <c r="G1631" s="96"/>
      <c r="H1631" s="96"/>
      <c r="I1631" s="96"/>
      <c r="J1631" s="96"/>
      <c r="K1631" s="96"/>
      <c r="L1631" s="96"/>
      <c r="M1631" s="96"/>
      <c r="N1631" s="96"/>
      <c r="O1631" s="96"/>
      <c r="P1631" s="97"/>
      <c r="Q1631" s="218"/>
      <c r="R1631" s="98" t="str">
        <f t="shared" ref="R1631" si="3799">IF(COUNTA(Y1628:DP1631)=0,"none",HLOOKUP(R1629,Y1629:DP1631,3,FALSE))</f>
        <v>www (-30%)</v>
      </c>
      <c r="S1631" s="99" t="str">
        <f t="shared" ref="S1631" si="3800">IF(COUNTA(Y1628:DP1631)=0,"none",HLOOKUP(S1628,Y1628:DP1631,4,FALSE))</f>
        <v>www (-30%)</v>
      </c>
      <c r="T1631" s="100"/>
      <c r="U1631" s="100">
        <f t="array" ref="U1631">IF(COUNTA(Y1628:DP1631)=0,"none",IF($U$2="WAHR",$W$3,Abfrage!$F$4))</f>
        <v>0</v>
      </c>
      <c r="V1631" s="100">
        <f t="array" ref="V1631">IF(COUNTA(Y1628:DP1631)=0,"none",IF($U$2="WAHR",$W$3,Abfrage!$F$4))</f>
        <v>0</v>
      </c>
      <c r="W1631" s="100">
        <f t="array" ref="W1631">IF(COUNTA(Y1628:DP1631)=0,"none",IF($U$2="WAHR",$W$3,Abfrage!$F$4))</f>
        <v>0</v>
      </c>
      <c r="X1631" s="109"/>
      <c r="Y1631" s="144" t="s">
        <v>43</v>
      </c>
      <c r="Z1631" s="144" t="s">
        <v>43</v>
      </c>
    </row>
    <row r="1632" spans="2:26" thickBot="1">
      <c r="B1632" s="75" t="s">
        <v>1117</v>
      </c>
      <c r="C1632" s="76">
        <v>1000125842</v>
      </c>
      <c r="D1632" s="75" t="s">
        <v>95</v>
      </c>
      <c r="E1632" s="75" t="s">
        <v>148</v>
      </c>
      <c r="F1632" s="75" t="s">
        <v>96</v>
      </c>
      <c r="G1632" s="75" t="s">
        <v>96</v>
      </c>
      <c r="H1632" s="75" t="e">
        <v>#N/A</v>
      </c>
      <c r="I1632" s="75" t="s">
        <v>68</v>
      </c>
      <c r="J1632" s="75" t="s">
        <v>1118</v>
      </c>
      <c r="K1632" s="75" t="s">
        <v>352</v>
      </c>
      <c r="L1632" s="75" t="s">
        <v>327</v>
      </c>
      <c r="M1632" s="75" t="s">
        <v>313</v>
      </c>
      <c r="N1632" s="75" t="s">
        <v>327</v>
      </c>
      <c r="O1632" s="75" t="s">
        <v>306</v>
      </c>
      <c r="P1632" s="76" t="s">
        <v>306</v>
      </c>
      <c r="Q1632" s="216"/>
      <c r="R1632" s="77" t="str">
        <f t="shared" ref="R1632" si="3801">IF(COUNTA(Y1632:DP1635)=0,"01.01.1900",INDEX(Y1632:DP1632,MATCH(R1633,Y1633:DP1633,0)))</f>
        <v>01.01.1900</v>
      </c>
      <c r="S1632" s="78" t="str">
        <f t="shared" ref="S1632" si="3802">IF(COUNTA(Y1632:DP1635)=0,"01.01.1900",MAX(Y1632:DP1632))</f>
        <v>01.01.1900</v>
      </c>
      <c r="T1632" s="79"/>
      <c r="U1632" s="80" t="str">
        <f t="array" ref="U1632">IF(COUNTA(Y1632:DP1635)=0,"01.01.1900",IF(ISERROR(HLOOKUP(U1635,Y1635:DP1635,1,FALSE)),"01.01.1900",INDEX(Y1632:DP1632,MATCH(U1633&amp;U1635,Y1633:DP1633&amp;Y1635:DP1635,0))))</f>
        <v>01.01.1900</v>
      </c>
      <c r="V1632" s="81" t="str">
        <f t="shared" ref="V1632" si="3803">IF(COUNTA(Y1632:DP1635)=0,"01.01.1900",_xlfn.MAXIFS(Y1632:DP1632,Y1635:DP1635,V1635))</f>
        <v>01.01.1900</v>
      </c>
      <c r="W1632" s="82"/>
      <c r="X1632" s="106"/>
    </row>
    <row r="1633" spans="2:26" thickBot="1">
      <c r="B1633" s="83"/>
      <c r="C1633" s="84"/>
      <c r="D1633" s="83"/>
      <c r="E1633" s="83"/>
      <c r="F1633" s="83"/>
      <c r="G1633" s="83"/>
      <c r="H1633" s="83"/>
      <c r="I1633" s="83"/>
      <c r="J1633" s="83"/>
      <c r="K1633" s="83"/>
      <c r="L1633" s="83"/>
      <c r="M1633" s="83"/>
      <c r="N1633" s="83"/>
      <c r="O1633" s="83"/>
      <c r="P1633" s="84"/>
      <c r="Q1633" s="217"/>
      <c r="R1633" s="85">
        <f t="shared" ref="R1633" si="3804">IF(COUNTA(Y1632:DP1635)=0,0,MIN(Y1633:DP1633))</f>
        <v>0</v>
      </c>
      <c r="S1633" s="86">
        <f t="shared" ref="S1633" si="3805">IF(COUNTA(Y1632:DP1635)=0,0,HLOOKUP(S1632,Y1632:DP1635,2,FALSE))</f>
        <v>0</v>
      </c>
      <c r="T1633" s="87">
        <f t="shared" ref="T1633" si="3806">IF(COUNTA(Y1632:DP1635)=0,0,AVERAGE(Y1633:DP1633))</f>
        <v>0</v>
      </c>
      <c r="U1633" s="88">
        <f t="shared" ref="U1633" si="3807">IF(COUNTA(Y1632:DP1635)=0,0,_xlfn.MINIFS(Y1633:DP1633,Y1635:DP1635,U1635))</f>
        <v>0</v>
      </c>
      <c r="V1633" s="89">
        <f t="array" ref="V1633">IF(COUNTA(Y1632:DP1635)=0,0,IF(ISERROR(HLOOKUP(V1635,Y1635:DP1635,1,FALSE)),0,INDEX(Y1633:DP1633,MATCH(V1632&amp;V1635,Y1632:DP1632&amp;Y1635:DP1635,0))))</f>
        <v>0</v>
      </c>
      <c r="W1633" s="90">
        <f t="array" ref="W1633">IF(COUNTA(Y1632:DP1635)=0,0,IF(ISERROR(HLOOKUP(W1635,Y1635:DP1635,1,FALSE)),0,AVERAGEIF(Y1635:DP1635,$W1635,Y1633:DP1633)))</f>
        <v>0</v>
      </c>
      <c r="X1633" s="107"/>
    </row>
    <row r="1634" spans="2:26" thickBot="1">
      <c r="B1634" s="83"/>
      <c r="C1634" s="84"/>
      <c r="D1634" s="83"/>
      <c r="E1634" s="83"/>
      <c r="F1634" s="83"/>
      <c r="G1634" s="83"/>
      <c r="H1634" s="83"/>
      <c r="I1634" s="83"/>
      <c r="J1634" s="83"/>
      <c r="K1634" s="83"/>
      <c r="L1634" s="83"/>
      <c r="M1634" s="83"/>
      <c r="N1634" s="83"/>
      <c r="O1634" s="83"/>
      <c r="P1634" s="84"/>
      <c r="Q1634" s="217"/>
      <c r="R1634" s="91">
        <f t="shared" ref="R1634" si="3808">IF(COUNTA(Y1632:DP1635)=0,0,HLOOKUP(R1633,Y1633:DP1635,2,FALSE))</f>
        <v>0</v>
      </c>
      <c r="S1634" s="92">
        <f t="shared" ref="S1634" si="3809">IF(COUNTA(Y1632:DP1635)=0,0,HLOOKUP(S1632,Y1632:DP1635,3,FALSE))</f>
        <v>0</v>
      </c>
      <c r="T1634" s="93"/>
      <c r="U1634" s="94">
        <f t="array" ref="U1634">IF(COUNTA(Y1632:DP1635)=0,0,IF(ISERROR(HLOOKUP(U1635,Y1635:DP1635,1,FALSE)),0,INDEX(Y1634:DP1634,MATCH(U1633&amp;U1635,Y1633:DP1633&amp;Y1635:DP1635,0))))</f>
        <v>0</v>
      </c>
      <c r="V1634" s="94">
        <f t="array" ref="V1634">IF(COUNTA(Y1632:DP1635)=0,0,IF(ISERROR(HLOOKUP(V1635,Y1635:DP1635,1,FALSE)),0,INDEX(Y1634:DP1634,MATCH(V1633&amp;V1635,Y1633:DP1633&amp;Y1635:DP1635,0))))</f>
        <v>0</v>
      </c>
      <c r="W1634" s="95"/>
      <c r="X1634" s="108"/>
    </row>
    <row r="1635" spans="2:26" ht="13.9" thickBot="1">
      <c r="B1635" s="96"/>
      <c r="C1635" s="97"/>
      <c r="D1635" s="96"/>
      <c r="E1635" s="96"/>
      <c r="F1635" s="96"/>
      <c r="G1635" s="96"/>
      <c r="H1635" s="96"/>
      <c r="I1635" s="96"/>
      <c r="J1635" s="96"/>
      <c r="K1635" s="96"/>
      <c r="L1635" s="96"/>
      <c r="M1635" s="96"/>
      <c r="N1635" s="96"/>
      <c r="O1635" s="96"/>
      <c r="P1635" s="97"/>
      <c r="Q1635" s="218"/>
      <c r="R1635" s="98" t="str">
        <f t="shared" ref="R1635" si="3810">IF(COUNTA(Y1632:DP1635)=0,"none",HLOOKUP(R1633,Y1633:DP1635,3,FALSE))</f>
        <v>none</v>
      </c>
      <c r="S1635" s="99" t="str">
        <f t="shared" ref="S1635" si="3811">IF(COUNTA(Y1632:DP1635)=0,"none",HLOOKUP(S1632,Y1632:DP1635,4,FALSE))</f>
        <v>none</v>
      </c>
      <c r="T1635" s="100"/>
      <c r="U1635" s="100" t="str">
        <f t="array" ref="U1635">IF(COUNTA(Y1632:DP1635)=0,"none",IF($U$2="WAHR",$W$3,Abfrage!$F$4))</f>
        <v>none</v>
      </c>
      <c r="V1635" s="100" t="str">
        <f t="array" ref="V1635">IF(COUNTA(Y1632:DP1635)=0,"none",IF($U$2="WAHR",$W$3,Abfrage!$F$4))</f>
        <v>none</v>
      </c>
      <c r="W1635" s="100" t="str">
        <f t="array" ref="W1635">IF(COUNTA(Y1632:DP1635)=0,"none",IF($U$2="WAHR",$W$3,Abfrage!$F$4))</f>
        <v>none</v>
      </c>
      <c r="X1635" s="109"/>
    </row>
    <row r="1636" spans="2:26" thickBot="1">
      <c r="B1636" s="75" t="s">
        <v>1119</v>
      </c>
      <c r="C1636" s="76">
        <v>1000125843</v>
      </c>
      <c r="D1636" s="75" t="s">
        <v>95</v>
      </c>
      <c r="E1636" s="75" t="s">
        <v>148</v>
      </c>
      <c r="F1636" s="75" t="s">
        <v>96</v>
      </c>
      <c r="G1636" s="75" t="s">
        <v>96</v>
      </c>
      <c r="H1636" s="75" t="s">
        <v>50</v>
      </c>
      <c r="I1636" s="75" t="s">
        <v>68</v>
      </c>
      <c r="J1636" s="75" t="s">
        <v>1120</v>
      </c>
      <c r="K1636" s="75" t="s">
        <v>331</v>
      </c>
      <c r="L1636" s="75" t="s">
        <v>327</v>
      </c>
      <c r="M1636" s="75" t="s">
        <v>313</v>
      </c>
      <c r="N1636" s="75" t="s">
        <v>327</v>
      </c>
      <c r="O1636" s="75" t="s">
        <v>306</v>
      </c>
      <c r="P1636" s="76" t="s">
        <v>306</v>
      </c>
      <c r="Q1636" s="216"/>
      <c r="R1636" s="77">
        <f t="shared" ref="R1636" si="3812">IF(COUNTA(Y1636:DP1639)=0,"01.01.1900",INDEX(Y1636:DP1636,MATCH(R1637,Y1637:DP1637,0)))</f>
        <v>45160</v>
      </c>
      <c r="S1636" s="78">
        <f t="shared" ref="S1636" si="3813">IF(COUNTA(Y1636:DP1639)=0,"01.01.1900",MAX(Y1636:DP1636))</f>
        <v>45160</v>
      </c>
      <c r="T1636" s="79"/>
      <c r="U1636" s="80" t="str">
        <f t="array" ref="U1636">IF(COUNTA(Y1636:DP1639)=0,"01.01.1900",IF(ISERROR(HLOOKUP(U1639,Y1639:DP1639,1,FALSE)),"01.01.1900",INDEX(Y1636:DP1636,MATCH(U1637&amp;U1639,Y1637:DP1637&amp;Y1639:DP1639,0))))</f>
        <v>01.01.1900</v>
      </c>
      <c r="V1636" s="81">
        <f t="shared" ref="V1636" si="3814">IF(COUNTA(Y1636:DP1639)=0,"01.01.1900",_xlfn.MAXIFS(Y1636:DP1636,Y1639:DP1639,V1639))</f>
        <v>0</v>
      </c>
      <c r="W1636" s="82"/>
      <c r="X1636" s="106"/>
      <c r="Y1636" s="141">
        <v>45160</v>
      </c>
      <c r="Z1636" s="141">
        <v>45160</v>
      </c>
    </row>
    <row r="1637" spans="2:26" thickBot="1">
      <c r="B1637" s="83"/>
      <c r="C1637" s="84"/>
      <c r="D1637" s="83"/>
      <c r="E1637" s="83"/>
      <c r="F1637" s="83"/>
      <c r="G1637" s="83"/>
      <c r="H1637" s="83"/>
      <c r="I1637" s="83"/>
      <c r="J1637" s="83"/>
      <c r="K1637" s="83"/>
      <c r="L1637" s="83"/>
      <c r="M1637" s="83"/>
      <c r="N1637" s="83"/>
      <c r="O1637" s="83"/>
      <c r="P1637" s="84"/>
      <c r="Q1637" s="217"/>
      <c r="R1637" s="85">
        <f t="shared" ref="R1637" si="3815">IF(COUNTA(Y1636:DP1639)=0,0,MIN(Y1637:DP1637))</f>
        <v>0.21</v>
      </c>
      <c r="S1637" s="86">
        <f t="shared" ref="S1637" si="3816">IF(COUNTA(Y1636:DP1639)=0,0,HLOOKUP(S1636,Y1636:DP1639,2,FALSE))</f>
        <v>0.21</v>
      </c>
      <c r="T1637" s="87">
        <f t="shared" ref="T1637" si="3817">IF(COUNTA(Y1636:DP1639)=0,0,AVERAGE(Y1637:DP1637))</f>
        <v>0.21</v>
      </c>
      <c r="U1637" s="88">
        <f t="shared" ref="U1637" si="3818">IF(COUNTA(Y1636:DP1639)=0,0,_xlfn.MINIFS(Y1637:DP1637,Y1639:DP1639,U1639))</f>
        <v>0</v>
      </c>
      <c r="V1637" s="89">
        <f t="array" ref="V1637">IF(COUNTA(Y1636:DP1639)=0,0,IF(ISERROR(HLOOKUP(V1639,Y1639:DP1639,1,FALSE)),0,INDEX(Y1637:DP1637,MATCH(V1636&amp;V1639,Y1636:DP1636&amp;Y1639:DP1639,0))))</f>
        <v>0</v>
      </c>
      <c r="W1637" s="90">
        <f t="array" ref="W1637">IF(COUNTA(Y1636:DP1639)=0,0,IF(ISERROR(HLOOKUP(W1639,Y1639:DP1639,1,FALSE)),0,AVERAGEIF(Y1639:DP1639,$W1639,Y1637:DP1637)))</f>
        <v>0</v>
      </c>
      <c r="X1637" s="107"/>
      <c r="Y1637" s="142">
        <v>0.21</v>
      </c>
      <c r="Z1637" s="142">
        <v>0.21</v>
      </c>
    </row>
    <row r="1638" spans="2:26" thickBot="1">
      <c r="B1638" s="83"/>
      <c r="C1638" s="84"/>
      <c r="D1638" s="83"/>
      <c r="E1638" s="83"/>
      <c r="F1638" s="83"/>
      <c r="G1638" s="83"/>
      <c r="H1638" s="83"/>
      <c r="I1638" s="83"/>
      <c r="J1638" s="83"/>
      <c r="K1638" s="83"/>
      <c r="L1638" s="83"/>
      <c r="M1638" s="83"/>
      <c r="N1638" s="83"/>
      <c r="O1638" s="83"/>
      <c r="P1638" s="84"/>
      <c r="Q1638" s="217"/>
      <c r="R1638" s="91">
        <f t="shared" ref="R1638" si="3819">IF(COUNTA(Y1636:DP1639)=0,0,HLOOKUP(R1637,Y1637:DP1639,2,FALSE))</f>
        <v>1000</v>
      </c>
      <c r="S1638" s="92">
        <f t="shared" ref="S1638" si="3820">IF(COUNTA(Y1636:DP1639)=0,0,HLOOKUP(S1636,Y1636:DP1639,3,FALSE))</f>
        <v>1000</v>
      </c>
      <c r="T1638" s="93"/>
      <c r="U1638" s="94">
        <f t="array" ref="U1638">IF(COUNTA(Y1636:DP1639)=0,0,IF(ISERROR(HLOOKUP(U1639,Y1639:DP1639,1,FALSE)),0,INDEX(Y1638:DP1638,MATCH(U1637&amp;U1639,Y1637:DP1637&amp;Y1639:DP1639,0))))</f>
        <v>0</v>
      </c>
      <c r="V1638" s="94">
        <f t="array" ref="V1638">IF(COUNTA(Y1636:DP1639)=0,0,IF(ISERROR(HLOOKUP(V1639,Y1639:DP1639,1,FALSE)),0,INDEX(Y1638:DP1638,MATCH(V1637&amp;V1639,Y1637:DP1637&amp;Y1639:DP1639,0))))</f>
        <v>0</v>
      </c>
      <c r="W1638" s="95"/>
      <c r="X1638" s="108"/>
      <c r="Y1638" s="143">
        <v>1000</v>
      </c>
      <c r="Z1638" s="143">
        <v>1000</v>
      </c>
    </row>
    <row r="1639" spans="2:26" ht="13.9" thickBot="1">
      <c r="B1639" s="96"/>
      <c r="C1639" s="97"/>
      <c r="D1639" s="96"/>
      <c r="E1639" s="96"/>
      <c r="F1639" s="96"/>
      <c r="G1639" s="96"/>
      <c r="H1639" s="96"/>
      <c r="I1639" s="96"/>
      <c r="J1639" s="96"/>
      <c r="K1639" s="96"/>
      <c r="L1639" s="96"/>
      <c r="M1639" s="96"/>
      <c r="N1639" s="96"/>
      <c r="O1639" s="96"/>
      <c r="P1639" s="97"/>
      <c r="Q1639" s="218"/>
      <c r="R1639" s="98" t="str">
        <f t="shared" ref="R1639" si="3821">IF(COUNTA(Y1636:DP1639)=0,"none",HLOOKUP(R1637,Y1637:DP1639,3,FALSE))</f>
        <v>www (-30%)</v>
      </c>
      <c r="S1639" s="99" t="str">
        <f t="shared" ref="S1639" si="3822">IF(COUNTA(Y1636:DP1639)=0,"none",HLOOKUP(S1636,Y1636:DP1639,4,FALSE))</f>
        <v>www (-30%)</v>
      </c>
      <c r="T1639" s="100"/>
      <c r="U1639" s="100">
        <f t="array" ref="U1639">IF(COUNTA(Y1636:DP1639)=0,"none",IF($U$2="WAHR",$W$3,Abfrage!$F$4))</f>
        <v>0</v>
      </c>
      <c r="V1639" s="100">
        <f t="array" ref="V1639">IF(COUNTA(Y1636:DP1639)=0,"none",IF($U$2="WAHR",$W$3,Abfrage!$F$4))</f>
        <v>0</v>
      </c>
      <c r="W1639" s="100">
        <f t="array" ref="W1639">IF(COUNTA(Y1636:DP1639)=0,"none",IF($U$2="WAHR",$W$3,Abfrage!$F$4))</f>
        <v>0</v>
      </c>
      <c r="X1639" s="109"/>
      <c r="Y1639" s="144" t="s">
        <v>43</v>
      </c>
      <c r="Z1639" s="144" t="s">
        <v>43</v>
      </c>
    </row>
    <row r="1640" spans="2:26" thickBot="1">
      <c r="B1640" s="75" t="s">
        <v>1121</v>
      </c>
      <c r="C1640" s="76">
        <v>1000126051</v>
      </c>
      <c r="D1640" s="75" t="s">
        <v>169</v>
      </c>
      <c r="E1640" s="75" t="s">
        <v>125</v>
      </c>
      <c r="F1640" s="75" t="s">
        <v>501</v>
      </c>
      <c r="G1640" s="75" t="s">
        <v>501</v>
      </c>
      <c r="H1640" s="75" t="e">
        <v>#N/A</v>
      </c>
      <c r="I1640" s="75" t="s">
        <v>51</v>
      </c>
      <c r="J1640" s="75" t="s">
        <v>1122</v>
      </c>
      <c r="K1640" s="75" t="s">
        <v>306</v>
      </c>
      <c r="L1640" s="75" t="s">
        <v>306</v>
      </c>
      <c r="M1640" s="75" t="s">
        <v>306</v>
      </c>
      <c r="N1640" s="75" t="s">
        <v>360</v>
      </c>
      <c r="O1640" s="75" t="s">
        <v>309</v>
      </c>
      <c r="P1640" s="76" t="s">
        <v>306</v>
      </c>
      <c r="Q1640" s="216"/>
      <c r="R1640" s="77" t="str">
        <f t="shared" ref="R1640" si="3823">IF(COUNTA(Y1640:DP1643)=0,"01.01.1900",INDEX(Y1640:DP1640,MATCH(R1641,Y1641:DP1641,0)))</f>
        <v>01.01.1900</v>
      </c>
      <c r="S1640" s="78" t="str">
        <f t="shared" ref="S1640" si="3824">IF(COUNTA(Y1640:DP1643)=0,"01.01.1900",MAX(Y1640:DP1640))</f>
        <v>01.01.1900</v>
      </c>
      <c r="T1640" s="79"/>
      <c r="U1640" s="80" t="str">
        <f t="array" ref="U1640">IF(COUNTA(Y1640:DP1643)=0,"01.01.1900",IF(ISERROR(HLOOKUP(U1643,Y1643:DP1643,1,FALSE)),"01.01.1900",INDEX(Y1640:DP1640,MATCH(U1641&amp;U1643,Y1641:DP1641&amp;Y1643:DP1643,0))))</f>
        <v>01.01.1900</v>
      </c>
      <c r="V1640" s="81" t="str">
        <f t="shared" ref="V1640" si="3825">IF(COUNTA(Y1640:DP1643)=0,"01.01.1900",_xlfn.MAXIFS(Y1640:DP1640,Y1643:DP1643,V1643))</f>
        <v>01.01.1900</v>
      </c>
      <c r="W1640" s="82"/>
      <c r="X1640" s="106"/>
    </row>
    <row r="1641" spans="2:26" thickBot="1">
      <c r="B1641" s="83"/>
      <c r="C1641" s="84"/>
      <c r="D1641" s="83"/>
      <c r="E1641" s="83"/>
      <c r="F1641" s="83"/>
      <c r="G1641" s="83"/>
      <c r="H1641" s="83"/>
      <c r="I1641" s="83"/>
      <c r="J1641" s="83"/>
      <c r="K1641" s="83"/>
      <c r="L1641" s="83"/>
      <c r="M1641" s="83"/>
      <c r="N1641" s="83"/>
      <c r="O1641" s="83"/>
      <c r="P1641" s="84"/>
      <c r="Q1641" s="217"/>
      <c r="R1641" s="85">
        <f t="shared" ref="R1641" si="3826">IF(COUNTA(Y1640:DP1643)=0,0,MIN(Y1641:DP1641))</f>
        <v>0</v>
      </c>
      <c r="S1641" s="86">
        <f t="shared" ref="S1641" si="3827">IF(COUNTA(Y1640:DP1643)=0,0,HLOOKUP(S1640,Y1640:DP1643,2,FALSE))</f>
        <v>0</v>
      </c>
      <c r="T1641" s="87">
        <f t="shared" ref="T1641" si="3828">IF(COUNTA(Y1640:DP1643)=0,0,AVERAGE(Y1641:DP1641))</f>
        <v>0</v>
      </c>
      <c r="U1641" s="88">
        <f t="shared" ref="U1641" si="3829">IF(COUNTA(Y1640:DP1643)=0,0,_xlfn.MINIFS(Y1641:DP1641,Y1643:DP1643,U1643))</f>
        <v>0</v>
      </c>
      <c r="V1641" s="89">
        <f t="array" ref="V1641">IF(COUNTA(Y1640:DP1643)=0,0,IF(ISERROR(HLOOKUP(V1643,Y1643:DP1643,1,FALSE)),0,INDEX(Y1641:DP1641,MATCH(V1640&amp;V1643,Y1640:DP1640&amp;Y1643:DP1643,0))))</f>
        <v>0</v>
      </c>
      <c r="W1641" s="90">
        <f t="array" ref="W1641">IF(COUNTA(Y1640:DP1643)=0,0,IF(ISERROR(HLOOKUP(W1643,Y1643:DP1643,1,FALSE)),0,AVERAGEIF(Y1643:DP1643,$W1643,Y1641:DP1641)))</f>
        <v>0</v>
      </c>
      <c r="X1641" s="107"/>
    </row>
    <row r="1642" spans="2:26" thickBot="1">
      <c r="B1642" s="83"/>
      <c r="C1642" s="84"/>
      <c r="D1642" s="83"/>
      <c r="E1642" s="83"/>
      <c r="F1642" s="83"/>
      <c r="G1642" s="83"/>
      <c r="H1642" s="83"/>
      <c r="I1642" s="83"/>
      <c r="J1642" s="83"/>
      <c r="K1642" s="83"/>
      <c r="L1642" s="83"/>
      <c r="M1642" s="83"/>
      <c r="N1642" s="83"/>
      <c r="O1642" s="83"/>
      <c r="P1642" s="84"/>
      <c r="Q1642" s="217"/>
      <c r="R1642" s="91">
        <f t="shared" ref="R1642" si="3830">IF(COUNTA(Y1640:DP1643)=0,0,HLOOKUP(R1641,Y1641:DP1643,2,FALSE))</f>
        <v>0</v>
      </c>
      <c r="S1642" s="92">
        <f t="shared" ref="S1642" si="3831">IF(COUNTA(Y1640:DP1643)=0,0,HLOOKUP(S1640,Y1640:DP1643,3,FALSE))</f>
        <v>0</v>
      </c>
      <c r="T1642" s="93"/>
      <c r="U1642" s="94">
        <f t="array" ref="U1642">IF(COUNTA(Y1640:DP1643)=0,0,IF(ISERROR(HLOOKUP(U1643,Y1643:DP1643,1,FALSE)),0,INDEX(Y1642:DP1642,MATCH(U1641&amp;U1643,Y1641:DP1641&amp;Y1643:DP1643,0))))</f>
        <v>0</v>
      </c>
      <c r="V1642" s="94">
        <f t="array" ref="V1642">IF(COUNTA(Y1640:DP1643)=0,0,IF(ISERROR(HLOOKUP(V1643,Y1643:DP1643,1,FALSE)),0,INDEX(Y1642:DP1642,MATCH(V1641&amp;V1643,Y1641:DP1641&amp;Y1643:DP1643,0))))</f>
        <v>0</v>
      </c>
      <c r="W1642" s="95"/>
      <c r="X1642" s="108"/>
    </row>
    <row r="1643" spans="2:26" ht="13.9" thickBot="1">
      <c r="B1643" s="96"/>
      <c r="C1643" s="97"/>
      <c r="D1643" s="96"/>
      <c r="E1643" s="96"/>
      <c r="F1643" s="96"/>
      <c r="G1643" s="96"/>
      <c r="H1643" s="96"/>
      <c r="I1643" s="96"/>
      <c r="J1643" s="96"/>
      <c r="K1643" s="96"/>
      <c r="L1643" s="96"/>
      <c r="M1643" s="96"/>
      <c r="N1643" s="96"/>
      <c r="O1643" s="96"/>
      <c r="P1643" s="97"/>
      <c r="Q1643" s="218"/>
      <c r="R1643" s="98" t="str">
        <f t="shared" ref="R1643" si="3832">IF(COUNTA(Y1640:DP1643)=0,"none",HLOOKUP(R1641,Y1641:DP1643,3,FALSE))</f>
        <v>none</v>
      </c>
      <c r="S1643" s="99" t="str">
        <f t="shared" ref="S1643" si="3833">IF(COUNTA(Y1640:DP1643)=0,"none",HLOOKUP(S1640,Y1640:DP1643,4,FALSE))</f>
        <v>none</v>
      </c>
      <c r="T1643" s="100"/>
      <c r="U1643" s="100" t="str">
        <f t="array" ref="U1643">IF(COUNTA(Y1640:DP1643)=0,"none",IF($U$2="WAHR",$W$3,Abfrage!$F$4))</f>
        <v>none</v>
      </c>
      <c r="V1643" s="100" t="str">
        <f t="array" ref="V1643">IF(COUNTA(Y1640:DP1643)=0,"none",IF($U$2="WAHR",$W$3,Abfrage!$F$4))</f>
        <v>none</v>
      </c>
      <c r="W1643" s="100" t="str">
        <f t="array" ref="W1643">IF(COUNTA(Y1640:DP1643)=0,"none",IF($U$2="WAHR",$W$3,Abfrage!$F$4))</f>
        <v>none</v>
      </c>
      <c r="X1643" s="109"/>
    </row>
    <row r="1644" spans="2:26" thickBot="1">
      <c r="B1644" s="75" t="s">
        <v>1123</v>
      </c>
      <c r="C1644" s="76">
        <v>1000126125</v>
      </c>
      <c r="D1644" s="75" t="s">
        <v>95</v>
      </c>
      <c r="E1644" s="75" t="s">
        <v>96</v>
      </c>
      <c r="F1644" s="75" t="s">
        <v>97</v>
      </c>
      <c r="G1644" s="75" t="s">
        <v>97</v>
      </c>
      <c r="H1644" s="75" t="s">
        <v>44</v>
      </c>
      <c r="I1644" s="75" t="s">
        <v>48</v>
      </c>
      <c r="J1644" s="75" t="s">
        <v>1124</v>
      </c>
      <c r="K1644" s="75" t="s">
        <v>306</v>
      </c>
      <c r="L1644" s="75" t="s">
        <v>306</v>
      </c>
      <c r="M1644" s="75" t="s">
        <v>313</v>
      </c>
      <c r="N1644" s="75" t="s">
        <v>352</v>
      </c>
      <c r="O1644" s="75" t="s">
        <v>309</v>
      </c>
      <c r="P1644" s="76" t="s">
        <v>306</v>
      </c>
      <c r="Q1644" s="216"/>
      <c r="R1644" s="77">
        <f t="shared" ref="R1644" si="3834">IF(COUNTA(Y1644:DP1647)=0,"01.01.1900",INDEX(Y1644:DP1644,MATCH(R1645,Y1645:DP1645,0)))</f>
        <v>44501</v>
      </c>
      <c r="S1644" s="78">
        <f t="shared" ref="S1644" si="3835">IF(COUNTA(Y1644:DP1647)=0,"01.01.1900",MAX(Y1644:DP1644))</f>
        <v>44501</v>
      </c>
      <c r="T1644" s="79"/>
      <c r="U1644" s="80" t="str">
        <f t="array" ref="U1644">IF(COUNTA(Y1644:DP1647)=0,"01.01.1900",IF(ISERROR(HLOOKUP(U1647,Y1647:DP1647,1,FALSE)),"01.01.1900",INDEX(Y1644:DP1644,MATCH(U1645&amp;U1647,Y1645:DP1645&amp;Y1647:DP1647,0))))</f>
        <v>01.01.1900</v>
      </c>
      <c r="V1644" s="81">
        <f t="shared" ref="V1644" si="3836">IF(COUNTA(Y1644:DP1647)=0,"01.01.1900",_xlfn.MAXIFS(Y1644:DP1644,Y1647:DP1647,V1647))</f>
        <v>0</v>
      </c>
      <c r="W1644" s="82"/>
      <c r="X1644" s="106"/>
      <c r="Y1644" s="141">
        <v>44501</v>
      </c>
    </row>
    <row r="1645" spans="2:26" thickBot="1">
      <c r="B1645" s="83"/>
      <c r="C1645" s="84"/>
      <c r="D1645" s="83"/>
      <c r="E1645" s="83"/>
      <c r="F1645" s="83"/>
      <c r="G1645" s="83"/>
      <c r="H1645" s="83"/>
      <c r="I1645" s="83"/>
      <c r="J1645" s="83"/>
      <c r="K1645" s="83"/>
      <c r="L1645" s="83"/>
      <c r="M1645" s="83"/>
      <c r="N1645" s="83"/>
      <c r="O1645" s="83"/>
      <c r="P1645" s="84"/>
      <c r="Q1645" s="217"/>
      <c r="R1645" s="85">
        <f t="shared" ref="R1645" si="3837">IF(COUNTA(Y1644:DP1647)=0,0,MIN(Y1645:DP1645))</f>
        <v>2.1165000000000003</v>
      </c>
      <c r="S1645" s="86">
        <f t="shared" ref="S1645" si="3838">IF(COUNTA(Y1644:DP1647)=0,0,HLOOKUP(S1644,Y1644:DP1647,2,FALSE))</f>
        <v>2.1165000000000003</v>
      </c>
      <c r="T1645" s="87">
        <f t="shared" ref="T1645" si="3839">IF(COUNTA(Y1644:DP1647)=0,0,AVERAGE(Y1645:DP1645))</f>
        <v>2.1165000000000003</v>
      </c>
      <c r="U1645" s="88">
        <f t="shared" ref="U1645" si="3840">IF(COUNTA(Y1644:DP1647)=0,0,_xlfn.MINIFS(Y1645:DP1645,Y1647:DP1647,U1647))</f>
        <v>0</v>
      </c>
      <c r="V1645" s="89">
        <f t="array" ref="V1645">IF(COUNTA(Y1644:DP1647)=0,0,IF(ISERROR(HLOOKUP(V1647,Y1647:DP1647,1,FALSE)),0,INDEX(Y1645:DP1645,MATCH(V1644&amp;V1647,Y1644:DP1644&amp;Y1647:DP1647,0))))</f>
        <v>0</v>
      </c>
      <c r="W1645" s="90">
        <f t="array" ref="W1645">IF(COUNTA(Y1644:DP1647)=0,0,IF(ISERROR(HLOOKUP(W1647,Y1647:DP1647,1,FALSE)),0,AVERAGEIF(Y1647:DP1647,$W1647,Y1645:DP1645)))</f>
        <v>0</v>
      </c>
      <c r="X1645" s="107"/>
      <c r="Y1645" s="142">
        <v>2.1165000000000003</v>
      </c>
    </row>
    <row r="1646" spans="2:26" thickBot="1">
      <c r="B1646" s="83"/>
      <c r="C1646" s="84"/>
      <c r="D1646" s="83"/>
      <c r="E1646" s="83"/>
      <c r="F1646" s="83"/>
      <c r="G1646" s="83"/>
      <c r="H1646" s="83"/>
      <c r="I1646" s="83"/>
      <c r="J1646" s="83"/>
      <c r="K1646" s="83"/>
      <c r="L1646" s="83"/>
      <c r="M1646" s="83"/>
      <c r="N1646" s="83"/>
      <c r="O1646" s="83"/>
      <c r="P1646" s="84"/>
      <c r="Q1646" s="217"/>
      <c r="R1646" s="91">
        <f t="shared" ref="R1646" si="3841">IF(COUNTA(Y1644:DP1647)=0,0,HLOOKUP(R1645,Y1645:DP1647,2,FALSE))</f>
        <v>1000</v>
      </c>
      <c r="S1646" s="92">
        <f t="shared" ref="S1646" si="3842">IF(COUNTA(Y1644:DP1647)=0,0,HLOOKUP(S1644,Y1644:DP1647,3,FALSE))</f>
        <v>1000</v>
      </c>
      <c r="T1646" s="93"/>
      <c r="U1646" s="94">
        <f t="array" ref="U1646">IF(COUNTA(Y1644:DP1647)=0,0,IF(ISERROR(HLOOKUP(U1647,Y1647:DP1647,1,FALSE)),0,INDEX(Y1646:DP1646,MATCH(U1645&amp;U1647,Y1645:DP1645&amp;Y1647:DP1647,0))))</f>
        <v>0</v>
      </c>
      <c r="V1646" s="94">
        <f t="array" ref="V1646">IF(COUNTA(Y1644:DP1647)=0,0,IF(ISERROR(HLOOKUP(V1647,Y1647:DP1647,1,FALSE)),0,INDEX(Y1646:DP1646,MATCH(V1645&amp;V1647,Y1645:DP1645&amp;Y1647:DP1647,0))))</f>
        <v>0</v>
      </c>
      <c r="W1646" s="95"/>
      <c r="X1646" s="108"/>
      <c r="Y1646" s="143">
        <v>1000</v>
      </c>
    </row>
    <row r="1647" spans="2:26" ht="13.9" thickBot="1">
      <c r="B1647" s="96"/>
      <c r="C1647" s="97"/>
      <c r="D1647" s="96"/>
      <c r="E1647" s="96"/>
      <c r="F1647" s="96"/>
      <c r="G1647" s="96"/>
      <c r="H1647" s="96"/>
      <c r="I1647" s="96"/>
      <c r="J1647" s="96"/>
      <c r="K1647" s="96"/>
      <c r="L1647" s="96"/>
      <c r="M1647" s="96"/>
      <c r="N1647" s="96"/>
      <c r="O1647" s="96"/>
      <c r="P1647" s="97"/>
      <c r="Q1647" s="218"/>
      <c r="R1647" s="98" t="str">
        <f t="shared" ref="R1647" si="3843">IF(COUNTA(Y1644:DP1647)=0,"none",HLOOKUP(R1645,Y1645:DP1647,3,FALSE))</f>
        <v>www (-15%)</v>
      </c>
      <c r="S1647" s="99" t="str">
        <f t="shared" ref="S1647" si="3844">IF(COUNTA(Y1644:DP1647)=0,"none",HLOOKUP(S1644,Y1644:DP1647,4,FALSE))</f>
        <v>www (-15%)</v>
      </c>
      <c r="T1647" s="100"/>
      <c r="U1647" s="100">
        <f t="array" ref="U1647">IF(COUNTA(Y1644:DP1647)=0,"none",IF($U$2="WAHR",$W$3,Abfrage!$F$4))</f>
        <v>0</v>
      </c>
      <c r="V1647" s="100">
        <f t="array" ref="V1647">IF(COUNTA(Y1644:DP1647)=0,"none",IF($U$2="WAHR",$W$3,Abfrage!$F$4))</f>
        <v>0</v>
      </c>
      <c r="W1647" s="100">
        <f t="array" ref="W1647">IF(COUNTA(Y1644:DP1647)=0,"none",IF($U$2="WAHR",$W$3,Abfrage!$F$4))</f>
        <v>0</v>
      </c>
      <c r="X1647" s="109"/>
      <c r="Y1647" s="144" t="s">
        <v>354</v>
      </c>
    </row>
    <row r="1648" spans="2:26" thickBot="1">
      <c r="B1648" s="75" t="s">
        <v>1125</v>
      </c>
      <c r="C1648" s="76">
        <v>1000126126</v>
      </c>
      <c r="D1648" s="75" t="s">
        <v>95</v>
      </c>
      <c r="E1648" s="75" t="s">
        <v>90</v>
      </c>
      <c r="F1648" s="75" t="s">
        <v>685</v>
      </c>
      <c r="G1648" s="75" t="s">
        <v>685</v>
      </c>
      <c r="H1648" s="75" t="s">
        <v>697</v>
      </c>
      <c r="I1648" s="75" t="s">
        <v>48</v>
      </c>
      <c r="J1648" s="75" t="s">
        <v>1126</v>
      </c>
      <c r="K1648" s="75" t="s">
        <v>327</v>
      </c>
      <c r="L1648" s="75" t="s">
        <v>326</v>
      </c>
      <c r="M1648" s="75" t="s">
        <v>306</v>
      </c>
      <c r="N1648" s="75" t="s">
        <v>327</v>
      </c>
      <c r="O1648" s="75" t="s">
        <v>547</v>
      </c>
      <c r="P1648" s="76" t="s">
        <v>306</v>
      </c>
      <c r="Q1648" s="216"/>
      <c r="R1648" s="77">
        <f t="shared" ref="R1648" si="3845">IF(COUNTA(Y1648:DP1651)=0,"01.01.1900",INDEX(Y1648:DP1648,MATCH(R1649,Y1649:DP1649,0)))</f>
        <v>44501</v>
      </c>
      <c r="S1648" s="78">
        <f t="shared" ref="S1648" si="3846">IF(COUNTA(Y1648:DP1651)=0,"01.01.1900",MAX(Y1648:DP1648))</f>
        <v>44501</v>
      </c>
      <c r="T1648" s="79"/>
      <c r="U1648" s="80" t="str">
        <f t="array" ref="U1648">IF(COUNTA(Y1648:DP1651)=0,"01.01.1900",IF(ISERROR(HLOOKUP(U1651,Y1651:DP1651,1,FALSE)),"01.01.1900",INDEX(Y1648:DP1648,MATCH(U1649&amp;U1651,Y1649:DP1649&amp;Y1651:DP1651,0))))</f>
        <v>01.01.1900</v>
      </c>
      <c r="V1648" s="81">
        <f t="shared" ref="V1648" si="3847">IF(COUNTA(Y1648:DP1651)=0,"01.01.1900",_xlfn.MAXIFS(Y1648:DP1648,Y1651:DP1651,V1651))</f>
        <v>0</v>
      </c>
      <c r="W1648" s="82"/>
      <c r="X1648" s="106"/>
      <c r="Y1648" s="141">
        <v>44501</v>
      </c>
    </row>
    <row r="1649" spans="2:27" thickBot="1">
      <c r="B1649" s="83"/>
      <c r="C1649" s="84"/>
      <c r="D1649" s="83"/>
      <c r="E1649" s="83"/>
      <c r="F1649" s="83"/>
      <c r="G1649" s="83"/>
      <c r="H1649" s="83"/>
      <c r="I1649" s="83"/>
      <c r="J1649" s="83"/>
      <c r="K1649" s="83"/>
      <c r="L1649" s="83"/>
      <c r="M1649" s="83"/>
      <c r="N1649" s="83"/>
      <c r="O1649" s="83"/>
      <c r="P1649" s="84"/>
      <c r="Q1649" s="217"/>
      <c r="R1649" s="85">
        <f t="shared" ref="R1649" si="3848">IF(COUNTA(Y1648:DP1651)=0,0,MIN(Y1649:DP1649))</f>
        <v>1.1305000000000001</v>
      </c>
      <c r="S1649" s="86">
        <f t="shared" ref="S1649" si="3849">IF(COUNTA(Y1648:DP1651)=0,0,HLOOKUP(S1648,Y1648:DP1651,2,FALSE))</f>
        <v>1.1305000000000001</v>
      </c>
      <c r="T1649" s="87">
        <f t="shared" ref="T1649" si="3850">IF(COUNTA(Y1648:DP1651)=0,0,AVERAGE(Y1649:DP1649))</f>
        <v>1.1305000000000001</v>
      </c>
      <c r="U1649" s="88">
        <f t="shared" ref="U1649" si="3851">IF(COUNTA(Y1648:DP1651)=0,0,_xlfn.MINIFS(Y1649:DP1649,Y1651:DP1651,U1651))</f>
        <v>0</v>
      </c>
      <c r="V1649" s="89">
        <f t="array" ref="V1649">IF(COUNTA(Y1648:DP1651)=0,0,IF(ISERROR(HLOOKUP(V1651,Y1651:DP1651,1,FALSE)),0,INDEX(Y1649:DP1649,MATCH(V1648&amp;V1651,Y1648:DP1648&amp;Y1651:DP1651,0))))</f>
        <v>0</v>
      </c>
      <c r="W1649" s="90">
        <f t="array" ref="W1649">IF(COUNTA(Y1648:DP1651)=0,0,IF(ISERROR(HLOOKUP(W1651,Y1651:DP1651,1,FALSE)),0,AVERAGEIF(Y1651:DP1651,$W1651,Y1649:DP1649)))</f>
        <v>0</v>
      </c>
      <c r="X1649" s="107"/>
      <c r="Y1649" s="142">
        <v>1.1305000000000001</v>
      </c>
    </row>
    <row r="1650" spans="2:27" thickBot="1">
      <c r="B1650" s="83"/>
      <c r="C1650" s="84"/>
      <c r="D1650" s="83"/>
      <c r="E1650" s="83"/>
      <c r="F1650" s="83"/>
      <c r="G1650" s="83"/>
      <c r="H1650" s="83"/>
      <c r="I1650" s="83"/>
      <c r="J1650" s="83"/>
      <c r="K1650" s="83"/>
      <c r="L1650" s="83"/>
      <c r="M1650" s="83"/>
      <c r="N1650" s="83"/>
      <c r="O1650" s="83"/>
      <c r="P1650" s="84"/>
      <c r="Q1650" s="217"/>
      <c r="R1650" s="91">
        <f t="shared" ref="R1650" si="3852">IF(COUNTA(Y1648:DP1651)=0,0,HLOOKUP(R1649,Y1649:DP1651,2,FALSE))</f>
        <v>1000</v>
      </c>
      <c r="S1650" s="92">
        <f t="shared" ref="S1650" si="3853">IF(COUNTA(Y1648:DP1651)=0,0,HLOOKUP(S1648,Y1648:DP1651,3,FALSE))</f>
        <v>1000</v>
      </c>
      <c r="T1650" s="93"/>
      <c r="U1650" s="94">
        <f t="array" ref="U1650">IF(COUNTA(Y1648:DP1651)=0,0,IF(ISERROR(HLOOKUP(U1651,Y1651:DP1651,1,FALSE)),0,INDEX(Y1650:DP1650,MATCH(U1649&amp;U1651,Y1649:DP1649&amp;Y1651:DP1651,0))))</f>
        <v>0</v>
      </c>
      <c r="V1650" s="94">
        <f t="array" ref="V1650">IF(COUNTA(Y1648:DP1651)=0,0,IF(ISERROR(HLOOKUP(V1651,Y1651:DP1651,1,FALSE)),0,INDEX(Y1650:DP1650,MATCH(V1649&amp;V1651,Y1649:DP1649&amp;Y1651:DP1651,0))))</f>
        <v>0</v>
      </c>
      <c r="W1650" s="95"/>
      <c r="X1650" s="108"/>
      <c r="Y1650" s="143">
        <v>1000</v>
      </c>
    </row>
    <row r="1651" spans="2:27" ht="13.9" thickBot="1">
      <c r="B1651" s="96"/>
      <c r="C1651" s="97"/>
      <c r="D1651" s="96"/>
      <c r="E1651" s="96"/>
      <c r="F1651" s="96"/>
      <c r="G1651" s="96"/>
      <c r="H1651" s="96"/>
      <c r="I1651" s="96"/>
      <c r="J1651" s="96"/>
      <c r="K1651" s="96"/>
      <c r="L1651" s="96"/>
      <c r="M1651" s="96"/>
      <c r="N1651" s="96"/>
      <c r="O1651" s="96"/>
      <c r="P1651" s="97"/>
      <c r="Q1651" s="218"/>
      <c r="R1651" s="98" t="str">
        <f t="shared" ref="R1651" si="3854">IF(COUNTA(Y1648:DP1651)=0,"none",HLOOKUP(R1649,Y1649:DP1651,3,FALSE))</f>
        <v>www (-15%)</v>
      </c>
      <c r="S1651" s="99" t="str">
        <f t="shared" ref="S1651" si="3855">IF(COUNTA(Y1648:DP1651)=0,"none",HLOOKUP(S1648,Y1648:DP1651,4,FALSE))</f>
        <v>www (-15%)</v>
      </c>
      <c r="T1651" s="100"/>
      <c r="U1651" s="100">
        <f t="array" ref="U1651">IF(COUNTA(Y1648:DP1651)=0,"none",IF($U$2="WAHR",$W$3,Abfrage!$F$4))</f>
        <v>0</v>
      </c>
      <c r="V1651" s="100">
        <f t="array" ref="V1651">IF(COUNTA(Y1648:DP1651)=0,"none",IF($U$2="WAHR",$W$3,Abfrage!$F$4))</f>
        <v>0</v>
      </c>
      <c r="W1651" s="100">
        <f t="array" ref="W1651">IF(COUNTA(Y1648:DP1651)=0,"none",IF($U$2="WAHR",$W$3,Abfrage!$F$4))</f>
        <v>0</v>
      </c>
      <c r="X1651" s="109"/>
      <c r="Y1651" s="144" t="s">
        <v>354</v>
      </c>
    </row>
    <row r="1652" spans="2:27" thickBot="1">
      <c r="B1652" s="75" t="s">
        <v>1127</v>
      </c>
      <c r="C1652" s="76">
        <v>1000126127</v>
      </c>
      <c r="D1652" s="75" t="s">
        <v>95</v>
      </c>
      <c r="E1652" s="75" t="s">
        <v>148</v>
      </c>
      <c r="F1652" s="75" t="s">
        <v>96</v>
      </c>
      <c r="G1652" s="75" t="s">
        <v>96</v>
      </c>
      <c r="H1652" s="75" t="s">
        <v>1128</v>
      </c>
      <c r="I1652" s="75" t="s">
        <v>48</v>
      </c>
      <c r="J1652" s="75" t="s">
        <v>1129</v>
      </c>
      <c r="K1652" s="75" t="s">
        <v>327</v>
      </c>
      <c r="L1652" s="75" t="s">
        <v>326</v>
      </c>
      <c r="M1652" s="75" t="s">
        <v>313</v>
      </c>
      <c r="N1652" s="75" t="s">
        <v>327</v>
      </c>
      <c r="O1652" s="75" t="s">
        <v>306</v>
      </c>
      <c r="P1652" s="76" t="s">
        <v>306</v>
      </c>
      <c r="Q1652" s="216"/>
      <c r="R1652" s="77">
        <f t="shared" ref="R1652" si="3856">IF(COUNTA(Y1652:DP1655)=0,"01.01.1900",INDEX(Y1652:DP1652,MATCH(R1653,Y1653:DP1653,0)))</f>
        <v>44959</v>
      </c>
      <c r="S1652" s="78">
        <f t="shared" ref="S1652" si="3857">IF(COUNTA(Y1652:DP1655)=0,"01.01.1900",MAX(Y1652:DP1652))</f>
        <v>44959</v>
      </c>
      <c r="T1652" s="79"/>
      <c r="U1652" s="80" t="str">
        <f t="array" ref="U1652">IF(COUNTA(Y1652:DP1655)=0,"01.01.1900",IF(ISERROR(HLOOKUP(U1655,Y1655:DP1655,1,FALSE)),"01.01.1900",INDEX(Y1652:DP1652,MATCH(U1653&amp;U1655,Y1653:DP1653&amp;Y1655:DP1655,0))))</f>
        <v>01.01.1900</v>
      </c>
      <c r="V1652" s="81">
        <f t="shared" ref="V1652" si="3858">IF(COUNTA(Y1652:DP1655)=0,"01.01.1900",_xlfn.MAXIFS(Y1652:DP1652,Y1655:DP1655,V1655))</f>
        <v>0</v>
      </c>
      <c r="W1652" s="82"/>
      <c r="X1652" s="106"/>
      <c r="Y1652" s="141">
        <v>44501</v>
      </c>
      <c r="Z1652" s="141">
        <v>44959</v>
      </c>
      <c r="AA1652" s="141">
        <v>44959</v>
      </c>
    </row>
    <row r="1653" spans="2:27" thickBot="1">
      <c r="B1653" s="83"/>
      <c r="C1653" s="84"/>
      <c r="D1653" s="83"/>
      <c r="E1653" s="83"/>
      <c r="F1653" s="83"/>
      <c r="G1653" s="83"/>
      <c r="H1653" s="83"/>
      <c r="I1653" s="83"/>
      <c r="J1653" s="83"/>
      <c r="K1653" s="83"/>
      <c r="L1653" s="83"/>
      <c r="M1653" s="83"/>
      <c r="N1653" s="83"/>
      <c r="O1653" s="83"/>
      <c r="P1653" s="84"/>
      <c r="Q1653" s="217"/>
      <c r="R1653" s="85">
        <f t="shared" ref="R1653" si="3859">IF(COUNTA(Y1652:DP1655)=0,0,MIN(Y1653:DP1653))</f>
        <v>2.0089999999999999</v>
      </c>
      <c r="S1653" s="86">
        <f t="shared" ref="S1653" si="3860">IF(COUNTA(Y1652:DP1655)=0,0,HLOOKUP(S1652,Y1652:DP1655,2,FALSE))</f>
        <v>2.0089999999999999</v>
      </c>
      <c r="T1653" s="87">
        <f t="shared" ref="T1653" si="3861">IF(COUNTA(Y1652:DP1655)=0,0,AVERAGE(Y1653:DP1653))</f>
        <v>2.1071666666666666</v>
      </c>
      <c r="U1653" s="88">
        <f t="shared" ref="U1653" si="3862">IF(COUNTA(Y1652:DP1655)=0,0,_xlfn.MINIFS(Y1653:DP1653,Y1655:DP1655,U1655))</f>
        <v>0</v>
      </c>
      <c r="V1653" s="89">
        <f t="array" ref="V1653">IF(COUNTA(Y1652:DP1655)=0,0,IF(ISERROR(HLOOKUP(V1655,Y1655:DP1655,1,FALSE)),0,INDEX(Y1653:DP1653,MATCH(V1652&amp;V1655,Y1652:DP1652&amp;Y1655:DP1655,0))))</f>
        <v>0</v>
      </c>
      <c r="W1653" s="90">
        <f t="array" ref="W1653">IF(COUNTA(Y1652:DP1655)=0,0,IF(ISERROR(HLOOKUP(W1655,Y1655:DP1655,1,FALSE)),0,AVERAGEIF(Y1655:DP1655,$W1655,Y1653:DP1653)))</f>
        <v>0</v>
      </c>
      <c r="X1653" s="107"/>
      <c r="Y1653" s="142">
        <v>2.3035000000000001</v>
      </c>
      <c r="Z1653" s="142">
        <v>2.0089999999999999</v>
      </c>
      <c r="AA1653" s="142">
        <v>2.0089999999999999</v>
      </c>
    </row>
    <row r="1654" spans="2:27" thickBot="1">
      <c r="B1654" s="83"/>
      <c r="C1654" s="84"/>
      <c r="D1654" s="83"/>
      <c r="E1654" s="83"/>
      <c r="F1654" s="83"/>
      <c r="G1654" s="83"/>
      <c r="H1654" s="83"/>
      <c r="I1654" s="83"/>
      <c r="J1654" s="83"/>
      <c r="K1654" s="83"/>
      <c r="L1654" s="83"/>
      <c r="M1654" s="83"/>
      <c r="N1654" s="83"/>
      <c r="O1654" s="83"/>
      <c r="P1654" s="84"/>
      <c r="Q1654" s="217"/>
      <c r="R1654" s="91">
        <f t="shared" ref="R1654" si="3863">IF(COUNTA(Y1652:DP1655)=0,0,HLOOKUP(R1653,Y1653:DP1655,2,FALSE))</f>
        <v>1000</v>
      </c>
      <c r="S1654" s="92">
        <f t="shared" ref="S1654" si="3864">IF(COUNTA(Y1652:DP1655)=0,0,HLOOKUP(S1652,Y1652:DP1655,3,FALSE))</f>
        <v>1000</v>
      </c>
      <c r="T1654" s="93"/>
      <c r="U1654" s="94">
        <f t="array" ref="U1654">IF(COUNTA(Y1652:DP1655)=0,0,IF(ISERROR(HLOOKUP(U1655,Y1655:DP1655,1,FALSE)),0,INDEX(Y1654:DP1654,MATCH(U1653&amp;U1655,Y1653:DP1653&amp;Y1655:DP1655,0))))</f>
        <v>0</v>
      </c>
      <c r="V1654" s="94">
        <f t="array" ref="V1654">IF(COUNTA(Y1652:DP1655)=0,0,IF(ISERROR(HLOOKUP(V1655,Y1655:DP1655,1,FALSE)),0,INDEX(Y1654:DP1654,MATCH(V1653&amp;V1655,Y1653:DP1653&amp;Y1655:DP1655,0))))</f>
        <v>0</v>
      </c>
      <c r="W1654" s="95"/>
      <c r="X1654" s="108"/>
      <c r="Y1654" s="143">
        <v>1000</v>
      </c>
      <c r="Z1654" s="143">
        <v>1000</v>
      </c>
      <c r="AA1654" s="143">
        <v>1000</v>
      </c>
    </row>
    <row r="1655" spans="2:27" ht="13.9" thickBot="1">
      <c r="B1655" s="96"/>
      <c r="C1655" s="97"/>
      <c r="D1655" s="96"/>
      <c r="E1655" s="96"/>
      <c r="F1655" s="96"/>
      <c r="G1655" s="96"/>
      <c r="H1655" s="96"/>
      <c r="I1655" s="96"/>
      <c r="J1655" s="96"/>
      <c r="K1655" s="96"/>
      <c r="L1655" s="96"/>
      <c r="M1655" s="96"/>
      <c r="N1655" s="96"/>
      <c r="O1655" s="96"/>
      <c r="P1655" s="97"/>
      <c r="Q1655" s="218"/>
      <c r="R1655" s="98" t="str">
        <f t="shared" ref="R1655" si="3865">IF(COUNTA(Y1652:DP1655)=0,"none",HLOOKUP(R1653,Y1653:DP1655,3,FALSE))</f>
        <v>www (-30%)</v>
      </c>
      <c r="S1655" s="99" t="str">
        <f t="shared" ref="S1655" si="3866">IF(COUNTA(Y1652:DP1655)=0,"none",HLOOKUP(S1652,Y1652:DP1655,4,FALSE))</f>
        <v>www (-30%)</v>
      </c>
      <c r="T1655" s="100"/>
      <c r="U1655" s="100">
        <f t="array" ref="U1655">IF(COUNTA(Y1652:DP1655)=0,"none",IF($U$2="WAHR",$W$3,Abfrage!$F$4))</f>
        <v>0</v>
      </c>
      <c r="V1655" s="100">
        <f t="array" ref="V1655">IF(COUNTA(Y1652:DP1655)=0,"none",IF($U$2="WAHR",$W$3,Abfrage!$F$4))</f>
        <v>0</v>
      </c>
      <c r="W1655" s="100">
        <f t="array" ref="W1655">IF(COUNTA(Y1652:DP1655)=0,"none",IF($U$2="WAHR",$W$3,Abfrage!$F$4))</f>
        <v>0</v>
      </c>
      <c r="X1655" s="109"/>
      <c r="Y1655" s="144" t="s">
        <v>354</v>
      </c>
      <c r="Z1655" s="144" t="s">
        <v>43</v>
      </c>
      <c r="AA1655" s="144" t="s">
        <v>721</v>
      </c>
    </row>
    <row r="1656" spans="2:27" thickBot="1">
      <c r="B1656" s="75" t="s">
        <v>1130</v>
      </c>
      <c r="C1656" s="76">
        <v>1000126304</v>
      </c>
      <c r="D1656" s="75" t="s">
        <v>95</v>
      </c>
      <c r="E1656" s="75" t="s">
        <v>90</v>
      </c>
      <c r="F1656" s="75" t="s">
        <v>122</v>
      </c>
      <c r="G1656" s="75" t="s">
        <v>122</v>
      </c>
      <c r="H1656" s="75" t="s">
        <v>1131</v>
      </c>
      <c r="I1656" s="75" t="s">
        <v>68</v>
      </c>
      <c r="J1656" s="75" t="s">
        <v>1132</v>
      </c>
      <c r="K1656" s="75" t="s">
        <v>306</v>
      </c>
      <c r="L1656" s="75" t="s">
        <v>306</v>
      </c>
      <c r="M1656" s="75" t="s">
        <v>306</v>
      </c>
      <c r="N1656" s="75" t="s">
        <v>327</v>
      </c>
      <c r="O1656" s="75" t="s">
        <v>476</v>
      </c>
      <c r="P1656" s="76" t="s">
        <v>306</v>
      </c>
      <c r="Q1656" s="216"/>
      <c r="R1656" s="77">
        <f t="shared" ref="R1656" si="3867">IF(COUNTA(Y1656:DP1659)=0,"01.01.1900",INDEX(Y1656:DP1656,MATCH(R1657,Y1657:DP1657,0)))</f>
        <v>45160</v>
      </c>
      <c r="S1656" s="78">
        <f t="shared" ref="S1656" si="3868">IF(COUNTA(Y1656:DP1659)=0,"01.01.1900",MAX(Y1656:DP1656))</f>
        <v>45160</v>
      </c>
      <c r="T1656" s="79"/>
      <c r="U1656" s="80" t="str">
        <f t="array" ref="U1656">IF(COUNTA(Y1656:DP1659)=0,"01.01.1900",IF(ISERROR(HLOOKUP(U1659,Y1659:DP1659,1,FALSE)),"01.01.1900",INDEX(Y1656:DP1656,MATCH(U1657&amp;U1659,Y1657:DP1657&amp;Y1659:DP1659,0))))</f>
        <v>01.01.1900</v>
      </c>
      <c r="V1656" s="81">
        <f t="shared" ref="V1656" si="3869">IF(COUNTA(Y1656:DP1659)=0,"01.01.1900",_xlfn.MAXIFS(Y1656:DP1656,Y1659:DP1659,V1659))</f>
        <v>0</v>
      </c>
      <c r="W1656" s="82"/>
      <c r="X1656" s="106"/>
      <c r="Y1656" s="141">
        <v>45160</v>
      </c>
      <c r="Z1656" s="141">
        <v>45160</v>
      </c>
    </row>
    <row r="1657" spans="2:27" thickBot="1">
      <c r="B1657" s="83"/>
      <c r="C1657" s="84"/>
      <c r="D1657" s="83"/>
      <c r="E1657" s="83"/>
      <c r="F1657" s="83"/>
      <c r="G1657" s="83"/>
      <c r="H1657" s="83"/>
      <c r="I1657" s="83"/>
      <c r="J1657" s="83"/>
      <c r="K1657" s="83"/>
      <c r="L1657" s="83"/>
      <c r="M1657" s="83"/>
      <c r="N1657" s="83"/>
      <c r="O1657" s="83"/>
      <c r="P1657" s="84"/>
      <c r="Q1657" s="217"/>
      <c r="R1657" s="85">
        <f t="shared" ref="R1657" si="3870">IF(COUNTA(Y1656:DP1659)=0,0,MIN(Y1657:DP1657))</f>
        <v>1.61E-2</v>
      </c>
      <c r="S1657" s="86">
        <f t="shared" ref="S1657" si="3871">IF(COUNTA(Y1656:DP1659)=0,0,HLOOKUP(S1656,Y1656:DP1659,2,FALSE))</f>
        <v>1.61E-2</v>
      </c>
      <c r="T1657" s="87">
        <f t="shared" ref="T1657" si="3872">IF(COUNTA(Y1656:DP1659)=0,0,AVERAGE(Y1657:DP1657))</f>
        <v>1.61E-2</v>
      </c>
      <c r="U1657" s="88">
        <f t="shared" ref="U1657" si="3873">IF(COUNTA(Y1656:DP1659)=0,0,_xlfn.MINIFS(Y1657:DP1657,Y1659:DP1659,U1659))</f>
        <v>0</v>
      </c>
      <c r="V1657" s="89">
        <f t="array" ref="V1657">IF(COUNTA(Y1656:DP1659)=0,0,IF(ISERROR(HLOOKUP(V1659,Y1659:DP1659,1,FALSE)),0,INDEX(Y1657:DP1657,MATCH(V1656&amp;V1659,Y1656:DP1656&amp;Y1659:DP1659,0))))</f>
        <v>0</v>
      </c>
      <c r="W1657" s="90">
        <f t="array" ref="W1657">IF(COUNTA(Y1656:DP1659)=0,0,IF(ISERROR(HLOOKUP(W1659,Y1659:DP1659,1,FALSE)),0,AVERAGEIF(Y1659:DP1659,$W1659,Y1657:DP1657)))</f>
        <v>0</v>
      </c>
      <c r="X1657" s="107"/>
      <c r="Y1657" s="142">
        <v>1.61E-2</v>
      </c>
      <c r="Z1657" s="142">
        <v>1.61E-2</v>
      </c>
    </row>
    <row r="1658" spans="2:27" thickBot="1">
      <c r="B1658" s="83"/>
      <c r="C1658" s="84"/>
      <c r="D1658" s="83"/>
      <c r="E1658" s="83"/>
      <c r="F1658" s="83"/>
      <c r="G1658" s="83"/>
      <c r="H1658" s="83"/>
      <c r="I1658" s="83"/>
      <c r="J1658" s="83"/>
      <c r="K1658" s="83"/>
      <c r="L1658" s="83"/>
      <c r="M1658" s="83"/>
      <c r="N1658" s="83"/>
      <c r="O1658" s="83"/>
      <c r="P1658" s="84"/>
      <c r="Q1658" s="217"/>
      <c r="R1658" s="91">
        <f t="shared" ref="R1658" si="3874">IF(COUNTA(Y1656:DP1659)=0,0,HLOOKUP(R1657,Y1657:DP1659,2,FALSE))</f>
        <v>1000</v>
      </c>
      <c r="S1658" s="92">
        <f t="shared" ref="S1658" si="3875">IF(COUNTA(Y1656:DP1659)=0,0,HLOOKUP(S1656,Y1656:DP1659,3,FALSE))</f>
        <v>1000</v>
      </c>
      <c r="T1658" s="93"/>
      <c r="U1658" s="94">
        <f t="array" ref="U1658">IF(COUNTA(Y1656:DP1659)=0,0,IF(ISERROR(HLOOKUP(U1659,Y1659:DP1659,1,FALSE)),0,INDEX(Y1658:DP1658,MATCH(U1657&amp;U1659,Y1657:DP1657&amp;Y1659:DP1659,0))))</f>
        <v>0</v>
      </c>
      <c r="V1658" s="94">
        <f t="array" ref="V1658">IF(COUNTA(Y1656:DP1659)=0,0,IF(ISERROR(HLOOKUP(V1659,Y1659:DP1659,1,FALSE)),0,INDEX(Y1658:DP1658,MATCH(V1657&amp;V1659,Y1657:DP1657&amp;Y1659:DP1659,0))))</f>
        <v>0</v>
      </c>
      <c r="W1658" s="95"/>
      <c r="X1658" s="108"/>
      <c r="Y1658" s="143">
        <v>1000</v>
      </c>
      <c r="Z1658" s="143">
        <v>1000</v>
      </c>
    </row>
    <row r="1659" spans="2:27" ht="13.9" thickBot="1">
      <c r="B1659" s="96"/>
      <c r="C1659" s="97"/>
      <c r="D1659" s="96"/>
      <c r="E1659" s="96"/>
      <c r="F1659" s="96"/>
      <c r="G1659" s="96"/>
      <c r="H1659" s="96"/>
      <c r="I1659" s="96"/>
      <c r="J1659" s="96"/>
      <c r="K1659" s="96"/>
      <c r="L1659" s="96"/>
      <c r="M1659" s="96"/>
      <c r="N1659" s="96"/>
      <c r="O1659" s="96"/>
      <c r="P1659" s="97"/>
      <c r="Q1659" s="218"/>
      <c r="R1659" s="98" t="str">
        <f t="shared" ref="R1659" si="3876">IF(COUNTA(Y1656:DP1659)=0,"none",HLOOKUP(R1657,Y1657:DP1659,3,FALSE))</f>
        <v>www (-30%)</v>
      </c>
      <c r="S1659" s="99" t="str">
        <f t="shared" ref="S1659" si="3877">IF(COUNTA(Y1656:DP1659)=0,"none",HLOOKUP(S1656,Y1656:DP1659,4,FALSE))</f>
        <v>www (-30%)</v>
      </c>
      <c r="T1659" s="100"/>
      <c r="U1659" s="100">
        <f t="array" ref="U1659">IF(COUNTA(Y1656:DP1659)=0,"none",IF($U$2="WAHR",$W$3,Abfrage!$F$4))</f>
        <v>0</v>
      </c>
      <c r="V1659" s="100">
        <f t="array" ref="V1659">IF(COUNTA(Y1656:DP1659)=0,"none",IF($U$2="WAHR",$W$3,Abfrage!$F$4))</f>
        <v>0</v>
      </c>
      <c r="W1659" s="100">
        <f t="array" ref="W1659">IF(COUNTA(Y1656:DP1659)=0,"none",IF($U$2="WAHR",$W$3,Abfrage!$F$4))</f>
        <v>0</v>
      </c>
      <c r="X1659" s="109"/>
      <c r="Y1659" s="144" t="s">
        <v>43</v>
      </c>
      <c r="Z1659" s="144" t="s">
        <v>43</v>
      </c>
    </row>
    <row r="1660" spans="2:27" thickBot="1">
      <c r="B1660" s="75" t="s">
        <v>1133</v>
      </c>
      <c r="C1660" s="76">
        <v>1000126892</v>
      </c>
      <c r="D1660" s="75" t="s">
        <v>95</v>
      </c>
      <c r="E1660" s="75" t="s">
        <v>148</v>
      </c>
      <c r="F1660" s="75" t="s">
        <v>341</v>
      </c>
      <c r="G1660" s="75" t="s">
        <v>341</v>
      </c>
      <c r="H1660" s="75" t="e">
        <v>#N/A</v>
      </c>
      <c r="I1660" s="75" t="s">
        <v>342</v>
      </c>
      <c r="J1660" s="75" t="s">
        <v>1134</v>
      </c>
      <c r="K1660" s="75" t="s">
        <v>1135</v>
      </c>
      <c r="L1660" s="75" t="s">
        <v>1136</v>
      </c>
      <c r="M1660" s="75" t="s">
        <v>306</v>
      </c>
      <c r="N1660" s="75" t="s">
        <v>327</v>
      </c>
      <c r="O1660" s="75" t="s">
        <v>306</v>
      </c>
      <c r="P1660" s="76" t="s">
        <v>344</v>
      </c>
      <c r="Q1660" s="216"/>
      <c r="R1660" s="77" t="str">
        <f t="shared" ref="R1660" si="3878">IF(COUNTA(Y1660:DP1663)=0,"01.01.1900",INDEX(Y1660:DP1660,MATCH(R1661,Y1661:DP1661,0)))</f>
        <v>01.01.1900</v>
      </c>
      <c r="S1660" s="78" t="str">
        <f t="shared" ref="S1660" si="3879">IF(COUNTA(Y1660:DP1663)=0,"01.01.1900",MAX(Y1660:DP1660))</f>
        <v>01.01.1900</v>
      </c>
      <c r="T1660" s="79"/>
      <c r="U1660" s="80" t="str">
        <f t="array" ref="U1660">IF(COUNTA(Y1660:DP1663)=0,"01.01.1900",IF(ISERROR(HLOOKUP(U1663,Y1663:DP1663,1,FALSE)),"01.01.1900",INDEX(Y1660:DP1660,MATCH(U1661&amp;U1663,Y1661:DP1661&amp;Y1663:DP1663,0))))</f>
        <v>01.01.1900</v>
      </c>
      <c r="V1660" s="81" t="str">
        <f t="shared" ref="V1660" si="3880">IF(COUNTA(Y1660:DP1663)=0,"01.01.1900",_xlfn.MAXIFS(Y1660:DP1660,Y1663:DP1663,V1663))</f>
        <v>01.01.1900</v>
      </c>
      <c r="W1660" s="82"/>
      <c r="X1660" s="106"/>
    </row>
    <row r="1661" spans="2:27" thickBot="1">
      <c r="B1661" s="83"/>
      <c r="C1661" s="84"/>
      <c r="D1661" s="83"/>
      <c r="E1661" s="83"/>
      <c r="F1661" s="83"/>
      <c r="G1661" s="83"/>
      <c r="H1661" s="83"/>
      <c r="I1661" s="83"/>
      <c r="J1661" s="83"/>
      <c r="K1661" s="83"/>
      <c r="L1661" s="83"/>
      <c r="M1661" s="83"/>
      <c r="N1661" s="83"/>
      <c r="O1661" s="83"/>
      <c r="P1661" s="84"/>
      <c r="Q1661" s="217"/>
      <c r="R1661" s="85">
        <f t="shared" ref="R1661" si="3881">IF(COUNTA(Y1660:DP1663)=0,0,MIN(Y1661:DP1661))</f>
        <v>0</v>
      </c>
      <c r="S1661" s="86">
        <f t="shared" ref="S1661" si="3882">IF(COUNTA(Y1660:DP1663)=0,0,HLOOKUP(S1660,Y1660:DP1663,2,FALSE))</f>
        <v>0</v>
      </c>
      <c r="T1661" s="87">
        <f t="shared" ref="T1661" si="3883">IF(COUNTA(Y1660:DP1663)=0,0,AVERAGE(Y1661:DP1661))</f>
        <v>0</v>
      </c>
      <c r="U1661" s="88">
        <f t="shared" ref="U1661" si="3884">IF(COUNTA(Y1660:DP1663)=0,0,_xlfn.MINIFS(Y1661:DP1661,Y1663:DP1663,U1663))</f>
        <v>0</v>
      </c>
      <c r="V1661" s="89">
        <f t="array" ref="V1661">IF(COUNTA(Y1660:DP1663)=0,0,IF(ISERROR(HLOOKUP(V1663,Y1663:DP1663,1,FALSE)),0,INDEX(Y1661:DP1661,MATCH(V1660&amp;V1663,Y1660:DP1660&amp;Y1663:DP1663,0))))</f>
        <v>0</v>
      </c>
      <c r="W1661" s="90">
        <f t="array" ref="W1661">IF(COUNTA(Y1660:DP1663)=0,0,IF(ISERROR(HLOOKUP(W1663,Y1663:DP1663,1,FALSE)),0,AVERAGEIF(Y1663:DP1663,$W1663,Y1661:DP1661)))</f>
        <v>0</v>
      </c>
      <c r="X1661" s="107"/>
    </row>
    <row r="1662" spans="2:27" thickBot="1">
      <c r="B1662" s="83"/>
      <c r="C1662" s="84"/>
      <c r="D1662" s="83"/>
      <c r="E1662" s="83"/>
      <c r="F1662" s="83"/>
      <c r="G1662" s="83"/>
      <c r="H1662" s="83"/>
      <c r="I1662" s="83"/>
      <c r="J1662" s="83"/>
      <c r="K1662" s="83"/>
      <c r="L1662" s="83"/>
      <c r="M1662" s="83"/>
      <c r="N1662" s="83"/>
      <c r="O1662" s="83"/>
      <c r="P1662" s="84"/>
      <c r="Q1662" s="217"/>
      <c r="R1662" s="91">
        <f t="shared" ref="R1662" si="3885">IF(COUNTA(Y1660:DP1663)=0,0,HLOOKUP(R1661,Y1661:DP1663,2,FALSE))</f>
        <v>0</v>
      </c>
      <c r="S1662" s="92">
        <f t="shared" ref="S1662" si="3886">IF(COUNTA(Y1660:DP1663)=0,0,HLOOKUP(S1660,Y1660:DP1663,3,FALSE))</f>
        <v>0</v>
      </c>
      <c r="T1662" s="93"/>
      <c r="U1662" s="94">
        <f t="array" ref="U1662">IF(COUNTA(Y1660:DP1663)=0,0,IF(ISERROR(HLOOKUP(U1663,Y1663:DP1663,1,FALSE)),0,INDEX(Y1662:DP1662,MATCH(U1661&amp;U1663,Y1661:DP1661&amp;Y1663:DP1663,0))))</f>
        <v>0</v>
      </c>
      <c r="V1662" s="94">
        <f t="array" ref="V1662">IF(COUNTA(Y1660:DP1663)=0,0,IF(ISERROR(HLOOKUP(V1663,Y1663:DP1663,1,FALSE)),0,INDEX(Y1662:DP1662,MATCH(V1661&amp;V1663,Y1661:DP1661&amp;Y1663:DP1663,0))))</f>
        <v>0</v>
      </c>
      <c r="W1662" s="95"/>
      <c r="X1662" s="108"/>
    </row>
    <row r="1663" spans="2:27" ht="13.9" thickBot="1">
      <c r="B1663" s="96"/>
      <c r="C1663" s="97"/>
      <c r="D1663" s="96"/>
      <c r="E1663" s="96"/>
      <c r="F1663" s="96"/>
      <c r="G1663" s="96"/>
      <c r="H1663" s="96"/>
      <c r="I1663" s="96"/>
      <c r="J1663" s="96"/>
      <c r="K1663" s="96"/>
      <c r="L1663" s="96"/>
      <c r="M1663" s="96"/>
      <c r="N1663" s="96"/>
      <c r="O1663" s="96"/>
      <c r="P1663" s="97"/>
      <c r="Q1663" s="218"/>
      <c r="R1663" s="98" t="str">
        <f t="shared" ref="R1663" si="3887">IF(COUNTA(Y1660:DP1663)=0,"none",HLOOKUP(R1661,Y1661:DP1663,3,FALSE))</f>
        <v>none</v>
      </c>
      <c r="S1663" s="99" t="str">
        <f t="shared" ref="S1663" si="3888">IF(COUNTA(Y1660:DP1663)=0,"none",HLOOKUP(S1660,Y1660:DP1663,4,FALSE))</f>
        <v>none</v>
      </c>
      <c r="T1663" s="100"/>
      <c r="U1663" s="100" t="str">
        <f t="array" ref="U1663">IF(COUNTA(Y1660:DP1663)=0,"none",IF($U$2="WAHR",$W$3,Abfrage!$F$4))</f>
        <v>none</v>
      </c>
      <c r="V1663" s="100" t="str">
        <f t="array" ref="V1663">IF(COUNTA(Y1660:DP1663)=0,"none",IF($U$2="WAHR",$W$3,Abfrage!$F$4))</f>
        <v>none</v>
      </c>
      <c r="W1663" s="100" t="str">
        <f t="array" ref="W1663">IF(COUNTA(Y1660:DP1663)=0,"none",IF($U$2="WAHR",$W$3,Abfrage!$F$4))</f>
        <v>none</v>
      </c>
      <c r="X1663" s="109"/>
    </row>
    <row r="1664" spans="2:27" thickBot="1">
      <c r="B1664" s="75" t="s">
        <v>1137</v>
      </c>
      <c r="C1664" s="76">
        <v>1000127091</v>
      </c>
      <c r="D1664" s="75" t="s">
        <v>95</v>
      </c>
      <c r="E1664" s="75" t="s">
        <v>148</v>
      </c>
      <c r="F1664" s="75" t="s">
        <v>175</v>
      </c>
      <c r="G1664" s="75" t="s">
        <v>175</v>
      </c>
      <c r="H1664" s="75" t="e">
        <v>#N/A</v>
      </c>
      <c r="I1664" s="75" t="s">
        <v>391</v>
      </c>
      <c r="J1664" s="75" t="s">
        <v>1138</v>
      </c>
      <c r="K1664" s="75" t="s">
        <v>306</v>
      </c>
      <c r="L1664" s="75" t="s">
        <v>306</v>
      </c>
      <c r="M1664" s="75" t="s">
        <v>307</v>
      </c>
      <c r="N1664" s="75" t="s">
        <v>327</v>
      </c>
      <c r="O1664" s="75" t="s">
        <v>306</v>
      </c>
      <c r="P1664" s="76" t="s">
        <v>306</v>
      </c>
      <c r="Q1664" s="216"/>
      <c r="R1664" s="77" t="str">
        <f t="shared" ref="R1664" si="3889">IF(COUNTA(Y1664:DP1667)=0,"01.01.1900",INDEX(Y1664:DP1664,MATCH(R1665,Y1665:DP1665,0)))</f>
        <v>01.01.1900</v>
      </c>
      <c r="S1664" s="78" t="str">
        <f t="shared" ref="S1664" si="3890">IF(COUNTA(Y1664:DP1667)=0,"01.01.1900",MAX(Y1664:DP1664))</f>
        <v>01.01.1900</v>
      </c>
      <c r="T1664" s="79"/>
      <c r="U1664" s="80" t="str">
        <f t="array" ref="U1664">IF(COUNTA(Y1664:DP1667)=0,"01.01.1900",IF(ISERROR(HLOOKUP(U1667,Y1667:DP1667,1,FALSE)),"01.01.1900",INDEX(Y1664:DP1664,MATCH(U1665&amp;U1667,Y1665:DP1665&amp;Y1667:DP1667,0))))</f>
        <v>01.01.1900</v>
      </c>
      <c r="V1664" s="81" t="str">
        <f t="shared" ref="V1664" si="3891">IF(COUNTA(Y1664:DP1667)=0,"01.01.1900",_xlfn.MAXIFS(Y1664:DP1664,Y1667:DP1667,V1667))</f>
        <v>01.01.1900</v>
      </c>
      <c r="W1664" s="82"/>
      <c r="X1664" s="106"/>
    </row>
    <row r="1665" spans="2:26" thickBot="1">
      <c r="B1665" s="83"/>
      <c r="C1665" s="84"/>
      <c r="D1665" s="83"/>
      <c r="E1665" s="83"/>
      <c r="F1665" s="83"/>
      <c r="G1665" s="83"/>
      <c r="H1665" s="83"/>
      <c r="I1665" s="83"/>
      <c r="J1665" s="83"/>
      <c r="K1665" s="83"/>
      <c r="L1665" s="83"/>
      <c r="M1665" s="83"/>
      <c r="N1665" s="83"/>
      <c r="O1665" s="83"/>
      <c r="P1665" s="84"/>
      <c r="Q1665" s="217"/>
      <c r="R1665" s="85">
        <f t="shared" ref="R1665" si="3892">IF(COUNTA(Y1664:DP1667)=0,0,MIN(Y1665:DP1665))</f>
        <v>0</v>
      </c>
      <c r="S1665" s="86">
        <f t="shared" ref="S1665" si="3893">IF(COUNTA(Y1664:DP1667)=0,0,HLOOKUP(S1664,Y1664:DP1667,2,FALSE))</f>
        <v>0</v>
      </c>
      <c r="T1665" s="87">
        <f t="shared" ref="T1665" si="3894">IF(COUNTA(Y1664:DP1667)=0,0,AVERAGE(Y1665:DP1665))</f>
        <v>0</v>
      </c>
      <c r="U1665" s="88">
        <f t="shared" ref="U1665" si="3895">IF(COUNTA(Y1664:DP1667)=0,0,_xlfn.MINIFS(Y1665:DP1665,Y1667:DP1667,U1667))</f>
        <v>0</v>
      </c>
      <c r="V1665" s="89">
        <f t="array" ref="V1665">IF(COUNTA(Y1664:DP1667)=0,0,IF(ISERROR(HLOOKUP(V1667,Y1667:DP1667,1,FALSE)),0,INDEX(Y1665:DP1665,MATCH(V1664&amp;V1667,Y1664:DP1664&amp;Y1667:DP1667,0))))</f>
        <v>0</v>
      </c>
      <c r="W1665" s="90">
        <f t="array" ref="W1665">IF(COUNTA(Y1664:DP1667)=0,0,IF(ISERROR(HLOOKUP(W1667,Y1667:DP1667,1,FALSE)),0,AVERAGEIF(Y1667:DP1667,$W1667,Y1665:DP1665)))</f>
        <v>0</v>
      </c>
      <c r="X1665" s="107"/>
    </row>
    <row r="1666" spans="2:26" thickBot="1">
      <c r="B1666" s="83"/>
      <c r="C1666" s="84"/>
      <c r="D1666" s="83"/>
      <c r="E1666" s="83"/>
      <c r="F1666" s="83"/>
      <c r="G1666" s="83"/>
      <c r="H1666" s="83"/>
      <c r="I1666" s="83"/>
      <c r="J1666" s="83"/>
      <c r="K1666" s="83"/>
      <c r="L1666" s="83"/>
      <c r="M1666" s="83"/>
      <c r="N1666" s="83"/>
      <c r="O1666" s="83"/>
      <c r="P1666" s="84"/>
      <c r="Q1666" s="217"/>
      <c r="R1666" s="91">
        <f t="shared" ref="R1666" si="3896">IF(COUNTA(Y1664:DP1667)=0,0,HLOOKUP(R1665,Y1665:DP1667,2,FALSE))</f>
        <v>0</v>
      </c>
      <c r="S1666" s="92">
        <f t="shared" ref="S1666" si="3897">IF(COUNTA(Y1664:DP1667)=0,0,HLOOKUP(S1664,Y1664:DP1667,3,FALSE))</f>
        <v>0</v>
      </c>
      <c r="T1666" s="93"/>
      <c r="U1666" s="94">
        <f t="array" ref="U1666">IF(COUNTA(Y1664:DP1667)=0,0,IF(ISERROR(HLOOKUP(U1667,Y1667:DP1667,1,FALSE)),0,INDEX(Y1666:DP1666,MATCH(U1665&amp;U1667,Y1665:DP1665&amp;Y1667:DP1667,0))))</f>
        <v>0</v>
      </c>
      <c r="V1666" s="94">
        <f t="array" ref="V1666">IF(COUNTA(Y1664:DP1667)=0,0,IF(ISERROR(HLOOKUP(V1667,Y1667:DP1667,1,FALSE)),0,INDEX(Y1666:DP1666,MATCH(V1665&amp;V1667,Y1665:DP1665&amp;Y1667:DP1667,0))))</f>
        <v>0</v>
      </c>
      <c r="W1666" s="95"/>
      <c r="X1666" s="108"/>
    </row>
    <row r="1667" spans="2:26" ht="13.9" thickBot="1">
      <c r="B1667" s="96"/>
      <c r="C1667" s="97"/>
      <c r="D1667" s="96"/>
      <c r="E1667" s="96"/>
      <c r="F1667" s="96"/>
      <c r="G1667" s="96"/>
      <c r="H1667" s="96"/>
      <c r="I1667" s="96"/>
      <c r="J1667" s="96"/>
      <c r="K1667" s="96"/>
      <c r="L1667" s="96"/>
      <c r="M1667" s="96"/>
      <c r="N1667" s="96"/>
      <c r="O1667" s="96"/>
      <c r="P1667" s="97"/>
      <c r="Q1667" s="218"/>
      <c r="R1667" s="98" t="str">
        <f t="shared" ref="R1667" si="3898">IF(COUNTA(Y1664:DP1667)=0,"none",HLOOKUP(R1665,Y1665:DP1667,3,FALSE))</f>
        <v>none</v>
      </c>
      <c r="S1667" s="99" t="str">
        <f t="shared" ref="S1667" si="3899">IF(COUNTA(Y1664:DP1667)=0,"none",HLOOKUP(S1664,Y1664:DP1667,4,FALSE))</f>
        <v>none</v>
      </c>
      <c r="T1667" s="100"/>
      <c r="U1667" s="100" t="str">
        <f t="array" ref="U1667">IF(COUNTA(Y1664:DP1667)=0,"none",IF($U$2="WAHR",$W$3,Abfrage!$F$4))</f>
        <v>none</v>
      </c>
      <c r="V1667" s="100" t="str">
        <f t="array" ref="V1667">IF(COUNTA(Y1664:DP1667)=0,"none",IF($U$2="WAHR",$W$3,Abfrage!$F$4))</f>
        <v>none</v>
      </c>
      <c r="W1667" s="100" t="str">
        <f t="array" ref="W1667">IF(COUNTA(Y1664:DP1667)=0,"none",IF($U$2="WAHR",$W$3,Abfrage!$F$4))</f>
        <v>none</v>
      </c>
      <c r="X1667" s="109"/>
    </row>
    <row r="1668" spans="2:26" thickBot="1">
      <c r="B1668" s="75" t="s">
        <v>1139</v>
      </c>
      <c r="C1668" s="76">
        <v>1000127358</v>
      </c>
      <c r="D1668" s="75" t="s">
        <v>95</v>
      </c>
      <c r="E1668" s="75" t="s">
        <v>90</v>
      </c>
      <c r="F1668" s="75" t="s">
        <v>122</v>
      </c>
      <c r="G1668" s="75" t="s">
        <v>122</v>
      </c>
      <c r="H1668" s="75" t="e">
        <v>#N/A</v>
      </c>
      <c r="I1668" s="75" t="s">
        <v>51</v>
      </c>
      <c r="J1668" s="75" t="s">
        <v>1140</v>
      </c>
      <c r="K1668" s="75" t="s">
        <v>306</v>
      </c>
      <c r="L1668" s="75" t="s">
        <v>306</v>
      </c>
      <c r="M1668" s="75" t="s">
        <v>306</v>
      </c>
      <c r="N1668" s="75" t="s">
        <v>327</v>
      </c>
      <c r="O1668" s="75" t="s">
        <v>476</v>
      </c>
      <c r="P1668" s="76" t="s">
        <v>306</v>
      </c>
      <c r="Q1668" s="216"/>
      <c r="R1668" s="77" t="str">
        <f t="shared" ref="R1668" si="3900">IF(COUNTA(Y1668:DP1671)=0,"01.01.1900",INDEX(Y1668:DP1668,MATCH(R1669,Y1669:DP1669,0)))</f>
        <v>01.01.1900</v>
      </c>
      <c r="S1668" s="78" t="str">
        <f t="shared" ref="S1668" si="3901">IF(COUNTA(Y1668:DP1671)=0,"01.01.1900",MAX(Y1668:DP1668))</f>
        <v>01.01.1900</v>
      </c>
      <c r="T1668" s="79"/>
      <c r="U1668" s="80" t="str">
        <f t="array" ref="U1668">IF(COUNTA(Y1668:DP1671)=0,"01.01.1900",IF(ISERROR(HLOOKUP(U1671,Y1671:DP1671,1,FALSE)),"01.01.1900",INDEX(Y1668:DP1668,MATCH(U1669&amp;U1671,Y1669:DP1669&amp;Y1671:DP1671,0))))</f>
        <v>01.01.1900</v>
      </c>
      <c r="V1668" s="81" t="str">
        <f t="shared" ref="V1668" si="3902">IF(COUNTA(Y1668:DP1671)=0,"01.01.1900",_xlfn.MAXIFS(Y1668:DP1668,Y1671:DP1671,V1671))</f>
        <v>01.01.1900</v>
      </c>
      <c r="W1668" s="82"/>
      <c r="X1668" s="106"/>
    </row>
    <row r="1669" spans="2:26" thickBot="1">
      <c r="B1669" s="83"/>
      <c r="C1669" s="84"/>
      <c r="D1669" s="83"/>
      <c r="E1669" s="83"/>
      <c r="F1669" s="83"/>
      <c r="G1669" s="83"/>
      <c r="H1669" s="83"/>
      <c r="I1669" s="83"/>
      <c r="J1669" s="83"/>
      <c r="K1669" s="83"/>
      <c r="L1669" s="83"/>
      <c r="M1669" s="83"/>
      <c r="N1669" s="83"/>
      <c r="O1669" s="83"/>
      <c r="P1669" s="84"/>
      <c r="Q1669" s="217"/>
      <c r="R1669" s="85">
        <f t="shared" ref="R1669" si="3903">IF(COUNTA(Y1668:DP1671)=0,0,MIN(Y1669:DP1669))</f>
        <v>0</v>
      </c>
      <c r="S1669" s="86">
        <f t="shared" ref="S1669" si="3904">IF(COUNTA(Y1668:DP1671)=0,0,HLOOKUP(S1668,Y1668:DP1671,2,FALSE))</f>
        <v>0</v>
      </c>
      <c r="T1669" s="87">
        <f t="shared" ref="T1669" si="3905">IF(COUNTA(Y1668:DP1671)=0,0,AVERAGE(Y1669:DP1669))</f>
        <v>0</v>
      </c>
      <c r="U1669" s="88">
        <f t="shared" ref="U1669" si="3906">IF(COUNTA(Y1668:DP1671)=0,0,_xlfn.MINIFS(Y1669:DP1669,Y1671:DP1671,U1671))</f>
        <v>0</v>
      </c>
      <c r="V1669" s="89">
        <f t="array" ref="V1669">IF(COUNTA(Y1668:DP1671)=0,0,IF(ISERROR(HLOOKUP(V1671,Y1671:DP1671,1,FALSE)),0,INDEX(Y1669:DP1669,MATCH(V1668&amp;V1671,Y1668:DP1668&amp;Y1671:DP1671,0))))</f>
        <v>0</v>
      </c>
      <c r="W1669" s="90">
        <f t="array" ref="W1669">IF(COUNTA(Y1668:DP1671)=0,0,IF(ISERROR(HLOOKUP(W1671,Y1671:DP1671,1,FALSE)),0,AVERAGEIF(Y1671:DP1671,$W1671,Y1669:DP1669)))</f>
        <v>0</v>
      </c>
      <c r="X1669" s="107"/>
    </row>
    <row r="1670" spans="2:26" thickBot="1">
      <c r="B1670" s="83"/>
      <c r="C1670" s="84"/>
      <c r="D1670" s="83"/>
      <c r="E1670" s="83"/>
      <c r="F1670" s="83"/>
      <c r="G1670" s="83"/>
      <c r="H1670" s="83"/>
      <c r="I1670" s="83"/>
      <c r="J1670" s="83"/>
      <c r="K1670" s="83"/>
      <c r="L1670" s="83"/>
      <c r="M1670" s="83"/>
      <c r="N1670" s="83"/>
      <c r="O1670" s="83"/>
      <c r="P1670" s="84"/>
      <c r="Q1670" s="217"/>
      <c r="R1670" s="91">
        <f t="shared" ref="R1670" si="3907">IF(COUNTA(Y1668:DP1671)=0,0,HLOOKUP(R1669,Y1669:DP1671,2,FALSE))</f>
        <v>0</v>
      </c>
      <c r="S1670" s="92">
        <f t="shared" ref="S1670" si="3908">IF(COUNTA(Y1668:DP1671)=0,0,HLOOKUP(S1668,Y1668:DP1671,3,FALSE))</f>
        <v>0</v>
      </c>
      <c r="T1670" s="93"/>
      <c r="U1670" s="94">
        <f t="array" ref="U1670">IF(COUNTA(Y1668:DP1671)=0,0,IF(ISERROR(HLOOKUP(U1671,Y1671:DP1671,1,FALSE)),0,INDEX(Y1670:DP1670,MATCH(U1669&amp;U1671,Y1669:DP1669&amp;Y1671:DP1671,0))))</f>
        <v>0</v>
      </c>
      <c r="V1670" s="94">
        <f t="array" ref="V1670">IF(COUNTA(Y1668:DP1671)=0,0,IF(ISERROR(HLOOKUP(V1671,Y1671:DP1671,1,FALSE)),0,INDEX(Y1670:DP1670,MATCH(V1669&amp;V1671,Y1669:DP1669&amp;Y1671:DP1671,0))))</f>
        <v>0</v>
      </c>
      <c r="W1670" s="95"/>
      <c r="X1670" s="108"/>
    </row>
    <row r="1671" spans="2:26" ht="13.9" thickBot="1">
      <c r="B1671" s="96"/>
      <c r="C1671" s="97"/>
      <c r="D1671" s="96"/>
      <c r="E1671" s="96"/>
      <c r="F1671" s="96"/>
      <c r="G1671" s="96"/>
      <c r="H1671" s="96"/>
      <c r="I1671" s="96"/>
      <c r="J1671" s="96"/>
      <c r="K1671" s="96"/>
      <c r="L1671" s="96"/>
      <c r="M1671" s="96"/>
      <c r="N1671" s="96"/>
      <c r="O1671" s="96"/>
      <c r="P1671" s="97"/>
      <c r="Q1671" s="218"/>
      <c r="R1671" s="98" t="str">
        <f t="shared" ref="R1671" si="3909">IF(COUNTA(Y1668:DP1671)=0,"none",HLOOKUP(R1669,Y1669:DP1671,3,FALSE))</f>
        <v>none</v>
      </c>
      <c r="S1671" s="99" t="str">
        <f t="shared" ref="S1671" si="3910">IF(COUNTA(Y1668:DP1671)=0,"none",HLOOKUP(S1668,Y1668:DP1671,4,FALSE))</f>
        <v>none</v>
      </c>
      <c r="T1671" s="100"/>
      <c r="U1671" s="100" t="str">
        <f t="array" ref="U1671">IF(COUNTA(Y1668:DP1671)=0,"none",IF($U$2="WAHR",$W$3,Abfrage!$F$4))</f>
        <v>none</v>
      </c>
      <c r="V1671" s="100" t="str">
        <f t="array" ref="V1671">IF(COUNTA(Y1668:DP1671)=0,"none",IF($U$2="WAHR",$W$3,Abfrage!$F$4))</f>
        <v>none</v>
      </c>
      <c r="W1671" s="100" t="str">
        <f t="array" ref="W1671">IF(COUNTA(Y1668:DP1671)=0,"none",IF($U$2="WAHR",$W$3,Abfrage!$F$4))</f>
        <v>none</v>
      </c>
      <c r="X1671" s="109"/>
    </row>
    <row r="1672" spans="2:26" thickBot="1">
      <c r="B1672" s="75" t="s">
        <v>1141</v>
      </c>
      <c r="C1672" s="76">
        <v>1000127359</v>
      </c>
      <c r="D1672" s="75" t="s">
        <v>95</v>
      </c>
      <c r="E1672" s="75" t="s">
        <v>96</v>
      </c>
      <c r="F1672" s="75" t="s">
        <v>97</v>
      </c>
      <c r="G1672" s="75" t="s">
        <v>97</v>
      </c>
      <c r="H1672" s="75" t="e">
        <v>#N/A</v>
      </c>
      <c r="I1672" s="75" t="s">
        <v>51</v>
      </c>
      <c r="J1672" s="75" t="s">
        <v>1142</v>
      </c>
      <c r="K1672" s="75" t="s">
        <v>306</v>
      </c>
      <c r="L1672" s="75" t="s">
        <v>306</v>
      </c>
      <c r="M1672" s="75" t="s">
        <v>313</v>
      </c>
      <c r="N1672" s="75" t="s">
        <v>360</v>
      </c>
      <c r="O1672" s="75" t="s">
        <v>309</v>
      </c>
      <c r="P1672" s="76" t="s">
        <v>306</v>
      </c>
      <c r="Q1672" s="216"/>
      <c r="R1672" s="77" t="str">
        <f t="shared" ref="R1672" si="3911">IF(COUNTA(Y1672:DP1675)=0,"01.01.1900",INDEX(Y1672:DP1672,MATCH(R1673,Y1673:DP1673,0)))</f>
        <v>01.01.1900</v>
      </c>
      <c r="S1672" s="78" t="str">
        <f t="shared" ref="S1672" si="3912">IF(COUNTA(Y1672:DP1675)=0,"01.01.1900",MAX(Y1672:DP1672))</f>
        <v>01.01.1900</v>
      </c>
      <c r="T1672" s="79"/>
      <c r="U1672" s="80" t="str">
        <f t="array" ref="U1672">IF(COUNTA(Y1672:DP1675)=0,"01.01.1900",IF(ISERROR(HLOOKUP(U1675,Y1675:DP1675,1,FALSE)),"01.01.1900",INDEX(Y1672:DP1672,MATCH(U1673&amp;U1675,Y1673:DP1673&amp;Y1675:DP1675,0))))</f>
        <v>01.01.1900</v>
      </c>
      <c r="V1672" s="81" t="str">
        <f t="shared" ref="V1672" si="3913">IF(COUNTA(Y1672:DP1675)=0,"01.01.1900",_xlfn.MAXIFS(Y1672:DP1672,Y1675:DP1675,V1675))</f>
        <v>01.01.1900</v>
      </c>
      <c r="W1672" s="82"/>
      <c r="X1672" s="106"/>
    </row>
    <row r="1673" spans="2:26" thickBot="1">
      <c r="B1673" s="83"/>
      <c r="C1673" s="84"/>
      <c r="D1673" s="83"/>
      <c r="E1673" s="83"/>
      <c r="F1673" s="83"/>
      <c r="G1673" s="83"/>
      <c r="H1673" s="83"/>
      <c r="I1673" s="83"/>
      <c r="J1673" s="83"/>
      <c r="K1673" s="83"/>
      <c r="L1673" s="83"/>
      <c r="M1673" s="83"/>
      <c r="N1673" s="83"/>
      <c r="O1673" s="83"/>
      <c r="P1673" s="84"/>
      <c r="Q1673" s="217"/>
      <c r="R1673" s="85">
        <f t="shared" ref="R1673" si="3914">IF(COUNTA(Y1672:DP1675)=0,0,MIN(Y1673:DP1673))</f>
        <v>0</v>
      </c>
      <c r="S1673" s="86">
        <f t="shared" ref="S1673" si="3915">IF(COUNTA(Y1672:DP1675)=0,0,HLOOKUP(S1672,Y1672:DP1675,2,FALSE))</f>
        <v>0</v>
      </c>
      <c r="T1673" s="87">
        <f t="shared" ref="T1673" si="3916">IF(COUNTA(Y1672:DP1675)=0,0,AVERAGE(Y1673:DP1673))</f>
        <v>0</v>
      </c>
      <c r="U1673" s="88">
        <f t="shared" ref="U1673" si="3917">IF(COUNTA(Y1672:DP1675)=0,0,_xlfn.MINIFS(Y1673:DP1673,Y1675:DP1675,U1675))</f>
        <v>0</v>
      </c>
      <c r="V1673" s="89">
        <f t="array" ref="V1673">IF(COUNTA(Y1672:DP1675)=0,0,IF(ISERROR(HLOOKUP(V1675,Y1675:DP1675,1,FALSE)),0,INDEX(Y1673:DP1673,MATCH(V1672&amp;V1675,Y1672:DP1672&amp;Y1675:DP1675,0))))</f>
        <v>0</v>
      </c>
      <c r="W1673" s="90">
        <f t="array" ref="W1673">IF(COUNTA(Y1672:DP1675)=0,0,IF(ISERROR(HLOOKUP(W1675,Y1675:DP1675,1,FALSE)),0,AVERAGEIF(Y1675:DP1675,$W1675,Y1673:DP1673)))</f>
        <v>0</v>
      </c>
      <c r="X1673" s="107"/>
    </row>
    <row r="1674" spans="2:26" thickBot="1">
      <c r="B1674" s="83"/>
      <c r="C1674" s="84"/>
      <c r="D1674" s="83"/>
      <c r="E1674" s="83"/>
      <c r="F1674" s="83"/>
      <c r="G1674" s="83"/>
      <c r="H1674" s="83"/>
      <c r="I1674" s="83"/>
      <c r="J1674" s="83"/>
      <c r="K1674" s="83"/>
      <c r="L1674" s="83"/>
      <c r="M1674" s="83"/>
      <c r="N1674" s="83"/>
      <c r="O1674" s="83"/>
      <c r="P1674" s="84"/>
      <c r="Q1674" s="217"/>
      <c r="R1674" s="91">
        <f t="shared" ref="R1674" si="3918">IF(COUNTA(Y1672:DP1675)=0,0,HLOOKUP(R1673,Y1673:DP1675,2,FALSE))</f>
        <v>0</v>
      </c>
      <c r="S1674" s="92">
        <f t="shared" ref="S1674" si="3919">IF(COUNTA(Y1672:DP1675)=0,0,HLOOKUP(S1672,Y1672:DP1675,3,FALSE))</f>
        <v>0</v>
      </c>
      <c r="T1674" s="93"/>
      <c r="U1674" s="94">
        <f t="array" ref="U1674">IF(COUNTA(Y1672:DP1675)=0,0,IF(ISERROR(HLOOKUP(U1675,Y1675:DP1675,1,FALSE)),0,INDEX(Y1674:DP1674,MATCH(U1673&amp;U1675,Y1673:DP1673&amp;Y1675:DP1675,0))))</f>
        <v>0</v>
      </c>
      <c r="V1674" s="94">
        <f t="array" ref="V1674">IF(COUNTA(Y1672:DP1675)=0,0,IF(ISERROR(HLOOKUP(V1675,Y1675:DP1675,1,FALSE)),0,INDEX(Y1674:DP1674,MATCH(V1673&amp;V1675,Y1673:DP1673&amp;Y1675:DP1675,0))))</f>
        <v>0</v>
      </c>
      <c r="W1674" s="95"/>
      <c r="X1674" s="108"/>
    </row>
    <row r="1675" spans="2:26" ht="13.9" thickBot="1">
      <c r="B1675" s="96"/>
      <c r="C1675" s="97"/>
      <c r="D1675" s="96"/>
      <c r="E1675" s="96"/>
      <c r="F1675" s="96"/>
      <c r="G1675" s="96"/>
      <c r="H1675" s="96"/>
      <c r="I1675" s="96"/>
      <c r="J1675" s="96"/>
      <c r="K1675" s="96"/>
      <c r="L1675" s="96"/>
      <c r="M1675" s="96"/>
      <c r="N1675" s="96"/>
      <c r="O1675" s="96"/>
      <c r="P1675" s="97"/>
      <c r="Q1675" s="218"/>
      <c r="R1675" s="98" t="str">
        <f t="shared" ref="R1675" si="3920">IF(COUNTA(Y1672:DP1675)=0,"none",HLOOKUP(R1673,Y1673:DP1675,3,FALSE))</f>
        <v>none</v>
      </c>
      <c r="S1675" s="99" t="str">
        <f t="shared" ref="S1675" si="3921">IF(COUNTA(Y1672:DP1675)=0,"none",HLOOKUP(S1672,Y1672:DP1675,4,FALSE))</f>
        <v>none</v>
      </c>
      <c r="T1675" s="100"/>
      <c r="U1675" s="100" t="str">
        <f t="array" ref="U1675">IF(COUNTA(Y1672:DP1675)=0,"none",IF($U$2="WAHR",$W$3,Abfrage!$F$4))</f>
        <v>none</v>
      </c>
      <c r="V1675" s="100" t="str">
        <f t="array" ref="V1675">IF(COUNTA(Y1672:DP1675)=0,"none",IF($U$2="WAHR",$W$3,Abfrage!$F$4))</f>
        <v>none</v>
      </c>
      <c r="W1675" s="100" t="str">
        <f t="array" ref="W1675">IF(COUNTA(Y1672:DP1675)=0,"none",IF($U$2="WAHR",$W$3,Abfrage!$F$4))</f>
        <v>none</v>
      </c>
      <c r="X1675" s="109"/>
    </row>
    <row r="1676" spans="2:26" thickBot="1">
      <c r="B1676" s="75" t="s">
        <v>1143</v>
      </c>
      <c r="C1676" s="76">
        <v>1000127379</v>
      </c>
      <c r="D1676" s="75" t="s">
        <v>95</v>
      </c>
      <c r="E1676" s="75" t="s">
        <v>148</v>
      </c>
      <c r="F1676" s="75" t="s">
        <v>96</v>
      </c>
      <c r="G1676" s="75" t="s">
        <v>96</v>
      </c>
      <c r="H1676" s="75" t="s">
        <v>44</v>
      </c>
      <c r="I1676" s="75" t="s">
        <v>51</v>
      </c>
      <c r="J1676" s="75" t="s">
        <v>1144</v>
      </c>
      <c r="K1676" s="75" t="s">
        <v>353</v>
      </c>
      <c r="L1676" s="75" t="s">
        <v>326</v>
      </c>
      <c r="M1676" s="75" t="s">
        <v>313</v>
      </c>
      <c r="N1676" s="75" t="s">
        <v>327</v>
      </c>
      <c r="O1676" s="75" t="s">
        <v>306</v>
      </c>
      <c r="P1676" s="76" t="s">
        <v>306</v>
      </c>
      <c r="Q1676" s="216"/>
      <c r="R1676" s="77">
        <f t="shared" ref="R1676" si="3922">IF(COUNTA(Y1676:DP1679)=0,"01.01.1900",INDEX(Y1676:DP1676,MATCH(R1677,Y1677:DP1677,0)))</f>
        <v>45154</v>
      </c>
      <c r="S1676" s="78">
        <f t="shared" ref="S1676" si="3923">IF(COUNTA(Y1676:DP1679)=0,"01.01.1900",MAX(Y1676:DP1676))</f>
        <v>45154</v>
      </c>
      <c r="T1676" s="79"/>
      <c r="U1676" s="80" t="str">
        <f t="array" ref="U1676">IF(COUNTA(Y1676:DP1679)=0,"01.01.1900",IF(ISERROR(HLOOKUP(U1679,Y1679:DP1679,1,FALSE)),"01.01.1900",INDEX(Y1676:DP1676,MATCH(U1677&amp;U1679,Y1677:DP1677&amp;Y1679:DP1679,0))))</f>
        <v>01.01.1900</v>
      </c>
      <c r="V1676" s="81">
        <f t="shared" ref="V1676" si="3924">IF(COUNTA(Y1676:DP1679)=0,"01.01.1900",_xlfn.MAXIFS(Y1676:DP1676,Y1679:DP1679,V1679))</f>
        <v>0</v>
      </c>
      <c r="W1676" s="82"/>
      <c r="X1676" s="106"/>
      <c r="Y1676" s="141">
        <v>45154</v>
      </c>
      <c r="Z1676" s="141">
        <v>45154</v>
      </c>
    </row>
    <row r="1677" spans="2:26" thickBot="1">
      <c r="B1677" s="83"/>
      <c r="C1677" s="84"/>
      <c r="D1677" s="83"/>
      <c r="E1677" s="83"/>
      <c r="F1677" s="83"/>
      <c r="G1677" s="83"/>
      <c r="H1677" s="83"/>
      <c r="I1677" s="83"/>
      <c r="J1677" s="83"/>
      <c r="K1677" s="83"/>
      <c r="L1677" s="83"/>
      <c r="M1677" s="83"/>
      <c r="N1677" s="83"/>
      <c r="O1677" s="83"/>
      <c r="P1677" s="84"/>
      <c r="Q1677" s="217"/>
      <c r="R1677" s="85">
        <f t="shared" ref="R1677" si="3925">IF(COUNTA(Y1676:DP1679)=0,0,MIN(Y1677:DP1677))</f>
        <v>5.74E-2</v>
      </c>
      <c r="S1677" s="86">
        <f t="shared" ref="S1677" si="3926">IF(COUNTA(Y1676:DP1679)=0,0,HLOOKUP(S1676,Y1676:DP1679,2,FALSE))</f>
        <v>5.74E-2</v>
      </c>
      <c r="T1677" s="87">
        <f t="shared" ref="T1677" si="3927">IF(COUNTA(Y1676:DP1679)=0,0,AVERAGE(Y1677:DP1677))</f>
        <v>5.74E-2</v>
      </c>
      <c r="U1677" s="88">
        <f t="shared" ref="U1677" si="3928">IF(COUNTA(Y1676:DP1679)=0,0,_xlfn.MINIFS(Y1677:DP1677,Y1679:DP1679,U1679))</f>
        <v>0</v>
      </c>
      <c r="V1677" s="89">
        <f t="array" ref="V1677">IF(COUNTA(Y1676:DP1679)=0,0,IF(ISERROR(HLOOKUP(V1679,Y1679:DP1679,1,FALSE)),0,INDEX(Y1677:DP1677,MATCH(V1676&amp;V1679,Y1676:DP1676&amp;Y1679:DP1679,0))))</f>
        <v>0</v>
      </c>
      <c r="W1677" s="90">
        <f t="array" ref="W1677">IF(COUNTA(Y1676:DP1679)=0,0,IF(ISERROR(HLOOKUP(W1679,Y1679:DP1679,1,FALSE)),0,AVERAGEIF(Y1679:DP1679,$W1679,Y1677:DP1677)))</f>
        <v>0</v>
      </c>
      <c r="X1677" s="107"/>
      <c r="Y1677" s="142">
        <v>5.74E-2</v>
      </c>
      <c r="Z1677" s="142">
        <v>5.74E-2</v>
      </c>
    </row>
    <row r="1678" spans="2:26" thickBot="1">
      <c r="B1678" s="83"/>
      <c r="C1678" s="84"/>
      <c r="D1678" s="83"/>
      <c r="E1678" s="83"/>
      <c r="F1678" s="83"/>
      <c r="G1678" s="83"/>
      <c r="H1678" s="83"/>
      <c r="I1678" s="83"/>
      <c r="J1678" s="83"/>
      <c r="K1678" s="83"/>
      <c r="L1678" s="83"/>
      <c r="M1678" s="83"/>
      <c r="N1678" s="83"/>
      <c r="O1678" s="83"/>
      <c r="P1678" s="84"/>
      <c r="Q1678" s="217"/>
      <c r="R1678" s="91">
        <f t="shared" ref="R1678" si="3929">IF(COUNTA(Y1676:DP1679)=0,0,HLOOKUP(R1677,Y1677:DP1679,2,FALSE))</f>
        <v>1000</v>
      </c>
      <c r="S1678" s="92">
        <f t="shared" ref="S1678" si="3930">IF(COUNTA(Y1676:DP1679)=0,0,HLOOKUP(S1676,Y1676:DP1679,3,FALSE))</f>
        <v>1000</v>
      </c>
      <c r="T1678" s="93"/>
      <c r="U1678" s="94">
        <f t="array" ref="U1678">IF(COUNTA(Y1676:DP1679)=0,0,IF(ISERROR(HLOOKUP(U1679,Y1679:DP1679,1,FALSE)),0,INDEX(Y1678:DP1678,MATCH(U1677&amp;U1679,Y1677:DP1677&amp;Y1679:DP1679,0))))</f>
        <v>0</v>
      </c>
      <c r="V1678" s="94">
        <f t="array" ref="V1678">IF(COUNTA(Y1676:DP1679)=0,0,IF(ISERROR(HLOOKUP(V1679,Y1679:DP1679,1,FALSE)),0,INDEX(Y1678:DP1678,MATCH(V1677&amp;V1679,Y1677:DP1677&amp;Y1679:DP1679,0))))</f>
        <v>0</v>
      </c>
      <c r="W1678" s="95"/>
      <c r="X1678" s="108"/>
      <c r="Y1678" s="143">
        <v>1000</v>
      </c>
      <c r="Z1678" s="143">
        <v>1000</v>
      </c>
    </row>
    <row r="1679" spans="2:26" ht="13.9" thickBot="1">
      <c r="B1679" s="96"/>
      <c r="C1679" s="97"/>
      <c r="D1679" s="96"/>
      <c r="E1679" s="96"/>
      <c r="F1679" s="96"/>
      <c r="G1679" s="96"/>
      <c r="H1679" s="96"/>
      <c r="I1679" s="96"/>
      <c r="J1679" s="96"/>
      <c r="K1679" s="96"/>
      <c r="L1679" s="96"/>
      <c r="M1679" s="96"/>
      <c r="N1679" s="96"/>
      <c r="O1679" s="96"/>
      <c r="P1679" s="97"/>
      <c r="Q1679" s="218"/>
      <c r="R1679" s="98" t="str">
        <f t="shared" ref="R1679" si="3931">IF(COUNTA(Y1676:DP1679)=0,"none",HLOOKUP(R1677,Y1677:DP1679,3,FALSE))</f>
        <v>www (-30%)</v>
      </c>
      <c r="S1679" s="99" t="str">
        <f t="shared" ref="S1679" si="3932">IF(COUNTA(Y1676:DP1679)=0,"none",HLOOKUP(S1676,Y1676:DP1679,4,FALSE))</f>
        <v>www (-30%)</v>
      </c>
      <c r="T1679" s="100"/>
      <c r="U1679" s="100">
        <f t="array" ref="U1679">IF(COUNTA(Y1676:DP1679)=0,"none",IF($U$2="WAHR",$W$3,Abfrage!$F$4))</f>
        <v>0</v>
      </c>
      <c r="V1679" s="100">
        <f t="array" ref="V1679">IF(COUNTA(Y1676:DP1679)=0,"none",IF($U$2="WAHR",$W$3,Abfrage!$F$4))</f>
        <v>0</v>
      </c>
      <c r="W1679" s="100">
        <f t="array" ref="W1679">IF(COUNTA(Y1676:DP1679)=0,"none",IF($U$2="WAHR",$W$3,Abfrage!$F$4))</f>
        <v>0</v>
      </c>
      <c r="X1679" s="109"/>
      <c r="Y1679" s="144" t="s">
        <v>43</v>
      </c>
      <c r="Z1679" s="144" t="s">
        <v>43</v>
      </c>
    </row>
    <row r="1680" spans="2:26" thickBot="1">
      <c r="B1680" s="75" t="s">
        <v>1145</v>
      </c>
      <c r="C1680" s="76">
        <v>1000128153</v>
      </c>
      <c r="D1680" s="75" t="s">
        <v>95</v>
      </c>
      <c r="E1680" s="75" t="s">
        <v>96</v>
      </c>
      <c r="F1680" s="75" t="s">
        <v>97</v>
      </c>
      <c r="G1680" s="75" t="s">
        <v>97</v>
      </c>
      <c r="H1680" s="75" t="e">
        <v>#N/A</v>
      </c>
      <c r="I1680" s="75" t="s">
        <v>164</v>
      </c>
      <c r="J1680" s="75" t="s">
        <v>1146</v>
      </c>
      <c r="K1680" s="75" t="s">
        <v>306</v>
      </c>
      <c r="L1680" s="75" t="s">
        <v>306</v>
      </c>
      <c r="M1680" s="75" t="s">
        <v>313</v>
      </c>
      <c r="N1680" s="75" t="s">
        <v>348</v>
      </c>
      <c r="O1680" s="75" t="s">
        <v>437</v>
      </c>
      <c r="P1680" s="76" t="s">
        <v>306</v>
      </c>
      <c r="Q1680" s="216"/>
      <c r="R1680" s="77" t="str">
        <f t="shared" ref="R1680" si="3933">IF(COUNTA(Y1680:DP1683)=0,"01.01.1900",INDEX(Y1680:DP1680,MATCH(R1681,Y1681:DP1681,0)))</f>
        <v>01.01.1900</v>
      </c>
      <c r="S1680" s="78" t="str">
        <f t="shared" ref="S1680" si="3934">IF(COUNTA(Y1680:DP1683)=0,"01.01.1900",MAX(Y1680:DP1680))</f>
        <v>01.01.1900</v>
      </c>
      <c r="T1680" s="79"/>
      <c r="U1680" s="80" t="str">
        <f t="array" ref="U1680">IF(COUNTA(Y1680:DP1683)=0,"01.01.1900",IF(ISERROR(HLOOKUP(U1683,Y1683:DP1683,1,FALSE)),"01.01.1900",INDEX(Y1680:DP1680,MATCH(U1681&amp;U1683,Y1681:DP1681&amp;Y1683:DP1683,0))))</f>
        <v>01.01.1900</v>
      </c>
      <c r="V1680" s="81" t="str">
        <f t="shared" ref="V1680" si="3935">IF(COUNTA(Y1680:DP1683)=0,"01.01.1900",_xlfn.MAXIFS(Y1680:DP1680,Y1683:DP1683,V1683))</f>
        <v>01.01.1900</v>
      </c>
      <c r="W1680" s="82"/>
      <c r="X1680" s="106"/>
    </row>
    <row r="1681" spans="2:24" thickBot="1">
      <c r="B1681" s="83"/>
      <c r="C1681" s="84"/>
      <c r="D1681" s="83"/>
      <c r="E1681" s="83"/>
      <c r="F1681" s="83"/>
      <c r="G1681" s="83"/>
      <c r="H1681" s="83"/>
      <c r="I1681" s="83"/>
      <c r="J1681" s="83"/>
      <c r="K1681" s="83"/>
      <c r="L1681" s="83"/>
      <c r="M1681" s="83"/>
      <c r="N1681" s="83"/>
      <c r="O1681" s="83"/>
      <c r="P1681" s="84"/>
      <c r="Q1681" s="217"/>
      <c r="R1681" s="85">
        <f t="shared" ref="R1681" si="3936">IF(COUNTA(Y1680:DP1683)=0,0,MIN(Y1681:DP1681))</f>
        <v>0</v>
      </c>
      <c r="S1681" s="86">
        <f t="shared" ref="S1681" si="3937">IF(COUNTA(Y1680:DP1683)=0,0,HLOOKUP(S1680,Y1680:DP1683,2,FALSE))</f>
        <v>0</v>
      </c>
      <c r="T1681" s="87">
        <f t="shared" ref="T1681" si="3938">IF(COUNTA(Y1680:DP1683)=0,0,AVERAGE(Y1681:DP1681))</f>
        <v>0</v>
      </c>
      <c r="U1681" s="88">
        <f t="shared" ref="U1681" si="3939">IF(COUNTA(Y1680:DP1683)=0,0,_xlfn.MINIFS(Y1681:DP1681,Y1683:DP1683,U1683))</f>
        <v>0</v>
      </c>
      <c r="V1681" s="89">
        <f t="array" ref="V1681">IF(COUNTA(Y1680:DP1683)=0,0,IF(ISERROR(HLOOKUP(V1683,Y1683:DP1683,1,FALSE)),0,INDEX(Y1681:DP1681,MATCH(V1680&amp;V1683,Y1680:DP1680&amp;Y1683:DP1683,0))))</f>
        <v>0</v>
      </c>
      <c r="W1681" s="90">
        <f t="array" ref="W1681">IF(COUNTA(Y1680:DP1683)=0,0,IF(ISERROR(HLOOKUP(W1683,Y1683:DP1683,1,FALSE)),0,AVERAGEIF(Y1683:DP1683,$W1683,Y1681:DP1681)))</f>
        <v>0</v>
      </c>
      <c r="X1681" s="107"/>
    </row>
    <row r="1682" spans="2:24" thickBot="1">
      <c r="B1682" s="83"/>
      <c r="C1682" s="84"/>
      <c r="D1682" s="83"/>
      <c r="E1682" s="83"/>
      <c r="F1682" s="83"/>
      <c r="G1682" s="83"/>
      <c r="H1682" s="83"/>
      <c r="I1682" s="83"/>
      <c r="J1682" s="83"/>
      <c r="K1682" s="83"/>
      <c r="L1682" s="83"/>
      <c r="M1682" s="83"/>
      <c r="N1682" s="83"/>
      <c r="O1682" s="83"/>
      <c r="P1682" s="84"/>
      <c r="Q1682" s="217"/>
      <c r="R1682" s="91">
        <f t="shared" ref="R1682" si="3940">IF(COUNTA(Y1680:DP1683)=0,0,HLOOKUP(R1681,Y1681:DP1683,2,FALSE))</f>
        <v>0</v>
      </c>
      <c r="S1682" s="92">
        <f t="shared" ref="S1682" si="3941">IF(COUNTA(Y1680:DP1683)=0,0,HLOOKUP(S1680,Y1680:DP1683,3,FALSE))</f>
        <v>0</v>
      </c>
      <c r="T1682" s="93"/>
      <c r="U1682" s="94">
        <f t="array" ref="U1682">IF(COUNTA(Y1680:DP1683)=0,0,IF(ISERROR(HLOOKUP(U1683,Y1683:DP1683,1,FALSE)),0,INDEX(Y1682:DP1682,MATCH(U1681&amp;U1683,Y1681:DP1681&amp;Y1683:DP1683,0))))</f>
        <v>0</v>
      </c>
      <c r="V1682" s="94">
        <f t="array" ref="V1682">IF(COUNTA(Y1680:DP1683)=0,0,IF(ISERROR(HLOOKUP(V1683,Y1683:DP1683,1,FALSE)),0,INDEX(Y1682:DP1682,MATCH(V1681&amp;V1683,Y1681:DP1681&amp;Y1683:DP1683,0))))</f>
        <v>0</v>
      </c>
      <c r="W1682" s="95"/>
      <c r="X1682" s="108"/>
    </row>
    <row r="1683" spans="2:24" ht="13.9" thickBot="1">
      <c r="B1683" s="96"/>
      <c r="C1683" s="97"/>
      <c r="D1683" s="96"/>
      <c r="E1683" s="96"/>
      <c r="F1683" s="96"/>
      <c r="G1683" s="96"/>
      <c r="H1683" s="96"/>
      <c r="I1683" s="96"/>
      <c r="J1683" s="96"/>
      <c r="K1683" s="96"/>
      <c r="L1683" s="96"/>
      <c r="M1683" s="96"/>
      <c r="N1683" s="96"/>
      <c r="O1683" s="96"/>
      <c r="P1683" s="97"/>
      <c r="Q1683" s="218"/>
      <c r="R1683" s="98" t="str">
        <f t="shared" ref="R1683" si="3942">IF(COUNTA(Y1680:DP1683)=0,"none",HLOOKUP(R1681,Y1681:DP1683,3,FALSE))</f>
        <v>none</v>
      </c>
      <c r="S1683" s="99" t="str">
        <f t="shared" ref="S1683" si="3943">IF(COUNTA(Y1680:DP1683)=0,"none",HLOOKUP(S1680,Y1680:DP1683,4,FALSE))</f>
        <v>none</v>
      </c>
      <c r="T1683" s="100"/>
      <c r="U1683" s="100" t="str">
        <f t="array" ref="U1683">IF(COUNTA(Y1680:DP1683)=0,"none",IF($U$2="WAHR",$W$3,Abfrage!$F$4))</f>
        <v>none</v>
      </c>
      <c r="V1683" s="100" t="str">
        <f t="array" ref="V1683">IF(COUNTA(Y1680:DP1683)=0,"none",IF($U$2="WAHR",$W$3,Abfrage!$F$4))</f>
        <v>none</v>
      </c>
      <c r="W1683" s="100" t="str">
        <f t="array" ref="W1683">IF(COUNTA(Y1680:DP1683)=0,"none",IF($U$2="WAHR",$W$3,Abfrage!$F$4))</f>
        <v>none</v>
      </c>
      <c r="X1683" s="109"/>
    </row>
    <row r="1684" spans="2:24" thickBot="1">
      <c r="B1684" s="75" t="s">
        <v>1147</v>
      </c>
      <c r="C1684" s="76">
        <v>1000128445</v>
      </c>
      <c r="D1684" s="75" t="s">
        <v>89</v>
      </c>
      <c r="E1684" s="75" t="s">
        <v>1148</v>
      </c>
      <c r="F1684" s="75" t="s">
        <v>1149</v>
      </c>
      <c r="G1684" s="75" t="s">
        <v>1149</v>
      </c>
      <c r="H1684" s="75" t="e">
        <v>#N/A</v>
      </c>
      <c r="I1684" s="75" t="s">
        <v>1150</v>
      </c>
      <c r="J1684" s="75" t="s">
        <v>1151</v>
      </c>
      <c r="K1684" s="75" t="s">
        <v>306</v>
      </c>
      <c r="L1684" s="75" t="s">
        <v>306</v>
      </c>
      <c r="M1684" s="75" t="s">
        <v>306</v>
      </c>
      <c r="N1684" s="75" t="s">
        <v>306</v>
      </c>
      <c r="O1684" s="75" t="s">
        <v>1152</v>
      </c>
      <c r="P1684" s="76" t="s">
        <v>1153</v>
      </c>
      <c r="Q1684" s="216"/>
      <c r="R1684" s="77" t="str">
        <f t="shared" ref="R1684" si="3944">IF(COUNTA(Y1684:DP1687)=0,"01.01.1900",INDEX(Y1684:DP1684,MATCH(R1685,Y1685:DP1685,0)))</f>
        <v>01.01.1900</v>
      </c>
      <c r="S1684" s="78" t="str">
        <f t="shared" ref="S1684" si="3945">IF(COUNTA(Y1684:DP1687)=0,"01.01.1900",MAX(Y1684:DP1684))</f>
        <v>01.01.1900</v>
      </c>
      <c r="T1684" s="79"/>
      <c r="U1684" s="80" t="str">
        <f t="array" ref="U1684">IF(COUNTA(Y1684:DP1687)=0,"01.01.1900",IF(ISERROR(HLOOKUP(U1687,Y1687:DP1687,1,FALSE)),"01.01.1900",INDEX(Y1684:DP1684,MATCH(U1685&amp;U1687,Y1685:DP1685&amp;Y1687:DP1687,0))))</f>
        <v>01.01.1900</v>
      </c>
      <c r="V1684" s="81" t="str">
        <f t="shared" ref="V1684" si="3946">IF(COUNTA(Y1684:DP1687)=0,"01.01.1900",_xlfn.MAXIFS(Y1684:DP1684,Y1687:DP1687,V1687))</f>
        <v>01.01.1900</v>
      </c>
      <c r="W1684" s="82"/>
      <c r="X1684" s="106"/>
    </row>
    <row r="1685" spans="2:24" thickBot="1">
      <c r="B1685" s="83"/>
      <c r="C1685" s="84"/>
      <c r="D1685" s="83"/>
      <c r="E1685" s="83"/>
      <c r="F1685" s="83"/>
      <c r="G1685" s="83"/>
      <c r="H1685" s="83"/>
      <c r="I1685" s="83"/>
      <c r="J1685" s="83"/>
      <c r="K1685" s="83"/>
      <c r="L1685" s="83"/>
      <c r="M1685" s="83"/>
      <c r="N1685" s="83"/>
      <c r="O1685" s="83"/>
      <c r="P1685" s="84"/>
      <c r="Q1685" s="217"/>
      <c r="R1685" s="85">
        <f t="shared" ref="R1685" si="3947">IF(COUNTA(Y1684:DP1687)=0,0,MIN(Y1685:DP1685))</f>
        <v>0</v>
      </c>
      <c r="S1685" s="86">
        <f t="shared" ref="S1685" si="3948">IF(COUNTA(Y1684:DP1687)=0,0,HLOOKUP(S1684,Y1684:DP1687,2,FALSE))</f>
        <v>0</v>
      </c>
      <c r="T1685" s="87">
        <f t="shared" ref="T1685" si="3949">IF(COUNTA(Y1684:DP1687)=0,0,AVERAGE(Y1685:DP1685))</f>
        <v>0</v>
      </c>
      <c r="U1685" s="88">
        <f t="shared" ref="U1685" si="3950">IF(COUNTA(Y1684:DP1687)=0,0,_xlfn.MINIFS(Y1685:DP1685,Y1687:DP1687,U1687))</f>
        <v>0</v>
      </c>
      <c r="V1685" s="89">
        <f t="array" ref="V1685">IF(COUNTA(Y1684:DP1687)=0,0,IF(ISERROR(HLOOKUP(V1687,Y1687:DP1687,1,FALSE)),0,INDEX(Y1685:DP1685,MATCH(V1684&amp;V1687,Y1684:DP1684&amp;Y1687:DP1687,0))))</f>
        <v>0</v>
      </c>
      <c r="W1685" s="90">
        <f t="array" ref="W1685">IF(COUNTA(Y1684:DP1687)=0,0,IF(ISERROR(HLOOKUP(W1687,Y1687:DP1687,1,FALSE)),0,AVERAGEIF(Y1687:DP1687,$W1687,Y1685:DP1685)))</f>
        <v>0</v>
      </c>
      <c r="X1685" s="107"/>
    </row>
    <row r="1686" spans="2:24" thickBot="1">
      <c r="B1686" s="83"/>
      <c r="C1686" s="84"/>
      <c r="D1686" s="83"/>
      <c r="E1686" s="83"/>
      <c r="F1686" s="83"/>
      <c r="G1686" s="83"/>
      <c r="H1686" s="83"/>
      <c r="I1686" s="83"/>
      <c r="J1686" s="83"/>
      <c r="K1686" s="83"/>
      <c r="L1686" s="83"/>
      <c r="M1686" s="83"/>
      <c r="N1686" s="83"/>
      <c r="O1686" s="83"/>
      <c r="P1686" s="84"/>
      <c r="Q1686" s="217"/>
      <c r="R1686" s="91">
        <f t="shared" ref="R1686" si="3951">IF(COUNTA(Y1684:DP1687)=0,0,HLOOKUP(R1685,Y1685:DP1687,2,FALSE))</f>
        <v>0</v>
      </c>
      <c r="S1686" s="92">
        <f t="shared" ref="S1686" si="3952">IF(COUNTA(Y1684:DP1687)=0,0,HLOOKUP(S1684,Y1684:DP1687,3,FALSE))</f>
        <v>0</v>
      </c>
      <c r="T1686" s="93"/>
      <c r="U1686" s="94">
        <f t="array" ref="U1686">IF(COUNTA(Y1684:DP1687)=0,0,IF(ISERROR(HLOOKUP(U1687,Y1687:DP1687,1,FALSE)),0,INDEX(Y1686:DP1686,MATCH(U1685&amp;U1687,Y1685:DP1685&amp;Y1687:DP1687,0))))</f>
        <v>0</v>
      </c>
      <c r="V1686" s="94">
        <f t="array" ref="V1686">IF(COUNTA(Y1684:DP1687)=0,0,IF(ISERROR(HLOOKUP(V1687,Y1687:DP1687,1,FALSE)),0,INDEX(Y1686:DP1686,MATCH(V1685&amp;V1687,Y1685:DP1685&amp;Y1687:DP1687,0))))</f>
        <v>0</v>
      </c>
      <c r="W1686" s="95"/>
      <c r="X1686" s="108"/>
    </row>
    <row r="1687" spans="2:24" ht="13.9" thickBot="1">
      <c r="B1687" s="96"/>
      <c r="C1687" s="97"/>
      <c r="D1687" s="96"/>
      <c r="E1687" s="96"/>
      <c r="F1687" s="96"/>
      <c r="G1687" s="96"/>
      <c r="H1687" s="96"/>
      <c r="I1687" s="96"/>
      <c r="J1687" s="96"/>
      <c r="K1687" s="96"/>
      <c r="L1687" s="96"/>
      <c r="M1687" s="96"/>
      <c r="N1687" s="96"/>
      <c r="O1687" s="96"/>
      <c r="P1687" s="97"/>
      <c r="Q1687" s="218"/>
      <c r="R1687" s="98" t="str">
        <f t="shared" ref="R1687" si="3953">IF(COUNTA(Y1684:DP1687)=0,"none",HLOOKUP(R1685,Y1685:DP1687,3,FALSE))</f>
        <v>none</v>
      </c>
      <c r="S1687" s="99" t="str">
        <f t="shared" ref="S1687" si="3954">IF(COUNTA(Y1684:DP1687)=0,"none",HLOOKUP(S1684,Y1684:DP1687,4,FALSE))</f>
        <v>none</v>
      </c>
      <c r="T1687" s="100"/>
      <c r="U1687" s="100" t="str">
        <f t="array" ref="U1687">IF(COUNTA(Y1684:DP1687)=0,"none",IF($U$2="WAHR",$W$3,Abfrage!$F$4))</f>
        <v>none</v>
      </c>
      <c r="V1687" s="100" t="str">
        <f t="array" ref="V1687">IF(COUNTA(Y1684:DP1687)=0,"none",IF($U$2="WAHR",$W$3,Abfrage!$F$4))</f>
        <v>none</v>
      </c>
      <c r="W1687" s="100" t="str">
        <f t="array" ref="W1687">IF(COUNTA(Y1684:DP1687)=0,"none",IF($U$2="WAHR",$W$3,Abfrage!$F$4))</f>
        <v>none</v>
      </c>
      <c r="X1687" s="109"/>
    </row>
    <row r="1688" spans="2:24" thickBot="1">
      <c r="B1688" s="75" t="s">
        <v>1154</v>
      </c>
      <c r="C1688" s="76">
        <v>1000128446</v>
      </c>
      <c r="D1688" s="75" t="s">
        <v>89</v>
      </c>
      <c r="E1688" s="75" t="s">
        <v>1148</v>
      </c>
      <c r="F1688" s="75" t="s">
        <v>771</v>
      </c>
      <c r="G1688" s="75" t="s">
        <v>771</v>
      </c>
      <c r="H1688" s="75" t="e">
        <v>#N/A</v>
      </c>
      <c r="I1688" s="75" t="s">
        <v>1150</v>
      </c>
      <c r="J1688" s="75" t="s">
        <v>1155</v>
      </c>
      <c r="K1688" s="75" t="s">
        <v>306</v>
      </c>
      <c r="L1688" s="75" t="s">
        <v>306</v>
      </c>
      <c r="M1688" s="75" t="s">
        <v>306</v>
      </c>
      <c r="N1688" s="75" t="s">
        <v>306</v>
      </c>
      <c r="O1688" s="75" t="s">
        <v>419</v>
      </c>
      <c r="P1688" s="76" t="s">
        <v>1153</v>
      </c>
      <c r="Q1688" s="216"/>
      <c r="R1688" s="77" t="str">
        <f t="shared" ref="R1688" si="3955">IF(COUNTA(Y1688:DP1691)=0,"01.01.1900",INDEX(Y1688:DP1688,MATCH(R1689,Y1689:DP1689,0)))</f>
        <v>01.01.1900</v>
      </c>
      <c r="S1688" s="78" t="str">
        <f t="shared" ref="S1688" si="3956">IF(COUNTA(Y1688:DP1691)=0,"01.01.1900",MAX(Y1688:DP1688))</f>
        <v>01.01.1900</v>
      </c>
      <c r="T1688" s="79"/>
      <c r="U1688" s="80" t="str">
        <f t="array" ref="U1688">IF(COUNTA(Y1688:DP1691)=0,"01.01.1900",IF(ISERROR(HLOOKUP(U1691,Y1691:DP1691,1,FALSE)),"01.01.1900",INDEX(Y1688:DP1688,MATCH(U1689&amp;U1691,Y1689:DP1689&amp;Y1691:DP1691,0))))</f>
        <v>01.01.1900</v>
      </c>
      <c r="V1688" s="81" t="str">
        <f t="shared" ref="V1688" si="3957">IF(COUNTA(Y1688:DP1691)=0,"01.01.1900",_xlfn.MAXIFS(Y1688:DP1688,Y1691:DP1691,V1691))</f>
        <v>01.01.1900</v>
      </c>
      <c r="W1688" s="82"/>
      <c r="X1688" s="106"/>
    </row>
    <row r="1689" spans="2:24" thickBot="1">
      <c r="B1689" s="83"/>
      <c r="C1689" s="84"/>
      <c r="D1689" s="83"/>
      <c r="E1689" s="83"/>
      <c r="F1689" s="83"/>
      <c r="G1689" s="83"/>
      <c r="H1689" s="83"/>
      <c r="I1689" s="83"/>
      <c r="J1689" s="83"/>
      <c r="K1689" s="83"/>
      <c r="L1689" s="83"/>
      <c r="M1689" s="83"/>
      <c r="N1689" s="83"/>
      <c r="O1689" s="83"/>
      <c r="P1689" s="84"/>
      <c r="Q1689" s="217"/>
      <c r="R1689" s="85">
        <f t="shared" ref="R1689" si="3958">IF(COUNTA(Y1688:DP1691)=0,0,MIN(Y1689:DP1689))</f>
        <v>0</v>
      </c>
      <c r="S1689" s="86">
        <f t="shared" ref="S1689" si="3959">IF(COUNTA(Y1688:DP1691)=0,0,HLOOKUP(S1688,Y1688:DP1691,2,FALSE))</f>
        <v>0</v>
      </c>
      <c r="T1689" s="87">
        <f t="shared" ref="T1689" si="3960">IF(COUNTA(Y1688:DP1691)=0,0,AVERAGE(Y1689:DP1689))</f>
        <v>0</v>
      </c>
      <c r="U1689" s="88">
        <f t="shared" ref="U1689" si="3961">IF(COUNTA(Y1688:DP1691)=0,0,_xlfn.MINIFS(Y1689:DP1689,Y1691:DP1691,U1691))</f>
        <v>0</v>
      </c>
      <c r="V1689" s="89">
        <f t="array" ref="V1689">IF(COUNTA(Y1688:DP1691)=0,0,IF(ISERROR(HLOOKUP(V1691,Y1691:DP1691,1,FALSE)),0,INDEX(Y1689:DP1689,MATCH(V1688&amp;V1691,Y1688:DP1688&amp;Y1691:DP1691,0))))</f>
        <v>0</v>
      </c>
      <c r="W1689" s="90">
        <f t="array" ref="W1689">IF(COUNTA(Y1688:DP1691)=0,0,IF(ISERROR(HLOOKUP(W1691,Y1691:DP1691,1,FALSE)),0,AVERAGEIF(Y1691:DP1691,$W1691,Y1689:DP1689)))</f>
        <v>0</v>
      </c>
      <c r="X1689" s="107"/>
    </row>
    <row r="1690" spans="2:24" thickBot="1">
      <c r="B1690" s="83"/>
      <c r="C1690" s="84"/>
      <c r="D1690" s="83"/>
      <c r="E1690" s="83"/>
      <c r="F1690" s="83"/>
      <c r="G1690" s="83"/>
      <c r="H1690" s="83"/>
      <c r="I1690" s="83"/>
      <c r="J1690" s="83"/>
      <c r="K1690" s="83"/>
      <c r="L1690" s="83"/>
      <c r="M1690" s="83"/>
      <c r="N1690" s="83"/>
      <c r="O1690" s="83"/>
      <c r="P1690" s="84"/>
      <c r="Q1690" s="217"/>
      <c r="R1690" s="91">
        <f t="shared" ref="R1690" si="3962">IF(COUNTA(Y1688:DP1691)=0,0,HLOOKUP(R1689,Y1689:DP1691,2,FALSE))</f>
        <v>0</v>
      </c>
      <c r="S1690" s="92">
        <f t="shared" ref="S1690" si="3963">IF(COUNTA(Y1688:DP1691)=0,0,HLOOKUP(S1688,Y1688:DP1691,3,FALSE))</f>
        <v>0</v>
      </c>
      <c r="T1690" s="93"/>
      <c r="U1690" s="94">
        <f t="array" ref="U1690">IF(COUNTA(Y1688:DP1691)=0,0,IF(ISERROR(HLOOKUP(U1691,Y1691:DP1691,1,FALSE)),0,INDEX(Y1690:DP1690,MATCH(U1689&amp;U1691,Y1689:DP1689&amp;Y1691:DP1691,0))))</f>
        <v>0</v>
      </c>
      <c r="V1690" s="94">
        <f t="array" ref="V1690">IF(COUNTA(Y1688:DP1691)=0,0,IF(ISERROR(HLOOKUP(V1691,Y1691:DP1691,1,FALSE)),0,INDEX(Y1690:DP1690,MATCH(V1689&amp;V1691,Y1689:DP1689&amp;Y1691:DP1691,0))))</f>
        <v>0</v>
      </c>
      <c r="W1690" s="95"/>
      <c r="X1690" s="108"/>
    </row>
    <row r="1691" spans="2:24" ht="13.9" thickBot="1">
      <c r="B1691" s="96"/>
      <c r="C1691" s="97"/>
      <c r="D1691" s="96"/>
      <c r="E1691" s="96"/>
      <c r="F1691" s="96"/>
      <c r="G1691" s="96"/>
      <c r="H1691" s="96"/>
      <c r="I1691" s="96"/>
      <c r="J1691" s="96"/>
      <c r="K1691" s="96"/>
      <c r="L1691" s="96"/>
      <c r="M1691" s="96"/>
      <c r="N1691" s="96"/>
      <c r="O1691" s="96"/>
      <c r="P1691" s="97"/>
      <c r="Q1691" s="218"/>
      <c r="R1691" s="98" t="str">
        <f t="shared" ref="R1691" si="3964">IF(COUNTA(Y1688:DP1691)=0,"none",HLOOKUP(R1689,Y1689:DP1691,3,FALSE))</f>
        <v>none</v>
      </c>
      <c r="S1691" s="99" t="str">
        <f t="shared" ref="S1691" si="3965">IF(COUNTA(Y1688:DP1691)=0,"none",HLOOKUP(S1688,Y1688:DP1691,4,FALSE))</f>
        <v>none</v>
      </c>
      <c r="T1691" s="100"/>
      <c r="U1691" s="100" t="str">
        <f t="array" ref="U1691">IF(COUNTA(Y1688:DP1691)=0,"none",IF($U$2="WAHR",$W$3,Abfrage!$F$4))</f>
        <v>none</v>
      </c>
      <c r="V1691" s="100" t="str">
        <f t="array" ref="V1691">IF(COUNTA(Y1688:DP1691)=0,"none",IF($U$2="WAHR",$W$3,Abfrage!$F$4))</f>
        <v>none</v>
      </c>
      <c r="W1691" s="100" t="str">
        <f t="array" ref="W1691">IF(COUNTA(Y1688:DP1691)=0,"none",IF($U$2="WAHR",$W$3,Abfrage!$F$4))</f>
        <v>none</v>
      </c>
      <c r="X1691" s="109"/>
    </row>
    <row r="1692" spans="2:24" thickBot="1">
      <c r="B1692" s="75" t="s">
        <v>1156</v>
      </c>
      <c r="C1692" s="76">
        <v>1000128447</v>
      </c>
      <c r="D1692" s="75" t="s">
        <v>89</v>
      </c>
      <c r="E1692" s="75" t="s">
        <v>1148</v>
      </c>
      <c r="F1692" s="75" t="s">
        <v>736</v>
      </c>
      <c r="G1692" s="75" t="s">
        <v>736</v>
      </c>
      <c r="H1692" s="75" t="e">
        <v>#N/A</v>
      </c>
      <c r="I1692" s="75" t="s">
        <v>1150</v>
      </c>
      <c r="J1692" s="75" t="s">
        <v>1157</v>
      </c>
      <c r="K1692" s="75" t="s">
        <v>306</v>
      </c>
      <c r="L1692" s="75" t="s">
        <v>306</v>
      </c>
      <c r="M1692" s="75" t="s">
        <v>306</v>
      </c>
      <c r="N1692" s="75" t="s">
        <v>306</v>
      </c>
      <c r="O1692" s="75" t="s">
        <v>375</v>
      </c>
      <c r="P1692" s="76" t="s">
        <v>1153</v>
      </c>
      <c r="Q1692" s="216"/>
      <c r="R1692" s="77" t="str">
        <f t="shared" ref="R1692" si="3966">IF(COUNTA(Y1692:DP1695)=0,"01.01.1900",INDEX(Y1692:DP1692,MATCH(R1693,Y1693:DP1693,0)))</f>
        <v>01.01.1900</v>
      </c>
      <c r="S1692" s="78" t="str">
        <f t="shared" ref="S1692" si="3967">IF(COUNTA(Y1692:DP1695)=0,"01.01.1900",MAX(Y1692:DP1692))</f>
        <v>01.01.1900</v>
      </c>
      <c r="T1692" s="79"/>
      <c r="U1692" s="80" t="str">
        <f t="array" ref="U1692">IF(COUNTA(Y1692:DP1695)=0,"01.01.1900",IF(ISERROR(HLOOKUP(U1695,Y1695:DP1695,1,FALSE)),"01.01.1900",INDEX(Y1692:DP1692,MATCH(U1693&amp;U1695,Y1693:DP1693&amp;Y1695:DP1695,0))))</f>
        <v>01.01.1900</v>
      </c>
      <c r="V1692" s="81" t="str">
        <f t="shared" ref="V1692" si="3968">IF(COUNTA(Y1692:DP1695)=0,"01.01.1900",_xlfn.MAXIFS(Y1692:DP1692,Y1695:DP1695,V1695))</f>
        <v>01.01.1900</v>
      </c>
      <c r="W1692" s="82"/>
      <c r="X1692" s="106"/>
    </row>
    <row r="1693" spans="2:24" thickBot="1">
      <c r="B1693" s="83"/>
      <c r="C1693" s="84"/>
      <c r="D1693" s="83"/>
      <c r="E1693" s="83"/>
      <c r="F1693" s="83"/>
      <c r="G1693" s="83"/>
      <c r="H1693" s="83"/>
      <c r="I1693" s="83"/>
      <c r="J1693" s="83"/>
      <c r="K1693" s="83"/>
      <c r="L1693" s="83"/>
      <c r="M1693" s="83"/>
      <c r="N1693" s="83"/>
      <c r="O1693" s="83"/>
      <c r="P1693" s="84"/>
      <c r="Q1693" s="217"/>
      <c r="R1693" s="85">
        <f t="shared" ref="R1693" si="3969">IF(COUNTA(Y1692:DP1695)=0,0,MIN(Y1693:DP1693))</f>
        <v>0</v>
      </c>
      <c r="S1693" s="86">
        <f t="shared" ref="S1693" si="3970">IF(COUNTA(Y1692:DP1695)=0,0,HLOOKUP(S1692,Y1692:DP1695,2,FALSE))</f>
        <v>0</v>
      </c>
      <c r="T1693" s="87">
        <f t="shared" ref="T1693" si="3971">IF(COUNTA(Y1692:DP1695)=0,0,AVERAGE(Y1693:DP1693))</f>
        <v>0</v>
      </c>
      <c r="U1693" s="88">
        <f t="shared" ref="U1693" si="3972">IF(COUNTA(Y1692:DP1695)=0,0,_xlfn.MINIFS(Y1693:DP1693,Y1695:DP1695,U1695))</f>
        <v>0</v>
      </c>
      <c r="V1693" s="89">
        <f t="array" ref="V1693">IF(COUNTA(Y1692:DP1695)=0,0,IF(ISERROR(HLOOKUP(V1695,Y1695:DP1695,1,FALSE)),0,INDEX(Y1693:DP1693,MATCH(V1692&amp;V1695,Y1692:DP1692&amp;Y1695:DP1695,0))))</f>
        <v>0</v>
      </c>
      <c r="W1693" s="90">
        <f t="array" ref="W1693">IF(COUNTA(Y1692:DP1695)=0,0,IF(ISERROR(HLOOKUP(W1695,Y1695:DP1695,1,FALSE)),0,AVERAGEIF(Y1695:DP1695,$W1695,Y1693:DP1693)))</f>
        <v>0</v>
      </c>
      <c r="X1693" s="107"/>
    </row>
    <row r="1694" spans="2:24" thickBot="1">
      <c r="B1694" s="83"/>
      <c r="C1694" s="84"/>
      <c r="D1694" s="83"/>
      <c r="E1694" s="83"/>
      <c r="F1694" s="83"/>
      <c r="G1694" s="83"/>
      <c r="H1694" s="83"/>
      <c r="I1694" s="83"/>
      <c r="J1694" s="83"/>
      <c r="K1694" s="83"/>
      <c r="L1694" s="83"/>
      <c r="M1694" s="83"/>
      <c r="N1694" s="83"/>
      <c r="O1694" s="83"/>
      <c r="P1694" s="84"/>
      <c r="Q1694" s="217"/>
      <c r="R1694" s="91">
        <f t="shared" ref="R1694" si="3973">IF(COUNTA(Y1692:DP1695)=0,0,HLOOKUP(R1693,Y1693:DP1695,2,FALSE))</f>
        <v>0</v>
      </c>
      <c r="S1694" s="92">
        <f t="shared" ref="S1694" si="3974">IF(COUNTA(Y1692:DP1695)=0,0,HLOOKUP(S1692,Y1692:DP1695,3,FALSE))</f>
        <v>0</v>
      </c>
      <c r="T1694" s="93"/>
      <c r="U1694" s="94">
        <f t="array" ref="U1694">IF(COUNTA(Y1692:DP1695)=0,0,IF(ISERROR(HLOOKUP(U1695,Y1695:DP1695,1,FALSE)),0,INDEX(Y1694:DP1694,MATCH(U1693&amp;U1695,Y1693:DP1693&amp;Y1695:DP1695,0))))</f>
        <v>0</v>
      </c>
      <c r="V1694" s="94">
        <f t="array" ref="V1694">IF(COUNTA(Y1692:DP1695)=0,0,IF(ISERROR(HLOOKUP(V1695,Y1695:DP1695,1,FALSE)),0,INDEX(Y1694:DP1694,MATCH(V1693&amp;V1695,Y1693:DP1693&amp;Y1695:DP1695,0))))</f>
        <v>0</v>
      </c>
      <c r="W1694" s="95"/>
      <c r="X1694" s="108"/>
    </row>
    <row r="1695" spans="2:24" ht="13.9" thickBot="1">
      <c r="B1695" s="96"/>
      <c r="C1695" s="97"/>
      <c r="D1695" s="96"/>
      <c r="E1695" s="96"/>
      <c r="F1695" s="96"/>
      <c r="G1695" s="96"/>
      <c r="H1695" s="96"/>
      <c r="I1695" s="96"/>
      <c r="J1695" s="96"/>
      <c r="K1695" s="96"/>
      <c r="L1695" s="96"/>
      <c r="M1695" s="96"/>
      <c r="N1695" s="96"/>
      <c r="O1695" s="96"/>
      <c r="P1695" s="97"/>
      <c r="Q1695" s="218"/>
      <c r="R1695" s="98" t="str">
        <f t="shared" ref="R1695" si="3975">IF(COUNTA(Y1692:DP1695)=0,"none",HLOOKUP(R1693,Y1693:DP1695,3,FALSE))</f>
        <v>none</v>
      </c>
      <c r="S1695" s="99" t="str">
        <f t="shared" ref="S1695" si="3976">IF(COUNTA(Y1692:DP1695)=0,"none",HLOOKUP(S1692,Y1692:DP1695,4,FALSE))</f>
        <v>none</v>
      </c>
      <c r="T1695" s="100"/>
      <c r="U1695" s="100" t="str">
        <f t="array" ref="U1695">IF(COUNTA(Y1692:DP1695)=0,"none",IF($U$2="WAHR",$W$3,Abfrage!$F$4))</f>
        <v>none</v>
      </c>
      <c r="V1695" s="100" t="str">
        <f t="array" ref="V1695">IF(COUNTA(Y1692:DP1695)=0,"none",IF($U$2="WAHR",$W$3,Abfrage!$F$4))</f>
        <v>none</v>
      </c>
      <c r="W1695" s="100" t="str">
        <f t="array" ref="W1695">IF(COUNTA(Y1692:DP1695)=0,"none",IF($U$2="WAHR",$W$3,Abfrage!$F$4))</f>
        <v>none</v>
      </c>
      <c r="X1695" s="109"/>
    </row>
    <row r="1696" spans="2:24" thickBot="1">
      <c r="B1696" s="75" t="s">
        <v>1158</v>
      </c>
      <c r="C1696" s="76">
        <v>1000128451</v>
      </c>
      <c r="D1696" s="75" t="s">
        <v>95</v>
      </c>
      <c r="E1696" s="75" t="s">
        <v>148</v>
      </c>
      <c r="F1696" s="75" t="s">
        <v>341</v>
      </c>
      <c r="G1696" s="75" t="s">
        <v>341</v>
      </c>
      <c r="H1696" s="75" t="e">
        <v>#N/A</v>
      </c>
      <c r="I1696" s="75" t="s">
        <v>342</v>
      </c>
      <c r="J1696" s="75" t="s">
        <v>1159</v>
      </c>
      <c r="K1696" s="75" t="s">
        <v>628</v>
      </c>
      <c r="L1696" s="75" t="s">
        <v>339</v>
      </c>
      <c r="M1696" s="75" t="s">
        <v>306</v>
      </c>
      <c r="N1696" s="75" t="s">
        <v>327</v>
      </c>
      <c r="O1696" s="75" t="s">
        <v>306</v>
      </c>
      <c r="P1696" s="76" t="s">
        <v>344</v>
      </c>
      <c r="Q1696" s="216"/>
      <c r="R1696" s="77" t="str">
        <f t="shared" ref="R1696" si="3977">IF(COUNTA(Y1696:DP1699)=0,"01.01.1900",INDEX(Y1696:DP1696,MATCH(R1697,Y1697:DP1697,0)))</f>
        <v>01.01.1900</v>
      </c>
      <c r="S1696" s="78" t="str">
        <f t="shared" ref="S1696" si="3978">IF(COUNTA(Y1696:DP1699)=0,"01.01.1900",MAX(Y1696:DP1696))</f>
        <v>01.01.1900</v>
      </c>
      <c r="T1696" s="79"/>
      <c r="U1696" s="80" t="str">
        <f t="array" ref="U1696">IF(COUNTA(Y1696:DP1699)=0,"01.01.1900",IF(ISERROR(HLOOKUP(U1699,Y1699:DP1699,1,FALSE)),"01.01.1900",INDEX(Y1696:DP1696,MATCH(U1697&amp;U1699,Y1697:DP1697&amp;Y1699:DP1699,0))))</f>
        <v>01.01.1900</v>
      </c>
      <c r="V1696" s="81" t="str">
        <f t="shared" ref="V1696" si="3979">IF(COUNTA(Y1696:DP1699)=0,"01.01.1900",_xlfn.MAXIFS(Y1696:DP1696,Y1699:DP1699,V1699))</f>
        <v>01.01.1900</v>
      </c>
      <c r="W1696" s="82"/>
      <c r="X1696" s="106"/>
    </row>
    <row r="1697" spans="2:26" thickBot="1">
      <c r="B1697" s="83"/>
      <c r="C1697" s="84"/>
      <c r="D1697" s="83"/>
      <c r="E1697" s="83"/>
      <c r="F1697" s="83"/>
      <c r="G1697" s="83"/>
      <c r="H1697" s="83"/>
      <c r="I1697" s="83"/>
      <c r="J1697" s="83"/>
      <c r="K1697" s="83"/>
      <c r="L1697" s="83"/>
      <c r="M1697" s="83"/>
      <c r="N1697" s="83"/>
      <c r="O1697" s="83"/>
      <c r="P1697" s="84"/>
      <c r="Q1697" s="217"/>
      <c r="R1697" s="85">
        <f t="shared" ref="R1697" si="3980">IF(COUNTA(Y1696:DP1699)=0,0,MIN(Y1697:DP1697))</f>
        <v>0</v>
      </c>
      <c r="S1697" s="86">
        <f t="shared" ref="S1697" si="3981">IF(COUNTA(Y1696:DP1699)=0,0,HLOOKUP(S1696,Y1696:DP1699,2,FALSE))</f>
        <v>0</v>
      </c>
      <c r="T1697" s="87">
        <f t="shared" ref="T1697" si="3982">IF(COUNTA(Y1696:DP1699)=0,0,AVERAGE(Y1697:DP1697))</f>
        <v>0</v>
      </c>
      <c r="U1697" s="88">
        <f t="shared" ref="U1697" si="3983">IF(COUNTA(Y1696:DP1699)=0,0,_xlfn.MINIFS(Y1697:DP1697,Y1699:DP1699,U1699))</f>
        <v>0</v>
      </c>
      <c r="V1697" s="89">
        <f t="array" ref="V1697">IF(COUNTA(Y1696:DP1699)=0,0,IF(ISERROR(HLOOKUP(V1699,Y1699:DP1699,1,FALSE)),0,INDEX(Y1697:DP1697,MATCH(V1696&amp;V1699,Y1696:DP1696&amp;Y1699:DP1699,0))))</f>
        <v>0</v>
      </c>
      <c r="W1697" s="90">
        <f t="array" ref="W1697">IF(COUNTA(Y1696:DP1699)=0,0,IF(ISERROR(HLOOKUP(W1699,Y1699:DP1699,1,FALSE)),0,AVERAGEIF(Y1699:DP1699,$W1699,Y1697:DP1697)))</f>
        <v>0</v>
      </c>
      <c r="X1697" s="107"/>
    </row>
    <row r="1698" spans="2:26" thickBot="1">
      <c r="B1698" s="83"/>
      <c r="C1698" s="84"/>
      <c r="D1698" s="83"/>
      <c r="E1698" s="83"/>
      <c r="F1698" s="83"/>
      <c r="G1698" s="83"/>
      <c r="H1698" s="83"/>
      <c r="I1698" s="83"/>
      <c r="J1698" s="83"/>
      <c r="K1698" s="83"/>
      <c r="L1698" s="83"/>
      <c r="M1698" s="83"/>
      <c r="N1698" s="83"/>
      <c r="O1698" s="83"/>
      <c r="P1698" s="84"/>
      <c r="Q1698" s="217"/>
      <c r="R1698" s="91">
        <f t="shared" ref="R1698" si="3984">IF(COUNTA(Y1696:DP1699)=0,0,HLOOKUP(R1697,Y1697:DP1699,2,FALSE))</f>
        <v>0</v>
      </c>
      <c r="S1698" s="92">
        <f t="shared" ref="S1698" si="3985">IF(COUNTA(Y1696:DP1699)=0,0,HLOOKUP(S1696,Y1696:DP1699,3,FALSE))</f>
        <v>0</v>
      </c>
      <c r="T1698" s="93"/>
      <c r="U1698" s="94">
        <f t="array" ref="U1698">IF(COUNTA(Y1696:DP1699)=0,0,IF(ISERROR(HLOOKUP(U1699,Y1699:DP1699,1,FALSE)),0,INDEX(Y1698:DP1698,MATCH(U1697&amp;U1699,Y1697:DP1697&amp;Y1699:DP1699,0))))</f>
        <v>0</v>
      </c>
      <c r="V1698" s="94">
        <f t="array" ref="V1698">IF(COUNTA(Y1696:DP1699)=0,0,IF(ISERROR(HLOOKUP(V1699,Y1699:DP1699,1,FALSE)),0,INDEX(Y1698:DP1698,MATCH(V1697&amp;V1699,Y1697:DP1697&amp;Y1699:DP1699,0))))</f>
        <v>0</v>
      </c>
      <c r="W1698" s="95"/>
      <c r="X1698" s="108"/>
    </row>
    <row r="1699" spans="2:26" ht="13.9" thickBot="1">
      <c r="B1699" s="96"/>
      <c r="C1699" s="97"/>
      <c r="D1699" s="96"/>
      <c r="E1699" s="96"/>
      <c r="F1699" s="96"/>
      <c r="G1699" s="96"/>
      <c r="H1699" s="96"/>
      <c r="I1699" s="96"/>
      <c r="J1699" s="96"/>
      <c r="K1699" s="96"/>
      <c r="L1699" s="96"/>
      <c r="M1699" s="96"/>
      <c r="N1699" s="96"/>
      <c r="O1699" s="96"/>
      <c r="P1699" s="97"/>
      <c r="Q1699" s="218"/>
      <c r="R1699" s="98" t="str">
        <f t="shared" ref="R1699" si="3986">IF(COUNTA(Y1696:DP1699)=0,"none",HLOOKUP(R1697,Y1697:DP1699,3,FALSE))</f>
        <v>none</v>
      </c>
      <c r="S1699" s="99" t="str">
        <f t="shared" ref="S1699" si="3987">IF(COUNTA(Y1696:DP1699)=0,"none",HLOOKUP(S1696,Y1696:DP1699,4,FALSE))</f>
        <v>none</v>
      </c>
      <c r="T1699" s="100"/>
      <c r="U1699" s="100" t="str">
        <f t="array" ref="U1699">IF(COUNTA(Y1696:DP1699)=0,"none",IF($U$2="WAHR",$W$3,Abfrage!$F$4))</f>
        <v>none</v>
      </c>
      <c r="V1699" s="100" t="str">
        <f t="array" ref="V1699">IF(COUNTA(Y1696:DP1699)=0,"none",IF($U$2="WAHR",$W$3,Abfrage!$F$4))</f>
        <v>none</v>
      </c>
      <c r="W1699" s="100" t="str">
        <f t="array" ref="W1699">IF(COUNTA(Y1696:DP1699)=0,"none",IF($U$2="WAHR",$W$3,Abfrage!$F$4))</f>
        <v>none</v>
      </c>
      <c r="X1699" s="109"/>
    </row>
    <row r="1700" spans="2:26" thickBot="1">
      <c r="B1700" s="75" t="s">
        <v>1160</v>
      </c>
      <c r="C1700" s="76">
        <v>1000128452</v>
      </c>
      <c r="D1700" s="75" t="s">
        <v>95</v>
      </c>
      <c r="E1700" s="75" t="s">
        <v>148</v>
      </c>
      <c r="F1700" s="75" t="s">
        <v>341</v>
      </c>
      <c r="G1700" s="75" t="s">
        <v>341</v>
      </c>
      <c r="H1700" s="75" t="s">
        <v>182</v>
      </c>
      <c r="I1700" s="75" t="s">
        <v>342</v>
      </c>
      <c r="J1700" s="75" t="s">
        <v>1161</v>
      </c>
      <c r="K1700" s="75" t="s">
        <v>900</v>
      </c>
      <c r="L1700" s="75" t="s">
        <v>628</v>
      </c>
      <c r="M1700" s="75" t="s">
        <v>306</v>
      </c>
      <c r="N1700" s="75" t="s">
        <v>327</v>
      </c>
      <c r="O1700" s="75" t="s">
        <v>306</v>
      </c>
      <c r="P1700" s="76" t="s">
        <v>344</v>
      </c>
      <c r="Q1700" s="216"/>
      <c r="R1700" s="77">
        <f t="shared" ref="R1700" si="3988">IF(COUNTA(Y1700:DP1703)=0,"01.01.1900",INDEX(Y1700:DP1700,MATCH(R1701,Y1701:DP1701,0)))</f>
        <v>45547</v>
      </c>
      <c r="S1700" s="78">
        <f t="shared" ref="S1700" si="3989">IF(COUNTA(Y1700:DP1703)=0,"01.01.1900",MAX(Y1700:DP1700))</f>
        <v>45547</v>
      </c>
      <c r="T1700" s="79"/>
      <c r="U1700" s="80" t="str">
        <f t="array" ref="U1700">IF(COUNTA(Y1700:DP1703)=0,"01.01.1900",IF(ISERROR(HLOOKUP(U1703,Y1703:DP1703,1,FALSE)),"01.01.1900",INDEX(Y1700:DP1700,MATCH(U1701&amp;U1703,Y1701:DP1701&amp;Y1703:DP1703,0))))</f>
        <v>01.01.1900</v>
      </c>
      <c r="V1700" s="81">
        <f t="shared" ref="V1700" si="3990">IF(COUNTA(Y1700:DP1703)=0,"01.01.1900",_xlfn.MAXIFS(Y1700:DP1700,Y1703:DP1703,V1703))</f>
        <v>0</v>
      </c>
      <c r="W1700" s="82"/>
      <c r="X1700" s="106"/>
      <c r="Y1700" s="141">
        <v>45547</v>
      </c>
    </row>
    <row r="1701" spans="2:26" thickBot="1">
      <c r="B1701" s="83"/>
      <c r="C1701" s="84"/>
      <c r="D1701" s="83"/>
      <c r="E1701" s="83"/>
      <c r="F1701" s="83"/>
      <c r="G1701" s="83"/>
      <c r="H1701" s="83"/>
      <c r="I1701" s="83"/>
      <c r="J1701" s="83"/>
      <c r="K1701" s="83"/>
      <c r="L1701" s="83"/>
      <c r="M1701" s="83"/>
      <c r="N1701" s="83"/>
      <c r="O1701" s="83"/>
      <c r="P1701" s="84"/>
      <c r="Q1701" s="217"/>
      <c r="R1701" s="85">
        <f t="shared" ref="R1701" si="3991">IF(COUNTA(Y1700:DP1703)=0,0,MIN(Y1701:DP1701))</f>
        <v>0.14699999999999999</v>
      </c>
      <c r="S1701" s="86">
        <f t="shared" ref="S1701" si="3992">IF(COUNTA(Y1700:DP1703)=0,0,HLOOKUP(S1700,Y1700:DP1703,2,FALSE))</f>
        <v>0.14699999999999999</v>
      </c>
      <c r="T1701" s="87">
        <f t="shared" ref="T1701" si="3993">IF(COUNTA(Y1700:DP1703)=0,0,AVERAGE(Y1701:DP1701))</f>
        <v>0.14699999999999999</v>
      </c>
      <c r="U1701" s="88">
        <f t="shared" ref="U1701" si="3994">IF(COUNTA(Y1700:DP1703)=0,0,_xlfn.MINIFS(Y1701:DP1701,Y1703:DP1703,U1703))</f>
        <v>0</v>
      </c>
      <c r="V1701" s="89">
        <f t="array" ref="V1701">IF(COUNTA(Y1700:DP1703)=0,0,IF(ISERROR(HLOOKUP(V1703,Y1703:DP1703,1,FALSE)),0,INDEX(Y1701:DP1701,MATCH(V1700&amp;V1703,Y1700:DP1700&amp;Y1703:DP1703,0))))</f>
        <v>0</v>
      </c>
      <c r="W1701" s="90">
        <f t="array" ref="W1701">IF(COUNTA(Y1700:DP1703)=0,0,IF(ISERROR(HLOOKUP(W1703,Y1703:DP1703,1,FALSE)),0,AVERAGEIF(Y1703:DP1703,$W1703,Y1701:DP1701)))</f>
        <v>0</v>
      </c>
      <c r="X1701" s="107"/>
      <c r="Y1701" s="142">
        <v>0.14699999999999999</v>
      </c>
    </row>
    <row r="1702" spans="2:26" thickBot="1">
      <c r="B1702" s="83"/>
      <c r="C1702" s="84"/>
      <c r="D1702" s="83"/>
      <c r="E1702" s="83"/>
      <c r="F1702" s="83"/>
      <c r="G1702" s="83"/>
      <c r="H1702" s="83"/>
      <c r="I1702" s="83"/>
      <c r="J1702" s="83"/>
      <c r="K1702" s="83"/>
      <c r="L1702" s="83"/>
      <c r="M1702" s="83"/>
      <c r="N1702" s="83"/>
      <c r="O1702" s="83"/>
      <c r="P1702" s="84"/>
      <c r="Q1702" s="217"/>
      <c r="R1702" s="91">
        <f t="shared" ref="R1702" si="3995">IF(COUNTA(Y1700:DP1703)=0,0,HLOOKUP(R1701,Y1701:DP1703,2,FALSE))</f>
        <v>0</v>
      </c>
      <c r="S1702" s="92">
        <f t="shared" ref="S1702" si="3996">IF(COUNTA(Y1700:DP1703)=0,0,HLOOKUP(S1700,Y1700:DP1703,3,FALSE))</f>
        <v>0</v>
      </c>
      <c r="T1702" s="93"/>
      <c r="U1702" s="94">
        <f t="array" ref="U1702">IF(COUNTA(Y1700:DP1703)=0,0,IF(ISERROR(HLOOKUP(U1703,Y1703:DP1703,1,FALSE)),0,INDEX(Y1702:DP1702,MATCH(U1701&amp;U1703,Y1701:DP1701&amp;Y1703:DP1703,0))))</f>
        <v>0</v>
      </c>
      <c r="V1702" s="94">
        <f t="array" ref="V1702">IF(COUNTA(Y1700:DP1703)=0,0,IF(ISERROR(HLOOKUP(V1703,Y1703:DP1703,1,FALSE)),0,INDEX(Y1702:DP1702,MATCH(V1701&amp;V1703,Y1701:DP1701&amp;Y1703:DP1703,0))))</f>
        <v>0</v>
      </c>
      <c r="W1702" s="95"/>
      <c r="X1702" s="108"/>
      <c r="Y1702" s="143">
        <v>0</v>
      </c>
    </row>
    <row r="1703" spans="2:26" ht="13.9" thickBot="1">
      <c r="B1703" s="96"/>
      <c r="C1703" s="97"/>
      <c r="D1703" s="96"/>
      <c r="E1703" s="96"/>
      <c r="F1703" s="96"/>
      <c r="G1703" s="96"/>
      <c r="H1703" s="96"/>
      <c r="I1703" s="96"/>
      <c r="J1703" s="96"/>
      <c r="K1703" s="96"/>
      <c r="L1703" s="96"/>
      <c r="M1703" s="96"/>
      <c r="N1703" s="96"/>
      <c r="O1703" s="96"/>
      <c r="P1703" s="97"/>
      <c r="Q1703" s="218"/>
      <c r="R1703" s="98" t="str">
        <f t="shared" ref="R1703" si="3997">IF(COUNTA(Y1700:DP1703)=0,"none",HLOOKUP(R1701,Y1701:DP1703,3,FALSE))</f>
        <v>SAP</v>
      </c>
      <c r="S1703" s="99" t="str">
        <f t="shared" ref="S1703" si="3998">IF(COUNTA(Y1700:DP1703)=0,"none",HLOOKUP(S1700,Y1700:DP1703,4,FALSE))</f>
        <v>SAP</v>
      </c>
      <c r="T1703" s="100"/>
      <c r="U1703" s="100">
        <f t="array" ref="U1703">IF(COUNTA(Y1700:DP1703)=0,"none",IF($U$2="WAHR",$W$3,Abfrage!$F$4))</f>
        <v>0</v>
      </c>
      <c r="V1703" s="100">
        <f t="array" ref="V1703">IF(COUNTA(Y1700:DP1703)=0,"none",IF($U$2="WAHR",$W$3,Abfrage!$F$4))</f>
        <v>0</v>
      </c>
      <c r="W1703" s="100">
        <f t="array" ref="W1703">IF(COUNTA(Y1700:DP1703)=0,"none",IF($U$2="WAHR",$W$3,Abfrage!$F$4))</f>
        <v>0</v>
      </c>
      <c r="X1703" s="109"/>
      <c r="Y1703" s="144" t="s">
        <v>47</v>
      </c>
    </row>
    <row r="1704" spans="2:26" thickBot="1">
      <c r="B1704" s="75" t="s">
        <v>1162</v>
      </c>
      <c r="C1704" s="76">
        <v>1000128471</v>
      </c>
      <c r="D1704" s="75" t="s">
        <v>95</v>
      </c>
      <c r="E1704" s="75" t="s">
        <v>96</v>
      </c>
      <c r="F1704" s="75" t="s">
        <v>97</v>
      </c>
      <c r="G1704" s="75" t="s">
        <v>97</v>
      </c>
      <c r="H1704" s="75" t="s">
        <v>1163</v>
      </c>
      <c r="I1704" s="75" t="s">
        <v>68</v>
      </c>
      <c r="J1704" s="75" t="s">
        <v>1164</v>
      </c>
      <c r="K1704" s="75" t="s">
        <v>306</v>
      </c>
      <c r="L1704" s="75" t="s">
        <v>306</v>
      </c>
      <c r="M1704" s="75" t="s">
        <v>313</v>
      </c>
      <c r="N1704" s="75" t="s">
        <v>352</v>
      </c>
      <c r="O1704" s="75" t="s">
        <v>309</v>
      </c>
      <c r="P1704" s="76" t="s">
        <v>306</v>
      </c>
      <c r="Q1704" s="216"/>
      <c r="R1704" s="77">
        <f t="shared" ref="R1704" si="3999">IF(COUNTA(Y1704:DP1707)=0,"01.01.1900",INDEX(Y1704:DP1704,MATCH(R1705,Y1705:DP1705,0)))</f>
        <v>44714</v>
      </c>
      <c r="S1704" s="78">
        <f t="shared" ref="S1704" si="4000">IF(COUNTA(Y1704:DP1707)=0,"01.01.1900",MAX(Y1704:DP1704))</f>
        <v>44714</v>
      </c>
      <c r="T1704" s="79"/>
      <c r="U1704" s="80" t="str">
        <f t="array" ref="U1704">IF(COUNTA(Y1704:DP1707)=0,"01.01.1900",IF(ISERROR(HLOOKUP(U1707,Y1707:DP1707,1,FALSE)),"01.01.1900",INDEX(Y1704:DP1704,MATCH(U1705&amp;U1707,Y1705:DP1705&amp;Y1707:DP1707,0))))</f>
        <v>01.01.1900</v>
      </c>
      <c r="V1704" s="81">
        <f t="shared" ref="V1704" si="4001">IF(COUNTA(Y1704:DP1707)=0,"01.01.1900",_xlfn.MAXIFS(Y1704:DP1704,Y1707:DP1707,V1707))</f>
        <v>0</v>
      </c>
      <c r="W1704" s="82"/>
      <c r="X1704" s="106"/>
      <c r="Y1704" s="141">
        <v>44714</v>
      </c>
      <c r="Z1704" s="141">
        <v>44714</v>
      </c>
    </row>
    <row r="1705" spans="2:26" thickBot="1">
      <c r="B1705" s="83"/>
      <c r="C1705" s="84"/>
      <c r="D1705" s="83"/>
      <c r="E1705" s="83"/>
      <c r="F1705" s="83"/>
      <c r="G1705" s="83"/>
      <c r="H1705" s="83"/>
      <c r="I1705" s="83"/>
      <c r="J1705" s="83"/>
      <c r="K1705" s="83"/>
      <c r="L1705" s="83"/>
      <c r="M1705" s="83"/>
      <c r="N1705" s="83"/>
      <c r="O1705" s="83"/>
      <c r="P1705" s="84"/>
      <c r="Q1705" s="217"/>
      <c r="R1705" s="85">
        <f t="shared" ref="R1705" si="4002">IF(COUNTA(Y1704:DP1707)=0,0,MIN(Y1705:DP1705))</f>
        <v>0.2</v>
      </c>
      <c r="S1705" s="86">
        <f t="shared" ref="S1705" si="4003">IF(COUNTA(Y1704:DP1707)=0,0,HLOOKUP(S1704,Y1704:DP1707,2,FALSE))</f>
        <v>0.2</v>
      </c>
      <c r="T1705" s="87">
        <f t="shared" ref="T1705" si="4004">IF(COUNTA(Y1704:DP1707)=0,0,AVERAGE(Y1705:DP1705))</f>
        <v>0.2</v>
      </c>
      <c r="U1705" s="88">
        <f t="shared" ref="U1705" si="4005">IF(COUNTA(Y1704:DP1707)=0,0,_xlfn.MINIFS(Y1705:DP1705,Y1707:DP1707,U1707))</f>
        <v>0</v>
      </c>
      <c r="V1705" s="89">
        <f t="array" ref="V1705">IF(COUNTA(Y1704:DP1707)=0,0,IF(ISERROR(HLOOKUP(V1707,Y1707:DP1707,1,FALSE)),0,INDEX(Y1705:DP1705,MATCH(V1704&amp;V1707,Y1704:DP1704&amp;Y1707:DP1707,0))))</f>
        <v>0</v>
      </c>
      <c r="W1705" s="90">
        <f t="array" ref="W1705">IF(COUNTA(Y1704:DP1707)=0,0,IF(ISERROR(HLOOKUP(W1707,Y1707:DP1707,1,FALSE)),0,AVERAGEIF(Y1707:DP1707,$W1707,Y1705:DP1705)))</f>
        <v>0</v>
      </c>
      <c r="X1705" s="107"/>
      <c r="Y1705" s="142">
        <v>0.2</v>
      </c>
      <c r="Z1705" s="142">
        <v>0.2</v>
      </c>
    </row>
    <row r="1706" spans="2:26" thickBot="1">
      <c r="B1706" s="83"/>
      <c r="C1706" s="84"/>
      <c r="D1706" s="83"/>
      <c r="E1706" s="83"/>
      <c r="F1706" s="83"/>
      <c r="G1706" s="83"/>
      <c r="H1706" s="83"/>
      <c r="I1706" s="83"/>
      <c r="J1706" s="83"/>
      <c r="K1706" s="83"/>
      <c r="L1706" s="83"/>
      <c r="M1706" s="83"/>
      <c r="N1706" s="83"/>
      <c r="O1706" s="83"/>
      <c r="P1706" s="84"/>
      <c r="Q1706" s="217"/>
      <c r="R1706" s="91" t="str">
        <f t="shared" ref="R1706" si="4006">IF(COUNTA(Y1704:DP1707)=0,0,HLOOKUP(R1705,Y1705:DP1707,2,FALSE))</f>
        <v>nn</v>
      </c>
      <c r="S1706" s="92" t="str">
        <f t="shared" ref="S1706" si="4007">IF(COUNTA(Y1704:DP1707)=0,0,HLOOKUP(S1704,Y1704:DP1707,3,FALSE))</f>
        <v>nn</v>
      </c>
      <c r="T1706" s="93"/>
      <c r="U1706" s="94">
        <f t="array" ref="U1706">IF(COUNTA(Y1704:DP1707)=0,0,IF(ISERROR(HLOOKUP(U1707,Y1707:DP1707,1,FALSE)),0,INDEX(Y1706:DP1706,MATCH(U1705&amp;U1707,Y1705:DP1705&amp;Y1707:DP1707,0))))</f>
        <v>0</v>
      </c>
      <c r="V1706" s="94">
        <f t="array" ref="V1706">IF(COUNTA(Y1704:DP1707)=0,0,IF(ISERROR(HLOOKUP(V1707,Y1707:DP1707,1,FALSE)),0,INDEX(Y1706:DP1706,MATCH(V1705&amp;V1707,Y1705:DP1705&amp;Y1707:DP1707,0))))</f>
        <v>0</v>
      </c>
      <c r="W1706" s="95"/>
      <c r="X1706" s="108"/>
      <c r="Y1706" s="143" t="s">
        <v>345</v>
      </c>
      <c r="Z1706" s="143">
        <v>0</v>
      </c>
    </row>
    <row r="1707" spans="2:26" ht="13.9" thickBot="1">
      <c r="B1707" s="96"/>
      <c r="C1707" s="97"/>
      <c r="D1707" s="96"/>
      <c r="E1707" s="96"/>
      <c r="F1707" s="96"/>
      <c r="G1707" s="96"/>
      <c r="H1707" s="96"/>
      <c r="I1707" s="96"/>
      <c r="J1707" s="96"/>
      <c r="K1707" s="96"/>
      <c r="L1707" s="96"/>
      <c r="M1707" s="96"/>
      <c r="N1707" s="96"/>
      <c r="O1707" s="96"/>
      <c r="P1707" s="97"/>
      <c r="Q1707" s="218"/>
      <c r="R1707" s="98" t="str">
        <f t="shared" ref="R1707" si="4008">IF(COUNTA(Y1704:DP1707)=0,"none",HLOOKUP(R1705,Y1705:DP1707,3,FALSE))</f>
        <v>SAP</v>
      </c>
      <c r="S1707" s="99" t="str">
        <f t="shared" ref="S1707" si="4009">IF(COUNTA(Y1704:DP1707)=0,"none",HLOOKUP(S1704,Y1704:DP1707,4,FALSE))</f>
        <v>SAP</v>
      </c>
      <c r="T1707" s="100"/>
      <c r="U1707" s="100">
        <f t="array" ref="U1707">IF(COUNTA(Y1704:DP1707)=0,"none",IF($U$2="WAHR",$W$3,Abfrage!$F$4))</f>
        <v>0</v>
      </c>
      <c r="V1707" s="100">
        <f t="array" ref="V1707">IF(COUNTA(Y1704:DP1707)=0,"none",IF($U$2="WAHR",$W$3,Abfrage!$F$4))</f>
        <v>0</v>
      </c>
      <c r="W1707" s="100">
        <f t="array" ref="W1707">IF(COUNTA(Y1704:DP1707)=0,"none",IF($U$2="WAHR",$W$3,Abfrage!$F$4))</f>
        <v>0</v>
      </c>
      <c r="X1707" s="109"/>
      <c r="Y1707" s="144" t="s">
        <v>47</v>
      </c>
      <c r="Z1707" s="144" t="s">
        <v>47</v>
      </c>
    </row>
    <row r="1708" spans="2:26" thickBot="1">
      <c r="B1708" s="75" t="s">
        <v>1165</v>
      </c>
      <c r="C1708" s="76">
        <v>1000128736</v>
      </c>
      <c r="D1708" s="75" t="s">
        <v>95</v>
      </c>
      <c r="E1708" s="75" t="s">
        <v>148</v>
      </c>
      <c r="F1708" s="75" t="s">
        <v>175</v>
      </c>
      <c r="G1708" s="75" t="s">
        <v>175</v>
      </c>
      <c r="H1708" s="75" t="e">
        <v>#N/A</v>
      </c>
      <c r="I1708" s="75" t="s">
        <v>79</v>
      </c>
      <c r="J1708" s="75" t="s">
        <v>1166</v>
      </c>
      <c r="K1708" s="75" t="s">
        <v>628</v>
      </c>
      <c r="L1708" s="75" t="s">
        <v>339</v>
      </c>
      <c r="M1708" s="75" t="s">
        <v>307</v>
      </c>
      <c r="N1708" s="75" t="s">
        <v>327</v>
      </c>
      <c r="O1708" s="75" t="s">
        <v>306</v>
      </c>
      <c r="P1708" s="76" t="s">
        <v>306</v>
      </c>
      <c r="Q1708" s="216"/>
      <c r="R1708" s="77" t="str">
        <f t="shared" ref="R1708" si="4010">IF(COUNTA(Y1708:DP1711)=0,"01.01.1900",INDEX(Y1708:DP1708,MATCH(R1709,Y1709:DP1709,0)))</f>
        <v>01.01.1900</v>
      </c>
      <c r="S1708" s="78" t="str">
        <f t="shared" ref="S1708" si="4011">IF(COUNTA(Y1708:DP1711)=0,"01.01.1900",MAX(Y1708:DP1708))</f>
        <v>01.01.1900</v>
      </c>
      <c r="T1708" s="79"/>
      <c r="U1708" s="80" t="str">
        <f t="array" ref="U1708">IF(COUNTA(Y1708:DP1711)=0,"01.01.1900",IF(ISERROR(HLOOKUP(U1711,Y1711:DP1711,1,FALSE)),"01.01.1900",INDEX(Y1708:DP1708,MATCH(U1709&amp;U1711,Y1709:DP1709&amp;Y1711:DP1711,0))))</f>
        <v>01.01.1900</v>
      </c>
      <c r="V1708" s="81" t="str">
        <f t="shared" ref="V1708" si="4012">IF(COUNTA(Y1708:DP1711)=0,"01.01.1900",_xlfn.MAXIFS(Y1708:DP1708,Y1711:DP1711,V1711))</f>
        <v>01.01.1900</v>
      </c>
      <c r="W1708" s="82"/>
      <c r="X1708" s="106"/>
    </row>
    <row r="1709" spans="2:26" thickBot="1">
      <c r="B1709" s="83"/>
      <c r="C1709" s="84"/>
      <c r="D1709" s="83"/>
      <c r="E1709" s="83"/>
      <c r="F1709" s="83"/>
      <c r="G1709" s="83"/>
      <c r="H1709" s="83"/>
      <c r="I1709" s="83"/>
      <c r="J1709" s="83"/>
      <c r="K1709" s="83"/>
      <c r="L1709" s="83"/>
      <c r="M1709" s="83"/>
      <c r="N1709" s="83"/>
      <c r="O1709" s="83"/>
      <c r="P1709" s="84"/>
      <c r="Q1709" s="217"/>
      <c r="R1709" s="85">
        <f t="shared" ref="R1709" si="4013">IF(COUNTA(Y1708:DP1711)=0,0,MIN(Y1709:DP1709))</f>
        <v>0</v>
      </c>
      <c r="S1709" s="86">
        <f t="shared" ref="S1709" si="4014">IF(COUNTA(Y1708:DP1711)=0,0,HLOOKUP(S1708,Y1708:DP1711,2,FALSE))</f>
        <v>0</v>
      </c>
      <c r="T1709" s="87">
        <f t="shared" ref="T1709" si="4015">IF(COUNTA(Y1708:DP1711)=0,0,AVERAGE(Y1709:DP1709))</f>
        <v>0</v>
      </c>
      <c r="U1709" s="88">
        <f t="shared" ref="U1709" si="4016">IF(COUNTA(Y1708:DP1711)=0,0,_xlfn.MINIFS(Y1709:DP1709,Y1711:DP1711,U1711))</f>
        <v>0</v>
      </c>
      <c r="V1709" s="89">
        <f t="array" ref="V1709">IF(COUNTA(Y1708:DP1711)=0,0,IF(ISERROR(HLOOKUP(V1711,Y1711:DP1711,1,FALSE)),0,INDEX(Y1709:DP1709,MATCH(V1708&amp;V1711,Y1708:DP1708&amp;Y1711:DP1711,0))))</f>
        <v>0</v>
      </c>
      <c r="W1709" s="90">
        <f t="array" ref="W1709">IF(COUNTA(Y1708:DP1711)=0,0,IF(ISERROR(HLOOKUP(W1711,Y1711:DP1711,1,FALSE)),0,AVERAGEIF(Y1711:DP1711,$W1711,Y1709:DP1709)))</f>
        <v>0</v>
      </c>
      <c r="X1709" s="107"/>
    </row>
    <row r="1710" spans="2:26" thickBot="1">
      <c r="B1710" s="83"/>
      <c r="C1710" s="84"/>
      <c r="D1710" s="83"/>
      <c r="E1710" s="83"/>
      <c r="F1710" s="83"/>
      <c r="G1710" s="83"/>
      <c r="H1710" s="83"/>
      <c r="I1710" s="83"/>
      <c r="J1710" s="83"/>
      <c r="K1710" s="83"/>
      <c r="L1710" s="83"/>
      <c r="M1710" s="83"/>
      <c r="N1710" s="83"/>
      <c r="O1710" s="83"/>
      <c r="P1710" s="84"/>
      <c r="Q1710" s="217"/>
      <c r="R1710" s="91">
        <f t="shared" ref="R1710" si="4017">IF(COUNTA(Y1708:DP1711)=0,0,HLOOKUP(R1709,Y1709:DP1711,2,FALSE))</f>
        <v>0</v>
      </c>
      <c r="S1710" s="92">
        <f t="shared" ref="S1710" si="4018">IF(COUNTA(Y1708:DP1711)=0,0,HLOOKUP(S1708,Y1708:DP1711,3,FALSE))</f>
        <v>0</v>
      </c>
      <c r="T1710" s="93"/>
      <c r="U1710" s="94">
        <f t="array" ref="U1710">IF(COUNTA(Y1708:DP1711)=0,0,IF(ISERROR(HLOOKUP(U1711,Y1711:DP1711,1,FALSE)),0,INDEX(Y1710:DP1710,MATCH(U1709&amp;U1711,Y1709:DP1709&amp;Y1711:DP1711,0))))</f>
        <v>0</v>
      </c>
      <c r="V1710" s="94">
        <f t="array" ref="V1710">IF(COUNTA(Y1708:DP1711)=0,0,IF(ISERROR(HLOOKUP(V1711,Y1711:DP1711,1,FALSE)),0,INDEX(Y1710:DP1710,MATCH(V1709&amp;V1711,Y1709:DP1709&amp;Y1711:DP1711,0))))</f>
        <v>0</v>
      </c>
      <c r="W1710" s="95"/>
      <c r="X1710" s="108"/>
    </row>
    <row r="1711" spans="2:26" ht="13.9" thickBot="1">
      <c r="B1711" s="96"/>
      <c r="C1711" s="97"/>
      <c r="D1711" s="96"/>
      <c r="E1711" s="96"/>
      <c r="F1711" s="96"/>
      <c r="G1711" s="96"/>
      <c r="H1711" s="96"/>
      <c r="I1711" s="96"/>
      <c r="J1711" s="96"/>
      <c r="K1711" s="96"/>
      <c r="L1711" s="96"/>
      <c r="M1711" s="96"/>
      <c r="N1711" s="96"/>
      <c r="O1711" s="96"/>
      <c r="P1711" s="97"/>
      <c r="Q1711" s="218"/>
      <c r="R1711" s="98" t="str">
        <f t="shared" ref="R1711" si="4019">IF(COUNTA(Y1708:DP1711)=0,"none",HLOOKUP(R1709,Y1709:DP1711,3,FALSE))</f>
        <v>none</v>
      </c>
      <c r="S1711" s="99" t="str">
        <f t="shared" ref="S1711" si="4020">IF(COUNTA(Y1708:DP1711)=0,"none",HLOOKUP(S1708,Y1708:DP1711,4,FALSE))</f>
        <v>none</v>
      </c>
      <c r="T1711" s="100"/>
      <c r="U1711" s="100" t="str">
        <f t="array" ref="U1711">IF(COUNTA(Y1708:DP1711)=0,"none",IF($U$2="WAHR",$W$3,Abfrage!$F$4))</f>
        <v>none</v>
      </c>
      <c r="V1711" s="100" t="str">
        <f t="array" ref="V1711">IF(COUNTA(Y1708:DP1711)=0,"none",IF($U$2="WAHR",$W$3,Abfrage!$F$4))</f>
        <v>none</v>
      </c>
      <c r="W1711" s="100" t="str">
        <f t="array" ref="W1711">IF(COUNTA(Y1708:DP1711)=0,"none",IF($U$2="WAHR",$W$3,Abfrage!$F$4))</f>
        <v>none</v>
      </c>
      <c r="X1711" s="109"/>
    </row>
    <row r="1712" spans="2:26" thickBot="1">
      <c r="B1712" s="75" t="s">
        <v>1167</v>
      </c>
      <c r="C1712" s="76">
        <v>1000128760</v>
      </c>
      <c r="D1712" s="75" t="s">
        <v>95</v>
      </c>
      <c r="E1712" s="75" t="s">
        <v>96</v>
      </c>
      <c r="F1712" s="75" t="s">
        <v>97</v>
      </c>
      <c r="G1712" s="75" t="s">
        <v>97</v>
      </c>
      <c r="H1712" s="75" t="e">
        <v>#N/A</v>
      </c>
      <c r="I1712" s="75" t="s">
        <v>51</v>
      </c>
      <c r="J1712" s="75" t="s">
        <v>1168</v>
      </c>
      <c r="K1712" s="75" t="s">
        <v>306</v>
      </c>
      <c r="L1712" s="75" t="s">
        <v>306</v>
      </c>
      <c r="M1712" s="75" t="s">
        <v>313</v>
      </c>
      <c r="N1712" s="75" t="s">
        <v>360</v>
      </c>
      <c r="O1712" s="75" t="s">
        <v>309</v>
      </c>
      <c r="P1712" s="76" t="s">
        <v>306</v>
      </c>
      <c r="Q1712" s="216"/>
      <c r="R1712" s="77" t="str">
        <f t="shared" ref="R1712" si="4021">IF(COUNTA(Y1712:DP1715)=0,"01.01.1900",INDEX(Y1712:DP1712,MATCH(R1713,Y1713:DP1713,0)))</f>
        <v>01.01.1900</v>
      </c>
      <c r="S1712" s="78" t="str">
        <f t="shared" ref="S1712" si="4022">IF(COUNTA(Y1712:DP1715)=0,"01.01.1900",MAX(Y1712:DP1712))</f>
        <v>01.01.1900</v>
      </c>
      <c r="T1712" s="79"/>
      <c r="U1712" s="80" t="str">
        <f t="array" ref="U1712">IF(COUNTA(Y1712:DP1715)=0,"01.01.1900",IF(ISERROR(HLOOKUP(U1715,Y1715:DP1715,1,FALSE)),"01.01.1900",INDEX(Y1712:DP1712,MATCH(U1713&amp;U1715,Y1713:DP1713&amp;Y1715:DP1715,0))))</f>
        <v>01.01.1900</v>
      </c>
      <c r="V1712" s="81" t="str">
        <f t="shared" ref="V1712" si="4023">IF(COUNTA(Y1712:DP1715)=0,"01.01.1900",_xlfn.MAXIFS(Y1712:DP1712,Y1715:DP1715,V1715))</f>
        <v>01.01.1900</v>
      </c>
      <c r="W1712" s="82"/>
      <c r="X1712" s="106"/>
    </row>
    <row r="1713" spans="2:26" thickBot="1">
      <c r="B1713" s="83"/>
      <c r="C1713" s="84"/>
      <c r="D1713" s="83"/>
      <c r="E1713" s="83"/>
      <c r="F1713" s="83"/>
      <c r="G1713" s="83"/>
      <c r="H1713" s="83"/>
      <c r="I1713" s="83"/>
      <c r="J1713" s="83"/>
      <c r="K1713" s="83"/>
      <c r="L1713" s="83"/>
      <c r="M1713" s="83"/>
      <c r="N1713" s="83"/>
      <c r="O1713" s="83"/>
      <c r="P1713" s="84"/>
      <c r="Q1713" s="217"/>
      <c r="R1713" s="85">
        <f t="shared" ref="R1713" si="4024">IF(COUNTA(Y1712:DP1715)=0,0,MIN(Y1713:DP1713))</f>
        <v>0</v>
      </c>
      <c r="S1713" s="86">
        <f t="shared" ref="S1713" si="4025">IF(COUNTA(Y1712:DP1715)=0,0,HLOOKUP(S1712,Y1712:DP1715,2,FALSE))</f>
        <v>0</v>
      </c>
      <c r="T1713" s="87">
        <f t="shared" ref="T1713" si="4026">IF(COUNTA(Y1712:DP1715)=0,0,AVERAGE(Y1713:DP1713))</f>
        <v>0</v>
      </c>
      <c r="U1713" s="88">
        <f t="shared" ref="U1713" si="4027">IF(COUNTA(Y1712:DP1715)=0,0,_xlfn.MINIFS(Y1713:DP1713,Y1715:DP1715,U1715))</f>
        <v>0</v>
      </c>
      <c r="V1713" s="89">
        <f t="array" ref="V1713">IF(COUNTA(Y1712:DP1715)=0,0,IF(ISERROR(HLOOKUP(V1715,Y1715:DP1715,1,FALSE)),0,INDEX(Y1713:DP1713,MATCH(V1712&amp;V1715,Y1712:DP1712&amp;Y1715:DP1715,0))))</f>
        <v>0</v>
      </c>
      <c r="W1713" s="90">
        <f t="array" ref="W1713">IF(COUNTA(Y1712:DP1715)=0,0,IF(ISERROR(HLOOKUP(W1715,Y1715:DP1715,1,FALSE)),0,AVERAGEIF(Y1715:DP1715,$W1715,Y1713:DP1713)))</f>
        <v>0</v>
      </c>
      <c r="X1713" s="107"/>
    </row>
    <row r="1714" spans="2:26" thickBot="1">
      <c r="B1714" s="83"/>
      <c r="C1714" s="84"/>
      <c r="D1714" s="83"/>
      <c r="E1714" s="83"/>
      <c r="F1714" s="83"/>
      <c r="G1714" s="83"/>
      <c r="H1714" s="83"/>
      <c r="I1714" s="83"/>
      <c r="J1714" s="83"/>
      <c r="K1714" s="83"/>
      <c r="L1714" s="83"/>
      <c r="M1714" s="83"/>
      <c r="N1714" s="83"/>
      <c r="O1714" s="83"/>
      <c r="P1714" s="84"/>
      <c r="Q1714" s="217"/>
      <c r="R1714" s="91">
        <f t="shared" ref="R1714" si="4028">IF(COUNTA(Y1712:DP1715)=0,0,HLOOKUP(R1713,Y1713:DP1715,2,FALSE))</f>
        <v>0</v>
      </c>
      <c r="S1714" s="92">
        <f t="shared" ref="S1714" si="4029">IF(COUNTA(Y1712:DP1715)=0,0,HLOOKUP(S1712,Y1712:DP1715,3,FALSE))</f>
        <v>0</v>
      </c>
      <c r="T1714" s="93"/>
      <c r="U1714" s="94">
        <f t="array" ref="U1714">IF(COUNTA(Y1712:DP1715)=0,0,IF(ISERROR(HLOOKUP(U1715,Y1715:DP1715,1,FALSE)),0,INDEX(Y1714:DP1714,MATCH(U1713&amp;U1715,Y1713:DP1713&amp;Y1715:DP1715,0))))</f>
        <v>0</v>
      </c>
      <c r="V1714" s="94">
        <f t="array" ref="V1714">IF(COUNTA(Y1712:DP1715)=0,0,IF(ISERROR(HLOOKUP(V1715,Y1715:DP1715,1,FALSE)),0,INDEX(Y1714:DP1714,MATCH(V1713&amp;V1715,Y1713:DP1713&amp;Y1715:DP1715,0))))</f>
        <v>0</v>
      </c>
      <c r="W1714" s="95"/>
      <c r="X1714" s="108"/>
    </row>
    <row r="1715" spans="2:26" ht="13.9" thickBot="1">
      <c r="B1715" s="96"/>
      <c r="C1715" s="97"/>
      <c r="D1715" s="96"/>
      <c r="E1715" s="96"/>
      <c r="F1715" s="96"/>
      <c r="G1715" s="96"/>
      <c r="H1715" s="96"/>
      <c r="I1715" s="96"/>
      <c r="J1715" s="96"/>
      <c r="K1715" s="96"/>
      <c r="L1715" s="96"/>
      <c r="M1715" s="96"/>
      <c r="N1715" s="96"/>
      <c r="O1715" s="96"/>
      <c r="P1715" s="97"/>
      <c r="Q1715" s="218"/>
      <c r="R1715" s="98" t="str">
        <f t="shared" ref="R1715" si="4030">IF(COUNTA(Y1712:DP1715)=0,"none",HLOOKUP(R1713,Y1713:DP1715,3,FALSE))</f>
        <v>none</v>
      </c>
      <c r="S1715" s="99" t="str">
        <f t="shared" ref="S1715" si="4031">IF(COUNTA(Y1712:DP1715)=0,"none",HLOOKUP(S1712,Y1712:DP1715,4,FALSE))</f>
        <v>none</v>
      </c>
      <c r="T1715" s="100"/>
      <c r="U1715" s="100" t="str">
        <f t="array" ref="U1715">IF(COUNTA(Y1712:DP1715)=0,"none",IF($U$2="WAHR",$W$3,Abfrage!$F$4))</f>
        <v>none</v>
      </c>
      <c r="V1715" s="100" t="str">
        <f t="array" ref="V1715">IF(COUNTA(Y1712:DP1715)=0,"none",IF($U$2="WAHR",$W$3,Abfrage!$F$4))</f>
        <v>none</v>
      </c>
      <c r="W1715" s="100" t="str">
        <f t="array" ref="W1715">IF(COUNTA(Y1712:DP1715)=0,"none",IF($U$2="WAHR",$W$3,Abfrage!$F$4))</f>
        <v>none</v>
      </c>
      <c r="X1715" s="109"/>
    </row>
    <row r="1716" spans="2:26" thickBot="1">
      <c r="B1716" s="75" t="s">
        <v>1169</v>
      </c>
      <c r="C1716" s="76">
        <v>1000128771</v>
      </c>
      <c r="D1716" s="75" t="s">
        <v>95</v>
      </c>
      <c r="E1716" s="75" t="s">
        <v>148</v>
      </c>
      <c r="F1716" s="75" t="s">
        <v>96</v>
      </c>
      <c r="G1716" s="75" t="s">
        <v>96</v>
      </c>
      <c r="H1716" s="75" t="s">
        <v>50</v>
      </c>
      <c r="I1716" s="75" t="s">
        <v>51</v>
      </c>
      <c r="J1716" s="75" t="s">
        <v>1170</v>
      </c>
      <c r="K1716" s="75" t="s">
        <v>327</v>
      </c>
      <c r="L1716" s="75" t="s">
        <v>326</v>
      </c>
      <c r="M1716" s="75" t="s">
        <v>313</v>
      </c>
      <c r="N1716" s="75" t="s">
        <v>327</v>
      </c>
      <c r="O1716" s="75" t="s">
        <v>306</v>
      </c>
      <c r="P1716" s="76" t="s">
        <v>306</v>
      </c>
      <c r="Q1716" s="216"/>
      <c r="R1716" s="77">
        <f t="shared" ref="R1716" si="4032">IF(COUNTA(Y1716:DP1719)=0,"01.01.1900",INDEX(Y1716:DP1716,MATCH(R1717,Y1717:DP1717,0)))</f>
        <v>45154</v>
      </c>
      <c r="S1716" s="78">
        <f t="shared" ref="S1716" si="4033">IF(COUNTA(Y1716:DP1719)=0,"01.01.1900",MAX(Y1716:DP1716))</f>
        <v>45154</v>
      </c>
      <c r="T1716" s="79"/>
      <c r="U1716" s="80" t="str">
        <f t="array" ref="U1716">IF(COUNTA(Y1716:DP1719)=0,"01.01.1900",IF(ISERROR(HLOOKUP(U1719,Y1719:DP1719,1,FALSE)),"01.01.1900",INDEX(Y1716:DP1716,MATCH(U1717&amp;U1719,Y1717:DP1717&amp;Y1719:DP1719,0))))</f>
        <v>01.01.1900</v>
      </c>
      <c r="V1716" s="81">
        <f t="shared" ref="V1716" si="4034">IF(COUNTA(Y1716:DP1719)=0,"01.01.1900",_xlfn.MAXIFS(Y1716:DP1716,Y1719:DP1719,V1719))</f>
        <v>0</v>
      </c>
      <c r="W1716" s="82"/>
      <c r="X1716" s="106"/>
      <c r="Y1716" s="141">
        <v>45154</v>
      </c>
      <c r="Z1716" s="141">
        <v>45154</v>
      </c>
    </row>
    <row r="1717" spans="2:26" thickBot="1">
      <c r="B1717" s="83"/>
      <c r="C1717" s="84"/>
      <c r="D1717" s="83"/>
      <c r="E1717" s="83"/>
      <c r="F1717" s="83"/>
      <c r="G1717" s="83"/>
      <c r="H1717" s="83"/>
      <c r="I1717" s="83"/>
      <c r="J1717" s="83"/>
      <c r="K1717" s="83"/>
      <c r="L1717" s="83"/>
      <c r="M1717" s="83"/>
      <c r="N1717" s="83"/>
      <c r="O1717" s="83"/>
      <c r="P1717" s="84"/>
      <c r="Q1717" s="217"/>
      <c r="R1717" s="85">
        <f t="shared" ref="R1717" si="4035">IF(COUNTA(Y1716:DP1719)=0,0,MIN(Y1717:DP1717))</f>
        <v>9.8000000000000018E-2</v>
      </c>
      <c r="S1717" s="86">
        <f t="shared" ref="S1717" si="4036">IF(COUNTA(Y1716:DP1719)=0,0,HLOOKUP(S1716,Y1716:DP1719,2,FALSE))</f>
        <v>9.8000000000000018E-2</v>
      </c>
      <c r="T1717" s="87">
        <f t="shared" ref="T1717" si="4037">IF(COUNTA(Y1716:DP1719)=0,0,AVERAGE(Y1717:DP1717))</f>
        <v>9.8000000000000018E-2</v>
      </c>
      <c r="U1717" s="88">
        <f t="shared" ref="U1717" si="4038">IF(COUNTA(Y1716:DP1719)=0,0,_xlfn.MINIFS(Y1717:DP1717,Y1719:DP1719,U1719))</f>
        <v>0</v>
      </c>
      <c r="V1717" s="89">
        <f t="array" ref="V1717">IF(COUNTA(Y1716:DP1719)=0,0,IF(ISERROR(HLOOKUP(V1719,Y1719:DP1719,1,FALSE)),0,INDEX(Y1717:DP1717,MATCH(V1716&amp;V1719,Y1716:DP1716&amp;Y1719:DP1719,0))))</f>
        <v>0</v>
      </c>
      <c r="W1717" s="90">
        <f t="array" ref="W1717">IF(COUNTA(Y1716:DP1719)=0,0,IF(ISERROR(HLOOKUP(W1719,Y1719:DP1719,1,FALSE)),0,AVERAGEIF(Y1719:DP1719,$W1719,Y1717:DP1717)))</f>
        <v>0</v>
      </c>
      <c r="X1717" s="107"/>
      <c r="Y1717" s="142">
        <v>9.8000000000000018E-2</v>
      </c>
      <c r="Z1717" s="142">
        <v>9.8000000000000018E-2</v>
      </c>
    </row>
    <row r="1718" spans="2:26" thickBot="1">
      <c r="B1718" s="83"/>
      <c r="C1718" s="84"/>
      <c r="D1718" s="83"/>
      <c r="E1718" s="83"/>
      <c r="F1718" s="83"/>
      <c r="G1718" s="83"/>
      <c r="H1718" s="83"/>
      <c r="I1718" s="83"/>
      <c r="J1718" s="83"/>
      <c r="K1718" s="83"/>
      <c r="L1718" s="83"/>
      <c r="M1718" s="83"/>
      <c r="N1718" s="83"/>
      <c r="O1718" s="83"/>
      <c r="P1718" s="84"/>
      <c r="Q1718" s="217"/>
      <c r="R1718" s="91">
        <f t="shared" ref="R1718" si="4039">IF(COUNTA(Y1716:DP1719)=0,0,HLOOKUP(R1717,Y1717:DP1719,2,FALSE))</f>
        <v>1000</v>
      </c>
      <c r="S1718" s="92">
        <f t="shared" ref="S1718" si="4040">IF(COUNTA(Y1716:DP1719)=0,0,HLOOKUP(S1716,Y1716:DP1719,3,FALSE))</f>
        <v>1000</v>
      </c>
      <c r="T1718" s="93"/>
      <c r="U1718" s="94">
        <f t="array" ref="U1718">IF(COUNTA(Y1716:DP1719)=0,0,IF(ISERROR(HLOOKUP(U1719,Y1719:DP1719,1,FALSE)),0,INDEX(Y1718:DP1718,MATCH(U1717&amp;U1719,Y1717:DP1717&amp;Y1719:DP1719,0))))</f>
        <v>0</v>
      </c>
      <c r="V1718" s="94">
        <f t="array" ref="V1718">IF(COUNTA(Y1716:DP1719)=0,0,IF(ISERROR(HLOOKUP(V1719,Y1719:DP1719,1,FALSE)),0,INDEX(Y1718:DP1718,MATCH(V1717&amp;V1719,Y1717:DP1717&amp;Y1719:DP1719,0))))</f>
        <v>0</v>
      </c>
      <c r="W1718" s="95"/>
      <c r="X1718" s="108"/>
      <c r="Y1718" s="143">
        <v>1000</v>
      </c>
      <c r="Z1718" s="143">
        <v>1000</v>
      </c>
    </row>
    <row r="1719" spans="2:26" ht="13.9" thickBot="1">
      <c r="B1719" s="96"/>
      <c r="C1719" s="97"/>
      <c r="D1719" s="96"/>
      <c r="E1719" s="96"/>
      <c r="F1719" s="96"/>
      <c r="G1719" s="96"/>
      <c r="H1719" s="96"/>
      <c r="I1719" s="96"/>
      <c r="J1719" s="96"/>
      <c r="K1719" s="96"/>
      <c r="L1719" s="96"/>
      <c r="M1719" s="96"/>
      <c r="N1719" s="96"/>
      <c r="O1719" s="96"/>
      <c r="P1719" s="97"/>
      <c r="Q1719" s="218"/>
      <c r="R1719" s="98" t="str">
        <f t="shared" ref="R1719" si="4041">IF(COUNTA(Y1716:DP1719)=0,"none",HLOOKUP(R1717,Y1717:DP1719,3,FALSE))</f>
        <v>www (-30%)</v>
      </c>
      <c r="S1719" s="99" t="str">
        <f t="shared" ref="S1719" si="4042">IF(COUNTA(Y1716:DP1719)=0,"none",HLOOKUP(S1716,Y1716:DP1719,4,FALSE))</f>
        <v>www (-30%)</v>
      </c>
      <c r="T1719" s="100"/>
      <c r="U1719" s="100">
        <f t="array" ref="U1719">IF(COUNTA(Y1716:DP1719)=0,"none",IF($U$2="WAHR",$W$3,Abfrage!$F$4))</f>
        <v>0</v>
      </c>
      <c r="V1719" s="100">
        <f t="array" ref="V1719">IF(COUNTA(Y1716:DP1719)=0,"none",IF($U$2="WAHR",$W$3,Abfrage!$F$4))</f>
        <v>0</v>
      </c>
      <c r="W1719" s="100">
        <f t="array" ref="W1719">IF(COUNTA(Y1716:DP1719)=0,"none",IF($U$2="WAHR",$W$3,Abfrage!$F$4))</f>
        <v>0</v>
      </c>
      <c r="X1719" s="109"/>
      <c r="Y1719" s="144" t="s">
        <v>43</v>
      </c>
      <c r="Z1719" s="144" t="s">
        <v>43</v>
      </c>
    </row>
    <row r="1720" spans="2:26" thickBot="1">
      <c r="B1720" s="75" t="s">
        <v>1171</v>
      </c>
      <c r="C1720" s="76">
        <v>1000237956</v>
      </c>
      <c r="D1720" s="75" t="s">
        <v>95</v>
      </c>
      <c r="E1720" s="75" t="s">
        <v>175</v>
      </c>
      <c r="F1720" s="75" t="s">
        <v>103</v>
      </c>
      <c r="G1720" s="75" t="s">
        <v>103</v>
      </c>
      <c r="H1720" s="75" t="e">
        <v>#N/A</v>
      </c>
      <c r="I1720" s="75" t="s">
        <v>41</v>
      </c>
      <c r="J1720" s="75" t="s">
        <v>1172</v>
      </c>
      <c r="K1720" s="75" t="s">
        <v>306</v>
      </c>
      <c r="L1720" s="75" t="s">
        <v>306</v>
      </c>
      <c r="M1720" s="75" t="s">
        <v>307</v>
      </c>
      <c r="N1720" s="75" t="s">
        <v>393</v>
      </c>
      <c r="O1720" s="75" t="s">
        <v>402</v>
      </c>
      <c r="P1720" s="76" t="s">
        <v>306</v>
      </c>
      <c r="Q1720" s="216"/>
      <c r="R1720" s="77" t="str">
        <f t="shared" ref="R1720" si="4043">IF(COUNTA(Y1720:DP1723)=0,"01.01.1900",INDEX(Y1720:DP1720,MATCH(R1721,Y1721:DP1721,0)))</f>
        <v>01.01.1900</v>
      </c>
      <c r="S1720" s="78" t="str">
        <f t="shared" ref="S1720" si="4044">IF(COUNTA(Y1720:DP1723)=0,"01.01.1900",MAX(Y1720:DP1720))</f>
        <v>01.01.1900</v>
      </c>
      <c r="T1720" s="79"/>
      <c r="U1720" s="80" t="str">
        <f t="array" ref="U1720">IF(COUNTA(Y1720:DP1723)=0,"01.01.1900",IF(ISERROR(HLOOKUP(U1723,Y1723:DP1723,1,FALSE)),"01.01.1900",INDEX(Y1720:DP1720,MATCH(U1721&amp;U1723,Y1721:DP1721&amp;Y1723:DP1723,0))))</f>
        <v>01.01.1900</v>
      </c>
      <c r="V1720" s="81" t="str">
        <f t="shared" ref="V1720" si="4045">IF(COUNTA(Y1720:DP1723)=0,"01.01.1900",_xlfn.MAXIFS(Y1720:DP1720,Y1723:DP1723,V1723))</f>
        <v>01.01.1900</v>
      </c>
      <c r="W1720" s="82"/>
      <c r="X1720" s="106"/>
    </row>
    <row r="1721" spans="2:26" thickBot="1">
      <c r="B1721" s="83"/>
      <c r="C1721" s="84"/>
      <c r="D1721" s="83"/>
      <c r="E1721" s="83"/>
      <c r="F1721" s="83"/>
      <c r="G1721" s="83"/>
      <c r="H1721" s="83"/>
      <c r="I1721" s="83"/>
      <c r="J1721" s="83"/>
      <c r="K1721" s="83"/>
      <c r="L1721" s="83"/>
      <c r="M1721" s="83"/>
      <c r="N1721" s="83"/>
      <c r="O1721" s="83"/>
      <c r="P1721" s="84"/>
      <c r="Q1721" s="217"/>
      <c r="R1721" s="85">
        <f t="shared" ref="R1721" si="4046">IF(COUNTA(Y1720:DP1723)=0,0,MIN(Y1721:DP1721))</f>
        <v>0</v>
      </c>
      <c r="S1721" s="86">
        <f t="shared" ref="S1721" si="4047">IF(COUNTA(Y1720:DP1723)=0,0,HLOOKUP(S1720,Y1720:DP1723,2,FALSE))</f>
        <v>0</v>
      </c>
      <c r="T1721" s="87">
        <f t="shared" ref="T1721" si="4048">IF(COUNTA(Y1720:DP1723)=0,0,AVERAGE(Y1721:DP1721))</f>
        <v>0</v>
      </c>
      <c r="U1721" s="88">
        <f t="shared" ref="U1721" si="4049">IF(COUNTA(Y1720:DP1723)=0,0,_xlfn.MINIFS(Y1721:DP1721,Y1723:DP1723,U1723))</f>
        <v>0</v>
      </c>
      <c r="V1721" s="89">
        <f t="array" ref="V1721">IF(COUNTA(Y1720:DP1723)=0,0,IF(ISERROR(HLOOKUP(V1723,Y1723:DP1723,1,FALSE)),0,INDEX(Y1721:DP1721,MATCH(V1720&amp;V1723,Y1720:DP1720&amp;Y1723:DP1723,0))))</f>
        <v>0</v>
      </c>
      <c r="W1721" s="90">
        <f t="array" ref="W1721">IF(COUNTA(Y1720:DP1723)=0,0,IF(ISERROR(HLOOKUP(W1723,Y1723:DP1723,1,FALSE)),0,AVERAGEIF(Y1723:DP1723,$W1723,Y1721:DP1721)))</f>
        <v>0</v>
      </c>
      <c r="X1721" s="107"/>
    </row>
    <row r="1722" spans="2:26" thickBot="1">
      <c r="B1722" s="83"/>
      <c r="C1722" s="84"/>
      <c r="D1722" s="83"/>
      <c r="E1722" s="83"/>
      <c r="F1722" s="83"/>
      <c r="G1722" s="83"/>
      <c r="H1722" s="83"/>
      <c r="I1722" s="83"/>
      <c r="J1722" s="83"/>
      <c r="K1722" s="83"/>
      <c r="L1722" s="83"/>
      <c r="M1722" s="83"/>
      <c r="N1722" s="83"/>
      <c r="O1722" s="83"/>
      <c r="P1722" s="84"/>
      <c r="Q1722" s="217"/>
      <c r="R1722" s="91">
        <f t="shared" ref="R1722" si="4050">IF(COUNTA(Y1720:DP1723)=0,0,HLOOKUP(R1721,Y1721:DP1723,2,FALSE))</f>
        <v>0</v>
      </c>
      <c r="S1722" s="92">
        <f t="shared" ref="S1722" si="4051">IF(COUNTA(Y1720:DP1723)=0,0,HLOOKUP(S1720,Y1720:DP1723,3,FALSE))</f>
        <v>0</v>
      </c>
      <c r="T1722" s="93"/>
      <c r="U1722" s="94">
        <f t="array" ref="U1722">IF(COUNTA(Y1720:DP1723)=0,0,IF(ISERROR(HLOOKUP(U1723,Y1723:DP1723,1,FALSE)),0,INDEX(Y1722:DP1722,MATCH(U1721&amp;U1723,Y1721:DP1721&amp;Y1723:DP1723,0))))</f>
        <v>0</v>
      </c>
      <c r="V1722" s="94">
        <f t="array" ref="V1722">IF(COUNTA(Y1720:DP1723)=0,0,IF(ISERROR(HLOOKUP(V1723,Y1723:DP1723,1,FALSE)),0,INDEX(Y1722:DP1722,MATCH(V1721&amp;V1723,Y1721:DP1721&amp;Y1723:DP1723,0))))</f>
        <v>0</v>
      </c>
      <c r="W1722" s="95"/>
      <c r="X1722" s="108"/>
    </row>
    <row r="1723" spans="2:26" ht="13.9" thickBot="1">
      <c r="B1723" s="96"/>
      <c r="C1723" s="97"/>
      <c r="D1723" s="96"/>
      <c r="E1723" s="96"/>
      <c r="F1723" s="96"/>
      <c r="G1723" s="96"/>
      <c r="H1723" s="96"/>
      <c r="I1723" s="96"/>
      <c r="J1723" s="96"/>
      <c r="K1723" s="96"/>
      <c r="L1723" s="96"/>
      <c r="M1723" s="96"/>
      <c r="N1723" s="96"/>
      <c r="O1723" s="96"/>
      <c r="P1723" s="97"/>
      <c r="Q1723" s="218"/>
      <c r="R1723" s="98" t="str">
        <f t="shared" ref="R1723" si="4052">IF(COUNTA(Y1720:DP1723)=0,"none",HLOOKUP(R1721,Y1721:DP1723,3,FALSE))</f>
        <v>none</v>
      </c>
      <c r="S1723" s="99" t="str">
        <f t="shared" ref="S1723" si="4053">IF(COUNTA(Y1720:DP1723)=0,"none",HLOOKUP(S1720,Y1720:DP1723,4,FALSE))</f>
        <v>none</v>
      </c>
      <c r="T1723" s="100"/>
      <c r="U1723" s="100" t="str">
        <f t="array" ref="U1723">IF(COUNTA(Y1720:DP1723)=0,"none",IF($U$2="WAHR",$W$3,Abfrage!$F$4))</f>
        <v>none</v>
      </c>
      <c r="V1723" s="100" t="str">
        <f t="array" ref="V1723">IF(COUNTA(Y1720:DP1723)=0,"none",IF($U$2="WAHR",$W$3,Abfrage!$F$4))</f>
        <v>none</v>
      </c>
      <c r="W1723" s="100" t="str">
        <f t="array" ref="W1723">IF(COUNTA(Y1720:DP1723)=0,"none",IF($U$2="WAHR",$W$3,Abfrage!$F$4))</f>
        <v>none</v>
      </c>
      <c r="X1723" s="109"/>
    </row>
    <row r="1724" spans="2:26" thickBot="1">
      <c r="B1724" s="75" t="s">
        <v>1173</v>
      </c>
      <c r="C1724" s="76">
        <v>1000130562</v>
      </c>
      <c r="D1724" s="75" t="s">
        <v>95</v>
      </c>
      <c r="E1724" s="75" t="s">
        <v>148</v>
      </c>
      <c r="F1724" s="75" t="s">
        <v>341</v>
      </c>
      <c r="G1724" s="75" t="s">
        <v>341</v>
      </c>
      <c r="H1724" s="75" t="e">
        <v>#N/A</v>
      </c>
      <c r="I1724" s="75" t="s">
        <v>342</v>
      </c>
      <c r="J1724" s="75" t="s">
        <v>1174</v>
      </c>
      <c r="K1724" s="75" t="s">
        <v>321</v>
      </c>
      <c r="L1724" s="75" t="s">
        <v>331</v>
      </c>
      <c r="M1724" s="75" t="s">
        <v>306</v>
      </c>
      <c r="N1724" s="75" t="s">
        <v>327</v>
      </c>
      <c r="O1724" s="75" t="s">
        <v>306</v>
      </c>
      <c r="P1724" s="76" t="s">
        <v>344</v>
      </c>
      <c r="Q1724" s="216"/>
      <c r="R1724" s="77" t="str">
        <f t="shared" ref="R1724" si="4054">IF(COUNTA(Y1724:DP1727)=0,"01.01.1900",INDEX(Y1724:DP1724,MATCH(R1725,Y1725:DP1725,0)))</f>
        <v>01.01.1900</v>
      </c>
      <c r="S1724" s="78" t="str">
        <f t="shared" ref="S1724" si="4055">IF(COUNTA(Y1724:DP1727)=0,"01.01.1900",MAX(Y1724:DP1724))</f>
        <v>01.01.1900</v>
      </c>
      <c r="T1724" s="79"/>
      <c r="U1724" s="80" t="str">
        <f t="array" ref="U1724">IF(COUNTA(Y1724:DP1727)=0,"01.01.1900",IF(ISERROR(HLOOKUP(U1727,Y1727:DP1727,1,FALSE)),"01.01.1900",INDEX(Y1724:DP1724,MATCH(U1725&amp;U1727,Y1725:DP1725&amp;Y1727:DP1727,0))))</f>
        <v>01.01.1900</v>
      </c>
      <c r="V1724" s="81" t="str">
        <f t="shared" ref="V1724" si="4056">IF(COUNTA(Y1724:DP1727)=0,"01.01.1900",_xlfn.MAXIFS(Y1724:DP1724,Y1727:DP1727,V1727))</f>
        <v>01.01.1900</v>
      </c>
      <c r="W1724" s="82"/>
      <c r="X1724" s="106"/>
    </row>
    <row r="1725" spans="2:26" thickBot="1">
      <c r="B1725" s="83"/>
      <c r="C1725" s="84"/>
      <c r="D1725" s="83"/>
      <c r="E1725" s="83"/>
      <c r="F1725" s="83"/>
      <c r="G1725" s="83"/>
      <c r="H1725" s="83"/>
      <c r="I1725" s="83"/>
      <c r="J1725" s="83"/>
      <c r="K1725" s="83"/>
      <c r="L1725" s="83"/>
      <c r="M1725" s="83"/>
      <c r="N1725" s="83"/>
      <c r="O1725" s="83"/>
      <c r="P1725" s="84"/>
      <c r="Q1725" s="217"/>
      <c r="R1725" s="85">
        <f t="shared" ref="R1725" si="4057">IF(COUNTA(Y1724:DP1727)=0,0,MIN(Y1725:DP1725))</f>
        <v>0</v>
      </c>
      <c r="S1725" s="86">
        <f t="shared" ref="S1725" si="4058">IF(COUNTA(Y1724:DP1727)=0,0,HLOOKUP(S1724,Y1724:DP1727,2,FALSE))</f>
        <v>0</v>
      </c>
      <c r="T1725" s="87">
        <f t="shared" ref="T1725" si="4059">IF(COUNTA(Y1724:DP1727)=0,0,AVERAGE(Y1725:DP1725))</f>
        <v>0</v>
      </c>
      <c r="U1725" s="88">
        <f t="shared" ref="U1725" si="4060">IF(COUNTA(Y1724:DP1727)=0,0,_xlfn.MINIFS(Y1725:DP1725,Y1727:DP1727,U1727))</f>
        <v>0</v>
      </c>
      <c r="V1725" s="89">
        <f t="array" ref="V1725">IF(COUNTA(Y1724:DP1727)=0,0,IF(ISERROR(HLOOKUP(V1727,Y1727:DP1727,1,FALSE)),0,INDEX(Y1725:DP1725,MATCH(V1724&amp;V1727,Y1724:DP1724&amp;Y1727:DP1727,0))))</f>
        <v>0</v>
      </c>
      <c r="W1725" s="90">
        <f t="array" ref="W1725">IF(COUNTA(Y1724:DP1727)=0,0,IF(ISERROR(HLOOKUP(W1727,Y1727:DP1727,1,FALSE)),0,AVERAGEIF(Y1727:DP1727,$W1727,Y1725:DP1725)))</f>
        <v>0</v>
      </c>
      <c r="X1725" s="107"/>
    </row>
    <row r="1726" spans="2:26" thickBot="1">
      <c r="B1726" s="83"/>
      <c r="C1726" s="84"/>
      <c r="D1726" s="83"/>
      <c r="E1726" s="83"/>
      <c r="F1726" s="83"/>
      <c r="G1726" s="83"/>
      <c r="H1726" s="83"/>
      <c r="I1726" s="83"/>
      <c r="J1726" s="83"/>
      <c r="K1726" s="83"/>
      <c r="L1726" s="83"/>
      <c r="M1726" s="83"/>
      <c r="N1726" s="83"/>
      <c r="O1726" s="83"/>
      <c r="P1726" s="84"/>
      <c r="Q1726" s="217"/>
      <c r="R1726" s="91">
        <f t="shared" ref="R1726" si="4061">IF(COUNTA(Y1724:DP1727)=0,0,HLOOKUP(R1725,Y1725:DP1727,2,FALSE))</f>
        <v>0</v>
      </c>
      <c r="S1726" s="92">
        <f t="shared" ref="S1726" si="4062">IF(COUNTA(Y1724:DP1727)=0,0,HLOOKUP(S1724,Y1724:DP1727,3,FALSE))</f>
        <v>0</v>
      </c>
      <c r="T1726" s="93"/>
      <c r="U1726" s="94">
        <f t="array" ref="U1726">IF(COUNTA(Y1724:DP1727)=0,0,IF(ISERROR(HLOOKUP(U1727,Y1727:DP1727,1,FALSE)),0,INDEX(Y1726:DP1726,MATCH(U1725&amp;U1727,Y1725:DP1725&amp;Y1727:DP1727,0))))</f>
        <v>0</v>
      </c>
      <c r="V1726" s="94">
        <f t="array" ref="V1726">IF(COUNTA(Y1724:DP1727)=0,0,IF(ISERROR(HLOOKUP(V1727,Y1727:DP1727,1,FALSE)),0,INDEX(Y1726:DP1726,MATCH(V1725&amp;V1727,Y1725:DP1725&amp;Y1727:DP1727,0))))</f>
        <v>0</v>
      </c>
      <c r="W1726" s="95"/>
      <c r="X1726" s="108"/>
    </row>
    <row r="1727" spans="2:26" ht="13.9" thickBot="1">
      <c r="B1727" s="96"/>
      <c r="C1727" s="97"/>
      <c r="D1727" s="96"/>
      <c r="E1727" s="96"/>
      <c r="F1727" s="96"/>
      <c r="G1727" s="96"/>
      <c r="H1727" s="96"/>
      <c r="I1727" s="96"/>
      <c r="J1727" s="96"/>
      <c r="K1727" s="96"/>
      <c r="L1727" s="96"/>
      <c r="M1727" s="96"/>
      <c r="N1727" s="96"/>
      <c r="O1727" s="96"/>
      <c r="P1727" s="97"/>
      <c r="Q1727" s="218"/>
      <c r="R1727" s="98" t="str">
        <f t="shared" ref="R1727" si="4063">IF(COUNTA(Y1724:DP1727)=0,"none",HLOOKUP(R1725,Y1725:DP1727,3,FALSE))</f>
        <v>none</v>
      </c>
      <c r="S1727" s="99" t="str">
        <f t="shared" ref="S1727" si="4064">IF(COUNTA(Y1724:DP1727)=0,"none",HLOOKUP(S1724,Y1724:DP1727,4,FALSE))</f>
        <v>none</v>
      </c>
      <c r="T1727" s="100"/>
      <c r="U1727" s="100" t="str">
        <f t="array" ref="U1727">IF(COUNTA(Y1724:DP1727)=0,"none",IF($U$2="WAHR",$W$3,Abfrage!$F$4))</f>
        <v>none</v>
      </c>
      <c r="V1727" s="100" t="str">
        <f t="array" ref="V1727">IF(COUNTA(Y1724:DP1727)=0,"none",IF($U$2="WAHR",$W$3,Abfrage!$F$4))</f>
        <v>none</v>
      </c>
      <c r="W1727" s="100" t="str">
        <f t="array" ref="W1727">IF(COUNTA(Y1724:DP1727)=0,"none",IF($U$2="WAHR",$W$3,Abfrage!$F$4))</f>
        <v>none</v>
      </c>
      <c r="X1727" s="109"/>
    </row>
    <row r="1728" spans="2:26" thickBot="1">
      <c r="B1728" s="75" t="s">
        <v>1175</v>
      </c>
      <c r="C1728" s="76">
        <v>1000132804</v>
      </c>
      <c r="D1728" s="75" t="s">
        <v>95</v>
      </c>
      <c r="E1728" s="75" t="s">
        <v>96</v>
      </c>
      <c r="F1728" s="75" t="s">
        <v>97</v>
      </c>
      <c r="G1728" s="75" t="s">
        <v>97</v>
      </c>
      <c r="H1728" s="75" t="e">
        <v>#N/A</v>
      </c>
      <c r="I1728" s="75" t="s">
        <v>1176</v>
      </c>
      <c r="J1728" s="75" t="s">
        <v>1177</v>
      </c>
      <c r="K1728" s="75" t="s">
        <v>306</v>
      </c>
      <c r="L1728" s="75" t="s">
        <v>306</v>
      </c>
      <c r="M1728" s="75" t="s">
        <v>313</v>
      </c>
      <c r="N1728" s="75" t="s">
        <v>352</v>
      </c>
      <c r="O1728" s="75" t="s">
        <v>476</v>
      </c>
      <c r="P1728" s="76" t="s">
        <v>1178</v>
      </c>
      <c r="Q1728" s="216"/>
      <c r="R1728" s="77" t="str">
        <f t="shared" ref="R1728" si="4065">IF(COUNTA(Y1728:DP1731)=0,"01.01.1900",INDEX(Y1728:DP1728,MATCH(R1729,Y1729:DP1729,0)))</f>
        <v>01.01.1900</v>
      </c>
      <c r="S1728" s="78" t="str">
        <f t="shared" ref="S1728" si="4066">IF(COUNTA(Y1728:DP1731)=0,"01.01.1900",MAX(Y1728:DP1728))</f>
        <v>01.01.1900</v>
      </c>
      <c r="T1728" s="79"/>
      <c r="U1728" s="80" t="str">
        <f t="array" ref="U1728">IF(COUNTA(Y1728:DP1731)=0,"01.01.1900",IF(ISERROR(HLOOKUP(U1731,Y1731:DP1731,1,FALSE)),"01.01.1900",INDEX(Y1728:DP1728,MATCH(U1729&amp;U1731,Y1729:DP1729&amp;Y1731:DP1731,0))))</f>
        <v>01.01.1900</v>
      </c>
      <c r="V1728" s="81" t="str">
        <f t="shared" ref="V1728" si="4067">IF(COUNTA(Y1728:DP1731)=0,"01.01.1900",_xlfn.MAXIFS(Y1728:DP1728,Y1731:DP1731,V1731))</f>
        <v>01.01.1900</v>
      </c>
      <c r="W1728" s="82"/>
      <c r="X1728" s="106"/>
    </row>
    <row r="1729" spans="2:24" thickBot="1">
      <c r="B1729" s="83"/>
      <c r="C1729" s="84"/>
      <c r="D1729" s="83"/>
      <c r="E1729" s="83"/>
      <c r="F1729" s="83"/>
      <c r="G1729" s="83"/>
      <c r="H1729" s="83"/>
      <c r="I1729" s="83"/>
      <c r="J1729" s="83"/>
      <c r="K1729" s="83"/>
      <c r="L1729" s="83"/>
      <c r="M1729" s="83"/>
      <c r="N1729" s="83"/>
      <c r="O1729" s="83"/>
      <c r="P1729" s="84"/>
      <c r="Q1729" s="217"/>
      <c r="R1729" s="85">
        <f t="shared" ref="R1729" si="4068">IF(COUNTA(Y1728:DP1731)=0,0,MIN(Y1729:DP1729))</f>
        <v>0</v>
      </c>
      <c r="S1729" s="86">
        <f t="shared" ref="S1729" si="4069">IF(COUNTA(Y1728:DP1731)=0,0,HLOOKUP(S1728,Y1728:DP1731,2,FALSE))</f>
        <v>0</v>
      </c>
      <c r="T1729" s="87">
        <f t="shared" ref="T1729" si="4070">IF(COUNTA(Y1728:DP1731)=0,0,AVERAGE(Y1729:DP1729))</f>
        <v>0</v>
      </c>
      <c r="U1729" s="88">
        <f t="shared" ref="U1729" si="4071">IF(COUNTA(Y1728:DP1731)=0,0,_xlfn.MINIFS(Y1729:DP1729,Y1731:DP1731,U1731))</f>
        <v>0</v>
      </c>
      <c r="V1729" s="89">
        <f t="array" ref="V1729">IF(COUNTA(Y1728:DP1731)=0,0,IF(ISERROR(HLOOKUP(V1731,Y1731:DP1731,1,FALSE)),0,INDEX(Y1729:DP1729,MATCH(V1728&amp;V1731,Y1728:DP1728&amp;Y1731:DP1731,0))))</f>
        <v>0</v>
      </c>
      <c r="W1729" s="90">
        <f t="array" ref="W1729">IF(COUNTA(Y1728:DP1731)=0,0,IF(ISERROR(HLOOKUP(W1731,Y1731:DP1731,1,FALSE)),0,AVERAGEIF(Y1731:DP1731,$W1731,Y1729:DP1729)))</f>
        <v>0</v>
      </c>
      <c r="X1729" s="107"/>
    </row>
    <row r="1730" spans="2:24" thickBot="1">
      <c r="B1730" s="83"/>
      <c r="C1730" s="84"/>
      <c r="D1730" s="83"/>
      <c r="E1730" s="83"/>
      <c r="F1730" s="83"/>
      <c r="G1730" s="83"/>
      <c r="H1730" s="83"/>
      <c r="I1730" s="83"/>
      <c r="J1730" s="83"/>
      <c r="K1730" s="83"/>
      <c r="L1730" s="83"/>
      <c r="M1730" s="83"/>
      <c r="N1730" s="83"/>
      <c r="O1730" s="83"/>
      <c r="P1730" s="84"/>
      <c r="Q1730" s="217"/>
      <c r="R1730" s="91">
        <f t="shared" ref="R1730" si="4072">IF(COUNTA(Y1728:DP1731)=0,0,HLOOKUP(R1729,Y1729:DP1731,2,FALSE))</f>
        <v>0</v>
      </c>
      <c r="S1730" s="92">
        <f t="shared" ref="S1730" si="4073">IF(COUNTA(Y1728:DP1731)=0,0,HLOOKUP(S1728,Y1728:DP1731,3,FALSE))</f>
        <v>0</v>
      </c>
      <c r="T1730" s="93"/>
      <c r="U1730" s="94">
        <f t="array" ref="U1730">IF(COUNTA(Y1728:DP1731)=0,0,IF(ISERROR(HLOOKUP(U1731,Y1731:DP1731,1,FALSE)),0,INDEX(Y1730:DP1730,MATCH(U1729&amp;U1731,Y1729:DP1729&amp;Y1731:DP1731,0))))</f>
        <v>0</v>
      </c>
      <c r="V1730" s="94">
        <f t="array" ref="V1730">IF(COUNTA(Y1728:DP1731)=0,0,IF(ISERROR(HLOOKUP(V1731,Y1731:DP1731,1,FALSE)),0,INDEX(Y1730:DP1730,MATCH(V1729&amp;V1731,Y1729:DP1729&amp;Y1731:DP1731,0))))</f>
        <v>0</v>
      </c>
      <c r="W1730" s="95"/>
      <c r="X1730" s="108"/>
    </row>
    <row r="1731" spans="2:24" ht="13.9" thickBot="1">
      <c r="B1731" s="96"/>
      <c r="C1731" s="97"/>
      <c r="D1731" s="96"/>
      <c r="E1731" s="96"/>
      <c r="F1731" s="96"/>
      <c r="G1731" s="96"/>
      <c r="H1731" s="96"/>
      <c r="I1731" s="96"/>
      <c r="J1731" s="96"/>
      <c r="K1731" s="96"/>
      <c r="L1731" s="96"/>
      <c r="M1731" s="96"/>
      <c r="N1731" s="96"/>
      <c r="O1731" s="96"/>
      <c r="P1731" s="97"/>
      <c r="Q1731" s="218"/>
      <c r="R1731" s="98" t="str">
        <f t="shared" ref="R1731" si="4074">IF(COUNTA(Y1728:DP1731)=0,"none",HLOOKUP(R1729,Y1729:DP1731,3,FALSE))</f>
        <v>none</v>
      </c>
      <c r="S1731" s="99" t="str">
        <f t="shared" ref="S1731" si="4075">IF(COUNTA(Y1728:DP1731)=0,"none",HLOOKUP(S1728,Y1728:DP1731,4,FALSE))</f>
        <v>none</v>
      </c>
      <c r="T1731" s="100"/>
      <c r="U1731" s="100" t="str">
        <f t="array" ref="U1731">IF(COUNTA(Y1728:DP1731)=0,"none",IF($U$2="WAHR",$W$3,Abfrage!$F$4))</f>
        <v>none</v>
      </c>
      <c r="V1731" s="100" t="str">
        <f t="array" ref="V1731">IF(COUNTA(Y1728:DP1731)=0,"none",IF($U$2="WAHR",$W$3,Abfrage!$F$4))</f>
        <v>none</v>
      </c>
      <c r="W1731" s="100" t="str">
        <f t="array" ref="W1731">IF(COUNTA(Y1728:DP1731)=0,"none",IF($U$2="WAHR",$W$3,Abfrage!$F$4))</f>
        <v>none</v>
      </c>
      <c r="X1731" s="109"/>
    </row>
    <row r="1732" spans="2:24" thickBot="1">
      <c r="B1732" s="75" t="s">
        <v>1179</v>
      </c>
      <c r="C1732" s="76">
        <v>1000135467</v>
      </c>
      <c r="D1732" s="75" t="s">
        <v>95</v>
      </c>
      <c r="E1732" s="75" t="s">
        <v>175</v>
      </c>
      <c r="F1732" s="75" t="s">
        <v>97</v>
      </c>
      <c r="G1732" s="75" t="s">
        <v>97</v>
      </c>
      <c r="H1732" s="75" t="e">
        <v>#N/A</v>
      </c>
      <c r="I1732" s="75" t="s">
        <v>164</v>
      </c>
      <c r="J1732" s="75" t="s">
        <v>1180</v>
      </c>
      <c r="K1732" s="75" t="s">
        <v>306</v>
      </c>
      <c r="L1732" s="75" t="s">
        <v>306</v>
      </c>
      <c r="M1732" s="75" t="s">
        <v>307</v>
      </c>
      <c r="N1732" s="75" t="s">
        <v>348</v>
      </c>
      <c r="O1732" s="75" t="s">
        <v>309</v>
      </c>
      <c r="P1732" s="76" t="s">
        <v>306</v>
      </c>
      <c r="Q1732" s="216"/>
      <c r="R1732" s="77" t="str">
        <f t="shared" ref="R1732" si="4076">IF(COUNTA(Y1732:DP1735)=0,"01.01.1900",INDEX(Y1732:DP1732,MATCH(R1733,Y1733:DP1733,0)))</f>
        <v>01.01.1900</v>
      </c>
      <c r="S1732" s="78" t="str">
        <f t="shared" ref="S1732" si="4077">IF(COUNTA(Y1732:DP1735)=0,"01.01.1900",MAX(Y1732:DP1732))</f>
        <v>01.01.1900</v>
      </c>
      <c r="T1732" s="79"/>
      <c r="U1732" s="80" t="str">
        <f t="array" ref="U1732">IF(COUNTA(Y1732:DP1735)=0,"01.01.1900",IF(ISERROR(HLOOKUP(U1735,Y1735:DP1735,1,FALSE)),"01.01.1900",INDEX(Y1732:DP1732,MATCH(U1733&amp;U1735,Y1733:DP1733&amp;Y1735:DP1735,0))))</f>
        <v>01.01.1900</v>
      </c>
      <c r="V1732" s="81" t="str">
        <f t="shared" ref="V1732" si="4078">IF(COUNTA(Y1732:DP1735)=0,"01.01.1900",_xlfn.MAXIFS(Y1732:DP1732,Y1735:DP1735,V1735))</f>
        <v>01.01.1900</v>
      </c>
      <c r="W1732" s="82"/>
      <c r="X1732" s="106"/>
    </row>
    <row r="1733" spans="2:24" thickBot="1">
      <c r="B1733" s="83"/>
      <c r="C1733" s="84"/>
      <c r="D1733" s="83"/>
      <c r="E1733" s="83"/>
      <c r="F1733" s="83"/>
      <c r="G1733" s="83"/>
      <c r="H1733" s="83"/>
      <c r="I1733" s="83"/>
      <c r="J1733" s="83"/>
      <c r="K1733" s="83"/>
      <c r="L1733" s="83"/>
      <c r="M1733" s="83"/>
      <c r="N1733" s="83"/>
      <c r="O1733" s="83"/>
      <c r="P1733" s="84"/>
      <c r="Q1733" s="217"/>
      <c r="R1733" s="85">
        <f t="shared" ref="R1733" si="4079">IF(COUNTA(Y1732:DP1735)=0,0,MIN(Y1733:DP1733))</f>
        <v>0</v>
      </c>
      <c r="S1733" s="86">
        <f t="shared" ref="S1733" si="4080">IF(COUNTA(Y1732:DP1735)=0,0,HLOOKUP(S1732,Y1732:DP1735,2,FALSE))</f>
        <v>0</v>
      </c>
      <c r="T1733" s="87">
        <f t="shared" ref="T1733" si="4081">IF(COUNTA(Y1732:DP1735)=0,0,AVERAGE(Y1733:DP1733))</f>
        <v>0</v>
      </c>
      <c r="U1733" s="88">
        <f t="shared" ref="U1733" si="4082">IF(COUNTA(Y1732:DP1735)=0,0,_xlfn.MINIFS(Y1733:DP1733,Y1735:DP1735,U1735))</f>
        <v>0</v>
      </c>
      <c r="V1733" s="89">
        <f t="array" ref="V1733">IF(COUNTA(Y1732:DP1735)=0,0,IF(ISERROR(HLOOKUP(V1735,Y1735:DP1735,1,FALSE)),0,INDEX(Y1733:DP1733,MATCH(V1732&amp;V1735,Y1732:DP1732&amp;Y1735:DP1735,0))))</f>
        <v>0</v>
      </c>
      <c r="W1733" s="90">
        <f t="array" ref="W1733">IF(COUNTA(Y1732:DP1735)=0,0,IF(ISERROR(HLOOKUP(W1735,Y1735:DP1735,1,FALSE)),0,AVERAGEIF(Y1735:DP1735,$W1735,Y1733:DP1733)))</f>
        <v>0</v>
      </c>
      <c r="X1733" s="107"/>
    </row>
    <row r="1734" spans="2:24" thickBot="1">
      <c r="B1734" s="83"/>
      <c r="C1734" s="84"/>
      <c r="D1734" s="83"/>
      <c r="E1734" s="83"/>
      <c r="F1734" s="83"/>
      <c r="G1734" s="83"/>
      <c r="H1734" s="83"/>
      <c r="I1734" s="83"/>
      <c r="J1734" s="83"/>
      <c r="K1734" s="83"/>
      <c r="L1734" s="83"/>
      <c r="M1734" s="83"/>
      <c r="N1734" s="83"/>
      <c r="O1734" s="83"/>
      <c r="P1734" s="84"/>
      <c r="Q1734" s="217"/>
      <c r="R1734" s="91">
        <f t="shared" ref="R1734" si="4083">IF(COUNTA(Y1732:DP1735)=0,0,HLOOKUP(R1733,Y1733:DP1735,2,FALSE))</f>
        <v>0</v>
      </c>
      <c r="S1734" s="92">
        <f t="shared" ref="S1734" si="4084">IF(COUNTA(Y1732:DP1735)=0,0,HLOOKUP(S1732,Y1732:DP1735,3,FALSE))</f>
        <v>0</v>
      </c>
      <c r="T1734" s="93"/>
      <c r="U1734" s="94">
        <f t="array" ref="U1734">IF(COUNTA(Y1732:DP1735)=0,0,IF(ISERROR(HLOOKUP(U1735,Y1735:DP1735,1,FALSE)),0,INDEX(Y1734:DP1734,MATCH(U1733&amp;U1735,Y1733:DP1733&amp;Y1735:DP1735,0))))</f>
        <v>0</v>
      </c>
      <c r="V1734" s="94">
        <f t="array" ref="V1734">IF(COUNTA(Y1732:DP1735)=0,0,IF(ISERROR(HLOOKUP(V1735,Y1735:DP1735,1,FALSE)),0,INDEX(Y1734:DP1734,MATCH(V1733&amp;V1735,Y1733:DP1733&amp;Y1735:DP1735,0))))</f>
        <v>0</v>
      </c>
      <c r="W1734" s="95"/>
      <c r="X1734" s="108"/>
    </row>
    <row r="1735" spans="2:24" ht="13.9" thickBot="1">
      <c r="B1735" s="96"/>
      <c r="C1735" s="97"/>
      <c r="D1735" s="96"/>
      <c r="E1735" s="96"/>
      <c r="F1735" s="96"/>
      <c r="G1735" s="96"/>
      <c r="H1735" s="96"/>
      <c r="I1735" s="96"/>
      <c r="J1735" s="96"/>
      <c r="K1735" s="96"/>
      <c r="L1735" s="96"/>
      <c r="M1735" s="96"/>
      <c r="N1735" s="96"/>
      <c r="O1735" s="96"/>
      <c r="P1735" s="97"/>
      <c r="Q1735" s="218"/>
      <c r="R1735" s="98" t="str">
        <f t="shared" ref="R1735" si="4085">IF(COUNTA(Y1732:DP1735)=0,"none",HLOOKUP(R1733,Y1733:DP1735,3,FALSE))</f>
        <v>none</v>
      </c>
      <c r="S1735" s="99" t="str">
        <f t="shared" ref="S1735" si="4086">IF(COUNTA(Y1732:DP1735)=0,"none",HLOOKUP(S1732,Y1732:DP1735,4,FALSE))</f>
        <v>none</v>
      </c>
      <c r="T1735" s="100"/>
      <c r="U1735" s="100" t="str">
        <f t="array" ref="U1735">IF(COUNTA(Y1732:DP1735)=0,"none",IF($U$2="WAHR",$W$3,Abfrage!$F$4))</f>
        <v>none</v>
      </c>
      <c r="V1735" s="100" t="str">
        <f t="array" ref="V1735">IF(COUNTA(Y1732:DP1735)=0,"none",IF($U$2="WAHR",$W$3,Abfrage!$F$4))</f>
        <v>none</v>
      </c>
      <c r="W1735" s="100" t="str">
        <f t="array" ref="W1735">IF(COUNTA(Y1732:DP1735)=0,"none",IF($U$2="WAHR",$W$3,Abfrage!$F$4))</f>
        <v>none</v>
      </c>
      <c r="X1735" s="109"/>
    </row>
    <row r="1736" spans="2:24" thickBot="1">
      <c r="B1736" s="75" t="s">
        <v>1181</v>
      </c>
      <c r="C1736" s="76">
        <v>1000135494</v>
      </c>
      <c r="D1736" s="75" t="s">
        <v>95</v>
      </c>
      <c r="E1736" s="75" t="s">
        <v>148</v>
      </c>
      <c r="F1736" s="75" t="s">
        <v>175</v>
      </c>
      <c r="G1736" s="75" t="s">
        <v>175</v>
      </c>
      <c r="H1736" s="75" t="e">
        <v>#N/A</v>
      </c>
      <c r="I1736" s="75" t="s">
        <v>164</v>
      </c>
      <c r="J1736" s="75" t="s">
        <v>1182</v>
      </c>
      <c r="K1736" s="75" t="s">
        <v>325</v>
      </c>
      <c r="L1736" s="75" t="s">
        <v>327</v>
      </c>
      <c r="M1736" s="75" t="s">
        <v>307</v>
      </c>
      <c r="N1736" s="75" t="s">
        <v>327</v>
      </c>
      <c r="O1736" s="75" t="s">
        <v>306</v>
      </c>
      <c r="P1736" s="76" t="s">
        <v>306</v>
      </c>
      <c r="Q1736" s="216"/>
      <c r="R1736" s="77" t="str">
        <f t="shared" ref="R1736" si="4087">IF(COUNTA(Y1736:DP1739)=0,"01.01.1900",INDEX(Y1736:DP1736,MATCH(R1737,Y1737:DP1737,0)))</f>
        <v>01.01.1900</v>
      </c>
      <c r="S1736" s="78" t="str">
        <f t="shared" ref="S1736" si="4088">IF(COUNTA(Y1736:DP1739)=0,"01.01.1900",MAX(Y1736:DP1736))</f>
        <v>01.01.1900</v>
      </c>
      <c r="T1736" s="79"/>
      <c r="U1736" s="80" t="str">
        <f t="array" ref="U1736">IF(COUNTA(Y1736:DP1739)=0,"01.01.1900",IF(ISERROR(HLOOKUP(U1739,Y1739:DP1739,1,FALSE)),"01.01.1900",INDEX(Y1736:DP1736,MATCH(U1737&amp;U1739,Y1737:DP1737&amp;Y1739:DP1739,0))))</f>
        <v>01.01.1900</v>
      </c>
      <c r="V1736" s="81" t="str">
        <f t="shared" ref="V1736" si="4089">IF(COUNTA(Y1736:DP1739)=0,"01.01.1900",_xlfn.MAXIFS(Y1736:DP1736,Y1739:DP1739,V1739))</f>
        <v>01.01.1900</v>
      </c>
      <c r="W1736" s="82"/>
      <c r="X1736" s="106"/>
    </row>
    <row r="1737" spans="2:24" thickBot="1">
      <c r="B1737" s="83"/>
      <c r="C1737" s="84"/>
      <c r="D1737" s="83"/>
      <c r="E1737" s="83"/>
      <c r="F1737" s="83"/>
      <c r="G1737" s="83"/>
      <c r="H1737" s="83"/>
      <c r="I1737" s="83"/>
      <c r="J1737" s="83"/>
      <c r="K1737" s="83"/>
      <c r="L1737" s="83"/>
      <c r="M1737" s="83"/>
      <c r="N1737" s="83"/>
      <c r="O1737" s="83"/>
      <c r="P1737" s="84"/>
      <c r="Q1737" s="217"/>
      <c r="R1737" s="85">
        <f t="shared" ref="R1737" si="4090">IF(COUNTA(Y1736:DP1739)=0,0,MIN(Y1737:DP1737))</f>
        <v>0</v>
      </c>
      <c r="S1737" s="86">
        <f t="shared" ref="S1737" si="4091">IF(COUNTA(Y1736:DP1739)=0,0,HLOOKUP(S1736,Y1736:DP1739,2,FALSE))</f>
        <v>0</v>
      </c>
      <c r="T1737" s="87">
        <f t="shared" ref="T1737" si="4092">IF(COUNTA(Y1736:DP1739)=0,0,AVERAGE(Y1737:DP1737))</f>
        <v>0</v>
      </c>
      <c r="U1737" s="88">
        <f t="shared" ref="U1737" si="4093">IF(COUNTA(Y1736:DP1739)=0,0,_xlfn.MINIFS(Y1737:DP1737,Y1739:DP1739,U1739))</f>
        <v>0</v>
      </c>
      <c r="V1737" s="89">
        <f t="array" ref="V1737">IF(COUNTA(Y1736:DP1739)=0,0,IF(ISERROR(HLOOKUP(V1739,Y1739:DP1739,1,FALSE)),0,INDEX(Y1737:DP1737,MATCH(V1736&amp;V1739,Y1736:DP1736&amp;Y1739:DP1739,0))))</f>
        <v>0</v>
      </c>
      <c r="W1737" s="90">
        <f t="array" ref="W1737">IF(COUNTA(Y1736:DP1739)=0,0,IF(ISERROR(HLOOKUP(W1739,Y1739:DP1739,1,FALSE)),0,AVERAGEIF(Y1739:DP1739,$W1739,Y1737:DP1737)))</f>
        <v>0</v>
      </c>
      <c r="X1737" s="107"/>
    </row>
    <row r="1738" spans="2:24" thickBot="1">
      <c r="B1738" s="83"/>
      <c r="C1738" s="84"/>
      <c r="D1738" s="83"/>
      <c r="E1738" s="83"/>
      <c r="F1738" s="83"/>
      <c r="G1738" s="83"/>
      <c r="H1738" s="83"/>
      <c r="I1738" s="83"/>
      <c r="J1738" s="83"/>
      <c r="K1738" s="83"/>
      <c r="L1738" s="83"/>
      <c r="M1738" s="83"/>
      <c r="N1738" s="83"/>
      <c r="O1738" s="83"/>
      <c r="P1738" s="84"/>
      <c r="Q1738" s="217"/>
      <c r="R1738" s="91">
        <f t="shared" ref="R1738" si="4094">IF(COUNTA(Y1736:DP1739)=0,0,HLOOKUP(R1737,Y1737:DP1739,2,FALSE))</f>
        <v>0</v>
      </c>
      <c r="S1738" s="92">
        <f t="shared" ref="S1738" si="4095">IF(COUNTA(Y1736:DP1739)=0,0,HLOOKUP(S1736,Y1736:DP1739,3,FALSE))</f>
        <v>0</v>
      </c>
      <c r="T1738" s="93"/>
      <c r="U1738" s="94">
        <f t="array" ref="U1738">IF(COUNTA(Y1736:DP1739)=0,0,IF(ISERROR(HLOOKUP(U1739,Y1739:DP1739,1,FALSE)),0,INDEX(Y1738:DP1738,MATCH(U1737&amp;U1739,Y1737:DP1737&amp;Y1739:DP1739,0))))</f>
        <v>0</v>
      </c>
      <c r="V1738" s="94">
        <f t="array" ref="V1738">IF(COUNTA(Y1736:DP1739)=0,0,IF(ISERROR(HLOOKUP(V1739,Y1739:DP1739,1,FALSE)),0,INDEX(Y1738:DP1738,MATCH(V1737&amp;V1739,Y1737:DP1737&amp;Y1739:DP1739,0))))</f>
        <v>0</v>
      </c>
      <c r="W1738" s="95"/>
      <c r="X1738" s="108"/>
    </row>
    <row r="1739" spans="2:24" ht="13.9" thickBot="1">
      <c r="B1739" s="96"/>
      <c r="C1739" s="97"/>
      <c r="D1739" s="96"/>
      <c r="E1739" s="96"/>
      <c r="F1739" s="96"/>
      <c r="G1739" s="96"/>
      <c r="H1739" s="96"/>
      <c r="I1739" s="96"/>
      <c r="J1739" s="96"/>
      <c r="K1739" s="96"/>
      <c r="L1739" s="96"/>
      <c r="M1739" s="96"/>
      <c r="N1739" s="96"/>
      <c r="O1739" s="96"/>
      <c r="P1739" s="97"/>
      <c r="Q1739" s="218"/>
      <c r="R1739" s="98" t="str">
        <f t="shared" ref="R1739" si="4096">IF(COUNTA(Y1736:DP1739)=0,"none",HLOOKUP(R1737,Y1737:DP1739,3,FALSE))</f>
        <v>none</v>
      </c>
      <c r="S1739" s="99" t="str">
        <f t="shared" ref="S1739" si="4097">IF(COUNTA(Y1736:DP1739)=0,"none",HLOOKUP(S1736,Y1736:DP1739,4,FALSE))</f>
        <v>none</v>
      </c>
      <c r="T1739" s="100"/>
      <c r="U1739" s="100" t="str">
        <f t="array" ref="U1739">IF(COUNTA(Y1736:DP1739)=0,"none",IF($U$2="WAHR",$W$3,Abfrage!$F$4))</f>
        <v>none</v>
      </c>
      <c r="V1739" s="100" t="str">
        <f t="array" ref="V1739">IF(COUNTA(Y1736:DP1739)=0,"none",IF($U$2="WAHR",$W$3,Abfrage!$F$4))</f>
        <v>none</v>
      </c>
      <c r="W1739" s="100" t="str">
        <f t="array" ref="W1739">IF(COUNTA(Y1736:DP1739)=0,"none",IF($U$2="WAHR",$W$3,Abfrage!$F$4))</f>
        <v>none</v>
      </c>
      <c r="X1739" s="109"/>
    </row>
    <row r="1740" spans="2:24" thickBot="1">
      <c r="B1740" s="75" t="s">
        <v>1183</v>
      </c>
      <c r="C1740" s="76">
        <v>1000135648</v>
      </c>
      <c r="D1740" s="75" t="s">
        <v>158</v>
      </c>
      <c r="E1740" s="75" t="s">
        <v>159</v>
      </c>
      <c r="F1740" s="75" t="s">
        <v>1184</v>
      </c>
      <c r="G1740" s="75" t="s">
        <v>1185</v>
      </c>
      <c r="H1740" s="75" t="e">
        <v>#N/A</v>
      </c>
      <c r="I1740" s="75" t="s">
        <v>364</v>
      </c>
      <c r="J1740" s="75" t="s">
        <v>1186</v>
      </c>
      <c r="K1740" s="75" t="s">
        <v>306</v>
      </c>
      <c r="L1740" s="75" t="s">
        <v>306</v>
      </c>
      <c r="M1740" s="75" t="s">
        <v>313</v>
      </c>
      <c r="N1740" s="75" t="s">
        <v>742</v>
      </c>
      <c r="O1740" s="75" t="s">
        <v>309</v>
      </c>
      <c r="P1740" s="76" t="s">
        <v>306</v>
      </c>
      <c r="Q1740" s="216"/>
      <c r="R1740" s="77" t="str">
        <f t="shared" ref="R1740" si="4098">IF(COUNTA(Y1740:DP1743)=0,"01.01.1900",INDEX(Y1740:DP1740,MATCH(R1741,Y1741:DP1741,0)))</f>
        <v>01.01.1900</v>
      </c>
      <c r="S1740" s="78" t="str">
        <f t="shared" ref="S1740" si="4099">IF(COUNTA(Y1740:DP1743)=0,"01.01.1900",MAX(Y1740:DP1740))</f>
        <v>01.01.1900</v>
      </c>
      <c r="T1740" s="79"/>
      <c r="U1740" s="80" t="str">
        <f t="array" ref="U1740">IF(COUNTA(Y1740:DP1743)=0,"01.01.1900",IF(ISERROR(HLOOKUP(U1743,Y1743:DP1743,1,FALSE)),"01.01.1900",INDEX(Y1740:DP1740,MATCH(U1741&amp;U1743,Y1741:DP1741&amp;Y1743:DP1743,0))))</f>
        <v>01.01.1900</v>
      </c>
      <c r="V1740" s="81" t="str">
        <f t="shared" ref="V1740" si="4100">IF(COUNTA(Y1740:DP1743)=0,"01.01.1900",_xlfn.MAXIFS(Y1740:DP1740,Y1743:DP1743,V1743))</f>
        <v>01.01.1900</v>
      </c>
      <c r="W1740" s="82"/>
      <c r="X1740" s="106"/>
    </row>
    <row r="1741" spans="2:24" thickBot="1">
      <c r="B1741" s="83"/>
      <c r="C1741" s="84"/>
      <c r="D1741" s="83"/>
      <c r="E1741" s="83"/>
      <c r="F1741" s="83"/>
      <c r="G1741" s="83"/>
      <c r="H1741" s="83"/>
      <c r="I1741" s="83"/>
      <c r="J1741" s="83"/>
      <c r="K1741" s="83"/>
      <c r="L1741" s="83"/>
      <c r="M1741" s="83"/>
      <c r="N1741" s="83"/>
      <c r="O1741" s="83"/>
      <c r="P1741" s="84"/>
      <c r="Q1741" s="217"/>
      <c r="R1741" s="85">
        <f t="shared" ref="R1741" si="4101">IF(COUNTA(Y1740:DP1743)=0,0,MIN(Y1741:DP1741))</f>
        <v>0</v>
      </c>
      <c r="S1741" s="86">
        <f t="shared" ref="S1741" si="4102">IF(COUNTA(Y1740:DP1743)=0,0,HLOOKUP(S1740,Y1740:DP1743,2,FALSE))</f>
        <v>0</v>
      </c>
      <c r="T1741" s="87">
        <f t="shared" ref="T1741" si="4103">IF(COUNTA(Y1740:DP1743)=0,0,AVERAGE(Y1741:DP1741))</f>
        <v>0</v>
      </c>
      <c r="U1741" s="88">
        <f t="shared" ref="U1741" si="4104">IF(COUNTA(Y1740:DP1743)=0,0,_xlfn.MINIFS(Y1741:DP1741,Y1743:DP1743,U1743))</f>
        <v>0</v>
      </c>
      <c r="V1741" s="89">
        <f t="array" ref="V1741">IF(COUNTA(Y1740:DP1743)=0,0,IF(ISERROR(HLOOKUP(V1743,Y1743:DP1743,1,FALSE)),0,INDEX(Y1741:DP1741,MATCH(V1740&amp;V1743,Y1740:DP1740&amp;Y1743:DP1743,0))))</f>
        <v>0</v>
      </c>
      <c r="W1741" s="90">
        <f t="array" ref="W1741">IF(COUNTA(Y1740:DP1743)=0,0,IF(ISERROR(HLOOKUP(W1743,Y1743:DP1743,1,FALSE)),0,AVERAGEIF(Y1743:DP1743,$W1743,Y1741:DP1741)))</f>
        <v>0</v>
      </c>
      <c r="X1741" s="107"/>
    </row>
    <row r="1742" spans="2:24" thickBot="1">
      <c r="B1742" s="83"/>
      <c r="C1742" s="84"/>
      <c r="D1742" s="83"/>
      <c r="E1742" s="83"/>
      <c r="F1742" s="83"/>
      <c r="G1742" s="83"/>
      <c r="H1742" s="83"/>
      <c r="I1742" s="83"/>
      <c r="J1742" s="83"/>
      <c r="K1742" s="83"/>
      <c r="L1742" s="83"/>
      <c r="M1742" s="83"/>
      <c r="N1742" s="83"/>
      <c r="O1742" s="83"/>
      <c r="P1742" s="84"/>
      <c r="Q1742" s="217"/>
      <c r="R1742" s="91">
        <f t="shared" ref="R1742" si="4105">IF(COUNTA(Y1740:DP1743)=0,0,HLOOKUP(R1741,Y1741:DP1743,2,FALSE))</f>
        <v>0</v>
      </c>
      <c r="S1742" s="92">
        <f t="shared" ref="S1742" si="4106">IF(COUNTA(Y1740:DP1743)=0,0,HLOOKUP(S1740,Y1740:DP1743,3,FALSE))</f>
        <v>0</v>
      </c>
      <c r="T1742" s="93"/>
      <c r="U1742" s="94">
        <f t="array" ref="U1742">IF(COUNTA(Y1740:DP1743)=0,0,IF(ISERROR(HLOOKUP(U1743,Y1743:DP1743,1,FALSE)),0,INDEX(Y1742:DP1742,MATCH(U1741&amp;U1743,Y1741:DP1741&amp;Y1743:DP1743,0))))</f>
        <v>0</v>
      </c>
      <c r="V1742" s="94">
        <f t="array" ref="V1742">IF(COUNTA(Y1740:DP1743)=0,0,IF(ISERROR(HLOOKUP(V1743,Y1743:DP1743,1,FALSE)),0,INDEX(Y1742:DP1742,MATCH(V1741&amp;V1743,Y1741:DP1741&amp;Y1743:DP1743,0))))</f>
        <v>0</v>
      </c>
      <c r="W1742" s="95"/>
      <c r="X1742" s="108"/>
    </row>
    <row r="1743" spans="2:24" ht="13.9" thickBot="1">
      <c r="B1743" s="96"/>
      <c r="C1743" s="97"/>
      <c r="D1743" s="96"/>
      <c r="E1743" s="96"/>
      <c r="F1743" s="96"/>
      <c r="G1743" s="96"/>
      <c r="H1743" s="96"/>
      <c r="I1743" s="96"/>
      <c r="J1743" s="96"/>
      <c r="K1743" s="96"/>
      <c r="L1743" s="96"/>
      <c r="M1743" s="96"/>
      <c r="N1743" s="96"/>
      <c r="O1743" s="96"/>
      <c r="P1743" s="97"/>
      <c r="Q1743" s="218"/>
      <c r="R1743" s="98" t="str">
        <f t="shared" ref="R1743" si="4107">IF(COUNTA(Y1740:DP1743)=0,"none",HLOOKUP(R1741,Y1741:DP1743,3,FALSE))</f>
        <v>none</v>
      </c>
      <c r="S1743" s="99" t="str">
        <f t="shared" ref="S1743" si="4108">IF(COUNTA(Y1740:DP1743)=0,"none",HLOOKUP(S1740,Y1740:DP1743,4,FALSE))</f>
        <v>none</v>
      </c>
      <c r="T1743" s="100"/>
      <c r="U1743" s="100" t="str">
        <f t="array" ref="U1743">IF(COUNTA(Y1740:DP1743)=0,"none",IF($U$2="WAHR",$W$3,Abfrage!$F$4))</f>
        <v>none</v>
      </c>
      <c r="V1743" s="100" t="str">
        <f t="array" ref="V1743">IF(COUNTA(Y1740:DP1743)=0,"none",IF($U$2="WAHR",$W$3,Abfrage!$F$4))</f>
        <v>none</v>
      </c>
      <c r="W1743" s="100" t="str">
        <f t="array" ref="W1743">IF(COUNTA(Y1740:DP1743)=0,"none",IF($U$2="WAHR",$W$3,Abfrage!$F$4))</f>
        <v>none</v>
      </c>
      <c r="X1743" s="109"/>
    </row>
    <row r="1744" spans="2:24" thickBot="1">
      <c r="B1744" s="75" t="s">
        <v>1187</v>
      </c>
      <c r="C1744" s="76">
        <v>1000135740</v>
      </c>
      <c r="D1744" s="75" t="s">
        <v>95</v>
      </c>
      <c r="E1744" s="75" t="s">
        <v>148</v>
      </c>
      <c r="F1744" s="75" t="s">
        <v>96</v>
      </c>
      <c r="G1744" s="75" t="s">
        <v>96</v>
      </c>
      <c r="H1744" s="75" t="e">
        <v>#N/A</v>
      </c>
      <c r="I1744" s="75" t="s">
        <v>79</v>
      </c>
      <c r="J1744" s="75" t="s">
        <v>1188</v>
      </c>
      <c r="K1744" s="75" t="s">
        <v>321</v>
      </c>
      <c r="L1744" s="75" t="s">
        <v>393</v>
      </c>
      <c r="M1744" s="75" t="s">
        <v>313</v>
      </c>
      <c r="N1744" s="75" t="s">
        <v>327</v>
      </c>
      <c r="O1744" s="75" t="s">
        <v>306</v>
      </c>
      <c r="P1744" s="76" t="s">
        <v>306</v>
      </c>
      <c r="Q1744" s="216"/>
      <c r="R1744" s="77" t="str">
        <f t="shared" ref="R1744" si="4109">IF(COUNTA(Y1744:DP1747)=0,"01.01.1900",INDEX(Y1744:DP1744,MATCH(R1745,Y1745:DP1745,0)))</f>
        <v>01.01.1900</v>
      </c>
      <c r="S1744" s="78" t="str">
        <f t="shared" ref="S1744" si="4110">IF(COUNTA(Y1744:DP1747)=0,"01.01.1900",MAX(Y1744:DP1744))</f>
        <v>01.01.1900</v>
      </c>
      <c r="T1744" s="79"/>
      <c r="U1744" s="80" t="str">
        <f t="array" ref="U1744">IF(COUNTA(Y1744:DP1747)=0,"01.01.1900",IF(ISERROR(HLOOKUP(U1747,Y1747:DP1747,1,FALSE)),"01.01.1900",INDEX(Y1744:DP1744,MATCH(U1745&amp;U1747,Y1745:DP1745&amp;Y1747:DP1747,0))))</f>
        <v>01.01.1900</v>
      </c>
      <c r="V1744" s="81" t="str">
        <f t="shared" ref="V1744" si="4111">IF(COUNTA(Y1744:DP1747)=0,"01.01.1900",_xlfn.MAXIFS(Y1744:DP1744,Y1747:DP1747,V1747))</f>
        <v>01.01.1900</v>
      </c>
      <c r="W1744" s="82"/>
      <c r="X1744" s="106"/>
    </row>
    <row r="1745" spans="2:27" thickBot="1">
      <c r="B1745" s="83"/>
      <c r="C1745" s="84"/>
      <c r="D1745" s="83"/>
      <c r="E1745" s="83"/>
      <c r="F1745" s="83"/>
      <c r="G1745" s="83"/>
      <c r="H1745" s="83"/>
      <c r="I1745" s="83"/>
      <c r="J1745" s="83"/>
      <c r="K1745" s="83"/>
      <c r="L1745" s="83"/>
      <c r="M1745" s="83"/>
      <c r="N1745" s="83"/>
      <c r="O1745" s="83"/>
      <c r="P1745" s="84"/>
      <c r="Q1745" s="217"/>
      <c r="R1745" s="85">
        <f t="shared" ref="R1745" si="4112">IF(COUNTA(Y1744:DP1747)=0,0,MIN(Y1745:DP1745))</f>
        <v>0</v>
      </c>
      <c r="S1745" s="86">
        <f t="shared" ref="S1745" si="4113">IF(COUNTA(Y1744:DP1747)=0,0,HLOOKUP(S1744,Y1744:DP1747,2,FALSE))</f>
        <v>0</v>
      </c>
      <c r="T1745" s="87">
        <f t="shared" ref="T1745" si="4114">IF(COUNTA(Y1744:DP1747)=0,0,AVERAGE(Y1745:DP1745))</f>
        <v>0</v>
      </c>
      <c r="U1745" s="88">
        <f t="shared" ref="U1745" si="4115">IF(COUNTA(Y1744:DP1747)=0,0,_xlfn.MINIFS(Y1745:DP1745,Y1747:DP1747,U1747))</f>
        <v>0</v>
      </c>
      <c r="V1745" s="89">
        <f t="array" ref="V1745">IF(COUNTA(Y1744:DP1747)=0,0,IF(ISERROR(HLOOKUP(V1747,Y1747:DP1747,1,FALSE)),0,INDEX(Y1745:DP1745,MATCH(V1744&amp;V1747,Y1744:DP1744&amp;Y1747:DP1747,0))))</f>
        <v>0</v>
      </c>
      <c r="W1745" s="90">
        <f t="array" ref="W1745">IF(COUNTA(Y1744:DP1747)=0,0,IF(ISERROR(HLOOKUP(W1747,Y1747:DP1747,1,FALSE)),0,AVERAGEIF(Y1747:DP1747,$W1747,Y1745:DP1745)))</f>
        <v>0</v>
      </c>
      <c r="X1745" s="107"/>
    </row>
    <row r="1746" spans="2:27" thickBot="1">
      <c r="B1746" s="83"/>
      <c r="C1746" s="84"/>
      <c r="D1746" s="83"/>
      <c r="E1746" s="83"/>
      <c r="F1746" s="83"/>
      <c r="G1746" s="83"/>
      <c r="H1746" s="83"/>
      <c r="I1746" s="83"/>
      <c r="J1746" s="83"/>
      <c r="K1746" s="83"/>
      <c r="L1746" s="83"/>
      <c r="M1746" s="83"/>
      <c r="N1746" s="83"/>
      <c r="O1746" s="83"/>
      <c r="P1746" s="84"/>
      <c r="Q1746" s="217"/>
      <c r="R1746" s="91">
        <f t="shared" ref="R1746" si="4116">IF(COUNTA(Y1744:DP1747)=0,0,HLOOKUP(R1745,Y1745:DP1747,2,FALSE))</f>
        <v>0</v>
      </c>
      <c r="S1746" s="92">
        <f t="shared" ref="S1746" si="4117">IF(COUNTA(Y1744:DP1747)=0,0,HLOOKUP(S1744,Y1744:DP1747,3,FALSE))</f>
        <v>0</v>
      </c>
      <c r="T1746" s="93"/>
      <c r="U1746" s="94">
        <f t="array" ref="U1746">IF(COUNTA(Y1744:DP1747)=0,0,IF(ISERROR(HLOOKUP(U1747,Y1747:DP1747,1,FALSE)),0,INDEX(Y1746:DP1746,MATCH(U1745&amp;U1747,Y1745:DP1745&amp;Y1747:DP1747,0))))</f>
        <v>0</v>
      </c>
      <c r="V1746" s="94">
        <f t="array" ref="V1746">IF(COUNTA(Y1744:DP1747)=0,0,IF(ISERROR(HLOOKUP(V1747,Y1747:DP1747,1,FALSE)),0,INDEX(Y1746:DP1746,MATCH(V1745&amp;V1747,Y1745:DP1745&amp;Y1747:DP1747,0))))</f>
        <v>0</v>
      </c>
      <c r="W1746" s="95"/>
      <c r="X1746" s="108"/>
    </row>
    <row r="1747" spans="2:27" ht="13.9" thickBot="1">
      <c r="B1747" s="96"/>
      <c r="C1747" s="97"/>
      <c r="D1747" s="96"/>
      <c r="E1747" s="96"/>
      <c r="F1747" s="96"/>
      <c r="G1747" s="96"/>
      <c r="H1747" s="96"/>
      <c r="I1747" s="96"/>
      <c r="J1747" s="96"/>
      <c r="K1747" s="96"/>
      <c r="L1747" s="96"/>
      <c r="M1747" s="96"/>
      <c r="N1747" s="96"/>
      <c r="O1747" s="96"/>
      <c r="P1747" s="97"/>
      <c r="Q1747" s="218"/>
      <c r="R1747" s="98" t="str">
        <f t="shared" ref="R1747" si="4118">IF(COUNTA(Y1744:DP1747)=0,"none",HLOOKUP(R1745,Y1745:DP1747,3,FALSE))</f>
        <v>none</v>
      </c>
      <c r="S1747" s="99" t="str">
        <f t="shared" ref="S1747" si="4119">IF(COUNTA(Y1744:DP1747)=0,"none",HLOOKUP(S1744,Y1744:DP1747,4,FALSE))</f>
        <v>none</v>
      </c>
      <c r="T1747" s="100"/>
      <c r="U1747" s="100" t="str">
        <f t="array" ref="U1747">IF(COUNTA(Y1744:DP1747)=0,"none",IF($U$2="WAHR",$W$3,Abfrage!$F$4))</f>
        <v>none</v>
      </c>
      <c r="V1747" s="100" t="str">
        <f t="array" ref="V1747">IF(COUNTA(Y1744:DP1747)=0,"none",IF($U$2="WAHR",$W$3,Abfrage!$F$4))</f>
        <v>none</v>
      </c>
      <c r="W1747" s="100" t="str">
        <f t="array" ref="W1747">IF(COUNTA(Y1744:DP1747)=0,"none",IF($U$2="WAHR",$W$3,Abfrage!$F$4))</f>
        <v>none</v>
      </c>
      <c r="X1747" s="109"/>
    </row>
    <row r="1748" spans="2:27" thickBot="1">
      <c r="B1748" s="75" t="s">
        <v>1189</v>
      </c>
      <c r="C1748" s="76">
        <v>1000137688</v>
      </c>
      <c r="D1748" s="75" t="s">
        <v>95</v>
      </c>
      <c r="E1748" s="75" t="s">
        <v>148</v>
      </c>
      <c r="F1748" s="75" t="s">
        <v>175</v>
      </c>
      <c r="G1748" s="75" t="s">
        <v>175</v>
      </c>
      <c r="H1748" s="75" t="e">
        <v>#N/A</v>
      </c>
      <c r="I1748" s="75" t="s">
        <v>51</v>
      </c>
      <c r="J1748" s="75" t="s">
        <v>1190</v>
      </c>
      <c r="K1748" s="75" t="s">
        <v>352</v>
      </c>
      <c r="L1748" s="75" t="s">
        <v>326</v>
      </c>
      <c r="M1748" s="75" t="s">
        <v>307</v>
      </c>
      <c r="N1748" s="75" t="s">
        <v>327</v>
      </c>
      <c r="O1748" s="75" t="s">
        <v>306</v>
      </c>
      <c r="P1748" s="76" t="s">
        <v>306</v>
      </c>
      <c r="Q1748" s="216"/>
      <c r="R1748" s="77" t="str">
        <f t="shared" ref="R1748" si="4120">IF(COUNTA(Y1748:DP1751)=0,"01.01.1900",INDEX(Y1748:DP1748,MATCH(R1749,Y1749:DP1749,0)))</f>
        <v>01.01.1900</v>
      </c>
      <c r="S1748" s="78" t="str">
        <f t="shared" ref="S1748" si="4121">IF(COUNTA(Y1748:DP1751)=0,"01.01.1900",MAX(Y1748:DP1748))</f>
        <v>01.01.1900</v>
      </c>
      <c r="T1748" s="79"/>
      <c r="U1748" s="80" t="str">
        <f t="array" ref="U1748">IF(COUNTA(Y1748:DP1751)=0,"01.01.1900",IF(ISERROR(HLOOKUP(U1751,Y1751:DP1751,1,FALSE)),"01.01.1900",INDEX(Y1748:DP1748,MATCH(U1749&amp;U1751,Y1749:DP1749&amp;Y1751:DP1751,0))))</f>
        <v>01.01.1900</v>
      </c>
      <c r="V1748" s="81" t="str">
        <f t="shared" ref="V1748" si="4122">IF(COUNTA(Y1748:DP1751)=0,"01.01.1900",_xlfn.MAXIFS(Y1748:DP1748,Y1751:DP1751,V1751))</f>
        <v>01.01.1900</v>
      </c>
      <c r="W1748" s="82"/>
      <c r="X1748" s="106"/>
    </row>
    <row r="1749" spans="2:27" thickBot="1">
      <c r="B1749" s="83"/>
      <c r="C1749" s="84"/>
      <c r="D1749" s="83"/>
      <c r="E1749" s="83"/>
      <c r="F1749" s="83"/>
      <c r="G1749" s="83"/>
      <c r="H1749" s="83"/>
      <c r="I1749" s="83"/>
      <c r="J1749" s="83"/>
      <c r="K1749" s="83"/>
      <c r="L1749" s="83"/>
      <c r="M1749" s="83"/>
      <c r="N1749" s="83"/>
      <c r="O1749" s="83"/>
      <c r="P1749" s="84"/>
      <c r="Q1749" s="217"/>
      <c r="R1749" s="85">
        <f t="shared" ref="R1749" si="4123">IF(COUNTA(Y1748:DP1751)=0,0,MIN(Y1749:DP1749))</f>
        <v>0</v>
      </c>
      <c r="S1749" s="86">
        <f t="shared" ref="S1749" si="4124">IF(COUNTA(Y1748:DP1751)=0,0,HLOOKUP(S1748,Y1748:DP1751,2,FALSE))</f>
        <v>0</v>
      </c>
      <c r="T1749" s="87">
        <f t="shared" ref="T1749" si="4125">IF(COUNTA(Y1748:DP1751)=0,0,AVERAGE(Y1749:DP1749))</f>
        <v>0</v>
      </c>
      <c r="U1749" s="88">
        <f t="shared" ref="U1749" si="4126">IF(COUNTA(Y1748:DP1751)=0,0,_xlfn.MINIFS(Y1749:DP1749,Y1751:DP1751,U1751))</f>
        <v>0</v>
      </c>
      <c r="V1749" s="89">
        <f t="array" ref="V1749">IF(COUNTA(Y1748:DP1751)=0,0,IF(ISERROR(HLOOKUP(V1751,Y1751:DP1751,1,FALSE)),0,INDEX(Y1749:DP1749,MATCH(V1748&amp;V1751,Y1748:DP1748&amp;Y1751:DP1751,0))))</f>
        <v>0</v>
      </c>
      <c r="W1749" s="90">
        <f t="array" ref="W1749">IF(COUNTA(Y1748:DP1751)=0,0,IF(ISERROR(HLOOKUP(W1751,Y1751:DP1751,1,FALSE)),0,AVERAGEIF(Y1751:DP1751,$W1751,Y1749:DP1749)))</f>
        <v>0</v>
      </c>
      <c r="X1749" s="107"/>
    </row>
    <row r="1750" spans="2:27" thickBot="1">
      <c r="B1750" s="83"/>
      <c r="C1750" s="84"/>
      <c r="D1750" s="83"/>
      <c r="E1750" s="83"/>
      <c r="F1750" s="83"/>
      <c r="G1750" s="83"/>
      <c r="H1750" s="83"/>
      <c r="I1750" s="83"/>
      <c r="J1750" s="83"/>
      <c r="K1750" s="83"/>
      <c r="L1750" s="83"/>
      <c r="M1750" s="83"/>
      <c r="N1750" s="83"/>
      <c r="O1750" s="83"/>
      <c r="P1750" s="84"/>
      <c r="Q1750" s="217"/>
      <c r="R1750" s="91">
        <f t="shared" ref="R1750" si="4127">IF(COUNTA(Y1748:DP1751)=0,0,HLOOKUP(R1749,Y1749:DP1751,2,FALSE))</f>
        <v>0</v>
      </c>
      <c r="S1750" s="92">
        <f t="shared" ref="S1750" si="4128">IF(COUNTA(Y1748:DP1751)=0,0,HLOOKUP(S1748,Y1748:DP1751,3,FALSE))</f>
        <v>0</v>
      </c>
      <c r="T1750" s="93"/>
      <c r="U1750" s="94">
        <f t="array" ref="U1750">IF(COUNTA(Y1748:DP1751)=0,0,IF(ISERROR(HLOOKUP(U1751,Y1751:DP1751,1,FALSE)),0,INDEX(Y1750:DP1750,MATCH(U1749&amp;U1751,Y1749:DP1749&amp;Y1751:DP1751,0))))</f>
        <v>0</v>
      </c>
      <c r="V1750" s="94">
        <f t="array" ref="V1750">IF(COUNTA(Y1748:DP1751)=0,0,IF(ISERROR(HLOOKUP(V1751,Y1751:DP1751,1,FALSE)),0,INDEX(Y1750:DP1750,MATCH(V1749&amp;V1751,Y1749:DP1749&amp;Y1751:DP1751,0))))</f>
        <v>0</v>
      </c>
      <c r="W1750" s="95"/>
      <c r="X1750" s="108"/>
    </row>
    <row r="1751" spans="2:27" ht="13.9" thickBot="1">
      <c r="B1751" s="96"/>
      <c r="C1751" s="97"/>
      <c r="D1751" s="96"/>
      <c r="E1751" s="96"/>
      <c r="F1751" s="96"/>
      <c r="G1751" s="96"/>
      <c r="H1751" s="96"/>
      <c r="I1751" s="96"/>
      <c r="J1751" s="96"/>
      <c r="K1751" s="96"/>
      <c r="L1751" s="96"/>
      <c r="M1751" s="96"/>
      <c r="N1751" s="96"/>
      <c r="O1751" s="96"/>
      <c r="P1751" s="97"/>
      <c r="Q1751" s="218"/>
      <c r="R1751" s="98" t="str">
        <f t="shared" ref="R1751" si="4129">IF(COUNTA(Y1748:DP1751)=0,"none",HLOOKUP(R1749,Y1749:DP1751,3,FALSE))</f>
        <v>none</v>
      </c>
      <c r="S1751" s="99" t="str">
        <f t="shared" ref="S1751" si="4130">IF(COUNTA(Y1748:DP1751)=0,"none",HLOOKUP(S1748,Y1748:DP1751,4,FALSE))</f>
        <v>none</v>
      </c>
      <c r="T1751" s="100"/>
      <c r="U1751" s="100" t="str">
        <f t="array" ref="U1751">IF(COUNTA(Y1748:DP1751)=0,"none",IF($U$2="WAHR",$W$3,Abfrage!$F$4))</f>
        <v>none</v>
      </c>
      <c r="V1751" s="100" t="str">
        <f t="array" ref="V1751">IF(COUNTA(Y1748:DP1751)=0,"none",IF($U$2="WAHR",$W$3,Abfrage!$F$4))</f>
        <v>none</v>
      </c>
      <c r="W1751" s="100" t="str">
        <f t="array" ref="W1751">IF(COUNTA(Y1748:DP1751)=0,"none",IF($U$2="WAHR",$W$3,Abfrage!$F$4))</f>
        <v>none</v>
      </c>
      <c r="X1751" s="109"/>
    </row>
    <row r="1752" spans="2:27" thickBot="1">
      <c r="B1752" s="75" t="s">
        <v>1191</v>
      </c>
      <c r="C1752" s="76">
        <v>1000139516</v>
      </c>
      <c r="D1752" s="75" t="s">
        <v>95</v>
      </c>
      <c r="E1752" s="75" t="s">
        <v>148</v>
      </c>
      <c r="F1752" s="75" t="s">
        <v>341</v>
      </c>
      <c r="G1752" s="75" t="s">
        <v>341</v>
      </c>
      <c r="H1752" s="75" t="s">
        <v>334</v>
      </c>
      <c r="I1752" s="75" t="s">
        <v>504</v>
      </c>
      <c r="J1752" s="75" t="s">
        <v>1192</v>
      </c>
      <c r="K1752" s="75" t="s">
        <v>327</v>
      </c>
      <c r="L1752" s="75" t="s">
        <v>326</v>
      </c>
      <c r="M1752" s="75" t="s">
        <v>306</v>
      </c>
      <c r="N1752" s="75" t="s">
        <v>327</v>
      </c>
      <c r="O1752" s="75" t="s">
        <v>306</v>
      </c>
      <c r="P1752" s="76" t="s">
        <v>506</v>
      </c>
      <c r="Q1752" s="216"/>
      <c r="R1752" s="77">
        <f t="shared" ref="R1752" si="4131">IF(COUNTA(Y1752:DP1755)=0,"01.01.1900",INDEX(Y1752:DP1752,MATCH(R1753,Y1753:DP1753,0)))</f>
        <v>44960</v>
      </c>
      <c r="S1752" s="78">
        <f t="shared" ref="S1752" si="4132">IF(COUNTA(Y1752:DP1755)=0,"01.01.1900",MAX(Y1752:DP1752))</f>
        <v>44960</v>
      </c>
      <c r="T1752" s="79"/>
      <c r="U1752" s="80" t="str">
        <f t="array" ref="U1752">IF(COUNTA(Y1752:DP1755)=0,"01.01.1900",IF(ISERROR(HLOOKUP(U1755,Y1755:DP1755,1,FALSE)),"01.01.1900",INDEX(Y1752:DP1752,MATCH(U1753&amp;U1755,Y1753:DP1753&amp;Y1755:DP1755,0))))</f>
        <v>01.01.1900</v>
      </c>
      <c r="V1752" s="81">
        <f t="shared" ref="V1752" si="4133">IF(COUNTA(Y1752:DP1755)=0,"01.01.1900",_xlfn.MAXIFS(Y1752:DP1752,Y1755:DP1755,V1755))</f>
        <v>0</v>
      </c>
      <c r="W1752" s="82"/>
      <c r="X1752" s="106"/>
      <c r="Y1752" s="141">
        <v>44960</v>
      </c>
      <c r="Z1752" s="141">
        <v>44960</v>
      </c>
      <c r="AA1752" s="141">
        <v>44960</v>
      </c>
    </row>
    <row r="1753" spans="2:27" thickBot="1">
      <c r="B1753" s="83"/>
      <c r="C1753" s="84"/>
      <c r="D1753" s="83"/>
      <c r="E1753" s="83"/>
      <c r="F1753" s="83"/>
      <c r="G1753" s="83"/>
      <c r="H1753" s="83"/>
      <c r="I1753" s="83"/>
      <c r="J1753" s="83"/>
      <c r="K1753" s="83"/>
      <c r="L1753" s="83"/>
      <c r="M1753" s="83"/>
      <c r="N1753" s="83"/>
      <c r="O1753" s="83"/>
      <c r="P1753" s="84"/>
      <c r="Q1753" s="217"/>
      <c r="R1753" s="85">
        <f t="shared" ref="R1753" si="4134">IF(COUNTA(Y1752:DP1755)=0,0,MIN(Y1753:DP1753))</f>
        <v>0.115</v>
      </c>
      <c r="S1753" s="86">
        <f t="shared" ref="S1753" si="4135">IF(COUNTA(Y1752:DP1755)=0,0,HLOOKUP(S1752,Y1752:DP1755,2,FALSE))</f>
        <v>0.115</v>
      </c>
      <c r="T1753" s="87">
        <f t="shared" ref="T1753" si="4136">IF(COUNTA(Y1752:DP1755)=0,0,AVERAGE(Y1753:DP1753))</f>
        <v>0.115</v>
      </c>
      <c r="U1753" s="88">
        <f t="shared" ref="U1753" si="4137">IF(COUNTA(Y1752:DP1755)=0,0,_xlfn.MINIFS(Y1753:DP1753,Y1755:DP1755,U1755))</f>
        <v>0</v>
      </c>
      <c r="V1753" s="89">
        <f t="array" ref="V1753">IF(COUNTA(Y1752:DP1755)=0,0,IF(ISERROR(HLOOKUP(V1755,Y1755:DP1755,1,FALSE)),0,INDEX(Y1753:DP1753,MATCH(V1752&amp;V1755,Y1752:DP1752&amp;Y1755:DP1755,0))))</f>
        <v>0</v>
      </c>
      <c r="W1753" s="90">
        <f t="array" ref="W1753">IF(COUNTA(Y1752:DP1755)=0,0,IF(ISERROR(HLOOKUP(W1755,Y1755:DP1755,1,FALSE)),0,AVERAGEIF(Y1755:DP1755,$W1755,Y1753:DP1753)))</f>
        <v>0</v>
      </c>
      <c r="X1753" s="107"/>
      <c r="Y1753" s="142">
        <v>0.115</v>
      </c>
      <c r="Z1753" s="142">
        <v>0.115</v>
      </c>
      <c r="AA1753" s="142">
        <v>0.115</v>
      </c>
    </row>
    <row r="1754" spans="2:27" thickBot="1">
      <c r="B1754" s="83"/>
      <c r="C1754" s="84"/>
      <c r="D1754" s="83"/>
      <c r="E1754" s="83"/>
      <c r="F1754" s="83"/>
      <c r="G1754" s="83"/>
      <c r="H1754" s="83"/>
      <c r="I1754" s="83"/>
      <c r="J1754" s="83"/>
      <c r="K1754" s="83"/>
      <c r="L1754" s="83"/>
      <c r="M1754" s="83"/>
      <c r="N1754" s="83"/>
      <c r="O1754" s="83"/>
      <c r="P1754" s="84"/>
      <c r="Q1754" s="217"/>
      <c r="R1754" s="91">
        <f t="shared" ref="R1754" si="4138">IF(COUNTA(Y1752:DP1755)=0,0,HLOOKUP(R1753,Y1753:DP1755,2,FALSE))</f>
        <v>100</v>
      </c>
      <c r="S1754" s="92">
        <f t="shared" ref="S1754" si="4139">IF(COUNTA(Y1752:DP1755)=0,0,HLOOKUP(S1752,Y1752:DP1755,3,FALSE))</f>
        <v>100</v>
      </c>
      <c r="T1754" s="93"/>
      <c r="U1754" s="94">
        <f t="array" ref="U1754">IF(COUNTA(Y1752:DP1755)=0,0,IF(ISERROR(HLOOKUP(U1755,Y1755:DP1755,1,FALSE)),0,INDEX(Y1754:DP1754,MATCH(U1753&amp;U1755,Y1753:DP1753&amp;Y1755:DP1755,0))))</f>
        <v>0</v>
      </c>
      <c r="V1754" s="94">
        <f t="array" ref="V1754">IF(COUNTA(Y1752:DP1755)=0,0,IF(ISERROR(HLOOKUP(V1755,Y1755:DP1755,1,FALSE)),0,INDEX(Y1754:DP1754,MATCH(V1753&amp;V1755,Y1753:DP1753&amp;Y1755:DP1755,0))))</f>
        <v>0</v>
      </c>
      <c r="W1754" s="95"/>
      <c r="X1754" s="108"/>
      <c r="Y1754" s="143">
        <v>100</v>
      </c>
      <c r="Z1754" s="143">
        <v>100</v>
      </c>
      <c r="AA1754" s="143">
        <v>100</v>
      </c>
    </row>
    <row r="1755" spans="2:27" ht="13.9" thickBot="1">
      <c r="B1755" s="96"/>
      <c r="C1755" s="97"/>
      <c r="D1755" s="96"/>
      <c r="E1755" s="96"/>
      <c r="F1755" s="96"/>
      <c r="G1755" s="96"/>
      <c r="H1755" s="96"/>
      <c r="I1755" s="96"/>
      <c r="J1755" s="96"/>
      <c r="K1755" s="96"/>
      <c r="L1755" s="96"/>
      <c r="M1755" s="96"/>
      <c r="N1755" s="96"/>
      <c r="O1755" s="96"/>
      <c r="P1755" s="97"/>
      <c r="Q1755" s="218"/>
      <c r="R1755" s="98" t="str">
        <f t="shared" ref="R1755" si="4140">IF(COUNTA(Y1752:DP1755)=0,"none",HLOOKUP(R1753,Y1753:DP1755,3,FALSE))</f>
        <v>SAP</v>
      </c>
      <c r="S1755" s="99" t="str">
        <f t="shared" ref="S1755" si="4141">IF(COUNTA(Y1752:DP1755)=0,"none",HLOOKUP(S1752,Y1752:DP1755,4,FALSE))</f>
        <v>SAP</v>
      </c>
      <c r="T1755" s="100"/>
      <c r="U1755" s="100">
        <f t="array" ref="U1755">IF(COUNTA(Y1752:DP1755)=0,"none",IF($U$2="WAHR",$W$3,Abfrage!$F$4))</f>
        <v>0</v>
      </c>
      <c r="V1755" s="100">
        <f t="array" ref="V1755">IF(COUNTA(Y1752:DP1755)=0,"none",IF($U$2="WAHR",$W$3,Abfrage!$F$4))</f>
        <v>0</v>
      </c>
      <c r="W1755" s="100">
        <f t="array" ref="W1755">IF(COUNTA(Y1752:DP1755)=0,"none",IF($U$2="WAHR",$W$3,Abfrage!$F$4))</f>
        <v>0</v>
      </c>
      <c r="X1755" s="109"/>
      <c r="Y1755" s="144" t="s">
        <v>47</v>
      </c>
      <c r="Z1755" s="144" t="s">
        <v>47</v>
      </c>
      <c r="AA1755" s="144" t="s">
        <v>47</v>
      </c>
    </row>
    <row r="1756" spans="2:27" thickBot="1">
      <c r="B1756" s="75" t="s">
        <v>1193</v>
      </c>
      <c r="C1756" s="76">
        <v>1000145426</v>
      </c>
      <c r="D1756" s="75" t="s">
        <v>169</v>
      </c>
      <c r="E1756" s="75" t="s">
        <v>125</v>
      </c>
      <c r="F1756" s="75" t="s">
        <v>501</v>
      </c>
      <c r="G1756" s="75" t="s">
        <v>501</v>
      </c>
      <c r="H1756" s="75" t="e">
        <v>#N/A</v>
      </c>
      <c r="I1756" s="75" t="s">
        <v>41</v>
      </c>
      <c r="J1756" s="75" t="s">
        <v>1194</v>
      </c>
      <c r="K1756" s="75" t="s">
        <v>306</v>
      </c>
      <c r="L1756" s="75" t="s">
        <v>306</v>
      </c>
      <c r="M1756" s="75" t="s">
        <v>306</v>
      </c>
      <c r="N1756" s="75" t="s">
        <v>314</v>
      </c>
      <c r="O1756" s="75" t="s">
        <v>315</v>
      </c>
      <c r="P1756" s="76" t="s">
        <v>306</v>
      </c>
      <c r="Q1756" s="216"/>
      <c r="R1756" s="77" t="str">
        <f t="shared" ref="R1756" si="4142">IF(COUNTA(Y1756:DP1759)=0,"01.01.1900",INDEX(Y1756:DP1756,MATCH(R1757,Y1757:DP1757,0)))</f>
        <v>01.01.1900</v>
      </c>
      <c r="S1756" s="78" t="str">
        <f t="shared" ref="S1756" si="4143">IF(COUNTA(Y1756:DP1759)=0,"01.01.1900",MAX(Y1756:DP1756))</f>
        <v>01.01.1900</v>
      </c>
      <c r="T1756" s="79"/>
      <c r="U1756" s="80" t="str">
        <f t="array" ref="U1756">IF(COUNTA(Y1756:DP1759)=0,"01.01.1900",IF(ISERROR(HLOOKUP(U1759,Y1759:DP1759,1,FALSE)),"01.01.1900",INDEX(Y1756:DP1756,MATCH(U1757&amp;U1759,Y1757:DP1757&amp;Y1759:DP1759,0))))</f>
        <v>01.01.1900</v>
      </c>
      <c r="V1756" s="81" t="str">
        <f t="shared" ref="V1756" si="4144">IF(COUNTA(Y1756:DP1759)=0,"01.01.1900",_xlfn.MAXIFS(Y1756:DP1756,Y1759:DP1759,V1759))</f>
        <v>01.01.1900</v>
      </c>
      <c r="W1756" s="82"/>
      <c r="X1756" s="106"/>
    </row>
    <row r="1757" spans="2:27" thickBot="1">
      <c r="B1757" s="83"/>
      <c r="C1757" s="84"/>
      <c r="D1757" s="83"/>
      <c r="E1757" s="83"/>
      <c r="F1757" s="83"/>
      <c r="G1757" s="83"/>
      <c r="H1757" s="83"/>
      <c r="I1757" s="83"/>
      <c r="J1757" s="83"/>
      <c r="K1757" s="83"/>
      <c r="L1757" s="83"/>
      <c r="M1757" s="83"/>
      <c r="N1757" s="83"/>
      <c r="O1757" s="83"/>
      <c r="P1757" s="84"/>
      <c r="Q1757" s="217"/>
      <c r="R1757" s="85">
        <f t="shared" ref="R1757" si="4145">IF(COUNTA(Y1756:DP1759)=0,0,MIN(Y1757:DP1757))</f>
        <v>0</v>
      </c>
      <c r="S1757" s="86">
        <f t="shared" ref="S1757" si="4146">IF(COUNTA(Y1756:DP1759)=0,0,HLOOKUP(S1756,Y1756:DP1759,2,FALSE))</f>
        <v>0</v>
      </c>
      <c r="T1757" s="87">
        <f t="shared" ref="T1757" si="4147">IF(COUNTA(Y1756:DP1759)=0,0,AVERAGE(Y1757:DP1757))</f>
        <v>0</v>
      </c>
      <c r="U1757" s="88">
        <f t="shared" ref="U1757" si="4148">IF(COUNTA(Y1756:DP1759)=0,0,_xlfn.MINIFS(Y1757:DP1757,Y1759:DP1759,U1759))</f>
        <v>0</v>
      </c>
      <c r="V1757" s="89">
        <f t="array" ref="V1757">IF(COUNTA(Y1756:DP1759)=0,0,IF(ISERROR(HLOOKUP(V1759,Y1759:DP1759,1,FALSE)),0,INDEX(Y1757:DP1757,MATCH(V1756&amp;V1759,Y1756:DP1756&amp;Y1759:DP1759,0))))</f>
        <v>0</v>
      </c>
      <c r="W1757" s="90">
        <f t="array" ref="W1757">IF(COUNTA(Y1756:DP1759)=0,0,IF(ISERROR(HLOOKUP(W1759,Y1759:DP1759,1,FALSE)),0,AVERAGEIF(Y1759:DP1759,$W1759,Y1757:DP1757)))</f>
        <v>0</v>
      </c>
      <c r="X1757" s="107"/>
    </row>
    <row r="1758" spans="2:27" thickBot="1">
      <c r="B1758" s="83"/>
      <c r="C1758" s="84"/>
      <c r="D1758" s="83"/>
      <c r="E1758" s="83"/>
      <c r="F1758" s="83"/>
      <c r="G1758" s="83"/>
      <c r="H1758" s="83"/>
      <c r="I1758" s="83"/>
      <c r="J1758" s="83"/>
      <c r="K1758" s="83"/>
      <c r="L1758" s="83"/>
      <c r="M1758" s="83"/>
      <c r="N1758" s="83"/>
      <c r="O1758" s="83"/>
      <c r="P1758" s="84"/>
      <c r="Q1758" s="217"/>
      <c r="R1758" s="91">
        <f t="shared" ref="R1758" si="4149">IF(COUNTA(Y1756:DP1759)=0,0,HLOOKUP(R1757,Y1757:DP1759,2,FALSE))</f>
        <v>0</v>
      </c>
      <c r="S1758" s="92">
        <f t="shared" ref="S1758" si="4150">IF(COUNTA(Y1756:DP1759)=0,0,HLOOKUP(S1756,Y1756:DP1759,3,FALSE))</f>
        <v>0</v>
      </c>
      <c r="T1758" s="93"/>
      <c r="U1758" s="94">
        <f t="array" ref="U1758">IF(COUNTA(Y1756:DP1759)=0,0,IF(ISERROR(HLOOKUP(U1759,Y1759:DP1759,1,FALSE)),0,INDEX(Y1758:DP1758,MATCH(U1757&amp;U1759,Y1757:DP1757&amp;Y1759:DP1759,0))))</f>
        <v>0</v>
      </c>
      <c r="V1758" s="94">
        <f t="array" ref="V1758">IF(COUNTA(Y1756:DP1759)=0,0,IF(ISERROR(HLOOKUP(V1759,Y1759:DP1759,1,FALSE)),0,INDEX(Y1758:DP1758,MATCH(V1757&amp;V1759,Y1757:DP1757&amp;Y1759:DP1759,0))))</f>
        <v>0</v>
      </c>
      <c r="W1758" s="95"/>
      <c r="X1758" s="108"/>
    </row>
    <row r="1759" spans="2:27" ht="13.9" thickBot="1">
      <c r="B1759" s="96"/>
      <c r="C1759" s="97"/>
      <c r="D1759" s="96"/>
      <c r="E1759" s="96"/>
      <c r="F1759" s="96"/>
      <c r="G1759" s="96"/>
      <c r="H1759" s="96"/>
      <c r="I1759" s="96"/>
      <c r="J1759" s="96"/>
      <c r="K1759" s="96"/>
      <c r="L1759" s="96"/>
      <c r="M1759" s="96"/>
      <c r="N1759" s="96"/>
      <c r="O1759" s="96"/>
      <c r="P1759" s="97"/>
      <c r="Q1759" s="218"/>
      <c r="R1759" s="98" t="str">
        <f t="shared" ref="R1759" si="4151">IF(COUNTA(Y1756:DP1759)=0,"none",HLOOKUP(R1757,Y1757:DP1759,3,FALSE))</f>
        <v>none</v>
      </c>
      <c r="S1759" s="99" t="str">
        <f t="shared" ref="S1759" si="4152">IF(COUNTA(Y1756:DP1759)=0,"none",HLOOKUP(S1756,Y1756:DP1759,4,FALSE))</f>
        <v>none</v>
      </c>
      <c r="T1759" s="100"/>
      <c r="U1759" s="100" t="str">
        <f t="array" ref="U1759">IF(COUNTA(Y1756:DP1759)=0,"none",IF($U$2="WAHR",$W$3,Abfrage!$F$4))</f>
        <v>none</v>
      </c>
      <c r="V1759" s="100" t="str">
        <f t="array" ref="V1759">IF(COUNTA(Y1756:DP1759)=0,"none",IF($U$2="WAHR",$W$3,Abfrage!$F$4))</f>
        <v>none</v>
      </c>
      <c r="W1759" s="100" t="str">
        <f t="array" ref="W1759">IF(COUNTA(Y1756:DP1759)=0,"none",IF($U$2="WAHR",$W$3,Abfrage!$F$4))</f>
        <v>none</v>
      </c>
      <c r="X1759" s="109"/>
    </row>
    <row r="1760" spans="2:27" thickBot="1">
      <c r="B1760" s="75" t="s">
        <v>1195</v>
      </c>
      <c r="C1760" s="76">
        <v>1000146745</v>
      </c>
      <c r="D1760" s="75" t="s">
        <v>95</v>
      </c>
      <c r="E1760" s="75" t="s">
        <v>96</v>
      </c>
      <c r="F1760" s="75" t="s">
        <v>97</v>
      </c>
      <c r="G1760" s="75" t="s">
        <v>97</v>
      </c>
      <c r="H1760" s="75" t="e">
        <v>#N/A</v>
      </c>
      <c r="I1760" s="75" t="s">
        <v>1196</v>
      </c>
      <c r="J1760" s="75" t="s">
        <v>1197</v>
      </c>
      <c r="K1760" s="75" t="s">
        <v>306</v>
      </c>
      <c r="L1760" s="75" t="s">
        <v>306</v>
      </c>
      <c r="M1760" s="75" t="s">
        <v>313</v>
      </c>
      <c r="N1760" s="75" t="s">
        <v>742</v>
      </c>
      <c r="O1760" s="75" t="s">
        <v>306</v>
      </c>
      <c r="P1760" s="76" t="s">
        <v>306</v>
      </c>
      <c r="Q1760" s="216"/>
      <c r="R1760" s="77" t="str">
        <f t="shared" ref="R1760" si="4153">IF(COUNTA(Y1760:DP1763)=0,"01.01.1900",INDEX(Y1760:DP1760,MATCH(R1761,Y1761:DP1761,0)))</f>
        <v>01.01.1900</v>
      </c>
      <c r="S1760" s="78" t="str">
        <f t="shared" ref="S1760" si="4154">IF(COUNTA(Y1760:DP1763)=0,"01.01.1900",MAX(Y1760:DP1760))</f>
        <v>01.01.1900</v>
      </c>
      <c r="T1760" s="79"/>
      <c r="U1760" s="80" t="str">
        <f t="array" ref="U1760">IF(COUNTA(Y1760:DP1763)=0,"01.01.1900",IF(ISERROR(HLOOKUP(U1763,Y1763:DP1763,1,FALSE)),"01.01.1900",INDEX(Y1760:DP1760,MATCH(U1761&amp;U1763,Y1761:DP1761&amp;Y1763:DP1763,0))))</f>
        <v>01.01.1900</v>
      </c>
      <c r="V1760" s="81" t="str">
        <f t="shared" ref="V1760" si="4155">IF(COUNTA(Y1760:DP1763)=0,"01.01.1900",_xlfn.MAXIFS(Y1760:DP1760,Y1763:DP1763,V1763))</f>
        <v>01.01.1900</v>
      </c>
      <c r="W1760" s="82"/>
      <c r="X1760" s="106"/>
    </row>
    <row r="1761" spans="2:26" thickBot="1">
      <c r="B1761" s="83"/>
      <c r="C1761" s="84"/>
      <c r="D1761" s="83"/>
      <c r="E1761" s="83"/>
      <c r="F1761" s="83"/>
      <c r="G1761" s="83"/>
      <c r="H1761" s="83"/>
      <c r="I1761" s="83"/>
      <c r="J1761" s="83"/>
      <c r="K1761" s="83"/>
      <c r="L1761" s="83"/>
      <c r="M1761" s="83"/>
      <c r="N1761" s="83"/>
      <c r="O1761" s="83"/>
      <c r="P1761" s="84"/>
      <c r="Q1761" s="217"/>
      <c r="R1761" s="85">
        <f t="shared" ref="R1761" si="4156">IF(COUNTA(Y1760:DP1763)=0,0,MIN(Y1761:DP1761))</f>
        <v>0</v>
      </c>
      <c r="S1761" s="86">
        <f t="shared" ref="S1761" si="4157">IF(COUNTA(Y1760:DP1763)=0,0,HLOOKUP(S1760,Y1760:DP1763,2,FALSE))</f>
        <v>0</v>
      </c>
      <c r="T1761" s="87">
        <f t="shared" ref="T1761" si="4158">IF(COUNTA(Y1760:DP1763)=0,0,AVERAGE(Y1761:DP1761))</f>
        <v>0</v>
      </c>
      <c r="U1761" s="88">
        <f t="shared" ref="U1761" si="4159">IF(COUNTA(Y1760:DP1763)=0,0,_xlfn.MINIFS(Y1761:DP1761,Y1763:DP1763,U1763))</f>
        <v>0</v>
      </c>
      <c r="V1761" s="89">
        <f t="array" ref="V1761">IF(COUNTA(Y1760:DP1763)=0,0,IF(ISERROR(HLOOKUP(V1763,Y1763:DP1763,1,FALSE)),0,INDEX(Y1761:DP1761,MATCH(V1760&amp;V1763,Y1760:DP1760&amp;Y1763:DP1763,0))))</f>
        <v>0</v>
      </c>
      <c r="W1761" s="90">
        <f t="array" ref="W1761">IF(COUNTA(Y1760:DP1763)=0,0,IF(ISERROR(HLOOKUP(W1763,Y1763:DP1763,1,FALSE)),0,AVERAGEIF(Y1763:DP1763,$W1763,Y1761:DP1761)))</f>
        <v>0</v>
      </c>
      <c r="X1761" s="107"/>
    </row>
    <row r="1762" spans="2:26" thickBot="1">
      <c r="B1762" s="83"/>
      <c r="C1762" s="84"/>
      <c r="D1762" s="83"/>
      <c r="E1762" s="83"/>
      <c r="F1762" s="83"/>
      <c r="G1762" s="83"/>
      <c r="H1762" s="83"/>
      <c r="I1762" s="83"/>
      <c r="J1762" s="83"/>
      <c r="K1762" s="83"/>
      <c r="L1762" s="83"/>
      <c r="M1762" s="83"/>
      <c r="N1762" s="83"/>
      <c r="O1762" s="83"/>
      <c r="P1762" s="84"/>
      <c r="Q1762" s="217"/>
      <c r="R1762" s="91">
        <f t="shared" ref="R1762" si="4160">IF(COUNTA(Y1760:DP1763)=0,0,HLOOKUP(R1761,Y1761:DP1763,2,FALSE))</f>
        <v>0</v>
      </c>
      <c r="S1762" s="92">
        <f t="shared" ref="S1762" si="4161">IF(COUNTA(Y1760:DP1763)=0,0,HLOOKUP(S1760,Y1760:DP1763,3,FALSE))</f>
        <v>0</v>
      </c>
      <c r="T1762" s="93"/>
      <c r="U1762" s="94">
        <f t="array" ref="U1762">IF(COUNTA(Y1760:DP1763)=0,0,IF(ISERROR(HLOOKUP(U1763,Y1763:DP1763,1,FALSE)),0,INDEX(Y1762:DP1762,MATCH(U1761&amp;U1763,Y1761:DP1761&amp;Y1763:DP1763,0))))</f>
        <v>0</v>
      </c>
      <c r="V1762" s="94">
        <f t="array" ref="V1762">IF(COUNTA(Y1760:DP1763)=0,0,IF(ISERROR(HLOOKUP(V1763,Y1763:DP1763,1,FALSE)),0,INDEX(Y1762:DP1762,MATCH(V1761&amp;V1763,Y1761:DP1761&amp;Y1763:DP1763,0))))</f>
        <v>0</v>
      </c>
      <c r="W1762" s="95"/>
      <c r="X1762" s="108"/>
    </row>
    <row r="1763" spans="2:26" ht="13.9" thickBot="1">
      <c r="B1763" s="96"/>
      <c r="C1763" s="97"/>
      <c r="D1763" s="96"/>
      <c r="E1763" s="96"/>
      <c r="F1763" s="96"/>
      <c r="G1763" s="96"/>
      <c r="H1763" s="96"/>
      <c r="I1763" s="96"/>
      <c r="J1763" s="96"/>
      <c r="K1763" s="96"/>
      <c r="L1763" s="96"/>
      <c r="M1763" s="96"/>
      <c r="N1763" s="96"/>
      <c r="O1763" s="96"/>
      <c r="P1763" s="97"/>
      <c r="Q1763" s="218"/>
      <c r="R1763" s="98" t="str">
        <f t="shared" ref="R1763" si="4162">IF(COUNTA(Y1760:DP1763)=0,"none",HLOOKUP(R1761,Y1761:DP1763,3,FALSE))</f>
        <v>none</v>
      </c>
      <c r="S1763" s="99" t="str">
        <f t="shared" ref="S1763" si="4163">IF(COUNTA(Y1760:DP1763)=0,"none",HLOOKUP(S1760,Y1760:DP1763,4,FALSE))</f>
        <v>none</v>
      </c>
      <c r="T1763" s="100"/>
      <c r="U1763" s="100" t="str">
        <f t="array" ref="U1763">IF(COUNTA(Y1760:DP1763)=0,"none",IF($U$2="WAHR",$W$3,Abfrage!$F$4))</f>
        <v>none</v>
      </c>
      <c r="V1763" s="100" t="str">
        <f t="array" ref="V1763">IF(COUNTA(Y1760:DP1763)=0,"none",IF($U$2="WAHR",$W$3,Abfrage!$F$4))</f>
        <v>none</v>
      </c>
      <c r="W1763" s="100" t="str">
        <f t="array" ref="W1763">IF(COUNTA(Y1760:DP1763)=0,"none",IF($U$2="WAHR",$W$3,Abfrage!$F$4))</f>
        <v>none</v>
      </c>
      <c r="X1763" s="109"/>
    </row>
    <row r="1764" spans="2:26" thickBot="1">
      <c r="B1764" s="75" t="s">
        <v>1198</v>
      </c>
      <c r="C1764" s="76">
        <v>1000146746</v>
      </c>
      <c r="D1764" s="75" t="s">
        <v>95</v>
      </c>
      <c r="E1764" s="75" t="s">
        <v>175</v>
      </c>
      <c r="F1764" s="75" t="s">
        <v>97</v>
      </c>
      <c r="G1764" s="75" t="s">
        <v>97</v>
      </c>
      <c r="H1764" s="75" t="e">
        <v>#N/A</v>
      </c>
      <c r="I1764" s="75" t="s">
        <v>1196</v>
      </c>
      <c r="J1764" s="75" t="s">
        <v>1199</v>
      </c>
      <c r="K1764" s="75" t="s">
        <v>306</v>
      </c>
      <c r="L1764" s="75" t="s">
        <v>306</v>
      </c>
      <c r="M1764" s="75" t="s">
        <v>307</v>
      </c>
      <c r="N1764" s="75" t="s">
        <v>742</v>
      </c>
      <c r="O1764" s="75" t="s">
        <v>306</v>
      </c>
      <c r="P1764" s="76" t="s">
        <v>306</v>
      </c>
      <c r="Q1764" s="216"/>
      <c r="R1764" s="77" t="str">
        <f t="shared" ref="R1764" si="4164">IF(COUNTA(Y1764:DP1767)=0,"01.01.1900",INDEX(Y1764:DP1764,MATCH(R1765,Y1765:DP1765,0)))</f>
        <v>01.01.1900</v>
      </c>
      <c r="S1764" s="78" t="str">
        <f t="shared" ref="S1764" si="4165">IF(COUNTA(Y1764:DP1767)=0,"01.01.1900",MAX(Y1764:DP1764))</f>
        <v>01.01.1900</v>
      </c>
      <c r="T1764" s="79"/>
      <c r="U1764" s="80" t="str">
        <f t="array" ref="U1764">IF(COUNTA(Y1764:DP1767)=0,"01.01.1900",IF(ISERROR(HLOOKUP(U1767,Y1767:DP1767,1,FALSE)),"01.01.1900",INDEX(Y1764:DP1764,MATCH(U1765&amp;U1767,Y1765:DP1765&amp;Y1767:DP1767,0))))</f>
        <v>01.01.1900</v>
      </c>
      <c r="V1764" s="81" t="str">
        <f t="shared" ref="V1764" si="4166">IF(COUNTA(Y1764:DP1767)=0,"01.01.1900",_xlfn.MAXIFS(Y1764:DP1764,Y1767:DP1767,V1767))</f>
        <v>01.01.1900</v>
      </c>
      <c r="W1764" s="82"/>
      <c r="X1764" s="106"/>
    </row>
    <row r="1765" spans="2:26" thickBot="1">
      <c r="B1765" s="83"/>
      <c r="C1765" s="84"/>
      <c r="D1765" s="83"/>
      <c r="E1765" s="83"/>
      <c r="F1765" s="83"/>
      <c r="G1765" s="83"/>
      <c r="H1765" s="83"/>
      <c r="I1765" s="83"/>
      <c r="J1765" s="83"/>
      <c r="K1765" s="83"/>
      <c r="L1765" s="83"/>
      <c r="M1765" s="83"/>
      <c r="N1765" s="83"/>
      <c r="O1765" s="83"/>
      <c r="P1765" s="84"/>
      <c r="Q1765" s="217"/>
      <c r="R1765" s="85">
        <f t="shared" ref="R1765" si="4167">IF(COUNTA(Y1764:DP1767)=0,0,MIN(Y1765:DP1765))</f>
        <v>0</v>
      </c>
      <c r="S1765" s="86">
        <f t="shared" ref="S1765" si="4168">IF(COUNTA(Y1764:DP1767)=0,0,HLOOKUP(S1764,Y1764:DP1767,2,FALSE))</f>
        <v>0</v>
      </c>
      <c r="T1765" s="87">
        <f t="shared" ref="T1765" si="4169">IF(COUNTA(Y1764:DP1767)=0,0,AVERAGE(Y1765:DP1765))</f>
        <v>0</v>
      </c>
      <c r="U1765" s="88">
        <f t="shared" ref="U1765" si="4170">IF(COUNTA(Y1764:DP1767)=0,0,_xlfn.MINIFS(Y1765:DP1765,Y1767:DP1767,U1767))</f>
        <v>0</v>
      </c>
      <c r="V1765" s="89">
        <f t="array" ref="V1765">IF(COUNTA(Y1764:DP1767)=0,0,IF(ISERROR(HLOOKUP(V1767,Y1767:DP1767,1,FALSE)),0,INDEX(Y1765:DP1765,MATCH(V1764&amp;V1767,Y1764:DP1764&amp;Y1767:DP1767,0))))</f>
        <v>0</v>
      </c>
      <c r="W1765" s="90">
        <f t="array" ref="W1765">IF(COUNTA(Y1764:DP1767)=0,0,IF(ISERROR(HLOOKUP(W1767,Y1767:DP1767,1,FALSE)),0,AVERAGEIF(Y1767:DP1767,$W1767,Y1765:DP1765)))</f>
        <v>0</v>
      </c>
      <c r="X1765" s="107"/>
    </row>
    <row r="1766" spans="2:26" thickBot="1">
      <c r="B1766" s="83"/>
      <c r="C1766" s="84"/>
      <c r="D1766" s="83"/>
      <c r="E1766" s="83"/>
      <c r="F1766" s="83"/>
      <c r="G1766" s="83"/>
      <c r="H1766" s="83"/>
      <c r="I1766" s="83"/>
      <c r="J1766" s="83"/>
      <c r="K1766" s="83"/>
      <c r="L1766" s="83"/>
      <c r="M1766" s="83"/>
      <c r="N1766" s="83"/>
      <c r="O1766" s="83"/>
      <c r="P1766" s="84"/>
      <c r="Q1766" s="217"/>
      <c r="R1766" s="91">
        <f t="shared" ref="R1766" si="4171">IF(COUNTA(Y1764:DP1767)=0,0,HLOOKUP(R1765,Y1765:DP1767,2,FALSE))</f>
        <v>0</v>
      </c>
      <c r="S1766" s="92">
        <f t="shared" ref="S1766" si="4172">IF(COUNTA(Y1764:DP1767)=0,0,HLOOKUP(S1764,Y1764:DP1767,3,FALSE))</f>
        <v>0</v>
      </c>
      <c r="T1766" s="93"/>
      <c r="U1766" s="94">
        <f t="array" ref="U1766">IF(COUNTA(Y1764:DP1767)=0,0,IF(ISERROR(HLOOKUP(U1767,Y1767:DP1767,1,FALSE)),0,INDEX(Y1766:DP1766,MATCH(U1765&amp;U1767,Y1765:DP1765&amp;Y1767:DP1767,0))))</f>
        <v>0</v>
      </c>
      <c r="V1766" s="94">
        <f t="array" ref="V1766">IF(COUNTA(Y1764:DP1767)=0,0,IF(ISERROR(HLOOKUP(V1767,Y1767:DP1767,1,FALSE)),0,INDEX(Y1766:DP1766,MATCH(V1765&amp;V1767,Y1765:DP1765&amp;Y1767:DP1767,0))))</f>
        <v>0</v>
      </c>
      <c r="W1766" s="95"/>
      <c r="X1766" s="108"/>
    </row>
    <row r="1767" spans="2:26" ht="13.9" thickBot="1">
      <c r="B1767" s="96"/>
      <c r="C1767" s="97"/>
      <c r="D1767" s="96"/>
      <c r="E1767" s="96"/>
      <c r="F1767" s="96"/>
      <c r="G1767" s="96"/>
      <c r="H1767" s="96"/>
      <c r="I1767" s="96"/>
      <c r="J1767" s="96"/>
      <c r="K1767" s="96"/>
      <c r="L1767" s="96"/>
      <c r="M1767" s="96"/>
      <c r="N1767" s="96"/>
      <c r="O1767" s="96"/>
      <c r="P1767" s="97"/>
      <c r="Q1767" s="218"/>
      <c r="R1767" s="98" t="str">
        <f t="shared" ref="R1767" si="4173">IF(COUNTA(Y1764:DP1767)=0,"none",HLOOKUP(R1765,Y1765:DP1767,3,FALSE))</f>
        <v>none</v>
      </c>
      <c r="S1767" s="99" t="str">
        <f t="shared" ref="S1767" si="4174">IF(COUNTA(Y1764:DP1767)=0,"none",HLOOKUP(S1764,Y1764:DP1767,4,FALSE))</f>
        <v>none</v>
      </c>
      <c r="T1767" s="100"/>
      <c r="U1767" s="100" t="str">
        <f t="array" ref="U1767">IF(COUNTA(Y1764:DP1767)=0,"none",IF($U$2="WAHR",$W$3,Abfrage!$F$4))</f>
        <v>none</v>
      </c>
      <c r="V1767" s="100" t="str">
        <f t="array" ref="V1767">IF(COUNTA(Y1764:DP1767)=0,"none",IF($U$2="WAHR",$W$3,Abfrage!$F$4))</f>
        <v>none</v>
      </c>
      <c r="W1767" s="100" t="str">
        <f t="array" ref="W1767">IF(COUNTA(Y1764:DP1767)=0,"none",IF($U$2="WAHR",$W$3,Abfrage!$F$4))</f>
        <v>none</v>
      </c>
      <c r="X1767" s="109"/>
    </row>
    <row r="1768" spans="2:26" thickBot="1">
      <c r="B1768" s="75" t="s">
        <v>1200</v>
      </c>
      <c r="C1768" s="76">
        <v>1000147066</v>
      </c>
      <c r="D1768" s="75" t="s">
        <v>95</v>
      </c>
      <c r="E1768" s="75" t="s">
        <v>96</v>
      </c>
      <c r="F1768" s="75" t="s">
        <v>97</v>
      </c>
      <c r="G1768" s="75" t="s">
        <v>97</v>
      </c>
      <c r="H1768" s="75" t="e">
        <v>#N/A</v>
      </c>
      <c r="I1768" s="75" t="s">
        <v>319</v>
      </c>
      <c r="J1768" s="75" t="s">
        <v>1201</v>
      </c>
      <c r="K1768" s="75" t="s">
        <v>306</v>
      </c>
      <c r="L1768" s="75" t="s">
        <v>306</v>
      </c>
      <c r="M1768" s="75" t="s">
        <v>313</v>
      </c>
      <c r="N1768" s="75" t="s">
        <v>352</v>
      </c>
      <c r="O1768" s="75" t="s">
        <v>309</v>
      </c>
      <c r="P1768" s="76" t="s">
        <v>1202</v>
      </c>
      <c r="Q1768" s="216"/>
      <c r="R1768" s="77" t="str">
        <f t="shared" ref="R1768" si="4175">IF(COUNTA(Y1768:DP1771)=0,"01.01.1900",INDEX(Y1768:DP1768,MATCH(R1769,Y1769:DP1769,0)))</f>
        <v>01.01.1900</v>
      </c>
      <c r="S1768" s="78" t="str">
        <f t="shared" ref="S1768" si="4176">IF(COUNTA(Y1768:DP1771)=0,"01.01.1900",MAX(Y1768:DP1768))</f>
        <v>01.01.1900</v>
      </c>
      <c r="T1768" s="79"/>
      <c r="U1768" s="80" t="str">
        <f t="array" ref="U1768">IF(COUNTA(Y1768:DP1771)=0,"01.01.1900",IF(ISERROR(HLOOKUP(U1771,Y1771:DP1771,1,FALSE)),"01.01.1900",INDEX(Y1768:DP1768,MATCH(U1769&amp;U1771,Y1769:DP1769&amp;Y1771:DP1771,0))))</f>
        <v>01.01.1900</v>
      </c>
      <c r="V1768" s="81" t="str">
        <f t="shared" ref="V1768" si="4177">IF(COUNTA(Y1768:DP1771)=0,"01.01.1900",_xlfn.MAXIFS(Y1768:DP1768,Y1771:DP1771,V1771))</f>
        <v>01.01.1900</v>
      </c>
      <c r="W1768" s="82"/>
      <c r="X1768" s="106"/>
    </row>
    <row r="1769" spans="2:26" thickBot="1">
      <c r="B1769" s="83"/>
      <c r="C1769" s="84"/>
      <c r="D1769" s="83"/>
      <c r="E1769" s="83"/>
      <c r="F1769" s="83"/>
      <c r="G1769" s="83"/>
      <c r="H1769" s="83"/>
      <c r="I1769" s="83"/>
      <c r="J1769" s="83"/>
      <c r="K1769" s="83"/>
      <c r="L1769" s="83"/>
      <c r="M1769" s="83"/>
      <c r="N1769" s="83"/>
      <c r="O1769" s="83"/>
      <c r="P1769" s="84"/>
      <c r="Q1769" s="217"/>
      <c r="R1769" s="85">
        <f t="shared" ref="R1769" si="4178">IF(COUNTA(Y1768:DP1771)=0,0,MIN(Y1769:DP1769))</f>
        <v>0</v>
      </c>
      <c r="S1769" s="86">
        <f t="shared" ref="S1769" si="4179">IF(COUNTA(Y1768:DP1771)=0,0,HLOOKUP(S1768,Y1768:DP1771,2,FALSE))</f>
        <v>0</v>
      </c>
      <c r="T1769" s="87">
        <f t="shared" ref="T1769" si="4180">IF(COUNTA(Y1768:DP1771)=0,0,AVERAGE(Y1769:DP1769))</f>
        <v>0</v>
      </c>
      <c r="U1769" s="88">
        <f t="shared" ref="U1769" si="4181">IF(COUNTA(Y1768:DP1771)=0,0,_xlfn.MINIFS(Y1769:DP1769,Y1771:DP1771,U1771))</f>
        <v>0</v>
      </c>
      <c r="V1769" s="89">
        <f t="array" ref="V1769">IF(COUNTA(Y1768:DP1771)=0,0,IF(ISERROR(HLOOKUP(V1771,Y1771:DP1771,1,FALSE)),0,INDEX(Y1769:DP1769,MATCH(V1768&amp;V1771,Y1768:DP1768&amp;Y1771:DP1771,0))))</f>
        <v>0</v>
      </c>
      <c r="W1769" s="90">
        <f t="array" ref="W1769">IF(COUNTA(Y1768:DP1771)=0,0,IF(ISERROR(HLOOKUP(W1771,Y1771:DP1771,1,FALSE)),0,AVERAGEIF(Y1771:DP1771,$W1771,Y1769:DP1769)))</f>
        <v>0</v>
      </c>
      <c r="X1769" s="107"/>
    </row>
    <row r="1770" spans="2:26" thickBot="1">
      <c r="B1770" s="83"/>
      <c r="C1770" s="84"/>
      <c r="D1770" s="83"/>
      <c r="E1770" s="83"/>
      <c r="F1770" s="83"/>
      <c r="G1770" s="83"/>
      <c r="H1770" s="83"/>
      <c r="I1770" s="83"/>
      <c r="J1770" s="83"/>
      <c r="K1770" s="83"/>
      <c r="L1770" s="83"/>
      <c r="M1770" s="83"/>
      <c r="N1770" s="83"/>
      <c r="O1770" s="83"/>
      <c r="P1770" s="84"/>
      <c r="Q1770" s="217"/>
      <c r="R1770" s="91">
        <f t="shared" ref="R1770" si="4182">IF(COUNTA(Y1768:DP1771)=0,0,HLOOKUP(R1769,Y1769:DP1771,2,FALSE))</f>
        <v>0</v>
      </c>
      <c r="S1770" s="92">
        <f t="shared" ref="S1770" si="4183">IF(COUNTA(Y1768:DP1771)=0,0,HLOOKUP(S1768,Y1768:DP1771,3,FALSE))</f>
        <v>0</v>
      </c>
      <c r="T1770" s="93"/>
      <c r="U1770" s="94">
        <f t="array" ref="U1770">IF(COUNTA(Y1768:DP1771)=0,0,IF(ISERROR(HLOOKUP(U1771,Y1771:DP1771,1,FALSE)),0,INDEX(Y1770:DP1770,MATCH(U1769&amp;U1771,Y1769:DP1769&amp;Y1771:DP1771,0))))</f>
        <v>0</v>
      </c>
      <c r="V1770" s="94">
        <f t="array" ref="V1770">IF(COUNTA(Y1768:DP1771)=0,0,IF(ISERROR(HLOOKUP(V1771,Y1771:DP1771,1,FALSE)),0,INDEX(Y1770:DP1770,MATCH(V1769&amp;V1771,Y1769:DP1769&amp;Y1771:DP1771,0))))</f>
        <v>0</v>
      </c>
      <c r="W1770" s="95"/>
      <c r="X1770" s="108"/>
    </row>
    <row r="1771" spans="2:26" ht="13.9" thickBot="1">
      <c r="B1771" s="96"/>
      <c r="C1771" s="97"/>
      <c r="D1771" s="96"/>
      <c r="E1771" s="96"/>
      <c r="F1771" s="96"/>
      <c r="G1771" s="96"/>
      <c r="H1771" s="96"/>
      <c r="I1771" s="96"/>
      <c r="J1771" s="96"/>
      <c r="K1771" s="96"/>
      <c r="L1771" s="96"/>
      <c r="M1771" s="96"/>
      <c r="N1771" s="96"/>
      <c r="O1771" s="96"/>
      <c r="P1771" s="97"/>
      <c r="Q1771" s="218"/>
      <c r="R1771" s="98" t="str">
        <f t="shared" ref="R1771" si="4184">IF(COUNTA(Y1768:DP1771)=0,"none",HLOOKUP(R1769,Y1769:DP1771,3,FALSE))</f>
        <v>none</v>
      </c>
      <c r="S1771" s="99" t="str">
        <f t="shared" ref="S1771" si="4185">IF(COUNTA(Y1768:DP1771)=0,"none",HLOOKUP(S1768,Y1768:DP1771,4,FALSE))</f>
        <v>none</v>
      </c>
      <c r="T1771" s="100"/>
      <c r="U1771" s="100" t="str">
        <f t="array" ref="U1771">IF(COUNTA(Y1768:DP1771)=0,"none",IF($U$2="WAHR",$W$3,Abfrage!$F$4))</f>
        <v>none</v>
      </c>
      <c r="V1771" s="100" t="str">
        <f t="array" ref="V1771">IF(COUNTA(Y1768:DP1771)=0,"none",IF($U$2="WAHR",$W$3,Abfrage!$F$4))</f>
        <v>none</v>
      </c>
      <c r="W1771" s="100" t="str">
        <f t="array" ref="W1771">IF(COUNTA(Y1768:DP1771)=0,"none",IF($U$2="WAHR",$W$3,Abfrage!$F$4))</f>
        <v>none</v>
      </c>
      <c r="X1771" s="109"/>
    </row>
    <row r="1772" spans="2:26" thickBot="1">
      <c r="B1772" s="75" t="s">
        <v>1203</v>
      </c>
      <c r="C1772" s="76">
        <v>1000147268</v>
      </c>
      <c r="D1772" s="75" t="s">
        <v>95</v>
      </c>
      <c r="E1772" s="75" t="s">
        <v>96</v>
      </c>
      <c r="F1772" s="75" t="s">
        <v>97</v>
      </c>
      <c r="G1772" s="75" t="s">
        <v>97</v>
      </c>
      <c r="H1772" s="75" t="s">
        <v>44</v>
      </c>
      <c r="I1772" s="75" t="s">
        <v>1035</v>
      </c>
      <c r="J1772" s="75" t="s">
        <v>1204</v>
      </c>
      <c r="K1772" s="75" t="s">
        <v>306</v>
      </c>
      <c r="L1772" s="75" t="s">
        <v>306</v>
      </c>
      <c r="M1772" s="75" t="s">
        <v>313</v>
      </c>
      <c r="N1772" s="75" t="s">
        <v>1205</v>
      </c>
      <c r="O1772" s="75" t="s">
        <v>551</v>
      </c>
      <c r="P1772" s="76" t="s">
        <v>1206</v>
      </c>
      <c r="Q1772" s="216"/>
      <c r="R1772" s="77">
        <f t="shared" ref="R1772" si="4186">IF(COUNTA(Y1772:DP1775)=0,"01.01.1900",INDEX(Y1772:DP1772,MATCH(R1773,Y1773:DP1773,0)))</f>
        <v>45187</v>
      </c>
      <c r="S1772" s="78">
        <f t="shared" ref="S1772" si="4187">IF(COUNTA(Y1772:DP1775)=0,"01.01.1900",MAX(Y1772:DP1772))</f>
        <v>45187</v>
      </c>
      <c r="T1772" s="79"/>
      <c r="U1772" s="80" t="str">
        <f t="array" ref="U1772">IF(COUNTA(Y1772:DP1775)=0,"01.01.1900",IF(ISERROR(HLOOKUP(U1775,Y1775:DP1775,1,FALSE)),"01.01.1900",INDEX(Y1772:DP1772,MATCH(U1773&amp;U1775,Y1773:DP1773&amp;Y1775:DP1775,0))))</f>
        <v>01.01.1900</v>
      </c>
      <c r="V1772" s="81">
        <f t="shared" ref="V1772" si="4188">IF(COUNTA(Y1772:DP1775)=0,"01.01.1900",_xlfn.MAXIFS(Y1772:DP1772,Y1775:DP1775,V1775))</f>
        <v>0</v>
      </c>
      <c r="W1772" s="82"/>
      <c r="X1772" s="106"/>
      <c r="Y1772" s="141">
        <v>45187</v>
      </c>
      <c r="Z1772" s="141">
        <v>45187</v>
      </c>
    </row>
    <row r="1773" spans="2:26" thickBot="1">
      <c r="B1773" s="83"/>
      <c r="C1773" s="84"/>
      <c r="D1773" s="83"/>
      <c r="E1773" s="83"/>
      <c r="F1773" s="83"/>
      <c r="G1773" s="83"/>
      <c r="H1773" s="83"/>
      <c r="I1773" s="83"/>
      <c r="J1773" s="83"/>
      <c r="K1773" s="83"/>
      <c r="L1773" s="83"/>
      <c r="M1773" s="83"/>
      <c r="N1773" s="83"/>
      <c r="O1773" s="83"/>
      <c r="P1773" s="84"/>
      <c r="Q1773" s="217"/>
      <c r="R1773" s="85">
        <f t="shared" ref="R1773" si="4189">IF(COUNTA(Y1772:DP1775)=0,0,MIN(Y1773:DP1773))</f>
        <v>17.78</v>
      </c>
      <c r="S1773" s="86">
        <f t="shared" ref="S1773" si="4190">IF(COUNTA(Y1772:DP1775)=0,0,HLOOKUP(S1772,Y1772:DP1775,2,FALSE))</f>
        <v>17.78</v>
      </c>
      <c r="T1773" s="87">
        <f t="shared" ref="T1773" si="4191">IF(COUNTA(Y1772:DP1775)=0,0,AVERAGE(Y1773:DP1773))</f>
        <v>17.78</v>
      </c>
      <c r="U1773" s="88">
        <f t="shared" ref="U1773" si="4192">IF(COUNTA(Y1772:DP1775)=0,0,_xlfn.MINIFS(Y1773:DP1773,Y1775:DP1775,U1775))</f>
        <v>0</v>
      </c>
      <c r="V1773" s="89">
        <f t="array" ref="V1773">IF(COUNTA(Y1772:DP1775)=0,0,IF(ISERROR(HLOOKUP(V1775,Y1775:DP1775,1,FALSE)),0,INDEX(Y1773:DP1773,MATCH(V1772&amp;V1775,Y1772:DP1772&amp;Y1775:DP1775,0))))</f>
        <v>0</v>
      </c>
      <c r="W1773" s="90">
        <f t="array" ref="W1773">IF(COUNTA(Y1772:DP1775)=0,0,IF(ISERROR(HLOOKUP(W1775,Y1775:DP1775,1,FALSE)),0,AVERAGEIF(Y1775:DP1775,$W1775,Y1773:DP1773)))</f>
        <v>0</v>
      </c>
      <c r="X1773" s="107"/>
      <c r="Y1773" s="142">
        <v>17.78</v>
      </c>
      <c r="Z1773" s="142">
        <v>17.78</v>
      </c>
    </row>
    <row r="1774" spans="2:26" thickBot="1">
      <c r="B1774" s="83"/>
      <c r="C1774" s="84"/>
      <c r="D1774" s="83"/>
      <c r="E1774" s="83"/>
      <c r="F1774" s="83"/>
      <c r="G1774" s="83"/>
      <c r="H1774" s="83"/>
      <c r="I1774" s="83"/>
      <c r="J1774" s="83"/>
      <c r="K1774" s="83"/>
      <c r="L1774" s="83"/>
      <c r="M1774" s="83"/>
      <c r="N1774" s="83"/>
      <c r="O1774" s="83"/>
      <c r="P1774" s="84"/>
      <c r="Q1774" s="217"/>
      <c r="R1774" s="91">
        <f t="shared" ref="R1774" si="4193">IF(COUNTA(Y1772:DP1775)=0,0,HLOOKUP(R1773,Y1773:DP1775,2,FALSE))</f>
        <v>1000</v>
      </c>
      <c r="S1774" s="92">
        <f t="shared" ref="S1774" si="4194">IF(COUNTA(Y1772:DP1775)=0,0,HLOOKUP(S1772,Y1772:DP1775,3,FALSE))</f>
        <v>1000</v>
      </c>
      <c r="T1774" s="93"/>
      <c r="U1774" s="94">
        <f t="array" ref="U1774">IF(COUNTA(Y1772:DP1775)=0,0,IF(ISERROR(HLOOKUP(U1775,Y1775:DP1775,1,FALSE)),0,INDEX(Y1774:DP1774,MATCH(U1773&amp;U1775,Y1773:DP1773&amp;Y1775:DP1775,0))))</f>
        <v>0</v>
      </c>
      <c r="V1774" s="94">
        <f t="array" ref="V1774">IF(COUNTA(Y1772:DP1775)=0,0,IF(ISERROR(HLOOKUP(V1775,Y1775:DP1775,1,FALSE)),0,INDEX(Y1774:DP1774,MATCH(V1773&amp;V1775,Y1773:DP1773&amp;Y1775:DP1775,0))))</f>
        <v>0</v>
      </c>
      <c r="W1774" s="95"/>
      <c r="X1774" s="108"/>
      <c r="Y1774" s="143">
        <v>1000</v>
      </c>
      <c r="Z1774" s="143">
        <v>1000</v>
      </c>
    </row>
    <row r="1775" spans="2:26" ht="13.9" thickBot="1">
      <c r="B1775" s="96"/>
      <c r="C1775" s="97"/>
      <c r="D1775" s="96"/>
      <c r="E1775" s="96"/>
      <c r="F1775" s="96"/>
      <c r="G1775" s="96"/>
      <c r="H1775" s="96"/>
      <c r="I1775" s="96"/>
      <c r="J1775" s="96"/>
      <c r="K1775" s="96"/>
      <c r="L1775" s="96"/>
      <c r="M1775" s="96"/>
      <c r="N1775" s="96"/>
      <c r="O1775" s="96"/>
      <c r="P1775" s="97"/>
      <c r="Q1775" s="218"/>
      <c r="R1775" s="98" t="str">
        <f t="shared" ref="R1775" si="4195">IF(COUNTA(Y1772:DP1775)=0,"none",HLOOKUP(R1773,Y1773:DP1775,3,FALSE))</f>
        <v>www (-30%)</v>
      </c>
      <c r="S1775" s="99" t="str">
        <f t="shared" ref="S1775" si="4196">IF(COUNTA(Y1772:DP1775)=0,"none",HLOOKUP(S1772,Y1772:DP1775,4,FALSE))</f>
        <v>www (-30%)</v>
      </c>
      <c r="T1775" s="100"/>
      <c r="U1775" s="100">
        <f t="array" ref="U1775">IF(COUNTA(Y1772:DP1775)=0,"none",IF($U$2="WAHR",$W$3,Abfrage!$F$4))</f>
        <v>0</v>
      </c>
      <c r="V1775" s="100">
        <f t="array" ref="V1775">IF(COUNTA(Y1772:DP1775)=0,"none",IF($U$2="WAHR",$W$3,Abfrage!$F$4))</f>
        <v>0</v>
      </c>
      <c r="W1775" s="100">
        <f t="array" ref="W1775">IF(COUNTA(Y1772:DP1775)=0,"none",IF($U$2="WAHR",$W$3,Abfrage!$F$4))</f>
        <v>0</v>
      </c>
      <c r="X1775" s="109"/>
      <c r="Y1775" s="144" t="s">
        <v>43</v>
      </c>
      <c r="Z1775" s="144" t="s">
        <v>43</v>
      </c>
    </row>
    <row r="1776" spans="2:26" thickBot="1">
      <c r="B1776" s="75" t="s">
        <v>1207</v>
      </c>
      <c r="C1776" s="76">
        <v>1000147269</v>
      </c>
      <c r="D1776" s="75" t="s">
        <v>95</v>
      </c>
      <c r="E1776" s="75" t="s">
        <v>175</v>
      </c>
      <c r="F1776" s="75" t="s">
        <v>97</v>
      </c>
      <c r="G1776" s="75" t="s">
        <v>97</v>
      </c>
      <c r="H1776" s="75" t="e">
        <v>#N/A</v>
      </c>
      <c r="I1776" s="75" t="s">
        <v>1035</v>
      </c>
      <c r="J1776" s="75" t="s">
        <v>1208</v>
      </c>
      <c r="K1776" s="75" t="s">
        <v>306</v>
      </c>
      <c r="L1776" s="75" t="s">
        <v>306</v>
      </c>
      <c r="M1776" s="75" t="s">
        <v>307</v>
      </c>
      <c r="N1776" s="75" t="s">
        <v>1205</v>
      </c>
      <c r="O1776" s="75" t="s">
        <v>476</v>
      </c>
      <c r="P1776" s="76" t="s">
        <v>1206</v>
      </c>
      <c r="Q1776" s="216"/>
      <c r="R1776" s="77" t="str">
        <f t="shared" ref="R1776" si="4197">IF(COUNTA(Y1776:DP1779)=0,"01.01.1900",INDEX(Y1776:DP1776,MATCH(R1777,Y1777:DP1777,0)))</f>
        <v>01.01.1900</v>
      </c>
      <c r="S1776" s="78" t="str">
        <f t="shared" ref="S1776" si="4198">IF(COUNTA(Y1776:DP1779)=0,"01.01.1900",MAX(Y1776:DP1776))</f>
        <v>01.01.1900</v>
      </c>
      <c r="T1776" s="79"/>
      <c r="U1776" s="80" t="str">
        <f t="array" ref="U1776">IF(COUNTA(Y1776:DP1779)=0,"01.01.1900",IF(ISERROR(HLOOKUP(U1779,Y1779:DP1779,1,FALSE)),"01.01.1900",INDEX(Y1776:DP1776,MATCH(U1777&amp;U1779,Y1777:DP1777&amp;Y1779:DP1779,0))))</f>
        <v>01.01.1900</v>
      </c>
      <c r="V1776" s="81" t="str">
        <f t="shared" ref="V1776" si="4199">IF(COUNTA(Y1776:DP1779)=0,"01.01.1900",_xlfn.MAXIFS(Y1776:DP1776,Y1779:DP1779,V1779))</f>
        <v>01.01.1900</v>
      </c>
      <c r="W1776" s="82"/>
      <c r="X1776" s="106"/>
    </row>
    <row r="1777" spans="2:26" thickBot="1">
      <c r="B1777" s="83"/>
      <c r="C1777" s="84"/>
      <c r="D1777" s="83"/>
      <c r="E1777" s="83"/>
      <c r="F1777" s="83"/>
      <c r="G1777" s="83"/>
      <c r="H1777" s="83"/>
      <c r="I1777" s="83"/>
      <c r="J1777" s="83"/>
      <c r="K1777" s="83"/>
      <c r="L1777" s="83"/>
      <c r="M1777" s="83"/>
      <c r="N1777" s="83"/>
      <c r="O1777" s="83"/>
      <c r="P1777" s="84"/>
      <c r="Q1777" s="217"/>
      <c r="R1777" s="85">
        <f t="shared" ref="R1777" si="4200">IF(COUNTA(Y1776:DP1779)=0,0,MIN(Y1777:DP1777))</f>
        <v>0</v>
      </c>
      <c r="S1777" s="86">
        <f t="shared" ref="S1777" si="4201">IF(COUNTA(Y1776:DP1779)=0,0,HLOOKUP(S1776,Y1776:DP1779,2,FALSE))</f>
        <v>0</v>
      </c>
      <c r="T1777" s="87">
        <f t="shared" ref="T1777" si="4202">IF(COUNTA(Y1776:DP1779)=0,0,AVERAGE(Y1777:DP1777))</f>
        <v>0</v>
      </c>
      <c r="U1777" s="88">
        <f t="shared" ref="U1777" si="4203">IF(COUNTA(Y1776:DP1779)=0,0,_xlfn.MINIFS(Y1777:DP1777,Y1779:DP1779,U1779))</f>
        <v>0</v>
      </c>
      <c r="V1777" s="89">
        <f t="array" ref="V1777">IF(COUNTA(Y1776:DP1779)=0,0,IF(ISERROR(HLOOKUP(V1779,Y1779:DP1779,1,FALSE)),0,INDEX(Y1777:DP1777,MATCH(V1776&amp;V1779,Y1776:DP1776&amp;Y1779:DP1779,0))))</f>
        <v>0</v>
      </c>
      <c r="W1777" s="90">
        <f t="array" ref="W1777">IF(COUNTA(Y1776:DP1779)=0,0,IF(ISERROR(HLOOKUP(W1779,Y1779:DP1779,1,FALSE)),0,AVERAGEIF(Y1779:DP1779,$W1779,Y1777:DP1777)))</f>
        <v>0</v>
      </c>
      <c r="X1777" s="107"/>
    </row>
    <row r="1778" spans="2:26" thickBot="1">
      <c r="B1778" s="83"/>
      <c r="C1778" s="84"/>
      <c r="D1778" s="83"/>
      <c r="E1778" s="83"/>
      <c r="F1778" s="83"/>
      <c r="G1778" s="83"/>
      <c r="H1778" s="83"/>
      <c r="I1778" s="83"/>
      <c r="J1778" s="83"/>
      <c r="K1778" s="83"/>
      <c r="L1778" s="83"/>
      <c r="M1778" s="83"/>
      <c r="N1778" s="83"/>
      <c r="O1778" s="83"/>
      <c r="P1778" s="84"/>
      <c r="Q1778" s="217"/>
      <c r="R1778" s="91">
        <f t="shared" ref="R1778" si="4204">IF(COUNTA(Y1776:DP1779)=0,0,HLOOKUP(R1777,Y1777:DP1779,2,FALSE))</f>
        <v>0</v>
      </c>
      <c r="S1778" s="92">
        <f t="shared" ref="S1778" si="4205">IF(COUNTA(Y1776:DP1779)=0,0,HLOOKUP(S1776,Y1776:DP1779,3,FALSE))</f>
        <v>0</v>
      </c>
      <c r="T1778" s="93"/>
      <c r="U1778" s="94">
        <f t="array" ref="U1778">IF(COUNTA(Y1776:DP1779)=0,0,IF(ISERROR(HLOOKUP(U1779,Y1779:DP1779,1,FALSE)),0,INDEX(Y1778:DP1778,MATCH(U1777&amp;U1779,Y1777:DP1777&amp;Y1779:DP1779,0))))</f>
        <v>0</v>
      </c>
      <c r="V1778" s="94">
        <f t="array" ref="V1778">IF(COUNTA(Y1776:DP1779)=0,0,IF(ISERROR(HLOOKUP(V1779,Y1779:DP1779,1,FALSE)),0,INDEX(Y1778:DP1778,MATCH(V1777&amp;V1779,Y1777:DP1777&amp;Y1779:DP1779,0))))</f>
        <v>0</v>
      </c>
      <c r="W1778" s="95"/>
      <c r="X1778" s="108"/>
    </row>
    <row r="1779" spans="2:26" ht="13.9" thickBot="1">
      <c r="B1779" s="96"/>
      <c r="C1779" s="97"/>
      <c r="D1779" s="96"/>
      <c r="E1779" s="96"/>
      <c r="F1779" s="96"/>
      <c r="G1779" s="96"/>
      <c r="H1779" s="96"/>
      <c r="I1779" s="96"/>
      <c r="J1779" s="96"/>
      <c r="K1779" s="96"/>
      <c r="L1779" s="96"/>
      <c r="M1779" s="96"/>
      <c r="N1779" s="96"/>
      <c r="O1779" s="96"/>
      <c r="P1779" s="97"/>
      <c r="Q1779" s="218"/>
      <c r="R1779" s="98" t="str">
        <f t="shared" ref="R1779" si="4206">IF(COUNTA(Y1776:DP1779)=0,"none",HLOOKUP(R1777,Y1777:DP1779,3,FALSE))</f>
        <v>none</v>
      </c>
      <c r="S1779" s="99" t="str">
        <f t="shared" ref="S1779" si="4207">IF(COUNTA(Y1776:DP1779)=0,"none",HLOOKUP(S1776,Y1776:DP1779,4,FALSE))</f>
        <v>none</v>
      </c>
      <c r="T1779" s="100"/>
      <c r="U1779" s="100" t="str">
        <f t="array" ref="U1779">IF(COUNTA(Y1776:DP1779)=0,"none",IF($U$2="WAHR",$W$3,Abfrage!$F$4))</f>
        <v>none</v>
      </c>
      <c r="V1779" s="100" t="str">
        <f t="array" ref="V1779">IF(COUNTA(Y1776:DP1779)=0,"none",IF($U$2="WAHR",$W$3,Abfrage!$F$4))</f>
        <v>none</v>
      </c>
      <c r="W1779" s="100" t="str">
        <f t="array" ref="W1779">IF(COUNTA(Y1776:DP1779)=0,"none",IF($U$2="WAHR",$W$3,Abfrage!$F$4))</f>
        <v>none</v>
      </c>
      <c r="X1779" s="109"/>
    </row>
    <row r="1780" spans="2:26" thickBot="1">
      <c r="B1780" s="75" t="s">
        <v>1209</v>
      </c>
      <c r="C1780" s="76">
        <v>1000147270</v>
      </c>
      <c r="D1780" s="75" t="s">
        <v>95</v>
      </c>
      <c r="E1780" s="75" t="s">
        <v>175</v>
      </c>
      <c r="F1780" s="75" t="s">
        <v>97</v>
      </c>
      <c r="G1780" s="75" t="s">
        <v>97</v>
      </c>
      <c r="H1780" s="75" t="e">
        <v>#N/A</v>
      </c>
      <c r="I1780" s="75" t="s">
        <v>1035</v>
      </c>
      <c r="J1780" s="75" t="s">
        <v>1210</v>
      </c>
      <c r="K1780" s="75" t="s">
        <v>306</v>
      </c>
      <c r="L1780" s="75" t="s">
        <v>306</v>
      </c>
      <c r="M1780" s="75" t="s">
        <v>307</v>
      </c>
      <c r="N1780" s="75" t="s">
        <v>1205</v>
      </c>
      <c r="O1780" s="75" t="s">
        <v>551</v>
      </c>
      <c r="P1780" s="76" t="s">
        <v>1206</v>
      </c>
      <c r="Q1780" s="216"/>
      <c r="R1780" s="77" t="str">
        <f t="shared" ref="R1780" si="4208">IF(COUNTA(Y1780:DP1783)=0,"01.01.1900",INDEX(Y1780:DP1780,MATCH(R1781,Y1781:DP1781,0)))</f>
        <v>01.01.1900</v>
      </c>
      <c r="S1780" s="78" t="str">
        <f t="shared" ref="S1780" si="4209">IF(COUNTA(Y1780:DP1783)=0,"01.01.1900",MAX(Y1780:DP1780))</f>
        <v>01.01.1900</v>
      </c>
      <c r="T1780" s="79"/>
      <c r="U1780" s="80" t="str">
        <f t="array" ref="U1780">IF(COUNTA(Y1780:DP1783)=0,"01.01.1900",IF(ISERROR(HLOOKUP(U1783,Y1783:DP1783,1,FALSE)),"01.01.1900",INDEX(Y1780:DP1780,MATCH(U1781&amp;U1783,Y1781:DP1781&amp;Y1783:DP1783,0))))</f>
        <v>01.01.1900</v>
      </c>
      <c r="V1780" s="81" t="str">
        <f t="shared" ref="V1780" si="4210">IF(COUNTA(Y1780:DP1783)=0,"01.01.1900",_xlfn.MAXIFS(Y1780:DP1780,Y1783:DP1783,V1783))</f>
        <v>01.01.1900</v>
      </c>
      <c r="W1780" s="82"/>
      <c r="X1780" s="106"/>
    </row>
    <row r="1781" spans="2:26" thickBot="1">
      <c r="B1781" s="83"/>
      <c r="C1781" s="84"/>
      <c r="D1781" s="83"/>
      <c r="E1781" s="83"/>
      <c r="F1781" s="83"/>
      <c r="G1781" s="83"/>
      <c r="H1781" s="83"/>
      <c r="I1781" s="83"/>
      <c r="J1781" s="83"/>
      <c r="K1781" s="83"/>
      <c r="L1781" s="83"/>
      <c r="M1781" s="83"/>
      <c r="N1781" s="83"/>
      <c r="O1781" s="83"/>
      <c r="P1781" s="84"/>
      <c r="Q1781" s="217"/>
      <c r="R1781" s="85">
        <f t="shared" ref="R1781" si="4211">IF(COUNTA(Y1780:DP1783)=0,0,MIN(Y1781:DP1781))</f>
        <v>0</v>
      </c>
      <c r="S1781" s="86">
        <f t="shared" ref="S1781" si="4212">IF(COUNTA(Y1780:DP1783)=0,0,HLOOKUP(S1780,Y1780:DP1783,2,FALSE))</f>
        <v>0</v>
      </c>
      <c r="T1781" s="87">
        <f t="shared" ref="T1781" si="4213">IF(COUNTA(Y1780:DP1783)=0,0,AVERAGE(Y1781:DP1781))</f>
        <v>0</v>
      </c>
      <c r="U1781" s="88">
        <f t="shared" ref="U1781" si="4214">IF(COUNTA(Y1780:DP1783)=0,0,_xlfn.MINIFS(Y1781:DP1781,Y1783:DP1783,U1783))</f>
        <v>0</v>
      </c>
      <c r="V1781" s="89">
        <f t="array" ref="V1781">IF(COUNTA(Y1780:DP1783)=0,0,IF(ISERROR(HLOOKUP(V1783,Y1783:DP1783,1,FALSE)),0,INDEX(Y1781:DP1781,MATCH(V1780&amp;V1783,Y1780:DP1780&amp;Y1783:DP1783,0))))</f>
        <v>0</v>
      </c>
      <c r="W1781" s="90">
        <f t="array" ref="W1781">IF(COUNTA(Y1780:DP1783)=0,0,IF(ISERROR(HLOOKUP(W1783,Y1783:DP1783,1,FALSE)),0,AVERAGEIF(Y1783:DP1783,$W1783,Y1781:DP1781)))</f>
        <v>0</v>
      </c>
      <c r="X1781" s="107"/>
    </row>
    <row r="1782" spans="2:26" thickBot="1">
      <c r="B1782" s="83"/>
      <c r="C1782" s="84"/>
      <c r="D1782" s="83"/>
      <c r="E1782" s="83"/>
      <c r="F1782" s="83"/>
      <c r="G1782" s="83"/>
      <c r="H1782" s="83"/>
      <c r="I1782" s="83"/>
      <c r="J1782" s="83"/>
      <c r="K1782" s="83"/>
      <c r="L1782" s="83"/>
      <c r="M1782" s="83"/>
      <c r="N1782" s="83"/>
      <c r="O1782" s="83"/>
      <c r="P1782" s="84"/>
      <c r="Q1782" s="217"/>
      <c r="R1782" s="91">
        <f t="shared" ref="R1782" si="4215">IF(COUNTA(Y1780:DP1783)=0,0,HLOOKUP(R1781,Y1781:DP1783,2,FALSE))</f>
        <v>0</v>
      </c>
      <c r="S1782" s="92">
        <f t="shared" ref="S1782" si="4216">IF(COUNTA(Y1780:DP1783)=0,0,HLOOKUP(S1780,Y1780:DP1783,3,FALSE))</f>
        <v>0</v>
      </c>
      <c r="T1782" s="93"/>
      <c r="U1782" s="94">
        <f t="array" ref="U1782">IF(COUNTA(Y1780:DP1783)=0,0,IF(ISERROR(HLOOKUP(U1783,Y1783:DP1783,1,FALSE)),0,INDEX(Y1782:DP1782,MATCH(U1781&amp;U1783,Y1781:DP1781&amp;Y1783:DP1783,0))))</f>
        <v>0</v>
      </c>
      <c r="V1782" s="94">
        <f t="array" ref="V1782">IF(COUNTA(Y1780:DP1783)=0,0,IF(ISERROR(HLOOKUP(V1783,Y1783:DP1783,1,FALSE)),0,INDEX(Y1782:DP1782,MATCH(V1781&amp;V1783,Y1781:DP1781&amp;Y1783:DP1783,0))))</f>
        <v>0</v>
      </c>
      <c r="W1782" s="95"/>
      <c r="X1782" s="108"/>
    </row>
    <row r="1783" spans="2:26" ht="13.9" thickBot="1">
      <c r="B1783" s="96"/>
      <c r="C1783" s="97"/>
      <c r="D1783" s="96"/>
      <c r="E1783" s="96"/>
      <c r="F1783" s="96"/>
      <c r="G1783" s="96"/>
      <c r="H1783" s="96"/>
      <c r="I1783" s="96"/>
      <c r="J1783" s="96"/>
      <c r="K1783" s="96"/>
      <c r="L1783" s="96"/>
      <c r="M1783" s="96"/>
      <c r="N1783" s="96"/>
      <c r="O1783" s="96"/>
      <c r="P1783" s="97"/>
      <c r="Q1783" s="218"/>
      <c r="R1783" s="98" t="str">
        <f t="shared" ref="R1783" si="4217">IF(COUNTA(Y1780:DP1783)=0,"none",HLOOKUP(R1781,Y1781:DP1783,3,FALSE))</f>
        <v>none</v>
      </c>
      <c r="S1783" s="99" t="str">
        <f t="shared" ref="S1783" si="4218">IF(COUNTA(Y1780:DP1783)=0,"none",HLOOKUP(S1780,Y1780:DP1783,4,FALSE))</f>
        <v>none</v>
      </c>
      <c r="T1783" s="100"/>
      <c r="U1783" s="100" t="str">
        <f t="array" ref="U1783">IF(COUNTA(Y1780:DP1783)=0,"none",IF($U$2="WAHR",$W$3,Abfrage!$F$4))</f>
        <v>none</v>
      </c>
      <c r="V1783" s="100" t="str">
        <f t="array" ref="V1783">IF(COUNTA(Y1780:DP1783)=0,"none",IF($U$2="WAHR",$W$3,Abfrage!$F$4))</f>
        <v>none</v>
      </c>
      <c r="W1783" s="100" t="str">
        <f t="array" ref="W1783">IF(COUNTA(Y1780:DP1783)=0,"none",IF($U$2="WAHR",$W$3,Abfrage!$F$4))</f>
        <v>none</v>
      </c>
      <c r="X1783" s="109"/>
    </row>
    <row r="1784" spans="2:26" thickBot="1">
      <c r="B1784" s="75" t="s">
        <v>1211</v>
      </c>
      <c r="C1784" s="76">
        <v>1000147281</v>
      </c>
      <c r="D1784" s="75" t="s">
        <v>95</v>
      </c>
      <c r="E1784" s="75" t="s">
        <v>148</v>
      </c>
      <c r="F1784" s="75" t="s">
        <v>96</v>
      </c>
      <c r="G1784" s="75" t="s">
        <v>96</v>
      </c>
      <c r="H1784" s="75" t="s">
        <v>50</v>
      </c>
      <c r="I1784" s="75" t="s">
        <v>1035</v>
      </c>
      <c r="J1784" s="75" t="s">
        <v>1212</v>
      </c>
      <c r="K1784" s="75" t="s">
        <v>325</v>
      </c>
      <c r="L1784" s="75" t="s">
        <v>523</v>
      </c>
      <c r="M1784" s="75" t="s">
        <v>313</v>
      </c>
      <c r="N1784" s="75" t="s">
        <v>327</v>
      </c>
      <c r="O1784" s="75" t="s">
        <v>306</v>
      </c>
      <c r="P1784" s="76" t="s">
        <v>306</v>
      </c>
      <c r="Q1784" s="216"/>
      <c r="R1784" s="77">
        <f t="shared" ref="R1784" si="4219">IF(COUNTA(Y1784:DP1787)=0,"01.01.1900",INDEX(Y1784:DP1784,MATCH(R1785,Y1785:DP1785,0)))</f>
        <v>45187</v>
      </c>
      <c r="S1784" s="78">
        <f t="shared" ref="S1784" si="4220">IF(COUNTA(Y1784:DP1787)=0,"01.01.1900",MAX(Y1784:DP1784))</f>
        <v>45187</v>
      </c>
      <c r="T1784" s="79"/>
      <c r="U1784" s="80" t="str">
        <f t="array" ref="U1784">IF(COUNTA(Y1784:DP1787)=0,"01.01.1900",IF(ISERROR(HLOOKUP(U1787,Y1787:DP1787,1,FALSE)),"01.01.1900",INDEX(Y1784:DP1784,MATCH(U1785&amp;U1787,Y1785:DP1785&amp;Y1787:DP1787,0))))</f>
        <v>01.01.1900</v>
      </c>
      <c r="V1784" s="81">
        <f t="shared" ref="V1784" si="4221">IF(COUNTA(Y1784:DP1787)=0,"01.01.1900",_xlfn.MAXIFS(Y1784:DP1784,Y1787:DP1787,V1787))</f>
        <v>0</v>
      </c>
      <c r="W1784" s="82"/>
      <c r="X1784" s="106"/>
      <c r="Y1784" s="141">
        <v>45187</v>
      </c>
      <c r="Z1784" s="141">
        <v>45187</v>
      </c>
    </row>
    <row r="1785" spans="2:26" thickBot="1">
      <c r="B1785" s="83"/>
      <c r="C1785" s="84"/>
      <c r="D1785" s="83"/>
      <c r="E1785" s="83"/>
      <c r="F1785" s="83"/>
      <c r="G1785" s="83"/>
      <c r="H1785" s="83"/>
      <c r="I1785" s="83"/>
      <c r="J1785" s="83"/>
      <c r="K1785" s="83"/>
      <c r="L1785" s="83"/>
      <c r="M1785" s="83"/>
      <c r="N1785" s="83"/>
      <c r="O1785" s="83"/>
      <c r="P1785" s="84"/>
      <c r="Q1785" s="217"/>
      <c r="R1785" s="85">
        <f t="shared" ref="R1785" si="4222">IF(COUNTA(Y1784:DP1787)=0,0,MIN(Y1785:DP1785))</f>
        <v>0.224</v>
      </c>
      <c r="S1785" s="86">
        <f t="shared" ref="S1785" si="4223">IF(COUNTA(Y1784:DP1787)=0,0,HLOOKUP(S1784,Y1784:DP1787,2,FALSE))</f>
        <v>0.224</v>
      </c>
      <c r="T1785" s="87">
        <f t="shared" ref="T1785" si="4224">IF(COUNTA(Y1784:DP1787)=0,0,AVERAGE(Y1785:DP1785))</f>
        <v>0.224</v>
      </c>
      <c r="U1785" s="88">
        <f t="shared" ref="U1785" si="4225">IF(COUNTA(Y1784:DP1787)=0,0,_xlfn.MINIFS(Y1785:DP1785,Y1787:DP1787,U1787))</f>
        <v>0</v>
      </c>
      <c r="V1785" s="89">
        <f t="array" ref="V1785">IF(COUNTA(Y1784:DP1787)=0,0,IF(ISERROR(HLOOKUP(V1787,Y1787:DP1787,1,FALSE)),0,INDEX(Y1785:DP1785,MATCH(V1784&amp;V1787,Y1784:DP1784&amp;Y1787:DP1787,0))))</f>
        <v>0</v>
      </c>
      <c r="W1785" s="90">
        <f t="array" ref="W1785">IF(COUNTA(Y1784:DP1787)=0,0,IF(ISERROR(HLOOKUP(W1787,Y1787:DP1787,1,FALSE)),0,AVERAGEIF(Y1787:DP1787,$W1787,Y1785:DP1785)))</f>
        <v>0</v>
      </c>
      <c r="X1785" s="107"/>
      <c r="Y1785" s="142">
        <v>0.224</v>
      </c>
      <c r="Z1785" s="142">
        <v>0.224</v>
      </c>
    </row>
    <row r="1786" spans="2:26" thickBot="1">
      <c r="B1786" s="83"/>
      <c r="C1786" s="84"/>
      <c r="D1786" s="83"/>
      <c r="E1786" s="83"/>
      <c r="F1786" s="83"/>
      <c r="G1786" s="83"/>
      <c r="H1786" s="83"/>
      <c r="I1786" s="83"/>
      <c r="J1786" s="83"/>
      <c r="K1786" s="83"/>
      <c r="L1786" s="83"/>
      <c r="M1786" s="83"/>
      <c r="N1786" s="83"/>
      <c r="O1786" s="83"/>
      <c r="P1786" s="84"/>
      <c r="Q1786" s="217"/>
      <c r="R1786" s="91">
        <f t="shared" ref="R1786" si="4226">IF(COUNTA(Y1784:DP1787)=0,0,HLOOKUP(R1785,Y1785:DP1787,2,FALSE))</f>
        <v>1000</v>
      </c>
      <c r="S1786" s="92">
        <f t="shared" ref="S1786" si="4227">IF(COUNTA(Y1784:DP1787)=0,0,HLOOKUP(S1784,Y1784:DP1787,3,FALSE))</f>
        <v>1000</v>
      </c>
      <c r="T1786" s="93"/>
      <c r="U1786" s="94">
        <f t="array" ref="U1786">IF(COUNTA(Y1784:DP1787)=0,0,IF(ISERROR(HLOOKUP(U1787,Y1787:DP1787,1,FALSE)),0,INDEX(Y1786:DP1786,MATCH(U1785&amp;U1787,Y1785:DP1785&amp;Y1787:DP1787,0))))</f>
        <v>0</v>
      </c>
      <c r="V1786" s="94">
        <f t="array" ref="V1786">IF(COUNTA(Y1784:DP1787)=0,0,IF(ISERROR(HLOOKUP(V1787,Y1787:DP1787,1,FALSE)),0,INDEX(Y1786:DP1786,MATCH(V1785&amp;V1787,Y1785:DP1785&amp;Y1787:DP1787,0))))</f>
        <v>0</v>
      </c>
      <c r="W1786" s="95"/>
      <c r="X1786" s="108"/>
      <c r="Y1786" s="143">
        <v>1000</v>
      </c>
      <c r="Z1786" s="143">
        <v>1000</v>
      </c>
    </row>
    <row r="1787" spans="2:26" ht="13.9" thickBot="1">
      <c r="B1787" s="96"/>
      <c r="C1787" s="97"/>
      <c r="D1787" s="96"/>
      <c r="E1787" s="96"/>
      <c r="F1787" s="96"/>
      <c r="G1787" s="96"/>
      <c r="H1787" s="96"/>
      <c r="I1787" s="96"/>
      <c r="J1787" s="96"/>
      <c r="K1787" s="96"/>
      <c r="L1787" s="96"/>
      <c r="M1787" s="96"/>
      <c r="N1787" s="96"/>
      <c r="O1787" s="96"/>
      <c r="P1787" s="97"/>
      <c r="Q1787" s="218"/>
      <c r="R1787" s="98" t="str">
        <f t="shared" ref="R1787" si="4228">IF(COUNTA(Y1784:DP1787)=0,"none",HLOOKUP(R1785,Y1785:DP1787,3,FALSE))</f>
        <v>www (-30%)</v>
      </c>
      <c r="S1787" s="99" t="str">
        <f t="shared" ref="S1787" si="4229">IF(COUNTA(Y1784:DP1787)=0,"none",HLOOKUP(S1784,Y1784:DP1787,4,FALSE))</f>
        <v>www (-30%)</v>
      </c>
      <c r="T1787" s="100"/>
      <c r="U1787" s="100">
        <f t="array" ref="U1787">IF(COUNTA(Y1784:DP1787)=0,"none",IF($U$2="WAHR",$W$3,Abfrage!$F$4))</f>
        <v>0</v>
      </c>
      <c r="V1787" s="100">
        <f t="array" ref="V1787">IF(COUNTA(Y1784:DP1787)=0,"none",IF($U$2="WAHR",$W$3,Abfrage!$F$4))</f>
        <v>0</v>
      </c>
      <c r="W1787" s="100">
        <f t="array" ref="W1787">IF(COUNTA(Y1784:DP1787)=0,"none",IF($U$2="WAHR",$W$3,Abfrage!$F$4))</f>
        <v>0</v>
      </c>
      <c r="X1787" s="109"/>
      <c r="Y1787" s="144" t="s">
        <v>43</v>
      </c>
      <c r="Z1787" s="144" t="s">
        <v>43</v>
      </c>
    </row>
    <row r="1788" spans="2:26" thickBot="1">
      <c r="B1788" s="75" t="s">
        <v>1213</v>
      </c>
      <c r="C1788" s="76">
        <v>1000147282</v>
      </c>
      <c r="D1788" s="75" t="s">
        <v>95</v>
      </c>
      <c r="E1788" s="75" t="s">
        <v>148</v>
      </c>
      <c r="F1788" s="75" t="s">
        <v>175</v>
      </c>
      <c r="G1788" s="75" t="s">
        <v>175</v>
      </c>
      <c r="H1788" s="75" t="e">
        <v>#N/A</v>
      </c>
      <c r="I1788" s="75" t="s">
        <v>1035</v>
      </c>
      <c r="J1788" s="75" t="s">
        <v>1214</v>
      </c>
      <c r="K1788" s="75" t="s">
        <v>325</v>
      </c>
      <c r="L1788" s="75" t="s">
        <v>523</v>
      </c>
      <c r="M1788" s="75" t="s">
        <v>307</v>
      </c>
      <c r="N1788" s="75" t="s">
        <v>327</v>
      </c>
      <c r="O1788" s="75" t="s">
        <v>306</v>
      </c>
      <c r="P1788" s="76" t="s">
        <v>1206</v>
      </c>
      <c r="Q1788" s="216"/>
      <c r="R1788" s="77" t="str">
        <f t="shared" ref="R1788" si="4230">IF(COUNTA(Y1788:DP1791)=0,"01.01.1900",INDEX(Y1788:DP1788,MATCH(R1789,Y1789:DP1789,0)))</f>
        <v>01.01.1900</v>
      </c>
      <c r="S1788" s="78" t="str">
        <f t="shared" ref="S1788" si="4231">IF(COUNTA(Y1788:DP1791)=0,"01.01.1900",MAX(Y1788:DP1788))</f>
        <v>01.01.1900</v>
      </c>
      <c r="T1788" s="79"/>
      <c r="U1788" s="80" t="str">
        <f t="array" ref="U1788">IF(COUNTA(Y1788:DP1791)=0,"01.01.1900",IF(ISERROR(HLOOKUP(U1791,Y1791:DP1791,1,FALSE)),"01.01.1900",INDEX(Y1788:DP1788,MATCH(U1789&amp;U1791,Y1789:DP1789&amp;Y1791:DP1791,0))))</f>
        <v>01.01.1900</v>
      </c>
      <c r="V1788" s="81" t="str">
        <f t="shared" ref="V1788" si="4232">IF(COUNTA(Y1788:DP1791)=0,"01.01.1900",_xlfn.MAXIFS(Y1788:DP1788,Y1791:DP1791,V1791))</f>
        <v>01.01.1900</v>
      </c>
      <c r="W1788" s="82"/>
      <c r="X1788" s="106"/>
    </row>
    <row r="1789" spans="2:26" thickBot="1">
      <c r="B1789" s="83"/>
      <c r="C1789" s="84"/>
      <c r="D1789" s="83"/>
      <c r="E1789" s="83"/>
      <c r="F1789" s="83"/>
      <c r="G1789" s="83"/>
      <c r="H1789" s="83"/>
      <c r="I1789" s="83"/>
      <c r="J1789" s="83"/>
      <c r="K1789" s="83"/>
      <c r="L1789" s="83"/>
      <c r="M1789" s="83"/>
      <c r="N1789" s="83"/>
      <c r="O1789" s="83"/>
      <c r="P1789" s="84"/>
      <c r="Q1789" s="217"/>
      <c r="R1789" s="85">
        <f t="shared" ref="R1789" si="4233">IF(COUNTA(Y1788:DP1791)=0,0,MIN(Y1789:DP1789))</f>
        <v>0</v>
      </c>
      <c r="S1789" s="86">
        <f t="shared" ref="S1789" si="4234">IF(COUNTA(Y1788:DP1791)=0,0,HLOOKUP(S1788,Y1788:DP1791,2,FALSE))</f>
        <v>0</v>
      </c>
      <c r="T1789" s="87">
        <f t="shared" ref="T1789" si="4235">IF(COUNTA(Y1788:DP1791)=0,0,AVERAGE(Y1789:DP1789))</f>
        <v>0</v>
      </c>
      <c r="U1789" s="88">
        <f t="shared" ref="U1789" si="4236">IF(COUNTA(Y1788:DP1791)=0,0,_xlfn.MINIFS(Y1789:DP1789,Y1791:DP1791,U1791))</f>
        <v>0</v>
      </c>
      <c r="V1789" s="89">
        <f t="array" ref="V1789">IF(COUNTA(Y1788:DP1791)=0,0,IF(ISERROR(HLOOKUP(V1791,Y1791:DP1791,1,FALSE)),0,INDEX(Y1789:DP1789,MATCH(V1788&amp;V1791,Y1788:DP1788&amp;Y1791:DP1791,0))))</f>
        <v>0</v>
      </c>
      <c r="W1789" s="90">
        <f t="array" ref="W1789">IF(COUNTA(Y1788:DP1791)=0,0,IF(ISERROR(HLOOKUP(W1791,Y1791:DP1791,1,FALSE)),0,AVERAGEIF(Y1791:DP1791,$W1791,Y1789:DP1789)))</f>
        <v>0</v>
      </c>
      <c r="X1789" s="107"/>
    </row>
    <row r="1790" spans="2:26" thickBot="1">
      <c r="B1790" s="83"/>
      <c r="C1790" s="84"/>
      <c r="D1790" s="83"/>
      <c r="E1790" s="83"/>
      <c r="F1790" s="83"/>
      <c r="G1790" s="83"/>
      <c r="H1790" s="83"/>
      <c r="I1790" s="83"/>
      <c r="J1790" s="83"/>
      <c r="K1790" s="83"/>
      <c r="L1790" s="83"/>
      <c r="M1790" s="83"/>
      <c r="N1790" s="83"/>
      <c r="O1790" s="83"/>
      <c r="P1790" s="84"/>
      <c r="Q1790" s="217"/>
      <c r="R1790" s="91">
        <f t="shared" ref="R1790" si="4237">IF(COUNTA(Y1788:DP1791)=0,0,HLOOKUP(R1789,Y1789:DP1791,2,FALSE))</f>
        <v>0</v>
      </c>
      <c r="S1790" s="92">
        <f t="shared" ref="S1790" si="4238">IF(COUNTA(Y1788:DP1791)=0,0,HLOOKUP(S1788,Y1788:DP1791,3,FALSE))</f>
        <v>0</v>
      </c>
      <c r="T1790" s="93"/>
      <c r="U1790" s="94">
        <f t="array" ref="U1790">IF(COUNTA(Y1788:DP1791)=0,0,IF(ISERROR(HLOOKUP(U1791,Y1791:DP1791,1,FALSE)),0,INDEX(Y1790:DP1790,MATCH(U1789&amp;U1791,Y1789:DP1789&amp;Y1791:DP1791,0))))</f>
        <v>0</v>
      </c>
      <c r="V1790" s="94">
        <f t="array" ref="V1790">IF(COUNTA(Y1788:DP1791)=0,0,IF(ISERROR(HLOOKUP(V1791,Y1791:DP1791,1,FALSE)),0,INDEX(Y1790:DP1790,MATCH(V1789&amp;V1791,Y1789:DP1789&amp;Y1791:DP1791,0))))</f>
        <v>0</v>
      </c>
      <c r="W1790" s="95"/>
      <c r="X1790" s="108"/>
    </row>
    <row r="1791" spans="2:26" ht="13.9" thickBot="1">
      <c r="B1791" s="96"/>
      <c r="C1791" s="97"/>
      <c r="D1791" s="96"/>
      <c r="E1791" s="96"/>
      <c r="F1791" s="96"/>
      <c r="G1791" s="96"/>
      <c r="H1791" s="96"/>
      <c r="I1791" s="96"/>
      <c r="J1791" s="96"/>
      <c r="K1791" s="96"/>
      <c r="L1791" s="96"/>
      <c r="M1791" s="96"/>
      <c r="N1791" s="96"/>
      <c r="O1791" s="96"/>
      <c r="P1791" s="97"/>
      <c r="Q1791" s="218"/>
      <c r="R1791" s="98" t="str">
        <f t="shared" ref="R1791" si="4239">IF(COUNTA(Y1788:DP1791)=0,"none",HLOOKUP(R1789,Y1789:DP1791,3,FALSE))</f>
        <v>none</v>
      </c>
      <c r="S1791" s="99" t="str">
        <f t="shared" ref="S1791" si="4240">IF(COUNTA(Y1788:DP1791)=0,"none",HLOOKUP(S1788,Y1788:DP1791,4,FALSE))</f>
        <v>none</v>
      </c>
      <c r="T1791" s="100"/>
      <c r="U1791" s="100" t="str">
        <f t="array" ref="U1791">IF(COUNTA(Y1788:DP1791)=0,"none",IF($U$2="WAHR",$W$3,Abfrage!$F$4))</f>
        <v>none</v>
      </c>
      <c r="V1791" s="100" t="str">
        <f t="array" ref="V1791">IF(COUNTA(Y1788:DP1791)=0,"none",IF($U$2="WAHR",$W$3,Abfrage!$F$4))</f>
        <v>none</v>
      </c>
      <c r="W1791" s="100" t="str">
        <f t="array" ref="W1791">IF(COUNTA(Y1788:DP1791)=0,"none",IF($U$2="WAHR",$W$3,Abfrage!$F$4))</f>
        <v>none</v>
      </c>
      <c r="X1791" s="109"/>
    </row>
    <row r="1792" spans="2:26" thickBot="1">
      <c r="B1792" s="75" t="s">
        <v>1215</v>
      </c>
      <c r="C1792" s="76">
        <v>1000147335</v>
      </c>
      <c r="D1792" s="75" t="s">
        <v>95</v>
      </c>
      <c r="E1792" s="75" t="s">
        <v>90</v>
      </c>
      <c r="F1792" s="75" t="s">
        <v>122</v>
      </c>
      <c r="G1792" s="75" t="s">
        <v>122</v>
      </c>
      <c r="H1792" s="75" t="s">
        <v>40</v>
      </c>
      <c r="I1792" s="75" t="s">
        <v>1035</v>
      </c>
      <c r="J1792" s="75" t="s">
        <v>1216</v>
      </c>
      <c r="K1792" s="75" t="s">
        <v>306</v>
      </c>
      <c r="L1792" s="75" t="s">
        <v>306</v>
      </c>
      <c r="M1792" s="75" t="s">
        <v>306</v>
      </c>
      <c r="N1792" s="75" t="s">
        <v>327</v>
      </c>
      <c r="O1792" s="75" t="s">
        <v>419</v>
      </c>
      <c r="P1792" s="76" t="s">
        <v>306</v>
      </c>
      <c r="Q1792" s="216"/>
      <c r="R1792" s="77">
        <f t="shared" ref="R1792" si="4241">IF(COUNTA(Y1792:DP1795)=0,"01.01.1900",INDEX(Y1792:DP1792,MATCH(R1793,Y1793:DP1793,0)))</f>
        <v>45187</v>
      </c>
      <c r="S1792" s="78">
        <f t="shared" ref="S1792" si="4242">IF(COUNTA(Y1792:DP1795)=0,"01.01.1900",MAX(Y1792:DP1792))</f>
        <v>45187</v>
      </c>
      <c r="T1792" s="79"/>
      <c r="U1792" s="80" t="str">
        <f t="array" ref="U1792">IF(COUNTA(Y1792:DP1795)=0,"01.01.1900",IF(ISERROR(HLOOKUP(U1795,Y1795:DP1795,1,FALSE)),"01.01.1900",INDEX(Y1792:DP1792,MATCH(U1793&amp;U1795,Y1793:DP1793&amp;Y1795:DP1795,0))))</f>
        <v>01.01.1900</v>
      </c>
      <c r="V1792" s="81">
        <f t="shared" ref="V1792" si="4243">IF(COUNTA(Y1792:DP1795)=0,"01.01.1900",_xlfn.MAXIFS(Y1792:DP1792,Y1795:DP1795,V1795))</f>
        <v>0</v>
      </c>
      <c r="W1792" s="82"/>
      <c r="X1792" s="106"/>
      <c r="Y1792" s="141">
        <v>45187</v>
      </c>
      <c r="Z1792" s="141">
        <v>45187</v>
      </c>
    </row>
    <row r="1793" spans="2:28" thickBot="1">
      <c r="B1793" s="83"/>
      <c r="C1793" s="84"/>
      <c r="D1793" s="83"/>
      <c r="E1793" s="83"/>
      <c r="F1793" s="83"/>
      <c r="G1793" s="83"/>
      <c r="H1793" s="83"/>
      <c r="I1793" s="83"/>
      <c r="J1793" s="83"/>
      <c r="K1793" s="83"/>
      <c r="L1793" s="83"/>
      <c r="M1793" s="83"/>
      <c r="N1793" s="83"/>
      <c r="O1793" s="83"/>
      <c r="P1793" s="84"/>
      <c r="Q1793" s="217"/>
      <c r="R1793" s="85">
        <f t="shared" ref="R1793" si="4244">IF(COUNTA(Y1792:DP1795)=0,0,MIN(Y1793:DP1793))</f>
        <v>4.7600000000000003E-2</v>
      </c>
      <c r="S1793" s="86">
        <f t="shared" ref="S1793" si="4245">IF(COUNTA(Y1792:DP1795)=0,0,HLOOKUP(S1792,Y1792:DP1795,2,FALSE))</f>
        <v>4.7600000000000003E-2</v>
      </c>
      <c r="T1793" s="87">
        <f t="shared" ref="T1793" si="4246">IF(COUNTA(Y1792:DP1795)=0,0,AVERAGE(Y1793:DP1793))</f>
        <v>4.7600000000000003E-2</v>
      </c>
      <c r="U1793" s="88">
        <f t="shared" ref="U1793" si="4247">IF(COUNTA(Y1792:DP1795)=0,0,_xlfn.MINIFS(Y1793:DP1793,Y1795:DP1795,U1795))</f>
        <v>0</v>
      </c>
      <c r="V1793" s="89">
        <f t="array" ref="V1793">IF(COUNTA(Y1792:DP1795)=0,0,IF(ISERROR(HLOOKUP(V1795,Y1795:DP1795,1,FALSE)),0,INDEX(Y1793:DP1793,MATCH(V1792&amp;V1795,Y1792:DP1792&amp;Y1795:DP1795,0))))</f>
        <v>0</v>
      </c>
      <c r="W1793" s="90">
        <f t="array" ref="W1793">IF(COUNTA(Y1792:DP1795)=0,0,IF(ISERROR(HLOOKUP(W1795,Y1795:DP1795,1,FALSE)),0,AVERAGEIF(Y1795:DP1795,$W1795,Y1793:DP1793)))</f>
        <v>0</v>
      </c>
      <c r="X1793" s="107"/>
      <c r="Y1793" s="142">
        <v>4.7600000000000003E-2</v>
      </c>
      <c r="Z1793" s="142">
        <v>4.7600000000000003E-2</v>
      </c>
    </row>
    <row r="1794" spans="2:28" thickBot="1">
      <c r="B1794" s="83"/>
      <c r="C1794" s="84"/>
      <c r="D1794" s="83"/>
      <c r="E1794" s="83"/>
      <c r="F1794" s="83"/>
      <c r="G1794" s="83"/>
      <c r="H1794" s="83"/>
      <c r="I1794" s="83"/>
      <c r="J1794" s="83"/>
      <c r="K1794" s="83"/>
      <c r="L1794" s="83"/>
      <c r="M1794" s="83"/>
      <c r="N1794" s="83"/>
      <c r="O1794" s="83"/>
      <c r="P1794" s="84"/>
      <c r="Q1794" s="217"/>
      <c r="R1794" s="91">
        <f t="shared" ref="R1794" si="4248">IF(COUNTA(Y1792:DP1795)=0,0,HLOOKUP(R1793,Y1793:DP1795,2,FALSE))</f>
        <v>1000</v>
      </c>
      <c r="S1794" s="92">
        <f t="shared" ref="S1794" si="4249">IF(COUNTA(Y1792:DP1795)=0,0,HLOOKUP(S1792,Y1792:DP1795,3,FALSE))</f>
        <v>1000</v>
      </c>
      <c r="T1794" s="93"/>
      <c r="U1794" s="94">
        <f t="array" ref="U1794">IF(COUNTA(Y1792:DP1795)=0,0,IF(ISERROR(HLOOKUP(U1795,Y1795:DP1795,1,FALSE)),0,INDEX(Y1794:DP1794,MATCH(U1793&amp;U1795,Y1793:DP1793&amp;Y1795:DP1795,0))))</f>
        <v>0</v>
      </c>
      <c r="V1794" s="94">
        <f t="array" ref="V1794">IF(COUNTA(Y1792:DP1795)=0,0,IF(ISERROR(HLOOKUP(V1795,Y1795:DP1795,1,FALSE)),0,INDEX(Y1794:DP1794,MATCH(V1793&amp;V1795,Y1793:DP1793&amp;Y1795:DP1795,0))))</f>
        <v>0</v>
      </c>
      <c r="W1794" s="95"/>
      <c r="X1794" s="108"/>
      <c r="Y1794" s="143">
        <v>1000</v>
      </c>
      <c r="Z1794" s="143">
        <v>1000</v>
      </c>
    </row>
    <row r="1795" spans="2:28" ht="13.9" thickBot="1">
      <c r="B1795" s="96"/>
      <c r="C1795" s="97"/>
      <c r="D1795" s="96"/>
      <c r="E1795" s="96"/>
      <c r="F1795" s="96"/>
      <c r="G1795" s="96"/>
      <c r="H1795" s="96"/>
      <c r="I1795" s="96"/>
      <c r="J1795" s="96"/>
      <c r="K1795" s="96"/>
      <c r="L1795" s="96"/>
      <c r="M1795" s="96"/>
      <c r="N1795" s="96"/>
      <c r="O1795" s="96"/>
      <c r="P1795" s="97"/>
      <c r="Q1795" s="218"/>
      <c r="R1795" s="98" t="str">
        <f t="shared" ref="R1795" si="4250">IF(COUNTA(Y1792:DP1795)=0,"none",HLOOKUP(R1793,Y1793:DP1795,3,FALSE))</f>
        <v>www (-30%)</v>
      </c>
      <c r="S1795" s="99" t="str">
        <f t="shared" ref="S1795" si="4251">IF(COUNTA(Y1792:DP1795)=0,"none",HLOOKUP(S1792,Y1792:DP1795,4,FALSE))</f>
        <v>www (-30%)</v>
      </c>
      <c r="T1795" s="100"/>
      <c r="U1795" s="100">
        <f t="array" ref="U1795">IF(COUNTA(Y1792:DP1795)=0,"none",IF($U$2="WAHR",$W$3,Abfrage!$F$4))</f>
        <v>0</v>
      </c>
      <c r="V1795" s="100">
        <f t="array" ref="V1795">IF(COUNTA(Y1792:DP1795)=0,"none",IF($U$2="WAHR",$W$3,Abfrage!$F$4))</f>
        <v>0</v>
      </c>
      <c r="W1795" s="100">
        <f t="array" ref="W1795">IF(COUNTA(Y1792:DP1795)=0,"none",IF($U$2="WAHR",$W$3,Abfrage!$F$4))</f>
        <v>0</v>
      </c>
      <c r="X1795" s="109"/>
      <c r="Y1795" s="144" t="s">
        <v>43</v>
      </c>
      <c r="Z1795" s="144" t="s">
        <v>43</v>
      </c>
    </row>
    <row r="1796" spans="2:28" thickBot="1">
      <c r="B1796" s="75" t="s">
        <v>1217</v>
      </c>
      <c r="C1796" s="76">
        <v>1000147336</v>
      </c>
      <c r="D1796" s="75" t="s">
        <v>95</v>
      </c>
      <c r="E1796" s="75" t="s">
        <v>90</v>
      </c>
      <c r="F1796" s="75" t="s">
        <v>685</v>
      </c>
      <c r="G1796" s="75" t="s">
        <v>685</v>
      </c>
      <c r="H1796" s="75" t="s">
        <v>93</v>
      </c>
      <c r="I1796" s="75" t="s">
        <v>1035</v>
      </c>
      <c r="J1796" s="75" t="s">
        <v>1218</v>
      </c>
      <c r="K1796" s="75" t="s">
        <v>352</v>
      </c>
      <c r="L1796" s="75" t="s">
        <v>666</v>
      </c>
      <c r="M1796" s="75" t="s">
        <v>306</v>
      </c>
      <c r="N1796" s="75" t="s">
        <v>327</v>
      </c>
      <c r="O1796" s="75" t="s">
        <v>315</v>
      </c>
      <c r="P1796" s="76" t="s">
        <v>1219</v>
      </c>
      <c r="Q1796" s="216"/>
      <c r="R1796" s="77">
        <f t="shared" ref="R1796" si="4252">IF(COUNTA(Y1796:DP1799)=0,"01.01.1900",INDEX(Y1796:DP1796,MATCH(R1797,Y1797:DP1797,0)))</f>
        <v>45187</v>
      </c>
      <c r="S1796" s="78">
        <f t="shared" ref="S1796" si="4253">IF(COUNTA(Y1796:DP1799)=0,"01.01.1900",MAX(Y1796:DP1796))</f>
        <v>45187</v>
      </c>
      <c r="T1796" s="79"/>
      <c r="U1796" s="80" t="str">
        <f t="array" ref="U1796">IF(COUNTA(Y1796:DP1799)=0,"01.01.1900",IF(ISERROR(HLOOKUP(U1799,Y1799:DP1799,1,FALSE)),"01.01.1900",INDEX(Y1796:DP1796,MATCH(U1797&amp;U1799,Y1797:DP1797&amp;Y1799:DP1799,0))))</f>
        <v>01.01.1900</v>
      </c>
      <c r="V1796" s="81">
        <f t="shared" ref="V1796" si="4254">IF(COUNTA(Y1796:DP1799)=0,"01.01.1900",_xlfn.MAXIFS(Y1796:DP1796,Y1799:DP1799,V1799))</f>
        <v>0</v>
      </c>
      <c r="W1796" s="82"/>
      <c r="X1796" s="106"/>
      <c r="Y1796" s="141">
        <v>45187</v>
      </c>
      <c r="Z1796" s="141">
        <v>45187</v>
      </c>
    </row>
    <row r="1797" spans="2:28" thickBot="1">
      <c r="B1797" s="83"/>
      <c r="C1797" s="84"/>
      <c r="D1797" s="83"/>
      <c r="E1797" s="83"/>
      <c r="F1797" s="83"/>
      <c r="G1797" s="83"/>
      <c r="H1797" s="83"/>
      <c r="I1797" s="83"/>
      <c r="J1797" s="83"/>
      <c r="K1797" s="83"/>
      <c r="L1797" s="83"/>
      <c r="M1797" s="83"/>
      <c r="N1797" s="83"/>
      <c r="O1797" s="83"/>
      <c r="P1797" s="84"/>
      <c r="Q1797" s="217"/>
      <c r="R1797" s="85">
        <f t="shared" ref="R1797" si="4255">IF(COUNTA(Y1796:DP1799)=0,0,MIN(Y1797:DP1797))</f>
        <v>5.4599999999999996E-2</v>
      </c>
      <c r="S1797" s="86">
        <f t="shared" ref="S1797" si="4256">IF(COUNTA(Y1796:DP1799)=0,0,HLOOKUP(S1796,Y1796:DP1799,2,FALSE))</f>
        <v>5.4599999999999996E-2</v>
      </c>
      <c r="T1797" s="87">
        <f t="shared" ref="T1797" si="4257">IF(COUNTA(Y1796:DP1799)=0,0,AVERAGE(Y1797:DP1797))</f>
        <v>5.4599999999999996E-2</v>
      </c>
      <c r="U1797" s="88">
        <f t="shared" ref="U1797" si="4258">IF(COUNTA(Y1796:DP1799)=0,0,_xlfn.MINIFS(Y1797:DP1797,Y1799:DP1799,U1799))</f>
        <v>0</v>
      </c>
      <c r="V1797" s="89">
        <f t="array" ref="V1797">IF(COUNTA(Y1796:DP1799)=0,0,IF(ISERROR(HLOOKUP(V1799,Y1799:DP1799,1,FALSE)),0,INDEX(Y1797:DP1797,MATCH(V1796&amp;V1799,Y1796:DP1796&amp;Y1799:DP1799,0))))</f>
        <v>0</v>
      </c>
      <c r="W1797" s="90">
        <f t="array" ref="W1797">IF(COUNTA(Y1796:DP1799)=0,0,IF(ISERROR(HLOOKUP(W1799,Y1799:DP1799,1,FALSE)),0,AVERAGEIF(Y1799:DP1799,$W1799,Y1797:DP1797)))</f>
        <v>0</v>
      </c>
      <c r="X1797" s="107"/>
      <c r="Y1797" s="142">
        <v>5.4599999999999996E-2</v>
      </c>
      <c r="Z1797" s="142">
        <v>5.4599999999999996E-2</v>
      </c>
    </row>
    <row r="1798" spans="2:28" thickBot="1">
      <c r="B1798" s="83"/>
      <c r="C1798" s="84"/>
      <c r="D1798" s="83"/>
      <c r="E1798" s="83"/>
      <c r="F1798" s="83"/>
      <c r="G1798" s="83"/>
      <c r="H1798" s="83"/>
      <c r="I1798" s="83"/>
      <c r="J1798" s="83"/>
      <c r="K1798" s="83"/>
      <c r="L1798" s="83"/>
      <c r="M1798" s="83"/>
      <c r="N1798" s="83"/>
      <c r="O1798" s="83"/>
      <c r="P1798" s="84"/>
      <c r="Q1798" s="217"/>
      <c r="R1798" s="91">
        <f t="shared" ref="R1798" si="4259">IF(COUNTA(Y1796:DP1799)=0,0,HLOOKUP(R1797,Y1797:DP1799,2,FALSE))</f>
        <v>1000</v>
      </c>
      <c r="S1798" s="92">
        <f t="shared" ref="S1798" si="4260">IF(COUNTA(Y1796:DP1799)=0,0,HLOOKUP(S1796,Y1796:DP1799,3,FALSE))</f>
        <v>1000</v>
      </c>
      <c r="T1798" s="93"/>
      <c r="U1798" s="94">
        <f t="array" ref="U1798">IF(COUNTA(Y1796:DP1799)=0,0,IF(ISERROR(HLOOKUP(U1799,Y1799:DP1799,1,FALSE)),0,INDEX(Y1798:DP1798,MATCH(U1797&amp;U1799,Y1797:DP1797&amp;Y1799:DP1799,0))))</f>
        <v>0</v>
      </c>
      <c r="V1798" s="94">
        <f t="array" ref="V1798">IF(COUNTA(Y1796:DP1799)=0,0,IF(ISERROR(HLOOKUP(V1799,Y1799:DP1799,1,FALSE)),0,INDEX(Y1798:DP1798,MATCH(V1797&amp;V1799,Y1797:DP1797&amp;Y1799:DP1799,0))))</f>
        <v>0</v>
      </c>
      <c r="W1798" s="95"/>
      <c r="X1798" s="108"/>
      <c r="Y1798" s="143">
        <v>1000</v>
      </c>
      <c r="Z1798" s="143">
        <v>1000</v>
      </c>
    </row>
    <row r="1799" spans="2:28" ht="13.9" thickBot="1">
      <c r="B1799" s="96"/>
      <c r="C1799" s="97"/>
      <c r="D1799" s="96"/>
      <c r="E1799" s="96"/>
      <c r="F1799" s="96"/>
      <c r="G1799" s="96"/>
      <c r="H1799" s="96"/>
      <c r="I1799" s="96"/>
      <c r="J1799" s="96"/>
      <c r="K1799" s="96"/>
      <c r="L1799" s="96"/>
      <c r="M1799" s="96"/>
      <c r="N1799" s="96"/>
      <c r="O1799" s="96"/>
      <c r="P1799" s="97"/>
      <c r="Q1799" s="218"/>
      <c r="R1799" s="98" t="str">
        <f t="shared" ref="R1799" si="4261">IF(COUNTA(Y1796:DP1799)=0,"none",HLOOKUP(R1797,Y1797:DP1799,3,FALSE))</f>
        <v>www (-30%)</v>
      </c>
      <c r="S1799" s="99" t="str">
        <f t="shared" ref="S1799" si="4262">IF(COUNTA(Y1796:DP1799)=0,"none",HLOOKUP(S1796,Y1796:DP1799,4,FALSE))</f>
        <v>www (-30%)</v>
      </c>
      <c r="T1799" s="100"/>
      <c r="U1799" s="100">
        <f t="array" ref="U1799">IF(COUNTA(Y1796:DP1799)=0,"none",IF($U$2="WAHR",$W$3,Abfrage!$F$4))</f>
        <v>0</v>
      </c>
      <c r="V1799" s="100">
        <f t="array" ref="V1799">IF(COUNTA(Y1796:DP1799)=0,"none",IF($U$2="WAHR",$W$3,Abfrage!$F$4))</f>
        <v>0</v>
      </c>
      <c r="W1799" s="100">
        <f t="array" ref="W1799">IF(COUNTA(Y1796:DP1799)=0,"none",IF($U$2="WAHR",$W$3,Abfrage!$F$4))</f>
        <v>0</v>
      </c>
      <c r="X1799" s="109"/>
      <c r="Y1799" s="144" t="s">
        <v>43</v>
      </c>
      <c r="Z1799" s="144" t="s">
        <v>43</v>
      </c>
    </row>
    <row r="1800" spans="2:28" thickBot="1">
      <c r="B1800" s="75" t="s">
        <v>1220</v>
      </c>
      <c r="C1800" s="76">
        <v>1000147337</v>
      </c>
      <c r="D1800" s="75" t="s">
        <v>95</v>
      </c>
      <c r="E1800" s="75" t="s">
        <v>90</v>
      </c>
      <c r="F1800" s="75" t="s">
        <v>685</v>
      </c>
      <c r="G1800" s="75" t="s">
        <v>685</v>
      </c>
      <c r="H1800" s="75" t="e">
        <v>#N/A</v>
      </c>
      <c r="I1800" s="75" t="s">
        <v>1035</v>
      </c>
      <c r="J1800" s="75" t="s">
        <v>1221</v>
      </c>
      <c r="K1800" s="75" t="s">
        <v>795</v>
      </c>
      <c r="L1800" s="75" t="s">
        <v>1222</v>
      </c>
      <c r="M1800" s="75" t="s">
        <v>306</v>
      </c>
      <c r="N1800" s="75" t="s">
        <v>327</v>
      </c>
      <c r="O1800" s="75" t="s">
        <v>402</v>
      </c>
      <c r="P1800" s="76" t="s">
        <v>1219</v>
      </c>
      <c r="Q1800" s="216"/>
      <c r="R1800" s="77" t="str">
        <f t="shared" ref="R1800" si="4263">IF(COUNTA(Y1800:DP1803)=0,"01.01.1900",INDEX(Y1800:DP1800,MATCH(R1801,Y1801:DP1801,0)))</f>
        <v>01.01.1900</v>
      </c>
      <c r="S1800" s="78" t="str">
        <f t="shared" ref="S1800" si="4264">IF(COUNTA(Y1800:DP1803)=0,"01.01.1900",MAX(Y1800:DP1800))</f>
        <v>01.01.1900</v>
      </c>
      <c r="T1800" s="79"/>
      <c r="U1800" s="80" t="str">
        <f t="array" ref="U1800">IF(COUNTA(Y1800:DP1803)=0,"01.01.1900",IF(ISERROR(HLOOKUP(U1803,Y1803:DP1803,1,FALSE)),"01.01.1900",INDEX(Y1800:DP1800,MATCH(U1801&amp;U1803,Y1801:DP1801&amp;Y1803:DP1803,0))))</f>
        <v>01.01.1900</v>
      </c>
      <c r="V1800" s="81" t="str">
        <f t="shared" ref="V1800" si="4265">IF(COUNTA(Y1800:DP1803)=0,"01.01.1900",_xlfn.MAXIFS(Y1800:DP1800,Y1803:DP1803,V1803))</f>
        <v>01.01.1900</v>
      </c>
      <c r="W1800" s="82"/>
      <c r="X1800" s="106"/>
    </row>
    <row r="1801" spans="2:28" thickBot="1">
      <c r="B1801" s="83"/>
      <c r="C1801" s="84"/>
      <c r="D1801" s="83"/>
      <c r="E1801" s="83"/>
      <c r="F1801" s="83"/>
      <c r="G1801" s="83"/>
      <c r="H1801" s="83"/>
      <c r="I1801" s="83"/>
      <c r="J1801" s="83"/>
      <c r="K1801" s="83"/>
      <c r="L1801" s="83"/>
      <c r="M1801" s="83"/>
      <c r="N1801" s="83"/>
      <c r="O1801" s="83"/>
      <c r="P1801" s="84"/>
      <c r="Q1801" s="217"/>
      <c r="R1801" s="85">
        <f t="shared" ref="R1801" si="4266">IF(COUNTA(Y1800:DP1803)=0,0,MIN(Y1801:DP1801))</f>
        <v>0</v>
      </c>
      <c r="S1801" s="86">
        <f t="shared" ref="S1801" si="4267">IF(COUNTA(Y1800:DP1803)=0,0,HLOOKUP(S1800,Y1800:DP1803,2,FALSE))</f>
        <v>0</v>
      </c>
      <c r="T1801" s="87">
        <f t="shared" ref="T1801" si="4268">IF(COUNTA(Y1800:DP1803)=0,0,AVERAGE(Y1801:DP1801))</f>
        <v>0</v>
      </c>
      <c r="U1801" s="88">
        <f t="shared" ref="U1801" si="4269">IF(COUNTA(Y1800:DP1803)=0,0,_xlfn.MINIFS(Y1801:DP1801,Y1803:DP1803,U1803))</f>
        <v>0</v>
      </c>
      <c r="V1801" s="89">
        <f t="array" ref="V1801">IF(COUNTA(Y1800:DP1803)=0,0,IF(ISERROR(HLOOKUP(V1803,Y1803:DP1803,1,FALSE)),0,INDEX(Y1801:DP1801,MATCH(V1800&amp;V1803,Y1800:DP1800&amp;Y1803:DP1803,0))))</f>
        <v>0</v>
      </c>
      <c r="W1801" s="90">
        <f t="array" ref="W1801">IF(COUNTA(Y1800:DP1803)=0,0,IF(ISERROR(HLOOKUP(W1803,Y1803:DP1803,1,FALSE)),0,AVERAGEIF(Y1803:DP1803,$W1803,Y1801:DP1801)))</f>
        <v>0</v>
      </c>
      <c r="X1801" s="107"/>
    </row>
    <row r="1802" spans="2:28" thickBot="1">
      <c r="B1802" s="83"/>
      <c r="C1802" s="84"/>
      <c r="D1802" s="83"/>
      <c r="E1802" s="83"/>
      <c r="F1802" s="83"/>
      <c r="G1802" s="83"/>
      <c r="H1802" s="83"/>
      <c r="I1802" s="83"/>
      <c r="J1802" s="83"/>
      <c r="K1802" s="83"/>
      <c r="L1802" s="83"/>
      <c r="M1802" s="83"/>
      <c r="N1802" s="83"/>
      <c r="O1802" s="83"/>
      <c r="P1802" s="84"/>
      <c r="Q1802" s="217"/>
      <c r="R1802" s="91">
        <f t="shared" ref="R1802" si="4270">IF(COUNTA(Y1800:DP1803)=0,0,HLOOKUP(R1801,Y1801:DP1803,2,FALSE))</f>
        <v>0</v>
      </c>
      <c r="S1802" s="92">
        <f t="shared" ref="S1802" si="4271">IF(COUNTA(Y1800:DP1803)=0,0,HLOOKUP(S1800,Y1800:DP1803,3,FALSE))</f>
        <v>0</v>
      </c>
      <c r="T1802" s="93"/>
      <c r="U1802" s="94">
        <f t="array" ref="U1802">IF(COUNTA(Y1800:DP1803)=0,0,IF(ISERROR(HLOOKUP(U1803,Y1803:DP1803,1,FALSE)),0,INDEX(Y1802:DP1802,MATCH(U1801&amp;U1803,Y1801:DP1801&amp;Y1803:DP1803,0))))</f>
        <v>0</v>
      </c>
      <c r="V1802" s="94">
        <f t="array" ref="V1802">IF(COUNTA(Y1800:DP1803)=0,0,IF(ISERROR(HLOOKUP(V1803,Y1803:DP1803,1,FALSE)),0,INDEX(Y1802:DP1802,MATCH(V1801&amp;V1803,Y1801:DP1801&amp;Y1803:DP1803,0))))</f>
        <v>0</v>
      </c>
      <c r="W1802" s="95"/>
      <c r="X1802" s="108"/>
    </row>
    <row r="1803" spans="2:28" ht="13.9" thickBot="1">
      <c r="B1803" s="96"/>
      <c r="C1803" s="97"/>
      <c r="D1803" s="96"/>
      <c r="E1803" s="96"/>
      <c r="F1803" s="96"/>
      <c r="G1803" s="96"/>
      <c r="H1803" s="96"/>
      <c r="I1803" s="96"/>
      <c r="J1803" s="96"/>
      <c r="K1803" s="96"/>
      <c r="L1803" s="96"/>
      <c r="M1803" s="96"/>
      <c r="N1803" s="96"/>
      <c r="O1803" s="96"/>
      <c r="P1803" s="97"/>
      <c r="Q1803" s="218"/>
      <c r="R1803" s="98" t="str">
        <f t="shared" ref="R1803" si="4272">IF(COUNTA(Y1800:DP1803)=0,"none",HLOOKUP(R1801,Y1801:DP1803,3,FALSE))</f>
        <v>none</v>
      </c>
      <c r="S1803" s="99" t="str">
        <f t="shared" ref="S1803" si="4273">IF(COUNTA(Y1800:DP1803)=0,"none",HLOOKUP(S1800,Y1800:DP1803,4,FALSE))</f>
        <v>none</v>
      </c>
      <c r="T1803" s="100"/>
      <c r="U1803" s="100" t="str">
        <f t="array" ref="U1803">IF(COUNTA(Y1800:DP1803)=0,"none",IF($U$2="WAHR",$W$3,Abfrage!$F$4))</f>
        <v>none</v>
      </c>
      <c r="V1803" s="100" t="str">
        <f t="array" ref="V1803">IF(COUNTA(Y1800:DP1803)=0,"none",IF($U$2="WAHR",$W$3,Abfrage!$F$4))</f>
        <v>none</v>
      </c>
      <c r="W1803" s="100" t="str">
        <f t="array" ref="W1803">IF(COUNTA(Y1800:DP1803)=0,"none",IF($U$2="WAHR",$W$3,Abfrage!$F$4))</f>
        <v>none</v>
      </c>
      <c r="X1803" s="109"/>
    </row>
    <row r="1804" spans="2:28" thickBot="1">
      <c r="B1804" s="75" t="s">
        <v>1223</v>
      </c>
      <c r="C1804" s="76">
        <v>1000147471</v>
      </c>
      <c r="D1804" s="75" t="s">
        <v>95</v>
      </c>
      <c r="E1804" s="75" t="s">
        <v>148</v>
      </c>
      <c r="F1804" s="75" t="s">
        <v>96</v>
      </c>
      <c r="G1804" s="75" t="s">
        <v>96</v>
      </c>
      <c r="H1804" s="75" t="s">
        <v>50</v>
      </c>
      <c r="I1804" s="75" t="s">
        <v>1035</v>
      </c>
      <c r="J1804" s="75" t="s">
        <v>1224</v>
      </c>
      <c r="K1804" s="75" t="s">
        <v>325</v>
      </c>
      <c r="L1804" s="75" t="s">
        <v>523</v>
      </c>
      <c r="M1804" s="75" t="s">
        <v>313</v>
      </c>
      <c r="N1804" s="75" t="s">
        <v>327</v>
      </c>
      <c r="O1804" s="75" t="s">
        <v>306</v>
      </c>
      <c r="P1804" s="76" t="s">
        <v>306</v>
      </c>
      <c r="Q1804" s="216"/>
      <c r="R1804" s="77">
        <f t="shared" ref="R1804" si="4274">IF(COUNTA(Y1804:DP1807)=0,"01.01.1900",INDEX(Y1804:DP1804,MATCH(R1805,Y1805:DP1805,0)))</f>
        <v>44501</v>
      </c>
      <c r="S1804" s="78">
        <f t="shared" ref="S1804" si="4275">IF(COUNTA(Y1804:DP1807)=0,"01.01.1900",MAX(Y1804:DP1804))</f>
        <v>44970</v>
      </c>
      <c r="T1804" s="79"/>
      <c r="U1804" s="80" t="str">
        <f t="array" ref="U1804">IF(COUNTA(Y1804:DP1807)=0,"01.01.1900",IF(ISERROR(HLOOKUP(U1807,Y1807:DP1807,1,FALSE)),"01.01.1900",INDEX(Y1804:DP1804,MATCH(U1805&amp;U1807,Y1805:DP1805&amp;Y1807:DP1807,0))))</f>
        <v>01.01.1900</v>
      </c>
      <c r="V1804" s="81">
        <f t="shared" ref="V1804" si="4276">IF(COUNTA(Y1804:DP1807)=0,"01.01.1900",_xlfn.MAXIFS(Y1804:DP1804,Y1807:DP1807,V1807))</f>
        <v>0</v>
      </c>
      <c r="W1804" s="82"/>
      <c r="X1804" s="106"/>
      <c r="Y1804" s="141">
        <v>44501</v>
      </c>
      <c r="Z1804" s="141">
        <v>44970</v>
      </c>
      <c r="AA1804" s="141">
        <v>44970</v>
      </c>
    </row>
    <row r="1805" spans="2:28" thickBot="1">
      <c r="B1805" s="83"/>
      <c r="C1805" s="84"/>
      <c r="D1805" s="83"/>
      <c r="E1805" s="83"/>
      <c r="F1805" s="83"/>
      <c r="G1805" s="83"/>
      <c r="H1805" s="83"/>
      <c r="I1805" s="83"/>
      <c r="J1805" s="83"/>
      <c r="K1805" s="83"/>
      <c r="L1805" s="83"/>
      <c r="M1805" s="83"/>
      <c r="N1805" s="83"/>
      <c r="O1805" s="83"/>
      <c r="P1805" s="84"/>
      <c r="Q1805" s="217"/>
      <c r="R1805" s="85">
        <f t="shared" ref="R1805" si="4277">IF(COUNTA(Y1804:DP1807)=0,0,MIN(Y1805:DP1805))</f>
        <v>8.5000000000000006E-2</v>
      </c>
      <c r="S1805" s="86">
        <f t="shared" ref="S1805" si="4278">IF(COUNTA(Y1804:DP1807)=0,0,HLOOKUP(S1804,Y1804:DP1807,2,FALSE))</f>
        <v>0.17500000000000002</v>
      </c>
      <c r="T1805" s="87">
        <f t="shared" ref="T1805" si="4279">IF(COUNTA(Y1804:DP1807)=0,0,AVERAGE(Y1805:DP1805))</f>
        <v>0.14500000000000002</v>
      </c>
      <c r="U1805" s="88">
        <f t="shared" ref="U1805" si="4280">IF(COUNTA(Y1804:DP1807)=0,0,_xlfn.MINIFS(Y1805:DP1805,Y1807:DP1807,U1807))</f>
        <v>0</v>
      </c>
      <c r="V1805" s="89">
        <f t="array" ref="V1805">IF(COUNTA(Y1804:DP1807)=0,0,IF(ISERROR(HLOOKUP(V1807,Y1807:DP1807,1,FALSE)),0,INDEX(Y1805:DP1805,MATCH(V1804&amp;V1807,Y1804:DP1804&amp;Y1807:DP1807,0))))</f>
        <v>0</v>
      </c>
      <c r="W1805" s="90">
        <f t="array" ref="W1805">IF(COUNTA(Y1804:DP1807)=0,0,IF(ISERROR(HLOOKUP(W1807,Y1807:DP1807,1,FALSE)),0,AVERAGEIF(Y1807:DP1807,$W1807,Y1805:DP1805)))</f>
        <v>0</v>
      </c>
      <c r="X1805" s="107"/>
      <c r="Y1805" s="142">
        <v>8.5000000000000006E-2</v>
      </c>
      <c r="Z1805" s="142">
        <v>0.17500000000000002</v>
      </c>
      <c r="AA1805" s="142">
        <v>0.17500000000000002</v>
      </c>
    </row>
    <row r="1806" spans="2:28" thickBot="1">
      <c r="B1806" s="83"/>
      <c r="C1806" s="84"/>
      <c r="D1806" s="83"/>
      <c r="E1806" s="83"/>
      <c r="F1806" s="83"/>
      <c r="G1806" s="83"/>
      <c r="H1806" s="83"/>
      <c r="I1806" s="83"/>
      <c r="J1806" s="83"/>
      <c r="K1806" s="83"/>
      <c r="L1806" s="83"/>
      <c r="M1806" s="83"/>
      <c r="N1806" s="83"/>
      <c r="O1806" s="83"/>
      <c r="P1806" s="84"/>
      <c r="Q1806" s="217"/>
      <c r="R1806" s="91">
        <f t="shared" ref="R1806" si="4281">IF(COUNTA(Y1804:DP1807)=0,0,HLOOKUP(R1805,Y1805:DP1807,2,FALSE))</f>
        <v>1000</v>
      </c>
      <c r="S1806" s="92">
        <f t="shared" ref="S1806" si="4282">IF(COUNTA(Y1804:DP1807)=0,0,HLOOKUP(S1804,Y1804:DP1807,3,FALSE))</f>
        <v>1000</v>
      </c>
      <c r="T1806" s="93"/>
      <c r="U1806" s="94">
        <f t="array" ref="U1806">IF(COUNTA(Y1804:DP1807)=0,0,IF(ISERROR(HLOOKUP(U1807,Y1807:DP1807,1,FALSE)),0,INDEX(Y1806:DP1806,MATCH(U1805&amp;U1807,Y1805:DP1805&amp;Y1807:DP1807,0))))</f>
        <v>0</v>
      </c>
      <c r="V1806" s="94">
        <f t="array" ref="V1806">IF(COUNTA(Y1804:DP1807)=0,0,IF(ISERROR(HLOOKUP(V1807,Y1807:DP1807,1,FALSE)),0,INDEX(Y1806:DP1806,MATCH(V1805&amp;V1807,Y1805:DP1805&amp;Y1807:DP1807,0))))</f>
        <v>0</v>
      </c>
      <c r="W1806" s="95"/>
      <c r="X1806" s="108"/>
      <c r="Y1806" s="143">
        <v>1000</v>
      </c>
      <c r="Z1806" s="143">
        <v>1000</v>
      </c>
      <c r="AA1806" s="143">
        <v>1000</v>
      </c>
    </row>
    <row r="1807" spans="2:28" ht="13.9" thickBot="1">
      <c r="B1807" s="96"/>
      <c r="C1807" s="97"/>
      <c r="D1807" s="96"/>
      <c r="E1807" s="96"/>
      <c r="F1807" s="96"/>
      <c r="G1807" s="96"/>
      <c r="H1807" s="96"/>
      <c r="I1807" s="96"/>
      <c r="J1807" s="96"/>
      <c r="K1807" s="96"/>
      <c r="L1807" s="96"/>
      <c r="M1807" s="96"/>
      <c r="N1807" s="96"/>
      <c r="O1807" s="96"/>
      <c r="P1807" s="97"/>
      <c r="Q1807" s="218"/>
      <c r="R1807" s="98" t="str">
        <f t="shared" ref="R1807" si="4283">IF(COUNTA(Y1804:DP1807)=0,"none",HLOOKUP(R1805,Y1805:DP1807,3,FALSE))</f>
        <v>www (-15%)</v>
      </c>
      <c r="S1807" s="99" t="str">
        <f t="shared" ref="S1807" si="4284">IF(COUNTA(Y1804:DP1807)=0,"none",HLOOKUP(S1804,Y1804:DP1807,4,FALSE))</f>
        <v>www (-30%)</v>
      </c>
      <c r="T1807" s="100"/>
      <c r="U1807" s="100">
        <f t="array" ref="U1807">IF(COUNTA(Y1804:DP1807)=0,"none",IF($U$2="WAHR",$W$3,Abfrage!$F$4))</f>
        <v>0</v>
      </c>
      <c r="V1807" s="100">
        <f t="array" ref="V1807">IF(COUNTA(Y1804:DP1807)=0,"none",IF($U$2="WAHR",$W$3,Abfrage!$F$4))</f>
        <v>0</v>
      </c>
      <c r="W1807" s="100">
        <f t="array" ref="W1807">IF(COUNTA(Y1804:DP1807)=0,"none",IF($U$2="WAHR",$W$3,Abfrage!$F$4))</f>
        <v>0</v>
      </c>
      <c r="X1807" s="109"/>
      <c r="Y1807" s="144" t="s">
        <v>354</v>
      </c>
      <c r="Z1807" s="144" t="s">
        <v>43</v>
      </c>
      <c r="AA1807" s="144" t="s">
        <v>721</v>
      </c>
    </row>
    <row r="1808" spans="2:28" thickBot="1">
      <c r="B1808" s="75" t="s">
        <v>1225</v>
      </c>
      <c r="C1808" s="76">
        <v>1000147472</v>
      </c>
      <c r="D1808" s="75" t="s">
        <v>95</v>
      </c>
      <c r="E1808" s="75" t="s">
        <v>148</v>
      </c>
      <c r="F1808" s="75" t="s">
        <v>175</v>
      </c>
      <c r="G1808" s="75" t="s">
        <v>175</v>
      </c>
      <c r="H1808" s="75" t="s">
        <v>50</v>
      </c>
      <c r="I1808" s="75" t="s">
        <v>1035</v>
      </c>
      <c r="J1808" s="75" t="s">
        <v>1226</v>
      </c>
      <c r="K1808" s="75" t="s">
        <v>325</v>
      </c>
      <c r="L1808" s="75" t="s">
        <v>523</v>
      </c>
      <c r="M1808" s="75" t="s">
        <v>307</v>
      </c>
      <c r="N1808" s="75" t="s">
        <v>327</v>
      </c>
      <c r="O1808" s="75" t="s">
        <v>306</v>
      </c>
      <c r="P1808" s="76" t="s">
        <v>306</v>
      </c>
      <c r="Q1808" s="216"/>
      <c r="R1808" s="77">
        <f t="shared" ref="R1808" si="4285">IF(COUNTA(Y1808:DP1811)=0,"01.01.1900",INDEX(Y1808:DP1808,MATCH(R1809,Y1809:DP1809,0)))</f>
        <v>44789</v>
      </c>
      <c r="S1808" s="78">
        <f t="shared" ref="S1808" si="4286">IF(COUNTA(Y1808:DP1811)=0,"01.01.1900",MAX(Y1808:DP1808))</f>
        <v>44789</v>
      </c>
      <c r="T1808" s="79"/>
      <c r="U1808" s="80" t="str">
        <f t="array" ref="U1808">IF(COUNTA(Y1808:DP1811)=0,"01.01.1900",IF(ISERROR(HLOOKUP(U1811,Y1811:DP1811,1,FALSE)),"01.01.1900",INDEX(Y1808:DP1808,MATCH(U1809&amp;U1811,Y1809:DP1809&amp;Y1811:DP1811,0))))</f>
        <v>01.01.1900</v>
      </c>
      <c r="V1808" s="81">
        <f t="shared" ref="V1808" si="4287">IF(COUNTA(Y1808:DP1811)=0,"01.01.1900",_xlfn.MAXIFS(Y1808:DP1808,Y1811:DP1811,V1811))</f>
        <v>0</v>
      </c>
      <c r="W1808" s="82"/>
      <c r="X1808" s="106"/>
      <c r="Y1808" s="141">
        <v>44677</v>
      </c>
      <c r="Z1808" s="141">
        <v>44789</v>
      </c>
      <c r="AA1808" s="141">
        <v>44677</v>
      </c>
      <c r="AB1808" s="141">
        <v>44789</v>
      </c>
    </row>
    <row r="1809" spans="2:31" thickBot="1">
      <c r="B1809" s="83"/>
      <c r="C1809" s="84"/>
      <c r="D1809" s="83"/>
      <c r="E1809" s="83"/>
      <c r="F1809" s="83"/>
      <c r="G1809" s="83"/>
      <c r="H1809" s="83"/>
      <c r="I1809" s="83"/>
      <c r="J1809" s="83"/>
      <c r="K1809" s="83"/>
      <c r="L1809" s="83"/>
      <c r="M1809" s="83"/>
      <c r="N1809" s="83"/>
      <c r="O1809" s="83"/>
      <c r="P1809" s="84"/>
      <c r="Q1809" s="217"/>
      <c r="R1809" s="85">
        <f t="shared" ref="R1809" si="4288">IF(COUNTA(Y1808:DP1811)=0,0,MIN(Y1809:DP1809))</f>
        <v>4.8300000000000003E-2</v>
      </c>
      <c r="S1809" s="86">
        <f t="shared" ref="S1809" si="4289">IF(COUNTA(Y1808:DP1811)=0,0,HLOOKUP(S1808,Y1808:DP1811,2,FALSE))</f>
        <v>4.8300000000000003E-2</v>
      </c>
      <c r="T1809" s="87">
        <f t="shared" ref="T1809" si="4290">IF(COUNTA(Y1808:DP1811)=0,0,AVERAGE(Y1809:DP1809))</f>
        <v>0.13464999999999999</v>
      </c>
      <c r="U1809" s="88">
        <f t="shared" ref="U1809" si="4291">IF(COUNTA(Y1808:DP1811)=0,0,_xlfn.MINIFS(Y1809:DP1809,Y1811:DP1811,U1811))</f>
        <v>0</v>
      </c>
      <c r="V1809" s="89">
        <f t="array" ref="V1809">IF(COUNTA(Y1808:DP1811)=0,0,IF(ISERROR(HLOOKUP(V1811,Y1811:DP1811,1,FALSE)),0,INDEX(Y1809:DP1809,MATCH(V1808&amp;V1811,Y1808:DP1808&amp;Y1811:DP1811,0))))</f>
        <v>0</v>
      </c>
      <c r="W1809" s="90">
        <f t="array" ref="W1809">IF(COUNTA(Y1808:DP1811)=0,0,IF(ISERROR(HLOOKUP(W1811,Y1811:DP1811,1,FALSE)),0,AVERAGEIF(Y1811:DP1811,$W1811,Y1809:DP1809)))</f>
        <v>0</v>
      </c>
      <c r="X1809" s="107"/>
      <c r="Y1809" s="142">
        <v>0.221</v>
      </c>
      <c r="Z1809" s="142">
        <v>4.8300000000000003E-2</v>
      </c>
      <c r="AA1809" s="142">
        <v>0.221</v>
      </c>
      <c r="AB1809" s="142">
        <v>4.8300000000000003E-2</v>
      </c>
    </row>
    <row r="1810" spans="2:31" thickBot="1">
      <c r="B1810" s="83"/>
      <c r="C1810" s="84"/>
      <c r="D1810" s="83"/>
      <c r="E1810" s="83"/>
      <c r="F1810" s="83"/>
      <c r="G1810" s="83"/>
      <c r="H1810" s="83"/>
      <c r="I1810" s="83"/>
      <c r="J1810" s="83"/>
      <c r="K1810" s="83"/>
      <c r="L1810" s="83"/>
      <c r="M1810" s="83"/>
      <c r="N1810" s="83"/>
      <c r="O1810" s="83"/>
      <c r="P1810" s="84"/>
      <c r="Q1810" s="217"/>
      <c r="R1810" s="91">
        <f t="shared" ref="R1810" si="4292">IF(COUNTA(Y1808:DP1811)=0,0,HLOOKUP(R1809,Y1809:DP1811,2,FALSE))</f>
        <v>1000</v>
      </c>
      <c r="S1810" s="92">
        <f t="shared" ref="S1810" si="4293">IF(COUNTA(Y1808:DP1811)=0,0,HLOOKUP(S1808,Y1808:DP1811,3,FALSE))</f>
        <v>1000</v>
      </c>
      <c r="T1810" s="93"/>
      <c r="U1810" s="94">
        <f t="array" ref="U1810">IF(COUNTA(Y1808:DP1811)=0,0,IF(ISERROR(HLOOKUP(U1811,Y1811:DP1811,1,FALSE)),0,INDEX(Y1810:DP1810,MATCH(U1809&amp;U1811,Y1809:DP1809&amp;Y1811:DP1811,0))))</f>
        <v>0</v>
      </c>
      <c r="V1810" s="94">
        <f t="array" ref="V1810">IF(COUNTA(Y1808:DP1811)=0,0,IF(ISERROR(HLOOKUP(V1811,Y1811:DP1811,1,FALSE)),0,INDEX(Y1810:DP1810,MATCH(V1809&amp;V1811,Y1809:DP1809&amp;Y1811:DP1811,0))))</f>
        <v>0</v>
      </c>
      <c r="W1810" s="95"/>
      <c r="X1810" s="108"/>
      <c r="Y1810" s="143">
        <v>1000</v>
      </c>
      <c r="Z1810" s="143">
        <v>1000</v>
      </c>
      <c r="AA1810" s="143">
        <v>1000</v>
      </c>
      <c r="AB1810" s="143">
        <v>1000</v>
      </c>
    </row>
    <row r="1811" spans="2:31" ht="13.9" thickBot="1">
      <c r="B1811" s="96"/>
      <c r="C1811" s="97"/>
      <c r="D1811" s="96"/>
      <c r="E1811" s="96"/>
      <c r="F1811" s="96"/>
      <c r="G1811" s="96"/>
      <c r="H1811" s="96"/>
      <c r="I1811" s="96"/>
      <c r="J1811" s="96"/>
      <c r="K1811" s="96"/>
      <c r="L1811" s="96"/>
      <c r="M1811" s="96"/>
      <c r="N1811" s="96"/>
      <c r="O1811" s="96"/>
      <c r="P1811" s="97"/>
      <c r="Q1811" s="218"/>
      <c r="R1811" s="98" t="str">
        <f t="shared" ref="R1811" si="4294">IF(COUNTA(Y1808:DP1811)=0,"none",HLOOKUP(R1809,Y1809:DP1811,3,FALSE))</f>
        <v>www (-30%)</v>
      </c>
      <c r="S1811" s="99" t="str">
        <f t="shared" ref="S1811" si="4295">IF(COUNTA(Y1808:DP1811)=0,"none",HLOOKUP(S1808,Y1808:DP1811,4,FALSE))</f>
        <v>www (-30%)</v>
      </c>
      <c r="T1811" s="100"/>
      <c r="U1811" s="100">
        <f t="array" ref="U1811">IF(COUNTA(Y1808:DP1811)=0,"none",IF($U$2="WAHR",$W$3,Abfrage!$F$4))</f>
        <v>0</v>
      </c>
      <c r="V1811" s="100">
        <f t="array" ref="V1811">IF(COUNTA(Y1808:DP1811)=0,"none",IF($U$2="WAHR",$W$3,Abfrage!$F$4))</f>
        <v>0</v>
      </c>
      <c r="W1811" s="100">
        <f t="array" ref="W1811">IF(COUNTA(Y1808:DP1811)=0,"none",IF($U$2="WAHR",$W$3,Abfrage!$F$4))</f>
        <v>0</v>
      </c>
      <c r="X1811" s="109"/>
      <c r="Y1811" s="144" t="s">
        <v>354</v>
      </c>
      <c r="Z1811" s="144" t="s">
        <v>43</v>
      </c>
      <c r="AA1811" s="144" t="s">
        <v>47</v>
      </c>
      <c r="AB1811" s="144" t="s">
        <v>721</v>
      </c>
    </row>
    <row r="1812" spans="2:31" thickBot="1">
      <c r="B1812" s="75" t="s">
        <v>1227</v>
      </c>
      <c r="C1812" s="76">
        <v>1000148250</v>
      </c>
      <c r="D1812" s="75" t="s">
        <v>95</v>
      </c>
      <c r="E1812" s="75" t="s">
        <v>96</v>
      </c>
      <c r="F1812" s="75" t="s">
        <v>97</v>
      </c>
      <c r="G1812" s="75" t="s">
        <v>97</v>
      </c>
      <c r="H1812" s="75" t="s">
        <v>44</v>
      </c>
      <c r="I1812" s="75" t="s">
        <v>41</v>
      </c>
      <c r="J1812" s="75" t="s">
        <v>1228</v>
      </c>
      <c r="K1812" s="75" t="s">
        <v>306</v>
      </c>
      <c r="L1812" s="75" t="s">
        <v>306</v>
      </c>
      <c r="M1812" s="75" t="s">
        <v>313</v>
      </c>
      <c r="N1812" s="75" t="s">
        <v>314</v>
      </c>
      <c r="O1812" s="75" t="s">
        <v>315</v>
      </c>
      <c r="P1812" s="76" t="s">
        <v>306</v>
      </c>
      <c r="Q1812" s="216"/>
      <c r="R1812" s="77">
        <f t="shared" ref="R1812" si="4296">IF(COUNTA(Y1812:DP1815)=0,"01.01.1900",INDEX(Y1812:DP1812,MATCH(R1813,Y1813:DP1813,0)))</f>
        <v>44501</v>
      </c>
      <c r="S1812" s="78">
        <f t="shared" ref="S1812" si="4297">IF(COUNTA(Y1812:DP1815)=0,"01.01.1900",MAX(Y1812:DP1812))</f>
        <v>44501</v>
      </c>
      <c r="T1812" s="79"/>
      <c r="U1812" s="80" t="str">
        <f t="array" ref="U1812">IF(COUNTA(Y1812:DP1815)=0,"01.01.1900",IF(ISERROR(HLOOKUP(U1815,Y1815:DP1815,1,FALSE)),"01.01.1900",INDEX(Y1812:DP1812,MATCH(U1813&amp;U1815,Y1813:DP1813&amp;Y1815:DP1815,0))))</f>
        <v>01.01.1900</v>
      </c>
      <c r="V1812" s="81">
        <f t="shared" ref="V1812" si="4298">IF(COUNTA(Y1812:DP1815)=0,"01.01.1900",_xlfn.MAXIFS(Y1812:DP1812,Y1815:DP1815,V1815))</f>
        <v>0</v>
      </c>
      <c r="W1812" s="82"/>
      <c r="X1812" s="106"/>
      <c r="Y1812" s="141">
        <v>44448</v>
      </c>
      <c r="Z1812" s="141">
        <v>44501</v>
      </c>
    </row>
    <row r="1813" spans="2:31" thickBot="1">
      <c r="B1813" s="83"/>
      <c r="C1813" s="84"/>
      <c r="D1813" s="83"/>
      <c r="E1813" s="83"/>
      <c r="F1813" s="83"/>
      <c r="G1813" s="83"/>
      <c r="H1813" s="83"/>
      <c r="I1813" s="83"/>
      <c r="J1813" s="83"/>
      <c r="K1813" s="83"/>
      <c r="L1813" s="83"/>
      <c r="M1813" s="83"/>
      <c r="N1813" s="83"/>
      <c r="O1813" s="83"/>
      <c r="P1813" s="84"/>
      <c r="Q1813" s="217"/>
      <c r="R1813" s="85">
        <f t="shared" ref="R1813" si="4299">IF(COUNTA(Y1812:DP1815)=0,0,MIN(Y1813:DP1813))</f>
        <v>1.224</v>
      </c>
      <c r="S1813" s="86">
        <f t="shared" ref="S1813" si="4300">IF(COUNTA(Y1812:DP1815)=0,0,HLOOKUP(S1812,Y1812:DP1815,2,FALSE))</f>
        <v>1.224</v>
      </c>
      <c r="T1813" s="87">
        <f t="shared" ref="T1813" si="4301">IF(COUNTA(Y1812:DP1815)=0,0,AVERAGE(Y1813:DP1813))</f>
        <v>1.657</v>
      </c>
      <c r="U1813" s="88">
        <f t="shared" ref="U1813" si="4302">IF(COUNTA(Y1812:DP1815)=0,0,_xlfn.MINIFS(Y1813:DP1813,Y1815:DP1815,U1815))</f>
        <v>0</v>
      </c>
      <c r="V1813" s="89">
        <f t="array" ref="V1813">IF(COUNTA(Y1812:DP1815)=0,0,IF(ISERROR(HLOOKUP(V1815,Y1815:DP1815,1,FALSE)),0,INDEX(Y1813:DP1813,MATCH(V1812&amp;V1815,Y1812:DP1812&amp;Y1815:DP1815,0))))</f>
        <v>0</v>
      </c>
      <c r="W1813" s="90">
        <f t="array" ref="W1813">IF(COUNTA(Y1812:DP1815)=0,0,IF(ISERROR(HLOOKUP(W1815,Y1815:DP1815,1,FALSE)),0,AVERAGEIF(Y1815:DP1815,$W1815,Y1813:DP1813)))</f>
        <v>0</v>
      </c>
      <c r="X1813" s="107"/>
      <c r="Y1813" s="142">
        <v>2.09</v>
      </c>
      <c r="Z1813" s="142">
        <v>1.224</v>
      </c>
    </row>
    <row r="1814" spans="2:31" thickBot="1">
      <c r="B1814" s="83"/>
      <c r="C1814" s="84"/>
      <c r="D1814" s="83"/>
      <c r="E1814" s="83"/>
      <c r="F1814" s="83"/>
      <c r="G1814" s="83"/>
      <c r="H1814" s="83"/>
      <c r="I1814" s="83"/>
      <c r="J1814" s="83"/>
      <c r="K1814" s="83"/>
      <c r="L1814" s="83"/>
      <c r="M1814" s="83"/>
      <c r="N1814" s="83"/>
      <c r="O1814" s="83"/>
      <c r="P1814" s="84"/>
      <c r="Q1814" s="217"/>
      <c r="R1814" s="91">
        <f t="shared" ref="R1814" si="4303">IF(COUNTA(Y1812:DP1815)=0,0,HLOOKUP(R1813,Y1813:DP1815,2,FALSE))</f>
        <v>1000</v>
      </c>
      <c r="S1814" s="92">
        <f t="shared" ref="S1814" si="4304">IF(COUNTA(Y1812:DP1815)=0,0,HLOOKUP(S1812,Y1812:DP1815,3,FALSE))</f>
        <v>1000</v>
      </c>
      <c r="T1814" s="93"/>
      <c r="U1814" s="94">
        <f t="array" ref="U1814">IF(COUNTA(Y1812:DP1815)=0,0,IF(ISERROR(HLOOKUP(U1815,Y1815:DP1815,1,FALSE)),0,INDEX(Y1814:DP1814,MATCH(U1813&amp;U1815,Y1813:DP1813&amp;Y1815:DP1815,0))))</f>
        <v>0</v>
      </c>
      <c r="V1814" s="94">
        <f t="array" ref="V1814">IF(COUNTA(Y1812:DP1815)=0,0,IF(ISERROR(HLOOKUP(V1815,Y1815:DP1815,1,FALSE)),0,INDEX(Y1814:DP1814,MATCH(V1813&amp;V1815,Y1813:DP1813&amp;Y1815:DP1815,0))))</f>
        <v>0</v>
      </c>
      <c r="W1814" s="95"/>
      <c r="X1814" s="108"/>
      <c r="Y1814" s="143">
        <v>1</v>
      </c>
      <c r="Z1814" s="143">
        <v>1000</v>
      </c>
    </row>
    <row r="1815" spans="2:31" ht="13.9" thickBot="1">
      <c r="B1815" s="96"/>
      <c r="C1815" s="97"/>
      <c r="D1815" s="96"/>
      <c r="E1815" s="96"/>
      <c r="F1815" s="96"/>
      <c r="G1815" s="96"/>
      <c r="H1815" s="96"/>
      <c r="I1815" s="96"/>
      <c r="J1815" s="96"/>
      <c r="K1815" s="96"/>
      <c r="L1815" s="96"/>
      <c r="M1815" s="96"/>
      <c r="N1815" s="96"/>
      <c r="O1815" s="96"/>
      <c r="P1815" s="97"/>
      <c r="Q1815" s="218"/>
      <c r="R1815" s="98" t="str">
        <f t="shared" ref="R1815" si="4305">IF(COUNTA(Y1812:DP1815)=0,"none",HLOOKUP(R1813,Y1813:DP1815,3,FALSE))</f>
        <v>www (-15%)</v>
      </c>
      <c r="S1815" s="99" t="str">
        <f t="shared" ref="S1815" si="4306">IF(COUNTA(Y1812:DP1815)=0,"none",HLOOKUP(S1812,Y1812:DP1815,4,FALSE))</f>
        <v>www (-15%)</v>
      </c>
      <c r="T1815" s="100"/>
      <c r="U1815" s="100">
        <f t="array" ref="U1815">IF(COUNTA(Y1812:DP1815)=0,"none",IF($U$2="WAHR",$W$3,Abfrage!$F$4))</f>
        <v>0</v>
      </c>
      <c r="V1815" s="100">
        <f t="array" ref="V1815">IF(COUNTA(Y1812:DP1815)=0,"none",IF($U$2="WAHR",$W$3,Abfrage!$F$4))</f>
        <v>0</v>
      </c>
      <c r="W1815" s="100">
        <f t="array" ref="W1815">IF(COUNTA(Y1812:DP1815)=0,"none",IF($U$2="WAHR",$W$3,Abfrage!$F$4))</f>
        <v>0</v>
      </c>
      <c r="X1815" s="109"/>
      <c r="Y1815" s="144" t="s">
        <v>47</v>
      </c>
      <c r="Z1815" s="144" t="s">
        <v>354</v>
      </c>
    </row>
    <row r="1816" spans="2:31" thickBot="1">
      <c r="B1816" s="75" t="s">
        <v>1229</v>
      </c>
      <c r="C1816" s="76">
        <v>1000148271</v>
      </c>
      <c r="D1816" s="75" t="s">
        <v>95</v>
      </c>
      <c r="E1816" s="75" t="s">
        <v>96</v>
      </c>
      <c r="F1816" s="75" t="s">
        <v>97</v>
      </c>
      <c r="G1816" s="75" t="s">
        <v>97</v>
      </c>
      <c r="H1816" s="75" t="s">
        <v>44</v>
      </c>
      <c r="I1816" s="75" t="s">
        <v>41</v>
      </c>
      <c r="J1816" s="75" t="s">
        <v>1230</v>
      </c>
      <c r="K1816" s="75" t="s">
        <v>306</v>
      </c>
      <c r="L1816" s="75" t="s">
        <v>306</v>
      </c>
      <c r="M1816" s="75" t="s">
        <v>313</v>
      </c>
      <c r="N1816" s="75" t="s">
        <v>314</v>
      </c>
      <c r="O1816" s="75" t="s">
        <v>309</v>
      </c>
      <c r="P1816" s="76" t="s">
        <v>306</v>
      </c>
      <c r="Q1816" s="216"/>
      <c r="R1816" s="77">
        <f t="shared" ref="R1816" si="4307">IF(COUNTA(Y1816:DP1819)=0,"01.01.1900",INDEX(Y1816:DP1816,MATCH(R1817,Y1817:DP1817,0)))</f>
        <v>45468</v>
      </c>
      <c r="S1816" s="78">
        <f t="shared" ref="S1816" si="4308">IF(COUNTA(Y1816:DP1819)=0,"01.01.1900",MAX(Y1816:DP1816))</f>
        <v>45671</v>
      </c>
      <c r="T1816" s="79"/>
      <c r="U1816" s="80" t="str">
        <f t="array" ref="U1816">IF(COUNTA(Y1816:DP1819)=0,"01.01.1900",IF(ISERROR(HLOOKUP(U1819,Y1819:DP1819,1,FALSE)),"01.01.1900",INDEX(Y1816:DP1816,MATCH(U1817&amp;U1819,Y1817:DP1817&amp;Y1819:DP1819,0))))</f>
        <v>01.01.1900</v>
      </c>
      <c r="V1816" s="81">
        <f t="shared" ref="V1816" si="4309">IF(COUNTA(Y1816:DP1819)=0,"01.01.1900",_xlfn.MAXIFS(Y1816:DP1816,Y1819:DP1819,V1819))</f>
        <v>0</v>
      </c>
      <c r="W1816" s="82"/>
      <c r="X1816" s="106"/>
      <c r="Y1816" s="101">
        <v>44013</v>
      </c>
      <c r="Z1816" s="101">
        <v>44013</v>
      </c>
      <c r="AA1816" s="141">
        <v>44448</v>
      </c>
      <c r="AB1816" s="141">
        <v>44966</v>
      </c>
      <c r="AC1816" s="141">
        <v>44966</v>
      </c>
      <c r="AD1816" s="141">
        <v>45468</v>
      </c>
      <c r="AE1816" s="141">
        <v>45671</v>
      </c>
    </row>
    <row r="1817" spans="2:31" thickBot="1">
      <c r="B1817" s="83"/>
      <c r="C1817" s="84"/>
      <c r="D1817" s="83"/>
      <c r="E1817" s="83"/>
      <c r="F1817" s="83"/>
      <c r="G1817" s="83"/>
      <c r="H1817" s="83"/>
      <c r="I1817" s="83"/>
      <c r="J1817" s="83"/>
      <c r="K1817" s="83"/>
      <c r="L1817" s="83"/>
      <c r="M1817" s="83"/>
      <c r="N1817" s="83"/>
      <c r="O1817" s="83"/>
      <c r="P1817" s="84"/>
      <c r="Q1817" s="217"/>
      <c r="R1817" s="85">
        <f t="shared" ref="R1817" si="4310">IF(COUNTA(Y1816:DP1819)=0,0,MIN(Y1817:DP1817))</f>
        <v>0.72799999999999998</v>
      </c>
      <c r="S1817" s="86">
        <f t="shared" ref="S1817" si="4311">IF(COUNTA(Y1816:DP1819)=0,0,HLOOKUP(S1816,Y1816:DP1819,2,FALSE))</f>
        <v>0.77868000000000004</v>
      </c>
      <c r="T1817" s="87">
        <f t="shared" ref="T1817" si="4312">IF(COUNTA(Y1816:DP1819)=0,0,AVERAGE(Y1817:DP1817))</f>
        <v>1.3903021262458473</v>
      </c>
      <c r="U1817" s="88">
        <f t="shared" ref="U1817" si="4313">IF(COUNTA(Y1816:DP1819)=0,0,_xlfn.MINIFS(Y1817:DP1817,Y1819:DP1819,U1819))</f>
        <v>0</v>
      </c>
      <c r="V1817" s="89">
        <f t="array" ref="V1817">IF(COUNTA(Y1816:DP1819)=0,0,IF(ISERROR(HLOOKUP(V1819,Y1819:DP1819,1,FALSE)),0,INDEX(Y1817:DP1817,MATCH(V1816&amp;V1819,Y1816:DP1816&amp;Y1819:DP1819,0))))</f>
        <v>0</v>
      </c>
      <c r="W1817" s="90">
        <f t="array" ref="W1817">IF(COUNTA(Y1816:DP1819)=0,0,IF(ISERROR(HLOOKUP(W1819,Y1819:DP1819,1,FALSE)),0,AVERAGEIF(Y1819:DP1819,$W1819,Y1817:DP1817)))</f>
        <v>0</v>
      </c>
      <c r="X1817" s="107"/>
      <c r="Y1817" s="102">
        <v>1.0174348837209304</v>
      </c>
      <c r="Z1817" s="102">
        <v>1.62</v>
      </c>
      <c r="AA1817" s="142">
        <v>3.46</v>
      </c>
      <c r="AB1817" s="142">
        <v>1.0640000000000001</v>
      </c>
      <c r="AC1817" s="142">
        <v>1.0640000000000001</v>
      </c>
      <c r="AD1817" s="142">
        <v>0.72799999999999998</v>
      </c>
      <c r="AE1817" s="142">
        <v>0.77868000000000004</v>
      </c>
    </row>
    <row r="1818" spans="2:31" thickBot="1">
      <c r="B1818" s="83"/>
      <c r="C1818" s="84"/>
      <c r="D1818" s="83"/>
      <c r="E1818" s="83"/>
      <c r="F1818" s="83"/>
      <c r="G1818" s="83"/>
      <c r="H1818" s="83"/>
      <c r="I1818" s="83"/>
      <c r="J1818" s="83"/>
      <c r="K1818" s="83"/>
      <c r="L1818" s="83"/>
      <c r="M1818" s="83"/>
      <c r="N1818" s="83"/>
      <c r="O1818" s="83"/>
      <c r="P1818" s="84"/>
      <c r="Q1818" s="217"/>
      <c r="R1818" s="91">
        <f t="shared" ref="R1818" si="4314">IF(COUNTA(Y1816:DP1819)=0,0,HLOOKUP(R1817,Y1817:DP1819,2,FALSE))</f>
        <v>1000</v>
      </c>
      <c r="S1818" s="92">
        <f t="shared" ref="S1818" si="4315">IF(COUNTA(Y1816:DP1819)=0,0,HLOOKUP(S1816,Y1816:DP1819,3,FALSE))</f>
        <v>0</v>
      </c>
      <c r="T1818" s="93"/>
      <c r="U1818" s="94">
        <f t="array" ref="U1818">IF(COUNTA(Y1816:DP1819)=0,0,IF(ISERROR(HLOOKUP(U1819,Y1819:DP1819,1,FALSE)),0,INDEX(Y1818:DP1818,MATCH(U1817&amp;U1819,Y1817:DP1817&amp;Y1819:DP1819,0))))</f>
        <v>0</v>
      </c>
      <c r="V1818" s="94">
        <f t="array" ref="V1818">IF(COUNTA(Y1816:DP1819)=0,0,IF(ISERROR(HLOOKUP(V1819,Y1819:DP1819,1,FALSE)),0,INDEX(Y1818:DP1818,MATCH(V1817&amp;V1819,Y1817:DP1817&amp;Y1819:DP1819,0))))</f>
        <v>0</v>
      </c>
      <c r="W1818" s="95"/>
      <c r="X1818" s="108"/>
      <c r="Y1818" s="103">
        <v>0</v>
      </c>
      <c r="Z1818" s="103">
        <v>0</v>
      </c>
      <c r="AA1818" s="143">
        <v>1</v>
      </c>
      <c r="AB1818" s="143">
        <v>1000</v>
      </c>
      <c r="AC1818" s="143">
        <v>1000</v>
      </c>
      <c r="AD1818" s="143">
        <v>1000</v>
      </c>
      <c r="AE1818" s="143">
        <v>0</v>
      </c>
    </row>
    <row r="1819" spans="2:31" ht="13.9" thickBot="1">
      <c r="B1819" s="96"/>
      <c r="C1819" s="97"/>
      <c r="D1819" s="96"/>
      <c r="E1819" s="96"/>
      <c r="F1819" s="96"/>
      <c r="G1819" s="96"/>
      <c r="H1819" s="96"/>
      <c r="I1819" s="96"/>
      <c r="J1819" s="96"/>
      <c r="K1819" s="96"/>
      <c r="L1819" s="96"/>
      <c r="M1819" s="96"/>
      <c r="N1819" s="96"/>
      <c r="O1819" s="96"/>
      <c r="P1819" s="97"/>
      <c r="Q1819" s="218"/>
      <c r="R1819" s="98" t="str">
        <f t="shared" ref="R1819" si="4316">IF(COUNTA(Y1816:DP1819)=0,"none",HLOOKUP(R1817,Y1817:DP1819,3,FALSE))</f>
        <v>www (-30%)</v>
      </c>
      <c r="S1819" s="99" t="str">
        <f t="shared" ref="S1819" si="4317">IF(COUNTA(Y1816:DP1819)=0,"none",HLOOKUP(S1816,Y1816:DP1819,4,FALSE))</f>
        <v>ECI</v>
      </c>
      <c r="T1819" s="100"/>
      <c r="U1819" s="100">
        <f t="array" ref="U1819">IF(COUNTA(Y1816:DP1819)=0,"none",IF($U$2="WAHR",$W$3,Abfrage!$F$4))</f>
        <v>0</v>
      </c>
      <c r="V1819" s="100">
        <f t="array" ref="V1819">IF(COUNTA(Y1816:DP1819)=0,"none",IF($U$2="WAHR",$W$3,Abfrage!$F$4))</f>
        <v>0</v>
      </c>
      <c r="W1819" s="100">
        <f t="array" ref="W1819">IF(COUNTA(Y1816:DP1819)=0,"none",IF($U$2="WAHR",$W$3,Abfrage!$F$4))</f>
        <v>0</v>
      </c>
      <c r="X1819" s="109"/>
      <c r="Y1819" s="104" t="s">
        <v>101</v>
      </c>
      <c r="Z1819" s="104" t="s">
        <v>185</v>
      </c>
      <c r="AA1819" s="144" t="s">
        <v>47</v>
      </c>
      <c r="AB1819" s="144" t="s">
        <v>43</v>
      </c>
      <c r="AC1819" s="144" t="s">
        <v>43</v>
      </c>
      <c r="AD1819" s="144" t="s">
        <v>43</v>
      </c>
      <c r="AE1819" s="144" t="s">
        <v>101</v>
      </c>
    </row>
    <row r="1820" spans="2:31" thickBot="1">
      <c r="B1820" s="75" t="s">
        <v>1231</v>
      </c>
      <c r="C1820" s="76">
        <v>1000148592</v>
      </c>
      <c r="D1820" s="75" t="s">
        <v>89</v>
      </c>
      <c r="E1820" s="75" t="s">
        <v>1148</v>
      </c>
      <c r="F1820" s="75" t="s">
        <v>1232</v>
      </c>
      <c r="G1820" s="75" t="s">
        <v>1232</v>
      </c>
      <c r="H1820" s="75" t="e">
        <v>#N/A</v>
      </c>
      <c r="I1820" s="75" t="s">
        <v>1150</v>
      </c>
      <c r="J1820" s="75" t="s">
        <v>1233</v>
      </c>
      <c r="K1820" s="75" t="s">
        <v>306</v>
      </c>
      <c r="L1820" s="75" t="s">
        <v>306</v>
      </c>
      <c r="M1820" s="75" t="s">
        <v>306</v>
      </c>
      <c r="N1820" s="75" t="s">
        <v>306</v>
      </c>
      <c r="O1820" s="75" t="s">
        <v>547</v>
      </c>
      <c r="P1820" s="76" t="s">
        <v>1153</v>
      </c>
      <c r="Q1820" s="216"/>
      <c r="R1820" s="77" t="str">
        <f t="shared" ref="R1820" si="4318">IF(COUNTA(Y1820:DP1823)=0,"01.01.1900",INDEX(Y1820:DP1820,MATCH(R1821,Y1821:DP1821,0)))</f>
        <v>01.01.1900</v>
      </c>
      <c r="S1820" s="78" t="str">
        <f t="shared" ref="S1820" si="4319">IF(COUNTA(Y1820:DP1823)=0,"01.01.1900",MAX(Y1820:DP1820))</f>
        <v>01.01.1900</v>
      </c>
      <c r="T1820" s="79"/>
      <c r="U1820" s="80" t="str">
        <f t="array" ref="U1820">IF(COUNTA(Y1820:DP1823)=0,"01.01.1900",IF(ISERROR(HLOOKUP(U1823,Y1823:DP1823,1,FALSE)),"01.01.1900",INDEX(Y1820:DP1820,MATCH(U1821&amp;U1823,Y1821:DP1821&amp;Y1823:DP1823,0))))</f>
        <v>01.01.1900</v>
      </c>
      <c r="V1820" s="81" t="str">
        <f t="shared" ref="V1820" si="4320">IF(COUNTA(Y1820:DP1823)=0,"01.01.1900",_xlfn.MAXIFS(Y1820:DP1820,Y1823:DP1823,V1823))</f>
        <v>01.01.1900</v>
      </c>
      <c r="W1820" s="82"/>
      <c r="X1820" s="106"/>
    </row>
    <row r="1821" spans="2:31" thickBot="1">
      <c r="B1821" s="83"/>
      <c r="C1821" s="84"/>
      <c r="D1821" s="83"/>
      <c r="E1821" s="83"/>
      <c r="F1821" s="83"/>
      <c r="G1821" s="83"/>
      <c r="H1821" s="83"/>
      <c r="I1821" s="83"/>
      <c r="J1821" s="83"/>
      <c r="K1821" s="83"/>
      <c r="L1821" s="83"/>
      <c r="M1821" s="83"/>
      <c r="N1821" s="83"/>
      <c r="O1821" s="83"/>
      <c r="P1821" s="84"/>
      <c r="Q1821" s="217"/>
      <c r="R1821" s="85">
        <f t="shared" ref="R1821" si="4321">IF(COUNTA(Y1820:DP1823)=0,0,MIN(Y1821:DP1821))</f>
        <v>0</v>
      </c>
      <c r="S1821" s="86">
        <f t="shared" ref="S1821" si="4322">IF(COUNTA(Y1820:DP1823)=0,0,HLOOKUP(S1820,Y1820:DP1823,2,FALSE))</f>
        <v>0</v>
      </c>
      <c r="T1821" s="87">
        <f t="shared" ref="T1821" si="4323">IF(COUNTA(Y1820:DP1823)=0,0,AVERAGE(Y1821:DP1821))</f>
        <v>0</v>
      </c>
      <c r="U1821" s="88">
        <f t="shared" ref="U1821" si="4324">IF(COUNTA(Y1820:DP1823)=0,0,_xlfn.MINIFS(Y1821:DP1821,Y1823:DP1823,U1823))</f>
        <v>0</v>
      </c>
      <c r="V1821" s="89">
        <f t="array" ref="V1821">IF(COUNTA(Y1820:DP1823)=0,0,IF(ISERROR(HLOOKUP(V1823,Y1823:DP1823,1,FALSE)),0,INDEX(Y1821:DP1821,MATCH(V1820&amp;V1823,Y1820:DP1820&amp;Y1823:DP1823,0))))</f>
        <v>0</v>
      </c>
      <c r="W1821" s="90">
        <f t="array" ref="W1821">IF(COUNTA(Y1820:DP1823)=0,0,IF(ISERROR(HLOOKUP(W1823,Y1823:DP1823,1,FALSE)),0,AVERAGEIF(Y1823:DP1823,$W1823,Y1821:DP1821)))</f>
        <v>0</v>
      </c>
      <c r="X1821" s="107"/>
    </row>
    <row r="1822" spans="2:31" thickBot="1">
      <c r="B1822" s="83"/>
      <c r="C1822" s="84"/>
      <c r="D1822" s="83"/>
      <c r="E1822" s="83"/>
      <c r="F1822" s="83"/>
      <c r="G1822" s="83"/>
      <c r="H1822" s="83"/>
      <c r="I1822" s="83"/>
      <c r="J1822" s="83"/>
      <c r="K1822" s="83"/>
      <c r="L1822" s="83"/>
      <c r="M1822" s="83"/>
      <c r="N1822" s="83"/>
      <c r="O1822" s="83"/>
      <c r="P1822" s="84"/>
      <c r="Q1822" s="217"/>
      <c r="R1822" s="91">
        <f t="shared" ref="R1822" si="4325">IF(COUNTA(Y1820:DP1823)=0,0,HLOOKUP(R1821,Y1821:DP1823,2,FALSE))</f>
        <v>0</v>
      </c>
      <c r="S1822" s="92">
        <f t="shared" ref="S1822" si="4326">IF(COUNTA(Y1820:DP1823)=0,0,HLOOKUP(S1820,Y1820:DP1823,3,FALSE))</f>
        <v>0</v>
      </c>
      <c r="T1822" s="93"/>
      <c r="U1822" s="94">
        <f t="array" ref="U1822">IF(COUNTA(Y1820:DP1823)=0,0,IF(ISERROR(HLOOKUP(U1823,Y1823:DP1823,1,FALSE)),0,INDEX(Y1822:DP1822,MATCH(U1821&amp;U1823,Y1821:DP1821&amp;Y1823:DP1823,0))))</f>
        <v>0</v>
      </c>
      <c r="V1822" s="94">
        <f t="array" ref="V1822">IF(COUNTA(Y1820:DP1823)=0,0,IF(ISERROR(HLOOKUP(V1823,Y1823:DP1823,1,FALSE)),0,INDEX(Y1822:DP1822,MATCH(V1821&amp;V1823,Y1821:DP1821&amp;Y1823:DP1823,0))))</f>
        <v>0</v>
      </c>
      <c r="W1822" s="95"/>
      <c r="X1822" s="108"/>
    </row>
    <row r="1823" spans="2:31" ht="13.9" thickBot="1">
      <c r="B1823" s="96"/>
      <c r="C1823" s="97"/>
      <c r="D1823" s="96"/>
      <c r="E1823" s="96"/>
      <c r="F1823" s="96"/>
      <c r="G1823" s="96"/>
      <c r="H1823" s="96"/>
      <c r="I1823" s="96"/>
      <c r="J1823" s="96"/>
      <c r="K1823" s="96"/>
      <c r="L1823" s="96"/>
      <c r="M1823" s="96"/>
      <c r="N1823" s="96"/>
      <c r="O1823" s="96"/>
      <c r="P1823" s="97"/>
      <c r="Q1823" s="218"/>
      <c r="R1823" s="98" t="str">
        <f t="shared" ref="R1823" si="4327">IF(COUNTA(Y1820:DP1823)=0,"none",HLOOKUP(R1821,Y1821:DP1823,3,FALSE))</f>
        <v>none</v>
      </c>
      <c r="S1823" s="99" t="str">
        <f t="shared" ref="S1823" si="4328">IF(COUNTA(Y1820:DP1823)=0,"none",HLOOKUP(S1820,Y1820:DP1823,4,FALSE))</f>
        <v>none</v>
      </c>
      <c r="T1823" s="100"/>
      <c r="U1823" s="100" t="str">
        <f t="array" ref="U1823">IF(COUNTA(Y1820:DP1823)=0,"none",IF($U$2="WAHR",$W$3,Abfrage!$F$4))</f>
        <v>none</v>
      </c>
      <c r="V1823" s="100" t="str">
        <f t="array" ref="V1823">IF(COUNTA(Y1820:DP1823)=0,"none",IF($U$2="WAHR",$W$3,Abfrage!$F$4))</f>
        <v>none</v>
      </c>
      <c r="W1823" s="100" t="str">
        <f t="array" ref="W1823">IF(COUNTA(Y1820:DP1823)=0,"none",IF($U$2="WAHR",$W$3,Abfrage!$F$4))</f>
        <v>none</v>
      </c>
      <c r="X1823" s="109"/>
    </row>
    <row r="1824" spans="2:31" thickBot="1">
      <c r="B1824" s="75" t="s">
        <v>1234</v>
      </c>
      <c r="C1824" s="76">
        <v>1000149002</v>
      </c>
      <c r="D1824" s="75" t="s">
        <v>95</v>
      </c>
      <c r="E1824" s="75" t="s">
        <v>148</v>
      </c>
      <c r="F1824" s="75" t="s">
        <v>96</v>
      </c>
      <c r="G1824" s="75" t="s">
        <v>96</v>
      </c>
      <c r="H1824" s="75" t="e">
        <v>#N/A</v>
      </c>
      <c r="I1824" s="75" t="s">
        <v>51</v>
      </c>
      <c r="J1824" s="75" t="s">
        <v>1235</v>
      </c>
      <c r="K1824" s="75" t="s">
        <v>325</v>
      </c>
      <c r="L1824" s="75" t="s">
        <v>326</v>
      </c>
      <c r="M1824" s="75" t="s">
        <v>313</v>
      </c>
      <c r="N1824" s="75" t="s">
        <v>327</v>
      </c>
      <c r="O1824" s="75" t="s">
        <v>306</v>
      </c>
      <c r="P1824" s="76" t="s">
        <v>306</v>
      </c>
      <c r="Q1824" s="216"/>
      <c r="R1824" s="77" t="str">
        <f t="shared" ref="R1824" si="4329">IF(COUNTA(Y1824:DP1827)=0,"01.01.1900",INDEX(Y1824:DP1824,MATCH(R1825,Y1825:DP1825,0)))</f>
        <v>01.01.1900</v>
      </c>
      <c r="S1824" s="78" t="str">
        <f t="shared" ref="S1824" si="4330">IF(COUNTA(Y1824:DP1827)=0,"01.01.1900",MAX(Y1824:DP1824))</f>
        <v>01.01.1900</v>
      </c>
      <c r="T1824" s="79"/>
      <c r="U1824" s="80" t="str">
        <f t="array" ref="U1824">IF(COUNTA(Y1824:DP1827)=0,"01.01.1900",IF(ISERROR(HLOOKUP(U1827,Y1827:DP1827,1,FALSE)),"01.01.1900",INDEX(Y1824:DP1824,MATCH(U1825&amp;U1827,Y1825:DP1825&amp;Y1827:DP1827,0))))</f>
        <v>01.01.1900</v>
      </c>
      <c r="V1824" s="81" t="str">
        <f t="shared" ref="V1824" si="4331">IF(COUNTA(Y1824:DP1827)=0,"01.01.1900",_xlfn.MAXIFS(Y1824:DP1824,Y1827:DP1827,V1827))</f>
        <v>01.01.1900</v>
      </c>
      <c r="W1824" s="82"/>
      <c r="X1824" s="106"/>
    </row>
    <row r="1825" spans="2:24" thickBot="1">
      <c r="B1825" s="83"/>
      <c r="C1825" s="84"/>
      <c r="D1825" s="83"/>
      <c r="E1825" s="83"/>
      <c r="F1825" s="83"/>
      <c r="G1825" s="83"/>
      <c r="H1825" s="83"/>
      <c r="I1825" s="83"/>
      <c r="J1825" s="83"/>
      <c r="K1825" s="83"/>
      <c r="L1825" s="83"/>
      <c r="M1825" s="83"/>
      <c r="N1825" s="83"/>
      <c r="O1825" s="83"/>
      <c r="P1825" s="84"/>
      <c r="Q1825" s="217"/>
      <c r="R1825" s="85">
        <f t="shared" ref="R1825" si="4332">IF(COUNTA(Y1824:DP1827)=0,0,MIN(Y1825:DP1825))</f>
        <v>0</v>
      </c>
      <c r="S1825" s="86">
        <f t="shared" ref="S1825" si="4333">IF(COUNTA(Y1824:DP1827)=0,0,HLOOKUP(S1824,Y1824:DP1827,2,FALSE))</f>
        <v>0</v>
      </c>
      <c r="T1825" s="87">
        <f t="shared" ref="T1825" si="4334">IF(COUNTA(Y1824:DP1827)=0,0,AVERAGE(Y1825:DP1825))</f>
        <v>0</v>
      </c>
      <c r="U1825" s="88">
        <f t="shared" ref="U1825" si="4335">IF(COUNTA(Y1824:DP1827)=0,0,_xlfn.MINIFS(Y1825:DP1825,Y1827:DP1827,U1827))</f>
        <v>0</v>
      </c>
      <c r="V1825" s="89">
        <f t="array" ref="V1825">IF(COUNTA(Y1824:DP1827)=0,0,IF(ISERROR(HLOOKUP(V1827,Y1827:DP1827,1,FALSE)),0,INDEX(Y1825:DP1825,MATCH(V1824&amp;V1827,Y1824:DP1824&amp;Y1827:DP1827,0))))</f>
        <v>0</v>
      </c>
      <c r="W1825" s="90">
        <f t="array" ref="W1825">IF(COUNTA(Y1824:DP1827)=0,0,IF(ISERROR(HLOOKUP(W1827,Y1827:DP1827,1,FALSE)),0,AVERAGEIF(Y1827:DP1827,$W1827,Y1825:DP1825)))</f>
        <v>0</v>
      </c>
      <c r="X1825" s="107"/>
    </row>
    <row r="1826" spans="2:24" thickBot="1">
      <c r="B1826" s="83"/>
      <c r="C1826" s="84"/>
      <c r="D1826" s="83"/>
      <c r="E1826" s="83"/>
      <c r="F1826" s="83"/>
      <c r="G1826" s="83"/>
      <c r="H1826" s="83"/>
      <c r="I1826" s="83"/>
      <c r="J1826" s="83"/>
      <c r="K1826" s="83"/>
      <c r="L1826" s="83"/>
      <c r="M1826" s="83"/>
      <c r="N1826" s="83"/>
      <c r="O1826" s="83"/>
      <c r="P1826" s="84"/>
      <c r="Q1826" s="217"/>
      <c r="R1826" s="91">
        <f t="shared" ref="R1826" si="4336">IF(COUNTA(Y1824:DP1827)=0,0,HLOOKUP(R1825,Y1825:DP1827,2,FALSE))</f>
        <v>0</v>
      </c>
      <c r="S1826" s="92">
        <f t="shared" ref="S1826" si="4337">IF(COUNTA(Y1824:DP1827)=0,0,HLOOKUP(S1824,Y1824:DP1827,3,FALSE))</f>
        <v>0</v>
      </c>
      <c r="T1826" s="93"/>
      <c r="U1826" s="94">
        <f t="array" ref="U1826">IF(COUNTA(Y1824:DP1827)=0,0,IF(ISERROR(HLOOKUP(U1827,Y1827:DP1827,1,FALSE)),0,INDEX(Y1826:DP1826,MATCH(U1825&amp;U1827,Y1825:DP1825&amp;Y1827:DP1827,0))))</f>
        <v>0</v>
      </c>
      <c r="V1826" s="94">
        <f t="array" ref="V1826">IF(COUNTA(Y1824:DP1827)=0,0,IF(ISERROR(HLOOKUP(V1827,Y1827:DP1827,1,FALSE)),0,INDEX(Y1826:DP1826,MATCH(V1825&amp;V1827,Y1825:DP1825&amp;Y1827:DP1827,0))))</f>
        <v>0</v>
      </c>
      <c r="W1826" s="95"/>
      <c r="X1826" s="108"/>
    </row>
    <row r="1827" spans="2:24" ht="13.9" thickBot="1">
      <c r="B1827" s="96"/>
      <c r="C1827" s="97"/>
      <c r="D1827" s="96"/>
      <c r="E1827" s="96"/>
      <c r="F1827" s="96"/>
      <c r="G1827" s="96"/>
      <c r="H1827" s="96"/>
      <c r="I1827" s="96"/>
      <c r="J1827" s="96"/>
      <c r="K1827" s="96"/>
      <c r="L1827" s="96"/>
      <c r="M1827" s="96"/>
      <c r="N1827" s="96"/>
      <c r="O1827" s="96"/>
      <c r="P1827" s="97"/>
      <c r="Q1827" s="218"/>
      <c r="R1827" s="98" t="str">
        <f t="shared" ref="R1827" si="4338">IF(COUNTA(Y1824:DP1827)=0,"none",HLOOKUP(R1825,Y1825:DP1827,3,FALSE))</f>
        <v>none</v>
      </c>
      <c r="S1827" s="99" t="str">
        <f t="shared" ref="S1827" si="4339">IF(COUNTA(Y1824:DP1827)=0,"none",HLOOKUP(S1824,Y1824:DP1827,4,FALSE))</f>
        <v>none</v>
      </c>
      <c r="T1827" s="100"/>
      <c r="U1827" s="100" t="str">
        <f t="array" ref="U1827">IF(COUNTA(Y1824:DP1827)=0,"none",IF($U$2="WAHR",$W$3,Abfrage!$F$4))</f>
        <v>none</v>
      </c>
      <c r="V1827" s="100" t="str">
        <f t="array" ref="V1827">IF(COUNTA(Y1824:DP1827)=0,"none",IF($U$2="WAHR",$W$3,Abfrage!$F$4))</f>
        <v>none</v>
      </c>
      <c r="W1827" s="100" t="str">
        <f t="array" ref="W1827">IF(COUNTA(Y1824:DP1827)=0,"none",IF($U$2="WAHR",$W$3,Abfrage!$F$4))</f>
        <v>none</v>
      </c>
      <c r="X1827" s="109"/>
    </row>
    <row r="1828" spans="2:24" thickBot="1">
      <c r="B1828" s="75" t="s">
        <v>1236</v>
      </c>
      <c r="C1828" s="76">
        <v>1000149003</v>
      </c>
      <c r="D1828" s="75" t="s">
        <v>95</v>
      </c>
      <c r="E1828" s="75" t="s">
        <v>96</v>
      </c>
      <c r="F1828" s="75" t="s">
        <v>97</v>
      </c>
      <c r="G1828" s="75" t="s">
        <v>97</v>
      </c>
      <c r="H1828" s="75" t="e">
        <v>#N/A</v>
      </c>
      <c r="I1828" s="75" t="s">
        <v>51</v>
      </c>
      <c r="J1828" s="75" t="s">
        <v>1237</v>
      </c>
      <c r="K1828" s="75" t="s">
        <v>306</v>
      </c>
      <c r="L1828" s="75" t="s">
        <v>306</v>
      </c>
      <c r="M1828" s="75" t="s">
        <v>313</v>
      </c>
      <c r="N1828" s="75" t="s">
        <v>1238</v>
      </c>
      <c r="O1828" s="75" t="s">
        <v>309</v>
      </c>
      <c r="P1828" s="76" t="s">
        <v>306</v>
      </c>
      <c r="Q1828" s="216"/>
      <c r="R1828" s="77" t="str">
        <f t="shared" ref="R1828" si="4340">IF(COUNTA(Y1828:DP1831)=0,"01.01.1900",INDEX(Y1828:DP1828,MATCH(R1829,Y1829:DP1829,0)))</f>
        <v>01.01.1900</v>
      </c>
      <c r="S1828" s="78" t="str">
        <f t="shared" ref="S1828" si="4341">IF(COUNTA(Y1828:DP1831)=0,"01.01.1900",MAX(Y1828:DP1828))</f>
        <v>01.01.1900</v>
      </c>
      <c r="T1828" s="79"/>
      <c r="U1828" s="80" t="str">
        <f t="array" ref="U1828">IF(COUNTA(Y1828:DP1831)=0,"01.01.1900",IF(ISERROR(HLOOKUP(U1831,Y1831:DP1831,1,FALSE)),"01.01.1900",INDEX(Y1828:DP1828,MATCH(U1829&amp;U1831,Y1829:DP1829&amp;Y1831:DP1831,0))))</f>
        <v>01.01.1900</v>
      </c>
      <c r="V1828" s="81" t="str">
        <f t="shared" ref="V1828" si="4342">IF(COUNTA(Y1828:DP1831)=0,"01.01.1900",_xlfn.MAXIFS(Y1828:DP1828,Y1831:DP1831,V1831))</f>
        <v>01.01.1900</v>
      </c>
      <c r="W1828" s="82"/>
      <c r="X1828" s="106"/>
    </row>
    <row r="1829" spans="2:24" thickBot="1">
      <c r="B1829" s="83"/>
      <c r="C1829" s="84"/>
      <c r="D1829" s="83"/>
      <c r="E1829" s="83"/>
      <c r="F1829" s="83"/>
      <c r="G1829" s="83"/>
      <c r="H1829" s="83"/>
      <c r="I1829" s="83"/>
      <c r="J1829" s="83"/>
      <c r="K1829" s="83"/>
      <c r="L1829" s="83"/>
      <c r="M1829" s="83"/>
      <c r="N1829" s="83"/>
      <c r="O1829" s="83"/>
      <c r="P1829" s="84"/>
      <c r="Q1829" s="217"/>
      <c r="R1829" s="85">
        <f t="shared" ref="R1829" si="4343">IF(COUNTA(Y1828:DP1831)=0,0,MIN(Y1829:DP1829))</f>
        <v>0</v>
      </c>
      <c r="S1829" s="86">
        <f t="shared" ref="S1829" si="4344">IF(COUNTA(Y1828:DP1831)=0,0,HLOOKUP(S1828,Y1828:DP1831,2,FALSE))</f>
        <v>0</v>
      </c>
      <c r="T1829" s="87">
        <f t="shared" ref="T1829" si="4345">IF(COUNTA(Y1828:DP1831)=0,0,AVERAGE(Y1829:DP1829))</f>
        <v>0</v>
      </c>
      <c r="U1829" s="88">
        <f t="shared" ref="U1829" si="4346">IF(COUNTA(Y1828:DP1831)=0,0,_xlfn.MINIFS(Y1829:DP1829,Y1831:DP1831,U1831))</f>
        <v>0</v>
      </c>
      <c r="V1829" s="89">
        <f t="array" ref="V1829">IF(COUNTA(Y1828:DP1831)=0,0,IF(ISERROR(HLOOKUP(V1831,Y1831:DP1831,1,FALSE)),0,INDEX(Y1829:DP1829,MATCH(V1828&amp;V1831,Y1828:DP1828&amp;Y1831:DP1831,0))))</f>
        <v>0</v>
      </c>
      <c r="W1829" s="90">
        <f t="array" ref="W1829">IF(COUNTA(Y1828:DP1831)=0,0,IF(ISERROR(HLOOKUP(W1831,Y1831:DP1831,1,FALSE)),0,AVERAGEIF(Y1831:DP1831,$W1831,Y1829:DP1829)))</f>
        <v>0</v>
      </c>
      <c r="X1829" s="107"/>
    </row>
    <row r="1830" spans="2:24" thickBot="1">
      <c r="B1830" s="83"/>
      <c r="C1830" s="84"/>
      <c r="D1830" s="83"/>
      <c r="E1830" s="83"/>
      <c r="F1830" s="83"/>
      <c r="G1830" s="83"/>
      <c r="H1830" s="83"/>
      <c r="I1830" s="83"/>
      <c r="J1830" s="83"/>
      <c r="K1830" s="83"/>
      <c r="L1830" s="83"/>
      <c r="M1830" s="83"/>
      <c r="N1830" s="83"/>
      <c r="O1830" s="83"/>
      <c r="P1830" s="84"/>
      <c r="Q1830" s="217"/>
      <c r="R1830" s="91">
        <f t="shared" ref="R1830" si="4347">IF(COUNTA(Y1828:DP1831)=0,0,HLOOKUP(R1829,Y1829:DP1831,2,FALSE))</f>
        <v>0</v>
      </c>
      <c r="S1830" s="92">
        <f t="shared" ref="S1830" si="4348">IF(COUNTA(Y1828:DP1831)=0,0,HLOOKUP(S1828,Y1828:DP1831,3,FALSE))</f>
        <v>0</v>
      </c>
      <c r="T1830" s="93"/>
      <c r="U1830" s="94">
        <f t="array" ref="U1830">IF(COUNTA(Y1828:DP1831)=0,0,IF(ISERROR(HLOOKUP(U1831,Y1831:DP1831,1,FALSE)),0,INDEX(Y1830:DP1830,MATCH(U1829&amp;U1831,Y1829:DP1829&amp;Y1831:DP1831,0))))</f>
        <v>0</v>
      </c>
      <c r="V1830" s="94">
        <f t="array" ref="V1830">IF(COUNTA(Y1828:DP1831)=0,0,IF(ISERROR(HLOOKUP(V1831,Y1831:DP1831,1,FALSE)),0,INDEX(Y1830:DP1830,MATCH(V1829&amp;V1831,Y1829:DP1829&amp;Y1831:DP1831,0))))</f>
        <v>0</v>
      </c>
      <c r="W1830" s="95"/>
      <c r="X1830" s="108"/>
    </row>
    <row r="1831" spans="2:24" ht="13.9" thickBot="1">
      <c r="B1831" s="96"/>
      <c r="C1831" s="97"/>
      <c r="D1831" s="96"/>
      <c r="E1831" s="96"/>
      <c r="F1831" s="96"/>
      <c r="G1831" s="96"/>
      <c r="H1831" s="96"/>
      <c r="I1831" s="96"/>
      <c r="J1831" s="96"/>
      <c r="K1831" s="96"/>
      <c r="L1831" s="96"/>
      <c r="M1831" s="96"/>
      <c r="N1831" s="96"/>
      <c r="O1831" s="96"/>
      <c r="P1831" s="97"/>
      <c r="Q1831" s="218"/>
      <c r="R1831" s="98" t="str">
        <f t="shared" ref="R1831" si="4349">IF(COUNTA(Y1828:DP1831)=0,"none",HLOOKUP(R1829,Y1829:DP1831,3,FALSE))</f>
        <v>none</v>
      </c>
      <c r="S1831" s="99" t="str">
        <f t="shared" ref="S1831" si="4350">IF(COUNTA(Y1828:DP1831)=0,"none",HLOOKUP(S1828,Y1828:DP1831,4,FALSE))</f>
        <v>none</v>
      </c>
      <c r="T1831" s="100"/>
      <c r="U1831" s="100" t="str">
        <f t="array" ref="U1831">IF(COUNTA(Y1828:DP1831)=0,"none",IF($U$2="WAHR",$W$3,Abfrage!$F$4))</f>
        <v>none</v>
      </c>
      <c r="V1831" s="100" t="str">
        <f t="array" ref="V1831">IF(COUNTA(Y1828:DP1831)=0,"none",IF($U$2="WAHR",$W$3,Abfrage!$F$4))</f>
        <v>none</v>
      </c>
      <c r="W1831" s="100" t="str">
        <f t="array" ref="W1831">IF(COUNTA(Y1828:DP1831)=0,"none",IF($U$2="WAHR",$W$3,Abfrage!$F$4))</f>
        <v>none</v>
      </c>
      <c r="X1831" s="109"/>
    </row>
    <row r="1832" spans="2:24" thickBot="1">
      <c r="B1832" s="75" t="s">
        <v>1239</v>
      </c>
      <c r="C1832" s="76">
        <v>1000149004</v>
      </c>
      <c r="D1832" s="75" t="s">
        <v>95</v>
      </c>
      <c r="E1832" s="75" t="s">
        <v>90</v>
      </c>
      <c r="F1832" s="75" t="s">
        <v>122</v>
      </c>
      <c r="G1832" s="75" t="s">
        <v>122</v>
      </c>
      <c r="H1832" s="75" t="e">
        <v>#N/A</v>
      </c>
      <c r="I1832" s="75" t="s">
        <v>51</v>
      </c>
      <c r="J1832" s="75" t="s">
        <v>1240</v>
      </c>
      <c r="K1832" s="75" t="s">
        <v>306</v>
      </c>
      <c r="L1832" s="75" t="s">
        <v>306</v>
      </c>
      <c r="M1832" s="75" t="s">
        <v>306</v>
      </c>
      <c r="N1832" s="75" t="s">
        <v>327</v>
      </c>
      <c r="O1832" s="75" t="s">
        <v>437</v>
      </c>
      <c r="P1832" s="76" t="s">
        <v>306</v>
      </c>
      <c r="Q1832" s="216"/>
      <c r="R1832" s="77" t="str">
        <f t="shared" ref="R1832" si="4351">IF(COUNTA(Y1832:DP1835)=0,"01.01.1900",INDEX(Y1832:DP1832,MATCH(R1833,Y1833:DP1833,0)))</f>
        <v>01.01.1900</v>
      </c>
      <c r="S1832" s="78" t="str">
        <f t="shared" ref="S1832" si="4352">IF(COUNTA(Y1832:DP1835)=0,"01.01.1900",MAX(Y1832:DP1832))</f>
        <v>01.01.1900</v>
      </c>
      <c r="T1832" s="79"/>
      <c r="U1832" s="80" t="str">
        <f t="array" ref="U1832">IF(COUNTA(Y1832:DP1835)=0,"01.01.1900",IF(ISERROR(HLOOKUP(U1835,Y1835:DP1835,1,FALSE)),"01.01.1900",INDEX(Y1832:DP1832,MATCH(U1833&amp;U1835,Y1833:DP1833&amp;Y1835:DP1835,0))))</f>
        <v>01.01.1900</v>
      </c>
      <c r="V1832" s="81" t="str">
        <f t="shared" ref="V1832" si="4353">IF(COUNTA(Y1832:DP1835)=0,"01.01.1900",_xlfn.MAXIFS(Y1832:DP1832,Y1835:DP1835,V1835))</f>
        <v>01.01.1900</v>
      </c>
      <c r="W1832" s="82"/>
      <c r="X1832" s="106"/>
    </row>
    <row r="1833" spans="2:24" thickBot="1">
      <c r="B1833" s="83"/>
      <c r="C1833" s="84"/>
      <c r="D1833" s="83"/>
      <c r="E1833" s="83"/>
      <c r="F1833" s="83"/>
      <c r="G1833" s="83"/>
      <c r="H1833" s="83"/>
      <c r="I1833" s="83"/>
      <c r="J1833" s="83"/>
      <c r="K1833" s="83"/>
      <c r="L1833" s="83"/>
      <c r="M1833" s="83"/>
      <c r="N1833" s="83"/>
      <c r="O1833" s="83"/>
      <c r="P1833" s="84"/>
      <c r="Q1833" s="217"/>
      <c r="R1833" s="85">
        <f t="shared" ref="R1833" si="4354">IF(COUNTA(Y1832:DP1835)=0,0,MIN(Y1833:DP1833))</f>
        <v>0</v>
      </c>
      <c r="S1833" s="86">
        <f t="shared" ref="S1833" si="4355">IF(COUNTA(Y1832:DP1835)=0,0,HLOOKUP(S1832,Y1832:DP1835,2,FALSE))</f>
        <v>0</v>
      </c>
      <c r="T1833" s="87">
        <f t="shared" ref="T1833" si="4356">IF(COUNTA(Y1832:DP1835)=0,0,AVERAGE(Y1833:DP1833))</f>
        <v>0</v>
      </c>
      <c r="U1833" s="88">
        <f t="shared" ref="U1833" si="4357">IF(COUNTA(Y1832:DP1835)=0,0,_xlfn.MINIFS(Y1833:DP1833,Y1835:DP1835,U1835))</f>
        <v>0</v>
      </c>
      <c r="V1833" s="89">
        <f t="array" ref="V1833">IF(COUNTA(Y1832:DP1835)=0,0,IF(ISERROR(HLOOKUP(V1835,Y1835:DP1835,1,FALSE)),0,INDEX(Y1833:DP1833,MATCH(V1832&amp;V1835,Y1832:DP1832&amp;Y1835:DP1835,0))))</f>
        <v>0</v>
      </c>
      <c r="W1833" s="90">
        <f t="array" ref="W1833">IF(COUNTA(Y1832:DP1835)=0,0,IF(ISERROR(HLOOKUP(W1835,Y1835:DP1835,1,FALSE)),0,AVERAGEIF(Y1835:DP1835,$W1835,Y1833:DP1833)))</f>
        <v>0</v>
      </c>
      <c r="X1833" s="107"/>
    </row>
    <row r="1834" spans="2:24" thickBot="1">
      <c r="B1834" s="83"/>
      <c r="C1834" s="84"/>
      <c r="D1834" s="83"/>
      <c r="E1834" s="83"/>
      <c r="F1834" s="83"/>
      <c r="G1834" s="83"/>
      <c r="H1834" s="83"/>
      <c r="I1834" s="83"/>
      <c r="J1834" s="83"/>
      <c r="K1834" s="83"/>
      <c r="L1834" s="83"/>
      <c r="M1834" s="83"/>
      <c r="N1834" s="83"/>
      <c r="O1834" s="83"/>
      <c r="P1834" s="84"/>
      <c r="Q1834" s="217"/>
      <c r="R1834" s="91">
        <f t="shared" ref="R1834" si="4358">IF(COUNTA(Y1832:DP1835)=0,0,HLOOKUP(R1833,Y1833:DP1835,2,FALSE))</f>
        <v>0</v>
      </c>
      <c r="S1834" s="92">
        <f t="shared" ref="S1834" si="4359">IF(COUNTA(Y1832:DP1835)=0,0,HLOOKUP(S1832,Y1832:DP1835,3,FALSE))</f>
        <v>0</v>
      </c>
      <c r="T1834" s="93"/>
      <c r="U1834" s="94">
        <f t="array" ref="U1834">IF(COUNTA(Y1832:DP1835)=0,0,IF(ISERROR(HLOOKUP(U1835,Y1835:DP1835,1,FALSE)),0,INDEX(Y1834:DP1834,MATCH(U1833&amp;U1835,Y1833:DP1833&amp;Y1835:DP1835,0))))</f>
        <v>0</v>
      </c>
      <c r="V1834" s="94">
        <f t="array" ref="V1834">IF(COUNTA(Y1832:DP1835)=0,0,IF(ISERROR(HLOOKUP(V1835,Y1835:DP1835,1,FALSE)),0,INDEX(Y1834:DP1834,MATCH(V1833&amp;V1835,Y1833:DP1833&amp;Y1835:DP1835,0))))</f>
        <v>0</v>
      </c>
      <c r="W1834" s="95"/>
      <c r="X1834" s="108"/>
    </row>
    <row r="1835" spans="2:24" ht="13.9" thickBot="1">
      <c r="B1835" s="96"/>
      <c r="C1835" s="97"/>
      <c r="D1835" s="96"/>
      <c r="E1835" s="96"/>
      <c r="F1835" s="96"/>
      <c r="G1835" s="96"/>
      <c r="H1835" s="96"/>
      <c r="I1835" s="96"/>
      <c r="J1835" s="96"/>
      <c r="K1835" s="96"/>
      <c r="L1835" s="96"/>
      <c r="M1835" s="96"/>
      <c r="N1835" s="96"/>
      <c r="O1835" s="96"/>
      <c r="P1835" s="97"/>
      <c r="Q1835" s="218"/>
      <c r="R1835" s="98" t="str">
        <f t="shared" ref="R1835" si="4360">IF(COUNTA(Y1832:DP1835)=0,"none",HLOOKUP(R1833,Y1833:DP1835,3,FALSE))</f>
        <v>none</v>
      </c>
      <c r="S1835" s="99" t="str">
        <f t="shared" ref="S1835" si="4361">IF(COUNTA(Y1832:DP1835)=0,"none",HLOOKUP(S1832,Y1832:DP1835,4,FALSE))</f>
        <v>none</v>
      </c>
      <c r="T1835" s="100"/>
      <c r="U1835" s="100" t="str">
        <f t="array" ref="U1835">IF(COUNTA(Y1832:DP1835)=0,"none",IF($U$2="WAHR",$W$3,Abfrage!$F$4))</f>
        <v>none</v>
      </c>
      <c r="V1835" s="100" t="str">
        <f t="array" ref="V1835">IF(COUNTA(Y1832:DP1835)=0,"none",IF($U$2="WAHR",$W$3,Abfrage!$F$4))</f>
        <v>none</v>
      </c>
      <c r="W1835" s="100" t="str">
        <f t="array" ref="W1835">IF(COUNTA(Y1832:DP1835)=0,"none",IF($U$2="WAHR",$W$3,Abfrage!$F$4))</f>
        <v>none</v>
      </c>
      <c r="X1835" s="109"/>
    </row>
    <row r="1836" spans="2:24" thickBot="1">
      <c r="B1836" s="75" t="s">
        <v>1241</v>
      </c>
      <c r="C1836" s="76">
        <v>1000149151</v>
      </c>
      <c r="D1836" s="75" t="s">
        <v>95</v>
      </c>
      <c r="E1836" s="75" t="s">
        <v>96</v>
      </c>
      <c r="F1836" s="75" t="s">
        <v>97</v>
      </c>
      <c r="G1836" s="75" t="s">
        <v>97</v>
      </c>
      <c r="H1836" s="75" t="e">
        <v>#N/A</v>
      </c>
      <c r="I1836" s="75" t="s">
        <v>433</v>
      </c>
      <c r="J1836" s="75" t="s">
        <v>1242</v>
      </c>
      <c r="K1836" s="75" t="s">
        <v>523</v>
      </c>
      <c r="L1836" s="75" t="s">
        <v>306</v>
      </c>
      <c r="M1836" s="75" t="s">
        <v>313</v>
      </c>
      <c r="N1836" s="75" t="s">
        <v>360</v>
      </c>
      <c r="O1836" s="75" t="s">
        <v>309</v>
      </c>
      <c r="P1836" s="76" t="s">
        <v>1243</v>
      </c>
      <c r="Q1836" s="216"/>
      <c r="R1836" s="77" t="str">
        <f t="shared" ref="R1836" si="4362">IF(COUNTA(Y1836:DP1839)=0,"01.01.1900",INDEX(Y1836:DP1836,MATCH(R1837,Y1837:DP1837,0)))</f>
        <v>01.01.1900</v>
      </c>
      <c r="S1836" s="78" t="str">
        <f t="shared" ref="S1836" si="4363">IF(COUNTA(Y1836:DP1839)=0,"01.01.1900",MAX(Y1836:DP1836))</f>
        <v>01.01.1900</v>
      </c>
      <c r="T1836" s="79"/>
      <c r="U1836" s="80" t="str">
        <f t="array" ref="U1836">IF(COUNTA(Y1836:DP1839)=0,"01.01.1900",IF(ISERROR(HLOOKUP(U1839,Y1839:DP1839,1,FALSE)),"01.01.1900",INDEX(Y1836:DP1836,MATCH(U1837&amp;U1839,Y1837:DP1837&amp;Y1839:DP1839,0))))</f>
        <v>01.01.1900</v>
      </c>
      <c r="V1836" s="81" t="str">
        <f t="shared" ref="V1836" si="4364">IF(COUNTA(Y1836:DP1839)=0,"01.01.1900",_xlfn.MAXIFS(Y1836:DP1836,Y1839:DP1839,V1839))</f>
        <v>01.01.1900</v>
      </c>
      <c r="W1836" s="82"/>
      <c r="X1836" s="106"/>
    </row>
    <row r="1837" spans="2:24" thickBot="1">
      <c r="B1837" s="83"/>
      <c r="C1837" s="84"/>
      <c r="D1837" s="83"/>
      <c r="E1837" s="83"/>
      <c r="F1837" s="83"/>
      <c r="G1837" s="83"/>
      <c r="H1837" s="83"/>
      <c r="I1837" s="83"/>
      <c r="J1837" s="83"/>
      <c r="K1837" s="83"/>
      <c r="L1837" s="83"/>
      <c r="M1837" s="83"/>
      <c r="N1837" s="83"/>
      <c r="O1837" s="83"/>
      <c r="P1837" s="84"/>
      <c r="Q1837" s="217"/>
      <c r="R1837" s="85">
        <f t="shared" ref="R1837" si="4365">IF(COUNTA(Y1836:DP1839)=0,0,MIN(Y1837:DP1837))</f>
        <v>0</v>
      </c>
      <c r="S1837" s="86">
        <f t="shared" ref="S1837" si="4366">IF(COUNTA(Y1836:DP1839)=0,0,HLOOKUP(S1836,Y1836:DP1839,2,FALSE))</f>
        <v>0</v>
      </c>
      <c r="T1837" s="87">
        <f t="shared" ref="T1837" si="4367">IF(COUNTA(Y1836:DP1839)=0,0,AVERAGE(Y1837:DP1837))</f>
        <v>0</v>
      </c>
      <c r="U1837" s="88">
        <f t="shared" ref="U1837" si="4368">IF(COUNTA(Y1836:DP1839)=0,0,_xlfn.MINIFS(Y1837:DP1837,Y1839:DP1839,U1839))</f>
        <v>0</v>
      </c>
      <c r="V1837" s="89">
        <f t="array" ref="V1837">IF(COUNTA(Y1836:DP1839)=0,0,IF(ISERROR(HLOOKUP(V1839,Y1839:DP1839,1,FALSE)),0,INDEX(Y1837:DP1837,MATCH(V1836&amp;V1839,Y1836:DP1836&amp;Y1839:DP1839,0))))</f>
        <v>0</v>
      </c>
      <c r="W1837" s="90">
        <f t="array" ref="W1837">IF(COUNTA(Y1836:DP1839)=0,0,IF(ISERROR(HLOOKUP(W1839,Y1839:DP1839,1,FALSE)),0,AVERAGEIF(Y1839:DP1839,$W1839,Y1837:DP1837)))</f>
        <v>0</v>
      </c>
      <c r="X1837" s="107"/>
    </row>
    <row r="1838" spans="2:24" thickBot="1">
      <c r="B1838" s="83"/>
      <c r="C1838" s="84"/>
      <c r="D1838" s="83"/>
      <c r="E1838" s="83"/>
      <c r="F1838" s="83"/>
      <c r="G1838" s="83"/>
      <c r="H1838" s="83"/>
      <c r="I1838" s="83"/>
      <c r="J1838" s="83"/>
      <c r="K1838" s="83"/>
      <c r="L1838" s="83"/>
      <c r="M1838" s="83"/>
      <c r="N1838" s="83"/>
      <c r="O1838" s="83"/>
      <c r="P1838" s="84"/>
      <c r="Q1838" s="217"/>
      <c r="R1838" s="91">
        <f t="shared" ref="R1838" si="4369">IF(COUNTA(Y1836:DP1839)=0,0,HLOOKUP(R1837,Y1837:DP1839,2,FALSE))</f>
        <v>0</v>
      </c>
      <c r="S1838" s="92">
        <f t="shared" ref="S1838" si="4370">IF(COUNTA(Y1836:DP1839)=0,0,HLOOKUP(S1836,Y1836:DP1839,3,FALSE))</f>
        <v>0</v>
      </c>
      <c r="T1838" s="93"/>
      <c r="U1838" s="94">
        <f t="array" ref="U1838">IF(COUNTA(Y1836:DP1839)=0,0,IF(ISERROR(HLOOKUP(U1839,Y1839:DP1839,1,FALSE)),0,INDEX(Y1838:DP1838,MATCH(U1837&amp;U1839,Y1837:DP1837&amp;Y1839:DP1839,0))))</f>
        <v>0</v>
      </c>
      <c r="V1838" s="94">
        <f t="array" ref="V1838">IF(COUNTA(Y1836:DP1839)=0,0,IF(ISERROR(HLOOKUP(V1839,Y1839:DP1839,1,FALSE)),0,INDEX(Y1838:DP1838,MATCH(V1837&amp;V1839,Y1837:DP1837&amp;Y1839:DP1839,0))))</f>
        <v>0</v>
      </c>
      <c r="W1838" s="95"/>
      <c r="X1838" s="108"/>
    </row>
    <row r="1839" spans="2:24" ht="13.9" thickBot="1">
      <c r="B1839" s="96"/>
      <c r="C1839" s="97"/>
      <c r="D1839" s="96"/>
      <c r="E1839" s="96"/>
      <c r="F1839" s="96"/>
      <c r="G1839" s="96"/>
      <c r="H1839" s="96"/>
      <c r="I1839" s="96"/>
      <c r="J1839" s="96"/>
      <c r="K1839" s="96"/>
      <c r="L1839" s="96"/>
      <c r="M1839" s="96"/>
      <c r="N1839" s="96"/>
      <c r="O1839" s="96"/>
      <c r="P1839" s="97"/>
      <c r="Q1839" s="218"/>
      <c r="R1839" s="98" t="str">
        <f t="shared" ref="R1839" si="4371">IF(COUNTA(Y1836:DP1839)=0,"none",HLOOKUP(R1837,Y1837:DP1839,3,FALSE))</f>
        <v>none</v>
      </c>
      <c r="S1839" s="99" t="str">
        <f t="shared" ref="S1839" si="4372">IF(COUNTA(Y1836:DP1839)=0,"none",HLOOKUP(S1836,Y1836:DP1839,4,FALSE))</f>
        <v>none</v>
      </c>
      <c r="T1839" s="100"/>
      <c r="U1839" s="100" t="str">
        <f t="array" ref="U1839">IF(COUNTA(Y1836:DP1839)=0,"none",IF($U$2="WAHR",$W$3,Abfrage!$F$4))</f>
        <v>none</v>
      </c>
      <c r="V1839" s="100" t="str">
        <f t="array" ref="V1839">IF(COUNTA(Y1836:DP1839)=0,"none",IF($U$2="WAHR",$W$3,Abfrage!$F$4))</f>
        <v>none</v>
      </c>
      <c r="W1839" s="100" t="str">
        <f t="array" ref="W1839">IF(COUNTA(Y1836:DP1839)=0,"none",IF($U$2="WAHR",$W$3,Abfrage!$F$4))</f>
        <v>none</v>
      </c>
      <c r="X1839" s="109"/>
    </row>
    <row r="1840" spans="2:24" thickBot="1">
      <c r="B1840" s="75" t="s">
        <v>1244</v>
      </c>
      <c r="C1840" s="76">
        <v>1000149350</v>
      </c>
      <c r="D1840" s="75" t="s">
        <v>95</v>
      </c>
      <c r="E1840" s="75" t="s">
        <v>96</v>
      </c>
      <c r="F1840" s="75" t="s">
        <v>97</v>
      </c>
      <c r="G1840" s="75" t="s">
        <v>97</v>
      </c>
      <c r="H1840" s="75" t="e">
        <v>#N/A</v>
      </c>
      <c r="I1840" s="75" t="s">
        <v>51</v>
      </c>
      <c r="J1840" s="75" t="s">
        <v>1245</v>
      </c>
      <c r="K1840" s="75" t="s">
        <v>306</v>
      </c>
      <c r="L1840" s="75" t="s">
        <v>306</v>
      </c>
      <c r="M1840" s="75" t="s">
        <v>313</v>
      </c>
      <c r="N1840" s="75" t="s">
        <v>348</v>
      </c>
      <c r="O1840" s="75" t="s">
        <v>309</v>
      </c>
      <c r="P1840" s="76" t="s">
        <v>306</v>
      </c>
      <c r="Q1840" s="216"/>
      <c r="R1840" s="77" t="str">
        <f t="shared" ref="R1840" si="4373">IF(COUNTA(Y1840:DP1843)=0,"01.01.1900",INDEX(Y1840:DP1840,MATCH(R1841,Y1841:DP1841,0)))</f>
        <v>01.01.1900</v>
      </c>
      <c r="S1840" s="78" t="str">
        <f t="shared" ref="S1840" si="4374">IF(COUNTA(Y1840:DP1843)=0,"01.01.1900",MAX(Y1840:DP1840))</f>
        <v>01.01.1900</v>
      </c>
      <c r="T1840" s="79"/>
      <c r="U1840" s="80" t="str">
        <f t="array" ref="U1840">IF(COUNTA(Y1840:DP1843)=0,"01.01.1900",IF(ISERROR(HLOOKUP(U1843,Y1843:DP1843,1,FALSE)),"01.01.1900",INDEX(Y1840:DP1840,MATCH(U1841&amp;U1843,Y1841:DP1841&amp;Y1843:DP1843,0))))</f>
        <v>01.01.1900</v>
      </c>
      <c r="V1840" s="81" t="str">
        <f t="shared" ref="V1840" si="4375">IF(COUNTA(Y1840:DP1843)=0,"01.01.1900",_xlfn.MAXIFS(Y1840:DP1840,Y1843:DP1843,V1843))</f>
        <v>01.01.1900</v>
      </c>
      <c r="W1840" s="82"/>
      <c r="X1840" s="106"/>
    </row>
    <row r="1841" spans="2:24" thickBot="1">
      <c r="B1841" s="83"/>
      <c r="C1841" s="84"/>
      <c r="D1841" s="83"/>
      <c r="E1841" s="83"/>
      <c r="F1841" s="83"/>
      <c r="G1841" s="83"/>
      <c r="H1841" s="83"/>
      <c r="I1841" s="83"/>
      <c r="J1841" s="83"/>
      <c r="K1841" s="83"/>
      <c r="L1841" s="83"/>
      <c r="M1841" s="83"/>
      <c r="N1841" s="83"/>
      <c r="O1841" s="83"/>
      <c r="P1841" s="84"/>
      <c r="Q1841" s="217"/>
      <c r="R1841" s="85">
        <f t="shared" ref="R1841" si="4376">IF(COUNTA(Y1840:DP1843)=0,0,MIN(Y1841:DP1841))</f>
        <v>0</v>
      </c>
      <c r="S1841" s="86">
        <f t="shared" ref="S1841" si="4377">IF(COUNTA(Y1840:DP1843)=0,0,HLOOKUP(S1840,Y1840:DP1843,2,FALSE))</f>
        <v>0</v>
      </c>
      <c r="T1841" s="87">
        <f t="shared" ref="T1841" si="4378">IF(COUNTA(Y1840:DP1843)=0,0,AVERAGE(Y1841:DP1841))</f>
        <v>0</v>
      </c>
      <c r="U1841" s="88">
        <f t="shared" ref="U1841" si="4379">IF(COUNTA(Y1840:DP1843)=0,0,_xlfn.MINIFS(Y1841:DP1841,Y1843:DP1843,U1843))</f>
        <v>0</v>
      </c>
      <c r="V1841" s="89">
        <f t="array" ref="V1841">IF(COUNTA(Y1840:DP1843)=0,0,IF(ISERROR(HLOOKUP(V1843,Y1843:DP1843,1,FALSE)),0,INDEX(Y1841:DP1841,MATCH(V1840&amp;V1843,Y1840:DP1840&amp;Y1843:DP1843,0))))</f>
        <v>0</v>
      </c>
      <c r="W1841" s="90">
        <f t="array" ref="W1841">IF(COUNTA(Y1840:DP1843)=0,0,IF(ISERROR(HLOOKUP(W1843,Y1843:DP1843,1,FALSE)),0,AVERAGEIF(Y1843:DP1843,$W1843,Y1841:DP1841)))</f>
        <v>0</v>
      </c>
      <c r="X1841" s="107"/>
    </row>
    <row r="1842" spans="2:24" thickBot="1">
      <c r="B1842" s="83"/>
      <c r="C1842" s="84"/>
      <c r="D1842" s="83"/>
      <c r="E1842" s="83"/>
      <c r="F1842" s="83"/>
      <c r="G1842" s="83"/>
      <c r="H1842" s="83"/>
      <c r="I1842" s="83"/>
      <c r="J1842" s="83"/>
      <c r="K1842" s="83"/>
      <c r="L1842" s="83"/>
      <c r="M1842" s="83"/>
      <c r="N1842" s="83"/>
      <c r="O1842" s="83"/>
      <c r="P1842" s="84"/>
      <c r="Q1842" s="217"/>
      <c r="R1842" s="91">
        <f t="shared" ref="R1842" si="4380">IF(COUNTA(Y1840:DP1843)=0,0,HLOOKUP(R1841,Y1841:DP1843,2,FALSE))</f>
        <v>0</v>
      </c>
      <c r="S1842" s="92">
        <f t="shared" ref="S1842" si="4381">IF(COUNTA(Y1840:DP1843)=0,0,HLOOKUP(S1840,Y1840:DP1843,3,FALSE))</f>
        <v>0</v>
      </c>
      <c r="T1842" s="93"/>
      <c r="U1842" s="94">
        <f t="array" ref="U1842">IF(COUNTA(Y1840:DP1843)=0,0,IF(ISERROR(HLOOKUP(U1843,Y1843:DP1843,1,FALSE)),0,INDEX(Y1842:DP1842,MATCH(U1841&amp;U1843,Y1841:DP1841&amp;Y1843:DP1843,0))))</f>
        <v>0</v>
      </c>
      <c r="V1842" s="94">
        <f t="array" ref="V1842">IF(COUNTA(Y1840:DP1843)=0,0,IF(ISERROR(HLOOKUP(V1843,Y1843:DP1843,1,FALSE)),0,INDEX(Y1842:DP1842,MATCH(V1841&amp;V1843,Y1841:DP1841&amp;Y1843:DP1843,0))))</f>
        <v>0</v>
      </c>
      <c r="W1842" s="95"/>
      <c r="X1842" s="108"/>
    </row>
    <row r="1843" spans="2:24" ht="13.9" thickBot="1">
      <c r="B1843" s="96"/>
      <c r="C1843" s="97"/>
      <c r="D1843" s="96"/>
      <c r="E1843" s="96"/>
      <c r="F1843" s="96"/>
      <c r="G1843" s="96"/>
      <c r="H1843" s="96"/>
      <c r="I1843" s="96"/>
      <c r="J1843" s="96"/>
      <c r="K1843" s="96"/>
      <c r="L1843" s="96"/>
      <c r="M1843" s="96"/>
      <c r="N1843" s="96"/>
      <c r="O1843" s="96"/>
      <c r="P1843" s="97"/>
      <c r="Q1843" s="218"/>
      <c r="R1843" s="98" t="str">
        <f t="shared" ref="R1843" si="4382">IF(COUNTA(Y1840:DP1843)=0,"none",HLOOKUP(R1841,Y1841:DP1843,3,FALSE))</f>
        <v>none</v>
      </c>
      <c r="S1843" s="99" t="str">
        <f t="shared" ref="S1843" si="4383">IF(COUNTA(Y1840:DP1843)=0,"none",HLOOKUP(S1840,Y1840:DP1843,4,FALSE))</f>
        <v>none</v>
      </c>
      <c r="T1843" s="100"/>
      <c r="U1843" s="100" t="str">
        <f t="array" ref="U1843">IF(COUNTA(Y1840:DP1843)=0,"none",IF($U$2="WAHR",$W$3,Abfrage!$F$4))</f>
        <v>none</v>
      </c>
      <c r="V1843" s="100" t="str">
        <f t="array" ref="V1843">IF(COUNTA(Y1840:DP1843)=0,"none",IF($U$2="WAHR",$W$3,Abfrage!$F$4))</f>
        <v>none</v>
      </c>
      <c r="W1843" s="100" t="str">
        <f t="array" ref="W1843">IF(COUNTA(Y1840:DP1843)=0,"none",IF($U$2="WAHR",$W$3,Abfrage!$F$4))</f>
        <v>none</v>
      </c>
      <c r="X1843" s="109"/>
    </row>
    <row r="1844" spans="2:24" thickBot="1">
      <c r="B1844" s="75" t="s">
        <v>1246</v>
      </c>
      <c r="C1844" s="76">
        <v>1000150148</v>
      </c>
      <c r="D1844" s="75" t="s">
        <v>169</v>
      </c>
      <c r="E1844" s="75" t="s">
        <v>125</v>
      </c>
      <c r="F1844" s="75" t="s">
        <v>501</v>
      </c>
      <c r="G1844" s="75" t="s">
        <v>501</v>
      </c>
      <c r="H1844" s="75" t="e">
        <v>#N/A</v>
      </c>
      <c r="I1844" s="75" t="s">
        <v>41</v>
      </c>
      <c r="J1844" s="75" t="s">
        <v>1247</v>
      </c>
      <c r="K1844" s="75" t="s">
        <v>306</v>
      </c>
      <c r="L1844" s="75" t="s">
        <v>306</v>
      </c>
      <c r="M1844" s="75" t="s">
        <v>306</v>
      </c>
      <c r="N1844" s="75" t="s">
        <v>321</v>
      </c>
      <c r="O1844" s="75" t="s">
        <v>315</v>
      </c>
      <c r="P1844" s="76" t="s">
        <v>306</v>
      </c>
      <c r="Q1844" s="216"/>
      <c r="R1844" s="77" t="str">
        <f t="shared" ref="R1844" si="4384">IF(COUNTA(Y1844:DP1847)=0,"01.01.1900",INDEX(Y1844:DP1844,MATCH(R1845,Y1845:DP1845,0)))</f>
        <v>01.01.1900</v>
      </c>
      <c r="S1844" s="78" t="str">
        <f t="shared" ref="S1844" si="4385">IF(COUNTA(Y1844:DP1847)=0,"01.01.1900",MAX(Y1844:DP1844))</f>
        <v>01.01.1900</v>
      </c>
      <c r="T1844" s="79"/>
      <c r="U1844" s="80" t="str">
        <f t="array" ref="U1844">IF(COUNTA(Y1844:DP1847)=0,"01.01.1900",IF(ISERROR(HLOOKUP(U1847,Y1847:DP1847,1,FALSE)),"01.01.1900",INDEX(Y1844:DP1844,MATCH(U1845&amp;U1847,Y1845:DP1845&amp;Y1847:DP1847,0))))</f>
        <v>01.01.1900</v>
      </c>
      <c r="V1844" s="81" t="str">
        <f t="shared" ref="V1844" si="4386">IF(COUNTA(Y1844:DP1847)=0,"01.01.1900",_xlfn.MAXIFS(Y1844:DP1844,Y1847:DP1847,V1847))</f>
        <v>01.01.1900</v>
      </c>
      <c r="W1844" s="82"/>
      <c r="X1844" s="106"/>
    </row>
    <row r="1845" spans="2:24" thickBot="1">
      <c r="B1845" s="83"/>
      <c r="C1845" s="84"/>
      <c r="D1845" s="83"/>
      <c r="E1845" s="83"/>
      <c r="F1845" s="83"/>
      <c r="G1845" s="83"/>
      <c r="H1845" s="83"/>
      <c r="I1845" s="83"/>
      <c r="J1845" s="83"/>
      <c r="K1845" s="83"/>
      <c r="L1845" s="83"/>
      <c r="M1845" s="83"/>
      <c r="N1845" s="83"/>
      <c r="O1845" s="83"/>
      <c r="P1845" s="84"/>
      <c r="Q1845" s="217"/>
      <c r="R1845" s="85">
        <f t="shared" ref="R1845" si="4387">IF(COUNTA(Y1844:DP1847)=0,0,MIN(Y1845:DP1845))</f>
        <v>0</v>
      </c>
      <c r="S1845" s="86">
        <f t="shared" ref="S1845" si="4388">IF(COUNTA(Y1844:DP1847)=0,0,HLOOKUP(S1844,Y1844:DP1847,2,FALSE))</f>
        <v>0</v>
      </c>
      <c r="T1845" s="87">
        <f t="shared" ref="T1845" si="4389">IF(COUNTA(Y1844:DP1847)=0,0,AVERAGE(Y1845:DP1845))</f>
        <v>0</v>
      </c>
      <c r="U1845" s="88">
        <f t="shared" ref="U1845" si="4390">IF(COUNTA(Y1844:DP1847)=0,0,_xlfn.MINIFS(Y1845:DP1845,Y1847:DP1847,U1847))</f>
        <v>0</v>
      </c>
      <c r="V1845" s="89">
        <f t="array" ref="V1845">IF(COUNTA(Y1844:DP1847)=0,0,IF(ISERROR(HLOOKUP(V1847,Y1847:DP1847,1,FALSE)),0,INDEX(Y1845:DP1845,MATCH(V1844&amp;V1847,Y1844:DP1844&amp;Y1847:DP1847,0))))</f>
        <v>0</v>
      </c>
      <c r="W1845" s="90">
        <f t="array" ref="W1845">IF(COUNTA(Y1844:DP1847)=0,0,IF(ISERROR(HLOOKUP(W1847,Y1847:DP1847,1,FALSE)),0,AVERAGEIF(Y1847:DP1847,$W1847,Y1845:DP1845)))</f>
        <v>0</v>
      </c>
      <c r="X1845" s="107"/>
    </row>
    <row r="1846" spans="2:24" thickBot="1">
      <c r="B1846" s="83"/>
      <c r="C1846" s="84"/>
      <c r="D1846" s="83"/>
      <c r="E1846" s="83"/>
      <c r="F1846" s="83"/>
      <c r="G1846" s="83"/>
      <c r="H1846" s="83"/>
      <c r="I1846" s="83"/>
      <c r="J1846" s="83"/>
      <c r="K1846" s="83"/>
      <c r="L1846" s="83"/>
      <c r="M1846" s="83"/>
      <c r="N1846" s="83"/>
      <c r="O1846" s="83"/>
      <c r="P1846" s="84"/>
      <c r="Q1846" s="217"/>
      <c r="R1846" s="91">
        <f t="shared" ref="R1846" si="4391">IF(COUNTA(Y1844:DP1847)=0,0,HLOOKUP(R1845,Y1845:DP1847,2,FALSE))</f>
        <v>0</v>
      </c>
      <c r="S1846" s="92">
        <f t="shared" ref="S1846" si="4392">IF(COUNTA(Y1844:DP1847)=0,0,HLOOKUP(S1844,Y1844:DP1847,3,FALSE))</f>
        <v>0</v>
      </c>
      <c r="T1846" s="93"/>
      <c r="U1846" s="94">
        <f t="array" ref="U1846">IF(COUNTA(Y1844:DP1847)=0,0,IF(ISERROR(HLOOKUP(U1847,Y1847:DP1847,1,FALSE)),0,INDEX(Y1846:DP1846,MATCH(U1845&amp;U1847,Y1845:DP1845&amp;Y1847:DP1847,0))))</f>
        <v>0</v>
      </c>
      <c r="V1846" s="94">
        <f t="array" ref="V1846">IF(COUNTA(Y1844:DP1847)=0,0,IF(ISERROR(HLOOKUP(V1847,Y1847:DP1847,1,FALSE)),0,INDEX(Y1846:DP1846,MATCH(V1845&amp;V1847,Y1845:DP1845&amp;Y1847:DP1847,0))))</f>
        <v>0</v>
      </c>
      <c r="W1846" s="95"/>
      <c r="X1846" s="108"/>
    </row>
    <row r="1847" spans="2:24" ht="13.9" thickBot="1">
      <c r="B1847" s="96"/>
      <c r="C1847" s="97"/>
      <c r="D1847" s="96"/>
      <c r="E1847" s="96"/>
      <c r="F1847" s="96"/>
      <c r="G1847" s="96"/>
      <c r="H1847" s="96"/>
      <c r="I1847" s="96"/>
      <c r="J1847" s="96"/>
      <c r="K1847" s="96"/>
      <c r="L1847" s="96"/>
      <c r="M1847" s="96"/>
      <c r="N1847" s="96"/>
      <c r="O1847" s="96"/>
      <c r="P1847" s="97"/>
      <c r="Q1847" s="218"/>
      <c r="R1847" s="98" t="str">
        <f t="shared" ref="R1847" si="4393">IF(COUNTA(Y1844:DP1847)=0,"none",HLOOKUP(R1845,Y1845:DP1847,3,FALSE))</f>
        <v>none</v>
      </c>
      <c r="S1847" s="99" t="str">
        <f t="shared" ref="S1847" si="4394">IF(COUNTA(Y1844:DP1847)=0,"none",HLOOKUP(S1844,Y1844:DP1847,4,FALSE))</f>
        <v>none</v>
      </c>
      <c r="T1847" s="100"/>
      <c r="U1847" s="100" t="str">
        <f t="array" ref="U1847">IF(COUNTA(Y1844:DP1847)=0,"none",IF($U$2="WAHR",$W$3,Abfrage!$F$4))</f>
        <v>none</v>
      </c>
      <c r="V1847" s="100" t="str">
        <f t="array" ref="V1847">IF(COUNTA(Y1844:DP1847)=0,"none",IF($U$2="WAHR",$W$3,Abfrage!$F$4))</f>
        <v>none</v>
      </c>
      <c r="W1847" s="100" t="str">
        <f t="array" ref="W1847">IF(COUNTA(Y1844:DP1847)=0,"none",IF($U$2="WAHR",$W$3,Abfrage!$F$4))</f>
        <v>none</v>
      </c>
      <c r="X1847" s="109"/>
    </row>
    <row r="1848" spans="2:24" thickBot="1">
      <c r="B1848" s="75" t="s">
        <v>1248</v>
      </c>
      <c r="C1848" s="76">
        <v>1000150334</v>
      </c>
      <c r="D1848" s="75" t="s">
        <v>169</v>
      </c>
      <c r="E1848" s="75" t="s">
        <v>125</v>
      </c>
      <c r="F1848" s="75" t="s">
        <v>501</v>
      </c>
      <c r="G1848" s="75" t="s">
        <v>501</v>
      </c>
      <c r="H1848" s="75" t="e">
        <v>#N/A</v>
      </c>
      <c r="I1848" s="75" t="s">
        <v>41</v>
      </c>
      <c r="J1848" s="75" t="s">
        <v>1249</v>
      </c>
      <c r="K1848" s="75" t="s">
        <v>306</v>
      </c>
      <c r="L1848" s="75" t="s">
        <v>306</v>
      </c>
      <c r="M1848" s="75" t="s">
        <v>306</v>
      </c>
      <c r="N1848" s="75" t="s">
        <v>321</v>
      </c>
      <c r="O1848" s="75" t="s">
        <v>315</v>
      </c>
      <c r="P1848" s="76" t="s">
        <v>306</v>
      </c>
      <c r="Q1848" s="216"/>
      <c r="R1848" s="77" t="str">
        <f t="shared" ref="R1848" si="4395">IF(COUNTA(Y1848:DP1851)=0,"01.01.1900",INDEX(Y1848:DP1848,MATCH(R1849,Y1849:DP1849,0)))</f>
        <v>01.01.1900</v>
      </c>
      <c r="S1848" s="78" t="str">
        <f t="shared" ref="S1848" si="4396">IF(COUNTA(Y1848:DP1851)=0,"01.01.1900",MAX(Y1848:DP1848))</f>
        <v>01.01.1900</v>
      </c>
      <c r="T1848" s="79"/>
      <c r="U1848" s="80" t="str">
        <f t="array" ref="U1848">IF(COUNTA(Y1848:DP1851)=0,"01.01.1900",IF(ISERROR(HLOOKUP(U1851,Y1851:DP1851,1,FALSE)),"01.01.1900",INDEX(Y1848:DP1848,MATCH(U1849&amp;U1851,Y1849:DP1849&amp;Y1851:DP1851,0))))</f>
        <v>01.01.1900</v>
      </c>
      <c r="V1848" s="81" t="str">
        <f t="shared" ref="V1848" si="4397">IF(COUNTA(Y1848:DP1851)=0,"01.01.1900",_xlfn.MAXIFS(Y1848:DP1848,Y1851:DP1851,V1851))</f>
        <v>01.01.1900</v>
      </c>
      <c r="W1848" s="82"/>
      <c r="X1848" s="106"/>
    </row>
    <row r="1849" spans="2:24" thickBot="1">
      <c r="B1849" s="83"/>
      <c r="C1849" s="84"/>
      <c r="D1849" s="83"/>
      <c r="E1849" s="83"/>
      <c r="F1849" s="83"/>
      <c r="G1849" s="83"/>
      <c r="H1849" s="83"/>
      <c r="I1849" s="83"/>
      <c r="J1849" s="83"/>
      <c r="K1849" s="83"/>
      <c r="L1849" s="83"/>
      <c r="M1849" s="83"/>
      <c r="N1849" s="83"/>
      <c r="O1849" s="83"/>
      <c r="P1849" s="84"/>
      <c r="Q1849" s="217"/>
      <c r="R1849" s="85">
        <f t="shared" ref="R1849" si="4398">IF(COUNTA(Y1848:DP1851)=0,0,MIN(Y1849:DP1849))</f>
        <v>0</v>
      </c>
      <c r="S1849" s="86">
        <f t="shared" ref="S1849" si="4399">IF(COUNTA(Y1848:DP1851)=0,0,HLOOKUP(S1848,Y1848:DP1851,2,FALSE))</f>
        <v>0</v>
      </c>
      <c r="T1849" s="87">
        <f t="shared" ref="T1849" si="4400">IF(COUNTA(Y1848:DP1851)=0,0,AVERAGE(Y1849:DP1849))</f>
        <v>0</v>
      </c>
      <c r="U1849" s="88">
        <f t="shared" ref="U1849" si="4401">IF(COUNTA(Y1848:DP1851)=0,0,_xlfn.MINIFS(Y1849:DP1849,Y1851:DP1851,U1851))</f>
        <v>0</v>
      </c>
      <c r="V1849" s="89">
        <f t="array" ref="V1849">IF(COUNTA(Y1848:DP1851)=0,0,IF(ISERROR(HLOOKUP(V1851,Y1851:DP1851,1,FALSE)),0,INDEX(Y1849:DP1849,MATCH(V1848&amp;V1851,Y1848:DP1848&amp;Y1851:DP1851,0))))</f>
        <v>0</v>
      </c>
      <c r="W1849" s="90">
        <f t="array" ref="W1849">IF(COUNTA(Y1848:DP1851)=0,0,IF(ISERROR(HLOOKUP(W1851,Y1851:DP1851,1,FALSE)),0,AVERAGEIF(Y1851:DP1851,$W1851,Y1849:DP1849)))</f>
        <v>0</v>
      </c>
      <c r="X1849" s="107"/>
    </row>
    <row r="1850" spans="2:24" thickBot="1">
      <c r="B1850" s="83"/>
      <c r="C1850" s="84"/>
      <c r="D1850" s="83"/>
      <c r="E1850" s="83"/>
      <c r="F1850" s="83"/>
      <c r="G1850" s="83"/>
      <c r="H1850" s="83"/>
      <c r="I1850" s="83"/>
      <c r="J1850" s="83"/>
      <c r="K1850" s="83"/>
      <c r="L1850" s="83"/>
      <c r="M1850" s="83"/>
      <c r="N1850" s="83"/>
      <c r="O1850" s="83"/>
      <c r="P1850" s="84"/>
      <c r="Q1850" s="217"/>
      <c r="R1850" s="91">
        <f t="shared" ref="R1850" si="4402">IF(COUNTA(Y1848:DP1851)=0,0,HLOOKUP(R1849,Y1849:DP1851,2,FALSE))</f>
        <v>0</v>
      </c>
      <c r="S1850" s="92">
        <f t="shared" ref="S1850" si="4403">IF(COUNTA(Y1848:DP1851)=0,0,HLOOKUP(S1848,Y1848:DP1851,3,FALSE))</f>
        <v>0</v>
      </c>
      <c r="T1850" s="93"/>
      <c r="U1850" s="94">
        <f t="array" ref="U1850">IF(COUNTA(Y1848:DP1851)=0,0,IF(ISERROR(HLOOKUP(U1851,Y1851:DP1851,1,FALSE)),0,INDEX(Y1850:DP1850,MATCH(U1849&amp;U1851,Y1849:DP1849&amp;Y1851:DP1851,0))))</f>
        <v>0</v>
      </c>
      <c r="V1850" s="94">
        <f t="array" ref="V1850">IF(COUNTA(Y1848:DP1851)=0,0,IF(ISERROR(HLOOKUP(V1851,Y1851:DP1851,1,FALSE)),0,INDEX(Y1850:DP1850,MATCH(V1849&amp;V1851,Y1849:DP1849&amp;Y1851:DP1851,0))))</f>
        <v>0</v>
      </c>
      <c r="W1850" s="95"/>
      <c r="X1850" s="108"/>
    </row>
    <row r="1851" spans="2:24" ht="13.9" thickBot="1">
      <c r="B1851" s="96"/>
      <c r="C1851" s="97"/>
      <c r="D1851" s="96"/>
      <c r="E1851" s="96"/>
      <c r="F1851" s="96"/>
      <c r="G1851" s="96"/>
      <c r="H1851" s="96"/>
      <c r="I1851" s="96"/>
      <c r="J1851" s="96"/>
      <c r="K1851" s="96"/>
      <c r="L1851" s="96"/>
      <c r="M1851" s="96"/>
      <c r="N1851" s="96"/>
      <c r="O1851" s="96"/>
      <c r="P1851" s="97"/>
      <c r="Q1851" s="218"/>
      <c r="R1851" s="98" t="str">
        <f t="shared" ref="R1851" si="4404">IF(COUNTA(Y1848:DP1851)=0,"none",HLOOKUP(R1849,Y1849:DP1851,3,FALSE))</f>
        <v>none</v>
      </c>
      <c r="S1851" s="99" t="str">
        <f t="shared" ref="S1851" si="4405">IF(COUNTA(Y1848:DP1851)=0,"none",HLOOKUP(S1848,Y1848:DP1851,4,FALSE))</f>
        <v>none</v>
      </c>
      <c r="T1851" s="100"/>
      <c r="U1851" s="100" t="str">
        <f t="array" ref="U1851">IF(COUNTA(Y1848:DP1851)=0,"none",IF($U$2="WAHR",$W$3,Abfrage!$F$4))</f>
        <v>none</v>
      </c>
      <c r="V1851" s="100" t="str">
        <f t="array" ref="V1851">IF(COUNTA(Y1848:DP1851)=0,"none",IF($U$2="WAHR",$W$3,Abfrage!$F$4))</f>
        <v>none</v>
      </c>
      <c r="W1851" s="100" t="str">
        <f t="array" ref="W1851">IF(COUNTA(Y1848:DP1851)=0,"none",IF($U$2="WAHR",$W$3,Abfrage!$F$4))</f>
        <v>none</v>
      </c>
      <c r="X1851" s="109"/>
    </row>
    <row r="1852" spans="2:24" thickBot="1">
      <c r="B1852" s="75" t="s">
        <v>1250</v>
      </c>
      <c r="C1852" s="76">
        <v>1000152389</v>
      </c>
      <c r="D1852" s="75" t="s">
        <v>95</v>
      </c>
      <c r="E1852" s="75" t="s">
        <v>96</v>
      </c>
      <c r="F1852" s="75" t="s">
        <v>97</v>
      </c>
      <c r="G1852" s="75" t="s">
        <v>97</v>
      </c>
      <c r="H1852" s="75" t="e">
        <v>#N/A</v>
      </c>
      <c r="I1852" s="75" t="s">
        <v>1035</v>
      </c>
      <c r="J1852" s="75" t="s">
        <v>1251</v>
      </c>
      <c r="K1852" s="75" t="s">
        <v>306</v>
      </c>
      <c r="L1852" s="75" t="s">
        <v>306</v>
      </c>
      <c r="M1852" s="75" t="s">
        <v>313</v>
      </c>
      <c r="N1852" s="75" t="s">
        <v>360</v>
      </c>
      <c r="O1852" s="75" t="s">
        <v>476</v>
      </c>
      <c r="P1852" s="76" t="s">
        <v>1219</v>
      </c>
      <c r="Q1852" s="216"/>
      <c r="R1852" s="77" t="str">
        <f t="shared" ref="R1852" si="4406">IF(COUNTA(Y1852:DP1855)=0,"01.01.1900",INDEX(Y1852:DP1852,MATCH(R1853,Y1853:DP1853,0)))</f>
        <v>01.01.1900</v>
      </c>
      <c r="S1852" s="78" t="str">
        <f t="shared" ref="S1852" si="4407">IF(COUNTA(Y1852:DP1855)=0,"01.01.1900",MAX(Y1852:DP1852))</f>
        <v>01.01.1900</v>
      </c>
      <c r="T1852" s="79"/>
      <c r="U1852" s="80" t="str">
        <f t="array" ref="U1852">IF(COUNTA(Y1852:DP1855)=0,"01.01.1900",IF(ISERROR(HLOOKUP(U1855,Y1855:DP1855,1,FALSE)),"01.01.1900",INDEX(Y1852:DP1852,MATCH(U1853&amp;U1855,Y1853:DP1853&amp;Y1855:DP1855,0))))</f>
        <v>01.01.1900</v>
      </c>
      <c r="V1852" s="81" t="str">
        <f t="shared" ref="V1852" si="4408">IF(COUNTA(Y1852:DP1855)=0,"01.01.1900",_xlfn.MAXIFS(Y1852:DP1852,Y1855:DP1855,V1855))</f>
        <v>01.01.1900</v>
      </c>
      <c r="W1852" s="82"/>
      <c r="X1852" s="106"/>
    </row>
    <row r="1853" spans="2:24" thickBot="1">
      <c r="B1853" s="83"/>
      <c r="C1853" s="84"/>
      <c r="D1853" s="83"/>
      <c r="E1853" s="83"/>
      <c r="F1853" s="83"/>
      <c r="G1853" s="83"/>
      <c r="H1853" s="83"/>
      <c r="I1853" s="83"/>
      <c r="J1853" s="83"/>
      <c r="K1853" s="83"/>
      <c r="L1853" s="83"/>
      <c r="M1853" s="83"/>
      <c r="N1853" s="83"/>
      <c r="O1853" s="83"/>
      <c r="P1853" s="84"/>
      <c r="Q1853" s="217"/>
      <c r="R1853" s="85">
        <f t="shared" ref="R1853" si="4409">IF(COUNTA(Y1852:DP1855)=0,0,MIN(Y1853:DP1853))</f>
        <v>0</v>
      </c>
      <c r="S1853" s="86">
        <f t="shared" ref="S1853" si="4410">IF(COUNTA(Y1852:DP1855)=0,0,HLOOKUP(S1852,Y1852:DP1855,2,FALSE))</f>
        <v>0</v>
      </c>
      <c r="T1853" s="87">
        <f t="shared" ref="T1853" si="4411">IF(COUNTA(Y1852:DP1855)=0,0,AVERAGE(Y1853:DP1853))</f>
        <v>0</v>
      </c>
      <c r="U1853" s="88">
        <f t="shared" ref="U1853" si="4412">IF(COUNTA(Y1852:DP1855)=0,0,_xlfn.MINIFS(Y1853:DP1853,Y1855:DP1855,U1855))</f>
        <v>0</v>
      </c>
      <c r="V1853" s="89">
        <f t="array" ref="V1853">IF(COUNTA(Y1852:DP1855)=0,0,IF(ISERROR(HLOOKUP(V1855,Y1855:DP1855,1,FALSE)),0,INDEX(Y1853:DP1853,MATCH(V1852&amp;V1855,Y1852:DP1852&amp;Y1855:DP1855,0))))</f>
        <v>0</v>
      </c>
      <c r="W1853" s="90">
        <f t="array" ref="W1853">IF(COUNTA(Y1852:DP1855)=0,0,IF(ISERROR(HLOOKUP(W1855,Y1855:DP1855,1,FALSE)),0,AVERAGEIF(Y1855:DP1855,$W1855,Y1853:DP1853)))</f>
        <v>0</v>
      </c>
      <c r="X1853" s="107"/>
    </row>
    <row r="1854" spans="2:24" thickBot="1">
      <c r="B1854" s="83"/>
      <c r="C1854" s="84"/>
      <c r="D1854" s="83"/>
      <c r="E1854" s="83"/>
      <c r="F1854" s="83"/>
      <c r="G1854" s="83"/>
      <c r="H1854" s="83"/>
      <c r="I1854" s="83"/>
      <c r="J1854" s="83"/>
      <c r="K1854" s="83"/>
      <c r="L1854" s="83"/>
      <c r="M1854" s="83"/>
      <c r="N1854" s="83"/>
      <c r="O1854" s="83"/>
      <c r="P1854" s="84"/>
      <c r="Q1854" s="217"/>
      <c r="R1854" s="91">
        <f t="shared" ref="R1854" si="4413">IF(COUNTA(Y1852:DP1855)=0,0,HLOOKUP(R1853,Y1853:DP1855,2,FALSE))</f>
        <v>0</v>
      </c>
      <c r="S1854" s="92">
        <f t="shared" ref="S1854" si="4414">IF(COUNTA(Y1852:DP1855)=0,0,HLOOKUP(S1852,Y1852:DP1855,3,FALSE))</f>
        <v>0</v>
      </c>
      <c r="T1854" s="93"/>
      <c r="U1854" s="94">
        <f t="array" ref="U1854">IF(COUNTA(Y1852:DP1855)=0,0,IF(ISERROR(HLOOKUP(U1855,Y1855:DP1855,1,FALSE)),0,INDEX(Y1854:DP1854,MATCH(U1853&amp;U1855,Y1853:DP1853&amp;Y1855:DP1855,0))))</f>
        <v>0</v>
      </c>
      <c r="V1854" s="94">
        <f t="array" ref="V1854">IF(COUNTA(Y1852:DP1855)=0,0,IF(ISERROR(HLOOKUP(V1855,Y1855:DP1855,1,FALSE)),0,INDEX(Y1854:DP1854,MATCH(V1853&amp;V1855,Y1853:DP1853&amp;Y1855:DP1855,0))))</f>
        <v>0</v>
      </c>
      <c r="W1854" s="95"/>
      <c r="X1854" s="108"/>
    </row>
    <row r="1855" spans="2:24" ht="13.9" thickBot="1">
      <c r="B1855" s="96"/>
      <c r="C1855" s="97"/>
      <c r="D1855" s="96"/>
      <c r="E1855" s="96"/>
      <c r="F1855" s="96"/>
      <c r="G1855" s="96"/>
      <c r="H1855" s="96"/>
      <c r="I1855" s="96"/>
      <c r="J1855" s="96"/>
      <c r="K1855" s="96"/>
      <c r="L1855" s="96"/>
      <c r="M1855" s="96"/>
      <c r="N1855" s="96"/>
      <c r="O1855" s="96"/>
      <c r="P1855" s="97"/>
      <c r="Q1855" s="218"/>
      <c r="R1855" s="98" t="str">
        <f t="shared" ref="R1855" si="4415">IF(COUNTA(Y1852:DP1855)=0,"none",HLOOKUP(R1853,Y1853:DP1855,3,FALSE))</f>
        <v>none</v>
      </c>
      <c r="S1855" s="99" t="str">
        <f t="shared" ref="S1855" si="4416">IF(COUNTA(Y1852:DP1855)=0,"none",HLOOKUP(S1852,Y1852:DP1855,4,FALSE))</f>
        <v>none</v>
      </c>
      <c r="T1855" s="100"/>
      <c r="U1855" s="100" t="str">
        <f t="array" ref="U1855">IF(COUNTA(Y1852:DP1855)=0,"none",IF($U$2="WAHR",$W$3,Abfrage!$F$4))</f>
        <v>none</v>
      </c>
      <c r="V1855" s="100" t="str">
        <f t="array" ref="V1855">IF(COUNTA(Y1852:DP1855)=0,"none",IF($U$2="WAHR",$W$3,Abfrage!$F$4))</f>
        <v>none</v>
      </c>
      <c r="W1855" s="100" t="str">
        <f t="array" ref="W1855">IF(COUNTA(Y1852:DP1855)=0,"none",IF($U$2="WAHR",$W$3,Abfrage!$F$4))</f>
        <v>none</v>
      </c>
      <c r="X1855" s="109"/>
    </row>
    <row r="1856" spans="2:24" thickBot="1">
      <c r="B1856" s="75" t="s">
        <v>1252</v>
      </c>
      <c r="C1856" s="76">
        <v>1000152391</v>
      </c>
      <c r="D1856" s="75" t="s">
        <v>95</v>
      </c>
      <c r="E1856" s="75" t="s">
        <v>90</v>
      </c>
      <c r="F1856" s="75" t="s">
        <v>685</v>
      </c>
      <c r="G1856" s="75" t="s">
        <v>685</v>
      </c>
      <c r="H1856" s="75" t="e">
        <v>#N/A</v>
      </c>
      <c r="I1856" s="75" t="s">
        <v>1035</v>
      </c>
      <c r="J1856" s="75" t="s">
        <v>1253</v>
      </c>
      <c r="K1856" s="75" t="s">
        <v>1254</v>
      </c>
      <c r="L1856" s="75" t="s">
        <v>1255</v>
      </c>
      <c r="M1856" s="75" t="s">
        <v>306</v>
      </c>
      <c r="N1856" s="75" t="s">
        <v>327</v>
      </c>
      <c r="O1856" s="75" t="s">
        <v>476</v>
      </c>
      <c r="P1856" s="76" t="s">
        <v>1219</v>
      </c>
      <c r="Q1856" s="216"/>
      <c r="R1856" s="77" t="str">
        <f t="shared" ref="R1856" si="4417">IF(COUNTA(Y1856:DP1859)=0,"01.01.1900",INDEX(Y1856:DP1856,MATCH(R1857,Y1857:DP1857,0)))</f>
        <v>01.01.1900</v>
      </c>
      <c r="S1856" s="78" t="str">
        <f t="shared" ref="S1856" si="4418">IF(COUNTA(Y1856:DP1859)=0,"01.01.1900",MAX(Y1856:DP1856))</f>
        <v>01.01.1900</v>
      </c>
      <c r="T1856" s="79"/>
      <c r="U1856" s="80" t="str">
        <f t="array" ref="U1856">IF(COUNTA(Y1856:DP1859)=0,"01.01.1900",IF(ISERROR(HLOOKUP(U1859,Y1859:DP1859,1,FALSE)),"01.01.1900",INDEX(Y1856:DP1856,MATCH(U1857&amp;U1859,Y1857:DP1857&amp;Y1859:DP1859,0))))</f>
        <v>01.01.1900</v>
      </c>
      <c r="V1856" s="81" t="str">
        <f t="shared" ref="V1856" si="4419">IF(COUNTA(Y1856:DP1859)=0,"01.01.1900",_xlfn.MAXIFS(Y1856:DP1856,Y1859:DP1859,V1859))</f>
        <v>01.01.1900</v>
      </c>
      <c r="W1856" s="82"/>
      <c r="X1856" s="106"/>
    </row>
    <row r="1857" spans="2:25" thickBot="1">
      <c r="B1857" s="83"/>
      <c r="C1857" s="84"/>
      <c r="D1857" s="83"/>
      <c r="E1857" s="83"/>
      <c r="F1857" s="83"/>
      <c r="G1857" s="83"/>
      <c r="H1857" s="83"/>
      <c r="I1857" s="83"/>
      <c r="J1857" s="83"/>
      <c r="K1857" s="83"/>
      <c r="L1857" s="83"/>
      <c r="M1857" s="83"/>
      <c r="N1857" s="83"/>
      <c r="O1857" s="83"/>
      <c r="P1857" s="84"/>
      <c r="Q1857" s="217"/>
      <c r="R1857" s="85">
        <f t="shared" ref="R1857" si="4420">IF(COUNTA(Y1856:DP1859)=0,0,MIN(Y1857:DP1857))</f>
        <v>0</v>
      </c>
      <c r="S1857" s="86">
        <f t="shared" ref="S1857" si="4421">IF(COUNTA(Y1856:DP1859)=0,0,HLOOKUP(S1856,Y1856:DP1859,2,FALSE))</f>
        <v>0</v>
      </c>
      <c r="T1857" s="87">
        <f t="shared" ref="T1857" si="4422">IF(COUNTA(Y1856:DP1859)=0,0,AVERAGE(Y1857:DP1857))</f>
        <v>0</v>
      </c>
      <c r="U1857" s="88">
        <f t="shared" ref="U1857" si="4423">IF(COUNTA(Y1856:DP1859)=0,0,_xlfn.MINIFS(Y1857:DP1857,Y1859:DP1859,U1859))</f>
        <v>0</v>
      </c>
      <c r="V1857" s="89">
        <f t="array" ref="V1857">IF(COUNTA(Y1856:DP1859)=0,0,IF(ISERROR(HLOOKUP(V1859,Y1859:DP1859,1,FALSE)),0,INDEX(Y1857:DP1857,MATCH(V1856&amp;V1859,Y1856:DP1856&amp;Y1859:DP1859,0))))</f>
        <v>0</v>
      </c>
      <c r="W1857" s="90">
        <f t="array" ref="W1857">IF(COUNTA(Y1856:DP1859)=0,0,IF(ISERROR(HLOOKUP(W1859,Y1859:DP1859,1,FALSE)),0,AVERAGEIF(Y1859:DP1859,$W1859,Y1857:DP1857)))</f>
        <v>0</v>
      </c>
      <c r="X1857" s="107"/>
    </row>
    <row r="1858" spans="2:25" thickBot="1">
      <c r="B1858" s="83"/>
      <c r="C1858" s="84"/>
      <c r="D1858" s="83"/>
      <c r="E1858" s="83"/>
      <c r="F1858" s="83"/>
      <c r="G1858" s="83"/>
      <c r="H1858" s="83"/>
      <c r="I1858" s="83"/>
      <c r="J1858" s="83"/>
      <c r="K1858" s="83"/>
      <c r="L1858" s="83"/>
      <c r="M1858" s="83"/>
      <c r="N1858" s="83"/>
      <c r="O1858" s="83"/>
      <c r="P1858" s="84"/>
      <c r="Q1858" s="217"/>
      <c r="R1858" s="91">
        <f t="shared" ref="R1858" si="4424">IF(COUNTA(Y1856:DP1859)=0,0,HLOOKUP(R1857,Y1857:DP1859,2,FALSE))</f>
        <v>0</v>
      </c>
      <c r="S1858" s="92">
        <f t="shared" ref="S1858" si="4425">IF(COUNTA(Y1856:DP1859)=0,0,HLOOKUP(S1856,Y1856:DP1859,3,FALSE))</f>
        <v>0</v>
      </c>
      <c r="T1858" s="93"/>
      <c r="U1858" s="94">
        <f t="array" ref="U1858">IF(COUNTA(Y1856:DP1859)=0,0,IF(ISERROR(HLOOKUP(U1859,Y1859:DP1859,1,FALSE)),0,INDEX(Y1858:DP1858,MATCH(U1857&amp;U1859,Y1857:DP1857&amp;Y1859:DP1859,0))))</f>
        <v>0</v>
      </c>
      <c r="V1858" s="94">
        <f t="array" ref="V1858">IF(COUNTA(Y1856:DP1859)=0,0,IF(ISERROR(HLOOKUP(V1859,Y1859:DP1859,1,FALSE)),0,INDEX(Y1858:DP1858,MATCH(V1857&amp;V1859,Y1857:DP1857&amp;Y1859:DP1859,0))))</f>
        <v>0</v>
      </c>
      <c r="W1858" s="95"/>
      <c r="X1858" s="108"/>
    </row>
    <row r="1859" spans="2:25" ht="13.9" thickBot="1">
      <c r="B1859" s="96"/>
      <c r="C1859" s="97"/>
      <c r="D1859" s="96"/>
      <c r="E1859" s="96"/>
      <c r="F1859" s="96"/>
      <c r="G1859" s="96"/>
      <c r="H1859" s="96"/>
      <c r="I1859" s="96"/>
      <c r="J1859" s="96"/>
      <c r="K1859" s="96"/>
      <c r="L1859" s="96"/>
      <c r="M1859" s="96"/>
      <c r="N1859" s="96"/>
      <c r="O1859" s="96"/>
      <c r="P1859" s="97"/>
      <c r="Q1859" s="218"/>
      <c r="R1859" s="98" t="str">
        <f t="shared" ref="R1859" si="4426">IF(COUNTA(Y1856:DP1859)=0,"none",HLOOKUP(R1857,Y1857:DP1859,3,FALSE))</f>
        <v>none</v>
      </c>
      <c r="S1859" s="99" t="str">
        <f t="shared" ref="S1859" si="4427">IF(COUNTA(Y1856:DP1859)=0,"none",HLOOKUP(S1856,Y1856:DP1859,4,FALSE))</f>
        <v>none</v>
      </c>
      <c r="T1859" s="100"/>
      <c r="U1859" s="100" t="str">
        <f t="array" ref="U1859">IF(COUNTA(Y1856:DP1859)=0,"none",IF($U$2="WAHR",$W$3,Abfrage!$F$4))</f>
        <v>none</v>
      </c>
      <c r="V1859" s="100" t="str">
        <f t="array" ref="V1859">IF(COUNTA(Y1856:DP1859)=0,"none",IF($U$2="WAHR",$W$3,Abfrage!$F$4))</f>
        <v>none</v>
      </c>
      <c r="W1859" s="100" t="str">
        <f t="array" ref="W1859">IF(COUNTA(Y1856:DP1859)=0,"none",IF($U$2="WAHR",$W$3,Abfrage!$F$4))</f>
        <v>none</v>
      </c>
      <c r="X1859" s="109"/>
    </row>
    <row r="1860" spans="2:25" thickBot="1">
      <c r="B1860" s="75" t="s">
        <v>1256</v>
      </c>
      <c r="C1860" s="76">
        <v>1000152864</v>
      </c>
      <c r="D1860" s="75" t="s">
        <v>95</v>
      </c>
      <c r="E1860" s="75" t="s">
        <v>170</v>
      </c>
      <c r="F1860" s="75" t="s">
        <v>455</v>
      </c>
      <c r="G1860" s="75" t="s">
        <v>455</v>
      </c>
      <c r="H1860" s="75" t="e">
        <v>#N/A</v>
      </c>
      <c r="I1860" s="75" t="s">
        <v>41</v>
      </c>
      <c r="J1860" s="75" t="s">
        <v>1257</v>
      </c>
      <c r="K1860" s="75" t="s">
        <v>306</v>
      </c>
      <c r="L1860" s="75" t="s">
        <v>306</v>
      </c>
      <c r="M1860" s="75" t="s">
        <v>306</v>
      </c>
      <c r="N1860" s="75" t="s">
        <v>306</v>
      </c>
      <c r="O1860" s="75" t="s">
        <v>306</v>
      </c>
      <c r="P1860" s="76" t="s">
        <v>306</v>
      </c>
      <c r="Q1860" s="216"/>
      <c r="R1860" s="77" t="str">
        <f t="shared" ref="R1860" si="4428">IF(COUNTA(Y1860:DP1863)=0,"01.01.1900",INDEX(Y1860:DP1860,MATCH(R1861,Y1861:DP1861,0)))</f>
        <v>01.01.1900</v>
      </c>
      <c r="S1860" s="78" t="str">
        <f t="shared" ref="S1860" si="4429">IF(COUNTA(Y1860:DP1863)=0,"01.01.1900",MAX(Y1860:DP1860))</f>
        <v>01.01.1900</v>
      </c>
      <c r="T1860" s="79"/>
      <c r="U1860" s="80" t="str">
        <f t="array" ref="U1860">IF(COUNTA(Y1860:DP1863)=0,"01.01.1900",IF(ISERROR(HLOOKUP(U1863,Y1863:DP1863,1,FALSE)),"01.01.1900",INDEX(Y1860:DP1860,MATCH(U1861&amp;U1863,Y1861:DP1861&amp;Y1863:DP1863,0))))</f>
        <v>01.01.1900</v>
      </c>
      <c r="V1860" s="81" t="str">
        <f t="shared" ref="V1860" si="4430">IF(COUNTA(Y1860:DP1863)=0,"01.01.1900",_xlfn.MAXIFS(Y1860:DP1860,Y1863:DP1863,V1863))</f>
        <v>01.01.1900</v>
      </c>
      <c r="W1860" s="82"/>
      <c r="X1860" s="106"/>
    </row>
    <row r="1861" spans="2:25" thickBot="1">
      <c r="B1861" s="83"/>
      <c r="C1861" s="84"/>
      <c r="D1861" s="83"/>
      <c r="E1861" s="83"/>
      <c r="F1861" s="83"/>
      <c r="G1861" s="83"/>
      <c r="H1861" s="83"/>
      <c r="I1861" s="83"/>
      <c r="J1861" s="83"/>
      <c r="K1861" s="83"/>
      <c r="L1861" s="83"/>
      <c r="M1861" s="83"/>
      <c r="N1861" s="83"/>
      <c r="O1861" s="83"/>
      <c r="P1861" s="84"/>
      <c r="Q1861" s="217"/>
      <c r="R1861" s="85">
        <f t="shared" ref="R1861" si="4431">IF(COUNTA(Y1860:DP1863)=0,0,MIN(Y1861:DP1861))</f>
        <v>0</v>
      </c>
      <c r="S1861" s="86">
        <f t="shared" ref="S1861" si="4432">IF(COUNTA(Y1860:DP1863)=0,0,HLOOKUP(S1860,Y1860:DP1863,2,FALSE))</f>
        <v>0</v>
      </c>
      <c r="T1861" s="87">
        <f t="shared" ref="T1861" si="4433">IF(COUNTA(Y1860:DP1863)=0,0,AVERAGE(Y1861:DP1861))</f>
        <v>0</v>
      </c>
      <c r="U1861" s="88">
        <f t="shared" ref="U1861" si="4434">IF(COUNTA(Y1860:DP1863)=0,0,_xlfn.MINIFS(Y1861:DP1861,Y1863:DP1863,U1863))</f>
        <v>0</v>
      </c>
      <c r="V1861" s="89">
        <f t="array" ref="V1861">IF(COUNTA(Y1860:DP1863)=0,0,IF(ISERROR(HLOOKUP(V1863,Y1863:DP1863,1,FALSE)),0,INDEX(Y1861:DP1861,MATCH(V1860&amp;V1863,Y1860:DP1860&amp;Y1863:DP1863,0))))</f>
        <v>0</v>
      </c>
      <c r="W1861" s="90">
        <f t="array" ref="W1861">IF(COUNTA(Y1860:DP1863)=0,0,IF(ISERROR(HLOOKUP(W1863,Y1863:DP1863,1,FALSE)),0,AVERAGEIF(Y1863:DP1863,$W1863,Y1861:DP1861)))</f>
        <v>0</v>
      </c>
      <c r="X1861" s="107"/>
    </row>
    <row r="1862" spans="2:25" thickBot="1">
      <c r="B1862" s="83"/>
      <c r="C1862" s="84"/>
      <c r="D1862" s="83"/>
      <c r="E1862" s="83"/>
      <c r="F1862" s="83"/>
      <c r="G1862" s="83"/>
      <c r="H1862" s="83"/>
      <c r="I1862" s="83"/>
      <c r="J1862" s="83"/>
      <c r="K1862" s="83"/>
      <c r="L1862" s="83"/>
      <c r="M1862" s="83"/>
      <c r="N1862" s="83"/>
      <c r="O1862" s="83"/>
      <c r="P1862" s="84"/>
      <c r="Q1862" s="217"/>
      <c r="R1862" s="91">
        <f t="shared" ref="R1862" si="4435">IF(COUNTA(Y1860:DP1863)=0,0,HLOOKUP(R1861,Y1861:DP1863,2,FALSE))</f>
        <v>0</v>
      </c>
      <c r="S1862" s="92">
        <f t="shared" ref="S1862" si="4436">IF(COUNTA(Y1860:DP1863)=0,0,HLOOKUP(S1860,Y1860:DP1863,3,FALSE))</f>
        <v>0</v>
      </c>
      <c r="T1862" s="93"/>
      <c r="U1862" s="94">
        <f t="array" ref="U1862">IF(COUNTA(Y1860:DP1863)=0,0,IF(ISERROR(HLOOKUP(U1863,Y1863:DP1863,1,FALSE)),0,INDEX(Y1862:DP1862,MATCH(U1861&amp;U1863,Y1861:DP1861&amp;Y1863:DP1863,0))))</f>
        <v>0</v>
      </c>
      <c r="V1862" s="94">
        <f t="array" ref="V1862">IF(COUNTA(Y1860:DP1863)=0,0,IF(ISERROR(HLOOKUP(V1863,Y1863:DP1863,1,FALSE)),0,INDEX(Y1862:DP1862,MATCH(V1861&amp;V1863,Y1861:DP1861&amp;Y1863:DP1863,0))))</f>
        <v>0</v>
      </c>
      <c r="W1862" s="95"/>
      <c r="X1862" s="108"/>
    </row>
    <row r="1863" spans="2:25" ht="13.9" thickBot="1">
      <c r="B1863" s="96"/>
      <c r="C1863" s="97"/>
      <c r="D1863" s="96"/>
      <c r="E1863" s="96"/>
      <c r="F1863" s="96"/>
      <c r="G1863" s="96"/>
      <c r="H1863" s="96"/>
      <c r="I1863" s="96"/>
      <c r="J1863" s="96"/>
      <c r="K1863" s="96"/>
      <c r="L1863" s="96"/>
      <c r="M1863" s="96"/>
      <c r="N1863" s="96"/>
      <c r="O1863" s="96"/>
      <c r="P1863" s="97"/>
      <c r="Q1863" s="218"/>
      <c r="R1863" s="98" t="str">
        <f t="shared" ref="R1863" si="4437">IF(COUNTA(Y1860:DP1863)=0,"none",HLOOKUP(R1861,Y1861:DP1863,3,FALSE))</f>
        <v>none</v>
      </c>
      <c r="S1863" s="99" t="str">
        <f t="shared" ref="S1863" si="4438">IF(COUNTA(Y1860:DP1863)=0,"none",HLOOKUP(S1860,Y1860:DP1863,4,FALSE))</f>
        <v>none</v>
      </c>
      <c r="T1863" s="100"/>
      <c r="U1863" s="100" t="str">
        <f t="array" ref="U1863">IF(COUNTA(Y1860:DP1863)=0,"none",IF($U$2="WAHR",$W$3,Abfrage!$F$4))</f>
        <v>none</v>
      </c>
      <c r="V1863" s="100" t="str">
        <f t="array" ref="V1863">IF(COUNTA(Y1860:DP1863)=0,"none",IF($U$2="WAHR",$W$3,Abfrage!$F$4))</f>
        <v>none</v>
      </c>
      <c r="W1863" s="100" t="str">
        <f t="array" ref="W1863">IF(COUNTA(Y1860:DP1863)=0,"none",IF($U$2="WAHR",$W$3,Abfrage!$F$4))</f>
        <v>none</v>
      </c>
      <c r="X1863" s="109"/>
    </row>
    <row r="1864" spans="2:25" thickBot="1">
      <c r="B1864" s="75" t="s">
        <v>1258</v>
      </c>
      <c r="C1864" s="76">
        <v>1000155227</v>
      </c>
      <c r="D1864" s="75" t="s">
        <v>95</v>
      </c>
      <c r="E1864" s="75" t="s">
        <v>175</v>
      </c>
      <c r="F1864" s="75" t="s">
        <v>97</v>
      </c>
      <c r="G1864" s="75" t="s">
        <v>97</v>
      </c>
      <c r="H1864" s="75" t="s">
        <v>44</v>
      </c>
      <c r="I1864" s="75" t="s">
        <v>51</v>
      </c>
      <c r="J1864" s="75" t="s">
        <v>1259</v>
      </c>
      <c r="K1864" s="75" t="s">
        <v>306</v>
      </c>
      <c r="L1864" s="75" t="s">
        <v>306</v>
      </c>
      <c r="M1864" s="75" t="s">
        <v>307</v>
      </c>
      <c r="N1864" s="75" t="s">
        <v>352</v>
      </c>
      <c r="O1864" s="75" t="s">
        <v>309</v>
      </c>
      <c r="P1864" s="76" t="s">
        <v>306</v>
      </c>
      <c r="Q1864" s="216"/>
      <c r="R1864" s="77">
        <f t="shared" ref="R1864" si="4439">IF(COUNTA(Y1864:DP1867)=0,"01.01.1900",INDEX(Y1864:DP1864,MATCH(R1865,Y1865:DP1865,0)))</f>
        <v>45462</v>
      </c>
      <c r="S1864" s="78">
        <f t="shared" ref="S1864" si="4440">IF(COUNTA(Y1864:DP1867)=0,"01.01.1900",MAX(Y1864:DP1864))</f>
        <v>45462</v>
      </c>
      <c r="T1864" s="79"/>
      <c r="U1864" s="80" t="str">
        <f t="array" ref="U1864">IF(COUNTA(Y1864:DP1867)=0,"01.01.1900",IF(ISERROR(HLOOKUP(U1867,Y1867:DP1867,1,FALSE)),"01.01.1900",INDEX(Y1864:DP1864,MATCH(U1865&amp;U1867,Y1865:DP1865&amp;Y1867:DP1867,0))))</f>
        <v>01.01.1900</v>
      </c>
      <c r="V1864" s="81">
        <f t="shared" ref="V1864" si="4441">IF(COUNTA(Y1864:DP1867)=0,"01.01.1900",_xlfn.MAXIFS(Y1864:DP1864,Y1867:DP1867,V1867))</f>
        <v>0</v>
      </c>
      <c r="W1864" s="82"/>
      <c r="X1864" s="106"/>
      <c r="Y1864" s="141">
        <v>45462</v>
      </c>
    </row>
    <row r="1865" spans="2:25" thickBot="1">
      <c r="B1865" s="83"/>
      <c r="C1865" s="84"/>
      <c r="D1865" s="83"/>
      <c r="E1865" s="83"/>
      <c r="F1865" s="83"/>
      <c r="G1865" s="83"/>
      <c r="H1865" s="83"/>
      <c r="I1865" s="83"/>
      <c r="J1865" s="83"/>
      <c r="K1865" s="83"/>
      <c r="L1865" s="83"/>
      <c r="M1865" s="83"/>
      <c r="N1865" s="83"/>
      <c r="O1865" s="83"/>
      <c r="P1865" s="84"/>
      <c r="Q1865" s="217"/>
      <c r="R1865" s="85">
        <f t="shared" ref="R1865" si="4442">IF(COUNTA(Y1864:DP1867)=0,0,MIN(Y1865:DP1865))</f>
        <v>0.217</v>
      </c>
      <c r="S1865" s="86">
        <f t="shared" ref="S1865" si="4443">IF(COUNTA(Y1864:DP1867)=0,0,HLOOKUP(S1864,Y1864:DP1867,2,FALSE))</f>
        <v>0.217</v>
      </c>
      <c r="T1865" s="87">
        <f t="shared" ref="T1865" si="4444">IF(COUNTA(Y1864:DP1867)=0,0,AVERAGE(Y1865:DP1865))</f>
        <v>0.217</v>
      </c>
      <c r="U1865" s="88">
        <f t="shared" ref="U1865" si="4445">IF(COUNTA(Y1864:DP1867)=0,0,_xlfn.MINIFS(Y1865:DP1865,Y1867:DP1867,U1867))</f>
        <v>0</v>
      </c>
      <c r="V1865" s="89">
        <f t="array" ref="V1865">IF(COUNTA(Y1864:DP1867)=0,0,IF(ISERROR(HLOOKUP(V1867,Y1867:DP1867,1,FALSE)),0,INDEX(Y1865:DP1865,MATCH(V1864&amp;V1867,Y1864:DP1864&amp;Y1867:DP1867,0))))</f>
        <v>0</v>
      </c>
      <c r="W1865" s="90">
        <f t="array" ref="W1865">IF(COUNTA(Y1864:DP1867)=0,0,IF(ISERROR(HLOOKUP(W1867,Y1867:DP1867,1,FALSE)),0,AVERAGEIF(Y1867:DP1867,$W1867,Y1865:DP1865)))</f>
        <v>0</v>
      </c>
      <c r="X1865" s="107"/>
      <c r="Y1865" s="142">
        <v>0.217</v>
      </c>
    </row>
    <row r="1866" spans="2:25" thickBot="1">
      <c r="B1866" s="83"/>
      <c r="C1866" s="84"/>
      <c r="D1866" s="83"/>
      <c r="E1866" s="83"/>
      <c r="F1866" s="83"/>
      <c r="G1866" s="83"/>
      <c r="H1866" s="83"/>
      <c r="I1866" s="83"/>
      <c r="J1866" s="83"/>
      <c r="K1866" s="83"/>
      <c r="L1866" s="83"/>
      <c r="M1866" s="83"/>
      <c r="N1866" s="83"/>
      <c r="O1866" s="83"/>
      <c r="P1866" s="84"/>
      <c r="Q1866" s="217"/>
      <c r="R1866" s="91">
        <f t="shared" ref="R1866" si="4446">IF(COUNTA(Y1864:DP1867)=0,0,HLOOKUP(R1865,Y1865:DP1867,2,FALSE))</f>
        <v>1000</v>
      </c>
      <c r="S1866" s="92">
        <f t="shared" ref="S1866" si="4447">IF(COUNTA(Y1864:DP1867)=0,0,HLOOKUP(S1864,Y1864:DP1867,3,FALSE))</f>
        <v>1000</v>
      </c>
      <c r="T1866" s="93"/>
      <c r="U1866" s="94">
        <f t="array" ref="U1866">IF(COUNTA(Y1864:DP1867)=0,0,IF(ISERROR(HLOOKUP(U1867,Y1867:DP1867,1,FALSE)),0,INDEX(Y1866:DP1866,MATCH(U1865&amp;U1867,Y1865:DP1865&amp;Y1867:DP1867,0))))</f>
        <v>0</v>
      </c>
      <c r="V1866" s="94">
        <f t="array" ref="V1866">IF(COUNTA(Y1864:DP1867)=0,0,IF(ISERROR(HLOOKUP(V1867,Y1867:DP1867,1,FALSE)),0,INDEX(Y1866:DP1866,MATCH(V1865&amp;V1867,Y1865:DP1865&amp;Y1867:DP1867,0))))</f>
        <v>0</v>
      </c>
      <c r="W1866" s="95"/>
      <c r="X1866" s="108"/>
      <c r="Y1866" s="143">
        <v>1000</v>
      </c>
    </row>
    <row r="1867" spans="2:25" ht="13.9" thickBot="1">
      <c r="B1867" s="96"/>
      <c r="C1867" s="97"/>
      <c r="D1867" s="96"/>
      <c r="E1867" s="96"/>
      <c r="F1867" s="96"/>
      <c r="G1867" s="96"/>
      <c r="H1867" s="96"/>
      <c r="I1867" s="96"/>
      <c r="J1867" s="96"/>
      <c r="K1867" s="96"/>
      <c r="L1867" s="96"/>
      <c r="M1867" s="96"/>
      <c r="N1867" s="96"/>
      <c r="O1867" s="96"/>
      <c r="P1867" s="97"/>
      <c r="Q1867" s="218"/>
      <c r="R1867" s="98" t="str">
        <f t="shared" ref="R1867" si="4448">IF(COUNTA(Y1864:DP1867)=0,"none",HLOOKUP(R1865,Y1865:DP1867,3,FALSE))</f>
        <v>www (-30%)</v>
      </c>
      <c r="S1867" s="99" t="str">
        <f t="shared" ref="S1867" si="4449">IF(COUNTA(Y1864:DP1867)=0,"none",HLOOKUP(S1864,Y1864:DP1867,4,FALSE))</f>
        <v>www (-30%)</v>
      </c>
      <c r="T1867" s="100"/>
      <c r="U1867" s="100">
        <f t="array" ref="U1867">IF(COUNTA(Y1864:DP1867)=0,"none",IF($U$2="WAHR",$W$3,Abfrage!$F$4))</f>
        <v>0</v>
      </c>
      <c r="V1867" s="100">
        <f t="array" ref="V1867">IF(COUNTA(Y1864:DP1867)=0,"none",IF($U$2="WAHR",$W$3,Abfrage!$F$4))</f>
        <v>0</v>
      </c>
      <c r="W1867" s="100">
        <f t="array" ref="W1867">IF(COUNTA(Y1864:DP1867)=0,"none",IF($U$2="WAHR",$W$3,Abfrage!$F$4))</f>
        <v>0</v>
      </c>
      <c r="X1867" s="109"/>
      <c r="Y1867" s="144" t="s">
        <v>43</v>
      </c>
    </row>
    <row r="1868" spans="2:25" thickBot="1">
      <c r="B1868" s="75" t="s">
        <v>1260</v>
      </c>
      <c r="C1868" s="76">
        <v>1000155228</v>
      </c>
      <c r="D1868" s="75" t="s">
        <v>95</v>
      </c>
      <c r="E1868" s="75" t="s">
        <v>148</v>
      </c>
      <c r="F1868" s="75" t="s">
        <v>175</v>
      </c>
      <c r="G1868" s="75" t="s">
        <v>175</v>
      </c>
      <c r="H1868" s="75" t="s">
        <v>50</v>
      </c>
      <c r="I1868" s="75" t="s">
        <v>51</v>
      </c>
      <c r="J1868" s="75" t="s">
        <v>1261</v>
      </c>
      <c r="K1868" s="75" t="s">
        <v>325</v>
      </c>
      <c r="L1868" s="75" t="s">
        <v>523</v>
      </c>
      <c r="M1868" s="75" t="s">
        <v>307</v>
      </c>
      <c r="N1868" s="75" t="s">
        <v>327</v>
      </c>
      <c r="O1868" s="75" t="s">
        <v>306</v>
      </c>
      <c r="P1868" s="76" t="s">
        <v>306</v>
      </c>
      <c r="Q1868" s="216"/>
      <c r="R1868" s="77">
        <f t="shared" ref="R1868" si="4450">IF(COUNTA(Y1868:DP1871)=0,"01.01.1900",INDEX(Y1868:DP1868,MATCH(R1869,Y1869:DP1869,0)))</f>
        <v>45462</v>
      </c>
      <c r="S1868" s="78">
        <f t="shared" ref="S1868" si="4451">IF(COUNTA(Y1868:DP1871)=0,"01.01.1900",MAX(Y1868:DP1868))</f>
        <v>45462</v>
      </c>
      <c r="T1868" s="79"/>
      <c r="U1868" s="80" t="str">
        <f t="array" ref="U1868">IF(COUNTA(Y1868:DP1871)=0,"01.01.1900",IF(ISERROR(HLOOKUP(U1871,Y1871:DP1871,1,FALSE)),"01.01.1900",INDEX(Y1868:DP1868,MATCH(U1869&amp;U1871,Y1869:DP1869&amp;Y1871:DP1871,0))))</f>
        <v>01.01.1900</v>
      </c>
      <c r="V1868" s="81">
        <f t="shared" ref="V1868" si="4452">IF(COUNTA(Y1868:DP1871)=0,"01.01.1900",_xlfn.MAXIFS(Y1868:DP1868,Y1871:DP1871,V1871))</f>
        <v>0</v>
      </c>
      <c r="W1868" s="82"/>
      <c r="X1868" s="106"/>
      <c r="Y1868" s="141">
        <v>45462</v>
      </c>
    </row>
    <row r="1869" spans="2:25" thickBot="1">
      <c r="B1869" s="83"/>
      <c r="C1869" s="84"/>
      <c r="D1869" s="83"/>
      <c r="E1869" s="83"/>
      <c r="F1869" s="83"/>
      <c r="G1869" s="83"/>
      <c r="H1869" s="83"/>
      <c r="I1869" s="83"/>
      <c r="J1869" s="83"/>
      <c r="K1869" s="83"/>
      <c r="L1869" s="83"/>
      <c r="M1869" s="83"/>
      <c r="N1869" s="83"/>
      <c r="O1869" s="83"/>
      <c r="P1869" s="84"/>
      <c r="Q1869" s="217"/>
      <c r="R1869" s="85">
        <f t="shared" ref="R1869" si="4453">IF(COUNTA(Y1868:DP1871)=0,0,MIN(Y1869:DP1869))</f>
        <v>3.5699999999999996E-2</v>
      </c>
      <c r="S1869" s="86">
        <f t="shared" ref="S1869" si="4454">IF(COUNTA(Y1868:DP1871)=0,0,HLOOKUP(S1868,Y1868:DP1871,2,FALSE))</f>
        <v>3.5699999999999996E-2</v>
      </c>
      <c r="T1869" s="87">
        <f t="shared" ref="T1869" si="4455">IF(COUNTA(Y1868:DP1871)=0,0,AVERAGE(Y1869:DP1869))</f>
        <v>3.5699999999999996E-2</v>
      </c>
      <c r="U1869" s="88">
        <f t="shared" ref="U1869" si="4456">IF(COUNTA(Y1868:DP1871)=0,0,_xlfn.MINIFS(Y1869:DP1869,Y1871:DP1871,U1871))</f>
        <v>0</v>
      </c>
      <c r="V1869" s="89">
        <f t="array" ref="V1869">IF(COUNTA(Y1868:DP1871)=0,0,IF(ISERROR(HLOOKUP(V1871,Y1871:DP1871,1,FALSE)),0,INDEX(Y1869:DP1869,MATCH(V1868&amp;V1871,Y1868:DP1868&amp;Y1871:DP1871,0))))</f>
        <v>0</v>
      </c>
      <c r="W1869" s="90">
        <f t="array" ref="W1869">IF(COUNTA(Y1868:DP1871)=0,0,IF(ISERROR(HLOOKUP(W1871,Y1871:DP1871,1,FALSE)),0,AVERAGEIF(Y1871:DP1871,$W1871,Y1869:DP1869)))</f>
        <v>0</v>
      </c>
      <c r="X1869" s="107"/>
      <c r="Y1869" s="142">
        <v>3.5699999999999996E-2</v>
      </c>
    </row>
    <row r="1870" spans="2:25" thickBot="1">
      <c r="B1870" s="83"/>
      <c r="C1870" s="84"/>
      <c r="D1870" s="83"/>
      <c r="E1870" s="83"/>
      <c r="F1870" s="83"/>
      <c r="G1870" s="83"/>
      <c r="H1870" s="83"/>
      <c r="I1870" s="83"/>
      <c r="J1870" s="83"/>
      <c r="K1870" s="83"/>
      <c r="L1870" s="83"/>
      <c r="M1870" s="83"/>
      <c r="N1870" s="83"/>
      <c r="O1870" s="83"/>
      <c r="P1870" s="84"/>
      <c r="Q1870" s="217"/>
      <c r="R1870" s="91">
        <f t="shared" ref="R1870" si="4457">IF(COUNTA(Y1868:DP1871)=0,0,HLOOKUP(R1869,Y1869:DP1871,2,FALSE))</f>
        <v>1000</v>
      </c>
      <c r="S1870" s="92">
        <f t="shared" ref="S1870" si="4458">IF(COUNTA(Y1868:DP1871)=0,0,HLOOKUP(S1868,Y1868:DP1871,3,FALSE))</f>
        <v>1000</v>
      </c>
      <c r="T1870" s="93"/>
      <c r="U1870" s="94">
        <f t="array" ref="U1870">IF(COUNTA(Y1868:DP1871)=0,0,IF(ISERROR(HLOOKUP(U1871,Y1871:DP1871,1,FALSE)),0,INDEX(Y1870:DP1870,MATCH(U1869&amp;U1871,Y1869:DP1869&amp;Y1871:DP1871,0))))</f>
        <v>0</v>
      </c>
      <c r="V1870" s="94">
        <f t="array" ref="V1870">IF(COUNTA(Y1868:DP1871)=0,0,IF(ISERROR(HLOOKUP(V1871,Y1871:DP1871,1,FALSE)),0,INDEX(Y1870:DP1870,MATCH(V1869&amp;V1871,Y1869:DP1869&amp;Y1871:DP1871,0))))</f>
        <v>0</v>
      </c>
      <c r="W1870" s="95"/>
      <c r="X1870" s="108"/>
      <c r="Y1870" s="143">
        <v>1000</v>
      </c>
    </row>
    <row r="1871" spans="2:25" ht="13.9" thickBot="1">
      <c r="B1871" s="96"/>
      <c r="C1871" s="97"/>
      <c r="D1871" s="96"/>
      <c r="E1871" s="96"/>
      <c r="F1871" s="96"/>
      <c r="G1871" s="96"/>
      <c r="H1871" s="96"/>
      <c r="I1871" s="96"/>
      <c r="J1871" s="96"/>
      <c r="K1871" s="96"/>
      <c r="L1871" s="96"/>
      <c r="M1871" s="96"/>
      <c r="N1871" s="96"/>
      <c r="O1871" s="96"/>
      <c r="P1871" s="97"/>
      <c r="Q1871" s="218"/>
      <c r="R1871" s="98" t="str">
        <f t="shared" ref="R1871" si="4459">IF(COUNTA(Y1868:DP1871)=0,"none",HLOOKUP(R1869,Y1869:DP1871,3,FALSE))</f>
        <v>www (-30%)</v>
      </c>
      <c r="S1871" s="99" t="str">
        <f t="shared" ref="S1871" si="4460">IF(COUNTA(Y1868:DP1871)=0,"none",HLOOKUP(S1868,Y1868:DP1871,4,FALSE))</f>
        <v>www (-30%)</v>
      </c>
      <c r="T1871" s="100"/>
      <c r="U1871" s="100">
        <f t="array" ref="U1871">IF(COUNTA(Y1868:DP1871)=0,"none",IF($U$2="WAHR",$W$3,Abfrage!$F$4))</f>
        <v>0</v>
      </c>
      <c r="V1871" s="100">
        <f t="array" ref="V1871">IF(COUNTA(Y1868:DP1871)=0,"none",IF($U$2="WAHR",$W$3,Abfrage!$F$4))</f>
        <v>0</v>
      </c>
      <c r="W1871" s="100">
        <f t="array" ref="W1871">IF(COUNTA(Y1868:DP1871)=0,"none",IF($U$2="WAHR",$W$3,Abfrage!$F$4))</f>
        <v>0</v>
      </c>
      <c r="X1871" s="109"/>
      <c r="Y1871" s="144" t="s">
        <v>43</v>
      </c>
    </row>
    <row r="1872" spans="2:25" thickBot="1">
      <c r="B1872" s="75" t="s">
        <v>1262</v>
      </c>
      <c r="C1872" s="76">
        <v>1000155563</v>
      </c>
      <c r="D1872" s="75" t="s">
        <v>89</v>
      </c>
      <c r="E1872" s="75" t="s">
        <v>1263</v>
      </c>
      <c r="F1872" s="75" t="s">
        <v>407</v>
      </c>
      <c r="G1872" s="75" t="s">
        <v>407</v>
      </c>
      <c r="H1872" s="75" t="e">
        <v>#N/A</v>
      </c>
      <c r="I1872" s="75" t="s">
        <v>79</v>
      </c>
      <c r="J1872" s="75" t="s">
        <v>1264</v>
      </c>
      <c r="K1872" s="75" t="s">
        <v>306</v>
      </c>
      <c r="L1872" s="75" t="s">
        <v>306</v>
      </c>
      <c r="M1872" s="75" t="s">
        <v>313</v>
      </c>
      <c r="N1872" s="75" t="s">
        <v>306</v>
      </c>
      <c r="O1872" s="75" t="s">
        <v>309</v>
      </c>
      <c r="P1872" s="76" t="s">
        <v>306</v>
      </c>
      <c r="Q1872" s="216"/>
      <c r="R1872" s="77" t="str">
        <f t="shared" ref="R1872" si="4461">IF(COUNTA(Y1872:DP1875)=0,"01.01.1900",INDEX(Y1872:DP1872,MATCH(R1873,Y1873:DP1873,0)))</f>
        <v>01.01.1900</v>
      </c>
      <c r="S1872" s="78" t="str">
        <f t="shared" ref="S1872" si="4462">IF(COUNTA(Y1872:DP1875)=0,"01.01.1900",MAX(Y1872:DP1872))</f>
        <v>01.01.1900</v>
      </c>
      <c r="T1872" s="79"/>
      <c r="U1872" s="80" t="str">
        <f t="array" ref="U1872">IF(COUNTA(Y1872:DP1875)=0,"01.01.1900",IF(ISERROR(HLOOKUP(U1875,Y1875:DP1875,1,FALSE)),"01.01.1900",INDEX(Y1872:DP1872,MATCH(U1873&amp;U1875,Y1873:DP1873&amp;Y1875:DP1875,0))))</f>
        <v>01.01.1900</v>
      </c>
      <c r="V1872" s="81" t="str">
        <f t="shared" ref="V1872" si="4463">IF(COUNTA(Y1872:DP1875)=0,"01.01.1900",_xlfn.MAXIFS(Y1872:DP1872,Y1875:DP1875,V1875))</f>
        <v>01.01.1900</v>
      </c>
      <c r="W1872" s="82"/>
      <c r="X1872" s="106"/>
    </row>
    <row r="1873" spans="2:25" thickBot="1">
      <c r="B1873" s="83"/>
      <c r="C1873" s="84"/>
      <c r="D1873" s="83"/>
      <c r="E1873" s="83"/>
      <c r="F1873" s="83"/>
      <c r="G1873" s="83"/>
      <c r="H1873" s="83"/>
      <c r="I1873" s="83"/>
      <c r="J1873" s="83"/>
      <c r="K1873" s="83"/>
      <c r="L1873" s="83"/>
      <c r="M1873" s="83"/>
      <c r="N1873" s="83"/>
      <c r="O1873" s="83"/>
      <c r="P1873" s="84"/>
      <c r="Q1873" s="217"/>
      <c r="R1873" s="85">
        <f t="shared" ref="R1873" si="4464">IF(COUNTA(Y1872:DP1875)=0,0,MIN(Y1873:DP1873))</f>
        <v>0</v>
      </c>
      <c r="S1873" s="86">
        <f t="shared" ref="S1873" si="4465">IF(COUNTA(Y1872:DP1875)=0,0,HLOOKUP(S1872,Y1872:DP1875,2,FALSE))</f>
        <v>0</v>
      </c>
      <c r="T1873" s="87">
        <f t="shared" ref="T1873" si="4466">IF(COUNTA(Y1872:DP1875)=0,0,AVERAGE(Y1873:DP1873))</f>
        <v>0</v>
      </c>
      <c r="U1873" s="88">
        <f t="shared" ref="U1873" si="4467">IF(COUNTA(Y1872:DP1875)=0,0,_xlfn.MINIFS(Y1873:DP1873,Y1875:DP1875,U1875))</f>
        <v>0</v>
      </c>
      <c r="V1873" s="89">
        <f t="array" ref="V1873">IF(COUNTA(Y1872:DP1875)=0,0,IF(ISERROR(HLOOKUP(V1875,Y1875:DP1875,1,FALSE)),0,INDEX(Y1873:DP1873,MATCH(V1872&amp;V1875,Y1872:DP1872&amp;Y1875:DP1875,0))))</f>
        <v>0</v>
      </c>
      <c r="W1873" s="90">
        <f t="array" ref="W1873">IF(COUNTA(Y1872:DP1875)=0,0,IF(ISERROR(HLOOKUP(W1875,Y1875:DP1875,1,FALSE)),0,AVERAGEIF(Y1875:DP1875,$W1875,Y1873:DP1873)))</f>
        <v>0</v>
      </c>
      <c r="X1873" s="107"/>
    </row>
    <row r="1874" spans="2:25" thickBot="1">
      <c r="B1874" s="83"/>
      <c r="C1874" s="84"/>
      <c r="D1874" s="83"/>
      <c r="E1874" s="83"/>
      <c r="F1874" s="83"/>
      <c r="G1874" s="83"/>
      <c r="H1874" s="83"/>
      <c r="I1874" s="83"/>
      <c r="J1874" s="83"/>
      <c r="K1874" s="83"/>
      <c r="L1874" s="83"/>
      <c r="M1874" s="83"/>
      <c r="N1874" s="83"/>
      <c r="O1874" s="83"/>
      <c r="P1874" s="84"/>
      <c r="Q1874" s="217"/>
      <c r="R1874" s="91">
        <f t="shared" ref="R1874" si="4468">IF(COUNTA(Y1872:DP1875)=0,0,HLOOKUP(R1873,Y1873:DP1875,2,FALSE))</f>
        <v>0</v>
      </c>
      <c r="S1874" s="92">
        <f t="shared" ref="S1874" si="4469">IF(COUNTA(Y1872:DP1875)=0,0,HLOOKUP(S1872,Y1872:DP1875,3,FALSE))</f>
        <v>0</v>
      </c>
      <c r="T1874" s="93"/>
      <c r="U1874" s="94">
        <f t="array" ref="U1874">IF(COUNTA(Y1872:DP1875)=0,0,IF(ISERROR(HLOOKUP(U1875,Y1875:DP1875,1,FALSE)),0,INDEX(Y1874:DP1874,MATCH(U1873&amp;U1875,Y1873:DP1873&amp;Y1875:DP1875,0))))</f>
        <v>0</v>
      </c>
      <c r="V1874" s="94">
        <f t="array" ref="V1874">IF(COUNTA(Y1872:DP1875)=0,0,IF(ISERROR(HLOOKUP(V1875,Y1875:DP1875,1,FALSE)),0,INDEX(Y1874:DP1874,MATCH(V1873&amp;V1875,Y1873:DP1873&amp;Y1875:DP1875,0))))</f>
        <v>0</v>
      </c>
      <c r="W1874" s="95"/>
      <c r="X1874" s="108"/>
    </row>
    <row r="1875" spans="2:25" ht="13.9" thickBot="1">
      <c r="B1875" s="96"/>
      <c r="C1875" s="97"/>
      <c r="D1875" s="96"/>
      <c r="E1875" s="96"/>
      <c r="F1875" s="96"/>
      <c r="G1875" s="96"/>
      <c r="H1875" s="96"/>
      <c r="I1875" s="96"/>
      <c r="J1875" s="96"/>
      <c r="K1875" s="96"/>
      <c r="L1875" s="96"/>
      <c r="M1875" s="96"/>
      <c r="N1875" s="96"/>
      <c r="O1875" s="96"/>
      <c r="P1875" s="97"/>
      <c r="Q1875" s="218"/>
      <c r="R1875" s="98" t="str">
        <f t="shared" ref="R1875" si="4470">IF(COUNTA(Y1872:DP1875)=0,"none",HLOOKUP(R1873,Y1873:DP1875,3,FALSE))</f>
        <v>none</v>
      </c>
      <c r="S1875" s="99" t="str">
        <f t="shared" ref="S1875" si="4471">IF(COUNTA(Y1872:DP1875)=0,"none",HLOOKUP(S1872,Y1872:DP1875,4,FALSE))</f>
        <v>none</v>
      </c>
      <c r="T1875" s="100"/>
      <c r="U1875" s="100" t="str">
        <f t="array" ref="U1875">IF(COUNTA(Y1872:DP1875)=0,"none",IF($U$2="WAHR",$W$3,Abfrage!$F$4))</f>
        <v>none</v>
      </c>
      <c r="V1875" s="100" t="str">
        <f t="array" ref="V1875">IF(COUNTA(Y1872:DP1875)=0,"none",IF($U$2="WAHR",$W$3,Abfrage!$F$4))</f>
        <v>none</v>
      </c>
      <c r="W1875" s="100" t="str">
        <f t="array" ref="W1875">IF(COUNTA(Y1872:DP1875)=0,"none",IF($U$2="WAHR",$W$3,Abfrage!$F$4))</f>
        <v>none</v>
      </c>
      <c r="X1875" s="109"/>
    </row>
    <row r="1876" spans="2:25" thickBot="1">
      <c r="B1876" s="75" t="s">
        <v>1265</v>
      </c>
      <c r="C1876" s="76">
        <v>1000155601</v>
      </c>
      <c r="D1876" s="75" t="s">
        <v>158</v>
      </c>
      <c r="E1876" s="75" t="s">
        <v>159</v>
      </c>
      <c r="F1876" s="75" t="s">
        <v>1266</v>
      </c>
      <c r="G1876" s="75" t="s">
        <v>1266</v>
      </c>
      <c r="H1876" s="75" t="e">
        <v>#N/A</v>
      </c>
      <c r="I1876" s="75" t="s">
        <v>79</v>
      </c>
      <c r="J1876" s="75" t="s">
        <v>1267</v>
      </c>
      <c r="K1876" s="75" t="s">
        <v>306</v>
      </c>
      <c r="L1876" s="75" t="s">
        <v>306</v>
      </c>
      <c r="M1876" s="75" t="s">
        <v>313</v>
      </c>
      <c r="N1876" s="75" t="s">
        <v>742</v>
      </c>
      <c r="O1876" s="75" t="s">
        <v>309</v>
      </c>
      <c r="P1876" s="76" t="s">
        <v>306</v>
      </c>
      <c r="Q1876" s="216"/>
      <c r="R1876" s="77" t="str">
        <f t="shared" ref="R1876" si="4472">IF(COUNTA(Y1876:DP1879)=0,"01.01.1900",INDEX(Y1876:DP1876,MATCH(R1877,Y1877:DP1877,0)))</f>
        <v>01.01.1900</v>
      </c>
      <c r="S1876" s="78" t="str">
        <f t="shared" ref="S1876" si="4473">IF(COUNTA(Y1876:DP1879)=0,"01.01.1900",MAX(Y1876:DP1876))</f>
        <v>01.01.1900</v>
      </c>
      <c r="T1876" s="79"/>
      <c r="U1876" s="80" t="str">
        <f t="array" ref="U1876">IF(COUNTA(Y1876:DP1879)=0,"01.01.1900",IF(ISERROR(HLOOKUP(U1879,Y1879:DP1879,1,FALSE)),"01.01.1900",INDEX(Y1876:DP1876,MATCH(U1877&amp;U1879,Y1877:DP1877&amp;Y1879:DP1879,0))))</f>
        <v>01.01.1900</v>
      </c>
      <c r="V1876" s="81" t="str">
        <f t="shared" ref="V1876" si="4474">IF(COUNTA(Y1876:DP1879)=0,"01.01.1900",_xlfn.MAXIFS(Y1876:DP1876,Y1879:DP1879,V1879))</f>
        <v>01.01.1900</v>
      </c>
      <c r="W1876" s="82"/>
      <c r="X1876" s="106"/>
    </row>
    <row r="1877" spans="2:25" thickBot="1">
      <c r="B1877" s="83"/>
      <c r="C1877" s="84"/>
      <c r="D1877" s="83"/>
      <c r="E1877" s="83"/>
      <c r="F1877" s="83"/>
      <c r="G1877" s="83"/>
      <c r="H1877" s="83"/>
      <c r="I1877" s="83"/>
      <c r="J1877" s="83"/>
      <c r="K1877" s="83"/>
      <c r="L1877" s="83"/>
      <c r="M1877" s="83"/>
      <c r="N1877" s="83"/>
      <c r="O1877" s="83"/>
      <c r="P1877" s="84"/>
      <c r="Q1877" s="217"/>
      <c r="R1877" s="85">
        <f t="shared" ref="R1877" si="4475">IF(COUNTA(Y1876:DP1879)=0,0,MIN(Y1877:DP1877))</f>
        <v>0</v>
      </c>
      <c r="S1877" s="86">
        <f t="shared" ref="S1877" si="4476">IF(COUNTA(Y1876:DP1879)=0,0,HLOOKUP(S1876,Y1876:DP1879,2,FALSE))</f>
        <v>0</v>
      </c>
      <c r="T1877" s="87">
        <f t="shared" ref="T1877" si="4477">IF(COUNTA(Y1876:DP1879)=0,0,AVERAGE(Y1877:DP1877))</f>
        <v>0</v>
      </c>
      <c r="U1877" s="88">
        <f t="shared" ref="U1877" si="4478">IF(COUNTA(Y1876:DP1879)=0,0,_xlfn.MINIFS(Y1877:DP1877,Y1879:DP1879,U1879))</f>
        <v>0</v>
      </c>
      <c r="V1877" s="89">
        <f t="array" ref="V1877">IF(COUNTA(Y1876:DP1879)=0,0,IF(ISERROR(HLOOKUP(V1879,Y1879:DP1879,1,FALSE)),0,INDEX(Y1877:DP1877,MATCH(V1876&amp;V1879,Y1876:DP1876&amp;Y1879:DP1879,0))))</f>
        <v>0</v>
      </c>
      <c r="W1877" s="90">
        <f t="array" ref="W1877">IF(COUNTA(Y1876:DP1879)=0,0,IF(ISERROR(HLOOKUP(W1879,Y1879:DP1879,1,FALSE)),0,AVERAGEIF(Y1879:DP1879,$W1879,Y1877:DP1877)))</f>
        <v>0</v>
      </c>
      <c r="X1877" s="107"/>
    </row>
    <row r="1878" spans="2:25" thickBot="1">
      <c r="B1878" s="83"/>
      <c r="C1878" s="84"/>
      <c r="D1878" s="83"/>
      <c r="E1878" s="83"/>
      <c r="F1878" s="83"/>
      <c r="G1878" s="83"/>
      <c r="H1878" s="83"/>
      <c r="I1878" s="83"/>
      <c r="J1878" s="83"/>
      <c r="K1878" s="83"/>
      <c r="L1878" s="83"/>
      <c r="M1878" s="83"/>
      <c r="N1878" s="83"/>
      <c r="O1878" s="83"/>
      <c r="P1878" s="84"/>
      <c r="Q1878" s="217"/>
      <c r="R1878" s="91">
        <f t="shared" ref="R1878" si="4479">IF(COUNTA(Y1876:DP1879)=0,0,HLOOKUP(R1877,Y1877:DP1879,2,FALSE))</f>
        <v>0</v>
      </c>
      <c r="S1878" s="92">
        <f t="shared" ref="S1878" si="4480">IF(COUNTA(Y1876:DP1879)=0,0,HLOOKUP(S1876,Y1876:DP1879,3,FALSE))</f>
        <v>0</v>
      </c>
      <c r="T1878" s="93"/>
      <c r="U1878" s="94">
        <f t="array" ref="U1878">IF(COUNTA(Y1876:DP1879)=0,0,IF(ISERROR(HLOOKUP(U1879,Y1879:DP1879,1,FALSE)),0,INDEX(Y1878:DP1878,MATCH(U1877&amp;U1879,Y1877:DP1877&amp;Y1879:DP1879,0))))</f>
        <v>0</v>
      </c>
      <c r="V1878" s="94">
        <f t="array" ref="V1878">IF(COUNTA(Y1876:DP1879)=0,0,IF(ISERROR(HLOOKUP(V1879,Y1879:DP1879,1,FALSE)),0,INDEX(Y1878:DP1878,MATCH(V1877&amp;V1879,Y1877:DP1877&amp;Y1879:DP1879,0))))</f>
        <v>0</v>
      </c>
      <c r="W1878" s="95"/>
      <c r="X1878" s="108"/>
    </row>
    <row r="1879" spans="2:25" ht="13.9" thickBot="1">
      <c r="B1879" s="96"/>
      <c r="C1879" s="97"/>
      <c r="D1879" s="96"/>
      <c r="E1879" s="96"/>
      <c r="F1879" s="96"/>
      <c r="G1879" s="96"/>
      <c r="H1879" s="96"/>
      <c r="I1879" s="96"/>
      <c r="J1879" s="96"/>
      <c r="K1879" s="96"/>
      <c r="L1879" s="96"/>
      <c r="M1879" s="96"/>
      <c r="N1879" s="96"/>
      <c r="O1879" s="96"/>
      <c r="P1879" s="97"/>
      <c r="Q1879" s="218"/>
      <c r="R1879" s="98" t="str">
        <f t="shared" ref="R1879" si="4481">IF(COUNTA(Y1876:DP1879)=0,"none",HLOOKUP(R1877,Y1877:DP1879,3,FALSE))</f>
        <v>none</v>
      </c>
      <c r="S1879" s="99" t="str">
        <f t="shared" ref="S1879" si="4482">IF(COUNTA(Y1876:DP1879)=0,"none",HLOOKUP(S1876,Y1876:DP1879,4,FALSE))</f>
        <v>none</v>
      </c>
      <c r="T1879" s="100"/>
      <c r="U1879" s="100" t="str">
        <f t="array" ref="U1879">IF(COUNTA(Y1876:DP1879)=0,"none",IF($U$2="WAHR",$W$3,Abfrage!$F$4))</f>
        <v>none</v>
      </c>
      <c r="V1879" s="100" t="str">
        <f t="array" ref="V1879">IF(COUNTA(Y1876:DP1879)=0,"none",IF($U$2="WAHR",$W$3,Abfrage!$F$4))</f>
        <v>none</v>
      </c>
      <c r="W1879" s="100" t="str">
        <f t="array" ref="W1879">IF(COUNTA(Y1876:DP1879)=0,"none",IF($U$2="WAHR",$W$3,Abfrage!$F$4))</f>
        <v>none</v>
      </c>
      <c r="X1879" s="109"/>
    </row>
    <row r="1880" spans="2:25" thickBot="1">
      <c r="B1880" s="75" t="s">
        <v>1268</v>
      </c>
      <c r="C1880" s="76">
        <v>1000161402</v>
      </c>
      <c r="D1880" s="75" t="s">
        <v>95</v>
      </c>
      <c r="E1880" s="75" t="s">
        <v>96</v>
      </c>
      <c r="F1880" s="75" t="s">
        <v>97</v>
      </c>
      <c r="G1880" s="75" t="s">
        <v>97</v>
      </c>
      <c r="H1880" s="75" t="s">
        <v>44</v>
      </c>
      <c r="I1880" s="75" t="s">
        <v>41</v>
      </c>
      <c r="J1880" s="75" t="s">
        <v>1269</v>
      </c>
      <c r="K1880" s="75" t="s">
        <v>306</v>
      </c>
      <c r="L1880" s="75" t="s">
        <v>306</v>
      </c>
      <c r="M1880" s="75" t="s">
        <v>313</v>
      </c>
      <c r="N1880" s="75" t="s">
        <v>808</v>
      </c>
      <c r="O1880" s="75" t="s">
        <v>309</v>
      </c>
      <c r="P1880" s="76" t="s">
        <v>306</v>
      </c>
      <c r="Q1880" s="216"/>
      <c r="R1880" s="77">
        <f t="shared" ref="R1880" si="4483">IF(COUNTA(Y1880:DP1883)=0,"01.01.1900",INDEX(Y1880:DP1880,MATCH(R1881,Y1881:DP1881,0)))</f>
        <v>44537</v>
      </c>
      <c r="S1880" s="78">
        <f t="shared" ref="S1880" si="4484">IF(COUNTA(Y1880:DP1883)=0,"01.01.1900",MAX(Y1880:DP1880))</f>
        <v>44537</v>
      </c>
      <c r="T1880" s="79"/>
      <c r="U1880" s="80" t="str">
        <f t="array" ref="U1880">IF(COUNTA(Y1880:DP1883)=0,"01.01.1900",IF(ISERROR(HLOOKUP(U1883,Y1883:DP1883,1,FALSE)),"01.01.1900",INDEX(Y1880:DP1880,MATCH(U1881&amp;U1883,Y1881:DP1881&amp;Y1883:DP1883,0))))</f>
        <v>01.01.1900</v>
      </c>
      <c r="V1880" s="81">
        <f t="shared" ref="V1880" si="4485">IF(COUNTA(Y1880:DP1883)=0,"01.01.1900",_xlfn.MAXIFS(Y1880:DP1880,Y1883:DP1883,V1883))</f>
        <v>0</v>
      </c>
      <c r="W1880" s="82"/>
      <c r="X1880" s="106"/>
      <c r="Y1880" s="141">
        <v>44537</v>
      </c>
    </row>
    <row r="1881" spans="2:25" thickBot="1">
      <c r="B1881" s="83"/>
      <c r="C1881" s="84"/>
      <c r="D1881" s="83"/>
      <c r="E1881" s="83"/>
      <c r="F1881" s="83"/>
      <c r="G1881" s="83"/>
      <c r="H1881" s="83"/>
      <c r="I1881" s="83"/>
      <c r="J1881" s="83"/>
      <c r="K1881" s="83"/>
      <c r="L1881" s="83"/>
      <c r="M1881" s="83"/>
      <c r="N1881" s="83"/>
      <c r="O1881" s="83"/>
      <c r="P1881" s="84"/>
      <c r="Q1881" s="217"/>
      <c r="R1881" s="85">
        <f t="shared" ref="R1881" si="4486">IF(COUNTA(Y1880:DP1883)=0,0,MIN(Y1881:DP1881))</f>
        <v>8.1999999999999993</v>
      </c>
      <c r="S1881" s="86">
        <f t="shared" ref="S1881" si="4487">IF(COUNTA(Y1880:DP1883)=0,0,HLOOKUP(S1880,Y1880:DP1883,2,FALSE))</f>
        <v>8.1999999999999993</v>
      </c>
      <c r="T1881" s="87">
        <f t="shared" ref="T1881" si="4488">IF(COUNTA(Y1880:DP1883)=0,0,AVERAGE(Y1881:DP1881))</f>
        <v>8.1999999999999993</v>
      </c>
      <c r="U1881" s="88">
        <f t="shared" ref="U1881" si="4489">IF(COUNTA(Y1880:DP1883)=0,0,_xlfn.MINIFS(Y1881:DP1881,Y1883:DP1883,U1883))</f>
        <v>0</v>
      </c>
      <c r="V1881" s="89">
        <f t="array" ref="V1881">IF(COUNTA(Y1880:DP1883)=0,0,IF(ISERROR(HLOOKUP(V1883,Y1883:DP1883,1,FALSE)),0,INDEX(Y1881:DP1881,MATCH(V1880&amp;V1883,Y1880:DP1880&amp;Y1883:DP1883,0))))</f>
        <v>0</v>
      </c>
      <c r="W1881" s="90">
        <f t="array" ref="W1881">IF(COUNTA(Y1880:DP1883)=0,0,IF(ISERROR(HLOOKUP(W1883,Y1883:DP1883,1,FALSE)),0,AVERAGEIF(Y1883:DP1883,$W1883,Y1881:DP1881)))</f>
        <v>0</v>
      </c>
      <c r="X1881" s="107"/>
      <c r="Y1881" s="142">
        <v>8.1999999999999993</v>
      </c>
    </row>
    <row r="1882" spans="2:25" thickBot="1">
      <c r="B1882" s="83"/>
      <c r="C1882" s="84"/>
      <c r="D1882" s="83"/>
      <c r="E1882" s="83"/>
      <c r="F1882" s="83"/>
      <c r="G1882" s="83"/>
      <c r="H1882" s="83"/>
      <c r="I1882" s="83"/>
      <c r="J1882" s="83"/>
      <c r="K1882" s="83"/>
      <c r="L1882" s="83"/>
      <c r="M1882" s="83"/>
      <c r="N1882" s="83"/>
      <c r="O1882" s="83"/>
      <c r="P1882" s="84"/>
      <c r="Q1882" s="217"/>
      <c r="R1882" s="91">
        <f t="shared" ref="R1882" si="4490">IF(COUNTA(Y1880:DP1883)=0,0,HLOOKUP(R1881,Y1881:DP1883,2,FALSE))</f>
        <v>0</v>
      </c>
      <c r="S1882" s="92">
        <f t="shared" ref="S1882" si="4491">IF(COUNTA(Y1880:DP1883)=0,0,HLOOKUP(S1880,Y1880:DP1883,3,FALSE))</f>
        <v>0</v>
      </c>
      <c r="T1882" s="93"/>
      <c r="U1882" s="94">
        <f t="array" ref="U1882">IF(COUNTA(Y1880:DP1883)=0,0,IF(ISERROR(HLOOKUP(U1883,Y1883:DP1883,1,FALSE)),0,INDEX(Y1882:DP1882,MATCH(U1881&amp;U1883,Y1881:DP1881&amp;Y1883:DP1883,0))))</f>
        <v>0</v>
      </c>
      <c r="V1882" s="94">
        <f t="array" ref="V1882">IF(COUNTA(Y1880:DP1883)=0,0,IF(ISERROR(HLOOKUP(V1883,Y1883:DP1883,1,FALSE)),0,INDEX(Y1882:DP1882,MATCH(V1881&amp;V1883,Y1881:DP1881&amp;Y1883:DP1883,0))))</f>
        <v>0</v>
      </c>
      <c r="W1882" s="95"/>
      <c r="X1882" s="108"/>
      <c r="Y1882" s="143">
        <v>0</v>
      </c>
    </row>
    <row r="1883" spans="2:25" ht="13.9" thickBot="1">
      <c r="B1883" s="96"/>
      <c r="C1883" s="97"/>
      <c r="D1883" s="96"/>
      <c r="E1883" s="96"/>
      <c r="F1883" s="96"/>
      <c r="G1883" s="96"/>
      <c r="H1883" s="96"/>
      <c r="I1883" s="96"/>
      <c r="J1883" s="96"/>
      <c r="K1883" s="96"/>
      <c r="L1883" s="96"/>
      <c r="M1883" s="96"/>
      <c r="N1883" s="96"/>
      <c r="O1883" s="96"/>
      <c r="P1883" s="97"/>
      <c r="Q1883" s="218"/>
      <c r="R1883" s="98" t="str">
        <f t="shared" ref="R1883" si="4492">IF(COUNTA(Y1880:DP1883)=0,"none",HLOOKUP(R1881,Y1881:DP1883,3,FALSE))</f>
        <v>AQ</v>
      </c>
      <c r="S1883" s="99" t="str">
        <f t="shared" ref="S1883" si="4493">IF(COUNTA(Y1880:DP1883)=0,"none",HLOOKUP(S1880,Y1880:DP1883,4,FALSE))</f>
        <v>AQ</v>
      </c>
      <c r="T1883" s="100"/>
      <c r="U1883" s="100">
        <f t="array" ref="U1883">IF(COUNTA(Y1880:DP1883)=0,"none",IF($U$2="WAHR",$W$3,Abfrage!$F$4))</f>
        <v>0</v>
      </c>
      <c r="V1883" s="100">
        <f t="array" ref="V1883">IF(COUNTA(Y1880:DP1883)=0,"none",IF($U$2="WAHR",$W$3,Abfrage!$F$4))</f>
        <v>0</v>
      </c>
      <c r="W1883" s="100">
        <f t="array" ref="W1883">IF(COUNTA(Y1880:DP1883)=0,"none",IF($U$2="WAHR",$W$3,Abfrage!$F$4))</f>
        <v>0</v>
      </c>
      <c r="X1883" s="109"/>
      <c r="Y1883" s="144" t="s">
        <v>499</v>
      </c>
    </row>
    <row r="1884" spans="2:25" thickBot="1">
      <c r="B1884" s="75" t="s">
        <v>1270</v>
      </c>
      <c r="C1884" s="76">
        <v>1000161407</v>
      </c>
      <c r="D1884" s="75" t="s">
        <v>95</v>
      </c>
      <c r="E1884" s="75" t="s">
        <v>96</v>
      </c>
      <c r="F1884" s="75" t="s">
        <v>97</v>
      </c>
      <c r="G1884" s="75" t="s">
        <v>97</v>
      </c>
      <c r="H1884" s="75" t="e">
        <v>#N/A</v>
      </c>
      <c r="I1884" s="75" t="s">
        <v>164</v>
      </c>
      <c r="J1884" s="75" t="s">
        <v>1271</v>
      </c>
      <c r="K1884" s="75" t="s">
        <v>306</v>
      </c>
      <c r="L1884" s="75" t="s">
        <v>306</v>
      </c>
      <c r="M1884" s="75" t="s">
        <v>313</v>
      </c>
      <c r="N1884" s="75" t="s">
        <v>314</v>
      </c>
      <c r="O1884" s="75" t="s">
        <v>437</v>
      </c>
      <c r="P1884" s="76" t="s">
        <v>306</v>
      </c>
      <c r="Q1884" s="216"/>
      <c r="R1884" s="77" t="str">
        <f t="shared" ref="R1884" si="4494">IF(COUNTA(Y1884:DP1887)=0,"01.01.1900",INDEX(Y1884:DP1884,MATCH(R1885,Y1885:DP1885,0)))</f>
        <v>01.01.1900</v>
      </c>
      <c r="S1884" s="78" t="str">
        <f t="shared" ref="S1884" si="4495">IF(COUNTA(Y1884:DP1887)=0,"01.01.1900",MAX(Y1884:DP1884))</f>
        <v>01.01.1900</v>
      </c>
      <c r="T1884" s="79"/>
      <c r="U1884" s="80" t="str">
        <f t="array" ref="U1884">IF(COUNTA(Y1884:DP1887)=0,"01.01.1900",IF(ISERROR(HLOOKUP(U1887,Y1887:DP1887,1,FALSE)),"01.01.1900",INDEX(Y1884:DP1884,MATCH(U1885&amp;U1887,Y1885:DP1885&amp;Y1887:DP1887,0))))</f>
        <v>01.01.1900</v>
      </c>
      <c r="V1884" s="81" t="str">
        <f t="shared" ref="V1884" si="4496">IF(COUNTA(Y1884:DP1887)=0,"01.01.1900",_xlfn.MAXIFS(Y1884:DP1884,Y1887:DP1887,V1887))</f>
        <v>01.01.1900</v>
      </c>
      <c r="W1884" s="82"/>
      <c r="X1884" s="106"/>
    </row>
    <row r="1885" spans="2:25" thickBot="1">
      <c r="B1885" s="83"/>
      <c r="C1885" s="84"/>
      <c r="D1885" s="83"/>
      <c r="E1885" s="83"/>
      <c r="F1885" s="83"/>
      <c r="G1885" s="83"/>
      <c r="H1885" s="83"/>
      <c r="I1885" s="83"/>
      <c r="J1885" s="83"/>
      <c r="K1885" s="83"/>
      <c r="L1885" s="83"/>
      <c r="M1885" s="83"/>
      <c r="N1885" s="83"/>
      <c r="O1885" s="83"/>
      <c r="P1885" s="84"/>
      <c r="Q1885" s="217"/>
      <c r="R1885" s="85">
        <f t="shared" ref="R1885" si="4497">IF(COUNTA(Y1884:DP1887)=0,0,MIN(Y1885:DP1885))</f>
        <v>0</v>
      </c>
      <c r="S1885" s="86">
        <f t="shared" ref="S1885" si="4498">IF(COUNTA(Y1884:DP1887)=0,0,HLOOKUP(S1884,Y1884:DP1887,2,FALSE))</f>
        <v>0</v>
      </c>
      <c r="T1885" s="87">
        <f t="shared" ref="T1885" si="4499">IF(COUNTA(Y1884:DP1887)=0,0,AVERAGE(Y1885:DP1885))</f>
        <v>0</v>
      </c>
      <c r="U1885" s="88">
        <f t="shared" ref="U1885" si="4500">IF(COUNTA(Y1884:DP1887)=0,0,_xlfn.MINIFS(Y1885:DP1885,Y1887:DP1887,U1887))</f>
        <v>0</v>
      </c>
      <c r="V1885" s="89">
        <f t="array" ref="V1885">IF(COUNTA(Y1884:DP1887)=0,0,IF(ISERROR(HLOOKUP(V1887,Y1887:DP1887,1,FALSE)),0,INDEX(Y1885:DP1885,MATCH(V1884&amp;V1887,Y1884:DP1884&amp;Y1887:DP1887,0))))</f>
        <v>0</v>
      </c>
      <c r="W1885" s="90">
        <f t="array" ref="W1885">IF(COUNTA(Y1884:DP1887)=0,0,IF(ISERROR(HLOOKUP(W1887,Y1887:DP1887,1,FALSE)),0,AVERAGEIF(Y1887:DP1887,$W1887,Y1885:DP1885)))</f>
        <v>0</v>
      </c>
      <c r="X1885" s="107"/>
    </row>
    <row r="1886" spans="2:25" thickBot="1">
      <c r="B1886" s="83"/>
      <c r="C1886" s="84"/>
      <c r="D1886" s="83"/>
      <c r="E1886" s="83"/>
      <c r="F1886" s="83"/>
      <c r="G1886" s="83"/>
      <c r="H1886" s="83"/>
      <c r="I1886" s="83"/>
      <c r="J1886" s="83"/>
      <c r="K1886" s="83"/>
      <c r="L1886" s="83"/>
      <c r="M1886" s="83"/>
      <c r="N1886" s="83"/>
      <c r="O1886" s="83"/>
      <c r="P1886" s="84"/>
      <c r="Q1886" s="217"/>
      <c r="R1886" s="91">
        <f t="shared" ref="R1886" si="4501">IF(COUNTA(Y1884:DP1887)=0,0,HLOOKUP(R1885,Y1885:DP1887,2,FALSE))</f>
        <v>0</v>
      </c>
      <c r="S1886" s="92">
        <f t="shared" ref="S1886" si="4502">IF(COUNTA(Y1884:DP1887)=0,0,HLOOKUP(S1884,Y1884:DP1887,3,FALSE))</f>
        <v>0</v>
      </c>
      <c r="T1886" s="93"/>
      <c r="U1886" s="94">
        <f t="array" ref="U1886">IF(COUNTA(Y1884:DP1887)=0,0,IF(ISERROR(HLOOKUP(U1887,Y1887:DP1887,1,FALSE)),0,INDEX(Y1886:DP1886,MATCH(U1885&amp;U1887,Y1885:DP1885&amp;Y1887:DP1887,0))))</f>
        <v>0</v>
      </c>
      <c r="V1886" s="94">
        <f t="array" ref="V1886">IF(COUNTA(Y1884:DP1887)=0,0,IF(ISERROR(HLOOKUP(V1887,Y1887:DP1887,1,FALSE)),0,INDEX(Y1886:DP1886,MATCH(V1885&amp;V1887,Y1885:DP1885&amp;Y1887:DP1887,0))))</f>
        <v>0</v>
      </c>
      <c r="W1886" s="95"/>
      <c r="X1886" s="108"/>
    </row>
    <row r="1887" spans="2:25" ht="13.9" thickBot="1">
      <c r="B1887" s="96"/>
      <c r="C1887" s="97"/>
      <c r="D1887" s="96"/>
      <c r="E1887" s="96"/>
      <c r="F1887" s="96"/>
      <c r="G1887" s="96"/>
      <c r="H1887" s="96"/>
      <c r="I1887" s="96"/>
      <c r="J1887" s="96"/>
      <c r="K1887" s="96"/>
      <c r="L1887" s="96"/>
      <c r="M1887" s="96"/>
      <c r="N1887" s="96"/>
      <c r="O1887" s="96"/>
      <c r="P1887" s="97"/>
      <c r="Q1887" s="218"/>
      <c r="R1887" s="98" t="str">
        <f t="shared" ref="R1887" si="4503">IF(COUNTA(Y1884:DP1887)=0,"none",HLOOKUP(R1885,Y1885:DP1887,3,FALSE))</f>
        <v>none</v>
      </c>
      <c r="S1887" s="99" t="str">
        <f t="shared" ref="S1887" si="4504">IF(COUNTA(Y1884:DP1887)=0,"none",HLOOKUP(S1884,Y1884:DP1887,4,FALSE))</f>
        <v>none</v>
      </c>
      <c r="T1887" s="100"/>
      <c r="U1887" s="100" t="str">
        <f t="array" ref="U1887">IF(COUNTA(Y1884:DP1887)=0,"none",IF($U$2="WAHR",$W$3,Abfrage!$F$4))</f>
        <v>none</v>
      </c>
      <c r="V1887" s="100" t="str">
        <f t="array" ref="V1887">IF(COUNTA(Y1884:DP1887)=0,"none",IF($U$2="WAHR",$W$3,Abfrage!$F$4))</f>
        <v>none</v>
      </c>
      <c r="W1887" s="100" t="str">
        <f t="array" ref="W1887">IF(COUNTA(Y1884:DP1887)=0,"none",IF($U$2="WAHR",$W$3,Abfrage!$F$4))</f>
        <v>none</v>
      </c>
      <c r="X1887" s="109"/>
    </row>
    <row r="1888" spans="2:25" thickBot="1">
      <c r="B1888" s="75" t="s">
        <v>1272</v>
      </c>
      <c r="C1888" s="76">
        <v>1000161408</v>
      </c>
      <c r="D1888" s="75" t="s">
        <v>95</v>
      </c>
      <c r="E1888" s="75" t="s">
        <v>175</v>
      </c>
      <c r="F1888" s="75" t="s">
        <v>97</v>
      </c>
      <c r="G1888" s="75" t="s">
        <v>97</v>
      </c>
      <c r="H1888" s="75" t="e">
        <v>#N/A</v>
      </c>
      <c r="I1888" s="75" t="s">
        <v>164</v>
      </c>
      <c r="J1888" s="75" t="s">
        <v>1273</v>
      </c>
      <c r="K1888" s="75" t="s">
        <v>306</v>
      </c>
      <c r="L1888" s="75" t="s">
        <v>306</v>
      </c>
      <c r="M1888" s="75" t="s">
        <v>307</v>
      </c>
      <c r="N1888" s="75" t="s">
        <v>314</v>
      </c>
      <c r="O1888" s="75" t="s">
        <v>437</v>
      </c>
      <c r="P1888" s="76" t="s">
        <v>306</v>
      </c>
      <c r="Q1888" s="216"/>
      <c r="R1888" s="77" t="str">
        <f t="shared" ref="R1888" si="4505">IF(COUNTA(Y1888:DP1891)=0,"01.01.1900",INDEX(Y1888:DP1888,MATCH(R1889,Y1889:DP1889,0)))</f>
        <v>01.01.1900</v>
      </c>
      <c r="S1888" s="78" t="str">
        <f t="shared" ref="S1888" si="4506">IF(COUNTA(Y1888:DP1891)=0,"01.01.1900",MAX(Y1888:DP1888))</f>
        <v>01.01.1900</v>
      </c>
      <c r="T1888" s="79"/>
      <c r="U1888" s="80" t="str">
        <f t="array" ref="U1888">IF(COUNTA(Y1888:DP1891)=0,"01.01.1900",IF(ISERROR(HLOOKUP(U1891,Y1891:DP1891,1,FALSE)),"01.01.1900",INDEX(Y1888:DP1888,MATCH(U1889&amp;U1891,Y1889:DP1889&amp;Y1891:DP1891,0))))</f>
        <v>01.01.1900</v>
      </c>
      <c r="V1888" s="81" t="str">
        <f t="shared" ref="V1888" si="4507">IF(COUNTA(Y1888:DP1891)=0,"01.01.1900",_xlfn.MAXIFS(Y1888:DP1888,Y1891:DP1891,V1891))</f>
        <v>01.01.1900</v>
      </c>
      <c r="W1888" s="82"/>
      <c r="X1888" s="106"/>
    </row>
    <row r="1889" spans="2:30" thickBot="1">
      <c r="B1889" s="83"/>
      <c r="C1889" s="84"/>
      <c r="D1889" s="83"/>
      <c r="E1889" s="83"/>
      <c r="F1889" s="83"/>
      <c r="G1889" s="83"/>
      <c r="H1889" s="83"/>
      <c r="I1889" s="83"/>
      <c r="J1889" s="83"/>
      <c r="K1889" s="83"/>
      <c r="L1889" s="83"/>
      <c r="M1889" s="83"/>
      <c r="N1889" s="83"/>
      <c r="O1889" s="83"/>
      <c r="P1889" s="84"/>
      <c r="Q1889" s="217"/>
      <c r="R1889" s="85">
        <f t="shared" ref="R1889" si="4508">IF(COUNTA(Y1888:DP1891)=0,0,MIN(Y1889:DP1889))</f>
        <v>0</v>
      </c>
      <c r="S1889" s="86">
        <f t="shared" ref="S1889" si="4509">IF(COUNTA(Y1888:DP1891)=0,0,HLOOKUP(S1888,Y1888:DP1891,2,FALSE))</f>
        <v>0</v>
      </c>
      <c r="T1889" s="87">
        <f t="shared" ref="T1889" si="4510">IF(COUNTA(Y1888:DP1891)=0,0,AVERAGE(Y1889:DP1889))</f>
        <v>0</v>
      </c>
      <c r="U1889" s="88">
        <f t="shared" ref="U1889" si="4511">IF(COUNTA(Y1888:DP1891)=0,0,_xlfn.MINIFS(Y1889:DP1889,Y1891:DP1891,U1891))</f>
        <v>0</v>
      </c>
      <c r="V1889" s="89">
        <f t="array" ref="V1889">IF(COUNTA(Y1888:DP1891)=0,0,IF(ISERROR(HLOOKUP(V1891,Y1891:DP1891,1,FALSE)),0,INDEX(Y1889:DP1889,MATCH(V1888&amp;V1891,Y1888:DP1888&amp;Y1891:DP1891,0))))</f>
        <v>0</v>
      </c>
      <c r="W1889" s="90">
        <f t="array" ref="W1889">IF(COUNTA(Y1888:DP1891)=0,0,IF(ISERROR(HLOOKUP(W1891,Y1891:DP1891,1,FALSE)),0,AVERAGEIF(Y1891:DP1891,$W1891,Y1889:DP1889)))</f>
        <v>0</v>
      </c>
      <c r="X1889" s="107"/>
    </row>
    <row r="1890" spans="2:30" thickBot="1">
      <c r="B1890" s="83"/>
      <c r="C1890" s="84"/>
      <c r="D1890" s="83"/>
      <c r="E1890" s="83"/>
      <c r="F1890" s="83"/>
      <c r="G1890" s="83"/>
      <c r="H1890" s="83"/>
      <c r="I1890" s="83"/>
      <c r="J1890" s="83"/>
      <c r="K1890" s="83"/>
      <c r="L1890" s="83"/>
      <c r="M1890" s="83"/>
      <c r="N1890" s="83"/>
      <c r="O1890" s="83"/>
      <c r="P1890" s="84"/>
      <c r="Q1890" s="217"/>
      <c r="R1890" s="91">
        <f t="shared" ref="R1890" si="4512">IF(COUNTA(Y1888:DP1891)=0,0,HLOOKUP(R1889,Y1889:DP1891,2,FALSE))</f>
        <v>0</v>
      </c>
      <c r="S1890" s="92">
        <f t="shared" ref="S1890" si="4513">IF(COUNTA(Y1888:DP1891)=0,0,HLOOKUP(S1888,Y1888:DP1891,3,FALSE))</f>
        <v>0</v>
      </c>
      <c r="T1890" s="93"/>
      <c r="U1890" s="94">
        <f t="array" ref="U1890">IF(COUNTA(Y1888:DP1891)=0,0,IF(ISERROR(HLOOKUP(U1891,Y1891:DP1891,1,FALSE)),0,INDEX(Y1890:DP1890,MATCH(U1889&amp;U1891,Y1889:DP1889&amp;Y1891:DP1891,0))))</f>
        <v>0</v>
      </c>
      <c r="V1890" s="94">
        <f t="array" ref="V1890">IF(COUNTA(Y1888:DP1891)=0,0,IF(ISERROR(HLOOKUP(V1891,Y1891:DP1891,1,FALSE)),0,INDEX(Y1890:DP1890,MATCH(V1889&amp;V1891,Y1889:DP1889&amp;Y1891:DP1891,0))))</f>
        <v>0</v>
      </c>
      <c r="W1890" s="95"/>
      <c r="X1890" s="108"/>
    </row>
    <row r="1891" spans="2:30" ht="13.9" thickBot="1">
      <c r="B1891" s="96"/>
      <c r="C1891" s="97"/>
      <c r="D1891" s="96"/>
      <c r="E1891" s="96"/>
      <c r="F1891" s="96"/>
      <c r="G1891" s="96"/>
      <c r="H1891" s="96"/>
      <c r="I1891" s="96"/>
      <c r="J1891" s="96"/>
      <c r="K1891" s="96"/>
      <c r="L1891" s="96"/>
      <c r="M1891" s="96"/>
      <c r="N1891" s="96"/>
      <c r="O1891" s="96"/>
      <c r="P1891" s="97"/>
      <c r="Q1891" s="218"/>
      <c r="R1891" s="98" t="str">
        <f t="shared" ref="R1891" si="4514">IF(COUNTA(Y1888:DP1891)=0,"none",HLOOKUP(R1889,Y1889:DP1891,3,FALSE))</f>
        <v>none</v>
      </c>
      <c r="S1891" s="99" t="str">
        <f t="shared" ref="S1891" si="4515">IF(COUNTA(Y1888:DP1891)=0,"none",HLOOKUP(S1888,Y1888:DP1891,4,FALSE))</f>
        <v>none</v>
      </c>
      <c r="T1891" s="100"/>
      <c r="U1891" s="100" t="str">
        <f t="array" ref="U1891">IF(COUNTA(Y1888:DP1891)=0,"none",IF($U$2="WAHR",$W$3,Abfrage!$F$4))</f>
        <v>none</v>
      </c>
      <c r="V1891" s="100" t="str">
        <f t="array" ref="V1891">IF(COUNTA(Y1888:DP1891)=0,"none",IF($U$2="WAHR",$W$3,Abfrage!$F$4))</f>
        <v>none</v>
      </c>
      <c r="W1891" s="100" t="str">
        <f t="array" ref="W1891">IF(COUNTA(Y1888:DP1891)=0,"none",IF($U$2="WAHR",$W$3,Abfrage!$F$4))</f>
        <v>none</v>
      </c>
      <c r="X1891" s="109"/>
    </row>
    <row r="1892" spans="2:30" thickBot="1">
      <c r="B1892" s="75" t="s">
        <v>1274</v>
      </c>
      <c r="C1892" s="76">
        <v>1000161712</v>
      </c>
      <c r="D1892" s="75" t="s">
        <v>169</v>
      </c>
      <c r="E1892" s="75" t="s">
        <v>125</v>
      </c>
      <c r="F1892" s="75" t="s">
        <v>371</v>
      </c>
      <c r="G1892" s="75" t="s">
        <v>371</v>
      </c>
      <c r="H1892" s="75" t="s">
        <v>387</v>
      </c>
      <c r="I1892" s="75" t="s">
        <v>319</v>
      </c>
      <c r="J1892" s="75" t="s">
        <v>1275</v>
      </c>
      <c r="K1892" s="75" t="s">
        <v>306</v>
      </c>
      <c r="L1892" s="75" t="s">
        <v>306</v>
      </c>
      <c r="M1892" s="75" t="s">
        <v>306</v>
      </c>
      <c r="N1892" s="75" t="s">
        <v>321</v>
      </c>
      <c r="O1892" s="75" t="s">
        <v>309</v>
      </c>
      <c r="P1892" s="76" t="s">
        <v>306</v>
      </c>
      <c r="Q1892" s="216"/>
      <c r="R1892" s="77">
        <f t="shared" ref="R1892" si="4516">IF(COUNTA(Y1892:DP1895)=0,"01.01.1900",INDEX(Y1892:DP1892,MATCH(R1893,Y1893:DP1893,0)))</f>
        <v>44986</v>
      </c>
      <c r="S1892" s="78">
        <f t="shared" ref="S1892" si="4517">IF(COUNTA(Y1892:DP1895)=0,"01.01.1900",MAX(Y1892:DP1892))</f>
        <v>44986</v>
      </c>
      <c r="T1892" s="79"/>
      <c r="U1892" s="80" t="str">
        <f t="array" ref="U1892">IF(COUNTA(Y1892:DP1895)=0,"01.01.1900",IF(ISERROR(HLOOKUP(U1895,Y1895:DP1895,1,FALSE)),"01.01.1900",INDEX(Y1892:DP1892,MATCH(U1893&amp;U1895,Y1893:DP1893&amp;Y1895:DP1895,0))))</f>
        <v>01.01.1900</v>
      </c>
      <c r="V1892" s="81">
        <f t="shared" ref="V1892" si="4518">IF(COUNTA(Y1892:DP1895)=0,"01.01.1900",_xlfn.MAXIFS(Y1892:DP1892,Y1895:DP1895,V1895))</f>
        <v>0</v>
      </c>
      <c r="W1892" s="82"/>
      <c r="X1892" s="106"/>
      <c r="Y1892" s="141">
        <v>44385</v>
      </c>
      <c r="Z1892" s="141">
        <v>44986</v>
      </c>
      <c r="AA1892" s="141">
        <v>44385</v>
      </c>
      <c r="AB1892" s="141">
        <v>44385</v>
      </c>
      <c r="AC1892" s="141">
        <v>44385</v>
      </c>
      <c r="AD1892" s="141">
        <v>44385</v>
      </c>
    </row>
    <row r="1893" spans="2:30" thickBot="1">
      <c r="B1893" s="83"/>
      <c r="C1893" s="84"/>
      <c r="D1893" s="83"/>
      <c r="E1893" s="83"/>
      <c r="F1893" s="83"/>
      <c r="G1893" s="83"/>
      <c r="H1893" s="83"/>
      <c r="I1893" s="83"/>
      <c r="J1893" s="83"/>
      <c r="K1893" s="83"/>
      <c r="L1893" s="83"/>
      <c r="M1893" s="83"/>
      <c r="N1893" s="83"/>
      <c r="O1893" s="83"/>
      <c r="P1893" s="84"/>
      <c r="Q1893" s="217"/>
      <c r="R1893" s="85">
        <f t="shared" ref="R1893" si="4519">IF(COUNTA(Y1892:DP1895)=0,0,MIN(Y1893:DP1893))</f>
        <v>3</v>
      </c>
      <c r="S1893" s="86">
        <f t="shared" ref="S1893" si="4520">IF(COUNTA(Y1892:DP1895)=0,0,HLOOKUP(S1892,Y1892:DP1895,2,FALSE))</f>
        <v>3</v>
      </c>
      <c r="T1893" s="87">
        <f t="shared" ref="T1893" si="4521">IF(COUNTA(Y1892:DP1895)=0,0,AVERAGE(Y1893:DP1893))</f>
        <v>9.8083333333333336</v>
      </c>
      <c r="U1893" s="88">
        <f t="shared" ref="U1893" si="4522">IF(COUNTA(Y1892:DP1895)=0,0,_xlfn.MINIFS(Y1893:DP1893,Y1895:DP1895,U1895))</f>
        <v>0</v>
      </c>
      <c r="V1893" s="89">
        <f t="array" ref="V1893">IF(COUNTA(Y1892:DP1895)=0,0,IF(ISERROR(HLOOKUP(V1895,Y1895:DP1895,1,FALSE)),0,INDEX(Y1893:DP1893,MATCH(V1892&amp;V1895,Y1892:DP1892&amp;Y1895:DP1895,0))))</f>
        <v>0</v>
      </c>
      <c r="W1893" s="90">
        <f t="array" ref="W1893">IF(COUNTA(Y1892:DP1895)=0,0,IF(ISERROR(HLOOKUP(W1895,Y1895:DP1895,1,FALSE)),0,AVERAGEIF(Y1895:DP1895,$W1895,Y1893:DP1893)))</f>
        <v>0</v>
      </c>
      <c r="X1893" s="107"/>
      <c r="Y1893" s="142">
        <v>11.17</v>
      </c>
      <c r="Z1893" s="142">
        <v>3</v>
      </c>
      <c r="AA1893" s="142">
        <v>11.17</v>
      </c>
      <c r="AB1893" s="142">
        <v>11.17</v>
      </c>
      <c r="AC1893" s="142">
        <v>11.17</v>
      </c>
      <c r="AD1893" s="142">
        <v>11.17</v>
      </c>
    </row>
    <row r="1894" spans="2:30" thickBot="1">
      <c r="B1894" s="83"/>
      <c r="C1894" s="84"/>
      <c r="D1894" s="83"/>
      <c r="E1894" s="83"/>
      <c r="F1894" s="83"/>
      <c r="G1894" s="83"/>
      <c r="H1894" s="83"/>
      <c r="I1894" s="83"/>
      <c r="J1894" s="83"/>
      <c r="K1894" s="83"/>
      <c r="L1894" s="83"/>
      <c r="M1894" s="83"/>
      <c r="N1894" s="83"/>
      <c r="O1894" s="83"/>
      <c r="P1894" s="84"/>
      <c r="Q1894" s="217"/>
      <c r="R1894" s="91" t="str">
        <f t="shared" ref="R1894" si="4523">IF(COUNTA(Y1892:DP1895)=0,0,HLOOKUP(R1893,Y1893:DP1895,2,FALSE))</f>
        <v>nn</v>
      </c>
      <c r="S1894" s="92" t="str">
        <f t="shared" ref="S1894" si="4524">IF(COUNTA(Y1892:DP1895)=0,0,HLOOKUP(S1892,Y1892:DP1895,3,FALSE))</f>
        <v>nn</v>
      </c>
      <c r="T1894" s="93"/>
      <c r="U1894" s="94">
        <f t="array" ref="U1894">IF(COUNTA(Y1892:DP1895)=0,0,IF(ISERROR(HLOOKUP(U1895,Y1895:DP1895,1,FALSE)),0,INDEX(Y1894:DP1894,MATCH(U1893&amp;U1895,Y1893:DP1893&amp;Y1895:DP1895,0))))</f>
        <v>0</v>
      </c>
      <c r="V1894" s="94">
        <f t="array" ref="V1894">IF(COUNTA(Y1892:DP1895)=0,0,IF(ISERROR(HLOOKUP(V1895,Y1895:DP1895,1,FALSE)),0,INDEX(Y1894:DP1894,MATCH(V1893&amp;V1895,Y1893:DP1893&amp;Y1895:DP1895,0))))</f>
        <v>0</v>
      </c>
      <c r="W1894" s="95"/>
      <c r="X1894" s="108"/>
      <c r="Y1894" s="143" t="s">
        <v>345</v>
      </c>
      <c r="Z1894" s="143" t="s">
        <v>345</v>
      </c>
      <c r="AA1894" s="143">
        <v>0</v>
      </c>
      <c r="AB1894" s="143">
        <v>0</v>
      </c>
      <c r="AC1894" s="143">
        <v>0</v>
      </c>
      <c r="AD1894" s="143">
        <v>0</v>
      </c>
    </row>
    <row r="1895" spans="2:30" ht="13.9" thickBot="1">
      <c r="B1895" s="96"/>
      <c r="C1895" s="97"/>
      <c r="D1895" s="96"/>
      <c r="E1895" s="96"/>
      <c r="F1895" s="96"/>
      <c r="G1895" s="96"/>
      <c r="H1895" s="96"/>
      <c r="I1895" s="96"/>
      <c r="J1895" s="96"/>
      <c r="K1895" s="96"/>
      <c r="L1895" s="96"/>
      <c r="M1895" s="96"/>
      <c r="N1895" s="96"/>
      <c r="O1895" s="96"/>
      <c r="P1895" s="97"/>
      <c r="Q1895" s="218"/>
      <c r="R1895" s="98" t="str">
        <f t="shared" ref="R1895" si="4525">IF(COUNTA(Y1892:DP1895)=0,"none",HLOOKUP(R1893,Y1893:DP1895,3,FALSE))</f>
        <v>HELLA</v>
      </c>
      <c r="S1895" s="99" t="str">
        <f t="shared" ref="S1895" si="4526">IF(COUNTA(Y1892:DP1895)=0,"none",HLOOKUP(S1892,Y1892:DP1895,4,FALSE))</f>
        <v>HELLA</v>
      </c>
      <c r="T1895" s="100"/>
      <c r="U1895" s="100">
        <f t="array" ref="U1895">IF(COUNTA(Y1892:DP1895)=0,"none",IF($U$2="WAHR",$W$3,Abfrage!$F$4))</f>
        <v>0</v>
      </c>
      <c r="V1895" s="100">
        <f t="array" ref="V1895">IF(COUNTA(Y1892:DP1895)=0,"none",IF($U$2="WAHR",$W$3,Abfrage!$F$4))</f>
        <v>0</v>
      </c>
      <c r="W1895" s="100">
        <f t="array" ref="W1895">IF(COUNTA(Y1892:DP1895)=0,"none",IF($U$2="WAHR",$W$3,Abfrage!$F$4))</f>
        <v>0</v>
      </c>
      <c r="X1895" s="109"/>
      <c r="Y1895" s="144" t="s">
        <v>66</v>
      </c>
      <c r="Z1895" s="144" t="s">
        <v>594</v>
      </c>
      <c r="AA1895" s="144" t="s">
        <v>1276</v>
      </c>
      <c r="AB1895" s="144" t="s">
        <v>1276</v>
      </c>
      <c r="AC1895" s="144" t="s">
        <v>1276</v>
      </c>
      <c r="AD1895" s="144" t="s">
        <v>1276</v>
      </c>
    </row>
    <row r="1896" spans="2:30" thickBot="1">
      <c r="B1896" s="75" t="s">
        <v>1277</v>
      </c>
      <c r="C1896" s="76">
        <v>1000161934</v>
      </c>
      <c r="D1896" s="75" t="s">
        <v>95</v>
      </c>
      <c r="E1896" s="75" t="s">
        <v>96</v>
      </c>
      <c r="F1896" s="75" t="s">
        <v>97</v>
      </c>
      <c r="G1896" s="75" t="s">
        <v>97</v>
      </c>
      <c r="H1896" s="75" t="s">
        <v>44</v>
      </c>
      <c r="I1896" s="75" t="s">
        <v>51</v>
      </c>
      <c r="J1896" s="75" t="s">
        <v>1278</v>
      </c>
      <c r="K1896" s="75" t="s">
        <v>306</v>
      </c>
      <c r="L1896" s="75" t="s">
        <v>306</v>
      </c>
      <c r="M1896" s="75" t="s">
        <v>313</v>
      </c>
      <c r="N1896" s="75" t="s">
        <v>1279</v>
      </c>
      <c r="O1896" s="75" t="s">
        <v>309</v>
      </c>
      <c r="P1896" s="76" t="s">
        <v>306</v>
      </c>
      <c r="Q1896" s="216"/>
      <c r="R1896" s="77">
        <f t="shared" ref="R1896" si="4527">IF(COUNTA(Y1896:DP1899)=0,"01.01.1900",INDEX(Y1896:DP1896,MATCH(R1897,Y1897:DP1897,0)))</f>
        <v>44966</v>
      </c>
      <c r="S1896" s="78">
        <f t="shared" ref="S1896" si="4528">IF(COUNTA(Y1896:DP1899)=0,"01.01.1900",MAX(Y1896:DP1896))</f>
        <v>44966</v>
      </c>
      <c r="T1896" s="79"/>
      <c r="U1896" s="80" t="str">
        <f t="array" ref="U1896">IF(COUNTA(Y1896:DP1899)=0,"01.01.1900",IF(ISERROR(HLOOKUP(U1899,Y1899:DP1899,1,FALSE)),"01.01.1900",INDEX(Y1896:DP1896,MATCH(U1897&amp;U1899,Y1897:DP1897&amp;Y1899:DP1899,0))))</f>
        <v>01.01.1900</v>
      </c>
      <c r="V1896" s="81">
        <f t="shared" ref="V1896" si="4529">IF(COUNTA(Y1896:DP1899)=0,"01.01.1900",_xlfn.MAXIFS(Y1896:DP1896,Y1899:DP1899,V1899))</f>
        <v>0</v>
      </c>
      <c r="W1896" s="82"/>
      <c r="X1896" s="106"/>
      <c r="Y1896" s="141">
        <v>44966</v>
      </c>
      <c r="Z1896" s="141">
        <v>44966</v>
      </c>
    </row>
    <row r="1897" spans="2:30" thickBot="1">
      <c r="B1897" s="83"/>
      <c r="C1897" s="84"/>
      <c r="D1897" s="83"/>
      <c r="E1897" s="83"/>
      <c r="F1897" s="83"/>
      <c r="G1897" s="83"/>
      <c r="H1897" s="83"/>
      <c r="I1897" s="83"/>
      <c r="J1897" s="83"/>
      <c r="K1897" s="83"/>
      <c r="L1897" s="83"/>
      <c r="M1897" s="83"/>
      <c r="N1897" s="83"/>
      <c r="O1897" s="83"/>
      <c r="P1897" s="84"/>
      <c r="Q1897" s="217"/>
      <c r="R1897" s="85">
        <f t="shared" ref="R1897" si="4530">IF(COUNTA(Y1896:DP1899)=0,0,MIN(Y1897:DP1897))</f>
        <v>6.5170000000000003</v>
      </c>
      <c r="S1897" s="86">
        <f t="shared" ref="S1897" si="4531">IF(COUNTA(Y1896:DP1899)=0,0,HLOOKUP(S1896,Y1896:DP1899,2,FALSE))</f>
        <v>6.5170000000000003</v>
      </c>
      <c r="T1897" s="87">
        <f t="shared" ref="T1897" si="4532">IF(COUNTA(Y1896:DP1899)=0,0,AVERAGE(Y1897:DP1897))</f>
        <v>6.5170000000000003</v>
      </c>
      <c r="U1897" s="88">
        <f t="shared" ref="U1897" si="4533">IF(COUNTA(Y1896:DP1899)=0,0,_xlfn.MINIFS(Y1897:DP1897,Y1899:DP1899,U1899))</f>
        <v>0</v>
      </c>
      <c r="V1897" s="89">
        <f t="array" ref="V1897">IF(COUNTA(Y1896:DP1899)=0,0,IF(ISERROR(HLOOKUP(V1899,Y1899:DP1899,1,FALSE)),0,INDEX(Y1897:DP1897,MATCH(V1896&amp;V1899,Y1896:DP1896&amp;Y1899:DP1899,0))))</f>
        <v>0</v>
      </c>
      <c r="W1897" s="90">
        <f t="array" ref="W1897">IF(COUNTA(Y1896:DP1899)=0,0,IF(ISERROR(HLOOKUP(W1899,Y1899:DP1899,1,FALSE)),0,AVERAGEIF(Y1899:DP1899,$W1899,Y1897:DP1897)))</f>
        <v>0</v>
      </c>
      <c r="X1897" s="107"/>
      <c r="Y1897" s="142">
        <v>6.5170000000000003</v>
      </c>
      <c r="Z1897" s="142">
        <v>6.5170000000000003</v>
      </c>
    </row>
    <row r="1898" spans="2:30" thickBot="1">
      <c r="B1898" s="83"/>
      <c r="C1898" s="84"/>
      <c r="D1898" s="83"/>
      <c r="E1898" s="83"/>
      <c r="F1898" s="83"/>
      <c r="G1898" s="83"/>
      <c r="H1898" s="83"/>
      <c r="I1898" s="83"/>
      <c r="J1898" s="83"/>
      <c r="K1898" s="83"/>
      <c r="L1898" s="83"/>
      <c r="M1898" s="83"/>
      <c r="N1898" s="83"/>
      <c r="O1898" s="83"/>
      <c r="P1898" s="84"/>
      <c r="Q1898" s="217"/>
      <c r="R1898" s="91">
        <f t="shared" ref="R1898" si="4534">IF(COUNTA(Y1896:DP1899)=0,0,HLOOKUP(R1897,Y1897:DP1899,2,FALSE))</f>
        <v>1000</v>
      </c>
      <c r="S1898" s="92">
        <f t="shared" ref="S1898" si="4535">IF(COUNTA(Y1896:DP1899)=0,0,HLOOKUP(S1896,Y1896:DP1899,3,FALSE))</f>
        <v>1000</v>
      </c>
      <c r="T1898" s="93"/>
      <c r="U1898" s="94">
        <f t="array" ref="U1898">IF(COUNTA(Y1896:DP1899)=0,0,IF(ISERROR(HLOOKUP(U1899,Y1899:DP1899,1,FALSE)),0,INDEX(Y1898:DP1898,MATCH(U1897&amp;U1899,Y1897:DP1897&amp;Y1899:DP1899,0))))</f>
        <v>0</v>
      </c>
      <c r="V1898" s="94">
        <f t="array" ref="V1898">IF(COUNTA(Y1896:DP1899)=0,0,IF(ISERROR(HLOOKUP(V1899,Y1899:DP1899,1,FALSE)),0,INDEX(Y1898:DP1898,MATCH(V1897&amp;V1899,Y1897:DP1897&amp;Y1899:DP1899,0))))</f>
        <v>0</v>
      </c>
      <c r="W1898" s="95"/>
      <c r="X1898" s="108"/>
      <c r="Y1898" s="143">
        <v>1000</v>
      </c>
      <c r="Z1898" s="143">
        <v>1000</v>
      </c>
    </row>
    <row r="1899" spans="2:30" ht="13.9" thickBot="1">
      <c r="B1899" s="96"/>
      <c r="C1899" s="97"/>
      <c r="D1899" s="96"/>
      <c r="E1899" s="96"/>
      <c r="F1899" s="96"/>
      <c r="G1899" s="96"/>
      <c r="H1899" s="96"/>
      <c r="I1899" s="96"/>
      <c r="J1899" s="96"/>
      <c r="K1899" s="96"/>
      <c r="L1899" s="96"/>
      <c r="M1899" s="96"/>
      <c r="N1899" s="96"/>
      <c r="O1899" s="96"/>
      <c r="P1899" s="97"/>
      <c r="Q1899" s="218"/>
      <c r="R1899" s="98" t="str">
        <f t="shared" ref="R1899" si="4536">IF(COUNTA(Y1896:DP1899)=0,"none",HLOOKUP(R1897,Y1897:DP1899,3,FALSE))</f>
        <v>www (-30%)</v>
      </c>
      <c r="S1899" s="99" t="str">
        <f t="shared" ref="S1899" si="4537">IF(COUNTA(Y1896:DP1899)=0,"none",HLOOKUP(S1896,Y1896:DP1899,4,FALSE))</f>
        <v>www (-30%)</v>
      </c>
      <c r="T1899" s="100"/>
      <c r="U1899" s="100">
        <f t="array" ref="U1899">IF(COUNTA(Y1896:DP1899)=0,"none",IF($U$2="WAHR",$W$3,Abfrage!$F$4))</f>
        <v>0</v>
      </c>
      <c r="V1899" s="100">
        <f t="array" ref="V1899">IF(COUNTA(Y1896:DP1899)=0,"none",IF($U$2="WAHR",$W$3,Abfrage!$F$4))</f>
        <v>0</v>
      </c>
      <c r="W1899" s="100">
        <f t="array" ref="W1899">IF(COUNTA(Y1896:DP1899)=0,"none",IF($U$2="WAHR",$W$3,Abfrage!$F$4))</f>
        <v>0</v>
      </c>
      <c r="X1899" s="109"/>
      <c r="Y1899" s="144" t="s">
        <v>43</v>
      </c>
      <c r="Z1899" s="144" t="s">
        <v>43</v>
      </c>
    </row>
    <row r="1900" spans="2:30" thickBot="1">
      <c r="B1900" s="75" t="s">
        <v>1280</v>
      </c>
      <c r="C1900" s="76">
        <v>1000161936</v>
      </c>
      <c r="D1900" s="75" t="s">
        <v>95</v>
      </c>
      <c r="E1900" s="75" t="s">
        <v>96</v>
      </c>
      <c r="F1900" s="75" t="s">
        <v>97</v>
      </c>
      <c r="G1900" s="75" t="s">
        <v>97</v>
      </c>
      <c r="H1900" s="75" t="s">
        <v>44</v>
      </c>
      <c r="I1900" s="75" t="s">
        <v>51</v>
      </c>
      <c r="J1900" s="75" t="s">
        <v>1281</v>
      </c>
      <c r="K1900" s="75" t="s">
        <v>306</v>
      </c>
      <c r="L1900" s="75" t="s">
        <v>306</v>
      </c>
      <c r="M1900" s="75" t="s">
        <v>313</v>
      </c>
      <c r="N1900" s="75" t="s">
        <v>1282</v>
      </c>
      <c r="O1900" s="75" t="s">
        <v>309</v>
      </c>
      <c r="P1900" s="76" t="s">
        <v>306</v>
      </c>
      <c r="Q1900" s="216"/>
      <c r="R1900" s="77">
        <f t="shared" ref="R1900" si="4538">IF(COUNTA(Y1900:DP1903)=0,"01.01.1900",INDEX(Y1900:DP1900,MATCH(R1901,Y1901:DP1901,0)))</f>
        <v>44966</v>
      </c>
      <c r="S1900" s="78">
        <f t="shared" ref="S1900" si="4539">IF(COUNTA(Y1900:DP1903)=0,"01.01.1900",MAX(Y1900:DP1900))</f>
        <v>44966</v>
      </c>
      <c r="T1900" s="79"/>
      <c r="U1900" s="80" t="str">
        <f t="array" ref="U1900">IF(COUNTA(Y1900:DP1903)=0,"01.01.1900",IF(ISERROR(HLOOKUP(U1903,Y1903:DP1903,1,FALSE)),"01.01.1900",INDEX(Y1900:DP1900,MATCH(U1901&amp;U1903,Y1901:DP1901&amp;Y1903:DP1903,0))))</f>
        <v>01.01.1900</v>
      </c>
      <c r="V1900" s="81">
        <f t="shared" ref="V1900" si="4540">IF(COUNTA(Y1900:DP1903)=0,"01.01.1900",_xlfn.MAXIFS(Y1900:DP1900,Y1903:DP1903,V1903))</f>
        <v>0</v>
      </c>
      <c r="W1900" s="82"/>
      <c r="X1900" s="106"/>
      <c r="Y1900" s="141">
        <v>44966</v>
      </c>
      <c r="Z1900" s="141">
        <v>44966</v>
      </c>
    </row>
    <row r="1901" spans="2:30" thickBot="1">
      <c r="B1901" s="83"/>
      <c r="C1901" s="84"/>
      <c r="D1901" s="83"/>
      <c r="E1901" s="83"/>
      <c r="F1901" s="83"/>
      <c r="G1901" s="83"/>
      <c r="H1901" s="83"/>
      <c r="I1901" s="83"/>
      <c r="J1901" s="83"/>
      <c r="K1901" s="83"/>
      <c r="L1901" s="83"/>
      <c r="M1901" s="83"/>
      <c r="N1901" s="83"/>
      <c r="O1901" s="83"/>
      <c r="P1901" s="84"/>
      <c r="Q1901" s="217"/>
      <c r="R1901" s="85">
        <f t="shared" ref="R1901" si="4541">IF(COUNTA(Y1900:DP1903)=0,0,MIN(Y1901:DP1901))</f>
        <v>1.05</v>
      </c>
      <c r="S1901" s="86">
        <f t="shared" ref="S1901" si="4542">IF(COUNTA(Y1900:DP1903)=0,0,HLOOKUP(S1900,Y1900:DP1903,2,FALSE))</f>
        <v>1.05</v>
      </c>
      <c r="T1901" s="87">
        <f t="shared" ref="T1901" si="4543">IF(COUNTA(Y1900:DP1903)=0,0,AVERAGE(Y1901:DP1901))</f>
        <v>1.05</v>
      </c>
      <c r="U1901" s="88">
        <f t="shared" ref="U1901" si="4544">IF(COUNTA(Y1900:DP1903)=0,0,_xlfn.MINIFS(Y1901:DP1901,Y1903:DP1903,U1903))</f>
        <v>0</v>
      </c>
      <c r="V1901" s="89">
        <f t="array" ref="V1901">IF(COUNTA(Y1900:DP1903)=0,0,IF(ISERROR(HLOOKUP(V1903,Y1903:DP1903,1,FALSE)),0,INDEX(Y1901:DP1901,MATCH(V1900&amp;V1903,Y1900:DP1900&amp;Y1903:DP1903,0))))</f>
        <v>0</v>
      </c>
      <c r="W1901" s="90">
        <f t="array" ref="W1901">IF(COUNTA(Y1900:DP1903)=0,0,IF(ISERROR(HLOOKUP(W1903,Y1903:DP1903,1,FALSE)),0,AVERAGEIF(Y1903:DP1903,$W1903,Y1901:DP1901)))</f>
        <v>0</v>
      </c>
      <c r="X1901" s="107"/>
      <c r="Y1901" s="142">
        <v>1.05</v>
      </c>
      <c r="Z1901" s="142">
        <v>1.05</v>
      </c>
    </row>
    <row r="1902" spans="2:30" thickBot="1">
      <c r="B1902" s="83"/>
      <c r="C1902" s="84"/>
      <c r="D1902" s="83"/>
      <c r="E1902" s="83"/>
      <c r="F1902" s="83"/>
      <c r="G1902" s="83"/>
      <c r="H1902" s="83"/>
      <c r="I1902" s="83"/>
      <c r="J1902" s="83"/>
      <c r="K1902" s="83"/>
      <c r="L1902" s="83"/>
      <c r="M1902" s="83"/>
      <c r="N1902" s="83"/>
      <c r="O1902" s="83"/>
      <c r="P1902" s="84"/>
      <c r="Q1902" s="217"/>
      <c r="R1902" s="91">
        <f t="shared" ref="R1902" si="4545">IF(COUNTA(Y1900:DP1903)=0,0,HLOOKUP(R1901,Y1901:DP1903,2,FALSE))</f>
        <v>1000</v>
      </c>
      <c r="S1902" s="92">
        <f t="shared" ref="S1902" si="4546">IF(COUNTA(Y1900:DP1903)=0,0,HLOOKUP(S1900,Y1900:DP1903,3,FALSE))</f>
        <v>1000</v>
      </c>
      <c r="T1902" s="93"/>
      <c r="U1902" s="94">
        <f t="array" ref="U1902">IF(COUNTA(Y1900:DP1903)=0,0,IF(ISERROR(HLOOKUP(U1903,Y1903:DP1903,1,FALSE)),0,INDEX(Y1902:DP1902,MATCH(U1901&amp;U1903,Y1901:DP1901&amp;Y1903:DP1903,0))))</f>
        <v>0</v>
      </c>
      <c r="V1902" s="94">
        <f t="array" ref="V1902">IF(COUNTA(Y1900:DP1903)=0,0,IF(ISERROR(HLOOKUP(V1903,Y1903:DP1903,1,FALSE)),0,INDEX(Y1902:DP1902,MATCH(V1901&amp;V1903,Y1901:DP1901&amp;Y1903:DP1903,0))))</f>
        <v>0</v>
      </c>
      <c r="W1902" s="95"/>
      <c r="X1902" s="108"/>
      <c r="Y1902" s="143">
        <v>1000</v>
      </c>
      <c r="Z1902" s="143">
        <v>1000</v>
      </c>
    </row>
    <row r="1903" spans="2:30" ht="13.9" thickBot="1">
      <c r="B1903" s="96"/>
      <c r="C1903" s="97"/>
      <c r="D1903" s="96"/>
      <c r="E1903" s="96"/>
      <c r="F1903" s="96"/>
      <c r="G1903" s="96"/>
      <c r="H1903" s="96"/>
      <c r="I1903" s="96"/>
      <c r="J1903" s="96"/>
      <c r="K1903" s="96"/>
      <c r="L1903" s="96"/>
      <c r="M1903" s="96"/>
      <c r="N1903" s="96"/>
      <c r="O1903" s="96"/>
      <c r="P1903" s="97"/>
      <c r="Q1903" s="218"/>
      <c r="R1903" s="98" t="str">
        <f t="shared" ref="R1903" si="4547">IF(COUNTA(Y1900:DP1903)=0,"none",HLOOKUP(R1901,Y1901:DP1903,3,FALSE))</f>
        <v>SAP</v>
      </c>
      <c r="S1903" s="99" t="str">
        <f t="shared" ref="S1903" si="4548">IF(COUNTA(Y1900:DP1903)=0,"none",HLOOKUP(S1900,Y1900:DP1903,4,FALSE))</f>
        <v>SAP</v>
      </c>
      <c r="T1903" s="100"/>
      <c r="U1903" s="100">
        <f t="array" ref="U1903">IF(COUNTA(Y1900:DP1903)=0,"none",IF($U$2="WAHR",$W$3,Abfrage!$F$4))</f>
        <v>0</v>
      </c>
      <c r="V1903" s="100">
        <f t="array" ref="V1903">IF(COUNTA(Y1900:DP1903)=0,"none",IF($U$2="WAHR",$W$3,Abfrage!$F$4))</f>
        <v>0</v>
      </c>
      <c r="W1903" s="100">
        <f t="array" ref="W1903">IF(COUNTA(Y1900:DP1903)=0,"none",IF($U$2="WAHR",$W$3,Abfrage!$F$4))</f>
        <v>0</v>
      </c>
      <c r="X1903" s="109"/>
      <c r="Y1903" s="144" t="s">
        <v>47</v>
      </c>
      <c r="Z1903" s="144" t="s">
        <v>47</v>
      </c>
    </row>
    <row r="1904" spans="2:30" thickBot="1">
      <c r="B1904" s="75" t="s">
        <v>1283</v>
      </c>
      <c r="C1904" s="76">
        <v>1000240117</v>
      </c>
      <c r="D1904" s="75" t="s">
        <v>95</v>
      </c>
      <c r="E1904" s="75" t="s">
        <v>175</v>
      </c>
      <c r="F1904" s="75" t="s">
        <v>103</v>
      </c>
      <c r="G1904" s="75" t="s">
        <v>103</v>
      </c>
      <c r="H1904" s="75" t="s">
        <v>57</v>
      </c>
      <c r="I1904" s="75" t="s">
        <v>41</v>
      </c>
      <c r="J1904" s="75" t="s">
        <v>1284</v>
      </c>
      <c r="K1904" s="75" t="s">
        <v>306</v>
      </c>
      <c r="L1904" s="75" t="s">
        <v>306</v>
      </c>
      <c r="M1904" s="75" t="s">
        <v>307</v>
      </c>
      <c r="N1904" s="75" t="s">
        <v>314</v>
      </c>
      <c r="O1904" s="75" t="s">
        <v>402</v>
      </c>
      <c r="P1904" s="76" t="s">
        <v>306</v>
      </c>
      <c r="Q1904" s="216"/>
      <c r="R1904" s="77">
        <f t="shared" ref="R1904" si="4549">IF(COUNTA(Y1904:DP1907)=0,"01.01.1900",INDEX(Y1904:DP1904,MATCH(R1905,Y1905:DP1905,0)))</f>
        <v>45840</v>
      </c>
      <c r="S1904" s="78">
        <f t="shared" ref="S1904" si="4550">IF(COUNTA(Y1904:DP1907)=0,"01.01.1900",MAX(Y1904:DP1904))</f>
        <v>45840</v>
      </c>
      <c r="T1904" s="79"/>
      <c r="U1904" s="80" t="str">
        <f t="array" ref="U1904">IF(COUNTA(Y1904:DP1907)=0,"01.01.1900",IF(ISERROR(HLOOKUP(U1907,Y1907:DP1907,1,FALSE)),"01.01.1900",INDEX(Y1904:DP1904,MATCH(U1905&amp;U1907,Y1905:DP1905&amp;Y1907:DP1907,0))))</f>
        <v>01.01.1900</v>
      </c>
      <c r="V1904" s="81">
        <f t="shared" ref="V1904" si="4551">IF(COUNTA(Y1904:DP1907)=0,"01.01.1900",_xlfn.MAXIFS(Y1904:DP1904,Y1907:DP1907,V1907))</f>
        <v>0</v>
      </c>
      <c r="W1904" s="82"/>
      <c r="X1904" s="106"/>
      <c r="Y1904" s="141">
        <v>44467</v>
      </c>
      <c r="Z1904" s="141">
        <v>45462</v>
      </c>
      <c r="AA1904" s="141">
        <v>45840</v>
      </c>
    </row>
    <row r="1905" spans="2:29" thickBot="1">
      <c r="B1905" s="83"/>
      <c r="C1905" s="84"/>
      <c r="D1905" s="83"/>
      <c r="E1905" s="83"/>
      <c r="F1905" s="83"/>
      <c r="G1905" s="83"/>
      <c r="H1905" s="83"/>
      <c r="I1905" s="83"/>
      <c r="J1905" s="83"/>
      <c r="K1905" s="83"/>
      <c r="L1905" s="83"/>
      <c r="M1905" s="83"/>
      <c r="N1905" s="83"/>
      <c r="O1905" s="83"/>
      <c r="P1905" s="84"/>
      <c r="Q1905" s="217"/>
      <c r="R1905" s="85">
        <f t="shared" ref="R1905" si="4552">IF(COUNTA(Y1904:DP1907)=0,0,MIN(Y1905:DP1905))</f>
        <v>5.0118322E-2</v>
      </c>
      <c r="S1905" s="86">
        <f t="shared" ref="S1905" si="4553">IF(COUNTA(Y1904:DP1907)=0,0,HLOOKUP(S1904,Y1904:DP1907,2,FALSE))</f>
        <v>5.0118322E-2</v>
      </c>
      <c r="T1905" s="87">
        <f t="shared" ref="T1905" si="4554">IF(COUNTA(Y1904:DP1907)=0,0,AVERAGE(Y1905:DP1905))</f>
        <v>7.820610733333333E-2</v>
      </c>
      <c r="U1905" s="88">
        <f t="shared" ref="U1905" si="4555">IF(COUNTA(Y1904:DP1907)=0,0,_xlfn.MINIFS(Y1905:DP1905,Y1907:DP1907,U1907))</f>
        <v>0</v>
      </c>
      <c r="V1905" s="89">
        <f t="array" ref="V1905">IF(COUNTA(Y1904:DP1907)=0,0,IF(ISERROR(HLOOKUP(V1907,Y1907:DP1907,1,FALSE)),0,INDEX(Y1905:DP1905,MATCH(V1904&amp;V1907,Y1904:DP1904&amp;Y1907:DP1907,0))))</f>
        <v>0</v>
      </c>
      <c r="W1905" s="90">
        <f t="array" ref="W1905">IF(COUNTA(Y1904:DP1907)=0,0,IF(ISERROR(HLOOKUP(W1907,Y1907:DP1907,1,FALSE)),0,AVERAGEIF(Y1907:DP1907,$W1907,Y1905:DP1905)))</f>
        <v>0</v>
      </c>
      <c r="X1905" s="107"/>
      <c r="Y1905" s="142">
        <v>9.35E-2</v>
      </c>
      <c r="Z1905" s="142">
        <v>9.0999999999999998E-2</v>
      </c>
      <c r="AA1905" s="142">
        <v>5.0118322E-2</v>
      </c>
    </row>
    <row r="1906" spans="2:29" thickBot="1">
      <c r="B1906" s="83"/>
      <c r="C1906" s="84"/>
      <c r="D1906" s="83"/>
      <c r="E1906" s="83"/>
      <c r="F1906" s="83"/>
      <c r="G1906" s="83"/>
      <c r="H1906" s="83"/>
      <c r="I1906" s="83"/>
      <c r="J1906" s="83"/>
      <c r="K1906" s="83"/>
      <c r="L1906" s="83"/>
      <c r="M1906" s="83"/>
      <c r="N1906" s="83"/>
      <c r="O1906" s="83"/>
      <c r="P1906" s="84"/>
      <c r="Q1906" s="217"/>
      <c r="R1906" s="91">
        <f t="shared" ref="R1906" si="4556">IF(COUNTA(Y1904:DP1907)=0,0,HLOOKUP(R1905,Y1905:DP1907,2,FALSE))</f>
        <v>0</v>
      </c>
      <c r="S1906" s="92">
        <f t="shared" ref="S1906" si="4557">IF(COUNTA(Y1904:DP1907)=0,0,HLOOKUP(S1904,Y1904:DP1907,3,FALSE))</f>
        <v>0</v>
      </c>
      <c r="T1906" s="93"/>
      <c r="U1906" s="94">
        <f t="array" ref="U1906">IF(COUNTA(Y1904:DP1907)=0,0,IF(ISERROR(HLOOKUP(U1907,Y1907:DP1907,1,FALSE)),0,INDEX(Y1906:DP1906,MATCH(U1905&amp;U1907,Y1905:DP1905&amp;Y1907:DP1907,0))))</f>
        <v>0</v>
      </c>
      <c r="V1906" s="94">
        <f t="array" ref="V1906">IF(COUNTA(Y1904:DP1907)=0,0,IF(ISERROR(HLOOKUP(V1907,Y1907:DP1907,1,FALSE)),0,INDEX(Y1906:DP1906,MATCH(V1905&amp;V1907,Y1905:DP1905&amp;Y1907:DP1907,0))))</f>
        <v>0</v>
      </c>
      <c r="W1906" s="95"/>
      <c r="X1906" s="108"/>
      <c r="Y1906" s="143">
        <v>1000</v>
      </c>
      <c r="Z1906" s="143">
        <v>1000</v>
      </c>
      <c r="AA1906" s="143">
        <v>0</v>
      </c>
    </row>
    <row r="1907" spans="2:29" ht="13.9" thickBot="1">
      <c r="B1907" s="96"/>
      <c r="C1907" s="97"/>
      <c r="D1907" s="96"/>
      <c r="E1907" s="96"/>
      <c r="F1907" s="96"/>
      <c r="G1907" s="96"/>
      <c r="H1907" s="96"/>
      <c r="I1907" s="96"/>
      <c r="J1907" s="96"/>
      <c r="K1907" s="96"/>
      <c r="L1907" s="96"/>
      <c r="M1907" s="96"/>
      <c r="N1907" s="96"/>
      <c r="O1907" s="96"/>
      <c r="P1907" s="97"/>
      <c r="Q1907" s="218"/>
      <c r="R1907" s="98" t="str">
        <f t="shared" ref="R1907" si="4558">IF(COUNTA(Y1904:DP1907)=0,"none",HLOOKUP(R1905,Y1905:DP1907,3,FALSE))</f>
        <v>ECI</v>
      </c>
      <c r="S1907" s="99" t="str">
        <f t="shared" ref="S1907" si="4559">IF(COUNTA(Y1904:DP1907)=0,"none",HLOOKUP(S1904,Y1904:DP1907,4,FALSE))</f>
        <v>ECI</v>
      </c>
      <c r="T1907" s="100"/>
      <c r="U1907" s="100">
        <f t="array" ref="U1907">IF(COUNTA(Y1904:DP1907)=0,"none",IF($U$2="WAHR",$W$3,Abfrage!$F$4))</f>
        <v>0</v>
      </c>
      <c r="V1907" s="100">
        <f t="array" ref="V1907">IF(COUNTA(Y1904:DP1907)=0,"none",IF($U$2="WAHR",$W$3,Abfrage!$F$4))</f>
        <v>0</v>
      </c>
      <c r="W1907" s="100">
        <f t="array" ref="W1907">IF(COUNTA(Y1904:DP1907)=0,"none",IF($U$2="WAHR",$W$3,Abfrage!$F$4))</f>
        <v>0</v>
      </c>
      <c r="X1907" s="109"/>
      <c r="Y1907" s="144" t="s">
        <v>354</v>
      </c>
      <c r="Z1907" s="144" t="s">
        <v>43</v>
      </c>
      <c r="AA1907" s="144" t="s">
        <v>101</v>
      </c>
    </row>
    <row r="1908" spans="2:29" thickBot="1">
      <c r="B1908" s="75" t="s">
        <v>1285</v>
      </c>
      <c r="C1908" s="76">
        <v>1000161939</v>
      </c>
      <c r="D1908" s="75" t="s">
        <v>95</v>
      </c>
      <c r="E1908" s="75" t="s">
        <v>148</v>
      </c>
      <c r="F1908" s="75" t="s">
        <v>96</v>
      </c>
      <c r="G1908" s="75" t="s">
        <v>96</v>
      </c>
      <c r="H1908" s="75" t="s">
        <v>50</v>
      </c>
      <c r="I1908" s="75" t="s">
        <v>51</v>
      </c>
      <c r="J1908" s="75" t="s">
        <v>1286</v>
      </c>
      <c r="K1908" s="75" t="s">
        <v>325</v>
      </c>
      <c r="L1908" s="75" t="s">
        <v>523</v>
      </c>
      <c r="M1908" s="75" t="s">
        <v>313</v>
      </c>
      <c r="N1908" s="75" t="s">
        <v>327</v>
      </c>
      <c r="O1908" s="75" t="s">
        <v>306</v>
      </c>
      <c r="P1908" s="76" t="s">
        <v>306</v>
      </c>
      <c r="Q1908" s="216"/>
      <c r="R1908" s="77">
        <f t="shared" ref="R1908" si="4560">IF(COUNTA(Y1908:DP1911)=0,"01.01.1900",INDEX(Y1908:DP1908,MATCH(R1909,Y1909:DP1909,0)))</f>
        <v>45671</v>
      </c>
      <c r="S1908" s="78">
        <f t="shared" ref="S1908" si="4561">IF(COUNTA(Y1908:DP1911)=0,"01.01.1900",MAX(Y1908:DP1908))</f>
        <v>45671</v>
      </c>
      <c r="T1908" s="79"/>
      <c r="U1908" s="80" t="str">
        <f t="array" ref="U1908">IF(COUNTA(Y1908:DP1911)=0,"01.01.1900",IF(ISERROR(HLOOKUP(U1911,Y1911:DP1911,1,FALSE)),"01.01.1900",INDEX(Y1908:DP1908,MATCH(U1909&amp;U1911,Y1909:DP1909&amp;Y1911:DP1911,0))))</f>
        <v>01.01.1900</v>
      </c>
      <c r="V1908" s="81">
        <f t="shared" ref="V1908" si="4562">IF(COUNTA(Y1908:DP1911)=0,"01.01.1900",_xlfn.MAXIFS(Y1908:DP1908,Y1911:DP1911,V1911))</f>
        <v>0</v>
      </c>
      <c r="W1908" s="82"/>
      <c r="X1908" s="106"/>
      <c r="Y1908" s="141">
        <v>44501</v>
      </c>
      <c r="Z1908" s="141">
        <v>44501</v>
      </c>
      <c r="AA1908" s="141">
        <v>44966</v>
      </c>
      <c r="AB1908" s="141">
        <v>44966</v>
      </c>
      <c r="AC1908" s="141">
        <v>45671</v>
      </c>
    </row>
    <row r="1909" spans="2:29" thickBot="1">
      <c r="B1909" s="83"/>
      <c r="C1909" s="84"/>
      <c r="D1909" s="83"/>
      <c r="E1909" s="83"/>
      <c r="F1909" s="83"/>
      <c r="G1909" s="83"/>
      <c r="H1909" s="83"/>
      <c r="I1909" s="83"/>
      <c r="J1909" s="83"/>
      <c r="K1909" s="83"/>
      <c r="L1909" s="83"/>
      <c r="M1909" s="83"/>
      <c r="N1909" s="83"/>
      <c r="O1909" s="83"/>
      <c r="P1909" s="84"/>
      <c r="Q1909" s="217"/>
      <c r="R1909" s="85">
        <f t="shared" ref="R1909" si="4563">IF(COUNTA(Y1908:DP1911)=0,0,MIN(Y1909:DP1909))</f>
        <v>6.3719999999999999E-2</v>
      </c>
      <c r="S1909" s="86">
        <f t="shared" ref="S1909" si="4564">IF(COUNTA(Y1908:DP1911)=0,0,HLOOKUP(S1908,Y1908:DP1911,2,FALSE))</f>
        <v>6.3719999999999999E-2</v>
      </c>
      <c r="T1909" s="87">
        <f t="shared" ref="T1909" si="4565">IF(COUNTA(Y1908:DP1911)=0,0,AVERAGE(Y1909:DP1909))</f>
        <v>0.12254400000000001</v>
      </c>
      <c r="U1909" s="88">
        <f t="shared" ref="U1909" si="4566">IF(COUNTA(Y1908:DP1911)=0,0,_xlfn.MINIFS(Y1909:DP1909,Y1911:DP1911,U1911))</f>
        <v>0</v>
      </c>
      <c r="V1909" s="89">
        <f t="array" ref="V1909">IF(COUNTA(Y1908:DP1911)=0,0,IF(ISERROR(HLOOKUP(V1911,Y1911:DP1911,1,FALSE)),0,INDEX(Y1909:DP1909,MATCH(V1908&amp;V1911,Y1908:DP1908&amp;Y1911:DP1911,0))))</f>
        <v>0</v>
      </c>
      <c r="W1909" s="90">
        <f t="array" ref="W1909">IF(COUNTA(Y1908:DP1911)=0,0,IF(ISERROR(HLOOKUP(W1911,Y1911:DP1911,1,FALSE)),0,AVERAGEIF(Y1911:DP1911,$W1911,Y1909:DP1909)))</f>
        <v>0</v>
      </c>
      <c r="X1909" s="107"/>
      <c r="Y1909" s="142">
        <v>0.1275</v>
      </c>
      <c r="Z1909" s="142">
        <v>0.1275</v>
      </c>
      <c r="AA1909" s="142">
        <v>0.14699999999999999</v>
      </c>
      <c r="AB1909" s="142">
        <v>0.14699999999999999</v>
      </c>
      <c r="AC1909" s="142">
        <v>6.3719999999999999E-2</v>
      </c>
    </row>
    <row r="1910" spans="2:29" thickBot="1">
      <c r="B1910" s="83"/>
      <c r="C1910" s="84"/>
      <c r="D1910" s="83"/>
      <c r="E1910" s="83"/>
      <c r="F1910" s="83"/>
      <c r="G1910" s="83"/>
      <c r="H1910" s="83"/>
      <c r="I1910" s="83"/>
      <c r="J1910" s="83"/>
      <c r="K1910" s="83"/>
      <c r="L1910" s="83"/>
      <c r="M1910" s="83"/>
      <c r="N1910" s="83"/>
      <c r="O1910" s="83"/>
      <c r="P1910" s="84"/>
      <c r="Q1910" s="217"/>
      <c r="R1910" s="91">
        <f t="shared" ref="R1910" si="4567">IF(COUNTA(Y1908:DP1911)=0,0,HLOOKUP(R1909,Y1909:DP1911,2,FALSE))</f>
        <v>0</v>
      </c>
      <c r="S1910" s="92">
        <f t="shared" ref="S1910" si="4568">IF(COUNTA(Y1908:DP1911)=0,0,HLOOKUP(S1908,Y1908:DP1911,3,FALSE))</f>
        <v>0</v>
      </c>
      <c r="T1910" s="93"/>
      <c r="U1910" s="94">
        <f t="array" ref="U1910">IF(COUNTA(Y1908:DP1911)=0,0,IF(ISERROR(HLOOKUP(U1911,Y1911:DP1911,1,FALSE)),0,INDEX(Y1910:DP1910,MATCH(U1909&amp;U1911,Y1909:DP1909&amp;Y1911:DP1911,0))))</f>
        <v>0</v>
      </c>
      <c r="V1910" s="94">
        <f t="array" ref="V1910">IF(COUNTA(Y1908:DP1911)=0,0,IF(ISERROR(HLOOKUP(V1911,Y1911:DP1911,1,FALSE)),0,INDEX(Y1910:DP1910,MATCH(V1909&amp;V1911,Y1909:DP1909&amp;Y1911:DP1911,0))))</f>
        <v>0</v>
      </c>
      <c r="W1910" s="95"/>
      <c r="X1910" s="108"/>
      <c r="Y1910" s="143">
        <v>1000</v>
      </c>
      <c r="Z1910" s="143">
        <v>1000</v>
      </c>
      <c r="AA1910" s="143">
        <v>1000</v>
      </c>
      <c r="AB1910" s="143">
        <v>1000</v>
      </c>
      <c r="AC1910" s="143">
        <v>0</v>
      </c>
    </row>
    <row r="1911" spans="2:29" ht="13.9" thickBot="1">
      <c r="B1911" s="96"/>
      <c r="C1911" s="97"/>
      <c r="D1911" s="96"/>
      <c r="E1911" s="96"/>
      <c r="F1911" s="96"/>
      <c r="G1911" s="96"/>
      <c r="H1911" s="96"/>
      <c r="I1911" s="96"/>
      <c r="J1911" s="96"/>
      <c r="K1911" s="96"/>
      <c r="L1911" s="96"/>
      <c r="M1911" s="96"/>
      <c r="N1911" s="96"/>
      <c r="O1911" s="96"/>
      <c r="P1911" s="97"/>
      <c r="Q1911" s="218"/>
      <c r="R1911" s="98" t="str">
        <f t="shared" ref="R1911" si="4569">IF(COUNTA(Y1908:DP1911)=0,"none",HLOOKUP(R1909,Y1909:DP1911,3,FALSE))</f>
        <v>ECI</v>
      </c>
      <c r="S1911" s="99" t="str">
        <f t="shared" ref="S1911" si="4570">IF(COUNTA(Y1908:DP1911)=0,"none",HLOOKUP(S1908,Y1908:DP1911,4,FALSE))</f>
        <v>ECI</v>
      </c>
      <c r="T1911" s="100"/>
      <c r="U1911" s="100">
        <f t="array" ref="U1911">IF(COUNTA(Y1908:DP1911)=0,"none",IF($U$2="WAHR",$W$3,Abfrage!$F$4))</f>
        <v>0</v>
      </c>
      <c r="V1911" s="100">
        <f t="array" ref="V1911">IF(COUNTA(Y1908:DP1911)=0,"none",IF($U$2="WAHR",$W$3,Abfrage!$F$4))</f>
        <v>0</v>
      </c>
      <c r="W1911" s="100">
        <f t="array" ref="W1911">IF(COUNTA(Y1908:DP1911)=0,"none",IF($U$2="WAHR",$W$3,Abfrage!$F$4))</f>
        <v>0</v>
      </c>
      <c r="X1911" s="109"/>
      <c r="Y1911" s="144" t="s">
        <v>354</v>
      </c>
      <c r="Z1911" s="144" t="s">
        <v>354</v>
      </c>
      <c r="AA1911" s="144" t="s">
        <v>43</v>
      </c>
      <c r="AB1911" s="144" t="s">
        <v>721</v>
      </c>
      <c r="AC1911" s="144" t="s">
        <v>101</v>
      </c>
    </row>
    <row r="1912" spans="2:29" thickBot="1">
      <c r="B1912" s="75" t="s">
        <v>1287</v>
      </c>
      <c r="C1912" s="76">
        <v>1000161940</v>
      </c>
      <c r="D1912" s="75" t="s">
        <v>95</v>
      </c>
      <c r="E1912" s="75" t="s">
        <v>148</v>
      </c>
      <c r="F1912" s="75" t="s">
        <v>96</v>
      </c>
      <c r="G1912" s="75" t="s">
        <v>96</v>
      </c>
      <c r="H1912" s="75" t="s">
        <v>50</v>
      </c>
      <c r="I1912" s="75" t="s">
        <v>51</v>
      </c>
      <c r="J1912" s="75" t="s">
        <v>1288</v>
      </c>
      <c r="K1912" s="75" t="s">
        <v>523</v>
      </c>
      <c r="L1912" s="75" t="s">
        <v>326</v>
      </c>
      <c r="M1912" s="75" t="s">
        <v>313</v>
      </c>
      <c r="N1912" s="75" t="s">
        <v>327</v>
      </c>
      <c r="O1912" s="75" t="s">
        <v>306</v>
      </c>
      <c r="P1912" s="76" t="s">
        <v>306</v>
      </c>
      <c r="Q1912" s="216"/>
      <c r="R1912" s="77">
        <f t="shared" ref="R1912" si="4571">IF(COUNTA(Y1912:DP1915)=0,"01.01.1900",INDEX(Y1912:DP1912,MATCH(R1913,Y1913:DP1913,0)))</f>
        <v>44966</v>
      </c>
      <c r="S1912" s="78">
        <f t="shared" ref="S1912" si="4572">IF(COUNTA(Y1912:DP1915)=0,"01.01.1900",MAX(Y1912:DP1912))</f>
        <v>44966</v>
      </c>
      <c r="T1912" s="79"/>
      <c r="U1912" s="80" t="str">
        <f t="array" ref="U1912">IF(COUNTA(Y1912:DP1915)=0,"01.01.1900",IF(ISERROR(HLOOKUP(U1915,Y1915:DP1915,1,FALSE)),"01.01.1900",INDEX(Y1912:DP1912,MATCH(U1913&amp;U1915,Y1913:DP1913&amp;Y1915:DP1915,0))))</f>
        <v>01.01.1900</v>
      </c>
      <c r="V1912" s="81">
        <f t="shared" ref="V1912" si="4573">IF(COUNTA(Y1912:DP1915)=0,"01.01.1900",_xlfn.MAXIFS(Y1912:DP1912,Y1915:DP1915,V1915))</f>
        <v>0</v>
      </c>
      <c r="W1912" s="82"/>
      <c r="X1912" s="106"/>
      <c r="Y1912" s="141">
        <v>44501</v>
      </c>
      <c r="Z1912" s="141">
        <v>44501</v>
      </c>
      <c r="AA1912" s="141">
        <v>44966</v>
      </c>
      <c r="AB1912" s="141">
        <v>44966</v>
      </c>
    </row>
    <row r="1913" spans="2:29" thickBot="1">
      <c r="B1913" s="83"/>
      <c r="C1913" s="84"/>
      <c r="D1913" s="83"/>
      <c r="E1913" s="83"/>
      <c r="F1913" s="83"/>
      <c r="G1913" s="83"/>
      <c r="H1913" s="83"/>
      <c r="I1913" s="83"/>
      <c r="J1913" s="83"/>
      <c r="K1913" s="83"/>
      <c r="L1913" s="83"/>
      <c r="M1913" s="83"/>
      <c r="N1913" s="83"/>
      <c r="O1913" s="83"/>
      <c r="P1913" s="84"/>
      <c r="Q1913" s="217"/>
      <c r="R1913" s="85">
        <f t="shared" ref="R1913" si="4574">IF(COUNTA(Y1912:DP1915)=0,0,MIN(Y1913:DP1913))</f>
        <v>0.182</v>
      </c>
      <c r="S1913" s="86">
        <f t="shared" ref="S1913" si="4575">IF(COUNTA(Y1912:DP1915)=0,0,HLOOKUP(S1912,Y1912:DP1915,2,FALSE))</f>
        <v>0.182</v>
      </c>
      <c r="T1913" s="87">
        <f t="shared" ref="T1913" si="4576">IF(COUNTA(Y1912:DP1915)=0,0,AVERAGE(Y1913:DP1913))</f>
        <v>0.21425</v>
      </c>
      <c r="U1913" s="88">
        <f t="shared" ref="U1913" si="4577">IF(COUNTA(Y1912:DP1915)=0,0,_xlfn.MINIFS(Y1913:DP1913,Y1915:DP1915,U1915))</f>
        <v>0</v>
      </c>
      <c r="V1913" s="89">
        <f t="array" ref="V1913">IF(COUNTA(Y1912:DP1915)=0,0,IF(ISERROR(HLOOKUP(V1915,Y1915:DP1915,1,FALSE)),0,INDEX(Y1913:DP1913,MATCH(V1912&amp;V1915,Y1912:DP1912&amp;Y1915:DP1915,0))))</f>
        <v>0</v>
      </c>
      <c r="W1913" s="90">
        <f t="array" ref="W1913">IF(COUNTA(Y1912:DP1915)=0,0,IF(ISERROR(HLOOKUP(W1915,Y1915:DP1915,1,FALSE)),0,AVERAGEIF(Y1915:DP1915,$W1915,Y1913:DP1913)))</f>
        <v>0</v>
      </c>
      <c r="X1913" s="107"/>
      <c r="Y1913" s="142">
        <v>0.2465</v>
      </c>
      <c r="Z1913" s="142">
        <v>0.2465</v>
      </c>
      <c r="AA1913" s="142">
        <v>0.182</v>
      </c>
      <c r="AB1913" s="142">
        <v>0.182</v>
      </c>
    </row>
    <row r="1914" spans="2:29" thickBot="1">
      <c r="B1914" s="83"/>
      <c r="C1914" s="84"/>
      <c r="D1914" s="83"/>
      <c r="E1914" s="83"/>
      <c r="F1914" s="83"/>
      <c r="G1914" s="83"/>
      <c r="H1914" s="83"/>
      <c r="I1914" s="83"/>
      <c r="J1914" s="83"/>
      <c r="K1914" s="83"/>
      <c r="L1914" s="83"/>
      <c r="M1914" s="83"/>
      <c r="N1914" s="83"/>
      <c r="O1914" s="83"/>
      <c r="P1914" s="84"/>
      <c r="Q1914" s="217"/>
      <c r="R1914" s="91">
        <f t="shared" ref="R1914" si="4578">IF(COUNTA(Y1912:DP1915)=0,0,HLOOKUP(R1913,Y1913:DP1915,2,FALSE))</f>
        <v>1000</v>
      </c>
      <c r="S1914" s="92">
        <f t="shared" ref="S1914" si="4579">IF(COUNTA(Y1912:DP1915)=0,0,HLOOKUP(S1912,Y1912:DP1915,3,FALSE))</f>
        <v>1000</v>
      </c>
      <c r="T1914" s="93"/>
      <c r="U1914" s="94">
        <f t="array" ref="U1914">IF(COUNTA(Y1912:DP1915)=0,0,IF(ISERROR(HLOOKUP(U1915,Y1915:DP1915,1,FALSE)),0,INDEX(Y1914:DP1914,MATCH(U1913&amp;U1915,Y1913:DP1913&amp;Y1915:DP1915,0))))</f>
        <v>0</v>
      </c>
      <c r="V1914" s="94">
        <f t="array" ref="V1914">IF(COUNTA(Y1912:DP1915)=0,0,IF(ISERROR(HLOOKUP(V1915,Y1915:DP1915,1,FALSE)),0,INDEX(Y1914:DP1914,MATCH(V1913&amp;V1915,Y1913:DP1913&amp;Y1915:DP1915,0))))</f>
        <v>0</v>
      </c>
      <c r="W1914" s="95"/>
      <c r="X1914" s="108"/>
      <c r="Y1914" s="143">
        <v>1000</v>
      </c>
      <c r="Z1914" s="143">
        <v>1000</v>
      </c>
      <c r="AA1914" s="143">
        <v>1000</v>
      </c>
      <c r="AB1914" s="143">
        <v>1000</v>
      </c>
    </row>
    <row r="1915" spans="2:29" ht="13.9" thickBot="1">
      <c r="B1915" s="96"/>
      <c r="C1915" s="97"/>
      <c r="D1915" s="96"/>
      <c r="E1915" s="96"/>
      <c r="F1915" s="96"/>
      <c r="G1915" s="96"/>
      <c r="H1915" s="96"/>
      <c r="I1915" s="96"/>
      <c r="J1915" s="96"/>
      <c r="K1915" s="96"/>
      <c r="L1915" s="96"/>
      <c r="M1915" s="96"/>
      <c r="N1915" s="96"/>
      <c r="O1915" s="96"/>
      <c r="P1915" s="97"/>
      <c r="Q1915" s="218"/>
      <c r="R1915" s="98" t="str">
        <f t="shared" ref="R1915" si="4580">IF(COUNTA(Y1912:DP1915)=0,"none",HLOOKUP(R1913,Y1913:DP1915,3,FALSE))</f>
        <v>www (-30%)</v>
      </c>
      <c r="S1915" s="99" t="str">
        <f t="shared" ref="S1915" si="4581">IF(COUNTA(Y1912:DP1915)=0,"none",HLOOKUP(S1912,Y1912:DP1915,4,FALSE))</f>
        <v>www (-30%)</v>
      </c>
      <c r="T1915" s="100"/>
      <c r="U1915" s="100">
        <f t="array" ref="U1915">IF(COUNTA(Y1912:DP1915)=0,"none",IF($U$2="WAHR",$W$3,Abfrage!$F$4))</f>
        <v>0</v>
      </c>
      <c r="V1915" s="100">
        <f t="array" ref="V1915">IF(COUNTA(Y1912:DP1915)=0,"none",IF($U$2="WAHR",$W$3,Abfrage!$F$4))</f>
        <v>0</v>
      </c>
      <c r="W1915" s="100">
        <f t="array" ref="W1915">IF(COUNTA(Y1912:DP1915)=0,"none",IF($U$2="WAHR",$W$3,Abfrage!$F$4))</f>
        <v>0</v>
      </c>
      <c r="X1915" s="109"/>
      <c r="Y1915" s="144" t="s">
        <v>354</v>
      </c>
      <c r="Z1915" s="144" t="s">
        <v>354</v>
      </c>
      <c r="AA1915" s="144" t="s">
        <v>43</v>
      </c>
      <c r="AB1915" s="144" t="s">
        <v>721</v>
      </c>
    </row>
    <row r="1916" spans="2:29" thickBot="1">
      <c r="B1916" s="75" t="s">
        <v>1289</v>
      </c>
      <c r="C1916" s="76">
        <v>1000162001</v>
      </c>
      <c r="D1916" s="75" t="s">
        <v>95</v>
      </c>
      <c r="E1916" s="75" t="s">
        <v>148</v>
      </c>
      <c r="F1916" s="75" t="s">
        <v>96</v>
      </c>
      <c r="G1916" s="75" t="s">
        <v>96</v>
      </c>
      <c r="H1916" s="75" t="e">
        <v>#N/A</v>
      </c>
      <c r="I1916" s="75" t="s">
        <v>51</v>
      </c>
      <c r="J1916" s="75" t="s">
        <v>1290</v>
      </c>
      <c r="K1916" s="75" t="s">
        <v>331</v>
      </c>
      <c r="L1916" s="75" t="s">
        <v>327</v>
      </c>
      <c r="M1916" s="75" t="s">
        <v>313</v>
      </c>
      <c r="N1916" s="75" t="s">
        <v>327</v>
      </c>
      <c r="O1916" s="75" t="s">
        <v>306</v>
      </c>
      <c r="P1916" s="76" t="s">
        <v>306</v>
      </c>
      <c r="Q1916" s="216"/>
      <c r="R1916" s="77" t="str">
        <f t="shared" ref="R1916" si="4582">IF(COUNTA(Y1916:DP1919)=0,"01.01.1900",INDEX(Y1916:DP1916,MATCH(R1917,Y1917:DP1917,0)))</f>
        <v>01.01.1900</v>
      </c>
      <c r="S1916" s="78" t="str">
        <f t="shared" ref="S1916" si="4583">IF(COUNTA(Y1916:DP1919)=0,"01.01.1900",MAX(Y1916:DP1916))</f>
        <v>01.01.1900</v>
      </c>
      <c r="T1916" s="79"/>
      <c r="U1916" s="80" t="str">
        <f t="array" ref="U1916">IF(COUNTA(Y1916:DP1919)=0,"01.01.1900",IF(ISERROR(HLOOKUP(U1919,Y1919:DP1919,1,FALSE)),"01.01.1900",INDEX(Y1916:DP1916,MATCH(U1917&amp;U1919,Y1917:DP1917&amp;Y1919:DP1919,0))))</f>
        <v>01.01.1900</v>
      </c>
      <c r="V1916" s="81" t="str">
        <f t="shared" ref="V1916" si="4584">IF(COUNTA(Y1916:DP1919)=0,"01.01.1900",_xlfn.MAXIFS(Y1916:DP1916,Y1919:DP1919,V1919))</f>
        <v>01.01.1900</v>
      </c>
      <c r="W1916" s="82"/>
      <c r="X1916" s="106"/>
    </row>
    <row r="1917" spans="2:29" thickBot="1">
      <c r="B1917" s="83"/>
      <c r="C1917" s="84"/>
      <c r="D1917" s="83"/>
      <c r="E1917" s="83"/>
      <c r="F1917" s="83"/>
      <c r="G1917" s="83"/>
      <c r="H1917" s="83"/>
      <c r="I1917" s="83"/>
      <c r="J1917" s="83"/>
      <c r="K1917" s="83"/>
      <c r="L1917" s="83"/>
      <c r="M1917" s="83"/>
      <c r="N1917" s="83"/>
      <c r="O1917" s="83"/>
      <c r="P1917" s="84"/>
      <c r="Q1917" s="217"/>
      <c r="R1917" s="85">
        <f t="shared" ref="R1917" si="4585">IF(COUNTA(Y1916:DP1919)=0,0,MIN(Y1917:DP1917))</f>
        <v>0</v>
      </c>
      <c r="S1917" s="86">
        <f t="shared" ref="S1917" si="4586">IF(COUNTA(Y1916:DP1919)=0,0,HLOOKUP(S1916,Y1916:DP1919,2,FALSE))</f>
        <v>0</v>
      </c>
      <c r="T1917" s="87">
        <f t="shared" ref="T1917" si="4587">IF(COUNTA(Y1916:DP1919)=0,0,AVERAGE(Y1917:DP1917))</f>
        <v>0</v>
      </c>
      <c r="U1917" s="88">
        <f t="shared" ref="U1917" si="4588">IF(COUNTA(Y1916:DP1919)=0,0,_xlfn.MINIFS(Y1917:DP1917,Y1919:DP1919,U1919))</f>
        <v>0</v>
      </c>
      <c r="V1917" s="89">
        <f t="array" ref="V1917">IF(COUNTA(Y1916:DP1919)=0,0,IF(ISERROR(HLOOKUP(V1919,Y1919:DP1919,1,FALSE)),0,INDEX(Y1917:DP1917,MATCH(V1916&amp;V1919,Y1916:DP1916&amp;Y1919:DP1919,0))))</f>
        <v>0</v>
      </c>
      <c r="W1917" s="90">
        <f t="array" ref="W1917">IF(COUNTA(Y1916:DP1919)=0,0,IF(ISERROR(HLOOKUP(W1919,Y1919:DP1919,1,FALSE)),0,AVERAGEIF(Y1919:DP1919,$W1919,Y1917:DP1917)))</f>
        <v>0</v>
      </c>
      <c r="X1917" s="107"/>
    </row>
    <row r="1918" spans="2:29" thickBot="1">
      <c r="B1918" s="83"/>
      <c r="C1918" s="84"/>
      <c r="D1918" s="83"/>
      <c r="E1918" s="83"/>
      <c r="F1918" s="83"/>
      <c r="G1918" s="83"/>
      <c r="H1918" s="83"/>
      <c r="I1918" s="83"/>
      <c r="J1918" s="83"/>
      <c r="K1918" s="83"/>
      <c r="L1918" s="83"/>
      <c r="M1918" s="83"/>
      <c r="N1918" s="83"/>
      <c r="O1918" s="83"/>
      <c r="P1918" s="84"/>
      <c r="Q1918" s="217"/>
      <c r="R1918" s="91">
        <f t="shared" ref="R1918" si="4589">IF(COUNTA(Y1916:DP1919)=0,0,HLOOKUP(R1917,Y1917:DP1919,2,FALSE))</f>
        <v>0</v>
      </c>
      <c r="S1918" s="92">
        <f t="shared" ref="S1918" si="4590">IF(COUNTA(Y1916:DP1919)=0,0,HLOOKUP(S1916,Y1916:DP1919,3,FALSE))</f>
        <v>0</v>
      </c>
      <c r="T1918" s="93"/>
      <c r="U1918" s="94">
        <f t="array" ref="U1918">IF(COUNTA(Y1916:DP1919)=0,0,IF(ISERROR(HLOOKUP(U1919,Y1919:DP1919,1,FALSE)),0,INDEX(Y1918:DP1918,MATCH(U1917&amp;U1919,Y1917:DP1917&amp;Y1919:DP1919,0))))</f>
        <v>0</v>
      </c>
      <c r="V1918" s="94">
        <f t="array" ref="V1918">IF(COUNTA(Y1916:DP1919)=0,0,IF(ISERROR(HLOOKUP(V1919,Y1919:DP1919,1,FALSE)),0,INDEX(Y1918:DP1918,MATCH(V1917&amp;V1919,Y1917:DP1917&amp;Y1919:DP1919,0))))</f>
        <v>0</v>
      </c>
      <c r="W1918" s="95"/>
      <c r="X1918" s="108"/>
    </row>
    <row r="1919" spans="2:29" ht="13.9" thickBot="1">
      <c r="B1919" s="96"/>
      <c r="C1919" s="97"/>
      <c r="D1919" s="96"/>
      <c r="E1919" s="96"/>
      <c r="F1919" s="96"/>
      <c r="G1919" s="96"/>
      <c r="H1919" s="96"/>
      <c r="I1919" s="96"/>
      <c r="J1919" s="96"/>
      <c r="K1919" s="96"/>
      <c r="L1919" s="96"/>
      <c r="M1919" s="96"/>
      <c r="N1919" s="96"/>
      <c r="O1919" s="96"/>
      <c r="P1919" s="97"/>
      <c r="Q1919" s="218"/>
      <c r="R1919" s="98" t="str">
        <f t="shared" ref="R1919" si="4591">IF(COUNTA(Y1916:DP1919)=0,"none",HLOOKUP(R1917,Y1917:DP1919,3,FALSE))</f>
        <v>none</v>
      </c>
      <c r="S1919" s="99" t="str">
        <f t="shared" ref="S1919" si="4592">IF(COUNTA(Y1916:DP1919)=0,"none",HLOOKUP(S1916,Y1916:DP1919,4,FALSE))</f>
        <v>none</v>
      </c>
      <c r="T1919" s="100"/>
      <c r="U1919" s="100" t="str">
        <f t="array" ref="U1919">IF(COUNTA(Y1916:DP1919)=0,"none",IF($U$2="WAHR",$W$3,Abfrage!$F$4))</f>
        <v>none</v>
      </c>
      <c r="V1919" s="100" t="str">
        <f t="array" ref="V1919">IF(COUNTA(Y1916:DP1919)=0,"none",IF($U$2="WAHR",$W$3,Abfrage!$F$4))</f>
        <v>none</v>
      </c>
      <c r="W1919" s="100" t="str">
        <f t="array" ref="W1919">IF(COUNTA(Y1916:DP1919)=0,"none",IF($U$2="WAHR",$W$3,Abfrage!$F$4))</f>
        <v>none</v>
      </c>
      <c r="X1919" s="109"/>
    </row>
    <row r="1920" spans="2:29" thickBot="1">
      <c r="B1920" s="75" t="s">
        <v>1291</v>
      </c>
      <c r="C1920" s="76">
        <v>1000162150</v>
      </c>
      <c r="D1920" s="75" t="s">
        <v>95</v>
      </c>
      <c r="E1920" s="75" t="s">
        <v>148</v>
      </c>
      <c r="F1920" s="75" t="s">
        <v>175</v>
      </c>
      <c r="G1920" s="75" t="s">
        <v>175</v>
      </c>
      <c r="H1920" s="75" t="e">
        <v>#N/A</v>
      </c>
      <c r="I1920" s="75" t="s">
        <v>164</v>
      </c>
      <c r="J1920" s="75" t="s">
        <v>1292</v>
      </c>
      <c r="K1920" s="75" t="s">
        <v>325</v>
      </c>
      <c r="L1920" s="75" t="s">
        <v>327</v>
      </c>
      <c r="M1920" s="75" t="s">
        <v>307</v>
      </c>
      <c r="N1920" s="75" t="s">
        <v>327</v>
      </c>
      <c r="O1920" s="75" t="s">
        <v>306</v>
      </c>
      <c r="P1920" s="76" t="s">
        <v>306</v>
      </c>
      <c r="Q1920" s="216"/>
      <c r="R1920" s="77" t="str">
        <f t="shared" ref="R1920" si="4593">IF(COUNTA(Y1920:DP1923)=0,"01.01.1900",INDEX(Y1920:DP1920,MATCH(R1921,Y1921:DP1921,0)))</f>
        <v>01.01.1900</v>
      </c>
      <c r="S1920" s="78" t="str">
        <f t="shared" ref="S1920" si="4594">IF(COUNTA(Y1920:DP1923)=0,"01.01.1900",MAX(Y1920:DP1920))</f>
        <v>01.01.1900</v>
      </c>
      <c r="T1920" s="79"/>
      <c r="U1920" s="80" t="str">
        <f t="array" ref="U1920">IF(COUNTA(Y1920:DP1923)=0,"01.01.1900",IF(ISERROR(HLOOKUP(U1923,Y1923:DP1923,1,FALSE)),"01.01.1900",INDEX(Y1920:DP1920,MATCH(U1921&amp;U1923,Y1921:DP1921&amp;Y1923:DP1923,0))))</f>
        <v>01.01.1900</v>
      </c>
      <c r="V1920" s="81" t="str">
        <f t="shared" ref="V1920" si="4595">IF(COUNTA(Y1920:DP1923)=0,"01.01.1900",_xlfn.MAXIFS(Y1920:DP1920,Y1923:DP1923,V1923))</f>
        <v>01.01.1900</v>
      </c>
      <c r="W1920" s="82"/>
      <c r="X1920" s="106"/>
    </row>
    <row r="1921" spans="2:27" thickBot="1">
      <c r="B1921" s="83"/>
      <c r="C1921" s="84"/>
      <c r="D1921" s="83"/>
      <c r="E1921" s="83"/>
      <c r="F1921" s="83"/>
      <c r="G1921" s="83"/>
      <c r="H1921" s="83"/>
      <c r="I1921" s="83"/>
      <c r="J1921" s="83"/>
      <c r="K1921" s="83"/>
      <c r="L1921" s="83"/>
      <c r="M1921" s="83"/>
      <c r="N1921" s="83"/>
      <c r="O1921" s="83"/>
      <c r="P1921" s="84"/>
      <c r="Q1921" s="217"/>
      <c r="R1921" s="85">
        <f t="shared" ref="R1921" si="4596">IF(COUNTA(Y1920:DP1923)=0,0,MIN(Y1921:DP1921))</f>
        <v>0</v>
      </c>
      <c r="S1921" s="86">
        <f t="shared" ref="S1921" si="4597">IF(COUNTA(Y1920:DP1923)=0,0,HLOOKUP(S1920,Y1920:DP1923,2,FALSE))</f>
        <v>0</v>
      </c>
      <c r="T1921" s="87">
        <f t="shared" ref="T1921" si="4598">IF(COUNTA(Y1920:DP1923)=0,0,AVERAGE(Y1921:DP1921))</f>
        <v>0</v>
      </c>
      <c r="U1921" s="88">
        <f t="shared" ref="U1921" si="4599">IF(COUNTA(Y1920:DP1923)=0,0,_xlfn.MINIFS(Y1921:DP1921,Y1923:DP1923,U1923))</f>
        <v>0</v>
      </c>
      <c r="V1921" s="89">
        <f t="array" ref="V1921">IF(COUNTA(Y1920:DP1923)=0,0,IF(ISERROR(HLOOKUP(V1923,Y1923:DP1923,1,FALSE)),0,INDEX(Y1921:DP1921,MATCH(V1920&amp;V1923,Y1920:DP1920&amp;Y1923:DP1923,0))))</f>
        <v>0</v>
      </c>
      <c r="W1921" s="90">
        <f t="array" ref="W1921">IF(COUNTA(Y1920:DP1923)=0,0,IF(ISERROR(HLOOKUP(W1923,Y1923:DP1923,1,FALSE)),0,AVERAGEIF(Y1923:DP1923,$W1923,Y1921:DP1921)))</f>
        <v>0</v>
      </c>
      <c r="X1921" s="107"/>
    </row>
    <row r="1922" spans="2:27" thickBot="1">
      <c r="B1922" s="83"/>
      <c r="C1922" s="84"/>
      <c r="D1922" s="83"/>
      <c r="E1922" s="83"/>
      <c r="F1922" s="83"/>
      <c r="G1922" s="83"/>
      <c r="H1922" s="83"/>
      <c r="I1922" s="83"/>
      <c r="J1922" s="83"/>
      <c r="K1922" s="83"/>
      <c r="L1922" s="83"/>
      <c r="M1922" s="83"/>
      <c r="N1922" s="83"/>
      <c r="O1922" s="83"/>
      <c r="P1922" s="84"/>
      <c r="Q1922" s="217"/>
      <c r="R1922" s="91">
        <f t="shared" ref="R1922" si="4600">IF(COUNTA(Y1920:DP1923)=0,0,HLOOKUP(R1921,Y1921:DP1923,2,FALSE))</f>
        <v>0</v>
      </c>
      <c r="S1922" s="92">
        <f t="shared" ref="S1922" si="4601">IF(COUNTA(Y1920:DP1923)=0,0,HLOOKUP(S1920,Y1920:DP1923,3,FALSE))</f>
        <v>0</v>
      </c>
      <c r="T1922" s="93"/>
      <c r="U1922" s="94">
        <f t="array" ref="U1922">IF(COUNTA(Y1920:DP1923)=0,0,IF(ISERROR(HLOOKUP(U1923,Y1923:DP1923,1,FALSE)),0,INDEX(Y1922:DP1922,MATCH(U1921&amp;U1923,Y1921:DP1921&amp;Y1923:DP1923,0))))</f>
        <v>0</v>
      </c>
      <c r="V1922" s="94">
        <f t="array" ref="V1922">IF(COUNTA(Y1920:DP1923)=0,0,IF(ISERROR(HLOOKUP(V1923,Y1923:DP1923,1,FALSE)),0,INDEX(Y1922:DP1922,MATCH(V1921&amp;V1923,Y1921:DP1921&amp;Y1923:DP1923,0))))</f>
        <v>0</v>
      </c>
      <c r="W1922" s="95"/>
      <c r="X1922" s="108"/>
    </row>
    <row r="1923" spans="2:27" ht="13.9" thickBot="1">
      <c r="B1923" s="96"/>
      <c r="C1923" s="97"/>
      <c r="D1923" s="96"/>
      <c r="E1923" s="96"/>
      <c r="F1923" s="96"/>
      <c r="G1923" s="96"/>
      <c r="H1923" s="96"/>
      <c r="I1923" s="96"/>
      <c r="J1923" s="96"/>
      <c r="K1923" s="96"/>
      <c r="L1923" s="96"/>
      <c r="M1923" s="96"/>
      <c r="N1923" s="96"/>
      <c r="O1923" s="96"/>
      <c r="P1923" s="97"/>
      <c r="Q1923" s="218"/>
      <c r="R1923" s="98" t="str">
        <f t="shared" ref="R1923" si="4602">IF(COUNTA(Y1920:DP1923)=0,"none",HLOOKUP(R1921,Y1921:DP1923,3,FALSE))</f>
        <v>none</v>
      </c>
      <c r="S1923" s="99" t="str">
        <f t="shared" ref="S1923" si="4603">IF(COUNTA(Y1920:DP1923)=0,"none",HLOOKUP(S1920,Y1920:DP1923,4,FALSE))</f>
        <v>none</v>
      </c>
      <c r="T1923" s="100"/>
      <c r="U1923" s="100" t="str">
        <f t="array" ref="U1923">IF(COUNTA(Y1920:DP1923)=0,"none",IF($U$2="WAHR",$W$3,Abfrage!$F$4))</f>
        <v>none</v>
      </c>
      <c r="V1923" s="100" t="str">
        <f t="array" ref="V1923">IF(COUNTA(Y1920:DP1923)=0,"none",IF($U$2="WAHR",$W$3,Abfrage!$F$4))</f>
        <v>none</v>
      </c>
      <c r="W1923" s="100" t="str">
        <f t="array" ref="W1923">IF(COUNTA(Y1920:DP1923)=0,"none",IF($U$2="WAHR",$W$3,Abfrage!$F$4))</f>
        <v>none</v>
      </c>
      <c r="X1923" s="109"/>
    </row>
    <row r="1924" spans="2:27" thickBot="1">
      <c r="B1924" s="75" t="s">
        <v>1293</v>
      </c>
      <c r="C1924" s="76">
        <v>1000162241</v>
      </c>
      <c r="D1924" s="75" t="s">
        <v>95</v>
      </c>
      <c r="E1924" s="75" t="s">
        <v>148</v>
      </c>
      <c r="F1924" s="75" t="s">
        <v>175</v>
      </c>
      <c r="G1924" s="75" t="s">
        <v>175</v>
      </c>
      <c r="H1924" s="75" t="e">
        <v>#N/A</v>
      </c>
      <c r="I1924" s="75" t="s">
        <v>164</v>
      </c>
      <c r="J1924" s="75" t="s">
        <v>1294</v>
      </c>
      <c r="K1924" s="75" t="s">
        <v>523</v>
      </c>
      <c r="L1924" s="75" t="s">
        <v>789</v>
      </c>
      <c r="M1924" s="75" t="s">
        <v>307</v>
      </c>
      <c r="N1924" s="75" t="s">
        <v>327</v>
      </c>
      <c r="O1924" s="75" t="s">
        <v>306</v>
      </c>
      <c r="P1924" s="76" t="s">
        <v>306</v>
      </c>
      <c r="Q1924" s="216"/>
      <c r="R1924" s="77" t="str">
        <f t="shared" ref="R1924" si="4604">IF(COUNTA(Y1924:DP1927)=0,"01.01.1900",INDEX(Y1924:DP1924,MATCH(R1925,Y1925:DP1925,0)))</f>
        <v>01.01.1900</v>
      </c>
      <c r="S1924" s="78" t="str">
        <f t="shared" ref="S1924" si="4605">IF(COUNTA(Y1924:DP1927)=0,"01.01.1900",MAX(Y1924:DP1924))</f>
        <v>01.01.1900</v>
      </c>
      <c r="T1924" s="79"/>
      <c r="U1924" s="80" t="str">
        <f t="array" ref="U1924">IF(COUNTA(Y1924:DP1927)=0,"01.01.1900",IF(ISERROR(HLOOKUP(U1927,Y1927:DP1927,1,FALSE)),"01.01.1900",INDEX(Y1924:DP1924,MATCH(U1925&amp;U1927,Y1925:DP1925&amp;Y1927:DP1927,0))))</f>
        <v>01.01.1900</v>
      </c>
      <c r="V1924" s="81" t="str">
        <f t="shared" ref="V1924" si="4606">IF(COUNTA(Y1924:DP1927)=0,"01.01.1900",_xlfn.MAXIFS(Y1924:DP1924,Y1927:DP1927,V1927))</f>
        <v>01.01.1900</v>
      </c>
      <c r="W1924" s="82"/>
      <c r="X1924" s="106"/>
    </row>
    <row r="1925" spans="2:27" thickBot="1">
      <c r="B1925" s="83"/>
      <c r="C1925" s="84"/>
      <c r="D1925" s="83"/>
      <c r="E1925" s="83"/>
      <c r="F1925" s="83"/>
      <c r="G1925" s="83"/>
      <c r="H1925" s="83"/>
      <c r="I1925" s="83"/>
      <c r="J1925" s="83"/>
      <c r="K1925" s="83"/>
      <c r="L1925" s="83"/>
      <c r="M1925" s="83"/>
      <c r="N1925" s="83"/>
      <c r="O1925" s="83"/>
      <c r="P1925" s="84"/>
      <c r="Q1925" s="217"/>
      <c r="R1925" s="85">
        <f t="shared" ref="R1925" si="4607">IF(COUNTA(Y1924:DP1927)=0,0,MIN(Y1925:DP1925))</f>
        <v>0</v>
      </c>
      <c r="S1925" s="86">
        <f t="shared" ref="S1925" si="4608">IF(COUNTA(Y1924:DP1927)=0,0,HLOOKUP(S1924,Y1924:DP1927,2,FALSE))</f>
        <v>0</v>
      </c>
      <c r="T1925" s="87">
        <f t="shared" ref="T1925" si="4609">IF(COUNTA(Y1924:DP1927)=0,0,AVERAGE(Y1925:DP1925))</f>
        <v>0</v>
      </c>
      <c r="U1925" s="88">
        <f t="shared" ref="U1925" si="4610">IF(COUNTA(Y1924:DP1927)=0,0,_xlfn.MINIFS(Y1925:DP1925,Y1927:DP1927,U1927))</f>
        <v>0</v>
      </c>
      <c r="V1925" s="89">
        <f t="array" ref="V1925">IF(COUNTA(Y1924:DP1927)=0,0,IF(ISERROR(HLOOKUP(V1927,Y1927:DP1927,1,FALSE)),0,INDEX(Y1925:DP1925,MATCH(V1924&amp;V1927,Y1924:DP1924&amp;Y1927:DP1927,0))))</f>
        <v>0</v>
      </c>
      <c r="W1925" s="90">
        <f t="array" ref="W1925">IF(COUNTA(Y1924:DP1927)=0,0,IF(ISERROR(HLOOKUP(W1927,Y1927:DP1927,1,FALSE)),0,AVERAGEIF(Y1927:DP1927,$W1927,Y1925:DP1925)))</f>
        <v>0</v>
      </c>
      <c r="X1925" s="107"/>
    </row>
    <row r="1926" spans="2:27" thickBot="1">
      <c r="B1926" s="83"/>
      <c r="C1926" s="84"/>
      <c r="D1926" s="83"/>
      <c r="E1926" s="83"/>
      <c r="F1926" s="83"/>
      <c r="G1926" s="83"/>
      <c r="H1926" s="83"/>
      <c r="I1926" s="83"/>
      <c r="J1926" s="83"/>
      <c r="K1926" s="83"/>
      <c r="L1926" s="83"/>
      <c r="M1926" s="83"/>
      <c r="N1926" s="83"/>
      <c r="O1926" s="83"/>
      <c r="P1926" s="84"/>
      <c r="Q1926" s="217"/>
      <c r="R1926" s="91">
        <f t="shared" ref="R1926" si="4611">IF(COUNTA(Y1924:DP1927)=0,0,HLOOKUP(R1925,Y1925:DP1927,2,FALSE))</f>
        <v>0</v>
      </c>
      <c r="S1926" s="92">
        <f t="shared" ref="S1926" si="4612">IF(COUNTA(Y1924:DP1927)=0,0,HLOOKUP(S1924,Y1924:DP1927,3,FALSE))</f>
        <v>0</v>
      </c>
      <c r="T1926" s="93"/>
      <c r="U1926" s="94">
        <f t="array" ref="U1926">IF(COUNTA(Y1924:DP1927)=0,0,IF(ISERROR(HLOOKUP(U1927,Y1927:DP1927,1,FALSE)),0,INDEX(Y1926:DP1926,MATCH(U1925&amp;U1927,Y1925:DP1925&amp;Y1927:DP1927,0))))</f>
        <v>0</v>
      </c>
      <c r="V1926" s="94">
        <f t="array" ref="V1926">IF(COUNTA(Y1924:DP1927)=0,0,IF(ISERROR(HLOOKUP(V1927,Y1927:DP1927,1,FALSE)),0,INDEX(Y1926:DP1926,MATCH(V1925&amp;V1927,Y1925:DP1925&amp;Y1927:DP1927,0))))</f>
        <v>0</v>
      </c>
      <c r="W1926" s="95"/>
      <c r="X1926" s="108"/>
    </row>
    <row r="1927" spans="2:27" ht="13.9" thickBot="1">
      <c r="B1927" s="96"/>
      <c r="C1927" s="97"/>
      <c r="D1927" s="96"/>
      <c r="E1927" s="96"/>
      <c r="F1927" s="96"/>
      <c r="G1927" s="96"/>
      <c r="H1927" s="96"/>
      <c r="I1927" s="96"/>
      <c r="J1927" s="96"/>
      <c r="K1927" s="96"/>
      <c r="L1927" s="96"/>
      <c r="M1927" s="96"/>
      <c r="N1927" s="96"/>
      <c r="O1927" s="96"/>
      <c r="P1927" s="97"/>
      <c r="Q1927" s="218"/>
      <c r="R1927" s="98" t="str">
        <f t="shared" ref="R1927" si="4613">IF(COUNTA(Y1924:DP1927)=0,"none",HLOOKUP(R1925,Y1925:DP1927,3,FALSE))</f>
        <v>none</v>
      </c>
      <c r="S1927" s="99" t="str">
        <f t="shared" ref="S1927" si="4614">IF(COUNTA(Y1924:DP1927)=0,"none",HLOOKUP(S1924,Y1924:DP1927,4,FALSE))</f>
        <v>none</v>
      </c>
      <c r="T1927" s="100"/>
      <c r="U1927" s="100" t="str">
        <f t="array" ref="U1927">IF(COUNTA(Y1924:DP1927)=0,"none",IF($U$2="WAHR",$W$3,Abfrage!$F$4))</f>
        <v>none</v>
      </c>
      <c r="V1927" s="100" t="str">
        <f t="array" ref="V1927">IF(COUNTA(Y1924:DP1927)=0,"none",IF($U$2="WAHR",$W$3,Abfrage!$F$4))</f>
        <v>none</v>
      </c>
      <c r="W1927" s="100" t="str">
        <f t="array" ref="W1927">IF(COUNTA(Y1924:DP1927)=0,"none",IF($U$2="WAHR",$W$3,Abfrage!$F$4))</f>
        <v>none</v>
      </c>
      <c r="X1927" s="109"/>
    </row>
    <row r="1928" spans="2:27" thickBot="1">
      <c r="B1928" s="75" t="s">
        <v>1295</v>
      </c>
      <c r="C1928" s="76">
        <v>1000162258</v>
      </c>
      <c r="D1928" s="75" t="s">
        <v>95</v>
      </c>
      <c r="E1928" s="75" t="s">
        <v>96</v>
      </c>
      <c r="F1928" s="75" t="s">
        <v>97</v>
      </c>
      <c r="G1928" s="75" t="s">
        <v>97</v>
      </c>
      <c r="H1928" s="75" t="s">
        <v>44</v>
      </c>
      <c r="I1928" s="75" t="s">
        <v>51</v>
      </c>
      <c r="J1928" s="75" t="s">
        <v>1296</v>
      </c>
      <c r="K1928" s="75" t="s">
        <v>306</v>
      </c>
      <c r="L1928" s="75" t="s">
        <v>306</v>
      </c>
      <c r="M1928" s="75" t="s">
        <v>313</v>
      </c>
      <c r="N1928" s="75" t="s">
        <v>321</v>
      </c>
      <c r="O1928" s="75" t="s">
        <v>309</v>
      </c>
      <c r="P1928" s="76" t="s">
        <v>306</v>
      </c>
      <c r="Q1928" s="216"/>
      <c r="R1928" s="77">
        <f t="shared" ref="R1928" si="4615">IF(COUNTA(Y1928:DP1931)=0,"01.01.1900",INDEX(Y1928:DP1928,MATCH(R1929,Y1929:DP1929,0)))</f>
        <v>45468</v>
      </c>
      <c r="S1928" s="78">
        <f t="shared" ref="S1928" si="4616">IF(COUNTA(Y1928:DP1931)=0,"01.01.1900",MAX(Y1928:DP1928))</f>
        <v>45468</v>
      </c>
      <c r="T1928" s="79"/>
      <c r="U1928" s="80" t="str">
        <f t="array" ref="U1928">IF(COUNTA(Y1928:DP1931)=0,"01.01.1900",IF(ISERROR(HLOOKUP(U1931,Y1931:DP1931,1,FALSE)),"01.01.1900",INDEX(Y1928:DP1928,MATCH(U1929&amp;U1931,Y1929:DP1929&amp;Y1931:DP1931,0))))</f>
        <v>01.01.1900</v>
      </c>
      <c r="V1928" s="81">
        <f t="shared" ref="V1928" si="4617">IF(COUNTA(Y1928:DP1931)=0,"01.01.1900",_xlfn.MAXIFS(Y1928:DP1928,Y1931:DP1931,V1931))</f>
        <v>0</v>
      </c>
      <c r="W1928" s="82"/>
      <c r="X1928" s="106"/>
      <c r="Y1928" s="141">
        <v>45468</v>
      </c>
    </row>
    <row r="1929" spans="2:27" thickBot="1">
      <c r="B1929" s="83"/>
      <c r="C1929" s="84"/>
      <c r="D1929" s="83"/>
      <c r="E1929" s="83"/>
      <c r="F1929" s="83"/>
      <c r="G1929" s="83"/>
      <c r="H1929" s="83"/>
      <c r="I1929" s="83"/>
      <c r="J1929" s="83"/>
      <c r="K1929" s="83"/>
      <c r="L1929" s="83"/>
      <c r="M1929" s="83"/>
      <c r="N1929" s="83"/>
      <c r="O1929" s="83"/>
      <c r="P1929" s="84"/>
      <c r="Q1929" s="217"/>
      <c r="R1929" s="85">
        <f t="shared" ref="R1929" si="4618">IF(COUNTA(Y1928:DP1931)=0,0,MIN(Y1929:DP1929))</f>
        <v>0.32200000000000001</v>
      </c>
      <c r="S1929" s="86">
        <f t="shared" ref="S1929" si="4619">IF(COUNTA(Y1928:DP1931)=0,0,HLOOKUP(S1928,Y1928:DP1931,2,FALSE))</f>
        <v>0.32200000000000001</v>
      </c>
      <c r="T1929" s="87">
        <f t="shared" ref="T1929" si="4620">IF(COUNTA(Y1928:DP1931)=0,0,AVERAGE(Y1929:DP1929))</f>
        <v>0.32200000000000001</v>
      </c>
      <c r="U1929" s="88">
        <f t="shared" ref="U1929" si="4621">IF(COUNTA(Y1928:DP1931)=0,0,_xlfn.MINIFS(Y1929:DP1929,Y1931:DP1931,U1931))</f>
        <v>0</v>
      </c>
      <c r="V1929" s="89">
        <f t="array" ref="V1929">IF(COUNTA(Y1928:DP1931)=0,0,IF(ISERROR(HLOOKUP(V1931,Y1931:DP1931,1,FALSE)),0,INDEX(Y1929:DP1929,MATCH(V1928&amp;V1931,Y1928:DP1928&amp;Y1931:DP1931,0))))</f>
        <v>0</v>
      </c>
      <c r="W1929" s="90">
        <f t="array" ref="W1929">IF(COUNTA(Y1928:DP1931)=0,0,IF(ISERROR(HLOOKUP(W1931,Y1931:DP1931,1,FALSE)),0,AVERAGEIF(Y1931:DP1931,$W1931,Y1929:DP1929)))</f>
        <v>0</v>
      </c>
      <c r="X1929" s="107"/>
      <c r="Y1929" s="142">
        <v>0.32200000000000001</v>
      </c>
    </row>
    <row r="1930" spans="2:27" thickBot="1">
      <c r="B1930" s="83"/>
      <c r="C1930" s="84"/>
      <c r="D1930" s="83"/>
      <c r="E1930" s="83"/>
      <c r="F1930" s="83"/>
      <c r="G1930" s="83"/>
      <c r="H1930" s="83"/>
      <c r="I1930" s="83"/>
      <c r="J1930" s="83"/>
      <c r="K1930" s="83"/>
      <c r="L1930" s="83"/>
      <c r="M1930" s="83"/>
      <c r="N1930" s="83"/>
      <c r="O1930" s="83"/>
      <c r="P1930" s="84"/>
      <c r="Q1930" s="217"/>
      <c r="R1930" s="91">
        <f t="shared" ref="R1930" si="4622">IF(COUNTA(Y1928:DP1931)=0,0,HLOOKUP(R1929,Y1929:DP1931,2,FALSE))</f>
        <v>1000</v>
      </c>
      <c r="S1930" s="92">
        <f t="shared" ref="S1930" si="4623">IF(COUNTA(Y1928:DP1931)=0,0,HLOOKUP(S1928,Y1928:DP1931,3,FALSE))</f>
        <v>1000</v>
      </c>
      <c r="T1930" s="93"/>
      <c r="U1930" s="94">
        <f t="array" ref="U1930">IF(COUNTA(Y1928:DP1931)=0,0,IF(ISERROR(HLOOKUP(U1931,Y1931:DP1931,1,FALSE)),0,INDEX(Y1930:DP1930,MATCH(U1929&amp;U1931,Y1929:DP1929&amp;Y1931:DP1931,0))))</f>
        <v>0</v>
      </c>
      <c r="V1930" s="94">
        <f t="array" ref="V1930">IF(COUNTA(Y1928:DP1931)=0,0,IF(ISERROR(HLOOKUP(V1931,Y1931:DP1931,1,FALSE)),0,INDEX(Y1930:DP1930,MATCH(V1929&amp;V1931,Y1929:DP1929&amp;Y1931:DP1931,0))))</f>
        <v>0</v>
      </c>
      <c r="W1930" s="95"/>
      <c r="X1930" s="108"/>
      <c r="Y1930" s="143">
        <v>1000</v>
      </c>
    </row>
    <row r="1931" spans="2:27" ht="13.9" thickBot="1">
      <c r="B1931" s="96"/>
      <c r="C1931" s="97"/>
      <c r="D1931" s="96"/>
      <c r="E1931" s="96"/>
      <c r="F1931" s="96"/>
      <c r="G1931" s="96"/>
      <c r="H1931" s="96"/>
      <c r="I1931" s="96"/>
      <c r="J1931" s="96"/>
      <c r="K1931" s="96"/>
      <c r="L1931" s="96"/>
      <c r="M1931" s="96"/>
      <c r="N1931" s="96"/>
      <c r="O1931" s="96"/>
      <c r="P1931" s="97"/>
      <c r="Q1931" s="218"/>
      <c r="R1931" s="98" t="str">
        <f t="shared" ref="R1931" si="4624">IF(COUNTA(Y1928:DP1931)=0,"none",HLOOKUP(R1929,Y1929:DP1931,3,FALSE))</f>
        <v>www (-30%)</v>
      </c>
      <c r="S1931" s="99" t="str">
        <f t="shared" ref="S1931" si="4625">IF(COUNTA(Y1928:DP1931)=0,"none",HLOOKUP(S1928,Y1928:DP1931,4,FALSE))</f>
        <v>www (-30%)</v>
      </c>
      <c r="T1931" s="100"/>
      <c r="U1931" s="100">
        <f t="array" ref="U1931">IF(COUNTA(Y1928:DP1931)=0,"none",IF($U$2="WAHR",$W$3,Abfrage!$F$4))</f>
        <v>0</v>
      </c>
      <c r="V1931" s="100">
        <f t="array" ref="V1931">IF(COUNTA(Y1928:DP1931)=0,"none",IF($U$2="WAHR",$W$3,Abfrage!$F$4))</f>
        <v>0</v>
      </c>
      <c r="W1931" s="100">
        <f t="array" ref="W1931">IF(COUNTA(Y1928:DP1931)=0,"none",IF($U$2="WAHR",$W$3,Abfrage!$F$4))</f>
        <v>0</v>
      </c>
      <c r="X1931" s="109"/>
      <c r="Y1931" s="144" t="s">
        <v>43</v>
      </c>
    </row>
    <row r="1932" spans="2:27" thickBot="1">
      <c r="B1932" s="75" t="s">
        <v>1297</v>
      </c>
      <c r="C1932" s="76">
        <v>1000162259</v>
      </c>
      <c r="D1932" s="75" t="s">
        <v>95</v>
      </c>
      <c r="E1932" s="75" t="s">
        <v>90</v>
      </c>
      <c r="F1932" s="75" t="s">
        <v>685</v>
      </c>
      <c r="G1932" s="75" t="s">
        <v>685</v>
      </c>
      <c r="H1932" s="75" t="e">
        <v>#N/A</v>
      </c>
      <c r="I1932" s="75" t="s">
        <v>51</v>
      </c>
      <c r="J1932" s="75" t="s">
        <v>1298</v>
      </c>
      <c r="K1932" s="75" t="s">
        <v>331</v>
      </c>
      <c r="L1932" s="75" t="s">
        <v>325</v>
      </c>
      <c r="M1932" s="75" t="s">
        <v>306</v>
      </c>
      <c r="N1932" s="75" t="s">
        <v>327</v>
      </c>
      <c r="O1932" s="75" t="s">
        <v>375</v>
      </c>
      <c r="P1932" s="76" t="s">
        <v>306</v>
      </c>
      <c r="Q1932" s="216"/>
      <c r="R1932" s="77" t="str">
        <f t="shared" ref="R1932" si="4626">IF(COUNTA(Y1932:DP1935)=0,"01.01.1900",INDEX(Y1932:DP1932,MATCH(R1933,Y1933:DP1933,0)))</f>
        <v>01.01.1900</v>
      </c>
      <c r="S1932" s="78" t="str">
        <f t="shared" ref="S1932" si="4627">IF(COUNTA(Y1932:DP1935)=0,"01.01.1900",MAX(Y1932:DP1932))</f>
        <v>01.01.1900</v>
      </c>
      <c r="T1932" s="79"/>
      <c r="U1932" s="80" t="str">
        <f t="array" ref="U1932">IF(COUNTA(Y1932:DP1935)=0,"01.01.1900",IF(ISERROR(HLOOKUP(U1935,Y1935:DP1935,1,FALSE)),"01.01.1900",INDEX(Y1932:DP1932,MATCH(U1933&amp;U1935,Y1933:DP1933&amp;Y1935:DP1935,0))))</f>
        <v>01.01.1900</v>
      </c>
      <c r="V1932" s="81" t="str">
        <f t="shared" ref="V1932" si="4628">IF(COUNTA(Y1932:DP1935)=0,"01.01.1900",_xlfn.MAXIFS(Y1932:DP1932,Y1935:DP1935,V1935))</f>
        <v>01.01.1900</v>
      </c>
      <c r="W1932" s="82"/>
      <c r="X1932" s="106"/>
    </row>
    <row r="1933" spans="2:27" thickBot="1">
      <c r="B1933" s="83"/>
      <c r="C1933" s="84"/>
      <c r="D1933" s="83"/>
      <c r="E1933" s="83"/>
      <c r="F1933" s="83"/>
      <c r="G1933" s="83"/>
      <c r="H1933" s="83"/>
      <c r="I1933" s="83"/>
      <c r="J1933" s="83"/>
      <c r="K1933" s="83"/>
      <c r="L1933" s="83"/>
      <c r="M1933" s="83"/>
      <c r="N1933" s="83"/>
      <c r="O1933" s="83"/>
      <c r="P1933" s="84"/>
      <c r="Q1933" s="217"/>
      <c r="R1933" s="85">
        <f t="shared" ref="R1933" si="4629">IF(COUNTA(Y1932:DP1935)=0,0,MIN(Y1933:DP1933))</f>
        <v>0</v>
      </c>
      <c r="S1933" s="86">
        <f t="shared" ref="S1933" si="4630">IF(COUNTA(Y1932:DP1935)=0,0,HLOOKUP(S1932,Y1932:DP1935,2,FALSE))</f>
        <v>0</v>
      </c>
      <c r="T1933" s="87">
        <f t="shared" ref="T1933" si="4631">IF(COUNTA(Y1932:DP1935)=0,0,AVERAGE(Y1933:DP1933))</f>
        <v>0</v>
      </c>
      <c r="U1933" s="88">
        <f t="shared" ref="U1933" si="4632">IF(COUNTA(Y1932:DP1935)=0,0,_xlfn.MINIFS(Y1933:DP1933,Y1935:DP1935,U1935))</f>
        <v>0</v>
      </c>
      <c r="V1933" s="89">
        <f t="array" ref="V1933">IF(COUNTA(Y1932:DP1935)=0,0,IF(ISERROR(HLOOKUP(V1935,Y1935:DP1935,1,FALSE)),0,INDEX(Y1933:DP1933,MATCH(V1932&amp;V1935,Y1932:DP1932&amp;Y1935:DP1935,0))))</f>
        <v>0</v>
      </c>
      <c r="W1933" s="90">
        <f t="array" ref="W1933">IF(COUNTA(Y1932:DP1935)=0,0,IF(ISERROR(HLOOKUP(W1935,Y1935:DP1935,1,FALSE)),0,AVERAGEIF(Y1935:DP1935,$W1935,Y1933:DP1933)))</f>
        <v>0</v>
      </c>
      <c r="X1933" s="107"/>
    </row>
    <row r="1934" spans="2:27" thickBot="1">
      <c r="B1934" s="83"/>
      <c r="C1934" s="84"/>
      <c r="D1934" s="83"/>
      <c r="E1934" s="83"/>
      <c r="F1934" s="83"/>
      <c r="G1934" s="83"/>
      <c r="H1934" s="83"/>
      <c r="I1934" s="83"/>
      <c r="J1934" s="83"/>
      <c r="K1934" s="83"/>
      <c r="L1934" s="83"/>
      <c r="M1934" s="83"/>
      <c r="N1934" s="83"/>
      <c r="O1934" s="83"/>
      <c r="P1934" s="84"/>
      <c r="Q1934" s="217"/>
      <c r="R1934" s="91">
        <f t="shared" ref="R1934" si="4633">IF(COUNTA(Y1932:DP1935)=0,0,HLOOKUP(R1933,Y1933:DP1935,2,FALSE))</f>
        <v>0</v>
      </c>
      <c r="S1934" s="92">
        <f t="shared" ref="S1934" si="4634">IF(COUNTA(Y1932:DP1935)=0,0,HLOOKUP(S1932,Y1932:DP1935,3,FALSE))</f>
        <v>0</v>
      </c>
      <c r="T1934" s="93"/>
      <c r="U1934" s="94">
        <f t="array" ref="U1934">IF(COUNTA(Y1932:DP1935)=0,0,IF(ISERROR(HLOOKUP(U1935,Y1935:DP1935,1,FALSE)),0,INDEX(Y1934:DP1934,MATCH(U1933&amp;U1935,Y1933:DP1933&amp;Y1935:DP1935,0))))</f>
        <v>0</v>
      </c>
      <c r="V1934" s="94">
        <f t="array" ref="V1934">IF(COUNTA(Y1932:DP1935)=0,0,IF(ISERROR(HLOOKUP(V1935,Y1935:DP1935,1,FALSE)),0,INDEX(Y1934:DP1934,MATCH(V1933&amp;V1935,Y1933:DP1933&amp;Y1935:DP1935,0))))</f>
        <v>0</v>
      </c>
      <c r="W1934" s="95"/>
      <c r="X1934" s="108"/>
    </row>
    <row r="1935" spans="2:27" ht="13.9" thickBot="1">
      <c r="B1935" s="96"/>
      <c r="C1935" s="97"/>
      <c r="D1935" s="96"/>
      <c r="E1935" s="96"/>
      <c r="F1935" s="96"/>
      <c r="G1935" s="96"/>
      <c r="H1935" s="96"/>
      <c r="I1935" s="96"/>
      <c r="J1935" s="96"/>
      <c r="K1935" s="96"/>
      <c r="L1935" s="96"/>
      <c r="M1935" s="96"/>
      <c r="N1935" s="96"/>
      <c r="O1935" s="96"/>
      <c r="P1935" s="97"/>
      <c r="Q1935" s="218"/>
      <c r="R1935" s="98" t="str">
        <f t="shared" ref="R1935" si="4635">IF(COUNTA(Y1932:DP1935)=0,"none",HLOOKUP(R1933,Y1933:DP1935,3,FALSE))</f>
        <v>none</v>
      </c>
      <c r="S1935" s="99" t="str">
        <f t="shared" ref="S1935" si="4636">IF(COUNTA(Y1932:DP1935)=0,"none",HLOOKUP(S1932,Y1932:DP1935,4,FALSE))</f>
        <v>none</v>
      </c>
      <c r="T1935" s="100"/>
      <c r="U1935" s="100" t="str">
        <f t="array" ref="U1935">IF(COUNTA(Y1932:DP1935)=0,"none",IF($U$2="WAHR",$W$3,Abfrage!$F$4))</f>
        <v>none</v>
      </c>
      <c r="V1935" s="100" t="str">
        <f t="array" ref="V1935">IF(COUNTA(Y1932:DP1935)=0,"none",IF($U$2="WAHR",$W$3,Abfrage!$F$4))</f>
        <v>none</v>
      </c>
      <c r="W1935" s="100" t="str">
        <f t="array" ref="W1935">IF(COUNTA(Y1932:DP1935)=0,"none",IF($U$2="WAHR",$W$3,Abfrage!$F$4))</f>
        <v>none</v>
      </c>
      <c r="X1935" s="109"/>
    </row>
    <row r="1936" spans="2:27" thickBot="1">
      <c r="B1936" s="75" t="s">
        <v>1299</v>
      </c>
      <c r="C1936" s="76">
        <v>1000163185</v>
      </c>
      <c r="D1936" s="75" t="s">
        <v>95</v>
      </c>
      <c r="E1936" s="75" t="s">
        <v>96</v>
      </c>
      <c r="F1936" s="75" t="s">
        <v>97</v>
      </c>
      <c r="G1936" s="75" t="s">
        <v>97</v>
      </c>
      <c r="H1936" s="75" t="s">
        <v>44</v>
      </c>
      <c r="I1936" s="75" t="s">
        <v>1035</v>
      </c>
      <c r="J1936" s="75" t="s">
        <v>1300</v>
      </c>
      <c r="K1936" s="75" t="s">
        <v>306</v>
      </c>
      <c r="L1936" s="75" t="s">
        <v>306</v>
      </c>
      <c r="M1936" s="75" t="s">
        <v>313</v>
      </c>
      <c r="N1936" s="75" t="s">
        <v>314</v>
      </c>
      <c r="O1936" s="75" t="s">
        <v>309</v>
      </c>
      <c r="P1936" s="76" t="s">
        <v>306</v>
      </c>
      <c r="Q1936" s="216"/>
      <c r="R1936" s="77">
        <f t="shared" ref="R1936" si="4637">IF(COUNTA(Y1936:DP1939)=0,"01.01.1900",INDEX(Y1936:DP1936,MATCH(R1937,Y1937:DP1937,0)))</f>
        <v>44501</v>
      </c>
      <c r="S1936" s="78">
        <f t="shared" ref="S1936" si="4638">IF(COUNTA(Y1936:DP1939)=0,"01.01.1900",MAX(Y1936:DP1936))</f>
        <v>45160</v>
      </c>
      <c r="T1936" s="79"/>
      <c r="U1936" s="80" t="str">
        <f t="array" ref="U1936">IF(COUNTA(Y1936:DP1939)=0,"01.01.1900",IF(ISERROR(HLOOKUP(U1939,Y1939:DP1939,1,FALSE)),"01.01.1900",INDEX(Y1936:DP1936,MATCH(U1937&amp;U1939,Y1937:DP1937&amp;Y1939:DP1939,0))))</f>
        <v>01.01.1900</v>
      </c>
      <c r="V1936" s="81">
        <f t="shared" ref="V1936" si="4639">IF(COUNTA(Y1936:DP1939)=0,"01.01.1900",_xlfn.MAXIFS(Y1936:DP1936,Y1939:DP1939,V1939))</f>
        <v>0</v>
      </c>
      <c r="W1936" s="82"/>
      <c r="X1936" s="106"/>
      <c r="Y1936" s="141">
        <v>44501</v>
      </c>
      <c r="Z1936" s="141">
        <v>45160</v>
      </c>
      <c r="AA1936" s="141">
        <v>45160</v>
      </c>
    </row>
    <row r="1937" spans="2:27" thickBot="1">
      <c r="B1937" s="83"/>
      <c r="C1937" s="84"/>
      <c r="D1937" s="83"/>
      <c r="E1937" s="83"/>
      <c r="F1937" s="83"/>
      <c r="G1937" s="83"/>
      <c r="H1937" s="83"/>
      <c r="I1937" s="83"/>
      <c r="J1937" s="83"/>
      <c r="K1937" s="83"/>
      <c r="L1937" s="83"/>
      <c r="M1937" s="83"/>
      <c r="N1937" s="83"/>
      <c r="O1937" s="83"/>
      <c r="P1937" s="84"/>
      <c r="Q1937" s="217"/>
      <c r="R1937" s="85">
        <f t="shared" ref="R1937" si="4640">IF(COUNTA(Y1936:DP1939)=0,0,MIN(Y1937:DP1937))</f>
        <v>6.8169999999999993</v>
      </c>
      <c r="S1937" s="86">
        <f t="shared" ref="S1937" si="4641">IF(COUNTA(Y1936:DP1939)=0,0,HLOOKUP(S1936,Y1936:DP1939,2,FALSE))</f>
        <v>7.8330000000000002</v>
      </c>
      <c r="T1937" s="87">
        <f t="shared" ref="T1937" si="4642">IF(COUNTA(Y1936:DP1939)=0,0,AVERAGE(Y1937:DP1937))</f>
        <v>7.4943333333333326</v>
      </c>
      <c r="U1937" s="88">
        <f t="shared" ref="U1937" si="4643">IF(COUNTA(Y1936:DP1939)=0,0,_xlfn.MINIFS(Y1937:DP1937,Y1939:DP1939,U1939))</f>
        <v>0</v>
      </c>
      <c r="V1937" s="89">
        <f t="array" ref="V1937">IF(COUNTA(Y1936:DP1939)=0,0,IF(ISERROR(HLOOKUP(V1939,Y1939:DP1939,1,FALSE)),0,INDEX(Y1937:DP1937,MATCH(V1936&amp;V1939,Y1936:DP1936&amp;Y1939:DP1939,0))))</f>
        <v>0</v>
      </c>
      <c r="W1937" s="90">
        <f t="array" ref="W1937">IF(COUNTA(Y1936:DP1939)=0,0,IF(ISERROR(HLOOKUP(W1939,Y1939:DP1939,1,FALSE)),0,AVERAGEIF(Y1939:DP1939,$W1939,Y1937:DP1937)))</f>
        <v>0</v>
      </c>
      <c r="X1937" s="107"/>
      <c r="Y1937" s="142">
        <v>6.8169999999999993</v>
      </c>
      <c r="Z1937" s="142">
        <v>7.8330000000000002</v>
      </c>
      <c r="AA1937" s="142">
        <v>7.8330000000000002</v>
      </c>
    </row>
    <row r="1938" spans="2:27" thickBot="1">
      <c r="B1938" s="83"/>
      <c r="C1938" s="84"/>
      <c r="D1938" s="83"/>
      <c r="E1938" s="83"/>
      <c r="F1938" s="83"/>
      <c r="G1938" s="83"/>
      <c r="H1938" s="83"/>
      <c r="I1938" s="83"/>
      <c r="J1938" s="83"/>
      <c r="K1938" s="83"/>
      <c r="L1938" s="83"/>
      <c r="M1938" s="83"/>
      <c r="N1938" s="83"/>
      <c r="O1938" s="83"/>
      <c r="P1938" s="84"/>
      <c r="Q1938" s="217"/>
      <c r="R1938" s="91">
        <f t="shared" ref="R1938" si="4644">IF(COUNTA(Y1936:DP1939)=0,0,HLOOKUP(R1937,Y1937:DP1939,2,FALSE))</f>
        <v>1000</v>
      </c>
      <c r="S1938" s="92">
        <f t="shared" ref="S1938" si="4645">IF(COUNTA(Y1936:DP1939)=0,0,HLOOKUP(S1936,Y1936:DP1939,3,FALSE))</f>
        <v>1000</v>
      </c>
      <c r="T1938" s="93"/>
      <c r="U1938" s="94">
        <f t="array" ref="U1938">IF(COUNTA(Y1936:DP1939)=0,0,IF(ISERROR(HLOOKUP(U1939,Y1939:DP1939,1,FALSE)),0,INDEX(Y1938:DP1938,MATCH(U1937&amp;U1939,Y1937:DP1937&amp;Y1939:DP1939,0))))</f>
        <v>0</v>
      </c>
      <c r="V1938" s="94">
        <f t="array" ref="V1938">IF(COUNTA(Y1936:DP1939)=0,0,IF(ISERROR(HLOOKUP(V1939,Y1939:DP1939,1,FALSE)),0,INDEX(Y1938:DP1938,MATCH(V1937&amp;V1939,Y1937:DP1937&amp;Y1939:DP1939,0))))</f>
        <v>0</v>
      </c>
      <c r="W1938" s="95"/>
      <c r="X1938" s="108"/>
      <c r="Y1938" s="143">
        <v>1000</v>
      </c>
      <c r="Z1938" s="143">
        <v>1000</v>
      </c>
      <c r="AA1938" s="143">
        <v>1000</v>
      </c>
    </row>
    <row r="1939" spans="2:27" ht="13.9" thickBot="1">
      <c r="B1939" s="96"/>
      <c r="C1939" s="97"/>
      <c r="D1939" s="96"/>
      <c r="E1939" s="96"/>
      <c r="F1939" s="96"/>
      <c r="G1939" s="96"/>
      <c r="H1939" s="96"/>
      <c r="I1939" s="96"/>
      <c r="J1939" s="96"/>
      <c r="K1939" s="96"/>
      <c r="L1939" s="96"/>
      <c r="M1939" s="96"/>
      <c r="N1939" s="96"/>
      <c r="O1939" s="96"/>
      <c r="P1939" s="97"/>
      <c r="Q1939" s="218"/>
      <c r="R1939" s="98" t="str">
        <f t="shared" ref="R1939" si="4646">IF(COUNTA(Y1936:DP1939)=0,"none",HLOOKUP(R1937,Y1937:DP1939,3,FALSE))</f>
        <v>www (-15%)</v>
      </c>
      <c r="S1939" s="99" t="str">
        <f t="shared" ref="S1939" si="4647">IF(COUNTA(Y1936:DP1939)=0,"none",HLOOKUP(S1936,Y1936:DP1939,4,FALSE))</f>
        <v>www (-30%)</v>
      </c>
      <c r="T1939" s="100"/>
      <c r="U1939" s="100">
        <f t="array" ref="U1939">IF(COUNTA(Y1936:DP1939)=0,"none",IF($U$2="WAHR",$W$3,Abfrage!$F$4))</f>
        <v>0</v>
      </c>
      <c r="V1939" s="100">
        <f t="array" ref="V1939">IF(COUNTA(Y1936:DP1939)=0,"none",IF($U$2="WAHR",$W$3,Abfrage!$F$4))</f>
        <v>0</v>
      </c>
      <c r="W1939" s="100">
        <f t="array" ref="W1939">IF(COUNTA(Y1936:DP1939)=0,"none",IF($U$2="WAHR",$W$3,Abfrage!$F$4))</f>
        <v>0</v>
      </c>
      <c r="X1939" s="109"/>
      <c r="Y1939" s="144" t="s">
        <v>354</v>
      </c>
      <c r="Z1939" s="144" t="s">
        <v>43</v>
      </c>
      <c r="AA1939" s="144" t="s">
        <v>721</v>
      </c>
    </row>
    <row r="1940" spans="2:27" thickBot="1">
      <c r="B1940" s="75" t="s">
        <v>1301</v>
      </c>
      <c r="C1940" s="76">
        <v>1000163187</v>
      </c>
      <c r="D1940" s="75" t="s">
        <v>169</v>
      </c>
      <c r="E1940" s="75" t="s">
        <v>125</v>
      </c>
      <c r="F1940" s="75" t="s">
        <v>371</v>
      </c>
      <c r="G1940" s="75" t="s">
        <v>371</v>
      </c>
      <c r="H1940" s="75" t="s">
        <v>44</v>
      </c>
      <c r="I1940" s="75" t="s">
        <v>1035</v>
      </c>
      <c r="J1940" s="75" t="s">
        <v>1302</v>
      </c>
      <c r="K1940" s="75" t="s">
        <v>306</v>
      </c>
      <c r="L1940" s="75" t="s">
        <v>306</v>
      </c>
      <c r="M1940" s="75" t="s">
        <v>306</v>
      </c>
      <c r="N1940" s="75" t="s">
        <v>306</v>
      </c>
      <c r="O1940" s="75" t="s">
        <v>309</v>
      </c>
      <c r="P1940" s="76" t="s">
        <v>306</v>
      </c>
      <c r="Q1940" s="216"/>
      <c r="R1940" s="77">
        <f t="shared" ref="R1940" si="4648">IF(COUNTA(Y1940:DP1943)=0,"01.01.1900",INDEX(Y1940:DP1940,MATCH(R1941,Y1941:DP1941,0)))</f>
        <v>45160</v>
      </c>
      <c r="S1940" s="78">
        <f t="shared" ref="S1940" si="4649">IF(COUNTA(Y1940:DP1943)=0,"01.01.1900",MAX(Y1940:DP1940))</f>
        <v>45160</v>
      </c>
      <c r="T1940" s="79"/>
      <c r="U1940" s="80" t="str">
        <f t="array" ref="U1940">IF(COUNTA(Y1940:DP1943)=0,"01.01.1900",IF(ISERROR(HLOOKUP(U1943,Y1943:DP1943,1,FALSE)),"01.01.1900",INDEX(Y1940:DP1940,MATCH(U1941&amp;U1943,Y1941:DP1941&amp;Y1943:DP1943,0))))</f>
        <v>01.01.1900</v>
      </c>
      <c r="V1940" s="81">
        <f t="shared" ref="V1940" si="4650">IF(COUNTA(Y1940:DP1943)=0,"01.01.1900",_xlfn.MAXIFS(Y1940:DP1940,Y1943:DP1943,V1943))</f>
        <v>0</v>
      </c>
      <c r="W1940" s="82"/>
      <c r="X1940" s="106"/>
      <c r="Y1940" s="141">
        <v>44501</v>
      </c>
      <c r="Z1940" s="141">
        <v>45160</v>
      </c>
      <c r="AA1940" s="141">
        <v>45160</v>
      </c>
    </row>
    <row r="1941" spans="2:27" thickBot="1">
      <c r="B1941" s="83"/>
      <c r="C1941" s="84"/>
      <c r="D1941" s="83"/>
      <c r="E1941" s="83"/>
      <c r="F1941" s="83"/>
      <c r="G1941" s="83"/>
      <c r="H1941" s="83"/>
      <c r="I1941" s="83"/>
      <c r="J1941" s="83"/>
      <c r="K1941" s="83"/>
      <c r="L1941" s="83"/>
      <c r="M1941" s="83"/>
      <c r="N1941" s="83"/>
      <c r="O1941" s="83"/>
      <c r="P1941" s="84"/>
      <c r="Q1941" s="217"/>
      <c r="R1941" s="85">
        <f t="shared" ref="R1941" si="4651">IF(COUNTA(Y1940:DP1943)=0,0,MIN(Y1941:DP1941))</f>
        <v>1.9599999999999997</v>
      </c>
      <c r="S1941" s="86">
        <f t="shared" ref="S1941" si="4652">IF(COUNTA(Y1940:DP1943)=0,0,HLOOKUP(S1940,Y1940:DP1943,2,FALSE))</f>
        <v>1.9599999999999997</v>
      </c>
      <c r="T1941" s="87">
        <f t="shared" ref="T1941" si="4653">IF(COUNTA(Y1940:DP1943)=0,0,AVERAGE(Y1941:DP1941))</f>
        <v>2.0716666666666668</v>
      </c>
      <c r="U1941" s="88">
        <f t="shared" ref="U1941" si="4654">IF(COUNTA(Y1940:DP1943)=0,0,_xlfn.MINIFS(Y1941:DP1941,Y1943:DP1943,U1943))</f>
        <v>0</v>
      </c>
      <c r="V1941" s="89">
        <f t="array" ref="V1941">IF(COUNTA(Y1940:DP1943)=0,0,IF(ISERROR(HLOOKUP(V1943,Y1943:DP1943,1,FALSE)),0,INDEX(Y1941:DP1941,MATCH(V1940&amp;V1943,Y1940:DP1940&amp;Y1943:DP1943,0))))</f>
        <v>0</v>
      </c>
      <c r="W1941" s="90">
        <f t="array" ref="W1941">IF(COUNTA(Y1940:DP1943)=0,0,IF(ISERROR(HLOOKUP(W1943,Y1943:DP1943,1,FALSE)),0,AVERAGEIF(Y1943:DP1943,$W1943,Y1941:DP1941)))</f>
        <v>0</v>
      </c>
      <c r="X1941" s="107"/>
      <c r="Y1941" s="142">
        <v>2.2950000000000004</v>
      </c>
      <c r="Z1941" s="142">
        <v>1.9599999999999997</v>
      </c>
      <c r="AA1941" s="142">
        <v>1.9599999999999997</v>
      </c>
    </row>
    <row r="1942" spans="2:27" thickBot="1">
      <c r="B1942" s="83"/>
      <c r="C1942" s="84"/>
      <c r="D1942" s="83"/>
      <c r="E1942" s="83"/>
      <c r="F1942" s="83"/>
      <c r="G1942" s="83"/>
      <c r="H1942" s="83"/>
      <c r="I1942" s="83"/>
      <c r="J1942" s="83"/>
      <c r="K1942" s="83"/>
      <c r="L1942" s="83"/>
      <c r="M1942" s="83"/>
      <c r="N1942" s="83"/>
      <c r="O1942" s="83"/>
      <c r="P1942" s="84"/>
      <c r="Q1942" s="217"/>
      <c r="R1942" s="91">
        <f t="shared" ref="R1942" si="4655">IF(COUNTA(Y1940:DP1943)=0,0,HLOOKUP(R1941,Y1941:DP1943,2,FALSE))</f>
        <v>1000</v>
      </c>
      <c r="S1942" s="92">
        <f t="shared" ref="S1942" si="4656">IF(COUNTA(Y1940:DP1943)=0,0,HLOOKUP(S1940,Y1940:DP1943,3,FALSE))</f>
        <v>1000</v>
      </c>
      <c r="T1942" s="93"/>
      <c r="U1942" s="94">
        <f t="array" ref="U1942">IF(COUNTA(Y1940:DP1943)=0,0,IF(ISERROR(HLOOKUP(U1943,Y1943:DP1943,1,FALSE)),0,INDEX(Y1942:DP1942,MATCH(U1941&amp;U1943,Y1941:DP1941&amp;Y1943:DP1943,0))))</f>
        <v>0</v>
      </c>
      <c r="V1942" s="94">
        <f t="array" ref="V1942">IF(COUNTA(Y1940:DP1943)=0,0,IF(ISERROR(HLOOKUP(V1943,Y1943:DP1943,1,FALSE)),0,INDEX(Y1942:DP1942,MATCH(V1941&amp;V1943,Y1941:DP1941&amp;Y1943:DP1943,0))))</f>
        <v>0</v>
      </c>
      <c r="W1942" s="95"/>
      <c r="X1942" s="108"/>
      <c r="Y1942" s="143">
        <v>1000</v>
      </c>
      <c r="Z1942" s="143">
        <v>1000</v>
      </c>
      <c r="AA1942" s="143">
        <v>1000</v>
      </c>
    </row>
    <row r="1943" spans="2:27" ht="13.9" thickBot="1">
      <c r="B1943" s="96"/>
      <c r="C1943" s="97"/>
      <c r="D1943" s="96"/>
      <c r="E1943" s="96"/>
      <c r="F1943" s="96"/>
      <c r="G1943" s="96"/>
      <c r="H1943" s="96"/>
      <c r="I1943" s="96"/>
      <c r="J1943" s="96"/>
      <c r="K1943" s="96"/>
      <c r="L1943" s="96"/>
      <c r="M1943" s="96"/>
      <c r="N1943" s="96"/>
      <c r="O1943" s="96"/>
      <c r="P1943" s="97"/>
      <c r="Q1943" s="218"/>
      <c r="R1943" s="98" t="str">
        <f t="shared" ref="R1943" si="4657">IF(COUNTA(Y1940:DP1943)=0,"none",HLOOKUP(R1941,Y1941:DP1943,3,FALSE))</f>
        <v>www (-30%)</v>
      </c>
      <c r="S1943" s="99" t="str">
        <f t="shared" ref="S1943" si="4658">IF(COUNTA(Y1940:DP1943)=0,"none",HLOOKUP(S1940,Y1940:DP1943,4,FALSE))</f>
        <v>www (-30%)</v>
      </c>
      <c r="T1943" s="100"/>
      <c r="U1943" s="100">
        <f t="array" ref="U1943">IF(COUNTA(Y1940:DP1943)=0,"none",IF($U$2="WAHR",$W$3,Abfrage!$F$4))</f>
        <v>0</v>
      </c>
      <c r="V1943" s="100">
        <f t="array" ref="V1943">IF(COUNTA(Y1940:DP1943)=0,"none",IF($U$2="WAHR",$W$3,Abfrage!$F$4))</f>
        <v>0</v>
      </c>
      <c r="W1943" s="100">
        <f t="array" ref="W1943">IF(COUNTA(Y1940:DP1943)=0,"none",IF($U$2="WAHR",$W$3,Abfrage!$F$4))</f>
        <v>0</v>
      </c>
      <c r="X1943" s="109"/>
      <c r="Y1943" s="144" t="s">
        <v>354</v>
      </c>
      <c r="Z1943" s="144" t="s">
        <v>43</v>
      </c>
      <c r="AA1943" s="144" t="s">
        <v>721</v>
      </c>
    </row>
    <row r="1944" spans="2:27" thickBot="1">
      <c r="B1944" s="75" t="s">
        <v>1303</v>
      </c>
      <c r="C1944" s="76">
        <v>1000163188</v>
      </c>
      <c r="D1944" s="75" t="s">
        <v>169</v>
      </c>
      <c r="E1944" s="75" t="s">
        <v>125</v>
      </c>
      <c r="F1944" s="75" t="s">
        <v>371</v>
      </c>
      <c r="G1944" s="75" t="s">
        <v>1304</v>
      </c>
      <c r="H1944" s="75" t="s">
        <v>1305</v>
      </c>
      <c r="I1944" s="75" t="s">
        <v>1035</v>
      </c>
      <c r="J1944" s="75" t="s">
        <v>1306</v>
      </c>
      <c r="K1944" s="75" t="s">
        <v>306</v>
      </c>
      <c r="L1944" s="75" t="s">
        <v>306</v>
      </c>
      <c r="M1944" s="75" t="s">
        <v>313</v>
      </c>
      <c r="N1944" s="75" t="s">
        <v>314</v>
      </c>
      <c r="O1944" s="75" t="s">
        <v>309</v>
      </c>
      <c r="P1944" s="76" t="s">
        <v>306</v>
      </c>
      <c r="Q1944" s="216"/>
      <c r="R1944" s="77">
        <f t="shared" ref="R1944" si="4659">IF(COUNTA(Y1944:DP1947)=0,"01.01.1900",INDEX(Y1944:DP1944,MATCH(R1945,Y1945:DP1945,0)))</f>
        <v>44501</v>
      </c>
      <c r="S1944" s="78">
        <f t="shared" ref="S1944" si="4660">IF(COUNTA(Y1944:DP1947)=0,"01.01.1900",MAX(Y1944:DP1944))</f>
        <v>44501</v>
      </c>
      <c r="T1944" s="79"/>
      <c r="U1944" s="80" t="str">
        <f t="array" ref="U1944">IF(COUNTA(Y1944:DP1947)=0,"01.01.1900",IF(ISERROR(HLOOKUP(U1947,Y1947:DP1947,1,FALSE)),"01.01.1900",INDEX(Y1944:DP1944,MATCH(U1945&amp;U1947,Y1945:DP1945&amp;Y1947:DP1947,0))))</f>
        <v>01.01.1900</v>
      </c>
      <c r="V1944" s="81">
        <f t="shared" ref="V1944" si="4661">IF(COUNTA(Y1944:DP1947)=0,"01.01.1900",_xlfn.MAXIFS(Y1944:DP1944,Y1947:DP1947,V1947))</f>
        <v>0</v>
      </c>
      <c r="W1944" s="82"/>
      <c r="X1944" s="106"/>
      <c r="Y1944" s="141">
        <v>44501</v>
      </c>
    </row>
    <row r="1945" spans="2:27" thickBot="1">
      <c r="B1945" s="83"/>
      <c r="C1945" s="84"/>
      <c r="D1945" s="83"/>
      <c r="E1945" s="83"/>
      <c r="F1945" s="83"/>
      <c r="G1945" s="83"/>
      <c r="H1945" s="83"/>
      <c r="I1945" s="83"/>
      <c r="J1945" s="83"/>
      <c r="K1945" s="83"/>
      <c r="L1945" s="83"/>
      <c r="M1945" s="83"/>
      <c r="N1945" s="83"/>
      <c r="O1945" s="83"/>
      <c r="P1945" s="84"/>
      <c r="Q1945" s="217"/>
      <c r="R1945" s="85">
        <f t="shared" ref="R1945" si="4662">IF(COUNTA(Y1944:DP1947)=0,0,MIN(Y1945:DP1945))</f>
        <v>3.2215000000000003</v>
      </c>
      <c r="S1945" s="86">
        <f t="shared" ref="S1945" si="4663">IF(COUNTA(Y1944:DP1947)=0,0,HLOOKUP(S1944,Y1944:DP1947,2,FALSE))</f>
        <v>3.2215000000000003</v>
      </c>
      <c r="T1945" s="87">
        <f t="shared" ref="T1945" si="4664">IF(COUNTA(Y1944:DP1947)=0,0,AVERAGE(Y1945:DP1945))</f>
        <v>3.2215000000000003</v>
      </c>
      <c r="U1945" s="88">
        <f t="shared" ref="U1945" si="4665">IF(COUNTA(Y1944:DP1947)=0,0,_xlfn.MINIFS(Y1945:DP1945,Y1947:DP1947,U1947))</f>
        <v>0</v>
      </c>
      <c r="V1945" s="89">
        <f t="array" ref="V1945">IF(COUNTA(Y1944:DP1947)=0,0,IF(ISERROR(HLOOKUP(V1947,Y1947:DP1947,1,FALSE)),0,INDEX(Y1945:DP1945,MATCH(V1944&amp;V1947,Y1944:DP1944&amp;Y1947:DP1947,0))))</f>
        <v>0</v>
      </c>
      <c r="W1945" s="90">
        <f t="array" ref="W1945">IF(COUNTA(Y1944:DP1947)=0,0,IF(ISERROR(HLOOKUP(W1947,Y1947:DP1947,1,FALSE)),0,AVERAGEIF(Y1947:DP1947,$W1947,Y1945:DP1945)))</f>
        <v>0</v>
      </c>
      <c r="X1945" s="107"/>
      <c r="Y1945" s="142">
        <v>3.2215000000000003</v>
      </c>
    </row>
    <row r="1946" spans="2:27" thickBot="1">
      <c r="B1946" s="83"/>
      <c r="C1946" s="84"/>
      <c r="D1946" s="83"/>
      <c r="E1946" s="83"/>
      <c r="F1946" s="83"/>
      <c r="G1946" s="83"/>
      <c r="H1946" s="83"/>
      <c r="I1946" s="83"/>
      <c r="J1946" s="83"/>
      <c r="K1946" s="83"/>
      <c r="L1946" s="83"/>
      <c r="M1946" s="83"/>
      <c r="N1946" s="83"/>
      <c r="O1946" s="83"/>
      <c r="P1946" s="84"/>
      <c r="Q1946" s="217"/>
      <c r="R1946" s="91">
        <f t="shared" ref="R1946" si="4666">IF(COUNTA(Y1944:DP1947)=0,0,HLOOKUP(R1945,Y1945:DP1947,2,FALSE))</f>
        <v>1000</v>
      </c>
      <c r="S1946" s="92">
        <f t="shared" ref="S1946" si="4667">IF(COUNTA(Y1944:DP1947)=0,0,HLOOKUP(S1944,Y1944:DP1947,3,FALSE))</f>
        <v>1000</v>
      </c>
      <c r="T1946" s="93"/>
      <c r="U1946" s="94">
        <f t="array" ref="U1946">IF(COUNTA(Y1944:DP1947)=0,0,IF(ISERROR(HLOOKUP(U1947,Y1947:DP1947,1,FALSE)),0,INDEX(Y1946:DP1946,MATCH(U1945&amp;U1947,Y1945:DP1945&amp;Y1947:DP1947,0))))</f>
        <v>0</v>
      </c>
      <c r="V1946" s="94">
        <f t="array" ref="V1946">IF(COUNTA(Y1944:DP1947)=0,0,IF(ISERROR(HLOOKUP(V1947,Y1947:DP1947,1,FALSE)),0,INDEX(Y1946:DP1946,MATCH(V1945&amp;V1947,Y1945:DP1945&amp;Y1947:DP1947,0))))</f>
        <v>0</v>
      </c>
      <c r="W1946" s="95"/>
      <c r="X1946" s="108"/>
      <c r="Y1946" s="143">
        <v>1000</v>
      </c>
    </row>
    <row r="1947" spans="2:27" ht="13.9" thickBot="1">
      <c r="B1947" s="96"/>
      <c r="C1947" s="97"/>
      <c r="D1947" s="96"/>
      <c r="E1947" s="96"/>
      <c r="F1947" s="96"/>
      <c r="G1947" s="96"/>
      <c r="H1947" s="96"/>
      <c r="I1947" s="96"/>
      <c r="J1947" s="96"/>
      <c r="K1947" s="96"/>
      <c r="L1947" s="96"/>
      <c r="M1947" s="96"/>
      <c r="N1947" s="96"/>
      <c r="O1947" s="96"/>
      <c r="P1947" s="97"/>
      <c r="Q1947" s="218"/>
      <c r="R1947" s="98" t="str">
        <f t="shared" ref="R1947" si="4668">IF(COUNTA(Y1944:DP1947)=0,"none",HLOOKUP(R1945,Y1945:DP1947,3,FALSE))</f>
        <v>www (-15%)</v>
      </c>
      <c r="S1947" s="99" t="str">
        <f t="shared" ref="S1947" si="4669">IF(COUNTA(Y1944:DP1947)=0,"none",HLOOKUP(S1944,Y1944:DP1947,4,FALSE))</f>
        <v>www (-15%)</v>
      </c>
      <c r="T1947" s="100"/>
      <c r="U1947" s="100">
        <f t="array" ref="U1947">IF(COUNTA(Y1944:DP1947)=0,"none",IF($U$2="WAHR",$W$3,Abfrage!$F$4))</f>
        <v>0</v>
      </c>
      <c r="V1947" s="100">
        <f t="array" ref="V1947">IF(COUNTA(Y1944:DP1947)=0,"none",IF($U$2="WAHR",$W$3,Abfrage!$F$4))</f>
        <v>0</v>
      </c>
      <c r="W1947" s="100">
        <f t="array" ref="W1947">IF(COUNTA(Y1944:DP1947)=0,"none",IF($U$2="WAHR",$W$3,Abfrage!$F$4))</f>
        <v>0</v>
      </c>
      <c r="X1947" s="109"/>
      <c r="Y1947" s="144" t="s">
        <v>354</v>
      </c>
    </row>
    <row r="1948" spans="2:27" thickBot="1">
      <c r="B1948" s="75" t="s">
        <v>1307</v>
      </c>
      <c r="C1948" s="76">
        <v>1000163263</v>
      </c>
      <c r="D1948" s="75" t="s">
        <v>95</v>
      </c>
      <c r="E1948" s="75" t="s">
        <v>148</v>
      </c>
      <c r="F1948" s="75" t="s">
        <v>175</v>
      </c>
      <c r="G1948" s="75" t="s">
        <v>175</v>
      </c>
      <c r="H1948" s="75" t="e">
        <v>#N/A</v>
      </c>
      <c r="I1948" s="75" t="s">
        <v>164</v>
      </c>
      <c r="J1948" s="75" t="s">
        <v>1308</v>
      </c>
      <c r="K1948" s="75" t="s">
        <v>325</v>
      </c>
      <c r="L1948" s="75" t="s">
        <v>327</v>
      </c>
      <c r="M1948" s="75" t="s">
        <v>307</v>
      </c>
      <c r="N1948" s="75" t="s">
        <v>327</v>
      </c>
      <c r="O1948" s="75" t="s">
        <v>306</v>
      </c>
      <c r="P1948" s="76" t="s">
        <v>306</v>
      </c>
      <c r="Q1948" s="216"/>
      <c r="R1948" s="77" t="str">
        <f t="shared" ref="R1948" si="4670">IF(COUNTA(Y1948:DP1951)=0,"01.01.1900",INDEX(Y1948:DP1948,MATCH(R1949,Y1949:DP1949,0)))</f>
        <v>01.01.1900</v>
      </c>
      <c r="S1948" s="78" t="str">
        <f t="shared" ref="S1948" si="4671">IF(COUNTA(Y1948:DP1951)=0,"01.01.1900",MAX(Y1948:DP1948))</f>
        <v>01.01.1900</v>
      </c>
      <c r="T1948" s="79"/>
      <c r="U1948" s="80" t="str">
        <f t="array" ref="U1948">IF(COUNTA(Y1948:DP1951)=0,"01.01.1900",IF(ISERROR(HLOOKUP(U1951,Y1951:DP1951,1,FALSE)),"01.01.1900",INDEX(Y1948:DP1948,MATCH(U1949&amp;U1951,Y1949:DP1949&amp;Y1951:DP1951,0))))</f>
        <v>01.01.1900</v>
      </c>
      <c r="V1948" s="81" t="str">
        <f t="shared" ref="V1948" si="4672">IF(COUNTA(Y1948:DP1951)=0,"01.01.1900",_xlfn.MAXIFS(Y1948:DP1948,Y1951:DP1951,V1951))</f>
        <v>01.01.1900</v>
      </c>
      <c r="W1948" s="82"/>
      <c r="X1948" s="106"/>
    </row>
    <row r="1949" spans="2:27" thickBot="1">
      <c r="B1949" s="83"/>
      <c r="C1949" s="84"/>
      <c r="D1949" s="83"/>
      <c r="E1949" s="83"/>
      <c r="F1949" s="83"/>
      <c r="G1949" s="83"/>
      <c r="H1949" s="83"/>
      <c r="I1949" s="83"/>
      <c r="J1949" s="83"/>
      <c r="K1949" s="83"/>
      <c r="L1949" s="83"/>
      <c r="M1949" s="83"/>
      <c r="N1949" s="83"/>
      <c r="O1949" s="83"/>
      <c r="P1949" s="84"/>
      <c r="Q1949" s="217"/>
      <c r="R1949" s="85">
        <f t="shared" ref="R1949" si="4673">IF(COUNTA(Y1948:DP1951)=0,0,MIN(Y1949:DP1949))</f>
        <v>0</v>
      </c>
      <c r="S1949" s="86">
        <f t="shared" ref="S1949" si="4674">IF(COUNTA(Y1948:DP1951)=0,0,HLOOKUP(S1948,Y1948:DP1951,2,FALSE))</f>
        <v>0</v>
      </c>
      <c r="T1949" s="87">
        <f t="shared" ref="T1949" si="4675">IF(COUNTA(Y1948:DP1951)=0,0,AVERAGE(Y1949:DP1949))</f>
        <v>0</v>
      </c>
      <c r="U1949" s="88">
        <f t="shared" ref="U1949" si="4676">IF(COUNTA(Y1948:DP1951)=0,0,_xlfn.MINIFS(Y1949:DP1949,Y1951:DP1951,U1951))</f>
        <v>0</v>
      </c>
      <c r="V1949" s="89">
        <f t="array" ref="V1949">IF(COUNTA(Y1948:DP1951)=0,0,IF(ISERROR(HLOOKUP(V1951,Y1951:DP1951,1,FALSE)),0,INDEX(Y1949:DP1949,MATCH(V1948&amp;V1951,Y1948:DP1948&amp;Y1951:DP1951,0))))</f>
        <v>0</v>
      </c>
      <c r="W1949" s="90">
        <f t="array" ref="W1949">IF(COUNTA(Y1948:DP1951)=0,0,IF(ISERROR(HLOOKUP(W1951,Y1951:DP1951,1,FALSE)),0,AVERAGEIF(Y1951:DP1951,$W1951,Y1949:DP1949)))</f>
        <v>0</v>
      </c>
      <c r="X1949" s="107"/>
    </row>
    <row r="1950" spans="2:27" thickBot="1">
      <c r="B1950" s="83"/>
      <c r="C1950" s="84"/>
      <c r="D1950" s="83"/>
      <c r="E1950" s="83"/>
      <c r="F1950" s="83"/>
      <c r="G1950" s="83"/>
      <c r="H1950" s="83"/>
      <c r="I1950" s="83"/>
      <c r="J1950" s="83"/>
      <c r="K1950" s="83"/>
      <c r="L1950" s="83"/>
      <c r="M1950" s="83"/>
      <c r="N1950" s="83"/>
      <c r="O1950" s="83"/>
      <c r="P1950" s="84"/>
      <c r="Q1950" s="217"/>
      <c r="R1950" s="91">
        <f t="shared" ref="R1950" si="4677">IF(COUNTA(Y1948:DP1951)=0,0,HLOOKUP(R1949,Y1949:DP1951,2,FALSE))</f>
        <v>0</v>
      </c>
      <c r="S1950" s="92">
        <f t="shared" ref="S1950" si="4678">IF(COUNTA(Y1948:DP1951)=0,0,HLOOKUP(S1948,Y1948:DP1951,3,FALSE))</f>
        <v>0</v>
      </c>
      <c r="T1950" s="93"/>
      <c r="U1950" s="94">
        <f t="array" ref="U1950">IF(COUNTA(Y1948:DP1951)=0,0,IF(ISERROR(HLOOKUP(U1951,Y1951:DP1951,1,FALSE)),0,INDEX(Y1950:DP1950,MATCH(U1949&amp;U1951,Y1949:DP1949&amp;Y1951:DP1951,0))))</f>
        <v>0</v>
      </c>
      <c r="V1950" s="94">
        <f t="array" ref="V1950">IF(COUNTA(Y1948:DP1951)=0,0,IF(ISERROR(HLOOKUP(V1951,Y1951:DP1951,1,FALSE)),0,INDEX(Y1950:DP1950,MATCH(V1949&amp;V1951,Y1949:DP1949&amp;Y1951:DP1951,0))))</f>
        <v>0</v>
      </c>
      <c r="W1950" s="95"/>
      <c r="X1950" s="108"/>
    </row>
    <row r="1951" spans="2:27" ht="13.9" thickBot="1">
      <c r="B1951" s="96"/>
      <c r="C1951" s="97"/>
      <c r="D1951" s="96"/>
      <c r="E1951" s="96"/>
      <c r="F1951" s="96"/>
      <c r="G1951" s="96"/>
      <c r="H1951" s="96"/>
      <c r="I1951" s="96"/>
      <c r="J1951" s="96"/>
      <c r="K1951" s="96"/>
      <c r="L1951" s="96"/>
      <c r="M1951" s="96"/>
      <c r="N1951" s="96"/>
      <c r="O1951" s="96"/>
      <c r="P1951" s="97"/>
      <c r="Q1951" s="218"/>
      <c r="R1951" s="98" t="str">
        <f t="shared" ref="R1951" si="4679">IF(COUNTA(Y1948:DP1951)=0,"none",HLOOKUP(R1949,Y1949:DP1951,3,FALSE))</f>
        <v>none</v>
      </c>
      <c r="S1951" s="99" t="str">
        <f t="shared" ref="S1951" si="4680">IF(COUNTA(Y1948:DP1951)=0,"none",HLOOKUP(S1948,Y1948:DP1951,4,FALSE))</f>
        <v>none</v>
      </c>
      <c r="T1951" s="100"/>
      <c r="U1951" s="100" t="str">
        <f t="array" ref="U1951">IF(COUNTA(Y1948:DP1951)=0,"none",IF($U$2="WAHR",$W$3,Abfrage!$F$4))</f>
        <v>none</v>
      </c>
      <c r="V1951" s="100" t="str">
        <f t="array" ref="V1951">IF(COUNTA(Y1948:DP1951)=0,"none",IF($U$2="WAHR",$W$3,Abfrage!$F$4))</f>
        <v>none</v>
      </c>
      <c r="W1951" s="100" t="str">
        <f t="array" ref="W1951">IF(COUNTA(Y1948:DP1951)=0,"none",IF($U$2="WAHR",$W$3,Abfrage!$F$4))</f>
        <v>none</v>
      </c>
      <c r="X1951" s="109"/>
    </row>
    <row r="1952" spans="2:27" thickBot="1">
      <c r="B1952" s="75" t="s">
        <v>1309</v>
      </c>
      <c r="C1952" s="76">
        <v>1000165663</v>
      </c>
      <c r="D1952" s="75" t="s">
        <v>95</v>
      </c>
      <c r="E1952" s="75" t="s">
        <v>96</v>
      </c>
      <c r="F1952" s="75" t="s">
        <v>97</v>
      </c>
      <c r="G1952" s="75" t="s">
        <v>97</v>
      </c>
      <c r="H1952" s="75" t="s">
        <v>44</v>
      </c>
      <c r="I1952" s="75" t="s">
        <v>45</v>
      </c>
      <c r="J1952" s="75" t="s">
        <v>1310</v>
      </c>
      <c r="K1952" s="75" t="s">
        <v>523</v>
      </c>
      <c r="L1952" s="75" t="s">
        <v>306</v>
      </c>
      <c r="M1952" s="75" t="s">
        <v>313</v>
      </c>
      <c r="N1952" s="75" t="s">
        <v>348</v>
      </c>
      <c r="O1952" s="75" t="s">
        <v>309</v>
      </c>
      <c r="P1952" s="76" t="s">
        <v>306</v>
      </c>
      <c r="Q1952" s="216"/>
      <c r="R1952" s="77">
        <f t="shared" ref="R1952" si="4681">IF(COUNTA(Y1952:DP1955)=0,"01.01.1900",INDEX(Y1952:DP1952,MATCH(R1953,Y1953:DP1953,0)))</f>
        <v>44987</v>
      </c>
      <c r="S1952" s="78">
        <f t="shared" ref="S1952" si="4682">IF(COUNTA(Y1952:DP1955)=0,"01.01.1900",MAX(Y1952:DP1952))</f>
        <v>44987</v>
      </c>
      <c r="T1952" s="79"/>
      <c r="U1952" s="80" t="str">
        <f t="array" ref="U1952">IF(COUNTA(Y1952:DP1955)=0,"01.01.1900",IF(ISERROR(HLOOKUP(U1955,Y1955:DP1955,1,FALSE)),"01.01.1900",INDEX(Y1952:DP1952,MATCH(U1953&amp;U1955,Y1953:DP1953&amp;Y1955:DP1955,0))))</f>
        <v>01.01.1900</v>
      </c>
      <c r="V1952" s="81">
        <f t="shared" ref="V1952" si="4683">IF(COUNTA(Y1952:DP1955)=0,"01.01.1900",_xlfn.MAXIFS(Y1952:DP1952,Y1955:DP1955,V1955))</f>
        <v>0</v>
      </c>
      <c r="W1952" s="82"/>
      <c r="X1952" s="106"/>
      <c r="Y1952" s="141">
        <v>44987</v>
      </c>
      <c r="Z1952" s="141">
        <v>44987</v>
      </c>
      <c r="AA1952" s="141">
        <v>44987</v>
      </c>
    </row>
    <row r="1953" spans="2:27" thickBot="1">
      <c r="B1953" s="83"/>
      <c r="C1953" s="84"/>
      <c r="D1953" s="83"/>
      <c r="E1953" s="83"/>
      <c r="F1953" s="83"/>
      <c r="G1953" s="83"/>
      <c r="H1953" s="83"/>
      <c r="I1953" s="83"/>
      <c r="J1953" s="83"/>
      <c r="K1953" s="83"/>
      <c r="L1953" s="83"/>
      <c r="M1953" s="83"/>
      <c r="N1953" s="83"/>
      <c r="O1953" s="83"/>
      <c r="P1953" s="84"/>
      <c r="Q1953" s="217"/>
      <c r="R1953" s="85">
        <f t="shared" ref="R1953" si="4684">IF(COUNTA(Y1952:DP1955)=0,0,MIN(Y1953:DP1953))</f>
        <v>6.2579999999999991</v>
      </c>
      <c r="S1953" s="86">
        <f t="shared" ref="S1953" si="4685">IF(COUNTA(Y1952:DP1955)=0,0,HLOOKUP(S1952,Y1952:DP1955,2,FALSE))</f>
        <v>6.2579999999999991</v>
      </c>
      <c r="T1953" s="87">
        <f t="shared" ref="T1953" si="4686">IF(COUNTA(Y1952:DP1955)=0,0,AVERAGE(Y1953:DP1953))</f>
        <v>6.2579999999999991</v>
      </c>
      <c r="U1953" s="88">
        <f t="shared" ref="U1953" si="4687">IF(COUNTA(Y1952:DP1955)=0,0,_xlfn.MINIFS(Y1953:DP1953,Y1955:DP1955,U1955))</f>
        <v>0</v>
      </c>
      <c r="V1953" s="89">
        <f t="array" ref="V1953">IF(COUNTA(Y1952:DP1955)=0,0,IF(ISERROR(HLOOKUP(V1955,Y1955:DP1955,1,FALSE)),0,INDEX(Y1953:DP1953,MATCH(V1952&amp;V1955,Y1952:DP1952&amp;Y1955:DP1955,0))))</f>
        <v>0</v>
      </c>
      <c r="W1953" s="90">
        <f t="array" ref="W1953">IF(COUNTA(Y1952:DP1955)=0,0,IF(ISERROR(HLOOKUP(W1955,Y1955:DP1955,1,FALSE)),0,AVERAGEIF(Y1955:DP1955,$W1955,Y1953:DP1953)))</f>
        <v>0</v>
      </c>
      <c r="X1953" s="107"/>
      <c r="Y1953" s="142">
        <v>6.2579999999999991</v>
      </c>
      <c r="Z1953" s="142">
        <v>6.2579999999999991</v>
      </c>
      <c r="AA1953" s="142">
        <v>6.2579999999999991</v>
      </c>
    </row>
    <row r="1954" spans="2:27" thickBot="1">
      <c r="B1954" s="83"/>
      <c r="C1954" s="84"/>
      <c r="D1954" s="83"/>
      <c r="E1954" s="83"/>
      <c r="F1954" s="83"/>
      <c r="G1954" s="83"/>
      <c r="H1954" s="83"/>
      <c r="I1954" s="83"/>
      <c r="J1954" s="83"/>
      <c r="K1954" s="83"/>
      <c r="L1954" s="83"/>
      <c r="M1954" s="83"/>
      <c r="N1954" s="83"/>
      <c r="O1954" s="83"/>
      <c r="P1954" s="84"/>
      <c r="Q1954" s="217"/>
      <c r="R1954" s="91">
        <f t="shared" ref="R1954" si="4688">IF(COUNTA(Y1952:DP1955)=0,0,HLOOKUP(R1953,Y1953:DP1955,2,FALSE))</f>
        <v>1000</v>
      </c>
      <c r="S1954" s="92">
        <f t="shared" ref="S1954" si="4689">IF(COUNTA(Y1952:DP1955)=0,0,HLOOKUP(S1952,Y1952:DP1955,3,FALSE))</f>
        <v>1000</v>
      </c>
      <c r="T1954" s="93"/>
      <c r="U1954" s="94">
        <f t="array" ref="U1954">IF(COUNTA(Y1952:DP1955)=0,0,IF(ISERROR(HLOOKUP(U1955,Y1955:DP1955,1,FALSE)),0,INDEX(Y1954:DP1954,MATCH(U1953&amp;U1955,Y1953:DP1953&amp;Y1955:DP1955,0))))</f>
        <v>0</v>
      </c>
      <c r="V1954" s="94">
        <f t="array" ref="V1954">IF(COUNTA(Y1952:DP1955)=0,0,IF(ISERROR(HLOOKUP(V1955,Y1955:DP1955,1,FALSE)),0,INDEX(Y1954:DP1954,MATCH(V1953&amp;V1955,Y1953:DP1953&amp;Y1955:DP1955,0))))</f>
        <v>0</v>
      </c>
      <c r="W1954" s="95"/>
      <c r="X1954" s="108"/>
      <c r="Y1954" s="143">
        <v>1000</v>
      </c>
      <c r="Z1954" s="143">
        <v>1000</v>
      </c>
      <c r="AA1954" s="143">
        <v>1000</v>
      </c>
    </row>
    <row r="1955" spans="2:27" ht="13.9" thickBot="1">
      <c r="B1955" s="96"/>
      <c r="C1955" s="97"/>
      <c r="D1955" s="96"/>
      <c r="E1955" s="96"/>
      <c r="F1955" s="96"/>
      <c r="G1955" s="96"/>
      <c r="H1955" s="96"/>
      <c r="I1955" s="96"/>
      <c r="J1955" s="96"/>
      <c r="K1955" s="96"/>
      <c r="L1955" s="96"/>
      <c r="M1955" s="96"/>
      <c r="N1955" s="96"/>
      <c r="O1955" s="96"/>
      <c r="P1955" s="97"/>
      <c r="Q1955" s="218"/>
      <c r="R1955" s="98" t="str">
        <f t="shared" ref="R1955" si="4690">IF(COUNTA(Y1952:DP1955)=0,"none",HLOOKUP(R1953,Y1953:DP1955,3,FALSE))</f>
        <v>www (-30%)</v>
      </c>
      <c r="S1955" s="99" t="str">
        <f t="shared" ref="S1955" si="4691">IF(COUNTA(Y1952:DP1955)=0,"none",HLOOKUP(S1952,Y1952:DP1955,4,FALSE))</f>
        <v>www (-30%)</v>
      </c>
      <c r="T1955" s="100"/>
      <c r="U1955" s="100">
        <f t="array" ref="U1955">IF(COUNTA(Y1952:DP1955)=0,"none",IF($U$2="WAHR",$W$3,Abfrage!$F$4))</f>
        <v>0</v>
      </c>
      <c r="V1955" s="100">
        <f t="array" ref="V1955">IF(COUNTA(Y1952:DP1955)=0,"none",IF($U$2="WAHR",$W$3,Abfrage!$F$4))</f>
        <v>0</v>
      </c>
      <c r="W1955" s="100">
        <f t="array" ref="W1955">IF(COUNTA(Y1952:DP1955)=0,"none",IF($U$2="WAHR",$W$3,Abfrage!$F$4))</f>
        <v>0</v>
      </c>
      <c r="X1955" s="109"/>
      <c r="Y1955" s="144" t="s">
        <v>43</v>
      </c>
      <c r="Z1955" s="144" t="s">
        <v>43</v>
      </c>
      <c r="AA1955" s="144" t="s">
        <v>43</v>
      </c>
    </row>
    <row r="1956" spans="2:27" thickBot="1">
      <c r="B1956" s="75" t="s">
        <v>1311</v>
      </c>
      <c r="C1956" s="76">
        <v>1000165664</v>
      </c>
      <c r="D1956" s="75" t="s">
        <v>169</v>
      </c>
      <c r="E1956" s="75" t="s">
        <v>125</v>
      </c>
      <c r="F1956" s="75" t="s">
        <v>371</v>
      </c>
      <c r="G1956" s="75" t="s">
        <v>371</v>
      </c>
      <c r="H1956" s="75" t="e">
        <v>#N/A</v>
      </c>
      <c r="I1956" s="75" t="s">
        <v>45</v>
      </c>
      <c r="J1956" s="75" t="s">
        <v>1312</v>
      </c>
      <c r="K1956" s="75" t="s">
        <v>306</v>
      </c>
      <c r="L1956" s="75" t="s">
        <v>306</v>
      </c>
      <c r="M1956" s="75" t="s">
        <v>306</v>
      </c>
      <c r="N1956" s="75" t="s">
        <v>306</v>
      </c>
      <c r="O1956" s="75" t="s">
        <v>309</v>
      </c>
      <c r="P1956" s="76" t="s">
        <v>306</v>
      </c>
      <c r="Q1956" s="216"/>
      <c r="R1956" s="77" t="str">
        <f t="shared" ref="R1956" si="4692">IF(COUNTA(Y1956:DP1959)=0,"01.01.1900",INDEX(Y1956:DP1956,MATCH(R1957,Y1957:DP1957,0)))</f>
        <v>01.01.1900</v>
      </c>
      <c r="S1956" s="78" t="str">
        <f t="shared" ref="S1956" si="4693">IF(COUNTA(Y1956:DP1959)=0,"01.01.1900",MAX(Y1956:DP1956))</f>
        <v>01.01.1900</v>
      </c>
      <c r="T1956" s="79"/>
      <c r="U1956" s="80" t="str">
        <f t="array" ref="U1956">IF(COUNTA(Y1956:DP1959)=0,"01.01.1900",IF(ISERROR(HLOOKUP(U1959,Y1959:DP1959,1,FALSE)),"01.01.1900",INDEX(Y1956:DP1956,MATCH(U1957&amp;U1959,Y1957:DP1957&amp;Y1959:DP1959,0))))</f>
        <v>01.01.1900</v>
      </c>
      <c r="V1956" s="81" t="str">
        <f t="shared" ref="V1956" si="4694">IF(COUNTA(Y1956:DP1959)=0,"01.01.1900",_xlfn.MAXIFS(Y1956:DP1956,Y1959:DP1959,V1959))</f>
        <v>01.01.1900</v>
      </c>
      <c r="W1956" s="82"/>
      <c r="X1956" s="106"/>
    </row>
    <row r="1957" spans="2:27" thickBot="1">
      <c r="B1957" s="83"/>
      <c r="C1957" s="84"/>
      <c r="D1957" s="83"/>
      <c r="E1957" s="83"/>
      <c r="F1957" s="83"/>
      <c r="G1957" s="83"/>
      <c r="H1957" s="83"/>
      <c r="I1957" s="83"/>
      <c r="J1957" s="83"/>
      <c r="K1957" s="83"/>
      <c r="L1957" s="83"/>
      <c r="M1957" s="83"/>
      <c r="N1957" s="83"/>
      <c r="O1957" s="83"/>
      <c r="P1957" s="84"/>
      <c r="Q1957" s="217"/>
      <c r="R1957" s="85">
        <f t="shared" ref="R1957" si="4695">IF(COUNTA(Y1956:DP1959)=0,0,MIN(Y1957:DP1957))</f>
        <v>0</v>
      </c>
      <c r="S1957" s="86">
        <f t="shared" ref="S1957" si="4696">IF(COUNTA(Y1956:DP1959)=0,0,HLOOKUP(S1956,Y1956:DP1959,2,FALSE))</f>
        <v>0</v>
      </c>
      <c r="T1957" s="87">
        <f t="shared" ref="T1957" si="4697">IF(COUNTA(Y1956:DP1959)=0,0,AVERAGE(Y1957:DP1957))</f>
        <v>0</v>
      </c>
      <c r="U1957" s="88">
        <f t="shared" ref="U1957" si="4698">IF(COUNTA(Y1956:DP1959)=0,0,_xlfn.MINIFS(Y1957:DP1957,Y1959:DP1959,U1959))</f>
        <v>0</v>
      </c>
      <c r="V1957" s="89">
        <f t="array" ref="V1957">IF(COUNTA(Y1956:DP1959)=0,0,IF(ISERROR(HLOOKUP(V1959,Y1959:DP1959,1,FALSE)),0,INDEX(Y1957:DP1957,MATCH(V1956&amp;V1959,Y1956:DP1956&amp;Y1959:DP1959,0))))</f>
        <v>0</v>
      </c>
      <c r="W1957" s="90">
        <f t="array" ref="W1957">IF(COUNTA(Y1956:DP1959)=0,0,IF(ISERROR(HLOOKUP(W1959,Y1959:DP1959,1,FALSE)),0,AVERAGEIF(Y1959:DP1959,$W1959,Y1957:DP1957)))</f>
        <v>0</v>
      </c>
      <c r="X1957" s="107"/>
    </row>
    <row r="1958" spans="2:27" thickBot="1">
      <c r="B1958" s="83"/>
      <c r="C1958" s="84"/>
      <c r="D1958" s="83"/>
      <c r="E1958" s="83"/>
      <c r="F1958" s="83"/>
      <c r="G1958" s="83"/>
      <c r="H1958" s="83"/>
      <c r="I1958" s="83"/>
      <c r="J1958" s="83"/>
      <c r="K1958" s="83"/>
      <c r="L1958" s="83"/>
      <c r="M1958" s="83"/>
      <c r="N1958" s="83"/>
      <c r="O1958" s="83"/>
      <c r="P1958" s="84"/>
      <c r="Q1958" s="217"/>
      <c r="R1958" s="91">
        <f t="shared" ref="R1958" si="4699">IF(COUNTA(Y1956:DP1959)=0,0,HLOOKUP(R1957,Y1957:DP1959,2,FALSE))</f>
        <v>0</v>
      </c>
      <c r="S1958" s="92">
        <f t="shared" ref="S1958" si="4700">IF(COUNTA(Y1956:DP1959)=0,0,HLOOKUP(S1956,Y1956:DP1959,3,FALSE))</f>
        <v>0</v>
      </c>
      <c r="T1958" s="93"/>
      <c r="U1958" s="94">
        <f t="array" ref="U1958">IF(COUNTA(Y1956:DP1959)=0,0,IF(ISERROR(HLOOKUP(U1959,Y1959:DP1959,1,FALSE)),0,INDEX(Y1958:DP1958,MATCH(U1957&amp;U1959,Y1957:DP1957&amp;Y1959:DP1959,0))))</f>
        <v>0</v>
      </c>
      <c r="V1958" s="94">
        <f t="array" ref="V1958">IF(COUNTA(Y1956:DP1959)=0,0,IF(ISERROR(HLOOKUP(V1959,Y1959:DP1959,1,FALSE)),0,INDEX(Y1958:DP1958,MATCH(V1957&amp;V1959,Y1957:DP1957&amp;Y1959:DP1959,0))))</f>
        <v>0</v>
      </c>
      <c r="W1958" s="95"/>
      <c r="X1958" s="108"/>
    </row>
    <row r="1959" spans="2:27" ht="13.9" thickBot="1">
      <c r="B1959" s="96"/>
      <c r="C1959" s="97"/>
      <c r="D1959" s="96"/>
      <c r="E1959" s="96"/>
      <c r="F1959" s="96"/>
      <c r="G1959" s="96"/>
      <c r="H1959" s="96"/>
      <c r="I1959" s="96"/>
      <c r="J1959" s="96"/>
      <c r="K1959" s="96"/>
      <c r="L1959" s="96"/>
      <c r="M1959" s="96"/>
      <c r="N1959" s="96"/>
      <c r="O1959" s="96"/>
      <c r="P1959" s="97"/>
      <c r="Q1959" s="218"/>
      <c r="R1959" s="98" t="str">
        <f t="shared" ref="R1959" si="4701">IF(COUNTA(Y1956:DP1959)=0,"none",HLOOKUP(R1957,Y1957:DP1959,3,FALSE))</f>
        <v>none</v>
      </c>
      <c r="S1959" s="99" t="str">
        <f t="shared" ref="S1959" si="4702">IF(COUNTA(Y1956:DP1959)=0,"none",HLOOKUP(S1956,Y1956:DP1959,4,FALSE))</f>
        <v>none</v>
      </c>
      <c r="T1959" s="100"/>
      <c r="U1959" s="100" t="str">
        <f t="array" ref="U1959">IF(COUNTA(Y1956:DP1959)=0,"none",IF($U$2="WAHR",$W$3,Abfrage!$F$4))</f>
        <v>none</v>
      </c>
      <c r="V1959" s="100" t="str">
        <f t="array" ref="V1959">IF(COUNTA(Y1956:DP1959)=0,"none",IF($U$2="WAHR",$W$3,Abfrage!$F$4))</f>
        <v>none</v>
      </c>
      <c r="W1959" s="100" t="str">
        <f t="array" ref="W1959">IF(COUNTA(Y1956:DP1959)=0,"none",IF($U$2="WAHR",$W$3,Abfrage!$F$4))</f>
        <v>none</v>
      </c>
      <c r="X1959" s="109"/>
    </row>
    <row r="1960" spans="2:27" thickBot="1">
      <c r="B1960" s="75" t="s">
        <v>1313</v>
      </c>
      <c r="C1960" s="76">
        <v>1000166642</v>
      </c>
      <c r="D1960" s="75" t="s">
        <v>95</v>
      </c>
      <c r="E1960" s="75" t="s">
        <v>175</v>
      </c>
      <c r="F1960" s="75" t="s">
        <v>97</v>
      </c>
      <c r="G1960" s="75" t="s">
        <v>97</v>
      </c>
      <c r="H1960" s="75" t="e">
        <v>#N/A</v>
      </c>
      <c r="I1960" s="75" t="s">
        <v>164</v>
      </c>
      <c r="J1960" s="75" t="s">
        <v>1314</v>
      </c>
      <c r="K1960" s="75" t="s">
        <v>306</v>
      </c>
      <c r="L1960" s="75" t="s">
        <v>306</v>
      </c>
      <c r="M1960" s="75" t="s">
        <v>307</v>
      </c>
      <c r="N1960" s="75" t="s">
        <v>393</v>
      </c>
      <c r="O1960" s="75" t="s">
        <v>309</v>
      </c>
      <c r="P1960" s="76" t="s">
        <v>306</v>
      </c>
      <c r="Q1960" s="216"/>
      <c r="R1960" s="77" t="str">
        <f t="shared" ref="R1960" si="4703">IF(COUNTA(Y1960:DP1963)=0,"01.01.1900",INDEX(Y1960:DP1960,MATCH(R1961,Y1961:DP1961,0)))</f>
        <v>01.01.1900</v>
      </c>
      <c r="S1960" s="78" t="str">
        <f t="shared" ref="S1960" si="4704">IF(COUNTA(Y1960:DP1963)=0,"01.01.1900",MAX(Y1960:DP1960))</f>
        <v>01.01.1900</v>
      </c>
      <c r="T1960" s="79"/>
      <c r="U1960" s="80" t="str">
        <f t="array" ref="U1960">IF(COUNTA(Y1960:DP1963)=0,"01.01.1900",IF(ISERROR(HLOOKUP(U1963,Y1963:DP1963,1,FALSE)),"01.01.1900",INDEX(Y1960:DP1960,MATCH(U1961&amp;U1963,Y1961:DP1961&amp;Y1963:DP1963,0))))</f>
        <v>01.01.1900</v>
      </c>
      <c r="V1960" s="81" t="str">
        <f t="shared" ref="V1960" si="4705">IF(COUNTA(Y1960:DP1963)=0,"01.01.1900",_xlfn.MAXIFS(Y1960:DP1960,Y1963:DP1963,V1963))</f>
        <v>01.01.1900</v>
      </c>
      <c r="W1960" s="82"/>
      <c r="X1960" s="106"/>
    </row>
    <row r="1961" spans="2:27" thickBot="1">
      <c r="B1961" s="83"/>
      <c r="C1961" s="84"/>
      <c r="D1961" s="83"/>
      <c r="E1961" s="83"/>
      <c r="F1961" s="83"/>
      <c r="G1961" s="83"/>
      <c r="H1961" s="83"/>
      <c r="I1961" s="83"/>
      <c r="J1961" s="83"/>
      <c r="K1961" s="83"/>
      <c r="L1961" s="83"/>
      <c r="M1961" s="83"/>
      <c r="N1961" s="83"/>
      <c r="O1961" s="83"/>
      <c r="P1961" s="84"/>
      <c r="Q1961" s="217"/>
      <c r="R1961" s="85">
        <f t="shared" ref="R1961" si="4706">IF(COUNTA(Y1960:DP1963)=0,0,MIN(Y1961:DP1961))</f>
        <v>0</v>
      </c>
      <c r="S1961" s="86">
        <f t="shared" ref="S1961" si="4707">IF(COUNTA(Y1960:DP1963)=0,0,HLOOKUP(S1960,Y1960:DP1963,2,FALSE))</f>
        <v>0</v>
      </c>
      <c r="T1961" s="87">
        <f t="shared" ref="T1961" si="4708">IF(COUNTA(Y1960:DP1963)=0,0,AVERAGE(Y1961:DP1961))</f>
        <v>0</v>
      </c>
      <c r="U1961" s="88">
        <f t="shared" ref="U1961" si="4709">IF(COUNTA(Y1960:DP1963)=0,0,_xlfn.MINIFS(Y1961:DP1961,Y1963:DP1963,U1963))</f>
        <v>0</v>
      </c>
      <c r="V1961" s="89">
        <f t="array" ref="V1961">IF(COUNTA(Y1960:DP1963)=0,0,IF(ISERROR(HLOOKUP(V1963,Y1963:DP1963,1,FALSE)),0,INDEX(Y1961:DP1961,MATCH(V1960&amp;V1963,Y1960:DP1960&amp;Y1963:DP1963,0))))</f>
        <v>0</v>
      </c>
      <c r="W1961" s="90">
        <f t="array" ref="W1961">IF(COUNTA(Y1960:DP1963)=0,0,IF(ISERROR(HLOOKUP(W1963,Y1963:DP1963,1,FALSE)),0,AVERAGEIF(Y1963:DP1963,$W1963,Y1961:DP1961)))</f>
        <v>0</v>
      </c>
      <c r="X1961" s="107"/>
    </row>
    <row r="1962" spans="2:27" thickBot="1">
      <c r="B1962" s="83"/>
      <c r="C1962" s="84"/>
      <c r="D1962" s="83"/>
      <c r="E1962" s="83"/>
      <c r="F1962" s="83"/>
      <c r="G1962" s="83"/>
      <c r="H1962" s="83"/>
      <c r="I1962" s="83"/>
      <c r="J1962" s="83"/>
      <c r="K1962" s="83"/>
      <c r="L1962" s="83"/>
      <c r="M1962" s="83"/>
      <c r="N1962" s="83"/>
      <c r="O1962" s="83"/>
      <c r="P1962" s="84"/>
      <c r="Q1962" s="217"/>
      <c r="R1962" s="91">
        <f t="shared" ref="R1962" si="4710">IF(COUNTA(Y1960:DP1963)=0,0,HLOOKUP(R1961,Y1961:DP1963,2,FALSE))</f>
        <v>0</v>
      </c>
      <c r="S1962" s="92">
        <f t="shared" ref="S1962" si="4711">IF(COUNTA(Y1960:DP1963)=0,0,HLOOKUP(S1960,Y1960:DP1963,3,FALSE))</f>
        <v>0</v>
      </c>
      <c r="T1962" s="93"/>
      <c r="U1962" s="94">
        <f t="array" ref="U1962">IF(COUNTA(Y1960:DP1963)=0,0,IF(ISERROR(HLOOKUP(U1963,Y1963:DP1963,1,FALSE)),0,INDEX(Y1962:DP1962,MATCH(U1961&amp;U1963,Y1961:DP1961&amp;Y1963:DP1963,0))))</f>
        <v>0</v>
      </c>
      <c r="V1962" s="94">
        <f t="array" ref="V1962">IF(COUNTA(Y1960:DP1963)=0,0,IF(ISERROR(HLOOKUP(V1963,Y1963:DP1963,1,FALSE)),0,INDEX(Y1962:DP1962,MATCH(V1961&amp;V1963,Y1961:DP1961&amp;Y1963:DP1963,0))))</f>
        <v>0</v>
      </c>
      <c r="W1962" s="95"/>
      <c r="X1962" s="108"/>
    </row>
    <row r="1963" spans="2:27" ht="13.9" thickBot="1">
      <c r="B1963" s="96"/>
      <c r="C1963" s="97"/>
      <c r="D1963" s="96"/>
      <c r="E1963" s="96"/>
      <c r="F1963" s="96"/>
      <c r="G1963" s="96"/>
      <c r="H1963" s="96"/>
      <c r="I1963" s="96"/>
      <c r="J1963" s="96"/>
      <c r="K1963" s="96"/>
      <c r="L1963" s="96"/>
      <c r="M1963" s="96"/>
      <c r="N1963" s="96"/>
      <c r="O1963" s="96"/>
      <c r="P1963" s="97"/>
      <c r="Q1963" s="218"/>
      <c r="R1963" s="98" t="str">
        <f t="shared" ref="R1963" si="4712">IF(COUNTA(Y1960:DP1963)=0,"none",HLOOKUP(R1961,Y1961:DP1963,3,FALSE))</f>
        <v>none</v>
      </c>
      <c r="S1963" s="99" t="str">
        <f t="shared" ref="S1963" si="4713">IF(COUNTA(Y1960:DP1963)=0,"none",HLOOKUP(S1960,Y1960:DP1963,4,FALSE))</f>
        <v>none</v>
      </c>
      <c r="T1963" s="100"/>
      <c r="U1963" s="100" t="str">
        <f t="array" ref="U1963">IF(COUNTA(Y1960:DP1963)=0,"none",IF($U$2="WAHR",$W$3,Abfrage!$F$4))</f>
        <v>none</v>
      </c>
      <c r="V1963" s="100" t="str">
        <f t="array" ref="V1963">IF(COUNTA(Y1960:DP1963)=0,"none",IF($U$2="WAHR",$W$3,Abfrage!$F$4))</f>
        <v>none</v>
      </c>
      <c r="W1963" s="100" t="str">
        <f t="array" ref="W1963">IF(COUNTA(Y1960:DP1963)=0,"none",IF($U$2="WAHR",$W$3,Abfrage!$F$4))</f>
        <v>none</v>
      </c>
      <c r="X1963" s="109"/>
    </row>
    <row r="1964" spans="2:27" thickBot="1">
      <c r="B1964" s="75" t="s">
        <v>1315</v>
      </c>
      <c r="C1964" s="76">
        <v>1000166643</v>
      </c>
      <c r="D1964" s="75" t="s">
        <v>95</v>
      </c>
      <c r="E1964" s="75" t="s">
        <v>90</v>
      </c>
      <c r="F1964" s="75" t="s">
        <v>122</v>
      </c>
      <c r="G1964" s="75" t="s">
        <v>122</v>
      </c>
      <c r="H1964" s="75" t="e">
        <v>#N/A</v>
      </c>
      <c r="I1964" s="75" t="s">
        <v>377</v>
      </c>
      <c r="J1964" s="75" t="s">
        <v>1316</v>
      </c>
      <c r="K1964" s="75" t="s">
        <v>306</v>
      </c>
      <c r="L1964" s="75" t="s">
        <v>306</v>
      </c>
      <c r="M1964" s="75" t="s">
        <v>306</v>
      </c>
      <c r="N1964" s="75" t="s">
        <v>327</v>
      </c>
      <c r="O1964" s="75" t="s">
        <v>547</v>
      </c>
      <c r="P1964" s="76" t="s">
        <v>306</v>
      </c>
      <c r="Q1964" s="216"/>
      <c r="R1964" s="77" t="str">
        <f t="shared" ref="R1964" si="4714">IF(COUNTA(Y1964:DP1967)=0,"01.01.1900",INDEX(Y1964:DP1964,MATCH(R1965,Y1965:DP1965,0)))</f>
        <v>01.01.1900</v>
      </c>
      <c r="S1964" s="78" t="str">
        <f t="shared" ref="S1964" si="4715">IF(COUNTA(Y1964:DP1967)=0,"01.01.1900",MAX(Y1964:DP1964))</f>
        <v>01.01.1900</v>
      </c>
      <c r="T1964" s="79"/>
      <c r="U1964" s="80" t="str">
        <f t="array" ref="U1964">IF(COUNTA(Y1964:DP1967)=0,"01.01.1900",IF(ISERROR(HLOOKUP(U1967,Y1967:DP1967,1,FALSE)),"01.01.1900",INDEX(Y1964:DP1964,MATCH(U1965&amp;U1967,Y1965:DP1965&amp;Y1967:DP1967,0))))</f>
        <v>01.01.1900</v>
      </c>
      <c r="V1964" s="81" t="str">
        <f t="shared" ref="V1964" si="4716">IF(COUNTA(Y1964:DP1967)=0,"01.01.1900",_xlfn.MAXIFS(Y1964:DP1964,Y1967:DP1967,V1967))</f>
        <v>01.01.1900</v>
      </c>
      <c r="W1964" s="82"/>
      <c r="X1964" s="106"/>
    </row>
    <row r="1965" spans="2:27" thickBot="1">
      <c r="B1965" s="83"/>
      <c r="C1965" s="84"/>
      <c r="D1965" s="83"/>
      <c r="E1965" s="83"/>
      <c r="F1965" s="83"/>
      <c r="G1965" s="83"/>
      <c r="H1965" s="83"/>
      <c r="I1965" s="83"/>
      <c r="J1965" s="83"/>
      <c r="K1965" s="83"/>
      <c r="L1965" s="83"/>
      <c r="M1965" s="83"/>
      <c r="N1965" s="83"/>
      <c r="O1965" s="83"/>
      <c r="P1965" s="84"/>
      <c r="Q1965" s="217"/>
      <c r="R1965" s="85">
        <f t="shared" ref="R1965" si="4717">IF(COUNTA(Y1964:DP1967)=0,0,MIN(Y1965:DP1965))</f>
        <v>0</v>
      </c>
      <c r="S1965" s="86">
        <f t="shared" ref="S1965" si="4718">IF(COUNTA(Y1964:DP1967)=0,0,HLOOKUP(S1964,Y1964:DP1967,2,FALSE))</f>
        <v>0</v>
      </c>
      <c r="T1965" s="87">
        <f t="shared" ref="T1965" si="4719">IF(COUNTA(Y1964:DP1967)=0,0,AVERAGE(Y1965:DP1965))</f>
        <v>0</v>
      </c>
      <c r="U1965" s="88">
        <f t="shared" ref="U1965" si="4720">IF(COUNTA(Y1964:DP1967)=0,0,_xlfn.MINIFS(Y1965:DP1965,Y1967:DP1967,U1967))</f>
        <v>0</v>
      </c>
      <c r="V1965" s="89">
        <f t="array" ref="V1965">IF(COUNTA(Y1964:DP1967)=0,0,IF(ISERROR(HLOOKUP(V1967,Y1967:DP1967,1,FALSE)),0,INDEX(Y1965:DP1965,MATCH(V1964&amp;V1967,Y1964:DP1964&amp;Y1967:DP1967,0))))</f>
        <v>0</v>
      </c>
      <c r="W1965" s="90">
        <f t="array" ref="W1965">IF(COUNTA(Y1964:DP1967)=0,0,IF(ISERROR(HLOOKUP(W1967,Y1967:DP1967,1,FALSE)),0,AVERAGEIF(Y1967:DP1967,$W1967,Y1965:DP1965)))</f>
        <v>0</v>
      </c>
      <c r="X1965" s="107"/>
    </row>
    <row r="1966" spans="2:27" thickBot="1">
      <c r="B1966" s="83"/>
      <c r="C1966" s="84"/>
      <c r="D1966" s="83"/>
      <c r="E1966" s="83"/>
      <c r="F1966" s="83"/>
      <c r="G1966" s="83"/>
      <c r="H1966" s="83"/>
      <c r="I1966" s="83"/>
      <c r="J1966" s="83"/>
      <c r="K1966" s="83"/>
      <c r="L1966" s="83"/>
      <c r="M1966" s="83"/>
      <c r="N1966" s="83"/>
      <c r="O1966" s="83"/>
      <c r="P1966" s="84"/>
      <c r="Q1966" s="217"/>
      <c r="R1966" s="91">
        <f t="shared" ref="R1966" si="4721">IF(COUNTA(Y1964:DP1967)=0,0,HLOOKUP(R1965,Y1965:DP1967,2,FALSE))</f>
        <v>0</v>
      </c>
      <c r="S1966" s="92">
        <f t="shared" ref="S1966" si="4722">IF(COUNTA(Y1964:DP1967)=0,0,HLOOKUP(S1964,Y1964:DP1967,3,FALSE))</f>
        <v>0</v>
      </c>
      <c r="T1966" s="93"/>
      <c r="U1966" s="94">
        <f t="array" ref="U1966">IF(COUNTA(Y1964:DP1967)=0,0,IF(ISERROR(HLOOKUP(U1967,Y1967:DP1967,1,FALSE)),0,INDEX(Y1966:DP1966,MATCH(U1965&amp;U1967,Y1965:DP1965&amp;Y1967:DP1967,0))))</f>
        <v>0</v>
      </c>
      <c r="V1966" s="94">
        <f t="array" ref="V1966">IF(COUNTA(Y1964:DP1967)=0,0,IF(ISERROR(HLOOKUP(V1967,Y1967:DP1967,1,FALSE)),0,INDEX(Y1966:DP1966,MATCH(V1965&amp;V1967,Y1965:DP1965&amp;Y1967:DP1967,0))))</f>
        <v>0</v>
      </c>
      <c r="W1966" s="95"/>
      <c r="X1966" s="108"/>
    </row>
    <row r="1967" spans="2:27" ht="13.9" thickBot="1">
      <c r="B1967" s="96"/>
      <c r="C1967" s="97"/>
      <c r="D1967" s="96"/>
      <c r="E1967" s="96"/>
      <c r="F1967" s="96"/>
      <c r="G1967" s="96"/>
      <c r="H1967" s="96"/>
      <c r="I1967" s="96"/>
      <c r="J1967" s="96"/>
      <c r="K1967" s="96"/>
      <c r="L1967" s="96"/>
      <c r="M1967" s="96"/>
      <c r="N1967" s="96"/>
      <c r="O1967" s="96"/>
      <c r="P1967" s="97"/>
      <c r="Q1967" s="218"/>
      <c r="R1967" s="98" t="str">
        <f t="shared" ref="R1967" si="4723">IF(COUNTA(Y1964:DP1967)=0,"none",HLOOKUP(R1965,Y1965:DP1967,3,FALSE))</f>
        <v>none</v>
      </c>
      <c r="S1967" s="99" t="str">
        <f t="shared" ref="S1967" si="4724">IF(COUNTA(Y1964:DP1967)=0,"none",HLOOKUP(S1964,Y1964:DP1967,4,FALSE))</f>
        <v>none</v>
      </c>
      <c r="T1967" s="100"/>
      <c r="U1967" s="100" t="str">
        <f t="array" ref="U1967">IF(COUNTA(Y1964:DP1967)=0,"none",IF($U$2="WAHR",$W$3,Abfrage!$F$4))</f>
        <v>none</v>
      </c>
      <c r="V1967" s="100" t="str">
        <f t="array" ref="V1967">IF(COUNTA(Y1964:DP1967)=0,"none",IF($U$2="WAHR",$W$3,Abfrage!$F$4))</f>
        <v>none</v>
      </c>
      <c r="W1967" s="100" t="str">
        <f t="array" ref="W1967">IF(COUNTA(Y1964:DP1967)=0,"none",IF($U$2="WAHR",$W$3,Abfrage!$F$4))</f>
        <v>none</v>
      </c>
      <c r="X1967" s="109"/>
    </row>
    <row r="1968" spans="2:27" thickBot="1">
      <c r="B1968" s="75" t="s">
        <v>1317</v>
      </c>
      <c r="C1968" s="76">
        <v>1000166644</v>
      </c>
      <c r="D1968" s="75" t="s">
        <v>95</v>
      </c>
      <c r="E1968" s="75" t="s">
        <v>148</v>
      </c>
      <c r="F1968" s="75" t="s">
        <v>175</v>
      </c>
      <c r="G1968" s="75" t="s">
        <v>175</v>
      </c>
      <c r="H1968" s="75" t="e">
        <v>#N/A</v>
      </c>
      <c r="I1968" s="75" t="s">
        <v>164</v>
      </c>
      <c r="J1968" s="75" t="s">
        <v>1318</v>
      </c>
      <c r="K1968" s="75" t="s">
        <v>326</v>
      </c>
      <c r="L1968" s="75" t="s">
        <v>689</v>
      </c>
      <c r="M1968" s="75" t="s">
        <v>307</v>
      </c>
      <c r="N1968" s="75" t="s">
        <v>327</v>
      </c>
      <c r="O1968" s="75" t="s">
        <v>306</v>
      </c>
      <c r="P1968" s="76" t="s">
        <v>306</v>
      </c>
      <c r="Q1968" s="216"/>
      <c r="R1968" s="77" t="str">
        <f t="shared" ref="R1968" si="4725">IF(COUNTA(Y1968:DP1971)=0,"01.01.1900",INDEX(Y1968:DP1968,MATCH(R1969,Y1969:DP1969,0)))</f>
        <v>01.01.1900</v>
      </c>
      <c r="S1968" s="78" t="str">
        <f t="shared" ref="S1968" si="4726">IF(COUNTA(Y1968:DP1971)=0,"01.01.1900",MAX(Y1968:DP1968))</f>
        <v>01.01.1900</v>
      </c>
      <c r="T1968" s="79"/>
      <c r="U1968" s="80" t="str">
        <f t="array" ref="U1968">IF(COUNTA(Y1968:DP1971)=0,"01.01.1900",IF(ISERROR(HLOOKUP(U1971,Y1971:DP1971,1,FALSE)),"01.01.1900",INDEX(Y1968:DP1968,MATCH(U1969&amp;U1971,Y1969:DP1969&amp;Y1971:DP1971,0))))</f>
        <v>01.01.1900</v>
      </c>
      <c r="V1968" s="81" t="str">
        <f t="shared" ref="V1968" si="4727">IF(COUNTA(Y1968:DP1971)=0,"01.01.1900",_xlfn.MAXIFS(Y1968:DP1968,Y1971:DP1971,V1971))</f>
        <v>01.01.1900</v>
      </c>
      <c r="W1968" s="82"/>
      <c r="X1968" s="106"/>
    </row>
    <row r="1969" spans="2:26" thickBot="1">
      <c r="B1969" s="83"/>
      <c r="C1969" s="84"/>
      <c r="D1969" s="83"/>
      <c r="E1969" s="83"/>
      <c r="F1969" s="83"/>
      <c r="G1969" s="83"/>
      <c r="H1969" s="83"/>
      <c r="I1969" s="83"/>
      <c r="J1969" s="83"/>
      <c r="K1969" s="83"/>
      <c r="L1969" s="83"/>
      <c r="M1969" s="83"/>
      <c r="N1969" s="83"/>
      <c r="O1969" s="83"/>
      <c r="P1969" s="84"/>
      <c r="Q1969" s="217"/>
      <c r="R1969" s="85">
        <f t="shared" ref="R1969" si="4728">IF(COUNTA(Y1968:DP1971)=0,0,MIN(Y1969:DP1969))</f>
        <v>0</v>
      </c>
      <c r="S1969" s="86">
        <f t="shared" ref="S1969" si="4729">IF(COUNTA(Y1968:DP1971)=0,0,HLOOKUP(S1968,Y1968:DP1971,2,FALSE))</f>
        <v>0</v>
      </c>
      <c r="T1969" s="87">
        <f t="shared" ref="T1969" si="4730">IF(COUNTA(Y1968:DP1971)=0,0,AVERAGE(Y1969:DP1969))</f>
        <v>0</v>
      </c>
      <c r="U1969" s="88">
        <f t="shared" ref="U1969" si="4731">IF(COUNTA(Y1968:DP1971)=0,0,_xlfn.MINIFS(Y1969:DP1969,Y1971:DP1971,U1971))</f>
        <v>0</v>
      </c>
      <c r="V1969" s="89">
        <f t="array" ref="V1969">IF(COUNTA(Y1968:DP1971)=0,0,IF(ISERROR(HLOOKUP(V1971,Y1971:DP1971,1,FALSE)),0,INDEX(Y1969:DP1969,MATCH(V1968&amp;V1971,Y1968:DP1968&amp;Y1971:DP1971,0))))</f>
        <v>0</v>
      </c>
      <c r="W1969" s="90">
        <f t="array" ref="W1969">IF(COUNTA(Y1968:DP1971)=0,0,IF(ISERROR(HLOOKUP(W1971,Y1971:DP1971,1,FALSE)),0,AVERAGEIF(Y1971:DP1971,$W1971,Y1969:DP1969)))</f>
        <v>0</v>
      </c>
      <c r="X1969" s="107"/>
    </row>
    <row r="1970" spans="2:26" thickBot="1">
      <c r="B1970" s="83"/>
      <c r="C1970" s="84"/>
      <c r="D1970" s="83"/>
      <c r="E1970" s="83"/>
      <c r="F1970" s="83"/>
      <c r="G1970" s="83"/>
      <c r="H1970" s="83"/>
      <c r="I1970" s="83"/>
      <c r="J1970" s="83"/>
      <c r="K1970" s="83"/>
      <c r="L1970" s="83"/>
      <c r="M1970" s="83"/>
      <c r="N1970" s="83"/>
      <c r="O1970" s="83"/>
      <c r="P1970" s="84"/>
      <c r="Q1970" s="217"/>
      <c r="R1970" s="91">
        <f t="shared" ref="R1970" si="4732">IF(COUNTA(Y1968:DP1971)=0,0,HLOOKUP(R1969,Y1969:DP1971,2,FALSE))</f>
        <v>0</v>
      </c>
      <c r="S1970" s="92">
        <f t="shared" ref="S1970" si="4733">IF(COUNTA(Y1968:DP1971)=0,0,HLOOKUP(S1968,Y1968:DP1971,3,FALSE))</f>
        <v>0</v>
      </c>
      <c r="T1970" s="93"/>
      <c r="U1970" s="94">
        <f t="array" ref="U1970">IF(COUNTA(Y1968:DP1971)=0,0,IF(ISERROR(HLOOKUP(U1971,Y1971:DP1971,1,FALSE)),0,INDEX(Y1970:DP1970,MATCH(U1969&amp;U1971,Y1969:DP1969&amp;Y1971:DP1971,0))))</f>
        <v>0</v>
      </c>
      <c r="V1970" s="94">
        <f t="array" ref="V1970">IF(COUNTA(Y1968:DP1971)=0,0,IF(ISERROR(HLOOKUP(V1971,Y1971:DP1971,1,FALSE)),0,INDEX(Y1970:DP1970,MATCH(V1969&amp;V1971,Y1969:DP1969&amp;Y1971:DP1971,0))))</f>
        <v>0</v>
      </c>
      <c r="W1970" s="95"/>
      <c r="X1970" s="108"/>
    </row>
    <row r="1971" spans="2:26" ht="13.9" thickBot="1">
      <c r="B1971" s="96"/>
      <c r="C1971" s="97"/>
      <c r="D1971" s="96"/>
      <c r="E1971" s="96"/>
      <c r="F1971" s="96"/>
      <c r="G1971" s="96"/>
      <c r="H1971" s="96"/>
      <c r="I1971" s="96"/>
      <c r="J1971" s="96"/>
      <c r="K1971" s="96"/>
      <c r="L1971" s="96"/>
      <c r="M1971" s="96"/>
      <c r="N1971" s="96"/>
      <c r="O1971" s="96"/>
      <c r="P1971" s="97"/>
      <c r="Q1971" s="218"/>
      <c r="R1971" s="98" t="str">
        <f t="shared" ref="R1971" si="4734">IF(COUNTA(Y1968:DP1971)=0,"none",HLOOKUP(R1969,Y1969:DP1971,3,FALSE))</f>
        <v>none</v>
      </c>
      <c r="S1971" s="99" t="str">
        <f t="shared" ref="S1971" si="4735">IF(COUNTA(Y1968:DP1971)=0,"none",HLOOKUP(S1968,Y1968:DP1971,4,FALSE))</f>
        <v>none</v>
      </c>
      <c r="T1971" s="100"/>
      <c r="U1971" s="100" t="str">
        <f t="array" ref="U1971">IF(COUNTA(Y1968:DP1971)=0,"none",IF($U$2="WAHR",$W$3,Abfrage!$F$4))</f>
        <v>none</v>
      </c>
      <c r="V1971" s="100" t="str">
        <f t="array" ref="V1971">IF(COUNTA(Y1968:DP1971)=0,"none",IF($U$2="WAHR",$W$3,Abfrage!$F$4))</f>
        <v>none</v>
      </c>
      <c r="W1971" s="100" t="str">
        <f t="array" ref="W1971">IF(COUNTA(Y1968:DP1971)=0,"none",IF($U$2="WAHR",$W$3,Abfrage!$F$4))</f>
        <v>none</v>
      </c>
      <c r="X1971" s="109"/>
    </row>
    <row r="1972" spans="2:26" thickBot="1">
      <c r="B1972" s="75" t="s">
        <v>1319</v>
      </c>
      <c r="C1972" s="76">
        <v>1000166647</v>
      </c>
      <c r="D1972" s="75" t="s">
        <v>95</v>
      </c>
      <c r="E1972" s="75" t="s">
        <v>148</v>
      </c>
      <c r="F1972" s="75" t="s">
        <v>96</v>
      </c>
      <c r="G1972" s="75" t="s">
        <v>96</v>
      </c>
      <c r="H1972" s="75" t="e">
        <v>#N/A</v>
      </c>
      <c r="I1972" s="75" t="s">
        <v>377</v>
      </c>
      <c r="J1972" s="75" t="s">
        <v>1320</v>
      </c>
      <c r="K1972" s="75" t="s">
        <v>353</v>
      </c>
      <c r="L1972" s="75" t="s">
        <v>326</v>
      </c>
      <c r="M1972" s="75" t="s">
        <v>313</v>
      </c>
      <c r="N1972" s="75" t="s">
        <v>327</v>
      </c>
      <c r="O1972" s="75" t="s">
        <v>306</v>
      </c>
      <c r="P1972" s="76" t="s">
        <v>306</v>
      </c>
      <c r="Q1972" s="216"/>
      <c r="R1972" s="77" t="str">
        <f t="shared" ref="R1972" si="4736">IF(COUNTA(Y1972:DP1975)=0,"01.01.1900",INDEX(Y1972:DP1972,MATCH(R1973,Y1973:DP1973,0)))</f>
        <v>01.01.1900</v>
      </c>
      <c r="S1972" s="78" t="str">
        <f t="shared" ref="S1972" si="4737">IF(COUNTA(Y1972:DP1975)=0,"01.01.1900",MAX(Y1972:DP1972))</f>
        <v>01.01.1900</v>
      </c>
      <c r="T1972" s="79"/>
      <c r="U1972" s="80" t="str">
        <f t="array" ref="U1972">IF(COUNTA(Y1972:DP1975)=0,"01.01.1900",IF(ISERROR(HLOOKUP(U1975,Y1975:DP1975,1,FALSE)),"01.01.1900",INDEX(Y1972:DP1972,MATCH(U1973&amp;U1975,Y1973:DP1973&amp;Y1975:DP1975,0))))</f>
        <v>01.01.1900</v>
      </c>
      <c r="V1972" s="81" t="str">
        <f t="shared" ref="V1972" si="4738">IF(COUNTA(Y1972:DP1975)=0,"01.01.1900",_xlfn.MAXIFS(Y1972:DP1972,Y1975:DP1975,V1975))</f>
        <v>01.01.1900</v>
      </c>
      <c r="W1972" s="82"/>
      <c r="X1972" s="106"/>
    </row>
    <row r="1973" spans="2:26" thickBot="1">
      <c r="B1973" s="83"/>
      <c r="C1973" s="84"/>
      <c r="D1973" s="83"/>
      <c r="E1973" s="83"/>
      <c r="F1973" s="83"/>
      <c r="G1973" s="83"/>
      <c r="H1973" s="83"/>
      <c r="I1973" s="83"/>
      <c r="J1973" s="83"/>
      <c r="K1973" s="83"/>
      <c r="L1973" s="83"/>
      <c r="M1973" s="83"/>
      <c r="N1973" s="83"/>
      <c r="O1973" s="83"/>
      <c r="P1973" s="84"/>
      <c r="Q1973" s="217"/>
      <c r="R1973" s="85">
        <f t="shared" ref="R1973" si="4739">IF(COUNTA(Y1972:DP1975)=0,0,MIN(Y1973:DP1973))</f>
        <v>0</v>
      </c>
      <c r="S1973" s="86">
        <f t="shared" ref="S1973" si="4740">IF(COUNTA(Y1972:DP1975)=0,0,HLOOKUP(S1972,Y1972:DP1975,2,FALSE))</f>
        <v>0</v>
      </c>
      <c r="T1973" s="87">
        <f t="shared" ref="T1973" si="4741">IF(COUNTA(Y1972:DP1975)=0,0,AVERAGE(Y1973:DP1973))</f>
        <v>0</v>
      </c>
      <c r="U1973" s="88">
        <f t="shared" ref="U1973" si="4742">IF(COUNTA(Y1972:DP1975)=0,0,_xlfn.MINIFS(Y1973:DP1973,Y1975:DP1975,U1975))</f>
        <v>0</v>
      </c>
      <c r="V1973" s="89">
        <f t="array" ref="V1973">IF(COUNTA(Y1972:DP1975)=0,0,IF(ISERROR(HLOOKUP(V1975,Y1975:DP1975,1,FALSE)),0,INDEX(Y1973:DP1973,MATCH(V1972&amp;V1975,Y1972:DP1972&amp;Y1975:DP1975,0))))</f>
        <v>0</v>
      </c>
      <c r="W1973" s="90">
        <f t="array" ref="W1973">IF(COUNTA(Y1972:DP1975)=0,0,IF(ISERROR(HLOOKUP(W1975,Y1975:DP1975,1,FALSE)),0,AVERAGEIF(Y1975:DP1975,$W1975,Y1973:DP1973)))</f>
        <v>0</v>
      </c>
      <c r="X1973" s="107"/>
    </row>
    <row r="1974" spans="2:26" thickBot="1">
      <c r="B1974" s="83"/>
      <c r="C1974" s="84"/>
      <c r="D1974" s="83"/>
      <c r="E1974" s="83"/>
      <c r="F1974" s="83"/>
      <c r="G1974" s="83"/>
      <c r="H1974" s="83"/>
      <c r="I1974" s="83"/>
      <c r="J1974" s="83"/>
      <c r="K1974" s="83"/>
      <c r="L1974" s="83"/>
      <c r="M1974" s="83"/>
      <c r="N1974" s="83"/>
      <c r="O1974" s="83"/>
      <c r="P1974" s="84"/>
      <c r="Q1974" s="217"/>
      <c r="R1974" s="91">
        <f t="shared" ref="R1974" si="4743">IF(COUNTA(Y1972:DP1975)=0,0,HLOOKUP(R1973,Y1973:DP1975,2,FALSE))</f>
        <v>0</v>
      </c>
      <c r="S1974" s="92">
        <f t="shared" ref="S1974" si="4744">IF(COUNTA(Y1972:DP1975)=0,0,HLOOKUP(S1972,Y1972:DP1975,3,FALSE))</f>
        <v>0</v>
      </c>
      <c r="T1974" s="93"/>
      <c r="U1974" s="94">
        <f t="array" ref="U1974">IF(COUNTA(Y1972:DP1975)=0,0,IF(ISERROR(HLOOKUP(U1975,Y1975:DP1975,1,FALSE)),0,INDEX(Y1974:DP1974,MATCH(U1973&amp;U1975,Y1973:DP1973&amp;Y1975:DP1975,0))))</f>
        <v>0</v>
      </c>
      <c r="V1974" s="94">
        <f t="array" ref="V1974">IF(COUNTA(Y1972:DP1975)=0,0,IF(ISERROR(HLOOKUP(V1975,Y1975:DP1975,1,FALSE)),0,INDEX(Y1974:DP1974,MATCH(V1973&amp;V1975,Y1973:DP1973&amp;Y1975:DP1975,0))))</f>
        <v>0</v>
      </c>
      <c r="W1974" s="95"/>
      <c r="X1974" s="108"/>
    </row>
    <row r="1975" spans="2:26" ht="13.9" thickBot="1">
      <c r="B1975" s="96"/>
      <c r="C1975" s="97"/>
      <c r="D1975" s="96"/>
      <c r="E1975" s="96"/>
      <c r="F1975" s="96"/>
      <c r="G1975" s="96"/>
      <c r="H1975" s="96"/>
      <c r="I1975" s="96"/>
      <c r="J1975" s="96"/>
      <c r="K1975" s="96"/>
      <c r="L1975" s="96"/>
      <c r="M1975" s="96"/>
      <c r="N1975" s="96"/>
      <c r="O1975" s="96"/>
      <c r="P1975" s="97"/>
      <c r="Q1975" s="218"/>
      <c r="R1975" s="98" t="str">
        <f t="shared" ref="R1975" si="4745">IF(COUNTA(Y1972:DP1975)=0,"none",HLOOKUP(R1973,Y1973:DP1975,3,FALSE))</f>
        <v>none</v>
      </c>
      <c r="S1975" s="99" t="str">
        <f t="shared" ref="S1975" si="4746">IF(COUNTA(Y1972:DP1975)=0,"none",HLOOKUP(S1972,Y1972:DP1975,4,FALSE))</f>
        <v>none</v>
      </c>
      <c r="T1975" s="100"/>
      <c r="U1975" s="100" t="str">
        <f t="array" ref="U1975">IF(COUNTA(Y1972:DP1975)=0,"none",IF($U$2="WAHR",$W$3,Abfrage!$F$4))</f>
        <v>none</v>
      </c>
      <c r="V1975" s="100" t="str">
        <f t="array" ref="V1975">IF(COUNTA(Y1972:DP1975)=0,"none",IF($U$2="WAHR",$W$3,Abfrage!$F$4))</f>
        <v>none</v>
      </c>
      <c r="W1975" s="100" t="str">
        <f t="array" ref="W1975">IF(COUNTA(Y1972:DP1975)=0,"none",IF($U$2="WAHR",$W$3,Abfrage!$F$4))</f>
        <v>none</v>
      </c>
      <c r="X1975" s="109"/>
    </row>
    <row r="1976" spans="2:26" thickBot="1">
      <c r="B1976" s="75" t="s">
        <v>1321</v>
      </c>
      <c r="C1976" s="76">
        <v>1000167247</v>
      </c>
      <c r="D1976" s="75" t="s">
        <v>95</v>
      </c>
      <c r="E1976" s="75" t="s">
        <v>148</v>
      </c>
      <c r="F1976" s="75" t="s">
        <v>96</v>
      </c>
      <c r="G1976" s="75" t="s">
        <v>96</v>
      </c>
      <c r="H1976" s="75" t="s">
        <v>50</v>
      </c>
      <c r="I1976" s="75" t="s">
        <v>51</v>
      </c>
      <c r="J1976" s="75" t="s">
        <v>1322</v>
      </c>
      <c r="K1976" s="75" t="s">
        <v>1323</v>
      </c>
      <c r="L1976" s="75" t="s">
        <v>789</v>
      </c>
      <c r="M1976" s="75" t="s">
        <v>313</v>
      </c>
      <c r="N1976" s="75" t="s">
        <v>327</v>
      </c>
      <c r="O1976" s="75" t="s">
        <v>306</v>
      </c>
      <c r="P1976" s="76" t="s">
        <v>306</v>
      </c>
      <c r="Q1976" s="216"/>
      <c r="R1976" s="77">
        <f t="shared" ref="R1976" si="4747">IF(COUNTA(Y1976:DP1979)=0,"01.01.1900",INDEX(Y1976:DP1976,MATCH(R1977,Y1977:DP1977,0)))</f>
        <v>45849</v>
      </c>
      <c r="S1976" s="78">
        <f t="shared" ref="S1976" si="4748">IF(COUNTA(Y1976:DP1979)=0,"01.01.1900",MAX(Y1976:DP1976))</f>
        <v>45849</v>
      </c>
      <c r="T1976" s="79"/>
      <c r="U1976" s="80" t="str">
        <f t="array" ref="U1976">IF(COUNTA(Y1976:DP1979)=0,"01.01.1900",IF(ISERROR(HLOOKUP(U1979,Y1979:DP1979,1,FALSE)),"01.01.1900",INDEX(Y1976:DP1976,MATCH(U1977&amp;U1979,Y1977:DP1977&amp;Y1979:DP1979,0))))</f>
        <v>01.01.1900</v>
      </c>
      <c r="V1976" s="81">
        <f t="shared" ref="V1976" si="4749">IF(COUNTA(Y1976:DP1979)=0,"01.01.1900",_xlfn.MAXIFS(Y1976:DP1976,Y1979:DP1979,V1979))</f>
        <v>0</v>
      </c>
      <c r="W1976" s="82"/>
      <c r="X1976" s="106"/>
      <c r="Y1976" s="141">
        <v>45849</v>
      </c>
      <c r="Z1976" s="141">
        <v>45692</v>
      </c>
    </row>
    <row r="1977" spans="2:26" thickBot="1">
      <c r="B1977" s="83"/>
      <c r="C1977" s="84"/>
      <c r="D1977" s="83"/>
      <c r="E1977" s="83"/>
      <c r="F1977" s="83"/>
      <c r="G1977" s="83"/>
      <c r="H1977" s="83"/>
      <c r="I1977" s="83"/>
      <c r="J1977" s="83"/>
      <c r="K1977" s="83"/>
      <c r="L1977" s="83"/>
      <c r="M1977" s="83"/>
      <c r="N1977" s="83"/>
      <c r="O1977" s="83"/>
      <c r="P1977" s="84"/>
      <c r="Q1977" s="217"/>
      <c r="R1977" s="85">
        <f t="shared" ref="R1977" si="4750">IF(COUNTA(Y1976:DP1979)=0,0,MIN(Y1977:DP1977))</f>
        <v>4.2000000000000003E-2</v>
      </c>
      <c r="S1977" s="86">
        <f t="shared" ref="S1977" si="4751">IF(COUNTA(Y1976:DP1979)=0,0,HLOOKUP(S1976,Y1976:DP1979,2,FALSE))</f>
        <v>4.2000000000000003E-2</v>
      </c>
      <c r="T1977" s="87">
        <f t="shared" ref="T1977" si="4752">IF(COUNTA(Y1976:DP1979)=0,0,AVERAGE(Y1977:DP1977))</f>
        <v>6.1984999999999998E-2</v>
      </c>
      <c r="U1977" s="88">
        <f t="shared" ref="U1977" si="4753">IF(COUNTA(Y1976:DP1979)=0,0,_xlfn.MINIFS(Y1977:DP1977,Y1979:DP1979,U1979))</f>
        <v>0</v>
      </c>
      <c r="V1977" s="89">
        <f t="array" ref="V1977">IF(COUNTA(Y1976:DP1979)=0,0,IF(ISERROR(HLOOKUP(V1979,Y1979:DP1979,1,FALSE)),0,INDEX(Y1977:DP1977,MATCH(V1976&amp;V1979,Y1976:DP1976&amp;Y1979:DP1979,0))))</f>
        <v>0</v>
      </c>
      <c r="W1977" s="90">
        <f t="array" ref="W1977">IF(COUNTA(Y1976:DP1979)=0,0,IF(ISERROR(HLOOKUP(W1979,Y1979:DP1979,1,FALSE)),0,AVERAGEIF(Y1979:DP1979,$W1979,Y1977:DP1977)))</f>
        <v>0</v>
      </c>
      <c r="X1977" s="107"/>
      <c r="Y1977" s="142">
        <v>4.2000000000000003E-2</v>
      </c>
      <c r="Z1977" s="142">
        <v>8.1970000000000001E-2</v>
      </c>
    </row>
    <row r="1978" spans="2:26" thickBot="1">
      <c r="B1978" s="83"/>
      <c r="C1978" s="84"/>
      <c r="D1978" s="83"/>
      <c r="E1978" s="83"/>
      <c r="F1978" s="83"/>
      <c r="G1978" s="83"/>
      <c r="H1978" s="83"/>
      <c r="I1978" s="83"/>
      <c r="J1978" s="83"/>
      <c r="K1978" s="83"/>
      <c r="L1978" s="83"/>
      <c r="M1978" s="83"/>
      <c r="N1978" s="83"/>
      <c r="O1978" s="83"/>
      <c r="P1978" s="84"/>
      <c r="Q1978" s="217"/>
      <c r="R1978" s="91">
        <f t="shared" ref="R1978" si="4754">IF(COUNTA(Y1976:DP1979)=0,0,HLOOKUP(R1977,Y1977:DP1979,2,FALSE))</f>
        <v>1000</v>
      </c>
      <c r="S1978" s="92">
        <f t="shared" ref="S1978" si="4755">IF(COUNTA(Y1976:DP1979)=0,0,HLOOKUP(S1976,Y1976:DP1979,3,FALSE))</f>
        <v>1000</v>
      </c>
      <c r="T1978" s="93"/>
      <c r="U1978" s="94">
        <f t="array" ref="U1978">IF(COUNTA(Y1976:DP1979)=0,0,IF(ISERROR(HLOOKUP(U1979,Y1979:DP1979,1,FALSE)),0,INDEX(Y1978:DP1978,MATCH(U1977&amp;U1979,Y1977:DP1977&amp;Y1979:DP1979,0))))</f>
        <v>0</v>
      </c>
      <c r="V1978" s="94">
        <f t="array" ref="V1978">IF(COUNTA(Y1976:DP1979)=0,0,IF(ISERROR(HLOOKUP(V1979,Y1979:DP1979,1,FALSE)),0,INDEX(Y1978:DP1978,MATCH(V1977&amp;V1979,Y1977:DP1977&amp;Y1979:DP1979,0))))</f>
        <v>0</v>
      </c>
      <c r="W1978" s="95"/>
      <c r="X1978" s="108"/>
      <c r="Y1978" s="143">
        <v>1000</v>
      </c>
      <c r="Z1978" s="143">
        <v>1000</v>
      </c>
    </row>
    <row r="1979" spans="2:26" ht="13.9" thickBot="1">
      <c r="B1979" s="96"/>
      <c r="C1979" s="97"/>
      <c r="D1979" s="96"/>
      <c r="E1979" s="96"/>
      <c r="F1979" s="96"/>
      <c r="G1979" s="96"/>
      <c r="H1979" s="96"/>
      <c r="I1979" s="96"/>
      <c r="J1979" s="96"/>
      <c r="K1979" s="96"/>
      <c r="L1979" s="96"/>
      <c r="M1979" s="96"/>
      <c r="N1979" s="96"/>
      <c r="O1979" s="96"/>
      <c r="P1979" s="97"/>
      <c r="Q1979" s="218"/>
      <c r="R1979" s="98" t="str">
        <f t="shared" ref="R1979" si="4756">IF(COUNTA(Y1976:DP1979)=0,"none",HLOOKUP(R1977,Y1977:DP1979,3,FALSE))</f>
        <v>www (-30%)</v>
      </c>
      <c r="S1979" s="99" t="str">
        <f t="shared" ref="S1979" si="4757">IF(COUNTA(Y1976:DP1979)=0,"none",HLOOKUP(S1976,Y1976:DP1979,4,FALSE))</f>
        <v>www (-30%)</v>
      </c>
      <c r="T1979" s="100"/>
      <c r="U1979" s="100">
        <f t="array" ref="U1979">IF(COUNTA(Y1976:DP1979)=0,"none",IF($U$2="WAHR",$W$3,Abfrage!$F$4))</f>
        <v>0</v>
      </c>
      <c r="V1979" s="100">
        <f t="array" ref="V1979">IF(COUNTA(Y1976:DP1979)=0,"none",IF($U$2="WAHR",$W$3,Abfrage!$F$4))</f>
        <v>0</v>
      </c>
      <c r="W1979" s="100">
        <f t="array" ref="W1979">IF(COUNTA(Y1976:DP1979)=0,"none",IF($U$2="WAHR",$W$3,Abfrage!$F$4))</f>
        <v>0</v>
      </c>
      <c r="X1979" s="109"/>
      <c r="Y1979" s="144" t="s">
        <v>43</v>
      </c>
      <c r="Z1979" s="144" t="s">
        <v>47</v>
      </c>
    </row>
    <row r="1980" spans="2:26" thickBot="1">
      <c r="B1980" s="75" t="s">
        <v>1324</v>
      </c>
      <c r="C1980" s="76">
        <v>1000167248</v>
      </c>
      <c r="D1980" s="75" t="s">
        <v>95</v>
      </c>
      <c r="E1980" s="75" t="s">
        <v>148</v>
      </c>
      <c r="F1980" s="75" t="s">
        <v>175</v>
      </c>
      <c r="G1980" s="75" t="s">
        <v>175</v>
      </c>
      <c r="H1980" s="75" t="s">
        <v>50</v>
      </c>
      <c r="I1980" s="75" t="s">
        <v>51</v>
      </c>
      <c r="J1980" s="75" t="s">
        <v>177</v>
      </c>
      <c r="K1980" s="75" t="s">
        <v>1323</v>
      </c>
      <c r="L1980" s="75" t="s">
        <v>789</v>
      </c>
      <c r="M1980" s="75" t="s">
        <v>307</v>
      </c>
      <c r="N1980" s="75" t="s">
        <v>327</v>
      </c>
      <c r="O1980" s="75" t="s">
        <v>306</v>
      </c>
      <c r="P1980" s="76" t="s">
        <v>306</v>
      </c>
      <c r="Q1980" s="216"/>
      <c r="R1980" s="77">
        <f t="shared" ref="R1980" si="4758">IF(COUNTA(Y1980:DP1983)=0,"01.01.1900",INDEX(Y1980:DP1980,MATCH(R1981,Y1981:DP1981,0)))</f>
        <v>44966</v>
      </c>
      <c r="S1980" s="78">
        <f t="shared" ref="S1980" si="4759">IF(COUNTA(Y1980:DP1983)=0,"01.01.1900",MAX(Y1980:DP1980))</f>
        <v>44966</v>
      </c>
      <c r="T1980" s="79"/>
      <c r="U1980" s="80" t="str">
        <f t="array" ref="U1980">IF(COUNTA(Y1980:DP1983)=0,"01.01.1900",IF(ISERROR(HLOOKUP(U1983,Y1983:DP1983,1,FALSE)),"01.01.1900",INDEX(Y1980:DP1980,MATCH(U1981&amp;U1983,Y1981:DP1981&amp;Y1983:DP1983,0))))</f>
        <v>01.01.1900</v>
      </c>
      <c r="V1980" s="81">
        <f t="shared" ref="V1980" si="4760">IF(COUNTA(Y1980:DP1983)=0,"01.01.1900",_xlfn.MAXIFS(Y1980:DP1980,Y1983:DP1983,V1983))</f>
        <v>0</v>
      </c>
      <c r="W1980" s="82"/>
      <c r="X1980" s="106"/>
      <c r="Y1980" s="141">
        <v>44966</v>
      </c>
      <c r="Z1980" s="141">
        <v>44966</v>
      </c>
    </row>
    <row r="1981" spans="2:26" thickBot="1">
      <c r="B1981" s="83"/>
      <c r="C1981" s="84"/>
      <c r="D1981" s="83"/>
      <c r="E1981" s="83"/>
      <c r="F1981" s="83"/>
      <c r="G1981" s="83"/>
      <c r="H1981" s="83"/>
      <c r="I1981" s="83"/>
      <c r="J1981" s="83"/>
      <c r="K1981" s="83"/>
      <c r="L1981" s="83"/>
      <c r="M1981" s="83"/>
      <c r="N1981" s="83"/>
      <c r="O1981" s="83"/>
      <c r="P1981" s="84"/>
      <c r="Q1981" s="217"/>
      <c r="R1981" s="85">
        <f t="shared" ref="R1981" si="4761">IF(COUNTA(Y1980:DP1983)=0,0,MIN(Y1981:DP1981))</f>
        <v>6.5099999999999991E-2</v>
      </c>
      <c r="S1981" s="86">
        <f t="shared" ref="S1981" si="4762">IF(COUNTA(Y1980:DP1983)=0,0,HLOOKUP(S1980,Y1980:DP1983,2,FALSE))</f>
        <v>6.5099999999999991E-2</v>
      </c>
      <c r="T1981" s="87">
        <f t="shared" ref="T1981" si="4763">IF(COUNTA(Y1980:DP1983)=0,0,AVERAGE(Y1981:DP1981))</f>
        <v>6.5099999999999991E-2</v>
      </c>
      <c r="U1981" s="88">
        <f t="shared" ref="U1981" si="4764">IF(COUNTA(Y1980:DP1983)=0,0,_xlfn.MINIFS(Y1981:DP1981,Y1983:DP1983,U1983))</f>
        <v>0</v>
      </c>
      <c r="V1981" s="89">
        <f t="array" ref="V1981">IF(COUNTA(Y1980:DP1983)=0,0,IF(ISERROR(HLOOKUP(V1983,Y1983:DP1983,1,FALSE)),0,INDEX(Y1981:DP1981,MATCH(V1980&amp;V1983,Y1980:DP1980&amp;Y1983:DP1983,0))))</f>
        <v>0</v>
      </c>
      <c r="W1981" s="90">
        <f t="array" ref="W1981">IF(COUNTA(Y1980:DP1983)=0,0,IF(ISERROR(HLOOKUP(W1983,Y1983:DP1983,1,FALSE)),0,AVERAGEIF(Y1983:DP1983,$W1983,Y1981:DP1981)))</f>
        <v>0</v>
      </c>
      <c r="X1981" s="107"/>
      <c r="Y1981" s="142">
        <v>6.5099999999999991E-2</v>
      </c>
      <c r="Z1981" s="142">
        <v>6.5099999999999991E-2</v>
      </c>
    </row>
    <row r="1982" spans="2:26" thickBot="1">
      <c r="B1982" s="83"/>
      <c r="C1982" s="84"/>
      <c r="D1982" s="83"/>
      <c r="E1982" s="83"/>
      <c r="F1982" s="83"/>
      <c r="G1982" s="83"/>
      <c r="H1982" s="83"/>
      <c r="I1982" s="83"/>
      <c r="J1982" s="83"/>
      <c r="K1982" s="83"/>
      <c r="L1982" s="83"/>
      <c r="M1982" s="83"/>
      <c r="N1982" s="83"/>
      <c r="O1982" s="83"/>
      <c r="P1982" s="84"/>
      <c r="Q1982" s="217"/>
      <c r="R1982" s="91">
        <f t="shared" ref="R1982" si="4765">IF(COUNTA(Y1980:DP1983)=0,0,HLOOKUP(R1981,Y1981:DP1983,2,FALSE))</f>
        <v>1000</v>
      </c>
      <c r="S1982" s="92">
        <f t="shared" ref="S1982" si="4766">IF(COUNTA(Y1980:DP1983)=0,0,HLOOKUP(S1980,Y1980:DP1983,3,FALSE))</f>
        <v>1000</v>
      </c>
      <c r="T1982" s="93"/>
      <c r="U1982" s="94">
        <f t="array" ref="U1982">IF(COUNTA(Y1980:DP1983)=0,0,IF(ISERROR(HLOOKUP(U1983,Y1983:DP1983,1,FALSE)),0,INDEX(Y1982:DP1982,MATCH(U1981&amp;U1983,Y1981:DP1981&amp;Y1983:DP1983,0))))</f>
        <v>0</v>
      </c>
      <c r="V1982" s="94">
        <f t="array" ref="V1982">IF(COUNTA(Y1980:DP1983)=0,0,IF(ISERROR(HLOOKUP(V1983,Y1983:DP1983,1,FALSE)),0,INDEX(Y1982:DP1982,MATCH(V1981&amp;V1983,Y1981:DP1981&amp;Y1983:DP1983,0))))</f>
        <v>0</v>
      </c>
      <c r="W1982" s="95"/>
      <c r="X1982" s="108"/>
      <c r="Y1982" s="143">
        <v>1000</v>
      </c>
      <c r="Z1982" s="143">
        <v>1000</v>
      </c>
    </row>
    <row r="1983" spans="2:26" ht="13.9" thickBot="1">
      <c r="B1983" s="96"/>
      <c r="C1983" s="97"/>
      <c r="D1983" s="96"/>
      <c r="E1983" s="96"/>
      <c r="F1983" s="96"/>
      <c r="G1983" s="96"/>
      <c r="H1983" s="96"/>
      <c r="I1983" s="96"/>
      <c r="J1983" s="96"/>
      <c r="K1983" s="96"/>
      <c r="L1983" s="96"/>
      <c r="M1983" s="96"/>
      <c r="N1983" s="96"/>
      <c r="O1983" s="96"/>
      <c r="P1983" s="97"/>
      <c r="Q1983" s="218"/>
      <c r="R1983" s="98" t="str">
        <f t="shared" ref="R1983" si="4767">IF(COUNTA(Y1980:DP1983)=0,"none",HLOOKUP(R1981,Y1981:DP1983,3,FALSE))</f>
        <v>www (-30%)</v>
      </c>
      <c r="S1983" s="99" t="str">
        <f t="shared" ref="S1983" si="4768">IF(COUNTA(Y1980:DP1983)=0,"none",HLOOKUP(S1980,Y1980:DP1983,4,FALSE))</f>
        <v>www (-30%)</v>
      </c>
      <c r="T1983" s="100"/>
      <c r="U1983" s="100">
        <f t="array" ref="U1983">IF(COUNTA(Y1980:DP1983)=0,"none",IF($U$2="WAHR",$W$3,Abfrage!$F$4))</f>
        <v>0</v>
      </c>
      <c r="V1983" s="100">
        <f t="array" ref="V1983">IF(COUNTA(Y1980:DP1983)=0,"none",IF($U$2="WAHR",$W$3,Abfrage!$F$4))</f>
        <v>0</v>
      </c>
      <c r="W1983" s="100">
        <f t="array" ref="W1983">IF(COUNTA(Y1980:DP1983)=0,"none",IF($U$2="WAHR",$W$3,Abfrage!$F$4))</f>
        <v>0</v>
      </c>
      <c r="X1983" s="109"/>
      <c r="Y1983" s="144" t="s">
        <v>43</v>
      </c>
      <c r="Z1983" s="144" t="s">
        <v>43</v>
      </c>
    </row>
    <row r="1984" spans="2:26" thickBot="1">
      <c r="B1984" s="75" t="s">
        <v>1325</v>
      </c>
      <c r="C1984" s="76">
        <v>1000167255</v>
      </c>
      <c r="D1984" s="75" t="s">
        <v>95</v>
      </c>
      <c r="E1984" s="75" t="s">
        <v>96</v>
      </c>
      <c r="F1984" s="75" t="s">
        <v>97</v>
      </c>
      <c r="G1984" s="75" t="s">
        <v>97</v>
      </c>
      <c r="H1984" s="75" t="e">
        <v>#N/A</v>
      </c>
      <c r="I1984" s="75" t="s">
        <v>51</v>
      </c>
      <c r="J1984" s="75" t="s">
        <v>1326</v>
      </c>
      <c r="K1984" s="75" t="s">
        <v>306</v>
      </c>
      <c r="L1984" s="75" t="s">
        <v>306</v>
      </c>
      <c r="M1984" s="75" t="s">
        <v>313</v>
      </c>
      <c r="N1984" s="75" t="s">
        <v>352</v>
      </c>
      <c r="O1984" s="75" t="s">
        <v>309</v>
      </c>
      <c r="P1984" s="76" t="s">
        <v>306</v>
      </c>
      <c r="Q1984" s="216"/>
      <c r="R1984" s="77" t="str">
        <f t="shared" ref="R1984" si="4769">IF(COUNTA(Y1984:DP1987)=0,"01.01.1900",INDEX(Y1984:DP1984,MATCH(R1985,Y1985:DP1985,0)))</f>
        <v>01.01.1900</v>
      </c>
      <c r="S1984" s="78" t="str">
        <f t="shared" ref="S1984" si="4770">IF(COUNTA(Y1984:DP1987)=0,"01.01.1900",MAX(Y1984:DP1984))</f>
        <v>01.01.1900</v>
      </c>
      <c r="T1984" s="79"/>
      <c r="U1984" s="80" t="str">
        <f t="array" ref="U1984">IF(COUNTA(Y1984:DP1987)=0,"01.01.1900",IF(ISERROR(HLOOKUP(U1987,Y1987:DP1987,1,FALSE)),"01.01.1900",INDEX(Y1984:DP1984,MATCH(U1985&amp;U1987,Y1985:DP1985&amp;Y1987:DP1987,0))))</f>
        <v>01.01.1900</v>
      </c>
      <c r="V1984" s="81" t="str">
        <f t="shared" ref="V1984" si="4771">IF(COUNTA(Y1984:DP1987)=0,"01.01.1900",_xlfn.MAXIFS(Y1984:DP1984,Y1987:DP1987,V1987))</f>
        <v>01.01.1900</v>
      </c>
      <c r="W1984" s="82"/>
      <c r="X1984" s="106"/>
    </row>
    <row r="1985" spans="2:26" thickBot="1">
      <c r="B1985" s="83"/>
      <c r="C1985" s="84"/>
      <c r="D1985" s="83"/>
      <c r="E1985" s="83"/>
      <c r="F1985" s="83"/>
      <c r="G1985" s="83"/>
      <c r="H1985" s="83"/>
      <c r="I1985" s="83"/>
      <c r="J1985" s="83"/>
      <c r="K1985" s="83"/>
      <c r="L1985" s="83"/>
      <c r="M1985" s="83"/>
      <c r="N1985" s="83"/>
      <c r="O1985" s="83"/>
      <c r="P1985" s="84"/>
      <c r="Q1985" s="217"/>
      <c r="R1985" s="85">
        <f t="shared" ref="R1985" si="4772">IF(COUNTA(Y1984:DP1987)=0,0,MIN(Y1985:DP1985))</f>
        <v>0</v>
      </c>
      <c r="S1985" s="86">
        <f t="shared" ref="S1985" si="4773">IF(COUNTA(Y1984:DP1987)=0,0,HLOOKUP(S1984,Y1984:DP1987,2,FALSE))</f>
        <v>0</v>
      </c>
      <c r="T1985" s="87">
        <f t="shared" ref="T1985" si="4774">IF(COUNTA(Y1984:DP1987)=0,0,AVERAGE(Y1985:DP1985))</f>
        <v>0</v>
      </c>
      <c r="U1985" s="88">
        <f t="shared" ref="U1985" si="4775">IF(COUNTA(Y1984:DP1987)=0,0,_xlfn.MINIFS(Y1985:DP1985,Y1987:DP1987,U1987))</f>
        <v>0</v>
      </c>
      <c r="V1985" s="89">
        <f t="array" ref="V1985">IF(COUNTA(Y1984:DP1987)=0,0,IF(ISERROR(HLOOKUP(V1987,Y1987:DP1987,1,FALSE)),0,INDEX(Y1985:DP1985,MATCH(V1984&amp;V1987,Y1984:DP1984&amp;Y1987:DP1987,0))))</f>
        <v>0</v>
      </c>
      <c r="W1985" s="90">
        <f t="array" ref="W1985">IF(COUNTA(Y1984:DP1987)=0,0,IF(ISERROR(HLOOKUP(W1987,Y1987:DP1987,1,FALSE)),0,AVERAGEIF(Y1987:DP1987,$W1987,Y1985:DP1985)))</f>
        <v>0</v>
      </c>
      <c r="X1985" s="107"/>
    </row>
    <row r="1986" spans="2:26" thickBot="1">
      <c r="B1986" s="83"/>
      <c r="C1986" s="84"/>
      <c r="D1986" s="83"/>
      <c r="E1986" s="83"/>
      <c r="F1986" s="83"/>
      <c r="G1986" s="83"/>
      <c r="H1986" s="83"/>
      <c r="I1986" s="83"/>
      <c r="J1986" s="83"/>
      <c r="K1986" s="83"/>
      <c r="L1986" s="83"/>
      <c r="M1986" s="83"/>
      <c r="N1986" s="83"/>
      <c r="O1986" s="83"/>
      <c r="P1986" s="84"/>
      <c r="Q1986" s="217"/>
      <c r="R1986" s="91">
        <f t="shared" ref="R1986" si="4776">IF(COUNTA(Y1984:DP1987)=0,0,HLOOKUP(R1985,Y1985:DP1987,2,FALSE))</f>
        <v>0</v>
      </c>
      <c r="S1986" s="92">
        <f t="shared" ref="S1986" si="4777">IF(COUNTA(Y1984:DP1987)=0,0,HLOOKUP(S1984,Y1984:DP1987,3,FALSE))</f>
        <v>0</v>
      </c>
      <c r="T1986" s="93"/>
      <c r="U1986" s="94">
        <f t="array" ref="U1986">IF(COUNTA(Y1984:DP1987)=0,0,IF(ISERROR(HLOOKUP(U1987,Y1987:DP1987,1,FALSE)),0,INDEX(Y1986:DP1986,MATCH(U1985&amp;U1987,Y1985:DP1985&amp;Y1987:DP1987,0))))</f>
        <v>0</v>
      </c>
      <c r="V1986" s="94">
        <f t="array" ref="V1986">IF(COUNTA(Y1984:DP1987)=0,0,IF(ISERROR(HLOOKUP(V1987,Y1987:DP1987,1,FALSE)),0,INDEX(Y1986:DP1986,MATCH(V1985&amp;V1987,Y1985:DP1985&amp;Y1987:DP1987,0))))</f>
        <v>0</v>
      </c>
      <c r="W1986" s="95"/>
      <c r="X1986" s="108"/>
    </row>
    <row r="1987" spans="2:26" ht="13.9" thickBot="1">
      <c r="B1987" s="96"/>
      <c r="C1987" s="97"/>
      <c r="D1987" s="96"/>
      <c r="E1987" s="96"/>
      <c r="F1987" s="96"/>
      <c r="G1987" s="96"/>
      <c r="H1987" s="96"/>
      <c r="I1987" s="96"/>
      <c r="J1987" s="96"/>
      <c r="K1987" s="96"/>
      <c r="L1987" s="96"/>
      <c r="M1987" s="96"/>
      <c r="N1987" s="96"/>
      <c r="O1987" s="96"/>
      <c r="P1987" s="97"/>
      <c r="Q1987" s="218"/>
      <c r="R1987" s="98" t="str">
        <f t="shared" ref="R1987" si="4778">IF(COUNTA(Y1984:DP1987)=0,"none",HLOOKUP(R1985,Y1985:DP1987,3,FALSE))</f>
        <v>none</v>
      </c>
      <c r="S1987" s="99" t="str">
        <f t="shared" ref="S1987" si="4779">IF(COUNTA(Y1984:DP1987)=0,"none",HLOOKUP(S1984,Y1984:DP1987,4,FALSE))</f>
        <v>none</v>
      </c>
      <c r="T1987" s="100"/>
      <c r="U1987" s="100" t="str">
        <f t="array" ref="U1987">IF(COUNTA(Y1984:DP1987)=0,"none",IF($U$2="WAHR",$W$3,Abfrage!$F$4))</f>
        <v>none</v>
      </c>
      <c r="V1987" s="100" t="str">
        <f t="array" ref="V1987">IF(COUNTA(Y1984:DP1987)=0,"none",IF($U$2="WAHR",$W$3,Abfrage!$F$4))</f>
        <v>none</v>
      </c>
      <c r="W1987" s="100" t="str">
        <f t="array" ref="W1987">IF(COUNTA(Y1984:DP1987)=0,"none",IF($U$2="WAHR",$W$3,Abfrage!$F$4))</f>
        <v>none</v>
      </c>
      <c r="X1987" s="109"/>
    </row>
    <row r="1988" spans="2:26" thickBot="1">
      <c r="B1988" s="75" t="s">
        <v>1327</v>
      </c>
      <c r="C1988" s="76">
        <v>1000168235</v>
      </c>
      <c r="D1988" s="75" t="s">
        <v>95</v>
      </c>
      <c r="E1988" s="75" t="s">
        <v>96</v>
      </c>
      <c r="F1988" s="75" t="s">
        <v>97</v>
      </c>
      <c r="G1988" s="75" t="s">
        <v>97</v>
      </c>
      <c r="H1988" s="75" t="s">
        <v>57</v>
      </c>
      <c r="I1988" s="75" t="s">
        <v>48</v>
      </c>
      <c r="J1988" s="75" t="s">
        <v>1328</v>
      </c>
      <c r="K1988" s="75" t="s">
        <v>306</v>
      </c>
      <c r="L1988" s="75" t="s">
        <v>306</v>
      </c>
      <c r="M1988" s="75" t="s">
        <v>313</v>
      </c>
      <c r="N1988" s="75" t="s">
        <v>360</v>
      </c>
      <c r="O1988" s="75" t="s">
        <v>309</v>
      </c>
      <c r="P1988" s="76" t="s">
        <v>306</v>
      </c>
      <c r="Q1988" s="216"/>
      <c r="R1988" s="77">
        <f t="shared" ref="R1988" si="4780">IF(COUNTA(Y1988:DP1991)=0,"01.01.1900",INDEX(Y1988:DP1988,MATCH(R1989,Y1989:DP1989,0)))</f>
        <v>44959</v>
      </c>
      <c r="S1988" s="78">
        <f t="shared" ref="S1988" si="4781">IF(COUNTA(Y1988:DP1991)=0,"01.01.1900",MAX(Y1988:DP1988))</f>
        <v>44959</v>
      </c>
      <c r="T1988" s="79"/>
      <c r="U1988" s="80" t="str">
        <f t="array" ref="U1988">IF(COUNTA(Y1988:DP1991)=0,"01.01.1900",IF(ISERROR(HLOOKUP(U1991,Y1991:DP1991,1,FALSE)),"01.01.1900",INDEX(Y1988:DP1988,MATCH(U1989&amp;U1991,Y1989:DP1989&amp;Y1991:DP1991,0))))</f>
        <v>01.01.1900</v>
      </c>
      <c r="V1988" s="81">
        <f t="shared" ref="V1988" si="4782">IF(COUNTA(Y1988:DP1991)=0,"01.01.1900",_xlfn.MAXIFS(Y1988:DP1988,Y1991:DP1991,V1991))</f>
        <v>0</v>
      </c>
      <c r="W1988" s="82"/>
      <c r="X1988" s="106"/>
      <c r="Y1988" s="141">
        <v>44959</v>
      </c>
      <c r="Z1988" s="141">
        <v>44959</v>
      </c>
    </row>
    <row r="1989" spans="2:26" thickBot="1">
      <c r="B1989" s="83"/>
      <c r="C1989" s="84"/>
      <c r="D1989" s="83"/>
      <c r="E1989" s="83"/>
      <c r="F1989" s="83"/>
      <c r="G1989" s="83"/>
      <c r="H1989" s="83"/>
      <c r="I1989" s="83"/>
      <c r="J1989" s="83"/>
      <c r="K1989" s="83"/>
      <c r="L1989" s="83"/>
      <c r="M1989" s="83"/>
      <c r="N1989" s="83"/>
      <c r="O1989" s="83"/>
      <c r="P1989" s="84"/>
      <c r="Q1989" s="217"/>
      <c r="R1989" s="85">
        <f t="shared" ref="R1989" si="4783">IF(COUNTA(Y1988:DP1991)=0,0,MIN(Y1989:DP1989))</f>
        <v>3.5000000000000003E-2</v>
      </c>
      <c r="S1989" s="86">
        <f t="shared" ref="S1989" si="4784">IF(COUNTA(Y1988:DP1991)=0,0,HLOOKUP(S1988,Y1988:DP1991,2,FALSE))</f>
        <v>3.5000000000000003E-2</v>
      </c>
      <c r="T1989" s="87">
        <f t="shared" ref="T1989" si="4785">IF(COUNTA(Y1988:DP1991)=0,0,AVERAGE(Y1989:DP1989))</f>
        <v>3.5000000000000003E-2</v>
      </c>
      <c r="U1989" s="88">
        <f t="shared" ref="U1989" si="4786">IF(COUNTA(Y1988:DP1991)=0,0,_xlfn.MINIFS(Y1989:DP1989,Y1991:DP1991,U1991))</f>
        <v>0</v>
      </c>
      <c r="V1989" s="89">
        <f t="array" ref="V1989">IF(COUNTA(Y1988:DP1991)=0,0,IF(ISERROR(HLOOKUP(V1991,Y1991:DP1991,1,FALSE)),0,INDEX(Y1989:DP1989,MATCH(V1988&amp;V1991,Y1988:DP1988&amp;Y1991:DP1991,0))))</f>
        <v>0</v>
      </c>
      <c r="W1989" s="90">
        <f t="array" ref="W1989">IF(COUNTA(Y1988:DP1991)=0,0,IF(ISERROR(HLOOKUP(W1991,Y1991:DP1991,1,FALSE)),0,AVERAGEIF(Y1991:DP1991,$W1991,Y1989:DP1989)))</f>
        <v>0</v>
      </c>
      <c r="X1989" s="107"/>
      <c r="Y1989" s="142">
        <v>3.5000000000000003E-2</v>
      </c>
      <c r="Z1989" s="142">
        <v>3.5000000000000003E-2</v>
      </c>
    </row>
    <row r="1990" spans="2:26" thickBot="1">
      <c r="B1990" s="83"/>
      <c r="C1990" s="84"/>
      <c r="D1990" s="83"/>
      <c r="E1990" s="83"/>
      <c r="F1990" s="83"/>
      <c r="G1990" s="83"/>
      <c r="H1990" s="83"/>
      <c r="I1990" s="83"/>
      <c r="J1990" s="83"/>
      <c r="K1990" s="83"/>
      <c r="L1990" s="83"/>
      <c r="M1990" s="83"/>
      <c r="N1990" s="83"/>
      <c r="O1990" s="83"/>
      <c r="P1990" s="84"/>
      <c r="Q1990" s="217"/>
      <c r="R1990" s="91">
        <f t="shared" ref="R1990" si="4787">IF(COUNTA(Y1988:DP1991)=0,0,HLOOKUP(R1989,Y1989:DP1991,2,FALSE))</f>
        <v>100</v>
      </c>
      <c r="S1990" s="92">
        <f t="shared" ref="S1990" si="4788">IF(COUNTA(Y1988:DP1991)=0,0,HLOOKUP(S1988,Y1988:DP1991,3,FALSE))</f>
        <v>100</v>
      </c>
      <c r="T1990" s="93"/>
      <c r="U1990" s="94">
        <f t="array" ref="U1990">IF(COUNTA(Y1988:DP1991)=0,0,IF(ISERROR(HLOOKUP(U1991,Y1991:DP1991,1,FALSE)),0,INDEX(Y1990:DP1990,MATCH(U1989&amp;U1991,Y1989:DP1989&amp;Y1991:DP1991,0))))</f>
        <v>0</v>
      </c>
      <c r="V1990" s="94">
        <f t="array" ref="V1990">IF(COUNTA(Y1988:DP1991)=0,0,IF(ISERROR(HLOOKUP(V1991,Y1991:DP1991,1,FALSE)),0,INDEX(Y1990:DP1990,MATCH(V1989&amp;V1991,Y1989:DP1989&amp;Y1991:DP1991,0))))</f>
        <v>0</v>
      </c>
      <c r="W1990" s="95"/>
      <c r="X1990" s="108"/>
      <c r="Y1990" s="143">
        <v>100</v>
      </c>
      <c r="Z1990" s="143">
        <v>100</v>
      </c>
    </row>
    <row r="1991" spans="2:26" ht="13.9" thickBot="1">
      <c r="B1991" s="96"/>
      <c r="C1991" s="97"/>
      <c r="D1991" s="96"/>
      <c r="E1991" s="96"/>
      <c r="F1991" s="96"/>
      <c r="G1991" s="96"/>
      <c r="H1991" s="96"/>
      <c r="I1991" s="96"/>
      <c r="J1991" s="96"/>
      <c r="K1991" s="96"/>
      <c r="L1991" s="96"/>
      <c r="M1991" s="96"/>
      <c r="N1991" s="96"/>
      <c r="O1991" s="96"/>
      <c r="P1991" s="97"/>
      <c r="Q1991" s="218"/>
      <c r="R1991" s="98" t="str">
        <f t="shared" ref="R1991" si="4789">IF(COUNTA(Y1988:DP1991)=0,"none",HLOOKUP(R1989,Y1989:DP1991,3,FALSE))</f>
        <v>www (-30%)</v>
      </c>
      <c r="S1991" s="99" t="str">
        <f t="shared" ref="S1991" si="4790">IF(COUNTA(Y1988:DP1991)=0,"none",HLOOKUP(S1988,Y1988:DP1991,4,FALSE))</f>
        <v>www (-30%)</v>
      </c>
      <c r="T1991" s="100"/>
      <c r="U1991" s="100">
        <f t="array" ref="U1991">IF(COUNTA(Y1988:DP1991)=0,"none",IF($U$2="WAHR",$W$3,Abfrage!$F$4))</f>
        <v>0</v>
      </c>
      <c r="V1991" s="100">
        <f t="array" ref="V1991">IF(COUNTA(Y1988:DP1991)=0,"none",IF($U$2="WAHR",$W$3,Abfrage!$F$4))</f>
        <v>0</v>
      </c>
      <c r="W1991" s="100">
        <f t="array" ref="W1991">IF(COUNTA(Y1988:DP1991)=0,"none",IF($U$2="WAHR",$W$3,Abfrage!$F$4))</f>
        <v>0</v>
      </c>
      <c r="X1991" s="109"/>
      <c r="Y1991" s="144" t="s">
        <v>43</v>
      </c>
      <c r="Z1991" s="144" t="s">
        <v>43</v>
      </c>
    </row>
    <row r="1992" spans="2:26" thickBot="1">
      <c r="B1992" s="75" t="s">
        <v>1329</v>
      </c>
      <c r="C1992" s="76">
        <v>1000168929</v>
      </c>
      <c r="D1992" s="75" t="s">
        <v>95</v>
      </c>
      <c r="E1992" s="75" t="s">
        <v>175</v>
      </c>
      <c r="F1992" s="75" t="s">
        <v>97</v>
      </c>
      <c r="G1992" s="75" t="s">
        <v>97</v>
      </c>
      <c r="H1992" s="75" t="e">
        <v>#N/A</v>
      </c>
      <c r="I1992" s="75" t="s">
        <v>45</v>
      </c>
      <c r="J1992" s="75" t="s">
        <v>1330</v>
      </c>
      <c r="K1992" s="75" t="s">
        <v>523</v>
      </c>
      <c r="L1992" s="75" t="s">
        <v>306</v>
      </c>
      <c r="M1992" s="75" t="s">
        <v>307</v>
      </c>
      <c r="N1992" s="75" t="s">
        <v>348</v>
      </c>
      <c r="O1992" s="75" t="s">
        <v>309</v>
      </c>
      <c r="P1992" s="76" t="s">
        <v>306</v>
      </c>
      <c r="Q1992" s="216"/>
      <c r="R1992" s="77" t="str">
        <f t="shared" ref="R1992" si="4791">IF(COUNTA(Y1992:DP1995)=0,"01.01.1900",INDEX(Y1992:DP1992,MATCH(R1993,Y1993:DP1993,0)))</f>
        <v>01.01.1900</v>
      </c>
      <c r="S1992" s="78" t="str">
        <f t="shared" ref="S1992" si="4792">IF(COUNTA(Y1992:DP1995)=0,"01.01.1900",MAX(Y1992:DP1992))</f>
        <v>01.01.1900</v>
      </c>
      <c r="T1992" s="79"/>
      <c r="U1992" s="80" t="str">
        <f t="array" ref="U1992">IF(COUNTA(Y1992:DP1995)=0,"01.01.1900",IF(ISERROR(HLOOKUP(U1995,Y1995:DP1995,1,FALSE)),"01.01.1900",INDEX(Y1992:DP1992,MATCH(U1993&amp;U1995,Y1993:DP1993&amp;Y1995:DP1995,0))))</f>
        <v>01.01.1900</v>
      </c>
      <c r="V1992" s="81" t="str">
        <f t="shared" ref="V1992" si="4793">IF(COUNTA(Y1992:DP1995)=0,"01.01.1900",_xlfn.MAXIFS(Y1992:DP1992,Y1995:DP1995,V1995))</f>
        <v>01.01.1900</v>
      </c>
      <c r="W1992" s="82"/>
      <c r="X1992" s="106"/>
    </row>
    <row r="1993" spans="2:26" thickBot="1">
      <c r="B1993" s="83"/>
      <c r="C1993" s="84"/>
      <c r="D1993" s="83"/>
      <c r="E1993" s="83"/>
      <c r="F1993" s="83"/>
      <c r="G1993" s="83"/>
      <c r="H1993" s="83"/>
      <c r="I1993" s="83"/>
      <c r="J1993" s="83"/>
      <c r="K1993" s="83"/>
      <c r="L1993" s="83"/>
      <c r="M1993" s="83"/>
      <c r="N1993" s="83"/>
      <c r="O1993" s="83"/>
      <c r="P1993" s="84"/>
      <c r="Q1993" s="217"/>
      <c r="R1993" s="85">
        <f t="shared" ref="R1993" si="4794">IF(COUNTA(Y1992:DP1995)=0,0,MIN(Y1993:DP1993))</f>
        <v>0</v>
      </c>
      <c r="S1993" s="86">
        <f t="shared" ref="S1993" si="4795">IF(COUNTA(Y1992:DP1995)=0,0,HLOOKUP(S1992,Y1992:DP1995,2,FALSE))</f>
        <v>0</v>
      </c>
      <c r="T1993" s="87">
        <f t="shared" ref="T1993" si="4796">IF(COUNTA(Y1992:DP1995)=0,0,AVERAGE(Y1993:DP1993))</f>
        <v>0</v>
      </c>
      <c r="U1993" s="88">
        <f t="shared" ref="U1993" si="4797">IF(COUNTA(Y1992:DP1995)=0,0,_xlfn.MINIFS(Y1993:DP1993,Y1995:DP1995,U1995))</f>
        <v>0</v>
      </c>
      <c r="V1993" s="89">
        <f t="array" ref="V1993">IF(COUNTA(Y1992:DP1995)=0,0,IF(ISERROR(HLOOKUP(V1995,Y1995:DP1995,1,FALSE)),0,INDEX(Y1993:DP1993,MATCH(V1992&amp;V1995,Y1992:DP1992&amp;Y1995:DP1995,0))))</f>
        <v>0</v>
      </c>
      <c r="W1993" s="90">
        <f t="array" ref="W1993">IF(COUNTA(Y1992:DP1995)=0,0,IF(ISERROR(HLOOKUP(W1995,Y1995:DP1995,1,FALSE)),0,AVERAGEIF(Y1995:DP1995,$W1995,Y1993:DP1993)))</f>
        <v>0</v>
      </c>
      <c r="X1993" s="107"/>
    </row>
    <row r="1994" spans="2:26" thickBot="1">
      <c r="B1994" s="83"/>
      <c r="C1994" s="84"/>
      <c r="D1994" s="83"/>
      <c r="E1994" s="83"/>
      <c r="F1994" s="83"/>
      <c r="G1994" s="83"/>
      <c r="H1994" s="83"/>
      <c r="I1994" s="83"/>
      <c r="J1994" s="83"/>
      <c r="K1994" s="83"/>
      <c r="L1994" s="83"/>
      <c r="M1994" s="83"/>
      <c r="N1994" s="83"/>
      <c r="O1994" s="83"/>
      <c r="P1994" s="84"/>
      <c r="Q1994" s="217"/>
      <c r="R1994" s="91">
        <f t="shared" ref="R1994" si="4798">IF(COUNTA(Y1992:DP1995)=0,0,HLOOKUP(R1993,Y1993:DP1995,2,FALSE))</f>
        <v>0</v>
      </c>
      <c r="S1994" s="92">
        <f t="shared" ref="S1994" si="4799">IF(COUNTA(Y1992:DP1995)=0,0,HLOOKUP(S1992,Y1992:DP1995,3,FALSE))</f>
        <v>0</v>
      </c>
      <c r="T1994" s="93"/>
      <c r="U1994" s="94">
        <f t="array" ref="U1994">IF(COUNTA(Y1992:DP1995)=0,0,IF(ISERROR(HLOOKUP(U1995,Y1995:DP1995,1,FALSE)),0,INDEX(Y1994:DP1994,MATCH(U1993&amp;U1995,Y1993:DP1993&amp;Y1995:DP1995,0))))</f>
        <v>0</v>
      </c>
      <c r="V1994" s="94">
        <f t="array" ref="V1994">IF(COUNTA(Y1992:DP1995)=0,0,IF(ISERROR(HLOOKUP(V1995,Y1995:DP1995,1,FALSE)),0,INDEX(Y1994:DP1994,MATCH(V1993&amp;V1995,Y1993:DP1993&amp;Y1995:DP1995,0))))</f>
        <v>0</v>
      </c>
      <c r="W1994" s="95"/>
      <c r="X1994" s="108"/>
    </row>
    <row r="1995" spans="2:26" ht="13.9" thickBot="1">
      <c r="B1995" s="96"/>
      <c r="C1995" s="97"/>
      <c r="D1995" s="96"/>
      <c r="E1995" s="96"/>
      <c r="F1995" s="96"/>
      <c r="G1995" s="96"/>
      <c r="H1995" s="96"/>
      <c r="I1995" s="96"/>
      <c r="J1995" s="96"/>
      <c r="K1995" s="96"/>
      <c r="L1995" s="96"/>
      <c r="M1995" s="96"/>
      <c r="N1995" s="96"/>
      <c r="O1995" s="96"/>
      <c r="P1995" s="97"/>
      <c r="Q1995" s="218"/>
      <c r="R1995" s="98" t="str">
        <f t="shared" ref="R1995" si="4800">IF(COUNTA(Y1992:DP1995)=0,"none",HLOOKUP(R1993,Y1993:DP1995,3,FALSE))</f>
        <v>none</v>
      </c>
      <c r="S1995" s="99" t="str">
        <f t="shared" ref="S1995" si="4801">IF(COUNTA(Y1992:DP1995)=0,"none",HLOOKUP(S1992,Y1992:DP1995,4,FALSE))</f>
        <v>none</v>
      </c>
      <c r="T1995" s="100"/>
      <c r="U1995" s="100" t="str">
        <f t="array" ref="U1995">IF(COUNTA(Y1992:DP1995)=0,"none",IF($U$2="WAHR",$W$3,Abfrage!$F$4))</f>
        <v>none</v>
      </c>
      <c r="V1995" s="100" t="str">
        <f t="array" ref="V1995">IF(COUNTA(Y1992:DP1995)=0,"none",IF($U$2="WAHR",$W$3,Abfrage!$F$4))</f>
        <v>none</v>
      </c>
      <c r="W1995" s="100" t="str">
        <f t="array" ref="W1995">IF(COUNTA(Y1992:DP1995)=0,"none",IF($U$2="WAHR",$W$3,Abfrage!$F$4))</f>
        <v>none</v>
      </c>
      <c r="X1995" s="109"/>
    </row>
    <row r="1996" spans="2:26" thickBot="1">
      <c r="B1996" s="75" t="s">
        <v>1331</v>
      </c>
      <c r="C1996" s="76">
        <v>1000170628</v>
      </c>
      <c r="D1996" s="75" t="s">
        <v>95</v>
      </c>
      <c r="E1996" s="75" t="s">
        <v>148</v>
      </c>
      <c r="F1996" s="75" t="s">
        <v>175</v>
      </c>
      <c r="G1996" s="75" t="s">
        <v>175</v>
      </c>
      <c r="H1996" s="75" t="s">
        <v>50</v>
      </c>
      <c r="I1996" s="75" t="s">
        <v>51</v>
      </c>
      <c r="J1996" s="75" t="s">
        <v>1332</v>
      </c>
      <c r="K1996" s="75" t="s">
        <v>331</v>
      </c>
      <c r="L1996" s="75" t="s">
        <v>327</v>
      </c>
      <c r="M1996" s="75" t="s">
        <v>307</v>
      </c>
      <c r="N1996" s="75" t="s">
        <v>327</v>
      </c>
      <c r="O1996" s="75" t="s">
        <v>306</v>
      </c>
      <c r="P1996" s="76" t="s">
        <v>306</v>
      </c>
      <c r="Q1996" s="216"/>
      <c r="R1996" s="77">
        <f t="shared" ref="R1996" si="4802">IF(COUNTA(Y1996:DP1999)=0,"01.01.1900",INDEX(Y1996:DP1996,MATCH(R1997,Y1997:DP1997,0)))</f>
        <v>45154</v>
      </c>
      <c r="S1996" s="78">
        <f t="shared" ref="S1996" si="4803">IF(COUNTA(Y1996:DP1999)=0,"01.01.1900",MAX(Y1996:DP1996))</f>
        <v>45154</v>
      </c>
      <c r="T1996" s="79"/>
      <c r="U1996" s="80" t="str">
        <f t="array" ref="U1996">IF(COUNTA(Y1996:DP1999)=0,"01.01.1900",IF(ISERROR(HLOOKUP(U1999,Y1999:DP1999,1,FALSE)),"01.01.1900",INDEX(Y1996:DP1996,MATCH(U1997&amp;U1999,Y1997:DP1997&amp;Y1999:DP1999,0))))</f>
        <v>01.01.1900</v>
      </c>
      <c r="V1996" s="81">
        <f t="shared" ref="V1996" si="4804">IF(COUNTA(Y1996:DP1999)=0,"01.01.1900",_xlfn.MAXIFS(Y1996:DP1996,Y1999:DP1999,V1999))</f>
        <v>0</v>
      </c>
      <c r="W1996" s="82"/>
      <c r="X1996" s="106"/>
      <c r="Y1996" s="141">
        <v>45154</v>
      </c>
      <c r="Z1996" s="141">
        <v>45154</v>
      </c>
    </row>
    <row r="1997" spans="2:26" thickBot="1">
      <c r="B1997" s="83"/>
      <c r="C1997" s="84"/>
      <c r="D1997" s="83"/>
      <c r="E1997" s="83"/>
      <c r="F1997" s="83"/>
      <c r="G1997" s="83"/>
      <c r="H1997" s="83"/>
      <c r="I1997" s="83"/>
      <c r="J1997" s="83"/>
      <c r="K1997" s="83"/>
      <c r="L1997" s="83"/>
      <c r="M1997" s="83"/>
      <c r="N1997" s="83"/>
      <c r="O1997" s="83"/>
      <c r="P1997" s="84"/>
      <c r="Q1997" s="217"/>
      <c r="R1997" s="85">
        <f t="shared" ref="R1997" si="4805">IF(COUNTA(Y1996:DP1999)=0,0,MIN(Y1997:DP1997))</f>
        <v>0.126</v>
      </c>
      <c r="S1997" s="86">
        <f t="shared" ref="S1997" si="4806">IF(COUNTA(Y1996:DP1999)=0,0,HLOOKUP(S1996,Y1996:DP1999,2,FALSE))</f>
        <v>0.126</v>
      </c>
      <c r="T1997" s="87">
        <f t="shared" ref="T1997" si="4807">IF(COUNTA(Y1996:DP1999)=0,0,AVERAGE(Y1997:DP1997))</f>
        <v>0.126</v>
      </c>
      <c r="U1997" s="88">
        <f t="shared" ref="U1997" si="4808">IF(COUNTA(Y1996:DP1999)=0,0,_xlfn.MINIFS(Y1997:DP1997,Y1999:DP1999,U1999))</f>
        <v>0</v>
      </c>
      <c r="V1997" s="89">
        <f t="array" ref="V1997">IF(COUNTA(Y1996:DP1999)=0,0,IF(ISERROR(HLOOKUP(V1999,Y1999:DP1999,1,FALSE)),0,INDEX(Y1997:DP1997,MATCH(V1996&amp;V1999,Y1996:DP1996&amp;Y1999:DP1999,0))))</f>
        <v>0</v>
      </c>
      <c r="W1997" s="90">
        <f t="array" ref="W1997">IF(COUNTA(Y1996:DP1999)=0,0,IF(ISERROR(HLOOKUP(W1999,Y1999:DP1999,1,FALSE)),0,AVERAGEIF(Y1999:DP1999,$W1999,Y1997:DP1997)))</f>
        <v>0</v>
      </c>
      <c r="X1997" s="107"/>
      <c r="Y1997" s="142">
        <v>0.126</v>
      </c>
      <c r="Z1997" s="142">
        <v>0.126</v>
      </c>
    </row>
    <row r="1998" spans="2:26" thickBot="1">
      <c r="B1998" s="83"/>
      <c r="C1998" s="84"/>
      <c r="D1998" s="83"/>
      <c r="E1998" s="83"/>
      <c r="F1998" s="83"/>
      <c r="G1998" s="83"/>
      <c r="H1998" s="83"/>
      <c r="I1998" s="83"/>
      <c r="J1998" s="83"/>
      <c r="K1998" s="83"/>
      <c r="L1998" s="83"/>
      <c r="M1998" s="83"/>
      <c r="N1998" s="83"/>
      <c r="O1998" s="83"/>
      <c r="P1998" s="84"/>
      <c r="Q1998" s="217"/>
      <c r="R1998" s="91">
        <f t="shared" ref="R1998" si="4809">IF(COUNTA(Y1996:DP1999)=0,0,HLOOKUP(R1997,Y1997:DP1999,2,FALSE))</f>
        <v>1000</v>
      </c>
      <c r="S1998" s="92">
        <f t="shared" ref="S1998" si="4810">IF(COUNTA(Y1996:DP1999)=0,0,HLOOKUP(S1996,Y1996:DP1999,3,FALSE))</f>
        <v>1000</v>
      </c>
      <c r="T1998" s="93"/>
      <c r="U1998" s="94">
        <f t="array" ref="U1998">IF(COUNTA(Y1996:DP1999)=0,0,IF(ISERROR(HLOOKUP(U1999,Y1999:DP1999,1,FALSE)),0,INDEX(Y1998:DP1998,MATCH(U1997&amp;U1999,Y1997:DP1997&amp;Y1999:DP1999,0))))</f>
        <v>0</v>
      </c>
      <c r="V1998" s="94">
        <f t="array" ref="V1998">IF(COUNTA(Y1996:DP1999)=0,0,IF(ISERROR(HLOOKUP(V1999,Y1999:DP1999,1,FALSE)),0,INDEX(Y1998:DP1998,MATCH(V1997&amp;V1999,Y1997:DP1997&amp;Y1999:DP1999,0))))</f>
        <v>0</v>
      </c>
      <c r="W1998" s="95"/>
      <c r="X1998" s="108"/>
      <c r="Y1998" s="143">
        <v>1000</v>
      </c>
      <c r="Z1998" s="143">
        <v>1000</v>
      </c>
    </row>
    <row r="1999" spans="2:26" ht="13.9" thickBot="1">
      <c r="B1999" s="96"/>
      <c r="C1999" s="97"/>
      <c r="D1999" s="96"/>
      <c r="E1999" s="96"/>
      <c r="F1999" s="96"/>
      <c r="G1999" s="96"/>
      <c r="H1999" s="96"/>
      <c r="I1999" s="96"/>
      <c r="J1999" s="96"/>
      <c r="K1999" s="96"/>
      <c r="L1999" s="96"/>
      <c r="M1999" s="96"/>
      <c r="N1999" s="96"/>
      <c r="O1999" s="96"/>
      <c r="P1999" s="97"/>
      <c r="Q1999" s="218"/>
      <c r="R1999" s="98" t="str">
        <f t="shared" ref="R1999" si="4811">IF(COUNTA(Y1996:DP1999)=0,"none",HLOOKUP(R1997,Y1997:DP1999,3,FALSE))</f>
        <v>www (-30%)</v>
      </c>
      <c r="S1999" s="99" t="str">
        <f t="shared" ref="S1999" si="4812">IF(COUNTA(Y1996:DP1999)=0,"none",HLOOKUP(S1996,Y1996:DP1999,4,FALSE))</f>
        <v>www (-30%)</v>
      </c>
      <c r="T1999" s="100"/>
      <c r="U1999" s="100">
        <f t="array" ref="U1999">IF(COUNTA(Y1996:DP1999)=0,"none",IF($U$2="WAHR",$W$3,Abfrage!$F$4))</f>
        <v>0</v>
      </c>
      <c r="V1999" s="100">
        <f t="array" ref="V1999">IF(COUNTA(Y1996:DP1999)=0,"none",IF($U$2="WAHR",$W$3,Abfrage!$F$4))</f>
        <v>0</v>
      </c>
      <c r="W1999" s="100">
        <f t="array" ref="W1999">IF(COUNTA(Y1996:DP1999)=0,"none",IF($U$2="WAHR",$W$3,Abfrage!$F$4))</f>
        <v>0</v>
      </c>
      <c r="X1999" s="109"/>
      <c r="Y1999" s="144" t="s">
        <v>43</v>
      </c>
      <c r="Z1999" s="144" t="s">
        <v>43</v>
      </c>
    </row>
    <row r="2000" spans="2:26" thickBot="1">
      <c r="B2000" s="75" t="s">
        <v>1333</v>
      </c>
      <c r="C2000" s="76">
        <v>1000170642</v>
      </c>
      <c r="D2000" s="75" t="s">
        <v>95</v>
      </c>
      <c r="E2000" s="75" t="s">
        <v>96</v>
      </c>
      <c r="F2000" s="75" t="s">
        <v>97</v>
      </c>
      <c r="G2000" s="75" t="s">
        <v>97</v>
      </c>
      <c r="H2000" s="75" t="e">
        <v>#N/A</v>
      </c>
      <c r="I2000" s="75" t="s">
        <v>51</v>
      </c>
      <c r="J2000" s="75" t="s">
        <v>1334</v>
      </c>
      <c r="K2000" s="75" t="s">
        <v>306</v>
      </c>
      <c r="L2000" s="75" t="s">
        <v>306</v>
      </c>
      <c r="M2000" s="75" t="s">
        <v>313</v>
      </c>
      <c r="N2000" s="75" t="s">
        <v>1335</v>
      </c>
      <c r="O2000" s="75" t="s">
        <v>309</v>
      </c>
      <c r="P2000" s="76" t="s">
        <v>306</v>
      </c>
      <c r="Q2000" s="216"/>
      <c r="R2000" s="77" t="str">
        <f t="shared" ref="R2000" si="4813">IF(COUNTA(Y2000:DP2003)=0,"01.01.1900",INDEX(Y2000:DP2000,MATCH(R2001,Y2001:DP2001,0)))</f>
        <v>01.01.1900</v>
      </c>
      <c r="S2000" s="78" t="str">
        <f t="shared" ref="S2000" si="4814">IF(COUNTA(Y2000:DP2003)=0,"01.01.1900",MAX(Y2000:DP2000))</f>
        <v>01.01.1900</v>
      </c>
      <c r="T2000" s="79"/>
      <c r="U2000" s="80" t="str">
        <f t="array" ref="U2000">IF(COUNTA(Y2000:DP2003)=0,"01.01.1900",IF(ISERROR(HLOOKUP(U2003,Y2003:DP2003,1,FALSE)),"01.01.1900",INDEX(Y2000:DP2000,MATCH(U2001&amp;U2003,Y2001:DP2001&amp;Y2003:DP2003,0))))</f>
        <v>01.01.1900</v>
      </c>
      <c r="V2000" s="81" t="str">
        <f t="shared" ref="V2000" si="4815">IF(COUNTA(Y2000:DP2003)=0,"01.01.1900",_xlfn.MAXIFS(Y2000:DP2000,Y2003:DP2003,V2003))</f>
        <v>01.01.1900</v>
      </c>
      <c r="W2000" s="82"/>
      <c r="X2000" s="106"/>
    </row>
    <row r="2001" spans="2:26" thickBot="1">
      <c r="B2001" s="83"/>
      <c r="C2001" s="84"/>
      <c r="D2001" s="83"/>
      <c r="E2001" s="83"/>
      <c r="F2001" s="83"/>
      <c r="G2001" s="83"/>
      <c r="H2001" s="83"/>
      <c r="I2001" s="83"/>
      <c r="J2001" s="83"/>
      <c r="K2001" s="83"/>
      <c r="L2001" s="83"/>
      <c r="M2001" s="83"/>
      <c r="N2001" s="83"/>
      <c r="O2001" s="83"/>
      <c r="P2001" s="84"/>
      <c r="Q2001" s="217"/>
      <c r="R2001" s="85">
        <f t="shared" ref="R2001" si="4816">IF(COUNTA(Y2000:DP2003)=0,0,MIN(Y2001:DP2001))</f>
        <v>0</v>
      </c>
      <c r="S2001" s="86">
        <f t="shared" ref="S2001" si="4817">IF(COUNTA(Y2000:DP2003)=0,0,HLOOKUP(S2000,Y2000:DP2003,2,FALSE))</f>
        <v>0</v>
      </c>
      <c r="T2001" s="87">
        <f t="shared" ref="T2001" si="4818">IF(COUNTA(Y2000:DP2003)=0,0,AVERAGE(Y2001:DP2001))</f>
        <v>0</v>
      </c>
      <c r="U2001" s="88">
        <f t="shared" ref="U2001" si="4819">IF(COUNTA(Y2000:DP2003)=0,0,_xlfn.MINIFS(Y2001:DP2001,Y2003:DP2003,U2003))</f>
        <v>0</v>
      </c>
      <c r="V2001" s="89">
        <f t="array" ref="V2001">IF(COUNTA(Y2000:DP2003)=0,0,IF(ISERROR(HLOOKUP(V2003,Y2003:DP2003,1,FALSE)),0,INDEX(Y2001:DP2001,MATCH(V2000&amp;V2003,Y2000:DP2000&amp;Y2003:DP2003,0))))</f>
        <v>0</v>
      </c>
      <c r="W2001" s="90">
        <f t="array" ref="W2001">IF(COUNTA(Y2000:DP2003)=0,0,IF(ISERROR(HLOOKUP(W2003,Y2003:DP2003,1,FALSE)),0,AVERAGEIF(Y2003:DP2003,$W2003,Y2001:DP2001)))</f>
        <v>0</v>
      </c>
      <c r="X2001" s="107"/>
    </row>
    <row r="2002" spans="2:26" thickBot="1">
      <c r="B2002" s="83"/>
      <c r="C2002" s="84"/>
      <c r="D2002" s="83"/>
      <c r="E2002" s="83"/>
      <c r="F2002" s="83"/>
      <c r="G2002" s="83"/>
      <c r="H2002" s="83"/>
      <c r="I2002" s="83"/>
      <c r="J2002" s="83"/>
      <c r="K2002" s="83"/>
      <c r="L2002" s="83"/>
      <c r="M2002" s="83"/>
      <c r="N2002" s="83"/>
      <c r="O2002" s="83"/>
      <c r="P2002" s="84"/>
      <c r="Q2002" s="217"/>
      <c r="R2002" s="91">
        <f t="shared" ref="R2002" si="4820">IF(COUNTA(Y2000:DP2003)=0,0,HLOOKUP(R2001,Y2001:DP2003,2,FALSE))</f>
        <v>0</v>
      </c>
      <c r="S2002" s="92">
        <f t="shared" ref="S2002" si="4821">IF(COUNTA(Y2000:DP2003)=0,0,HLOOKUP(S2000,Y2000:DP2003,3,FALSE))</f>
        <v>0</v>
      </c>
      <c r="T2002" s="93"/>
      <c r="U2002" s="94">
        <f t="array" ref="U2002">IF(COUNTA(Y2000:DP2003)=0,0,IF(ISERROR(HLOOKUP(U2003,Y2003:DP2003,1,FALSE)),0,INDEX(Y2002:DP2002,MATCH(U2001&amp;U2003,Y2001:DP2001&amp;Y2003:DP2003,0))))</f>
        <v>0</v>
      </c>
      <c r="V2002" s="94">
        <f t="array" ref="V2002">IF(COUNTA(Y2000:DP2003)=0,0,IF(ISERROR(HLOOKUP(V2003,Y2003:DP2003,1,FALSE)),0,INDEX(Y2002:DP2002,MATCH(V2001&amp;V2003,Y2001:DP2001&amp;Y2003:DP2003,0))))</f>
        <v>0</v>
      </c>
      <c r="W2002" s="95"/>
      <c r="X2002" s="108"/>
    </row>
    <row r="2003" spans="2:26" ht="13.9" thickBot="1">
      <c r="B2003" s="96"/>
      <c r="C2003" s="97"/>
      <c r="D2003" s="96"/>
      <c r="E2003" s="96"/>
      <c r="F2003" s="96"/>
      <c r="G2003" s="96"/>
      <c r="H2003" s="96"/>
      <c r="I2003" s="96"/>
      <c r="J2003" s="96"/>
      <c r="K2003" s="96"/>
      <c r="L2003" s="96"/>
      <c r="M2003" s="96"/>
      <c r="N2003" s="96"/>
      <c r="O2003" s="96"/>
      <c r="P2003" s="97"/>
      <c r="Q2003" s="218"/>
      <c r="R2003" s="98" t="str">
        <f t="shared" ref="R2003" si="4822">IF(COUNTA(Y2000:DP2003)=0,"none",HLOOKUP(R2001,Y2001:DP2003,3,FALSE))</f>
        <v>none</v>
      </c>
      <c r="S2003" s="99" t="str">
        <f t="shared" ref="S2003" si="4823">IF(COUNTA(Y2000:DP2003)=0,"none",HLOOKUP(S2000,Y2000:DP2003,4,FALSE))</f>
        <v>none</v>
      </c>
      <c r="T2003" s="100"/>
      <c r="U2003" s="100" t="str">
        <f t="array" ref="U2003">IF(COUNTA(Y2000:DP2003)=0,"none",IF($U$2="WAHR",$W$3,Abfrage!$F$4))</f>
        <v>none</v>
      </c>
      <c r="V2003" s="100" t="str">
        <f t="array" ref="V2003">IF(COUNTA(Y2000:DP2003)=0,"none",IF($U$2="WAHR",$W$3,Abfrage!$F$4))</f>
        <v>none</v>
      </c>
      <c r="W2003" s="100" t="str">
        <f t="array" ref="W2003">IF(COUNTA(Y2000:DP2003)=0,"none",IF($U$2="WAHR",$W$3,Abfrage!$F$4))</f>
        <v>none</v>
      </c>
      <c r="X2003" s="109"/>
    </row>
    <row r="2004" spans="2:26" thickBot="1">
      <c r="B2004" s="75" t="s">
        <v>1336</v>
      </c>
      <c r="C2004" s="76">
        <v>1000171552</v>
      </c>
      <c r="D2004" s="75" t="s">
        <v>95</v>
      </c>
      <c r="E2004" s="75" t="s">
        <v>148</v>
      </c>
      <c r="F2004" s="75" t="s">
        <v>175</v>
      </c>
      <c r="G2004" s="75" t="s">
        <v>175</v>
      </c>
      <c r="H2004" s="75" t="s">
        <v>50</v>
      </c>
      <c r="I2004" s="75" t="s">
        <v>51</v>
      </c>
      <c r="J2004" s="75" t="s">
        <v>1337</v>
      </c>
      <c r="K2004" s="75" t="s">
        <v>327</v>
      </c>
      <c r="L2004" s="75" t="s">
        <v>326</v>
      </c>
      <c r="M2004" s="75" t="s">
        <v>307</v>
      </c>
      <c r="N2004" s="75" t="s">
        <v>327</v>
      </c>
      <c r="O2004" s="75" t="s">
        <v>306</v>
      </c>
      <c r="P2004" s="76" t="s">
        <v>306</v>
      </c>
      <c r="Q2004" s="216"/>
      <c r="R2004" s="77">
        <f t="shared" ref="R2004" si="4824">IF(COUNTA(Y2004:DP2007)=0,"01.01.1900",INDEX(Y2004:DP2004,MATCH(R2005,Y2005:DP2005,0)))</f>
        <v>45846</v>
      </c>
      <c r="S2004" s="78">
        <f t="shared" ref="S2004" si="4825">IF(COUNTA(Y2004:DP2007)=0,"01.01.1900",MAX(Y2004:DP2004))</f>
        <v>45846</v>
      </c>
      <c r="T2004" s="79"/>
      <c r="U2004" s="80" t="str">
        <f t="array" ref="U2004">IF(COUNTA(Y2004:DP2007)=0,"01.01.1900",IF(ISERROR(HLOOKUP(U2007,Y2007:DP2007,1,FALSE)),"01.01.1900",INDEX(Y2004:DP2004,MATCH(U2005&amp;U2007,Y2005:DP2005&amp;Y2007:DP2007,0))))</f>
        <v>01.01.1900</v>
      </c>
      <c r="V2004" s="81">
        <f t="shared" ref="V2004" si="4826">IF(COUNTA(Y2004:DP2007)=0,"01.01.1900",_xlfn.MAXIFS(Y2004:DP2004,Y2007:DP2007,V2007))</f>
        <v>0</v>
      </c>
      <c r="W2004" s="82"/>
      <c r="X2004" s="106"/>
      <c r="Y2004" s="141">
        <v>45846</v>
      </c>
    </row>
    <row r="2005" spans="2:26" thickBot="1">
      <c r="B2005" s="83"/>
      <c r="C2005" s="84"/>
      <c r="D2005" s="83"/>
      <c r="E2005" s="83"/>
      <c r="F2005" s="83"/>
      <c r="G2005" s="83"/>
      <c r="H2005" s="83"/>
      <c r="I2005" s="83"/>
      <c r="J2005" s="83"/>
      <c r="K2005" s="83"/>
      <c r="L2005" s="83"/>
      <c r="M2005" s="83"/>
      <c r="N2005" s="83"/>
      <c r="O2005" s="83"/>
      <c r="P2005" s="84"/>
      <c r="Q2005" s="217"/>
      <c r="R2005" s="85">
        <f t="shared" ref="R2005" si="4827">IF(COUNTA(Y2004:DP2007)=0,0,MIN(Y2005:DP2005))</f>
        <v>0.14699999999999999</v>
      </c>
      <c r="S2005" s="86">
        <f t="shared" ref="S2005" si="4828">IF(COUNTA(Y2004:DP2007)=0,0,HLOOKUP(S2004,Y2004:DP2007,2,FALSE))</f>
        <v>0.14699999999999999</v>
      </c>
      <c r="T2005" s="87">
        <f t="shared" ref="T2005" si="4829">IF(COUNTA(Y2004:DP2007)=0,0,AVERAGE(Y2005:DP2005))</f>
        <v>0.14699999999999999</v>
      </c>
      <c r="U2005" s="88">
        <f t="shared" ref="U2005" si="4830">IF(COUNTA(Y2004:DP2007)=0,0,_xlfn.MINIFS(Y2005:DP2005,Y2007:DP2007,U2007))</f>
        <v>0</v>
      </c>
      <c r="V2005" s="89">
        <f t="array" ref="V2005">IF(COUNTA(Y2004:DP2007)=0,0,IF(ISERROR(HLOOKUP(V2007,Y2007:DP2007,1,FALSE)),0,INDEX(Y2005:DP2005,MATCH(V2004&amp;V2007,Y2004:DP2004&amp;Y2007:DP2007,0))))</f>
        <v>0</v>
      </c>
      <c r="W2005" s="90">
        <f t="array" ref="W2005">IF(COUNTA(Y2004:DP2007)=0,0,IF(ISERROR(HLOOKUP(W2007,Y2007:DP2007,1,FALSE)),0,AVERAGEIF(Y2007:DP2007,$W2007,Y2005:DP2005)))</f>
        <v>0</v>
      </c>
      <c r="X2005" s="107"/>
      <c r="Y2005" s="142">
        <v>0.14699999999999999</v>
      </c>
    </row>
    <row r="2006" spans="2:26" thickBot="1">
      <c r="B2006" s="83"/>
      <c r="C2006" s="84"/>
      <c r="D2006" s="83"/>
      <c r="E2006" s="83"/>
      <c r="F2006" s="83"/>
      <c r="G2006" s="83"/>
      <c r="H2006" s="83"/>
      <c r="I2006" s="83"/>
      <c r="J2006" s="83"/>
      <c r="K2006" s="83"/>
      <c r="L2006" s="83"/>
      <c r="M2006" s="83"/>
      <c r="N2006" s="83"/>
      <c r="O2006" s="83"/>
      <c r="P2006" s="84"/>
      <c r="Q2006" s="217"/>
      <c r="R2006" s="91">
        <f t="shared" ref="R2006" si="4831">IF(COUNTA(Y2004:DP2007)=0,0,HLOOKUP(R2005,Y2005:DP2007,2,FALSE))</f>
        <v>1000</v>
      </c>
      <c r="S2006" s="92">
        <f t="shared" ref="S2006" si="4832">IF(COUNTA(Y2004:DP2007)=0,0,HLOOKUP(S2004,Y2004:DP2007,3,FALSE))</f>
        <v>1000</v>
      </c>
      <c r="T2006" s="93"/>
      <c r="U2006" s="94">
        <f t="array" ref="U2006">IF(COUNTA(Y2004:DP2007)=0,0,IF(ISERROR(HLOOKUP(U2007,Y2007:DP2007,1,FALSE)),0,INDEX(Y2006:DP2006,MATCH(U2005&amp;U2007,Y2005:DP2005&amp;Y2007:DP2007,0))))</f>
        <v>0</v>
      </c>
      <c r="V2006" s="94">
        <f t="array" ref="V2006">IF(COUNTA(Y2004:DP2007)=0,0,IF(ISERROR(HLOOKUP(V2007,Y2007:DP2007,1,FALSE)),0,INDEX(Y2006:DP2006,MATCH(V2005&amp;V2007,Y2005:DP2005&amp;Y2007:DP2007,0))))</f>
        <v>0</v>
      </c>
      <c r="W2006" s="95"/>
      <c r="X2006" s="108"/>
      <c r="Y2006" s="143">
        <v>1000</v>
      </c>
    </row>
    <row r="2007" spans="2:26" ht="13.9" thickBot="1">
      <c r="B2007" s="96"/>
      <c r="C2007" s="97"/>
      <c r="D2007" s="96"/>
      <c r="E2007" s="96"/>
      <c r="F2007" s="96"/>
      <c r="G2007" s="96"/>
      <c r="H2007" s="96"/>
      <c r="I2007" s="96"/>
      <c r="J2007" s="96"/>
      <c r="K2007" s="96"/>
      <c r="L2007" s="96"/>
      <c r="M2007" s="96"/>
      <c r="N2007" s="96"/>
      <c r="O2007" s="96"/>
      <c r="P2007" s="97"/>
      <c r="Q2007" s="218"/>
      <c r="R2007" s="98" t="str">
        <f t="shared" ref="R2007" si="4833">IF(COUNTA(Y2004:DP2007)=0,"none",HLOOKUP(R2005,Y2005:DP2007,3,FALSE))</f>
        <v>www (-30%)</v>
      </c>
      <c r="S2007" s="99" t="str">
        <f t="shared" ref="S2007" si="4834">IF(COUNTA(Y2004:DP2007)=0,"none",HLOOKUP(S2004,Y2004:DP2007,4,FALSE))</f>
        <v>www (-30%)</v>
      </c>
      <c r="T2007" s="100"/>
      <c r="U2007" s="100">
        <f t="array" ref="U2007">IF(COUNTA(Y2004:DP2007)=0,"none",IF($U$2="WAHR",$W$3,Abfrage!$F$4))</f>
        <v>0</v>
      </c>
      <c r="V2007" s="100">
        <f t="array" ref="V2007">IF(COUNTA(Y2004:DP2007)=0,"none",IF($U$2="WAHR",$W$3,Abfrage!$F$4))</f>
        <v>0</v>
      </c>
      <c r="W2007" s="100">
        <f t="array" ref="W2007">IF(COUNTA(Y2004:DP2007)=0,"none",IF($U$2="WAHR",$W$3,Abfrage!$F$4))</f>
        <v>0</v>
      </c>
      <c r="X2007" s="109"/>
      <c r="Y2007" s="144" t="s">
        <v>43</v>
      </c>
    </row>
    <row r="2008" spans="2:26" thickBot="1">
      <c r="B2008" s="75" t="s">
        <v>1338</v>
      </c>
      <c r="C2008" s="76">
        <v>1000173083</v>
      </c>
      <c r="D2008" s="75" t="s">
        <v>95</v>
      </c>
      <c r="E2008" s="75" t="s">
        <v>175</v>
      </c>
      <c r="F2008" s="75" t="s">
        <v>97</v>
      </c>
      <c r="G2008" s="75" t="s">
        <v>97</v>
      </c>
      <c r="H2008" s="75" t="s">
        <v>44</v>
      </c>
      <c r="I2008" s="75" t="s">
        <v>51</v>
      </c>
      <c r="J2008" s="75" t="s">
        <v>1339</v>
      </c>
      <c r="K2008" s="75" t="s">
        <v>306</v>
      </c>
      <c r="L2008" s="75" t="s">
        <v>306</v>
      </c>
      <c r="M2008" s="75" t="s">
        <v>307</v>
      </c>
      <c r="N2008" s="75" t="s">
        <v>348</v>
      </c>
      <c r="O2008" s="75" t="s">
        <v>309</v>
      </c>
      <c r="P2008" s="76" t="s">
        <v>306</v>
      </c>
      <c r="Q2008" s="216"/>
      <c r="R2008" s="77">
        <f t="shared" ref="R2008" si="4835">IF(COUNTA(Y2008:DP2011)=0,"01.01.1900",INDEX(Y2008:DP2008,MATCH(R2009,Y2009:DP2009,0)))</f>
        <v>44987</v>
      </c>
      <c r="S2008" s="78">
        <f t="shared" ref="S2008" si="4836">IF(COUNTA(Y2008:DP2011)=0,"01.01.1900",MAX(Y2008:DP2008))</f>
        <v>44987</v>
      </c>
      <c r="T2008" s="79"/>
      <c r="U2008" s="80" t="str">
        <f t="array" ref="U2008">IF(COUNTA(Y2008:DP2011)=0,"01.01.1900",IF(ISERROR(HLOOKUP(U2011,Y2011:DP2011,1,FALSE)),"01.01.1900",INDEX(Y2008:DP2008,MATCH(U2009&amp;U2011,Y2009:DP2009&amp;Y2011:DP2011,0))))</f>
        <v>01.01.1900</v>
      </c>
      <c r="V2008" s="81">
        <f t="shared" ref="V2008" si="4837">IF(COUNTA(Y2008:DP2011)=0,"01.01.1900",_xlfn.MAXIFS(Y2008:DP2008,Y2011:DP2011,V2011))</f>
        <v>0</v>
      </c>
      <c r="W2008" s="82"/>
      <c r="X2008" s="106"/>
      <c r="Y2008" s="141">
        <v>44987</v>
      </c>
      <c r="Z2008" s="141">
        <v>44987</v>
      </c>
    </row>
    <row r="2009" spans="2:26" thickBot="1">
      <c r="B2009" s="83"/>
      <c r="C2009" s="84"/>
      <c r="D2009" s="83"/>
      <c r="E2009" s="83"/>
      <c r="F2009" s="83"/>
      <c r="G2009" s="83"/>
      <c r="H2009" s="83"/>
      <c r="I2009" s="83"/>
      <c r="J2009" s="83"/>
      <c r="K2009" s="83"/>
      <c r="L2009" s="83"/>
      <c r="M2009" s="83"/>
      <c r="N2009" s="83"/>
      <c r="O2009" s="83"/>
      <c r="P2009" s="84"/>
      <c r="Q2009" s="217"/>
      <c r="R2009" s="85">
        <f t="shared" ref="R2009" si="4838">IF(COUNTA(Y2008:DP2011)=0,0,MIN(Y2009:DP2009))</f>
        <v>0.68599999999999994</v>
      </c>
      <c r="S2009" s="86">
        <f t="shared" ref="S2009" si="4839">IF(COUNTA(Y2008:DP2011)=0,0,HLOOKUP(S2008,Y2008:DP2011,2,FALSE))</f>
        <v>0.68599999999999994</v>
      </c>
      <c r="T2009" s="87">
        <f t="shared" ref="T2009" si="4840">IF(COUNTA(Y2008:DP2011)=0,0,AVERAGE(Y2009:DP2009))</f>
        <v>0.68599999999999994</v>
      </c>
      <c r="U2009" s="88">
        <f t="shared" ref="U2009" si="4841">IF(COUNTA(Y2008:DP2011)=0,0,_xlfn.MINIFS(Y2009:DP2009,Y2011:DP2011,U2011))</f>
        <v>0</v>
      </c>
      <c r="V2009" s="89">
        <f t="array" ref="V2009">IF(COUNTA(Y2008:DP2011)=0,0,IF(ISERROR(HLOOKUP(V2011,Y2011:DP2011,1,FALSE)),0,INDEX(Y2009:DP2009,MATCH(V2008&amp;V2011,Y2008:DP2008&amp;Y2011:DP2011,0))))</f>
        <v>0</v>
      </c>
      <c r="W2009" s="90">
        <f t="array" ref="W2009">IF(COUNTA(Y2008:DP2011)=0,0,IF(ISERROR(HLOOKUP(W2011,Y2011:DP2011,1,FALSE)),0,AVERAGEIF(Y2011:DP2011,$W2011,Y2009:DP2009)))</f>
        <v>0</v>
      </c>
      <c r="X2009" s="107"/>
      <c r="Y2009" s="142">
        <v>0.68599999999999994</v>
      </c>
      <c r="Z2009" s="142">
        <v>0.68599999999999994</v>
      </c>
    </row>
    <row r="2010" spans="2:26" thickBot="1">
      <c r="B2010" s="83"/>
      <c r="C2010" s="84"/>
      <c r="D2010" s="83"/>
      <c r="E2010" s="83"/>
      <c r="F2010" s="83"/>
      <c r="G2010" s="83"/>
      <c r="H2010" s="83"/>
      <c r="I2010" s="83"/>
      <c r="J2010" s="83"/>
      <c r="K2010" s="83"/>
      <c r="L2010" s="83"/>
      <c r="M2010" s="83"/>
      <c r="N2010" s="83"/>
      <c r="O2010" s="83"/>
      <c r="P2010" s="84"/>
      <c r="Q2010" s="217"/>
      <c r="R2010" s="91">
        <f t="shared" ref="R2010" si="4842">IF(COUNTA(Y2008:DP2011)=0,0,HLOOKUP(R2009,Y2009:DP2011,2,FALSE))</f>
        <v>1000</v>
      </c>
      <c r="S2010" s="92">
        <f t="shared" ref="S2010" si="4843">IF(COUNTA(Y2008:DP2011)=0,0,HLOOKUP(S2008,Y2008:DP2011,3,FALSE))</f>
        <v>1000</v>
      </c>
      <c r="T2010" s="93"/>
      <c r="U2010" s="94">
        <f t="array" ref="U2010">IF(COUNTA(Y2008:DP2011)=0,0,IF(ISERROR(HLOOKUP(U2011,Y2011:DP2011,1,FALSE)),0,INDEX(Y2010:DP2010,MATCH(U2009&amp;U2011,Y2009:DP2009&amp;Y2011:DP2011,0))))</f>
        <v>0</v>
      </c>
      <c r="V2010" s="94">
        <f t="array" ref="V2010">IF(COUNTA(Y2008:DP2011)=0,0,IF(ISERROR(HLOOKUP(V2011,Y2011:DP2011,1,FALSE)),0,INDEX(Y2010:DP2010,MATCH(V2009&amp;V2011,Y2009:DP2009&amp;Y2011:DP2011,0))))</f>
        <v>0</v>
      </c>
      <c r="W2010" s="95"/>
      <c r="X2010" s="108"/>
      <c r="Y2010" s="143">
        <v>1000</v>
      </c>
      <c r="Z2010" s="143">
        <v>1000</v>
      </c>
    </row>
    <row r="2011" spans="2:26" ht="13.9" thickBot="1">
      <c r="B2011" s="96"/>
      <c r="C2011" s="97"/>
      <c r="D2011" s="96"/>
      <c r="E2011" s="96"/>
      <c r="F2011" s="96"/>
      <c r="G2011" s="96"/>
      <c r="H2011" s="96"/>
      <c r="I2011" s="96"/>
      <c r="J2011" s="96"/>
      <c r="K2011" s="96"/>
      <c r="L2011" s="96"/>
      <c r="M2011" s="96"/>
      <c r="N2011" s="96"/>
      <c r="O2011" s="96"/>
      <c r="P2011" s="97"/>
      <c r="Q2011" s="218"/>
      <c r="R2011" s="98" t="str">
        <f t="shared" ref="R2011" si="4844">IF(COUNTA(Y2008:DP2011)=0,"none",HLOOKUP(R2009,Y2009:DP2011,3,FALSE))</f>
        <v>www (-30%)</v>
      </c>
      <c r="S2011" s="99" t="str">
        <f t="shared" ref="S2011" si="4845">IF(COUNTA(Y2008:DP2011)=0,"none",HLOOKUP(S2008,Y2008:DP2011,4,FALSE))</f>
        <v>www (-30%)</v>
      </c>
      <c r="T2011" s="100"/>
      <c r="U2011" s="100">
        <f t="array" ref="U2011">IF(COUNTA(Y2008:DP2011)=0,"none",IF($U$2="WAHR",$W$3,Abfrage!$F$4))</f>
        <v>0</v>
      </c>
      <c r="V2011" s="100">
        <f t="array" ref="V2011">IF(COUNTA(Y2008:DP2011)=0,"none",IF($U$2="WAHR",$W$3,Abfrage!$F$4))</f>
        <v>0</v>
      </c>
      <c r="W2011" s="100">
        <f t="array" ref="W2011">IF(COUNTA(Y2008:DP2011)=0,"none",IF($U$2="WAHR",$W$3,Abfrage!$F$4))</f>
        <v>0</v>
      </c>
      <c r="X2011" s="109"/>
      <c r="Y2011" s="144" t="s">
        <v>43</v>
      </c>
      <c r="Z2011" s="144" t="s">
        <v>43</v>
      </c>
    </row>
    <row r="2012" spans="2:26" thickBot="1">
      <c r="B2012" s="75" t="s">
        <v>1340</v>
      </c>
      <c r="C2012" s="76">
        <v>1000174288</v>
      </c>
      <c r="D2012" s="75" t="s">
        <v>95</v>
      </c>
      <c r="E2012" s="75" t="s">
        <v>148</v>
      </c>
      <c r="F2012" s="75" t="s">
        <v>96</v>
      </c>
      <c r="G2012" s="75" t="s">
        <v>96</v>
      </c>
      <c r="H2012" s="75" t="e">
        <v>#N/A</v>
      </c>
      <c r="I2012" s="75" t="s">
        <v>51</v>
      </c>
      <c r="J2012" s="75" t="s">
        <v>1341</v>
      </c>
      <c r="K2012" s="75" t="s">
        <v>353</v>
      </c>
      <c r="L2012" s="75" t="s">
        <v>326</v>
      </c>
      <c r="M2012" s="75" t="s">
        <v>313</v>
      </c>
      <c r="N2012" s="75" t="s">
        <v>327</v>
      </c>
      <c r="O2012" s="75" t="s">
        <v>306</v>
      </c>
      <c r="P2012" s="76" t="s">
        <v>306</v>
      </c>
      <c r="Q2012" s="216"/>
      <c r="R2012" s="77" t="str">
        <f t="shared" ref="R2012" si="4846">IF(COUNTA(Y2012:DP2015)=0,"01.01.1900",INDEX(Y2012:DP2012,MATCH(R2013,Y2013:DP2013,0)))</f>
        <v>01.01.1900</v>
      </c>
      <c r="S2012" s="78" t="str">
        <f t="shared" ref="S2012" si="4847">IF(COUNTA(Y2012:DP2015)=0,"01.01.1900",MAX(Y2012:DP2012))</f>
        <v>01.01.1900</v>
      </c>
      <c r="T2012" s="79"/>
      <c r="U2012" s="80" t="str">
        <f t="array" ref="U2012">IF(COUNTA(Y2012:DP2015)=0,"01.01.1900",IF(ISERROR(HLOOKUP(U2015,Y2015:DP2015,1,FALSE)),"01.01.1900",INDEX(Y2012:DP2012,MATCH(U2013&amp;U2015,Y2013:DP2013&amp;Y2015:DP2015,0))))</f>
        <v>01.01.1900</v>
      </c>
      <c r="V2012" s="81" t="str">
        <f t="shared" ref="V2012" si="4848">IF(COUNTA(Y2012:DP2015)=0,"01.01.1900",_xlfn.MAXIFS(Y2012:DP2012,Y2015:DP2015,V2015))</f>
        <v>01.01.1900</v>
      </c>
      <c r="W2012" s="82"/>
      <c r="X2012" s="106"/>
    </row>
    <row r="2013" spans="2:26" thickBot="1">
      <c r="B2013" s="83"/>
      <c r="C2013" s="84"/>
      <c r="D2013" s="83"/>
      <c r="E2013" s="83"/>
      <c r="F2013" s="83"/>
      <c r="G2013" s="83"/>
      <c r="H2013" s="83"/>
      <c r="I2013" s="83"/>
      <c r="J2013" s="83"/>
      <c r="K2013" s="83"/>
      <c r="L2013" s="83"/>
      <c r="M2013" s="83"/>
      <c r="N2013" s="83"/>
      <c r="O2013" s="83"/>
      <c r="P2013" s="84"/>
      <c r="Q2013" s="217"/>
      <c r="R2013" s="85">
        <f t="shared" ref="R2013" si="4849">IF(COUNTA(Y2012:DP2015)=0,0,MIN(Y2013:DP2013))</f>
        <v>0</v>
      </c>
      <c r="S2013" s="86">
        <f t="shared" ref="S2013" si="4850">IF(COUNTA(Y2012:DP2015)=0,0,HLOOKUP(S2012,Y2012:DP2015,2,FALSE))</f>
        <v>0</v>
      </c>
      <c r="T2013" s="87">
        <f t="shared" ref="T2013" si="4851">IF(COUNTA(Y2012:DP2015)=0,0,AVERAGE(Y2013:DP2013))</f>
        <v>0</v>
      </c>
      <c r="U2013" s="88">
        <f t="shared" ref="U2013" si="4852">IF(COUNTA(Y2012:DP2015)=0,0,_xlfn.MINIFS(Y2013:DP2013,Y2015:DP2015,U2015))</f>
        <v>0</v>
      </c>
      <c r="V2013" s="89">
        <f t="array" ref="V2013">IF(COUNTA(Y2012:DP2015)=0,0,IF(ISERROR(HLOOKUP(V2015,Y2015:DP2015,1,FALSE)),0,INDEX(Y2013:DP2013,MATCH(V2012&amp;V2015,Y2012:DP2012&amp;Y2015:DP2015,0))))</f>
        <v>0</v>
      </c>
      <c r="W2013" s="90">
        <f t="array" ref="W2013">IF(COUNTA(Y2012:DP2015)=0,0,IF(ISERROR(HLOOKUP(W2015,Y2015:DP2015,1,FALSE)),0,AVERAGEIF(Y2015:DP2015,$W2015,Y2013:DP2013)))</f>
        <v>0</v>
      </c>
      <c r="X2013" s="107"/>
    </row>
    <row r="2014" spans="2:26" thickBot="1">
      <c r="B2014" s="83"/>
      <c r="C2014" s="84"/>
      <c r="D2014" s="83"/>
      <c r="E2014" s="83"/>
      <c r="F2014" s="83"/>
      <c r="G2014" s="83"/>
      <c r="H2014" s="83"/>
      <c r="I2014" s="83"/>
      <c r="J2014" s="83"/>
      <c r="K2014" s="83"/>
      <c r="L2014" s="83"/>
      <c r="M2014" s="83"/>
      <c r="N2014" s="83"/>
      <c r="O2014" s="83"/>
      <c r="P2014" s="84"/>
      <c r="Q2014" s="217"/>
      <c r="R2014" s="91">
        <f t="shared" ref="R2014" si="4853">IF(COUNTA(Y2012:DP2015)=0,0,HLOOKUP(R2013,Y2013:DP2015,2,FALSE))</f>
        <v>0</v>
      </c>
      <c r="S2014" s="92">
        <f t="shared" ref="S2014" si="4854">IF(COUNTA(Y2012:DP2015)=0,0,HLOOKUP(S2012,Y2012:DP2015,3,FALSE))</f>
        <v>0</v>
      </c>
      <c r="T2014" s="93"/>
      <c r="U2014" s="94">
        <f t="array" ref="U2014">IF(COUNTA(Y2012:DP2015)=0,0,IF(ISERROR(HLOOKUP(U2015,Y2015:DP2015,1,FALSE)),0,INDEX(Y2014:DP2014,MATCH(U2013&amp;U2015,Y2013:DP2013&amp;Y2015:DP2015,0))))</f>
        <v>0</v>
      </c>
      <c r="V2014" s="94">
        <f t="array" ref="V2014">IF(COUNTA(Y2012:DP2015)=0,0,IF(ISERROR(HLOOKUP(V2015,Y2015:DP2015,1,FALSE)),0,INDEX(Y2014:DP2014,MATCH(V2013&amp;V2015,Y2013:DP2013&amp;Y2015:DP2015,0))))</f>
        <v>0</v>
      </c>
      <c r="W2014" s="95"/>
      <c r="X2014" s="108"/>
    </row>
    <row r="2015" spans="2:26" ht="13.9" thickBot="1">
      <c r="B2015" s="96"/>
      <c r="C2015" s="97"/>
      <c r="D2015" s="96"/>
      <c r="E2015" s="96"/>
      <c r="F2015" s="96"/>
      <c r="G2015" s="96"/>
      <c r="H2015" s="96"/>
      <c r="I2015" s="96"/>
      <c r="J2015" s="96"/>
      <c r="K2015" s="96"/>
      <c r="L2015" s="96"/>
      <c r="M2015" s="96"/>
      <c r="N2015" s="96"/>
      <c r="O2015" s="96"/>
      <c r="P2015" s="97"/>
      <c r="Q2015" s="218"/>
      <c r="R2015" s="98" t="str">
        <f t="shared" ref="R2015" si="4855">IF(COUNTA(Y2012:DP2015)=0,"none",HLOOKUP(R2013,Y2013:DP2015,3,FALSE))</f>
        <v>none</v>
      </c>
      <c r="S2015" s="99" t="str">
        <f t="shared" ref="S2015" si="4856">IF(COUNTA(Y2012:DP2015)=0,"none",HLOOKUP(S2012,Y2012:DP2015,4,FALSE))</f>
        <v>none</v>
      </c>
      <c r="T2015" s="100"/>
      <c r="U2015" s="100" t="str">
        <f t="array" ref="U2015">IF(COUNTA(Y2012:DP2015)=0,"none",IF($U$2="WAHR",$W$3,Abfrage!$F$4))</f>
        <v>none</v>
      </c>
      <c r="V2015" s="100" t="str">
        <f t="array" ref="V2015">IF(COUNTA(Y2012:DP2015)=0,"none",IF($U$2="WAHR",$W$3,Abfrage!$F$4))</f>
        <v>none</v>
      </c>
      <c r="W2015" s="100" t="str">
        <f t="array" ref="W2015">IF(COUNTA(Y2012:DP2015)=0,"none",IF($U$2="WAHR",$W$3,Abfrage!$F$4))</f>
        <v>none</v>
      </c>
      <c r="X2015" s="109"/>
    </row>
    <row r="2016" spans="2:26" thickBot="1">
      <c r="B2016" s="75" t="s">
        <v>1342</v>
      </c>
      <c r="C2016" s="76">
        <v>1000174490</v>
      </c>
      <c r="D2016" s="75" t="s">
        <v>89</v>
      </c>
      <c r="E2016" s="75" t="s">
        <v>406</v>
      </c>
      <c r="F2016" s="75" t="s">
        <v>407</v>
      </c>
      <c r="G2016" s="75" t="s">
        <v>407</v>
      </c>
      <c r="H2016" s="75" t="e">
        <v>#N/A</v>
      </c>
      <c r="I2016" s="75" t="s">
        <v>79</v>
      </c>
      <c r="J2016" s="75" t="s">
        <v>1343</v>
      </c>
      <c r="K2016" s="75" t="s">
        <v>306</v>
      </c>
      <c r="L2016" s="75" t="s">
        <v>306</v>
      </c>
      <c r="M2016" s="75" t="s">
        <v>306</v>
      </c>
      <c r="N2016" s="75" t="s">
        <v>352</v>
      </c>
      <c r="O2016" s="75" t="s">
        <v>309</v>
      </c>
      <c r="P2016" s="76" t="s">
        <v>306</v>
      </c>
      <c r="Q2016" s="216"/>
      <c r="R2016" s="77" t="str">
        <f t="shared" ref="R2016" si="4857">IF(COUNTA(Y2016:DP2019)=0,"01.01.1900",INDEX(Y2016:DP2016,MATCH(R2017,Y2017:DP2017,0)))</f>
        <v>01.01.1900</v>
      </c>
      <c r="S2016" s="78" t="str">
        <f t="shared" ref="S2016" si="4858">IF(COUNTA(Y2016:DP2019)=0,"01.01.1900",MAX(Y2016:DP2016))</f>
        <v>01.01.1900</v>
      </c>
      <c r="T2016" s="79"/>
      <c r="U2016" s="80" t="str">
        <f t="array" ref="U2016">IF(COUNTA(Y2016:DP2019)=0,"01.01.1900",IF(ISERROR(HLOOKUP(U2019,Y2019:DP2019,1,FALSE)),"01.01.1900",INDEX(Y2016:DP2016,MATCH(U2017&amp;U2019,Y2017:DP2017&amp;Y2019:DP2019,0))))</f>
        <v>01.01.1900</v>
      </c>
      <c r="V2016" s="81" t="str">
        <f t="shared" ref="V2016" si="4859">IF(COUNTA(Y2016:DP2019)=0,"01.01.1900",_xlfn.MAXIFS(Y2016:DP2016,Y2019:DP2019,V2019))</f>
        <v>01.01.1900</v>
      </c>
      <c r="W2016" s="82"/>
      <c r="X2016" s="106"/>
    </row>
    <row r="2017" spans="2:26" thickBot="1">
      <c r="B2017" s="83"/>
      <c r="C2017" s="84"/>
      <c r="D2017" s="83"/>
      <c r="E2017" s="83"/>
      <c r="F2017" s="83"/>
      <c r="G2017" s="83"/>
      <c r="H2017" s="83"/>
      <c r="I2017" s="83"/>
      <c r="J2017" s="83"/>
      <c r="K2017" s="83"/>
      <c r="L2017" s="83"/>
      <c r="M2017" s="83"/>
      <c r="N2017" s="83"/>
      <c r="O2017" s="83"/>
      <c r="P2017" s="84"/>
      <c r="Q2017" s="217"/>
      <c r="R2017" s="85">
        <f t="shared" ref="R2017" si="4860">IF(COUNTA(Y2016:DP2019)=0,0,MIN(Y2017:DP2017))</f>
        <v>0</v>
      </c>
      <c r="S2017" s="86">
        <f t="shared" ref="S2017" si="4861">IF(COUNTA(Y2016:DP2019)=0,0,HLOOKUP(S2016,Y2016:DP2019,2,FALSE))</f>
        <v>0</v>
      </c>
      <c r="T2017" s="87">
        <f t="shared" ref="T2017" si="4862">IF(COUNTA(Y2016:DP2019)=0,0,AVERAGE(Y2017:DP2017))</f>
        <v>0</v>
      </c>
      <c r="U2017" s="88">
        <f t="shared" ref="U2017" si="4863">IF(COUNTA(Y2016:DP2019)=0,0,_xlfn.MINIFS(Y2017:DP2017,Y2019:DP2019,U2019))</f>
        <v>0</v>
      </c>
      <c r="V2017" s="89">
        <f t="array" ref="V2017">IF(COUNTA(Y2016:DP2019)=0,0,IF(ISERROR(HLOOKUP(V2019,Y2019:DP2019,1,FALSE)),0,INDEX(Y2017:DP2017,MATCH(V2016&amp;V2019,Y2016:DP2016&amp;Y2019:DP2019,0))))</f>
        <v>0</v>
      </c>
      <c r="W2017" s="90">
        <f t="array" ref="W2017">IF(COUNTA(Y2016:DP2019)=0,0,IF(ISERROR(HLOOKUP(W2019,Y2019:DP2019,1,FALSE)),0,AVERAGEIF(Y2019:DP2019,$W2019,Y2017:DP2017)))</f>
        <v>0</v>
      </c>
      <c r="X2017" s="107"/>
    </row>
    <row r="2018" spans="2:26" thickBot="1">
      <c r="B2018" s="83"/>
      <c r="C2018" s="84"/>
      <c r="D2018" s="83"/>
      <c r="E2018" s="83"/>
      <c r="F2018" s="83"/>
      <c r="G2018" s="83"/>
      <c r="H2018" s="83"/>
      <c r="I2018" s="83"/>
      <c r="J2018" s="83"/>
      <c r="K2018" s="83"/>
      <c r="L2018" s="83"/>
      <c r="M2018" s="83"/>
      <c r="N2018" s="83"/>
      <c r="O2018" s="83"/>
      <c r="P2018" s="84"/>
      <c r="Q2018" s="217"/>
      <c r="R2018" s="91">
        <f t="shared" ref="R2018" si="4864">IF(COUNTA(Y2016:DP2019)=0,0,HLOOKUP(R2017,Y2017:DP2019,2,FALSE))</f>
        <v>0</v>
      </c>
      <c r="S2018" s="92">
        <f t="shared" ref="S2018" si="4865">IF(COUNTA(Y2016:DP2019)=0,0,HLOOKUP(S2016,Y2016:DP2019,3,FALSE))</f>
        <v>0</v>
      </c>
      <c r="T2018" s="93"/>
      <c r="U2018" s="94">
        <f t="array" ref="U2018">IF(COUNTA(Y2016:DP2019)=0,0,IF(ISERROR(HLOOKUP(U2019,Y2019:DP2019,1,FALSE)),0,INDEX(Y2018:DP2018,MATCH(U2017&amp;U2019,Y2017:DP2017&amp;Y2019:DP2019,0))))</f>
        <v>0</v>
      </c>
      <c r="V2018" s="94">
        <f t="array" ref="V2018">IF(COUNTA(Y2016:DP2019)=0,0,IF(ISERROR(HLOOKUP(V2019,Y2019:DP2019,1,FALSE)),0,INDEX(Y2018:DP2018,MATCH(V2017&amp;V2019,Y2017:DP2017&amp;Y2019:DP2019,0))))</f>
        <v>0</v>
      </c>
      <c r="W2018" s="95"/>
      <c r="X2018" s="108"/>
    </row>
    <row r="2019" spans="2:26" ht="13.9" thickBot="1">
      <c r="B2019" s="96"/>
      <c r="C2019" s="97"/>
      <c r="D2019" s="96"/>
      <c r="E2019" s="96"/>
      <c r="F2019" s="96"/>
      <c r="G2019" s="96"/>
      <c r="H2019" s="96"/>
      <c r="I2019" s="96"/>
      <c r="J2019" s="96"/>
      <c r="K2019" s="96"/>
      <c r="L2019" s="96"/>
      <c r="M2019" s="96"/>
      <c r="N2019" s="96"/>
      <c r="O2019" s="96"/>
      <c r="P2019" s="97"/>
      <c r="Q2019" s="218"/>
      <c r="R2019" s="98" t="str">
        <f t="shared" ref="R2019" si="4866">IF(COUNTA(Y2016:DP2019)=0,"none",HLOOKUP(R2017,Y2017:DP2019,3,FALSE))</f>
        <v>none</v>
      </c>
      <c r="S2019" s="99" t="str">
        <f t="shared" ref="S2019" si="4867">IF(COUNTA(Y2016:DP2019)=0,"none",HLOOKUP(S2016,Y2016:DP2019,4,FALSE))</f>
        <v>none</v>
      </c>
      <c r="T2019" s="100"/>
      <c r="U2019" s="100" t="str">
        <f t="array" ref="U2019">IF(COUNTA(Y2016:DP2019)=0,"none",IF($U$2="WAHR",$W$3,Abfrage!$F$4))</f>
        <v>none</v>
      </c>
      <c r="V2019" s="100" t="str">
        <f t="array" ref="V2019">IF(COUNTA(Y2016:DP2019)=0,"none",IF($U$2="WAHR",$W$3,Abfrage!$F$4))</f>
        <v>none</v>
      </c>
      <c r="W2019" s="100" t="str">
        <f t="array" ref="W2019">IF(COUNTA(Y2016:DP2019)=0,"none",IF($U$2="WAHR",$W$3,Abfrage!$F$4))</f>
        <v>none</v>
      </c>
      <c r="X2019" s="109"/>
    </row>
    <row r="2020" spans="2:26" thickBot="1">
      <c r="B2020" s="75" t="s">
        <v>1344</v>
      </c>
      <c r="C2020" s="76">
        <v>1000174540</v>
      </c>
      <c r="D2020" s="75" t="s">
        <v>95</v>
      </c>
      <c r="E2020" s="75" t="s">
        <v>148</v>
      </c>
      <c r="F2020" s="75" t="s">
        <v>96</v>
      </c>
      <c r="G2020" s="75" t="s">
        <v>96</v>
      </c>
      <c r="H2020" s="75" t="e">
        <v>#N/A</v>
      </c>
      <c r="I2020" s="75" t="s">
        <v>1345</v>
      </c>
      <c r="J2020" s="75" t="s">
        <v>1346</v>
      </c>
      <c r="K2020" s="75" t="s">
        <v>1347</v>
      </c>
      <c r="L2020" s="75" t="s">
        <v>306</v>
      </c>
      <c r="M2020" s="75" t="s">
        <v>313</v>
      </c>
      <c r="N2020" s="75" t="s">
        <v>349</v>
      </c>
      <c r="O2020" s="75" t="s">
        <v>315</v>
      </c>
      <c r="P2020" s="76" t="s">
        <v>306</v>
      </c>
      <c r="Q2020" s="216"/>
      <c r="R2020" s="77" t="str">
        <f t="shared" ref="R2020" si="4868">IF(COUNTA(Y2020:DP2023)=0,"01.01.1900",INDEX(Y2020:DP2020,MATCH(R2021,Y2021:DP2021,0)))</f>
        <v>01.01.1900</v>
      </c>
      <c r="S2020" s="78" t="str">
        <f t="shared" ref="S2020" si="4869">IF(COUNTA(Y2020:DP2023)=0,"01.01.1900",MAX(Y2020:DP2020))</f>
        <v>01.01.1900</v>
      </c>
      <c r="T2020" s="79"/>
      <c r="U2020" s="80" t="str">
        <f t="array" ref="U2020">IF(COUNTA(Y2020:DP2023)=0,"01.01.1900",IF(ISERROR(HLOOKUP(U2023,Y2023:DP2023,1,FALSE)),"01.01.1900",INDEX(Y2020:DP2020,MATCH(U2021&amp;U2023,Y2021:DP2021&amp;Y2023:DP2023,0))))</f>
        <v>01.01.1900</v>
      </c>
      <c r="V2020" s="81" t="str">
        <f t="shared" ref="V2020" si="4870">IF(COUNTA(Y2020:DP2023)=0,"01.01.1900",_xlfn.MAXIFS(Y2020:DP2020,Y2023:DP2023,V2023))</f>
        <v>01.01.1900</v>
      </c>
      <c r="W2020" s="82"/>
      <c r="X2020" s="106"/>
    </row>
    <row r="2021" spans="2:26" thickBot="1">
      <c r="B2021" s="83"/>
      <c r="C2021" s="84"/>
      <c r="D2021" s="83"/>
      <c r="E2021" s="83"/>
      <c r="F2021" s="83"/>
      <c r="G2021" s="83"/>
      <c r="H2021" s="83"/>
      <c r="I2021" s="83"/>
      <c r="J2021" s="83"/>
      <c r="K2021" s="83"/>
      <c r="L2021" s="83"/>
      <c r="M2021" s="83"/>
      <c r="N2021" s="83"/>
      <c r="O2021" s="83"/>
      <c r="P2021" s="84"/>
      <c r="Q2021" s="217"/>
      <c r="R2021" s="85">
        <f t="shared" ref="R2021" si="4871">IF(COUNTA(Y2020:DP2023)=0,0,MIN(Y2021:DP2021))</f>
        <v>0</v>
      </c>
      <c r="S2021" s="86">
        <f t="shared" ref="S2021" si="4872">IF(COUNTA(Y2020:DP2023)=0,0,HLOOKUP(S2020,Y2020:DP2023,2,FALSE))</f>
        <v>0</v>
      </c>
      <c r="T2021" s="87">
        <f t="shared" ref="T2021" si="4873">IF(COUNTA(Y2020:DP2023)=0,0,AVERAGE(Y2021:DP2021))</f>
        <v>0</v>
      </c>
      <c r="U2021" s="88">
        <f t="shared" ref="U2021" si="4874">IF(COUNTA(Y2020:DP2023)=0,0,_xlfn.MINIFS(Y2021:DP2021,Y2023:DP2023,U2023))</f>
        <v>0</v>
      </c>
      <c r="V2021" s="89">
        <f t="array" ref="V2021">IF(COUNTA(Y2020:DP2023)=0,0,IF(ISERROR(HLOOKUP(V2023,Y2023:DP2023,1,FALSE)),0,INDEX(Y2021:DP2021,MATCH(V2020&amp;V2023,Y2020:DP2020&amp;Y2023:DP2023,0))))</f>
        <v>0</v>
      </c>
      <c r="W2021" s="90">
        <f t="array" ref="W2021">IF(COUNTA(Y2020:DP2023)=0,0,IF(ISERROR(HLOOKUP(W2023,Y2023:DP2023,1,FALSE)),0,AVERAGEIF(Y2023:DP2023,$W2023,Y2021:DP2021)))</f>
        <v>0</v>
      </c>
      <c r="X2021" s="107"/>
    </row>
    <row r="2022" spans="2:26" thickBot="1">
      <c r="B2022" s="83"/>
      <c r="C2022" s="84"/>
      <c r="D2022" s="83"/>
      <c r="E2022" s="83"/>
      <c r="F2022" s="83"/>
      <c r="G2022" s="83"/>
      <c r="H2022" s="83"/>
      <c r="I2022" s="83"/>
      <c r="J2022" s="83"/>
      <c r="K2022" s="83"/>
      <c r="L2022" s="83"/>
      <c r="M2022" s="83"/>
      <c r="N2022" s="83"/>
      <c r="O2022" s="83"/>
      <c r="P2022" s="84"/>
      <c r="Q2022" s="217"/>
      <c r="R2022" s="91">
        <f t="shared" ref="R2022" si="4875">IF(COUNTA(Y2020:DP2023)=0,0,HLOOKUP(R2021,Y2021:DP2023,2,FALSE))</f>
        <v>0</v>
      </c>
      <c r="S2022" s="92">
        <f t="shared" ref="S2022" si="4876">IF(COUNTA(Y2020:DP2023)=0,0,HLOOKUP(S2020,Y2020:DP2023,3,FALSE))</f>
        <v>0</v>
      </c>
      <c r="T2022" s="93"/>
      <c r="U2022" s="94">
        <f t="array" ref="U2022">IF(COUNTA(Y2020:DP2023)=0,0,IF(ISERROR(HLOOKUP(U2023,Y2023:DP2023,1,FALSE)),0,INDEX(Y2022:DP2022,MATCH(U2021&amp;U2023,Y2021:DP2021&amp;Y2023:DP2023,0))))</f>
        <v>0</v>
      </c>
      <c r="V2022" s="94">
        <f t="array" ref="V2022">IF(COUNTA(Y2020:DP2023)=0,0,IF(ISERROR(HLOOKUP(V2023,Y2023:DP2023,1,FALSE)),0,INDEX(Y2022:DP2022,MATCH(V2021&amp;V2023,Y2021:DP2021&amp;Y2023:DP2023,0))))</f>
        <v>0</v>
      </c>
      <c r="W2022" s="95"/>
      <c r="X2022" s="108"/>
    </row>
    <row r="2023" spans="2:26" ht="13.9" thickBot="1">
      <c r="B2023" s="96"/>
      <c r="C2023" s="97"/>
      <c r="D2023" s="96"/>
      <c r="E2023" s="96"/>
      <c r="F2023" s="96"/>
      <c r="G2023" s="96"/>
      <c r="H2023" s="96"/>
      <c r="I2023" s="96"/>
      <c r="J2023" s="96"/>
      <c r="K2023" s="96"/>
      <c r="L2023" s="96"/>
      <c r="M2023" s="96"/>
      <c r="N2023" s="96"/>
      <c r="O2023" s="96"/>
      <c r="P2023" s="97"/>
      <c r="Q2023" s="218"/>
      <c r="R2023" s="98" t="str">
        <f t="shared" ref="R2023" si="4877">IF(COUNTA(Y2020:DP2023)=0,"none",HLOOKUP(R2021,Y2021:DP2023,3,FALSE))</f>
        <v>none</v>
      </c>
      <c r="S2023" s="99" t="str">
        <f t="shared" ref="S2023" si="4878">IF(COUNTA(Y2020:DP2023)=0,"none",HLOOKUP(S2020,Y2020:DP2023,4,FALSE))</f>
        <v>none</v>
      </c>
      <c r="T2023" s="100"/>
      <c r="U2023" s="100" t="str">
        <f t="array" ref="U2023">IF(COUNTA(Y2020:DP2023)=0,"none",IF($U$2="WAHR",$W$3,Abfrage!$F$4))</f>
        <v>none</v>
      </c>
      <c r="V2023" s="100" t="str">
        <f t="array" ref="V2023">IF(COUNTA(Y2020:DP2023)=0,"none",IF($U$2="WAHR",$W$3,Abfrage!$F$4))</f>
        <v>none</v>
      </c>
      <c r="W2023" s="100" t="str">
        <f t="array" ref="W2023">IF(COUNTA(Y2020:DP2023)=0,"none",IF($U$2="WAHR",$W$3,Abfrage!$F$4))</f>
        <v>none</v>
      </c>
      <c r="X2023" s="109"/>
    </row>
    <row r="2024" spans="2:26" thickBot="1">
      <c r="B2024" s="75" t="s">
        <v>1348</v>
      </c>
      <c r="C2024" s="76">
        <v>1000175928</v>
      </c>
      <c r="D2024" s="75" t="s">
        <v>95</v>
      </c>
      <c r="E2024" s="75" t="s">
        <v>175</v>
      </c>
      <c r="F2024" s="75" t="s">
        <v>97</v>
      </c>
      <c r="G2024" s="75" t="s">
        <v>97</v>
      </c>
      <c r="H2024" s="75" t="e">
        <v>#N/A</v>
      </c>
      <c r="I2024" s="75" t="s">
        <v>368</v>
      </c>
      <c r="J2024" s="75" t="s">
        <v>1349</v>
      </c>
      <c r="K2024" s="75" t="s">
        <v>306</v>
      </c>
      <c r="L2024" s="75" t="s">
        <v>306</v>
      </c>
      <c r="M2024" s="75" t="s">
        <v>307</v>
      </c>
      <c r="N2024" s="75" t="s">
        <v>393</v>
      </c>
      <c r="O2024" s="75" t="s">
        <v>306</v>
      </c>
      <c r="P2024" s="76" t="s">
        <v>306</v>
      </c>
      <c r="Q2024" s="216"/>
      <c r="R2024" s="77" t="str">
        <f t="shared" ref="R2024" si="4879">IF(COUNTA(Y2024:DP2027)=0,"01.01.1900",INDEX(Y2024:DP2024,MATCH(R2025,Y2025:DP2025,0)))</f>
        <v>01.01.1900</v>
      </c>
      <c r="S2024" s="78" t="str">
        <f t="shared" ref="S2024" si="4880">IF(COUNTA(Y2024:DP2027)=0,"01.01.1900",MAX(Y2024:DP2024))</f>
        <v>01.01.1900</v>
      </c>
      <c r="T2024" s="79"/>
      <c r="U2024" s="80" t="str">
        <f t="array" ref="U2024">IF(COUNTA(Y2024:DP2027)=0,"01.01.1900",IF(ISERROR(HLOOKUP(U2027,Y2027:DP2027,1,FALSE)),"01.01.1900",INDEX(Y2024:DP2024,MATCH(U2025&amp;U2027,Y2025:DP2025&amp;Y2027:DP2027,0))))</f>
        <v>01.01.1900</v>
      </c>
      <c r="V2024" s="81" t="str">
        <f t="shared" ref="V2024" si="4881">IF(COUNTA(Y2024:DP2027)=0,"01.01.1900",_xlfn.MAXIFS(Y2024:DP2024,Y2027:DP2027,V2027))</f>
        <v>01.01.1900</v>
      </c>
      <c r="W2024" s="82"/>
      <c r="X2024" s="106"/>
    </row>
    <row r="2025" spans="2:26" thickBot="1">
      <c r="B2025" s="83"/>
      <c r="C2025" s="84"/>
      <c r="D2025" s="83"/>
      <c r="E2025" s="83"/>
      <c r="F2025" s="83"/>
      <c r="G2025" s="83"/>
      <c r="H2025" s="83"/>
      <c r="I2025" s="83"/>
      <c r="J2025" s="83"/>
      <c r="K2025" s="83"/>
      <c r="L2025" s="83"/>
      <c r="M2025" s="83"/>
      <c r="N2025" s="83"/>
      <c r="O2025" s="83"/>
      <c r="P2025" s="84"/>
      <c r="Q2025" s="217"/>
      <c r="R2025" s="85">
        <f t="shared" ref="R2025" si="4882">IF(COUNTA(Y2024:DP2027)=0,0,MIN(Y2025:DP2025))</f>
        <v>0</v>
      </c>
      <c r="S2025" s="86">
        <f t="shared" ref="S2025" si="4883">IF(COUNTA(Y2024:DP2027)=0,0,HLOOKUP(S2024,Y2024:DP2027,2,FALSE))</f>
        <v>0</v>
      </c>
      <c r="T2025" s="87">
        <f t="shared" ref="T2025" si="4884">IF(COUNTA(Y2024:DP2027)=0,0,AVERAGE(Y2025:DP2025))</f>
        <v>0</v>
      </c>
      <c r="U2025" s="88">
        <f t="shared" ref="U2025" si="4885">IF(COUNTA(Y2024:DP2027)=0,0,_xlfn.MINIFS(Y2025:DP2025,Y2027:DP2027,U2027))</f>
        <v>0</v>
      </c>
      <c r="V2025" s="89">
        <f t="array" ref="V2025">IF(COUNTA(Y2024:DP2027)=0,0,IF(ISERROR(HLOOKUP(V2027,Y2027:DP2027,1,FALSE)),0,INDEX(Y2025:DP2025,MATCH(V2024&amp;V2027,Y2024:DP2024&amp;Y2027:DP2027,0))))</f>
        <v>0</v>
      </c>
      <c r="W2025" s="90">
        <f t="array" ref="W2025">IF(COUNTA(Y2024:DP2027)=0,0,IF(ISERROR(HLOOKUP(W2027,Y2027:DP2027,1,FALSE)),0,AVERAGEIF(Y2027:DP2027,$W2027,Y2025:DP2025)))</f>
        <v>0</v>
      </c>
      <c r="X2025" s="107"/>
    </row>
    <row r="2026" spans="2:26" thickBot="1">
      <c r="B2026" s="83"/>
      <c r="C2026" s="84"/>
      <c r="D2026" s="83"/>
      <c r="E2026" s="83"/>
      <c r="F2026" s="83"/>
      <c r="G2026" s="83"/>
      <c r="H2026" s="83"/>
      <c r="I2026" s="83"/>
      <c r="J2026" s="83"/>
      <c r="K2026" s="83"/>
      <c r="L2026" s="83"/>
      <c r="M2026" s="83"/>
      <c r="N2026" s="83"/>
      <c r="O2026" s="83"/>
      <c r="P2026" s="84"/>
      <c r="Q2026" s="217"/>
      <c r="R2026" s="91">
        <f t="shared" ref="R2026" si="4886">IF(COUNTA(Y2024:DP2027)=0,0,HLOOKUP(R2025,Y2025:DP2027,2,FALSE))</f>
        <v>0</v>
      </c>
      <c r="S2026" s="92">
        <f t="shared" ref="S2026" si="4887">IF(COUNTA(Y2024:DP2027)=0,0,HLOOKUP(S2024,Y2024:DP2027,3,FALSE))</f>
        <v>0</v>
      </c>
      <c r="T2026" s="93"/>
      <c r="U2026" s="94">
        <f t="array" ref="U2026">IF(COUNTA(Y2024:DP2027)=0,0,IF(ISERROR(HLOOKUP(U2027,Y2027:DP2027,1,FALSE)),0,INDEX(Y2026:DP2026,MATCH(U2025&amp;U2027,Y2025:DP2025&amp;Y2027:DP2027,0))))</f>
        <v>0</v>
      </c>
      <c r="V2026" s="94">
        <f t="array" ref="V2026">IF(COUNTA(Y2024:DP2027)=0,0,IF(ISERROR(HLOOKUP(V2027,Y2027:DP2027,1,FALSE)),0,INDEX(Y2026:DP2026,MATCH(V2025&amp;V2027,Y2025:DP2025&amp;Y2027:DP2027,0))))</f>
        <v>0</v>
      </c>
      <c r="W2026" s="95"/>
      <c r="X2026" s="108"/>
    </row>
    <row r="2027" spans="2:26" ht="13.9" thickBot="1">
      <c r="B2027" s="96"/>
      <c r="C2027" s="97"/>
      <c r="D2027" s="96"/>
      <c r="E2027" s="96"/>
      <c r="F2027" s="96"/>
      <c r="G2027" s="96"/>
      <c r="H2027" s="96"/>
      <c r="I2027" s="96"/>
      <c r="J2027" s="96"/>
      <c r="K2027" s="96"/>
      <c r="L2027" s="96"/>
      <c r="M2027" s="96"/>
      <c r="N2027" s="96"/>
      <c r="O2027" s="96"/>
      <c r="P2027" s="97"/>
      <c r="Q2027" s="218"/>
      <c r="R2027" s="98" t="str">
        <f t="shared" ref="R2027" si="4888">IF(COUNTA(Y2024:DP2027)=0,"none",HLOOKUP(R2025,Y2025:DP2027,3,FALSE))</f>
        <v>none</v>
      </c>
      <c r="S2027" s="99" t="str">
        <f t="shared" ref="S2027" si="4889">IF(COUNTA(Y2024:DP2027)=0,"none",HLOOKUP(S2024,Y2024:DP2027,4,FALSE))</f>
        <v>none</v>
      </c>
      <c r="T2027" s="100"/>
      <c r="U2027" s="100" t="str">
        <f t="array" ref="U2027">IF(COUNTA(Y2024:DP2027)=0,"none",IF($U$2="WAHR",$W$3,Abfrage!$F$4))</f>
        <v>none</v>
      </c>
      <c r="V2027" s="100" t="str">
        <f t="array" ref="V2027">IF(COUNTA(Y2024:DP2027)=0,"none",IF($U$2="WAHR",$W$3,Abfrage!$F$4))</f>
        <v>none</v>
      </c>
      <c r="W2027" s="100" t="str">
        <f t="array" ref="W2027">IF(COUNTA(Y2024:DP2027)=0,"none",IF($U$2="WAHR",$W$3,Abfrage!$F$4))</f>
        <v>none</v>
      </c>
      <c r="X2027" s="109"/>
    </row>
    <row r="2028" spans="2:26" thickBot="1">
      <c r="B2028" s="75" t="s">
        <v>1350</v>
      </c>
      <c r="C2028" s="76">
        <v>1000176122</v>
      </c>
      <c r="D2028" s="75" t="s">
        <v>95</v>
      </c>
      <c r="E2028" s="75" t="s">
        <v>96</v>
      </c>
      <c r="F2028" s="75" t="s">
        <v>97</v>
      </c>
      <c r="G2028" s="75" t="s">
        <v>97</v>
      </c>
      <c r="H2028" s="75" t="s">
        <v>1351</v>
      </c>
      <c r="I2028" s="75" t="s">
        <v>51</v>
      </c>
      <c r="J2028" s="75" t="s">
        <v>1352</v>
      </c>
      <c r="K2028" s="75" t="s">
        <v>306</v>
      </c>
      <c r="L2028" s="75" t="s">
        <v>306</v>
      </c>
      <c r="M2028" s="75" t="s">
        <v>313</v>
      </c>
      <c r="N2028" s="75" t="s">
        <v>393</v>
      </c>
      <c r="O2028" s="75" t="s">
        <v>309</v>
      </c>
      <c r="P2028" s="76" t="s">
        <v>306</v>
      </c>
      <c r="Q2028" s="216"/>
      <c r="R2028" s="77">
        <f t="shared" ref="R2028" si="4890">IF(COUNTA(Y2028:DP2031)=0,"01.01.1900",INDEX(Y2028:DP2028,MATCH(R2029,Y2029:DP2029,0)))</f>
        <v>44967</v>
      </c>
      <c r="S2028" s="78">
        <f t="shared" ref="S2028" si="4891">IF(COUNTA(Y2028:DP2031)=0,"01.01.1900",MAX(Y2028:DP2028))</f>
        <v>44967</v>
      </c>
      <c r="T2028" s="79"/>
      <c r="U2028" s="80" t="str">
        <f t="array" ref="U2028">IF(COUNTA(Y2028:DP2031)=0,"01.01.1900",IF(ISERROR(HLOOKUP(U2031,Y2031:DP2031,1,FALSE)),"01.01.1900",INDEX(Y2028:DP2028,MATCH(U2029&amp;U2031,Y2029:DP2029&amp;Y2031:DP2031,0))))</f>
        <v>01.01.1900</v>
      </c>
      <c r="V2028" s="81">
        <f t="shared" ref="V2028" si="4892">IF(COUNTA(Y2028:DP2031)=0,"01.01.1900",_xlfn.MAXIFS(Y2028:DP2028,Y2031:DP2031,V2031))</f>
        <v>0</v>
      </c>
      <c r="W2028" s="82"/>
      <c r="X2028" s="106"/>
      <c r="Y2028" s="141">
        <v>44967</v>
      </c>
      <c r="Z2028" s="141">
        <v>44967</v>
      </c>
    </row>
    <row r="2029" spans="2:26" thickBot="1">
      <c r="B2029" s="83"/>
      <c r="C2029" s="84"/>
      <c r="D2029" s="83"/>
      <c r="E2029" s="83"/>
      <c r="F2029" s="83"/>
      <c r="G2029" s="83"/>
      <c r="H2029" s="83"/>
      <c r="I2029" s="83"/>
      <c r="J2029" s="83"/>
      <c r="K2029" s="83"/>
      <c r="L2029" s="83"/>
      <c r="M2029" s="83"/>
      <c r="N2029" s="83"/>
      <c r="O2029" s="83"/>
      <c r="P2029" s="84"/>
      <c r="Q2029" s="217"/>
      <c r="R2029" s="85">
        <f t="shared" ref="R2029" si="4893">IF(COUNTA(Y2028:DP2031)=0,0,MIN(Y2029:DP2029))</f>
        <v>0.39899999999999997</v>
      </c>
      <c r="S2029" s="86">
        <f t="shared" ref="S2029" si="4894">IF(COUNTA(Y2028:DP2031)=0,0,HLOOKUP(S2028,Y2028:DP2031,2,FALSE))</f>
        <v>0.39899999999999997</v>
      </c>
      <c r="T2029" s="87">
        <f t="shared" ref="T2029" si="4895">IF(COUNTA(Y2028:DP2031)=0,0,AVERAGE(Y2029:DP2029))</f>
        <v>0.39899999999999997</v>
      </c>
      <c r="U2029" s="88">
        <f t="shared" ref="U2029" si="4896">IF(COUNTA(Y2028:DP2031)=0,0,_xlfn.MINIFS(Y2029:DP2029,Y2031:DP2031,U2031))</f>
        <v>0</v>
      </c>
      <c r="V2029" s="89">
        <f t="array" ref="V2029">IF(COUNTA(Y2028:DP2031)=0,0,IF(ISERROR(HLOOKUP(V2031,Y2031:DP2031,1,FALSE)),0,INDEX(Y2029:DP2029,MATCH(V2028&amp;V2031,Y2028:DP2028&amp;Y2031:DP2031,0))))</f>
        <v>0</v>
      </c>
      <c r="W2029" s="90">
        <f t="array" ref="W2029">IF(COUNTA(Y2028:DP2031)=0,0,IF(ISERROR(HLOOKUP(W2031,Y2031:DP2031,1,FALSE)),0,AVERAGEIF(Y2031:DP2031,$W2031,Y2029:DP2029)))</f>
        <v>0</v>
      </c>
      <c r="X2029" s="107"/>
      <c r="Y2029" s="142">
        <v>0.39899999999999997</v>
      </c>
      <c r="Z2029" s="142">
        <v>0.39899999999999997</v>
      </c>
    </row>
    <row r="2030" spans="2:26" thickBot="1">
      <c r="B2030" s="83"/>
      <c r="C2030" s="84"/>
      <c r="D2030" s="83"/>
      <c r="E2030" s="83"/>
      <c r="F2030" s="83"/>
      <c r="G2030" s="83"/>
      <c r="H2030" s="83"/>
      <c r="I2030" s="83"/>
      <c r="J2030" s="83"/>
      <c r="K2030" s="83"/>
      <c r="L2030" s="83"/>
      <c r="M2030" s="83"/>
      <c r="N2030" s="83"/>
      <c r="O2030" s="83"/>
      <c r="P2030" s="84"/>
      <c r="Q2030" s="217"/>
      <c r="R2030" s="91">
        <f t="shared" ref="R2030" si="4897">IF(COUNTA(Y2028:DP2031)=0,0,HLOOKUP(R2029,Y2029:DP2031,2,FALSE))</f>
        <v>1000</v>
      </c>
      <c r="S2030" s="92">
        <f t="shared" ref="S2030" si="4898">IF(COUNTA(Y2028:DP2031)=0,0,HLOOKUP(S2028,Y2028:DP2031,3,FALSE))</f>
        <v>1000</v>
      </c>
      <c r="T2030" s="93"/>
      <c r="U2030" s="94">
        <f t="array" ref="U2030">IF(COUNTA(Y2028:DP2031)=0,0,IF(ISERROR(HLOOKUP(U2031,Y2031:DP2031,1,FALSE)),0,INDEX(Y2030:DP2030,MATCH(U2029&amp;U2031,Y2029:DP2029&amp;Y2031:DP2031,0))))</f>
        <v>0</v>
      </c>
      <c r="V2030" s="94">
        <f t="array" ref="V2030">IF(COUNTA(Y2028:DP2031)=0,0,IF(ISERROR(HLOOKUP(V2031,Y2031:DP2031,1,FALSE)),0,INDEX(Y2030:DP2030,MATCH(V2029&amp;V2031,Y2029:DP2029&amp;Y2031:DP2031,0))))</f>
        <v>0</v>
      </c>
      <c r="W2030" s="95"/>
      <c r="X2030" s="108"/>
      <c r="Y2030" s="143">
        <v>1000</v>
      </c>
      <c r="Z2030" s="143">
        <v>1000</v>
      </c>
    </row>
    <row r="2031" spans="2:26" ht="13.9" thickBot="1">
      <c r="B2031" s="96"/>
      <c r="C2031" s="97"/>
      <c r="D2031" s="96"/>
      <c r="E2031" s="96"/>
      <c r="F2031" s="96"/>
      <c r="G2031" s="96"/>
      <c r="H2031" s="96"/>
      <c r="I2031" s="96"/>
      <c r="J2031" s="96"/>
      <c r="K2031" s="96"/>
      <c r="L2031" s="96"/>
      <c r="M2031" s="96"/>
      <c r="N2031" s="96"/>
      <c r="O2031" s="96"/>
      <c r="P2031" s="97"/>
      <c r="Q2031" s="218"/>
      <c r="R2031" s="98" t="str">
        <f t="shared" ref="R2031" si="4899">IF(COUNTA(Y2028:DP2031)=0,"none",HLOOKUP(R2029,Y2029:DP2031,3,FALSE))</f>
        <v>www (-30%)</v>
      </c>
      <c r="S2031" s="99" t="str">
        <f t="shared" ref="S2031" si="4900">IF(COUNTA(Y2028:DP2031)=0,"none",HLOOKUP(S2028,Y2028:DP2031,4,FALSE))</f>
        <v>www (-30%)</v>
      </c>
      <c r="T2031" s="100"/>
      <c r="U2031" s="100">
        <f t="array" ref="U2031">IF(COUNTA(Y2028:DP2031)=0,"none",IF($U$2="WAHR",$W$3,Abfrage!$F$4))</f>
        <v>0</v>
      </c>
      <c r="V2031" s="100">
        <f t="array" ref="V2031">IF(COUNTA(Y2028:DP2031)=0,"none",IF($U$2="WAHR",$W$3,Abfrage!$F$4))</f>
        <v>0</v>
      </c>
      <c r="W2031" s="100">
        <f t="array" ref="W2031">IF(COUNTA(Y2028:DP2031)=0,"none",IF($U$2="WAHR",$W$3,Abfrage!$F$4))</f>
        <v>0</v>
      </c>
      <c r="X2031" s="109"/>
      <c r="Y2031" s="144" t="s">
        <v>43</v>
      </c>
      <c r="Z2031" s="144" t="s">
        <v>43</v>
      </c>
    </row>
    <row r="2032" spans="2:26" thickBot="1">
      <c r="B2032" s="75" t="s">
        <v>1353</v>
      </c>
      <c r="C2032" s="76">
        <v>1000176218</v>
      </c>
      <c r="D2032" s="75" t="s">
        <v>95</v>
      </c>
      <c r="E2032" s="75" t="s">
        <v>148</v>
      </c>
      <c r="F2032" s="75" t="s">
        <v>175</v>
      </c>
      <c r="G2032" s="75" t="s">
        <v>175</v>
      </c>
      <c r="H2032" s="75" t="e">
        <v>#N/A</v>
      </c>
      <c r="I2032" s="75" t="s">
        <v>1354</v>
      </c>
      <c r="J2032" s="75" t="s">
        <v>1355</v>
      </c>
      <c r="K2032" s="75" t="s">
        <v>306</v>
      </c>
      <c r="L2032" s="75" t="s">
        <v>306</v>
      </c>
      <c r="M2032" s="75" t="s">
        <v>307</v>
      </c>
      <c r="N2032" s="75" t="s">
        <v>352</v>
      </c>
      <c r="O2032" s="75" t="s">
        <v>309</v>
      </c>
      <c r="P2032" s="76" t="s">
        <v>306</v>
      </c>
      <c r="Q2032" s="216"/>
      <c r="R2032" s="77" t="str">
        <f t="shared" ref="R2032" si="4901">IF(COUNTA(Y2032:DP2035)=0,"01.01.1900",INDEX(Y2032:DP2032,MATCH(R2033,Y2033:DP2033,0)))</f>
        <v>01.01.1900</v>
      </c>
      <c r="S2032" s="78" t="str">
        <f t="shared" ref="S2032" si="4902">IF(COUNTA(Y2032:DP2035)=0,"01.01.1900",MAX(Y2032:DP2032))</f>
        <v>01.01.1900</v>
      </c>
      <c r="T2032" s="79"/>
      <c r="U2032" s="80" t="str">
        <f t="array" ref="U2032">IF(COUNTA(Y2032:DP2035)=0,"01.01.1900",IF(ISERROR(HLOOKUP(U2035,Y2035:DP2035,1,FALSE)),"01.01.1900",INDEX(Y2032:DP2032,MATCH(U2033&amp;U2035,Y2033:DP2033&amp;Y2035:DP2035,0))))</f>
        <v>01.01.1900</v>
      </c>
      <c r="V2032" s="81" t="str">
        <f t="shared" ref="V2032" si="4903">IF(COUNTA(Y2032:DP2035)=0,"01.01.1900",_xlfn.MAXIFS(Y2032:DP2032,Y2035:DP2035,V2035))</f>
        <v>01.01.1900</v>
      </c>
      <c r="W2032" s="82"/>
      <c r="X2032" s="106"/>
    </row>
    <row r="2033" spans="2:24" thickBot="1">
      <c r="B2033" s="83"/>
      <c r="C2033" s="84"/>
      <c r="D2033" s="83"/>
      <c r="E2033" s="83"/>
      <c r="F2033" s="83"/>
      <c r="G2033" s="83"/>
      <c r="H2033" s="83"/>
      <c r="I2033" s="83"/>
      <c r="J2033" s="83"/>
      <c r="K2033" s="83"/>
      <c r="L2033" s="83"/>
      <c r="M2033" s="83"/>
      <c r="N2033" s="83"/>
      <c r="O2033" s="83"/>
      <c r="P2033" s="84"/>
      <c r="Q2033" s="217"/>
      <c r="R2033" s="85">
        <f t="shared" ref="R2033" si="4904">IF(COUNTA(Y2032:DP2035)=0,0,MIN(Y2033:DP2033))</f>
        <v>0</v>
      </c>
      <c r="S2033" s="86">
        <f t="shared" ref="S2033" si="4905">IF(COUNTA(Y2032:DP2035)=0,0,HLOOKUP(S2032,Y2032:DP2035,2,FALSE))</f>
        <v>0</v>
      </c>
      <c r="T2033" s="87">
        <f t="shared" ref="T2033" si="4906">IF(COUNTA(Y2032:DP2035)=0,0,AVERAGE(Y2033:DP2033))</f>
        <v>0</v>
      </c>
      <c r="U2033" s="88">
        <f t="shared" ref="U2033" si="4907">IF(COUNTA(Y2032:DP2035)=0,0,_xlfn.MINIFS(Y2033:DP2033,Y2035:DP2035,U2035))</f>
        <v>0</v>
      </c>
      <c r="V2033" s="89">
        <f t="array" ref="V2033">IF(COUNTA(Y2032:DP2035)=0,0,IF(ISERROR(HLOOKUP(V2035,Y2035:DP2035,1,FALSE)),0,INDEX(Y2033:DP2033,MATCH(V2032&amp;V2035,Y2032:DP2032&amp;Y2035:DP2035,0))))</f>
        <v>0</v>
      </c>
      <c r="W2033" s="90">
        <f t="array" ref="W2033">IF(COUNTA(Y2032:DP2035)=0,0,IF(ISERROR(HLOOKUP(W2035,Y2035:DP2035,1,FALSE)),0,AVERAGEIF(Y2035:DP2035,$W2035,Y2033:DP2033)))</f>
        <v>0</v>
      </c>
      <c r="X2033" s="107"/>
    </row>
    <row r="2034" spans="2:24" thickBot="1">
      <c r="B2034" s="83"/>
      <c r="C2034" s="84"/>
      <c r="D2034" s="83"/>
      <c r="E2034" s="83"/>
      <c r="F2034" s="83"/>
      <c r="G2034" s="83"/>
      <c r="H2034" s="83"/>
      <c r="I2034" s="83"/>
      <c r="J2034" s="83"/>
      <c r="K2034" s="83"/>
      <c r="L2034" s="83"/>
      <c r="M2034" s="83"/>
      <c r="N2034" s="83"/>
      <c r="O2034" s="83"/>
      <c r="P2034" s="84"/>
      <c r="Q2034" s="217"/>
      <c r="R2034" s="91">
        <f t="shared" ref="R2034" si="4908">IF(COUNTA(Y2032:DP2035)=0,0,HLOOKUP(R2033,Y2033:DP2035,2,FALSE))</f>
        <v>0</v>
      </c>
      <c r="S2034" s="92">
        <f t="shared" ref="S2034" si="4909">IF(COUNTA(Y2032:DP2035)=0,0,HLOOKUP(S2032,Y2032:DP2035,3,FALSE))</f>
        <v>0</v>
      </c>
      <c r="T2034" s="93"/>
      <c r="U2034" s="94">
        <f t="array" ref="U2034">IF(COUNTA(Y2032:DP2035)=0,0,IF(ISERROR(HLOOKUP(U2035,Y2035:DP2035,1,FALSE)),0,INDEX(Y2034:DP2034,MATCH(U2033&amp;U2035,Y2033:DP2033&amp;Y2035:DP2035,0))))</f>
        <v>0</v>
      </c>
      <c r="V2034" s="94">
        <f t="array" ref="V2034">IF(COUNTA(Y2032:DP2035)=0,0,IF(ISERROR(HLOOKUP(V2035,Y2035:DP2035,1,FALSE)),0,INDEX(Y2034:DP2034,MATCH(V2033&amp;V2035,Y2033:DP2033&amp;Y2035:DP2035,0))))</f>
        <v>0</v>
      </c>
      <c r="W2034" s="95"/>
      <c r="X2034" s="108"/>
    </row>
    <row r="2035" spans="2:24" ht="13.9" thickBot="1">
      <c r="B2035" s="96"/>
      <c r="C2035" s="97"/>
      <c r="D2035" s="96"/>
      <c r="E2035" s="96"/>
      <c r="F2035" s="96"/>
      <c r="G2035" s="96"/>
      <c r="H2035" s="96"/>
      <c r="I2035" s="96"/>
      <c r="J2035" s="96"/>
      <c r="K2035" s="96"/>
      <c r="L2035" s="96"/>
      <c r="M2035" s="96"/>
      <c r="N2035" s="96"/>
      <c r="O2035" s="96"/>
      <c r="P2035" s="97"/>
      <c r="Q2035" s="218"/>
      <c r="R2035" s="98" t="str">
        <f t="shared" ref="R2035" si="4910">IF(COUNTA(Y2032:DP2035)=0,"none",HLOOKUP(R2033,Y2033:DP2035,3,FALSE))</f>
        <v>none</v>
      </c>
      <c r="S2035" s="99" t="str">
        <f t="shared" ref="S2035" si="4911">IF(COUNTA(Y2032:DP2035)=0,"none",HLOOKUP(S2032,Y2032:DP2035,4,FALSE))</f>
        <v>none</v>
      </c>
      <c r="T2035" s="100"/>
      <c r="U2035" s="100" t="str">
        <f t="array" ref="U2035">IF(COUNTA(Y2032:DP2035)=0,"none",IF($U$2="WAHR",$W$3,Abfrage!$F$4))</f>
        <v>none</v>
      </c>
      <c r="V2035" s="100" t="str">
        <f t="array" ref="V2035">IF(COUNTA(Y2032:DP2035)=0,"none",IF($U$2="WAHR",$W$3,Abfrage!$F$4))</f>
        <v>none</v>
      </c>
      <c r="W2035" s="100" t="str">
        <f t="array" ref="W2035">IF(COUNTA(Y2032:DP2035)=0,"none",IF($U$2="WAHR",$W$3,Abfrage!$F$4))</f>
        <v>none</v>
      </c>
      <c r="X2035" s="109"/>
    </row>
    <row r="2036" spans="2:24" thickBot="1">
      <c r="B2036" s="75" t="s">
        <v>1356</v>
      </c>
      <c r="C2036" s="76">
        <v>1000180579</v>
      </c>
      <c r="D2036" s="75" t="s">
        <v>95</v>
      </c>
      <c r="E2036" s="75" t="s">
        <v>96</v>
      </c>
      <c r="F2036" s="75" t="s">
        <v>97</v>
      </c>
      <c r="G2036" s="75" t="s">
        <v>97</v>
      </c>
      <c r="H2036" s="75" t="e">
        <v>#N/A</v>
      </c>
      <c r="I2036" s="75" t="s">
        <v>51</v>
      </c>
      <c r="J2036" s="75" t="s">
        <v>1357</v>
      </c>
      <c r="K2036" s="75" t="s">
        <v>306</v>
      </c>
      <c r="L2036" s="75" t="s">
        <v>306</v>
      </c>
      <c r="M2036" s="75" t="s">
        <v>313</v>
      </c>
      <c r="N2036" s="75" t="s">
        <v>352</v>
      </c>
      <c r="O2036" s="75" t="s">
        <v>309</v>
      </c>
      <c r="P2036" s="76" t="s">
        <v>306</v>
      </c>
      <c r="Q2036" s="216"/>
      <c r="R2036" s="77" t="str">
        <f t="shared" ref="R2036" si="4912">IF(COUNTA(Y2036:DP2039)=0,"01.01.1900",INDEX(Y2036:DP2036,MATCH(R2037,Y2037:DP2037,0)))</f>
        <v>01.01.1900</v>
      </c>
      <c r="S2036" s="78" t="str">
        <f t="shared" ref="S2036" si="4913">IF(COUNTA(Y2036:DP2039)=0,"01.01.1900",MAX(Y2036:DP2036))</f>
        <v>01.01.1900</v>
      </c>
      <c r="T2036" s="79"/>
      <c r="U2036" s="80" t="str">
        <f t="array" ref="U2036">IF(COUNTA(Y2036:DP2039)=0,"01.01.1900",IF(ISERROR(HLOOKUP(U2039,Y2039:DP2039,1,FALSE)),"01.01.1900",INDEX(Y2036:DP2036,MATCH(U2037&amp;U2039,Y2037:DP2037&amp;Y2039:DP2039,0))))</f>
        <v>01.01.1900</v>
      </c>
      <c r="V2036" s="81" t="str">
        <f t="shared" ref="V2036" si="4914">IF(COUNTA(Y2036:DP2039)=0,"01.01.1900",_xlfn.MAXIFS(Y2036:DP2036,Y2039:DP2039,V2039))</f>
        <v>01.01.1900</v>
      </c>
      <c r="W2036" s="82"/>
      <c r="X2036" s="106"/>
    </row>
    <row r="2037" spans="2:24" thickBot="1">
      <c r="B2037" s="83"/>
      <c r="C2037" s="84"/>
      <c r="D2037" s="83"/>
      <c r="E2037" s="83"/>
      <c r="F2037" s="83"/>
      <c r="G2037" s="83"/>
      <c r="H2037" s="83"/>
      <c r="I2037" s="83"/>
      <c r="J2037" s="83"/>
      <c r="K2037" s="83"/>
      <c r="L2037" s="83"/>
      <c r="M2037" s="83"/>
      <c r="N2037" s="83"/>
      <c r="O2037" s="83"/>
      <c r="P2037" s="84"/>
      <c r="Q2037" s="217"/>
      <c r="R2037" s="85">
        <f t="shared" ref="R2037" si="4915">IF(COUNTA(Y2036:DP2039)=0,0,MIN(Y2037:DP2037))</f>
        <v>0</v>
      </c>
      <c r="S2037" s="86">
        <f t="shared" ref="S2037" si="4916">IF(COUNTA(Y2036:DP2039)=0,0,HLOOKUP(S2036,Y2036:DP2039,2,FALSE))</f>
        <v>0</v>
      </c>
      <c r="T2037" s="87">
        <f t="shared" ref="T2037" si="4917">IF(COUNTA(Y2036:DP2039)=0,0,AVERAGE(Y2037:DP2037))</f>
        <v>0</v>
      </c>
      <c r="U2037" s="88">
        <f t="shared" ref="U2037" si="4918">IF(COUNTA(Y2036:DP2039)=0,0,_xlfn.MINIFS(Y2037:DP2037,Y2039:DP2039,U2039))</f>
        <v>0</v>
      </c>
      <c r="V2037" s="89">
        <f t="array" ref="V2037">IF(COUNTA(Y2036:DP2039)=0,0,IF(ISERROR(HLOOKUP(V2039,Y2039:DP2039,1,FALSE)),0,INDEX(Y2037:DP2037,MATCH(V2036&amp;V2039,Y2036:DP2036&amp;Y2039:DP2039,0))))</f>
        <v>0</v>
      </c>
      <c r="W2037" s="90">
        <f t="array" ref="W2037">IF(COUNTA(Y2036:DP2039)=0,0,IF(ISERROR(HLOOKUP(W2039,Y2039:DP2039,1,FALSE)),0,AVERAGEIF(Y2039:DP2039,$W2039,Y2037:DP2037)))</f>
        <v>0</v>
      </c>
      <c r="X2037" s="107"/>
    </row>
    <row r="2038" spans="2:24" thickBot="1">
      <c r="B2038" s="83"/>
      <c r="C2038" s="84"/>
      <c r="D2038" s="83"/>
      <c r="E2038" s="83"/>
      <c r="F2038" s="83"/>
      <c r="G2038" s="83"/>
      <c r="H2038" s="83"/>
      <c r="I2038" s="83"/>
      <c r="J2038" s="83"/>
      <c r="K2038" s="83"/>
      <c r="L2038" s="83"/>
      <c r="M2038" s="83"/>
      <c r="N2038" s="83"/>
      <c r="O2038" s="83"/>
      <c r="P2038" s="84"/>
      <c r="Q2038" s="217"/>
      <c r="R2038" s="91">
        <f t="shared" ref="R2038" si="4919">IF(COUNTA(Y2036:DP2039)=0,0,HLOOKUP(R2037,Y2037:DP2039,2,FALSE))</f>
        <v>0</v>
      </c>
      <c r="S2038" s="92">
        <f t="shared" ref="S2038" si="4920">IF(COUNTA(Y2036:DP2039)=0,0,HLOOKUP(S2036,Y2036:DP2039,3,FALSE))</f>
        <v>0</v>
      </c>
      <c r="T2038" s="93"/>
      <c r="U2038" s="94">
        <f t="array" ref="U2038">IF(COUNTA(Y2036:DP2039)=0,0,IF(ISERROR(HLOOKUP(U2039,Y2039:DP2039,1,FALSE)),0,INDEX(Y2038:DP2038,MATCH(U2037&amp;U2039,Y2037:DP2037&amp;Y2039:DP2039,0))))</f>
        <v>0</v>
      </c>
      <c r="V2038" s="94">
        <f t="array" ref="V2038">IF(COUNTA(Y2036:DP2039)=0,0,IF(ISERROR(HLOOKUP(V2039,Y2039:DP2039,1,FALSE)),0,INDEX(Y2038:DP2038,MATCH(V2037&amp;V2039,Y2037:DP2037&amp;Y2039:DP2039,0))))</f>
        <v>0</v>
      </c>
      <c r="W2038" s="95"/>
      <c r="X2038" s="108"/>
    </row>
    <row r="2039" spans="2:24" ht="13.9" thickBot="1">
      <c r="B2039" s="96"/>
      <c r="C2039" s="97"/>
      <c r="D2039" s="96"/>
      <c r="E2039" s="96"/>
      <c r="F2039" s="96"/>
      <c r="G2039" s="96"/>
      <c r="H2039" s="96"/>
      <c r="I2039" s="96"/>
      <c r="J2039" s="96"/>
      <c r="K2039" s="96"/>
      <c r="L2039" s="96"/>
      <c r="M2039" s="96"/>
      <c r="N2039" s="96"/>
      <c r="O2039" s="96"/>
      <c r="P2039" s="97"/>
      <c r="Q2039" s="218"/>
      <c r="R2039" s="98" t="str">
        <f t="shared" ref="R2039" si="4921">IF(COUNTA(Y2036:DP2039)=0,"none",HLOOKUP(R2037,Y2037:DP2039,3,FALSE))</f>
        <v>none</v>
      </c>
      <c r="S2039" s="99" t="str">
        <f t="shared" ref="S2039" si="4922">IF(COUNTA(Y2036:DP2039)=0,"none",HLOOKUP(S2036,Y2036:DP2039,4,FALSE))</f>
        <v>none</v>
      </c>
      <c r="T2039" s="100"/>
      <c r="U2039" s="100" t="str">
        <f t="array" ref="U2039">IF(COUNTA(Y2036:DP2039)=0,"none",IF($U$2="WAHR",$W$3,Abfrage!$F$4))</f>
        <v>none</v>
      </c>
      <c r="V2039" s="100" t="str">
        <f t="array" ref="V2039">IF(COUNTA(Y2036:DP2039)=0,"none",IF($U$2="WAHR",$W$3,Abfrage!$F$4))</f>
        <v>none</v>
      </c>
      <c r="W2039" s="100" t="str">
        <f t="array" ref="W2039">IF(COUNTA(Y2036:DP2039)=0,"none",IF($U$2="WAHR",$W$3,Abfrage!$F$4))</f>
        <v>none</v>
      </c>
      <c r="X2039" s="109"/>
    </row>
    <row r="2040" spans="2:24" thickBot="1">
      <c r="B2040" s="75" t="s">
        <v>1358</v>
      </c>
      <c r="C2040" s="76">
        <v>1000180580</v>
      </c>
      <c r="D2040" s="75" t="s">
        <v>95</v>
      </c>
      <c r="E2040" s="75" t="s">
        <v>96</v>
      </c>
      <c r="F2040" s="75" t="s">
        <v>97</v>
      </c>
      <c r="G2040" s="75" t="s">
        <v>97</v>
      </c>
      <c r="H2040" s="75" t="e">
        <v>#N/A</v>
      </c>
      <c r="I2040" s="75" t="s">
        <v>150</v>
      </c>
      <c r="J2040" s="75" t="s">
        <v>1359</v>
      </c>
      <c r="K2040" s="75" t="s">
        <v>306</v>
      </c>
      <c r="L2040" s="75" t="s">
        <v>306</v>
      </c>
      <c r="M2040" s="75" t="s">
        <v>313</v>
      </c>
      <c r="N2040" s="75" t="s">
        <v>352</v>
      </c>
      <c r="O2040" s="75" t="s">
        <v>309</v>
      </c>
      <c r="P2040" s="76" t="s">
        <v>306</v>
      </c>
      <c r="Q2040" s="216"/>
      <c r="R2040" s="77" t="str">
        <f t="shared" ref="R2040" si="4923">IF(COUNTA(Y2040:DP2043)=0,"01.01.1900",INDEX(Y2040:DP2040,MATCH(R2041,Y2041:DP2041,0)))</f>
        <v>01.01.1900</v>
      </c>
      <c r="S2040" s="78" t="str">
        <f t="shared" ref="S2040" si="4924">IF(COUNTA(Y2040:DP2043)=0,"01.01.1900",MAX(Y2040:DP2040))</f>
        <v>01.01.1900</v>
      </c>
      <c r="T2040" s="79"/>
      <c r="U2040" s="80" t="str">
        <f t="array" ref="U2040">IF(COUNTA(Y2040:DP2043)=0,"01.01.1900",IF(ISERROR(HLOOKUP(U2043,Y2043:DP2043,1,FALSE)),"01.01.1900",INDEX(Y2040:DP2040,MATCH(U2041&amp;U2043,Y2041:DP2041&amp;Y2043:DP2043,0))))</f>
        <v>01.01.1900</v>
      </c>
      <c r="V2040" s="81" t="str">
        <f t="shared" ref="V2040" si="4925">IF(COUNTA(Y2040:DP2043)=0,"01.01.1900",_xlfn.MAXIFS(Y2040:DP2040,Y2043:DP2043,V2043))</f>
        <v>01.01.1900</v>
      </c>
      <c r="W2040" s="82"/>
      <c r="X2040" s="106"/>
    </row>
    <row r="2041" spans="2:24" thickBot="1">
      <c r="B2041" s="83"/>
      <c r="C2041" s="84"/>
      <c r="D2041" s="83"/>
      <c r="E2041" s="83"/>
      <c r="F2041" s="83"/>
      <c r="G2041" s="83"/>
      <c r="H2041" s="83"/>
      <c r="I2041" s="83"/>
      <c r="J2041" s="83"/>
      <c r="K2041" s="83"/>
      <c r="L2041" s="83"/>
      <c r="M2041" s="83"/>
      <c r="N2041" s="83"/>
      <c r="O2041" s="83"/>
      <c r="P2041" s="84"/>
      <c r="Q2041" s="217"/>
      <c r="R2041" s="85">
        <f t="shared" ref="R2041" si="4926">IF(COUNTA(Y2040:DP2043)=0,0,MIN(Y2041:DP2041))</f>
        <v>0</v>
      </c>
      <c r="S2041" s="86">
        <f t="shared" ref="S2041" si="4927">IF(COUNTA(Y2040:DP2043)=0,0,HLOOKUP(S2040,Y2040:DP2043,2,FALSE))</f>
        <v>0</v>
      </c>
      <c r="T2041" s="87">
        <f t="shared" ref="T2041" si="4928">IF(COUNTA(Y2040:DP2043)=0,0,AVERAGE(Y2041:DP2041))</f>
        <v>0</v>
      </c>
      <c r="U2041" s="88">
        <f t="shared" ref="U2041" si="4929">IF(COUNTA(Y2040:DP2043)=0,0,_xlfn.MINIFS(Y2041:DP2041,Y2043:DP2043,U2043))</f>
        <v>0</v>
      </c>
      <c r="V2041" s="89">
        <f t="array" ref="V2041">IF(COUNTA(Y2040:DP2043)=0,0,IF(ISERROR(HLOOKUP(V2043,Y2043:DP2043,1,FALSE)),0,INDEX(Y2041:DP2041,MATCH(V2040&amp;V2043,Y2040:DP2040&amp;Y2043:DP2043,0))))</f>
        <v>0</v>
      </c>
      <c r="W2041" s="90">
        <f t="array" ref="W2041">IF(COUNTA(Y2040:DP2043)=0,0,IF(ISERROR(HLOOKUP(W2043,Y2043:DP2043,1,FALSE)),0,AVERAGEIF(Y2043:DP2043,$W2043,Y2041:DP2041)))</f>
        <v>0</v>
      </c>
      <c r="X2041" s="107"/>
    </row>
    <row r="2042" spans="2:24" thickBot="1">
      <c r="B2042" s="83"/>
      <c r="C2042" s="84"/>
      <c r="D2042" s="83"/>
      <c r="E2042" s="83"/>
      <c r="F2042" s="83"/>
      <c r="G2042" s="83"/>
      <c r="H2042" s="83"/>
      <c r="I2042" s="83"/>
      <c r="J2042" s="83"/>
      <c r="K2042" s="83"/>
      <c r="L2042" s="83"/>
      <c r="M2042" s="83"/>
      <c r="N2042" s="83"/>
      <c r="O2042" s="83"/>
      <c r="P2042" s="84"/>
      <c r="Q2042" s="217"/>
      <c r="R2042" s="91">
        <f t="shared" ref="R2042" si="4930">IF(COUNTA(Y2040:DP2043)=0,0,HLOOKUP(R2041,Y2041:DP2043,2,FALSE))</f>
        <v>0</v>
      </c>
      <c r="S2042" s="92">
        <f t="shared" ref="S2042" si="4931">IF(COUNTA(Y2040:DP2043)=0,0,HLOOKUP(S2040,Y2040:DP2043,3,FALSE))</f>
        <v>0</v>
      </c>
      <c r="T2042" s="93"/>
      <c r="U2042" s="94">
        <f t="array" ref="U2042">IF(COUNTA(Y2040:DP2043)=0,0,IF(ISERROR(HLOOKUP(U2043,Y2043:DP2043,1,FALSE)),0,INDEX(Y2042:DP2042,MATCH(U2041&amp;U2043,Y2041:DP2041&amp;Y2043:DP2043,0))))</f>
        <v>0</v>
      </c>
      <c r="V2042" s="94">
        <f t="array" ref="V2042">IF(COUNTA(Y2040:DP2043)=0,0,IF(ISERROR(HLOOKUP(V2043,Y2043:DP2043,1,FALSE)),0,INDEX(Y2042:DP2042,MATCH(V2041&amp;V2043,Y2041:DP2041&amp;Y2043:DP2043,0))))</f>
        <v>0</v>
      </c>
      <c r="W2042" s="95"/>
      <c r="X2042" s="108"/>
    </row>
    <row r="2043" spans="2:24" ht="13.9" thickBot="1">
      <c r="B2043" s="96"/>
      <c r="C2043" s="97"/>
      <c r="D2043" s="96"/>
      <c r="E2043" s="96"/>
      <c r="F2043" s="96"/>
      <c r="G2043" s="96"/>
      <c r="H2043" s="96"/>
      <c r="I2043" s="96"/>
      <c r="J2043" s="96"/>
      <c r="K2043" s="96"/>
      <c r="L2043" s="96"/>
      <c r="M2043" s="96"/>
      <c r="N2043" s="96"/>
      <c r="O2043" s="96"/>
      <c r="P2043" s="97"/>
      <c r="Q2043" s="218"/>
      <c r="R2043" s="98" t="str">
        <f t="shared" ref="R2043" si="4932">IF(COUNTA(Y2040:DP2043)=0,"none",HLOOKUP(R2041,Y2041:DP2043,3,FALSE))</f>
        <v>none</v>
      </c>
      <c r="S2043" s="99" t="str">
        <f t="shared" ref="S2043" si="4933">IF(COUNTA(Y2040:DP2043)=0,"none",HLOOKUP(S2040,Y2040:DP2043,4,FALSE))</f>
        <v>none</v>
      </c>
      <c r="T2043" s="100"/>
      <c r="U2043" s="100" t="str">
        <f t="array" ref="U2043">IF(COUNTA(Y2040:DP2043)=0,"none",IF($U$2="WAHR",$W$3,Abfrage!$F$4))</f>
        <v>none</v>
      </c>
      <c r="V2043" s="100" t="str">
        <f t="array" ref="V2043">IF(COUNTA(Y2040:DP2043)=0,"none",IF($U$2="WAHR",$W$3,Abfrage!$F$4))</f>
        <v>none</v>
      </c>
      <c r="W2043" s="100" t="str">
        <f t="array" ref="W2043">IF(COUNTA(Y2040:DP2043)=0,"none",IF($U$2="WAHR",$W$3,Abfrage!$F$4))</f>
        <v>none</v>
      </c>
      <c r="X2043" s="109"/>
    </row>
    <row r="2044" spans="2:24" thickBot="1">
      <c r="B2044" s="75" t="s">
        <v>1360</v>
      </c>
      <c r="C2044" s="76">
        <v>1000180583</v>
      </c>
      <c r="D2044" s="75" t="s">
        <v>95</v>
      </c>
      <c r="E2044" s="75" t="s">
        <v>96</v>
      </c>
      <c r="F2044" s="75" t="s">
        <v>97</v>
      </c>
      <c r="G2044" s="75" t="s">
        <v>97</v>
      </c>
      <c r="H2044" s="75" t="e">
        <v>#N/A</v>
      </c>
      <c r="I2044" s="75" t="s">
        <v>377</v>
      </c>
      <c r="J2044" s="75" t="s">
        <v>1361</v>
      </c>
      <c r="K2044" s="75" t="s">
        <v>326</v>
      </c>
      <c r="L2044" s="75" t="s">
        <v>326</v>
      </c>
      <c r="M2044" s="75" t="s">
        <v>313</v>
      </c>
      <c r="N2044" s="75" t="s">
        <v>321</v>
      </c>
      <c r="O2044" s="75" t="s">
        <v>309</v>
      </c>
      <c r="P2044" s="76" t="s">
        <v>306</v>
      </c>
      <c r="Q2044" s="216"/>
      <c r="R2044" s="77" t="str">
        <f t="shared" ref="R2044" si="4934">IF(COUNTA(Y2044:DP2047)=0,"01.01.1900",INDEX(Y2044:DP2044,MATCH(R2045,Y2045:DP2045,0)))</f>
        <v>01.01.1900</v>
      </c>
      <c r="S2044" s="78" t="str">
        <f t="shared" ref="S2044" si="4935">IF(COUNTA(Y2044:DP2047)=0,"01.01.1900",MAX(Y2044:DP2044))</f>
        <v>01.01.1900</v>
      </c>
      <c r="T2044" s="79"/>
      <c r="U2044" s="80" t="str">
        <f t="array" ref="U2044">IF(COUNTA(Y2044:DP2047)=0,"01.01.1900",IF(ISERROR(HLOOKUP(U2047,Y2047:DP2047,1,FALSE)),"01.01.1900",INDEX(Y2044:DP2044,MATCH(U2045&amp;U2047,Y2045:DP2045&amp;Y2047:DP2047,0))))</f>
        <v>01.01.1900</v>
      </c>
      <c r="V2044" s="81" t="str">
        <f t="shared" ref="V2044" si="4936">IF(COUNTA(Y2044:DP2047)=0,"01.01.1900",_xlfn.MAXIFS(Y2044:DP2044,Y2047:DP2047,V2047))</f>
        <v>01.01.1900</v>
      </c>
      <c r="W2044" s="82"/>
      <c r="X2044" s="106"/>
    </row>
    <row r="2045" spans="2:24" thickBot="1">
      <c r="B2045" s="83"/>
      <c r="C2045" s="84"/>
      <c r="D2045" s="83"/>
      <c r="E2045" s="83"/>
      <c r="F2045" s="83"/>
      <c r="G2045" s="83"/>
      <c r="H2045" s="83"/>
      <c r="I2045" s="83"/>
      <c r="J2045" s="83"/>
      <c r="K2045" s="83"/>
      <c r="L2045" s="83"/>
      <c r="M2045" s="83"/>
      <c r="N2045" s="83"/>
      <c r="O2045" s="83"/>
      <c r="P2045" s="84"/>
      <c r="Q2045" s="217"/>
      <c r="R2045" s="85">
        <f t="shared" ref="R2045" si="4937">IF(COUNTA(Y2044:DP2047)=0,0,MIN(Y2045:DP2045))</f>
        <v>0</v>
      </c>
      <c r="S2045" s="86">
        <f t="shared" ref="S2045" si="4938">IF(COUNTA(Y2044:DP2047)=0,0,HLOOKUP(S2044,Y2044:DP2047,2,FALSE))</f>
        <v>0</v>
      </c>
      <c r="T2045" s="87">
        <f t="shared" ref="T2045" si="4939">IF(COUNTA(Y2044:DP2047)=0,0,AVERAGE(Y2045:DP2045))</f>
        <v>0</v>
      </c>
      <c r="U2045" s="88">
        <f t="shared" ref="U2045" si="4940">IF(COUNTA(Y2044:DP2047)=0,0,_xlfn.MINIFS(Y2045:DP2045,Y2047:DP2047,U2047))</f>
        <v>0</v>
      </c>
      <c r="V2045" s="89">
        <f t="array" ref="V2045">IF(COUNTA(Y2044:DP2047)=0,0,IF(ISERROR(HLOOKUP(V2047,Y2047:DP2047,1,FALSE)),0,INDEX(Y2045:DP2045,MATCH(V2044&amp;V2047,Y2044:DP2044&amp;Y2047:DP2047,0))))</f>
        <v>0</v>
      </c>
      <c r="W2045" s="90">
        <f t="array" ref="W2045">IF(COUNTA(Y2044:DP2047)=0,0,IF(ISERROR(HLOOKUP(W2047,Y2047:DP2047,1,FALSE)),0,AVERAGEIF(Y2047:DP2047,$W2047,Y2045:DP2045)))</f>
        <v>0</v>
      </c>
      <c r="X2045" s="107"/>
    </row>
    <row r="2046" spans="2:24" thickBot="1">
      <c r="B2046" s="83"/>
      <c r="C2046" s="84"/>
      <c r="D2046" s="83"/>
      <c r="E2046" s="83"/>
      <c r="F2046" s="83"/>
      <c r="G2046" s="83"/>
      <c r="H2046" s="83"/>
      <c r="I2046" s="83"/>
      <c r="J2046" s="83"/>
      <c r="K2046" s="83"/>
      <c r="L2046" s="83"/>
      <c r="M2046" s="83"/>
      <c r="N2046" s="83"/>
      <c r="O2046" s="83"/>
      <c r="P2046" s="84"/>
      <c r="Q2046" s="217"/>
      <c r="R2046" s="91">
        <f t="shared" ref="R2046" si="4941">IF(COUNTA(Y2044:DP2047)=0,0,HLOOKUP(R2045,Y2045:DP2047,2,FALSE))</f>
        <v>0</v>
      </c>
      <c r="S2046" s="92">
        <f t="shared" ref="S2046" si="4942">IF(COUNTA(Y2044:DP2047)=0,0,HLOOKUP(S2044,Y2044:DP2047,3,FALSE))</f>
        <v>0</v>
      </c>
      <c r="T2046" s="93"/>
      <c r="U2046" s="94">
        <f t="array" ref="U2046">IF(COUNTA(Y2044:DP2047)=0,0,IF(ISERROR(HLOOKUP(U2047,Y2047:DP2047,1,FALSE)),0,INDEX(Y2046:DP2046,MATCH(U2045&amp;U2047,Y2045:DP2045&amp;Y2047:DP2047,0))))</f>
        <v>0</v>
      </c>
      <c r="V2046" s="94">
        <f t="array" ref="V2046">IF(COUNTA(Y2044:DP2047)=0,0,IF(ISERROR(HLOOKUP(V2047,Y2047:DP2047,1,FALSE)),0,INDEX(Y2046:DP2046,MATCH(V2045&amp;V2047,Y2045:DP2045&amp;Y2047:DP2047,0))))</f>
        <v>0</v>
      </c>
      <c r="W2046" s="95"/>
      <c r="X2046" s="108"/>
    </row>
    <row r="2047" spans="2:24" ht="13.9" thickBot="1">
      <c r="B2047" s="96"/>
      <c r="C2047" s="97"/>
      <c r="D2047" s="96"/>
      <c r="E2047" s="96"/>
      <c r="F2047" s="96"/>
      <c r="G2047" s="96"/>
      <c r="H2047" s="96"/>
      <c r="I2047" s="96"/>
      <c r="J2047" s="96"/>
      <c r="K2047" s="96"/>
      <c r="L2047" s="96"/>
      <c r="M2047" s="96"/>
      <c r="N2047" s="96"/>
      <c r="O2047" s="96"/>
      <c r="P2047" s="97"/>
      <c r="Q2047" s="218"/>
      <c r="R2047" s="98" t="str">
        <f t="shared" ref="R2047" si="4943">IF(COUNTA(Y2044:DP2047)=0,"none",HLOOKUP(R2045,Y2045:DP2047,3,FALSE))</f>
        <v>none</v>
      </c>
      <c r="S2047" s="99" t="str">
        <f t="shared" ref="S2047" si="4944">IF(COUNTA(Y2044:DP2047)=0,"none",HLOOKUP(S2044,Y2044:DP2047,4,FALSE))</f>
        <v>none</v>
      </c>
      <c r="T2047" s="100"/>
      <c r="U2047" s="100" t="str">
        <f t="array" ref="U2047">IF(COUNTA(Y2044:DP2047)=0,"none",IF($U$2="WAHR",$W$3,Abfrage!$F$4))</f>
        <v>none</v>
      </c>
      <c r="V2047" s="100" t="str">
        <f t="array" ref="V2047">IF(COUNTA(Y2044:DP2047)=0,"none",IF($U$2="WAHR",$W$3,Abfrage!$F$4))</f>
        <v>none</v>
      </c>
      <c r="W2047" s="100" t="str">
        <f t="array" ref="W2047">IF(COUNTA(Y2044:DP2047)=0,"none",IF($U$2="WAHR",$W$3,Abfrage!$F$4))</f>
        <v>none</v>
      </c>
      <c r="X2047" s="109"/>
    </row>
    <row r="2048" spans="2:24" thickBot="1">
      <c r="B2048" s="75" t="s">
        <v>1362</v>
      </c>
      <c r="C2048" s="76">
        <v>1000180584</v>
      </c>
      <c r="D2048" s="75" t="s">
        <v>95</v>
      </c>
      <c r="E2048" s="75" t="s">
        <v>96</v>
      </c>
      <c r="F2048" s="75" t="s">
        <v>97</v>
      </c>
      <c r="G2048" s="75" t="s">
        <v>97</v>
      </c>
      <c r="H2048" s="75" t="e">
        <v>#N/A</v>
      </c>
      <c r="I2048" s="75" t="s">
        <v>377</v>
      </c>
      <c r="J2048" s="75" t="s">
        <v>1363</v>
      </c>
      <c r="K2048" s="75" t="s">
        <v>306</v>
      </c>
      <c r="L2048" s="75" t="s">
        <v>306</v>
      </c>
      <c r="M2048" s="75" t="s">
        <v>313</v>
      </c>
      <c r="N2048" s="75" t="s">
        <v>327</v>
      </c>
      <c r="O2048" s="75" t="s">
        <v>306</v>
      </c>
      <c r="P2048" s="76" t="s">
        <v>306</v>
      </c>
      <c r="Q2048" s="216"/>
      <c r="R2048" s="77" t="str">
        <f t="shared" ref="R2048" si="4945">IF(COUNTA(Y2048:DP2051)=0,"01.01.1900",INDEX(Y2048:DP2048,MATCH(R2049,Y2049:DP2049,0)))</f>
        <v>01.01.1900</v>
      </c>
      <c r="S2048" s="78" t="str">
        <f t="shared" ref="S2048" si="4946">IF(COUNTA(Y2048:DP2051)=0,"01.01.1900",MAX(Y2048:DP2048))</f>
        <v>01.01.1900</v>
      </c>
      <c r="T2048" s="79"/>
      <c r="U2048" s="80" t="str">
        <f t="array" ref="U2048">IF(COUNTA(Y2048:DP2051)=0,"01.01.1900",IF(ISERROR(HLOOKUP(U2051,Y2051:DP2051,1,FALSE)),"01.01.1900",INDEX(Y2048:DP2048,MATCH(U2049&amp;U2051,Y2049:DP2049&amp;Y2051:DP2051,0))))</f>
        <v>01.01.1900</v>
      </c>
      <c r="V2048" s="81" t="str">
        <f t="shared" ref="V2048" si="4947">IF(COUNTA(Y2048:DP2051)=0,"01.01.1900",_xlfn.MAXIFS(Y2048:DP2048,Y2051:DP2051,V2051))</f>
        <v>01.01.1900</v>
      </c>
      <c r="W2048" s="82"/>
      <c r="X2048" s="106"/>
    </row>
    <row r="2049" spans="2:25" thickBot="1">
      <c r="B2049" s="83"/>
      <c r="C2049" s="84"/>
      <c r="D2049" s="83"/>
      <c r="E2049" s="83"/>
      <c r="F2049" s="83"/>
      <c r="G2049" s="83"/>
      <c r="H2049" s="83"/>
      <c r="I2049" s="83"/>
      <c r="J2049" s="83"/>
      <c r="K2049" s="83"/>
      <c r="L2049" s="83"/>
      <c r="M2049" s="83"/>
      <c r="N2049" s="83"/>
      <c r="O2049" s="83"/>
      <c r="P2049" s="84"/>
      <c r="Q2049" s="217"/>
      <c r="R2049" s="85">
        <f t="shared" ref="R2049" si="4948">IF(COUNTA(Y2048:DP2051)=0,0,MIN(Y2049:DP2049))</f>
        <v>0</v>
      </c>
      <c r="S2049" s="86">
        <f t="shared" ref="S2049" si="4949">IF(COUNTA(Y2048:DP2051)=0,0,HLOOKUP(S2048,Y2048:DP2051,2,FALSE))</f>
        <v>0</v>
      </c>
      <c r="T2049" s="87">
        <f t="shared" ref="T2049" si="4950">IF(COUNTA(Y2048:DP2051)=0,0,AVERAGE(Y2049:DP2049))</f>
        <v>0</v>
      </c>
      <c r="U2049" s="88">
        <f t="shared" ref="U2049" si="4951">IF(COUNTA(Y2048:DP2051)=0,0,_xlfn.MINIFS(Y2049:DP2049,Y2051:DP2051,U2051))</f>
        <v>0</v>
      </c>
      <c r="V2049" s="89">
        <f t="array" ref="V2049">IF(COUNTA(Y2048:DP2051)=0,0,IF(ISERROR(HLOOKUP(V2051,Y2051:DP2051,1,FALSE)),0,INDEX(Y2049:DP2049,MATCH(V2048&amp;V2051,Y2048:DP2048&amp;Y2051:DP2051,0))))</f>
        <v>0</v>
      </c>
      <c r="W2049" s="90">
        <f t="array" ref="W2049">IF(COUNTA(Y2048:DP2051)=0,0,IF(ISERROR(HLOOKUP(W2051,Y2051:DP2051,1,FALSE)),0,AVERAGEIF(Y2051:DP2051,$W2051,Y2049:DP2049)))</f>
        <v>0</v>
      </c>
      <c r="X2049" s="107"/>
    </row>
    <row r="2050" spans="2:25" thickBot="1">
      <c r="B2050" s="83"/>
      <c r="C2050" s="84"/>
      <c r="D2050" s="83"/>
      <c r="E2050" s="83"/>
      <c r="F2050" s="83"/>
      <c r="G2050" s="83"/>
      <c r="H2050" s="83"/>
      <c r="I2050" s="83"/>
      <c r="J2050" s="83"/>
      <c r="K2050" s="83"/>
      <c r="L2050" s="83"/>
      <c r="M2050" s="83"/>
      <c r="N2050" s="83"/>
      <c r="O2050" s="83"/>
      <c r="P2050" s="84"/>
      <c r="Q2050" s="217"/>
      <c r="R2050" s="91">
        <f t="shared" ref="R2050" si="4952">IF(COUNTA(Y2048:DP2051)=0,0,HLOOKUP(R2049,Y2049:DP2051,2,FALSE))</f>
        <v>0</v>
      </c>
      <c r="S2050" s="92">
        <f t="shared" ref="S2050" si="4953">IF(COUNTA(Y2048:DP2051)=0,0,HLOOKUP(S2048,Y2048:DP2051,3,FALSE))</f>
        <v>0</v>
      </c>
      <c r="T2050" s="93"/>
      <c r="U2050" s="94">
        <f t="array" ref="U2050">IF(COUNTA(Y2048:DP2051)=0,0,IF(ISERROR(HLOOKUP(U2051,Y2051:DP2051,1,FALSE)),0,INDEX(Y2050:DP2050,MATCH(U2049&amp;U2051,Y2049:DP2049&amp;Y2051:DP2051,0))))</f>
        <v>0</v>
      </c>
      <c r="V2050" s="94">
        <f t="array" ref="V2050">IF(COUNTA(Y2048:DP2051)=0,0,IF(ISERROR(HLOOKUP(V2051,Y2051:DP2051,1,FALSE)),0,INDEX(Y2050:DP2050,MATCH(V2049&amp;V2051,Y2049:DP2049&amp;Y2051:DP2051,0))))</f>
        <v>0</v>
      </c>
      <c r="W2050" s="95"/>
      <c r="X2050" s="108"/>
    </row>
    <row r="2051" spans="2:25" ht="13.9" thickBot="1">
      <c r="B2051" s="96"/>
      <c r="C2051" s="97"/>
      <c r="D2051" s="96"/>
      <c r="E2051" s="96"/>
      <c r="F2051" s="96"/>
      <c r="G2051" s="96"/>
      <c r="H2051" s="96"/>
      <c r="I2051" s="96"/>
      <c r="J2051" s="96"/>
      <c r="K2051" s="96"/>
      <c r="L2051" s="96"/>
      <c r="M2051" s="96"/>
      <c r="N2051" s="96"/>
      <c r="O2051" s="96"/>
      <c r="P2051" s="97"/>
      <c r="Q2051" s="218"/>
      <c r="R2051" s="98" t="str">
        <f t="shared" ref="R2051" si="4954">IF(COUNTA(Y2048:DP2051)=0,"none",HLOOKUP(R2049,Y2049:DP2051,3,FALSE))</f>
        <v>none</v>
      </c>
      <c r="S2051" s="99" t="str">
        <f t="shared" ref="S2051" si="4955">IF(COUNTA(Y2048:DP2051)=0,"none",HLOOKUP(S2048,Y2048:DP2051,4,FALSE))</f>
        <v>none</v>
      </c>
      <c r="T2051" s="100"/>
      <c r="U2051" s="100" t="str">
        <f t="array" ref="U2051">IF(COUNTA(Y2048:DP2051)=0,"none",IF($U$2="WAHR",$W$3,Abfrage!$F$4))</f>
        <v>none</v>
      </c>
      <c r="V2051" s="100" t="str">
        <f t="array" ref="V2051">IF(COUNTA(Y2048:DP2051)=0,"none",IF($U$2="WAHR",$W$3,Abfrage!$F$4))</f>
        <v>none</v>
      </c>
      <c r="W2051" s="100" t="str">
        <f t="array" ref="W2051">IF(COUNTA(Y2048:DP2051)=0,"none",IF($U$2="WAHR",$W$3,Abfrage!$F$4))</f>
        <v>none</v>
      </c>
      <c r="X2051" s="109"/>
    </row>
    <row r="2052" spans="2:25" thickBot="1">
      <c r="B2052" s="75" t="s">
        <v>1364</v>
      </c>
      <c r="C2052" s="76">
        <v>1000181245</v>
      </c>
      <c r="D2052" s="75" t="s">
        <v>95</v>
      </c>
      <c r="E2052" s="75" t="s">
        <v>96</v>
      </c>
      <c r="F2052" s="75" t="s">
        <v>97</v>
      </c>
      <c r="G2052" s="75" t="s">
        <v>97</v>
      </c>
      <c r="H2052" s="75" t="e">
        <v>#N/A</v>
      </c>
      <c r="I2052" s="75" t="s">
        <v>51</v>
      </c>
      <c r="J2052" s="75" t="s">
        <v>1365</v>
      </c>
      <c r="K2052" s="75" t="s">
        <v>306</v>
      </c>
      <c r="L2052" s="75" t="s">
        <v>306</v>
      </c>
      <c r="M2052" s="75" t="s">
        <v>313</v>
      </c>
      <c r="N2052" s="75" t="s">
        <v>352</v>
      </c>
      <c r="O2052" s="75" t="s">
        <v>315</v>
      </c>
      <c r="P2052" s="76" t="s">
        <v>306</v>
      </c>
      <c r="Q2052" s="216"/>
      <c r="R2052" s="77" t="str">
        <f t="shared" ref="R2052" si="4956">IF(COUNTA(Y2052:DP2055)=0,"01.01.1900",INDEX(Y2052:DP2052,MATCH(R2053,Y2053:DP2053,0)))</f>
        <v>01.01.1900</v>
      </c>
      <c r="S2052" s="78" t="str">
        <f t="shared" ref="S2052" si="4957">IF(COUNTA(Y2052:DP2055)=0,"01.01.1900",MAX(Y2052:DP2052))</f>
        <v>01.01.1900</v>
      </c>
      <c r="T2052" s="79"/>
      <c r="U2052" s="80" t="str">
        <f t="array" ref="U2052">IF(COUNTA(Y2052:DP2055)=0,"01.01.1900",IF(ISERROR(HLOOKUP(U2055,Y2055:DP2055,1,FALSE)),"01.01.1900",INDEX(Y2052:DP2052,MATCH(U2053&amp;U2055,Y2053:DP2053&amp;Y2055:DP2055,0))))</f>
        <v>01.01.1900</v>
      </c>
      <c r="V2052" s="81" t="str">
        <f t="shared" ref="V2052" si="4958">IF(COUNTA(Y2052:DP2055)=0,"01.01.1900",_xlfn.MAXIFS(Y2052:DP2052,Y2055:DP2055,V2055))</f>
        <v>01.01.1900</v>
      </c>
      <c r="W2052" s="82"/>
      <c r="X2052" s="106"/>
    </row>
    <row r="2053" spans="2:25" thickBot="1">
      <c r="B2053" s="83"/>
      <c r="C2053" s="84"/>
      <c r="D2053" s="83"/>
      <c r="E2053" s="83"/>
      <c r="F2053" s="83"/>
      <c r="G2053" s="83"/>
      <c r="H2053" s="83"/>
      <c r="I2053" s="83"/>
      <c r="J2053" s="83"/>
      <c r="K2053" s="83"/>
      <c r="L2053" s="83"/>
      <c r="M2053" s="83"/>
      <c r="N2053" s="83"/>
      <c r="O2053" s="83"/>
      <c r="P2053" s="84"/>
      <c r="Q2053" s="217"/>
      <c r="R2053" s="85">
        <f t="shared" ref="R2053" si="4959">IF(COUNTA(Y2052:DP2055)=0,0,MIN(Y2053:DP2053))</f>
        <v>0</v>
      </c>
      <c r="S2053" s="86">
        <f t="shared" ref="S2053" si="4960">IF(COUNTA(Y2052:DP2055)=0,0,HLOOKUP(S2052,Y2052:DP2055,2,FALSE))</f>
        <v>0</v>
      </c>
      <c r="T2053" s="87">
        <f t="shared" ref="T2053" si="4961">IF(COUNTA(Y2052:DP2055)=0,0,AVERAGE(Y2053:DP2053))</f>
        <v>0</v>
      </c>
      <c r="U2053" s="88">
        <f t="shared" ref="U2053" si="4962">IF(COUNTA(Y2052:DP2055)=0,0,_xlfn.MINIFS(Y2053:DP2053,Y2055:DP2055,U2055))</f>
        <v>0</v>
      </c>
      <c r="V2053" s="89">
        <f t="array" ref="V2053">IF(COUNTA(Y2052:DP2055)=0,0,IF(ISERROR(HLOOKUP(V2055,Y2055:DP2055,1,FALSE)),0,INDEX(Y2053:DP2053,MATCH(V2052&amp;V2055,Y2052:DP2052&amp;Y2055:DP2055,0))))</f>
        <v>0</v>
      </c>
      <c r="W2053" s="90">
        <f t="array" ref="W2053">IF(COUNTA(Y2052:DP2055)=0,0,IF(ISERROR(HLOOKUP(W2055,Y2055:DP2055,1,FALSE)),0,AVERAGEIF(Y2055:DP2055,$W2055,Y2053:DP2053)))</f>
        <v>0</v>
      </c>
      <c r="X2053" s="107"/>
    </row>
    <row r="2054" spans="2:25" thickBot="1">
      <c r="B2054" s="83"/>
      <c r="C2054" s="84"/>
      <c r="D2054" s="83"/>
      <c r="E2054" s="83"/>
      <c r="F2054" s="83"/>
      <c r="G2054" s="83"/>
      <c r="H2054" s="83"/>
      <c r="I2054" s="83"/>
      <c r="J2054" s="83"/>
      <c r="K2054" s="83"/>
      <c r="L2054" s="83"/>
      <c r="M2054" s="83"/>
      <c r="N2054" s="83"/>
      <c r="O2054" s="83"/>
      <c r="P2054" s="84"/>
      <c r="Q2054" s="217"/>
      <c r="R2054" s="91">
        <f t="shared" ref="R2054" si="4963">IF(COUNTA(Y2052:DP2055)=0,0,HLOOKUP(R2053,Y2053:DP2055,2,FALSE))</f>
        <v>0</v>
      </c>
      <c r="S2054" s="92">
        <f t="shared" ref="S2054" si="4964">IF(COUNTA(Y2052:DP2055)=0,0,HLOOKUP(S2052,Y2052:DP2055,3,FALSE))</f>
        <v>0</v>
      </c>
      <c r="T2054" s="93"/>
      <c r="U2054" s="94">
        <f t="array" ref="U2054">IF(COUNTA(Y2052:DP2055)=0,0,IF(ISERROR(HLOOKUP(U2055,Y2055:DP2055,1,FALSE)),0,INDEX(Y2054:DP2054,MATCH(U2053&amp;U2055,Y2053:DP2053&amp;Y2055:DP2055,0))))</f>
        <v>0</v>
      </c>
      <c r="V2054" s="94">
        <f t="array" ref="V2054">IF(COUNTA(Y2052:DP2055)=0,0,IF(ISERROR(HLOOKUP(V2055,Y2055:DP2055,1,FALSE)),0,INDEX(Y2054:DP2054,MATCH(V2053&amp;V2055,Y2053:DP2053&amp;Y2055:DP2055,0))))</f>
        <v>0</v>
      </c>
      <c r="W2054" s="95"/>
      <c r="X2054" s="108"/>
    </row>
    <row r="2055" spans="2:25" ht="13.9" thickBot="1">
      <c r="B2055" s="96"/>
      <c r="C2055" s="97"/>
      <c r="D2055" s="96"/>
      <c r="E2055" s="96"/>
      <c r="F2055" s="96"/>
      <c r="G2055" s="96"/>
      <c r="H2055" s="96"/>
      <c r="I2055" s="96"/>
      <c r="J2055" s="96"/>
      <c r="K2055" s="96"/>
      <c r="L2055" s="96"/>
      <c r="M2055" s="96"/>
      <c r="N2055" s="96"/>
      <c r="O2055" s="96"/>
      <c r="P2055" s="97"/>
      <c r="Q2055" s="218"/>
      <c r="R2055" s="98" t="str">
        <f t="shared" ref="R2055" si="4965">IF(COUNTA(Y2052:DP2055)=0,"none",HLOOKUP(R2053,Y2053:DP2055,3,FALSE))</f>
        <v>none</v>
      </c>
      <c r="S2055" s="99" t="str">
        <f t="shared" ref="S2055" si="4966">IF(COUNTA(Y2052:DP2055)=0,"none",HLOOKUP(S2052,Y2052:DP2055,4,FALSE))</f>
        <v>none</v>
      </c>
      <c r="T2055" s="100"/>
      <c r="U2055" s="100" t="str">
        <f t="array" ref="U2055">IF(COUNTA(Y2052:DP2055)=0,"none",IF($U$2="WAHR",$W$3,Abfrage!$F$4))</f>
        <v>none</v>
      </c>
      <c r="V2055" s="100" t="str">
        <f t="array" ref="V2055">IF(COUNTA(Y2052:DP2055)=0,"none",IF($U$2="WAHR",$W$3,Abfrage!$F$4))</f>
        <v>none</v>
      </c>
      <c r="W2055" s="100" t="str">
        <f t="array" ref="W2055">IF(COUNTA(Y2052:DP2055)=0,"none",IF($U$2="WAHR",$W$3,Abfrage!$F$4))</f>
        <v>none</v>
      </c>
      <c r="X2055" s="109"/>
    </row>
    <row r="2056" spans="2:25" thickBot="1">
      <c r="B2056" s="75" t="s">
        <v>1366</v>
      </c>
      <c r="C2056" s="76">
        <v>1000181246</v>
      </c>
      <c r="D2056" s="75" t="s">
        <v>95</v>
      </c>
      <c r="E2056" s="75" t="s">
        <v>96</v>
      </c>
      <c r="F2056" s="75" t="s">
        <v>97</v>
      </c>
      <c r="G2056" s="75" t="s">
        <v>97</v>
      </c>
      <c r="H2056" s="75" t="e">
        <v>#N/A</v>
      </c>
      <c r="I2056" s="75" t="s">
        <v>51</v>
      </c>
      <c r="J2056" s="75" t="s">
        <v>1367</v>
      </c>
      <c r="K2056" s="75" t="s">
        <v>306</v>
      </c>
      <c r="L2056" s="75" t="s">
        <v>306</v>
      </c>
      <c r="M2056" s="75" t="s">
        <v>313</v>
      </c>
      <c r="N2056" s="75" t="s">
        <v>352</v>
      </c>
      <c r="O2056" s="75" t="s">
        <v>315</v>
      </c>
      <c r="P2056" s="76" t="s">
        <v>306</v>
      </c>
      <c r="Q2056" s="216"/>
      <c r="R2056" s="77" t="str">
        <f t="shared" ref="R2056" si="4967">IF(COUNTA(Y2056:DP2059)=0,"01.01.1900",INDEX(Y2056:DP2056,MATCH(R2057,Y2057:DP2057,0)))</f>
        <v>01.01.1900</v>
      </c>
      <c r="S2056" s="78" t="str">
        <f t="shared" ref="S2056" si="4968">IF(COUNTA(Y2056:DP2059)=0,"01.01.1900",MAX(Y2056:DP2056))</f>
        <v>01.01.1900</v>
      </c>
      <c r="T2056" s="79"/>
      <c r="U2056" s="80" t="str">
        <f t="array" ref="U2056">IF(COUNTA(Y2056:DP2059)=0,"01.01.1900",IF(ISERROR(HLOOKUP(U2059,Y2059:DP2059,1,FALSE)),"01.01.1900",INDEX(Y2056:DP2056,MATCH(U2057&amp;U2059,Y2057:DP2057&amp;Y2059:DP2059,0))))</f>
        <v>01.01.1900</v>
      </c>
      <c r="V2056" s="81" t="str">
        <f t="shared" ref="V2056" si="4969">IF(COUNTA(Y2056:DP2059)=0,"01.01.1900",_xlfn.MAXIFS(Y2056:DP2056,Y2059:DP2059,V2059))</f>
        <v>01.01.1900</v>
      </c>
      <c r="W2056" s="82"/>
      <c r="X2056" s="106"/>
    </row>
    <row r="2057" spans="2:25" thickBot="1">
      <c r="B2057" s="83"/>
      <c r="C2057" s="84"/>
      <c r="D2057" s="83"/>
      <c r="E2057" s="83"/>
      <c r="F2057" s="83"/>
      <c r="G2057" s="83"/>
      <c r="H2057" s="83"/>
      <c r="I2057" s="83"/>
      <c r="J2057" s="83"/>
      <c r="K2057" s="83"/>
      <c r="L2057" s="83"/>
      <c r="M2057" s="83"/>
      <c r="N2057" s="83"/>
      <c r="O2057" s="83"/>
      <c r="P2057" s="84"/>
      <c r="Q2057" s="217"/>
      <c r="R2057" s="85">
        <f t="shared" ref="R2057" si="4970">IF(COUNTA(Y2056:DP2059)=0,0,MIN(Y2057:DP2057))</f>
        <v>0</v>
      </c>
      <c r="S2057" s="86">
        <f t="shared" ref="S2057" si="4971">IF(COUNTA(Y2056:DP2059)=0,0,HLOOKUP(S2056,Y2056:DP2059,2,FALSE))</f>
        <v>0</v>
      </c>
      <c r="T2057" s="87">
        <f t="shared" ref="T2057" si="4972">IF(COUNTA(Y2056:DP2059)=0,0,AVERAGE(Y2057:DP2057))</f>
        <v>0</v>
      </c>
      <c r="U2057" s="88">
        <f t="shared" ref="U2057" si="4973">IF(COUNTA(Y2056:DP2059)=0,0,_xlfn.MINIFS(Y2057:DP2057,Y2059:DP2059,U2059))</f>
        <v>0</v>
      </c>
      <c r="V2057" s="89">
        <f t="array" ref="V2057">IF(COUNTA(Y2056:DP2059)=0,0,IF(ISERROR(HLOOKUP(V2059,Y2059:DP2059,1,FALSE)),0,INDEX(Y2057:DP2057,MATCH(V2056&amp;V2059,Y2056:DP2056&amp;Y2059:DP2059,0))))</f>
        <v>0</v>
      </c>
      <c r="W2057" s="90">
        <f t="array" ref="W2057">IF(COUNTA(Y2056:DP2059)=0,0,IF(ISERROR(HLOOKUP(W2059,Y2059:DP2059,1,FALSE)),0,AVERAGEIF(Y2059:DP2059,$W2059,Y2057:DP2057)))</f>
        <v>0</v>
      </c>
      <c r="X2057" s="107"/>
    </row>
    <row r="2058" spans="2:25" thickBot="1">
      <c r="B2058" s="83"/>
      <c r="C2058" s="84"/>
      <c r="D2058" s="83"/>
      <c r="E2058" s="83"/>
      <c r="F2058" s="83"/>
      <c r="G2058" s="83"/>
      <c r="H2058" s="83"/>
      <c r="I2058" s="83"/>
      <c r="J2058" s="83"/>
      <c r="K2058" s="83"/>
      <c r="L2058" s="83"/>
      <c r="M2058" s="83"/>
      <c r="N2058" s="83"/>
      <c r="O2058" s="83"/>
      <c r="P2058" s="84"/>
      <c r="Q2058" s="217"/>
      <c r="R2058" s="91">
        <f t="shared" ref="R2058" si="4974">IF(COUNTA(Y2056:DP2059)=0,0,HLOOKUP(R2057,Y2057:DP2059,2,FALSE))</f>
        <v>0</v>
      </c>
      <c r="S2058" s="92">
        <f t="shared" ref="S2058" si="4975">IF(COUNTA(Y2056:DP2059)=0,0,HLOOKUP(S2056,Y2056:DP2059,3,FALSE))</f>
        <v>0</v>
      </c>
      <c r="T2058" s="93"/>
      <c r="U2058" s="94">
        <f t="array" ref="U2058">IF(COUNTA(Y2056:DP2059)=0,0,IF(ISERROR(HLOOKUP(U2059,Y2059:DP2059,1,FALSE)),0,INDEX(Y2058:DP2058,MATCH(U2057&amp;U2059,Y2057:DP2057&amp;Y2059:DP2059,0))))</f>
        <v>0</v>
      </c>
      <c r="V2058" s="94">
        <f t="array" ref="V2058">IF(COUNTA(Y2056:DP2059)=0,0,IF(ISERROR(HLOOKUP(V2059,Y2059:DP2059,1,FALSE)),0,INDEX(Y2058:DP2058,MATCH(V2057&amp;V2059,Y2057:DP2057&amp;Y2059:DP2059,0))))</f>
        <v>0</v>
      </c>
      <c r="W2058" s="95"/>
      <c r="X2058" s="108"/>
    </row>
    <row r="2059" spans="2:25" ht="13.9" thickBot="1">
      <c r="B2059" s="96"/>
      <c r="C2059" s="97"/>
      <c r="D2059" s="96"/>
      <c r="E2059" s="96"/>
      <c r="F2059" s="96"/>
      <c r="G2059" s="96"/>
      <c r="H2059" s="96"/>
      <c r="I2059" s="96"/>
      <c r="J2059" s="96"/>
      <c r="K2059" s="96"/>
      <c r="L2059" s="96"/>
      <c r="M2059" s="96"/>
      <c r="N2059" s="96"/>
      <c r="O2059" s="96"/>
      <c r="P2059" s="97"/>
      <c r="Q2059" s="218"/>
      <c r="R2059" s="98" t="str">
        <f t="shared" ref="R2059" si="4976">IF(COUNTA(Y2056:DP2059)=0,"none",HLOOKUP(R2057,Y2057:DP2059,3,FALSE))</f>
        <v>none</v>
      </c>
      <c r="S2059" s="99" t="str">
        <f t="shared" ref="S2059" si="4977">IF(COUNTA(Y2056:DP2059)=0,"none",HLOOKUP(S2056,Y2056:DP2059,4,FALSE))</f>
        <v>none</v>
      </c>
      <c r="T2059" s="100"/>
      <c r="U2059" s="100" t="str">
        <f t="array" ref="U2059">IF(COUNTA(Y2056:DP2059)=0,"none",IF($U$2="WAHR",$W$3,Abfrage!$F$4))</f>
        <v>none</v>
      </c>
      <c r="V2059" s="100" t="str">
        <f t="array" ref="V2059">IF(COUNTA(Y2056:DP2059)=0,"none",IF($U$2="WAHR",$W$3,Abfrage!$F$4))</f>
        <v>none</v>
      </c>
      <c r="W2059" s="100" t="str">
        <f t="array" ref="W2059">IF(COUNTA(Y2056:DP2059)=0,"none",IF($U$2="WAHR",$W$3,Abfrage!$F$4))</f>
        <v>none</v>
      </c>
      <c r="X2059" s="109"/>
    </row>
    <row r="2060" spans="2:25" thickBot="1">
      <c r="B2060" s="75" t="s">
        <v>1368</v>
      </c>
      <c r="C2060" s="76">
        <v>1000183222</v>
      </c>
      <c r="D2060" s="75" t="s">
        <v>95</v>
      </c>
      <c r="E2060" s="75" t="s">
        <v>96</v>
      </c>
      <c r="F2060" s="75" t="s">
        <v>97</v>
      </c>
      <c r="G2060" s="75" t="s">
        <v>97</v>
      </c>
      <c r="H2060" s="75" t="s">
        <v>44</v>
      </c>
      <c r="I2060" s="75" t="s">
        <v>41</v>
      </c>
      <c r="J2060" s="75" t="s">
        <v>1369</v>
      </c>
      <c r="K2060" s="75" t="s">
        <v>306</v>
      </c>
      <c r="L2060" s="75" t="s">
        <v>306</v>
      </c>
      <c r="M2060" s="75" t="s">
        <v>313</v>
      </c>
      <c r="N2060" s="75" t="s">
        <v>360</v>
      </c>
      <c r="O2060" s="75" t="s">
        <v>315</v>
      </c>
      <c r="P2060" s="76" t="s">
        <v>306</v>
      </c>
      <c r="Q2060" s="216"/>
      <c r="R2060" s="77">
        <f t="shared" ref="R2060" si="4978">IF(COUNTA(Y2060:DP2063)=0,"01.01.1900",INDEX(Y2060:DP2060,MATCH(R2061,Y2061:DP2061,0)))</f>
        <v>44501</v>
      </c>
      <c r="S2060" s="78">
        <f t="shared" ref="S2060" si="4979">IF(COUNTA(Y2060:DP2063)=0,"01.01.1900",MAX(Y2060:DP2060))</f>
        <v>44501</v>
      </c>
      <c r="T2060" s="79"/>
      <c r="U2060" s="80" t="str">
        <f t="array" ref="U2060">IF(COUNTA(Y2060:DP2063)=0,"01.01.1900",IF(ISERROR(HLOOKUP(U2063,Y2063:DP2063,1,FALSE)),"01.01.1900",INDEX(Y2060:DP2060,MATCH(U2061&amp;U2063,Y2061:DP2061&amp;Y2063:DP2063,0))))</f>
        <v>01.01.1900</v>
      </c>
      <c r="V2060" s="81">
        <f t="shared" ref="V2060" si="4980">IF(COUNTA(Y2060:DP2063)=0,"01.01.1900",_xlfn.MAXIFS(Y2060:DP2060,Y2063:DP2063,V2063))</f>
        <v>0</v>
      </c>
      <c r="W2060" s="82"/>
      <c r="X2060" s="106"/>
      <c r="Y2060" s="141">
        <v>44501</v>
      </c>
    </row>
    <row r="2061" spans="2:25" thickBot="1">
      <c r="B2061" s="83"/>
      <c r="C2061" s="84"/>
      <c r="D2061" s="83"/>
      <c r="E2061" s="83"/>
      <c r="F2061" s="83"/>
      <c r="G2061" s="83"/>
      <c r="H2061" s="83"/>
      <c r="I2061" s="83"/>
      <c r="J2061" s="83"/>
      <c r="K2061" s="83"/>
      <c r="L2061" s="83"/>
      <c r="M2061" s="83"/>
      <c r="N2061" s="83"/>
      <c r="O2061" s="83"/>
      <c r="P2061" s="84"/>
      <c r="Q2061" s="217"/>
      <c r="R2061" s="85">
        <f t="shared" ref="R2061" si="4981">IF(COUNTA(Y2060:DP2063)=0,0,MIN(Y2061:DP2061))</f>
        <v>0.98259999999999992</v>
      </c>
      <c r="S2061" s="86">
        <f t="shared" ref="S2061" si="4982">IF(COUNTA(Y2060:DP2063)=0,0,HLOOKUP(S2060,Y2060:DP2063,2,FALSE))</f>
        <v>0.98259999999999992</v>
      </c>
      <c r="T2061" s="87">
        <f t="shared" ref="T2061" si="4983">IF(COUNTA(Y2060:DP2063)=0,0,AVERAGE(Y2061:DP2061))</f>
        <v>0.98259999999999992</v>
      </c>
      <c r="U2061" s="88">
        <f t="shared" ref="U2061" si="4984">IF(COUNTA(Y2060:DP2063)=0,0,_xlfn.MINIFS(Y2061:DP2061,Y2063:DP2063,U2063))</f>
        <v>0</v>
      </c>
      <c r="V2061" s="89">
        <f t="array" ref="V2061">IF(COUNTA(Y2060:DP2063)=0,0,IF(ISERROR(HLOOKUP(V2063,Y2063:DP2063,1,FALSE)),0,INDEX(Y2061:DP2061,MATCH(V2060&amp;V2063,Y2060:DP2060&amp;Y2063:DP2063,0))))</f>
        <v>0</v>
      </c>
      <c r="W2061" s="90">
        <f t="array" ref="W2061">IF(COUNTA(Y2060:DP2063)=0,0,IF(ISERROR(HLOOKUP(W2063,Y2063:DP2063,1,FALSE)),0,AVERAGEIF(Y2063:DP2063,$W2063,Y2061:DP2061)))</f>
        <v>0</v>
      </c>
      <c r="X2061" s="107"/>
      <c r="Y2061" s="142">
        <v>0.98259999999999992</v>
      </c>
    </row>
    <row r="2062" spans="2:25" thickBot="1">
      <c r="B2062" s="83"/>
      <c r="C2062" s="84"/>
      <c r="D2062" s="83"/>
      <c r="E2062" s="83"/>
      <c r="F2062" s="83"/>
      <c r="G2062" s="83"/>
      <c r="H2062" s="83"/>
      <c r="I2062" s="83"/>
      <c r="J2062" s="83"/>
      <c r="K2062" s="83"/>
      <c r="L2062" s="83"/>
      <c r="M2062" s="83"/>
      <c r="N2062" s="83"/>
      <c r="O2062" s="83"/>
      <c r="P2062" s="84"/>
      <c r="Q2062" s="217"/>
      <c r="R2062" s="91">
        <f t="shared" ref="R2062" si="4985">IF(COUNTA(Y2060:DP2063)=0,0,HLOOKUP(R2061,Y2061:DP2063,2,FALSE))</f>
        <v>1000</v>
      </c>
      <c r="S2062" s="92">
        <f t="shared" ref="S2062" si="4986">IF(COUNTA(Y2060:DP2063)=0,0,HLOOKUP(S2060,Y2060:DP2063,3,FALSE))</f>
        <v>1000</v>
      </c>
      <c r="T2062" s="93"/>
      <c r="U2062" s="94">
        <f t="array" ref="U2062">IF(COUNTA(Y2060:DP2063)=0,0,IF(ISERROR(HLOOKUP(U2063,Y2063:DP2063,1,FALSE)),0,INDEX(Y2062:DP2062,MATCH(U2061&amp;U2063,Y2061:DP2061&amp;Y2063:DP2063,0))))</f>
        <v>0</v>
      </c>
      <c r="V2062" s="94">
        <f t="array" ref="V2062">IF(COUNTA(Y2060:DP2063)=0,0,IF(ISERROR(HLOOKUP(V2063,Y2063:DP2063,1,FALSE)),0,INDEX(Y2062:DP2062,MATCH(V2061&amp;V2063,Y2061:DP2061&amp;Y2063:DP2063,0))))</f>
        <v>0</v>
      </c>
      <c r="W2062" s="95"/>
      <c r="X2062" s="108"/>
      <c r="Y2062" s="143">
        <v>1000</v>
      </c>
    </row>
    <row r="2063" spans="2:25" ht="13.9" thickBot="1">
      <c r="B2063" s="96"/>
      <c r="C2063" s="97"/>
      <c r="D2063" s="96"/>
      <c r="E2063" s="96"/>
      <c r="F2063" s="96"/>
      <c r="G2063" s="96"/>
      <c r="H2063" s="96"/>
      <c r="I2063" s="96"/>
      <c r="J2063" s="96"/>
      <c r="K2063" s="96"/>
      <c r="L2063" s="96"/>
      <c r="M2063" s="96"/>
      <c r="N2063" s="96"/>
      <c r="O2063" s="96"/>
      <c r="P2063" s="97"/>
      <c r="Q2063" s="218"/>
      <c r="R2063" s="98" t="str">
        <f t="shared" ref="R2063" si="4987">IF(COUNTA(Y2060:DP2063)=0,"none",HLOOKUP(R2061,Y2061:DP2063,3,FALSE))</f>
        <v>www (-15%)</v>
      </c>
      <c r="S2063" s="99" t="str">
        <f t="shared" ref="S2063" si="4988">IF(COUNTA(Y2060:DP2063)=0,"none",HLOOKUP(S2060,Y2060:DP2063,4,FALSE))</f>
        <v>www (-15%)</v>
      </c>
      <c r="T2063" s="100"/>
      <c r="U2063" s="100">
        <f t="array" ref="U2063">IF(COUNTA(Y2060:DP2063)=0,"none",IF($U$2="WAHR",$W$3,Abfrage!$F$4))</f>
        <v>0</v>
      </c>
      <c r="V2063" s="100">
        <f t="array" ref="V2063">IF(COUNTA(Y2060:DP2063)=0,"none",IF($U$2="WAHR",$W$3,Abfrage!$F$4))</f>
        <v>0</v>
      </c>
      <c r="W2063" s="100">
        <f t="array" ref="W2063">IF(COUNTA(Y2060:DP2063)=0,"none",IF($U$2="WAHR",$W$3,Abfrage!$F$4))</f>
        <v>0</v>
      </c>
      <c r="X2063" s="109"/>
      <c r="Y2063" s="144" t="s">
        <v>354</v>
      </c>
    </row>
    <row r="2064" spans="2:25" thickBot="1">
      <c r="B2064" s="75" t="s">
        <v>1370</v>
      </c>
      <c r="C2064" s="76">
        <v>1000183225</v>
      </c>
      <c r="D2064" s="75" t="s">
        <v>169</v>
      </c>
      <c r="E2064" s="75" t="s">
        <v>125</v>
      </c>
      <c r="F2064" s="75" t="s">
        <v>501</v>
      </c>
      <c r="G2064" s="75" t="s">
        <v>501</v>
      </c>
      <c r="H2064" s="75" t="e">
        <v>#N/A</v>
      </c>
      <c r="I2064" s="75" t="s">
        <v>41</v>
      </c>
      <c r="J2064" s="75" t="s">
        <v>1371</v>
      </c>
      <c r="K2064" s="75" t="s">
        <v>306</v>
      </c>
      <c r="L2064" s="75" t="s">
        <v>306</v>
      </c>
      <c r="M2064" s="75" t="s">
        <v>306</v>
      </c>
      <c r="N2064" s="75" t="s">
        <v>360</v>
      </c>
      <c r="O2064" s="75" t="s">
        <v>315</v>
      </c>
      <c r="P2064" s="76" t="s">
        <v>306</v>
      </c>
      <c r="Q2064" s="216"/>
      <c r="R2064" s="77" t="str">
        <f t="shared" ref="R2064" si="4989">IF(COUNTA(Y2064:DP2067)=0,"01.01.1900",INDEX(Y2064:DP2064,MATCH(R2065,Y2065:DP2065,0)))</f>
        <v>01.01.1900</v>
      </c>
      <c r="S2064" s="78" t="str">
        <f t="shared" ref="S2064" si="4990">IF(COUNTA(Y2064:DP2067)=0,"01.01.1900",MAX(Y2064:DP2064))</f>
        <v>01.01.1900</v>
      </c>
      <c r="T2064" s="79"/>
      <c r="U2064" s="80" t="str">
        <f t="array" ref="U2064">IF(COUNTA(Y2064:DP2067)=0,"01.01.1900",IF(ISERROR(HLOOKUP(U2067,Y2067:DP2067,1,FALSE)),"01.01.1900",INDEX(Y2064:DP2064,MATCH(U2065&amp;U2067,Y2065:DP2065&amp;Y2067:DP2067,0))))</f>
        <v>01.01.1900</v>
      </c>
      <c r="V2064" s="81" t="str">
        <f t="shared" ref="V2064" si="4991">IF(COUNTA(Y2064:DP2067)=0,"01.01.1900",_xlfn.MAXIFS(Y2064:DP2064,Y2067:DP2067,V2067))</f>
        <v>01.01.1900</v>
      </c>
      <c r="W2064" s="82"/>
      <c r="X2064" s="106"/>
    </row>
    <row r="2065" spans="2:25" thickBot="1">
      <c r="B2065" s="83"/>
      <c r="C2065" s="84"/>
      <c r="D2065" s="83"/>
      <c r="E2065" s="83"/>
      <c r="F2065" s="83"/>
      <c r="G2065" s="83"/>
      <c r="H2065" s="83"/>
      <c r="I2065" s="83"/>
      <c r="J2065" s="83"/>
      <c r="K2065" s="83"/>
      <c r="L2065" s="83"/>
      <c r="M2065" s="83"/>
      <c r="N2065" s="83"/>
      <c r="O2065" s="83"/>
      <c r="P2065" s="84"/>
      <c r="Q2065" s="217"/>
      <c r="R2065" s="85">
        <f t="shared" ref="R2065" si="4992">IF(COUNTA(Y2064:DP2067)=0,0,MIN(Y2065:DP2065))</f>
        <v>0</v>
      </c>
      <c r="S2065" s="86">
        <f t="shared" ref="S2065" si="4993">IF(COUNTA(Y2064:DP2067)=0,0,HLOOKUP(S2064,Y2064:DP2067,2,FALSE))</f>
        <v>0</v>
      </c>
      <c r="T2065" s="87">
        <f t="shared" ref="T2065" si="4994">IF(COUNTA(Y2064:DP2067)=0,0,AVERAGE(Y2065:DP2065))</f>
        <v>0</v>
      </c>
      <c r="U2065" s="88">
        <f t="shared" ref="U2065" si="4995">IF(COUNTA(Y2064:DP2067)=0,0,_xlfn.MINIFS(Y2065:DP2065,Y2067:DP2067,U2067))</f>
        <v>0</v>
      </c>
      <c r="V2065" s="89">
        <f t="array" ref="V2065">IF(COUNTA(Y2064:DP2067)=0,0,IF(ISERROR(HLOOKUP(V2067,Y2067:DP2067,1,FALSE)),0,INDEX(Y2065:DP2065,MATCH(V2064&amp;V2067,Y2064:DP2064&amp;Y2067:DP2067,0))))</f>
        <v>0</v>
      </c>
      <c r="W2065" s="90">
        <f t="array" ref="W2065">IF(COUNTA(Y2064:DP2067)=0,0,IF(ISERROR(HLOOKUP(W2067,Y2067:DP2067,1,FALSE)),0,AVERAGEIF(Y2067:DP2067,$W2067,Y2065:DP2065)))</f>
        <v>0</v>
      </c>
      <c r="X2065" s="107"/>
    </row>
    <row r="2066" spans="2:25" thickBot="1">
      <c r="B2066" s="83"/>
      <c r="C2066" s="84"/>
      <c r="D2066" s="83"/>
      <c r="E2066" s="83"/>
      <c r="F2066" s="83"/>
      <c r="G2066" s="83"/>
      <c r="H2066" s="83"/>
      <c r="I2066" s="83"/>
      <c r="J2066" s="83"/>
      <c r="K2066" s="83"/>
      <c r="L2066" s="83"/>
      <c r="M2066" s="83"/>
      <c r="N2066" s="83"/>
      <c r="O2066" s="83"/>
      <c r="P2066" s="84"/>
      <c r="Q2066" s="217"/>
      <c r="R2066" s="91">
        <f t="shared" ref="R2066" si="4996">IF(COUNTA(Y2064:DP2067)=0,0,HLOOKUP(R2065,Y2065:DP2067,2,FALSE))</f>
        <v>0</v>
      </c>
      <c r="S2066" s="92">
        <f t="shared" ref="S2066" si="4997">IF(COUNTA(Y2064:DP2067)=0,0,HLOOKUP(S2064,Y2064:DP2067,3,FALSE))</f>
        <v>0</v>
      </c>
      <c r="T2066" s="93"/>
      <c r="U2066" s="94">
        <f t="array" ref="U2066">IF(COUNTA(Y2064:DP2067)=0,0,IF(ISERROR(HLOOKUP(U2067,Y2067:DP2067,1,FALSE)),0,INDEX(Y2066:DP2066,MATCH(U2065&amp;U2067,Y2065:DP2065&amp;Y2067:DP2067,0))))</f>
        <v>0</v>
      </c>
      <c r="V2066" s="94">
        <f t="array" ref="V2066">IF(COUNTA(Y2064:DP2067)=0,0,IF(ISERROR(HLOOKUP(V2067,Y2067:DP2067,1,FALSE)),0,INDEX(Y2066:DP2066,MATCH(V2065&amp;V2067,Y2065:DP2065&amp;Y2067:DP2067,0))))</f>
        <v>0</v>
      </c>
      <c r="W2066" s="95"/>
      <c r="X2066" s="108"/>
    </row>
    <row r="2067" spans="2:25" ht="13.9" thickBot="1">
      <c r="B2067" s="96"/>
      <c r="C2067" s="97"/>
      <c r="D2067" s="96"/>
      <c r="E2067" s="96"/>
      <c r="F2067" s="96"/>
      <c r="G2067" s="96"/>
      <c r="H2067" s="96"/>
      <c r="I2067" s="96"/>
      <c r="J2067" s="96"/>
      <c r="K2067" s="96"/>
      <c r="L2067" s="96"/>
      <c r="M2067" s="96"/>
      <c r="N2067" s="96"/>
      <c r="O2067" s="96"/>
      <c r="P2067" s="97"/>
      <c r="Q2067" s="218"/>
      <c r="R2067" s="98" t="str">
        <f t="shared" ref="R2067" si="4998">IF(COUNTA(Y2064:DP2067)=0,"none",HLOOKUP(R2065,Y2065:DP2067,3,FALSE))</f>
        <v>none</v>
      </c>
      <c r="S2067" s="99" t="str">
        <f t="shared" ref="S2067" si="4999">IF(COUNTA(Y2064:DP2067)=0,"none",HLOOKUP(S2064,Y2064:DP2067,4,FALSE))</f>
        <v>none</v>
      </c>
      <c r="T2067" s="100"/>
      <c r="U2067" s="100" t="str">
        <f t="array" ref="U2067">IF(COUNTA(Y2064:DP2067)=0,"none",IF($U$2="WAHR",$W$3,Abfrage!$F$4))</f>
        <v>none</v>
      </c>
      <c r="V2067" s="100" t="str">
        <f t="array" ref="V2067">IF(COUNTA(Y2064:DP2067)=0,"none",IF($U$2="WAHR",$W$3,Abfrage!$F$4))</f>
        <v>none</v>
      </c>
      <c r="W2067" s="100" t="str">
        <f t="array" ref="W2067">IF(COUNTA(Y2064:DP2067)=0,"none",IF($U$2="WAHR",$W$3,Abfrage!$F$4))</f>
        <v>none</v>
      </c>
      <c r="X2067" s="109"/>
    </row>
    <row r="2068" spans="2:25" thickBot="1">
      <c r="B2068" s="75" t="s">
        <v>1372</v>
      </c>
      <c r="C2068" s="76">
        <v>1000183228</v>
      </c>
      <c r="D2068" s="75" t="s">
        <v>169</v>
      </c>
      <c r="E2068" s="75" t="s">
        <v>125</v>
      </c>
      <c r="F2068" s="75" t="s">
        <v>501</v>
      </c>
      <c r="G2068" s="75" t="s">
        <v>501</v>
      </c>
      <c r="H2068" s="75" t="e">
        <v>#N/A</v>
      </c>
      <c r="I2068" s="75" t="s">
        <v>41</v>
      </c>
      <c r="J2068" s="75" t="s">
        <v>1373</v>
      </c>
      <c r="K2068" s="75" t="s">
        <v>306</v>
      </c>
      <c r="L2068" s="75" t="s">
        <v>306</v>
      </c>
      <c r="M2068" s="75" t="s">
        <v>306</v>
      </c>
      <c r="N2068" s="75" t="s">
        <v>321</v>
      </c>
      <c r="O2068" s="75" t="s">
        <v>315</v>
      </c>
      <c r="P2068" s="76" t="s">
        <v>306</v>
      </c>
      <c r="Q2068" s="216"/>
      <c r="R2068" s="77" t="str">
        <f t="shared" ref="R2068" si="5000">IF(COUNTA(Y2068:DP2071)=0,"01.01.1900",INDEX(Y2068:DP2068,MATCH(R2069,Y2069:DP2069,0)))</f>
        <v>01.01.1900</v>
      </c>
      <c r="S2068" s="78" t="str">
        <f t="shared" ref="S2068" si="5001">IF(COUNTA(Y2068:DP2071)=0,"01.01.1900",MAX(Y2068:DP2068))</f>
        <v>01.01.1900</v>
      </c>
      <c r="T2068" s="79"/>
      <c r="U2068" s="80" t="str">
        <f t="array" ref="U2068">IF(COUNTA(Y2068:DP2071)=0,"01.01.1900",IF(ISERROR(HLOOKUP(U2071,Y2071:DP2071,1,FALSE)),"01.01.1900",INDEX(Y2068:DP2068,MATCH(U2069&amp;U2071,Y2069:DP2069&amp;Y2071:DP2071,0))))</f>
        <v>01.01.1900</v>
      </c>
      <c r="V2068" s="81" t="str">
        <f t="shared" ref="V2068" si="5002">IF(COUNTA(Y2068:DP2071)=0,"01.01.1900",_xlfn.MAXIFS(Y2068:DP2068,Y2071:DP2071,V2071))</f>
        <v>01.01.1900</v>
      </c>
      <c r="W2068" s="82"/>
      <c r="X2068" s="106"/>
    </row>
    <row r="2069" spans="2:25" thickBot="1">
      <c r="B2069" s="83"/>
      <c r="C2069" s="84"/>
      <c r="D2069" s="83"/>
      <c r="E2069" s="83"/>
      <c r="F2069" s="83"/>
      <c r="G2069" s="83"/>
      <c r="H2069" s="83"/>
      <c r="I2069" s="83"/>
      <c r="J2069" s="83"/>
      <c r="K2069" s="83"/>
      <c r="L2069" s="83"/>
      <c r="M2069" s="83"/>
      <c r="N2069" s="83"/>
      <c r="O2069" s="83"/>
      <c r="P2069" s="84"/>
      <c r="Q2069" s="217"/>
      <c r="R2069" s="85">
        <f t="shared" ref="R2069" si="5003">IF(COUNTA(Y2068:DP2071)=0,0,MIN(Y2069:DP2069))</f>
        <v>0</v>
      </c>
      <c r="S2069" s="86">
        <f t="shared" ref="S2069" si="5004">IF(COUNTA(Y2068:DP2071)=0,0,HLOOKUP(S2068,Y2068:DP2071,2,FALSE))</f>
        <v>0</v>
      </c>
      <c r="T2069" s="87">
        <f t="shared" ref="T2069" si="5005">IF(COUNTA(Y2068:DP2071)=0,0,AVERAGE(Y2069:DP2069))</f>
        <v>0</v>
      </c>
      <c r="U2069" s="88">
        <f t="shared" ref="U2069" si="5006">IF(COUNTA(Y2068:DP2071)=0,0,_xlfn.MINIFS(Y2069:DP2069,Y2071:DP2071,U2071))</f>
        <v>0</v>
      </c>
      <c r="V2069" s="89">
        <f t="array" ref="V2069">IF(COUNTA(Y2068:DP2071)=0,0,IF(ISERROR(HLOOKUP(V2071,Y2071:DP2071,1,FALSE)),0,INDEX(Y2069:DP2069,MATCH(V2068&amp;V2071,Y2068:DP2068&amp;Y2071:DP2071,0))))</f>
        <v>0</v>
      </c>
      <c r="W2069" s="90">
        <f t="array" ref="W2069">IF(COUNTA(Y2068:DP2071)=0,0,IF(ISERROR(HLOOKUP(W2071,Y2071:DP2071,1,FALSE)),0,AVERAGEIF(Y2071:DP2071,$W2071,Y2069:DP2069)))</f>
        <v>0</v>
      </c>
      <c r="X2069" s="107"/>
    </row>
    <row r="2070" spans="2:25" thickBot="1">
      <c r="B2070" s="83"/>
      <c r="C2070" s="84"/>
      <c r="D2070" s="83"/>
      <c r="E2070" s="83"/>
      <c r="F2070" s="83"/>
      <c r="G2070" s="83"/>
      <c r="H2070" s="83"/>
      <c r="I2070" s="83"/>
      <c r="J2070" s="83"/>
      <c r="K2070" s="83"/>
      <c r="L2070" s="83"/>
      <c r="M2070" s="83"/>
      <c r="N2070" s="83"/>
      <c r="O2070" s="83"/>
      <c r="P2070" s="84"/>
      <c r="Q2070" s="217"/>
      <c r="R2070" s="91">
        <f t="shared" ref="R2070" si="5007">IF(COUNTA(Y2068:DP2071)=0,0,HLOOKUP(R2069,Y2069:DP2071,2,FALSE))</f>
        <v>0</v>
      </c>
      <c r="S2070" s="92">
        <f t="shared" ref="S2070" si="5008">IF(COUNTA(Y2068:DP2071)=0,0,HLOOKUP(S2068,Y2068:DP2071,3,FALSE))</f>
        <v>0</v>
      </c>
      <c r="T2070" s="93"/>
      <c r="U2070" s="94">
        <f t="array" ref="U2070">IF(COUNTA(Y2068:DP2071)=0,0,IF(ISERROR(HLOOKUP(U2071,Y2071:DP2071,1,FALSE)),0,INDEX(Y2070:DP2070,MATCH(U2069&amp;U2071,Y2069:DP2069&amp;Y2071:DP2071,0))))</f>
        <v>0</v>
      </c>
      <c r="V2070" s="94">
        <f t="array" ref="V2070">IF(COUNTA(Y2068:DP2071)=0,0,IF(ISERROR(HLOOKUP(V2071,Y2071:DP2071,1,FALSE)),0,INDEX(Y2070:DP2070,MATCH(V2069&amp;V2071,Y2069:DP2069&amp;Y2071:DP2071,0))))</f>
        <v>0</v>
      </c>
      <c r="W2070" s="95"/>
      <c r="X2070" s="108"/>
    </row>
    <row r="2071" spans="2:25" ht="13.9" thickBot="1">
      <c r="B2071" s="96"/>
      <c r="C2071" s="97"/>
      <c r="D2071" s="96"/>
      <c r="E2071" s="96"/>
      <c r="F2071" s="96"/>
      <c r="G2071" s="96"/>
      <c r="H2071" s="96"/>
      <c r="I2071" s="96"/>
      <c r="J2071" s="96"/>
      <c r="K2071" s="96"/>
      <c r="L2071" s="96"/>
      <c r="M2071" s="96"/>
      <c r="N2071" s="96"/>
      <c r="O2071" s="96"/>
      <c r="P2071" s="97"/>
      <c r="Q2071" s="218"/>
      <c r="R2071" s="98" t="str">
        <f t="shared" ref="R2071" si="5009">IF(COUNTA(Y2068:DP2071)=0,"none",HLOOKUP(R2069,Y2069:DP2071,3,FALSE))</f>
        <v>none</v>
      </c>
      <c r="S2071" s="99" t="str">
        <f t="shared" ref="S2071" si="5010">IF(COUNTA(Y2068:DP2071)=0,"none",HLOOKUP(S2068,Y2068:DP2071,4,FALSE))</f>
        <v>none</v>
      </c>
      <c r="T2071" s="100"/>
      <c r="U2071" s="100" t="str">
        <f t="array" ref="U2071">IF(COUNTA(Y2068:DP2071)=0,"none",IF($U$2="WAHR",$W$3,Abfrage!$F$4))</f>
        <v>none</v>
      </c>
      <c r="V2071" s="100" t="str">
        <f t="array" ref="V2071">IF(COUNTA(Y2068:DP2071)=0,"none",IF($U$2="WAHR",$W$3,Abfrage!$F$4))</f>
        <v>none</v>
      </c>
      <c r="W2071" s="100" t="str">
        <f t="array" ref="W2071">IF(COUNTA(Y2068:DP2071)=0,"none",IF($U$2="WAHR",$W$3,Abfrage!$F$4))</f>
        <v>none</v>
      </c>
      <c r="X2071" s="109"/>
    </row>
    <row r="2072" spans="2:25" thickBot="1">
      <c r="B2072" s="75" t="s">
        <v>1374</v>
      </c>
      <c r="C2072" s="76">
        <v>1000183262</v>
      </c>
      <c r="D2072" s="75" t="s">
        <v>169</v>
      </c>
      <c r="E2072" s="75" t="s">
        <v>125</v>
      </c>
      <c r="F2072" s="75" t="s">
        <v>501</v>
      </c>
      <c r="G2072" s="75" t="s">
        <v>501</v>
      </c>
      <c r="H2072" s="75" t="e">
        <v>#N/A</v>
      </c>
      <c r="I2072" s="75" t="s">
        <v>41</v>
      </c>
      <c r="J2072" s="75" t="s">
        <v>1375</v>
      </c>
      <c r="K2072" s="75" t="s">
        <v>306</v>
      </c>
      <c r="L2072" s="75" t="s">
        <v>306</v>
      </c>
      <c r="M2072" s="75" t="s">
        <v>306</v>
      </c>
      <c r="N2072" s="75" t="s">
        <v>314</v>
      </c>
      <c r="O2072" s="75" t="s">
        <v>315</v>
      </c>
      <c r="P2072" s="76" t="s">
        <v>306</v>
      </c>
      <c r="Q2072" s="216"/>
      <c r="R2072" s="77" t="str">
        <f t="shared" ref="R2072" si="5011">IF(COUNTA(Y2072:DP2075)=0,"01.01.1900",INDEX(Y2072:DP2072,MATCH(R2073,Y2073:DP2073,0)))</f>
        <v>01.01.1900</v>
      </c>
      <c r="S2072" s="78" t="str">
        <f t="shared" ref="S2072" si="5012">IF(COUNTA(Y2072:DP2075)=0,"01.01.1900",MAX(Y2072:DP2072))</f>
        <v>01.01.1900</v>
      </c>
      <c r="T2072" s="79"/>
      <c r="U2072" s="80" t="str">
        <f t="array" ref="U2072">IF(COUNTA(Y2072:DP2075)=0,"01.01.1900",IF(ISERROR(HLOOKUP(U2075,Y2075:DP2075,1,FALSE)),"01.01.1900",INDEX(Y2072:DP2072,MATCH(U2073&amp;U2075,Y2073:DP2073&amp;Y2075:DP2075,0))))</f>
        <v>01.01.1900</v>
      </c>
      <c r="V2072" s="81" t="str">
        <f t="shared" ref="V2072" si="5013">IF(COUNTA(Y2072:DP2075)=0,"01.01.1900",_xlfn.MAXIFS(Y2072:DP2072,Y2075:DP2075,V2075))</f>
        <v>01.01.1900</v>
      </c>
      <c r="W2072" s="82"/>
      <c r="X2072" s="106"/>
    </row>
    <row r="2073" spans="2:25" thickBot="1">
      <c r="B2073" s="83"/>
      <c r="C2073" s="84"/>
      <c r="D2073" s="83"/>
      <c r="E2073" s="83"/>
      <c r="F2073" s="83"/>
      <c r="G2073" s="83"/>
      <c r="H2073" s="83"/>
      <c r="I2073" s="83"/>
      <c r="J2073" s="83"/>
      <c r="K2073" s="83"/>
      <c r="L2073" s="83"/>
      <c r="M2073" s="83"/>
      <c r="N2073" s="83"/>
      <c r="O2073" s="83"/>
      <c r="P2073" s="84"/>
      <c r="Q2073" s="217"/>
      <c r="R2073" s="85">
        <f t="shared" ref="R2073" si="5014">IF(COUNTA(Y2072:DP2075)=0,0,MIN(Y2073:DP2073))</f>
        <v>0</v>
      </c>
      <c r="S2073" s="86">
        <f t="shared" ref="S2073" si="5015">IF(COUNTA(Y2072:DP2075)=0,0,HLOOKUP(S2072,Y2072:DP2075,2,FALSE))</f>
        <v>0</v>
      </c>
      <c r="T2073" s="87">
        <f t="shared" ref="T2073" si="5016">IF(COUNTA(Y2072:DP2075)=0,0,AVERAGE(Y2073:DP2073))</f>
        <v>0</v>
      </c>
      <c r="U2073" s="88">
        <f t="shared" ref="U2073" si="5017">IF(COUNTA(Y2072:DP2075)=0,0,_xlfn.MINIFS(Y2073:DP2073,Y2075:DP2075,U2075))</f>
        <v>0</v>
      </c>
      <c r="V2073" s="89">
        <f t="array" ref="V2073">IF(COUNTA(Y2072:DP2075)=0,0,IF(ISERROR(HLOOKUP(V2075,Y2075:DP2075,1,FALSE)),0,INDEX(Y2073:DP2073,MATCH(V2072&amp;V2075,Y2072:DP2072&amp;Y2075:DP2075,0))))</f>
        <v>0</v>
      </c>
      <c r="W2073" s="90">
        <f t="array" ref="W2073">IF(COUNTA(Y2072:DP2075)=0,0,IF(ISERROR(HLOOKUP(W2075,Y2075:DP2075,1,FALSE)),0,AVERAGEIF(Y2075:DP2075,$W2075,Y2073:DP2073)))</f>
        <v>0</v>
      </c>
      <c r="X2073" s="107"/>
    </row>
    <row r="2074" spans="2:25" thickBot="1">
      <c r="B2074" s="83"/>
      <c r="C2074" s="84"/>
      <c r="D2074" s="83"/>
      <c r="E2074" s="83"/>
      <c r="F2074" s="83"/>
      <c r="G2074" s="83"/>
      <c r="H2074" s="83"/>
      <c r="I2074" s="83"/>
      <c r="J2074" s="83"/>
      <c r="K2074" s="83"/>
      <c r="L2074" s="83"/>
      <c r="M2074" s="83"/>
      <c r="N2074" s="83"/>
      <c r="O2074" s="83"/>
      <c r="P2074" s="84"/>
      <c r="Q2074" s="217"/>
      <c r="R2074" s="91">
        <f t="shared" ref="R2074" si="5018">IF(COUNTA(Y2072:DP2075)=0,0,HLOOKUP(R2073,Y2073:DP2075,2,FALSE))</f>
        <v>0</v>
      </c>
      <c r="S2074" s="92">
        <f t="shared" ref="S2074" si="5019">IF(COUNTA(Y2072:DP2075)=0,0,HLOOKUP(S2072,Y2072:DP2075,3,FALSE))</f>
        <v>0</v>
      </c>
      <c r="T2074" s="93"/>
      <c r="U2074" s="94">
        <f t="array" ref="U2074">IF(COUNTA(Y2072:DP2075)=0,0,IF(ISERROR(HLOOKUP(U2075,Y2075:DP2075,1,FALSE)),0,INDEX(Y2074:DP2074,MATCH(U2073&amp;U2075,Y2073:DP2073&amp;Y2075:DP2075,0))))</f>
        <v>0</v>
      </c>
      <c r="V2074" s="94">
        <f t="array" ref="V2074">IF(COUNTA(Y2072:DP2075)=0,0,IF(ISERROR(HLOOKUP(V2075,Y2075:DP2075,1,FALSE)),0,INDEX(Y2074:DP2074,MATCH(V2073&amp;V2075,Y2073:DP2073&amp;Y2075:DP2075,0))))</f>
        <v>0</v>
      </c>
      <c r="W2074" s="95"/>
      <c r="X2074" s="108"/>
    </row>
    <row r="2075" spans="2:25" ht="13.9" thickBot="1">
      <c r="B2075" s="96"/>
      <c r="C2075" s="97"/>
      <c r="D2075" s="96"/>
      <c r="E2075" s="96"/>
      <c r="F2075" s="96"/>
      <c r="G2075" s="96"/>
      <c r="H2075" s="96"/>
      <c r="I2075" s="96"/>
      <c r="J2075" s="96"/>
      <c r="K2075" s="96"/>
      <c r="L2075" s="96"/>
      <c r="M2075" s="96"/>
      <c r="N2075" s="96"/>
      <c r="O2075" s="96"/>
      <c r="P2075" s="97"/>
      <c r="Q2075" s="218"/>
      <c r="R2075" s="98" t="str">
        <f t="shared" ref="R2075" si="5020">IF(COUNTA(Y2072:DP2075)=0,"none",HLOOKUP(R2073,Y2073:DP2075,3,FALSE))</f>
        <v>none</v>
      </c>
      <c r="S2075" s="99" t="str">
        <f t="shared" ref="S2075" si="5021">IF(COUNTA(Y2072:DP2075)=0,"none",HLOOKUP(S2072,Y2072:DP2075,4,FALSE))</f>
        <v>none</v>
      </c>
      <c r="T2075" s="100"/>
      <c r="U2075" s="100" t="str">
        <f t="array" ref="U2075">IF(COUNTA(Y2072:DP2075)=0,"none",IF($U$2="WAHR",$W$3,Abfrage!$F$4))</f>
        <v>none</v>
      </c>
      <c r="V2075" s="100" t="str">
        <f t="array" ref="V2075">IF(COUNTA(Y2072:DP2075)=0,"none",IF($U$2="WAHR",$W$3,Abfrage!$F$4))</f>
        <v>none</v>
      </c>
      <c r="W2075" s="100" t="str">
        <f t="array" ref="W2075">IF(COUNTA(Y2072:DP2075)=0,"none",IF($U$2="WAHR",$W$3,Abfrage!$F$4))</f>
        <v>none</v>
      </c>
      <c r="X2075" s="109"/>
    </row>
    <row r="2076" spans="2:25" thickBot="1">
      <c r="B2076" s="75" t="s">
        <v>1376</v>
      </c>
      <c r="C2076" s="76">
        <v>1000183264</v>
      </c>
      <c r="D2076" s="75" t="s">
        <v>158</v>
      </c>
      <c r="E2076" s="75" t="s">
        <v>159</v>
      </c>
      <c r="F2076" s="75" t="s">
        <v>1377</v>
      </c>
      <c r="G2076" s="75" t="s">
        <v>1378</v>
      </c>
      <c r="H2076" s="75" t="e">
        <v>#N/A</v>
      </c>
      <c r="I2076" s="75" t="s">
        <v>364</v>
      </c>
      <c r="J2076" s="75" t="s">
        <v>1379</v>
      </c>
      <c r="K2076" s="75" t="s">
        <v>306</v>
      </c>
      <c r="L2076" s="75" t="s">
        <v>306</v>
      </c>
      <c r="M2076" s="75" t="s">
        <v>313</v>
      </c>
      <c r="N2076" s="75" t="s">
        <v>349</v>
      </c>
      <c r="O2076" s="75" t="s">
        <v>309</v>
      </c>
      <c r="P2076" s="76" t="s">
        <v>1380</v>
      </c>
      <c r="Q2076" s="216"/>
      <c r="R2076" s="77" t="str">
        <f t="shared" ref="R2076" si="5022">IF(COUNTA(Y2076:DP2079)=0,"01.01.1900",INDEX(Y2076:DP2076,MATCH(R2077,Y2077:DP2077,0)))</f>
        <v>01.01.1900</v>
      </c>
      <c r="S2076" s="78" t="str">
        <f t="shared" ref="S2076" si="5023">IF(COUNTA(Y2076:DP2079)=0,"01.01.1900",MAX(Y2076:DP2076))</f>
        <v>01.01.1900</v>
      </c>
      <c r="T2076" s="79"/>
      <c r="U2076" s="80" t="str">
        <f t="array" ref="U2076">IF(COUNTA(Y2076:DP2079)=0,"01.01.1900",IF(ISERROR(HLOOKUP(U2079,Y2079:DP2079,1,FALSE)),"01.01.1900",INDEX(Y2076:DP2076,MATCH(U2077&amp;U2079,Y2077:DP2077&amp;Y2079:DP2079,0))))</f>
        <v>01.01.1900</v>
      </c>
      <c r="V2076" s="81" t="str">
        <f t="shared" ref="V2076" si="5024">IF(COUNTA(Y2076:DP2079)=0,"01.01.1900",_xlfn.MAXIFS(Y2076:DP2076,Y2079:DP2079,V2079))</f>
        <v>01.01.1900</v>
      </c>
      <c r="W2076" s="82"/>
      <c r="X2076" s="106"/>
    </row>
    <row r="2077" spans="2:25" thickBot="1">
      <c r="B2077" s="83"/>
      <c r="C2077" s="84"/>
      <c r="D2077" s="83"/>
      <c r="E2077" s="83"/>
      <c r="F2077" s="83"/>
      <c r="G2077" s="83"/>
      <c r="H2077" s="83"/>
      <c r="I2077" s="83"/>
      <c r="J2077" s="83"/>
      <c r="K2077" s="83"/>
      <c r="L2077" s="83"/>
      <c r="M2077" s="83"/>
      <c r="N2077" s="83"/>
      <c r="O2077" s="83"/>
      <c r="P2077" s="84"/>
      <c r="Q2077" s="217"/>
      <c r="R2077" s="85">
        <f t="shared" ref="R2077" si="5025">IF(COUNTA(Y2076:DP2079)=0,0,MIN(Y2077:DP2077))</f>
        <v>0</v>
      </c>
      <c r="S2077" s="86">
        <f t="shared" ref="S2077" si="5026">IF(COUNTA(Y2076:DP2079)=0,0,HLOOKUP(S2076,Y2076:DP2079,2,FALSE))</f>
        <v>0</v>
      </c>
      <c r="T2077" s="87">
        <f t="shared" ref="T2077" si="5027">IF(COUNTA(Y2076:DP2079)=0,0,AVERAGE(Y2077:DP2077))</f>
        <v>0</v>
      </c>
      <c r="U2077" s="88">
        <f t="shared" ref="U2077" si="5028">IF(COUNTA(Y2076:DP2079)=0,0,_xlfn.MINIFS(Y2077:DP2077,Y2079:DP2079,U2079))</f>
        <v>0</v>
      </c>
      <c r="V2077" s="89">
        <f t="array" ref="V2077">IF(COUNTA(Y2076:DP2079)=0,0,IF(ISERROR(HLOOKUP(V2079,Y2079:DP2079,1,FALSE)),0,INDEX(Y2077:DP2077,MATCH(V2076&amp;V2079,Y2076:DP2076&amp;Y2079:DP2079,0))))</f>
        <v>0</v>
      </c>
      <c r="W2077" s="90">
        <f t="array" ref="W2077">IF(COUNTA(Y2076:DP2079)=0,0,IF(ISERROR(HLOOKUP(W2079,Y2079:DP2079,1,FALSE)),0,AVERAGEIF(Y2079:DP2079,$W2079,Y2077:DP2077)))</f>
        <v>0</v>
      </c>
      <c r="X2077" s="107"/>
    </row>
    <row r="2078" spans="2:25" thickBot="1">
      <c r="B2078" s="83"/>
      <c r="C2078" s="84"/>
      <c r="D2078" s="83"/>
      <c r="E2078" s="83"/>
      <c r="F2078" s="83"/>
      <c r="G2078" s="83"/>
      <c r="H2078" s="83"/>
      <c r="I2078" s="83"/>
      <c r="J2078" s="83"/>
      <c r="K2078" s="83"/>
      <c r="L2078" s="83"/>
      <c r="M2078" s="83"/>
      <c r="N2078" s="83"/>
      <c r="O2078" s="83"/>
      <c r="P2078" s="84"/>
      <c r="Q2078" s="217"/>
      <c r="R2078" s="91">
        <f t="shared" ref="R2078" si="5029">IF(COUNTA(Y2076:DP2079)=0,0,HLOOKUP(R2077,Y2077:DP2079,2,FALSE))</f>
        <v>0</v>
      </c>
      <c r="S2078" s="92">
        <f t="shared" ref="S2078" si="5030">IF(COUNTA(Y2076:DP2079)=0,0,HLOOKUP(S2076,Y2076:DP2079,3,FALSE))</f>
        <v>0</v>
      </c>
      <c r="T2078" s="93"/>
      <c r="U2078" s="94">
        <f t="array" ref="U2078">IF(COUNTA(Y2076:DP2079)=0,0,IF(ISERROR(HLOOKUP(U2079,Y2079:DP2079,1,FALSE)),0,INDEX(Y2078:DP2078,MATCH(U2077&amp;U2079,Y2077:DP2077&amp;Y2079:DP2079,0))))</f>
        <v>0</v>
      </c>
      <c r="V2078" s="94">
        <f t="array" ref="V2078">IF(COUNTA(Y2076:DP2079)=0,0,IF(ISERROR(HLOOKUP(V2079,Y2079:DP2079,1,FALSE)),0,INDEX(Y2078:DP2078,MATCH(V2077&amp;V2079,Y2077:DP2077&amp;Y2079:DP2079,0))))</f>
        <v>0</v>
      </c>
      <c r="W2078" s="95"/>
      <c r="X2078" s="108"/>
    </row>
    <row r="2079" spans="2:25" ht="13.9" thickBot="1">
      <c r="B2079" s="96"/>
      <c r="C2079" s="97"/>
      <c r="D2079" s="96"/>
      <c r="E2079" s="96"/>
      <c r="F2079" s="96"/>
      <c r="G2079" s="96"/>
      <c r="H2079" s="96"/>
      <c r="I2079" s="96"/>
      <c r="J2079" s="96"/>
      <c r="K2079" s="96"/>
      <c r="L2079" s="96"/>
      <c r="M2079" s="96"/>
      <c r="N2079" s="96"/>
      <c r="O2079" s="96"/>
      <c r="P2079" s="97"/>
      <c r="Q2079" s="218"/>
      <c r="R2079" s="98" t="str">
        <f t="shared" ref="R2079" si="5031">IF(COUNTA(Y2076:DP2079)=0,"none",HLOOKUP(R2077,Y2077:DP2079,3,FALSE))</f>
        <v>none</v>
      </c>
      <c r="S2079" s="99" t="str">
        <f t="shared" ref="S2079" si="5032">IF(COUNTA(Y2076:DP2079)=0,"none",HLOOKUP(S2076,Y2076:DP2079,4,FALSE))</f>
        <v>none</v>
      </c>
      <c r="T2079" s="100"/>
      <c r="U2079" s="100" t="str">
        <f t="array" ref="U2079">IF(COUNTA(Y2076:DP2079)=0,"none",IF($U$2="WAHR",$W$3,Abfrage!$F$4))</f>
        <v>none</v>
      </c>
      <c r="V2079" s="100" t="str">
        <f t="array" ref="V2079">IF(COUNTA(Y2076:DP2079)=0,"none",IF($U$2="WAHR",$W$3,Abfrage!$F$4))</f>
        <v>none</v>
      </c>
      <c r="W2079" s="100" t="str">
        <f t="array" ref="W2079">IF(COUNTA(Y2076:DP2079)=0,"none",IF($U$2="WAHR",$W$3,Abfrage!$F$4))</f>
        <v>none</v>
      </c>
      <c r="X2079" s="109"/>
    </row>
    <row r="2080" spans="2:25" thickBot="1">
      <c r="B2080" s="75" t="s">
        <v>1381</v>
      </c>
      <c r="C2080" s="76">
        <v>1000185644</v>
      </c>
      <c r="D2080" s="75" t="s">
        <v>95</v>
      </c>
      <c r="E2080" s="75" t="s">
        <v>96</v>
      </c>
      <c r="F2080" s="75" t="s">
        <v>97</v>
      </c>
      <c r="G2080" s="75" t="s">
        <v>97</v>
      </c>
      <c r="H2080" s="75" t="s">
        <v>44</v>
      </c>
      <c r="I2080" s="75" t="s">
        <v>164</v>
      </c>
      <c r="J2080" s="75" t="s">
        <v>1382</v>
      </c>
      <c r="K2080" s="75" t="s">
        <v>306</v>
      </c>
      <c r="L2080" s="75" t="s">
        <v>306</v>
      </c>
      <c r="M2080" s="75" t="s">
        <v>313</v>
      </c>
      <c r="N2080" s="75" t="s">
        <v>321</v>
      </c>
      <c r="O2080" s="75" t="s">
        <v>437</v>
      </c>
      <c r="P2080" s="76" t="s">
        <v>306</v>
      </c>
      <c r="Q2080" s="216"/>
      <c r="R2080" s="77">
        <f t="shared" ref="R2080" si="5033">IF(COUNTA(Y2080:DP2083)=0,"01.01.1900",INDEX(Y2080:DP2080,MATCH(R2081,Y2081:DP2081,0)))</f>
        <v>45798</v>
      </c>
      <c r="S2080" s="78">
        <f t="shared" ref="S2080" si="5034">IF(COUNTA(Y2080:DP2083)=0,"01.01.1900",MAX(Y2080:DP2080))</f>
        <v>45798</v>
      </c>
      <c r="T2080" s="79"/>
      <c r="U2080" s="80" t="str">
        <f t="array" ref="U2080">IF(COUNTA(Y2080:DP2083)=0,"01.01.1900",IF(ISERROR(HLOOKUP(U2083,Y2083:DP2083,1,FALSE)),"01.01.1900",INDEX(Y2080:DP2080,MATCH(U2081&amp;U2083,Y2081:DP2081&amp;Y2083:DP2083,0))))</f>
        <v>01.01.1900</v>
      </c>
      <c r="V2080" s="81">
        <f t="shared" ref="V2080" si="5035">IF(COUNTA(Y2080:DP2083)=0,"01.01.1900",_xlfn.MAXIFS(Y2080:DP2080,Y2083:DP2083,V2083))</f>
        <v>0</v>
      </c>
      <c r="W2080" s="82"/>
      <c r="X2080" s="106"/>
      <c r="Y2080" s="141">
        <v>45798</v>
      </c>
    </row>
    <row r="2081" spans="2:26" thickBot="1">
      <c r="B2081" s="83"/>
      <c r="C2081" s="84"/>
      <c r="D2081" s="83"/>
      <c r="E2081" s="83"/>
      <c r="F2081" s="83"/>
      <c r="G2081" s="83"/>
      <c r="H2081" s="83"/>
      <c r="I2081" s="83"/>
      <c r="J2081" s="83"/>
      <c r="K2081" s="83"/>
      <c r="L2081" s="83"/>
      <c r="M2081" s="83"/>
      <c r="N2081" s="83"/>
      <c r="O2081" s="83"/>
      <c r="P2081" s="84"/>
      <c r="Q2081" s="217"/>
      <c r="R2081" s="85">
        <f t="shared" ref="R2081" si="5036">IF(COUNTA(Y2080:DP2083)=0,0,MIN(Y2081:DP2081))</f>
        <v>8.3999999999999991E-2</v>
      </c>
      <c r="S2081" s="86">
        <f t="shared" ref="S2081" si="5037">IF(COUNTA(Y2080:DP2083)=0,0,HLOOKUP(S2080,Y2080:DP2083,2,FALSE))</f>
        <v>8.3999999999999991E-2</v>
      </c>
      <c r="T2081" s="87">
        <f t="shared" ref="T2081" si="5038">IF(COUNTA(Y2080:DP2083)=0,0,AVERAGE(Y2081:DP2081))</f>
        <v>8.3999999999999991E-2</v>
      </c>
      <c r="U2081" s="88">
        <f t="shared" ref="U2081" si="5039">IF(COUNTA(Y2080:DP2083)=0,0,_xlfn.MINIFS(Y2081:DP2081,Y2083:DP2083,U2083))</f>
        <v>0</v>
      </c>
      <c r="V2081" s="89">
        <f t="array" ref="V2081">IF(COUNTA(Y2080:DP2083)=0,0,IF(ISERROR(HLOOKUP(V2083,Y2083:DP2083,1,FALSE)),0,INDEX(Y2081:DP2081,MATCH(V2080&amp;V2083,Y2080:DP2080&amp;Y2083:DP2083,0))))</f>
        <v>0</v>
      </c>
      <c r="W2081" s="90">
        <f t="array" ref="W2081">IF(COUNTA(Y2080:DP2083)=0,0,IF(ISERROR(HLOOKUP(W2083,Y2083:DP2083,1,FALSE)),0,AVERAGEIF(Y2083:DP2083,$W2083,Y2081:DP2081)))</f>
        <v>0</v>
      </c>
      <c r="X2081" s="107"/>
      <c r="Y2081" s="142">
        <v>8.3999999999999991E-2</v>
      </c>
    </row>
    <row r="2082" spans="2:26" thickBot="1">
      <c r="B2082" s="83"/>
      <c r="C2082" s="84"/>
      <c r="D2082" s="83"/>
      <c r="E2082" s="83"/>
      <c r="F2082" s="83"/>
      <c r="G2082" s="83"/>
      <c r="H2082" s="83"/>
      <c r="I2082" s="83"/>
      <c r="J2082" s="83"/>
      <c r="K2082" s="83"/>
      <c r="L2082" s="83"/>
      <c r="M2082" s="83"/>
      <c r="N2082" s="83"/>
      <c r="O2082" s="83"/>
      <c r="P2082" s="84"/>
      <c r="Q2082" s="217"/>
      <c r="R2082" s="91">
        <f t="shared" ref="R2082" si="5040">IF(COUNTA(Y2080:DP2083)=0,0,HLOOKUP(R2081,Y2081:DP2083,2,FALSE))</f>
        <v>1000</v>
      </c>
      <c r="S2082" s="92">
        <f t="shared" ref="S2082" si="5041">IF(COUNTA(Y2080:DP2083)=0,0,HLOOKUP(S2080,Y2080:DP2083,3,FALSE))</f>
        <v>1000</v>
      </c>
      <c r="T2082" s="93"/>
      <c r="U2082" s="94">
        <f t="array" ref="U2082">IF(COUNTA(Y2080:DP2083)=0,0,IF(ISERROR(HLOOKUP(U2083,Y2083:DP2083,1,FALSE)),0,INDEX(Y2082:DP2082,MATCH(U2081&amp;U2083,Y2081:DP2081&amp;Y2083:DP2083,0))))</f>
        <v>0</v>
      </c>
      <c r="V2082" s="94">
        <f t="array" ref="V2082">IF(COUNTA(Y2080:DP2083)=0,0,IF(ISERROR(HLOOKUP(V2083,Y2083:DP2083,1,FALSE)),0,INDEX(Y2082:DP2082,MATCH(V2081&amp;V2083,Y2081:DP2081&amp;Y2083:DP2083,0))))</f>
        <v>0</v>
      </c>
      <c r="W2082" s="95"/>
      <c r="X2082" s="108"/>
      <c r="Y2082" s="143">
        <v>1000</v>
      </c>
    </row>
    <row r="2083" spans="2:26" ht="13.9" thickBot="1">
      <c r="B2083" s="96"/>
      <c r="C2083" s="97"/>
      <c r="D2083" s="96"/>
      <c r="E2083" s="96"/>
      <c r="F2083" s="96"/>
      <c r="G2083" s="96"/>
      <c r="H2083" s="96"/>
      <c r="I2083" s="96"/>
      <c r="J2083" s="96"/>
      <c r="K2083" s="96"/>
      <c r="L2083" s="96"/>
      <c r="M2083" s="96"/>
      <c r="N2083" s="96"/>
      <c r="O2083" s="96"/>
      <c r="P2083" s="97"/>
      <c r="Q2083" s="218"/>
      <c r="R2083" s="98" t="str">
        <f t="shared" ref="R2083" si="5042">IF(COUNTA(Y2080:DP2083)=0,"none",HLOOKUP(R2081,Y2081:DP2083,3,FALSE))</f>
        <v>www (-30%)</v>
      </c>
      <c r="S2083" s="99" t="str">
        <f t="shared" ref="S2083" si="5043">IF(COUNTA(Y2080:DP2083)=0,"none",HLOOKUP(S2080,Y2080:DP2083,4,FALSE))</f>
        <v>www (-30%)</v>
      </c>
      <c r="T2083" s="100"/>
      <c r="U2083" s="100">
        <f t="array" ref="U2083">IF(COUNTA(Y2080:DP2083)=0,"none",IF($U$2="WAHR",$W$3,Abfrage!$F$4))</f>
        <v>0</v>
      </c>
      <c r="V2083" s="100">
        <f t="array" ref="V2083">IF(COUNTA(Y2080:DP2083)=0,"none",IF($U$2="WAHR",$W$3,Abfrage!$F$4))</f>
        <v>0</v>
      </c>
      <c r="W2083" s="100">
        <f t="array" ref="W2083">IF(COUNTA(Y2080:DP2083)=0,"none",IF($U$2="WAHR",$W$3,Abfrage!$F$4))</f>
        <v>0</v>
      </c>
      <c r="X2083" s="109"/>
      <c r="Y2083" s="144" t="s">
        <v>43</v>
      </c>
    </row>
    <row r="2084" spans="2:26" thickBot="1">
      <c r="B2084" s="75" t="s">
        <v>1383</v>
      </c>
      <c r="C2084" s="76">
        <v>1000186029</v>
      </c>
      <c r="D2084" s="75" t="s">
        <v>89</v>
      </c>
      <c r="E2084" s="75" t="s">
        <v>406</v>
      </c>
      <c r="F2084" s="75" t="s">
        <v>549</v>
      </c>
      <c r="G2084" s="75" t="s">
        <v>549</v>
      </c>
      <c r="H2084" s="75" t="s">
        <v>446</v>
      </c>
      <c r="I2084" s="75" t="s">
        <v>79</v>
      </c>
      <c r="J2084" s="75" t="s">
        <v>1384</v>
      </c>
      <c r="K2084" s="75" t="s">
        <v>306</v>
      </c>
      <c r="L2084" s="75" t="s">
        <v>306</v>
      </c>
      <c r="M2084" s="75" t="s">
        <v>307</v>
      </c>
      <c r="N2084" s="75" t="s">
        <v>352</v>
      </c>
      <c r="O2084" s="75" t="s">
        <v>551</v>
      </c>
      <c r="P2084" s="76" t="s">
        <v>528</v>
      </c>
      <c r="Q2084" s="216"/>
      <c r="R2084" s="77">
        <f t="shared" ref="R2084" si="5044">IF(COUNTA(Y2084:DP2087)=0,"01.01.1900",INDEX(Y2084:DP2084,MATCH(R2085,Y2085:DP2085,0)))</f>
        <v>45848</v>
      </c>
      <c r="S2084" s="78">
        <f t="shared" ref="S2084" si="5045">IF(COUNTA(Y2084:DP2087)=0,"01.01.1900",MAX(Y2084:DP2084))</f>
        <v>45848</v>
      </c>
      <c r="T2084" s="79"/>
      <c r="U2084" s="80" t="str">
        <f t="array" ref="U2084">IF(COUNTA(Y2084:DP2087)=0,"01.01.1900",IF(ISERROR(HLOOKUP(U2087,Y2087:DP2087,1,FALSE)),"01.01.1900",INDEX(Y2084:DP2084,MATCH(U2085&amp;U2087,Y2085:DP2085&amp;Y2087:DP2087,0))))</f>
        <v>01.01.1900</v>
      </c>
      <c r="V2084" s="81">
        <f t="shared" ref="V2084" si="5046">IF(COUNTA(Y2084:DP2087)=0,"01.01.1900",_xlfn.MAXIFS(Y2084:DP2084,Y2087:DP2087,V2087))</f>
        <v>0</v>
      </c>
      <c r="W2084" s="82"/>
      <c r="X2084" s="106"/>
      <c r="Y2084" s="141">
        <v>45848</v>
      </c>
    </row>
    <row r="2085" spans="2:26" thickBot="1">
      <c r="B2085" s="83"/>
      <c r="C2085" s="84"/>
      <c r="D2085" s="83"/>
      <c r="E2085" s="83"/>
      <c r="F2085" s="83"/>
      <c r="G2085" s="83"/>
      <c r="H2085" s="83"/>
      <c r="I2085" s="83"/>
      <c r="J2085" s="83"/>
      <c r="K2085" s="83"/>
      <c r="L2085" s="83"/>
      <c r="M2085" s="83"/>
      <c r="N2085" s="83"/>
      <c r="O2085" s="83"/>
      <c r="P2085" s="84"/>
      <c r="Q2085" s="217"/>
      <c r="R2085" s="85">
        <f t="shared" ref="R2085" si="5047">IF(COUNTA(Y2084:DP2087)=0,0,MIN(Y2085:DP2085))</f>
        <v>0.13300000000000001</v>
      </c>
      <c r="S2085" s="86">
        <f t="shared" ref="S2085" si="5048">IF(COUNTA(Y2084:DP2087)=0,0,HLOOKUP(S2084,Y2084:DP2087,2,FALSE))</f>
        <v>0.13300000000000001</v>
      </c>
      <c r="T2085" s="87">
        <f t="shared" ref="T2085" si="5049">IF(COUNTA(Y2084:DP2087)=0,0,AVERAGE(Y2085:DP2085))</f>
        <v>0.13300000000000001</v>
      </c>
      <c r="U2085" s="88">
        <f t="shared" ref="U2085" si="5050">IF(COUNTA(Y2084:DP2087)=0,0,_xlfn.MINIFS(Y2085:DP2085,Y2087:DP2087,U2087))</f>
        <v>0</v>
      </c>
      <c r="V2085" s="89">
        <f t="array" ref="V2085">IF(COUNTA(Y2084:DP2087)=0,0,IF(ISERROR(HLOOKUP(V2087,Y2087:DP2087,1,FALSE)),0,INDEX(Y2085:DP2085,MATCH(V2084&amp;V2087,Y2084:DP2084&amp;Y2087:DP2087,0))))</f>
        <v>0</v>
      </c>
      <c r="W2085" s="90">
        <f t="array" ref="W2085">IF(COUNTA(Y2084:DP2087)=0,0,IF(ISERROR(HLOOKUP(W2087,Y2087:DP2087,1,FALSE)),0,AVERAGEIF(Y2087:DP2087,$W2087,Y2085:DP2085)))</f>
        <v>0</v>
      </c>
      <c r="X2085" s="107"/>
      <c r="Y2085" s="142">
        <v>0.13300000000000001</v>
      </c>
    </row>
    <row r="2086" spans="2:26" thickBot="1">
      <c r="B2086" s="83"/>
      <c r="C2086" s="84"/>
      <c r="D2086" s="83"/>
      <c r="E2086" s="83"/>
      <c r="F2086" s="83"/>
      <c r="G2086" s="83"/>
      <c r="H2086" s="83"/>
      <c r="I2086" s="83"/>
      <c r="J2086" s="83"/>
      <c r="K2086" s="83"/>
      <c r="L2086" s="83"/>
      <c r="M2086" s="83"/>
      <c r="N2086" s="83"/>
      <c r="O2086" s="83"/>
      <c r="P2086" s="84"/>
      <c r="Q2086" s="217"/>
      <c r="R2086" s="91">
        <f t="shared" ref="R2086" si="5051">IF(COUNTA(Y2084:DP2087)=0,0,HLOOKUP(R2085,Y2085:DP2087,2,FALSE))</f>
        <v>100</v>
      </c>
      <c r="S2086" s="92">
        <f t="shared" ref="S2086" si="5052">IF(COUNTA(Y2084:DP2087)=0,0,HLOOKUP(S2084,Y2084:DP2087,3,FALSE))</f>
        <v>100</v>
      </c>
      <c r="T2086" s="93"/>
      <c r="U2086" s="94">
        <f t="array" ref="U2086">IF(COUNTA(Y2084:DP2087)=0,0,IF(ISERROR(HLOOKUP(U2087,Y2087:DP2087,1,FALSE)),0,INDEX(Y2086:DP2086,MATCH(U2085&amp;U2087,Y2085:DP2085&amp;Y2087:DP2087,0))))</f>
        <v>0</v>
      </c>
      <c r="V2086" s="94">
        <f t="array" ref="V2086">IF(COUNTA(Y2084:DP2087)=0,0,IF(ISERROR(HLOOKUP(V2087,Y2087:DP2087,1,FALSE)),0,INDEX(Y2086:DP2086,MATCH(V2085&amp;V2087,Y2085:DP2085&amp;Y2087:DP2087,0))))</f>
        <v>0</v>
      </c>
      <c r="W2086" s="95"/>
      <c r="X2086" s="108"/>
      <c r="Y2086" s="143">
        <v>100</v>
      </c>
    </row>
    <row r="2087" spans="2:26" ht="13.9" thickBot="1">
      <c r="B2087" s="96"/>
      <c r="C2087" s="97"/>
      <c r="D2087" s="96"/>
      <c r="E2087" s="96"/>
      <c r="F2087" s="96"/>
      <c r="G2087" s="96"/>
      <c r="H2087" s="96"/>
      <c r="I2087" s="96"/>
      <c r="J2087" s="96"/>
      <c r="K2087" s="96"/>
      <c r="L2087" s="96"/>
      <c r="M2087" s="96"/>
      <c r="N2087" s="96"/>
      <c r="O2087" s="96"/>
      <c r="P2087" s="97"/>
      <c r="Q2087" s="218"/>
      <c r="R2087" s="98" t="str">
        <f t="shared" ref="R2087" si="5053">IF(COUNTA(Y2084:DP2087)=0,"none",HLOOKUP(R2085,Y2085:DP2087,3,FALSE))</f>
        <v>SAP</v>
      </c>
      <c r="S2087" s="99" t="str">
        <f t="shared" ref="S2087" si="5054">IF(COUNTA(Y2084:DP2087)=0,"none",HLOOKUP(S2084,Y2084:DP2087,4,FALSE))</f>
        <v>SAP</v>
      </c>
      <c r="T2087" s="100"/>
      <c r="U2087" s="100">
        <f t="array" ref="U2087">IF(COUNTA(Y2084:DP2087)=0,"none",IF($U$2="WAHR",$W$3,Abfrage!$F$4))</f>
        <v>0</v>
      </c>
      <c r="V2087" s="100">
        <f t="array" ref="V2087">IF(COUNTA(Y2084:DP2087)=0,"none",IF($U$2="WAHR",$W$3,Abfrage!$F$4))</f>
        <v>0</v>
      </c>
      <c r="W2087" s="100">
        <f t="array" ref="W2087">IF(COUNTA(Y2084:DP2087)=0,"none",IF($U$2="WAHR",$W$3,Abfrage!$F$4))</f>
        <v>0</v>
      </c>
      <c r="X2087" s="109"/>
      <c r="Y2087" s="144" t="s">
        <v>47</v>
      </c>
    </row>
    <row r="2088" spans="2:26" thickBot="1">
      <c r="B2088" s="75" t="s">
        <v>1385</v>
      </c>
      <c r="C2088" s="76">
        <v>1000187268</v>
      </c>
      <c r="D2088" s="75" t="s">
        <v>95</v>
      </c>
      <c r="E2088" s="75" t="s">
        <v>96</v>
      </c>
      <c r="F2088" s="75" t="s">
        <v>97</v>
      </c>
      <c r="G2088" s="75" t="s">
        <v>97</v>
      </c>
      <c r="H2088" s="75" t="s">
        <v>44</v>
      </c>
      <c r="I2088" s="75" t="s">
        <v>51</v>
      </c>
      <c r="J2088" s="75" t="s">
        <v>1386</v>
      </c>
      <c r="K2088" s="75" t="s">
        <v>306</v>
      </c>
      <c r="L2088" s="75" t="s">
        <v>306</v>
      </c>
      <c r="M2088" s="75" t="s">
        <v>313</v>
      </c>
      <c r="N2088" s="75" t="s">
        <v>321</v>
      </c>
      <c r="O2088" s="75" t="s">
        <v>309</v>
      </c>
      <c r="P2088" s="76" t="s">
        <v>306</v>
      </c>
      <c r="Q2088" s="216"/>
      <c r="R2088" s="77">
        <f t="shared" ref="R2088" si="5055">IF(COUNTA(Y2088:DP2091)=0,"01.01.1900",INDEX(Y2088:DP2088,MATCH(R2089,Y2089:DP2089,0)))</f>
        <v>44986</v>
      </c>
      <c r="S2088" s="78">
        <f t="shared" ref="S2088" si="5056">IF(COUNTA(Y2088:DP2091)=0,"01.01.1900",MAX(Y2088:DP2088))</f>
        <v>44986</v>
      </c>
      <c r="T2088" s="79"/>
      <c r="U2088" s="80" t="str">
        <f t="array" ref="U2088">IF(COUNTA(Y2088:DP2091)=0,"01.01.1900",IF(ISERROR(HLOOKUP(U2091,Y2091:DP2091,1,FALSE)),"01.01.1900",INDEX(Y2088:DP2088,MATCH(U2089&amp;U2091,Y2089:DP2089&amp;Y2091:DP2091,0))))</f>
        <v>01.01.1900</v>
      </c>
      <c r="V2088" s="81">
        <f t="shared" ref="V2088" si="5057">IF(COUNTA(Y2088:DP2091)=0,"01.01.1900",_xlfn.MAXIFS(Y2088:DP2088,Y2091:DP2091,V2091))</f>
        <v>0</v>
      </c>
      <c r="W2088" s="82"/>
      <c r="X2088" s="106"/>
      <c r="Y2088" s="141">
        <v>44986</v>
      </c>
      <c r="Z2088" s="141">
        <v>44986</v>
      </c>
    </row>
    <row r="2089" spans="2:26" thickBot="1">
      <c r="B2089" s="83"/>
      <c r="C2089" s="84"/>
      <c r="D2089" s="83"/>
      <c r="E2089" s="83"/>
      <c r="F2089" s="83"/>
      <c r="G2089" s="83"/>
      <c r="H2089" s="83"/>
      <c r="I2089" s="83"/>
      <c r="J2089" s="83"/>
      <c r="K2089" s="83"/>
      <c r="L2089" s="83"/>
      <c r="M2089" s="83"/>
      <c r="N2089" s="83"/>
      <c r="O2089" s="83"/>
      <c r="P2089" s="84"/>
      <c r="Q2089" s="217"/>
      <c r="R2089" s="85">
        <f t="shared" ref="R2089" si="5058">IF(COUNTA(Y2088:DP2091)=0,0,MIN(Y2089:DP2089))</f>
        <v>3.8850000000000002</v>
      </c>
      <c r="S2089" s="86">
        <f t="shared" ref="S2089" si="5059">IF(COUNTA(Y2088:DP2091)=0,0,HLOOKUP(S2088,Y2088:DP2091,2,FALSE))</f>
        <v>3.8850000000000002</v>
      </c>
      <c r="T2089" s="87">
        <f t="shared" ref="T2089" si="5060">IF(COUNTA(Y2088:DP2091)=0,0,AVERAGE(Y2089:DP2089))</f>
        <v>3.8850000000000002</v>
      </c>
      <c r="U2089" s="88">
        <f t="shared" ref="U2089" si="5061">IF(COUNTA(Y2088:DP2091)=0,0,_xlfn.MINIFS(Y2089:DP2089,Y2091:DP2091,U2091))</f>
        <v>0</v>
      </c>
      <c r="V2089" s="89">
        <f t="array" ref="V2089">IF(COUNTA(Y2088:DP2091)=0,0,IF(ISERROR(HLOOKUP(V2091,Y2091:DP2091,1,FALSE)),0,INDEX(Y2089:DP2089,MATCH(V2088&amp;V2091,Y2088:DP2088&amp;Y2091:DP2091,0))))</f>
        <v>0</v>
      </c>
      <c r="W2089" s="90">
        <f t="array" ref="W2089">IF(COUNTA(Y2088:DP2091)=0,0,IF(ISERROR(HLOOKUP(W2091,Y2091:DP2091,1,FALSE)),0,AVERAGEIF(Y2091:DP2091,$W2091,Y2089:DP2089)))</f>
        <v>0</v>
      </c>
      <c r="X2089" s="107"/>
      <c r="Y2089" s="142">
        <v>3.8850000000000002</v>
      </c>
      <c r="Z2089" s="142">
        <v>3.8850000000000002</v>
      </c>
    </row>
    <row r="2090" spans="2:26" thickBot="1">
      <c r="B2090" s="83"/>
      <c r="C2090" s="84"/>
      <c r="D2090" s="83"/>
      <c r="E2090" s="83"/>
      <c r="F2090" s="83"/>
      <c r="G2090" s="83"/>
      <c r="H2090" s="83"/>
      <c r="I2090" s="83"/>
      <c r="J2090" s="83"/>
      <c r="K2090" s="83"/>
      <c r="L2090" s="83"/>
      <c r="M2090" s="83"/>
      <c r="N2090" s="83"/>
      <c r="O2090" s="83"/>
      <c r="P2090" s="84"/>
      <c r="Q2090" s="217"/>
      <c r="R2090" s="91">
        <f t="shared" ref="R2090" si="5062">IF(COUNTA(Y2088:DP2091)=0,0,HLOOKUP(R2089,Y2089:DP2091,2,FALSE))</f>
        <v>1000</v>
      </c>
      <c r="S2090" s="92">
        <f t="shared" ref="S2090" si="5063">IF(COUNTA(Y2088:DP2091)=0,0,HLOOKUP(S2088,Y2088:DP2091,3,FALSE))</f>
        <v>1000</v>
      </c>
      <c r="T2090" s="93"/>
      <c r="U2090" s="94">
        <f t="array" ref="U2090">IF(COUNTA(Y2088:DP2091)=0,0,IF(ISERROR(HLOOKUP(U2091,Y2091:DP2091,1,FALSE)),0,INDEX(Y2090:DP2090,MATCH(U2089&amp;U2091,Y2089:DP2089&amp;Y2091:DP2091,0))))</f>
        <v>0</v>
      </c>
      <c r="V2090" s="94">
        <f t="array" ref="V2090">IF(COUNTA(Y2088:DP2091)=0,0,IF(ISERROR(HLOOKUP(V2091,Y2091:DP2091,1,FALSE)),0,INDEX(Y2090:DP2090,MATCH(V2089&amp;V2091,Y2089:DP2089&amp;Y2091:DP2091,0))))</f>
        <v>0</v>
      </c>
      <c r="W2090" s="95"/>
      <c r="X2090" s="108"/>
      <c r="Y2090" s="143">
        <v>1000</v>
      </c>
      <c r="Z2090" s="143">
        <v>1000</v>
      </c>
    </row>
    <row r="2091" spans="2:26" ht="13.9" thickBot="1">
      <c r="B2091" s="96"/>
      <c r="C2091" s="97"/>
      <c r="D2091" s="96"/>
      <c r="E2091" s="96"/>
      <c r="F2091" s="96"/>
      <c r="G2091" s="96"/>
      <c r="H2091" s="96"/>
      <c r="I2091" s="96"/>
      <c r="J2091" s="96"/>
      <c r="K2091" s="96"/>
      <c r="L2091" s="96"/>
      <c r="M2091" s="96"/>
      <c r="N2091" s="96"/>
      <c r="O2091" s="96"/>
      <c r="P2091" s="97"/>
      <c r="Q2091" s="218"/>
      <c r="R2091" s="98" t="str">
        <f t="shared" ref="R2091" si="5064">IF(COUNTA(Y2088:DP2091)=0,"none",HLOOKUP(R2089,Y2089:DP2091,3,FALSE))</f>
        <v>www (-30%)</v>
      </c>
      <c r="S2091" s="99" t="str">
        <f t="shared" ref="S2091" si="5065">IF(COUNTA(Y2088:DP2091)=0,"none",HLOOKUP(S2088,Y2088:DP2091,4,FALSE))</f>
        <v>www (-30%)</v>
      </c>
      <c r="T2091" s="100"/>
      <c r="U2091" s="100">
        <f t="array" ref="U2091">IF(COUNTA(Y2088:DP2091)=0,"none",IF($U$2="WAHR",$W$3,Abfrage!$F$4))</f>
        <v>0</v>
      </c>
      <c r="V2091" s="100">
        <f t="array" ref="V2091">IF(COUNTA(Y2088:DP2091)=0,"none",IF($U$2="WAHR",$W$3,Abfrage!$F$4))</f>
        <v>0</v>
      </c>
      <c r="W2091" s="100">
        <f t="array" ref="W2091">IF(COUNTA(Y2088:DP2091)=0,"none",IF($U$2="WAHR",$W$3,Abfrage!$F$4))</f>
        <v>0</v>
      </c>
      <c r="X2091" s="109"/>
      <c r="Y2091" s="144" t="s">
        <v>43</v>
      </c>
      <c r="Z2091" s="144" t="s">
        <v>43</v>
      </c>
    </row>
    <row r="2092" spans="2:26" thickBot="1">
      <c r="B2092" s="75" t="s">
        <v>1387</v>
      </c>
      <c r="C2092" s="76">
        <v>1000187647</v>
      </c>
      <c r="D2092" s="75" t="s">
        <v>158</v>
      </c>
      <c r="E2092" s="75" t="s">
        <v>159</v>
      </c>
      <c r="F2092" s="75" t="s">
        <v>1184</v>
      </c>
      <c r="G2092" s="75" t="s">
        <v>1388</v>
      </c>
      <c r="H2092" s="75" t="e">
        <v>#N/A</v>
      </c>
      <c r="I2092" s="75" t="s">
        <v>364</v>
      </c>
      <c r="J2092" s="75" t="s">
        <v>1389</v>
      </c>
      <c r="K2092" s="75" t="s">
        <v>306</v>
      </c>
      <c r="L2092" s="75" t="s">
        <v>306</v>
      </c>
      <c r="M2092" s="75" t="s">
        <v>313</v>
      </c>
      <c r="N2092" s="75" t="s">
        <v>742</v>
      </c>
      <c r="O2092" s="75" t="s">
        <v>309</v>
      </c>
      <c r="P2092" s="76" t="s">
        <v>306</v>
      </c>
      <c r="Q2092" s="216"/>
      <c r="R2092" s="77" t="str">
        <f t="shared" ref="R2092" si="5066">IF(COUNTA(Y2092:DP2095)=0,"01.01.1900",INDEX(Y2092:DP2092,MATCH(R2093,Y2093:DP2093,0)))</f>
        <v>01.01.1900</v>
      </c>
      <c r="S2092" s="78" t="str">
        <f t="shared" ref="S2092" si="5067">IF(COUNTA(Y2092:DP2095)=0,"01.01.1900",MAX(Y2092:DP2092))</f>
        <v>01.01.1900</v>
      </c>
      <c r="T2092" s="79"/>
      <c r="U2092" s="80" t="str">
        <f t="array" ref="U2092">IF(COUNTA(Y2092:DP2095)=0,"01.01.1900",IF(ISERROR(HLOOKUP(U2095,Y2095:DP2095,1,FALSE)),"01.01.1900",INDEX(Y2092:DP2092,MATCH(U2093&amp;U2095,Y2093:DP2093&amp;Y2095:DP2095,0))))</f>
        <v>01.01.1900</v>
      </c>
      <c r="V2092" s="81" t="str">
        <f t="shared" ref="V2092" si="5068">IF(COUNTA(Y2092:DP2095)=0,"01.01.1900",_xlfn.MAXIFS(Y2092:DP2092,Y2095:DP2095,V2095))</f>
        <v>01.01.1900</v>
      </c>
      <c r="W2092" s="82"/>
      <c r="X2092" s="106"/>
    </row>
    <row r="2093" spans="2:26" thickBot="1">
      <c r="B2093" s="83"/>
      <c r="C2093" s="84"/>
      <c r="D2093" s="83"/>
      <c r="E2093" s="83"/>
      <c r="F2093" s="83"/>
      <c r="G2093" s="83"/>
      <c r="H2093" s="83"/>
      <c r="I2093" s="83"/>
      <c r="J2093" s="83"/>
      <c r="K2093" s="83"/>
      <c r="L2093" s="83"/>
      <c r="M2093" s="83"/>
      <c r="N2093" s="83"/>
      <c r="O2093" s="83"/>
      <c r="P2093" s="84"/>
      <c r="Q2093" s="217"/>
      <c r="R2093" s="85">
        <f t="shared" ref="R2093" si="5069">IF(COUNTA(Y2092:DP2095)=0,0,MIN(Y2093:DP2093))</f>
        <v>0</v>
      </c>
      <c r="S2093" s="86">
        <f t="shared" ref="S2093" si="5070">IF(COUNTA(Y2092:DP2095)=0,0,HLOOKUP(S2092,Y2092:DP2095,2,FALSE))</f>
        <v>0</v>
      </c>
      <c r="T2093" s="87">
        <f t="shared" ref="T2093" si="5071">IF(COUNTA(Y2092:DP2095)=0,0,AVERAGE(Y2093:DP2093))</f>
        <v>0</v>
      </c>
      <c r="U2093" s="88">
        <f t="shared" ref="U2093" si="5072">IF(COUNTA(Y2092:DP2095)=0,0,_xlfn.MINIFS(Y2093:DP2093,Y2095:DP2095,U2095))</f>
        <v>0</v>
      </c>
      <c r="V2093" s="89">
        <f t="array" ref="V2093">IF(COUNTA(Y2092:DP2095)=0,0,IF(ISERROR(HLOOKUP(V2095,Y2095:DP2095,1,FALSE)),0,INDEX(Y2093:DP2093,MATCH(V2092&amp;V2095,Y2092:DP2092&amp;Y2095:DP2095,0))))</f>
        <v>0</v>
      </c>
      <c r="W2093" s="90">
        <f t="array" ref="W2093">IF(COUNTA(Y2092:DP2095)=0,0,IF(ISERROR(HLOOKUP(W2095,Y2095:DP2095,1,FALSE)),0,AVERAGEIF(Y2095:DP2095,$W2095,Y2093:DP2093)))</f>
        <v>0</v>
      </c>
      <c r="X2093" s="107"/>
    </row>
    <row r="2094" spans="2:26" thickBot="1">
      <c r="B2094" s="83"/>
      <c r="C2094" s="84"/>
      <c r="D2094" s="83"/>
      <c r="E2094" s="83"/>
      <c r="F2094" s="83"/>
      <c r="G2094" s="83"/>
      <c r="H2094" s="83"/>
      <c r="I2094" s="83"/>
      <c r="J2094" s="83"/>
      <c r="K2094" s="83"/>
      <c r="L2094" s="83"/>
      <c r="M2094" s="83"/>
      <c r="N2094" s="83"/>
      <c r="O2094" s="83"/>
      <c r="P2094" s="84"/>
      <c r="Q2094" s="217"/>
      <c r="R2094" s="91">
        <f t="shared" ref="R2094" si="5073">IF(COUNTA(Y2092:DP2095)=0,0,HLOOKUP(R2093,Y2093:DP2095,2,FALSE))</f>
        <v>0</v>
      </c>
      <c r="S2094" s="92">
        <f t="shared" ref="S2094" si="5074">IF(COUNTA(Y2092:DP2095)=0,0,HLOOKUP(S2092,Y2092:DP2095,3,FALSE))</f>
        <v>0</v>
      </c>
      <c r="T2094" s="93"/>
      <c r="U2094" s="94">
        <f t="array" ref="U2094">IF(COUNTA(Y2092:DP2095)=0,0,IF(ISERROR(HLOOKUP(U2095,Y2095:DP2095,1,FALSE)),0,INDEX(Y2094:DP2094,MATCH(U2093&amp;U2095,Y2093:DP2093&amp;Y2095:DP2095,0))))</f>
        <v>0</v>
      </c>
      <c r="V2094" s="94">
        <f t="array" ref="V2094">IF(COUNTA(Y2092:DP2095)=0,0,IF(ISERROR(HLOOKUP(V2095,Y2095:DP2095,1,FALSE)),0,INDEX(Y2094:DP2094,MATCH(V2093&amp;V2095,Y2093:DP2093&amp;Y2095:DP2095,0))))</f>
        <v>0</v>
      </c>
      <c r="W2094" s="95"/>
      <c r="X2094" s="108"/>
    </row>
    <row r="2095" spans="2:26" ht="13.9" thickBot="1">
      <c r="B2095" s="96"/>
      <c r="C2095" s="97"/>
      <c r="D2095" s="96"/>
      <c r="E2095" s="96"/>
      <c r="F2095" s="96"/>
      <c r="G2095" s="96"/>
      <c r="H2095" s="96"/>
      <c r="I2095" s="96"/>
      <c r="J2095" s="96"/>
      <c r="K2095" s="96"/>
      <c r="L2095" s="96"/>
      <c r="M2095" s="96"/>
      <c r="N2095" s="96"/>
      <c r="O2095" s="96"/>
      <c r="P2095" s="97"/>
      <c r="Q2095" s="218"/>
      <c r="R2095" s="98" t="str">
        <f t="shared" ref="R2095" si="5075">IF(COUNTA(Y2092:DP2095)=0,"none",HLOOKUP(R2093,Y2093:DP2095,3,FALSE))</f>
        <v>none</v>
      </c>
      <c r="S2095" s="99" t="str">
        <f t="shared" ref="S2095" si="5076">IF(COUNTA(Y2092:DP2095)=0,"none",HLOOKUP(S2092,Y2092:DP2095,4,FALSE))</f>
        <v>none</v>
      </c>
      <c r="T2095" s="100"/>
      <c r="U2095" s="100" t="str">
        <f t="array" ref="U2095">IF(COUNTA(Y2092:DP2095)=0,"none",IF($U$2="WAHR",$W$3,Abfrage!$F$4))</f>
        <v>none</v>
      </c>
      <c r="V2095" s="100" t="str">
        <f t="array" ref="V2095">IF(COUNTA(Y2092:DP2095)=0,"none",IF($U$2="WAHR",$W$3,Abfrage!$F$4))</f>
        <v>none</v>
      </c>
      <c r="W2095" s="100" t="str">
        <f t="array" ref="W2095">IF(COUNTA(Y2092:DP2095)=0,"none",IF($U$2="WAHR",$W$3,Abfrage!$F$4))</f>
        <v>none</v>
      </c>
      <c r="X2095" s="109"/>
    </row>
    <row r="2096" spans="2:26" thickBot="1">
      <c r="B2096" s="75" t="s">
        <v>1390</v>
      </c>
      <c r="C2096" s="76">
        <v>1000187939</v>
      </c>
      <c r="D2096" s="75" t="s">
        <v>95</v>
      </c>
      <c r="E2096" s="75" t="s">
        <v>148</v>
      </c>
      <c r="F2096" s="75" t="s">
        <v>175</v>
      </c>
      <c r="G2096" s="75" t="s">
        <v>175</v>
      </c>
      <c r="H2096" s="75" t="e">
        <v>#N/A</v>
      </c>
      <c r="I2096" s="75" t="s">
        <v>377</v>
      </c>
      <c r="J2096" s="75" t="s">
        <v>1391</v>
      </c>
      <c r="K2096" s="75" t="s">
        <v>321</v>
      </c>
      <c r="L2096" s="75" t="s">
        <v>393</v>
      </c>
      <c r="M2096" s="75" t="s">
        <v>307</v>
      </c>
      <c r="N2096" s="75" t="s">
        <v>327</v>
      </c>
      <c r="O2096" s="75" t="s">
        <v>306</v>
      </c>
      <c r="P2096" s="76" t="s">
        <v>306</v>
      </c>
      <c r="Q2096" s="216"/>
      <c r="R2096" s="77" t="str">
        <f t="shared" ref="R2096" si="5077">IF(COUNTA(Y2096:DP2099)=0,"01.01.1900",INDEX(Y2096:DP2096,MATCH(R2097,Y2097:DP2097,0)))</f>
        <v>01.01.1900</v>
      </c>
      <c r="S2096" s="78" t="str">
        <f t="shared" ref="S2096" si="5078">IF(COUNTA(Y2096:DP2099)=0,"01.01.1900",MAX(Y2096:DP2096))</f>
        <v>01.01.1900</v>
      </c>
      <c r="T2096" s="79"/>
      <c r="U2096" s="80" t="str">
        <f t="array" ref="U2096">IF(COUNTA(Y2096:DP2099)=0,"01.01.1900",IF(ISERROR(HLOOKUP(U2099,Y2099:DP2099,1,FALSE)),"01.01.1900",INDEX(Y2096:DP2096,MATCH(U2097&amp;U2099,Y2097:DP2097&amp;Y2099:DP2099,0))))</f>
        <v>01.01.1900</v>
      </c>
      <c r="V2096" s="81" t="str">
        <f t="shared" ref="V2096" si="5079">IF(COUNTA(Y2096:DP2099)=0,"01.01.1900",_xlfn.MAXIFS(Y2096:DP2096,Y2099:DP2099,V2099))</f>
        <v>01.01.1900</v>
      </c>
      <c r="W2096" s="82"/>
      <c r="X2096" s="106"/>
    </row>
    <row r="2097" spans="2:24" thickBot="1">
      <c r="B2097" s="83"/>
      <c r="C2097" s="84"/>
      <c r="D2097" s="83"/>
      <c r="E2097" s="83"/>
      <c r="F2097" s="83"/>
      <c r="G2097" s="83"/>
      <c r="H2097" s="83"/>
      <c r="I2097" s="83"/>
      <c r="J2097" s="83"/>
      <c r="K2097" s="83"/>
      <c r="L2097" s="83"/>
      <c r="M2097" s="83"/>
      <c r="N2097" s="83"/>
      <c r="O2097" s="83"/>
      <c r="P2097" s="84"/>
      <c r="Q2097" s="217"/>
      <c r="R2097" s="85">
        <f t="shared" ref="R2097" si="5080">IF(COUNTA(Y2096:DP2099)=0,0,MIN(Y2097:DP2097))</f>
        <v>0</v>
      </c>
      <c r="S2097" s="86">
        <f t="shared" ref="S2097" si="5081">IF(COUNTA(Y2096:DP2099)=0,0,HLOOKUP(S2096,Y2096:DP2099,2,FALSE))</f>
        <v>0</v>
      </c>
      <c r="T2097" s="87">
        <f t="shared" ref="T2097" si="5082">IF(COUNTA(Y2096:DP2099)=0,0,AVERAGE(Y2097:DP2097))</f>
        <v>0</v>
      </c>
      <c r="U2097" s="88">
        <f t="shared" ref="U2097" si="5083">IF(COUNTA(Y2096:DP2099)=0,0,_xlfn.MINIFS(Y2097:DP2097,Y2099:DP2099,U2099))</f>
        <v>0</v>
      </c>
      <c r="V2097" s="89">
        <f t="array" ref="V2097">IF(COUNTA(Y2096:DP2099)=0,0,IF(ISERROR(HLOOKUP(V2099,Y2099:DP2099,1,FALSE)),0,INDEX(Y2097:DP2097,MATCH(V2096&amp;V2099,Y2096:DP2096&amp;Y2099:DP2099,0))))</f>
        <v>0</v>
      </c>
      <c r="W2097" s="90">
        <f t="array" ref="W2097">IF(COUNTA(Y2096:DP2099)=0,0,IF(ISERROR(HLOOKUP(W2099,Y2099:DP2099,1,FALSE)),0,AVERAGEIF(Y2099:DP2099,$W2099,Y2097:DP2097)))</f>
        <v>0</v>
      </c>
      <c r="X2097" s="107"/>
    </row>
    <row r="2098" spans="2:24" thickBot="1">
      <c r="B2098" s="83"/>
      <c r="C2098" s="84"/>
      <c r="D2098" s="83"/>
      <c r="E2098" s="83"/>
      <c r="F2098" s="83"/>
      <c r="G2098" s="83"/>
      <c r="H2098" s="83"/>
      <c r="I2098" s="83"/>
      <c r="J2098" s="83"/>
      <c r="K2098" s="83"/>
      <c r="L2098" s="83"/>
      <c r="M2098" s="83"/>
      <c r="N2098" s="83"/>
      <c r="O2098" s="83"/>
      <c r="P2098" s="84"/>
      <c r="Q2098" s="217"/>
      <c r="R2098" s="91">
        <f t="shared" ref="R2098" si="5084">IF(COUNTA(Y2096:DP2099)=0,0,HLOOKUP(R2097,Y2097:DP2099,2,FALSE))</f>
        <v>0</v>
      </c>
      <c r="S2098" s="92">
        <f t="shared" ref="S2098" si="5085">IF(COUNTA(Y2096:DP2099)=0,0,HLOOKUP(S2096,Y2096:DP2099,3,FALSE))</f>
        <v>0</v>
      </c>
      <c r="T2098" s="93"/>
      <c r="U2098" s="94">
        <f t="array" ref="U2098">IF(COUNTA(Y2096:DP2099)=0,0,IF(ISERROR(HLOOKUP(U2099,Y2099:DP2099,1,FALSE)),0,INDEX(Y2098:DP2098,MATCH(U2097&amp;U2099,Y2097:DP2097&amp;Y2099:DP2099,0))))</f>
        <v>0</v>
      </c>
      <c r="V2098" s="94">
        <f t="array" ref="V2098">IF(COUNTA(Y2096:DP2099)=0,0,IF(ISERROR(HLOOKUP(V2099,Y2099:DP2099,1,FALSE)),0,INDEX(Y2098:DP2098,MATCH(V2097&amp;V2099,Y2097:DP2097&amp;Y2099:DP2099,0))))</f>
        <v>0</v>
      </c>
      <c r="W2098" s="95"/>
      <c r="X2098" s="108"/>
    </row>
    <row r="2099" spans="2:24" ht="13.9" thickBot="1">
      <c r="B2099" s="96"/>
      <c r="C2099" s="97"/>
      <c r="D2099" s="96"/>
      <c r="E2099" s="96"/>
      <c r="F2099" s="96"/>
      <c r="G2099" s="96"/>
      <c r="H2099" s="96"/>
      <c r="I2099" s="96"/>
      <c r="J2099" s="96"/>
      <c r="K2099" s="96"/>
      <c r="L2099" s="96"/>
      <c r="M2099" s="96"/>
      <c r="N2099" s="96"/>
      <c r="O2099" s="96"/>
      <c r="P2099" s="97"/>
      <c r="Q2099" s="218"/>
      <c r="R2099" s="98" t="str">
        <f t="shared" ref="R2099" si="5086">IF(COUNTA(Y2096:DP2099)=0,"none",HLOOKUP(R2097,Y2097:DP2099,3,FALSE))</f>
        <v>none</v>
      </c>
      <c r="S2099" s="99" t="str">
        <f t="shared" ref="S2099" si="5087">IF(COUNTA(Y2096:DP2099)=0,"none",HLOOKUP(S2096,Y2096:DP2099,4,FALSE))</f>
        <v>none</v>
      </c>
      <c r="T2099" s="100"/>
      <c r="U2099" s="100" t="str">
        <f t="array" ref="U2099">IF(COUNTA(Y2096:DP2099)=0,"none",IF($U$2="WAHR",$W$3,Abfrage!$F$4))</f>
        <v>none</v>
      </c>
      <c r="V2099" s="100" t="str">
        <f t="array" ref="V2099">IF(COUNTA(Y2096:DP2099)=0,"none",IF($U$2="WAHR",$W$3,Abfrage!$F$4))</f>
        <v>none</v>
      </c>
      <c r="W2099" s="100" t="str">
        <f t="array" ref="W2099">IF(COUNTA(Y2096:DP2099)=0,"none",IF($U$2="WAHR",$W$3,Abfrage!$F$4))</f>
        <v>none</v>
      </c>
      <c r="X2099" s="109"/>
    </row>
    <row r="2100" spans="2:24" thickBot="1">
      <c r="B2100" s="75" t="s">
        <v>1392</v>
      </c>
      <c r="C2100" s="76">
        <v>1000189741</v>
      </c>
      <c r="D2100" s="75" t="s">
        <v>95</v>
      </c>
      <c r="E2100" s="75" t="s">
        <v>96</v>
      </c>
      <c r="F2100" s="75" t="s">
        <v>97</v>
      </c>
      <c r="G2100" s="75" t="s">
        <v>97</v>
      </c>
      <c r="H2100" s="75" t="e">
        <v>#N/A</v>
      </c>
      <c r="I2100" s="75" t="s">
        <v>164</v>
      </c>
      <c r="J2100" s="75" t="s">
        <v>1393</v>
      </c>
      <c r="K2100" s="75" t="s">
        <v>306</v>
      </c>
      <c r="L2100" s="75" t="s">
        <v>306</v>
      </c>
      <c r="M2100" s="75" t="s">
        <v>313</v>
      </c>
      <c r="N2100" s="75" t="s">
        <v>628</v>
      </c>
      <c r="O2100" s="75" t="s">
        <v>419</v>
      </c>
      <c r="P2100" s="76" t="s">
        <v>306</v>
      </c>
      <c r="Q2100" s="216"/>
      <c r="R2100" s="77" t="str">
        <f t="shared" ref="R2100" si="5088">IF(COUNTA(Y2100:DP2103)=0,"01.01.1900",INDEX(Y2100:DP2100,MATCH(R2101,Y2101:DP2101,0)))</f>
        <v>01.01.1900</v>
      </c>
      <c r="S2100" s="78" t="str">
        <f t="shared" ref="S2100" si="5089">IF(COUNTA(Y2100:DP2103)=0,"01.01.1900",MAX(Y2100:DP2100))</f>
        <v>01.01.1900</v>
      </c>
      <c r="T2100" s="79"/>
      <c r="U2100" s="80" t="str">
        <f t="array" ref="U2100">IF(COUNTA(Y2100:DP2103)=0,"01.01.1900",IF(ISERROR(HLOOKUP(U2103,Y2103:DP2103,1,FALSE)),"01.01.1900",INDEX(Y2100:DP2100,MATCH(U2101&amp;U2103,Y2101:DP2101&amp;Y2103:DP2103,0))))</f>
        <v>01.01.1900</v>
      </c>
      <c r="V2100" s="81" t="str">
        <f t="shared" ref="V2100" si="5090">IF(COUNTA(Y2100:DP2103)=0,"01.01.1900",_xlfn.MAXIFS(Y2100:DP2100,Y2103:DP2103,V2103))</f>
        <v>01.01.1900</v>
      </c>
      <c r="W2100" s="82"/>
      <c r="X2100" s="106"/>
    </row>
    <row r="2101" spans="2:24" thickBot="1">
      <c r="B2101" s="83"/>
      <c r="C2101" s="84"/>
      <c r="D2101" s="83"/>
      <c r="E2101" s="83"/>
      <c r="F2101" s="83"/>
      <c r="G2101" s="83"/>
      <c r="H2101" s="83"/>
      <c r="I2101" s="83"/>
      <c r="J2101" s="83"/>
      <c r="K2101" s="83"/>
      <c r="L2101" s="83"/>
      <c r="M2101" s="83"/>
      <c r="N2101" s="83"/>
      <c r="O2101" s="83"/>
      <c r="P2101" s="84"/>
      <c r="Q2101" s="217"/>
      <c r="R2101" s="85">
        <f t="shared" ref="R2101" si="5091">IF(COUNTA(Y2100:DP2103)=0,0,MIN(Y2101:DP2101))</f>
        <v>0</v>
      </c>
      <c r="S2101" s="86">
        <f t="shared" ref="S2101" si="5092">IF(COUNTA(Y2100:DP2103)=0,0,HLOOKUP(S2100,Y2100:DP2103,2,FALSE))</f>
        <v>0</v>
      </c>
      <c r="T2101" s="87">
        <f t="shared" ref="T2101" si="5093">IF(COUNTA(Y2100:DP2103)=0,0,AVERAGE(Y2101:DP2101))</f>
        <v>0</v>
      </c>
      <c r="U2101" s="88">
        <f t="shared" ref="U2101" si="5094">IF(COUNTA(Y2100:DP2103)=0,0,_xlfn.MINIFS(Y2101:DP2101,Y2103:DP2103,U2103))</f>
        <v>0</v>
      </c>
      <c r="V2101" s="89">
        <f t="array" ref="V2101">IF(COUNTA(Y2100:DP2103)=0,0,IF(ISERROR(HLOOKUP(V2103,Y2103:DP2103,1,FALSE)),0,INDEX(Y2101:DP2101,MATCH(V2100&amp;V2103,Y2100:DP2100&amp;Y2103:DP2103,0))))</f>
        <v>0</v>
      </c>
      <c r="W2101" s="90">
        <f t="array" ref="W2101">IF(COUNTA(Y2100:DP2103)=0,0,IF(ISERROR(HLOOKUP(W2103,Y2103:DP2103,1,FALSE)),0,AVERAGEIF(Y2103:DP2103,$W2103,Y2101:DP2101)))</f>
        <v>0</v>
      </c>
      <c r="X2101" s="107"/>
    </row>
    <row r="2102" spans="2:24" thickBot="1">
      <c r="B2102" s="83"/>
      <c r="C2102" s="84"/>
      <c r="D2102" s="83"/>
      <c r="E2102" s="83"/>
      <c r="F2102" s="83"/>
      <c r="G2102" s="83"/>
      <c r="H2102" s="83"/>
      <c r="I2102" s="83"/>
      <c r="J2102" s="83"/>
      <c r="K2102" s="83"/>
      <c r="L2102" s="83"/>
      <c r="M2102" s="83"/>
      <c r="N2102" s="83"/>
      <c r="O2102" s="83"/>
      <c r="P2102" s="84"/>
      <c r="Q2102" s="217"/>
      <c r="R2102" s="91">
        <f t="shared" ref="R2102" si="5095">IF(COUNTA(Y2100:DP2103)=0,0,HLOOKUP(R2101,Y2101:DP2103,2,FALSE))</f>
        <v>0</v>
      </c>
      <c r="S2102" s="92">
        <f t="shared" ref="S2102" si="5096">IF(COUNTA(Y2100:DP2103)=0,0,HLOOKUP(S2100,Y2100:DP2103,3,FALSE))</f>
        <v>0</v>
      </c>
      <c r="T2102" s="93"/>
      <c r="U2102" s="94">
        <f t="array" ref="U2102">IF(COUNTA(Y2100:DP2103)=0,0,IF(ISERROR(HLOOKUP(U2103,Y2103:DP2103,1,FALSE)),0,INDEX(Y2102:DP2102,MATCH(U2101&amp;U2103,Y2101:DP2101&amp;Y2103:DP2103,0))))</f>
        <v>0</v>
      </c>
      <c r="V2102" s="94">
        <f t="array" ref="V2102">IF(COUNTA(Y2100:DP2103)=0,0,IF(ISERROR(HLOOKUP(V2103,Y2103:DP2103,1,FALSE)),0,INDEX(Y2102:DP2102,MATCH(V2101&amp;V2103,Y2101:DP2101&amp;Y2103:DP2103,0))))</f>
        <v>0</v>
      </c>
      <c r="W2102" s="95"/>
      <c r="X2102" s="108"/>
    </row>
    <row r="2103" spans="2:24" ht="13.9" thickBot="1">
      <c r="B2103" s="96"/>
      <c r="C2103" s="97"/>
      <c r="D2103" s="96"/>
      <c r="E2103" s="96"/>
      <c r="F2103" s="96"/>
      <c r="G2103" s="96"/>
      <c r="H2103" s="96"/>
      <c r="I2103" s="96"/>
      <c r="J2103" s="96"/>
      <c r="K2103" s="96"/>
      <c r="L2103" s="96"/>
      <c r="M2103" s="96"/>
      <c r="N2103" s="96"/>
      <c r="O2103" s="96"/>
      <c r="P2103" s="97"/>
      <c r="Q2103" s="218"/>
      <c r="R2103" s="98" t="str">
        <f t="shared" ref="R2103" si="5097">IF(COUNTA(Y2100:DP2103)=0,"none",HLOOKUP(R2101,Y2101:DP2103,3,FALSE))</f>
        <v>none</v>
      </c>
      <c r="S2103" s="99" t="str">
        <f t="shared" ref="S2103" si="5098">IF(COUNTA(Y2100:DP2103)=0,"none",HLOOKUP(S2100,Y2100:DP2103,4,FALSE))</f>
        <v>none</v>
      </c>
      <c r="T2103" s="100"/>
      <c r="U2103" s="100" t="str">
        <f t="array" ref="U2103">IF(COUNTA(Y2100:DP2103)=0,"none",IF($U$2="WAHR",$W$3,Abfrage!$F$4))</f>
        <v>none</v>
      </c>
      <c r="V2103" s="100" t="str">
        <f t="array" ref="V2103">IF(COUNTA(Y2100:DP2103)=0,"none",IF($U$2="WAHR",$W$3,Abfrage!$F$4))</f>
        <v>none</v>
      </c>
      <c r="W2103" s="100" t="str">
        <f t="array" ref="W2103">IF(COUNTA(Y2100:DP2103)=0,"none",IF($U$2="WAHR",$W$3,Abfrage!$F$4))</f>
        <v>none</v>
      </c>
      <c r="X2103" s="109"/>
    </row>
    <row r="2104" spans="2:24" thickBot="1">
      <c r="B2104" s="75" t="s">
        <v>1394</v>
      </c>
      <c r="C2104" s="76">
        <v>1000190316</v>
      </c>
      <c r="D2104" s="75" t="s">
        <v>217</v>
      </c>
      <c r="E2104" s="75" t="s">
        <v>138</v>
      </c>
      <c r="F2104" s="75" t="s">
        <v>233</v>
      </c>
      <c r="G2104" s="75" t="s">
        <v>1395</v>
      </c>
      <c r="H2104" s="75" t="e">
        <v>#N/A</v>
      </c>
      <c r="I2104" s="75" t="s">
        <v>368</v>
      </c>
      <c r="J2104" s="75" t="s">
        <v>1396</v>
      </c>
      <c r="K2104" s="75" t="s">
        <v>306</v>
      </c>
      <c r="L2104" s="75" t="s">
        <v>306</v>
      </c>
      <c r="M2104" s="75" t="s">
        <v>306</v>
      </c>
      <c r="N2104" s="75" t="s">
        <v>306</v>
      </c>
      <c r="O2104" s="75" t="s">
        <v>306</v>
      </c>
      <c r="P2104" s="76" t="s">
        <v>306</v>
      </c>
      <c r="Q2104" s="216"/>
      <c r="R2104" s="77" t="str">
        <f t="shared" ref="R2104" si="5099">IF(COUNTA(Y2104:DP2107)=0,"01.01.1900",INDEX(Y2104:DP2104,MATCH(R2105,Y2105:DP2105,0)))</f>
        <v>01.01.1900</v>
      </c>
      <c r="S2104" s="78" t="str">
        <f t="shared" ref="S2104" si="5100">IF(COUNTA(Y2104:DP2107)=0,"01.01.1900",MAX(Y2104:DP2104))</f>
        <v>01.01.1900</v>
      </c>
      <c r="T2104" s="79"/>
      <c r="U2104" s="80" t="str">
        <f t="array" ref="U2104">IF(COUNTA(Y2104:DP2107)=0,"01.01.1900",IF(ISERROR(HLOOKUP(U2107,Y2107:DP2107,1,FALSE)),"01.01.1900",INDEX(Y2104:DP2104,MATCH(U2105&amp;U2107,Y2105:DP2105&amp;Y2107:DP2107,0))))</f>
        <v>01.01.1900</v>
      </c>
      <c r="V2104" s="81" t="str">
        <f t="shared" ref="V2104" si="5101">IF(COUNTA(Y2104:DP2107)=0,"01.01.1900",_xlfn.MAXIFS(Y2104:DP2104,Y2107:DP2107,V2107))</f>
        <v>01.01.1900</v>
      </c>
      <c r="W2104" s="82"/>
      <c r="X2104" s="106"/>
    </row>
    <row r="2105" spans="2:24" thickBot="1">
      <c r="B2105" s="83"/>
      <c r="C2105" s="84"/>
      <c r="D2105" s="83"/>
      <c r="E2105" s="83"/>
      <c r="F2105" s="83"/>
      <c r="G2105" s="83"/>
      <c r="H2105" s="83"/>
      <c r="I2105" s="83"/>
      <c r="J2105" s="83"/>
      <c r="K2105" s="83"/>
      <c r="L2105" s="83"/>
      <c r="M2105" s="83"/>
      <c r="N2105" s="83"/>
      <c r="O2105" s="83"/>
      <c r="P2105" s="84"/>
      <c r="Q2105" s="217"/>
      <c r="R2105" s="85">
        <f t="shared" ref="R2105" si="5102">IF(COUNTA(Y2104:DP2107)=0,0,MIN(Y2105:DP2105))</f>
        <v>0</v>
      </c>
      <c r="S2105" s="86">
        <f t="shared" ref="S2105" si="5103">IF(COUNTA(Y2104:DP2107)=0,0,HLOOKUP(S2104,Y2104:DP2107,2,FALSE))</f>
        <v>0</v>
      </c>
      <c r="T2105" s="87">
        <f t="shared" ref="T2105" si="5104">IF(COUNTA(Y2104:DP2107)=0,0,AVERAGE(Y2105:DP2105))</f>
        <v>0</v>
      </c>
      <c r="U2105" s="88">
        <f t="shared" ref="U2105" si="5105">IF(COUNTA(Y2104:DP2107)=0,0,_xlfn.MINIFS(Y2105:DP2105,Y2107:DP2107,U2107))</f>
        <v>0</v>
      </c>
      <c r="V2105" s="89">
        <f t="array" ref="V2105">IF(COUNTA(Y2104:DP2107)=0,0,IF(ISERROR(HLOOKUP(V2107,Y2107:DP2107,1,FALSE)),0,INDEX(Y2105:DP2105,MATCH(V2104&amp;V2107,Y2104:DP2104&amp;Y2107:DP2107,0))))</f>
        <v>0</v>
      </c>
      <c r="W2105" s="90">
        <f t="array" ref="W2105">IF(COUNTA(Y2104:DP2107)=0,0,IF(ISERROR(HLOOKUP(W2107,Y2107:DP2107,1,FALSE)),0,AVERAGEIF(Y2107:DP2107,$W2107,Y2105:DP2105)))</f>
        <v>0</v>
      </c>
      <c r="X2105" s="107"/>
    </row>
    <row r="2106" spans="2:24" thickBot="1">
      <c r="B2106" s="83"/>
      <c r="C2106" s="84"/>
      <c r="D2106" s="83"/>
      <c r="E2106" s="83"/>
      <c r="F2106" s="83"/>
      <c r="G2106" s="83"/>
      <c r="H2106" s="83"/>
      <c r="I2106" s="83"/>
      <c r="J2106" s="83"/>
      <c r="K2106" s="83"/>
      <c r="L2106" s="83"/>
      <c r="M2106" s="83"/>
      <c r="N2106" s="83"/>
      <c r="O2106" s="83"/>
      <c r="P2106" s="84"/>
      <c r="Q2106" s="217"/>
      <c r="R2106" s="91">
        <f t="shared" ref="R2106" si="5106">IF(COUNTA(Y2104:DP2107)=0,0,HLOOKUP(R2105,Y2105:DP2107,2,FALSE))</f>
        <v>0</v>
      </c>
      <c r="S2106" s="92">
        <f t="shared" ref="S2106" si="5107">IF(COUNTA(Y2104:DP2107)=0,0,HLOOKUP(S2104,Y2104:DP2107,3,FALSE))</f>
        <v>0</v>
      </c>
      <c r="T2106" s="93"/>
      <c r="U2106" s="94">
        <f t="array" ref="U2106">IF(COUNTA(Y2104:DP2107)=0,0,IF(ISERROR(HLOOKUP(U2107,Y2107:DP2107,1,FALSE)),0,INDEX(Y2106:DP2106,MATCH(U2105&amp;U2107,Y2105:DP2105&amp;Y2107:DP2107,0))))</f>
        <v>0</v>
      </c>
      <c r="V2106" s="94">
        <f t="array" ref="V2106">IF(COUNTA(Y2104:DP2107)=0,0,IF(ISERROR(HLOOKUP(V2107,Y2107:DP2107,1,FALSE)),0,INDEX(Y2106:DP2106,MATCH(V2105&amp;V2107,Y2105:DP2105&amp;Y2107:DP2107,0))))</f>
        <v>0</v>
      </c>
      <c r="W2106" s="95"/>
      <c r="X2106" s="108"/>
    </row>
    <row r="2107" spans="2:24" ht="13.9" thickBot="1">
      <c r="B2107" s="96"/>
      <c r="C2107" s="97"/>
      <c r="D2107" s="96"/>
      <c r="E2107" s="96"/>
      <c r="F2107" s="96"/>
      <c r="G2107" s="96"/>
      <c r="H2107" s="96"/>
      <c r="I2107" s="96"/>
      <c r="J2107" s="96"/>
      <c r="K2107" s="96"/>
      <c r="L2107" s="96"/>
      <c r="M2107" s="96"/>
      <c r="N2107" s="96"/>
      <c r="O2107" s="96"/>
      <c r="P2107" s="97"/>
      <c r="Q2107" s="218"/>
      <c r="R2107" s="98" t="str">
        <f t="shared" ref="R2107" si="5108">IF(COUNTA(Y2104:DP2107)=0,"none",HLOOKUP(R2105,Y2105:DP2107,3,FALSE))</f>
        <v>none</v>
      </c>
      <c r="S2107" s="99" t="str">
        <f t="shared" ref="S2107" si="5109">IF(COUNTA(Y2104:DP2107)=0,"none",HLOOKUP(S2104,Y2104:DP2107,4,FALSE))</f>
        <v>none</v>
      </c>
      <c r="T2107" s="100"/>
      <c r="U2107" s="100" t="str">
        <f t="array" ref="U2107">IF(COUNTA(Y2104:DP2107)=0,"none",IF($U$2="WAHR",$W$3,Abfrage!$F$4))</f>
        <v>none</v>
      </c>
      <c r="V2107" s="100" t="str">
        <f t="array" ref="V2107">IF(COUNTA(Y2104:DP2107)=0,"none",IF($U$2="WAHR",$W$3,Abfrage!$F$4))</f>
        <v>none</v>
      </c>
      <c r="W2107" s="100" t="str">
        <f t="array" ref="W2107">IF(COUNTA(Y2104:DP2107)=0,"none",IF($U$2="WAHR",$W$3,Abfrage!$F$4))</f>
        <v>none</v>
      </c>
      <c r="X2107" s="109"/>
    </row>
    <row r="2108" spans="2:24" thickBot="1">
      <c r="B2108" s="75" t="s">
        <v>1397</v>
      </c>
      <c r="C2108" s="76">
        <v>1000190317</v>
      </c>
      <c r="D2108" s="75" t="s">
        <v>217</v>
      </c>
      <c r="E2108" s="75" t="s">
        <v>138</v>
      </c>
      <c r="F2108" s="75" t="s">
        <v>233</v>
      </c>
      <c r="G2108" s="75" t="s">
        <v>1398</v>
      </c>
      <c r="H2108" s="75" t="e">
        <v>#N/A</v>
      </c>
      <c r="I2108" s="75" t="s">
        <v>368</v>
      </c>
      <c r="J2108" s="75" t="s">
        <v>1399</v>
      </c>
      <c r="K2108" s="75" t="s">
        <v>306</v>
      </c>
      <c r="L2108" s="75" t="s">
        <v>306</v>
      </c>
      <c r="M2108" s="75" t="s">
        <v>306</v>
      </c>
      <c r="N2108" s="75" t="s">
        <v>306</v>
      </c>
      <c r="O2108" s="75" t="s">
        <v>306</v>
      </c>
      <c r="P2108" s="76" t="s">
        <v>306</v>
      </c>
      <c r="Q2108" s="216"/>
      <c r="R2108" s="77" t="str">
        <f t="shared" ref="R2108" si="5110">IF(COUNTA(Y2108:DP2111)=0,"01.01.1900",INDEX(Y2108:DP2108,MATCH(R2109,Y2109:DP2109,0)))</f>
        <v>01.01.1900</v>
      </c>
      <c r="S2108" s="78" t="str">
        <f t="shared" ref="S2108" si="5111">IF(COUNTA(Y2108:DP2111)=0,"01.01.1900",MAX(Y2108:DP2108))</f>
        <v>01.01.1900</v>
      </c>
      <c r="T2108" s="79"/>
      <c r="U2108" s="80" t="str">
        <f t="array" ref="U2108">IF(COUNTA(Y2108:DP2111)=0,"01.01.1900",IF(ISERROR(HLOOKUP(U2111,Y2111:DP2111,1,FALSE)),"01.01.1900",INDEX(Y2108:DP2108,MATCH(U2109&amp;U2111,Y2109:DP2109&amp;Y2111:DP2111,0))))</f>
        <v>01.01.1900</v>
      </c>
      <c r="V2108" s="81" t="str">
        <f t="shared" ref="V2108" si="5112">IF(COUNTA(Y2108:DP2111)=0,"01.01.1900",_xlfn.MAXIFS(Y2108:DP2108,Y2111:DP2111,V2111))</f>
        <v>01.01.1900</v>
      </c>
      <c r="W2108" s="82"/>
      <c r="X2108" s="106"/>
    </row>
    <row r="2109" spans="2:24" thickBot="1">
      <c r="B2109" s="83"/>
      <c r="C2109" s="84"/>
      <c r="D2109" s="83"/>
      <c r="E2109" s="83"/>
      <c r="F2109" s="83"/>
      <c r="G2109" s="83"/>
      <c r="H2109" s="83"/>
      <c r="I2109" s="83"/>
      <c r="J2109" s="83"/>
      <c r="K2109" s="83"/>
      <c r="L2109" s="83"/>
      <c r="M2109" s="83"/>
      <c r="N2109" s="83"/>
      <c r="O2109" s="83"/>
      <c r="P2109" s="84"/>
      <c r="Q2109" s="217"/>
      <c r="R2109" s="85">
        <f t="shared" ref="R2109" si="5113">IF(COUNTA(Y2108:DP2111)=0,0,MIN(Y2109:DP2109))</f>
        <v>0</v>
      </c>
      <c r="S2109" s="86">
        <f t="shared" ref="S2109" si="5114">IF(COUNTA(Y2108:DP2111)=0,0,HLOOKUP(S2108,Y2108:DP2111,2,FALSE))</f>
        <v>0</v>
      </c>
      <c r="T2109" s="87">
        <f t="shared" ref="T2109" si="5115">IF(COUNTA(Y2108:DP2111)=0,0,AVERAGE(Y2109:DP2109))</f>
        <v>0</v>
      </c>
      <c r="U2109" s="88">
        <f t="shared" ref="U2109" si="5116">IF(COUNTA(Y2108:DP2111)=0,0,_xlfn.MINIFS(Y2109:DP2109,Y2111:DP2111,U2111))</f>
        <v>0</v>
      </c>
      <c r="V2109" s="89">
        <f t="array" ref="V2109">IF(COUNTA(Y2108:DP2111)=0,0,IF(ISERROR(HLOOKUP(V2111,Y2111:DP2111,1,FALSE)),0,INDEX(Y2109:DP2109,MATCH(V2108&amp;V2111,Y2108:DP2108&amp;Y2111:DP2111,0))))</f>
        <v>0</v>
      </c>
      <c r="W2109" s="90">
        <f t="array" ref="W2109">IF(COUNTA(Y2108:DP2111)=0,0,IF(ISERROR(HLOOKUP(W2111,Y2111:DP2111,1,FALSE)),0,AVERAGEIF(Y2111:DP2111,$W2111,Y2109:DP2109)))</f>
        <v>0</v>
      </c>
      <c r="X2109" s="107"/>
    </row>
    <row r="2110" spans="2:24" thickBot="1">
      <c r="B2110" s="83"/>
      <c r="C2110" s="84"/>
      <c r="D2110" s="83"/>
      <c r="E2110" s="83"/>
      <c r="F2110" s="83"/>
      <c r="G2110" s="83"/>
      <c r="H2110" s="83"/>
      <c r="I2110" s="83"/>
      <c r="J2110" s="83"/>
      <c r="K2110" s="83"/>
      <c r="L2110" s="83"/>
      <c r="M2110" s="83"/>
      <c r="N2110" s="83"/>
      <c r="O2110" s="83"/>
      <c r="P2110" s="84"/>
      <c r="Q2110" s="217"/>
      <c r="R2110" s="91">
        <f t="shared" ref="R2110" si="5117">IF(COUNTA(Y2108:DP2111)=0,0,HLOOKUP(R2109,Y2109:DP2111,2,FALSE))</f>
        <v>0</v>
      </c>
      <c r="S2110" s="92">
        <f t="shared" ref="S2110" si="5118">IF(COUNTA(Y2108:DP2111)=0,0,HLOOKUP(S2108,Y2108:DP2111,3,FALSE))</f>
        <v>0</v>
      </c>
      <c r="T2110" s="93"/>
      <c r="U2110" s="94">
        <f t="array" ref="U2110">IF(COUNTA(Y2108:DP2111)=0,0,IF(ISERROR(HLOOKUP(U2111,Y2111:DP2111,1,FALSE)),0,INDEX(Y2110:DP2110,MATCH(U2109&amp;U2111,Y2109:DP2109&amp;Y2111:DP2111,0))))</f>
        <v>0</v>
      </c>
      <c r="V2110" s="94">
        <f t="array" ref="V2110">IF(COUNTA(Y2108:DP2111)=0,0,IF(ISERROR(HLOOKUP(V2111,Y2111:DP2111,1,FALSE)),0,INDEX(Y2110:DP2110,MATCH(V2109&amp;V2111,Y2109:DP2109&amp;Y2111:DP2111,0))))</f>
        <v>0</v>
      </c>
      <c r="W2110" s="95"/>
      <c r="X2110" s="108"/>
    </row>
    <row r="2111" spans="2:24" ht="13.9" thickBot="1">
      <c r="B2111" s="96"/>
      <c r="C2111" s="97"/>
      <c r="D2111" s="96"/>
      <c r="E2111" s="96"/>
      <c r="F2111" s="96"/>
      <c r="G2111" s="96"/>
      <c r="H2111" s="96"/>
      <c r="I2111" s="96"/>
      <c r="J2111" s="96"/>
      <c r="K2111" s="96"/>
      <c r="L2111" s="96"/>
      <c r="M2111" s="96"/>
      <c r="N2111" s="96"/>
      <c r="O2111" s="96"/>
      <c r="P2111" s="97"/>
      <c r="Q2111" s="218"/>
      <c r="R2111" s="98" t="str">
        <f t="shared" ref="R2111" si="5119">IF(COUNTA(Y2108:DP2111)=0,"none",HLOOKUP(R2109,Y2109:DP2111,3,FALSE))</f>
        <v>none</v>
      </c>
      <c r="S2111" s="99" t="str">
        <f t="shared" ref="S2111" si="5120">IF(COUNTA(Y2108:DP2111)=0,"none",HLOOKUP(S2108,Y2108:DP2111,4,FALSE))</f>
        <v>none</v>
      </c>
      <c r="T2111" s="100"/>
      <c r="U2111" s="100" t="str">
        <f t="array" ref="U2111">IF(COUNTA(Y2108:DP2111)=0,"none",IF($U$2="WAHR",$W$3,Abfrage!$F$4))</f>
        <v>none</v>
      </c>
      <c r="V2111" s="100" t="str">
        <f t="array" ref="V2111">IF(COUNTA(Y2108:DP2111)=0,"none",IF($U$2="WAHR",$W$3,Abfrage!$F$4))</f>
        <v>none</v>
      </c>
      <c r="W2111" s="100" t="str">
        <f t="array" ref="W2111">IF(COUNTA(Y2108:DP2111)=0,"none",IF($U$2="WAHR",$W$3,Abfrage!$F$4))</f>
        <v>none</v>
      </c>
      <c r="X2111" s="109"/>
    </row>
    <row r="2112" spans="2:24" thickBot="1">
      <c r="B2112" s="75" t="s">
        <v>1400</v>
      </c>
      <c r="C2112" s="76">
        <v>1000191394</v>
      </c>
      <c r="D2112" s="75" t="s">
        <v>95</v>
      </c>
      <c r="E2112" s="75" t="s">
        <v>96</v>
      </c>
      <c r="F2112" s="75" t="s">
        <v>103</v>
      </c>
      <c r="G2112" s="75" t="s">
        <v>103</v>
      </c>
      <c r="H2112" s="75" t="e">
        <v>#N/A</v>
      </c>
      <c r="I2112" s="75" t="s">
        <v>68</v>
      </c>
      <c r="J2112" s="75" t="s">
        <v>1401</v>
      </c>
      <c r="K2112" s="75" t="s">
        <v>306</v>
      </c>
      <c r="L2112" s="75" t="s">
        <v>306</v>
      </c>
      <c r="M2112" s="75" t="s">
        <v>313</v>
      </c>
      <c r="N2112" s="75" t="s">
        <v>1116</v>
      </c>
      <c r="O2112" s="75" t="s">
        <v>375</v>
      </c>
      <c r="P2112" s="76" t="s">
        <v>306</v>
      </c>
      <c r="Q2112" s="216"/>
      <c r="R2112" s="77" t="str">
        <f t="shared" ref="R2112" si="5121">IF(COUNTA(Y2112:DP2115)=0,"01.01.1900",INDEX(Y2112:DP2112,MATCH(R2113,Y2113:DP2113,0)))</f>
        <v>01.01.1900</v>
      </c>
      <c r="S2112" s="78" t="str">
        <f t="shared" ref="S2112" si="5122">IF(COUNTA(Y2112:DP2115)=0,"01.01.1900",MAX(Y2112:DP2112))</f>
        <v>01.01.1900</v>
      </c>
      <c r="T2112" s="79"/>
      <c r="U2112" s="80" t="str">
        <f t="array" ref="U2112">IF(COUNTA(Y2112:DP2115)=0,"01.01.1900",IF(ISERROR(HLOOKUP(U2115,Y2115:DP2115,1,FALSE)),"01.01.1900",INDEX(Y2112:DP2112,MATCH(U2113&amp;U2115,Y2113:DP2113&amp;Y2115:DP2115,0))))</f>
        <v>01.01.1900</v>
      </c>
      <c r="V2112" s="81" t="str">
        <f t="shared" ref="V2112" si="5123">IF(COUNTA(Y2112:DP2115)=0,"01.01.1900",_xlfn.MAXIFS(Y2112:DP2112,Y2115:DP2115,V2115))</f>
        <v>01.01.1900</v>
      </c>
      <c r="W2112" s="82"/>
      <c r="X2112" s="106"/>
    </row>
    <row r="2113" spans="2:26" thickBot="1">
      <c r="B2113" s="83"/>
      <c r="C2113" s="84"/>
      <c r="D2113" s="83"/>
      <c r="E2113" s="83"/>
      <c r="F2113" s="83"/>
      <c r="G2113" s="83"/>
      <c r="H2113" s="83"/>
      <c r="I2113" s="83"/>
      <c r="J2113" s="83"/>
      <c r="K2113" s="83"/>
      <c r="L2113" s="83"/>
      <c r="M2113" s="83"/>
      <c r="N2113" s="83"/>
      <c r="O2113" s="83"/>
      <c r="P2113" s="84"/>
      <c r="Q2113" s="217"/>
      <c r="R2113" s="85">
        <f t="shared" ref="R2113" si="5124">IF(COUNTA(Y2112:DP2115)=0,0,MIN(Y2113:DP2113))</f>
        <v>0</v>
      </c>
      <c r="S2113" s="86">
        <f t="shared" ref="S2113" si="5125">IF(COUNTA(Y2112:DP2115)=0,0,HLOOKUP(S2112,Y2112:DP2115,2,FALSE))</f>
        <v>0</v>
      </c>
      <c r="T2113" s="87">
        <f t="shared" ref="T2113" si="5126">IF(COUNTA(Y2112:DP2115)=0,0,AVERAGE(Y2113:DP2113))</f>
        <v>0</v>
      </c>
      <c r="U2113" s="88">
        <f t="shared" ref="U2113" si="5127">IF(COUNTA(Y2112:DP2115)=0,0,_xlfn.MINIFS(Y2113:DP2113,Y2115:DP2115,U2115))</f>
        <v>0</v>
      </c>
      <c r="V2113" s="89">
        <f t="array" ref="V2113">IF(COUNTA(Y2112:DP2115)=0,0,IF(ISERROR(HLOOKUP(V2115,Y2115:DP2115,1,FALSE)),0,INDEX(Y2113:DP2113,MATCH(V2112&amp;V2115,Y2112:DP2112&amp;Y2115:DP2115,0))))</f>
        <v>0</v>
      </c>
      <c r="W2113" s="90">
        <f t="array" ref="W2113">IF(COUNTA(Y2112:DP2115)=0,0,IF(ISERROR(HLOOKUP(W2115,Y2115:DP2115,1,FALSE)),0,AVERAGEIF(Y2115:DP2115,$W2115,Y2113:DP2113)))</f>
        <v>0</v>
      </c>
      <c r="X2113" s="107"/>
    </row>
    <row r="2114" spans="2:26" thickBot="1">
      <c r="B2114" s="83"/>
      <c r="C2114" s="84"/>
      <c r="D2114" s="83"/>
      <c r="E2114" s="83"/>
      <c r="F2114" s="83"/>
      <c r="G2114" s="83"/>
      <c r="H2114" s="83"/>
      <c r="I2114" s="83"/>
      <c r="J2114" s="83"/>
      <c r="K2114" s="83"/>
      <c r="L2114" s="83"/>
      <c r="M2114" s="83"/>
      <c r="N2114" s="83"/>
      <c r="O2114" s="83"/>
      <c r="P2114" s="84"/>
      <c r="Q2114" s="217"/>
      <c r="R2114" s="91">
        <f t="shared" ref="R2114" si="5128">IF(COUNTA(Y2112:DP2115)=0,0,HLOOKUP(R2113,Y2113:DP2115,2,FALSE))</f>
        <v>0</v>
      </c>
      <c r="S2114" s="92">
        <f t="shared" ref="S2114" si="5129">IF(COUNTA(Y2112:DP2115)=0,0,HLOOKUP(S2112,Y2112:DP2115,3,FALSE))</f>
        <v>0</v>
      </c>
      <c r="T2114" s="93"/>
      <c r="U2114" s="94">
        <f t="array" ref="U2114">IF(COUNTA(Y2112:DP2115)=0,0,IF(ISERROR(HLOOKUP(U2115,Y2115:DP2115,1,FALSE)),0,INDEX(Y2114:DP2114,MATCH(U2113&amp;U2115,Y2113:DP2113&amp;Y2115:DP2115,0))))</f>
        <v>0</v>
      </c>
      <c r="V2114" s="94">
        <f t="array" ref="V2114">IF(COUNTA(Y2112:DP2115)=0,0,IF(ISERROR(HLOOKUP(V2115,Y2115:DP2115,1,FALSE)),0,INDEX(Y2114:DP2114,MATCH(V2113&amp;V2115,Y2113:DP2113&amp;Y2115:DP2115,0))))</f>
        <v>0</v>
      </c>
      <c r="W2114" s="95"/>
      <c r="X2114" s="108"/>
    </row>
    <row r="2115" spans="2:26" ht="13.9" thickBot="1">
      <c r="B2115" s="96"/>
      <c r="C2115" s="97"/>
      <c r="D2115" s="96"/>
      <c r="E2115" s="96"/>
      <c r="F2115" s="96"/>
      <c r="G2115" s="96"/>
      <c r="H2115" s="96"/>
      <c r="I2115" s="96"/>
      <c r="J2115" s="96"/>
      <c r="K2115" s="96"/>
      <c r="L2115" s="96"/>
      <c r="M2115" s="96"/>
      <c r="N2115" s="96"/>
      <c r="O2115" s="96"/>
      <c r="P2115" s="97"/>
      <c r="Q2115" s="218"/>
      <c r="R2115" s="98" t="str">
        <f t="shared" ref="R2115" si="5130">IF(COUNTA(Y2112:DP2115)=0,"none",HLOOKUP(R2113,Y2113:DP2115,3,FALSE))</f>
        <v>none</v>
      </c>
      <c r="S2115" s="99" t="str">
        <f t="shared" ref="S2115" si="5131">IF(COUNTA(Y2112:DP2115)=0,"none",HLOOKUP(S2112,Y2112:DP2115,4,FALSE))</f>
        <v>none</v>
      </c>
      <c r="T2115" s="100"/>
      <c r="U2115" s="100" t="str">
        <f t="array" ref="U2115">IF(COUNTA(Y2112:DP2115)=0,"none",IF($U$2="WAHR",$W$3,Abfrage!$F$4))</f>
        <v>none</v>
      </c>
      <c r="V2115" s="100" t="str">
        <f t="array" ref="V2115">IF(COUNTA(Y2112:DP2115)=0,"none",IF($U$2="WAHR",$W$3,Abfrage!$F$4))</f>
        <v>none</v>
      </c>
      <c r="W2115" s="100" t="str">
        <f t="array" ref="W2115">IF(COUNTA(Y2112:DP2115)=0,"none",IF($U$2="WAHR",$W$3,Abfrage!$F$4))</f>
        <v>none</v>
      </c>
      <c r="X2115" s="109"/>
    </row>
    <row r="2116" spans="2:26" thickBot="1">
      <c r="B2116" s="75" t="s">
        <v>1402</v>
      </c>
      <c r="C2116" s="76">
        <v>1000191403</v>
      </c>
      <c r="D2116" s="75" t="s">
        <v>95</v>
      </c>
      <c r="E2116" s="75" t="s">
        <v>148</v>
      </c>
      <c r="F2116" s="75" t="s">
        <v>96</v>
      </c>
      <c r="G2116" s="75" t="s">
        <v>96</v>
      </c>
      <c r="H2116" s="75" t="s">
        <v>1403</v>
      </c>
      <c r="I2116" s="75" t="s">
        <v>68</v>
      </c>
      <c r="J2116" s="75" t="s">
        <v>1404</v>
      </c>
      <c r="K2116" s="75" t="s">
        <v>360</v>
      </c>
      <c r="L2116" s="75" t="s">
        <v>352</v>
      </c>
      <c r="M2116" s="75" t="s">
        <v>313</v>
      </c>
      <c r="N2116" s="75" t="s">
        <v>327</v>
      </c>
      <c r="O2116" s="75" t="s">
        <v>306</v>
      </c>
      <c r="P2116" s="76" t="s">
        <v>306</v>
      </c>
      <c r="Q2116" s="216"/>
      <c r="R2116" s="77">
        <f t="shared" ref="R2116" si="5132">IF(COUNTA(Y2116:DP2119)=0,"01.01.1900",INDEX(Y2116:DP2116,MATCH(R2117,Y2117:DP2117,0)))</f>
        <v>45154</v>
      </c>
      <c r="S2116" s="78">
        <f t="shared" ref="S2116" si="5133">IF(COUNTA(Y2116:DP2119)=0,"01.01.1900",MAX(Y2116:DP2116))</f>
        <v>45154</v>
      </c>
      <c r="T2116" s="79"/>
      <c r="U2116" s="80" t="str">
        <f t="array" ref="U2116">IF(COUNTA(Y2116:DP2119)=0,"01.01.1900",IF(ISERROR(HLOOKUP(U2119,Y2119:DP2119,1,FALSE)),"01.01.1900",INDEX(Y2116:DP2116,MATCH(U2117&amp;U2119,Y2117:DP2117&amp;Y2119:DP2119,0))))</f>
        <v>01.01.1900</v>
      </c>
      <c r="V2116" s="81">
        <f t="shared" ref="V2116" si="5134">IF(COUNTA(Y2116:DP2119)=0,"01.01.1900",_xlfn.MAXIFS(Y2116:DP2116,Y2119:DP2119,V2119))</f>
        <v>0</v>
      </c>
      <c r="W2116" s="82"/>
      <c r="X2116" s="106"/>
      <c r="Y2116" s="141">
        <v>45154</v>
      </c>
      <c r="Z2116" s="141">
        <v>45154</v>
      </c>
    </row>
    <row r="2117" spans="2:26" thickBot="1">
      <c r="B2117" s="83"/>
      <c r="C2117" s="84"/>
      <c r="D2117" s="83"/>
      <c r="E2117" s="83"/>
      <c r="F2117" s="83"/>
      <c r="G2117" s="83"/>
      <c r="H2117" s="83"/>
      <c r="I2117" s="83"/>
      <c r="J2117" s="83"/>
      <c r="K2117" s="83"/>
      <c r="L2117" s="83"/>
      <c r="M2117" s="83"/>
      <c r="N2117" s="83"/>
      <c r="O2117" s="83"/>
      <c r="P2117" s="84"/>
      <c r="Q2117" s="217"/>
      <c r="R2117" s="85">
        <f t="shared" ref="R2117" si="5135">IF(COUNTA(Y2116:DP2119)=0,0,MIN(Y2117:DP2117))</f>
        <v>7.0000000000000007E-2</v>
      </c>
      <c r="S2117" s="86">
        <f t="shared" ref="S2117" si="5136">IF(COUNTA(Y2116:DP2119)=0,0,HLOOKUP(S2116,Y2116:DP2119,2,FALSE))</f>
        <v>7.0000000000000007E-2</v>
      </c>
      <c r="T2117" s="87">
        <f t="shared" ref="T2117" si="5137">IF(COUNTA(Y2116:DP2119)=0,0,AVERAGE(Y2117:DP2117))</f>
        <v>7.0000000000000007E-2</v>
      </c>
      <c r="U2117" s="88">
        <f t="shared" ref="U2117" si="5138">IF(COUNTA(Y2116:DP2119)=0,0,_xlfn.MINIFS(Y2117:DP2117,Y2119:DP2119,U2119))</f>
        <v>0</v>
      </c>
      <c r="V2117" s="89">
        <f t="array" ref="V2117">IF(COUNTA(Y2116:DP2119)=0,0,IF(ISERROR(HLOOKUP(V2119,Y2119:DP2119,1,FALSE)),0,INDEX(Y2117:DP2117,MATCH(V2116&amp;V2119,Y2116:DP2116&amp;Y2119:DP2119,0))))</f>
        <v>0</v>
      </c>
      <c r="W2117" s="90">
        <f t="array" ref="W2117">IF(COUNTA(Y2116:DP2119)=0,0,IF(ISERROR(HLOOKUP(W2119,Y2119:DP2119,1,FALSE)),0,AVERAGEIF(Y2119:DP2119,$W2119,Y2117:DP2117)))</f>
        <v>0</v>
      </c>
      <c r="X2117" s="107"/>
      <c r="Y2117" s="142">
        <v>7.0000000000000007E-2</v>
      </c>
      <c r="Z2117" s="142">
        <v>7.0000000000000007E-2</v>
      </c>
    </row>
    <row r="2118" spans="2:26" thickBot="1">
      <c r="B2118" s="83"/>
      <c r="C2118" s="84"/>
      <c r="D2118" s="83"/>
      <c r="E2118" s="83"/>
      <c r="F2118" s="83"/>
      <c r="G2118" s="83"/>
      <c r="H2118" s="83"/>
      <c r="I2118" s="83"/>
      <c r="J2118" s="83"/>
      <c r="K2118" s="83"/>
      <c r="L2118" s="83"/>
      <c r="M2118" s="83"/>
      <c r="N2118" s="83"/>
      <c r="O2118" s="83"/>
      <c r="P2118" s="84"/>
      <c r="Q2118" s="217"/>
      <c r="R2118" s="91">
        <f t="shared" ref="R2118" si="5139">IF(COUNTA(Y2116:DP2119)=0,0,HLOOKUP(R2117,Y2117:DP2119,2,FALSE))</f>
        <v>1000</v>
      </c>
      <c r="S2118" s="92">
        <f t="shared" ref="S2118" si="5140">IF(COUNTA(Y2116:DP2119)=0,0,HLOOKUP(S2116,Y2116:DP2119,3,FALSE))</f>
        <v>1000</v>
      </c>
      <c r="T2118" s="93"/>
      <c r="U2118" s="94">
        <f t="array" ref="U2118">IF(COUNTA(Y2116:DP2119)=0,0,IF(ISERROR(HLOOKUP(U2119,Y2119:DP2119,1,FALSE)),0,INDEX(Y2118:DP2118,MATCH(U2117&amp;U2119,Y2117:DP2117&amp;Y2119:DP2119,0))))</f>
        <v>0</v>
      </c>
      <c r="V2118" s="94">
        <f t="array" ref="V2118">IF(COUNTA(Y2116:DP2119)=0,0,IF(ISERROR(HLOOKUP(V2119,Y2119:DP2119,1,FALSE)),0,INDEX(Y2118:DP2118,MATCH(V2117&amp;V2119,Y2117:DP2117&amp;Y2119:DP2119,0))))</f>
        <v>0</v>
      </c>
      <c r="W2118" s="95"/>
      <c r="X2118" s="108"/>
      <c r="Y2118" s="143">
        <v>1000</v>
      </c>
      <c r="Z2118" s="143">
        <v>1000</v>
      </c>
    </row>
    <row r="2119" spans="2:26" ht="13.9" thickBot="1">
      <c r="B2119" s="96"/>
      <c r="C2119" s="97"/>
      <c r="D2119" s="96"/>
      <c r="E2119" s="96"/>
      <c r="F2119" s="96"/>
      <c r="G2119" s="96"/>
      <c r="H2119" s="96"/>
      <c r="I2119" s="96"/>
      <c r="J2119" s="96"/>
      <c r="K2119" s="96"/>
      <c r="L2119" s="96"/>
      <c r="M2119" s="96"/>
      <c r="N2119" s="96"/>
      <c r="O2119" s="96"/>
      <c r="P2119" s="97"/>
      <c r="Q2119" s="218"/>
      <c r="R2119" s="98" t="str">
        <f t="shared" ref="R2119" si="5141">IF(COUNTA(Y2116:DP2119)=0,"none",HLOOKUP(R2117,Y2117:DP2119,3,FALSE))</f>
        <v>www (-30%)</v>
      </c>
      <c r="S2119" s="99" t="str">
        <f t="shared" ref="S2119" si="5142">IF(COUNTA(Y2116:DP2119)=0,"none",HLOOKUP(S2116,Y2116:DP2119,4,FALSE))</f>
        <v>www (-30%)</v>
      </c>
      <c r="T2119" s="100"/>
      <c r="U2119" s="100">
        <f t="array" ref="U2119">IF(COUNTA(Y2116:DP2119)=0,"none",IF($U$2="WAHR",$W$3,Abfrage!$F$4))</f>
        <v>0</v>
      </c>
      <c r="V2119" s="100">
        <f t="array" ref="V2119">IF(COUNTA(Y2116:DP2119)=0,"none",IF($U$2="WAHR",$W$3,Abfrage!$F$4))</f>
        <v>0</v>
      </c>
      <c r="W2119" s="100">
        <f t="array" ref="W2119">IF(COUNTA(Y2116:DP2119)=0,"none",IF($U$2="WAHR",$W$3,Abfrage!$F$4))</f>
        <v>0</v>
      </c>
      <c r="X2119" s="109"/>
      <c r="Y2119" s="144" t="s">
        <v>43</v>
      </c>
      <c r="Z2119" s="144" t="s">
        <v>43</v>
      </c>
    </row>
    <row r="2120" spans="2:26" thickBot="1">
      <c r="B2120" s="75" t="s">
        <v>1405</v>
      </c>
      <c r="C2120" s="76">
        <v>1000191404</v>
      </c>
      <c r="D2120" s="75" t="s">
        <v>95</v>
      </c>
      <c r="E2120" s="75" t="s">
        <v>96</v>
      </c>
      <c r="F2120" s="75" t="s">
        <v>97</v>
      </c>
      <c r="G2120" s="75" t="s">
        <v>97</v>
      </c>
      <c r="H2120" s="75" t="e">
        <v>#N/A</v>
      </c>
      <c r="I2120" s="75" t="s">
        <v>68</v>
      </c>
      <c r="J2120" s="75" t="s">
        <v>1406</v>
      </c>
      <c r="K2120" s="75" t="s">
        <v>306</v>
      </c>
      <c r="L2120" s="75" t="s">
        <v>306</v>
      </c>
      <c r="M2120" s="75" t="s">
        <v>313</v>
      </c>
      <c r="N2120" s="75" t="s">
        <v>352</v>
      </c>
      <c r="O2120" s="75" t="s">
        <v>309</v>
      </c>
      <c r="P2120" s="76" t="s">
        <v>306</v>
      </c>
      <c r="Q2120" s="216"/>
      <c r="R2120" s="77" t="str">
        <f t="shared" ref="R2120" si="5143">IF(COUNTA(Y2120:DP2123)=0,"01.01.1900",INDEX(Y2120:DP2120,MATCH(R2121,Y2121:DP2121,0)))</f>
        <v>01.01.1900</v>
      </c>
      <c r="S2120" s="78" t="str">
        <f t="shared" ref="S2120" si="5144">IF(COUNTA(Y2120:DP2123)=0,"01.01.1900",MAX(Y2120:DP2120))</f>
        <v>01.01.1900</v>
      </c>
      <c r="T2120" s="79"/>
      <c r="U2120" s="80" t="str">
        <f t="array" ref="U2120">IF(COUNTA(Y2120:DP2123)=0,"01.01.1900",IF(ISERROR(HLOOKUP(U2123,Y2123:DP2123,1,FALSE)),"01.01.1900",INDEX(Y2120:DP2120,MATCH(U2121&amp;U2123,Y2121:DP2121&amp;Y2123:DP2123,0))))</f>
        <v>01.01.1900</v>
      </c>
      <c r="V2120" s="81" t="str">
        <f t="shared" ref="V2120" si="5145">IF(COUNTA(Y2120:DP2123)=0,"01.01.1900",_xlfn.MAXIFS(Y2120:DP2120,Y2123:DP2123,V2123))</f>
        <v>01.01.1900</v>
      </c>
      <c r="W2120" s="82"/>
      <c r="X2120" s="106"/>
    </row>
    <row r="2121" spans="2:26" thickBot="1">
      <c r="B2121" s="83"/>
      <c r="C2121" s="84"/>
      <c r="D2121" s="83"/>
      <c r="E2121" s="83"/>
      <c r="F2121" s="83"/>
      <c r="G2121" s="83"/>
      <c r="H2121" s="83"/>
      <c r="I2121" s="83"/>
      <c r="J2121" s="83"/>
      <c r="K2121" s="83"/>
      <c r="L2121" s="83"/>
      <c r="M2121" s="83"/>
      <c r="N2121" s="83"/>
      <c r="O2121" s="83"/>
      <c r="P2121" s="84"/>
      <c r="Q2121" s="217"/>
      <c r="R2121" s="85">
        <f t="shared" ref="R2121" si="5146">IF(COUNTA(Y2120:DP2123)=0,0,MIN(Y2121:DP2121))</f>
        <v>0</v>
      </c>
      <c r="S2121" s="86">
        <f t="shared" ref="S2121" si="5147">IF(COUNTA(Y2120:DP2123)=0,0,HLOOKUP(S2120,Y2120:DP2123,2,FALSE))</f>
        <v>0</v>
      </c>
      <c r="T2121" s="87">
        <f t="shared" ref="T2121" si="5148">IF(COUNTA(Y2120:DP2123)=0,0,AVERAGE(Y2121:DP2121))</f>
        <v>0</v>
      </c>
      <c r="U2121" s="88">
        <f t="shared" ref="U2121" si="5149">IF(COUNTA(Y2120:DP2123)=0,0,_xlfn.MINIFS(Y2121:DP2121,Y2123:DP2123,U2123))</f>
        <v>0</v>
      </c>
      <c r="V2121" s="89">
        <f t="array" ref="V2121">IF(COUNTA(Y2120:DP2123)=0,0,IF(ISERROR(HLOOKUP(V2123,Y2123:DP2123,1,FALSE)),0,INDEX(Y2121:DP2121,MATCH(V2120&amp;V2123,Y2120:DP2120&amp;Y2123:DP2123,0))))</f>
        <v>0</v>
      </c>
      <c r="W2121" s="90">
        <f t="array" ref="W2121">IF(COUNTA(Y2120:DP2123)=0,0,IF(ISERROR(HLOOKUP(W2123,Y2123:DP2123,1,FALSE)),0,AVERAGEIF(Y2123:DP2123,$W2123,Y2121:DP2121)))</f>
        <v>0</v>
      </c>
      <c r="X2121" s="107"/>
    </row>
    <row r="2122" spans="2:26" thickBot="1">
      <c r="B2122" s="83"/>
      <c r="C2122" s="84"/>
      <c r="D2122" s="83"/>
      <c r="E2122" s="83"/>
      <c r="F2122" s="83"/>
      <c r="G2122" s="83"/>
      <c r="H2122" s="83"/>
      <c r="I2122" s="83"/>
      <c r="J2122" s="83"/>
      <c r="K2122" s="83"/>
      <c r="L2122" s="83"/>
      <c r="M2122" s="83"/>
      <c r="N2122" s="83"/>
      <c r="O2122" s="83"/>
      <c r="P2122" s="84"/>
      <c r="Q2122" s="217"/>
      <c r="R2122" s="91">
        <f t="shared" ref="R2122" si="5150">IF(COUNTA(Y2120:DP2123)=0,0,HLOOKUP(R2121,Y2121:DP2123,2,FALSE))</f>
        <v>0</v>
      </c>
      <c r="S2122" s="92">
        <f t="shared" ref="S2122" si="5151">IF(COUNTA(Y2120:DP2123)=0,0,HLOOKUP(S2120,Y2120:DP2123,3,FALSE))</f>
        <v>0</v>
      </c>
      <c r="T2122" s="93"/>
      <c r="U2122" s="94">
        <f t="array" ref="U2122">IF(COUNTA(Y2120:DP2123)=0,0,IF(ISERROR(HLOOKUP(U2123,Y2123:DP2123,1,FALSE)),0,INDEX(Y2122:DP2122,MATCH(U2121&amp;U2123,Y2121:DP2121&amp;Y2123:DP2123,0))))</f>
        <v>0</v>
      </c>
      <c r="V2122" s="94">
        <f t="array" ref="V2122">IF(COUNTA(Y2120:DP2123)=0,0,IF(ISERROR(HLOOKUP(V2123,Y2123:DP2123,1,FALSE)),0,INDEX(Y2122:DP2122,MATCH(V2121&amp;V2123,Y2121:DP2121&amp;Y2123:DP2123,0))))</f>
        <v>0</v>
      </c>
      <c r="W2122" s="95"/>
      <c r="X2122" s="108"/>
    </row>
    <row r="2123" spans="2:26" ht="13.9" thickBot="1">
      <c r="B2123" s="96"/>
      <c r="C2123" s="97"/>
      <c r="D2123" s="96"/>
      <c r="E2123" s="96"/>
      <c r="F2123" s="96"/>
      <c r="G2123" s="96"/>
      <c r="H2123" s="96"/>
      <c r="I2123" s="96"/>
      <c r="J2123" s="96"/>
      <c r="K2123" s="96"/>
      <c r="L2123" s="96"/>
      <c r="M2123" s="96"/>
      <c r="N2123" s="96"/>
      <c r="O2123" s="96"/>
      <c r="P2123" s="97"/>
      <c r="Q2123" s="218"/>
      <c r="R2123" s="98" t="str">
        <f t="shared" ref="R2123" si="5152">IF(COUNTA(Y2120:DP2123)=0,"none",HLOOKUP(R2121,Y2121:DP2123,3,FALSE))</f>
        <v>none</v>
      </c>
      <c r="S2123" s="99" t="str">
        <f t="shared" ref="S2123" si="5153">IF(COUNTA(Y2120:DP2123)=0,"none",HLOOKUP(S2120,Y2120:DP2123,4,FALSE))</f>
        <v>none</v>
      </c>
      <c r="T2123" s="100"/>
      <c r="U2123" s="100" t="str">
        <f t="array" ref="U2123">IF(COUNTA(Y2120:DP2123)=0,"none",IF($U$2="WAHR",$W$3,Abfrage!$F$4))</f>
        <v>none</v>
      </c>
      <c r="V2123" s="100" t="str">
        <f t="array" ref="V2123">IF(COUNTA(Y2120:DP2123)=0,"none",IF($U$2="WAHR",$W$3,Abfrage!$F$4))</f>
        <v>none</v>
      </c>
      <c r="W2123" s="100" t="str">
        <f t="array" ref="W2123">IF(COUNTA(Y2120:DP2123)=0,"none",IF($U$2="WAHR",$W$3,Abfrage!$F$4))</f>
        <v>none</v>
      </c>
      <c r="X2123" s="109"/>
    </row>
    <row r="2124" spans="2:26" thickBot="1">
      <c r="B2124" s="75" t="s">
        <v>1407</v>
      </c>
      <c r="C2124" s="76">
        <v>1000191407</v>
      </c>
      <c r="D2124" s="75" t="s">
        <v>89</v>
      </c>
      <c r="E2124" s="75" t="s">
        <v>1148</v>
      </c>
      <c r="F2124" s="75" t="s">
        <v>407</v>
      </c>
      <c r="G2124" s="75" t="s">
        <v>407</v>
      </c>
      <c r="H2124" s="75" t="e">
        <v>#N/A</v>
      </c>
      <c r="I2124" s="75" t="s">
        <v>79</v>
      </c>
      <c r="J2124" s="75" t="s">
        <v>1408</v>
      </c>
      <c r="K2124" s="75" t="s">
        <v>306</v>
      </c>
      <c r="L2124" s="75" t="s">
        <v>306</v>
      </c>
      <c r="M2124" s="75" t="s">
        <v>306</v>
      </c>
      <c r="N2124" s="75" t="s">
        <v>352</v>
      </c>
      <c r="O2124" s="75" t="s">
        <v>309</v>
      </c>
      <c r="P2124" s="76" t="s">
        <v>306</v>
      </c>
      <c r="Q2124" s="216"/>
      <c r="R2124" s="77" t="str">
        <f t="shared" ref="R2124" si="5154">IF(COUNTA(Y2124:DP2127)=0,"01.01.1900",INDEX(Y2124:DP2124,MATCH(R2125,Y2125:DP2125,0)))</f>
        <v>01.01.1900</v>
      </c>
      <c r="S2124" s="78" t="str">
        <f t="shared" ref="S2124" si="5155">IF(COUNTA(Y2124:DP2127)=0,"01.01.1900",MAX(Y2124:DP2124))</f>
        <v>01.01.1900</v>
      </c>
      <c r="T2124" s="79"/>
      <c r="U2124" s="80" t="str">
        <f t="array" ref="U2124">IF(COUNTA(Y2124:DP2127)=0,"01.01.1900",IF(ISERROR(HLOOKUP(U2127,Y2127:DP2127,1,FALSE)),"01.01.1900",INDEX(Y2124:DP2124,MATCH(U2125&amp;U2127,Y2125:DP2125&amp;Y2127:DP2127,0))))</f>
        <v>01.01.1900</v>
      </c>
      <c r="V2124" s="81" t="str">
        <f t="shared" ref="V2124" si="5156">IF(COUNTA(Y2124:DP2127)=0,"01.01.1900",_xlfn.MAXIFS(Y2124:DP2124,Y2127:DP2127,V2127))</f>
        <v>01.01.1900</v>
      </c>
      <c r="W2124" s="82"/>
      <c r="X2124" s="106"/>
    </row>
    <row r="2125" spans="2:26" thickBot="1">
      <c r="B2125" s="83"/>
      <c r="C2125" s="84"/>
      <c r="D2125" s="83"/>
      <c r="E2125" s="83"/>
      <c r="F2125" s="83"/>
      <c r="G2125" s="83"/>
      <c r="H2125" s="83"/>
      <c r="I2125" s="83"/>
      <c r="J2125" s="83"/>
      <c r="K2125" s="83"/>
      <c r="L2125" s="83"/>
      <c r="M2125" s="83"/>
      <c r="N2125" s="83"/>
      <c r="O2125" s="83"/>
      <c r="P2125" s="84"/>
      <c r="Q2125" s="217"/>
      <c r="R2125" s="85">
        <f t="shared" ref="R2125" si="5157">IF(COUNTA(Y2124:DP2127)=0,0,MIN(Y2125:DP2125))</f>
        <v>0</v>
      </c>
      <c r="S2125" s="86">
        <f t="shared" ref="S2125" si="5158">IF(COUNTA(Y2124:DP2127)=0,0,HLOOKUP(S2124,Y2124:DP2127,2,FALSE))</f>
        <v>0</v>
      </c>
      <c r="T2125" s="87">
        <f t="shared" ref="T2125" si="5159">IF(COUNTA(Y2124:DP2127)=0,0,AVERAGE(Y2125:DP2125))</f>
        <v>0</v>
      </c>
      <c r="U2125" s="88">
        <f t="shared" ref="U2125" si="5160">IF(COUNTA(Y2124:DP2127)=0,0,_xlfn.MINIFS(Y2125:DP2125,Y2127:DP2127,U2127))</f>
        <v>0</v>
      </c>
      <c r="V2125" s="89">
        <f t="array" ref="V2125">IF(COUNTA(Y2124:DP2127)=0,0,IF(ISERROR(HLOOKUP(V2127,Y2127:DP2127,1,FALSE)),0,INDEX(Y2125:DP2125,MATCH(V2124&amp;V2127,Y2124:DP2124&amp;Y2127:DP2127,0))))</f>
        <v>0</v>
      </c>
      <c r="W2125" s="90">
        <f t="array" ref="W2125">IF(COUNTA(Y2124:DP2127)=0,0,IF(ISERROR(HLOOKUP(W2127,Y2127:DP2127,1,FALSE)),0,AVERAGEIF(Y2127:DP2127,$W2127,Y2125:DP2125)))</f>
        <v>0</v>
      </c>
      <c r="X2125" s="107"/>
    </row>
    <row r="2126" spans="2:26" thickBot="1">
      <c r="B2126" s="83"/>
      <c r="C2126" s="84"/>
      <c r="D2126" s="83"/>
      <c r="E2126" s="83"/>
      <c r="F2126" s="83"/>
      <c r="G2126" s="83"/>
      <c r="H2126" s="83"/>
      <c r="I2126" s="83"/>
      <c r="J2126" s="83"/>
      <c r="K2126" s="83"/>
      <c r="L2126" s="83"/>
      <c r="M2126" s="83"/>
      <c r="N2126" s="83"/>
      <c r="O2126" s="83"/>
      <c r="P2126" s="84"/>
      <c r="Q2126" s="217"/>
      <c r="R2126" s="91">
        <f t="shared" ref="R2126" si="5161">IF(COUNTA(Y2124:DP2127)=0,0,HLOOKUP(R2125,Y2125:DP2127,2,FALSE))</f>
        <v>0</v>
      </c>
      <c r="S2126" s="92">
        <f t="shared" ref="S2126" si="5162">IF(COUNTA(Y2124:DP2127)=0,0,HLOOKUP(S2124,Y2124:DP2127,3,FALSE))</f>
        <v>0</v>
      </c>
      <c r="T2126" s="93"/>
      <c r="U2126" s="94">
        <f t="array" ref="U2126">IF(COUNTA(Y2124:DP2127)=0,0,IF(ISERROR(HLOOKUP(U2127,Y2127:DP2127,1,FALSE)),0,INDEX(Y2126:DP2126,MATCH(U2125&amp;U2127,Y2125:DP2125&amp;Y2127:DP2127,0))))</f>
        <v>0</v>
      </c>
      <c r="V2126" s="94">
        <f t="array" ref="V2126">IF(COUNTA(Y2124:DP2127)=0,0,IF(ISERROR(HLOOKUP(V2127,Y2127:DP2127,1,FALSE)),0,INDEX(Y2126:DP2126,MATCH(V2125&amp;V2127,Y2125:DP2125&amp;Y2127:DP2127,0))))</f>
        <v>0</v>
      </c>
      <c r="W2126" s="95"/>
      <c r="X2126" s="108"/>
    </row>
    <row r="2127" spans="2:26" ht="13.9" thickBot="1">
      <c r="B2127" s="96"/>
      <c r="C2127" s="97"/>
      <c r="D2127" s="96"/>
      <c r="E2127" s="96"/>
      <c r="F2127" s="96"/>
      <c r="G2127" s="96"/>
      <c r="H2127" s="96"/>
      <c r="I2127" s="96"/>
      <c r="J2127" s="96"/>
      <c r="K2127" s="96"/>
      <c r="L2127" s="96"/>
      <c r="M2127" s="96"/>
      <c r="N2127" s="96"/>
      <c r="O2127" s="96"/>
      <c r="P2127" s="97"/>
      <c r="Q2127" s="218"/>
      <c r="R2127" s="98" t="str">
        <f t="shared" ref="R2127" si="5163">IF(COUNTA(Y2124:DP2127)=0,"none",HLOOKUP(R2125,Y2125:DP2127,3,FALSE))</f>
        <v>none</v>
      </c>
      <c r="S2127" s="99" t="str">
        <f t="shared" ref="S2127" si="5164">IF(COUNTA(Y2124:DP2127)=0,"none",HLOOKUP(S2124,Y2124:DP2127,4,FALSE))</f>
        <v>none</v>
      </c>
      <c r="T2127" s="100"/>
      <c r="U2127" s="100" t="str">
        <f t="array" ref="U2127">IF(COUNTA(Y2124:DP2127)=0,"none",IF($U$2="WAHR",$W$3,Abfrage!$F$4))</f>
        <v>none</v>
      </c>
      <c r="V2127" s="100" t="str">
        <f t="array" ref="V2127">IF(COUNTA(Y2124:DP2127)=0,"none",IF($U$2="WAHR",$W$3,Abfrage!$F$4))</f>
        <v>none</v>
      </c>
      <c r="W2127" s="100" t="str">
        <f t="array" ref="W2127">IF(COUNTA(Y2124:DP2127)=0,"none",IF($U$2="WAHR",$W$3,Abfrage!$F$4))</f>
        <v>none</v>
      </c>
      <c r="X2127" s="109"/>
    </row>
    <row r="2128" spans="2:26" thickBot="1">
      <c r="B2128" s="75" t="s">
        <v>1409</v>
      </c>
      <c r="C2128" s="76">
        <v>1000191461</v>
      </c>
      <c r="D2128" s="75" t="s">
        <v>95</v>
      </c>
      <c r="E2128" s="75" t="s">
        <v>90</v>
      </c>
      <c r="F2128" s="75" t="s">
        <v>685</v>
      </c>
      <c r="G2128" s="75" t="s">
        <v>685</v>
      </c>
      <c r="H2128" s="75" t="s">
        <v>697</v>
      </c>
      <c r="I2128" s="75" t="s">
        <v>68</v>
      </c>
      <c r="J2128" s="75" t="s">
        <v>1410</v>
      </c>
      <c r="K2128" s="75" t="s">
        <v>1411</v>
      </c>
      <c r="L2128" s="75" t="s">
        <v>1412</v>
      </c>
      <c r="M2128" s="75" t="s">
        <v>306</v>
      </c>
      <c r="N2128" s="75" t="s">
        <v>327</v>
      </c>
      <c r="O2128" s="75" t="s">
        <v>315</v>
      </c>
      <c r="P2128" s="76" t="s">
        <v>306</v>
      </c>
      <c r="Q2128" s="216"/>
      <c r="R2128" s="77">
        <f t="shared" ref="R2128" si="5165">IF(COUNTA(Y2128:DP2131)=0,"01.01.1900",INDEX(Y2128:DP2128,MATCH(R2129,Y2129:DP2129,0)))</f>
        <v>44714</v>
      </c>
      <c r="S2128" s="78">
        <f t="shared" ref="S2128" si="5166">IF(COUNTA(Y2128:DP2131)=0,"01.01.1900",MAX(Y2128:DP2128))</f>
        <v>44714</v>
      </c>
      <c r="T2128" s="79"/>
      <c r="U2128" s="80" t="str">
        <f t="array" ref="U2128">IF(COUNTA(Y2128:DP2131)=0,"01.01.1900",IF(ISERROR(HLOOKUP(U2131,Y2131:DP2131,1,FALSE)),"01.01.1900",INDEX(Y2128:DP2128,MATCH(U2129&amp;U2131,Y2129:DP2129&amp;Y2131:DP2131,0))))</f>
        <v>01.01.1900</v>
      </c>
      <c r="V2128" s="81">
        <f t="shared" ref="V2128" si="5167">IF(COUNTA(Y2128:DP2131)=0,"01.01.1900",_xlfn.MAXIFS(Y2128:DP2128,Y2131:DP2131,V2131))</f>
        <v>0</v>
      </c>
      <c r="W2128" s="82"/>
      <c r="X2128" s="106"/>
      <c r="Y2128" s="141">
        <v>44714</v>
      </c>
      <c r="Z2128" s="141">
        <v>44714</v>
      </c>
    </row>
    <row r="2129" spans="2:26" thickBot="1">
      <c r="B2129" s="83"/>
      <c r="C2129" s="84"/>
      <c r="D2129" s="83"/>
      <c r="E2129" s="83"/>
      <c r="F2129" s="83"/>
      <c r="G2129" s="83"/>
      <c r="H2129" s="83"/>
      <c r="I2129" s="83"/>
      <c r="J2129" s="83"/>
      <c r="K2129" s="83"/>
      <c r="L2129" s="83"/>
      <c r="M2129" s="83"/>
      <c r="N2129" s="83"/>
      <c r="O2129" s="83"/>
      <c r="P2129" s="84"/>
      <c r="Q2129" s="217"/>
      <c r="R2129" s="85">
        <f t="shared" ref="R2129" si="5168">IF(COUNTA(Y2128:DP2131)=0,0,MIN(Y2129:DP2129))</f>
        <v>0.12</v>
      </c>
      <c r="S2129" s="86">
        <f t="shared" ref="S2129" si="5169">IF(COUNTA(Y2128:DP2131)=0,0,HLOOKUP(S2128,Y2128:DP2131,2,FALSE))</f>
        <v>0.12</v>
      </c>
      <c r="T2129" s="87">
        <f t="shared" ref="T2129" si="5170">IF(COUNTA(Y2128:DP2131)=0,0,AVERAGE(Y2129:DP2129))</f>
        <v>0.12</v>
      </c>
      <c r="U2129" s="88">
        <f t="shared" ref="U2129" si="5171">IF(COUNTA(Y2128:DP2131)=0,0,_xlfn.MINIFS(Y2129:DP2129,Y2131:DP2131,U2131))</f>
        <v>0</v>
      </c>
      <c r="V2129" s="89">
        <f t="array" ref="V2129">IF(COUNTA(Y2128:DP2131)=0,0,IF(ISERROR(HLOOKUP(V2131,Y2131:DP2131,1,FALSE)),0,INDEX(Y2129:DP2129,MATCH(V2128&amp;V2131,Y2128:DP2128&amp;Y2131:DP2131,0))))</f>
        <v>0</v>
      </c>
      <c r="W2129" s="90">
        <f t="array" ref="W2129">IF(COUNTA(Y2128:DP2131)=0,0,IF(ISERROR(HLOOKUP(W2131,Y2131:DP2131,1,FALSE)),0,AVERAGEIF(Y2131:DP2131,$W2131,Y2129:DP2129)))</f>
        <v>0</v>
      </c>
      <c r="X2129" s="107"/>
      <c r="Y2129" s="142">
        <v>0.12</v>
      </c>
      <c r="Z2129" s="142">
        <v>0.12</v>
      </c>
    </row>
    <row r="2130" spans="2:26" thickBot="1">
      <c r="B2130" s="83"/>
      <c r="C2130" s="84"/>
      <c r="D2130" s="83"/>
      <c r="E2130" s="83"/>
      <c r="F2130" s="83"/>
      <c r="G2130" s="83"/>
      <c r="H2130" s="83"/>
      <c r="I2130" s="83"/>
      <c r="J2130" s="83"/>
      <c r="K2130" s="83"/>
      <c r="L2130" s="83"/>
      <c r="M2130" s="83"/>
      <c r="N2130" s="83"/>
      <c r="O2130" s="83"/>
      <c r="P2130" s="84"/>
      <c r="Q2130" s="217"/>
      <c r="R2130" s="91" t="str">
        <f t="shared" ref="R2130" si="5172">IF(COUNTA(Y2128:DP2131)=0,0,HLOOKUP(R2129,Y2129:DP2131,2,FALSE))</f>
        <v>nn</v>
      </c>
      <c r="S2130" s="92" t="str">
        <f t="shared" ref="S2130" si="5173">IF(COUNTA(Y2128:DP2131)=0,0,HLOOKUP(S2128,Y2128:DP2131,3,FALSE))</f>
        <v>nn</v>
      </c>
      <c r="T2130" s="93"/>
      <c r="U2130" s="94">
        <f t="array" ref="U2130">IF(COUNTA(Y2128:DP2131)=0,0,IF(ISERROR(HLOOKUP(U2131,Y2131:DP2131,1,FALSE)),0,INDEX(Y2130:DP2130,MATCH(U2129&amp;U2131,Y2129:DP2129&amp;Y2131:DP2131,0))))</f>
        <v>0</v>
      </c>
      <c r="V2130" s="94">
        <f t="array" ref="V2130">IF(COUNTA(Y2128:DP2131)=0,0,IF(ISERROR(HLOOKUP(V2131,Y2131:DP2131,1,FALSE)),0,INDEX(Y2130:DP2130,MATCH(V2129&amp;V2131,Y2129:DP2129&amp;Y2131:DP2131,0))))</f>
        <v>0</v>
      </c>
      <c r="W2130" s="95"/>
      <c r="X2130" s="108"/>
      <c r="Y2130" s="143" t="s">
        <v>345</v>
      </c>
      <c r="Z2130" s="143">
        <v>0</v>
      </c>
    </row>
    <row r="2131" spans="2:26" ht="13.9" thickBot="1">
      <c r="B2131" s="96"/>
      <c r="C2131" s="97"/>
      <c r="D2131" s="96"/>
      <c r="E2131" s="96"/>
      <c r="F2131" s="96"/>
      <c r="G2131" s="96"/>
      <c r="H2131" s="96"/>
      <c r="I2131" s="96"/>
      <c r="J2131" s="96"/>
      <c r="K2131" s="96"/>
      <c r="L2131" s="96"/>
      <c r="M2131" s="96"/>
      <c r="N2131" s="96"/>
      <c r="O2131" s="96"/>
      <c r="P2131" s="97"/>
      <c r="Q2131" s="218"/>
      <c r="R2131" s="98" t="str">
        <f t="shared" ref="R2131" si="5174">IF(COUNTA(Y2128:DP2131)=0,"none",HLOOKUP(R2129,Y2129:DP2131,3,FALSE))</f>
        <v>SAP</v>
      </c>
      <c r="S2131" s="99" t="str">
        <f t="shared" ref="S2131" si="5175">IF(COUNTA(Y2128:DP2131)=0,"none",HLOOKUP(S2128,Y2128:DP2131,4,FALSE))</f>
        <v>SAP</v>
      </c>
      <c r="T2131" s="100"/>
      <c r="U2131" s="100">
        <f t="array" ref="U2131">IF(COUNTA(Y2128:DP2131)=0,"none",IF($U$2="WAHR",$W$3,Abfrage!$F$4))</f>
        <v>0</v>
      </c>
      <c r="V2131" s="100">
        <f t="array" ref="V2131">IF(COUNTA(Y2128:DP2131)=0,"none",IF($U$2="WAHR",$W$3,Abfrage!$F$4))</f>
        <v>0</v>
      </c>
      <c r="W2131" s="100">
        <f t="array" ref="W2131">IF(COUNTA(Y2128:DP2131)=0,"none",IF($U$2="WAHR",$W$3,Abfrage!$F$4))</f>
        <v>0</v>
      </c>
      <c r="X2131" s="109"/>
      <c r="Y2131" s="144" t="s">
        <v>47</v>
      </c>
      <c r="Z2131" s="144" t="s">
        <v>47</v>
      </c>
    </row>
    <row r="2132" spans="2:26" thickBot="1">
      <c r="B2132" s="75" t="s">
        <v>1413</v>
      </c>
      <c r="C2132" s="76">
        <v>1000191470</v>
      </c>
      <c r="D2132" s="75" t="s">
        <v>95</v>
      </c>
      <c r="E2132" s="75" t="s">
        <v>148</v>
      </c>
      <c r="F2132" s="75" t="s">
        <v>341</v>
      </c>
      <c r="G2132" s="75" t="s">
        <v>341</v>
      </c>
      <c r="H2132" s="75" t="e">
        <v>#N/A</v>
      </c>
      <c r="I2132" s="75" t="s">
        <v>79</v>
      </c>
      <c r="J2132" s="75" t="s">
        <v>1414</v>
      </c>
      <c r="K2132" s="75" t="s">
        <v>1335</v>
      </c>
      <c r="L2132" s="75" t="s">
        <v>339</v>
      </c>
      <c r="M2132" s="75" t="s">
        <v>306</v>
      </c>
      <c r="N2132" s="75" t="s">
        <v>327</v>
      </c>
      <c r="O2132" s="75" t="s">
        <v>306</v>
      </c>
      <c r="P2132" s="76" t="s">
        <v>306</v>
      </c>
      <c r="Q2132" s="216"/>
      <c r="R2132" s="77" t="str">
        <f t="shared" ref="R2132" si="5176">IF(COUNTA(Y2132:DP2135)=0,"01.01.1900",INDEX(Y2132:DP2132,MATCH(R2133,Y2133:DP2133,0)))</f>
        <v>01.01.1900</v>
      </c>
      <c r="S2132" s="78" t="str">
        <f t="shared" ref="S2132" si="5177">IF(COUNTA(Y2132:DP2135)=0,"01.01.1900",MAX(Y2132:DP2132))</f>
        <v>01.01.1900</v>
      </c>
      <c r="T2132" s="79"/>
      <c r="U2132" s="80" t="str">
        <f t="array" ref="U2132">IF(COUNTA(Y2132:DP2135)=0,"01.01.1900",IF(ISERROR(HLOOKUP(U2135,Y2135:DP2135,1,FALSE)),"01.01.1900",INDEX(Y2132:DP2132,MATCH(U2133&amp;U2135,Y2133:DP2133&amp;Y2135:DP2135,0))))</f>
        <v>01.01.1900</v>
      </c>
      <c r="V2132" s="81" t="str">
        <f t="shared" ref="V2132" si="5178">IF(COUNTA(Y2132:DP2135)=0,"01.01.1900",_xlfn.MAXIFS(Y2132:DP2132,Y2135:DP2135,V2135))</f>
        <v>01.01.1900</v>
      </c>
      <c r="W2132" s="82"/>
      <c r="X2132" s="106"/>
    </row>
    <row r="2133" spans="2:26" thickBot="1">
      <c r="B2133" s="83"/>
      <c r="C2133" s="84"/>
      <c r="D2133" s="83"/>
      <c r="E2133" s="83"/>
      <c r="F2133" s="83"/>
      <c r="G2133" s="83"/>
      <c r="H2133" s="83"/>
      <c r="I2133" s="83"/>
      <c r="J2133" s="83"/>
      <c r="K2133" s="83"/>
      <c r="L2133" s="83"/>
      <c r="M2133" s="83"/>
      <c r="N2133" s="83"/>
      <c r="O2133" s="83"/>
      <c r="P2133" s="84"/>
      <c r="Q2133" s="217"/>
      <c r="R2133" s="85">
        <f t="shared" ref="R2133" si="5179">IF(COUNTA(Y2132:DP2135)=0,0,MIN(Y2133:DP2133))</f>
        <v>0</v>
      </c>
      <c r="S2133" s="86">
        <f t="shared" ref="S2133" si="5180">IF(COUNTA(Y2132:DP2135)=0,0,HLOOKUP(S2132,Y2132:DP2135,2,FALSE))</f>
        <v>0</v>
      </c>
      <c r="T2133" s="87">
        <f t="shared" ref="T2133" si="5181">IF(COUNTA(Y2132:DP2135)=0,0,AVERAGE(Y2133:DP2133))</f>
        <v>0</v>
      </c>
      <c r="U2133" s="88">
        <f t="shared" ref="U2133" si="5182">IF(COUNTA(Y2132:DP2135)=0,0,_xlfn.MINIFS(Y2133:DP2133,Y2135:DP2135,U2135))</f>
        <v>0</v>
      </c>
      <c r="V2133" s="89">
        <f t="array" ref="V2133">IF(COUNTA(Y2132:DP2135)=0,0,IF(ISERROR(HLOOKUP(V2135,Y2135:DP2135,1,FALSE)),0,INDEX(Y2133:DP2133,MATCH(V2132&amp;V2135,Y2132:DP2132&amp;Y2135:DP2135,0))))</f>
        <v>0</v>
      </c>
      <c r="W2133" s="90">
        <f t="array" ref="W2133">IF(COUNTA(Y2132:DP2135)=0,0,IF(ISERROR(HLOOKUP(W2135,Y2135:DP2135,1,FALSE)),0,AVERAGEIF(Y2135:DP2135,$W2135,Y2133:DP2133)))</f>
        <v>0</v>
      </c>
      <c r="X2133" s="107"/>
    </row>
    <row r="2134" spans="2:26" thickBot="1">
      <c r="B2134" s="83"/>
      <c r="C2134" s="84"/>
      <c r="D2134" s="83"/>
      <c r="E2134" s="83"/>
      <c r="F2134" s="83"/>
      <c r="G2134" s="83"/>
      <c r="H2134" s="83"/>
      <c r="I2134" s="83"/>
      <c r="J2134" s="83"/>
      <c r="K2134" s="83"/>
      <c r="L2134" s="83"/>
      <c r="M2134" s="83"/>
      <c r="N2134" s="83"/>
      <c r="O2134" s="83"/>
      <c r="P2134" s="84"/>
      <c r="Q2134" s="217"/>
      <c r="R2134" s="91">
        <f t="shared" ref="R2134" si="5183">IF(COUNTA(Y2132:DP2135)=0,0,HLOOKUP(R2133,Y2133:DP2135,2,FALSE))</f>
        <v>0</v>
      </c>
      <c r="S2134" s="92">
        <f t="shared" ref="S2134" si="5184">IF(COUNTA(Y2132:DP2135)=0,0,HLOOKUP(S2132,Y2132:DP2135,3,FALSE))</f>
        <v>0</v>
      </c>
      <c r="T2134" s="93"/>
      <c r="U2134" s="94">
        <f t="array" ref="U2134">IF(COUNTA(Y2132:DP2135)=0,0,IF(ISERROR(HLOOKUP(U2135,Y2135:DP2135,1,FALSE)),0,INDEX(Y2134:DP2134,MATCH(U2133&amp;U2135,Y2133:DP2133&amp;Y2135:DP2135,0))))</f>
        <v>0</v>
      </c>
      <c r="V2134" s="94">
        <f t="array" ref="V2134">IF(COUNTA(Y2132:DP2135)=0,0,IF(ISERROR(HLOOKUP(V2135,Y2135:DP2135,1,FALSE)),0,INDEX(Y2134:DP2134,MATCH(V2133&amp;V2135,Y2133:DP2133&amp;Y2135:DP2135,0))))</f>
        <v>0</v>
      </c>
      <c r="W2134" s="95"/>
      <c r="X2134" s="108"/>
    </row>
    <row r="2135" spans="2:26" ht="13.9" thickBot="1">
      <c r="B2135" s="96"/>
      <c r="C2135" s="97"/>
      <c r="D2135" s="96"/>
      <c r="E2135" s="96"/>
      <c r="F2135" s="96"/>
      <c r="G2135" s="96"/>
      <c r="H2135" s="96"/>
      <c r="I2135" s="96"/>
      <c r="J2135" s="96"/>
      <c r="K2135" s="96"/>
      <c r="L2135" s="96"/>
      <c r="M2135" s="96"/>
      <c r="N2135" s="96"/>
      <c r="O2135" s="96"/>
      <c r="P2135" s="97"/>
      <c r="Q2135" s="218"/>
      <c r="R2135" s="98" t="str">
        <f t="shared" ref="R2135" si="5185">IF(COUNTA(Y2132:DP2135)=0,"none",HLOOKUP(R2133,Y2133:DP2135,3,FALSE))</f>
        <v>none</v>
      </c>
      <c r="S2135" s="99" t="str">
        <f t="shared" ref="S2135" si="5186">IF(COUNTA(Y2132:DP2135)=0,"none",HLOOKUP(S2132,Y2132:DP2135,4,FALSE))</f>
        <v>none</v>
      </c>
      <c r="T2135" s="100"/>
      <c r="U2135" s="100" t="str">
        <f t="array" ref="U2135">IF(COUNTA(Y2132:DP2135)=0,"none",IF($U$2="WAHR",$W$3,Abfrage!$F$4))</f>
        <v>none</v>
      </c>
      <c r="V2135" s="100" t="str">
        <f t="array" ref="V2135">IF(COUNTA(Y2132:DP2135)=0,"none",IF($U$2="WAHR",$W$3,Abfrage!$F$4))</f>
        <v>none</v>
      </c>
      <c r="W2135" s="100" t="str">
        <f t="array" ref="W2135">IF(COUNTA(Y2132:DP2135)=0,"none",IF($U$2="WAHR",$W$3,Abfrage!$F$4))</f>
        <v>none</v>
      </c>
      <c r="X2135" s="109"/>
    </row>
    <row r="2136" spans="2:26" thickBot="1">
      <c r="B2136" s="75" t="s">
        <v>1415</v>
      </c>
      <c r="C2136" s="76">
        <v>1000191475</v>
      </c>
      <c r="D2136" s="75" t="s">
        <v>95</v>
      </c>
      <c r="E2136" s="75" t="s">
        <v>148</v>
      </c>
      <c r="F2136" s="75" t="s">
        <v>341</v>
      </c>
      <c r="G2136" s="75" t="s">
        <v>341</v>
      </c>
      <c r="H2136" s="75" t="e">
        <v>#N/A</v>
      </c>
      <c r="I2136" s="75" t="s">
        <v>79</v>
      </c>
      <c r="J2136" s="75" t="s">
        <v>1416</v>
      </c>
      <c r="K2136" s="75" t="s">
        <v>809</v>
      </c>
      <c r="L2136" s="75" t="s">
        <v>900</v>
      </c>
      <c r="M2136" s="75" t="s">
        <v>306</v>
      </c>
      <c r="N2136" s="75" t="s">
        <v>327</v>
      </c>
      <c r="O2136" s="75" t="s">
        <v>306</v>
      </c>
      <c r="P2136" s="76" t="s">
        <v>306</v>
      </c>
      <c r="Q2136" s="216"/>
      <c r="R2136" s="77" t="str">
        <f t="shared" ref="R2136" si="5187">IF(COUNTA(Y2136:DP2139)=0,"01.01.1900",INDEX(Y2136:DP2136,MATCH(R2137,Y2137:DP2137,0)))</f>
        <v>01.01.1900</v>
      </c>
      <c r="S2136" s="78" t="str">
        <f t="shared" ref="S2136" si="5188">IF(COUNTA(Y2136:DP2139)=0,"01.01.1900",MAX(Y2136:DP2136))</f>
        <v>01.01.1900</v>
      </c>
      <c r="T2136" s="79"/>
      <c r="U2136" s="80" t="str">
        <f t="array" ref="U2136">IF(COUNTA(Y2136:DP2139)=0,"01.01.1900",IF(ISERROR(HLOOKUP(U2139,Y2139:DP2139,1,FALSE)),"01.01.1900",INDEX(Y2136:DP2136,MATCH(U2137&amp;U2139,Y2137:DP2137&amp;Y2139:DP2139,0))))</f>
        <v>01.01.1900</v>
      </c>
      <c r="V2136" s="81" t="str">
        <f t="shared" ref="V2136" si="5189">IF(COUNTA(Y2136:DP2139)=0,"01.01.1900",_xlfn.MAXIFS(Y2136:DP2136,Y2139:DP2139,V2139))</f>
        <v>01.01.1900</v>
      </c>
      <c r="W2136" s="82"/>
      <c r="X2136" s="106"/>
    </row>
    <row r="2137" spans="2:26" thickBot="1">
      <c r="B2137" s="83"/>
      <c r="C2137" s="84"/>
      <c r="D2137" s="83"/>
      <c r="E2137" s="83"/>
      <c r="F2137" s="83"/>
      <c r="G2137" s="83"/>
      <c r="H2137" s="83"/>
      <c r="I2137" s="83"/>
      <c r="J2137" s="83"/>
      <c r="K2137" s="83"/>
      <c r="L2137" s="83"/>
      <c r="M2137" s="83"/>
      <c r="N2137" s="83"/>
      <c r="O2137" s="83"/>
      <c r="P2137" s="84"/>
      <c r="Q2137" s="217"/>
      <c r="R2137" s="85">
        <f t="shared" ref="R2137" si="5190">IF(COUNTA(Y2136:DP2139)=0,0,MIN(Y2137:DP2137))</f>
        <v>0</v>
      </c>
      <c r="S2137" s="86">
        <f t="shared" ref="S2137" si="5191">IF(COUNTA(Y2136:DP2139)=0,0,HLOOKUP(S2136,Y2136:DP2139,2,FALSE))</f>
        <v>0</v>
      </c>
      <c r="T2137" s="87">
        <f t="shared" ref="T2137" si="5192">IF(COUNTA(Y2136:DP2139)=0,0,AVERAGE(Y2137:DP2137))</f>
        <v>0</v>
      </c>
      <c r="U2137" s="88">
        <f t="shared" ref="U2137" si="5193">IF(COUNTA(Y2136:DP2139)=0,0,_xlfn.MINIFS(Y2137:DP2137,Y2139:DP2139,U2139))</f>
        <v>0</v>
      </c>
      <c r="V2137" s="89">
        <f t="array" ref="V2137">IF(COUNTA(Y2136:DP2139)=0,0,IF(ISERROR(HLOOKUP(V2139,Y2139:DP2139,1,FALSE)),0,INDEX(Y2137:DP2137,MATCH(V2136&amp;V2139,Y2136:DP2136&amp;Y2139:DP2139,0))))</f>
        <v>0</v>
      </c>
      <c r="W2137" s="90">
        <f t="array" ref="W2137">IF(COUNTA(Y2136:DP2139)=0,0,IF(ISERROR(HLOOKUP(W2139,Y2139:DP2139,1,FALSE)),0,AVERAGEIF(Y2139:DP2139,$W2139,Y2137:DP2137)))</f>
        <v>0</v>
      </c>
      <c r="X2137" s="107"/>
    </row>
    <row r="2138" spans="2:26" thickBot="1">
      <c r="B2138" s="83"/>
      <c r="C2138" s="84"/>
      <c r="D2138" s="83"/>
      <c r="E2138" s="83"/>
      <c r="F2138" s="83"/>
      <c r="G2138" s="83"/>
      <c r="H2138" s="83"/>
      <c r="I2138" s="83"/>
      <c r="J2138" s="83"/>
      <c r="K2138" s="83"/>
      <c r="L2138" s="83"/>
      <c r="M2138" s="83"/>
      <c r="N2138" s="83"/>
      <c r="O2138" s="83"/>
      <c r="P2138" s="84"/>
      <c r="Q2138" s="217"/>
      <c r="R2138" s="91">
        <f t="shared" ref="R2138" si="5194">IF(COUNTA(Y2136:DP2139)=0,0,HLOOKUP(R2137,Y2137:DP2139,2,FALSE))</f>
        <v>0</v>
      </c>
      <c r="S2138" s="92">
        <f t="shared" ref="S2138" si="5195">IF(COUNTA(Y2136:DP2139)=0,0,HLOOKUP(S2136,Y2136:DP2139,3,FALSE))</f>
        <v>0</v>
      </c>
      <c r="T2138" s="93"/>
      <c r="U2138" s="94">
        <f t="array" ref="U2138">IF(COUNTA(Y2136:DP2139)=0,0,IF(ISERROR(HLOOKUP(U2139,Y2139:DP2139,1,FALSE)),0,INDEX(Y2138:DP2138,MATCH(U2137&amp;U2139,Y2137:DP2137&amp;Y2139:DP2139,0))))</f>
        <v>0</v>
      </c>
      <c r="V2138" s="94">
        <f t="array" ref="V2138">IF(COUNTA(Y2136:DP2139)=0,0,IF(ISERROR(HLOOKUP(V2139,Y2139:DP2139,1,FALSE)),0,INDEX(Y2138:DP2138,MATCH(V2137&amp;V2139,Y2137:DP2137&amp;Y2139:DP2139,0))))</f>
        <v>0</v>
      </c>
      <c r="W2138" s="95"/>
      <c r="X2138" s="108"/>
    </row>
    <row r="2139" spans="2:26" ht="13.9" thickBot="1">
      <c r="B2139" s="96"/>
      <c r="C2139" s="97"/>
      <c r="D2139" s="96"/>
      <c r="E2139" s="96"/>
      <c r="F2139" s="96"/>
      <c r="G2139" s="96"/>
      <c r="H2139" s="96"/>
      <c r="I2139" s="96"/>
      <c r="J2139" s="96"/>
      <c r="K2139" s="96"/>
      <c r="L2139" s="96"/>
      <c r="M2139" s="96"/>
      <c r="N2139" s="96"/>
      <c r="O2139" s="96"/>
      <c r="P2139" s="97"/>
      <c r="Q2139" s="218"/>
      <c r="R2139" s="98" t="str">
        <f t="shared" ref="R2139" si="5196">IF(COUNTA(Y2136:DP2139)=0,"none",HLOOKUP(R2137,Y2137:DP2139,3,FALSE))</f>
        <v>none</v>
      </c>
      <c r="S2139" s="99" t="str">
        <f t="shared" ref="S2139" si="5197">IF(COUNTA(Y2136:DP2139)=0,"none",HLOOKUP(S2136,Y2136:DP2139,4,FALSE))</f>
        <v>none</v>
      </c>
      <c r="T2139" s="100"/>
      <c r="U2139" s="100" t="str">
        <f t="array" ref="U2139">IF(COUNTA(Y2136:DP2139)=0,"none",IF($U$2="WAHR",$W$3,Abfrage!$F$4))</f>
        <v>none</v>
      </c>
      <c r="V2139" s="100" t="str">
        <f t="array" ref="V2139">IF(COUNTA(Y2136:DP2139)=0,"none",IF($U$2="WAHR",$W$3,Abfrage!$F$4))</f>
        <v>none</v>
      </c>
      <c r="W2139" s="100" t="str">
        <f t="array" ref="W2139">IF(COUNTA(Y2136:DP2139)=0,"none",IF($U$2="WAHR",$W$3,Abfrage!$F$4))</f>
        <v>none</v>
      </c>
      <c r="X2139" s="109"/>
    </row>
    <row r="2140" spans="2:26" thickBot="1">
      <c r="B2140" s="75" t="s">
        <v>1417</v>
      </c>
      <c r="C2140" s="76">
        <v>1000191490</v>
      </c>
      <c r="D2140" s="75" t="s">
        <v>89</v>
      </c>
      <c r="E2140" s="75" t="s">
        <v>1148</v>
      </c>
      <c r="F2140" s="75" t="s">
        <v>1232</v>
      </c>
      <c r="G2140" s="75" t="s">
        <v>1232</v>
      </c>
      <c r="H2140" s="75" t="s">
        <v>446</v>
      </c>
      <c r="I2140" s="75" t="s">
        <v>79</v>
      </c>
      <c r="J2140" s="75" t="s">
        <v>1418</v>
      </c>
      <c r="K2140" s="75" t="s">
        <v>306</v>
      </c>
      <c r="L2140" s="75" t="s">
        <v>306</v>
      </c>
      <c r="M2140" s="75" t="s">
        <v>307</v>
      </c>
      <c r="N2140" s="75" t="s">
        <v>352</v>
      </c>
      <c r="O2140" s="75" t="s">
        <v>551</v>
      </c>
      <c r="P2140" s="76" t="s">
        <v>306</v>
      </c>
      <c r="Q2140" s="216"/>
      <c r="R2140" s="77">
        <f t="shared" ref="R2140" si="5198">IF(COUNTA(Y2140:DP2143)=0,"01.01.1900",INDEX(Y2140:DP2140,MATCH(R2141,Y2141:DP2141,0)))</f>
        <v>45847</v>
      </c>
      <c r="S2140" s="78">
        <f t="shared" ref="S2140" si="5199">IF(COUNTA(Y2140:DP2143)=0,"01.01.1900",MAX(Y2140:DP2140))</f>
        <v>45847</v>
      </c>
      <c r="T2140" s="79"/>
      <c r="U2140" s="80" t="str">
        <f t="array" ref="U2140">IF(COUNTA(Y2140:DP2143)=0,"01.01.1900",IF(ISERROR(HLOOKUP(U2143,Y2143:DP2143,1,FALSE)),"01.01.1900",INDEX(Y2140:DP2140,MATCH(U2141&amp;U2143,Y2141:DP2141&amp;Y2143:DP2143,0))))</f>
        <v>01.01.1900</v>
      </c>
      <c r="V2140" s="81">
        <f t="shared" ref="V2140" si="5200">IF(COUNTA(Y2140:DP2143)=0,"01.01.1900",_xlfn.MAXIFS(Y2140:DP2140,Y2143:DP2143,V2143))</f>
        <v>0</v>
      </c>
      <c r="W2140" s="82"/>
      <c r="X2140" s="106"/>
      <c r="Y2140" s="141">
        <v>45847</v>
      </c>
    </row>
    <row r="2141" spans="2:26" thickBot="1">
      <c r="B2141" s="83"/>
      <c r="C2141" s="84"/>
      <c r="D2141" s="83"/>
      <c r="E2141" s="83"/>
      <c r="F2141" s="83"/>
      <c r="G2141" s="83"/>
      <c r="H2141" s="83"/>
      <c r="I2141" s="83"/>
      <c r="J2141" s="83"/>
      <c r="K2141" s="83"/>
      <c r="L2141" s="83"/>
      <c r="M2141" s="83"/>
      <c r="N2141" s="83"/>
      <c r="O2141" s="83"/>
      <c r="P2141" s="84"/>
      <c r="Q2141" s="217"/>
      <c r="R2141" s="85">
        <f t="shared" ref="R2141" si="5201">IF(COUNTA(Y2140:DP2143)=0,0,MIN(Y2141:DP2141))</f>
        <v>1.3186</v>
      </c>
      <c r="S2141" s="86">
        <f t="shared" ref="S2141" si="5202">IF(COUNTA(Y2140:DP2143)=0,0,HLOOKUP(S2140,Y2140:DP2143,2,FALSE))</f>
        <v>1.3186</v>
      </c>
      <c r="T2141" s="87">
        <f t="shared" ref="T2141" si="5203">IF(COUNTA(Y2140:DP2143)=0,0,AVERAGE(Y2141:DP2141))</f>
        <v>1.3186</v>
      </c>
      <c r="U2141" s="88">
        <f t="shared" ref="U2141" si="5204">IF(COUNTA(Y2140:DP2143)=0,0,_xlfn.MINIFS(Y2141:DP2141,Y2143:DP2143,U2143))</f>
        <v>0</v>
      </c>
      <c r="V2141" s="89">
        <f t="array" ref="V2141">IF(COUNTA(Y2140:DP2143)=0,0,IF(ISERROR(HLOOKUP(V2143,Y2143:DP2143,1,FALSE)),0,INDEX(Y2141:DP2141,MATCH(V2140&amp;V2143,Y2140:DP2140&amp;Y2143:DP2143,0))))</f>
        <v>0</v>
      </c>
      <c r="W2141" s="90">
        <f t="array" ref="W2141">IF(COUNTA(Y2140:DP2143)=0,0,IF(ISERROR(HLOOKUP(W2143,Y2143:DP2143,1,FALSE)),0,AVERAGEIF(Y2143:DP2143,$W2143,Y2141:DP2141)))</f>
        <v>0</v>
      </c>
      <c r="X2141" s="107"/>
      <c r="Y2141" s="142">
        <v>1.3186</v>
      </c>
    </row>
    <row r="2142" spans="2:26" thickBot="1">
      <c r="B2142" s="83"/>
      <c r="C2142" s="84"/>
      <c r="D2142" s="83"/>
      <c r="E2142" s="83"/>
      <c r="F2142" s="83"/>
      <c r="G2142" s="83"/>
      <c r="H2142" s="83"/>
      <c r="I2142" s="83"/>
      <c r="J2142" s="83"/>
      <c r="K2142" s="83"/>
      <c r="L2142" s="83"/>
      <c r="M2142" s="83"/>
      <c r="N2142" s="83"/>
      <c r="O2142" s="83"/>
      <c r="P2142" s="84"/>
      <c r="Q2142" s="217"/>
      <c r="R2142" s="91">
        <f t="shared" ref="R2142" si="5205">IF(COUNTA(Y2140:DP2143)=0,0,HLOOKUP(R2141,Y2141:DP2143,2,FALSE))</f>
        <v>100</v>
      </c>
      <c r="S2142" s="92">
        <f t="shared" ref="S2142" si="5206">IF(COUNTA(Y2140:DP2143)=0,0,HLOOKUP(S2140,Y2140:DP2143,3,FALSE))</f>
        <v>100</v>
      </c>
      <c r="T2142" s="93"/>
      <c r="U2142" s="94">
        <f t="array" ref="U2142">IF(COUNTA(Y2140:DP2143)=0,0,IF(ISERROR(HLOOKUP(U2143,Y2143:DP2143,1,FALSE)),0,INDEX(Y2142:DP2142,MATCH(U2141&amp;U2143,Y2141:DP2141&amp;Y2143:DP2143,0))))</f>
        <v>0</v>
      </c>
      <c r="V2142" s="94">
        <f t="array" ref="V2142">IF(COUNTA(Y2140:DP2143)=0,0,IF(ISERROR(HLOOKUP(V2143,Y2143:DP2143,1,FALSE)),0,INDEX(Y2142:DP2142,MATCH(V2141&amp;V2143,Y2141:DP2141&amp;Y2143:DP2143,0))))</f>
        <v>0</v>
      </c>
      <c r="W2142" s="95"/>
      <c r="X2142" s="108"/>
      <c r="Y2142" s="143">
        <v>100</v>
      </c>
    </row>
    <row r="2143" spans="2:26" ht="13.9" thickBot="1">
      <c r="B2143" s="96"/>
      <c r="C2143" s="97"/>
      <c r="D2143" s="96"/>
      <c r="E2143" s="96"/>
      <c r="F2143" s="96"/>
      <c r="G2143" s="96"/>
      <c r="H2143" s="96"/>
      <c r="I2143" s="96"/>
      <c r="J2143" s="96"/>
      <c r="K2143" s="96"/>
      <c r="L2143" s="96"/>
      <c r="M2143" s="96"/>
      <c r="N2143" s="96"/>
      <c r="O2143" s="96"/>
      <c r="P2143" s="97"/>
      <c r="Q2143" s="218"/>
      <c r="R2143" s="98" t="str">
        <f t="shared" ref="R2143" si="5207">IF(COUNTA(Y2140:DP2143)=0,"none",HLOOKUP(R2141,Y2141:DP2143,3,FALSE))</f>
        <v>SAP</v>
      </c>
      <c r="S2143" s="99" t="str">
        <f t="shared" ref="S2143" si="5208">IF(COUNTA(Y2140:DP2143)=0,"none",HLOOKUP(S2140,Y2140:DP2143,4,FALSE))</f>
        <v>SAP</v>
      </c>
      <c r="T2143" s="100"/>
      <c r="U2143" s="100">
        <f t="array" ref="U2143">IF(COUNTA(Y2140:DP2143)=0,"none",IF($U$2="WAHR",$W$3,Abfrage!$F$4))</f>
        <v>0</v>
      </c>
      <c r="V2143" s="100">
        <f t="array" ref="V2143">IF(COUNTA(Y2140:DP2143)=0,"none",IF($U$2="WAHR",$W$3,Abfrage!$F$4))</f>
        <v>0</v>
      </c>
      <c r="W2143" s="100">
        <f t="array" ref="W2143">IF(COUNTA(Y2140:DP2143)=0,"none",IF($U$2="WAHR",$W$3,Abfrage!$F$4))</f>
        <v>0</v>
      </c>
      <c r="X2143" s="109"/>
      <c r="Y2143" s="144" t="s">
        <v>47</v>
      </c>
    </row>
    <row r="2144" spans="2:26" thickBot="1">
      <c r="B2144" s="75" t="s">
        <v>1419</v>
      </c>
      <c r="C2144" s="76">
        <v>1000233193</v>
      </c>
      <c r="D2144" s="75" t="s">
        <v>95</v>
      </c>
      <c r="E2144" s="75" t="s">
        <v>90</v>
      </c>
      <c r="F2144" s="75" t="s">
        <v>685</v>
      </c>
      <c r="G2144" s="75" t="s">
        <v>685</v>
      </c>
      <c r="H2144" s="75" t="s">
        <v>697</v>
      </c>
      <c r="I2144" s="75" t="s">
        <v>68</v>
      </c>
      <c r="J2144" s="75" t="s">
        <v>1420</v>
      </c>
      <c r="K2144" s="75" t="s">
        <v>352</v>
      </c>
      <c r="L2144" s="75" t="s">
        <v>326</v>
      </c>
      <c r="M2144" s="75" t="s">
        <v>306</v>
      </c>
      <c r="N2144" s="75" t="s">
        <v>327</v>
      </c>
      <c r="O2144" s="75" t="s">
        <v>476</v>
      </c>
      <c r="P2144" s="76" t="s">
        <v>306</v>
      </c>
      <c r="Q2144" s="216"/>
      <c r="R2144" s="77">
        <f t="shared" ref="R2144" si="5209">IF(COUNTA(Y2144:DP2147)=0,"01.01.1900",INDEX(Y2144:DP2144,MATCH(R2145,Y2145:DP2145,0)))</f>
        <v>44714</v>
      </c>
      <c r="S2144" s="78">
        <f t="shared" ref="S2144" si="5210">IF(COUNTA(Y2144:DP2147)=0,"01.01.1900",MAX(Y2144:DP2144))</f>
        <v>44714</v>
      </c>
      <c r="T2144" s="79"/>
      <c r="U2144" s="80" t="str">
        <f t="array" ref="U2144">IF(COUNTA(Y2144:DP2147)=0,"01.01.1900",IF(ISERROR(HLOOKUP(U2147,Y2147:DP2147,1,FALSE)),"01.01.1900",INDEX(Y2144:DP2144,MATCH(U2145&amp;U2147,Y2145:DP2145&amp;Y2147:DP2147,0))))</f>
        <v>01.01.1900</v>
      </c>
      <c r="V2144" s="81">
        <f t="shared" ref="V2144" si="5211">IF(COUNTA(Y2144:DP2147)=0,"01.01.1900",_xlfn.MAXIFS(Y2144:DP2144,Y2147:DP2147,V2147))</f>
        <v>0</v>
      </c>
      <c r="W2144" s="82"/>
      <c r="X2144" s="106"/>
      <c r="Y2144" s="141">
        <v>44714</v>
      </c>
      <c r="Z2144" s="141">
        <v>44714</v>
      </c>
    </row>
    <row r="2145" spans="2:26" thickBot="1">
      <c r="B2145" s="83"/>
      <c r="C2145" s="84"/>
      <c r="D2145" s="83"/>
      <c r="E2145" s="83"/>
      <c r="F2145" s="83"/>
      <c r="G2145" s="83"/>
      <c r="H2145" s="83"/>
      <c r="I2145" s="83"/>
      <c r="J2145" s="83"/>
      <c r="K2145" s="83"/>
      <c r="L2145" s="83"/>
      <c r="M2145" s="83"/>
      <c r="N2145" s="83"/>
      <c r="O2145" s="83"/>
      <c r="P2145" s="84"/>
      <c r="Q2145" s="217"/>
      <c r="R2145" s="85">
        <f t="shared" ref="R2145" si="5212">IF(COUNTA(Y2144:DP2147)=0,0,MIN(Y2145:DP2145))</f>
        <v>0.15</v>
      </c>
      <c r="S2145" s="86">
        <f t="shared" ref="S2145" si="5213">IF(COUNTA(Y2144:DP2147)=0,0,HLOOKUP(S2144,Y2144:DP2147,2,FALSE))</f>
        <v>0.15</v>
      </c>
      <c r="T2145" s="87">
        <f t="shared" ref="T2145" si="5214">IF(COUNTA(Y2144:DP2147)=0,0,AVERAGE(Y2145:DP2145))</f>
        <v>0.15</v>
      </c>
      <c r="U2145" s="88">
        <f t="shared" ref="U2145" si="5215">IF(COUNTA(Y2144:DP2147)=0,0,_xlfn.MINIFS(Y2145:DP2145,Y2147:DP2147,U2147))</f>
        <v>0</v>
      </c>
      <c r="V2145" s="89">
        <f t="array" ref="V2145">IF(COUNTA(Y2144:DP2147)=0,0,IF(ISERROR(HLOOKUP(V2147,Y2147:DP2147,1,FALSE)),0,INDEX(Y2145:DP2145,MATCH(V2144&amp;V2147,Y2144:DP2144&amp;Y2147:DP2147,0))))</f>
        <v>0</v>
      </c>
      <c r="W2145" s="90">
        <f t="array" ref="W2145">IF(COUNTA(Y2144:DP2147)=0,0,IF(ISERROR(HLOOKUP(W2147,Y2147:DP2147,1,FALSE)),0,AVERAGEIF(Y2147:DP2147,$W2147,Y2145:DP2145)))</f>
        <v>0</v>
      </c>
      <c r="X2145" s="107"/>
      <c r="Y2145" s="142">
        <v>0.15</v>
      </c>
      <c r="Z2145" s="142">
        <v>0.15</v>
      </c>
    </row>
    <row r="2146" spans="2:26" thickBot="1">
      <c r="B2146" s="83"/>
      <c r="C2146" s="84"/>
      <c r="D2146" s="83"/>
      <c r="E2146" s="83"/>
      <c r="F2146" s="83"/>
      <c r="G2146" s="83"/>
      <c r="H2146" s="83"/>
      <c r="I2146" s="83"/>
      <c r="J2146" s="83"/>
      <c r="K2146" s="83"/>
      <c r="L2146" s="83"/>
      <c r="M2146" s="83"/>
      <c r="N2146" s="83"/>
      <c r="O2146" s="83"/>
      <c r="P2146" s="84"/>
      <c r="Q2146" s="217"/>
      <c r="R2146" s="91" t="str">
        <f t="shared" ref="R2146" si="5216">IF(COUNTA(Y2144:DP2147)=0,0,HLOOKUP(R2145,Y2145:DP2147,2,FALSE))</f>
        <v>nn</v>
      </c>
      <c r="S2146" s="92" t="str">
        <f t="shared" ref="S2146" si="5217">IF(COUNTA(Y2144:DP2147)=0,0,HLOOKUP(S2144,Y2144:DP2147,3,FALSE))</f>
        <v>nn</v>
      </c>
      <c r="T2146" s="93"/>
      <c r="U2146" s="94">
        <f t="array" ref="U2146">IF(COUNTA(Y2144:DP2147)=0,0,IF(ISERROR(HLOOKUP(U2147,Y2147:DP2147,1,FALSE)),0,INDEX(Y2146:DP2146,MATCH(U2145&amp;U2147,Y2145:DP2145&amp;Y2147:DP2147,0))))</f>
        <v>0</v>
      </c>
      <c r="V2146" s="94">
        <f t="array" ref="V2146">IF(COUNTA(Y2144:DP2147)=0,0,IF(ISERROR(HLOOKUP(V2147,Y2147:DP2147,1,FALSE)),0,INDEX(Y2146:DP2146,MATCH(V2145&amp;V2147,Y2145:DP2145&amp;Y2147:DP2147,0))))</f>
        <v>0</v>
      </c>
      <c r="W2146" s="95"/>
      <c r="X2146" s="108"/>
      <c r="Y2146" s="143" t="s">
        <v>345</v>
      </c>
      <c r="Z2146" s="143">
        <v>0</v>
      </c>
    </row>
    <row r="2147" spans="2:26" ht="13.9" thickBot="1">
      <c r="B2147" s="96"/>
      <c r="C2147" s="97"/>
      <c r="D2147" s="96"/>
      <c r="E2147" s="96"/>
      <c r="F2147" s="96"/>
      <c r="G2147" s="96"/>
      <c r="H2147" s="96"/>
      <c r="I2147" s="96"/>
      <c r="J2147" s="96"/>
      <c r="K2147" s="96"/>
      <c r="L2147" s="96"/>
      <c r="M2147" s="96"/>
      <c r="N2147" s="96"/>
      <c r="O2147" s="96"/>
      <c r="P2147" s="97"/>
      <c r="Q2147" s="218"/>
      <c r="R2147" s="98" t="str">
        <f t="shared" ref="R2147" si="5218">IF(COUNTA(Y2144:DP2147)=0,"none",HLOOKUP(R2145,Y2145:DP2147,3,FALSE))</f>
        <v>SAP</v>
      </c>
      <c r="S2147" s="99" t="str">
        <f t="shared" ref="S2147" si="5219">IF(COUNTA(Y2144:DP2147)=0,"none",HLOOKUP(S2144,Y2144:DP2147,4,FALSE))</f>
        <v>SAP</v>
      </c>
      <c r="T2147" s="100"/>
      <c r="U2147" s="100">
        <f t="array" ref="U2147">IF(COUNTA(Y2144:DP2147)=0,"none",IF($U$2="WAHR",$W$3,Abfrage!$F$4))</f>
        <v>0</v>
      </c>
      <c r="V2147" s="100">
        <f t="array" ref="V2147">IF(COUNTA(Y2144:DP2147)=0,"none",IF($U$2="WAHR",$W$3,Abfrage!$F$4))</f>
        <v>0</v>
      </c>
      <c r="W2147" s="100">
        <f t="array" ref="W2147">IF(COUNTA(Y2144:DP2147)=0,"none",IF($U$2="WAHR",$W$3,Abfrage!$F$4))</f>
        <v>0</v>
      </c>
      <c r="X2147" s="109"/>
      <c r="Y2147" s="144" t="s">
        <v>47</v>
      </c>
      <c r="Z2147" s="144" t="s">
        <v>47</v>
      </c>
    </row>
    <row r="2148" spans="2:26" thickBot="1">
      <c r="B2148" s="75" t="s">
        <v>1421</v>
      </c>
      <c r="C2148" s="76">
        <v>1000233195</v>
      </c>
      <c r="D2148" s="75" t="s">
        <v>95</v>
      </c>
      <c r="E2148" s="75" t="s">
        <v>175</v>
      </c>
      <c r="F2148" s="75" t="s">
        <v>97</v>
      </c>
      <c r="G2148" s="75" t="s">
        <v>97</v>
      </c>
      <c r="H2148" s="75" t="e">
        <v>#N/A</v>
      </c>
      <c r="I2148" s="75" t="s">
        <v>68</v>
      </c>
      <c r="J2148" s="75" t="s">
        <v>1422</v>
      </c>
      <c r="K2148" s="75" t="s">
        <v>306</v>
      </c>
      <c r="L2148" s="75" t="s">
        <v>306</v>
      </c>
      <c r="M2148" s="75" t="s">
        <v>307</v>
      </c>
      <c r="N2148" s="75" t="s">
        <v>352</v>
      </c>
      <c r="O2148" s="75" t="s">
        <v>309</v>
      </c>
      <c r="P2148" s="76" t="s">
        <v>306</v>
      </c>
      <c r="Q2148" s="216"/>
      <c r="R2148" s="77" t="str">
        <f t="shared" ref="R2148" si="5220">IF(COUNTA(Y2148:DP2151)=0,"01.01.1900",INDEX(Y2148:DP2148,MATCH(R2149,Y2149:DP2149,0)))</f>
        <v>01.01.1900</v>
      </c>
      <c r="S2148" s="78" t="str">
        <f t="shared" ref="S2148" si="5221">IF(COUNTA(Y2148:DP2151)=0,"01.01.1900",MAX(Y2148:DP2148))</f>
        <v>01.01.1900</v>
      </c>
      <c r="T2148" s="79"/>
      <c r="U2148" s="80" t="str">
        <f t="array" ref="U2148">IF(COUNTA(Y2148:DP2151)=0,"01.01.1900",IF(ISERROR(HLOOKUP(U2151,Y2151:DP2151,1,FALSE)),"01.01.1900",INDEX(Y2148:DP2148,MATCH(U2149&amp;U2151,Y2149:DP2149&amp;Y2151:DP2151,0))))</f>
        <v>01.01.1900</v>
      </c>
      <c r="V2148" s="81" t="str">
        <f t="shared" ref="V2148" si="5222">IF(COUNTA(Y2148:DP2151)=0,"01.01.1900",_xlfn.MAXIFS(Y2148:DP2148,Y2151:DP2151,V2151))</f>
        <v>01.01.1900</v>
      </c>
      <c r="W2148" s="82"/>
      <c r="X2148" s="106"/>
    </row>
    <row r="2149" spans="2:26" thickBot="1">
      <c r="B2149" s="83"/>
      <c r="C2149" s="84"/>
      <c r="D2149" s="83"/>
      <c r="E2149" s="83"/>
      <c r="F2149" s="83"/>
      <c r="G2149" s="83"/>
      <c r="H2149" s="83"/>
      <c r="I2149" s="83"/>
      <c r="J2149" s="83"/>
      <c r="K2149" s="83"/>
      <c r="L2149" s="83"/>
      <c r="M2149" s="83"/>
      <c r="N2149" s="83"/>
      <c r="O2149" s="83"/>
      <c r="P2149" s="84"/>
      <c r="Q2149" s="217"/>
      <c r="R2149" s="85">
        <f t="shared" ref="R2149" si="5223">IF(COUNTA(Y2148:DP2151)=0,0,MIN(Y2149:DP2149))</f>
        <v>0</v>
      </c>
      <c r="S2149" s="86">
        <f t="shared" ref="S2149" si="5224">IF(COUNTA(Y2148:DP2151)=0,0,HLOOKUP(S2148,Y2148:DP2151,2,FALSE))</f>
        <v>0</v>
      </c>
      <c r="T2149" s="87">
        <f t="shared" ref="T2149" si="5225">IF(COUNTA(Y2148:DP2151)=0,0,AVERAGE(Y2149:DP2149))</f>
        <v>0</v>
      </c>
      <c r="U2149" s="88">
        <f t="shared" ref="U2149" si="5226">IF(COUNTA(Y2148:DP2151)=0,0,_xlfn.MINIFS(Y2149:DP2149,Y2151:DP2151,U2151))</f>
        <v>0</v>
      </c>
      <c r="V2149" s="89">
        <f t="array" ref="V2149">IF(COUNTA(Y2148:DP2151)=0,0,IF(ISERROR(HLOOKUP(V2151,Y2151:DP2151,1,FALSE)),0,INDEX(Y2149:DP2149,MATCH(V2148&amp;V2151,Y2148:DP2148&amp;Y2151:DP2151,0))))</f>
        <v>0</v>
      </c>
      <c r="W2149" s="90">
        <f t="array" ref="W2149">IF(COUNTA(Y2148:DP2151)=0,0,IF(ISERROR(HLOOKUP(W2151,Y2151:DP2151,1,FALSE)),0,AVERAGEIF(Y2151:DP2151,$W2151,Y2149:DP2149)))</f>
        <v>0</v>
      </c>
      <c r="X2149" s="107"/>
    </row>
    <row r="2150" spans="2:26" thickBot="1">
      <c r="B2150" s="83"/>
      <c r="C2150" s="84"/>
      <c r="D2150" s="83"/>
      <c r="E2150" s="83"/>
      <c r="F2150" s="83"/>
      <c r="G2150" s="83"/>
      <c r="H2150" s="83"/>
      <c r="I2150" s="83"/>
      <c r="J2150" s="83"/>
      <c r="K2150" s="83"/>
      <c r="L2150" s="83"/>
      <c r="M2150" s="83"/>
      <c r="N2150" s="83"/>
      <c r="O2150" s="83"/>
      <c r="P2150" s="84"/>
      <c r="Q2150" s="217"/>
      <c r="R2150" s="91">
        <f t="shared" ref="R2150" si="5227">IF(COUNTA(Y2148:DP2151)=0,0,HLOOKUP(R2149,Y2149:DP2151,2,FALSE))</f>
        <v>0</v>
      </c>
      <c r="S2150" s="92">
        <f t="shared" ref="S2150" si="5228">IF(COUNTA(Y2148:DP2151)=0,0,HLOOKUP(S2148,Y2148:DP2151,3,FALSE))</f>
        <v>0</v>
      </c>
      <c r="T2150" s="93"/>
      <c r="U2150" s="94">
        <f t="array" ref="U2150">IF(COUNTA(Y2148:DP2151)=0,0,IF(ISERROR(HLOOKUP(U2151,Y2151:DP2151,1,FALSE)),0,INDEX(Y2150:DP2150,MATCH(U2149&amp;U2151,Y2149:DP2149&amp;Y2151:DP2151,0))))</f>
        <v>0</v>
      </c>
      <c r="V2150" s="94">
        <f t="array" ref="V2150">IF(COUNTA(Y2148:DP2151)=0,0,IF(ISERROR(HLOOKUP(V2151,Y2151:DP2151,1,FALSE)),0,INDEX(Y2150:DP2150,MATCH(V2149&amp;V2151,Y2149:DP2149&amp;Y2151:DP2151,0))))</f>
        <v>0</v>
      </c>
      <c r="W2150" s="95"/>
      <c r="X2150" s="108"/>
    </row>
    <row r="2151" spans="2:26" ht="13.9" thickBot="1">
      <c r="B2151" s="96"/>
      <c r="C2151" s="97"/>
      <c r="D2151" s="96"/>
      <c r="E2151" s="96"/>
      <c r="F2151" s="96"/>
      <c r="G2151" s="96"/>
      <c r="H2151" s="96"/>
      <c r="I2151" s="96"/>
      <c r="J2151" s="96"/>
      <c r="K2151" s="96"/>
      <c r="L2151" s="96"/>
      <c r="M2151" s="96"/>
      <c r="N2151" s="96"/>
      <c r="O2151" s="96"/>
      <c r="P2151" s="97"/>
      <c r="Q2151" s="218"/>
      <c r="R2151" s="98" t="str">
        <f t="shared" ref="R2151" si="5229">IF(COUNTA(Y2148:DP2151)=0,"none",HLOOKUP(R2149,Y2149:DP2151,3,FALSE))</f>
        <v>none</v>
      </c>
      <c r="S2151" s="99" t="str">
        <f t="shared" ref="S2151" si="5230">IF(COUNTA(Y2148:DP2151)=0,"none",HLOOKUP(S2148,Y2148:DP2151,4,FALSE))</f>
        <v>none</v>
      </c>
      <c r="T2151" s="100"/>
      <c r="U2151" s="100" t="str">
        <f t="array" ref="U2151">IF(COUNTA(Y2148:DP2151)=0,"none",IF($U$2="WAHR",$W$3,Abfrage!$F$4))</f>
        <v>none</v>
      </c>
      <c r="V2151" s="100" t="str">
        <f t="array" ref="V2151">IF(COUNTA(Y2148:DP2151)=0,"none",IF($U$2="WAHR",$W$3,Abfrage!$F$4))</f>
        <v>none</v>
      </c>
      <c r="W2151" s="100" t="str">
        <f t="array" ref="W2151">IF(COUNTA(Y2148:DP2151)=0,"none",IF($U$2="WAHR",$W$3,Abfrage!$F$4))</f>
        <v>none</v>
      </c>
      <c r="X2151" s="109"/>
    </row>
    <row r="2152" spans="2:26" thickBot="1">
      <c r="B2152" s="75" t="s">
        <v>1423</v>
      </c>
      <c r="C2152" s="76">
        <v>1000265506</v>
      </c>
      <c r="D2152" s="75" t="s">
        <v>95</v>
      </c>
      <c r="E2152" s="75" t="s">
        <v>96</v>
      </c>
      <c r="F2152" s="75" t="s">
        <v>103</v>
      </c>
      <c r="G2152" s="75" t="s">
        <v>103</v>
      </c>
      <c r="H2152" s="75" t="e">
        <v>#N/A</v>
      </c>
      <c r="I2152" s="75" t="s">
        <v>41</v>
      </c>
      <c r="J2152" s="75" t="s">
        <v>1424</v>
      </c>
      <c r="K2152" s="75" t="s">
        <v>306</v>
      </c>
      <c r="L2152" s="75" t="s">
        <v>306</v>
      </c>
      <c r="M2152" s="75" t="s">
        <v>313</v>
      </c>
      <c r="N2152" s="75" t="s">
        <v>348</v>
      </c>
      <c r="O2152" s="75" t="s">
        <v>402</v>
      </c>
      <c r="P2152" s="76" t="s">
        <v>306</v>
      </c>
      <c r="Q2152" s="216"/>
      <c r="R2152" s="77" t="str">
        <f t="shared" ref="R2152" si="5231">IF(COUNTA(Y2152:DP2155)=0,"01.01.1900",INDEX(Y2152:DP2152,MATCH(R2153,Y2153:DP2153,0)))</f>
        <v>01.01.1900</v>
      </c>
      <c r="S2152" s="78" t="str">
        <f t="shared" ref="S2152" si="5232">IF(COUNTA(Y2152:DP2155)=0,"01.01.1900",MAX(Y2152:DP2152))</f>
        <v>01.01.1900</v>
      </c>
      <c r="T2152" s="79"/>
      <c r="U2152" s="80" t="str">
        <f t="array" ref="U2152">IF(COUNTA(Y2152:DP2155)=0,"01.01.1900",IF(ISERROR(HLOOKUP(U2155,Y2155:DP2155,1,FALSE)),"01.01.1900",INDEX(Y2152:DP2152,MATCH(U2153&amp;U2155,Y2153:DP2153&amp;Y2155:DP2155,0))))</f>
        <v>01.01.1900</v>
      </c>
      <c r="V2152" s="81" t="str">
        <f t="shared" ref="V2152" si="5233">IF(COUNTA(Y2152:DP2155)=0,"01.01.1900",_xlfn.MAXIFS(Y2152:DP2152,Y2155:DP2155,V2155))</f>
        <v>01.01.1900</v>
      </c>
      <c r="W2152" s="82"/>
      <c r="X2152" s="106"/>
    </row>
    <row r="2153" spans="2:26" thickBot="1">
      <c r="B2153" s="83"/>
      <c r="C2153" s="84"/>
      <c r="D2153" s="83"/>
      <c r="E2153" s="83"/>
      <c r="F2153" s="83"/>
      <c r="G2153" s="83"/>
      <c r="H2153" s="83"/>
      <c r="I2153" s="83"/>
      <c r="J2153" s="83"/>
      <c r="K2153" s="83"/>
      <c r="L2153" s="83"/>
      <c r="M2153" s="83"/>
      <c r="N2153" s="83"/>
      <c r="O2153" s="83"/>
      <c r="P2153" s="84"/>
      <c r="Q2153" s="217"/>
      <c r="R2153" s="85">
        <f t="shared" ref="R2153" si="5234">IF(COUNTA(Y2152:DP2155)=0,0,MIN(Y2153:DP2153))</f>
        <v>0</v>
      </c>
      <c r="S2153" s="86">
        <f t="shared" ref="S2153" si="5235">IF(COUNTA(Y2152:DP2155)=0,0,HLOOKUP(S2152,Y2152:DP2155,2,FALSE))</f>
        <v>0</v>
      </c>
      <c r="T2153" s="87">
        <f t="shared" ref="T2153" si="5236">IF(COUNTA(Y2152:DP2155)=0,0,AVERAGE(Y2153:DP2153))</f>
        <v>0</v>
      </c>
      <c r="U2153" s="88">
        <f t="shared" ref="U2153" si="5237">IF(COUNTA(Y2152:DP2155)=0,0,_xlfn.MINIFS(Y2153:DP2153,Y2155:DP2155,U2155))</f>
        <v>0</v>
      </c>
      <c r="V2153" s="89">
        <f t="array" ref="V2153">IF(COUNTA(Y2152:DP2155)=0,0,IF(ISERROR(HLOOKUP(V2155,Y2155:DP2155,1,FALSE)),0,INDEX(Y2153:DP2153,MATCH(V2152&amp;V2155,Y2152:DP2152&amp;Y2155:DP2155,0))))</f>
        <v>0</v>
      </c>
      <c r="W2153" s="90">
        <f t="array" ref="W2153">IF(COUNTA(Y2152:DP2155)=0,0,IF(ISERROR(HLOOKUP(W2155,Y2155:DP2155,1,FALSE)),0,AVERAGEIF(Y2155:DP2155,$W2155,Y2153:DP2153)))</f>
        <v>0</v>
      </c>
      <c r="X2153" s="107"/>
    </row>
    <row r="2154" spans="2:26" thickBot="1">
      <c r="B2154" s="83"/>
      <c r="C2154" s="84"/>
      <c r="D2154" s="83"/>
      <c r="E2154" s="83"/>
      <c r="F2154" s="83"/>
      <c r="G2154" s="83"/>
      <c r="H2154" s="83"/>
      <c r="I2154" s="83"/>
      <c r="J2154" s="83"/>
      <c r="K2154" s="83"/>
      <c r="L2154" s="83"/>
      <c r="M2154" s="83"/>
      <c r="N2154" s="83"/>
      <c r="O2154" s="83"/>
      <c r="P2154" s="84"/>
      <c r="Q2154" s="217"/>
      <c r="R2154" s="91">
        <f t="shared" ref="R2154" si="5238">IF(COUNTA(Y2152:DP2155)=0,0,HLOOKUP(R2153,Y2153:DP2155,2,FALSE))</f>
        <v>0</v>
      </c>
      <c r="S2154" s="92">
        <f t="shared" ref="S2154" si="5239">IF(COUNTA(Y2152:DP2155)=0,0,HLOOKUP(S2152,Y2152:DP2155,3,FALSE))</f>
        <v>0</v>
      </c>
      <c r="T2154" s="93"/>
      <c r="U2154" s="94">
        <f t="array" ref="U2154">IF(COUNTA(Y2152:DP2155)=0,0,IF(ISERROR(HLOOKUP(U2155,Y2155:DP2155,1,FALSE)),0,INDEX(Y2154:DP2154,MATCH(U2153&amp;U2155,Y2153:DP2153&amp;Y2155:DP2155,0))))</f>
        <v>0</v>
      </c>
      <c r="V2154" s="94">
        <f t="array" ref="V2154">IF(COUNTA(Y2152:DP2155)=0,0,IF(ISERROR(HLOOKUP(V2155,Y2155:DP2155,1,FALSE)),0,INDEX(Y2154:DP2154,MATCH(V2153&amp;V2155,Y2153:DP2153&amp;Y2155:DP2155,0))))</f>
        <v>0</v>
      </c>
      <c r="W2154" s="95"/>
      <c r="X2154" s="108"/>
    </row>
    <row r="2155" spans="2:26" ht="13.9" thickBot="1">
      <c r="B2155" s="96"/>
      <c r="C2155" s="97"/>
      <c r="D2155" s="96"/>
      <c r="E2155" s="96"/>
      <c r="F2155" s="96"/>
      <c r="G2155" s="96"/>
      <c r="H2155" s="96"/>
      <c r="I2155" s="96"/>
      <c r="J2155" s="96"/>
      <c r="K2155" s="96"/>
      <c r="L2155" s="96"/>
      <c r="M2155" s="96"/>
      <c r="N2155" s="96"/>
      <c r="O2155" s="96"/>
      <c r="P2155" s="97"/>
      <c r="Q2155" s="218"/>
      <c r="R2155" s="98" t="str">
        <f t="shared" ref="R2155" si="5240">IF(COUNTA(Y2152:DP2155)=0,"none",HLOOKUP(R2153,Y2153:DP2155,3,FALSE))</f>
        <v>none</v>
      </c>
      <c r="S2155" s="99" t="str">
        <f t="shared" ref="S2155" si="5241">IF(COUNTA(Y2152:DP2155)=0,"none",HLOOKUP(S2152,Y2152:DP2155,4,FALSE))</f>
        <v>none</v>
      </c>
      <c r="T2155" s="100"/>
      <c r="U2155" s="100" t="str">
        <f t="array" ref="U2155">IF(COUNTA(Y2152:DP2155)=0,"none",IF($U$2="WAHR",$W$3,Abfrage!$F$4))</f>
        <v>none</v>
      </c>
      <c r="V2155" s="100" t="str">
        <f t="array" ref="V2155">IF(COUNTA(Y2152:DP2155)=0,"none",IF($U$2="WAHR",$W$3,Abfrage!$F$4))</f>
        <v>none</v>
      </c>
      <c r="W2155" s="100" t="str">
        <f t="array" ref="W2155">IF(COUNTA(Y2152:DP2155)=0,"none",IF($U$2="WAHR",$W$3,Abfrage!$F$4))</f>
        <v>none</v>
      </c>
      <c r="X2155" s="109"/>
    </row>
    <row r="2156" spans="2:26" thickBot="1">
      <c r="B2156" s="75" t="s">
        <v>1425</v>
      </c>
      <c r="C2156" s="76">
        <v>1000234869</v>
      </c>
      <c r="D2156" s="75" t="s">
        <v>95</v>
      </c>
      <c r="E2156" s="75" t="s">
        <v>90</v>
      </c>
      <c r="F2156" s="75" t="s">
        <v>685</v>
      </c>
      <c r="G2156" s="75" t="s">
        <v>685</v>
      </c>
      <c r="H2156" s="75" t="e">
        <v>#N/A</v>
      </c>
      <c r="I2156" s="75" t="s">
        <v>377</v>
      </c>
      <c r="J2156" s="75" t="s">
        <v>1426</v>
      </c>
      <c r="K2156" s="75" t="s">
        <v>306</v>
      </c>
      <c r="L2156" s="75" t="s">
        <v>306</v>
      </c>
      <c r="M2156" s="75" t="s">
        <v>306</v>
      </c>
      <c r="N2156" s="75" t="s">
        <v>327</v>
      </c>
      <c r="O2156" s="75" t="s">
        <v>309</v>
      </c>
      <c r="P2156" s="76" t="s">
        <v>306</v>
      </c>
      <c r="Q2156" s="216"/>
      <c r="R2156" s="77" t="str">
        <f t="shared" ref="R2156" si="5242">IF(COUNTA(Y2156:DP2159)=0,"01.01.1900",INDEX(Y2156:DP2156,MATCH(R2157,Y2157:DP2157,0)))</f>
        <v>01.01.1900</v>
      </c>
      <c r="S2156" s="78" t="str">
        <f t="shared" ref="S2156" si="5243">IF(COUNTA(Y2156:DP2159)=0,"01.01.1900",MAX(Y2156:DP2156))</f>
        <v>01.01.1900</v>
      </c>
      <c r="T2156" s="79"/>
      <c r="U2156" s="80" t="str">
        <f t="array" ref="U2156">IF(COUNTA(Y2156:DP2159)=0,"01.01.1900",IF(ISERROR(HLOOKUP(U2159,Y2159:DP2159,1,FALSE)),"01.01.1900",INDEX(Y2156:DP2156,MATCH(U2157&amp;U2159,Y2157:DP2157&amp;Y2159:DP2159,0))))</f>
        <v>01.01.1900</v>
      </c>
      <c r="V2156" s="81" t="str">
        <f t="shared" ref="V2156" si="5244">IF(COUNTA(Y2156:DP2159)=0,"01.01.1900",_xlfn.MAXIFS(Y2156:DP2156,Y2159:DP2159,V2159))</f>
        <v>01.01.1900</v>
      </c>
      <c r="W2156" s="82"/>
      <c r="X2156" s="106"/>
    </row>
    <row r="2157" spans="2:26" thickBot="1">
      <c r="B2157" s="83"/>
      <c r="C2157" s="84"/>
      <c r="D2157" s="83"/>
      <c r="E2157" s="83"/>
      <c r="F2157" s="83"/>
      <c r="G2157" s="83"/>
      <c r="H2157" s="83"/>
      <c r="I2157" s="83"/>
      <c r="J2157" s="83"/>
      <c r="K2157" s="83"/>
      <c r="L2157" s="83"/>
      <c r="M2157" s="83"/>
      <c r="N2157" s="83"/>
      <c r="O2157" s="83"/>
      <c r="P2157" s="84"/>
      <c r="Q2157" s="217"/>
      <c r="R2157" s="85">
        <f t="shared" ref="R2157" si="5245">IF(COUNTA(Y2156:DP2159)=0,0,MIN(Y2157:DP2157))</f>
        <v>0</v>
      </c>
      <c r="S2157" s="86">
        <f t="shared" ref="S2157" si="5246">IF(COUNTA(Y2156:DP2159)=0,0,HLOOKUP(S2156,Y2156:DP2159,2,FALSE))</f>
        <v>0</v>
      </c>
      <c r="T2157" s="87">
        <f t="shared" ref="T2157" si="5247">IF(COUNTA(Y2156:DP2159)=0,0,AVERAGE(Y2157:DP2157))</f>
        <v>0</v>
      </c>
      <c r="U2157" s="88">
        <f t="shared" ref="U2157" si="5248">IF(COUNTA(Y2156:DP2159)=0,0,_xlfn.MINIFS(Y2157:DP2157,Y2159:DP2159,U2159))</f>
        <v>0</v>
      </c>
      <c r="V2157" s="89">
        <f t="array" ref="V2157">IF(COUNTA(Y2156:DP2159)=0,0,IF(ISERROR(HLOOKUP(V2159,Y2159:DP2159,1,FALSE)),0,INDEX(Y2157:DP2157,MATCH(V2156&amp;V2159,Y2156:DP2156&amp;Y2159:DP2159,0))))</f>
        <v>0</v>
      </c>
      <c r="W2157" s="90">
        <f t="array" ref="W2157">IF(COUNTA(Y2156:DP2159)=0,0,IF(ISERROR(HLOOKUP(W2159,Y2159:DP2159,1,FALSE)),0,AVERAGEIF(Y2159:DP2159,$W2159,Y2157:DP2157)))</f>
        <v>0</v>
      </c>
      <c r="X2157" s="107"/>
    </row>
    <row r="2158" spans="2:26" thickBot="1">
      <c r="B2158" s="83"/>
      <c r="C2158" s="84"/>
      <c r="D2158" s="83"/>
      <c r="E2158" s="83"/>
      <c r="F2158" s="83"/>
      <c r="G2158" s="83"/>
      <c r="H2158" s="83"/>
      <c r="I2158" s="83"/>
      <c r="J2158" s="83"/>
      <c r="K2158" s="83"/>
      <c r="L2158" s="83"/>
      <c r="M2158" s="83"/>
      <c r="N2158" s="83"/>
      <c r="O2158" s="83"/>
      <c r="P2158" s="84"/>
      <c r="Q2158" s="217"/>
      <c r="R2158" s="91">
        <f t="shared" ref="R2158" si="5249">IF(COUNTA(Y2156:DP2159)=0,0,HLOOKUP(R2157,Y2157:DP2159,2,FALSE))</f>
        <v>0</v>
      </c>
      <c r="S2158" s="92">
        <f t="shared" ref="S2158" si="5250">IF(COUNTA(Y2156:DP2159)=0,0,HLOOKUP(S2156,Y2156:DP2159,3,FALSE))</f>
        <v>0</v>
      </c>
      <c r="T2158" s="93"/>
      <c r="U2158" s="94">
        <f t="array" ref="U2158">IF(COUNTA(Y2156:DP2159)=0,0,IF(ISERROR(HLOOKUP(U2159,Y2159:DP2159,1,FALSE)),0,INDEX(Y2158:DP2158,MATCH(U2157&amp;U2159,Y2157:DP2157&amp;Y2159:DP2159,0))))</f>
        <v>0</v>
      </c>
      <c r="V2158" s="94">
        <f t="array" ref="V2158">IF(COUNTA(Y2156:DP2159)=0,0,IF(ISERROR(HLOOKUP(V2159,Y2159:DP2159,1,FALSE)),0,INDEX(Y2158:DP2158,MATCH(V2157&amp;V2159,Y2157:DP2157&amp;Y2159:DP2159,0))))</f>
        <v>0</v>
      </c>
      <c r="W2158" s="95"/>
      <c r="X2158" s="108"/>
    </row>
    <row r="2159" spans="2:26" ht="13.9" thickBot="1">
      <c r="B2159" s="96"/>
      <c r="C2159" s="97"/>
      <c r="D2159" s="96"/>
      <c r="E2159" s="96"/>
      <c r="F2159" s="96"/>
      <c r="G2159" s="96"/>
      <c r="H2159" s="96"/>
      <c r="I2159" s="96"/>
      <c r="J2159" s="96"/>
      <c r="K2159" s="96"/>
      <c r="L2159" s="96"/>
      <c r="M2159" s="96"/>
      <c r="N2159" s="96"/>
      <c r="O2159" s="96"/>
      <c r="P2159" s="97"/>
      <c r="Q2159" s="218"/>
      <c r="R2159" s="98" t="str">
        <f t="shared" ref="R2159" si="5251">IF(COUNTA(Y2156:DP2159)=0,"none",HLOOKUP(R2157,Y2157:DP2159,3,FALSE))</f>
        <v>none</v>
      </c>
      <c r="S2159" s="99" t="str">
        <f t="shared" ref="S2159" si="5252">IF(COUNTA(Y2156:DP2159)=0,"none",HLOOKUP(S2156,Y2156:DP2159,4,FALSE))</f>
        <v>none</v>
      </c>
      <c r="T2159" s="100"/>
      <c r="U2159" s="100" t="str">
        <f t="array" ref="U2159">IF(COUNTA(Y2156:DP2159)=0,"none",IF($U$2="WAHR",$W$3,Abfrage!$F$4))</f>
        <v>none</v>
      </c>
      <c r="V2159" s="100" t="str">
        <f t="array" ref="V2159">IF(COUNTA(Y2156:DP2159)=0,"none",IF($U$2="WAHR",$W$3,Abfrage!$F$4))</f>
        <v>none</v>
      </c>
      <c r="W2159" s="100" t="str">
        <f t="array" ref="W2159">IF(COUNTA(Y2156:DP2159)=0,"none",IF($U$2="WAHR",$W$3,Abfrage!$F$4))</f>
        <v>none</v>
      </c>
      <c r="X2159" s="109"/>
    </row>
    <row r="2160" spans="2:26" thickBot="1">
      <c r="B2160" s="75" t="s">
        <v>1427</v>
      </c>
      <c r="C2160" s="76">
        <v>1000234870</v>
      </c>
      <c r="D2160" s="75" t="s">
        <v>95</v>
      </c>
      <c r="E2160" s="75" t="s">
        <v>90</v>
      </c>
      <c r="F2160" s="75" t="s">
        <v>122</v>
      </c>
      <c r="G2160" s="75" t="s">
        <v>122</v>
      </c>
      <c r="H2160" s="75" t="e">
        <v>#N/A</v>
      </c>
      <c r="I2160" s="75" t="s">
        <v>377</v>
      </c>
      <c r="J2160" s="75" t="s">
        <v>1428</v>
      </c>
      <c r="K2160" s="75" t="s">
        <v>306</v>
      </c>
      <c r="L2160" s="75" t="s">
        <v>306</v>
      </c>
      <c r="M2160" s="75" t="s">
        <v>306</v>
      </c>
      <c r="N2160" s="75" t="s">
        <v>327</v>
      </c>
      <c r="O2160" s="75" t="s">
        <v>315</v>
      </c>
      <c r="P2160" s="76" t="s">
        <v>306</v>
      </c>
      <c r="Q2160" s="216"/>
      <c r="R2160" s="77" t="str">
        <f t="shared" ref="R2160" si="5253">IF(COUNTA(Y2160:DP2163)=0,"01.01.1900",INDEX(Y2160:DP2160,MATCH(R2161,Y2161:DP2161,0)))</f>
        <v>01.01.1900</v>
      </c>
      <c r="S2160" s="78" t="str">
        <f t="shared" ref="S2160" si="5254">IF(COUNTA(Y2160:DP2163)=0,"01.01.1900",MAX(Y2160:DP2160))</f>
        <v>01.01.1900</v>
      </c>
      <c r="T2160" s="79"/>
      <c r="U2160" s="80" t="str">
        <f t="array" ref="U2160">IF(COUNTA(Y2160:DP2163)=0,"01.01.1900",IF(ISERROR(HLOOKUP(U2163,Y2163:DP2163,1,FALSE)),"01.01.1900",INDEX(Y2160:DP2160,MATCH(U2161&amp;U2163,Y2161:DP2161&amp;Y2163:DP2163,0))))</f>
        <v>01.01.1900</v>
      </c>
      <c r="V2160" s="81" t="str">
        <f t="shared" ref="V2160" si="5255">IF(COUNTA(Y2160:DP2163)=0,"01.01.1900",_xlfn.MAXIFS(Y2160:DP2160,Y2163:DP2163,V2163))</f>
        <v>01.01.1900</v>
      </c>
      <c r="W2160" s="82"/>
      <c r="X2160" s="106"/>
    </row>
    <row r="2161" spans="2:27" thickBot="1">
      <c r="B2161" s="83"/>
      <c r="C2161" s="84"/>
      <c r="D2161" s="83"/>
      <c r="E2161" s="83"/>
      <c r="F2161" s="83"/>
      <c r="G2161" s="83"/>
      <c r="H2161" s="83"/>
      <c r="I2161" s="83"/>
      <c r="J2161" s="83"/>
      <c r="K2161" s="83"/>
      <c r="L2161" s="83"/>
      <c r="M2161" s="83"/>
      <c r="N2161" s="83"/>
      <c r="O2161" s="83"/>
      <c r="P2161" s="84"/>
      <c r="Q2161" s="217"/>
      <c r="R2161" s="85">
        <f t="shared" ref="R2161" si="5256">IF(COUNTA(Y2160:DP2163)=0,0,MIN(Y2161:DP2161))</f>
        <v>0</v>
      </c>
      <c r="S2161" s="86">
        <f t="shared" ref="S2161" si="5257">IF(COUNTA(Y2160:DP2163)=0,0,HLOOKUP(S2160,Y2160:DP2163,2,FALSE))</f>
        <v>0</v>
      </c>
      <c r="T2161" s="87">
        <f t="shared" ref="T2161" si="5258">IF(COUNTA(Y2160:DP2163)=0,0,AVERAGE(Y2161:DP2161))</f>
        <v>0</v>
      </c>
      <c r="U2161" s="88">
        <f t="shared" ref="U2161" si="5259">IF(COUNTA(Y2160:DP2163)=0,0,_xlfn.MINIFS(Y2161:DP2161,Y2163:DP2163,U2163))</f>
        <v>0</v>
      </c>
      <c r="V2161" s="89">
        <f t="array" ref="V2161">IF(COUNTA(Y2160:DP2163)=0,0,IF(ISERROR(HLOOKUP(V2163,Y2163:DP2163,1,FALSE)),0,INDEX(Y2161:DP2161,MATCH(V2160&amp;V2163,Y2160:DP2160&amp;Y2163:DP2163,0))))</f>
        <v>0</v>
      </c>
      <c r="W2161" s="90">
        <f t="array" ref="W2161">IF(COUNTA(Y2160:DP2163)=0,0,IF(ISERROR(HLOOKUP(W2163,Y2163:DP2163,1,FALSE)),0,AVERAGEIF(Y2163:DP2163,$W2163,Y2161:DP2161)))</f>
        <v>0</v>
      </c>
      <c r="X2161" s="107"/>
    </row>
    <row r="2162" spans="2:27" thickBot="1">
      <c r="B2162" s="83"/>
      <c r="C2162" s="84"/>
      <c r="D2162" s="83"/>
      <c r="E2162" s="83"/>
      <c r="F2162" s="83"/>
      <c r="G2162" s="83"/>
      <c r="H2162" s="83"/>
      <c r="I2162" s="83"/>
      <c r="J2162" s="83"/>
      <c r="K2162" s="83"/>
      <c r="L2162" s="83"/>
      <c r="M2162" s="83"/>
      <c r="N2162" s="83"/>
      <c r="O2162" s="83"/>
      <c r="P2162" s="84"/>
      <c r="Q2162" s="217"/>
      <c r="R2162" s="91">
        <f t="shared" ref="R2162" si="5260">IF(COUNTA(Y2160:DP2163)=0,0,HLOOKUP(R2161,Y2161:DP2163,2,FALSE))</f>
        <v>0</v>
      </c>
      <c r="S2162" s="92">
        <f t="shared" ref="S2162" si="5261">IF(COUNTA(Y2160:DP2163)=0,0,HLOOKUP(S2160,Y2160:DP2163,3,FALSE))</f>
        <v>0</v>
      </c>
      <c r="T2162" s="93"/>
      <c r="U2162" s="94">
        <f t="array" ref="U2162">IF(COUNTA(Y2160:DP2163)=0,0,IF(ISERROR(HLOOKUP(U2163,Y2163:DP2163,1,FALSE)),0,INDEX(Y2162:DP2162,MATCH(U2161&amp;U2163,Y2161:DP2161&amp;Y2163:DP2163,0))))</f>
        <v>0</v>
      </c>
      <c r="V2162" s="94">
        <f t="array" ref="V2162">IF(COUNTA(Y2160:DP2163)=0,0,IF(ISERROR(HLOOKUP(V2163,Y2163:DP2163,1,FALSE)),0,INDEX(Y2162:DP2162,MATCH(V2161&amp;V2163,Y2161:DP2161&amp;Y2163:DP2163,0))))</f>
        <v>0</v>
      </c>
      <c r="W2162" s="95"/>
      <c r="X2162" s="108"/>
    </row>
    <row r="2163" spans="2:27" ht="13.9" thickBot="1">
      <c r="B2163" s="96"/>
      <c r="C2163" s="97"/>
      <c r="D2163" s="96"/>
      <c r="E2163" s="96"/>
      <c r="F2163" s="96"/>
      <c r="G2163" s="96"/>
      <c r="H2163" s="96"/>
      <c r="I2163" s="96"/>
      <c r="J2163" s="96"/>
      <c r="K2163" s="96"/>
      <c r="L2163" s="96"/>
      <c r="M2163" s="96"/>
      <c r="N2163" s="96"/>
      <c r="O2163" s="96"/>
      <c r="P2163" s="97"/>
      <c r="Q2163" s="218"/>
      <c r="R2163" s="98" t="str">
        <f t="shared" ref="R2163" si="5262">IF(COUNTA(Y2160:DP2163)=0,"none",HLOOKUP(R2161,Y2161:DP2163,3,FALSE))</f>
        <v>none</v>
      </c>
      <c r="S2163" s="99" t="str">
        <f t="shared" ref="S2163" si="5263">IF(COUNTA(Y2160:DP2163)=0,"none",HLOOKUP(S2160,Y2160:DP2163,4,FALSE))</f>
        <v>none</v>
      </c>
      <c r="T2163" s="100"/>
      <c r="U2163" s="100" t="str">
        <f t="array" ref="U2163">IF(COUNTA(Y2160:DP2163)=0,"none",IF($U$2="WAHR",$W$3,Abfrage!$F$4))</f>
        <v>none</v>
      </c>
      <c r="V2163" s="100" t="str">
        <f t="array" ref="V2163">IF(COUNTA(Y2160:DP2163)=0,"none",IF($U$2="WAHR",$W$3,Abfrage!$F$4))</f>
        <v>none</v>
      </c>
      <c r="W2163" s="100" t="str">
        <f t="array" ref="W2163">IF(COUNTA(Y2160:DP2163)=0,"none",IF($U$2="WAHR",$W$3,Abfrage!$F$4))</f>
        <v>none</v>
      </c>
      <c r="X2163" s="109"/>
    </row>
    <row r="2164" spans="2:27" thickBot="1">
      <c r="B2164" s="75" t="s">
        <v>1429</v>
      </c>
      <c r="C2164" s="76">
        <v>1000234981</v>
      </c>
      <c r="D2164" s="75" t="s">
        <v>95</v>
      </c>
      <c r="E2164" s="75" t="s">
        <v>148</v>
      </c>
      <c r="F2164" s="75" t="s">
        <v>96</v>
      </c>
      <c r="G2164" s="75" t="s">
        <v>96</v>
      </c>
      <c r="H2164" s="75" t="e">
        <v>#N/A</v>
      </c>
      <c r="I2164" s="75" t="s">
        <v>377</v>
      </c>
      <c r="J2164" s="75" t="s">
        <v>1430</v>
      </c>
      <c r="K2164" s="75" t="s">
        <v>306</v>
      </c>
      <c r="L2164" s="75" t="s">
        <v>306</v>
      </c>
      <c r="M2164" s="75" t="s">
        <v>313</v>
      </c>
      <c r="N2164" s="75" t="s">
        <v>327</v>
      </c>
      <c r="O2164" s="75" t="s">
        <v>306</v>
      </c>
      <c r="P2164" s="76" t="s">
        <v>306</v>
      </c>
      <c r="Q2164" s="216"/>
      <c r="R2164" s="77" t="str">
        <f t="shared" ref="R2164" si="5264">IF(COUNTA(Y2164:DP2167)=0,"01.01.1900",INDEX(Y2164:DP2164,MATCH(R2165,Y2165:DP2165,0)))</f>
        <v>01.01.1900</v>
      </c>
      <c r="S2164" s="78" t="str">
        <f t="shared" ref="S2164" si="5265">IF(COUNTA(Y2164:DP2167)=0,"01.01.1900",MAX(Y2164:DP2164))</f>
        <v>01.01.1900</v>
      </c>
      <c r="T2164" s="79"/>
      <c r="U2164" s="80" t="str">
        <f t="array" ref="U2164">IF(COUNTA(Y2164:DP2167)=0,"01.01.1900",IF(ISERROR(HLOOKUP(U2167,Y2167:DP2167,1,FALSE)),"01.01.1900",INDEX(Y2164:DP2164,MATCH(U2165&amp;U2167,Y2165:DP2165&amp;Y2167:DP2167,0))))</f>
        <v>01.01.1900</v>
      </c>
      <c r="V2164" s="81" t="str">
        <f t="shared" ref="V2164" si="5266">IF(COUNTA(Y2164:DP2167)=0,"01.01.1900",_xlfn.MAXIFS(Y2164:DP2164,Y2167:DP2167,V2167))</f>
        <v>01.01.1900</v>
      </c>
      <c r="W2164" s="82"/>
      <c r="X2164" s="106"/>
    </row>
    <row r="2165" spans="2:27" thickBot="1">
      <c r="B2165" s="83"/>
      <c r="C2165" s="84"/>
      <c r="D2165" s="83"/>
      <c r="E2165" s="83"/>
      <c r="F2165" s="83"/>
      <c r="G2165" s="83"/>
      <c r="H2165" s="83"/>
      <c r="I2165" s="83"/>
      <c r="J2165" s="83"/>
      <c r="K2165" s="83"/>
      <c r="L2165" s="83"/>
      <c r="M2165" s="83"/>
      <c r="N2165" s="83"/>
      <c r="O2165" s="83"/>
      <c r="P2165" s="84"/>
      <c r="Q2165" s="217"/>
      <c r="R2165" s="85">
        <f t="shared" ref="R2165" si="5267">IF(COUNTA(Y2164:DP2167)=0,0,MIN(Y2165:DP2165))</f>
        <v>0</v>
      </c>
      <c r="S2165" s="86">
        <f t="shared" ref="S2165" si="5268">IF(COUNTA(Y2164:DP2167)=0,0,HLOOKUP(S2164,Y2164:DP2167,2,FALSE))</f>
        <v>0</v>
      </c>
      <c r="T2165" s="87">
        <f t="shared" ref="T2165" si="5269">IF(COUNTA(Y2164:DP2167)=0,0,AVERAGE(Y2165:DP2165))</f>
        <v>0</v>
      </c>
      <c r="U2165" s="88">
        <f t="shared" ref="U2165" si="5270">IF(COUNTA(Y2164:DP2167)=0,0,_xlfn.MINIFS(Y2165:DP2165,Y2167:DP2167,U2167))</f>
        <v>0</v>
      </c>
      <c r="V2165" s="89">
        <f t="array" ref="V2165">IF(COUNTA(Y2164:DP2167)=0,0,IF(ISERROR(HLOOKUP(V2167,Y2167:DP2167,1,FALSE)),0,INDEX(Y2165:DP2165,MATCH(V2164&amp;V2167,Y2164:DP2164&amp;Y2167:DP2167,0))))</f>
        <v>0</v>
      </c>
      <c r="W2165" s="90">
        <f t="array" ref="W2165">IF(COUNTA(Y2164:DP2167)=0,0,IF(ISERROR(HLOOKUP(W2167,Y2167:DP2167,1,FALSE)),0,AVERAGEIF(Y2167:DP2167,$W2167,Y2165:DP2165)))</f>
        <v>0</v>
      </c>
      <c r="X2165" s="107"/>
    </row>
    <row r="2166" spans="2:27" thickBot="1">
      <c r="B2166" s="83"/>
      <c r="C2166" s="84"/>
      <c r="D2166" s="83"/>
      <c r="E2166" s="83"/>
      <c r="F2166" s="83"/>
      <c r="G2166" s="83"/>
      <c r="H2166" s="83"/>
      <c r="I2166" s="83"/>
      <c r="J2166" s="83"/>
      <c r="K2166" s="83"/>
      <c r="L2166" s="83"/>
      <c r="M2166" s="83"/>
      <c r="N2166" s="83"/>
      <c r="O2166" s="83"/>
      <c r="P2166" s="84"/>
      <c r="Q2166" s="217"/>
      <c r="R2166" s="91">
        <f t="shared" ref="R2166" si="5271">IF(COUNTA(Y2164:DP2167)=0,0,HLOOKUP(R2165,Y2165:DP2167,2,FALSE))</f>
        <v>0</v>
      </c>
      <c r="S2166" s="92">
        <f t="shared" ref="S2166" si="5272">IF(COUNTA(Y2164:DP2167)=0,0,HLOOKUP(S2164,Y2164:DP2167,3,FALSE))</f>
        <v>0</v>
      </c>
      <c r="T2166" s="93"/>
      <c r="U2166" s="94">
        <f t="array" ref="U2166">IF(COUNTA(Y2164:DP2167)=0,0,IF(ISERROR(HLOOKUP(U2167,Y2167:DP2167,1,FALSE)),0,INDEX(Y2166:DP2166,MATCH(U2165&amp;U2167,Y2165:DP2165&amp;Y2167:DP2167,0))))</f>
        <v>0</v>
      </c>
      <c r="V2166" s="94">
        <f t="array" ref="V2166">IF(COUNTA(Y2164:DP2167)=0,0,IF(ISERROR(HLOOKUP(V2167,Y2167:DP2167,1,FALSE)),0,INDEX(Y2166:DP2166,MATCH(V2165&amp;V2167,Y2165:DP2165&amp;Y2167:DP2167,0))))</f>
        <v>0</v>
      </c>
      <c r="W2166" s="95"/>
      <c r="X2166" s="108"/>
    </row>
    <row r="2167" spans="2:27" ht="13.9" thickBot="1">
      <c r="B2167" s="96"/>
      <c r="C2167" s="97"/>
      <c r="D2167" s="96"/>
      <c r="E2167" s="96"/>
      <c r="F2167" s="96"/>
      <c r="G2167" s="96"/>
      <c r="H2167" s="96"/>
      <c r="I2167" s="96"/>
      <c r="J2167" s="96"/>
      <c r="K2167" s="96"/>
      <c r="L2167" s="96"/>
      <c r="M2167" s="96"/>
      <c r="N2167" s="96"/>
      <c r="O2167" s="96"/>
      <c r="P2167" s="97"/>
      <c r="Q2167" s="218"/>
      <c r="R2167" s="98" t="str">
        <f t="shared" ref="R2167" si="5273">IF(COUNTA(Y2164:DP2167)=0,"none",HLOOKUP(R2165,Y2165:DP2167,3,FALSE))</f>
        <v>none</v>
      </c>
      <c r="S2167" s="99" t="str">
        <f t="shared" ref="S2167" si="5274">IF(COUNTA(Y2164:DP2167)=0,"none",HLOOKUP(S2164,Y2164:DP2167,4,FALSE))</f>
        <v>none</v>
      </c>
      <c r="T2167" s="100"/>
      <c r="U2167" s="100" t="str">
        <f t="array" ref="U2167">IF(COUNTA(Y2164:DP2167)=0,"none",IF($U$2="WAHR",$W$3,Abfrage!$F$4))</f>
        <v>none</v>
      </c>
      <c r="V2167" s="100" t="str">
        <f t="array" ref="V2167">IF(COUNTA(Y2164:DP2167)=0,"none",IF($U$2="WAHR",$W$3,Abfrage!$F$4))</f>
        <v>none</v>
      </c>
      <c r="W2167" s="100" t="str">
        <f t="array" ref="W2167">IF(COUNTA(Y2164:DP2167)=0,"none",IF($U$2="WAHR",$W$3,Abfrage!$F$4))</f>
        <v>none</v>
      </c>
      <c r="X2167" s="109"/>
    </row>
    <row r="2168" spans="2:27" thickBot="1">
      <c r="B2168" s="75" t="s">
        <v>1431</v>
      </c>
      <c r="C2168" s="76">
        <v>1000236297</v>
      </c>
      <c r="D2168" s="75" t="s">
        <v>95</v>
      </c>
      <c r="E2168" s="75" t="s">
        <v>148</v>
      </c>
      <c r="F2168" s="75" t="s">
        <v>175</v>
      </c>
      <c r="G2168" s="75" t="s">
        <v>175</v>
      </c>
      <c r="H2168" s="75" t="e">
        <v>#N/A</v>
      </c>
      <c r="I2168" s="75" t="s">
        <v>41</v>
      </c>
      <c r="J2168" s="75" t="s">
        <v>1432</v>
      </c>
      <c r="K2168" s="75" t="s">
        <v>326</v>
      </c>
      <c r="L2168" s="75" t="s">
        <v>689</v>
      </c>
      <c r="M2168" s="75" t="s">
        <v>307</v>
      </c>
      <c r="N2168" s="75" t="s">
        <v>327</v>
      </c>
      <c r="O2168" s="75" t="s">
        <v>306</v>
      </c>
      <c r="P2168" s="76" t="s">
        <v>306</v>
      </c>
      <c r="Q2168" s="216"/>
      <c r="R2168" s="77" t="str">
        <f t="shared" ref="R2168" si="5275">IF(COUNTA(Y2168:DP2171)=0,"01.01.1900",INDEX(Y2168:DP2168,MATCH(R2169,Y2169:DP2169,0)))</f>
        <v>01.01.1900</v>
      </c>
      <c r="S2168" s="78" t="str">
        <f t="shared" ref="S2168" si="5276">IF(COUNTA(Y2168:DP2171)=0,"01.01.1900",MAX(Y2168:DP2168))</f>
        <v>01.01.1900</v>
      </c>
      <c r="T2168" s="79"/>
      <c r="U2168" s="80" t="str">
        <f t="array" ref="U2168">IF(COUNTA(Y2168:DP2171)=0,"01.01.1900",IF(ISERROR(HLOOKUP(U2171,Y2171:DP2171,1,FALSE)),"01.01.1900",INDEX(Y2168:DP2168,MATCH(U2169&amp;U2171,Y2169:DP2169&amp;Y2171:DP2171,0))))</f>
        <v>01.01.1900</v>
      </c>
      <c r="V2168" s="81" t="str">
        <f t="shared" ref="V2168" si="5277">IF(COUNTA(Y2168:DP2171)=0,"01.01.1900",_xlfn.MAXIFS(Y2168:DP2168,Y2171:DP2171,V2171))</f>
        <v>01.01.1900</v>
      </c>
      <c r="W2168" s="82"/>
      <c r="X2168" s="106"/>
    </row>
    <row r="2169" spans="2:27" thickBot="1">
      <c r="B2169" s="83"/>
      <c r="C2169" s="84"/>
      <c r="D2169" s="83"/>
      <c r="E2169" s="83"/>
      <c r="F2169" s="83"/>
      <c r="G2169" s="83"/>
      <c r="H2169" s="83"/>
      <c r="I2169" s="83"/>
      <c r="J2169" s="83"/>
      <c r="K2169" s="83"/>
      <c r="L2169" s="83"/>
      <c r="M2169" s="83"/>
      <c r="N2169" s="83"/>
      <c r="O2169" s="83"/>
      <c r="P2169" s="84"/>
      <c r="Q2169" s="217"/>
      <c r="R2169" s="85">
        <f t="shared" ref="R2169" si="5278">IF(COUNTA(Y2168:DP2171)=0,0,MIN(Y2169:DP2169))</f>
        <v>0</v>
      </c>
      <c r="S2169" s="86">
        <f t="shared" ref="S2169" si="5279">IF(COUNTA(Y2168:DP2171)=0,0,HLOOKUP(S2168,Y2168:DP2171,2,FALSE))</f>
        <v>0</v>
      </c>
      <c r="T2169" s="87">
        <f t="shared" ref="T2169" si="5280">IF(COUNTA(Y2168:DP2171)=0,0,AVERAGE(Y2169:DP2169))</f>
        <v>0</v>
      </c>
      <c r="U2169" s="88">
        <f t="shared" ref="U2169" si="5281">IF(COUNTA(Y2168:DP2171)=0,0,_xlfn.MINIFS(Y2169:DP2169,Y2171:DP2171,U2171))</f>
        <v>0</v>
      </c>
      <c r="V2169" s="89">
        <f t="array" ref="V2169">IF(COUNTA(Y2168:DP2171)=0,0,IF(ISERROR(HLOOKUP(V2171,Y2171:DP2171,1,FALSE)),0,INDEX(Y2169:DP2169,MATCH(V2168&amp;V2171,Y2168:DP2168&amp;Y2171:DP2171,0))))</f>
        <v>0</v>
      </c>
      <c r="W2169" s="90">
        <f t="array" ref="W2169">IF(COUNTA(Y2168:DP2171)=0,0,IF(ISERROR(HLOOKUP(W2171,Y2171:DP2171,1,FALSE)),0,AVERAGEIF(Y2171:DP2171,$W2171,Y2169:DP2169)))</f>
        <v>0</v>
      </c>
      <c r="X2169" s="107"/>
    </row>
    <row r="2170" spans="2:27" thickBot="1">
      <c r="B2170" s="83"/>
      <c r="C2170" s="84"/>
      <c r="D2170" s="83"/>
      <c r="E2170" s="83"/>
      <c r="F2170" s="83"/>
      <c r="G2170" s="83"/>
      <c r="H2170" s="83"/>
      <c r="I2170" s="83"/>
      <c r="J2170" s="83"/>
      <c r="K2170" s="83"/>
      <c r="L2170" s="83"/>
      <c r="M2170" s="83"/>
      <c r="N2170" s="83"/>
      <c r="O2170" s="83"/>
      <c r="P2170" s="84"/>
      <c r="Q2170" s="217"/>
      <c r="R2170" s="91">
        <f t="shared" ref="R2170" si="5282">IF(COUNTA(Y2168:DP2171)=0,0,HLOOKUP(R2169,Y2169:DP2171,2,FALSE))</f>
        <v>0</v>
      </c>
      <c r="S2170" s="92">
        <f t="shared" ref="S2170" si="5283">IF(COUNTA(Y2168:DP2171)=0,0,HLOOKUP(S2168,Y2168:DP2171,3,FALSE))</f>
        <v>0</v>
      </c>
      <c r="T2170" s="93"/>
      <c r="U2170" s="94">
        <f t="array" ref="U2170">IF(COUNTA(Y2168:DP2171)=0,0,IF(ISERROR(HLOOKUP(U2171,Y2171:DP2171,1,FALSE)),0,INDEX(Y2170:DP2170,MATCH(U2169&amp;U2171,Y2169:DP2169&amp;Y2171:DP2171,0))))</f>
        <v>0</v>
      </c>
      <c r="V2170" s="94">
        <f t="array" ref="V2170">IF(COUNTA(Y2168:DP2171)=0,0,IF(ISERROR(HLOOKUP(V2171,Y2171:DP2171,1,FALSE)),0,INDEX(Y2170:DP2170,MATCH(V2169&amp;V2171,Y2169:DP2169&amp;Y2171:DP2171,0))))</f>
        <v>0</v>
      </c>
      <c r="W2170" s="95"/>
      <c r="X2170" s="108"/>
    </row>
    <row r="2171" spans="2:27" ht="13.9" thickBot="1">
      <c r="B2171" s="96"/>
      <c r="C2171" s="97"/>
      <c r="D2171" s="96"/>
      <c r="E2171" s="96"/>
      <c r="F2171" s="96"/>
      <c r="G2171" s="96"/>
      <c r="H2171" s="96"/>
      <c r="I2171" s="96"/>
      <c r="J2171" s="96"/>
      <c r="K2171" s="96"/>
      <c r="L2171" s="96"/>
      <c r="M2171" s="96"/>
      <c r="N2171" s="96"/>
      <c r="O2171" s="96"/>
      <c r="P2171" s="97"/>
      <c r="Q2171" s="218"/>
      <c r="R2171" s="98" t="str">
        <f t="shared" ref="R2171" si="5284">IF(COUNTA(Y2168:DP2171)=0,"none",HLOOKUP(R2169,Y2169:DP2171,3,FALSE))</f>
        <v>none</v>
      </c>
      <c r="S2171" s="99" t="str">
        <f t="shared" ref="S2171" si="5285">IF(COUNTA(Y2168:DP2171)=0,"none",HLOOKUP(S2168,Y2168:DP2171,4,FALSE))</f>
        <v>none</v>
      </c>
      <c r="T2171" s="100"/>
      <c r="U2171" s="100" t="str">
        <f t="array" ref="U2171">IF(COUNTA(Y2168:DP2171)=0,"none",IF($U$2="WAHR",$W$3,Abfrage!$F$4))</f>
        <v>none</v>
      </c>
      <c r="V2171" s="100" t="str">
        <f t="array" ref="V2171">IF(COUNTA(Y2168:DP2171)=0,"none",IF($U$2="WAHR",$W$3,Abfrage!$F$4))</f>
        <v>none</v>
      </c>
      <c r="W2171" s="100" t="str">
        <f t="array" ref="W2171">IF(COUNTA(Y2168:DP2171)=0,"none",IF($U$2="WAHR",$W$3,Abfrage!$F$4))</f>
        <v>none</v>
      </c>
      <c r="X2171" s="109"/>
    </row>
    <row r="2172" spans="2:27" thickBot="1">
      <c r="B2172" s="75" t="s">
        <v>1433</v>
      </c>
      <c r="C2172" s="76">
        <v>1000236973</v>
      </c>
      <c r="D2172" s="75" t="s">
        <v>95</v>
      </c>
      <c r="E2172" s="75" t="s">
        <v>96</v>
      </c>
      <c r="F2172" s="75" t="s">
        <v>97</v>
      </c>
      <c r="G2172" s="75" t="s">
        <v>97</v>
      </c>
      <c r="H2172" s="75" t="s">
        <v>44</v>
      </c>
      <c r="I2172" s="75" t="s">
        <v>79</v>
      </c>
      <c r="J2172" s="75" t="s">
        <v>1434</v>
      </c>
      <c r="K2172" s="75" t="s">
        <v>306</v>
      </c>
      <c r="L2172" s="75" t="s">
        <v>306</v>
      </c>
      <c r="M2172" s="75" t="s">
        <v>313</v>
      </c>
      <c r="N2172" s="75" t="s">
        <v>327</v>
      </c>
      <c r="O2172" s="75" t="s">
        <v>309</v>
      </c>
      <c r="P2172" s="76" t="s">
        <v>306</v>
      </c>
      <c r="Q2172" s="216"/>
      <c r="R2172" s="77">
        <f t="shared" ref="R2172" si="5286">IF(COUNTA(Y2172:DP2175)=0,"01.01.1900",INDEX(Y2172:DP2172,MATCH(R2173,Y2173:DP2173,0)))</f>
        <v>44714</v>
      </c>
      <c r="S2172" s="78">
        <f t="shared" ref="S2172" si="5287">IF(COUNTA(Y2172:DP2175)=0,"01.01.1900",MAX(Y2172:DP2172))</f>
        <v>45848</v>
      </c>
      <c r="T2172" s="79"/>
      <c r="U2172" s="80" t="str">
        <f t="array" ref="U2172">IF(COUNTA(Y2172:DP2175)=0,"01.01.1900",IF(ISERROR(HLOOKUP(U2175,Y2175:DP2175,1,FALSE)),"01.01.1900",INDEX(Y2172:DP2172,MATCH(U2173&amp;U2175,Y2173:DP2173&amp;Y2175:DP2175,0))))</f>
        <v>01.01.1900</v>
      </c>
      <c r="V2172" s="81">
        <f t="shared" ref="V2172" si="5288">IF(COUNTA(Y2172:DP2175)=0,"01.01.1900",_xlfn.MAXIFS(Y2172:DP2172,Y2175:DP2175,V2175))</f>
        <v>0</v>
      </c>
      <c r="W2172" s="82"/>
      <c r="X2172" s="106"/>
      <c r="Y2172" s="141">
        <v>44714</v>
      </c>
      <c r="Z2172" s="141">
        <v>44714</v>
      </c>
      <c r="AA2172" s="141">
        <v>45848</v>
      </c>
    </row>
    <row r="2173" spans="2:27" thickBot="1">
      <c r="B2173" s="83"/>
      <c r="C2173" s="84"/>
      <c r="D2173" s="83"/>
      <c r="E2173" s="83"/>
      <c r="F2173" s="83"/>
      <c r="G2173" s="83"/>
      <c r="H2173" s="83"/>
      <c r="I2173" s="83"/>
      <c r="J2173" s="83"/>
      <c r="K2173" s="83"/>
      <c r="L2173" s="83"/>
      <c r="M2173" s="83"/>
      <c r="N2173" s="83"/>
      <c r="O2173" s="83"/>
      <c r="P2173" s="84"/>
      <c r="Q2173" s="217"/>
      <c r="R2173" s="85">
        <f t="shared" ref="R2173" si="5289">IF(COUNTA(Y2172:DP2175)=0,0,MIN(Y2173:DP2173))</f>
        <v>1.05</v>
      </c>
      <c r="S2173" s="86">
        <f t="shared" ref="S2173" si="5290">IF(COUNTA(Y2172:DP2175)=0,0,HLOOKUP(S2172,Y2172:DP2175,2,FALSE))</f>
        <v>4.0250000000000004</v>
      </c>
      <c r="T2173" s="87">
        <f t="shared" ref="T2173" si="5291">IF(COUNTA(Y2172:DP2175)=0,0,AVERAGE(Y2173:DP2173))</f>
        <v>2.0416666666666665</v>
      </c>
      <c r="U2173" s="88">
        <f t="shared" ref="U2173" si="5292">IF(COUNTA(Y2172:DP2175)=0,0,_xlfn.MINIFS(Y2173:DP2173,Y2175:DP2175,U2175))</f>
        <v>0</v>
      </c>
      <c r="V2173" s="89">
        <f t="array" ref="V2173">IF(COUNTA(Y2172:DP2175)=0,0,IF(ISERROR(HLOOKUP(V2175,Y2175:DP2175,1,FALSE)),0,INDEX(Y2173:DP2173,MATCH(V2172&amp;V2175,Y2172:DP2172&amp;Y2175:DP2175,0))))</f>
        <v>0</v>
      </c>
      <c r="W2173" s="90">
        <f t="array" ref="W2173">IF(COUNTA(Y2172:DP2175)=0,0,IF(ISERROR(HLOOKUP(W2175,Y2175:DP2175,1,FALSE)),0,AVERAGEIF(Y2175:DP2175,$W2175,Y2173:DP2173)))</f>
        <v>0</v>
      </c>
      <c r="X2173" s="107"/>
      <c r="Y2173" s="142">
        <v>1.05</v>
      </c>
      <c r="Z2173" s="142">
        <v>1.05</v>
      </c>
      <c r="AA2173" s="142">
        <v>4.0250000000000004</v>
      </c>
    </row>
    <row r="2174" spans="2:27" thickBot="1">
      <c r="B2174" s="83"/>
      <c r="C2174" s="84"/>
      <c r="D2174" s="83"/>
      <c r="E2174" s="83"/>
      <c r="F2174" s="83"/>
      <c r="G2174" s="83"/>
      <c r="H2174" s="83"/>
      <c r="I2174" s="83"/>
      <c r="J2174" s="83"/>
      <c r="K2174" s="83"/>
      <c r="L2174" s="83"/>
      <c r="M2174" s="83"/>
      <c r="N2174" s="83"/>
      <c r="O2174" s="83"/>
      <c r="P2174" s="84"/>
      <c r="Q2174" s="217"/>
      <c r="R2174" s="91" t="str">
        <f t="shared" ref="R2174" si="5293">IF(COUNTA(Y2172:DP2175)=0,0,HLOOKUP(R2173,Y2173:DP2175,2,FALSE))</f>
        <v>nn</v>
      </c>
      <c r="S2174" s="92">
        <f t="shared" ref="S2174" si="5294">IF(COUNTA(Y2172:DP2175)=0,0,HLOOKUP(S2172,Y2172:DP2175,3,FALSE))</f>
        <v>1</v>
      </c>
      <c r="T2174" s="93"/>
      <c r="U2174" s="94">
        <f t="array" ref="U2174">IF(COUNTA(Y2172:DP2175)=0,0,IF(ISERROR(HLOOKUP(U2175,Y2175:DP2175,1,FALSE)),0,INDEX(Y2174:DP2174,MATCH(U2173&amp;U2175,Y2173:DP2173&amp;Y2175:DP2175,0))))</f>
        <v>0</v>
      </c>
      <c r="V2174" s="94">
        <f t="array" ref="V2174">IF(COUNTA(Y2172:DP2175)=0,0,IF(ISERROR(HLOOKUP(V2175,Y2175:DP2175,1,FALSE)),0,INDEX(Y2174:DP2174,MATCH(V2173&amp;V2175,Y2173:DP2173&amp;Y2175:DP2175,0))))</f>
        <v>0</v>
      </c>
      <c r="W2174" s="95"/>
      <c r="X2174" s="108"/>
      <c r="Y2174" s="143" t="s">
        <v>345</v>
      </c>
      <c r="Z2174" s="143">
        <v>0</v>
      </c>
      <c r="AA2174" s="143">
        <v>1</v>
      </c>
    </row>
    <row r="2175" spans="2:27" ht="13.9" thickBot="1">
      <c r="B2175" s="96"/>
      <c r="C2175" s="97"/>
      <c r="D2175" s="96"/>
      <c r="E2175" s="96"/>
      <c r="F2175" s="96"/>
      <c r="G2175" s="96"/>
      <c r="H2175" s="96"/>
      <c r="I2175" s="96"/>
      <c r="J2175" s="96"/>
      <c r="K2175" s="96"/>
      <c r="L2175" s="96"/>
      <c r="M2175" s="96"/>
      <c r="N2175" s="96"/>
      <c r="O2175" s="96"/>
      <c r="P2175" s="97"/>
      <c r="Q2175" s="218"/>
      <c r="R2175" s="98" t="str">
        <f t="shared" ref="R2175" si="5295">IF(COUNTA(Y2172:DP2175)=0,"none",HLOOKUP(R2173,Y2173:DP2175,3,FALSE))</f>
        <v>SAP</v>
      </c>
      <c r="S2175" s="99" t="str">
        <f t="shared" ref="S2175" si="5296">IF(COUNTA(Y2172:DP2175)=0,"none",HLOOKUP(S2172,Y2172:DP2175,4,FALSE))</f>
        <v>www (-30%)</v>
      </c>
      <c r="T2175" s="100"/>
      <c r="U2175" s="100">
        <f t="array" ref="U2175">IF(COUNTA(Y2172:DP2175)=0,"none",IF($U$2="WAHR",$W$3,Abfrage!$F$4))</f>
        <v>0</v>
      </c>
      <c r="V2175" s="100">
        <f t="array" ref="V2175">IF(COUNTA(Y2172:DP2175)=0,"none",IF($U$2="WAHR",$W$3,Abfrage!$F$4))</f>
        <v>0</v>
      </c>
      <c r="W2175" s="100">
        <f t="array" ref="W2175">IF(COUNTA(Y2172:DP2175)=0,"none",IF($U$2="WAHR",$W$3,Abfrage!$F$4))</f>
        <v>0</v>
      </c>
      <c r="X2175" s="109"/>
      <c r="Y2175" s="144" t="s">
        <v>47</v>
      </c>
      <c r="Z2175" s="144" t="s">
        <v>47</v>
      </c>
      <c r="AA2175" s="144" t="s">
        <v>43</v>
      </c>
    </row>
    <row r="2176" spans="2:27" thickBot="1">
      <c r="B2176" s="75" t="s">
        <v>1435</v>
      </c>
      <c r="C2176" s="76">
        <v>1000236974</v>
      </c>
      <c r="D2176" s="75" t="s">
        <v>95</v>
      </c>
      <c r="E2176" s="75" t="s">
        <v>175</v>
      </c>
      <c r="F2176" s="75" t="s">
        <v>97</v>
      </c>
      <c r="G2176" s="75" t="s">
        <v>97</v>
      </c>
      <c r="H2176" s="75" t="s">
        <v>44</v>
      </c>
      <c r="I2176" s="75" t="s">
        <v>79</v>
      </c>
      <c r="J2176" s="75" t="s">
        <v>1436</v>
      </c>
      <c r="K2176" s="75" t="s">
        <v>306</v>
      </c>
      <c r="L2176" s="75" t="s">
        <v>306</v>
      </c>
      <c r="M2176" s="75" t="s">
        <v>307</v>
      </c>
      <c r="N2176" s="75" t="s">
        <v>327</v>
      </c>
      <c r="O2176" s="75" t="s">
        <v>309</v>
      </c>
      <c r="P2176" s="76" t="s">
        <v>306</v>
      </c>
      <c r="Q2176" s="216"/>
      <c r="R2176" s="77">
        <f t="shared" ref="R2176" si="5297">IF(COUNTA(Y2176:DP2179)=0,"01.01.1900",INDEX(Y2176:DP2176,MATCH(R2177,Y2177:DP2177,0)))</f>
        <v>45848</v>
      </c>
      <c r="S2176" s="78">
        <f t="shared" ref="S2176" si="5298">IF(COUNTA(Y2176:DP2179)=0,"01.01.1900",MAX(Y2176:DP2176))</f>
        <v>45848</v>
      </c>
      <c r="T2176" s="79"/>
      <c r="U2176" s="80" t="str">
        <f t="array" ref="U2176">IF(COUNTA(Y2176:DP2179)=0,"01.01.1900",IF(ISERROR(HLOOKUP(U2179,Y2179:DP2179,1,FALSE)),"01.01.1900",INDEX(Y2176:DP2176,MATCH(U2177&amp;U2179,Y2177:DP2177&amp;Y2179:DP2179,0))))</f>
        <v>01.01.1900</v>
      </c>
      <c r="V2176" s="81">
        <f t="shared" ref="V2176" si="5299">IF(COUNTA(Y2176:DP2179)=0,"01.01.1900",_xlfn.MAXIFS(Y2176:DP2176,Y2179:DP2179,V2179))</f>
        <v>0</v>
      </c>
      <c r="W2176" s="82"/>
      <c r="X2176" s="106"/>
      <c r="Y2176" s="141">
        <v>45848</v>
      </c>
    </row>
    <row r="2177" spans="2:25" thickBot="1">
      <c r="B2177" s="83"/>
      <c r="C2177" s="84"/>
      <c r="D2177" s="83"/>
      <c r="E2177" s="83"/>
      <c r="F2177" s="83"/>
      <c r="G2177" s="83"/>
      <c r="H2177" s="83"/>
      <c r="I2177" s="83"/>
      <c r="J2177" s="83"/>
      <c r="K2177" s="83"/>
      <c r="L2177" s="83"/>
      <c r="M2177" s="83"/>
      <c r="N2177" s="83"/>
      <c r="O2177" s="83"/>
      <c r="P2177" s="84"/>
      <c r="Q2177" s="217"/>
      <c r="R2177" s="85">
        <f t="shared" ref="R2177" si="5300">IF(COUNTA(Y2176:DP2179)=0,0,MIN(Y2177:DP2177))</f>
        <v>4.0389999999999997</v>
      </c>
      <c r="S2177" s="86">
        <f t="shared" ref="S2177" si="5301">IF(COUNTA(Y2176:DP2179)=0,0,HLOOKUP(S2176,Y2176:DP2179,2,FALSE))</f>
        <v>4.0389999999999997</v>
      </c>
      <c r="T2177" s="87">
        <f t="shared" ref="T2177" si="5302">IF(COUNTA(Y2176:DP2179)=0,0,AVERAGE(Y2177:DP2177))</f>
        <v>4.0389999999999997</v>
      </c>
      <c r="U2177" s="88">
        <f t="shared" ref="U2177" si="5303">IF(COUNTA(Y2176:DP2179)=0,0,_xlfn.MINIFS(Y2177:DP2177,Y2179:DP2179,U2179))</f>
        <v>0</v>
      </c>
      <c r="V2177" s="89">
        <f t="array" ref="V2177">IF(COUNTA(Y2176:DP2179)=0,0,IF(ISERROR(HLOOKUP(V2179,Y2179:DP2179,1,FALSE)),0,INDEX(Y2177:DP2177,MATCH(V2176&amp;V2179,Y2176:DP2176&amp;Y2179:DP2179,0))))</f>
        <v>0</v>
      </c>
      <c r="W2177" s="90">
        <f t="array" ref="W2177">IF(COUNTA(Y2176:DP2179)=0,0,IF(ISERROR(HLOOKUP(W2179,Y2179:DP2179,1,FALSE)),0,AVERAGEIF(Y2179:DP2179,$W2179,Y2177:DP2177)))</f>
        <v>0</v>
      </c>
      <c r="X2177" s="107"/>
      <c r="Y2177" s="142">
        <v>4.0389999999999997</v>
      </c>
    </row>
    <row r="2178" spans="2:25" thickBot="1">
      <c r="B2178" s="83"/>
      <c r="C2178" s="84"/>
      <c r="D2178" s="83"/>
      <c r="E2178" s="83"/>
      <c r="F2178" s="83"/>
      <c r="G2178" s="83"/>
      <c r="H2178" s="83"/>
      <c r="I2178" s="83"/>
      <c r="J2178" s="83"/>
      <c r="K2178" s="83"/>
      <c r="L2178" s="83"/>
      <c r="M2178" s="83"/>
      <c r="N2178" s="83"/>
      <c r="O2178" s="83"/>
      <c r="P2178" s="84"/>
      <c r="Q2178" s="217"/>
      <c r="R2178" s="91">
        <f t="shared" ref="R2178" si="5304">IF(COUNTA(Y2176:DP2179)=0,0,HLOOKUP(R2177,Y2177:DP2179,2,FALSE))</f>
        <v>1</v>
      </c>
      <c r="S2178" s="92">
        <f t="shared" ref="S2178" si="5305">IF(COUNTA(Y2176:DP2179)=0,0,HLOOKUP(S2176,Y2176:DP2179,3,FALSE))</f>
        <v>1</v>
      </c>
      <c r="T2178" s="93"/>
      <c r="U2178" s="94">
        <f t="array" ref="U2178">IF(COUNTA(Y2176:DP2179)=0,0,IF(ISERROR(HLOOKUP(U2179,Y2179:DP2179,1,FALSE)),0,INDEX(Y2178:DP2178,MATCH(U2177&amp;U2179,Y2177:DP2177&amp;Y2179:DP2179,0))))</f>
        <v>0</v>
      </c>
      <c r="V2178" s="94">
        <f t="array" ref="V2178">IF(COUNTA(Y2176:DP2179)=0,0,IF(ISERROR(HLOOKUP(V2179,Y2179:DP2179,1,FALSE)),0,INDEX(Y2178:DP2178,MATCH(V2177&amp;V2179,Y2177:DP2177&amp;Y2179:DP2179,0))))</f>
        <v>0</v>
      </c>
      <c r="W2178" s="95"/>
      <c r="X2178" s="108"/>
      <c r="Y2178" s="143">
        <v>1</v>
      </c>
    </row>
    <row r="2179" spans="2:25" ht="13.9" thickBot="1">
      <c r="B2179" s="96"/>
      <c r="C2179" s="97"/>
      <c r="D2179" s="96"/>
      <c r="E2179" s="96"/>
      <c r="F2179" s="96"/>
      <c r="G2179" s="96"/>
      <c r="H2179" s="96"/>
      <c r="I2179" s="96"/>
      <c r="J2179" s="96"/>
      <c r="K2179" s="96"/>
      <c r="L2179" s="96"/>
      <c r="M2179" s="96"/>
      <c r="N2179" s="96"/>
      <c r="O2179" s="96"/>
      <c r="P2179" s="97"/>
      <c r="Q2179" s="218"/>
      <c r="R2179" s="98" t="str">
        <f t="shared" ref="R2179" si="5306">IF(COUNTA(Y2176:DP2179)=0,"none",HLOOKUP(R2177,Y2177:DP2179,3,FALSE))</f>
        <v>www (-30%)</v>
      </c>
      <c r="S2179" s="99" t="str">
        <f t="shared" ref="S2179" si="5307">IF(COUNTA(Y2176:DP2179)=0,"none",HLOOKUP(S2176,Y2176:DP2179,4,FALSE))</f>
        <v>www (-30%)</v>
      </c>
      <c r="T2179" s="100"/>
      <c r="U2179" s="100">
        <f t="array" ref="U2179">IF(COUNTA(Y2176:DP2179)=0,"none",IF($U$2="WAHR",$W$3,Abfrage!$F$4))</f>
        <v>0</v>
      </c>
      <c r="V2179" s="100">
        <f t="array" ref="V2179">IF(COUNTA(Y2176:DP2179)=0,"none",IF($U$2="WAHR",$W$3,Abfrage!$F$4))</f>
        <v>0</v>
      </c>
      <c r="W2179" s="100">
        <f t="array" ref="W2179">IF(COUNTA(Y2176:DP2179)=0,"none",IF($U$2="WAHR",$W$3,Abfrage!$F$4))</f>
        <v>0</v>
      </c>
      <c r="X2179" s="109"/>
      <c r="Y2179" s="144" t="s">
        <v>43</v>
      </c>
    </row>
    <row r="2180" spans="2:25" thickBot="1">
      <c r="B2180" s="75" t="s">
        <v>1437</v>
      </c>
      <c r="C2180" s="76">
        <v>1000237147</v>
      </c>
      <c r="D2180" s="75" t="s">
        <v>95</v>
      </c>
      <c r="E2180" s="75" t="s">
        <v>148</v>
      </c>
      <c r="F2180" s="75" t="s">
        <v>96</v>
      </c>
      <c r="G2180" s="75" t="s">
        <v>96</v>
      </c>
      <c r="H2180" s="75" t="e">
        <v>#N/A</v>
      </c>
      <c r="I2180" s="75" t="s">
        <v>51</v>
      </c>
      <c r="J2180" s="75" t="s">
        <v>1438</v>
      </c>
      <c r="K2180" s="75" t="s">
        <v>331</v>
      </c>
      <c r="L2180" s="75" t="s">
        <v>327</v>
      </c>
      <c r="M2180" s="75" t="s">
        <v>313</v>
      </c>
      <c r="N2180" s="75" t="s">
        <v>327</v>
      </c>
      <c r="O2180" s="75" t="s">
        <v>306</v>
      </c>
      <c r="P2180" s="76" t="s">
        <v>306</v>
      </c>
      <c r="Q2180" s="216"/>
      <c r="R2180" s="77" t="str">
        <f t="shared" ref="R2180" si="5308">IF(COUNTA(Y2180:DP2183)=0,"01.01.1900",INDEX(Y2180:DP2180,MATCH(R2181,Y2181:DP2181,0)))</f>
        <v>01.01.1900</v>
      </c>
      <c r="S2180" s="78" t="str">
        <f t="shared" ref="S2180" si="5309">IF(COUNTA(Y2180:DP2183)=0,"01.01.1900",MAX(Y2180:DP2180))</f>
        <v>01.01.1900</v>
      </c>
      <c r="T2180" s="79"/>
      <c r="U2180" s="80" t="str">
        <f t="array" ref="U2180">IF(COUNTA(Y2180:DP2183)=0,"01.01.1900",IF(ISERROR(HLOOKUP(U2183,Y2183:DP2183,1,FALSE)),"01.01.1900",INDEX(Y2180:DP2180,MATCH(U2181&amp;U2183,Y2181:DP2181&amp;Y2183:DP2183,0))))</f>
        <v>01.01.1900</v>
      </c>
      <c r="V2180" s="81" t="str">
        <f t="shared" ref="V2180" si="5310">IF(COUNTA(Y2180:DP2183)=0,"01.01.1900",_xlfn.MAXIFS(Y2180:DP2180,Y2183:DP2183,V2183))</f>
        <v>01.01.1900</v>
      </c>
      <c r="W2180" s="82"/>
      <c r="X2180" s="106"/>
    </row>
    <row r="2181" spans="2:25" thickBot="1">
      <c r="B2181" s="83"/>
      <c r="C2181" s="84"/>
      <c r="D2181" s="83"/>
      <c r="E2181" s="83"/>
      <c r="F2181" s="83"/>
      <c r="G2181" s="83"/>
      <c r="H2181" s="83"/>
      <c r="I2181" s="83"/>
      <c r="J2181" s="83"/>
      <c r="K2181" s="83"/>
      <c r="L2181" s="83"/>
      <c r="M2181" s="83"/>
      <c r="N2181" s="83"/>
      <c r="O2181" s="83"/>
      <c r="P2181" s="84"/>
      <c r="Q2181" s="217"/>
      <c r="R2181" s="85">
        <f t="shared" ref="R2181" si="5311">IF(COUNTA(Y2180:DP2183)=0,0,MIN(Y2181:DP2181))</f>
        <v>0</v>
      </c>
      <c r="S2181" s="86">
        <f t="shared" ref="S2181" si="5312">IF(COUNTA(Y2180:DP2183)=0,0,HLOOKUP(S2180,Y2180:DP2183,2,FALSE))</f>
        <v>0</v>
      </c>
      <c r="T2181" s="87">
        <f t="shared" ref="T2181" si="5313">IF(COUNTA(Y2180:DP2183)=0,0,AVERAGE(Y2181:DP2181))</f>
        <v>0</v>
      </c>
      <c r="U2181" s="88">
        <f t="shared" ref="U2181" si="5314">IF(COUNTA(Y2180:DP2183)=0,0,_xlfn.MINIFS(Y2181:DP2181,Y2183:DP2183,U2183))</f>
        <v>0</v>
      </c>
      <c r="V2181" s="89">
        <f t="array" ref="V2181">IF(COUNTA(Y2180:DP2183)=0,0,IF(ISERROR(HLOOKUP(V2183,Y2183:DP2183,1,FALSE)),0,INDEX(Y2181:DP2181,MATCH(V2180&amp;V2183,Y2180:DP2180&amp;Y2183:DP2183,0))))</f>
        <v>0</v>
      </c>
      <c r="W2181" s="90">
        <f t="array" ref="W2181">IF(COUNTA(Y2180:DP2183)=0,0,IF(ISERROR(HLOOKUP(W2183,Y2183:DP2183,1,FALSE)),0,AVERAGEIF(Y2183:DP2183,$W2183,Y2181:DP2181)))</f>
        <v>0</v>
      </c>
      <c r="X2181" s="107"/>
    </row>
    <row r="2182" spans="2:25" thickBot="1">
      <c r="B2182" s="83"/>
      <c r="C2182" s="84"/>
      <c r="D2182" s="83"/>
      <c r="E2182" s="83"/>
      <c r="F2182" s="83"/>
      <c r="G2182" s="83"/>
      <c r="H2182" s="83"/>
      <c r="I2182" s="83"/>
      <c r="J2182" s="83"/>
      <c r="K2182" s="83"/>
      <c r="L2182" s="83"/>
      <c r="M2182" s="83"/>
      <c r="N2182" s="83"/>
      <c r="O2182" s="83"/>
      <c r="P2182" s="84"/>
      <c r="Q2182" s="217"/>
      <c r="R2182" s="91">
        <f t="shared" ref="R2182" si="5315">IF(COUNTA(Y2180:DP2183)=0,0,HLOOKUP(R2181,Y2181:DP2183,2,FALSE))</f>
        <v>0</v>
      </c>
      <c r="S2182" s="92">
        <f t="shared" ref="S2182" si="5316">IF(COUNTA(Y2180:DP2183)=0,0,HLOOKUP(S2180,Y2180:DP2183,3,FALSE))</f>
        <v>0</v>
      </c>
      <c r="T2182" s="93"/>
      <c r="U2182" s="94">
        <f t="array" ref="U2182">IF(COUNTA(Y2180:DP2183)=0,0,IF(ISERROR(HLOOKUP(U2183,Y2183:DP2183,1,FALSE)),0,INDEX(Y2182:DP2182,MATCH(U2181&amp;U2183,Y2181:DP2181&amp;Y2183:DP2183,0))))</f>
        <v>0</v>
      </c>
      <c r="V2182" s="94">
        <f t="array" ref="V2182">IF(COUNTA(Y2180:DP2183)=0,0,IF(ISERROR(HLOOKUP(V2183,Y2183:DP2183,1,FALSE)),0,INDEX(Y2182:DP2182,MATCH(V2181&amp;V2183,Y2181:DP2181&amp;Y2183:DP2183,0))))</f>
        <v>0</v>
      </c>
      <c r="W2182" s="95"/>
      <c r="X2182" s="108"/>
    </row>
    <row r="2183" spans="2:25" ht="13.9" thickBot="1">
      <c r="B2183" s="96"/>
      <c r="C2183" s="97"/>
      <c r="D2183" s="96"/>
      <c r="E2183" s="96"/>
      <c r="F2183" s="96"/>
      <c r="G2183" s="96"/>
      <c r="H2183" s="96"/>
      <c r="I2183" s="96"/>
      <c r="J2183" s="96"/>
      <c r="K2183" s="96"/>
      <c r="L2183" s="96"/>
      <c r="M2183" s="96"/>
      <c r="N2183" s="96"/>
      <c r="O2183" s="96"/>
      <c r="P2183" s="97"/>
      <c r="Q2183" s="218"/>
      <c r="R2183" s="98" t="str">
        <f t="shared" ref="R2183" si="5317">IF(COUNTA(Y2180:DP2183)=0,"none",HLOOKUP(R2181,Y2181:DP2183,3,FALSE))</f>
        <v>none</v>
      </c>
      <c r="S2183" s="99" t="str">
        <f t="shared" ref="S2183" si="5318">IF(COUNTA(Y2180:DP2183)=0,"none",HLOOKUP(S2180,Y2180:DP2183,4,FALSE))</f>
        <v>none</v>
      </c>
      <c r="T2183" s="100"/>
      <c r="U2183" s="100" t="str">
        <f t="array" ref="U2183">IF(COUNTA(Y2180:DP2183)=0,"none",IF($U$2="WAHR",$W$3,Abfrage!$F$4))</f>
        <v>none</v>
      </c>
      <c r="V2183" s="100" t="str">
        <f t="array" ref="V2183">IF(COUNTA(Y2180:DP2183)=0,"none",IF($U$2="WAHR",$W$3,Abfrage!$F$4))</f>
        <v>none</v>
      </c>
      <c r="W2183" s="100" t="str">
        <f t="array" ref="W2183">IF(COUNTA(Y2180:DP2183)=0,"none",IF($U$2="WAHR",$W$3,Abfrage!$F$4))</f>
        <v>none</v>
      </c>
      <c r="X2183" s="109"/>
    </row>
    <row r="2184" spans="2:25" thickBot="1">
      <c r="B2184" s="75" t="s">
        <v>1439</v>
      </c>
      <c r="C2184" s="76">
        <v>1000238087</v>
      </c>
      <c r="D2184" s="75" t="s">
        <v>95</v>
      </c>
      <c r="E2184" s="75" t="s">
        <v>96</v>
      </c>
      <c r="F2184" s="75" t="s">
        <v>97</v>
      </c>
      <c r="G2184" s="75" t="s">
        <v>97</v>
      </c>
      <c r="H2184" s="75" t="e">
        <v>#N/A</v>
      </c>
      <c r="I2184" s="75" t="s">
        <v>41</v>
      </c>
      <c r="J2184" s="75" t="s">
        <v>1440</v>
      </c>
      <c r="K2184" s="75" t="s">
        <v>306</v>
      </c>
      <c r="L2184" s="75" t="s">
        <v>306</v>
      </c>
      <c r="M2184" s="75" t="s">
        <v>313</v>
      </c>
      <c r="N2184" s="75" t="s">
        <v>360</v>
      </c>
      <c r="O2184" s="75" t="s">
        <v>309</v>
      </c>
      <c r="P2184" s="76" t="s">
        <v>306</v>
      </c>
      <c r="Q2184" s="216"/>
      <c r="R2184" s="77" t="str">
        <f t="shared" ref="R2184" si="5319">IF(COUNTA(Y2184:DP2187)=0,"01.01.1900",INDEX(Y2184:DP2184,MATCH(R2185,Y2185:DP2185,0)))</f>
        <v>01.01.1900</v>
      </c>
      <c r="S2184" s="78" t="str">
        <f t="shared" ref="S2184" si="5320">IF(COUNTA(Y2184:DP2187)=0,"01.01.1900",MAX(Y2184:DP2184))</f>
        <v>01.01.1900</v>
      </c>
      <c r="T2184" s="79"/>
      <c r="U2184" s="80" t="str">
        <f t="array" ref="U2184">IF(COUNTA(Y2184:DP2187)=0,"01.01.1900",IF(ISERROR(HLOOKUP(U2187,Y2187:DP2187,1,FALSE)),"01.01.1900",INDEX(Y2184:DP2184,MATCH(U2185&amp;U2187,Y2185:DP2185&amp;Y2187:DP2187,0))))</f>
        <v>01.01.1900</v>
      </c>
      <c r="V2184" s="81" t="str">
        <f t="shared" ref="V2184" si="5321">IF(COUNTA(Y2184:DP2187)=0,"01.01.1900",_xlfn.MAXIFS(Y2184:DP2184,Y2187:DP2187,V2187))</f>
        <v>01.01.1900</v>
      </c>
      <c r="W2184" s="82"/>
      <c r="X2184" s="106"/>
    </row>
    <row r="2185" spans="2:25" thickBot="1">
      <c r="B2185" s="83"/>
      <c r="C2185" s="84"/>
      <c r="D2185" s="83"/>
      <c r="E2185" s="83"/>
      <c r="F2185" s="83"/>
      <c r="G2185" s="83"/>
      <c r="H2185" s="83"/>
      <c r="I2185" s="83"/>
      <c r="J2185" s="83"/>
      <c r="K2185" s="83"/>
      <c r="L2185" s="83"/>
      <c r="M2185" s="83"/>
      <c r="N2185" s="83"/>
      <c r="O2185" s="83"/>
      <c r="P2185" s="84"/>
      <c r="Q2185" s="217"/>
      <c r="R2185" s="85">
        <f t="shared" ref="R2185" si="5322">IF(COUNTA(Y2184:DP2187)=0,0,MIN(Y2185:DP2185))</f>
        <v>0</v>
      </c>
      <c r="S2185" s="86">
        <f t="shared" ref="S2185" si="5323">IF(COUNTA(Y2184:DP2187)=0,0,HLOOKUP(S2184,Y2184:DP2187,2,FALSE))</f>
        <v>0</v>
      </c>
      <c r="T2185" s="87">
        <f t="shared" ref="T2185" si="5324">IF(COUNTA(Y2184:DP2187)=0,0,AVERAGE(Y2185:DP2185))</f>
        <v>0</v>
      </c>
      <c r="U2185" s="88">
        <f t="shared" ref="U2185" si="5325">IF(COUNTA(Y2184:DP2187)=0,0,_xlfn.MINIFS(Y2185:DP2185,Y2187:DP2187,U2187))</f>
        <v>0</v>
      </c>
      <c r="V2185" s="89">
        <f t="array" ref="V2185">IF(COUNTA(Y2184:DP2187)=0,0,IF(ISERROR(HLOOKUP(V2187,Y2187:DP2187,1,FALSE)),0,INDEX(Y2185:DP2185,MATCH(V2184&amp;V2187,Y2184:DP2184&amp;Y2187:DP2187,0))))</f>
        <v>0</v>
      </c>
      <c r="W2185" s="90">
        <f t="array" ref="W2185">IF(COUNTA(Y2184:DP2187)=0,0,IF(ISERROR(HLOOKUP(W2187,Y2187:DP2187,1,FALSE)),0,AVERAGEIF(Y2187:DP2187,$W2187,Y2185:DP2185)))</f>
        <v>0</v>
      </c>
      <c r="X2185" s="107"/>
    </row>
    <row r="2186" spans="2:25" thickBot="1">
      <c r="B2186" s="83"/>
      <c r="C2186" s="84"/>
      <c r="D2186" s="83"/>
      <c r="E2186" s="83"/>
      <c r="F2186" s="83"/>
      <c r="G2186" s="83"/>
      <c r="H2186" s="83"/>
      <c r="I2186" s="83"/>
      <c r="J2186" s="83"/>
      <c r="K2186" s="83"/>
      <c r="L2186" s="83"/>
      <c r="M2186" s="83"/>
      <c r="N2186" s="83"/>
      <c r="O2186" s="83"/>
      <c r="P2186" s="84"/>
      <c r="Q2186" s="217"/>
      <c r="R2186" s="91">
        <f t="shared" ref="R2186" si="5326">IF(COUNTA(Y2184:DP2187)=0,0,HLOOKUP(R2185,Y2185:DP2187,2,FALSE))</f>
        <v>0</v>
      </c>
      <c r="S2186" s="92">
        <f t="shared" ref="S2186" si="5327">IF(COUNTA(Y2184:DP2187)=0,0,HLOOKUP(S2184,Y2184:DP2187,3,FALSE))</f>
        <v>0</v>
      </c>
      <c r="T2186" s="93"/>
      <c r="U2186" s="94">
        <f t="array" ref="U2186">IF(COUNTA(Y2184:DP2187)=0,0,IF(ISERROR(HLOOKUP(U2187,Y2187:DP2187,1,FALSE)),0,INDEX(Y2186:DP2186,MATCH(U2185&amp;U2187,Y2185:DP2185&amp;Y2187:DP2187,0))))</f>
        <v>0</v>
      </c>
      <c r="V2186" s="94">
        <f t="array" ref="V2186">IF(COUNTA(Y2184:DP2187)=0,0,IF(ISERROR(HLOOKUP(V2187,Y2187:DP2187,1,FALSE)),0,INDEX(Y2186:DP2186,MATCH(V2185&amp;V2187,Y2185:DP2185&amp;Y2187:DP2187,0))))</f>
        <v>0</v>
      </c>
      <c r="W2186" s="95"/>
      <c r="X2186" s="108"/>
    </row>
    <row r="2187" spans="2:25" ht="13.9" thickBot="1">
      <c r="B2187" s="96"/>
      <c r="C2187" s="97"/>
      <c r="D2187" s="96"/>
      <c r="E2187" s="96"/>
      <c r="F2187" s="96"/>
      <c r="G2187" s="96"/>
      <c r="H2187" s="96"/>
      <c r="I2187" s="96"/>
      <c r="J2187" s="96"/>
      <c r="K2187" s="96"/>
      <c r="L2187" s="96"/>
      <c r="M2187" s="96"/>
      <c r="N2187" s="96"/>
      <c r="O2187" s="96"/>
      <c r="P2187" s="97"/>
      <c r="Q2187" s="218"/>
      <c r="R2187" s="98" t="str">
        <f t="shared" ref="R2187" si="5328">IF(COUNTA(Y2184:DP2187)=0,"none",HLOOKUP(R2185,Y2185:DP2187,3,FALSE))</f>
        <v>none</v>
      </c>
      <c r="S2187" s="99" t="str">
        <f t="shared" ref="S2187" si="5329">IF(COUNTA(Y2184:DP2187)=0,"none",HLOOKUP(S2184,Y2184:DP2187,4,FALSE))</f>
        <v>none</v>
      </c>
      <c r="T2187" s="100"/>
      <c r="U2187" s="100" t="str">
        <f t="array" ref="U2187">IF(COUNTA(Y2184:DP2187)=0,"none",IF($U$2="WAHR",$W$3,Abfrage!$F$4))</f>
        <v>none</v>
      </c>
      <c r="V2187" s="100" t="str">
        <f t="array" ref="V2187">IF(COUNTA(Y2184:DP2187)=0,"none",IF($U$2="WAHR",$W$3,Abfrage!$F$4))</f>
        <v>none</v>
      </c>
      <c r="W2187" s="100" t="str">
        <f t="array" ref="W2187">IF(COUNTA(Y2184:DP2187)=0,"none",IF($U$2="WAHR",$W$3,Abfrage!$F$4))</f>
        <v>none</v>
      </c>
      <c r="X2187" s="109"/>
    </row>
    <row r="2188" spans="2:25" thickBot="1">
      <c r="B2188" s="75" t="s">
        <v>1441</v>
      </c>
      <c r="C2188" s="76">
        <v>1000240036</v>
      </c>
      <c r="D2188" s="75" t="s">
        <v>95</v>
      </c>
      <c r="E2188" s="75" t="s">
        <v>148</v>
      </c>
      <c r="F2188" s="75" t="s">
        <v>96</v>
      </c>
      <c r="G2188" s="75" t="s">
        <v>96</v>
      </c>
      <c r="H2188" s="75" t="e">
        <v>#N/A</v>
      </c>
      <c r="I2188" s="75" t="s">
        <v>51</v>
      </c>
      <c r="J2188" s="75" t="s">
        <v>1442</v>
      </c>
      <c r="K2188" s="75" t="s">
        <v>327</v>
      </c>
      <c r="L2188" s="75" t="s">
        <v>326</v>
      </c>
      <c r="M2188" s="75" t="s">
        <v>313</v>
      </c>
      <c r="N2188" s="75" t="s">
        <v>327</v>
      </c>
      <c r="O2188" s="75" t="s">
        <v>306</v>
      </c>
      <c r="P2188" s="76" t="s">
        <v>306</v>
      </c>
      <c r="Q2188" s="216"/>
      <c r="R2188" s="77" t="str">
        <f t="shared" ref="R2188" si="5330">IF(COUNTA(Y2188:DP2191)=0,"01.01.1900",INDEX(Y2188:DP2188,MATCH(R2189,Y2189:DP2189,0)))</f>
        <v>01.01.1900</v>
      </c>
      <c r="S2188" s="78" t="str">
        <f t="shared" ref="S2188" si="5331">IF(COUNTA(Y2188:DP2191)=0,"01.01.1900",MAX(Y2188:DP2188))</f>
        <v>01.01.1900</v>
      </c>
      <c r="T2188" s="79"/>
      <c r="U2188" s="80" t="str">
        <f t="array" ref="U2188">IF(COUNTA(Y2188:DP2191)=0,"01.01.1900",IF(ISERROR(HLOOKUP(U2191,Y2191:DP2191,1,FALSE)),"01.01.1900",INDEX(Y2188:DP2188,MATCH(U2189&amp;U2191,Y2189:DP2189&amp;Y2191:DP2191,0))))</f>
        <v>01.01.1900</v>
      </c>
      <c r="V2188" s="81" t="str">
        <f t="shared" ref="V2188" si="5332">IF(COUNTA(Y2188:DP2191)=0,"01.01.1900",_xlfn.MAXIFS(Y2188:DP2188,Y2191:DP2191,V2191))</f>
        <v>01.01.1900</v>
      </c>
      <c r="W2188" s="82"/>
      <c r="X2188" s="106"/>
    </row>
    <row r="2189" spans="2:25" thickBot="1">
      <c r="B2189" s="83"/>
      <c r="C2189" s="84"/>
      <c r="D2189" s="83"/>
      <c r="E2189" s="83"/>
      <c r="F2189" s="83"/>
      <c r="G2189" s="83"/>
      <c r="H2189" s="83"/>
      <c r="I2189" s="83"/>
      <c r="J2189" s="83"/>
      <c r="K2189" s="83"/>
      <c r="L2189" s="83"/>
      <c r="M2189" s="83"/>
      <c r="N2189" s="83"/>
      <c r="O2189" s="83"/>
      <c r="P2189" s="84"/>
      <c r="Q2189" s="217"/>
      <c r="R2189" s="85">
        <f t="shared" ref="R2189" si="5333">IF(COUNTA(Y2188:DP2191)=0,0,MIN(Y2189:DP2189))</f>
        <v>0</v>
      </c>
      <c r="S2189" s="86">
        <f t="shared" ref="S2189" si="5334">IF(COUNTA(Y2188:DP2191)=0,0,HLOOKUP(S2188,Y2188:DP2191,2,FALSE))</f>
        <v>0</v>
      </c>
      <c r="T2189" s="87">
        <f t="shared" ref="T2189" si="5335">IF(COUNTA(Y2188:DP2191)=0,0,AVERAGE(Y2189:DP2189))</f>
        <v>0</v>
      </c>
      <c r="U2189" s="88">
        <f t="shared" ref="U2189" si="5336">IF(COUNTA(Y2188:DP2191)=0,0,_xlfn.MINIFS(Y2189:DP2189,Y2191:DP2191,U2191))</f>
        <v>0</v>
      </c>
      <c r="V2189" s="89">
        <f t="array" ref="V2189">IF(COUNTA(Y2188:DP2191)=0,0,IF(ISERROR(HLOOKUP(V2191,Y2191:DP2191,1,FALSE)),0,INDEX(Y2189:DP2189,MATCH(V2188&amp;V2191,Y2188:DP2188&amp;Y2191:DP2191,0))))</f>
        <v>0</v>
      </c>
      <c r="W2189" s="90">
        <f t="array" ref="W2189">IF(COUNTA(Y2188:DP2191)=0,0,IF(ISERROR(HLOOKUP(W2191,Y2191:DP2191,1,FALSE)),0,AVERAGEIF(Y2191:DP2191,$W2191,Y2189:DP2189)))</f>
        <v>0</v>
      </c>
      <c r="X2189" s="107"/>
    </row>
    <row r="2190" spans="2:25" thickBot="1">
      <c r="B2190" s="83"/>
      <c r="C2190" s="84"/>
      <c r="D2190" s="83"/>
      <c r="E2190" s="83"/>
      <c r="F2190" s="83"/>
      <c r="G2190" s="83"/>
      <c r="H2190" s="83"/>
      <c r="I2190" s="83"/>
      <c r="J2190" s="83"/>
      <c r="K2190" s="83"/>
      <c r="L2190" s="83"/>
      <c r="M2190" s="83"/>
      <c r="N2190" s="83"/>
      <c r="O2190" s="83"/>
      <c r="P2190" s="84"/>
      <c r="Q2190" s="217"/>
      <c r="R2190" s="91">
        <f t="shared" ref="R2190" si="5337">IF(COUNTA(Y2188:DP2191)=0,0,HLOOKUP(R2189,Y2189:DP2191,2,FALSE))</f>
        <v>0</v>
      </c>
      <c r="S2190" s="92">
        <f t="shared" ref="S2190" si="5338">IF(COUNTA(Y2188:DP2191)=0,0,HLOOKUP(S2188,Y2188:DP2191,3,FALSE))</f>
        <v>0</v>
      </c>
      <c r="T2190" s="93"/>
      <c r="U2190" s="94">
        <f t="array" ref="U2190">IF(COUNTA(Y2188:DP2191)=0,0,IF(ISERROR(HLOOKUP(U2191,Y2191:DP2191,1,FALSE)),0,INDEX(Y2190:DP2190,MATCH(U2189&amp;U2191,Y2189:DP2189&amp;Y2191:DP2191,0))))</f>
        <v>0</v>
      </c>
      <c r="V2190" s="94">
        <f t="array" ref="V2190">IF(COUNTA(Y2188:DP2191)=0,0,IF(ISERROR(HLOOKUP(V2191,Y2191:DP2191,1,FALSE)),0,INDEX(Y2190:DP2190,MATCH(V2189&amp;V2191,Y2189:DP2189&amp;Y2191:DP2191,0))))</f>
        <v>0</v>
      </c>
      <c r="W2190" s="95"/>
      <c r="X2190" s="108"/>
    </row>
    <row r="2191" spans="2:25" ht="13.9" thickBot="1">
      <c r="B2191" s="96"/>
      <c r="C2191" s="97"/>
      <c r="D2191" s="96"/>
      <c r="E2191" s="96"/>
      <c r="F2191" s="96"/>
      <c r="G2191" s="96"/>
      <c r="H2191" s="96"/>
      <c r="I2191" s="96"/>
      <c r="J2191" s="96"/>
      <c r="K2191" s="96"/>
      <c r="L2191" s="96"/>
      <c r="M2191" s="96"/>
      <c r="N2191" s="96"/>
      <c r="O2191" s="96"/>
      <c r="P2191" s="97"/>
      <c r="Q2191" s="218"/>
      <c r="R2191" s="98" t="str">
        <f t="shared" ref="R2191" si="5339">IF(COUNTA(Y2188:DP2191)=0,"none",HLOOKUP(R2189,Y2189:DP2191,3,FALSE))</f>
        <v>none</v>
      </c>
      <c r="S2191" s="99" t="str">
        <f t="shared" ref="S2191" si="5340">IF(COUNTA(Y2188:DP2191)=0,"none",HLOOKUP(S2188,Y2188:DP2191,4,FALSE))</f>
        <v>none</v>
      </c>
      <c r="T2191" s="100"/>
      <c r="U2191" s="100" t="str">
        <f t="array" ref="U2191">IF(COUNTA(Y2188:DP2191)=0,"none",IF($U$2="WAHR",$W$3,Abfrage!$F$4))</f>
        <v>none</v>
      </c>
      <c r="V2191" s="100" t="str">
        <f t="array" ref="V2191">IF(COUNTA(Y2188:DP2191)=0,"none",IF($U$2="WAHR",$W$3,Abfrage!$F$4))</f>
        <v>none</v>
      </c>
      <c r="W2191" s="100" t="str">
        <f t="array" ref="W2191">IF(COUNTA(Y2188:DP2191)=0,"none",IF($U$2="WAHR",$W$3,Abfrage!$F$4))</f>
        <v>none</v>
      </c>
      <c r="X2191" s="109"/>
    </row>
    <row r="2192" spans="2:25" thickBot="1">
      <c r="B2192" s="75" t="s">
        <v>1443</v>
      </c>
      <c r="C2192" s="76">
        <v>1000240113</v>
      </c>
      <c r="D2192" s="75" t="s">
        <v>95</v>
      </c>
      <c r="E2192" s="75" t="s">
        <v>175</v>
      </c>
      <c r="F2192" s="75" t="s">
        <v>97</v>
      </c>
      <c r="G2192" s="75" t="s">
        <v>97</v>
      </c>
      <c r="H2192" s="75" t="e">
        <v>#N/A</v>
      </c>
      <c r="I2192" s="75" t="s">
        <v>41</v>
      </c>
      <c r="J2192" s="75" t="s">
        <v>1444</v>
      </c>
      <c r="K2192" s="75" t="s">
        <v>306</v>
      </c>
      <c r="L2192" s="75" t="s">
        <v>306</v>
      </c>
      <c r="M2192" s="75" t="s">
        <v>307</v>
      </c>
      <c r="N2192" s="75" t="s">
        <v>314</v>
      </c>
      <c r="O2192" s="75" t="s">
        <v>315</v>
      </c>
      <c r="P2192" s="76" t="s">
        <v>306</v>
      </c>
      <c r="Q2192" s="216"/>
      <c r="R2192" s="77" t="str">
        <f t="shared" ref="R2192" si="5341">IF(COUNTA(Y2192:DP2195)=0,"01.01.1900",INDEX(Y2192:DP2192,MATCH(R2193,Y2193:DP2193,0)))</f>
        <v>01.01.1900</v>
      </c>
      <c r="S2192" s="78" t="str">
        <f t="shared" ref="S2192" si="5342">IF(COUNTA(Y2192:DP2195)=0,"01.01.1900",MAX(Y2192:DP2192))</f>
        <v>01.01.1900</v>
      </c>
      <c r="T2192" s="79"/>
      <c r="U2192" s="80" t="str">
        <f t="array" ref="U2192">IF(COUNTA(Y2192:DP2195)=0,"01.01.1900",IF(ISERROR(HLOOKUP(U2195,Y2195:DP2195,1,FALSE)),"01.01.1900",INDEX(Y2192:DP2192,MATCH(U2193&amp;U2195,Y2193:DP2193&amp;Y2195:DP2195,0))))</f>
        <v>01.01.1900</v>
      </c>
      <c r="V2192" s="81" t="str">
        <f t="shared" ref="V2192" si="5343">IF(COUNTA(Y2192:DP2195)=0,"01.01.1900",_xlfn.MAXIFS(Y2192:DP2192,Y2195:DP2195,V2195))</f>
        <v>01.01.1900</v>
      </c>
      <c r="W2192" s="82"/>
      <c r="X2192" s="106"/>
    </row>
    <row r="2193" spans="2:27" thickBot="1">
      <c r="B2193" s="83"/>
      <c r="C2193" s="84"/>
      <c r="D2193" s="83"/>
      <c r="E2193" s="83"/>
      <c r="F2193" s="83"/>
      <c r="G2193" s="83"/>
      <c r="H2193" s="83"/>
      <c r="I2193" s="83"/>
      <c r="J2193" s="83"/>
      <c r="K2193" s="83"/>
      <c r="L2193" s="83"/>
      <c r="M2193" s="83"/>
      <c r="N2193" s="83"/>
      <c r="O2193" s="83"/>
      <c r="P2193" s="84"/>
      <c r="Q2193" s="217"/>
      <c r="R2193" s="85">
        <f t="shared" ref="R2193" si="5344">IF(COUNTA(Y2192:DP2195)=0,0,MIN(Y2193:DP2193))</f>
        <v>0</v>
      </c>
      <c r="S2193" s="86">
        <f t="shared" ref="S2193" si="5345">IF(COUNTA(Y2192:DP2195)=0,0,HLOOKUP(S2192,Y2192:DP2195,2,FALSE))</f>
        <v>0</v>
      </c>
      <c r="T2193" s="87">
        <f t="shared" ref="T2193" si="5346">IF(COUNTA(Y2192:DP2195)=0,0,AVERAGE(Y2193:DP2193))</f>
        <v>0</v>
      </c>
      <c r="U2193" s="88">
        <f t="shared" ref="U2193" si="5347">IF(COUNTA(Y2192:DP2195)=0,0,_xlfn.MINIFS(Y2193:DP2193,Y2195:DP2195,U2195))</f>
        <v>0</v>
      </c>
      <c r="V2193" s="89">
        <f t="array" ref="V2193">IF(COUNTA(Y2192:DP2195)=0,0,IF(ISERROR(HLOOKUP(V2195,Y2195:DP2195,1,FALSE)),0,INDEX(Y2193:DP2193,MATCH(V2192&amp;V2195,Y2192:DP2192&amp;Y2195:DP2195,0))))</f>
        <v>0</v>
      </c>
      <c r="W2193" s="90">
        <f t="array" ref="W2193">IF(COUNTA(Y2192:DP2195)=0,0,IF(ISERROR(HLOOKUP(W2195,Y2195:DP2195,1,FALSE)),0,AVERAGEIF(Y2195:DP2195,$W2195,Y2193:DP2193)))</f>
        <v>0</v>
      </c>
      <c r="X2193" s="107"/>
    </row>
    <row r="2194" spans="2:27" thickBot="1">
      <c r="B2194" s="83"/>
      <c r="C2194" s="84"/>
      <c r="D2194" s="83"/>
      <c r="E2194" s="83"/>
      <c r="F2194" s="83"/>
      <c r="G2194" s="83"/>
      <c r="H2194" s="83"/>
      <c r="I2194" s="83"/>
      <c r="J2194" s="83"/>
      <c r="K2194" s="83"/>
      <c r="L2194" s="83"/>
      <c r="M2194" s="83"/>
      <c r="N2194" s="83"/>
      <c r="O2194" s="83"/>
      <c r="P2194" s="84"/>
      <c r="Q2194" s="217"/>
      <c r="R2194" s="91">
        <f t="shared" ref="R2194" si="5348">IF(COUNTA(Y2192:DP2195)=0,0,HLOOKUP(R2193,Y2193:DP2195,2,FALSE))</f>
        <v>0</v>
      </c>
      <c r="S2194" s="92">
        <f t="shared" ref="S2194" si="5349">IF(COUNTA(Y2192:DP2195)=0,0,HLOOKUP(S2192,Y2192:DP2195,3,FALSE))</f>
        <v>0</v>
      </c>
      <c r="T2194" s="93"/>
      <c r="U2194" s="94">
        <f t="array" ref="U2194">IF(COUNTA(Y2192:DP2195)=0,0,IF(ISERROR(HLOOKUP(U2195,Y2195:DP2195,1,FALSE)),0,INDEX(Y2194:DP2194,MATCH(U2193&amp;U2195,Y2193:DP2193&amp;Y2195:DP2195,0))))</f>
        <v>0</v>
      </c>
      <c r="V2194" s="94">
        <f t="array" ref="V2194">IF(COUNTA(Y2192:DP2195)=0,0,IF(ISERROR(HLOOKUP(V2195,Y2195:DP2195,1,FALSE)),0,INDEX(Y2194:DP2194,MATCH(V2193&amp;V2195,Y2193:DP2193&amp;Y2195:DP2195,0))))</f>
        <v>0</v>
      </c>
      <c r="W2194" s="95"/>
      <c r="X2194" s="108"/>
    </row>
    <row r="2195" spans="2:27" ht="13.9" thickBot="1">
      <c r="B2195" s="96"/>
      <c r="C2195" s="97"/>
      <c r="D2195" s="96"/>
      <c r="E2195" s="96"/>
      <c r="F2195" s="96"/>
      <c r="G2195" s="96"/>
      <c r="H2195" s="96"/>
      <c r="I2195" s="96"/>
      <c r="J2195" s="96"/>
      <c r="K2195" s="96"/>
      <c r="L2195" s="96"/>
      <c r="M2195" s="96"/>
      <c r="N2195" s="96"/>
      <c r="O2195" s="96"/>
      <c r="P2195" s="97"/>
      <c r="Q2195" s="218"/>
      <c r="R2195" s="98" t="str">
        <f t="shared" ref="R2195" si="5350">IF(COUNTA(Y2192:DP2195)=0,"none",HLOOKUP(R2193,Y2193:DP2195,3,FALSE))</f>
        <v>none</v>
      </c>
      <c r="S2195" s="99" t="str">
        <f t="shared" ref="S2195" si="5351">IF(COUNTA(Y2192:DP2195)=0,"none",HLOOKUP(S2192,Y2192:DP2195,4,FALSE))</f>
        <v>none</v>
      </c>
      <c r="T2195" s="100"/>
      <c r="U2195" s="100" t="str">
        <f t="array" ref="U2195">IF(COUNTA(Y2192:DP2195)=0,"none",IF($U$2="WAHR",$W$3,Abfrage!$F$4))</f>
        <v>none</v>
      </c>
      <c r="V2195" s="100" t="str">
        <f t="array" ref="V2195">IF(COUNTA(Y2192:DP2195)=0,"none",IF($U$2="WAHR",$W$3,Abfrage!$F$4))</f>
        <v>none</v>
      </c>
      <c r="W2195" s="100" t="str">
        <f t="array" ref="W2195">IF(COUNTA(Y2192:DP2195)=0,"none",IF($U$2="WAHR",$W$3,Abfrage!$F$4))</f>
        <v>none</v>
      </c>
      <c r="X2195" s="109"/>
    </row>
    <row r="2196" spans="2:27" thickBot="1">
      <c r="B2196" s="75" t="s">
        <v>1445</v>
      </c>
      <c r="C2196" s="76">
        <v>1000240116</v>
      </c>
      <c r="D2196" s="75" t="s">
        <v>95</v>
      </c>
      <c r="E2196" s="75" t="s">
        <v>175</v>
      </c>
      <c r="F2196" s="75" t="s">
        <v>97</v>
      </c>
      <c r="G2196" s="75" t="s">
        <v>97</v>
      </c>
      <c r="H2196" s="75" t="s">
        <v>44</v>
      </c>
      <c r="I2196" s="75" t="s">
        <v>41</v>
      </c>
      <c r="J2196" s="75" t="s">
        <v>1446</v>
      </c>
      <c r="K2196" s="75" t="s">
        <v>306</v>
      </c>
      <c r="L2196" s="75" t="s">
        <v>306</v>
      </c>
      <c r="M2196" s="75" t="s">
        <v>307</v>
      </c>
      <c r="N2196" s="75" t="s">
        <v>314</v>
      </c>
      <c r="O2196" s="75" t="s">
        <v>309</v>
      </c>
      <c r="P2196" s="76" t="s">
        <v>306</v>
      </c>
      <c r="Q2196" s="216"/>
      <c r="R2196" s="77">
        <f t="shared" ref="R2196" si="5352">IF(COUNTA(Y2196:DP2199)=0,"01.01.1900",INDEX(Y2196:DP2196,MATCH(R2197,Y2197:DP2197,0)))</f>
        <v>44966</v>
      </c>
      <c r="S2196" s="78">
        <f t="shared" ref="S2196" si="5353">IF(COUNTA(Y2196:DP2199)=0,"01.01.1900",MAX(Y2196:DP2196))</f>
        <v>45462</v>
      </c>
      <c r="T2196" s="79"/>
      <c r="U2196" s="80" t="str">
        <f t="array" ref="U2196">IF(COUNTA(Y2196:DP2199)=0,"01.01.1900",IF(ISERROR(HLOOKUP(U2199,Y2199:DP2199,1,FALSE)),"01.01.1900",INDEX(Y2196:DP2196,MATCH(U2197&amp;U2199,Y2197:DP2197&amp;Y2199:DP2199,0))))</f>
        <v>01.01.1900</v>
      </c>
      <c r="V2196" s="81">
        <f t="shared" ref="V2196" si="5354">IF(COUNTA(Y2196:DP2199)=0,"01.01.1900",_xlfn.MAXIFS(Y2196:DP2196,Y2199:DP2199,V2199))</f>
        <v>0</v>
      </c>
      <c r="W2196" s="82"/>
      <c r="X2196" s="106"/>
      <c r="Y2196" s="141">
        <v>44966</v>
      </c>
      <c r="Z2196" s="141">
        <v>44966</v>
      </c>
      <c r="AA2196" s="141">
        <v>45462</v>
      </c>
    </row>
    <row r="2197" spans="2:27" thickBot="1">
      <c r="B2197" s="83"/>
      <c r="C2197" s="84"/>
      <c r="D2197" s="83"/>
      <c r="E2197" s="83"/>
      <c r="F2197" s="83"/>
      <c r="G2197" s="83"/>
      <c r="H2197" s="83"/>
      <c r="I2197" s="83"/>
      <c r="J2197" s="83"/>
      <c r="K2197" s="83"/>
      <c r="L2197" s="83"/>
      <c r="M2197" s="83"/>
      <c r="N2197" s="83"/>
      <c r="O2197" s="83"/>
      <c r="P2197" s="84"/>
      <c r="Q2197" s="217"/>
      <c r="R2197" s="85">
        <f t="shared" ref="R2197" si="5355">IF(COUNTA(Y2196:DP2199)=0,0,MIN(Y2197:DP2197))</f>
        <v>1.673</v>
      </c>
      <c r="S2197" s="86">
        <f t="shared" ref="S2197" si="5356">IF(COUNTA(Y2196:DP2199)=0,0,HLOOKUP(S2196,Y2196:DP2199,2,FALSE))</f>
        <v>1.673</v>
      </c>
      <c r="T2197" s="87">
        <f t="shared" ref="T2197" si="5357">IF(COUNTA(Y2196:DP2199)=0,0,AVERAGE(Y2197:DP2197))</f>
        <v>1.673</v>
      </c>
      <c r="U2197" s="88">
        <f t="shared" ref="U2197" si="5358">IF(COUNTA(Y2196:DP2199)=0,0,_xlfn.MINIFS(Y2197:DP2197,Y2199:DP2199,U2199))</f>
        <v>0</v>
      </c>
      <c r="V2197" s="89">
        <f t="array" ref="V2197">IF(COUNTA(Y2196:DP2199)=0,0,IF(ISERROR(HLOOKUP(V2199,Y2199:DP2199,1,FALSE)),0,INDEX(Y2197:DP2197,MATCH(V2196&amp;V2199,Y2196:DP2196&amp;Y2199:DP2199,0))))</f>
        <v>0</v>
      </c>
      <c r="W2197" s="90">
        <f t="array" ref="W2197">IF(COUNTA(Y2196:DP2199)=0,0,IF(ISERROR(HLOOKUP(W2199,Y2199:DP2199,1,FALSE)),0,AVERAGEIF(Y2199:DP2199,$W2199,Y2197:DP2197)))</f>
        <v>0</v>
      </c>
      <c r="X2197" s="107"/>
      <c r="Y2197" s="142">
        <v>1.673</v>
      </c>
      <c r="Z2197" s="142">
        <v>1.673</v>
      </c>
      <c r="AA2197" s="142">
        <v>1.673</v>
      </c>
    </row>
    <row r="2198" spans="2:27" thickBot="1">
      <c r="B2198" s="83"/>
      <c r="C2198" s="84"/>
      <c r="D2198" s="83"/>
      <c r="E2198" s="83"/>
      <c r="F2198" s="83"/>
      <c r="G2198" s="83"/>
      <c r="H2198" s="83"/>
      <c r="I2198" s="83"/>
      <c r="J2198" s="83"/>
      <c r="K2198" s="83"/>
      <c r="L2198" s="83"/>
      <c r="M2198" s="83"/>
      <c r="N2198" s="83"/>
      <c r="O2198" s="83"/>
      <c r="P2198" s="84"/>
      <c r="Q2198" s="217"/>
      <c r="R2198" s="91">
        <f t="shared" ref="R2198" si="5359">IF(COUNTA(Y2196:DP2199)=0,0,HLOOKUP(R2197,Y2197:DP2199,2,FALSE))</f>
        <v>1000</v>
      </c>
      <c r="S2198" s="92">
        <f t="shared" ref="S2198" si="5360">IF(COUNTA(Y2196:DP2199)=0,0,HLOOKUP(S2196,Y2196:DP2199,3,FALSE))</f>
        <v>1000</v>
      </c>
      <c r="T2198" s="93"/>
      <c r="U2198" s="94">
        <f t="array" ref="U2198">IF(COUNTA(Y2196:DP2199)=0,0,IF(ISERROR(HLOOKUP(U2199,Y2199:DP2199,1,FALSE)),0,INDEX(Y2198:DP2198,MATCH(U2197&amp;U2199,Y2197:DP2197&amp;Y2199:DP2199,0))))</f>
        <v>0</v>
      </c>
      <c r="V2198" s="94">
        <f t="array" ref="V2198">IF(COUNTA(Y2196:DP2199)=0,0,IF(ISERROR(HLOOKUP(V2199,Y2199:DP2199,1,FALSE)),0,INDEX(Y2198:DP2198,MATCH(V2197&amp;V2199,Y2197:DP2197&amp;Y2199:DP2199,0))))</f>
        <v>0</v>
      </c>
      <c r="W2198" s="95"/>
      <c r="X2198" s="108"/>
      <c r="Y2198" s="143">
        <v>1000</v>
      </c>
      <c r="Z2198" s="143">
        <v>1000</v>
      </c>
      <c r="AA2198" s="143">
        <v>1000</v>
      </c>
    </row>
    <row r="2199" spans="2:27" ht="13.9" thickBot="1">
      <c r="B2199" s="96"/>
      <c r="C2199" s="97"/>
      <c r="D2199" s="96"/>
      <c r="E2199" s="96"/>
      <c r="F2199" s="96"/>
      <c r="G2199" s="96"/>
      <c r="H2199" s="96"/>
      <c r="I2199" s="96"/>
      <c r="J2199" s="96"/>
      <c r="K2199" s="96"/>
      <c r="L2199" s="96"/>
      <c r="M2199" s="96"/>
      <c r="N2199" s="96"/>
      <c r="O2199" s="96"/>
      <c r="P2199" s="97"/>
      <c r="Q2199" s="218"/>
      <c r="R2199" s="98" t="str">
        <f t="shared" ref="R2199" si="5361">IF(COUNTA(Y2196:DP2199)=0,"none",HLOOKUP(R2197,Y2197:DP2199,3,FALSE))</f>
        <v>www (-30%)</v>
      </c>
      <c r="S2199" s="99" t="str">
        <f t="shared" ref="S2199" si="5362">IF(COUNTA(Y2196:DP2199)=0,"none",HLOOKUP(S2196,Y2196:DP2199,4,FALSE))</f>
        <v>www (-30%)</v>
      </c>
      <c r="T2199" s="100"/>
      <c r="U2199" s="100">
        <f t="array" ref="U2199">IF(COUNTA(Y2196:DP2199)=0,"none",IF($U$2="WAHR",$W$3,Abfrage!$F$4))</f>
        <v>0</v>
      </c>
      <c r="V2199" s="100">
        <f t="array" ref="V2199">IF(COUNTA(Y2196:DP2199)=0,"none",IF($U$2="WAHR",$W$3,Abfrage!$F$4))</f>
        <v>0</v>
      </c>
      <c r="W2199" s="100">
        <f t="array" ref="W2199">IF(COUNTA(Y2196:DP2199)=0,"none",IF($U$2="WAHR",$W$3,Abfrage!$F$4))</f>
        <v>0</v>
      </c>
      <c r="X2199" s="109"/>
      <c r="Y2199" s="144" t="s">
        <v>43</v>
      </c>
      <c r="Z2199" s="144" t="s">
        <v>43</v>
      </c>
      <c r="AA2199" s="144" t="s">
        <v>43</v>
      </c>
    </row>
    <row r="2200" spans="2:27" thickBot="1">
      <c r="B2200" s="75" t="s">
        <v>1447</v>
      </c>
      <c r="C2200" s="76">
        <v>1000244403</v>
      </c>
      <c r="D2200" s="75" t="s">
        <v>95</v>
      </c>
      <c r="E2200" s="75" t="s">
        <v>96</v>
      </c>
      <c r="F2200" s="75" t="s">
        <v>426</v>
      </c>
      <c r="G2200" s="75" t="s">
        <v>426</v>
      </c>
      <c r="H2200" s="75" t="e">
        <v>#N/A</v>
      </c>
      <c r="I2200" s="75" t="s">
        <v>51</v>
      </c>
      <c r="J2200" s="75" t="s">
        <v>1448</v>
      </c>
      <c r="K2200" s="75" t="s">
        <v>306</v>
      </c>
      <c r="L2200" s="75" t="s">
        <v>306</v>
      </c>
      <c r="M2200" s="75" t="s">
        <v>313</v>
      </c>
      <c r="N2200" s="75" t="s">
        <v>742</v>
      </c>
      <c r="O2200" s="75" t="s">
        <v>551</v>
      </c>
      <c r="P2200" s="76" t="s">
        <v>306</v>
      </c>
      <c r="Q2200" s="216"/>
      <c r="R2200" s="77" t="str">
        <f t="shared" ref="R2200" si="5363">IF(COUNTA(Y2200:DP2203)=0,"01.01.1900",INDEX(Y2200:DP2200,MATCH(R2201,Y2201:DP2201,0)))</f>
        <v>01.01.1900</v>
      </c>
      <c r="S2200" s="78" t="str">
        <f t="shared" ref="S2200" si="5364">IF(COUNTA(Y2200:DP2203)=0,"01.01.1900",MAX(Y2200:DP2200))</f>
        <v>01.01.1900</v>
      </c>
      <c r="T2200" s="79"/>
      <c r="U2200" s="80" t="str">
        <f t="array" ref="U2200">IF(COUNTA(Y2200:DP2203)=0,"01.01.1900",IF(ISERROR(HLOOKUP(U2203,Y2203:DP2203,1,FALSE)),"01.01.1900",INDEX(Y2200:DP2200,MATCH(U2201&amp;U2203,Y2201:DP2201&amp;Y2203:DP2203,0))))</f>
        <v>01.01.1900</v>
      </c>
      <c r="V2200" s="81" t="str">
        <f t="shared" ref="V2200" si="5365">IF(COUNTA(Y2200:DP2203)=0,"01.01.1900",_xlfn.MAXIFS(Y2200:DP2200,Y2203:DP2203,V2203))</f>
        <v>01.01.1900</v>
      </c>
      <c r="W2200" s="82"/>
      <c r="X2200" s="106"/>
    </row>
    <row r="2201" spans="2:27" thickBot="1">
      <c r="B2201" s="83"/>
      <c r="C2201" s="84"/>
      <c r="D2201" s="83"/>
      <c r="E2201" s="83"/>
      <c r="F2201" s="83"/>
      <c r="G2201" s="83"/>
      <c r="H2201" s="83"/>
      <c r="I2201" s="83"/>
      <c r="J2201" s="83"/>
      <c r="K2201" s="83"/>
      <c r="L2201" s="83"/>
      <c r="M2201" s="83"/>
      <c r="N2201" s="83"/>
      <c r="O2201" s="83"/>
      <c r="P2201" s="84"/>
      <c r="Q2201" s="217"/>
      <c r="R2201" s="85">
        <f t="shared" ref="R2201" si="5366">IF(COUNTA(Y2200:DP2203)=0,0,MIN(Y2201:DP2201))</f>
        <v>0</v>
      </c>
      <c r="S2201" s="86">
        <f t="shared" ref="S2201" si="5367">IF(COUNTA(Y2200:DP2203)=0,0,HLOOKUP(S2200,Y2200:DP2203,2,FALSE))</f>
        <v>0</v>
      </c>
      <c r="T2201" s="87">
        <f t="shared" ref="T2201" si="5368">IF(COUNTA(Y2200:DP2203)=0,0,AVERAGE(Y2201:DP2201))</f>
        <v>0</v>
      </c>
      <c r="U2201" s="88">
        <f t="shared" ref="U2201" si="5369">IF(COUNTA(Y2200:DP2203)=0,0,_xlfn.MINIFS(Y2201:DP2201,Y2203:DP2203,U2203))</f>
        <v>0</v>
      </c>
      <c r="V2201" s="89">
        <f t="array" ref="V2201">IF(COUNTA(Y2200:DP2203)=0,0,IF(ISERROR(HLOOKUP(V2203,Y2203:DP2203,1,FALSE)),0,INDEX(Y2201:DP2201,MATCH(V2200&amp;V2203,Y2200:DP2200&amp;Y2203:DP2203,0))))</f>
        <v>0</v>
      </c>
      <c r="W2201" s="90">
        <f t="array" ref="W2201">IF(COUNTA(Y2200:DP2203)=0,0,IF(ISERROR(HLOOKUP(W2203,Y2203:DP2203,1,FALSE)),0,AVERAGEIF(Y2203:DP2203,$W2203,Y2201:DP2201)))</f>
        <v>0</v>
      </c>
      <c r="X2201" s="107"/>
    </row>
    <row r="2202" spans="2:27" thickBot="1">
      <c r="B2202" s="83"/>
      <c r="C2202" s="84"/>
      <c r="D2202" s="83"/>
      <c r="E2202" s="83"/>
      <c r="F2202" s="83"/>
      <c r="G2202" s="83"/>
      <c r="H2202" s="83"/>
      <c r="I2202" s="83"/>
      <c r="J2202" s="83"/>
      <c r="K2202" s="83"/>
      <c r="L2202" s="83"/>
      <c r="M2202" s="83"/>
      <c r="N2202" s="83"/>
      <c r="O2202" s="83"/>
      <c r="P2202" s="84"/>
      <c r="Q2202" s="217"/>
      <c r="R2202" s="91">
        <f t="shared" ref="R2202" si="5370">IF(COUNTA(Y2200:DP2203)=0,0,HLOOKUP(R2201,Y2201:DP2203,2,FALSE))</f>
        <v>0</v>
      </c>
      <c r="S2202" s="92">
        <f t="shared" ref="S2202" si="5371">IF(COUNTA(Y2200:DP2203)=0,0,HLOOKUP(S2200,Y2200:DP2203,3,FALSE))</f>
        <v>0</v>
      </c>
      <c r="T2202" s="93"/>
      <c r="U2202" s="94">
        <f t="array" ref="U2202">IF(COUNTA(Y2200:DP2203)=0,0,IF(ISERROR(HLOOKUP(U2203,Y2203:DP2203,1,FALSE)),0,INDEX(Y2202:DP2202,MATCH(U2201&amp;U2203,Y2201:DP2201&amp;Y2203:DP2203,0))))</f>
        <v>0</v>
      </c>
      <c r="V2202" s="94">
        <f t="array" ref="V2202">IF(COUNTA(Y2200:DP2203)=0,0,IF(ISERROR(HLOOKUP(V2203,Y2203:DP2203,1,FALSE)),0,INDEX(Y2202:DP2202,MATCH(V2201&amp;V2203,Y2201:DP2201&amp;Y2203:DP2203,0))))</f>
        <v>0</v>
      </c>
      <c r="W2202" s="95"/>
      <c r="X2202" s="108"/>
    </row>
    <row r="2203" spans="2:27" ht="13.9" thickBot="1">
      <c r="B2203" s="96"/>
      <c r="C2203" s="97"/>
      <c r="D2203" s="96"/>
      <c r="E2203" s="96"/>
      <c r="F2203" s="96"/>
      <c r="G2203" s="96"/>
      <c r="H2203" s="96"/>
      <c r="I2203" s="96"/>
      <c r="J2203" s="96"/>
      <c r="K2203" s="96"/>
      <c r="L2203" s="96"/>
      <c r="M2203" s="96"/>
      <c r="N2203" s="96"/>
      <c r="O2203" s="96"/>
      <c r="P2203" s="97"/>
      <c r="Q2203" s="218"/>
      <c r="R2203" s="98" t="str">
        <f t="shared" ref="R2203" si="5372">IF(COUNTA(Y2200:DP2203)=0,"none",HLOOKUP(R2201,Y2201:DP2203,3,FALSE))</f>
        <v>none</v>
      </c>
      <c r="S2203" s="99" t="str">
        <f t="shared" ref="S2203" si="5373">IF(COUNTA(Y2200:DP2203)=0,"none",HLOOKUP(S2200,Y2200:DP2203,4,FALSE))</f>
        <v>none</v>
      </c>
      <c r="T2203" s="100"/>
      <c r="U2203" s="100" t="str">
        <f t="array" ref="U2203">IF(COUNTA(Y2200:DP2203)=0,"none",IF($U$2="WAHR",$W$3,Abfrage!$F$4))</f>
        <v>none</v>
      </c>
      <c r="V2203" s="100" t="str">
        <f t="array" ref="V2203">IF(COUNTA(Y2200:DP2203)=0,"none",IF($U$2="WAHR",$W$3,Abfrage!$F$4))</f>
        <v>none</v>
      </c>
      <c r="W2203" s="100" t="str">
        <f t="array" ref="W2203">IF(COUNTA(Y2200:DP2203)=0,"none",IF($U$2="WAHR",$W$3,Abfrage!$F$4))</f>
        <v>none</v>
      </c>
      <c r="X2203" s="109"/>
    </row>
    <row r="2204" spans="2:27" thickBot="1">
      <c r="B2204" s="75" t="s">
        <v>1449</v>
      </c>
      <c r="C2204" s="76">
        <v>1000246271</v>
      </c>
      <c r="D2204" s="75" t="s">
        <v>95</v>
      </c>
      <c r="E2204" s="75" t="s">
        <v>96</v>
      </c>
      <c r="F2204" s="75" t="s">
        <v>97</v>
      </c>
      <c r="G2204" s="75" t="s">
        <v>97</v>
      </c>
      <c r="H2204" s="75" t="e">
        <v>#N/A</v>
      </c>
      <c r="I2204" s="75" t="s">
        <v>1450</v>
      </c>
      <c r="J2204" s="75" t="s">
        <v>1451</v>
      </c>
      <c r="K2204" s="75" t="s">
        <v>325</v>
      </c>
      <c r="L2204" s="75" t="s">
        <v>327</v>
      </c>
      <c r="M2204" s="75" t="s">
        <v>313</v>
      </c>
      <c r="N2204" s="75" t="s">
        <v>327</v>
      </c>
      <c r="O2204" s="75" t="s">
        <v>309</v>
      </c>
      <c r="P2204" s="76" t="s">
        <v>306</v>
      </c>
      <c r="Q2204" s="216"/>
      <c r="R2204" s="77" t="str">
        <f t="shared" ref="R2204" si="5374">IF(COUNTA(Y2204:DP2207)=0,"01.01.1900",INDEX(Y2204:DP2204,MATCH(R2205,Y2205:DP2205,0)))</f>
        <v>01.01.1900</v>
      </c>
      <c r="S2204" s="78" t="str">
        <f t="shared" ref="S2204" si="5375">IF(COUNTA(Y2204:DP2207)=0,"01.01.1900",MAX(Y2204:DP2204))</f>
        <v>01.01.1900</v>
      </c>
      <c r="T2204" s="79"/>
      <c r="U2204" s="80" t="str">
        <f t="array" ref="U2204">IF(COUNTA(Y2204:DP2207)=0,"01.01.1900",IF(ISERROR(HLOOKUP(U2207,Y2207:DP2207,1,FALSE)),"01.01.1900",INDEX(Y2204:DP2204,MATCH(U2205&amp;U2207,Y2205:DP2205&amp;Y2207:DP2207,0))))</f>
        <v>01.01.1900</v>
      </c>
      <c r="V2204" s="81" t="str">
        <f t="shared" ref="V2204" si="5376">IF(COUNTA(Y2204:DP2207)=0,"01.01.1900",_xlfn.MAXIFS(Y2204:DP2204,Y2207:DP2207,V2207))</f>
        <v>01.01.1900</v>
      </c>
      <c r="W2204" s="82"/>
      <c r="X2204" s="106"/>
    </row>
    <row r="2205" spans="2:27" thickBot="1">
      <c r="B2205" s="83"/>
      <c r="C2205" s="84"/>
      <c r="D2205" s="83"/>
      <c r="E2205" s="83"/>
      <c r="F2205" s="83"/>
      <c r="G2205" s="83"/>
      <c r="H2205" s="83"/>
      <c r="I2205" s="83"/>
      <c r="J2205" s="83"/>
      <c r="K2205" s="83"/>
      <c r="L2205" s="83"/>
      <c r="M2205" s="83"/>
      <c r="N2205" s="83"/>
      <c r="O2205" s="83"/>
      <c r="P2205" s="84"/>
      <c r="Q2205" s="217"/>
      <c r="R2205" s="85">
        <f t="shared" ref="R2205" si="5377">IF(COUNTA(Y2204:DP2207)=0,0,MIN(Y2205:DP2205))</f>
        <v>0</v>
      </c>
      <c r="S2205" s="86">
        <f t="shared" ref="S2205" si="5378">IF(COUNTA(Y2204:DP2207)=0,0,HLOOKUP(S2204,Y2204:DP2207,2,FALSE))</f>
        <v>0</v>
      </c>
      <c r="T2205" s="87">
        <f t="shared" ref="T2205" si="5379">IF(COUNTA(Y2204:DP2207)=0,0,AVERAGE(Y2205:DP2205))</f>
        <v>0</v>
      </c>
      <c r="U2205" s="88">
        <f t="shared" ref="U2205" si="5380">IF(COUNTA(Y2204:DP2207)=0,0,_xlfn.MINIFS(Y2205:DP2205,Y2207:DP2207,U2207))</f>
        <v>0</v>
      </c>
      <c r="V2205" s="89">
        <f t="array" ref="V2205">IF(COUNTA(Y2204:DP2207)=0,0,IF(ISERROR(HLOOKUP(V2207,Y2207:DP2207,1,FALSE)),0,INDEX(Y2205:DP2205,MATCH(V2204&amp;V2207,Y2204:DP2204&amp;Y2207:DP2207,0))))</f>
        <v>0</v>
      </c>
      <c r="W2205" s="90">
        <f t="array" ref="W2205">IF(COUNTA(Y2204:DP2207)=0,0,IF(ISERROR(HLOOKUP(W2207,Y2207:DP2207,1,FALSE)),0,AVERAGEIF(Y2207:DP2207,$W2207,Y2205:DP2205)))</f>
        <v>0</v>
      </c>
      <c r="X2205" s="107"/>
    </row>
    <row r="2206" spans="2:27" thickBot="1">
      <c r="B2206" s="83"/>
      <c r="C2206" s="84"/>
      <c r="D2206" s="83"/>
      <c r="E2206" s="83"/>
      <c r="F2206" s="83"/>
      <c r="G2206" s="83"/>
      <c r="H2206" s="83"/>
      <c r="I2206" s="83"/>
      <c r="J2206" s="83"/>
      <c r="K2206" s="83"/>
      <c r="L2206" s="83"/>
      <c r="M2206" s="83"/>
      <c r="N2206" s="83"/>
      <c r="O2206" s="83"/>
      <c r="P2206" s="84"/>
      <c r="Q2206" s="217"/>
      <c r="R2206" s="91">
        <f t="shared" ref="R2206" si="5381">IF(COUNTA(Y2204:DP2207)=0,0,HLOOKUP(R2205,Y2205:DP2207,2,FALSE))</f>
        <v>0</v>
      </c>
      <c r="S2206" s="92">
        <f t="shared" ref="S2206" si="5382">IF(COUNTA(Y2204:DP2207)=0,0,HLOOKUP(S2204,Y2204:DP2207,3,FALSE))</f>
        <v>0</v>
      </c>
      <c r="T2206" s="93"/>
      <c r="U2206" s="94">
        <f t="array" ref="U2206">IF(COUNTA(Y2204:DP2207)=0,0,IF(ISERROR(HLOOKUP(U2207,Y2207:DP2207,1,FALSE)),0,INDEX(Y2206:DP2206,MATCH(U2205&amp;U2207,Y2205:DP2205&amp;Y2207:DP2207,0))))</f>
        <v>0</v>
      </c>
      <c r="V2206" s="94">
        <f t="array" ref="V2206">IF(COUNTA(Y2204:DP2207)=0,0,IF(ISERROR(HLOOKUP(V2207,Y2207:DP2207,1,FALSE)),0,INDEX(Y2206:DP2206,MATCH(V2205&amp;V2207,Y2205:DP2205&amp;Y2207:DP2207,0))))</f>
        <v>0</v>
      </c>
      <c r="W2206" s="95"/>
      <c r="X2206" s="108"/>
    </row>
    <row r="2207" spans="2:27" ht="13.9" thickBot="1">
      <c r="B2207" s="96"/>
      <c r="C2207" s="97"/>
      <c r="D2207" s="96"/>
      <c r="E2207" s="96"/>
      <c r="F2207" s="96"/>
      <c r="G2207" s="96"/>
      <c r="H2207" s="96"/>
      <c r="I2207" s="96"/>
      <c r="J2207" s="96"/>
      <c r="K2207" s="96"/>
      <c r="L2207" s="96"/>
      <c r="M2207" s="96"/>
      <c r="N2207" s="96"/>
      <c r="O2207" s="96"/>
      <c r="P2207" s="97"/>
      <c r="Q2207" s="218"/>
      <c r="R2207" s="98" t="str">
        <f t="shared" ref="R2207" si="5383">IF(COUNTA(Y2204:DP2207)=0,"none",HLOOKUP(R2205,Y2205:DP2207,3,FALSE))</f>
        <v>none</v>
      </c>
      <c r="S2207" s="99" t="str">
        <f t="shared" ref="S2207" si="5384">IF(COUNTA(Y2204:DP2207)=0,"none",HLOOKUP(S2204,Y2204:DP2207,4,FALSE))</f>
        <v>none</v>
      </c>
      <c r="T2207" s="100"/>
      <c r="U2207" s="100" t="str">
        <f t="array" ref="U2207">IF(COUNTA(Y2204:DP2207)=0,"none",IF($U$2="WAHR",$W$3,Abfrage!$F$4))</f>
        <v>none</v>
      </c>
      <c r="V2207" s="100" t="str">
        <f t="array" ref="V2207">IF(COUNTA(Y2204:DP2207)=0,"none",IF($U$2="WAHR",$W$3,Abfrage!$F$4))</f>
        <v>none</v>
      </c>
      <c r="W2207" s="100" t="str">
        <f t="array" ref="W2207">IF(COUNTA(Y2204:DP2207)=0,"none",IF($U$2="WAHR",$W$3,Abfrage!$F$4))</f>
        <v>none</v>
      </c>
      <c r="X2207" s="109"/>
    </row>
    <row r="2208" spans="2:27" thickBot="1">
      <c r="B2208" s="75" t="s">
        <v>1452</v>
      </c>
      <c r="C2208" s="76">
        <v>1000246272</v>
      </c>
      <c r="D2208" s="75" t="s">
        <v>95</v>
      </c>
      <c r="E2208" s="75" t="s">
        <v>96</v>
      </c>
      <c r="F2208" s="75" t="s">
        <v>97</v>
      </c>
      <c r="G2208" s="75" t="s">
        <v>97</v>
      </c>
      <c r="H2208" s="75" t="e">
        <v>#N/A</v>
      </c>
      <c r="I2208" s="75" t="s">
        <v>68</v>
      </c>
      <c r="J2208" s="75" t="s">
        <v>1453</v>
      </c>
      <c r="K2208" s="75" t="s">
        <v>306</v>
      </c>
      <c r="L2208" s="75" t="s">
        <v>306</v>
      </c>
      <c r="M2208" s="75" t="s">
        <v>313</v>
      </c>
      <c r="N2208" s="75" t="s">
        <v>348</v>
      </c>
      <c r="O2208" s="75" t="s">
        <v>309</v>
      </c>
      <c r="P2208" s="76" t="s">
        <v>306</v>
      </c>
      <c r="Q2208" s="216"/>
      <c r="R2208" s="77" t="str">
        <f t="shared" ref="R2208" si="5385">IF(COUNTA(Y2208:DP2211)=0,"01.01.1900",INDEX(Y2208:DP2208,MATCH(R2209,Y2209:DP2209,0)))</f>
        <v>01.01.1900</v>
      </c>
      <c r="S2208" s="78" t="str">
        <f t="shared" ref="S2208" si="5386">IF(COUNTA(Y2208:DP2211)=0,"01.01.1900",MAX(Y2208:DP2208))</f>
        <v>01.01.1900</v>
      </c>
      <c r="T2208" s="79"/>
      <c r="U2208" s="80" t="str">
        <f t="array" ref="U2208">IF(COUNTA(Y2208:DP2211)=0,"01.01.1900",IF(ISERROR(HLOOKUP(U2211,Y2211:DP2211,1,FALSE)),"01.01.1900",INDEX(Y2208:DP2208,MATCH(U2209&amp;U2211,Y2209:DP2209&amp;Y2211:DP2211,0))))</f>
        <v>01.01.1900</v>
      </c>
      <c r="V2208" s="81" t="str">
        <f t="shared" ref="V2208" si="5387">IF(COUNTA(Y2208:DP2211)=0,"01.01.1900",_xlfn.MAXIFS(Y2208:DP2208,Y2211:DP2211,V2211))</f>
        <v>01.01.1900</v>
      </c>
      <c r="W2208" s="82"/>
      <c r="X2208" s="106"/>
    </row>
    <row r="2209" spans="2:24" thickBot="1">
      <c r="B2209" s="83"/>
      <c r="C2209" s="84"/>
      <c r="D2209" s="83"/>
      <c r="E2209" s="83"/>
      <c r="F2209" s="83"/>
      <c r="G2209" s="83"/>
      <c r="H2209" s="83"/>
      <c r="I2209" s="83"/>
      <c r="J2209" s="83"/>
      <c r="K2209" s="83"/>
      <c r="L2209" s="83"/>
      <c r="M2209" s="83"/>
      <c r="N2209" s="83"/>
      <c r="O2209" s="83"/>
      <c r="P2209" s="84"/>
      <c r="Q2209" s="217"/>
      <c r="R2209" s="85">
        <f t="shared" ref="R2209" si="5388">IF(COUNTA(Y2208:DP2211)=0,0,MIN(Y2209:DP2209))</f>
        <v>0</v>
      </c>
      <c r="S2209" s="86">
        <f t="shared" ref="S2209" si="5389">IF(COUNTA(Y2208:DP2211)=0,0,HLOOKUP(S2208,Y2208:DP2211,2,FALSE))</f>
        <v>0</v>
      </c>
      <c r="T2209" s="87">
        <f t="shared" ref="T2209" si="5390">IF(COUNTA(Y2208:DP2211)=0,0,AVERAGE(Y2209:DP2209))</f>
        <v>0</v>
      </c>
      <c r="U2209" s="88">
        <f t="shared" ref="U2209" si="5391">IF(COUNTA(Y2208:DP2211)=0,0,_xlfn.MINIFS(Y2209:DP2209,Y2211:DP2211,U2211))</f>
        <v>0</v>
      </c>
      <c r="V2209" s="89">
        <f t="array" ref="V2209">IF(COUNTA(Y2208:DP2211)=0,0,IF(ISERROR(HLOOKUP(V2211,Y2211:DP2211,1,FALSE)),0,INDEX(Y2209:DP2209,MATCH(V2208&amp;V2211,Y2208:DP2208&amp;Y2211:DP2211,0))))</f>
        <v>0</v>
      </c>
      <c r="W2209" s="90">
        <f t="array" ref="W2209">IF(COUNTA(Y2208:DP2211)=0,0,IF(ISERROR(HLOOKUP(W2211,Y2211:DP2211,1,FALSE)),0,AVERAGEIF(Y2211:DP2211,$W2211,Y2209:DP2209)))</f>
        <v>0</v>
      </c>
      <c r="X2209" s="107"/>
    </row>
    <row r="2210" spans="2:24" thickBot="1">
      <c r="B2210" s="83"/>
      <c r="C2210" s="84"/>
      <c r="D2210" s="83"/>
      <c r="E2210" s="83"/>
      <c r="F2210" s="83"/>
      <c r="G2210" s="83"/>
      <c r="H2210" s="83"/>
      <c r="I2210" s="83"/>
      <c r="J2210" s="83"/>
      <c r="K2210" s="83"/>
      <c r="L2210" s="83"/>
      <c r="M2210" s="83"/>
      <c r="N2210" s="83"/>
      <c r="O2210" s="83"/>
      <c r="P2210" s="84"/>
      <c r="Q2210" s="217"/>
      <c r="R2210" s="91">
        <f t="shared" ref="R2210" si="5392">IF(COUNTA(Y2208:DP2211)=0,0,HLOOKUP(R2209,Y2209:DP2211,2,FALSE))</f>
        <v>0</v>
      </c>
      <c r="S2210" s="92">
        <f t="shared" ref="S2210" si="5393">IF(COUNTA(Y2208:DP2211)=0,0,HLOOKUP(S2208,Y2208:DP2211,3,FALSE))</f>
        <v>0</v>
      </c>
      <c r="T2210" s="93"/>
      <c r="U2210" s="94">
        <f t="array" ref="U2210">IF(COUNTA(Y2208:DP2211)=0,0,IF(ISERROR(HLOOKUP(U2211,Y2211:DP2211,1,FALSE)),0,INDEX(Y2210:DP2210,MATCH(U2209&amp;U2211,Y2209:DP2209&amp;Y2211:DP2211,0))))</f>
        <v>0</v>
      </c>
      <c r="V2210" s="94">
        <f t="array" ref="V2210">IF(COUNTA(Y2208:DP2211)=0,0,IF(ISERROR(HLOOKUP(V2211,Y2211:DP2211,1,FALSE)),0,INDEX(Y2210:DP2210,MATCH(V2209&amp;V2211,Y2209:DP2209&amp;Y2211:DP2211,0))))</f>
        <v>0</v>
      </c>
      <c r="W2210" s="95"/>
      <c r="X2210" s="108"/>
    </row>
    <row r="2211" spans="2:24" ht="13.9" thickBot="1">
      <c r="B2211" s="96"/>
      <c r="C2211" s="97"/>
      <c r="D2211" s="96"/>
      <c r="E2211" s="96"/>
      <c r="F2211" s="96"/>
      <c r="G2211" s="96"/>
      <c r="H2211" s="96"/>
      <c r="I2211" s="96"/>
      <c r="J2211" s="96"/>
      <c r="K2211" s="96"/>
      <c r="L2211" s="96"/>
      <c r="M2211" s="96"/>
      <c r="N2211" s="96"/>
      <c r="O2211" s="96"/>
      <c r="P2211" s="97"/>
      <c r="Q2211" s="218"/>
      <c r="R2211" s="98" t="str">
        <f t="shared" ref="R2211" si="5394">IF(COUNTA(Y2208:DP2211)=0,"none",HLOOKUP(R2209,Y2209:DP2211,3,FALSE))</f>
        <v>none</v>
      </c>
      <c r="S2211" s="99" t="str">
        <f t="shared" ref="S2211" si="5395">IF(COUNTA(Y2208:DP2211)=0,"none",HLOOKUP(S2208,Y2208:DP2211,4,FALSE))</f>
        <v>none</v>
      </c>
      <c r="T2211" s="100"/>
      <c r="U2211" s="100" t="str">
        <f t="array" ref="U2211">IF(COUNTA(Y2208:DP2211)=0,"none",IF($U$2="WAHR",$W$3,Abfrage!$F$4))</f>
        <v>none</v>
      </c>
      <c r="V2211" s="100" t="str">
        <f t="array" ref="V2211">IF(COUNTA(Y2208:DP2211)=0,"none",IF($U$2="WAHR",$W$3,Abfrage!$F$4))</f>
        <v>none</v>
      </c>
      <c r="W2211" s="100" t="str">
        <f t="array" ref="W2211">IF(COUNTA(Y2208:DP2211)=0,"none",IF($U$2="WAHR",$W$3,Abfrage!$F$4))</f>
        <v>none</v>
      </c>
      <c r="X2211" s="109"/>
    </row>
    <row r="2212" spans="2:24" thickBot="1">
      <c r="B2212" s="75" t="s">
        <v>1454</v>
      </c>
      <c r="C2212" s="76">
        <v>1000246273</v>
      </c>
      <c r="D2212" s="75" t="s">
        <v>95</v>
      </c>
      <c r="E2212" s="75" t="s">
        <v>148</v>
      </c>
      <c r="F2212" s="75" t="s">
        <v>96</v>
      </c>
      <c r="G2212" s="75" t="s">
        <v>96</v>
      </c>
      <c r="H2212" s="75" t="e">
        <v>#N/A</v>
      </c>
      <c r="I2212" s="75" t="s">
        <v>68</v>
      </c>
      <c r="J2212" s="75" t="s">
        <v>1455</v>
      </c>
      <c r="K2212" s="75" t="s">
        <v>327</v>
      </c>
      <c r="L2212" s="75" t="s">
        <v>326</v>
      </c>
      <c r="M2212" s="75" t="s">
        <v>313</v>
      </c>
      <c r="N2212" s="75" t="s">
        <v>327</v>
      </c>
      <c r="O2212" s="75" t="s">
        <v>306</v>
      </c>
      <c r="P2212" s="76" t="s">
        <v>306</v>
      </c>
      <c r="Q2212" s="216"/>
      <c r="R2212" s="77" t="str">
        <f t="shared" ref="R2212" si="5396">IF(COUNTA(Y2212:DP2215)=0,"01.01.1900",INDEX(Y2212:DP2212,MATCH(R2213,Y2213:DP2213,0)))</f>
        <v>01.01.1900</v>
      </c>
      <c r="S2212" s="78" t="str">
        <f t="shared" ref="S2212" si="5397">IF(COUNTA(Y2212:DP2215)=0,"01.01.1900",MAX(Y2212:DP2212))</f>
        <v>01.01.1900</v>
      </c>
      <c r="T2212" s="79"/>
      <c r="U2212" s="80" t="str">
        <f t="array" ref="U2212">IF(COUNTA(Y2212:DP2215)=0,"01.01.1900",IF(ISERROR(HLOOKUP(U2215,Y2215:DP2215,1,FALSE)),"01.01.1900",INDEX(Y2212:DP2212,MATCH(U2213&amp;U2215,Y2213:DP2213&amp;Y2215:DP2215,0))))</f>
        <v>01.01.1900</v>
      </c>
      <c r="V2212" s="81" t="str">
        <f t="shared" ref="V2212" si="5398">IF(COUNTA(Y2212:DP2215)=0,"01.01.1900",_xlfn.MAXIFS(Y2212:DP2212,Y2215:DP2215,V2215))</f>
        <v>01.01.1900</v>
      </c>
      <c r="W2212" s="82"/>
      <c r="X2212" s="106"/>
    </row>
    <row r="2213" spans="2:24" thickBot="1">
      <c r="B2213" s="83"/>
      <c r="C2213" s="84"/>
      <c r="D2213" s="83"/>
      <c r="E2213" s="83"/>
      <c r="F2213" s="83"/>
      <c r="G2213" s="83"/>
      <c r="H2213" s="83"/>
      <c r="I2213" s="83"/>
      <c r="J2213" s="83"/>
      <c r="K2213" s="83"/>
      <c r="L2213" s="83"/>
      <c r="M2213" s="83"/>
      <c r="N2213" s="83"/>
      <c r="O2213" s="83"/>
      <c r="P2213" s="84"/>
      <c r="Q2213" s="217"/>
      <c r="R2213" s="85">
        <f t="shared" ref="R2213" si="5399">IF(COUNTA(Y2212:DP2215)=0,0,MIN(Y2213:DP2213))</f>
        <v>0</v>
      </c>
      <c r="S2213" s="86">
        <f t="shared" ref="S2213" si="5400">IF(COUNTA(Y2212:DP2215)=0,0,HLOOKUP(S2212,Y2212:DP2215,2,FALSE))</f>
        <v>0</v>
      </c>
      <c r="T2213" s="87">
        <f t="shared" ref="T2213" si="5401">IF(COUNTA(Y2212:DP2215)=0,0,AVERAGE(Y2213:DP2213))</f>
        <v>0</v>
      </c>
      <c r="U2213" s="88">
        <f t="shared" ref="U2213" si="5402">IF(COUNTA(Y2212:DP2215)=0,0,_xlfn.MINIFS(Y2213:DP2213,Y2215:DP2215,U2215))</f>
        <v>0</v>
      </c>
      <c r="V2213" s="89">
        <f t="array" ref="V2213">IF(COUNTA(Y2212:DP2215)=0,0,IF(ISERROR(HLOOKUP(V2215,Y2215:DP2215,1,FALSE)),0,INDEX(Y2213:DP2213,MATCH(V2212&amp;V2215,Y2212:DP2212&amp;Y2215:DP2215,0))))</f>
        <v>0</v>
      </c>
      <c r="W2213" s="90">
        <f t="array" ref="W2213">IF(COUNTA(Y2212:DP2215)=0,0,IF(ISERROR(HLOOKUP(W2215,Y2215:DP2215,1,FALSE)),0,AVERAGEIF(Y2215:DP2215,$W2215,Y2213:DP2213)))</f>
        <v>0</v>
      </c>
      <c r="X2213" s="107"/>
    </row>
    <row r="2214" spans="2:24" thickBot="1">
      <c r="B2214" s="83"/>
      <c r="C2214" s="84"/>
      <c r="D2214" s="83"/>
      <c r="E2214" s="83"/>
      <c r="F2214" s="83"/>
      <c r="G2214" s="83"/>
      <c r="H2214" s="83"/>
      <c r="I2214" s="83"/>
      <c r="J2214" s="83"/>
      <c r="K2214" s="83"/>
      <c r="L2214" s="83"/>
      <c r="M2214" s="83"/>
      <c r="N2214" s="83"/>
      <c r="O2214" s="83"/>
      <c r="P2214" s="84"/>
      <c r="Q2214" s="217"/>
      <c r="R2214" s="91">
        <f t="shared" ref="R2214" si="5403">IF(COUNTA(Y2212:DP2215)=0,0,HLOOKUP(R2213,Y2213:DP2215,2,FALSE))</f>
        <v>0</v>
      </c>
      <c r="S2214" s="92">
        <f t="shared" ref="S2214" si="5404">IF(COUNTA(Y2212:DP2215)=0,0,HLOOKUP(S2212,Y2212:DP2215,3,FALSE))</f>
        <v>0</v>
      </c>
      <c r="T2214" s="93"/>
      <c r="U2214" s="94">
        <f t="array" ref="U2214">IF(COUNTA(Y2212:DP2215)=0,0,IF(ISERROR(HLOOKUP(U2215,Y2215:DP2215,1,FALSE)),0,INDEX(Y2214:DP2214,MATCH(U2213&amp;U2215,Y2213:DP2213&amp;Y2215:DP2215,0))))</f>
        <v>0</v>
      </c>
      <c r="V2214" s="94">
        <f t="array" ref="V2214">IF(COUNTA(Y2212:DP2215)=0,0,IF(ISERROR(HLOOKUP(V2215,Y2215:DP2215,1,FALSE)),0,INDEX(Y2214:DP2214,MATCH(V2213&amp;V2215,Y2213:DP2213&amp;Y2215:DP2215,0))))</f>
        <v>0</v>
      </c>
      <c r="W2214" s="95"/>
      <c r="X2214" s="108"/>
    </row>
    <row r="2215" spans="2:24" ht="13.9" thickBot="1">
      <c r="B2215" s="96"/>
      <c r="C2215" s="97"/>
      <c r="D2215" s="96"/>
      <c r="E2215" s="96"/>
      <c r="F2215" s="96"/>
      <c r="G2215" s="96"/>
      <c r="H2215" s="96"/>
      <c r="I2215" s="96"/>
      <c r="J2215" s="96"/>
      <c r="K2215" s="96"/>
      <c r="L2215" s="96"/>
      <c r="M2215" s="96"/>
      <c r="N2215" s="96"/>
      <c r="O2215" s="96"/>
      <c r="P2215" s="97"/>
      <c r="Q2215" s="218"/>
      <c r="R2215" s="98" t="str">
        <f t="shared" ref="R2215" si="5405">IF(COUNTA(Y2212:DP2215)=0,"none",HLOOKUP(R2213,Y2213:DP2215,3,FALSE))</f>
        <v>none</v>
      </c>
      <c r="S2215" s="99" t="str">
        <f t="shared" ref="S2215" si="5406">IF(COUNTA(Y2212:DP2215)=0,"none",HLOOKUP(S2212,Y2212:DP2215,4,FALSE))</f>
        <v>none</v>
      </c>
      <c r="T2215" s="100"/>
      <c r="U2215" s="100" t="str">
        <f t="array" ref="U2215">IF(COUNTA(Y2212:DP2215)=0,"none",IF($U$2="WAHR",$W$3,Abfrage!$F$4))</f>
        <v>none</v>
      </c>
      <c r="V2215" s="100" t="str">
        <f t="array" ref="V2215">IF(COUNTA(Y2212:DP2215)=0,"none",IF($U$2="WAHR",$W$3,Abfrage!$F$4))</f>
        <v>none</v>
      </c>
      <c r="W2215" s="100" t="str">
        <f t="array" ref="W2215">IF(COUNTA(Y2212:DP2215)=0,"none",IF($U$2="WAHR",$W$3,Abfrage!$F$4))</f>
        <v>none</v>
      </c>
      <c r="X2215" s="109"/>
    </row>
    <row r="2216" spans="2:24" thickBot="1">
      <c r="B2216" s="75" t="s">
        <v>1456</v>
      </c>
      <c r="C2216" s="76">
        <v>1000246274</v>
      </c>
      <c r="D2216" s="75" t="s">
        <v>95</v>
      </c>
      <c r="E2216" s="75" t="s">
        <v>148</v>
      </c>
      <c r="F2216" s="75" t="s">
        <v>96</v>
      </c>
      <c r="G2216" s="75" t="s">
        <v>96</v>
      </c>
      <c r="H2216" s="75" t="e">
        <v>#N/A</v>
      </c>
      <c r="I2216" s="75" t="s">
        <v>68</v>
      </c>
      <c r="J2216" s="75" t="s">
        <v>1457</v>
      </c>
      <c r="K2216" s="75" t="s">
        <v>327</v>
      </c>
      <c r="L2216" s="75" t="s">
        <v>326</v>
      </c>
      <c r="M2216" s="75" t="s">
        <v>313</v>
      </c>
      <c r="N2216" s="75" t="s">
        <v>327</v>
      </c>
      <c r="O2216" s="75" t="s">
        <v>306</v>
      </c>
      <c r="P2216" s="76" t="s">
        <v>306</v>
      </c>
      <c r="Q2216" s="216"/>
      <c r="R2216" s="77" t="str">
        <f t="shared" ref="R2216" si="5407">IF(COUNTA(Y2216:DP2219)=0,"01.01.1900",INDEX(Y2216:DP2216,MATCH(R2217,Y2217:DP2217,0)))</f>
        <v>01.01.1900</v>
      </c>
      <c r="S2216" s="78" t="str">
        <f t="shared" ref="S2216" si="5408">IF(COUNTA(Y2216:DP2219)=0,"01.01.1900",MAX(Y2216:DP2216))</f>
        <v>01.01.1900</v>
      </c>
      <c r="T2216" s="79"/>
      <c r="U2216" s="80" t="str">
        <f t="array" ref="U2216">IF(COUNTA(Y2216:DP2219)=0,"01.01.1900",IF(ISERROR(HLOOKUP(U2219,Y2219:DP2219,1,FALSE)),"01.01.1900",INDEX(Y2216:DP2216,MATCH(U2217&amp;U2219,Y2217:DP2217&amp;Y2219:DP2219,0))))</f>
        <v>01.01.1900</v>
      </c>
      <c r="V2216" s="81" t="str">
        <f t="shared" ref="V2216" si="5409">IF(COUNTA(Y2216:DP2219)=0,"01.01.1900",_xlfn.MAXIFS(Y2216:DP2216,Y2219:DP2219,V2219))</f>
        <v>01.01.1900</v>
      </c>
      <c r="W2216" s="82"/>
      <c r="X2216" s="106"/>
    </row>
    <row r="2217" spans="2:24" thickBot="1">
      <c r="B2217" s="83"/>
      <c r="C2217" s="84"/>
      <c r="D2217" s="83"/>
      <c r="E2217" s="83"/>
      <c r="F2217" s="83"/>
      <c r="G2217" s="83"/>
      <c r="H2217" s="83"/>
      <c r="I2217" s="83"/>
      <c r="J2217" s="83"/>
      <c r="K2217" s="83"/>
      <c r="L2217" s="83"/>
      <c r="M2217" s="83"/>
      <c r="N2217" s="83"/>
      <c r="O2217" s="83"/>
      <c r="P2217" s="84"/>
      <c r="Q2217" s="217"/>
      <c r="R2217" s="85">
        <f t="shared" ref="R2217" si="5410">IF(COUNTA(Y2216:DP2219)=0,0,MIN(Y2217:DP2217))</f>
        <v>0</v>
      </c>
      <c r="S2217" s="86">
        <f t="shared" ref="S2217" si="5411">IF(COUNTA(Y2216:DP2219)=0,0,HLOOKUP(S2216,Y2216:DP2219,2,FALSE))</f>
        <v>0</v>
      </c>
      <c r="T2217" s="87">
        <f t="shared" ref="T2217" si="5412">IF(COUNTA(Y2216:DP2219)=0,0,AVERAGE(Y2217:DP2217))</f>
        <v>0</v>
      </c>
      <c r="U2217" s="88">
        <f t="shared" ref="U2217" si="5413">IF(COUNTA(Y2216:DP2219)=0,0,_xlfn.MINIFS(Y2217:DP2217,Y2219:DP2219,U2219))</f>
        <v>0</v>
      </c>
      <c r="V2217" s="89">
        <f t="array" ref="V2217">IF(COUNTA(Y2216:DP2219)=0,0,IF(ISERROR(HLOOKUP(V2219,Y2219:DP2219,1,FALSE)),0,INDEX(Y2217:DP2217,MATCH(V2216&amp;V2219,Y2216:DP2216&amp;Y2219:DP2219,0))))</f>
        <v>0</v>
      </c>
      <c r="W2217" s="90">
        <f t="array" ref="W2217">IF(COUNTA(Y2216:DP2219)=0,0,IF(ISERROR(HLOOKUP(W2219,Y2219:DP2219,1,FALSE)),0,AVERAGEIF(Y2219:DP2219,$W2219,Y2217:DP2217)))</f>
        <v>0</v>
      </c>
      <c r="X2217" s="107"/>
    </row>
    <row r="2218" spans="2:24" thickBot="1">
      <c r="B2218" s="83"/>
      <c r="C2218" s="84"/>
      <c r="D2218" s="83"/>
      <c r="E2218" s="83"/>
      <c r="F2218" s="83"/>
      <c r="G2218" s="83"/>
      <c r="H2218" s="83"/>
      <c r="I2218" s="83"/>
      <c r="J2218" s="83"/>
      <c r="K2218" s="83"/>
      <c r="L2218" s="83"/>
      <c r="M2218" s="83"/>
      <c r="N2218" s="83"/>
      <c r="O2218" s="83"/>
      <c r="P2218" s="84"/>
      <c r="Q2218" s="217"/>
      <c r="R2218" s="91">
        <f t="shared" ref="R2218" si="5414">IF(COUNTA(Y2216:DP2219)=0,0,HLOOKUP(R2217,Y2217:DP2219,2,FALSE))</f>
        <v>0</v>
      </c>
      <c r="S2218" s="92">
        <f t="shared" ref="S2218" si="5415">IF(COUNTA(Y2216:DP2219)=0,0,HLOOKUP(S2216,Y2216:DP2219,3,FALSE))</f>
        <v>0</v>
      </c>
      <c r="T2218" s="93"/>
      <c r="U2218" s="94">
        <f t="array" ref="U2218">IF(COUNTA(Y2216:DP2219)=0,0,IF(ISERROR(HLOOKUP(U2219,Y2219:DP2219,1,FALSE)),0,INDEX(Y2218:DP2218,MATCH(U2217&amp;U2219,Y2217:DP2217&amp;Y2219:DP2219,0))))</f>
        <v>0</v>
      </c>
      <c r="V2218" s="94">
        <f t="array" ref="V2218">IF(COUNTA(Y2216:DP2219)=0,0,IF(ISERROR(HLOOKUP(V2219,Y2219:DP2219,1,FALSE)),0,INDEX(Y2218:DP2218,MATCH(V2217&amp;V2219,Y2217:DP2217&amp;Y2219:DP2219,0))))</f>
        <v>0</v>
      </c>
      <c r="W2218" s="95"/>
      <c r="X2218" s="108"/>
    </row>
    <row r="2219" spans="2:24" ht="13.9" thickBot="1">
      <c r="B2219" s="96"/>
      <c r="C2219" s="97"/>
      <c r="D2219" s="96"/>
      <c r="E2219" s="96"/>
      <c r="F2219" s="96"/>
      <c r="G2219" s="96"/>
      <c r="H2219" s="96"/>
      <c r="I2219" s="96"/>
      <c r="J2219" s="96"/>
      <c r="K2219" s="96"/>
      <c r="L2219" s="96"/>
      <c r="M2219" s="96"/>
      <c r="N2219" s="96"/>
      <c r="O2219" s="96"/>
      <c r="P2219" s="97"/>
      <c r="Q2219" s="218"/>
      <c r="R2219" s="98" t="str">
        <f t="shared" ref="R2219" si="5416">IF(COUNTA(Y2216:DP2219)=0,"none",HLOOKUP(R2217,Y2217:DP2219,3,FALSE))</f>
        <v>none</v>
      </c>
      <c r="S2219" s="99" t="str">
        <f t="shared" ref="S2219" si="5417">IF(COUNTA(Y2216:DP2219)=0,"none",HLOOKUP(S2216,Y2216:DP2219,4,FALSE))</f>
        <v>none</v>
      </c>
      <c r="T2219" s="100"/>
      <c r="U2219" s="100" t="str">
        <f t="array" ref="U2219">IF(COUNTA(Y2216:DP2219)=0,"none",IF($U$2="WAHR",$W$3,Abfrage!$F$4))</f>
        <v>none</v>
      </c>
      <c r="V2219" s="100" t="str">
        <f t="array" ref="V2219">IF(COUNTA(Y2216:DP2219)=0,"none",IF($U$2="WAHR",$W$3,Abfrage!$F$4))</f>
        <v>none</v>
      </c>
      <c r="W2219" s="100" t="str">
        <f t="array" ref="W2219">IF(COUNTA(Y2216:DP2219)=0,"none",IF($U$2="WAHR",$W$3,Abfrage!$F$4))</f>
        <v>none</v>
      </c>
      <c r="X2219" s="109"/>
    </row>
    <row r="2220" spans="2:24" thickBot="1">
      <c r="B2220" s="75" t="s">
        <v>1458</v>
      </c>
      <c r="C2220" s="76">
        <v>1000246275</v>
      </c>
      <c r="D2220" s="75" t="s">
        <v>95</v>
      </c>
      <c r="E2220" s="75" t="s">
        <v>148</v>
      </c>
      <c r="F2220" s="75" t="s">
        <v>96</v>
      </c>
      <c r="G2220" s="75" t="s">
        <v>96</v>
      </c>
      <c r="H2220" s="75" t="e">
        <v>#N/A</v>
      </c>
      <c r="I2220" s="75" t="s">
        <v>68</v>
      </c>
      <c r="J2220" s="75" t="s">
        <v>1459</v>
      </c>
      <c r="K2220" s="75" t="s">
        <v>321</v>
      </c>
      <c r="L2220" s="75" t="s">
        <v>776</v>
      </c>
      <c r="M2220" s="75" t="s">
        <v>313</v>
      </c>
      <c r="N2220" s="75" t="s">
        <v>327</v>
      </c>
      <c r="O2220" s="75" t="s">
        <v>306</v>
      </c>
      <c r="P2220" s="76" t="s">
        <v>306</v>
      </c>
      <c r="Q2220" s="216"/>
      <c r="R2220" s="77" t="str">
        <f t="shared" ref="R2220" si="5418">IF(COUNTA(Y2220:DP2223)=0,"01.01.1900",INDEX(Y2220:DP2220,MATCH(R2221,Y2221:DP2221,0)))</f>
        <v>01.01.1900</v>
      </c>
      <c r="S2220" s="78" t="str">
        <f t="shared" ref="S2220" si="5419">IF(COUNTA(Y2220:DP2223)=0,"01.01.1900",MAX(Y2220:DP2220))</f>
        <v>01.01.1900</v>
      </c>
      <c r="T2220" s="79"/>
      <c r="U2220" s="80" t="str">
        <f t="array" ref="U2220">IF(COUNTA(Y2220:DP2223)=0,"01.01.1900",IF(ISERROR(HLOOKUP(U2223,Y2223:DP2223,1,FALSE)),"01.01.1900",INDEX(Y2220:DP2220,MATCH(U2221&amp;U2223,Y2221:DP2221&amp;Y2223:DP2223,0))))</f>
        <v>01.01.1900</v>
      </c>
      <c r="V2220" s="81" t="str">
        <f t="shared" ref="V2220" si="5420">IF(COUNTA(Y2220:DP2223)=0,"01.01.1900",_xlfn.MAXIFS(Y2220:DP2220,Y2223:DP2223,V2223))</f>
        <v>01.01.1900</v>
      </c>
      <c r="W2220" s="82"/>
      <c r="X2220" s="106"/>
    </row>
    <row r="2221" spans="2:24" thickBot="1">
      <c r="B2221" s="83"/>
      <c r="C2221" s="84"/>
      <c r="D2221" s="83"/>
      <c r="E2221" s="83"/>
      <c r="F2221" s="83"/>
      <c r="G2221" s="83"/>
      <c r="H2221" s="83"/>
      <c r="I2221" s="83"/>
      <c r="J2221" s="83"/>
      <c r="K2221" s="83"/>
      <c r="L2221" s="83"/>
      <c r="M2221" s="83"/>
      <c r="N2221" s="83"/>
      <c r="O2221" s="83"/>
      <c r="P2221" s="84"/>
      <c r="Q2221" s="217"/>
      <c r="R2221" s="85">
        <f t="shared" ref="R2221" si="5421">IF(COUNTA(Y2220:DP2223)=0,0,MIN(Y2221:DP2221))</f>
        <v>0</v>
      </c>
      <c r="S2221" s="86">
        <f t="shared" ref="S2221" si="5422">IF(COUNTA(Y2220:DP2223)=0,0,HLOOKUP(S2220,Y2220:DP2223,2,FALSE))</f>
        <v>0</v>
      </c>
      <c r="T2221" s="87">
        <f t="shared" ref="T2221" si="5423">IF(COUNTA(Y2220:DP2223)=0,0,AVERAGE(Y2221:DP2221))</f>
        <v>0</v>
      </c>
      <c r="U2221" s="88">
        <f t="shared" ref="U2221" si="5424">IF(COUNTA(Y2220:DP2223)=0,0,_xlfn.MINIFS(Y2221:DP2221,Y2223:DP2223,U2223))</f>
        <v>0</v>
      </c>
      <c r="V2221" s="89">
        <f t="array" ref="V2221">IF(COUNTA(Y2220:DP2223)=0,0,IF(ISERROR(HLOOKUP(V2223,Y2223:DP2223,1,FALSE)),0,INDEX(Y2221:DP2221,MATCH(V2220&amp;V2223,Y2220:DP2220&amp;Y2223:DP2223,0))))</f>
        <v>0</v>
      </c>
      <c r="W2221" s="90">
        <f t="array" ref="W2221">IF(COUNTA(Y2220:DP2223)=0,0,IF(ISERROR(HLOOKUP(W2223,Y2223:DP2223,1,FALSE)),0,AVERAGEIF(Y2223:DP2223,$W2223,Y2221:DP2221)))</f>
        <v>0</v>
      </c>
      <c r="X2221" s="107"/>
    </row>
    <row r="2222" spans="2:24" thickBot="1">
      <c r="B2222" s="83"/>
      <c r="C2222" s="84"/>
      <c r="D2222" s="83"/>
      <c r="E2222" s="83"/>
      <c r="F2222" s="83"/>
      <c r="G2222" s="83"/>
      <c r="H2222" s="83"/>
      <c r="I2222" s="83"/>
      <c r="J2222" s="83"/>
      <c r="K2222" s="83"/>
      <c r="L2222" s="83"/>
      <c r="M2222" s="83"/>
      <c r="N2222" s="83"/>
      <c r="O2222" s="83"/>
      <c r="P2222" s="84"/>
      <c r="Q2222" s="217"/>
      <c r="R2222" s="91">
        <f t="shared" ref="R2222" si="5425">IF(COUNTA(Y2220:DP2223)=0,0,HLOOKUP(R2221,Y2221:DP2223,2,FALSE))</f>
        <v>0</v>
      </c>
      <c r="S2222" s="92">
        <f t="shared" ref="S2222" si="5426">IF(COUNTA(Y2220:DP2223)=0,0,HLOOKUP(S2220,Y2220:DP2223,3,FALSE))</f>
        <v>0</v>
      </c>
      <c r="T2222" s="93"/>
      <c r="U2222" s="94">
        <f t="array" ref="U2222">IF(COUNTA(Y2220:DP2223)=0,0,IF(ISERROR(HLOOKUP(U2223,Y2223:DP2223,1,FALSE)),0,INDEX(Y2222:DP2222,MATCH(U2221&amp;U2223,Y2221:DP2221&amp;Y2223:DP2223,0))))</f>
        <v>0</v>
      </c>
      <c r="V2222" s="94">
        <f t="array" ref="V2222">IF(COUNTA(Y2220:DP2223)=0,0,IF(ISERROR(HLOOKUP(V2223,Y2223:DP2223,1,FALSE)),0,INDEX(Y2222:DP2222,MATCH(V2221&amp;V2223,Y2221:DP2221&amp;Y2223:DP2223,0))))</f>
        <v>0</v>
      </c>
      <c r="W2222" s="95"/>
      <c r="X2222" s="108"/>
    </row>
    <row r="2223" spans="2:24" ht="13.9" thickBot="1">
      <c r="B2223" s="96"/>
      <c r="C2223" s="97"/>
      <c r="D2223" s="96"/>
      <c r="E2223" s="96"/>
      <c r="F2223" s="96"/>
      <c r="G2223" s="96"/>
      <c r="H2223" s="96"/>
      <c r="I2223" s="96"/>
      <c r="J2223" s="96"/>
      <c r="K2223" s="96"/>
      <c r="L2223" s="96"/>
      <c r="M2223" s="96"/>
      <c r="N2223" s="96"/>
      <c r="O2223" s="96"/>
      <c r="P2223" s="97"/>
      <c r="Q2223" s="218"/>
      <c r="R2223" s="98" t="str">
        <f t="shared" ref="R2223" si="5427">IF(COUNTA(Y2220:DP2223)=0,"none",HLOOKUP(R2221,Y2221:DP2223,3,FALSE))</f>
        <v>none</v>
      </c>
      <c r="S2223" s="99" t="str">
        <f t="shared" ref="S2223" si="5428">IF(COUNTA(Y2220:DP2223)=0,"none",HLOOKUP(S2220,Y2220:DP2223,4,FALSE))</f>
        <v>none</v>
      </c>
      <c r="T2223" s="100"/>
      <c r="U2223" s="100" t="str">
        <f t="array" ref="U2223">IF(COUNTA(Y2220:DP2223)=0,"none",IF($U$2="WAHR",$W$3,Abfrage!$F$4))</f>
        <v>none</v>
      </c>
      <c r="V2223" s="100" t="str">
        <f t="array" ref="V2223">IF(COUNTA(Y2220:DP2223)=0,"none",IF($U$2="WAHR",$W$3,Abfrage!$F$4))</f>
        <v>none</v>
      </c>
      <c r="W2223" s="100" t="str">
        <f t="array" ref="W2223">IF(COUNTA(Y2220:DP2223)=0,"none",IF($U$2="WAHR",$W$3,Abfrage!$F$4))</f>
        <v>none</v>
      </c>
      <c r="X2223" s="109"/>
    </row>
    <row r="2224" spans="2:24" thickBot="1">
      <c r="B2224" s="75" t="s">
        <v>1460</v>
      </c>
      <c r="C2224" s="76">
        <v>1000246276</v>
      </c>
      <c r="D2224" s="75" t="s">
        <v>95</v>
      </c>
      <c r="E2224" s="75" t="s">
        <v>148</v>
      </c>
      <c r="F2224" s="75" t="s">
        <v>96</v>
      </c>
      <c r="G2224" s="75" t="s">
        <v>96</v>
      </c>
      <c r="H2224" s="75" t="e">
        <v>#N/A</v>
      </c>
      <c r="I2224" s="75" t="s">
        <v>68</v>
      </c>
      <c r="J2224" s="75" t="s">
        <v>1461</v>
      </c>
      <c r="K2224" s="75" t="s">
        <v>339</v>
      </c>
      <c r="L2224" s="75" t="s">
        <v>321</v>
      </c>
      <c r="M2224" s="75" t="s">
        <v>313</v>
      </c>
      <c r="N2224" s="75" t="s">
        <v>327</v>
      </c>
      <c r="O2224" s="75" t="s">
        <v>306</v>
      </c>
      <c r="P2224" s="76" t="s">
        <v>306</v>
      </c>
      <c r="Q2224" s="216"/>
      <c r="R2224" s="77" t="str">
        <f t="shared" ref="R2224" si="5429">IF(COUNTA(Y2224:DP2227)=0,"01.01.1900",INDEX(Y2224:DP2224,MATCH(R2225,Y2225:DP2225,0)))</f>
        <v>01.01.1900</v>
      </c>
      <c r="S2224" s="78" t="str">
        <f t="shared" ref="S2224" si="5430">IF(COUNTA(Y2224:DP2227)=0,"01.01.1900",MAX(Y2224:DP2224))</f>
        <v>01.01.1900</v>
      </c>
      <c r="T2224" s="79"/>
      <c r="U2224" s="80" t="str">
        <f t="array" ref="U2224">IF(COUNTA(Y2224:DP2227)=0,"01.01.1900",IF(ISERROR(HLOOKUP(U2227,Y2227:DP2227,1,FALSE)),"01.01.1900",INDEX(Y2224:DP2224,MATCH(U2225&amp;U2227,Y2225:DP2225&amp;Y2227:DP2227,0))))</f>
        <v>01.01.1900</v>
      </c>
      <c r="V2224" s="81" t="str">
        <f t="shared" ref="V2224" si="5431">IF(COUNTA(Y2224:DP2227)=0,"01.01.1900",_xlfn.MAXIFS(Y2224:DP2224,Y2227:DP2227,V2227))</f>
        <v>01.01.1900</v>
      </c>
      <c r="W2224" s="82"/>
      <c r="X2224" s="106"/>
    </row>
    <row r="2225" spans="2:25" thickBot="1">
      <c r="B2225" s="83"/>
      <c r="C2225" s="84"/>
      <c r="D2225" s="83"/>
      <c r="E2225" s="83"/>
      <c r="F2225" s="83"/>
      <c r="G2225" s="83"/>
      <c r="H2225" s="83"/>
      <c r="I2225" s="83"/>
      <c r="J2225" s="83"/>
      <c r="K2225" s="83"/>
      <c r="L2225" s="83"/>
      <c r="M2225" s="83"/>
      <c r="N2225" s="83"/>
      <c r="O2225" s="83"/>
      <c r="P2225" s="84"/>
      <c r="Q2225" s="217"/>
      <c r="R2225" s="85">
        <f t="shared" ref="R2225" si="5432">IF(COUNTA(Y2224:DP2227)=0,0,MIN(Y2225:DP2225))</f>
        <v>0</v>
      </c>
      <c r="S2225" s="86">
        <f t="shared" ref="S2225" si="5433">IF(COUNTA(Y2224:DP2227)=0,0,HLOOKUP(S2224,Y2224:DP2227,2,FALSE))</f>
        <v>0</v>
      </c>
      <c r="T2225" s="87">
        <f t="shared" ref="T2225" si="5434">IF(COUNTA(Y2224:DP2227)=0,0,AVERAGE(Y2225:DP2225))</f>
        <v>0</v>
      </c>
      <c r="U2225" s="88">
        <f t="shared" ref="U2225" si="5435">IF(COUNTA(Y2224:DP2227)=0,0,_xlfn.MINIFS(Y2225:DP2225,Y2227:DP2227,U2227))</f>
        <v>0</v>
      </c>
      <c r="V2225" s="89">
        <f t="array" ref="V2225">IF(COUNTA(Y2224:DP2227)=0,0,IF(ISERROR(HLOOKUP(V2227,Y2227:DP2227,1,FALSE)),0,INDEX(Y2225:DP2225,MATCH(V2224&amp;V2227,Y2224:DP2224&amp;Y2227:DP2227,0))))</f>
        <v>0</v>
      </c>
      <c r="W2225" s="90">
        <f t="array" ref="W2225">IF(COUNTA(Y2224:DP2227)=0,0,IF(ISERROR(HLOOKUP(W2227,Y2227:DP2227,1,FALSE)),0,AVERAGEIF(Y2227:DP2227,$W2227,Y2225:DP2225)))</f>
        <v>0</v>
      </c>
      <c r="X2225" s="107"/>
    </row>
    <row r="2226" spans="2:25" thickBot="1">
      <c r="B2226" s="83"/>
      <c r="C2226" s="84"/>
      <c r="D2226" s="83"/>
      <c r="E2226" s="83"/>
      <c r="F2226" s="83"/>
      <c r="G2226" s="83"/>
      <c r="H2226" s="83"/>
      <c r="I2226" s="83"/>
      <c r="J2226" s="83"/>
      <c r="K2226" s="83"/>
      <c r="L2226" s="83"/>
      <c r="M2226" s="83"/>
      <c r="N2226" s="83"/>
      <c r="O2226" s="83"/>
      <c r="P2226" s="84"/>
      <c r="Q2226" s="217"/>
      <c r="R2226" s="91">
        <f t="shared" ref="R2226" si="5436">IF(COUNTA(Y2224:DP2227)=0,0,HLOOKUP(R2225,Y2225:DP2227,2,FALSE))</f>
        <v>0</v>
      </c>
      <c r="S2226" s="92">
        <f t="shared" ref="S2226" si="5437">IF(COUNTA(Y2224:DP2227)=0,0,HLOOKUP(S2224,Y2224:DP2227,3,FALSE))</f>
        <v>0</v>
      </c>
      <c r="T2226" s="93"/>
      <c r="U2226" s="94">
        <f t="array" ref="U2226">IF(COUNTA(Y2224:DP2227)=0,0,IF(ISERROR(HLOOKUP(U2227,Y2227:DP2227,1,FALSE)),0,INDEX(Y2226:DP2226,MATCH(U2225&amp;U2227,Y2225:DP2225&amp;Y2227:DP2227,0))))</f>
        <v>0</v>
      </c>
      <c r="V2226" s="94">
        <f t="array" ref="V2226">IF(COUNTA(Y2224:DP2227)=0,0,IF(ISERROR(HLOOKUP(V2227,Y2227:DP2227,1,FALSE)),0,INDEX(Y2226:DP2226,MATCH(V2225&amp;V2227,Y2225:DP2225&amp;Y2227:DP2227,0))))</f>
        <v>0</v>
      </c>
      <c r="W2226" s="95"/>
      <c r="X2226" s="108"/>
    </row>
    <row r="2227" spans="2:25" ht="13.9" thickBot="1">
      <c r="B2227" s="96"/>
      <c r="C2227" s="97"/>
      <c r="D2227" s="96"/>
      <c r="E2227" s="96"/>
      <c r="F2227" s="96"/>
      <c r="G2227" s="96"/>
      <c r="H2227" s="96"/>
      <c r="I2227" s="96"/>
      <c r="J2227" s="96"/>
      <c r="K2227" s="96"/>
      <c r="L2227" s="96"/>
      <c r="M2227" s="96"/>
      <c r="N2227" s="96"/>
      <c r="O2227" s="96"/>
      <c r="P2227" s="97"/>
      <c r="Q2227" s="218"/>
      <c r="R2227" s="98" t="str">
        <f t="shared" ref="R2227" si="5438">IF(COUNTA(Y2224:DP2227)=0,"none",HLOOKUP(R2225,Y2225:DP2227,3,FALSE))</f>
        <v>none</v>
      </c>
      <c r="S2227" s="99" t="str">
        <f t="shared" ref="S2227" si="5439">IF(COUNTA(Y2224:DP2227)=0,"none",HLOOKUP(S2224,Y2224:DP2227,4,FALSE))</f>
        <v>none</v>
      </c>
      <c r="T2227" s="100"/>
      <c r="U2227" s="100" t="str">
        <f t="array" ref="U2227">IF(COUNTA(Y2224:DP2227)=0,"none",IF($U$2="WAHR",$W$3,Abfrage!$F$4))</f>
        <v>none</v>
      </c>
      <c r="V2227" s="100" t="str">
        <f t="array" ref="V2227">IF(COUNTA(Y2224:DP2227)=0,"none",IF($U$2="WAHR",$W$3,Abfrage!$F$4))</f>
        <v>none</v>
      </c>
      <c r="W2227" s="100" t="str">
        <f t="array" ref="W2227">IF(COUNTA(Y2224:DP2227)=0,"none",IF($U$2="WAHR",$W$3,Abfrage!$F$4))</f>
        <v>none</v>
      </c>
      <c r="X2227" s="109"/>
    </row>
    <row r="2228" spans="2:25" thickBot="1">
      <c r="B2228" s="75" t="s">
        <v>1462</v>
      </c>
      <c r="C2228" s="76">
        <v>1000265508</v>
      </c>
      <c r="D2228" s="75" t="s">
        <v>95</v>
      </c>
      <c r="E2228" s="75" t="s">
        <v>175</v>
      </c>
      <c r="F2228" s="75" t="s">
        <v>103</v>
      </c>
      <c r="G2228" s="75" t="s">
        <v>103</v>
      </c>
      <c r="H2228" s="75" t="e">
        <v>#N/A</v>
      </c>
      <c r="I2228" s="75" t="s">
        <v>41</v>
      </c>
      <c r="J2228" s="75" t="s">
        <v>1463</v>
      </c>
      <c r="K2228" s="75" t="s">
        <v>306</v>
      </c>
      <c r="L2228" s="75" t="s">
        <v>306</v>
      </c>
      <c r="M2228" s="75" t="s">
        <v>307</v>
      </c>
      <c r="N2228" s="75" t="s">
        <v>348</v>
      </c>
      <c r="O2228" s="75" t="s">
        <v>402</v>
      </c>
      <c r="P2228" s="76" t="s">
        <v>306</v>
      </c>
      <c r="Q2228" s="216"/>
      <c r="R2228" s="77" t="str">
        <f t="shared" ref="R2228" si="5440">IF(COUNTA(Y2228:DP2231)=0,"01.01.1900",INDEX(Y2228:DP2228,MATCH(R2229,Y2229:DP2229,0)))</f>
        <v>01.01.1900</v>
      </c>
      <c r="S2228" s="78" t="str">
        <f t="shared" ref="S2228" si="5441">IF(COUNTA(Y2228:DP2231)=0,"01.01.1900",MAX(Y2228:DP2228))</f>
        <v>01.01.1900</v>
      </c>
      <c r="T2228" s="79"/>
      <c r="U2228" s="80" t="str">
        <f t="array" ref="U2228">IF(COUNTA(Y2228:DP2231)=0,"01.01.1900",IF(ISERROR(HLOOKUP(U2231,Y2231:DP2231,1,FALSE)),"01.01.1900",INDEX(Y2228:DP2228,MATCH(U2229&amp;U2231,Y2229:DP2229&amp;Y2231:DP2231,0))))</f>
        <v>01.01.1900</v>
      </c>
      <c r="V2228" s="81" t="str">
        <f t="shared" ref="V2228" si="5442">IF(COUNTA(Y2228:DP2231)=0,"01.01.1900",_xlfn.MAXIFS(Y2228:DP2228,Y2231:DP2231,V2231))</f>
        <v>01.01.1900</v>
      </c>
      <c r="W2228" s="82"/>
      <c r="X2228" s="106"/>
    </row>
    <row r="2229" spans="2:25" thickBot="1">
      <c r="B2229" s="83"/>
      <c r="C2229" s="84"/>
      <c r="D2229" s="83"/>
      <c r="E2229" s="83"/>
      <c r="F2229" s="83"/>
      <c r="G2229" s="83"/>
      <c r="H2229" s="83"/>
      <c r="I2229" s="83"/>
      <c r="J2229" s="83"/>
      <c r="K2229" s="83"/>
      <c r="L2229" s="83"/>
      <c r="M2229" s="83"/>
      <c r="N2229" s="83"/>
      <c r="O2229" s="83"/>
      <c r="P2229" s="84"/>
      <c r="Q2229" s="217"/>
      <c r="R2229" s="85">
        <f t="shared" ref="R2229" si="5443">IF(COUNTA(Y2228:DP2231)=0,0,MIN(Y2229:DP2229))</f>
        <v>0</v>
      </c>
      <c r="S2229" s="86">
        <f t="shared" ref="S2229" si="5444">IF(COUNTA(Y2228:DP2231)=0,0,HLOOKUP(S2228,Y2228:DP2231,2,FALSE))</f>
        <v>0</v>
      </c>
      <c r="T2229" s="87">
        <f t="shared" ref="T2229" si="5445">IF(COUNTA(Y2228:DP2231)=0,0,AVERAGE(Y2229:DP2229))</f>
        <v>0</v>
      </c>
      <c r="U2229" s="88">
        <f t="shared" ref="U2229" si="5446">IF(COUNTA(Y2228:DP2231)=0,0,_xlfn.MINIFS(Y2229:DP2229,Y2231:DP2231,U2231))</f>
        <v>0</v>
      </c>
      <c r="V2229" s="89">
        <f t="array" ref="V2229">IF(COUNTA(Y2228:DP2231)=0,0,IF(ISERROR(HLOOKUP(V2231,Y2231:DP2231,1,FALSE)),0,INDEX(Y2229:DP2229,MATCH(V2228&amp;V2231,Y2228:DP2228&amp;Y2231:DP2231,0))))</f>
        <v>0</v>
      </c>
      <c r="W2229" s="90">
        <f t="array" ref="W2229">IF(COUNTA(Y2228:DP2231)=0,0,IF(ISERROR(HLOOKUP(W2231,Y2231:DP2231,1,FALSE)),0,AVERAGEIF(Y2231:DP2231,$W2231,Y2229:DP2229)))</f>
        <v>0</v>
      </c>
      <c r="X2229" s="107"/>
    </row>
    <row r="2230" spans="2:25" thickBot="1">
      <c r="B2230" s="83"/>
      <c r="C2230" s="84"/>
      <c r="D2230" s="83"/>
      <c r="E2230" s="83"/>
      <c r="F2230" s="83"/>
      <c r="G2230" s="83"/>
      <c r="H2230" s="83"/>
      <c r="I2230" s="83"/>
      <c r="J2230" s="83"/>
      <c r="K2230" s="83"/>
      <c r="L2230" s="83"/>
      <c r="M2230" s="83"/>
      <c r="N2230" s="83"/>
      <c r="O2230" s="83"/>
      <c r="P2230" s="84"/>
      <c r="Q2230" s="217"/>
      <c r="R2230" s="91">
        <f t="shared" ref="R2230" si="5447">IF(COUNTA(Y2228:DP2231)=0,0,HLOOKUP(R2229,Y2229:DP2231,2,FALSE))</f>
        <v>0</v>
      </c>
      <c r="S2230" s="92">
        <f t="shared" ref="S2230" si="5448">IF(COUNTA(Y2228:DP2231)=0,0,HLOOKUP(S2228,Y2228:DP2231,3,FALSE))</f>
        <v>0</v>
      </c>
      <c r="T2230" s="93"/>
      <c r="U2230" s="94">
        <f t="array" ref="U2230">IF(COUNTA(Y2228:DP2231)=0,0,IF(ISERROR(HLOOKUP(U2231,Y2231:DP2231,1,FALSE)),0,INDEX(Y2230:DP2230,MATCH(U2229&amp;U2231,Y2229:DP2229&amp;Y2231:DP2231,0))))</f>
        <v>0</v>
      </c>
      <c r="V2230" s="94">
        <f t="array" ref="V2230">IF(COUNTA(Y2228:DP2231)=0,0,IF(ISERROR(HLOOKUP(V2231,Y2231:DP2231,1,FALSE)),0,INDEX(Y2230:DP2230,MATCH(V2229&amp;V2231,Y2229:DP2229&amp;Y2231:DP2231,0))))</f>
        <v>0</v>
      </c>
      <c r="W2230" s="95"/>
      <c r="X2230" s="108"/>
    </row>
    <row r="2231" spans="2:25" ht="13.9" thickBot="1">
      <c r="B2231" s="96"/>
      <c r="C2231" s="97"/>
      <c r="D2231" s="96"/>
      <c r="E2231" s="96"/>
      <c r="F2231" s="96"/>
      <c r="G2231" s="96"/>
      <c r="H2231" s="96"/>
      <c r="I2231" s="96"/>
      <c r="J2231" s="96"/>
      <c r="K2231" s="96"/>
      <c r="L2231" s="96"/>
      <c r="M2231" s="96"/>
      <c r="N2231" s="96"/>
      <c r="O2231" s="96"/>
      <c r="P2231" s="97"/>
      <c r="Q2231" s="218"/>
      <c r="R2231" s="98" t="str">
        <f t="shared" ref="R2231" si="5449">IF(COUNTA(Y2228:DP2231)=0,"none",HLOOKUP(R2229,Y2229:DP2231,3,FALSE))</f>
        <v>none</v>
      </c>
      <c r="S2231" s="99" t="str">
        <f t="shared" ref="S2231" si="5450">IF(COUNTA(Y2228:DP2231)=0,"none",HLOOKUP(S2228,Y2228:DP2231,4,FALSE))</f>
        <v>none</v>
      </c>
      <c r="T2231" s="100"/>
      <c r="U2231" s="100" t="str">
        <f t="array" ref="U2231">IF(COUNTA(Y2228:DP2231)=0,"none",IF($U$2="WAHR",$W$3,Abfrage!$F$4))</f>
        <v>none</v>
      </c>
      <c r="V2231" s="100" t="str">
        <f t="array" ref="V2231">IF(COUNTA(Y2228:DP2231)=0,"none",IF($U$2="WAHR",$W$3,Abfrage!$F$4))</f>
        <v>none</v>
      </c>
      <c r="W2231" s="100" t="str">
        <f t="array" ref="W2231">IF(COUNTA(Y2228:DP2231)=0,"none",IF($U$2="WAHR",$W$3,Abfrage!$F$4))</f>
        <v>none</v>
      </c>
      <c r="X2231" s="109"/>
    </row>
    <row r="2232" spans="2:25" thickBot="1">
      <c r="B2232" s="75" t="s">
        <v>1464</v>
      </c>
      <c r="C2232" s="76">
        <v>1000247967</v>
      </c>
      <c r="D2232" s="75" t="s">
        <v>89</v>
      </c>
      <c r="E2232" s="75" t="s">
        <v>406</v>
      </c>
      <c r="F2232" s="75" t="s">
        <v>1465</v>
      </c>
      <c r="G2232" s="75" t="s">
        <v>1465</v>
      </c>
      <c r="H2232" s="75" t="s">
        <v>446</v>
      </c>
      <c r="I2232" s="75" t="s">
        <v>79</v>
      </c>
      <c r="J2232" s="75" t="s">
        <v>1466</v>
      </c>
      <c r="K2232" s="75" t="s">
        <v>306</v>
      </c>
      <c r="L2232" s="75" t="s">
        <v>306</v>
      </c>
      <c r="M2232" s="75" t="s">
        <v>313</v>
      </c>
      <c r="N2232" s="75" t="s">
        <v>352</v>
      </c>
      <c r="O2232" s="75" t="s">
        <v>476</v>
      </c>
      <c r="P2232" s="76" t="s">
        <v>528</v>
      </c>
      <c r="Q2232" s="216"/>
      <c r="R2232" s="77">
        <f t="shared" ref="R2232" si="5451">IF(COUNTA(Y2232:DP2235)=0,"01.01.1900",INDEX(Y2232:DP2232,MATCH(R2233,Y2233:DP2233,0)))</f>
        <v>45849</v>
      </c>
      <c r="S2232" s="78">
        <f t="shared" ref="S2232" si="5452">IF(COUNTA(Y2232:DP2235)=0,"01.01.1900",MAX(Y2232:DP2232))</f>
        <v>45849</v>
      </c>
      <c r="T2232" s="79"/>
      <c r="U2232" s="80" t="str">
        <f t="array" ref="U2232">IF(COUNTA(Y2232:DP2235)=0,"01.01.1900",IF(ISERROR(HLOOKUP(U2235,Y2235:DP2235,1,FALSE)),"01.01.1900",INDEX(Y2232:DP2232,MATCH(U2233&amp;U2235,Y2233:DP2233&amp;Y2235:DP2235,0))))</f>
        <v>01.01.1900</v>
      </c>
      <c r="V2232" s="81">
        <f t="shared" ref="V2232" si="5453">IF(COUNTA(Y2232:DP2235)=0,"01.01.1900",_xlfn.MAXIFS(Y2232:DP2232,Y2235:DP2235,V2235))</f>
        <v>0</v>
      </c>
      <c r="W2232" s="82"/>
      <c r="X2232" s="106"/>
      <c r="Y2232" s="141">
        <v>45849</v>
      </c>
    </row>
    <row r="2233" spans="2:25" thickBot="1">
      <c r="B2233" s="83"/>
      <c r="C2233" s="84"/>
      <c r="D2233" s="83"/>
      <c r="E2233" s="83"/>
      <c r="F2233" s="83"/>
      <c r="G2233" s="83"/>
      <c r="H2233" s="83"/>
      <c r="I2233" s="83"/>
      <c r="J2233" s="83"/>
      <c r="K2233" s="83"/>
      <c r="L2233" s="83"/>
      <c r="M2233" s="83"/>
      <c r="N2233" s="83"/>
      <c r="O2233" s="83"/>
      <c r="P2233" s="84"/>
      <c r="Q2233" s="217"/>
      <c r="R2233" s="85">
        <f t="shared" ref="R2233" si="5454">IF(COUNTA(Y2232:DP2235)=0,0,MIN(Y2233:DP2233))</f>
        <v>0.13300000000000001</v>
      </c>
      <c r="S2233" s="86">
        <f t="shared" ref="S2233" si="5455">IF(COUNTA(Y2232:DP2235)=0,0,HLOOKUP(S2232,Y2232:DP2235,2,FALSE))</f>
        <v>0.13300000000000001</v>
      </c>
      <c r="T2233" s="87">
        <f t="shared" ref="T2233" si="5456">IF(COUNTA(Y2232:DP2235)=0,0,AVERAGE(Y2233:DP2233))</f>
        <v>0.13300000000000001</v>
      </c>
      <c r="U2233" s="88">
        <f t="shared" ref="U2233" si="5457">IF(COUNTA(Y2232:DP2235)=0,0,_xlfn.MINIFS(Y2233:DP2233,Y2235:DP2235,U2235))</f>
        <v>0</v>
      </c>
      <c r="V2233" s="89">
        <f t="array" ref="V2233">IF(COUNTA(Y2232:DP2235)=0,0,IF(ISERROR(HLOOKUP(V2235,Y2235:DP2235,1,FALSE)),0,INDEX(Y2233:DP2233,MATCH(V2232&amp;V2235,Y2232:DP2232&amp;Y2235:DP2235,0))))</f>
        <v>0</v>
      </c>
      <c r="W2233" s="90">
        <f t="array" ref="W2233">IF(COUNTA(Y2232:DP2235)=0,0,IF(ISERROR(HLOOKUP(W2235,Y2235:DP2235,1,FALSE)),0,AVERAGEIF(Y2235:DP2235,$W2235,Y2233:DP2233)))</f>
        <v>0</v>
      </c>
      <c r="X2233" s="107"/>
      <c r="Y2233" s="142">
        <v>0.13300000000000001</v>
      </c>
    </row>
    <row r="2234" spans="2:25" thickBot="1">
      <c r="B2234" s="83"/>
      <c r="C2234" s="84"/>
      <c r="D2234" s="83"/>
      <c r="E2234" s="83"/>
      <c r="F2234" s="83"/>
      <c r="G2234" s="83"/>
      <c r="H2234" s="83"/>
      <c r="I2234" s="83"/>
      <c r="J2234" s="83"/>
      <c r="K2234" s="83"/>
      <c r="L2234" s="83"/>
      <c r="M2234" s="83"/>
      <c r="N2234" s="83"/>
      <c r="O2234" s="83"/>
      <c r="P2234" s="84"/>
      <c r="Q2234" s="217"/>
      <c r="R2234" s="91">
        <f t="shared" ref="R2234" si="5458">IF(COUNTA(Y2232:DP2235)=0,0,HLOOKUP(R2233,Y2233:DP2235,2,FALSE))</f>
        <v>100</v>
      </c>
      <c r="S2234" s="92">
        <f t="shared" ref="S2234" si="5459">IF(COUNTA(Y2232:DP2235)=0,0,HLOOKUP(S2232,Y2232:DP2235,3,FALSE))</f>
        <v>100</v>
      </c>
      <c r="T2234" s="93"/>
      <c r="U2234" s="94">
        <f t="array" ref="U2234">IF(COUNTA(Y2232:DP2235)=0,0,IF(ISERROR(HLOOKUP(U2235,Y2235:DP2235,1,FALSE)),0,INDEX(Y2234:DP2234,MATCH(U2233&amp;U2235,Y2233:DP2233&amp;Y2235:DP2235,0))))</f>
        <v>0</v>
      </c>
      <c r="V2234" s="94">
        <f t="array" ref="V2234">IF(COUNTA(Y2232:DP2235)=0,0,IF(ISERROR(HLOOKUP(V2235,Y2235:DP2235,1,FALSE)),0,INDEX(Y2234:DP2234,MATCH(V2233&amp;V2235,Y2233:DP2233&amp;Y2235:DP2235,0))))</f>
        <v>0</v>
      </c>
      <c r="W2234" s="95"/>
      <c r="X2234" s="108"/>
      <c r="Y2234" s="143">
        <v>100</v>
      </c>
    </row>
    <row r="2235" spans="2:25" ht="13.9" thickBot="1">
      <c r="B2235" s="96"/>
      <c r="C2235" s="97"/>
      <c r="D2235" s="96"/>
      <c r="E2235" s="96"/>
      <c r="F2235" s="96"/>
      <c r="G2235" s="96"/>
      <c r="H2235" s="96"/>
      <c r="I2235" s="96"/>
      <c r="J2235" s="96"/>
      <c r="K2235" s="96"/>
      <c r="L2235" s="96"/>
      <c r="M2235" s="96"/>
      <c r="N2235" s="96"/>
      <c r="O2235" s="96"/>
      <c r="P2235" s="97"/>
      <c r="Q2235" s="218"/>
      <c r="R2235" s="98" t="str">
        <f t="shared" ref="R2235" si="5460">IF(COUNTA(Y2232:DP2235)=0,"none",HLOOKUP(R2233,Y2233:DP2235,3,FALSE))</f>
        <v>www (-30%)</v>
      </c>
      <c r="S2235" s="99" t="str">
        <f t="shared" ref="S2235" si="5461">IF(COUNTA(Y2232:DP2235)=0,"none",HLOOKUP(S2232,Y2232:DP2235,4,FALSE))</f>
        <v>www (-30%)</v>
      </c>
      <c r="T2235" s="100"/>
      <c r="U2235" s="100">
        <f t="array" ref="U2235">IF(COUNTA(Y2232:DP2235)=0,"none",IF($U$2="WAHR",$W$3,Abfrage!$F$4))</f>
        <v>0</v>
      </c>
      <c r="V2235" s="100">
        <f t="array" ref="V2235">IF(COUNTA(Y2232:DP2235)=0,"none",IF($U$2="WAHR",$W$3,Abfrage!$F$4))</f>
        <v>0</v>
      </c>
      <c r="W2235" s="100">
        <f t="array" ref="W2235">IF(COUNTA(Y2232:DP2235)=0,"none",IF($U$2="WAHR",$W$3,Abfrage!$F$4))</f>
        <v>0</v>
      </c>
      <c r="X2235" s="109"/>
      <c r="Y2235" s="144" t="s">
        <v>43</v>
      </c>
    </row>
    <row r="2236" spans="2:25" thickBot="1">
      <c r="B2236" s="75" t="s">
        <v>1467</v>
      </c>
      <c r="C2236" s="76">
        <v>1000250920</v>
      </c>
      <c r="D2236" s="75" t="s">
        <v>95</v>
      </c>
      <c r="E2236" s="75" t="s">
        <v>96</v>
      </c>
      <c r="F2236" s="75" t="s">
        <v>97</v>
      </c>
      <c r="G2236" s="75" t="s">
        <v>97</v>
      </c>
      <c r="H2236" s="75" t="e">
        <v>#N/A</v>
      </c>
      <c r="I2236" s="75" t="s">
        <v>51</v>
      </c>
      <c r="J2236" s="75" t="s">
        <v>1468</v>
      </c>
      <c r="K2236" s="75" t="s">
        <v>306</v>
      </c>
      <c r="L2236" s="75" t="s">
        <v>306</v>
      </c>
      <c r="M2236" s="75" t="s">
        <v>313</v>
      </c>
      <c r="N2236" s="75" t="s">
        <v>360</v>
      </c>
      <c r="O2236" s="75" t="s">
        <v>309</v>
      </c>
      <c r="P2236" s="76" t="s">
        <v>306</v>
      </c>
      <c r="Q2236" s="216"/>
      <c r="R2236" s="77" t="str">
        <f t="shared" ref="R2236" si="5462">IF(COUNTA(Y2236:DP2239)=0,"01.01.1900",INDEX(Y2236:DP2236,MATCH(R2237,Y2237:DP2237,0)))</f>
        <v>01.01.1900</v>
      </c>
      <c r="S2236" s="78" t="str">
        <f t="shared" ref="S2236" si="5463">IF(COUNTA(Y2236:DP2239)=0,"01.01.1900",MAX(Y2236:DP2236))</f>
        <v>01.01.1900</v>
      </c>
      <c r="T2236" s="79"/>
      <c r="U2236" s="80" t="str">
        <f t="array" ref="U2236">IF(COUNTA(Y2236:DP2239)=0,"01.01.1900",IF(ISERROR(HLOOKUP(U2239,Y2239:DP2239,1,FALSE)),"01.01.1900",INDEX(Y2236:DP2236,MATCH(U2237&amp;U2239,Y2237:DP2237&amp;Y2239:DP2239,0))))</f>
        <v>01.01.1900</v>
      </c>
      <c r="V2236" s="81" t="str">
        <f t="shared" ref="V2236" si="5464">IF(COUNTA(Y2236:DP2239)=0,"01.01.1900",_xlfn.MAXIFS(Y2236:DP2236,Y2239:DP2239,V2239))</f>
        <v>01.01.1900</v>
      </c>
      <c r="W2236" s="82"/>
      <c r="X2236" s="106"/>
    </row>
    <row r="2237" spans="2:25" thickBot="1">
      <c r="B2237" s="83"/>
      <c r="C2237" s="84"/>
      <c r="D2237" s="83"/>
      <c r="E2237" s="83"/>
      <c r="F2237" s="83"/>
      <c r="G2237" s="83"/>
      <c r="H2237" s="83"/>
      <c r="I2237" s="83"/>
      <c r="J2237" s="83"/>
      <c r="K2237" s="83"/>
      <c r="L2237" s="83"/>
      <c r="M2237" s="83"/>
      <c r="N2237" s="83"/>
      <c r="O2237" s="83"/>
      <c r="P2237" s="84"/>
      <c r="Q2237" s="217"/>
      <c r="R2237" s="85">
        <f t="shared" ref="R2237" si="5465">IF(COUNTA(Y2236:DP2239)=0,0,MIN(Y2237:DP2237))</f>
        <v>0</v>
      </c>
      <c r="S2237" s="86">
        <f t="shared" ref="S2237" si="5466">IF(COUNTA(Y2236:DP2239)=0,0,HLOOKUP(S2236,Y2236:DP2239,2,FALSE))</f>
        <v>0</v>
      </c>
      <c r="T2237" s="87">
        <f t="shared" ref="T2237" si="5467">IF(COUNTA(Y2236:DP2239)=0,0,AVERAGE(Y2237:DP2237))</f>
        <v>0</v>
      </c>
      <c r="U2237" s="88">
        <f t="shared" ref="U2237" si="5468">IF(COUNTA(Y2236:DP2239)=0,0,_xlfn.MINIFS(Y2237:DP2237,Y2239:DP2239,U2239))</f>
        <v>0</v>
      </c>
      <c r="V2237" s="89">
        <f t="array" ref="V2237">IF(COUNTA(Y2236:DP2239)=0,0,IF(ISERROR(HLOOKUP(V2239,Y2239:DP2239,1,FALSE)),0,INDEX(Y2237:DP2237,MATCH(V2236&amp;V2239,Y2236:DP2236&amp;Y2239:DP2239,0))))</f>
        <v>0</v>
      </c>
      <c r="W2237" s="90">
        <f t="array" ref="W2237">IF(COUNTA(Y2236:DP2239)=0,0,IF(ISERROR(HLOOKUP(W2239,Y2239:DP2239,1,FALSE)),0,AVERAGEIF(Y2239:DP2239,$W2239,Y2237:DP2237)))</f>
        <v>0</v>
      </c>
      <c r="X2237" s="107"/>
    </row>
    <row r="2238" spans="2:25" thickBot="1">
      <c r="B2238" s="83"/>
      <c r="C2238" s="84"/>
      <c r="D2238" s="83"/>
      <c r="E2238" s="83"/>
      <c r="F2238" s="83"/>
      <c r="G2238" s="83"/>
      <c r="H2238" s="83"/>
      <c r="I2238" s="83"/>
      <c r="J2238" s="83"/>
      <c r="K2238" s="83"/>
      <c r="L2238" s="83"/>
      <c r="M2238" s="83"/>
      <c r="N2238" s="83"/>
      <c r="O2238" s="83"/>
      <c r="P2238" s="84"/>
      <c r="Q2238" s="217"/>
      <c r="R2238" s="91">
        <f t="shared" ref="R2238" si="5469">IF(COUNTA(Y2236:DP2239)=0,0,HLOOKUP(R2237,Y2237:DP2239,2,FALSE))</f>
        <v>0</v>
      </c>
      <c r="S2238" s="92">
        <f t="shared" ref="S2238" si="5470">IF(COUNTA(Y2236:DP2239)=0,0,HLOOKUP(S2236,Y2236:DP2239,3,FALSE))</f>
        <v>0</v>
      </c>
      <c r="T2238" s="93"/>
      <c r="U2238" s="94">
        <f t="array" ref="U2238">IF(COUNTA(Y2236:DP2239)=0,0,IF(ISERROR(HLOOKUP(U2239,Y2239:DP2239,1,FALSE)),0,INDEX(Y2238:DP2238,MATCH(U2237&amp;U2239,Y2237:DP2237&amp;Y2239:DP2239,0))))</f>
        <v>0</v>
      </c>
      <c r="V2238" s="94">
        <f t="array" ref="V2238">IF(COUNTA(Y2236:DP2239)=0,0,IF(ISERROR(HLOOKUP(V2239,Y2239:DP2239,1,FALSE)),0,INDEX(Y2238:DP2238,MATCH(V2237&amp;V2239,Y2237:DP2237&amp;Y2239:DP2239,0))))</f>
        <v>0</v>
      </c>
      <c r="W2238" s="95"/>
      <c r="X2238" s="108"/>
    </row>
    <row r="2239" spans="2:25" ht="13.9" thickBot="1">
      <c r="B2239" s="96"/>
      <c r="C2239" s="97"/>
      <c r="D2239" s="96"/>
      <c r="E2239" s="96"/>
      <c r="F2239" s="96"/>
      <c r="G2239" s="96"/>
      <c r="H2239" s="96"/>
      <c r="I2239" s="96"/>
      <c r="J2239" s="96"/>
      <c r="K2239" s="96"/>
      <c r="L2239" s="96"/>
      <c r="M2239" s="96"/>
      <c r="N2239" s="96"/>
      <c r="O2239" s="96"/>
      <c r="P2239" s="97"/>
      <c r="Q2239" s="218"/>
      <c r="R2239" s="98" t="str">
        <f t="shared" ref="R2239" si="5471">IF(COUNTA(Y2236:DP2239)=0,"none",HLOOKUP(R2237,Y2237:DP2239,3,FALSE))</f>
        <v>none</v>
      </c>
      <c r="S2239" s="99" t="str">
        <f t="shared" ref="S2239" si="5472">IF(COUNTA(Y2236:DP2239)=0,"none",HLOOKUP(S2236,Y2236:DP2239,4,FALSE))</f>
        <v>none</v>
      </c>
      <c r="T2239" s="100"/>
      <c r="U2239" s="100" t="str">
        <f t="array" ref="U2239">IF(COUNTA(Y2236:DP2239)=0,"none",IF($U$2="WAHR",$W$3,Abfrage!$F$4))</f>
        <v>none</v>
      </c>
      <c r="V2239" s="100" t="str">
        <f t="array" ref="V2239">IF(COUNTA(Y2236:DP2239)=0,"none",IF($U$2="WAHR",$W$3,Abfrage!$F$4))</f>
        <v>none</v>
      </c>
      <c r="W2239" s="100" t="str">
        <f t="array" ref="W2239">IF(COUNTA(Y2236:DP2239)=0,"none",IF($U$2="WAHR",$W$3,Abfrage!$F$4))</f>
        <v>none</v>
      </c>
      <c r="X2239" s="109"/>
    </row>
    <row r="2240" spans="2:25" thickBot="1">
      <c r="B2240" s="75" t="s">
        <v>1469</v>
      </c>
      <c r="C2240" s="76">
        <v>1000250921</v>
      </c>
      <c r="D2240" s="75" t="s">
        <v>95</v>
      </c>
      <c r="E2240" s="75" t="s">
        <v>175</v>
      </c>
      <c r="F2240" s="75" t="s">
        <v>97</v>
      </c>
      <c r="G2240" s="75" t="s">
        <v>97</v>
      </c>
      <c r="H2240" s="75" t="e">
        <v>#N/A</v>
      </c>
      <c r="I2240" s="75" t="s">
        <v>51</v>
      </c>
      <c r="J2240" s="75" t="s">
        <v>1470</v>
      </c>
      <c r="K2240" s="75" t="s">
        <v>306</v>
      </c>
      <c r="L2240" s="75" t="s">
        <v>306</v>
      </c>
      <c r="M2240" s="75" t="s">
        <v>307</v>
      </c>
      <c r="N2240" s="75" t="s">
        <v>360</v>
      </c>
      <c r="O2240" s="75" t="s">
        <v>309</v>
      </c>
      <c r="P2240" s="76" t="s">
        <v>306</v>
      </c>
      <c r="Q2240" s="216"/>
      <c r="R2240" s="77" t="str">
        <f t="shared" ref="R2240" si="5473">IF(COUNTA(Y2240:DP2243)=0,"01.01.1900",INDEX(Y2240:DP2240,MATCH(R2241,Y2241:DP2241,0)))</f>
        <v>01.01.1900</v>
      </c>
      <c r="S2240" s="78" t="str">
        <f t="shared" ref="S2240" si="5474">IF(COUNTA(Y2240:DP2243)=0,"01.01.1900",MAX(Y2240:DP2240))</f>
        <v>01.01.1900</v>
      </c>
      <c r="T2240" s="79"/>
      <c r="U2240" s="80" t="str">
        <f t="array" ref="U2240">IF(COUNTA(Y2240:DP2243)=0,"01.01.1900",IF(ISERROR(HLOOKUP(U2243,Y2243:DP2243,1,FALSE)),"01.01.1900",INDEX(Y2240:DP2240,MATCH(U2241&amp;U2243,Y2241:DP2241&amp;Y2243:DP2243,0))))</f>
        <v>01.01.1900</v>
      </c>
      <c r="V2240" s="81" t="str">
        <f t="shared" ref="V2240" si="5475">IF(COUNTA(Y2240:DP2243)=0,"01.01.1900",_xlfn.MAXIFS(Y2240:DP2240,Y2243:DP2243,V2243))</f>
        <v>01.01.1900</v>
      </c>
      <c r="W2240" s="82"/>
      <c r="X2240" s="106"/>
    </row>
    <row r="2241" spans="2:24" thickBot="1">
      <c r="B2241" s="83"/>
      <c r="C2241" s="84"/>
      <c r="D2241" s="83"/>
      <c r="E2241" s="83"/>
      <c r="F2241" s="83"/>
      <c r="G2241" s="83"/>
      <c r="H2241" s="83"/>
      <c r="I2241" s="83"/>
      <c r="J2241" s="83"/>
      <c r="K2241" s="83"/>
      <c r="L2241" s="83"/>
      <c r="M2241" s="83"/>
      <c r="N2241" s="83"/>
      <c r="O2241" s="83"/>
      <c r="P2241" s="84"/>
      <c r="Q2241" s="217"/>
      <c r="R2241" s="85">
        <f t="shared" ref="R2241" si="5476">IF(COUNTA(Y2240:DP2243)=0,0,MIN(Y2241:DP2241))</f>
        <v>0</v>
      </c>
      <c r="S2241" s="86">
        <f t="shared" ref="S2241" si="5477">IF(COUNTA(Y2240:DP2243)=0,0,HLOOKUP(S2240,Y2240:DP2243,2,FALSE))</f>
        <v>0</v>
      </c>
      <c r="T2241" s="87">
        <f t="shared" ref="T2241" si="5478">IF(COUNTA(Y2240:DP2243)=0,0,AVERAGE(Y2241:DP2241))</f>
        <v>0</v>
      </c>
      <c r="U2241" s="88">
        <f t="shared" ref="U2241" si="5479">IF(COUNTA(Y2240:DP2243)=0,0,_xlfn.MINIFS(Y2241:DP2241,Y2243:DP2243,U2243))</f>
        <v>0</v>
      </c>
      <c r="V2241" s="89">
        <f t="array" ref="V2241">IF(COUNTA(Y2240:DP2243)=0,0,IF(ISERROR(HLOOKUP(V2243,Y2243:DP2243,1,FALSE)),0,INDEX(Y2241:DP2241,MATCH(V2240&amp;V2243,Y2240:DP2240&amp;Y2243:DP2243,0))))</f>
        <v>0</v>
      </c>
      <c r="W2241" s="90">
        <f t="array" ref="W2241">IF(COUNTA(Y2240:DP2243)=0,0,IF(ISERROR(HLOOKUP(W2243,Y2243:DP2243,1,FALSE)),0,AVERAGEIF(Y2243:DP2243,$W2243,Y2241:DP2241)))</f>
        <v>0</v>
      </c>
      <c r="X2241" s="107"/>
    </row>
    <row r="2242" spans="2:24" thickBot="1">
      <c r="B2242" s="83"/>
      <c r="C2242" s="84"/>
      <c r="D2242" s="83"/>
      <c r="E2242" s="83"/>
      <c r="F2242" s="83"/>
      <c r="G2242" s="83"/>
      <c r="H2242" s="83"/>
      <c r="I2242" s="83"/>
      <c r="J2242" s="83"/>
      <c r="K2242" s="83"/>
      <c r="L2242" s="83"/>
      <c r="M2242" s="83"/>
      <c r="N2242" s="83"/>
      <c r="O2242" s="83"/>
      <c r="P2242" s="84"/>
      <c r="Q2242" s="217"/>
      <c r="R2242" s="91">
        <f t="shared" ref="R2242" si="5480">IF(COUNTA(Y2240:DP2243)=0,0,HLOOKUP(R2241,Y2241:DP2243,2,FALSE))</f>
        <v>0</v>
      </c>
      <c r="S2242" s="92">
        <f t="shared" ref="S2242" si="5481">IF(COUNTA(Y2240:DP2243)=0,0,HLOOKUP(S2240,Y2240:DP2243,3,FALSE))</f>
        <v>0</v>
      </c>
      <c r="T2242" s="93"/>
      <c r="U2242" s="94">
        <f t="array" ref="U2242">IF(COUNTA(Y2240:DP2243)=0,0,IF(ISERROR(HLOOKUP(U2243,Y2243:DP2243,1,FALSE)),0,INDEX(Y2242:DP2242,MATCH(U2241&amp;U2243,Y2241:DP2241&amp;Y2243:DP2243,0))))</f>
        <v>0</v>
      </c>
      <c r="V2242" s="94">
        <f t="array" ref="V2242">IF(COUNTA(Y2240:DP2243)=0,0,IF(ISERROR(HLOOKUP(V2243,Y2243:DP2243,1,FALSE)),0,INDEX(Y2242:DP2242,MATCH(V2241&amp;V2243,Y2241:DP2241&amp;Y2243:DP2243,0))))</f>
        <v>0</v>
      </c>
      <c r="W2242" s="95"/>
      <c r="X2242" s="108"/>
    </row>
    <row r="2243" spans="2:24" ht="13.9" thickBot="1">
      <c r="B2243" s="96"/>
      <c r="C2243" s="97"/>
      <c r="D2243" s="96"/>
      <c r="E2243" s="96"/>
      <c r="F2243" s="96"/>
      <c r="G2243" s="96"/>
      <c r="H2243" s="96"/>
      <c r="I2243" s="96"/>
      <c r="J2243" s="96"/>
      <c r="K2243" s="96"/>
      <c r="L2243" s="96"/>
      <c r="M2243" s="96"/>
      <c r="N2243" s="96"/>
      <c r="O2243" s="96"/>
      <c r="P2243" s="97"/>
      <c r="Q2243" s="218"/>
      <c r="R2243" s="98" t="str">
        <f t="shared" ref="R2243" si="5482">IF(COUNTA(Y2240:DP2243)=0,"none",HLOOKUP(R2241,Y2241:DP2243,3,FALSE))</f>
        <v>none</v>
      </c>
      <c r="S2243" s="99" t="str">
        <f t="shared" ref="S2243" si="5483">IF(COUNTA(Y2240:DP2243)=0,"none",HLOOKUP(S2240,Y2240:DP2243,4,FALSE))</f>
        <v>none</v>
      </c>
      <c r="T2243" s="100"/>
      <c r="U2243" s="100" t="str">
        <f t="array" ref="U2243">IF(COUNTA(Y2240:DP2243)=0,"none",IF($U$2="WAHR",$W$3,Abfrage!$F$4))</f>
        <v>none</v>
      </c>
      <c r="V2243" s="100" t="str">
        <f t="array" ref="V2243">IF(COUNTA(Y2240:DP2243)=0,"none",IF($U$2="WAHR",$W$3,Abfrage!$F$4))</f>
        <v>none</v>
      </c>
      <c r="W2243" s="100" t="str">
        <f t="array" ref="W2243">IF(COUNTA(Y2240:DP2243)=0,"none",IF($U$2="WAHR",$W$3,Abfrage!$F$4))</f>
        <v>none</v>
      </c>
      <c r="X2243" s="109"/>
    </row>
    <row r="2244" spans="2:24" thickBot="1">
      <c r="B2244" s="75" t="s">
        <v>1471</v>
      </c>
      <c r="C2244" s="76">
        <v>1000250922</v>
      </c>
      <c r="D2244" s="75" t="s">
        <v>169</v>
      </c>
      <c r="E2244" s="75" t="s">
        <v>125</v>
      </c>
      <c r="F2244" s="75" t="s">
        <v>501</v>
      </c>
      <c r="G2244" s="75" t="s">
        <v>685</v>
      </c>
      <c r="H2244" s="75" t="e">
        <v>#N/A</v>
      </c>
      <c r="I2244" s="75" t="s">
        <v>62</v>
      </c>
      <c r="J2244" s="75" t="s">
        <v>1472</v>
      </c>
      <c r="K2244" s="75" t="s">
        <v>327</v>
      </c>
      <c r="L2244" s="75" t="s">
        <v>523</v>
      </c>
      <c r="M2244" s="75" t="s">
        <v>306</v>
      </c>
      <c r="N2244" s="75" t="s">
        <v>306</v>
      </c>
      <c r="O2244" s="75" t="s">
        <v>306</v>
      </c>
      <c r="P2244" s="76" t="s">
        <v>306</v>
      </c>
      <c r="Q2244" s="216"/>
      <c r="R2244" s="77" t="str">
        <f t="shared" ref="R2244" si="5484">IF(COUNTA(Y2244:DP2247)=0,"01.01.1900",INDEX(Y2244:DP2244,MATCH(R2245,Y2245:DP2245,0)))</f>
        <v>01.01.1900</v>
      </c>
      <c r="S2244" s="78" t="str">
        <f t="shared" ref="S2244" si="5485">IF(COUNTA(Y2244:DP2247)=0,"01.01.1900",MAX(Y2244:DP2244))</f>
        <v>01.01.1900</v>
      </c>
      <c r="T2244" s="79"/>
      <c r="U2244" s="80" t="str">
        <f t="array" ref="U2244">IF(COUNTA(Y2244:DP2247)=0,"01.01.1900",IF(ISERROR(HLOOKUP(U2247,Y2247:DP2247,1,FALSE)),"01.01.1900",INDEX(Y2244:DP2244,MATCH(U2245&amp;U2247,Y2245:DP2245&amp;Y2247:DP2247,0))))</f>
        <v>01.01.1900</v>
      </c>
      <c r="V2244" s="81" t="str">
        <f t="shared" ref="V2244" si="5486">IF(COUNTA(Y2244:DP2247)=0,"01.01.1900",_xlfn.MAXIFS(Y2244:DP2244,Y2247:DP2247,V2247))</f>
        <v>01.01.1900</v>
      </c>
      <c r="W2244" s="82"/>
      <c r="X2244" s="106"/>
    </row>
    <row r="2245" spans="2:24" thickBot="1">
      <c r="B2245" s="83"/>
      <c r="C2245" s="84"/>
      <c r="D2245" s="83"/>
      <c r="E2245" s="83"/>
      <c r="F2245" s="83"/>
      <c r="G2245" s="83"/>
      <c r="H2245" s="83"/>
      <c r="I2245" s="83"/>
      <c r="J2245" s="83"/>
      <c r="K2245" s="83"/>
      <c r="L2245" s="83"/>
      <c r="M2245" s="83"/>
      <c r="N2245" s="83"/>
      <c r="O2245" s="83"/>
      <c r="P2245" s="84"/>
      <c r="Q2245" s="217"/>
      <c r="R2245" s="85">
        <f t="shared" ref="R2245" si="5487">IF(COUNTA(Y2244:DP2247)=0,0,MIN(Y2245:DP2245))</f>
        <v>0</v>
      </c>
      <c r="S2245" s="86">
        <f t="shared" ref="S2245" si="5488">IF(COUNTA(Y2244:DP2247)=0,0,HLOOKUP(S2244,Y2244:DP2247,2,FALSE))</f>
        <v>0</v>
      </c>
      <c r="T2245" s="87">
        <f t="shared" ref="T2245" si="5489">IF(COUNTA(Y2244:DP2247)=0,0,AVERAGE(Y2245:DP2245))</f>
        <v>0</v>
      </c>
      <c r="U2245" s="88">
        <f t="shared" ref="U2245" si="5490">IF(COUNTA(Y2244:DP2247)=0,0,_xlfn.MINIFS(Y2245:DP2245,Y2247:DP2247,U2247))</f>
        <v>0</v>
      </c>
      <c r="V2245" s="89">
        <f t="array" ref="V2245">IF(COUNTA(Y2244:DP2247)=0,0,IF(ISERROR(HLOOKUP(V2247,Y2247:DP2247,1,FALSE)),0,INDEX(Y2245:DP2245,MATCH(V2244&amp;V2247,Y2244:DP2244&amp;Y2247:DP2247,0))))</f>
        <v>0</v>
      </c>
      <c r="W2245" s="90">
        <f t="array" ref="W2245">IF(COUNTA(Y2244:DP2247)=0,0,IF(ISERROR(HLOOKUP(W2247,Y2247:DP2247,1,FALSE)),0,AVERAGEIF(Y2247:DP2247,$W2247,Y2245:DP2245)))</f>
        <v>0</v>
      </c>
      <c r="X2245" s="107"/>
    </row>
    <row r="2246" spans="2:24" thickBot="1">
      <c r="B2246" s="83"/>
      <c r="C2246" s="84"/>
      <c r="D2246" s="83"/>
      <c r="E2246" s="83"/>
      <c r="F2246" s="83"/>
      <c r="G2246" s="83"/>
      <c r="H2246" s="83"/>
      <c r="I2246" s="83"/>
      <c r="J2246" s="83"/>
      <c r="K2246" s="83"/>
      <c r="L2246" s="83"/>
      <c r="M2246" s="83"/>
      <c r="N2246" s="83"/>
      <c r="O2246" s="83"/>
      <c r="P2246" s="84"/>
      <c r="Q2246" s="217"/>
      <c r="R2246" s="91">
        <f t="shared" ref="R2246" si="5491">IF(COUNTA(Y2244:DP2247)=0,0,HLOOKUP(R2245,Y2245:DP2247,2,FALSE))</f>
        <v>0</v>
      </c>
      <c r="S2246" s="92">
        <f t="shared" ref="S2246" si="5492">IF(COUNTA(Y2244:DP2247)=0,0,HLOOKUP(S2244,Y2244:DP2247,3,FALSE))</f>
        <v>0</v>
      </c>
      <c r="T2246" s="93"/>
      <c r="U2246" s="94">
        <f t="array" ref="U2246">IF(COUNTA(Y2244:DP2247)=0,0,IF(ISERROR(HLOOKUP(U2247,Y2247:DP2247,1,FALSE)),0,INDEX(Y2246:DP2246,MATCH(U2245&amp;U2247,Y2245:DP2245&amp;Y2247:DP2247,0))))</f>
        <v>0</v>
      </c>
      <c r="V2246" s="94">
        <f t="array" ref="V2246">IF(COUNTA(Y2244:DP2247)=0,0,IF(ISERROR(HLOOKUP(V2247,Y2247:DP2247,1,FALSE)),0,INDEX(Y2246:DP2246,MATCH(V2245&amp;V2247,Y2245:DP2245&amp;Y2247:DP2247,0))))</f>
        <v>0</v>
      </c>
      <c r="W2246" s="95"/>
      <c r="X2246" s="108"/>
    </row>
    <row r="2247" spans="2:24" ht="13.9" thickBot="1">
      <c r="B2247" s="96"/>
      <c r="C2247" s="97"/>
      <c r="D2247" s="96"/>
      <c r="E2247" s="96"/>
      <c r="F2247" s="96"/>
      <c r="G2247" s="96"/>
      <c r="H2247" s="96"/>
      <c r="I2247" s="96"/>
      <c r="J2247" s="96"/>
      <c r="K2247" s="96"/>
      <c r="L2247" s="96"/>
      <c r="M2247" s="96"/>
      <c r="N2247" s="96"/>
      <c r="O2247" s="96"/>
      <c r="P2247" s="97"/>
      <c r="Q2247" s="218"/>
      <c r="R2247" s="98" t="str">
        <f t="shared" ref="R2247" si="5493">IF(COUNTA(Y2244:DP2247)=0,"none",HLOOKUP(R2245,Y2245:DP2247,3,FALSE))</f>
        <v>none</v>
      </c>
      <c r="S2247" s="99" t="str">
        <f t="shared" ref="S2247" si="5494">IF(COUNTA(Y2244:DP2247)=0,"none",HLOOKUP(S2244,Y2244:DP2247,4,FALSE))</f>
        <v>none</v>
      </c>
      <c r="T2247" s="100"/>
      <c r="U2247" s="100" t="str">
        <f t="array" ref="U2247">IF(COUNTA(Y2244:DP2247)=0,"none",IF($U$2="WAHR",$W$3,Abfrage!$F$4))</f>
        <v>none</v>
      </c>
      <c r="V2247" s="100" t="str">
        <f t="array" ref="V2247">IF(COUNTA(Y2244:DP2247)=0,"none",IF($U$2="WAHR",$W$3,Abfrage!$F$4))</f>
        <v>none</v>
      </c>
      <c r="W2247" s="100" t="str">
        <f t="array" ref="W2247">IF(COUNTA(Y2244:DP2247)=0,"none",IF($U$2="WAHR",$W$3,Abfrage!$F$4))</f>
        <v>none</v>
      </c>
      <c r="X2247" s="109"/>
    </row>
    <row r="2248" spans="2:24" thickBot="1">
      <c r="B2248" s="75" t="s">
        <v>1473</v>
      </c>
      <c r="C2248" s="76">
        <v>1000250923</v>
      </c>
      <c r="D2248" s="75" t="s">
        <v>95</v>
      </c>
      <c r="E2248" s="75" t="s">
        <v>148</v>
      </c>
      <c r="F2248" s="75" t="s">
        <v>175</v>
      </c>
      <c r="G2248" s="75" t="s">
        <v>175</v>
      </c>
      <c r="H2248" s="75" t="e">
        <v>#N/A</v>
      </c>
      <c r="I2248" s="75" t="s">
        <v>64</v>
      </c>
      <c r="J2248" s="75" t="s">
        <v>1474</v>
      </c>
      <c r="K2248" s="75" t="s">
        <v>327</v>
      </c>
      <c r="L2248" s="75" t="s">
        <v>523</v>
      </c>
      <c r="M2248" s="75" t="s">
        <v>307</v>
      </c>
      <c r="N2248" s="75" t="s">
        <v>327</v>
      </c>
      <c r="O2248" s="75" t="s">
        <v>306</v>
      </c>
      <c r="P2248" s="76" t="s">
        <v>306</v>
      </c>
      <c r="Q2248" s="216"/>
      <c r="R2248" s="77" t="str">
        <f t="shared" ref="R2248" si="5495">IF(COUNTA(Y2248:DP2251)=0,"01.01.1900",INDEX(Y2248:DP2248,MATCH(R2249,Y2249:DP2249,0)))</f>
        <v>01.01.1900</v>
      </c>
      <c r="S2248" s="78" t="str">
        <f t="shared" ref="S2248" si="5496">IF(COUNTA(Y2248:DP2251)=0,"01.01.1900",MAX(Y2248:DP2248))</f>
        <v>01.01.1900</v>
      </c>
      <c r="T2248" s="79"/>
      <c r="U2248" s="80" t="str">
        <f t="array" ref="U2248">IF(COUNTA(Y2248:DP2251)=0,"01.01.1900",IF(ISERROR(HLOOKUP(U2251,Y2251:DP2251,1,FALSE)),"01.01.1900",INDEX(Y2248:DP2248,MATCH(U2249&amp;U2251,Y2249:DP2249&amp;Y2251:DP2251,0))))</f>
        <v>01.01.1900</v>
      </c>
      <c r="V2248" s="81" t="str">
        <f t="shared" ref="V2248" si="5497">IF(COUNTA(Y2248:DP2251)=0,"01.01.1900",_xlfn.MAXIFS(Y2248:DP2248,Y2251:DP2251,V2251))</f>
        <v>01.01.1900</v>
      </c>
      <c r="W2248" s="82"/>
      <c r="X2248" s="106"/>
    </row>
    <row r="2249" spans="2:24" thickBot="1">
      <c r="B2249" s="83"/>
      <c r="C2249" s="84"/>
      <c r="D2249" s="83"/>
      <c r="E2249" s="83"/>
      <c r="F2249" s="83"/>
      <c r="G2249" s="83"/>
      <c r="H2249" s="83"/>
      <c r="I2249" s="83"/>
      <c r="J2249" s="83"/>
      <c r="K2249" s="83"/>
      <c r="L2249" s="83"/>
      <c r="M2249" s="83"/>
      <c r="N2249" s="83"/>
      <c r="O2249" s="83"/>
      <c r="P2249" s="84"/>
      <c r="Q2249" s="217"/>
      <c r="R2249" s="85">
        <f t="shared" ref="R2249" si="5498">IF(COUNTA(Y2248:DP2251)=0,0,MIN(Y2249:DP2249))</f>
        <v>0</v>
      </c>
      <c r="S2249" s="86">
        <f t="shared" ref="S2249" si="5499">IF(COUNTA(Y2248:DP2251)=0,0,HLOOKUP(S2248,Y2248:DP2251,2,FALSE))</f>
        <v>0</v>
      </c>
      <c r="T2249" s="87">
        <f t="shared" ref="T2249" si="5500">IF(COUNTA(Y2248:DP2251)=0,0,AVERAGE(Y2249:DP2249))</f>
        <v>0</v>
      </c>
      <c r="U2249" s="88">
        <f t="shared" ref="U2249" si="5501">IF(COUNTA(Y2248:DP2251)=0,0,_xlfn.MINIFS(Y2249:DP2249,Y2251:DP2251,U2251))</f>
        <v>0</v>
      </c>
      <c r="V2249" s="89">
        <f t="array" ref="V2249">IF(COUNTA(Y2248:DP2251)=0,0,IF(ISERROR(HLOOKUP(V2251,Y2251:DP2251,1,FALSE)),0,INDEX(Y2249:DP2249,MATCH(V2248&amp;V2251,Y2248:DP2248&amp;Y2251:DP2251,0))))</f>
        <v>0</v>
      </c>
      <c r="W2249" s="90">
        <f t="array" ref="W2249">IF(COUNTA(Y2248:DP2251)=0,0,IF(ISERROR(HLOOKUP(W2251,Y2251:DP2251,1,FALSE)),0,AVERAGEIF(Y2251:DP2251,$W2251,Y2249:DP2249)))</f>
        <v>0</v>
      </c>
      <c r="X2249" s="107"/>
    </row>
    <row r="2250" spans="2:24" thickBot="1">
      <c r="B2250" s="83"/>
      <c r="C2250" s="84"/>
      <c r="D2250" s="83"/>
      <c r="E2250" s="83"/>
      <c r="F2250" s="83"/>
      <c r="G2250" s="83"/>
      <c r="H2250" s="83"/>
      <c r="I2250" s="83"/>
      <c r="J2250" s="83"/>
      <c r="K2250" s="83"/>
      <c r="L2250" s="83"/>
      <c r="M2250" s="83"/>
      <c r="N2250" s="83"/>
      <c r="O2250" s="83"/>
      <c r="P2250" s="84"/>
      <c r="Q2250" s="217"/>
      <c r="R2250" s="91">
        <f t="shared" ref="R2250" si="5502">IF(COUNTA(Y2248:DP2251)=0,0,HLOOKUP(R2249,Y2249:DP2251,2,FALSE))</f>
        <v>0</v>
      </c>
      <c r="S2250" s="92">
        <f t="shared" ref="S2250" si="5503">IF(COUNTA(Y2248:DP2251)=0,0,HLOOKUP(S2248,Y2248:DP2251,3,FALSE))</f>
        <v>0</v>
      </c>
      <c r="T2250" s="93"/>
      <c r="U2250" s="94">
        <f t="array" ref="U2250">IF(COUNTA(Y2248:DP2251)=0,0,IF(ISERROR(HLOOKUP(U2251,Y2251:DP2251,1,FALSE)),0,INDEX(Y2250:DP2250,MATCH(U2249&amp;U2251,Y2249:DP2249&amp;Y2251:DP2251,0))))</f>
        <v>0</v>
      </c>
      <c r="V2250" s="94">
        <f t="array" ref="V2250">IF(COUNTA(Y2248:DP2251)=0,0,IF(ISERROR(HLOOKUP(V2251,Y2251:DP2251,1,FALSE)),0,INDEX(Y2250:DP2250,MATCH(V2249&amp;V2251,Y2249:DP2249&amp;Y2251:DP2251,0))))</f>
        <v>0</v>
      </c>
      <c r="W2250" s="95"/>
      <c r="X2250" s="108"/>
    </row>
    <row r="2251" spans="2:24" ht="13.9" thickBot="1">
      <c r="B2251" s="96"/>
      <c r="C2251" s="97"/>
      <c r="D2251" s="96"/>
      <c r="E2251" s="96"/>
      <c r="F2251" s="96"/>
      <c r="G2251" s="96"/>
      <c r="H2251" s="96"/>
      <c r="I2251" s="96"/>
      <c r="J2251" s="96"/>
      <c r="K2251" s="96"/>
      <c r="L2251" s="96"/>
      <c r="M2251" s="96"/>
      <c r="N2251" s="96"/>
      <c r="O2251" s="96"/>
      <c r="P2251" s="97"/>
      <c r="Q2251" s="218"/>
      <c r="R2251" s="98" t="str">
        <f t="shared" ref="R2251" si="5504">IF(COUNTA(Y2248:DP2251)=0,"none",HLOOKUP(R2249,Y2249:DP2251,3,FALSE))</f>
        <v>none</v>
      </c>
      <c r="S2251" s="99" t="str">
        <f t="shared" ref="S2251" si="5505">IF(COUNTA(Y2248:DP2251)=0,"none",HLOOKUP(S2248,Y2248:DP2251,4,FALSE))</f>
        <v>none</v>
      </c>
      <c r="T2251" s="100"/>
      <c r="U2251" s="100" t="str">
        <f t="array" ref="U2251">IF(COUNTA(Y2248:DP2251)=0,"none",IF($U$2="WAHR",$W$3,Abfrage!$F$4))</f>
        <v>none</v>
      </c>
      <c r="V2251" s="100" t="str">
        <f t="array" ref="V2251">IF(COUNTA(Y2248:DP2251)=0,"none",IF($U$2="WAHR",$W$3,Abfrage!$F$4))</f>
        <v>none</v>
      </c>
      <c r="W2251" s="100" t="str">
        <f t="array" ref="W2251">IF(COUNTA(Y2248:DP2251)=0,"none",IF($U$2="WAHR",$W$3,Abfrage!$F$4))</f>
        <v>none</v>
      </c>
      <c r="X2251" s="109"/>
    </row>
    <row r="2252" spans="2:24" thickBot="1">
      <c r="B2252" s="75" t="s">
        <v>1475</v>
      </c>
      <c r="C2252" s="76">
        <v>1000251544</v>
      </c>
      <c r="D2252" s="75" t="s">
        <v>95</v>
      </c>
      <c r="E2252" s="75" t="s">
        <v>175</v>
      </c>
      <c r="F2252" s="75" t="s">
        <v>97</v>
      </c>
      <c r="G2252" s="75" t="s">
        <v>97</v>
      </c>
      <c r="H2252" s="75" t="e">
        <v>#N/A</v>
      </c>
      <c r="I2252" s="75" t="s">
        <v>1476</v>
      </c>
      <c r="J2252" s="75" t="s">
        <v>1477</v>
      </c>
      <c r="K2252" s="75" t="s">
        <v>306</v>
      </c>
      <c r="L2252" s="75" t="s">
        <v>306</v>
      </c>
      <c r="M2252" s="75" t="s">
        <v>307</v>
      </c>
      <c r="N2252" s="75" t="s">
        <v>327</v>
      </c>
      <c r="O2252" s="75" t="s">
        <v>547</v>
      </c>
      <c r="P2252" s="76" t="s">
        <v>306</v>
      </c>
      <c r="Q2252" s="216"/>
      <c r="R2252" s="77" t="str">
        <f t="shared" ref="R2252" si="5506">IF(COUNTA(Y2252:DP2255)=0,"01.01.1900",INDEX(Y2252:DP2252,MATCH(R2253,Y2253:DP2253,0)))</f>
        <v>01.01.1900</v>
      </c>
      <c r="S2252" s="78" t="str">
        <f t="shared" ref="S2252" si="5507">IF(COUNTA(Y2252:DP2255)=0,"01.01.1900",MAX(Y2252:DP2252))</f>
        <v>01.01.1900</v>
      </c>
      <c r="T2252" s="79"/>
      <c r="U2252" s="80" t="str">
        <f t="array" ref="U2252">IF(COUNTA(Y2252:DP2255)=0,"01.01.1900",IF(ISERROR(HLOOKUP(U2255,Y2255:DP2255,1,FALSE)),"01.01.1900",INDEX(Y2252:DP2252,MATCH(U2253&amp;U2255,Y2253:DP2253&amp;Y2255:DP2255,0))))</f>
        <v>01.01.1900</v>
      </c>
      <c r="V2252" s="81" t="str">
        <f t="shared" ref="V2252" si="5508">IF(COUNTA(Y2252:DP2255)=0,"01.01.1900",_xlfn.MAXIFS(Y2252:DP2252,Y2255:DP2255,V2255))</f>
        <v>01.01.1900</v>
      </c>
      <c r="W2252" s="82"/>
      <c r="X2252" s="106"/>
    </row>
    <row r="2253" spans="2:24" thickBot="1">
      <c r="B2253" s="83"/>
      <c r="C2253" s="84"/>
      <c r="D2253" s="83"/>
      <c r="E2253" s="83"/>
      <c r="F2253" s="83"/>
      <c r="G2253" s="83"/>
      <c r="H2253" s="83"/>
      <c r="I2253" s="83"/>
      <c r="J2253" s="83"/>
      <c r="K2253" s="83"/>
      <c r="L2253" s="83"/>
      <c r="M2253" s="83"/>
      <c r="N2253" s="83"/>
      <c r="O2253" s="83"/>
      <c r="P2253" s="84"/>
      <c r="Q2253" s="217"/>
      <c r="R2253" s="85">
        <f t="shared" ref="R2253" si="5509">IF(COUNTA(Y2252:DP2255)=0,0,MIN(Y2253:DP2253))</f>
        <v>0</v>
      </c>
      <c r="S2253" s="86">
        <f t="shared" ref="S2253" si="5510">IF(COUNTA(Y2252:DP2255)=0,0,HLOOKUP(S2252,Y2252:DP2255,2,FALSE))</f>
        <v>0</v>
      </c>
      <c r="T2253" s="87">
        <f t="shared" ref="T2253" si="5511">IF(COUNTA(Y2252:DP2255)=0,0,AVERAGE(Y2253:DP2253))</f>
        <v>0</v>
      </c>
      <c r="U2253" s="88">
        <f t="shared" ref="U2253" si="5512">IF(COUNTA(Y2252:DP2255)=0,0,_xlfn.MINIFS(Y2253:DP2253,Y2255:DP2255,U2255))</f>
        <v>0</v>
      </c>
      <c r="V2253" s="89">
        <f t="array" ref="V2253">IF(COUNTA(Y2252:DP2255)=0,0,IF(ISERROR(HLOOKUP(V2255,Y2255:DP2255,1,FALSE)),0,INDEX(Y2253:DP2253,MATCH(V2252&amp;V2255,Y2252:DP2252&amp;Y2255:DP2255,0))))</f>
        <v>0</v>
      </c>
      <c r="W2253" s="90">
        <f t="array" ref="W2253">IF(COUNTA(Y2252:DP2255)=0,0,IF(ISERROR(HLOOKUP(W2255,Y2255:DP2255,1,FALSE)),0,AVERAGEIF(Y2255:DP2255,$W2255,Y2253:DP2253)))</f>
        <v>0</v>
      </c>
      <c r="X2253" s="107"/>
    </row>
    <row r="2254" spans="2:24" thickBot="1">
      <c r="B2254" s="83"/>
      <c r="C2254" s="84"/>
      <c r="D2254" s="83"/>
      <c r="E2254" s="83"/>
      <c r="F2254" s="83"/>
      <c r="G2254" s="83"/>
      <c r="H2254" s="83"/>
      <c r="I2254" s="83"/>
      <c r="J2254" s="83"/>
      <c r="K2254" s="83"/>
      <c r="L2254" s="83"/>
      <c r="M2254" s="83"/>
      <c r="N2254" s="83"/>
      <c r="O2254" s="83"/>
      <c r="P2254" s="84"/>
      <c r="Q2254" s="217"/>
      <c r="R2254" s="91">
        <f t="shared" ref="R2254" si="5513">IF(COUNTA(Y2252:DP2255)=0,0,HLOOKUP(R2253,Y2253:DP2255,2,FALSE))</f>
        <v>0</v>
      </c>
      <c r="S2254" s="92">
        <f t="shared" ref="S2254" si="5514">IF(COUNTA(Y2252:DP2255)=0,0,HLOOKUP(S2252,Y2252:DP2255,3,FALSE))</f>
        <v>0</v>
      </c>
      <c r="T2254" s="93"/>
      <c r="U2254" s="94">
        <f t="array" ref="U2254">IF(COUNTA(Y2252:DP2255)=0,0,IF(ISERROR(HLOOKUP(U2255,Y2255:DP2255,1,FALSE)),0,INDEX(Y2254:DP2254,MATCH(U2253&amp;U2255,Y2253:DP2253&amp;Y2255:DP2255,0))))</f>
        <v>0</v>
      </c>
      <c r="V2254" s="94">
        <f t="array" ref="V2254">IF(COUNTA(Y2252:DP2255)=0,0,IF(ISERROR(HLOOKUP(V2255,Y2255:DP2255,1,FALSE)),0,INDEX(Y2254:DP2254,MATCH(V2253&amp;V2255,Y2253:DP2253&amp;Y2255:DP2255,0))))</f>
        <v>0</v>
      </c>
      <c r="W2254" s="95"/>
      <c r="X2254" s="108"/>
    </row>
    <row r="2255" spans="2:24" ht="13.9" thickBot="1">
      <c r="B2255" s="96"/>
      <c r="C2255" s="97"/>
      <c r="D2255" s="96"/>
      <c r="E2255" s="96"/>
      <c r="F2255" s="96"/>
      <c r="G2255" s="96"/>
      <c r="H2255" s="96"/>
      <c r="I2255" s="96"/>
      <c r="J2255" s="96"/>
      <c r="K2255" s="96"/>
      <c r="L2255" s="96"/>
      <c r="M2255" s="96"/>
      <c r="N2255" s="96"/>
      <c r="O2255" s="96"/>
      <c r="P2255" s="97"/>
      <c r="Q2255" s="218"/>
      <c r="R2255" s="98" t="str">
        <f t="shared" ref="R2255" si="5515">IF(COUNTA(Y2252:DP2255)=0,"none",HLOOKUP(R2253,Y2253:DP2255,3,FALSE))</f>
        <v>none</v>
      </c>
      <c r="S2255" s="99" t="str">
        <f t="shared" ref="S2255" si="5516">IF(COUNTA(Y2252:DP2255)=0,"none",HLOOKUP(S2252,Y2252:DP2255,4,FALSE))</f>
        <v>none</v>
      </c>
      <c r="T2255" s="100"/>
      <c r="U2255" s="100" t="str">
        <f t="array" ref="U2255">IF(COUNTA(Y2252:DP2255)=0,"none",IF($U$2="WAHR",$W$3,Abfrage!$F$4))</f>
        <v>none</v>
      </c>
      <c r="V2255" s="100" t="str">
        <f t="array" ref="V2255">IF(COUNTA(Y2252:DP2255)=0,"none",IF($U$2="WAHR",$W$3,Abfrage!$F$4))</f>
        <v>none</v>
      </c>
      <c r="W2255" s="100" t="str">
        <f t="array" ref="W2255">IF(COUNTA(Y2252:DP2255)=0,"none",IF($U$2="WAHR",$W$3,Abfrage!$F$4))</f>
        <v>none</v>
      </c>
      <c r="X2255" s="109"/>
    </row>
    <row r="2256" spans="2:24" thickBot="1">
      <c r="B2256" s="75" t="s">
        <v>1478</v>
      </c>
      <c r="C2256" s="76">
        <v>1000254183</v>
      </c>
      <c r="D2256" s="75" t="s">
        <v>95</v>
      </c>
      <c r="E2256" s="75" t="s">
        <v>175</v>
      </c>
      <c r="F2256" s="75" t="s">
        <v>97</v>
      </c>
      <c r="G2256" s="75" t="s">
        <v>97</v>
      </c>
      <c r="H2256" s="75" t="e">
        <v>#N/A</v>
      </c>
      <c r="I2256" s="75" t="s">
        <v>41</v>
      </c>
      <c r="J2256" s="75" t="s">
        <v>1479</v>
      </c>
      <c r="K2256" s="75" t="s">
        <v>306</v>
      </c>
      <c r="L2256" s="75" t="s">
        <v>306</v>
      </c>
      <c r="M2256" s="75" t="s">
        <v>307</v>
      </c>
      <c r="N2256" s="75" t="s">
        <v>314</v>
      </c>
      <c r="O2256" s="75" t="s">
        <v>415</v>
      </c>
      <c r="P2256" s="76" t="s">
        <v>306</v>
      </c>
      <c r="Q2256" s="216"/>
      <c r="R2256" s="77" t="str">
        <f t="shared" ref="R2256" si="5517">IF(COUNTA(Y2256:DP2259)=0,"01.01.1900",INDEX(Y2256:DP2256,MATCH(R2257,Y2257:DP2257,0)))</f>
        <v>01.01.1900</v>
      </c>
      <c r="S2256" s="78" t="str">
        <f t="shared" ref="S2256" si="5518">IF(COUNTA(Y2256:DP2259)=0,"01.01.1900",MAX(Y2256:DP2256))</f>
        <v>01.01.1900</v>
      </c>
      <c r="T2256" s="79"/>
      <c r="U2256" s="80" t="str">
        <f t="array" ref="U2256">IF(COUNTA(Y2256:DP2259)=0,"01.01.1900",IF(ISERROR(HLOOKUP(U2259,Y2259:DP2259,1,FALSE)),"01.01.1900",INDEX(Y2256:DP2256,MATCH(U2257&amp;U2259,Y2257:DP2257&amp;Y2259:DP2259,0))))</f>
        <v>01.01.1900</v>
      </c>
      <c r="V2256" s="81" t="str">
        <f t="shared" ref="V2256" si="5519">IF(COUNTA(Y2256:DP2259)=0,"01.01.1900",_xlfn.MAXIFS(Y2256:DP2256,Y2259:DP2259,V2259))</f>
        <v>01.01.1900</v>
      </c>
      <c r="W2256" s="82"/>
      <c r="X2256" s="106"/>
    </row>
    <row r="2257" spans="2:28" thickBot="1">
      <c r="B2257" s="83"/>
      <c r="C2257" s="84"/>
      <c r="D2257" s="83"/>
      <c r="E2257" s="83"/>
      <c r="F2257" s="83"/>
      <c r="G2257" s="83"/>
      <c r="H2257" s="83"/>
      <c r="I2257" s="83"/>
      <c r="J2257" s="83"/>
      <c r="K2257" s="83"/>
      <c r="L2257" s="83"/>
      <c r="M2257" s="83"/>
      <c r="N2257" s="83"/>
      <c r="O2257" s="83"/>
      <c r="P2257" s="84"/>
      <c r="Q2257" s="217"/>
      <c r="R2257" s="85">
        <f t="shared" ref="R2257" si="5520">IF(COUNTA(Y2256:DP2259)=0,0,MIN(Y2257:DP2257))</f>
        <v>0</v>
      </c>
      <c r="S2257" s="86">
        <f t="shared" ref="S2257" si="5521">IF(COUNTA(Y2256:DP2259)=0,0,HLOOKUP(S2256,Y2256:DP2259,2,FALSE))</f>
        <v>0</v>
      </c>
      <c r="T2257" s="87">
        <f t="shared" ref="T2257" si="5522">IF(COUNTA(Y2256:DP2259)=0,0,AVERAGE(Y2257:DP2257))</f>
        <v>0</v>
      </c>
      <c r="U2257" s="88">
        <f t="shared" ref="U2257" si="5523">IF(COUNTA(Y2256:DP2259)=0,0,_xlfn.MINIFS(Y2257:DP2257,Y2259:DP2259,U2259))</f>
        <v>0</v>
      </c>
      <c r="V2257" s="89">
        <f t="array" ref="V2257">IF(COUNTA(Y2256:DP2259)=0,0,IF(ISERROR(HLOOKUP(V2259,Y2259:DP2259,1,FALSE)),0,INDEX(Y2257:DP2257,MATCH(V2256&amp;V2259,Y2256:DP2256&amp;Y2259:DP2259,0))))</f>
        <v>0</v>
      </c>
      <c r="W2257" s="90">
        <f t="array" ref="W2257">IF(COUNTA(Y2256:DP2259)=0,0,IF(ISERROR(HLOOKUP(W2259,Y2259:DP2259,1,FALSE)),0,AVERAGEIF(Y2259:DP2259,$W2259,Y2257:DP2257)))</f>
        <v>0</v>
      </c>
      <c r="X2257" s="107"/>
    </row>
    <row r="2258" spans="2:28" thickBot="1">
      <c r="B2258" s="83"/>
      <c r="C2258" s="84"/>
      <c r="D2258" s="83"/>
      <c r="E2258" s="83"/>
      <c r="F2258" s="83"/>
      <c r="G2258" s="83"/>
      <c r="H2258" s="83"/>
      <c r="I2258" s="83"/>
      <c r="J2258" s="83"/>
      <c r="K2258" s="83"/>
      <c r="L2258" s="83"/>
      <c r="M2258" s="83"/>
      <c r="N2258" s="83"/>
      <c r="O2258" s="83"/>
      <c r="P2258" s="84"/>
      <c r="Q2258" s="217"/>
      <c r="R2258" s="91">
        <f t="shared" ref="R2258" si="5524">IF(COUNTA(Y2256:DP2259)=0,0,HLOOKUP(R2257,Y2257:DP2259,2,FALSE))</f>
        <v>0</v>
      </c>
      <c r="S2258" s="92">
        <f t="shared" ref="S2258" si="5525">IF(COUNTA(Y2256:DP2259)=0,0,HLOOKUP(S2256,Y2256:DP2259,3,FALSE))</f>
        <v>0</v>
      </c>
      <c r="T2258" s="93"/>
      <c r="U2258" s="94">
        <f t="array" ref="U2258">IF(COUNTA(Y2256:DP2259)=0,0,IF(ISERROR(HLOOKUP(U2259,Y2259:DP2259,1,FALSE)),0,INDEX(Y2258:DP2258,MATCH(U2257&amp;U2259,Y2257:DP2257&amp;Y2259:DP2259,0))))</f>
        <v>0</v>
      </c>
      <c r="V2258" s="94">
        <f t="array" ref="V2258">IF(COUNTA(Y2256:DP2259)=0,0,IF(ISERROR(HLOOKUP(V2259,Y2259:DP2259,1,FALSE)),0,INDEX(Y2258:DP2258,MATCH(V2257&amp;V2259,Y2257:DP2257&amp;Y2259:DP2259,0))))</f>
        <v>0</v>
      </c>
      <c r="W2258" s="95"/>
      <c r="X2258" s="108"/>
    </row>
    <row r="2259" spans="2:28" ht="13.9" thickBot="1">
      <c r="B2259" s="96"/>
      <c r="C2259" s="97"/>
      <c r="D2259" s="96"/>
      <c r="E2259" s="96"/>
      <c r="F2259" s="96"/>
      <c r="G2259" s="96"/>
      <c r="H2259" s="96"/>
      <c r="I2259" s="96"/>
      <c r="J2259" s="96"/>
      <c r="K2259" s="96"/>
      <c r="L2259" s="96"/>
      <c r="M2259" s="96"/>
      <c r="N2259" s="96"/>
      <c r="O2259" s="96"/>
      <c r="P2259" s="97"/>
      <c r="Q2259" s="218"/>
      <c r="R2259" s="98" t="str">
        <f t="shared" ref="R2259" si="5526">IF(COUNTA(Y2256:DP2259)=0,"none",HLOOKUP(R2257,Y2257:DP2259,3,FALSE))</f>
        <v>none</v>
      </c>
      <c r="S2259" s="99" t="str">
        <f t="shared" ref="S2259" si="5527">IF(COUNTA(Y2256:DP2259)=0,"none",HLOOKUP(S2256,Y2256:DP2259,4,FALSE))</f>
        <v>none</v>
      </c>
      <c r="T2259" s="100"/>
      <c r="U2259" s="100" t="str">
        <f t="array" ref="U2259">IF(COUNTA(Y2256:DP2259)=0,"none",IF($U$2="WAHR",$W$3,Abfrage!$F$4))</f>
        <v>none</v>
      </c>
      <c r="V2259" s="100" t="str">
        <f t="array" ref="V2259">IF(COUNTA(Y2256:DP2259)=0,"none",IF($U$2="WAHR",$W$3,Abfrage!$F$4))</f>
        <v>none</v>
      </c>
      <c r="W2259" s="100" t="str">
        <f t="array" ref="W2259">IF(COUNTA(Y2256:DP2259)=0,"none",IF($U$2="WAHR",$W$3,Abfrage!$F$4))</f>
        <v>none</v>
      </c>
      <c r="X2259" s="109"/>
    </row>
    <row r="2260" spans="2:28" thickBot="1">
      <c r="B2260" s="75" t="s">
        <v>1480</v>
      </c>
      <c r="C2260" s="76">
        <v>1000255726</v>
      </c>
      <c r="D2260" s="75" t="s">
        <v>95</v>
      </c>
      <c r="E2260" s="75" t="s">
        <v>96</v>
      </c>
      <c r="F2260" s="75" t="s">
        <v>97</v>
      </c>
      <c r="G2260" s="75" t="s">
        <v>1481</v>
      </c>
      <c r="H2260" s="75" t="e">
        <v>#N/A</v>
      </c>
      <c r="I2260" s="75" t="s">
        <v>51</v>
      </c>
      <c r="J2260" s="75" t="s">
        <v>1482</v>
      </c>
      <c r="K2260" s="75" t="s">
        <v>306</v>
      </c>
      <c r="L2260" s="75" t="s">
        <v>306</v>
      </c>
      <c r="M2260" s="75" t="s">
        <v>313</v>
      </c>
      <c r="N2260" s="75" t="s">
        <v>339</v>
      </c>
      <c r="O2260" s="75" t="s">
        <v>419</v>
      </c>
      <c r="P2260" s="76" t="s">
        <v>306</v>
      </c>
      <c r="Q2260" s="216"/>
      <c r="R2260" s="77" t="str">
        <f t="shared" ref="R2260" si="5528">IF(COUNTA(Y2260:DP2263)=0,"01.01.1900",INDEX(Y2260:DP2260,MATCH(R2261,Y2261:DP2261,0)))</f>
        <v>01.01.1900</v>
      </c>
      <c r="S2260" s="78" t="str">
        <f t="shared" ref="S2260" si="5529">IF(COUNTA(Y2260:DP2263)=0,"01.01.1900",MAX(Y2260:DP2260))</f>
        <v>01.01.1900</v>
      </c>
      <c r="T2260" s="79"/>
      <c r="U2260" s="80" t="str">
        <f t="array" ref="U2260">IF(COUNTA(Y2260:DP2263)=0,"01.01.1900",IF(ISERROR(HLOOKUP(U2263,Y2263:DP2263,1,FALSE)),"01.01.1900",INDEX(Y2260:DP2260,MATCH(U2261&amp;U2263,Y2261:DP2261&amp;Y2263:DP2263,0))))</f>
        <v>01.01.1900</v>
      </c>
      <c r="V2260" s="81" t="str">
        <f t="shared" ref="V2260" si="5530">IF(COUNTA(Y2260:DP2263)=0,"01.01.1900",_xlfn.MAXIFS(Y2260:DP2260,Y2263:DP2263,V2263))</f>
        <v>01.01.1900</v>
      </c>
      <c r="W2260" s="82"/>
      <c r="X2260" s="106"/>
    </row>
    <row r="2261" spans="2:28" thickBot="1">
      <c r="B2261" s="83"/>
      <c r="C2261" s="84"/>
      <c r="D2261" s="83"/>
      <c r="E2261" s="83"/>
      <c r="F2261" s="83"/>
      <c r="G2261" s="83"/>
      <c r="H2261" s="83"/>
      <c r="I2261" s="83"/>
      <c r="J2261" s="83"/>
      <c r="K2261" s="83"/>
      <c r="L2261" s="83"/>
      <c r="M2261" s="83"/>
      <c r="N2261" s="83"/>
      <c r="O2261" s="83"/>
      <c r="P2261" s="84"/>
      <c r="Q2261" s="217"/>
      <c r="R2261" s="85">
        <f t="shared" ref="R2261" si="5531">IF(COUNTA(Y2260:DP2263)=0,0,MIN(Y2261:DP2261))</f>
        <v>0</v>
      </c>
      <c r="S2261" s="86">
        <f t="shared" ref="S2261" si="5532">IF(COUNTA(Y2260:DP2263)=0,0,HLOOKUP(S2260,Y2260:DP2263,2,FALSE))</f>
        <v>0</v>
      </c>
      <c r="T2261" s="87">
        <f t="shared" ref="T2261" si="5533">IF(COUNTA(Y2260:DP2263)=0,0,AVERAGE(Y2261:DP2261))</f>
        <v>0</v>
      </c>
      <c r="U2261" s="88">
        <f t="shared" ref="U2261" si="5534">IF(COUNTA(Y2260:DP2263)=0,0,_xlfn.MINIFS(Y2261:DP2261,Y2263:DP2263,U2263))</f>
        <v>0</v>
      </c>
      <c r="V2261" s="89">
        <f t="array" ref="V2261">IF(COUNTA(Y2260:DP2263)=0,0,IF(ISERROR(HLOOKUP(V2263,Y2263:DP2263,1,FALSE)),0,INDEX(Y2261:DP2261,MATCH(V2260&amp;V2263,Y2260:DP2260&amp;Y2263:DP2263,0))))</f>
        <v>0</v>
      </c>
      <c r="W2261" s="90">
        <f t="array" ref="W2261">IF(COUNTA(Y2260:DP2263)=0,0,IF(ISERROR(HLOOKUP(W2263,Y2263:DP2263,1,FALSE)),0,AVERAGEIF(Y2263:DP2263,$W2263,Y2261:DP2261)))</f>
        <v>0</v>
      </c>
      <c r="X2261" s="107"/>
    </row>
    <row r="2262" spans="2:28" thickBot="1">
      <c r="B2262" s="83"/>
      <c r="C2262" s="84"/>
      <c r="D2262" s="83"/>
      <c r="E2262" s="83"/>
      <c r="F2262" s="83"/>
      <c r="G2262" s="83"/>
      <c r="H2262" s="83"/>
      <c r="I2262" s="83"/>
      <c r="J2262" s="83"/>
      <c r="K2262" s="83"/>
      <c r="L2262" s="83"/>
      <c r="M2262" s="83"/>
      <c r="N2262" s="83"/>
      <c r="O2262" s="83"/>
      <c r="P2262" s="84"/>
      <c r="Q2262" s="217"/>
      <c r="R2262" s="91">
        <f t="shared" ref="R2262" si="5535">IF(COUNTA(Y2260:DP2263)=0,0,HLOOKUP(R2261,Y2261:DP2263,2,FALSE))</f>
        <v>0</v>
      </c>
      <c r="S2262" s="92">
        <f t="shared" ref="S2262" si="5536">IF(COUNTA(Y2260:DP2263)=0,0,HLOOKUP(S2260,Y2260:DP2263,3,FALSE))</f>
        <v>0</v>
      </c>
      <c r="T2262" s="93"/>
      <c r="U2262" s="94">
        <f t="array" ref="U2262">IF(COUNTA(Y2260:DP2263)=0,0,IF(ISERROR(HLOOKUP(U2263,Y2263:DP2263,1,FALSE)),0,INDEX(Y2262:DP2262,MATCH(U2261&amp;U2263,Y2261:DP2261&amp;Y2263:DP2263,0))))</f>
        <v>0</v>
      </c>
      <c r="V2262" s="94">
        <f t="array" ref="V2262">IF(COUNTA(Y2260:DP2263)=0,0,IF(ISERROR(HLOOKUP(V2263,Y2263:DP2263,1,FALSE)),0,INDEX(Y2262:DP2262,MATCH(V2261&amp;V2263,Y2261:DP2261&amp;Y2263:DP2263,0))))</f>
        <v>0</v>
      </c>
      <c r="W2262" s="95"/>
      <c r="X2262" s="108"/>
    </row>
    <row r="2263" spans="2:28" ht="13.9" thickBot="1">
      <c r="B2263" s="96"/>
      <c r="C2263" s="97"/>
      <c r="D2263" s="96"/>
      <c r="E2263" s="96"/>
      <c r="F2263" s="96"/>
      <c r="G2263" s="96"/>
      <c r="H2263" s="96"/>
      <c r="I2263" s="96"/>
      <c r="J2263" s="96"/>
      <c r="K2263" s="96"/>
      <c r="L2263" s="96"/>
      <c r="M2263" s="96"/>
      <c r="N2263" s="96"/>
      <c r="O2263" s="96"/>
      <c r="P2263" s="97"/>
      <c r="Q2263" s="218"/>
      <c r="R2263" s="98" t="str">
        <f t="shared" ref="R2263" si="5537">IF(COUNTA(Y2260:DP2263)=0,"none",HLOOKUP(R2261,Y2261:DP2263,3,FALSE))</f>
        <v>none</v>
      </c>
      <c r="S2263" s="99" t="str">
        <f t="shared" ref="S2263" si="5538">IF(COUNTA(Y2260:DP2263)=0,"none",HLOOKUP(S2260,Y2260:DP2263,4,FALSE))</f>
        <v>none</v>
      </c>
      <c r="T2263" s="100"/>
      <c r="U2263" s="100" t="str">
        <f t="array" ref="U2263">IF(COUNTA(Y2260:DP2263)=0,"none",IF($U$2="WAHR",$W$3,Abfrage!$F$4))</f>
        <v>none</v>
      </c>
      <c r="V2263" s="100" t="str">
        <f t="array" ref="V2263">IF(COUNTA(Y2260:DP2263)=0,"none",IF($U$2="WAHR",$W$3,Abfrage!$F$4))</f>
        <v>none</v>
      </c>
      <c r="W2263" s="100" t="str">
        <f t="array" ref="W2263">IF(COUNTA(Y2260:DP2263)=0,"none",IF($U$2="WAHR",$W$3,Abfrage!$F$4))</f>
        <v>none</v>
      </c>
      <c r="X2263" s="109"/>
    </row>
    <row r="2264" spans="2:28" thickBot="1">
      <c r="B2264" s="75" t="s">
        <v>1483</v>
      </c>
      <c r="C2264" s="76">
        <v>1000258052</v>
      </c>
      <c r="D2264" s="75" t="s">
        <v>95</v>
      </c>
      <c r="E2264" s="75" t="s">
        <v>96</v>
      </c>
      <c r="F2264" s="75" t="s">
        <v>97</v>
      </c>
      <c r="G2264" s="75" t="s">
        <v>97</v>
      </c>
      <c r="H2264" s="75" t="s">
        <v>44</v>
      </c>
      <c r="I2264" s="75" t="s">
        <v>51</v>
      </c>
      <c r="J2264" s="75" t="s">
        <v>1484</v>
      </c>
      <c r="K2264" s="75" t="s">
        <v>306</v>
      </c>
      <c r="L2264" s="75" t="s">
        <v>306</v>
      </c>
      <c r="M2264" s="75" t="s">
        <v>313</v>
      </c>
      <c r="N2264" s="75" t="s">
        <v>393</v>
      </c>
      <c r="O2264" s="75" t="s">
        <v>309</v>
      </c>
      <c r="P2264" s="76" t="s">
        <v>306</v>
      </c>
      <c r="Q2264" s="216"/>
      <c r="R2264" s="77">
        <f t="shared" ref="R2264" si="5539">IF(COUNTA(Y2264:DP2267)=0,"01.01.1900",INDEX(Y2264:DP2264,MATCH(R2265,Y2265:DP2265,0)))</f>
        <v>45468</v>
      </c>
      <c r="S2264" s="78">
        <f t="shared" ref="S2264" si="5540">IF(COUNTA(Y2264:DP2267)=0,"01.01.1900",MAX(Y2264:DP2264))</f>
        <v>45468</v>
      </c>
      <c r="T2264" s="79"/>
      <c r="U2264" s="80" t="str">
        <f t="array" ref="U2264">IF(COUNTA(Y2264:DP2267)=0,"01.01.1900",IF(ISERROR(HLOOKUP(U2267,Y2267:DP2267,1,FALSE)),"01.01.1900",INDEX(Y2264:DP2264,MATCH(U2265&amp;U2267,Y2265:DP2265&amp;Y2267:DP2267,0))))</f>
        <v>01.01.1900</v>
      </c>
      <c r="V2264" s="81">
        <f t="shared" ref="V2264" si="5541">IF(COUNTA(Y2264:DP2267)=0,"01.01.1900",_xlfn.MAXIFS(Y2264:DP2264,Y2267:DP2267,V2267))</f>
        <v>0</v>
      </c>
      <c r="W2264" s="82"/>
      <c r="X2264" s="106"/>
      <c r="Y2264" s="141">
        <v>44789</v>
      </c>
      <c r="Z2264" s="141">
        <v>44789</v>
      </c>
      <c r="AA2264" s="141">
        <v>45468</v>
      </c>
      <c r="AB2264" s="141">
        <v>45468</v>
      </c>
    </row>
    <row r="2265" spans="2:28" thickBot="1">
      <c r="B2265" s="83"/>
      <c r="C2265" s="84"/>
      <c r="D2265" s="83"/>
      <c r="E2265" s="83"/>
      <c r="F2265" s="83"/>
      <c r="G2265" s="83"/>
      <c r="H2265" s="83"/>
      <c r="I2265" s="83"/>
      <c r="J2265" s="83"/>
      <c r="K2265" s="83"/>
      <c r="L2265" s="83"/>
      <c r="M2265" s="83"/>
      <c r="N2265" s="83"/>
      <c r="O2265" s="83"/>
      <c r="P2265" s="84"/>
      <c r="Q2265" s="217"/>
      <c r="R2265" s="85">
        <f t="shared" ref="R2265" si="5542">IF(COUNTA(Y2264:DP2267)=0,0,MIN(Y2265:DP2265))</f>
        <v>0.28699999999999998</v>
      </c>
      <c r="S2265" s="86">
        <f t="shared" ref="S2265" si="5543">IF(COUNTA(Y2264:DP2267)=0,0,HLOOKUP(S2264,Y2264:DP2267,2,FALSE))</f>
        <v>0.28699999999999998</v>
      </c>
      <c r="T2265" s="87">
        <f t="shared" ref="T2265" si="5544">IF(COUNTA(Y2264:DP2267)=0,0,AVERAGE(Y2265:DP2265))</f>
        <v>0.33600000000000002</v>
      </c>
      <c r="U2265" s="88">
        <f t="shared" ref="U2265" si="5545">IF(COUNTA(Y2264:DP2267)=0,0,_xlfn.MINIFS(Y2265:DP2265,Y2267:DP2267,U2267))</f>
        <v>0</v>
      </c>
      <c r="V2265" s="89">
        <f t="array" ref="V2265">IF(COUNTA(Y2264:DP2267)=0,0,IF(ISERROR(HLOOKUP(V2267,Y2267:DP2267,1,FALSE)),0,INDEX(Y2265:DP2265,MATCH(V2264&amp;V2267,Y2264:DP2264&amp;Y2267:DP2267,0))))</f>
        <v>0</v>
      </c>
      <c r="W2265" s="90">
        <f t="array" ref="W2265">IF(COUNTA(Y2264:DP2267)=0,0,IF(ISERROR(HLOOKUP(W2267,Y2267:DP2267,1,FALSE)),0,AVERAGEIF(Y2267:DP2267,$W2267,Y2265:DP2265)))</f>
        <v>0</v>
      </c>
      <c r="X2265" s="107"/>
      <c r="Y2265" s="142">
        <v>0.38500000000000006</v>
      </c>
      <c r="Z2265" s="142">
        <v>0.38500000000000006</v>
      </c>
      <c r="AA2265" s="142">
        <v>0.28699999999999998</v>
      </c>
      <c r="AB2265" s="142">
        <v>0.28699999999999998</v>
      </c>
    </row>
    <row r="2266" spans="2:28" thickBot="1">
      <c r="B2266" s="83"/>
      <c r="C2266" s="84"/>
      <c r="D2266" s="83"/>
      <c r="E2266" s="83"/>
      <c r="F2266" s="83"/>
      <c r="G2266" s="83"/>
      <c r="H2266" s="83"/>
      <c r="I2266" s="83"/>
      <c r="J2266" s="83"/>
      <c r="K2266" s="83"/>
      <c r="L2266" s="83"/>
      <c r="M2266" s="83"/>
      <c r="N2266" s="83"/>
      <c r="O2266" s="83"/>
      <c r="P2266" s="84"/>
      <c r="Q2266" s="217"/>
      <c r="R2266" s="91">
        <f t="shared" ref="R2266" si="5546">IF(COUNTA(Y2264:DP2267)=0,0,HLOOKUP(R2265,Y2265:DP2267,2,FALSE))</f>
        <v>1000</v>
      </c>
      <c r="S2266" s="92">
        <f t="shared" ref="S2266" si="5547">IF(COUNTA(Y2264:DP2267)=0,0,HLOOKUP(S2264,Y2264:DP2267,3,FALSE))</f>
        <v>1000</v>
      </c>
      <c r="T2266" s="93"/>
      <c r="U2266" s="94">
        <f t="array" ref="U2266">IF(COUNTA(Y2264:DP2267)=0,0,IF(ISERROR(HLOOKUP(U2267,Y2267:DP2267,1,FALSE)),0,INDEX(Y2266:DP2266,MATCH(U2265&amp;U2267,Y2265:DP2265&amp;Y2267:DP2267,0))))</f>
        <v>0</v>
      </c>
      <c r="V2266" s="94">
        <f t="array" ref="V2266">IF(COUNTA(Y2264:DP2267)=0,0,IF(ISERROR(HLOOKUP(V2267,Y2267:DP2267,1,FALSE)),0,INDEX(Y2266:DP2266,MATCH(V2265&amp;V2267,Y2265:DP2265&amp;Y2267:DP2267,0))))</f>
        <v>0</v>
      </c>
      <c r="W2266" s="95"/>
      <c r="X2266" s="108"/>
      <c r="Y2266" s="143">
        <v>1000</v>
      </c>
      <c r="Z2266" s="143">
        <v>1000</v>
      </c>
      <c r="AA2266" s="143">
        <v>1000</v>
      </c>
      <c r="AB2266" s="143">
        <v>1000</v>
      </c>
    </row>
    <row r="2267" spans="2:28" ht="13.9" thickBot="1">
      <c r="B2267" s="96"/>
      <c r="C2267" s="97"/>
      <c r="D2267" s="96"/>
      <c r="E2267" s="96"/>
      <c r="F2267" s="96"/>
      <c r="G2267" s="96"/>
      <c r="H2267" s="96"/>
      <c r="I2267" s="96"/>
      <c r="J2267" s="96"/>
      <c r="K2267" s="96"/>
      <c r="L2267" s="96"/>
      <c r="M2267" s="96"/>
      <c r="N2267" s="96"/>
      <c r="O2267" s="96"/>
      <c r="P2267" s="97"/>
      <c r="Q2267" s="218"/>
      <c r="R2267" s="98" t="str">
        <f t="shared" ref="R2267" si="5548">IF(COUNTA(Y2264:DP2267)=0,"none",HLOOKUP(R2265,Y2265:DP2267,3,FALSE))</f>
        <v>www (-30%)</v>
      </c>
      <c r="S2267" s="99" t="str">
        <f t="shared" ref="S2267" si="5549">IF(COUNTA(Y2264:DP2267)=0,"none",HLOOKUP(S2264,Y2264:DP2267,4,FALSE))</f>
        <v>www (-30%)</v>
      </c>
      <c r="T2267" s="100"/>
      <c r="U2267" s="100">
        <f t="array" ref="U2267">IF(COUNTA(Y2264:DP2267)=0,"none",IF($U$2="WAHR",$W$3,Abfrage!$F$4))</f>
        <v>0</v>
      </c>
      <c r="V2267" s="100">
        <f t="array" ref="V2267">IF(COUNTA(Y2264:DP2267)=0,"none",IF($U$2="WAHR",$W$3,Abfrage!$F$4))</f>
        <v>0</v>
      </c>
      <c r="W2267" s="100">
        <f t="array" ref="W2267">IF(COUNTA(Y2264:DP2267)=0,"none",IF($U$2="WAHR",$W$3,Abfrage!$F$4))</f>
        <v>0</v>
      </c>
      <c r="X2267" s="109"/>
      <c r="Y2267" s="144" t="s">
        <v>43</v>
      </c>
      <c r="Z2267" s="144" t="s">
        <v>43</v>
      </c>
      <c r="AA2267" s="144" t="s">
        <v>43</v>
      </c>
      <c r="AB2267" s="144" t="s">
        <v>43</v>
      </c>
    </row>
    <row r="2268" spans="2:28" thickBot="1">
      <c r="B2268" s="75" t="s">
        <v>1485</v>
      </c>
      <c r="C2268" s="76">
        <v>1000259893</v>
      </c>
      <c r="D2268" s="75" t="s">
        <v>95</v>
      </c>
      <c r="E2268" s="75" t="s">
        <v>96</v>
      </c>
      <c r="F2268" s="75" t="s">
        <v>97</v>
      </c>
      <c r="G2268" s="75" t="s">
        <v>97</v>
      </c>
      <c r="H2268" s="75" t="s">
        <v>44</v>
      </c>
      <c r="I2268" s="75" t="s">
        <v>377</v>
      </c>
      <c r="J2268" s="75" t="s">
        <v>1486</v>
      </c>
      <c r="K2268" s="75" t="s">
        <v>306</v>
      </c>
      <c r="L2268" s="75" t="s">
        <v>306</v>
      </c>
      <c r="M2268" s="75" t="s">
        <v>313</v>
      </c>
      <c r="N2268" s="75" t="s">
        <v>352</v>
      </c>
      <c r="O2268" s="75" t="s">
        <v>315</v>
      </c>
      <c r="P2268" s="76" t="s">
        <v>306</v>
      </c>
      <c r="Q2268" s="216"/>
      <c r="R2268" s="77">
        <f t="shared" ref="R2268" si="5550">IF(COUNTA(Y2268:DP2271)=0,"01.01.1900",INDEX(Y2268:DP2268,MATCH(R2269,Y2269:DP2269,0)))</f>
        <v>44959</v>
      </c>
      <c r="S2268" s="78">
        <f t="shared" ref="S2268" si="5551">IF(COUNTA(Y2268:DP2271)=0,"01.01.1900",MAX(Y2268:DP2268))</f>
        <v>44959</v>
      </c>
      <c r="T2268" s="79"/>
      <c r="U2268" s="80" t="str">
        <f t="array" ref="U2268">IF(COUNTA(Y2268:DP2271)=0,"01.01.1900",IF(ISERROR(HLOOKUP(U2271,Y2271:DP2271,1,FALSE)),"01.01.1900",INDEX(Y2268:DP2268,MATCH(U2269&amp;U2271,Y2269:DP2269&amp;Y2271:DP2271,0))))</f>
        <v>01.01.1900</v>
      </c>
      <c r="V2268" s="81">
        <f t="shared" ref="V2268" si="5552">IF(COUNTA(Y2268:DP2271)=0,"01.01.1900",_xlfn.MAXIFS(Y2268:DP2268,Y2271:DP2271,V2271))</f>
        <v>0</v>
      </c>
      <c r="W2268" s="82"/>
      <c r="X2268" s="106"/>
      <c r="Y2268" s="141">
        <v>44959</v>
      </c>
      <c r="Z2268" s="141">
        <v>44959</v>
      </c>
    </row>
    <row r="2269" spans="2:28" thickBot="1">
      <c r="B2269" s="83"/>
      <c r="C2269" s="84"/>
      <c r="D2269" s="83"/>
      <c r="E2269" s="83"/>
      <c r="F2269" s="83"/>
      <c r="G2269" s="83"/>
      <c r="H2269" s="83"/>
      <c r="I2269" s="83"/>
      <c r="J2269" s="83"/>
      <c r="K2269" s="83"/>
      <c r="L2269" s="83"/>
      <c r="M2269" s="83"/>
      <c r="N2269" s="83"/>
      <c r="O2269" s="83"/>
      <c r="P2269" s="84"/>
      <c r="Q2269" s="217"/>
      <c r="R2269" s="85">
        <f t="shared" ref="R2269" si="5553">IF(COUNTA(Y2268:DP2271)=0,0,MIN(Y2269:DP2269))</f>
        <v>0.69299999999999995</v>
      </c>
      <c r="S2269" s="86">
        <f t="shared" ref="S2269" si="5554">IF(COUNTA(Y2268:DP2271)=0,0,HLOOKUP(S2268,Y2268:DP2271,2,FALSE))</f>
        <v>0.69299999999999995</v>
      </c>
      <c r="T2269" s="87">
        <f t="shared" ref="T2269" si="5555">IF(COUNTA(Y2268:DP2271)=0,0,AVERAGE(Y2269:DP2269))</f>
        <v>0.69299999999999995</v>
      </c>
      <c r="U2269" s="88">
        <f t="shared" ref="U2269" si="5556">IF(COUNTA(Y2268:DP2271)=0,0,_xlfn.MINIFS(Y2269:DP2269,Y2271:DP2271,U2271))</f>
        <v>0</v>
      </c>
      <c r="V2269" s="89">
        <f t="array" ref="V2269">IF(COUNTA(Y2268:DP2271)=0,0,IF(ISERROR(HLOOKUP(V2271,Y2271:DP2271,1,FALSE)),0,INDEX(Y2269:DP2269,MATCH(V2268&amp;V2271,Y2268:DP2268&amp;Y2271:DP2271,0))))</f>
        <v>0</v>
      </c>
      <c r="W2269" s="90">
        <f t="array" ref="W2269">IF(COUNTA(Y2268:DP2271)=0,0,IF(ISERROR(HLOOKUP(W2271,Y2271:DP2271,1,FALSE)),0,AVERAGEIF(Y2271:DP2271,$W2271,Y2269:DP2269)))</f>
        <v>0</v>
      </c>
      <c r="X2269" s="107"/>
      <c r="Y2269" s="142">
        <v>0.69299999999999995</v>
      </c>
      <c r="Z2269" s="142">
        <v>0.69299999999999995</v>
      </c>
    </row>
    <row r="2270" spans="2:28" thickBot="1">
      <c r="B2270" s="83"/>
      <c r="C2270" s="84"/>
      <c r="D2270" s="83"/>
      <c r="E2270" s="83"/>
      <c r="F2270" s="83"/>
      <c r="G2270" s="83"/>
      <c r="H2270" s="83"/>
      <c r="I2270" s="83"/>
      <c r="J2270" s="83"/>
      <c r="K2270" s="83"/>
      <c r="L2270" s="83"/>
      <c r="M2270" s="83"/>
      <c r="N2270" s="83"/>
      <c r="O2270" s="83"/>
      <c r="P2270" s="84"/>
      <c r="Q2270" s="217"/>
      <c r="R2270" s="91">
        <f t="shared" ref="R2270" si="5557">IF(COUNTA(Y2268:DP2271)=0,0,HLOOKUP(R2269,Y2269:DP2271,2,FALSE))</f>
        <v>1000</v>
      </c>
      <c r="S2270" s="92">
        <f t="shared" ref="S2270" si="5558">IF(COUNTA(Y2268:DP2271)=0,0,HLOOKUP(S2268,Y2268:DP2271,3,FALSE))</f>
        <v>1000</v>
      </c>
      <c r="T2270" s="93"/>
      <c r="U2270" s="94">
        <f t="array" ref="U2270">IF(COUNTA(Y2268:DP2271)=0,0,IF(ISERROR(HLOOKUP(U2271,Y2271:DP2271,1,FALSE)),0,INDEX(Y2270:DP2270,MATCH(U2269&amp;U2271,Y2269:DP2269&amp;Y2271:DP2271,0))))</f>
        <v>0</v>
      </c>
      <c r="V2270" s="94">
        <f t="array" ref="V2270">IF(COUNTA(Y2268:DP2271)=0,0,IF(ISERROR(HLOOKUP(V2271,Y2271:DP2271,1,FALSE)),0,INDEX(Y2270:DP2270,MATCH(V2269&amp;V2271,Y2269:DP2269&amp;Y2271:DP2271,0))))</f>
        <v>0</v>
      </c>
      <c r="W2270" s="95"/>
      <c r="X2270" s="108"/>
      <c r="Y2270" s="143">
        <v>1000</v>
      </c>
      <c r="Z2270" s="143">
        <v>1000</v>
      </c>
    </row>
    <row r="2271" spans="2:28" ht="13.9" thickBot="1">
      <c r="B2271" s="96"/>
      <c r="C2271" s="97"/>
      <c r="D2271" s="96"/>
      <c r="E2271" s="96"/>
      <c r="F2271" s="96"/>
      <c r="G2271" s="96"/>
      <c r="H2271" s="96"/>
      <c r="I2271" s="96"/>
      <c r="J2271" s="96"/>
      <c r="K2271" s="96"/>
      <c r="L2271" s="96"/>
      <c r="M2271" s="96"/>
      <c r="N2271" s="96"/>
      <c r="O2271" s="96"/>
      <c r="P2271" s="97"/>
      <c r="Q2271" s="218"/>
      <c r="R2271" s="98" t="str">
        <f t="shared" ref="R2271" si="5559">IF(COUNTA(Y2268:DP2271)=0,"none",HLOOKUP(R2269,Y2269:DP2271,3,FALSE))</f>
        <v>www (-30%)</v>
      </c>
      <c r="S2271" s="99" t="str">
        <f t="shared" ref="S2271" si="5560">IF(COUNTA(Y2268:DP2271)=0,"none",HLOOKUP(S2268,Y2268:DP2271,4,FALSE))</f>
        <v>www (-30%)</v>
      </c>
      <c r="T2271" s="100"/>
      <c r="U2271" s="100">
        <f t="array" ref="U2271">IF(COUNTA(Y2268:DP2271)=0,"none",IF($U$2="WAHR",$W$3,Abfrage!$F$4))</f>
        <v>0</v>
      </c>
      <c r="V2271" s="100">
        <f t="array" ref="V2271">IF(COUNTA(Y2268:DP2271)=0,"none",IF($U$2="WAHR",$W$3,Abfrage!$F$4))</f>
        <v>0</v>
      </c>
      <c r="W2271" s="100">
        <f t="array" ref="W2271">IF(COUNTA(Y2268:DP2271)=0,"none",IF($U$2="WAHR",$W$3,Abfrage!$F$4))</f>
        <v>0</v>
      </c>
      <c r="X2271" s="109"/>
      <c r="Y2271" s="144" t="s">
        <v>43</v>
      </c>
      <c r="Z2271" s="144" t="s">
        <v>43</v>
      </c>
    </row>
    <row r="2272" spans="2:28" thickBot="1">
      <c r="B2272" s="75" t="s">
        <v>1487</v>
      </c>
      <c r="C2272" s="76">
        <v>1000259894</v>
      </c>
      <c r="D2272" s="75" t="s">
        <v>95</v>
      </c>
      <c r="E2272" s="75" t="s">
        <v>96</v>
      </c>
      <c r="F2272" s="75" t="s">
        <v>103</v>
      </c>
      <c r="G2272" s="75" t="s">
        <v>103</v>
      </c>
      <c r="H2272" s="75" t="s">
        <v>50</v>
      </c>
      <c r="I2272" s="75" t="s">
        <v>377</v>
      </c>
      <c r="J2272" s="75" t="s">
        <v>1488</v>
      </c>
      <c r="K2272" s="75" t="s">
        <v>306</v>
      </c>
      <c r="L2272" s="75" t="s">
        <v>306</v>
      </c>
      <c r="M2272" s="75" t="s">
        <v>313</v>
      </c>
      <c r="N2272" s="75" t="s">
        <v>352</v>
      </c>
      <c r="O2272" s="75" t="s">
        <v>437</v>
      </c>
      <c r="P2272" s="76" t="s">
        <v>306</v>
      </c>
      <c r="Q2272" s="216"/>
      <c r="R2272" s="77">
        <f t="shared" ref="R2272" si="5561">IF(COUNTA(Y2272:DP2275)=0,"01.01.1900",INDEX(Y2272:DP2272,MATCH(R2273,Y2273:DP2273,0)))</f>
        <v>44960</v>
      </c>
      <c r="S2272" s="78">
        <f t="shared" ref="S2272" si="5562">IF(COUNTA(Y2272:DP2275)=0,"01.01.1900",MAX(Y2272:DP2272))</f>
        <v>44960</v>
      </c>
      <c r="T2272" s="79"/>
      <c r="U2272" s="80" t="str">
        <f t="array" ref="U2272">IF(COUNTA(Y2272:DP2275)=0,"01.01.1900",IF(ISERROR(HLOOKUP(U2275,Y2275:DP2275,1,FALSE)),"01.01.1900",INDEX(Y2272:DP2272,MATCH(U2273&amp;U2275,Y2273:DP2273&amp;Y2275:DP2275,0))))</f>
        <v>01.01.1900</v>
      </c>
      <c r="V2272" s="81">
        <f t="shared" ref="V2272" si="5563">IF(COUNTA(Y2272:DP2275)=0,"01.01.1900",_xlfn.MAXIFS(Y2272:DP2272,Y2275:DP2275,V2275))</f>
        <v>0</v>
      </c>
      <c r="W2272" s="82"/>
      <c r="X2272" s="106"/>
      <c r="Y2272" s="141">
        <v>44960</v>
      </c>
      <c r="Z2272" s="141">
        <v>44960</v>
      </c>
    </row>
    <row r="2273" spans="2:27" thickBot="1">
      <c r="B2273" s="83"/>
      <c r="C2273" s="84"/>
      <c r="D2273" s="83"/>
      <c r="E2273" s="83"/>
      <c r="F2273" s="83"/>
      <c r="G2273" s="83"/>
      <c r="H2273" s="83"/>
      <c r="I2273" s="83"/>
      <c r="J2273" s="83"/>
      <c r="K2273" s="83"/>
      <c r="L2273" s="83"/>
      <c r="M2273" s="83"/>
      <c r="N2273" s="83"/>
      <c r="O2273" s="83"/>
      <c r="P2273" s="84"/>
      <c r="Q2273" s="217"/>
      <c r="R2273" s="85">
        <f t="shared" ref="R2273" si="5564">IF(COUNTA(Y2272:DP2275)=0,0,MIN(Y2273:DP2273))</f>
        <v>9.0999999999999998E-2</v>
      </c>
      <c r="S2273" s="86">
        <f t="shared" ref="S2273" si="5565">IF(COUNTA(Y2272:DP2275)=0,0,HLOOKUP(S2272,Y2272:DP2275,2,FALSE))</f>
        <v>9.0999999999999998E-2</v>
      </c>
      <c r="T2273" s="87">
        <f t="shared" ref="T2273" si="5566">IF(COUNTA(Y2272:DP2275)=0,0,AVERAGE(Y2273:DP2273))</f>
        <v>9.0999999999999998E-2</v>
      </c>
      <c r="U2273" s="88">
        <f t="shared" ref="U2273" si="5567">IF(COUNTA(Y2272:DP2275)=0,0,_xlfn.MINIFS(Y2273:DP2273,Y2275:DP2275,U2275))</f>
        <v>0</v>
      </c>
      <c r="V2273" s="89">
        <f t="array" ref="V2273">IF(COUNTA(Y2272:DP2275)=0,0,IF(ISERROR(HLOOKUP(V2275,Y2275:DP2275,1,FALSE)),0,INDEX(Y2273:DP2273,MATCH(V2272&amp;V2275,Y2272:DP2272&amp;Y2275:DP2275,0))))</f>
        <v>0</v>
      </c>
      <c r="W2273" s="90">
        <f t="array" ref="W2273">IF(COUNTA(Y2272:DP2275)=0,0,IF(ISERROR(HLOOKUP(W2275,Y2275:DP2275,1,FALSE)),0,AVERAGEIF(Y2275:DP2275,$W2275,Y2273:DP2273)))</f>
        <v>0</v>
      </c>
      <c r="X2273" s="107"/>
      <c r="Y2273" s="142">
        <v>9.0999999999999998E-2</v>
      </c>
      <c r="Z2273" s="142">
        <v>9.0999999999999998E-2</v>
      </c>
    </row>
    <row r="2274" spans="2:27" thickBot="1">
      <c r="B2274" s="83"/>
      <c r="C2274" s="84"/>
      <c r="D2274" s="83"/>
      <c r="E2274" s="83"/>
      <c r="F2274" s="83"/>
      <c r="G2274" s="83"/>
      <c r="H2274" s="83"/>
      <c r="I2274" s="83"/>
      <c r="J2274" s="83"/>
      <c r="K2274" s="83"/>
      <c r="L2274" s="83"/>
      <c r="M2274" s="83"/>
      <c r="N2274" s="83"/>
      <c r="O2274" s="83"/>
      <c r="P2274" s="84"/>
      <c r="Q2274" s="217"/>
      <c r="R2274" s="91">
        <f t="shared" ref="R2274" si="5568">IF(COUNTA(Y2272:DP2275)=0,0,HLOOKUP(R2273,Y2273:DP2275,2,FALSE))</f>
        <v>1000</v>
      </c>
      <c r="S2274" s="92">
        <f t="shared" ref="S2274" si="5569">IF(COUNTA(Y2272:DP2275)=0,0,HLOOKUP(S2272,Y2272:DP2275,3,FALSE))</f>
        <v>1000</v>
      </c>
      <c r="T2274" s="93"/>
      <c r="U2274" s="94">
        <f t="array" ref="U2274">IF(COUNTA(Y2272:DP2275)=0,0,IF(ISERROR(HLOOKUP(U2275,Y2275:DP2275,1,FALSE)),0,INDEX(Y2274:DP2274,MATCH(U2273&amp;U2275,Y2273:DP2273&amp;Y2275:DP2275,0))))</f>
        <v>0</v>
      </c>
      <c r="V2274" s="94">
        <f t="array" ref="V2274">IF(COUNTA(Y2272:DP2275)=0,0,IF(ISERROR(HLOOKUP(V2275,Y2275:DP2275,1,FALSE)),0,INDEX(Y2274:DP2274,MATCH(V2273&amp;V2275,Y2273:DP2273&amp;Y2275:DP2275,0))))</f>
        <v>0</v>
      </c>
      <c r="W2274" s="95"/>
      <c r="X2274" s="108"/>
      <c r="Y2274" s="143">
        <v>1000</v>
      </c>
      <c r="Z2274" s="143">
        <v>1000</v>
      </c>
    </row>
    <row r="2275" spans="2:27" ht="13.9" thickBot="1">
      <c r="B2275" s="96"/>
      <c r="C2275" s="97"/>
      <c r="D2275" s="96"/>
      <c r="E2275" s="96"/>
      <c r="F2275" s="96"/>
      <c r="G2275" s="96"/>
      <c r="H2275" s="96"/>
      <c r="I2275" s="96"/>
      <c r="J2275" s="96"/>
      <c r="K2275" s="96"/>
      <c r="L2275" s="96"/>
      <c r="M2275" s="96"/>
      <c r="N2275" s="96"/>
      <c r="O2275" s="96"/>
      <c r="P2275" s="97"/>
      <c r="Q2275" s="218"/>
      <c r="R2275" s="98" t="str">
        <f t="shared" ref="R2275" si="5570">IF(COUNTA(Y2272:DP2275)=0,"none",HLOOKUP(R2273,Y2273:DP2275,3,FALSE))</f>
        <v>www (-30%)</v>
      </c>
      <c r="S2275" s="99" t="str">
        <f t="shared" ref="S2275" si="5571">IF(COUNTA(Y2272:DP2275)=0,"none",HLOOKUP(S2272,Y2272:DP2275,4,FALSE))</f>
        <v>www (-30%)</v>
      </c>
      <c r="T2275" s="100"/>
      <c r="U2275" s="100">
        <f t="array" ref="U2275">IF(COUNTA(Y2272:DP2275)=0,"none",IF($U$2="WAHR",$W$3,Abfrage!$F$4))</f>
        <v>0</v>
      </c>
      <c r="V2275" s="100">
        <f t="array" ref="V2275">IF(COUNTA(Y2272:DP2275)=0,"none",IF($U$2="WAHR",$W$3,Abfrage!$F$4))</f>
        <v>0</v>
      </c>
      <c r="W2275" s="100">
        <f t="array" ref="W2275">IF(COUNTA(Y2272:DP2275)=0,"none",IF($U$2="WAHR",$W$3,Abfrage!$F$4))</f>
        <v>0</v>
      </c>
      <c r="X2275" s="109"/>
      <c r="Y2275" s="144" t="s">
        <v>43</v>
      </c>
      <c r="Z2275" s="144" t="s">
        <v>43</v>
      </c>
    </row>
    <row r="2276" spans="2:27" thickBot="1">
      <c r="B2276" s="75" t="s">
        <v>1489</v>
      </c>
      <c r="C2276" s="76">
        <v>1000259938</v>
      </c>
      <c r="D2276" s="75" t="s">
        <v>95</v>
      </c>
      <c r="E2276" s="75" t="s">
        <v>175</v>
      </c>
      <c r="F2276" s="75" t="s">
        <v>97</v>
      </c>
      <c r="G2276" s="75" t="s">
        <v>175</v>
      </c>
      <c r="H2276" s="75" t="e">
        <v>#N/A</v>
      </c>
      <c r="I2276" s="75" t="s">
        <v>48</v>
      </c>
      <c r="J2276" s="75" t="s">
        <v>1490</v>
      </c>
      <c r="K2276" s="75" t="s">
        <v>306</v>
      </c>
      <c r="L2276" s="75" t="s">
        <v>306</v>
      </c>
      <c r="M2276" s="75" t="s">
        <v>307</v>
      </c>
      <c r="N2276" s="75" t="s">
        <v>900</v>
      </c>
      <c r="O2276" s="75" t="s">
        <v>306</v>
      </c>
      <c r="P2276" s="76" t="s">
        <v>306</v>
      </c>
      <c r="Q2276" s="216"/>
      <c r="R2276" s="77" t="str">
        <f t="shared" ref="R2276" si="5572">IF(COUNTA(Y2276:DP2279)=0,"01.01.1900",INDEX(Y2276:DP2276,MATCH(R2277,Y2277:DP2277,0)))</f>
        <v>01.01.1900</v>
      </c>
      <c r="S2276" s="78" t="str">
        <f t="shared" ref="S2276" si="5573">IF(COUNTA(Y2276:DP2279)=0,"01.01.1900",MAX(Y2276:DP2276))</f>
        <v>01.01.1900</v>
      </c>
      <c r="T2276" s="79"/>
      <c r="U2276" s="80" t="str">
        <f t="array" ref="U2276">IF(COUNTA(Y2276:DP2279)=0,"01.01.1900",IF(ISERROR(HLOOKUP(U2279,Y2279:DP2279,1,FALSE)),"01.01.1900",INDEX(Y2276:DP2276,MATCH(U2277&amp;U2279,Y2277:DP2277&amp;Y2279:DP2279,0))))</f>
        <v>01.01.1900</v>
      </c>
      <c r="V2276" s="81" t="str">
        <f t="shared" ref="V2276" si="5574">IF(COUNTA(Y2276:DP2279)=0,"01.01.1900",_xlfn.MAXIFS(Y2276:DP2276,Y2279:DP2279,V2279))</f>
        <v>01.01.1900</v>
      </c>
      <c r="W2276" s="82"/>
      <c r="X2276" s="106"/>
    </row>
    <row r="2277" spans="2:27" thickBot="1">
      <c r="B2277" s="83"/>
      <c r="C2277" s="84"/>
      <c r="D2277" s="83"/>
      <c r="E2277" s="83"/>
      <c r="F2277" s="83"/>
      <c r="G2277" s="83"/>
      <c r="H2277" s="83"/>
      <c r="I2277" s="83"/>
      <c r="J2277" s="83"/>
      <c r="K2277" s="83"/>
      <c r="L2277" s="83"/>
      <c r="M2277" s="83"/>
      <c r="N2277" s="83"/>
      <c r="O2277" s="83"/>
      <c r="P2277" s="84"/>
      <c r="Q2277" s="217"/>
      <c r="R2277" s="85">
        <f t="shared" ref="R2277" si="5575">IF(COUNTA(Y2276:DP2279)=0,0,MIN(Y2277:DP2277))</f>
        <v>0</v>
      </c>
      <c r="S2277" s="86">
        <f t="shared" ref="S2277" si="5576">IF(COUNTA(Y2276:DP2279)=0,0,HLOOKUP(S2276,Y2276:DP2279,2,FALSE))</f>
        <v>0</v>
      </c>
      <c r="T2277" s="87">
        <f t="shared" ref="T2277" si="5577">IF(COUNTA(Y2276:DP2279)=0,0,AVERAGE(Y2277:DP2277))</f>
        <v>0</v>
      </c>
      <c r="U2277" s="88">
        <f t="shared" ref="U2277" si="5578">IF(COUNTA(Y2276:DP2279)=0,0,_xlfn.MINIFS(Y2277:DP2277,Y2279:DP2279,U2279))</f>
        <v>0</v>
      </c>
      <c r="V2277" s="89">
        <f t="array" ref="V2277">IF(COUNTA(Y2276:DP2279)=0,0,IF(ISERROR(HLOOKUP(V2279,Y2279:DP2279,1,FALSE)),0,INDEX(Y2277:DP2277,MATCH(V2276&amp;V2279,Y2276:DP2276&amp;Y2279:DP2279,0))))</f>
        <v>0</v>
      </c>
      <c r="W2277" s="90">
        <f t="array" ref="W2277">IF(COUNTA(Y2276:DP2279)=0,0,IF(ISERROR(HLOOKUP(W2279,Y2279:DP2279,1,FALSE)),0,AVERAGEIF(Y2279:DP2279,$W2279,Y2277:DP2277)))</f>
        <v>0</v>
      </c>
      <c r="X2277" s="107"/>
    </row>
    <row r="2278" spans="2:27" thickBot="1">
      <c r="B2278" s="83"/>
      <c r="C2278" s="84"/>
      <c r="D2278" s="83"/>
      <c r="E2278" s="83"/>
      <c r="F2278" s="83"/>
      <c r="G2278" s="83"/>
      <c r="H2278" s="83"/>
      <c r="I2278" s="83"/>
      <c r="J2278" s="83"/>
      <c r="K2278" s="83"/>
      <c r="L2278" s="83"/>
      <c r="M2278" s="83"/>
      <c r="N2278" s="83"/>
      <c r="O2278" s="83"/>
      <c r="P2278" s="84"/>
      <c r="Q2278" s="217"/>
      <c r="R2278" s="91">
        <f t="shared" ref="R2278" si="5579">IF(COUNTA(Y2276:DP2279)=0,0,HLOOKUP(R2277,Y2277:DP2279,2,FALSE))</f>
        <v>0</v>
      </c>
      <c r="S2278" s="92">
        <f t="shared" ref="S2278" si="5580">IF(COUNTA(Y2276:DP2279)=0,0,HLOOKUP(S2276,Y2276:DP2279,3,FALSE))</f>
        <v>0</v>
      </c>
      <c r="T2278" s="93"/>
      <c r="U2278" s="94">
        <f t="array" ref="U2278">IF(COUNTA(Y2276:DP2279)=0,0,IF(ISERROR(HLOOKUP(U2279,Y2279:DP2279,1,FALSE)),0,INDEX(Y2278:DP2278,MATCH(U2277&amp;U2279,Y2277:DP2277&amp;Y2279:DP2279,0))))</f>
        <v>0</v>
      </c>
      <c r="V2278" s="94">
        <f t="array" ref="V2278">IF(COUNTA(Y2276:DP2279)=0,0,IF(ISERROR(HLOOKUP(V2279,Y2279:DP2279,1,FALSE)),0,INDEX(Y2278:DP2278,MATCH(V2277&amp;V2279,Y2277:DP2277&amp;Y2279:DP2279,0))))</f>
        <v>0</v>
      </c>
      <c r="W2278" s="95"/>
      <c r="X2278" s="108"/>
    </row>
    <row r="2279" spans="2:27" ht="13.9" thickBot="1">
      <c r="B2279" s="96"/>
      <c r="C2279" s="97"/>
      <c r="D2279" s="96"/>
      <c r="E2279" s="96"/>
      <c r="F2279" s="96"/>
      <c r="G2279" s="96"/>
      <c r="H2279" s="96"/>
      <c r="I2279" s="96"/>
      <c r="J2279" s="96"/>
      <c r="K2279" s="96"/>
      <c r="L2279" s="96"/>
      <c r="M2279" s="96"/>
      <c r="N2279" s="96"/>
      <c r="O2279" s="96"/>
      <c r="P2279" s="97"/>
      <c r="Q2279" s="218"/>
      <c r="R2279" s="98" t="str">
        <f t="shared" ref="R2279" si="5581">IF(COUNTA(Y2276:DP2279)=0,"none",HLOOKUP(R2277,Y2277:DP2279,3,FALSE))</f>
        <v>none</v>
      </c>
      <c r="S2279" s="99" t="str">
        <f t="shared" ref="S2279" si="5582">IF(COUNTA(Y2276:DP2279)=0,"none",HLOOKUP(S2276,Y2276:DP2279,4,FALSE))</f>
        <v>none</v>
      </c>
      <c r="T2279" s="100"/>
      <c r="U2279" s="100" t="str">
        <f t="array" ref="U2279">IF(COUNTA(Y2276:DP2279)=0,"none",IF($U$2="WAHR",$W$3,Abfrage!$F$4))</f>
        <v>none</v>
      </c>
      <c r="V2279" s="100" t="str">
        <f t="array" ref="V2279">IF(COUNTA(Y2276:DP2279)=0,"none",IF($U$2="WAHR",$W$3,Abfrage!$F$4))</f>
        <v>none</v>
      </c>
      <c r="W2279" s="100" t="str">
        <f t="array" ref="W2279">IF(COUNTA(Y2276:DP2279)=0,"none",IF($U$2="WAHR",$W$3,Abfrage!$F$4))</f>
        <v>none</v>
      </c>
      <c r="X2279" s="109"/>
    </row>
    <row r="2280" spans="2:27" thickBot="1">
      <c r="B2280" s="75" t="s">
        <v>1491</v>
      </c>
      <c r="C2280" s="76">
        <v>1000260128</v>
      </c>
      <c r="D2280" s="75" t="s">
        <v>95</v>
      </c>
      <c r="E2280" s="75" t="s">
        <v>148</v>
      </c>
      <c r="F2280" s="75" t="s">
        <v>96</v>
      </c>
      <c r="G2280" s="75" t="s">
        <v>96</v>
      </c>
      <c r="H2280" s="75" t="s">
        <v>50</v>
      </c>
      <c r="I2280" s="75" t="s">
        <v>51</v>
      </c>
      <c r="J2280" s="75" t="s">
        <v>1492</v>
      </c>
      <c r="K2280" s="75" t="s">
        <v>327</v>
      </c>
      <c r="L2280" s="75" t="s">
        <v>326</v>
      </c>
      <c r="M2280" s="75" t="s">
        <v>313</v>
      </c>
      <c r="N2280" s="75" t="s">
        <v>327</v>
      </c>
      <c r="O2280" s="75" t="s">
        <v>306</v>
      </c>
      <c r="P2280" s="76" t="s">
        <v>306</v>
      </c>
      <c r="Q2280" s="216"/>
      <c r="R2280" s="77">
        <f t="shared" ref="R2280" si="5583">IF(COUNTA(Y2280:DP2283)=0,"01.01.1900",INDEX(Y2280:DP2280,MATCH(R2281,Y2281:DP2281,0)))</f>
        <v>44966</v>
      </c>
      <c r="S2280" s="78">
        <f t="shared" ref="S2280" si="5584">IF(COUNTA(Y2280:DP2283)=0,"01.01.1900",MAX(Y2280:DP2280))</f>
        <v>44966</v>
      </c>
      <c r="T2280" s="79"/>
      <c r="U2280" s="80" t="str">
        <f t="array" ref="U2280">IF(COUNTA(Y2280:DP2283)=0,"01.01.1900",IF(ISERROR(HLOOKUP(U2283,Y2283:DP2283,1,FALSE)),"01.01.1900",INDEX(Y2280:DP2280,MATCH(U2281&amp;U2283,Y2281:DP2281&amp;Y2283:DP2283,0))))</f>
        <v>01.01.1900</v>
      </c>
      <c r="V2280" s="81">
        <f t="shared" ref="V2280" si="5585">IF(COUNTA(Y2280:DP2283)=0,"01.01.1900",_xlfn.MAXIFS(Y2280:DP2280,Y2283:DP2283,V2283))</f>
        <v>0</v>
      </c>
      <c r="W2280" s="82"/>
      <c r="X2280" s="106"/>
      <c r="Y2280" s="141">
        <v>44501</v>
      </c>
      <c r="Z2280" s="141">
        <v>44966</v>
      </c>
      <c r="AA2280" s="141">
        <v>44966</v>
      </c>
    </row>
    <row r="2281" spans="2:27" thickBot="1">
      <c r="B2281" s="83"/>
      <c r="C2281" s="84"/>
      <c r="D2281" s="83"/>
      <c r="E2281" s="83"/>
      <c r="F2281" s="83"/>
      <c r="G2281" s="83"/>
      <c r="H2281" s="83"/>
      <c r="I2281" s="83"/>
      <c r="J2281" s="83"/>
      <c r="K2281" s="83"/>
      <c r="L2281" s="83"/>
      <c r="M2281" s="83"/>
      <c r="N2281" s="83"/>
      <c r="O2281" s="83"/>
      <c r="P2281" s="84"/>
      <c r="Q2281" s="217"/>
      <c r="R2281" s="85">
        <f t="shared" ref="R2281" si="5586">IF(COUNTA(Y2280:DP2283)=0,0,MIN(Y2281:DP2281))</f>
        <v>0.105</v>
      </c>
      <c r="S2281" s="86">
        <f t="shared" ref="S2281" si="5587">IF(COUNTA(Y2280:DP2283)=0,0,HLOOKUP(S2280,Y2280:DP2283,2,FALSE))</f>
        <v>0.105</v>
      </c>
      <c r="T2281" s="87">
        <f t="shared" ref="T2281" si="5588">IF(COUNTA(Y2280:DP2283)=0,0,AVERAGE(Y2281:DP2281))</f>
        <v>0.11249999999999999</v>
      </c>
      <c r="U2281" s="88">
        <f t="shared" ref="U2281" si="5589">IF(COUNTA(Y2280:DP2283)=0,0,_xlfn.MINIFS(Y2281:DP2281,Y2283:DP2283,U2283))</f>
        <v>0</v>
      </c>
      <c r="V2281" s="89">
        <f t="array" ref="V2281">IF(COUNTA(Y2280:DP2283)=0,0,IF(ISERROR(HLOOKUP(V2283,Y2283:DP2283,1,FALSE)),0,INDEX(Y2281:DP2281,MATCH(V2280&amp;V2283,Y2280:DP2280&amp;Y2283:DP2283,0))))</f>
        <v>0</v>
      </c>
      <c r="W2281" s="90">
        <f t="array" ref="W2281">IF(COUNTA(Y2280:DP2283)=0,0,IF(ISERROR(HLOOKUP(W2283,Y2283:DP2283,1,FALSE)),0,AVERAGEIF(Y2283:DP2283,$W2283,Y2281:DP2281)))</f>
        <v>0</v>
      </c>
      <c r="X2281" s="107"/>
      <c r="Y2281" s="142">
        <v>0.1275</v>
      </c>
      <c r="Z2281" s="142">
        <v>0.105</v>
      </c>
      <c r="AA2281" s="142">
        <v>0.105</v>
      </c>
    </row>
    <row r="2282" spans="2:27" thickBot="1">
      <c r="B2282" s="83"/>
      <c r="C2282" s="84"/>
      <c r="D2282" s="83"/>
      <c r="E2282" s="83"/>
      <c r="F2282" s="83"/>
      <c r="G2282" s="83"/>
      <c r="H2282" s="83"/>
      <c r="I2282" s="83"/>
      <c r="J2282" s="83"/>
      <c r="K2282" s="83"/>
      <c r="L2282" s="83"/>
      <c r="M2282" s="83"/>
      <c r="N2282" s="83"/>
      <c r="O2282" s="83"/>
      <c r="P2282" s="84"/>
      <c r="Q2282" s="217"/>
      <c r="R2282" s="91">
        <f t="shared" ref="R2282" si="5590">IF(COUNTA(Y2280:DP2283)=0,0,HLOOKUP(R2281,Y2281:DP2283,2,FALSE))</f>
        <v>1000</v>
      </c>
      <c r="S2282" s="92">
        <f t="shared" ref="S2282" si="5591">IF(COUNTA(Y2280:DP2283)=0,0,HLOOKUP(S2280,Y2280:DP2283,3,FALSE))</f>
        <v>1000</v>
      </c>
      <c r="T2282" s="93"/>
      <c r="U2282" s="94">
        <f t="array" ref="U2282">IF(COUNTA(Y2280:DP2283)=0,0,IF(ISERROR(HLOOKUP(U2283,Y2283:DP2283,1,FALSE)),0,INDEX(Y2282:DP2282,MATCH(U2281&amp;U2283,Y2281:DP2281&amp;Y2283:DP2283,0))))</f>
        <v>0</v>
      </c>
      <c r="V2282" s="94">
        <f t="array" ref="V2282">IF(COUNTA(Y2280:DP2283)=0,0,IF(ISERROR(HLOOKUP(V2283,Y2283:DP2283,1,FALSE)),0,INDEX(Y2282:DP2282,MATCH(V2281&amp;V2283,Y2281:DP2281&amp;Y2283:DP2283,0))))</f>
        <v>0</v>
      </c>
      <c r="W2282" s="95"/>
      <c r="X2282" s="108"/>
      <c r="Y2282" s="143">
        <v>1000</v>
      </c>
      <c r="Z2282" s="143">
        <v>1000</v>
      </c>
      <c r="AA2282" s="143">
        <v>1000</v>
      </c>
    </row>
    <row r="2283" spans="2:27" ht="13.9" thickBot="1">
      <c r="B2283" s="96"/>
      <c r="C2283" s="97"/>
      <c r="D2283" s="96"/>
      <c r="E2283" s="96"/>
      <c r="F2283" s="96"/>
      <c r="G2283" s="96"/>
      <c r="H2283" s="96"/>
      <c r="I2283" s="96"/>
      <c r="J2283" s="96"/>
      <c r="K2283" s="96"/>
      <c r="L2283" s="96"/>
      <c r="M2283" s="96"/>
      <c r="N2283" s="96"/>
      <c r="O2283" s="96"/>
      <c r="P2283" s="97"/>
      <c r="Q2283" s="218"/>
      <c r="R2283" s="98" t="str">
        <f t="shared" ref="R2283" si="5592">IF(COUNTA(Y2280:DP2283)=0,"none",HLOOKUP(R2281,Y2281:DP2283,3,FALSE))</f>
        <v>www (-30%)</v>
      </c>
      <c r="S2283" s="99" t="str">
        <f t="shared" ref="S2283" si="5593">IF(COUNTA(Y2280:DP2283)=0,"none",HLOOKUP(S2280,Y2280:DP2283,4,FALSE))</f>
        <v>www (-30%)</v>
      </c>
      <c r="T2283" s="100"/>
      <c r="U2283" s="100">
        <f t="array" ref="U2283">IF(COUNTA(Y2280:DP2283)=0,"none",IF($U$2="WAHR",$W$3,Abfrage!$F$4))</f>
        <v>0</v>
      </c>
      <c r="V2283" s="100">
        <f t="array" ref="V2283">IF(COUNTA(Y2280:DP2283)=0,"none",IF($U$2="WAHR",$W$3,Abfrage!$F$4))</f>
        <v>0</v>
      </c>
      <c r="W2283" s="100">
        <f t="array" ref="W2283">IF(COUNTA(Y2280:DP2283)=0,"none",IF($U$2="WAHR",$W$3,Abfrage!$F$4))</f>
        <v>0</v>
      </c>
      <c r="X2283" s="109"/>
      <c r="Y2283" s="144" t="s">
        <v>354</v>
      </c>
      <c r="Z2283" s="144" t="s">
        <v>43</v>
      </c>
      <c r="AA2283" s="144" t="s">
        <v>721</v>
      </c>
    </row>
    <row r="2284" spans="2:27" thickBot="1">
      <c r="B2284" s="75" t="s">
        <v>1493</v>
      </c>
      <c r="C2284" s="76">
        <v>1000260129</v>
      </c>
      <c r="D2284" s="75" t="s">
        <v>95</v>
      </c>
      <c r="E2284" s="75" t="s">
        <v>148</v>
      </c>
      <c r="F2284" s="75" t="s">
        <v>96</v>
      </c>
      <c r="G2284" s="75" t="s">
        <v>96</v>
      </c>
      <c r="H2284" s="75" t="s">
        <v>50</v>
      </c>
      <c r="I2284" s="75" t="s">
        <v>51</v>
      </c>
      <c r="J2284" s="75" t="s">
        <v>1494</v>
      </c>
      <c r="K2284" s="75" t="s">
        <v>331</v>
      </c>
      <c r="L2284" s="75" t="s">
        <v>325</v>
      </c>
      <c r="M2284" s="75" t="s">
        <v>313</v>
      </c>
      <c r="N2284" s="75" t="s">
        <v>327</v>
      </c>
      <c r="O2284" s="75" t="s">
        <v>306</v>
      </c>
      <c r="P2284" s="76" t="s">
        <v>306</v>
      </c>
      <c r="Q2284" s="216"/>
      <c r="R2284" s="77">
        <f t="shared" ref="R2284" si="5594">IF(COUNTA(Y2284:DP2287)=0,"01.01.1900",INDEX(Y2284:DP2284,MATCH(R2285,Y2285:DP2285,0)))</f>
        <v>44966</v>
      </c>
      <c r="S2284" s="78">
        <f t="shared" ref="S2284" si="5595">IF(COUNTA(Y2284:DP2287)=0,"01.01.1900",MAX(Y2284:DP2284))</f>
        <v>44966</v>
      </c>
      <c r="T2284" s="79"/>
      <c r="U2284" s="80" t="str">
        <f t="array" ref="U2284">IF(COUNTA(Y2284:DP2287)=0,"01.01.1900",IF(ISERROR(HLOOKUP(U2287,Y2287:DP2287,1,FALSE)),"01.01.1900",INDEX(Y2284:DP2284,MATCH(U2285&amp;U2287,Y2285:DP2285&amp;Y2287:DP2287,0))))</f>
        <v>01.01.1900</v>
      </c>
      <c r="V2284" s="81">
        <f t="shared" ref="V2284" si="5596">IF(COUNTA(Y2284:DP2287)=0,"01.01.1900",_xlfn.MAXIFS(Y2284:DP2284,Y2287:DP2287,V2287))</f>
        <v>0</v>
      </c>
      <c r="W2284" s="82"/>
      <c r="X2284" s="106"/>
      <c r="Y2284" s="141">
        <v>44501</v>
      </c>
      <c r="Z2284" s="141">
        <v>44966</v>
      </c>
      <c r="AA2284" s="141">
        <v>44966</v>
      </c>
    </row>
    <row r="2285" spans="2:27" thickBot="1">
      <c r="B2285" s="83"/>
      <c r="C2285" s="84"/>
      <c r="D2285" s="83"/>
      <c r="E2285" s="83"/>
      <c r="F2285" s="83"/>
      <c r="G2285" s="83"/>
      <c r="H2285" s="83"/>
      <c r="I2285" s="83"/>
      <c r="J2285" s="83"/>
      <c r="K2285" s="83"/>
      <c r="L2285" s="83"/>
      <c r="M2285" s="83"/>
      <c r="N2285" s="83"/>
      <c r="O2285" s="83"/>
      <c r="P2285" s="84"/>
      <c r="Q2285" s="217"/>
      <c r="R2285" s="85">
        <f t="shared" ref="R2285" si="5597">IF(COUNTA(Y2284:DP2287)=0,0,MIN(Y2285:DP2285))</f>
        <v>0.112</v>
      </c>
      <c r="S2285" s="86">
        <f t="shared" ref="S2285" si="5598">IF(COUNTA(Y2284:DP2287)=0,0,HLOOKUP(S2284,Y2284:DP2287,2,FALSE))</f>
        <v>0.112</v>
      </c>
      <c r="T2285" s="87">
        <f t="shared" ref="T2285" si="5599">IF(COUNTA(Y2284:DP2287)=0,0,AVERAGE(Y2285:DP2285))</f>
        <v>0.12283333333333334</v>
      </c>
      <c r="U2285" s="88">
        <f t="shared" ref="U2285" si="5600">IF(COUNTA(Y2284:DP2287)=0,0,_xlfn.MINIFS(Y2285:DP2285,Y2287:DP2287,U2287))</f>
        <v>0</v>
      </c>
      <c r="V2285" s="89">
        <f t="array" ref="V2285">IF(COUNTA(Y2284:DP2287)=0,0,IF(ISERROR(HLOOKUP(V2287,Y2287:DP2287,1,FALSE)),0,INDEX(Y2285:DP2285,MATCH(V2284&amp;V2287,Y2284:DP2284&amp;Y2287:DP2287,0))))</f>
        <v>0</v>
      </c>
      <c r="W2285" s="90">
        <f t="array" ref="W2285">IF(COUNTA(Y2284:DP2287)=0,0,IF(ISERROR(HLOOKUP(W2287,Y2287:DP2287,1,FALSE)),0,AVERAGEIF(Y2287:DP2287,$W2287,Y2285:DP2285)))</f>
        <v>0</v>
      </c>
      <c r="X2285" s="107"/>
      <c r="Y2285" s="142">
        <v>0.14450000000000002</v>
      </c>
      <c r="Z2285" s="142">
        <v>0.112</v>
      </c>
      <c r="AA2285" s="142">
        <v>0.112</v>
      </c>
    </row>
    <row r="2286" spans="2:27" thickBot="1">
      <c r="B2286" s="83"/>
      <c r="C2286" s="84"/>
      <c r="D2286" s="83"/>
      <c r="E2286" s="83"/>
      <c r="F2286" s="83"/>
      <c r="G2286" s="83"/>
      <c r="H2286" s="83"/>
      <c r="I2286" s="83"/>
      <c r="J2286" s="83"/>
      <c r="K2286" s="83"/>
      <c r="L2286" s="83"/>
      <c r="M2286" s="83"/>
      <c r="N2286" s="83"/>
      <c r="O2286" s="83"/>
      <c r="P2286" s="84"/>
      <c r="Q2286" s="217"/>
      <c r="R2286" s="91">
        <f t="shared" ref="R2286" si="5601">IF(COUNTA(Y2284:DP2287)=0,0,HLOOKUP(R2285,Y2285:DP2287,2,FALSE))</f>
        <v>1000</v>
      </c>
      <c r="S2286" s="92">
        <f t="shared" ref="S2286" si="5602">IF(COUNTA(Y2284:DP2287)=0,0,HLOOKUP(S2284,Y2284:DP2287,3,FALSE))</f>
        <v>1000</v>
      </c>
      <c r="T2286" s="93"/>
      <c r="U2286" s="94">
        <f t="array" ref="U2286">IF(COUNTA(Y2284:DP2287)=0,0,IF(ISERROR(HLOOKUP(U2287,Y2287:DP2287,1,FALSE)),0,INDEX(Y2286:DP2286,MATCH(U2285&amp;U2287,Y2285:DP2285&amp;Y2287:DP2287,0))))</f>
        <v>0</v>
      </c>
      <c r="V2286" s="94">
        <f t="array" ref="V2286">IF(COUNTA(Y2284:DP2287)=0,0,IF(ISERROR(HLOOKUP(V2287,Y2287:DP2287,1,FALSE)),0,INDEX(Y2286:DP2286,MATCH(V2285&amp;V2287,Y2285:DP2285&amp;Y2287:DP2287,0))))</f>
        <v>0</v>
      </c>
      <c r="W2286" s="95"/>
      <c r="X2286" s="108"/>
      <c r="Y2286" s="143">
        <v>1000</v>
      </c>
      <c r="Z2286" s="143">
        <v>1000</v>
      </c>
      <c r="AA2286" s="143">
        <v>1000</v>
      </c>
    </row>
    <row r="2287" spans="2:27" ht="13.9" thickBot="1">
      <c r="B2287" s="96"/>
      <c r="C2287" s="97"/>
      <c r="D2287" s="96"/>
      <c r="E2287" s="96"/>
      <c r="F2287" s="96"/>
      <c r="G2287" s="96"/>
      <c r="H2287" s="96"/>
      <c r="I2287" s="96"/>
      <c r="J2287" s="96"/>
      <c r="K2287" s="96"/>
      <c r="L2287" s="96"/>
      <c r="M2287" s="96"/>
      <c r="N2287" s="96"/>
      <c r="O2287" s="96"/>
      <c r="P2287" s="97"/>
      <c r="Q2287" s="218"/>
      <c r="R2287" s="98" t="str">
        <f t="shared" ref="R2287" si="5603">IF(COUNTA(Y2284:DP2287)=0,"none",HLOOKUP(R2285,Y2285:DP2287,3,FALSE))</f>
        <v>www (-30%)</v>
      </c>
      <c r="S2287" s="99" t="str">
        <f t="shared" ref="S2287" si="5604">IF(COUNTA(Y2284:DP2287)=0,"none",HLOOKUP(S2284,Y2284:DP2287,4,FALSE))</f>
        <v>www (-30%)</v>
      </c>
      <c r="T2287" s="100"/>
      <c r="U2287" s="100">
        <f t="array" ref="U2287">IF(COUNTA(Y2284:DP2287)=0,"none",IF($U$2="WAHR",$W$3,Abfrage!$F$4))</f>
        <v>0</v>
      </c>
      <c r="V2287" s="100">
        <f t="array" ref="V2287">IF(COUNTA(Y2284:DP2287)=0,"none",IF($U$2="WAHR",$W$3,Abfrage!$F$4))</f>
        <v>0</v>
      </c>
      <c r="W2287" s="100">
        <f t="array" ref="W2287">IF(COUNTA(Y2284:DP2287)=0,"none",IF($U$2="WAHR",$W$3,Abfrage!$F$4))</f>
        <v>0</v>
      </c>
      <c r="X2287" s="109"/>
      <c r="Y2287" s="144" t="s">
        <v>354</v>
      </c>
      <c r="Z2287" s="144" t="s">
        <v>43</v>
      </c>
      <c r="AA2287" s="144" t="s">
        <v>721</v>
      </c>
    </row>
    <row r="2288" spans="2:27" thickBot="1">
      <c r="B2288" s="75" t="s">
        <v>1495</v>
      </c>
      <c r="C2288" s="76">
        <v>1000260143</v>
      </c>
      <c r="D2288" s="75" t="s">
        <v>95</v>
      </c>
      <c r="E2288" s="75" t="s">
        <v>148</v>
      </c>
      <c r="F2288" s="75" t="s">
        <v>96</v>
      </c>
      <c r="G2288" s="75" t="s">
        <v>96</v>
      </c>
      <c r="H2288" s="75" t="s">
        <v>50</v>
      </c>
      <c r="I2288" s="75" t="s">
        <v>68</v>
      </c>
      <c r="J2288" s="75" t="s">
        <v>1496</v>
      </c>
      <c r="K2288" s="75" t="s">
        <v>327</v>
      </c>
      <c r="L2288" s="75" t="s">
        <v>326</v>
      </c>
      <c r="M2288" s="75" t="s">
        <v>313</v>
      </c>
      <c r="N2288" s="75" t="s">
        <v>327</v>
      </c>
      <c r="O2288" s="75" t="s">
        <v>306</v>
      </c>
      <c r="P2288" s="76" t="s">
        <v>306</v>
      </c>
      <c r="Q2288" s="216"/>
      <c r="R2288" s="77">
        <f t="shared" ref="R2288" si="5605">IF(COUNTA(Y2288:DP2291)=0,"01.01.1900",INDEX(Y2288:DP2288,MATCH(R2289,Y2289:DP2289,0)))</f>
        <v>44967</v>
      </c>
      <c r="S2288" s="78">
        <f t="shared" ref="S2288" si="5606">IF(COUNTA(Y2288:DP2291)=0,"01.01.1900",MAX(Y2288:DP2288))</f>
        <v>44967</v>
      </c>
      <c r="T2288" s="79"/>
      <c r="U2288" s="80" t="str">
        <f t="array" ref="U2288">IF(COUNTA(Y2288:DP2291)=0,"01.01.1900",IF(ISERROR(HLOOKUP(U2291,Y2291:DP2291,1,FALSE)),"01.01.1900",INDEX(Y2288:DP2288,MATCH(U2289&amp;U2291,Y2289:DP2289&amp;Y2291:DP2291,0))))</f>
        <v>01.01.1900</v>
      </c>
      <c r="V2288" s="81">
        <f t="shared" ref="V2288" si="5607">IF(COUNTA(Y2288:DP2291)=0,"01.01.1900",_xlfn.MAXIFS(Y2288:DP2288,Y2291:DP2291,V2291))</f>
        <v>0</v>
      </c>
      <c r="W2288" s="82"/>
      <c r="X2288" s="106"/>
      <c r="Y2288" s="141">
        <v>44967</v>
      </c>
      <c r="Z2288" s="141">
        <v>44967</v>
      </c>
    </row>
    <row r="2289" spans="2:26" thickBot="1">
      <c r="B2289" s="83"/>
      <c r="C2289" s="84"/>
      <c r="D2289" s="83"/>
      <c r="E2289" s="83"/>
      <c r="F2289" s="83"/>
      <c r="G2289" s="83"/>
      <c r="H2289" s="83"/>
      <c r="I2289" s="83"/>
      <c r="J2289" s="83"/>
      <c r="K2289" s="83"/>
      <c r="L2289" s="83"/>
      <c r="M2289" s="83"/>
      <c r="N2289" s="83"/>
      <c r="O2289" s="83"/>
      <c r="P2289" s="84"/>
      <c r="Q2289" s="217"/>
      <c r="R2289" s="85">
        <f t="shared" ref="R2289" si="5608">IF(COUNTA(Y2288:DP2291)=0,0,MIN(Y2289:DP2289))</f>
        <v>0.24499999999999997</v>
      </c>
      <c r="S2289" s="86">
        <f t="shared" ref="S2289" si="5609">IF(COUNTA(Y2288:DP2291)=0,0,HLOOKUP(S2288,Y2288:DP2291,2,FALSE))</f>
        <v>0.24499999999999997</v>
      </c>
      <c r="T2289" s="87">
        <f t="shared" ref="T2289" si="5610">IF(COUNTA(Y2288:DP2291)=0,0,AVERAGE(Y2289:DP2289))</f>
        <v>0.24499999999999997</v>
      </c>
      <c r="U2289" s="88">
        <f t="shared" ref="U2289" si="5611">IF(COUNTA(Y2288:DP2291)=0,0,_xlfn.MINIFS(Y2289:DP2289,Y2291:DP2291,U2291))</f>
        <v>0</v>
      </c>
      <c r="V2289" s="89">
        <f t="array" ref="V2289">IF(COUNTA(Y2288:DP2291)=0,0,IF(ISERROR(HLOOKUP(V2291,Y2291:DP2291,1,FALSE)),0,INDEX(Y2289:DP2289,MATCH(V2288&amp;V2291,Y2288:DP2288&amp;Y2291:DP2291,0))))</f>
        <v>0</v>
      </c>
      <c r="W2289" s="90">
        <f t="array" ref="W2289">IF(COUNTA(Y2288:DP2291)=0,0,IF(ISERROR(HLOOKUP(W2291,Y2291:DP2291,1,FALSE)),0,AVERAGEIF(Y2291:DP2291,$W2291,Y2289:DP2289)))</f>
        <v>0</v>
      </c>
      <c r="X2289" s="107"/>
      <c r="Y2289" s="142">
        <v>0.24499999999999997</v>
      </c>
      <c r="Z2289" s="142">
        <v>0.24499999999999997</v>
      </c>
    </row>
    <row r="2290" spans="2:26" thickBot="1">
      <c r="B2290" s="83"/>
      <c r="C2290" s="84"/>
      <c r="D2290" s="83"/>
      <c r="E2290" s="83"/>
      <c r="F2290" s="83"/>
      <c r="G2290" s="83"/>
      <c r="H2290" s="83"/>
      <c r="I2290" s="83"/>
      <c r="J2290" s="83"/>
      <c r="K2290" s="83"/>
      <c r="L2290" s="83"/>
      <c r="M2290" s="83"/>
      <c r="N2290" s="83"/>
      <c r="O2290" s="83"/>
      <c r="P2290" s="84"/>
      <c r="Q2290" s="217"/>
      <c r="R2290" s="91">
        <f t="shared" ref="R2290" si="5612">IF(COUNTA(Y2288:DP2291)=0,0,HLOOKUP(R2289,Y2289:DP2291,2,FALSE))</f>
        <v>1000</v>
      </c>
      <c r="S2290" s="92">
        <f t="shared" ref="S2290" si="5613">IF(COUNTA(Y2288:DP2291)=0,0,HLOOKUP(S2288,Y2288:DP2291,3,FALSE))</f>
        <v>1000</v>
      </c>
      <c r="T2290" s="93"/>
      <c r="U2290" s="94">
        <f t="array" ref="U2290">IF(COUNTA(Y2288:DP2291)=0,0,IF(ISERROR(HLOOKUP(U2291,Y2291:DP2291,1,FALSE)),0,INDEX(Y2290:DP2290,MATCH(U2289&amp;U2291,Y2289:DP2289&amp;Y2291:DP2291,0))))</f>
        <v>0</v>
      </c>
      <c r="V2290" s="94">
        <f t="array" ref="V2290">IF(COUNTA(Y2288:DP2291)=0,0,IF(ISERROR(HLOOKUP(V2291,Y2291:DP2291,1,FALSE)),0,INDEX(Y2290:DP2290,MATCH(V2289&amp;V2291,Y2289:DP2289&amp;Y2291:DP2291,0))))</f>
        <v>0</v>
      </c>
      <c r="W2290" s="95"/>
      <c r="X2290" s="108"/>
      <c r="Y2290" s="143">
        <v>1000</v>
      </c>
      <c r="Z2290" s="143">
        <v>1000</v>
      </c>
    </row>
    <row r="2291" spans="2:26" ht="13.9" thickBot="1">
      <c r="B2291" s="96"/>
      <c r="C2291" s="97"/>
      <c r="D2291" s="96"/>
      <c r="E2291" s="96"/>
      <c r="F2291" s="96"/>
      <c r="G2291" s="96"/>
      <c r="H2291" s="96"/>
      <c r="I2291" s="96"/>
      <c r="J2291" s="96"/>
      <c r="K2291" s="96"/>
      <c r="L2291" s="96"/>
      <c r="M2291" s="96"/>
      <c r="N2291" s="96"/>
      <c r="O2291" s="96"/>
      <c r="P2291" s="97"/>
      <c r="Q2291" s="218"/>
      <c r="R2291" s="98" t="str">
        <f t="shared" ref="R2291" si="5614">IF(COUNTA(Y2288:DP2291)=0,"none",HLOOKUP(R2289,Y2289:DP2291,3,FALSE))</f>
        <v>www (-30%)</v>
      </c>
      <c r="S2291" s="99" t="str">
        <f t="shared" ref="S2291" si="5615">IF(COUNTA(Y2288:DP2291)=0,"none",HLOOKUP(S2288,Y2288:DP2291,4,FALSE))</f>
        <v>www (-30%)</v>
      </c>
      <c r="T2291" s="100"/>
      <c r="U2291" s="100">
        <f t="array" ref="U2291">IF(COUNTA(Y2288:DP2291)=0,"none",IF($U$2="WAHR",$W$3,Abfrage!$F$4))</f>
        <v>0</v>
      </c>
      <c r="V2291" s="100">
        <f t="array" ref="V2291">IF(COUNTA(Y2288:DP2291)=0,"none",IF($U$2="WAHR",$W$3,Abfrage!$F$4))</f>
        <v>0</v>
      </c>
      <c r="W2291" s="100">
        <f t="array" ref="W2291">IF(COUNTA(Y2288:DP2291)=0,"none",IF($U$2="WAHR",$W$3,Abfrage!$F$4))</f>
        <v>0</v>
      </c>
      <c r="X2291" s="109"/>
      <c r="Y2291" s="144" t="s">
        <v>43</v>
      </c>
      <c r="Z2291" s="144" t="s">
        <v>43</v>
      </c>
    </row>
    <row r="2292" spans="2:26" thickBot="1">
      <c r="B2292" s="75" t="s">
        <v>1497</v>
      </c>
      <c r="C2292" s="76">
        <v>1000260144</v>
      </c>
      <c r="D2292" s="75" t="s">
        <v>95</v>
      </c>
      <c r="E2292" s="75" t="s">
        <v>148</v>
      </c>
      <c r="F2292" s="75" t="s">
        <v>96</v>
      </c>
      <c r="G2292" s="75" t="s">
        <v>96</v>
      </c>
      <c r="H2292" s="75" t="e">
        <v>#N/A</v>
      </c>
      <c r="I2292" s="75" t="s">
        <v>48</v>
      </c>
      <c r="J2292" s="75" t="s">
        <v>1498</v>
      </c>
      <c r="K2292" s="75" t="s">
        <v>327</v>
      </c>
      <c r="L2292" s="75" t="s">
        <v>326</v>
      </c>
      <c r="M2292" s="75" t="s">
        <v>313</v>
      </c>
      <c r="N2292" s="75" t="s">
        <v>327</v>
      </c>
      <c r="O2292" s="75" t="s">
        <v>306</v>
      </c>
      <c r="P2292" s="76" t="s">
        <v>306</v>
      </c>
      <c r="Q2292" s="216"/>
      <c r="R2292" s="77" t="str">
        <f t="shared" ref="R2292" si="5616">IF(COUNTA(Y2292:DP2295)=0,"01.01.1900",INDEX(Y2292:DP2292,MATCH(R2293,Y2293:DP2293,0)))</f>
        <v>01.01.1900</v>
      </c>
      <c r="S2292" s="78" t="str">
        <f t="shared" ref="S2292" si="5617">IF(COUNTA(Y2292:DP2295)=0,"01.01.1900",MAX(Y2292:DP2292))</f>
        <v>01.01.1900</v>
      </c>
      <c r="T2292" s="79"/>
      <c r="U2292" s="80" t="str">
        <f t="array" ref="U2292">IF(COUNTA(Y2292:DP2295)=0,"01.01.1900",IF(ISERROR(HLOOKUP(U2295,Y2295:DP2295,1,FALSE)),"01.01.1900",INDEX(Y2292:DP2292,MATCH(U2293&amp;U2295,Y2293:DP2293&amp;Y2295:DP2295,0))))</f>
        <v>01.01.1900</v>
      </c>
      <c r="V2292" s="81" t="str">
        <f t="shared" ref="V2292" si="5618">IF(COUNTA(Y2292:DP2295)=0,"01.01.1900",_xlfn.MAXIFS(Y2292:DP2292,Y2295:DP2295,V2295))</f>
        <v>01.01.1900</v>
      </c>
      <c r="W2292" s="82"/>
      <c r="X2292" s="106"/>
    </row>
    <row r="2293" spans="2:26" thickBot="1">
      <c r="B2293" s="83"/>
      <c r="C2293" s="84"/>
      <c r="D2293" s="83"/>
      <c r="E2293" s="83"/>
      <c r="F2293" s="83"/>
      <c r="G2293" s="83"/>
      <c r="H2293" s="83"/>
      <c r="I2293" s="83"/>
      <c r="J2293" s="83"/>
      <c r="K2293" s="83"/>
      <c r="L2293" s="83"/>
      <c r="M2293" s="83"/>
      <c r="N2293" s="83"/>
      <c r="O2293" s="83"/>
      <c r="P2293" s="84"/>
      <c r="Q2293" s="217"/>
      <c r="R2293" s="85">
        <f t="shared" ref="R2293" si="5619">IF(COUNTA(Y2292:DP2295)=0,0,MIN(Y2293:DP2293))</f>
        <v>0</v>
      </c>
      <c r="S2293" s="86">
        <f t="shared" ref="S2293" si="5620">IF(COUNTA(Y2292:DP2295)=0,0,HLOOKUP(S2292,Y2292:DP2295,2,FALSE))</f>
        <v>0</v>
      </c>
      <c r="T2293" s="87">
        <f t="shared" ref="T2293" si="5621">IF(COUNTA(Y2292:DP2295)=0,0,AVERAGE(Y2293:DP2293))</f>
        <v>0</v>
      </c>
      <c r="U2293" s="88">
        <f t="shared" ref="U2293" si="5622">IF(COUNTA(Y2292:DP2295)=0,0,_xlfn.MINIFS(Y2293:DP2293,Y2295:DP2295,U2295))</f>
        <v>0</v>
      </c>
      <c r="V2293" s="89">
        <f t="array" ref="V2293">IF(COUNTA(Y2292:DP2295)=0,0,IF(ISERROR(HLOOKUP(V2295,Y2295:DP2295,1,FALSE)),0,INDEX(Y2293:DP2293,MATCH(V2292&amp;V2295,Y2292:DP2292&amp;Y2295:DP2295,0))))</f>
        <v>0</v>
      </c>
      <c r="W2293" s="90">
        <f t="array" ref="W2293">IF(COUNTA(Y2292:DP2295)=0,0,IF(ISERROR(HLOOKUP(W2295,Y2295:DP2295,1,FALSE)),0,AVERAGEIF(Y2295:DP2295,$W2295,Y2293:DP2293)))</f>
        <v>0</v>
      </c>
      <c r="X2293" s="107"/>
    </row>
    <row r="2294" spans="2:26" thickBot="1">
      <c r="B2294" s="83"/>
      <c r="C2294" s="84"/>
      <c r="D2294" s="83"/>
      <c r="E2294" s="83"/>
      <c r="F2294" s="83"/>
      <c r="G2294" s="83"/>
      <c r="H2294" s="83"/>
      <c r="I2294" s="83"/>
      <c r="J2294" s="83"/>
      <c r="K2294" s="83"/>
      <c r="L2294" s="83"/>
      <c r="M2294" s="83"/>
      <c r="N2294" s="83"/>
      <c r="O2294" s="83"/>
      <c r="P2294" s="84"/>
      <c r="Q2294" s="217"/>
      <c r="R2294" s="91">
        <f t="shared" ref="R2294" si="5623">IF(COUNTA(Y2292:DP2295)=0,0,HLOOKUP(R2293,Y2293:DP2295,2,FALSE))</f>
        <v>0</v>
      </c>
      <c r="S2294" s="92">
        <f t="shared" ref="S2294" si="5624">IF(COUNTA(Y2292:DP2295)=0,0,HLOOKUP(S2292,Y2292:DP2295,3,FALSE))</f>
        <v>0</v>
      </c>
      <c r="T2294" s="93"/>
      <c r="U2294" s="94">
        <f t="array" ref="U2294">IF(COUNTA(Y2292:DP2295)=0,0,IF(ISERROR(HLOOKUP(U2295,Y2295:DP2295,1,FALSE)),0,INDEX(Y2294:DP2294,MATCH(U2293&amp;U2295,Y2293:DP2293&amp;Y2295:DP2295,0))))</f>
        <v>0</v>
      </c>
      <c r="V2294" s="94">
        <f t="array" ref="V2294">IF(COUNTA(Y2292:DP2295)=0,0,IF(ISERROR(HLOOKUP(V2295,Y2295:DP2295,1,FALSE)),0,INDEX(Y2294:DP2294,MATCH(V2293&amp;V2295,Y2293:DP2293&amp;Y2295:DP2295,0))))</f>
        <v>0</v>
      </c>
      <c r="W2294" s="95"/>
      <c r="X2294" s="108"/>
    </row>
    <row r="2295" spans="2:26" ht="13.9" thickBot="1">
      <c r="B2295" s="96"/>
      <c r="C2295" s="97"/>
      <c r="D2295" s="96"/>
      <c r="E2295" s="96"/>
      <c r="F2295" s="96"/>
      <c r="G2295" s="96"/>
      <c r="H2295" s="96"/>
      <c r="I2295" s="96"/>
      <c r="J2295" s="96"/>
      <c r="K2295" s="96"/>
      <c r="L2295" s="96"/>
      <c r="M2295" s="96"/>
      <c r="N2295" s="96"/>
      <c r="O2295" s="96"/>
      <c r="P2295" s="97"/>
      <c r="Q2295" s="218"/>
      <c r="R2295" s="98" t="str">
        <f t="shared" ref="R2295" si="5625">IF(COUNTA(Y2292:DP2295)=0,"none",HLOOKUP(R2293,Y2293:DP2295,3,FALSE))</f>
        <v>none</v>
      </c>
      <c r="S2295" s="99" t="str">
        <f t="shared" ref="S2295" si="5626">IF(COUNTA(Y2292:DP2295)=0,"none",HLOOKUP(S2292,Y2292:DP2295,4,FALSE))</f>
        <v>none</v>
      </c>
      <c r="T2295" s="100"/>
      <c r="U2295" s="100" t="str">
        <f t="array" ref="U2295">IF(COUNTA(Y2292:DP2295)=0,"none",IF($U$2="WAHR",$W$3,Abfrage!$F$4))</f>
        <v>none</v>
      </c>
      <c r="V2295" s="100" t="str">
        <f t="array" ref="V2295">IF(COUNTA(Y2292:DP2295)=0,"none",IF($U$2="WAHR",$W$3,Abfrage!$F$4))</f>
        <v>none</v>
      </c>
      <c r="W2295" s="100" t="str">
        <f t="array" ref="W2295">IF(COUNTA(Y2292:DP2295)=0,"none",IF($U$2="WAHR",$W$3,Abfrage!$F$4))</f>
        <v>none</v>
      </c>
      <c r="X2295" s="109"/>
    </row>
    <row r="2296" spans="2:26" thickBot="1">
      <c r="B2296" s="75" t="s">
        <v>1499</v>
      </c>
      <c r="C2296" s="76">
        <v>1000260145</v>
      </c>
      <c r="D2296" s="75" t="s">
        <v>95</v>
      </c>
      <c r="E2296" s="75" t="s">
        <v>148</v>
      </c>
      <c r="F2296" s="75" t="s">
        <v>96</v>
      </c>
      <c r="G2296" s="75" t="s">
        <v>96</v>
      </c>
      <c r="H2296" s="75" t="e">
        <v>#N/A</v>
      </c>
      <c r="I2296" s="75" t="s">
        <v>48</v>
      </c>
      <c r="J2296" s="75" t="s">
        <v>1500</v>
      </c>
      <c r="K2296" s="75" t="s">
        <v>331</v>
      </c>
      <c r="L2296" s="75" t="s">
        <v>325</v>
      </c>
      <c r="M2296" s="75" t="s">
        <v>313</v>
      </c>
      <c r="N2296" s="75" t="s">
        <v>327</v>
      </c>
      <c r="O2296" s="75" t="s">
        <v>306</v>
      </c>
      <c r="P2296" s="76" t="s">
        <v>306</v>
      </c>
      <c r="Q2296" s="216"/>
      <c r="R2296" s="77" t="str">
        <f t="shared" ref="R2296" si="5627">IF(COUNTA(Y2296:DP2299)=0,"01.01.1900",INDEX(Y2296:DP2296,MATCH(R2297,Y2297:DP2297,0)))</f>
        <v>01.01.1900</v>
      </c>
      <c r="S2296" s="78" t="str">
        <f t="shared" ref="S2296" si="5628">IF(COUNTA(Y2296:DP2299)=0,"01.01.1900",MAX(Y2296:DP2296))</f>
        <v>01.01.1900</v>
      </c>
      <c r="T2296" s="79"/>
      <c r="U2296" s="80" t="str">
        <f t="array" ref="U2296">IF(COUNTA(Y2296:DP2299)=0,"01.01.1900",IF(ISERROR(HLOOKUP(U2299,Y2299:DP2299,1,FALSE)),"01.01.1900",INDEX(Y2296:DP2296,MATCH(U2297&amp;U2299,Y2297:DP2297&amp;Y2299:DP2299,0))))</f>
        <v>01.01.1900</v>
      </c>
      <c r="V2296" s="81" t="str">
        <f t="shared" ref="V2296" si="5629">IF(COUNTA(Y2296:DP2299)=0,"01.01.1900",_xlfn.MAXIFS(Y2296:DP2296,Y2299:DP2299,V2299))</f>
        <v>01.01.1900</v>
      </c>
      <c r="W2296" s="82"/>
      <c r="X2296" s="106"/>
    </row>
    <row r="2297" spans="2:26" thickBot="1">
      <c r="B2297" s="83"/>
      <c r="C2297" s="84"/>
      <c r="D2297" s="83"/>
      <c r="E2297" s="83"/>
      <c r="F2297" s="83"/>
      <c r="G2297" s="83"/>
      <c r="H2297" s="83"/>
      <c r="I2297" s="83"/>
      <c r="J2297" s="83"/>
      <c r="K2297" s="83"/>
      <c r="L2297" s="83"/>
      <c r="M2297" s="83"/>
      <c r="N2297" s="83"/>
      <c r="O2297" s="83"/>
      <c r="P2297" s="84"/>
      <c r="Q2297" s="217"/>
      <c r="R2297" s="85">
        <f t="shared" ref="R2297" si="5630">IF(COUNTA(Y2296:DP2299)=0,0,MIN(Y2297:DP2297))</f>
        <v>0</v>
      </c>
      <c r="S2297" s="86">
        <f t="shared" ref="S2297" si="5631">IF(COUNTA(Y2296:DP2299)=0,0,HLOOKUP(S2296,Y2296:DP2299,2,FALSE))</f>
        <v>0</v>
      </c>
      <c r="T2297" s="87">
        <f t="shared" ref="T2297" si="5632">IF(COUNTA(Y2296:DP2299)=0,0,AVERAGE(Y2297:DP2297))</f>
        <v>0</v>
      </c>
      <c r="U2297" s="88">
        <f t="shared" ref="U2297" si="5633">IF(COUNTA(Y2296:DP2299)=0,0,_xlfn.MINIFS(Y2297:DP2297,Y2299:DP2299,U2299))</f>
        <v>0</v>
      </c>
      <c r="V2297" s="89">
        <f t="array" ref="V2297">IF(COUNTA(Y2296:DP2299)=0,0,IF(ISERROR(HLOOKUP(V2299,Y2299:DP2299,1,FALSE)),0,INDEX(Y2297:DP2297,MATCH(V2296&amp;V2299,Y2296:DP2296&amp;Y2299:DP2299,0))))</f>
        <v>0</v>
      </c>
      <c r="W2297" s="90">
        <f t="array" ref="W2297">IF(COUNTA(Y2296:DP2299)=0,0,IF(ISERROR(HLOOKUP(W2299,Y2299:DP2299,1,FALSE)),0,AVERAGEIF(Y2299:DP2299,$W2299,Y2297:DP2297)))</f>
        <v>0</v>
      </c>
      <c r="X2297" s="107"/>
    </row>
    <row r="2298" spans="2:26" thickBot="1">
      <c r="B2298" s="83"/>
      <c r="C2298" s="84"/>
      <c r="D2298" s="83"/>
      <c r="E2298" s="83"/>
      <c r="F2298" s="83"/>
      <c r="G2298" s="83"/>
      <c r="H2298" s="83"/>
      <c r="I2298" s="83"/>
      <c r="J2298" s="83"/>
      <c r="K2298" s="83"/>
      <c r="L2298" s="83"/>
      <c r="M2298" s="83"/>
      <c r="N2298" s="83"/>
      <c r="O2298" s="83"/>
      <c r="P2298" s="84"/>
      <c r="Q2298" s="217"/>
      <c r="R2298" s="91">
        <f t="shared" ref="R2298" si="5634">IF(COUNTA(Y2296:DP2299)=0,0,HLOOKUP(R2297,Y2297:DP2299,2,FALSE))</f>
        <v>0</v>
      </c>
      <c r="S2298" s="92">
        <f t="shared" ref="S2298" si="5635">IF(COUNTA(Y2296:DP2299)=0,0,HLOOKUP(S2296,Y2296:DP2299,3,FALSE))</f>
        <v>0</v>
      </c>
      <c r="T2298" s="93"/>
      <c r="U2298" s="94">
        <f t="array" ref="U2298">IF(COUNTA(Y2296:DP2299)=0,0,IF(ISERROR(HLOOKUP(U2299,Y2299:DP2299,1,FALSE)),0,INDEX(Y2298:DP2298,MATCH(U2297&amp;U2299,Y2297:DP2297&amp;Y2299:DP2299,0))))</f>
        <v>0</v>
      </c>
      <c r="V2298" s="94">
        <f t="array" ref="V2298">IF(COUNTA(Y2296:DP2299)=0,0,IF(ISERROR(HLOOKUP(V2299,Y2299:DP2299,1,FALSE)),0,INDEX(Y2298:DP2298,MATCH(V2297&amp;V2299,Y2297:DP2297&amp;Y2299:DP2299,0))))</f>
        <v>0</v>
      </c>
      <c r="W2298" s="95"/>
      <c r="X2298" s="108"/>
    </row>
    <row r="2299" spans="2:26" ht="13.9" thickBot="1">
      <c r="B2299" s="96"/>
      <c r="C2299" s="97"/>
      <c r="D2299" s="96"/>
      <c r="E2299" s="96"/>
      <c r="F2299" s="96"/>
      <c r="G2299" s="96"/>
      <c r="H2299" s="96"/>
      <c r="I2299" s="96"/>
      <c r="J2299" s="96"/>
      <c r="K2299" s="96"/>
      <c r="L2299" s="96"/>
      <c r="M2299" s="96"/>
      <c r="N2299" s="96"/>
      <c r="O2299" s="96"/>
      <c r="P2299" s="97"/>
      <c r="Q2299" s="218"/>
      <c r="R2299" s="98" t="str">
        <f t="shared" ref="R2299" si="5636">IF(COUNTA(Y2296:DP2299)=0,"none",HLOOKUP(R2297,Y2297:DP2299,3,FALSE))</f>
        <v>none</v>
      </c>
      <c r="S2299" s="99" t="str">
        <f t="shared" ref="S2299" si="5637">IF(COUNTA(Y2296:DP2299)=0,"none",HLOOKUP(S2296,Y2296:DP2299,4,FALSE))</f>
        <v>none</v>
      </c>
      <c r="T2299" s="100"/>
      <c r="U2299" s="100" t="str">
        <f t="array" ref="U2299">IF(COUNTA(Y2296:DP2299)=0,"none",IF($U$2="WAHR",$W$3,Abfrage!$F$4))</f>
        <v>none</v>
      </c>
      <c r="V2299" s="100" t="str">
        <f t="array" ref="V2299">IF(COUNTA(Y2296:DP2299)=0,"none",IF($U$2="WAHR",$W$3,Abfrage!$F$4))</f>
        <v>none</v>
      </c>
      <c r="W2299" s="100" t="str">
        <f t="array" ref="W2299">IF(COUNTA(Y2296:DP2299)=0,"none",IF($U$2="WAHR",$W$3,Abfrage!$F$4))</f>
        <v>none</v>
      </c>
      <c r="X2299" s="109"/>
    </row>
    <row r="2300" spans="2:26" thickBot="1">
      <c r="B2300" s="75" t="s">
        <v>1501</v>
      </c>
      <c r="C2300" s="76">
        <v>1000085010</v>
      </c>
      <c r="D2300" s="75" t="s">
        <v>95</v>
      </c>
      <c r="E2300" s="75" t="s">
        <v>96</v>
      </c>
      <c r="F2300" s="75" t="s">
        <v>103</v>
      </c>
      <c r="G2300" s="75" t="s">
        <v>103</v>
      </c>
      <c r="H2300" s="75" t="e">
        <v>#N/A</v>
      </c>
      <c r="I2300" s="75" t="s">
        <v>41</v>
      </c>
      <c r="J2300" s="75" t="s">
        <v>1502</v>
      </c>
      <c r="K2300" s="75" t="s">
        <v>306</v>
      </c>
      <c r="L2300" s="75" t="s">
        <v>306</v>
      </c>
      <c r="M2300" s="75" t="s">
        <v>313</v>
      </c>
      <c r="N2300" s="75" t="s">
        <v>314</v>
      </c>
      <c r="O2300" s="75" t="s">
        <v>402</v>
      </c>
      <c r="P2300" s="76" t="s">
        <v>306</v>
      </c>
      <c r="Q2300" s="216"/>
      <c r="R2300" s="77" t="str">
        <f t="shared" ref="R2300" si="5638">IF(COUNTA(Y2300:DP2303)=0,"01.01.1900",INDEX(Y2300:DP2300,MATCH(R2301,Y2301:DP2301,0)))</f>
        <v>01.01.1900</v>
      </c>
      <c r="S2300" s="78" t="str">
        <f t="shared" ref="S2300" si="5639">IF(COUNTA(Y2300:DP2303)=0,"01.01.1900",MAX(Y2300:DP2300))</f>
        <v>01.01.1900</v>
      </c>
      <c r="T2300" s="79"/>
      <c r="U2300" s="80" t="str">
        <f t="array" ref="U2300">IF(COUNTA(Y2300:DP2303)=0,"01.01.1900",IF(ISERROR(HLOOKUP(U2303,Y2303:DP2303,1,FALSE)),"01.01.1900",INDEX(Y2300:DP2300,MATCH(U2301&amp;U2303,Y2301:DP2301&amp;Y2303:DP2303,0))))</f>
        <v>01.01.1900</v>
      </c>
      <c r="V2300" s="81" t="str">
        <f t="shared" ref="V2300" si="5640">IF(COUNTA(Y2300:DP2303)=0,"01.01.1900",_xlfn.MAXIFS(Y2300:DP2300,Y2303:DP2303,V2303))</f>
        <v>01.01.1900</v>
      </c>
      <c r="W2300" s="82"/>
      <c r="X2300" s="106"/>
    </row>
    <row r="2301" spans="2:26" thickBot="1">
      <c r="B2301" s="83"/>
      <c r="C2301" s="84"/>
      <c r="D2301" s="83"/>
      <c r="E2301" s="83"/>
      <c r="F2301" s="83"/>
      <c r="G2301" s="83"/>
      <c r="H2301" s="83"/>
      <c r="I2301" s="83"/>
      <c r="J2301" s="83"/>
      <c r="K2301" s="83"/>
      <c r="L2301" s="83"/>
      <c r="M2301" s="83"/>
      <c r="N2301" s="83"/>
      <c r="O2301" s="83"/>
      <c r="P2301" s="84"/>
      <c r="Q2301" s="217"/>
      <c r="R2301" s="85">
        <f t="shared" ref="R2301" si="5641">IF(COUNTA(Y2300:DP2303)=0,0,MIN(Y2301:DP2301))</f>
        <v>0</v>
      </c>
      <c r="S2301" s="86">
        <f t="shared" ref="S2301" si="5642">IF(COUNTA(Y2300:DP2303)=0,0,HLOOKUP(S2300,Y2300:DP2303,2,FALSE))</f>
        <v>0</v>
      </c>
      <c r="T2301" s="87">
        <f t="shared" ref="T2301" si="5643">IF(COUNTA(Y2300:DP2303)=0,0,AVERAGE(Y2301:DP2301))</f>
        <v>0</v>
      </c>
      <c r="U2301" s="88">
        <f t="shared" ref="U2301" si="5644">IF(COUNTA(Y2300:DP2303)=0,0,_xlfn.MINIFS(Y2301:DP2301,Y2303:DP2303,U2303))</f>
        <v>0</v>
      </c>
      <c r="V2301" s="89">
        <f t="array" ref="V2301">IF(COUNTA(Y2300:DP2303)=0,0,IF(ISERROR(HLOOKUP(V2303,Y2303:DP2303,1,FALSE)),0,INDEX(Y2301:DP2301,MATCH(V2300&amp;V2303,Y2300:DP2300&amp;Y2303:DP2303,0))))</f>
        <v>0</v>
      </c>
      <c r="W2301" s="90">
        <f t="array" ref="W2301">IF(COUNTA(Y2300:DP2303)=0,0,IF(ISERROR(HLOOKUP(W2303,Y2303:DP2303,1,FALSE)),0,AVERAGEIF(Y2303:DP2303,$W2303,Y2301:DP2301)))</f>
        <v>0</v>
      </c>
      <c r="X2301" s="107"/>
    </row>
    <row r="2302" spans="2:26" thickBot="1">
      <c r="B2302" s="83"/>
      <c r="C2302" s="84"/>
      <c r="D2302" s="83"/>
      <c r="E2302" s="83"/>
      <c r="F2302" s="83"/>
      <c r="G2302" s="83"/>
      <c r="H2302" s="83"/>
      <c r="I2302" s="83"/>
      <c r="J2302" s="83"/>
      <c r="K2302" s="83"/>
      <c r="L2302" s="83"/>
      <c r="M2302" s="83"/>
      <c r="N2302" s="83"/>
      <c r="O2302" s="83"/>
      <c r="P2302" s="84"/>
      <c r="Q2302" s="217"/>
      <c r="R2302" s="91">
        <f t="shared" ref="R2302" si="5645">IF(COUNTA(Y2300:DP2303)=0,0,HLOOKUP(R2301,Y2301:DP2303,2,FALSE))</f>
        <v>0</v>
      </c>
      <c r="S2302" s="92">
        <f t="shared" ref="S2302" si="5646">IF(COUNTA(Y2300:DP2303)=0,0,HLOOKUP(S2300,Y2300:DP2303,3,FALSE))</f>
        <v>0</v>
      </c>
      <c r="T2302" s="93"/>
      <c r="U2302" s="94">
        <f t="array" ref="U2302">IF(COUNTA(Y2300:DP2303)=0,0,IF(ISERROR(HLOOKUP(U2303,Y2303:DP2303,1,FALSE)),0,INDEX(Y2302:DP2302,MATCH(U2301&amp;U2303,Y2301:DP2301&amp;Y2303:DP2303,0))))</f>
        <v>0</v>
      </c>
      <c r="V2302" s="94">
        <f t="array" ref="V2302">IF(COUNTA(Y2300:DP2303)=0,0,IF(ISERROR(HLOOKUP(V2303,Y2303:DP2303,1,FALSE)),0,INDEX(Y2302:DP2302,MATCH(V2301&amp;V2303,Y2301:DP2301&amp;Y2303:DP2303,0))))</f>
        <v>0</v>
      </c>
      <c r="W2302" s="95"/>
      <c r="X2302" s="108"/>
    </row>
    <row r="2303" spans="2:26" ht="13.9" thickBot="1">
      <c r="B2303" s="96"/>
      <c r="C2303" s="97"/>
      <c r="D2303" s="96"/>
      <c r="E2303" s="96"/>
      <c r="F2303" s="96"/>
      <c r="G2303" s="96"/>
      <c r="H2303" s="96"/>
      <c r="I2303" s="96"/>
      <c r="J2303" s="96"/>
      <c r="K2303" s="96"/>
      <c r="L2303" s="96"/>
      <c r="M2303" s="96"/>
      <c r="N2303" s="96"/>
      <c r="O2303" s="96"/>
      <c r="P2303" s="97"/>
      <c r="Q2303" s="218"/>
      <c r="R2303" s="98" t="str">
        <f t="shared" ref="R2303" si="5647">IF(COUNTA(Y2300:DP2303)=0,"none",HLOOKUP(R2301,Y2301:DP2303,3,FALSE))</f>
        <v>none</v>
      </c>
      <c r="S2303" s="99" t="str">
        <f t="shared" ref="S2303" si="5648">IF(COUNTA(Y2300:DP2303)=0,"none",HLOOKUP(S2300,Y2300:DP2303,4,FALSE))</f>
        <v>none</v>
      </c>
      <c r="T2303" s="100"/>
      <c r="U2303" s="100" t="str">
        <f t="array" ref="U2303">IF(COUNTA(Y2300:DP2303)=0,"none",IF($U$2="WAHR",$W$3,Abfrage!$F$4))</f>
        <v>none</v>
      </c>
      <c r="V2303" s="100" t="str">
        <f t="array" ref="V2303">IF(COUNTA(Y2300:DP2303)=0,"none",IF($U$2="WAHR",$W$3,Abfrage!$F$4))</f>
        <v>none</v>
      </c>
      <c r="W2303" s="100" t="str">
        <f t="array" ref="W2303">IF(COUNTA(Y2300:DP2303)=0,"none",IF($U$2="WAHR",$W$3,Abfrage!$F$4))</f>
        <v>none</v>
      </c>
      <c r="X2303" s="109"/>
    </row>
    <row r="2304" spans="2:26" thickBot="1">
      <c r="B2304" s="75" t="s">
        <v>1503</v>
      </c>
      <c r="C2304" s="76">
        <v>1000260148</v>
      </c>
      <c r="D2304" s="75" t="s">
        <v>95</v>
      </c>
      <c r="E2304" s="75" t="s">
        <v>96</v>
      </c>
      <c r="F2304" s="75" t="s">
        <v>97</v>
      </c>
      <c r="G2304" s="75" t="s">
        <v>97</v>
      </c>
      <c r="H2304" s="75" t="s">
        <v>44</v>
      </c>
      <c r="I2304" s="75" t="s">
        <v>51</v>
      </c>
      <c r="J2304" s="75" t="s">
        <v>1504</v>
      </c>
      <c r="K2304" s="75" t="s">
        <v>306</v>
      </c>
      <c r="L2304" s="75" t="s">
        <v>306</v>
      </c>
      <c r="M2304" s="75" t="s">
        <v>313</v>
      </c>
      <c r="N2304" s="75" t="s">
        <v>1505</v>
      </c>
      <c r="O2304" s="75" t="s">
        <v>476</v>
      </c>
      <c r="P2304" s="76" t="s">
        <v>306</v>
      </c>
      <c r="Q2304" s="216"/>
      <c r="R2304" s="77">
        <f t="shared" ref="R2304" si="5649">IF(COUNTA(Y2304:DP2307)=0,"01.01.1900",INDEX(Y2304:DP2304,MATCH(R2305,Y2305:DP2305,0)))</f>
        <v>45797</v>
      </c>
      <c r="S2304" s="78">
        <f t="shared" ref="S2304" si="5650">IF(COUNTA(Y2304:DP2307)=0,"01.01.1900",MAX(Y2304:DP2304))</f>
        <v>45797</v>
      </c>
      <c r="T2304" s="79"/>
      <c r="U2304" s="80" t="str">
        <f t="array" ref="U2304">IF(COUNTA(Y2304:DP2307)=0,"01.01.1900",IF(ISERROR(HLOOKUP(U2307,Y2307:DP2307,1,FALSE)),"01.01.1900",INDEX(Y2304:DP2304,MATCH(U2305&amp;U2307,Y2305:DP2305&amp;Y2307:DP2307,0))))</f>
        <v>01.01.1900</v>
      </c>
      <c r="V2304" s="81">
        <f t="shared" ref="V2304" si="5651">IF(COUNTA(Y2304:DP2307)=0,"01.01.1900",_xlfn.MAXIFS(Y2304:DP2304,Y2307:DP2307,V2307))</f>
        <v>0</v>
      </c>
      <c r="W2304" s="82"/>
      <c r="X2304" s="106"/>
      <c r="Y2304" s="141">
        <v>45797</v>
      </c>
    </row>
    <row r="2305" spans="2:28" thickBot="1">
      <c r="B2305" s="83"/>
      <c r="C2305" s="84"/>
      <c r="D2305" s="83"/>
      <c r="E2305" s="83"/>
      <c r="F2305" s="83"/>
      <c r="G2305" s="83"/>
      <c r="H2305" s="83"/>
      <c r="I2305" s="83"/>
      <c r="J2305" s="83"/>
      <c r="K2305" s="83"/>
      <c r="L2305" s="83"/>
      <c r="M2305" s="83"/>
      <c r="N2305" s="83"/>
      <c r="O2305" s="83"/>
      <c r="P2305" s="84"/>
      <c r="Q2305" s="217"/>
      <c r="R2305" s="85">
        <f t="shared" ref="R2305" si="5652">IF(COUNTA(Y2304:DP2307)=0,0,MIN(Y2305:DP2305))</f>
        <v>2.8699999999999997</v>
      </c>
      <c r="S2305" s="86">
        <f t="shared" ref="S2305" si="5653">IF(COUNTA(Y2304:DP2307)=0,0,HLOOKUP(S2304,Y2304:DP2307,2,FALSE))</f>
        <v>2.8699999999999997</v>
      </c>
      <c r="T2305" s="87">
        <f t="shared" ref="T2305" si="5654">IF(COUNTA(Y2304:DP2307)=0,0,AVERAGE(Y2305:DP2305))</f>
        <v>2.8699999999999997</v>
      </c>
      <c r="U2305" s="88">
        <f t="shared" ref="U2305" si="5655">IF(COUNTA(Y2304:DP2307)=0,0,_xlfn.MINIFS(Y2305:DP2305,Y2307:DP2307,U2307))</f>
        <v>0</v>
      </c>
      <c r="V2305" s="89">
        <f t="array" ref="V2305">IF(COUNTA(Y2304:DP2307)=0,0,IF(ISERROR(HLOOKUP(V2307,Y2307:DP2307,1,FALSE)),0,INDEX(Y2305:DP2305,MATCH(V2304&amp;V2307,Y2304:DP2304&amp;Y2307:DP2307,0))))</f>
        <v>0</v>
      </c>
      <c r="W2305" s="90">
        <f t="array" ref="W2305">IF(COUNTA(Y2304:DP2307)=0,0,IF(ISERROR(HLOOKUP(W2307,Y2307:DP2307,1,FALSE)),0,AVERAGEIF(Y2307:DP2307,$W2307,Y2305:DP2305)))</f>
        <v>0</v>
      </c>
      <c r="X2305" s="107"/>
      <c r="Y2305" s="142">
        <v>2.8699999999999997</v>
      </c>
    </row>
    <row r="2306" spans="2:28" thickBot="1">
      <c r="B2306" s="83"/>
      <c r="C2306" s="84"/>
      <c r="D2306" s="83"/>
      <c r="E2306" s="83"/>
      <c r="F2306" s="83"/>
      <c r="G2306" s="83"/>
      <c r="H2306" s="83"/>
      <c r="I2306" s="83"/>
      <c r="J2306" s="83"/>
      <c r="K2306" s="83"/>
      <c r="L2306" s="83"/>
      <c r="M2306" s="83"/>
      <c r="N2306" s="83"/>
      <c r="O2306" s="83"/>
      <c r="P2306" s="84"/>
      <c r="Q2306" s="217"/>
      <c r="R2306" s="91">
        <f t="shared" ref="R2306" si="5656">IF(COUNTA(Y2304:DP2307)=0,0,HLOOKUP(R2305,Y2305:DP2307,2,FALSE))</f>
        <v>1000</v>
      </c>
      <c r="S2306" s="92">
        <f t="shared" ref="S2306" si="5657">IF(COUNTA(Y2304:DP2307)=0,0,HLOOKUP(S2304,Y2304:DP2307,3,FALSE))</f>
        <v>1000</v>
      </c>
      <c r="T2306" s="93"/>
      <c r="U2306" s="94">
        <f t="array" ref="U2306">IF(COUNTA(Y2304:DP2307)=0,0,IF(ISERROR(HLOOKUP(U2307,Y2307:DP2307,1,FALSE)),0,INDEX(Y2306:DP2306,MATCH(U2305&amp;U2307,Y2305:DP2305&amp;Y2307:DP2307,0))))</f>
        <v>0</v>
      </c>
      <c r="V2306" s="94">
        <f t="array" ref="V2306">IF(COUNTA(Y2304:DP2307)=0,0,IF(ISERROR(HLOOKUP(V2307,Y2307:DP2307,1,FALSE)),0,INDEX(Y2306:DP2306,MATCH(V2305&amp;V2307,Y2305:DP2305&amp;Y2307:DP2307,0))))</f>
        <v>0</v>
      </c>
      <c r="W2306" s="95"/>
      <c r="X2306" s="108"/>
      <c r="Y2306" s="143">
        <v>1000</v>
      </c>
    </row>
    <row r="2307" spans="2:28" ht="13.9" thickBot="1">
      <c r="B2307" s="96"/>
      <c r="C2307" s="97"/>
      <c r="D2307" s="96"/>
      <c r="E2307" s="96"/>
      <c r="F2307" s="96"/>
      <c r="G2307" s="96"/>
      <c r="H2307" s="96"/>
      <c r="I2307" s="96"/>
      <c r="J2307" s="96"/>
      <c r="K2307" s="96"/>
      <c r="L2307" s="96"/>
      <c r="M2307" s="96"/>
      <c r="N2307" s="96"/>
      <c r="O2307" s="96"/>
      <c r="P2307" s="97"/>
      <c r="Q2307" s="218"/>
      <c r="R2307" s="98" t="str">
        <f t="shared" ref="R2307" si="5658">IF(COUNTA(Y2304:DP2307)=0,"none",HLOOKUP(R2305,Y2305:DP2307,3,FALSE))</f>
        <v>www (-30%)</v>
      </c>
      <c r="S2307" s="99" t="str">
        <f t="shared" ref="S2307" si="5659">IF(COUNTA(Y2304:DP2307)=0,"none",HLOOKUP(S2304,Y2304:DP2307,4,FALSE))</f>
        <v>www (-30%)</v>
      </c>
      <c r="T2307" s="100"/>
      <c r="U2307" s="100">
        <f t="array" ref="U2307">IF(COUNTA(Y2304:DP2307)=0,"none",IF($U$2="WAHR",$W$3,Abfrage!$F$4))</f>
        <v>0</v>
      </c>
      <c r="V2307" s="100">
        <f t="array" ref="V2307">IF(COUNTA(Y2304:DP2307)=0,"none",IF($U$2="WAHR",$W$3,Abfrage!$F$4))</f>
        <v>0</v>
      </c>
      <c r="W2307" s="100">
        <f t="array" ref="W2307">IF(COUNTA(Y2304:DP2307)=0,"none",IF($U$2="WAHR",$W$3,Abfrage!$F$4))</f>
        <v>0</v>
      </c>
      <c r="X2307" s="109"/>
      <c r="Y2307" s="144" t="s">
        <v>43</v>
      </c>
    </row>
    <row r="2308" spans="2:28" thickBot="1">
      <c r="B2308" s="75" t="s">
        <v>1506</v>
      </c>
      <c r="C2308" s="76">
        <v>1000260149</v>
      </c>
      <c r="D2308" s="75" t="s">
        <v>95</v>
      </c>
      <c r="E2308" s="75" t="s">
        <v>96</v>
      </c>
      <c r="F2308" s="75" t="s">
        <v>97</v>
      </c>
      <c r="G2308" s="75" t="s">
        <v>97</v>
      </c>
      <c r="H2308" s="75" t="e">
        <v>#N/A</v>
      </c>
      <c r="I2308" s="75" t="s">
        <v>48</v>
      </c>
      <c r="J2308" s="75" t="s">
        <v>1507</v>
      </c>
      <c r="K2308" s="75" t="s">
        <v>523</v>
      </c>
      <c r="L2308" s="75" t="s">
        <v>915</v>
      </c>
      <c r="M2308" s="75" t="s">
        <v>1508</v>
      </c>
      <c r="N2308" s="75" t="s">
        <v>1509</v>
      </c>
      <c r="O2308" s="75" t="s">
        <v>309</v>
      </c>
      <c r="P2308" s="76" t="s">
        <v>306</v>
      </c>
      <c r="Q2308" s="216"/>
      <c r="R2308" s="77" t="str">
        <f t="shared" ref="R2308" si="5660">IF(COUNTA(Y2308:DP2311)=0,"01.01.1900",INDEX(Y2308:DP2308,MATCH(R2309,Y2309:DP2309,0)))</f>
        <v>01.01.1900</v>
      </c>
      <c r="S2308" s="78" t="str">
        <f t="shared" ref="S2308" si="5661">IF(COUNTA(Y2308:DP2311)=0,"01.01.1900",MAX(Y2308:DP2308))</f>
        <v>01.01.1900</v>
      </c>
      <c r="T2308" s="79"/>
      <c r="U2308" s="80" t="str">
        <f t="array" ref="U2308">IF(COUNTA(Y2308:DP2311)=0,"01.01.1900",IF(ISERROR(HLOOKUP(U2311,Y2311:DP2311,1,FALSE)),"01.01.1900",INDEX(Y2308:DP2308,MATCH(U2309&amp;U2311,Y2309:DP2309&amp;Y2311:DP2311,0))))</f>
        <v>01.01.1900</v>
      </c>
      <c r="V2308" s="81" t="str">
        <f t="shared" ref="V2308" si="5662">IF(COUNTA(Y2308:DP2311)=0,"01.01.1900",_xlfn.MAXIFS(Y2308:DP2308,Y2311:DP2311,V2311))</f>
        <v>01.01.1900</v>
      </c>
      <c r="W2308" s="82"/>
      <c r="X2308" s="106"/>
    </row>
    <row r="2309" spans="2:28" thickBot="1">
      <c r="B2309" s="83"/>
      <c r="C2309" s="84"/>
      <c r="D2309" s="83"/>
      <c r="E2309" s="83"/>
      <c r="F2309" s="83"/>
      <c r="G2309" s="83"/>
      <c r="H2309" s="83"/>
      <c r="I2309" s="83"/>
      <c r="J2309" s="83"/>
      <c r="K2309" s="83"/>
      <c r="L2309" s="83"/>
      <c r="M2309" s="83"/>
      <c r="N2309" s="83"/>
      <c r="O2309" s="83"/>
      <c r="P2309" s="84"/>
      <c r="Q2309" s="217"/>
      <c r="R2309" s="85">
        <f t="shared" ref="R2309" si="5663">IF(COUNTA(Y2308:DP2311)=0,0,MIN(Y2309:DP2309))</f>
        <v>0</v>
      </c>
      <c r="S2309" s="86">
        <f t="shared" ref="S2309" si="5664">IF(COUNTA(Y2308:DP2311)=0,0,HLOOKUP(S2308,Y2308:DP2311,2,FALSE))</f>
        <v>0</v>
      </c>
      <c r="T2309" s="87">
        <f t="shared" ref="T2309" si="5665">IF(COUNTA(Y2308:DP2311)=0,0,AVERAGE(Y2309:DP2309))</f>
        <v>0</v>
      </c>
      <c r="U2309" s="88">
        <f t="shared" ref="U2309" si="5666">IF(COUNTA(Y2308:DP2311)=0,0,_xlfn.MINIFS(Y2309:DP2309,Y2311:DP2311,U2311))</f>
        <v>0</v>
      </c>
      <c r="V2309" s="89">
        <f t="array" ref="V2309">IF(COUNTA(Y2308:DP2311)=0,0,IF(ISERROR(HLOOKUP(V2311,Y2311:DP2311,1,FALSE)),0,INDEX(Y2309:DP2309,MATCH(V2308&amp;V2311,Y2308:DP2308&amp;Y2311:DP2311,0))))</f>
        <v>0</v>
      </c>
      <c r="W2309" s="90">
        <f t="array" ref="W2309">IF(COUNTA(Y2308:DP2311)=0,0,IF(ISERROR(HLOOKUP(W2311,Y2311:DP2311,1,FALSE)),0,AVERAGEIF(Y2311:DP2311,$W2311,Y2309:DP2309)))</f>
        <v>0</v>
      </c>
      <c r="X2309" s="107"/>
    </row>
    <row r="2310" spans="2:28" thickBot="1">
      <c r="B2310" s="83"/>
      <c r="C2310" s="84"/>
      <c r="D2310" s="83"/>
      <c r="E2310" s="83"/>
      <c r="F2310" s="83"/>
      <c r="G2310" s="83"/>
      <c r="H2310" s="83"/>
      <c r="I2310" s="83"/>
      <c r="J2310" s="83"/>
      <c r="K2310" s="83"/>
      <c r="L2310" s="83"/>
      <c r="M2310" s="83"/>
      <c r="N2310" s="83"/>
      <c r="O2310" s="83"/>
      <c r="P2310" s="84"/>
      <c r="Q2310" s="217"/>
      <c r="R2310" s="91">
        <f t="shared" ref="R2310" si="5667">IF(COUNTA(Y2308:DP2311)=0,0,HLOOKUP(R2309,Y2309:DP2311,2,FALSE))</f>
        <v>0</v>
      </c>
      <c r="S2310" s="92">
        <f t="shared" ref="S2310" si="5668">IF(COUNTA(Y2308:DP2311)=0,0,HLOOKUP(S2308,Y2308:DP2311,3,FALSE))</f>
        <v>0</v>
      </c>
      <c r="T2310" s="93"/>
      <c r="U2310" s="94">
        <f t="array" ref="U2310">IF(COUNTA(Y2308:DP2311)=0,0,IF(ISERROR(HLOOKUP(U2311,Y2311:DP2311,1,FALSE)),0,INDEX(Y2310:DP2310,MATCH(U2309&amp;U2311,Y2309:DP2309&amp;Y2311:DP2311,0))))</f>
        <v>0</v>
      </c>
      <c r="V2310" s="94">
        <f t="array" ref="V2310">IF(COUNTA(Y2308:DP2311)=0,0,IF(ISERROR(HLOOKUP(V2311,Y2311:DP2311,1,FALSE)),0,INDEX(Y2310:DP2310,MATCH(V2309&amp;V2311,Y2309:DP2309&amp;Y2311:DP2311,0))))</f>
        <v>0</v>
      </c>
      <c r="W2310" s="95"/>
      <c r="X2310" s="108"/>
    </row>
    <row r="2311" spans="2:28" ht="13.9" thickBot="1">
      <c r="B2311" s="96"/>
      <c r="C2311" s="97"/>
      <c r="D2311" s="96"/>
      <c r="E2311" s="96"/>
      <c r="F2311" s="96"/>
      <c r="G2311" s="96"/>
      <c r="H2311" s="96"/>
      <c r="I2311" s="96"/>
      <c r="J2311" s="96"/>
      <c r="K2311" s="96"/>
      <c r="L2311" s="96"/>
      <c r="M2311" s="96"/>
      <c r="N2311" s="96"/>
      <c r="O2311" s="96"/>
      <c r="P2311" s="97"/>
      <c r="Q2311" s="218"/>
      <c r="R2311" s="98" t="str">
        <f t="shared" ref="R2311" si="5669">IF(COUNTA(Y2308:DP2311)=0,"none",HLOOKUP(R2309,Y2309:DP2311,3,FALSE))</f>
        <v>none</v>
      </c>
      <c r="S2311" s="99" t="str">
        <f t="shared" ref="S2311" si="5670">IF(COUNTA(Y2308:DP2311)=0,"none",HLOOKUP(S2308,Y2308:DP2311,4,FALSE))</f>
        <v>none</v>
      </c>
      <c r="T2311" s="100"/>
      <c r="U2311" s="100" t="str">
        <f t="array" ref="U2311">IF(COUNTA(Y2308:DP2311)=0,"none",IF($U$2="WAHR",$W$3,Abfrage!$F$4))</f>
        <v>none</v>
      </c>
      <c r="V2311" s="100" t="str">
        <f t="array" ref="V2311">IF(COUNTA(Y2308:DP2311)=0,"none",IF($U$2="WAHR",$W$3,Abfrage!$F$4))</f>
        <v>none</v>
      </c>
      <c r="W2311" s="100" t="str">
        <f t="array" ref="W2311">IF(COUNTA(Y2308:DP2311)=0,"none",IF($U$2="WAHR",$W$3,Abfrage!$F$4))</f>
        <v>none</v>
      </c>
      <c r="X2311" s="109"/>
    </row>
    <row r="2312" spans="2:28" thickBot="1">
      <c r="B2312" s="75" t="s">
        <v>1510</v>
      </c>
      <c r="C2312" s="76">
        <v>1000260150</v>
      </c>
      <c r="D2312" s="75" t="s">
        <v>169</v>
      </c>
      <c r="E2312" s="75" t="s">
        <v>125</v>
      </c>
      <c r="F2312" s="75" t="s">
        <v>371</v>
      </c>
      <c r="G2312" s="75" t="s">
        <v>371</v>
      </c>
      <c r="H2312" s="75" t="e">
        <v>#N/A</v>
      </c>
      <c r="I2312" s="75" t="s">
        <v>48</v>
      </c>
      <c r="J2312" s="75" t="s">
        <v>1511</v>
      </c>
      <c r="K2312" s="75" t="s">
        <v>306</v>
      </c>
      <c r="L2312" s="75" t="s">
        <v>306</v>
      </c>
      <c r="M2312" s="75" t="s">
        <v>306</v>
      </c>
      <c r="N2312" s="75" t="s">
        <v>306</v>
      </c>
      <c r="O2312" s="75" t="s">
        <v>309</v>
      </c>
      <c r="P2312" s="76" t="s">
        <v>306</v>
      </c>
      <c r="Q2312" s="216"/>
      <c r="R2312" s="77" t="str">
        <f t="shared" ref="R2312" si="5671">IF(COUNTA(Y2312:DP2315)=0,"01.01.1900",INDEX(Y2312:DP2312,MATCH(R2313,Y2313:DP2313,0)))</f>
        <v>01.01.1900</v>
      </c>
      <c r="S2312" s="78" t="str">
        <f t="shared" ref="S2312" si="5672">IF(COUNTA(Y2312:DP2315)=0,"01.01.1900",MAX(Y2312:DP2312))</f>
        <v>01.01.1900</v>
      </c>
      <c r="T2312" s="79"/>
      <c r="U2312" s="80" t="str">
        <f t="array" ref="U2312">IF(COUNTA(Y2312:DP2315)=0,"01.01.1900",IF(ISERROR(HLOOKUP(U2315,Y2315:DP2315,1,FALSE)),"01.01.1900",INDEX(Y2312:DP2312,MATCH(U2313&amp;U2315,Y2313:DP2313&amp;Y2315:DP2315,0))))</f>
        <v>01.01.1900</v>
      </c>
      <c r="V2312" s="81" t="str">
        <f t="shared" ref="V2312" si="5673">IF(COUNTA(Y2312:DP2315)=0,"01.01.1900",_xlfn.MAXIFS(Y2312:DP2312,Y2315:DP2315,V2315))</f>
        <v>01.01.1900</v>
      </c>
      <c r="W2312" s="82"/>
      <c r="X2312" s="106"/>
    </row>
    <row r="2313" spans="2:28" thickBot="1">
      <c r="B2313" s="83"/>
      <c r="C2313" s="84"/>
      <c r="D2313" s="83"/>
      <c r="E2313" s="83"/>
      <c r="F2313" s="83"/>
      <c r="G2313" s="83"/>
      <c r="H2313" s="83"/>
      <c r="I2313" s="83"/>
      <c r="J2313" s="83"/>
      <c r="K2313" s="83"/>
      <c r="L2313" s="83"/>
      <c r="M2313" s="83"/>
      <c r="N2313" s="83"/>
      <c r="O2313" s="83"/>
      <c r="P2313" s="84"/>
      <c r="Q2313" s="217"/>
      <c r="R2313" s="85">
        <f t="shared" ref="R2313" si="5674">IF(COUNTA(Y2312:DP2315)=0,0,MIN(Y2313:DP2313))</f>
        <v>0</v>
      </c>
      <c r="S2313" s="86">
        <f t="shared" ref="S2313" si="5675">IF(COUNTA(Y2312:DP2315)=0,0,HLOOKUP(S2312,Y2312:DP2315,2,FALSE))</f>
        <v>0</v>
      </c>
      <c r="T2313" s="87">
        <f t="shared" ref="T2313" si="5676">IF(COUNTA(Y2312:DP2315)=0,0,AVERAGE(Y2313:DP2313))</f>
        <v>0</v>
      </c>
      <c r="U2313" s="88">
        <f t="shared" ref="U2313" si="5677">IF(COUNTA(Y2312:DP2315)=0,0,_xlfn.MINIFS(Y2313:DP2313,Y2315:DP2315,U2315))</f>
        <v>0</v>
      </c>
      <c r="V2313" s="89">
        <f t="array" ref="V2313">IF(COUNTA(Y2312:DP2315)=0,0,IF(ISERROR(HLOOKUP(V2315,Y2315:DP2315,1,FALSE)),0,INDEX(Y2313:DP2313,MATCH(V2312&amp;V2315,Y2312:DP2312&amp;Y2315:DP2315,0))))</f>
        <v>0</v>
      </c>
      <c r="W2313" s="90">
        <f t="array" ref="W2313">IF(COUNTA(Y2312:DP2315)=0,0,IF(ISERROR(HLOOKUP(W2315,Y2315:DP2315,1,FALSE)),0,AVERAGEIF(Y2315:DP2315,$W2315,Y2313:DP2313)))</f>
        <v>0</v>
      </c>
      <c r="X2313" s="107"/>
    </row>
    <row r="2314" spans="2:28" thickBot="1">
      <c r="B2314" s="83"/>
      <c r="C2314" s="84"/>
      <c r="D2314" s="83"/>
      <c r="E2314" s="83"/>
      <c r="F2314" s="83"/>
      <c r="G2314" s="83"/>
      <c r="H2314" s="83"/>
      <c r="I2314" s="83"/>
      <c r="J2314" s="83"/>
      <c r="K2314" s="83"/>
      <c r="L2314" s="83"/>
      <c r="M2314" s="83"/>
      <c r="N2314" s="83"/>
      <c r="O2314" s="83"/>
      <c r="P2314" s="84"/>
      <c r="Q2314" s="217"/>
      <c r="R2314" s="91">
        <f t="shared" ref="R2314" si="5678">IF(COUNTA(Y2312:DP2315)=0,0,HLOOKUP(R2313,Y2313:DP2315,2,FALSE))</f>
        <v>0</v>
      </c>
      <c r="S2314" s="92">
        <f t="shared" ref="S2314" si="5679">IF(COUNTA(Y2312:DP2315)=0,0,HLOOKUP(S2312,Y2312:DP2315,3,FALSE))</f>
        <v>0</v>
      </c>
      <c r="T2314" s="93"/>
      <c r="U2314" s="94">
        <f t="array" ref="U2314">IF(COUNTA(Y2312:DP2315)=0,0,IF(ISERROR(HLOOKUP(U2315,Y2315:DP2315,1,FALSE)),0,INDEX(Y2314:DP2314,MATCH(U2313&amp;U2315,Y2313:DP2313&amp;Y2315:DP2315,0))))</f>
        <v>0</v>
      </c>
      <c r="V2314" s="94">
        <f t="array" ref="V2314">IF(COUNTA(Y2312:DP2315)=0,0,IF(ISERROR(HLOOKUP(V2315,Y2315:DP2315,1,FALSE)),0,INDEX(Y2314:DP2314,MATCH(V2313&amp;V2315,Y2313:DP2313&amp;Y2315:DP2315,0))))</f>
        <v>0</v>
      </c>
      <c r="W2314" s="95"/>
      <c r="X2314" s="108"/>
    </row>
    <row r="2315" spans="2:28" ht="13.9" thickBot="1">
      <c r="B2315" s="96"/>
      <c r="C2315" s="97"/>
      <c r="D2315" s="96"/>
      <c r="E2315" s="96"/>
      <c r="F2315" s="96"/>
      <c r="G2315" s="96"/>
      <c r="H2315" s="96"/>
      <c r="I2315" s="96"/>
      <c r="J2315" s="96"/>
      <c r="K2315" s="96"/>
      <c r="L2315" s="96"/>
      <c r="M2315" s="96"/>
      <c r="N2315" s="96"/>
      <c r="O2315" s="96"/>
      <c r="P2315" s="97"/>
      <c r="Q2315" s="218"/>
      <c r="R2315" s="98" t="str">
        <f t="shared" ref="R2315" si="5680">IF(COUNTA(Y2312:DP2315)=0,"none",HLOOKUP(R2313,Y2313:DP2315,3,FALSE))</f>
        <v>none</v>
      </c>
      <c r="S2315" s="99" t="str">
        <f t="shared" ref="S2315" si="5681">IF(COUNTA(Y2312:DP2315)=0,"none",HLOOKUP(S2312,Y2312:DP2315,4,FALSE))</f>
        <v>none</v>
      </c>
      <c r="T2315" s="100"/>
      <c r="U2315" s="100" t="str">
        <f t="array" ref="U2315">IF(COUNTA(Y2312:DP2315)=0,"none",IF($U$2="WAHR",$W$3,Abfrage!$F$4))</f>
        <v>none</v>
      </c>
      <c r="V2315" s="100" t="str">
        <f t="array" ref="V2315">IF(COUNTA(Y2312:DP2315)=0,"none",IF($U$2="WAHR",$W$3,Abfrage!$F$4))</f>
        <v>none</v>
      </c>
      <c r="W2315" s="100" t="str">
        <f t="array" ref="W2315">IF(COUNTA(Y2312:DP2315)=0,"none",IF($U$2="WAHR",$W$3,Abfrage!$F$4))</f>
        <v>none</v>
      </c>
      <c r="X2315" s="109"/>
    </row>
    <row r="2316" spans="2:28" thickBot="1">
      <c r="B2316" s="75" t="s">
        <v>1512</v>
      </c>
      <c r="C2316" s="76">
        <v>1000260151</v>
      </c>
      <c r="D2316" s="75" t="s">
        <v>95</v>
      </c>
      <c r="E2316" s="75" t="s">
        <v>96</v>
      </c>
      <c r="F2316" s="75" t="s">
        <v>103</v>
      </c>
      <c r="G2316" s="75" t="s">
        <v>380</v>
      </c>
      <c r="H2316" s="75" t="e">
        <v>#N/A</v>
      </c>
      <c r="I2316" s="75" t="s">
        <v>48</v>
      </c>
      <c r="J2316" s="75" t="s">
        <v>1513</v>
      </c>
      <c r="K2316" s="75" t="s">
        <v>306</v>
      </c>
      <c r="L2316" s="75" t="s">
        <v>306</v>
      </c>
      <c r="M2316" s="75" t="s">
        <v>306</v>
      </c>
      <c r="N2316" s="75" t="s">
        <v>1509</v>
      </c>
      <c r="O2316" s="75" t="s">
        <v>547</v>
      </c>
      <c r="P2316" s="76" t="s">
        <v>306</v>
      </c>
      <c r="Q2316" s="216"/>
      <c r="R2316" s="77" t="str">
        <f t="shared" ref="R2316" si="5682">IF(COUNTA(Y2316:DP2319)=0,"01.01.1900",INDEX(Y2316:DP2316,MATCH(R2317,Y2317:DP2317,0)))</f>
        <v>01.01.1900</v>
      </c>
      <c r="S2316" s="78" t="str">
        <f t="shared" ref="S2316" si="5683">IF(COUNTA(Y2316:DP2319)=0,"01.01.1900",MAX(Y2316:DP2316))</f>
        <v>01.01.1900</v>
      </c>
      <c r="T2316" s="79"/>
      <c r="U2316" s="80" t="str">
        <f t="array" ref="U2316">IF(COUNTA(Y2316:DP2319)=0,"01.01.1900",IF(ISERROR(HLOOKUP(U2319,Y2319:DP2319,1,FALSE)),"01.01.1900",INDEX(Y2316:DP2316,MATCH(U2317&amp;U2319,Y2317:DP2317&amp;Y2319:DP2319,0))))</f>
        <v>01.01.1900</v>
      </c>
      <c r="V2316" s="81" t="str">
        <f t="shared" ref="V2316" si="5684">IF(COUNTA(Y2316:DP2319)=0,"01.01.1900",_xlfn.MAXIFS(Y2316:DP2316,Y2319:DP2319,V2319))</f>
        <v>01.01.1900</v>
      </c>
      <c r="W2316" s="82"/>
      <c r="X2316" s="106"/>
    </row>
    <row r="2317" spans="2:28" thickBot="1">
      <c r="B2317" s="83"/>
      <c r="C2317" s="84"/>
      <c r="D2317" s="83"/>
      <c r="E2317" s="83"/>
      <c r="F2317" s="83"/>
      <c r="G2317" s="83"/>
      <c r="H2317" s="83"/>
      <c r="I2317" s="83"/>
      <c r="J2317" s="83"/>
      <c r="K2317" s="83"/>
      <c r="L2317" s="83"/>
      <c r="M2317" s="83"/>
      <c r="N2317" s="83"/>
      <c r="O2317" s="83"/>
      <c r="P2317" s="84"/>
      <c r="Q2317" s="217"/>
      <c r="R2317" s="85">
        <f t="shared" ref="R2317" si="5685">IF(COUNTA(Y2316:DP2319)=0,0,MIN(Y2317:DP2317))</f>
        <v>0</v>
      </c>
      <c r="S2317" s="86">
        <f t="shared" ref="S2317" si="5686">IF(COUNTA(Y2316:DP2319)=0,0,HLOOKUP(S2316,Y2316:DP2319,2,FALSE))</f>
        <v>0</v>
      </c>
      <c r="T2317" s="87">
        <f t="shared" ref="T2317" si="5687">IF(COUNTA(Y2316:DP2319)=0,0,AVERAGE(Y2317:DP2317))</f>
        <v>0</v>
      </c>
      <c r="U2317" s="88">
        <f t="shared" ref="U2317" si="5688">IF(COUNTA(Y2316:DP2319)=0,0,_xlfn.MINIFS(Y2317:DP2317,Y2319:DP2319,U2319))</f>
        <v>0</v>
      </c>
      <c r="V2317" s="89">
        <f t="array" ref="V2317">IF(COUNTA(Y2316:DP2319)=0,0,IF(ISERROR(HLOOKUP(V2319,Y2319:DP2319,1,FALSE)),0,INDEX(Y2317:DP2317,MATCH(V2316&amp;V2319,Y2316:DP2316&amp;Y2319:DP2319,0))))</f>
        <v>0</v>
      </c>
      <c r="W2317" s="90">
        <f t="array" ref="W2317">IF(COUNTA(Y2316:DP2319)=0,0,IF(ISERROR(HLOOKUP(W2319,Y2319:DP2319,1,FALSE)),0,AVERAGEIF(Y2319:DP2319,$W2319,Y2317:DP2317)))</f>
        <v>0</v>
      </c>
      <c r="X2317" s="107"/>
    </row>
    <row r="2318" spans="2:28" thickBot="1">
      <c r="B2318" s="83"/>
      <c r="C2318" s="84"/>
      <c r="D2318" s="83"/>
      <c r="E2318" s="83"/>
      <c r="F2318" s="83"/>
      <c r="G2318" s="83"/>
      <c r="H2318" s="83"/>
      <c r="I2318" s="83"/>
      <c r="J2318" s="83"/>
      <c r="K2318" s="83"/>
      <c r="L2318" s="83"/>
      <c r="M2318" s="83"/>
      <c r="N2318" s="83"/>
      <c r="O2318" s="83"/>
      <c r="P2318" s="84"/>
      <c r="Q2318" s="217"/>
      <c r="R2318" s="91">
        <f t="shared" ref="R2318" si="5689">IF(COUNTA(Y2316:DP2319)=0,0,HLOOKUP(R2317,Y2317:DP2319,2,FALSE))</f>
        <v>0</v>
      </c>
      <c r="S2318" s="92">
        <f t="shared" ref="S2318" si="5690">IF(COUNTA(Y2316:DP2319)=0,0,HLOOKUP(S2316,Y2316:DP2319,3,FALSE))</f>
        <v>0</v>
      </c>
      <c r="T2318" s="93"/>
      <c r="U2318" s="94">
        <f t="array" ref="U2318">IF(COUNTA(Y2316:DP2319)=0,0,IF(ISERROR(HLOOKUP(U2319,Y2319:DP2319,1,FALSE)),0,INDEX(Y2318:DP2318,MATCH(U2317&amp;U2319,Y2317:DP2317&amp;Y2319:DP2319,0))))</f>
        <v>0</v>
      </c>
      <c r="V2318" s="94">
        <f t="array" ref="V2318">IF(COUNTA(Y2316:DP2319)=0,0,IF(ISERROR(HLOOKUP(V2319,Y2319:DP2319,1,FALSE)),0,INDEX(Y2318:DP2318,MATCH(V2317&amp;V2319,Y2317:DP2317&amp;Y2319:DP2319,0))))</f>
        <v>0</v>
      </c>
      <c r="W2318" s="95"/>
      <c r="X2318" s="108"/>
    </row>
    <row r="2319" spans="2:28" ht="13.9" thickBot="1">
      <c r="B2319" s="96"/>
      <c r="C2319" s="97"/>
      <c r="D2319" s="96"/>
      <c r="E2319" s="96"/>
      <c r="F2319" s="96"/>
      <c r="G2319" s="96"/>
      <c r="H2319" s="96"/>
      <c r="I2319" s="96"/>
      <c r="J2319" s="96"/>
      <c r="K2319" s="96"/>
      <c r="L2319" s="96"/>
      <c r="M2319" s="96"/>
      <c r="N2319" s="96"/>
      <c r="O2319" s="96"/>
      <c r="P2319" s="97"/>
      <c r="Q2319" s="218"/>
      <c r="R2319" s="98" t="str">
        <f t="shared" ref="R2319" si="5691">IF(COUNTA(Y2316:DP2319)=0,"none",HLOOKUP(R2317,Y2317:DP2319,3,FALSE))</f>
        <v>none</v>
      </c>
      <c r="S2319" s="99" t="str">
        <f t="shared" ref="S2319" si="5692">IF(COUNTA(Y2316:DP2319)=0,"none",HLOOKUP(S2316,Y2316:DP2319,4,FALSE))</f>
        <v>none</v>
      </c>
      <c r="T2319" s="100"/>
      <c r="U2319" s="100" t="str">
        <f t="array" ref="U2319">IF(COUNTA(Y2316:DP2319)=0,"none",IF($U$2="WAHR",$W$3,Abfrage!$F$4))</f>
        <v>none</v>
      </c>
      <c r="V2319" s="100" t="str">
        <f t="array" ref="V2319">IF(COUNTA(Y2316:DP2319)=0,"none",IF($U$2="WAHR",$W$3,Abfrage!$F$4))</f>
        <v>none</v>
      </c>
      <c r="W2319" s="100" t="str">
        <f t="array" ref="W2319">IF(COUNTA(Y2316:DP2319)=0,"none",IF($U$2="WAHR",$W$3,Abfrage!$F$4))</f>
        <v>none</v>
      </c>
      <c r="X2319" s="109"/>
    </row>
    <row r="2320" spans="2:28" thickBot="1">
      <c r="B2320" s="75" t="s">
        <v>1514</v>
      </c>
      <c r="C2320" s="76">
        <v>1000260152</v>
      </c>
      <c r="D2320" s="75" t="s">
        <v>95</v>
      </c>
      <c r="E2320" s="75" t="s">
        <v>96</v>
      </c>
      <c r="F2320" s="75" t="s">
        <v>103</v>
      </c>
      <c r="G2320" s="75" t="s">
        <v>380</v>
      </c>
      <c r="H2320" s="75" t="s">
        <v>57</v>
      </c>
      <c r="I2320" s="75" t="s">
        <v>48</v>
      </c>
      <c r="J2320" s="75" t="s">
        <v>1515</v>
      </c>
      <c r="K2320" s="75" t="s">
        <v>306</v>
      </c>
      <c r="L2320" s="75" t="s">
        <v>306</v>
      </c>
      <c r="M2320" s="75" t="s">
        <v>306</v>
      </c>
      <c r="N2320" s="75" t="s">
        <v>1509</v>
      </c>
      <c r="O2320" s="75" t="s">
        <v>547</v>
      </c>
      <c r="P2320" s="76" t="s">
        <v>306</v>
      </c>
      <c r="Q2320" s="216"/>
      <c r="R2320" s="77">
        <f t="shared" ref="R2320" si="5693">IF(COUNTA(Y2320:DP2323)=0,"01.01.1900",INDEX(Y2320:DP2320,MATCH(R2321,Y2321:DP2321,0)))</f>
        <v>44966</v>
      </c>
      <c r="S2320" s="78">
        <f t="shared" ref="S2320" si="5694">IF(COUNTA(Y2320:DP2323)=0,"01.01.1900",MAX(Y2320:DP2320))</f>
        <v>44966</v>
      </c>
      <c r="T2320" s="79"/>
      <c r="U2320" s="80" t="str">
        <f t="array" ref="U2320">IF(COUNTA(Y2320:DP2323)=0,"01.01.1900",IF(ISERROR(HLOOKUP(U2323,Y2323:DP2323,1,FALSE)),"01.01.1900",INDEX(Y2320:DP2320,MATCH(U2321&amp;U2323,Y2321:DP2321&amp;Y2323:DP2323,0))))</f>
        <v>01.01.1900</v>
      </c>
      <c r="V2320" s="81">
        <f t="shared" ref="V2320" si="5695">IF(COUNTA(Y2320:DP2323)=0,"01.01.1900",_xlfn.MAXIFS(Y2320:DP2320,Y2323:DP2323,V2323))</f>
        <v>0</v>
      </c>
      <c r="W2320" s="82"/>
      <c r="X2320" s="106"/>
      <c r="Y2320" s="101">
        <v>44013</v>
      </c>
      <c r="Z2320" s="101">
        <v>44013</v>
      </c>
      <c r="AA2320" s="141">
        <v>44966</v>
      </c>
      <c r="AB2320" s="141">
        <v>44966</v>
      </c>
    </row>
    <row r="2321" spans="2:28" thickBot="1">
      <c r="B2321" s="83"/>
      <c r="C2321" s="84"/>
      <c r="D2321" s="83"/>
      <c r="E2321" s="83"/>
      <c r="F2321" s="83"/>
      <c r="G2321" s="83"/>
      <c r="H2321" s="83"/>
      <c r="I2321" s="83"/>
      <c r="J2321" s="83"/>
      <c r="K2321" s="83"/>
      <c r="L2321" s="83"/>
      <c r="M2321" s="83"/>
      <c r="N2321" s="83"/>
      <c r="O2321" s="83"/>
      <c r="P2321" s="84"/>
      <c r="Q2321" s="217"/>
      <c r="R2321" s="85">
        <f t="shared" ref="R2321" si="5696">IF(COUNTA(Y2320:DP2323)=0,0,MIN(Y2321:DP2321))</f>
        <v>3.5000000000000003E-2</v>
      </c>
      <c r="S2321" s="86">
        <f t="shared" ref="S2321" si="5697">IF(COUNTA(Y2320:DP2323)=0,0,HLOOKUP(S2320,Y2320:DP2323,2,FALSE))</f>
        <v>3.5000000000000003E-2</v>
      </c>
      <c r="T2321" s="87">
        <f t="shared" ref="T2321" si="5698">IF(COUNTA(Y2320:DP2323)=0,0,AVERAGE(Y2321:DP2321))</f>
        <v>5.6099418604651161E-2</v>
      </c>
      <c r="U2321" s="88">
        <f t="shared" ref="U2321" si="5699">IF(COUNTA(Y2320:DP2323)=0,0,_xlfn.MINIFS(Y2321:DP2321,Y2323:DP2323,U2323))</f>
        <v>0</v>
      </c>
      <c r="V2321" s="89">
        <f t="array" ref="V2321">IF(COUNTA(Y2320:DP2323)=0,0,IF(ISERROR(HLOOKUP(V2323,Y2323:DP2323,1,FALSE)),0,INDEX(Y2321:DP2321,MATCH(V2320&amp;V2323,Y2320:DP2320&amp;Y2323:DP2323,0))))</f>
        <v>0</v>
      </c>
      <c r="W2321" s="90">
        <f t="array" ref="W2321">IF(COUNTA(Y2320:DP2323)=0,0,IF(ISERROR(HLOOKUP(W2323,Y2323:DP2323,1,FALSE)),0,AVERAGEIF(Y2323:DP2323,$W2323,Y2321:DP2321)))</f>
        <v>0</v>
      </c>
      <c r="X2321" s="107"/>
      <c r="Y2321" s="102">
        <v>4.4397674418604649E-2</v>
      </c>
      <c r="Z2321" s="102">
        <v>0.11</v>
      </c>
      <c r="AA2321" s="142">
        <v>3.5000000000000003E-2</v>
      </c>
      <c r="AB2321" s="142">
        <v>3.5000000000000003E-2</v>
      </c>
    </row>
    <row r="2322" spans="2:28" thickBot="1">
      <c r="B2322" s="83"/>
      <c r="C2322" s="84"/>
      <c r="D2322" s="83"/>
      <c r="E2322" s="83"/>
      <c r="F2322" s="83"/>
      <c r="G2322" s="83"/>
      <c r="H2322" s="83"/>
      <c r="I2322" s="83"/>
      <c r="J2322" s="83"/>
      <c r="K2322" s="83"/>
      <c r="L2322" s="83"/>
      <c r="M2322" s="83"/>
      <c r="N2322" s="83"/>
      <c r="O2322" s="83"/>
      <c r="P2322" s="84"/>
      <c r="Q2322" s="217"/>
      <c r="R2322" s="91">
        <f t="shared" ref="R2322" si="5700">IF(COUNTA(Y2320:DP2323)=0,0,HLOOKUP(R2321,Y2321:DP2323,2,FALSE))</f>
        <v>100</v>
      </c>
      <c r="S2322" s="92">
        <f t="shared" ref="S2322" si="5701">IF(COUNTA(Y2320:DP2323)=0,0,HLOOKUP(S2320,Y2320:DP2323,3,FALSE))</f>
        <v>100</v>
      </c>
      <c r="T2322" s="93"/>
      <c r="U2322" s="94">
        <f t="array" ref="U2322">IF(COUNTA(Y2320:DP2323)=0,0,IF(ISERROR(HLOOKUP(U2323,Y2323:DP2323,1,FALSE)),0,INDEX(Y2322:DP2322,MATCH(U2321&amp;U2323,Y2321:DP2321&amp;Y2323:DP2323,0))))</f>
        <v>0</v>
      </c>
      <c r="V2322" s="94">
        <f t="array" ref="V2322">IF(COUNTA(Y2320:DP2323)=0,0,IF(ISERROR(HLOOKUP(V2323,Y2323:DP2323,1,FALSE)),0,INDEX(Y2322:DP2322,MATCH(V2321&amp;V2323,Y2321:DP2321&amp;Y2323:DP2323,0))))</f>
        <v>0</v>
      </c>
      <c r="W2322" s="95"/>
      <c r="X2322" s="108"/>
      <c r="Y2322" s="103">
        <v>0</v>
      </c>
      <c r="Z2322" s="103">
        <v>0</v>
      </c>
      <c r="AA2322" s="143">
        <v>100</v>
      </c>
      <c r="AB2322" s="143">
        <v>100</v>
      </c>
    </row>
    <row r="2323" spans="2:28" ht="13.9" thickBot="1">
      <c r="B2323" s="96"/>
      <c r="C2323" s="97"/>
      <c r="D2323" s="96"/>
      <c r="E2323" s="96"/>
      <c r="F2323" s="96"/>
      <c r="G2323" s="96"/>
      <c r="H2323" s="96"/>
      <c r="I2323" s="96"/>
      <c r="J2323" s="96"/>
      <c r="K2323" s="96"/>
      <c r="L2323" s="96"/>
      <c r="M2323" s="96"/>
      <c r="N2323" s="96"/>
      <c r="O2323" s="96"/>
      <c r="P2323" s="97"/>
      <c r="Q2323" s="218"/>
      <c r="R2323" s="98" t="str">
        <f t="shared" ref="R2323" si="5702">IF(COUNTA(Y2320:DP2323)=0,"none",HLOOKUP(R2321,Y2321:DP2323,3,FALSE))</f>
        <v>www (-30%)</v>
      </c>
      <c r="S2323" s="99" t="str">
        <f t="shared" ref="S2323" si="5703">IF(COUNTA(Y2320:DP2323)=0,"none",HLOOKUP(S2320,Y2320:DP2323,4,FALSE))</f>
        <v>www (-30%)</v>
      </c>
      <c r="T2323" s="100"/>
      <c r="U2323" s="100">
        <f t="array" ref="U2323">IF(COUNTA(Y2320:DP2323)=0,"none",IF($U$2="WAHR",$W$3,Abfrage!$F$4))</f>
        <v>0</v>
      </c>
      <c r="V2323" s="100">
        <f t="array" ref="V2323">IF(COUNTA(Y2320:DP2323)=0,"none",IF($U$2="WAHR",$W$3,Abfrage!$F$4))</f>
        <v>0</v>
      </c>
      <c r="W2323" s="100">
        <f t="array" ref="W2323">IF(COUNTA(Y2320:DP2323)=0,"none",IF($U$2="WAHR",$W$3,Abfrage!$F$4))</f>
        <v>0</v>
      </c>
      <c r="X2323" s="109"/>
      <c r="Y2323" s="104" t="s">
        <v>101</v>
      </c>
      <c r="Z2323" s="104" t="s">
        <v>185</v>
      </c>
      <c r="AA2323" s="144" t="s">
        <v>43</v>
      </c>
      <c r="AB2323" s="144" t="s">
        <v>721</v>
      </c>
    </row>
    <row r="2324" spans="2:28" thickBot="1">
      <c r="B2324" s="75" t="s">
        <v>1516</v>
      </c>
      <c r="C2324" s="76">
        <v>1000260153</v>
      </c>
      <c r="D2324" s="75" t="s">
        <v>95</v>
      </c>
      <c r="E2324" s="75" t="s">
        <v>90</v>
      </c>
      <c r="F2324" s="75" t="s">
        <v>122</v>
      </c>
      <c r="G2324" s="75" t="s">
        <v>122</v>
      </c>
      <c r="H2324" s="75" t="e">
        <v>#N/A</v>
      </c>
      <c r="I2324" s="75" t="s">
        <v>48</v>
      </c>
      <c r="J2324" s="75" t="s">
        <v>1517</v>
      </c>
      <c r="K2324" s="75" t="s">
        <v>306</v>
      </c>
      <c r="L2324" s="75" t="s">
        <v>306</v>
      </c>
      <c r="M2324" s="75" t="s">
        <v>306</v>
      </c>
      <c r="N2324" s="75" t="s">
        <v>327</v>
      </c>
      <c r="O2324" s="75" t="s">
        <v>315</v>
      </c>
      <c r="P2324" s="76" t="s">
        <v>306</v>
      </c>
      <c r="Q2324" s="216"/>
      <c r="R2324" s="77" t="str">
        <f t="shared" ref="R2324" si="5704">IF(COUNTA(Y2324:DP2327)=0,"01.01.1900",INDEX(Y2324:DP2324,MATCH(R2325,Y2325:DP2325,0)))</f>
        <v>01.01.1900</v>
      </c>
      <c r="S2324" s="78" t="str">
        <f t="shared" ref="S2324" si="5705">IF(COUNTA(Y2324:DP2327)=0,"01.01.1900",MAX(Y2324:DP2324))</f>
        <v>01.01.1900</v>
      </c>
      <c r="T2324" s="79"/>
      <c r="U2324" s="80" t="str">
        <f t="array" ref="U2324">IF(COUNTA(Y2324:DP2327)=0,"01.01.1900",IF(ISERROR(HLOOKUP(U2327,Y2327:DP2327,1,FALSE)),"01.01.1900",INDEX(Y2324:DP2324,MATCH(U2325&amp;U2327,Y2325:DP2325&amp;Y2327:DP2327,0))))</f>
        <v>01.01.1900</v>
      </c>
      <c r="V2324" s="81" t="str">
        <f t="shared" ref="V2324" si="5706">IF(COUNTA(Y2324:DP2327)=0,"01.01.1900",_xlfn.MAXIFS(Y2324:DP2324,Y2327:DP2327,V2327))</f>
        <v>01.01.1900</v>
      </c>
      <c r="W2324" s="82"/>
      <c r="X2324" s="106"/>
    </row>
    <row r="2325" spans="2:28" thickBot="1">
      <c r="B2325" s="83"/>
      <c r="C2325" s="84"/>
      <c r="D2325" s="83"/>
      <c r="E2325" s="83"/>
      <c r="F2325" s="83"/>
      <c r="G2325" s="83"/>
      <c r="H2325" s="83"/>
      <c r="I2325" s="83"/>
      <c r="J2325" s="83"/>
      <c r="K2325" s="83"/>
      <c r="L2325" s="83"/>
      <c r="M2325" s="83"/>
      <c r="N2325" s="83"/>
      <c r="O2325" s="83"/>
      <c r="P2325" s="84"/>
      <c r="Q2325" s="217"/>
      <c r="R2325" s="85">
        <f t="shared" ref="R2325" si="5707">IF(COUNTA(Y2324:DP2327)=0,0,MIN(Y2325:DP2325))</f>
        <v>0</v>
      </c>
      <c r="S2325" s="86">
        <f t="shared" ref="S2325" si="5708">IF(COUNTA(Y2324:DP2327)=0,0,HLOOKUP(S2324,Y2324:DP2327,2,FALSE))</f>
        <v>0</v>
      </c>
      <c r="T2325" s="87">
        <f t="shared" ref="T2325" si="5709">IF(COUNTA(Y2324:DP2327)=0,0,AVERAGE(Y2325:DP2325))</f>
        <v>0</v>
      </c>
      <c r="U2325" s="88">
        <f t="shared" ref="U2325" si="5710">IF(COUNTA(Y2324:DP2327)=0,0,_xlfn.MINIFS(Y2325:DP2325,Y2327:DP2327,U2327))</f>
        <v>0</v>
      </c>
      <c r="V2325" s="89">
        <f t="array" ref="V2325">IF(COUNTA(Y2324:DP2327)=0,0,IF(ISERROR(HLOOKUP(V2327,Y2327:DP2327,1,FALSE)),0,INDEX(Y2325:DP2325,MATCH(V2324&amp;V2327,Y2324:DP2324&amp;Y2327:DP2327,0))))</f>
        <v>0</v>
      </c>
      <c r="W2325" s="90">
        <f t="array" ref="W2325">IF(COUNTA(Y2324:DP2327)=0,0,IF(ISERROR(HLOOKUP(W2327,Y2327:DP2327,1,FALSE)),0,AVERAGEIF(Y2327:DP2327,$W2327,Y2325:DP2325)))</f>
        <v>0</v>
      </c>
      <c r="X2325" s="107"/>
    </row>
    <row r="2326" spans="2:28" thickBot="1">
      <c r="B2326" s="83"/>
      <c r="C2326" s="84"/>
      <c r="D2326" s="83"/>
      <c r="E2326" s="83"/>
      <c r="F2326" s="83"/>
      <c r="G2326" s="83"/>
      <c r="H2326" s="83"/>
      <c r="I2326" s="83"/>
      <c r="J2326" s="83"/>
      <c r="K2326" s="83"/>
      <c r="L2326" s="83"/>
      <c r="M2326" s="83"/>
      <c r="N2326" s="83"/>
      <c r="O2326" s="83"/>
      <c r="P2326" s="84"/>
      <c r="Q2326" s="217"/>
      <c r="R2326" s="91">
        <f t="shared" ref="R2326" si="5711">IF(COUNTA(Y2324:DP2327)=0,0,HLOOKUP(R2325,Y2325:DP2327,2,FALSE))</f>
        <v>0</v>
      </c>
      <c r="S2326" s="92">
        <f t="shared" ref="S2326" si="5712">IF(COUNTA(Y2324:DP2327)=0,0,HLOOKUP(S2324,Y2324:DP2327,3,FALSE))</f>
        <v>0</v>
      </c>
      <c r="T2326" s="93"/>
      <c r="U2326" s="94">
        <f t="array" ref="U2326">IF(COUNTA(Y2324:DP2327)=0,0,IF(ISERROR(HLOOKUP(U2327,Y2327:DP2327,1,FALSE)),0,INDEX(Y2326:DP2326,MATCH(U2325&amp;U2327,Y2325:DP2325&amp;Y2327:DP2327,0))))</f>
        <v>0</v>
      </c>
      <c r="V2326" s="94">
        <f t="array" ref="V2326">IF(COUNTA(Y2324:DP2327)=0,0,IF(ISERROR(HLOOKUP(V2327,Y2327:DP2327,1,FALSE)),0,INDEX(Y2326:DP2326,MATCH(V2325&amp;V2327,Y2325:DP2325&amp;Y2327:DP2327,0))))</f>
        <v>0</v>
      </c>
      <c r="W2326" s="95"/>
      <c r="X2326" s="108"/>
    </row>
    <row r="2327" spans="2:28" ht="13.9" thickBot="1">
      <c r="B2327" s="96"/>
      <c r="C2327" s="97"/>
      <c r="D2327" s="96"/>
      <c r="E2327" s="96"/>
      <c r="F2327" s="96"/>
      <c r="G2327" s="96"/>
      <c r="H2327" s="96"/>
      <c r="I2327" s="96"/>
      <c r="J2327" s="96"/>
      <c r="K2327" s="96"/>
      <c r="L2327" s="96"/>
      <c r="M2327" s="96"/>
      <c r="N2327" s="96"/>
      <c r="O2327" s="96"/>
      <c r="P2327" s="97"/>
      <c r="Q2327" s="218"/>
      <c r="R2327" s="98" t="str">
        <f t="shared" ref="R2327" si="5713">IF(COUNTA(Y2324:DP2327)=0,"none",HLOOKUP(R2325,Y2325:DP2327,3,FALSE))</f>
        <v>none</v>
      </c>
      <c r="S2327" s="99" t="str">
        <f t="shared" ref="S2327" si="5714">IF(COUNTA(Y2324:DP2327)=0,"none",HLOOKUP(S2324,Y2324:DP2327,4,FALSE))</f>
        <v>none</v>
      </c>
      <c r="T2327" s="100"/>
      <c r="U2327" s="100" t="str">
        <f t="array" ref="U2327">IF(COUNTA(Y2324:DP2327)=0,"none",IF($U$2="WAHR",$W$3,Abfrage!$F$4))</f>
        <v>none</v>
      </c>
      <c r="V2327" s="100" t="str">
        <f t="array" ref="V2327">IF(COUNTA(Y2324:DP2327)=0,"none",IF($U$2="WAHR",$W$3,Abfrage!$F$4))</f>
        <v>none</v>
      </c>
      <c r="W2327" s="100" t="str">
        <f t="array" ref="W2327">IF(COUNTA(Y2324:DP2327)=0,"none",IF($U$2="WAHR",$W$3,Abfrage!$F$4))</f>
        <v>none</v>
      </c>
      <c r="X2327" s="109"/>
    </row>
    <row r="2328" spans="2:28" thickBot="1">
      <c r="B2328" s="75" t="s">
        <v>1518</v>
      </c>
      <c r="C2328" s="76">
        <v>1000260154</v>
      </c>
      <c r="D2328" s="75" t="s">
        <v>95</v>
      </c>
      <c r="E2328" s="75" t="s">
        <v>90</v>
      </c>
      <c r="F2328" s="75" t="s">
        <v>122</v>
      </c>
      <c r="G2328" s="75" t="s">
        <v>122</v>
      </c>
      <c r="H2328" s="75" t="e">
        <v>#N/A</v>
      </c>
      <c r="I2328" s="75" t="s">
        <v>48</v>
      </c>
      <c r="J2328" s="75" t="s">
        <v>1519</v>
      </c>
      <c r="K2328" s="75" t="s">
        <v>306</v>
      </c>
      <c r="L2328" s="75" t="s">
        <v>306</v>
      </c>
      <c r="M2328" s="75" t="s">
        <v>306</v>
      </c>
      <c r="N2328" s="75" t="s">
        <v>327</v>
      </c>
      <c r="O2328" s="75" t="s">
        <v>309</v>
      </c>
      <c r="P2328" s="76" t="s">
        <v>306</v>
      </c>
      <c r="Q2328" s="216"/>
      <c r="R2328" s="77" t="str">
        <f t="shared" ref="R2328" si="5715">IF(COUNTA(Y2328:DP2331)=0,"01.01.1900",INDEX(Y2328:DP2328,MATCH(R2329,Y2329:DP2329,0)))</f>
        <v>01.01.1900</v>
      </c>
      <c r="S2328" s="78" t="str">
        <f t="shared" ref="S2328" si="5716">IF(COUNTA(Y2328:DP2331)=0,"01.01.1900",MAX(Y2328:DP2328))</f>
        <v>01.01.1900</v>
      </c>
      <c r="T2328" s="79"/>
      <c r="U2328" s="80" t="str">
        <f t="array" ref="U2328">IF(COUNTA(Y2328:DP2331)=0,"01.01.1900",IF(ISERROR(HLOOKUP(U2331,Y2331:DP2331,1,FALSE)),"01.01.1900",INDEX(Y2328:DP2328,MATCH(U2329&amp;U2331,Y2329:DP2329&amp;Y2331:DP2331,0))))</f>
        <v>01.01.1900</v>
      </c>
      <c r="V2328" s="81" t="str">
        <f t="shared" ref="V2328" si="5717">IF(COUNTA(Y2328:DP2331)=0,"01.01.1900",_xlfn.MAXIFS(Y2328:DP2328,Y2331:DP2331,V2331))</f>
        <v>01.01.1900</v>
      </c>
      <c r="W2328" s="82"/>
      <c r="X2328" s="106"/>
    </row>
    <row r="2329" spans="2:28" thickBot="1">
      <c r="B2329" s="83"/>
      <c r="C2329" s="84"/>
      <c r="D2329" s="83"/>
      <c r="E2329" s="83"/>
      <c r="F2329" s="83"/>
      <c r="G2329" s="83"/>
      <c r="H2329" s="83"/>
      <c r="I2329" s="83"/>
      <c r="J2329" s="83"/>
      <c r="K2329" s="83"/>
      <c r="L2329" s="83"/>
      <c r="M2329" s="83"/>
      <c r="N2329" s="83"/>
      <c r="O2329" s="83"/>
      <c r="P2329" s="84"/>
      <c r="Q2329" s="217"/>
      <c r="R2329" s="85">
        <f t="shared" ref="R2329" si="5718">IF(COUNTA(Y2328:DP2331)=0,0,MIN(Y2329:DP2329))</f>
        <v>0</v>
      </c>
      <c r="S2329" s="86">
        <f t="shared" ref="S2329" si="5719">IF(COUNTA(Y2328:DP2331)=0,0,HLOOKUP(S2328,Y2328:DP2331,2,FALSE))</f>
        <v>0</v>
      </c>
      <c r="T2329" s="87">
        <f t="shared" ref="T2329" si="5720">IF(COUNTA(Y2328:DP2331)=0,0,AVERAGE(Y2329:DP2329))</f>
        <v>0</v>
      </c>
      <c r="U2329" s="88">
        <f t="shared" ref="U2329" si="5721">IF(COUNTA(Y2328:DP2331)=0,0,_xlfn.MINIFS(Y2329:DP2329,Y2331:DP2331,U2331))</f>
        <v>0</v>
      </c>
      <c r="V2329" s="89">
        <f t="array" ref="V2329">IF(COUNTA(Y2328:DP2331)=0,0,IF(ISERROR(HLOOKUP(V2331,Y2331:DP2331,1,FALSE)),0,INDEX(Y2329:DP2329,MATCH(V2328&amp;V2331,Y2328:DP2328&amp;Y2331:DP2331,0))))</f>
        <v>0</v>
      </c>
      <c r="W2329" s="90">
        <f t="array" ref="W2329">IF(COUNTA(Y2328:DP2331)=0,0,IF(ISERROR(HLOOKUP(W2331,Y2331:DP2331,1,FALSE)),0,AVERAGEIF(Y2331:DP2331,$W2331,Y2329:DP2329)))</f>
        <v>0</v>
      </c>
      <c r="X2329" s="107"/>
    </row>
    <row r="2330" spans="2:28" thickBot="1">
      <c r="B2330" s="83"/>
      <c r="C2330" s="84"/>
      <c r="D2330" s="83"/>
      <c r="E2330" s="83"/>
      <c r="F2330" s="83"/>
      <c r="G2330" s="83"/>
      <c r="H2330" s="83"/>
      <c r="I2330" s="83"/>
      <c r="J2330" s="83"/>
      <c r="K2330" s="83"/>
      <c r="L2330" s="83"/>
      <c r="M2330" s="83"/>
      <c r="N2330" s="83"/>
      <c r="O2330" s="83"/>
      <c r="P2330" s="84"/>
      <c r="Q2330" s="217"/>
      <c r="R2330" s="91">
        <f t="shared" ref="R2330" si="5722">IF(COUNTA(Y2328:DP2331)=0,0,HLOOKUP(R2329,Y2329:DP2331,2,FALSE))</f>
        <v>0</v>
      </c>
      <c r="S2330" s="92">
        <f t="shared" ref="S2330" si="5723">IF(COUNTA(Y2328:DP2331)=0,0,HLOOKUP(S2328,Y2328:DP2331,3,FALSE))</f>
        <v>0</v>
      </c>
      <c r="T2330" s="93"/>
      <c r="U2330" s="94">
        <f t="array" ref="U2330">IF(COUNTA(Y2328:DP2331)=0,0,IF(ISERROR(HLOOKUP(U2331,Y2331:DP2331,1,FALSE)),0,INDEX(Y2330:DP2330,MATCH(U2329&amp;U2331,Y2329:DP2329&amp;Y2331:DP2331,0))))</f>
        <v>0</v>
      </c>
      <c r="V2330" s="94">
        <f t="array" ref="V2330">IF(COUNTA(Y2328:DP2331)=0,0,IF(ISERROR(HLOOKUP(V2331,Y2331:DP2331,1,FALSE)),0,INDEX(Y2330:DP2330,MATCH(V2329&amp;V2331,Y2329:DP2329&amp;Y2331:DP2331,0))))</f>
        <v>0</v>
      </c>
      <c r="W2330" s="95"/>
      <c r="X2330" s="108"/>
    </row>
    <row r="2331" spans="2:28" ht="13.9" thickBot="1">
      <c r="B2331" s="96"/>
      <c r="C2331" s="97"/>
      <c r="D2331" s="96"/>
      <c r="E2331" s="96"/>
      <c r="F2331" s="96"/>
      <c r="G2331" s="96"/>
      <c r="H2331" s="96"/>
      <c r="I2331" s="96"/>
      <c r="J2331" s="96"/>
      <c r="K2331" s="96"/>
      <c r="L2331" s="96"/>
      <c r="M2331" s="96"/>
      <c r="N2331" s="96"/>
      <c r="O2331" s="96"/>
      <c r="P2331" s="97"/>
      <c r="Q2331" s="218"/>
      <c r="R2331" s="98" t="str">
        <f t="shared" ref="R2331" si="5724">IF(COUNTA(Y2328:DP2331)=0,"none",HLOOKUP(R2329,Y2329:DP2331,3,FALSE))</f>
        <v>none</v>
      </c>
      <c r="S2331" s="99" t="str">
        <f t="shared" ref="S2331" si="5725">IF(COUNTA(Y2328:DP2331)=0,"none",HLOOKUP(S2328,Y2328:DP2331,4,FALSE))</f>
        <v>none</v>
      </c>
      <c r="T2331" s="100"/>
      <c r="U2331" s="100" t="str">
        <f t="array" ref="U2331">IF(COUNTA(Y2328:DP2331)=0,"none",IF($U$2="WAHR",$W$3,Abfrage!$F$4))</f>
        <v>none</v>
      </c>
      <c r="V2331" s="100" t="str">
        <f t="array" ref="V2331">IF(COUNTA(Y2328:DP2331)=0,"none",IF($U$2="WAHR",$W$3,Abfrage!$F$4))</f>
        <v>none</v>
      </c>
      <c r="W2331" s="100" t="str">
        <f t="array" ref="W2331">IF(COUNTA(Y2328:DP2331)=0,"none",IF($U$2="WAHR",$W$3,Abfrage!$F$4))</f>
        <v>none</v>
      </c>
      <c r="X2331" s="109"/>
    </row>
    <row r="2332" spans="2:28" thickBot="1">
      <c r="B2332" s="75" t="s">
        <v>1520</v>
      </c>
      <c r="C2332" s="76">
        <v>1000260155</v>
      </c>
      <c r="D2332" s="75" t="s">
        <v>95</v>
      </c>
      <c r="E2332" s="75" t="s">
        <v>96</v>
      </c>
      <c r="F2332" s="75" t="s">
        <v>103</v>
      </c>
      <c r="G2332" s="75" t="s">
        <v>380</v>
      </c>
      <c r="H2332" s="75" t="e">
        <v>#N/A</v>
      </c>
      <c r="I2332" s="75" t="s">
        <v>48</v>
      </c>
      <c r="J2332" s="75" t="s">
        <v>1521</v>
      </c>
      <c r="K2332" s="75" t="s">
        <v>306</v>
      </c>
      <c r="L2332" s="75" t="s">
        <v>306</v>
      </c>
      <c r="M2332" s="75" t="s">
        <v>306</v>
      </c>
      <c r="N2332" s="75" t="s">
        <v>1509</v>
      </c>
      <c r="O2332" s="75" t="s">
        <v>309</v>
      </c>
      <c r="P2332" s="76" t="s">
        <v>306</v>
      </c>
      <c r="Q2332" s="216"/>
      <c r="R2332" s="77" t="str">
        <f t="shared" ref="R2332" si="5726">IF(COUNTA(Y2332:DP2335)=0,"01.01.1900",INDEX(Y2332:DP2332,MATCH(R2333,Y2333:DP2333,0)))</f>
        <v>01.01.1900</v>
      </c>
      <c r="S2332" s="78" t="str">
        <f t="shared" ref="S2332" si="5727">IF(COUNTA(Y2332:DP2335)=0,"01.01.1900",MAX(Y2332:DP2332))</f>
        <v>01.01.1900</v>
      </c>
      <c r="T2332" s="79"/>
      <c r="U2332" s="80" t="str">
        <f t="array" ref="U2332">IF(COUNTA(Y2332:DP2335)=0,"01.01.1900",IF(ISERROR(HLOOKUP(U2335,Y2335:DP2335,1,FALSE)),"01.01.1900",INDEX(Y2332:DP2332,MATCH(U2333&amp;U2335,Y2333:DP2333&amp;Y2335:DP2335,0))))</f>
        <v>01.01.1900</v>
      </c>
      <c r="V2332" s="81" t="str">
        <f t="shared" ref="V2332" si="5728">IF(COUNTA(Y2332:DP2335)=0,"01.01.1900",_xlfn.MAXIFS(Y2332:DP2332,Y2335:DP2335,V2335))</f>
        <v>01.01.1900</v>
      </c>
      <c r="W2332" s="82"/>
      <c r="X2332" s="106"/>
    </row>
    <row r="2333" spans="2:28" thickBot="1">
      <c r="B2333" s="83"/>
      <c r="C2333" s="84"/>
      <c r="D2333" s="83"/>
      <c r="E2333" s="83"/>
      <c r="F2333" s="83"/>
      <c r="G2333" s="83"/>
      <c r="H2333" s="83"/>
      <c r="I2333" s="83"/>
      <c r="J2333" s="83"/>
      <c r="K2333" s="83"/>
      <c r="L2333" s="83"/>
      <c r="M2333" s="83"/>
      <c r="N2333" s="83"/>
      <c r="O2333" s="83"/>
      <c r="P2333" s="84"/>
      <c r="Q2333" s="217"/>
      <c r="R2333" s="85">
        <f t="shared" ref="R2333" si="5729">IF(COUNTA(Y2332:DP2335)=0,0,MIN(Y2333:DP2333))</f>
        <v>0</v>
      </c>
      <c r="S2333" s="86">
        <f t="shared" ref="S2333" si="5730">IF(COUNTA(Y2332:DP2335)=0,0,HLOOKUP(S2332,Y2332:DP2335,2,FALSE))</f>
        <v>0</v>
      </c>
      <c r="T2333" s="87">
        <f t="shared" ref="T2333" si="5731">IF(COUNTA(Y2332:DP2335)=0,0,AVERAGE(Y2333:DP2333))</f>
        <v>0</v>
      </c>
      <c r="U2333" s="88">
        <f t="shared" ref="U2333" si="5732">IF(COUNTA(Y2332:DP2335)=0,0,_xlfn.MINIFS(Y2333:DP2333,Y2335:DP2335,U2335))</f>
        <v>0</v>
      </c>
      <c r="V2333" s="89">
        <f t="array" ref="V2333">IF(COUNTA(Y2332:DP2335)=0,0,IF(ISERROR(HLOOKUP(V2335,Y2335:DP2335,1,FALSE)),0,INDEX(Y2333:DP2333,MATCH(V2332&amp;V2335,Y2332:DP2332&amp;Y2335:DP2335,0))))</f>
        <v>0</v>
      </c>
      <c r="W2333" s="90">
        <f t="array" ref="W2333">IF(COUNTA(Y2332:DP2335)=0,0,IF(ISERROR(HLOOKUP(W2335,Y2335:DP2335,1,FALSE)),0,AVERAGEIF(Y2335:DP2335,$W2335,Y2333:DP2333)))</f>
        <v>0</v>
      </c>
      <c r="X2333" s="107"/>
    </row>
    <row r="2334" spans="2:28" thickBot="1">
      <c r="B2334" s="83"/>
      <c r="C2334" s="84"/>
      <c r="D2334" s="83"/>
      <c r="E2334" s="83"/>
      <c r="F2334" s="83"/>
      <c r="G2334" s="83"/>
      <c r="H2334" s="83"/>
      <c r="I2334" s="83"/>
      <c r="J2334" s="83"/>
      <c r="K2334" s="83"/>
      <c r="L2334" s="83"/>
      <c r="M2334" s="83"/>
      <c r="N2334" s="83"/>
      <c r="O2334" s="83"/>
      <c r="P2334" s="84"/>
      <c r="Q2334" s="217"/>
      <c r="R2334" s="91">
        <f t="shared" ref="R2334" si="5733">IF(COUNTA(Y2332:DP2335)=0,0,HLOOKUP(R2333,Y2333:DP2335,2,FALSE))</f>
        <v>0</v>
      </c>
      <c r="S2334" s="92">
        <f t="shared" ref="S2334" si="5734">IF(COUNTA(Y2332:DP2335)=0,0,HLOOKUP(S2332,Y2332:DP2335,3,FALSE))</f>
        <v>0</v>
      </c>
      <c r="T2334" s="93"/>
      <c r="U2334" s="94">
        <f t="array" ref="U2334">IF(COUNTA(Y2332:DP2335)=0,0,IF(ISERROR(HLOOKUP(U2335,Y2335:DP2335,1,FALSE)),0,INDEX(Y2334:DP2334,MATCH(U2333&amp;U2335,Y2333:DP2333&amp;Y2335:DP2335,0))))</f>
        <v>0</v>
      </c>
      <c r="V2334" s="94">
        <f t="array" ref="V2334">IF(COUNTA(Y2332:DP2335)=0,0,IF(ISERROR(HLOOKUP(V2335,Y2335:DP2335,1,FALSE)),0,INDEX(Y2334:DP2334,MATCH(V2333&amp;V2335,Y2333:DP2333&amp;Y2335:DP2335,0))))</f>
        <v>0</v>
      </c>
      <c r="W2334" s="95"/>
      <c r="X2334" s="108"/>
    </row>
    <row r="2335" spans="2:28" ht="13.9" thickBot="1">
      <c r="B2335" s="96"/>
      <c r="C2335" s="97"/>
      <c r="D2335" s="96"/>
      <c r="E2335" s="96"/>
      <c r="F2335" s="96"/>
      <c r="G2335" s="96"/>
      <c r="H2335" s="96"/>
      <c r="I2335" s="96"/>
      <c r="J2335" s="96"/>
      <c r="K2335" s="96"/>
      <c r="L2335" s="96"/>
      <c r="M2335" s="96"/>
      <c r="N2335" s="96"/>
      <c r="O2335" s="96"/>
      <c r="P2335" s="97"/>
      <c r="Q2335" s="218"/>
      <c r="R2335" s="98" t="str">
        <f t="shared" ref="R2335" si="5735">IF(COUNTA(Y2332:DP2335)=0,"none",HLOOKUP(R2333,Y2333:DP2335,3,FALSE))</f>
        <v>none</v>
      </c>
      <c r="S2335" s="99" t="str">
        <f t="shared" ref="S2335" si="5736">IF(COUNTA(Y2332:DP2335)=0,"none",HLOOKUP(S2332,Y2332:DP2335,4,FALSE))</f>
        <v>none</v>
      </c>
      <c r="T2335" s="100"/>
      <c r="U2335" s="100" t="str">
        <f t="array" ref="U2335">IF(COUNTA(Y2332:DP2335)=0,"none",IF($U$2="WAHR",$W$3,Abfrage!$F$4))</f>
        <v>none</v>
      </c>
      <c r="V2335" s="100" t="str">
        <f t="array" ref="V2335">IF(COUNTA(Y2332:DP2335)=0,"none",IF($U$2="WAHR",$W$3,Abfrage!$F$4))</f>
        <v>none</v>
      </c>
      <c r="W2335" s="100" t="str">
        <f t="array" ref="W2335">IF(COUNTA(Y2332:DP2335)=0,"none",IF($U$2="WAHR",$W$3,Abfrage!$F$4))</f>
        <v>none</v>
      </c>
      <c r="X2335" s="109"/>
    </row>
    <row r="2336" spans="2:28" thickBot="1">
      <c r="B2336" s="75" t="s">
        <v>1522</v>
      </c>
      <c r="C2336" s="76">
        <v>1000260159</v>
      </c>
      <c r="D2336" s="75" t="s">
        <v>95</v>
      </c>
      <c r="E2336" s="75" t="s">
        <v>96</v>
      </c>
      <c r="F2336" s="75" t="s">
        <v>97</v>
      </c>
      <c r="G2336" s="75" t="s">
        <v>97</v>
      </c>
      <c r="H2336" s="75" t="e">
        <v>#N/A</v>
      </c>
      <c r="I2336" s="75" t="s">
        <v>68</v>
      </c>
      <c r="J2336" s="75" t="s">
        <v>1523</v>
      </c>
      <c r="K2336" s="75" t="s">
        <v>306</v>
      </c>
      <c r="L2336" s="75" t="s">
        <v>306</v>
      </c>
      <c r="M2336" s="75" t="s">
        <v>313</v>
      </c>
      <c r="N2336" s="75" t="s">
        <v>360</v>
      </c>
      <c r="O2336" s="75" t="s">
        <v>309</v>
      </c>
      <c r="P2336" s="76" t="s">
        <v>306</v>
      </c>
      <c r="Q2336" s="216"/>
      <c r="R2336" s="77" t="str">
        <f t="shared" ref="R2336" si="5737">IF(COUNTA(Y2336:DP2339)=0,"01.01.1900",INDEX(Y2336:DP2336,MATCH(R2337,Y2337:DP2337,0)))</f>
        <v>01.01.1900</v>
      </c>
      <c r="S2336" s="78" t="str">
        <f t="shared" ref="S2336" si="5738">IF(COUNTA(Y2336:DP2339)=0,"01.01.1900",MAX(Y2336:DP2336))</f>
        <v>01.01.1900</v>
      </c>
      <c r="T2336" s="79"/>
      <c r="U2336" s="80" t="str">
        <f t="array" ref="U2336">IF(COUNTA(Y2336:DP2339)=0,"01.01.1900",IF(ISERROR(HLOOKUP(U2339,Y2339:DP2339,1,FALSE)),"01.01.1900",INDEX(Y2336:DP2336,MATCH(U2337&amp;U2339,Y2337:DP2337&amp;Y2339:DP2339,0))))</f>
        <v>01.01.1900</v>
      </c>
      <c r="V2336" s="81" t="str">
        <f t="shared" ref="V2336" si="5739">IF(COUNTA(Y2336:DP2339)=0,"01.01.1900",_xlfn.MAXIFS(Y2336:DP2336,Y2339:DP2339,V2339))</f>
        <v>01.01.1900</v>
      </c>
      <c r="W2336" s="82"/>
      <c r="X2336" s="106"/>
    </row>
    <row r="2337" spans="2:29" thickBot="1">
      <c r="B2337" s="83"/>
      <c r="C2337" s="84"/>
      <c r="D2337" s="83"/>
      <c r="E2337" s="83"/>
      <c r="F2337" s="83"/>
      <c r="G2337" s="83"/>
      <c r="H2337" s="83"/>
      <c r="I2337" s="83"/>
      <c r="J2337" s="83"/>
      <c r="K2337" s="83"/>
      <c r="L2337" s="83"/>
      <c r="M2337" s="83"/>
      <c r="N2337" s="83"/>
      <c r="O2337" s="83"/>
      <c r="P2337" s="84"/>
      <c r="Q2337" s="217"/>
      <c r="R2337" s="85">
        <f t="shared" ref="R2337" si="5740">IF(COUNTA(Y2336:DP2339)=0,0,MIN(Y2337:DP2337))</f>
        <v>0</v>
      </c>
      <c r="S2337" s="86">
        <f t="shared" ref="S2337" si="5741">IF(COUNTA(Y2336:DP2339)=0,0,HLOOKUP(S2336,Y2336:DP2339,2,FALSE))</f>
        <v>0</v>
      </c>
      <c r="T2337" s="87">
        <f t="shared" ref="T2337" si="5742">IF(COUNTA(Y2336:DP2339)=0,0,AVERAGE(Y2337:DP2337))</f>
        <v>0</v>
      </c>
      <c r="U2337" s="88">
        <f t="shared" ref="U2337" si="5743">IF(COUNTA(Y2336:DP2339)=0,0,_xlfn.MINIFS(Y2337:DP2337,Y2339:DP2339,U2339))</f>
        <v>0</v>
      </c>
      <c r="V2337" s="89">
        <f t="array" ref="V2337">IF(COUNTA(Y2336:DP2339)=0,0,IF(ISERROR(HLOOKUP(V2339,Y2339:DP2339,1,FALSE)),0,INDEX(Y2337:DP2337,MATCH(V2336&amp;V2339,Y2336:DP2336&amp;Y2339:DP2339,0))))</f>
        <v>0</v>
      </c>
      <c r="W2337" s="90">
        <f t="array" ref="W2337">IF(COUNTA(Y2336:DP2339)=0,0,IF(ISERROR(HLOOKUP(W2339,Y2339:DP2339,1,FALSE)),0,AVERAGEIF(Y2339:DP2339,$W2339,Y2337:DP2337)))</f>
        <v>0</v>
      </c>
      <c r="X2337" s="107"/>
    </row>
    <row r="2338" spans="2:29" thickBot="1">
      <c r="B2338" s="83"/>
      <c r="C2338" s="84"/>
      <c r="D2338" s="83"/>
      <c r="E2338" s="83"/>
      <c r="F2338" s="83"/>
      <c r="G2338" s="83"/>
      <c r="H2338" s="83"/>
      <c r="I2338" s="83"/>
      <c r="J2338" s="83"/>
      <c r="K2338" s="83"/>
      <c r="L2338" s="83"/>
      <c r="M2338" s="83"/>
      <c r="N2338" s="83"/>
      <c r="O2338" s="83"/>
      <c r="P2338" s="84"/>
      <c r="Q2338" s="217"/>
      <c r="R2338" s="91">
        <f t="shared" ref="R2338" si="5744">IF(COUNTA(Y2336:DP2339)=0,0,HLOOKUP(R2337,Y2337:DP2339,2,FALSE))</f>
        <v>0</v>
      </c>
      <c r="S2338" s="92">
        <f t="shared" ref="S2338" si="5745">IF(COUNTA(Y2336:DP2339)=0,0,HLOOKUP(S2336,Y2336:DP2339,3,FALSE))</f>
        <v>0</v>
      </c>
      <c r="T2338" s="93"/>
      <c r="U2338" s="94">
        <f t="array" ref="U2338">IF(COUNTA(Y2336:DP2339)=0,0,IF(ISERROR(HLOOKUP(U2339,Y2339:DP2339,1,FALSE)),0,INDEX(Y2338:DP2338,MATCH(U2337&amp;U2339,Y2337:DP2337&amp;Y2339:DP2339,0))))</f>
        <v>0</v>
      </c>
      <c r="V2338" s="94">
        <f t="array" ref="V2338">IF(COUNTA(Y2336:DP2339)=0,0,IF(ISERROR(HLOOKUP(V2339,Y2339:DP2339,1,FALSE)),0,INDEX(Y2338:DP2338,MATCH(V2337&amp;V2339,Y2337:DP2337&amp;Y2339:DP2339,0))))</f>
        <v>0</v>
      </c>
      <c r="W2338" s="95"/>
      <c r="X2338" s="108"/>
    </row>
    <row r="2339" spans="2:29" ht="13.9" thickBot="1">
      <c r="B2339" s="96"/>
      <c r="C2339" s="97"/>
      <c r="D2339" s="96"/>
      <c r="E2339" s="96"/>
      <c r="F2339" s="96"/>
      <c r="G2339" s="96"/>
      <c r="H2339" s="96"/>
      <c r="I2339" s="96"/>
      <c r="J2339" s="96"/>
      <c r="K2339" s="96"/>
      <c r="L2339" s="96"/>
      <c r="M2339" s="96"/>
      <c r="N2339" s="96"/>
      <c r="O2339" s="96"/>
      <c r="P2339" s="97"/>
      <c r="Q2339" s="218"/>
      <c r="R2339" s="98" t="str">
        <f t="shared" ref="R2339" si="5746">IF(COUNTA(Y2336:DP2339)=0,"none",HLOOKUP(R2337,Y2337:DP2339,3,FALSE))</f>
        <v>none</v>
      </c>
      <c r="S2339" s="99" t="str">
        <f t="shared" ref="S2339" si="5747">IF(COUNTA(Y2336:DP2339)=0,"none",HLOOKUP(S2336,Y2336:DP2339,4,FALSE))</f>
        <v>none</v>
      </c>
      <c r="T2339" s="100"/>
      <c r="U2339" s="100" t="str">
        <f t="array" ref="U2339">IF(COUNTA(Y2336:DP2339)=0,"none",IF($U$2="WAHR",$W$3,Abfrage!$F$4))</f>
        <v>none</v>
      </c>
      <c r="V2339" s="100" t="str">
        <f t="array" ref="V2339">IF(COUNTA(Y2336:DP2339)=0,"none",IF($U$2="WAHR",$W$3,Abfrage!$F$4))</f>
        <v>none</v>
      </c>
      <c r="W2339" s="100" t="str">
        <f t="array" ref="W2339">IF(COUNTA(Y2336:DP2339)=0,"none",IF($U$2="WAHR",$W$3,Abfrage!$F$4))</f>
        <v>none</v>
      </c>
      <c r="X2339" s="109"/>
    </row>
    <row r="2340" spans="2:29" thickBot="1">
      <c r="B2340" s="75" t="s">
        <v>1524</v>
      </c>
      <c r="C2340" s="76">
        <v>1000260161</v>
      </c>
      <c r="D2340" s="75" t="s">
        <v>95</v>
      </c>
      <c r="E2340" s="75" t="s">
        <v>96</v>
      </c>
      <c r="F2340" s="75" t="s">
        <v>97</v>
      </c>
      <c r="G2340" s="75" t="s">
        <v>97</v>
      </c>
      <c r="H2340" s="75">
        <v>0</v>
      </c>
      <c r="I2340" s="75" t="s">
        <v>48</v>
      </c>
      <c r="J2340" s="75" t="s">
        <v>1525</v>
      </c>
      <c r="K2340" s="75" t="s">
        <v>306</v>
      </c>
      <c r="L2340" s="75" t="s">
        <v>306</v>
      </c>
      <c r="M2340" s="75" t="s">
        <v>313</v>
      </c>
      <c r="N2340" s="75" t="s">
        <v>352</v>
      </c>
      <c r="O2340" s="75" t="s">
        <v>315</v>
      </c>
      <c r="P2340" s="76" t="s">
        <v>306</v>
      </c>
      <c r="Q2340" s="216"/>
      <c r="R2340" s="77">
        <f t="shared" ref="R2340" si="5748">IF(COUNTA(Y2340:DP2343)=0,"01.01.1900",INDEX(Y2340:DP2340,MATCH(R2341,Y2341:DP2341,0)))</f>
        <v>44505</v>
      </c>
      <c r="S2340" s="78">
        <f t="shared" ref="S2340" si="5749">IF(COUNTA(Y2340:DP2343)=0,"01.01.1900",MAX(Y2340:DP2340))</f>
        <v>44505</v>
      </c>
      <c r="T2340" s="79"/>
      <c r="U2340" s="80" t="str">
        <f t="array" ref="U2340">IF(COUNTA(Y2340:DP2343)=0,"01.01.1900",IF(ISERROR(HLOOKUP(U2343,Y2343:DP2343,1,FALSE)),"01.01.1900",INDEX(Y2340:DP2340,MATCH(U2341&amp;U2343,Y2341:DP2341&amp;Y2343:DP2343,0))))</f>
        <v>01.01.1900</v>
      </c>
      <c r="V2340" s="81">
        <f t="shared" ref="V2340" si="5750">IF(COUNTA(Y2340:DP2343)=0,"01.01.1900",_xlfn.MAXIFS(Y2340:DP2340,Y2343:DP2343,V2343))</f>
        <v>0</v>
      </c>
      <c r="W2340" s="82"/>
      <c r="X2340" s="106"/>
      <c r="Y2340" s="141">
        <v>44502</v>
      </c>
      <c r="Z2340" s="141">
        <v>44505</v>
      </c>
    </row>
    <row r="2341" spans="2:29" thickBot="1">
      <c r="B2341" s="83"/>
      <c r="C2341" s="84"/>
      <c r="D2341" s="83"/>
      <c r="E2341" s="83"/>
      <c r="F2341" s="83"/>
      <c r="G2341" s="83"/>
      <c r="H2341" s="83"/>
      <c r="I2341" s="83"/>
      <c r="J2341" s="83"/>
      <c r="K2341" s="83"/>
      <c r="L2341" s="83"/>
      <c r="M2341" s="83"/>
      <c r="N2341" s="83"/>
      <c r="O2341" s="83"/>
      <c r="P2341" s="84"/>
      <c r="Q2341" s="217"/>
      <c r="R2341" s="85">
        <f t="shared" ref="R2341" si="5751">IF(COUNTA(Y2340:DP2343)=0,0,MIN(Y2341:DP2341))</f>
        <v>3.5000000000000003E-2</v>
      </c>
      <c r="S2341" s="86">
        <f t="shared" ref="S2341" si="5752">IF(COUNTA(Y2340:DP2343)=0,0,HLOOKUP(S2340,Y2340:DP2343,2,FALSE))</f>
        <v>3.5000000000000003E-2</v>
      </c>
      <c r="T2341" s="87">
        <f t="shared" ref="T2341" si="5753">IF(COUNTA(Y2340:DP2343)=0,0,AVERAGE(Y2341:DP2341))</f>
        <v>0.24249999999999999</v>
      </c>
      <c r="U2341" s="88">
        <f t="shared" ref="U2341" si="5754">IF(COUNTA(Y2340:DP2343)=0,0,_xlfn.MINIFS(Y2341:DP2341,Y2343:DP2343,U2343))</f>
        <v>0</v>
      </c>
      <c r="V2341" s="89">
        <f t="array" ref="V2341">IF(COUNTA(Y2340:DP2343)=0,0,IF(ISERROR(HLOOKUP(V2343,Y2343:DP2343,1,FALSE)),0,INDEX(Y2341:DP2341,MATCH(V2340&amp;V2343,Y2340:DP2340&amp;Y2343:DP2343,0))))</f>
        <v>0</v>
      </c>
      <c r="W2341" s="90">
        <f t="array" ref="W2341">IF(COUNTA(Y2340:DP2343)=0,0,IF(ISERROR(HLOOKUP(W2343,Y2343:DP2343,1,FALSE)),0,AVERAGEIF(Y2343:DP2343,$W2343,Y2341:DP2341)))</f>
        <v>0</v>
      </c>
      <c r="X2341" s="107"/>
      <c r="Y2341" s="142">
        <v>0.45</v>
      </c>
      <c r="Z2341" s="142">
        <v>3.5000000000000003E-2</v>
      </c>
    </row>
    <row r="2342" spans="2:29" thickBot="1">
      <c r="B2342" s="83"/>
      <c r="C2342" s="84"/>
      <c r="D2342" s="83"/>
      <c r="E2342" s="83"/>
      <c r="F2342" s="83"/>
      <c r="G2342" s="83"/>
      <c r="H2342" s="83"/>
      <c r="I2342" s="83"/>
      <c r="J2342" s="83"/>
      <c r="K2342" s="83"/>
      <c r="L2342" s="83"/>
      <c r="M2342" s="83"/>
      <c r="N2342" s="83"/>
      <c r="O2342" s="83"/>
      <c r="P2342" s="84"/>
      <c r="Q2342" s="217"/>
      <c r="R2342" s="91">
        <f t="shared" ref="R2342" si="5755">IF(COUNTA(Y2340:DP2343)=0,0,HLOOKUP(R2341,Y2341:DP2343,2,FALSE))</f>
        <v>100</v>
      </c>
      <c r="S2342" s="92">
        <f t="shared" ref="S2342" si="5756">IF(COUNTA(Y2340:DP2343)=0,0,HLOOKUP(S2340,Y2340:DP2343,3,FALSE))</f>
        <v>100</v>
      </c>
      <c r="T2342" s="93"/>
      <c r="U2342" s="94">
        <f t="array" ref="U2342">IF(COUNTA(Y2340:DP2343)=0,0,IF(ISERROR(HLOOKUP(U2343,Y2343:DP2343,1,FALSE)),0,INDEX(Y2342:DP2342,MATCH(U2341&amp;U2343,Y2341:DP2341&amp;Y2343:DP2343,0))))</f>
        <v>0</v>
      </c>
      <c r="V2342" s="94">
        <f t="array" ref="V2342">IF(COUNTA(Y2340:DP2343)=0,0,IF(ISERROR(HLOOKUP(V2343,Y2343:DP2343,1,FALSE)),0,INDEX(Y2342:DP2342,MATCH(V2341&amp;V2343,Y2341:DP2341&amp;Y2343:DP2343,0))))</f>
        <v>0</v>
      </c>
      <c r="W2342" s="95"/>
      <c r="X2342" s="108"/>
      <c r="Y2342" s="143">
        <v>1</v>
      </c>
      <c r="Z2342" s="143">
        <v>100</v>
      </c>
    </row>
    <row r="2343" spans="2:29" ht="13.9" thickBot="1">
      <c r="B2343" s="96"/>
      <c r="C2343" s="97"/>
      <c r="D2343" s="96"/>
      <c r="E2343" s="96"/>
      <c r="F2343" s="96"/>
      <c r="G2343" s="96"/>
      <c r="H2343" s="96"/>
      <c r="I2343" s="96"/>
      <c r="J2343" s="96"/>
      <c r="K2343" s="96"/>
      <c r="L2343" s="96"/>
      <c r="M2343" s="96"/>
      <c r="N2343" s="96"/>
      <c r="O2343" s="96"/>
      <c r="P2343" s="97"/>
      <c r="Q2343" s="218"/>
      <c r="R2343" s="98" t="str">
        <f t="shared" ref="R2343" si="5757">IF(COUNTA(Y2340:DP2343)=0,"none",HLOOKUP(R2341,Y2341:DP2343,3,FALSE))</f>
        <v>www (-30%)</v>
      </c>
      <c r="S2343" s="99" t="str">
        <f t="shared" ref="S2343" si="5758">IF(COUNTA(Y2340:DP2343)=0,"none",HLOOKUP(S2340,Y2340:DP2343,4,FALSE))</f>
        <v>www (-30%)</v>
      </c>
      <c r="T2343" s="100"/>
      <c r="U2343" s="100">
        <f t="array" ref="U2343">IF(COUNTA(Y2340:DP2343)=0,"none",IF($U$2="WAHR",$W$3,Abfrage!$F$4))</f>
        <v>0</v>
      </c>
      <c r="V2343" s="100">
        <f t="array" ref="V2343">IF(COUNTA(Y2340:DP2343)=0,"none",IF($U$2="WAHR",$W$3,Abfrage!$F$4))</f>
        <v>0</v>
      </c>
      <c r="W2343" s="100">
        <f t="array" ref="W2343">IF(COUNTA(Y2340:DP2343)=0,"none",IF($U$2="WAHR",$W$3,Abfrage!$F$4))</f>
        <v>0</v>
      </c>
      <c r="X2343" s="109"/>
      <c r="Y2343" s="144" t="s">
        <v>47</v>
      </c>
      <c r="Z2343" s="144" t="s">
        <v>43</v>
      </c>
    </row>
    <row r="2344" spans="2:29" thickBot="1">
      <c r="B2344" s="75" t="s">
        <v>1526</v>
      </c>
      <c r="C2344" s="76">
        <v>1000260162</v>
      </c>
      <c r="D2344" s="75" t="s">
        <v>95</v>
      </c>
      <c r="E2344" s="75" t="s">
        <v>90</v>
      </c>
      <c r="F2344" s="75" t="s">
        <v>685</v>
      </c>
      <c r="G2344" s="75" t="s">
        <v>685</v>
      </c>
      <c r="H2344" s="75" t="s">
        <v>40</v>
      </c>
      <c r="I2344" s="75" t="s">
        <v>51</v>
      </c>
      <c r="J2344" s="75" t="s">
        <v>1527</v>
      </c>
      <c r="K2344" s="75" t="s">
        <v>325</v>
      </c>
      <c r="L2344" s="75" t="s">
        <v>327</v>
      </c>
      <c r="M2344" s="75" t="s">
        <v>306</v>
      </c>
      <c r="N2344" s="75" t="s">
        <v>327</v>
      </c>
      <c r="O2344" s="75" t="s">
        <v>309</v>
      </c>
      <c r="P2344" s="76" t="s">
        <v>306</v>
      </c>
      <c r="Q2344" s="216"/>
      <c r="R2344" s="77">
        <f t="shared" ref="R2344" si="5759">IF(COUNTA(Y2344:DP2347)=0,"01.01.1900",INDEX(Y2344:DP2344,MATCH(R2345,Y2345:DP2345,0)))</f>
        <v>45671</v>
      </c>
      <c r="S2344" s="78">
        <f t="shared" ref="S2344" si="5760">IF(COUNTA(Y2344:DP2347)=0,"01.01.1900",MAX(Y2344:DP2344))</f>
        <v>45671</v>
      </c>
      <c r="T2344" s="79"/>
      <c r="U2344" s="80" t="str">
        <f t="array" ref="U2344">IF(COUNTA(Y2344:DP2347)=0,"01.01.1900",IF(ISERROR(HLOOKUP(U2347,Y2347:DP2347,1,FALSE)),"01.01.1900",INDEX(Y2344:DP2344,MATCH(U2345&amp;U2347,Y2345:DP2345&amp;Y2347:DP2347,0))))</f>
        <v>01.01.1900</v>
      </c>
      <c r="V2344" s="81">
        <f t="shared" ref="V2344" si="5761">IF(COUNTA(Y2344:DP2347)=0,"01.01.1900",_xlfn.MAXIFS(Y2344:DP2344,Y2347:DP2347,V2347))</f>
        <v>0</v>
      </c>
      <c r="W2344" s="82"/>
      <c r="X2344" s="106"/>
      <c r="Y2344" s="141">
        <v>45160</v>
      </c>
      <c r="Z2344" s="141">
        <v>45160</v>
      </c>
      <c r="AA2344" s="141">
        <v>45671</v>
      </c>
    </row>
    <row r="2345" spans="2:29" thickBot="1">
      <c r="B2345" s="83"/>
      <c r="C2345" s="84"/>
      <c r="D2345" s="83"/>
      <c r="E2345" s="83"/>
      <c r="F2345" s="83"/>
      <c r="G2345" s="83"/>
      <c r="H2345" s="83"/>
      <c r="I2345" s="83"/>
      <c r="J2345" s="83"/>
      <c r="K2345" s="83"/>
      <c r="L2345" s="83"/>
      <c r="M2345" s="83"/>
      <c r="N2345" s="83"/>
      <c r="O2345" s="83"/>
      <c r="P2345" s="84"/>
      <c r="Q2345" s="217"/>
      <c r="R2345" s="85">
        <f t="shared" ref="R2345" si="5762">IF(COUNTA(Y2344:DP2347)=0,0,MIN(Y2345:DP2345))</f>
        <v>1.3469999999999999E-2</v>
      </c>
      <c r="S2345" s="86">
        <f t="shared" ref="S2345" si="5763">IF(COUNTA(Y2344:DP2347)=0,0,HLOOKUP(S2344,Y2344:DP2347,2,FALSE))</f>
        <v>1.3469999999999999E-2</v>
      </c>
      <c r="T2345" s="87">
        <f t="shared" ref="T2345" si="5764">IF(COUNTA(Y2344:DP2347)=0,0,AVERAGE(Y2345:DP2345))</f>
        <v>3.2023333333333327E-2</v>
      </c>
      <c r="U2345" s="88">
        <f t="shared" ref="U2345" si="5765">IF(COUNTA(Y2344:DP2347)=0,0,_xlfn.MINIFS(Y2345:DP2345,Y2347:DP2347,U2347))</f>
        <v>0</v>
      </c>
      <c r="V2345" s="89">
        <f t="array" ref="V2345">IF(COUNTA(Y2344:DP2347)=0,0,IF(ISERROR(HLOOKUP(V2347,Y2347:DP2347,1,FALSE)),0,INDEX(Y2345:DP2345,MATCH(V2344&amp;V2347,Y2344:DP2344&amp;Y2347:DP2347,0))))</f>
        <v>0</v>
      </c>
      <c r="W2345" s="90">
        <f t="array" ref="W2345">IF(COUNTA(Y2344:DP2347)=0,0,IF(ISERROR(HLOOKUP(W2347,Y2347:DP2347,1,FALSE)),0,AVERAGEIF(Y2347:DP2347,$W2347,Y2345:DP2345)))</f>
        <v>0</v>
      </c>
      <c r="X2345" s="107"/>
      <c r="Y2345" s="142">
        <v>4.1299999999999996E-2</v>
      </c>
      <c r="Z2345" s="142">
        <v>4.1299999999999996E-2</v>
      </c>
      <c r="AA2345" s="142">
        <v>1.3469999999999999E-2</v>
      </c>
    </row>
    <row r="2346" spans="2:29" thickBot="1">
      <c r="B2346" s="83"/>
      <c r="C2346" s="84"/>
      <c r="D2346" s="83"/>
      <c r="E2346" s="83"/>
      <c r="F2346" s="83"/>
      <c r="G2346" s="83"/>
      <c r="H2346" s="83"/>
      <c r="I2346" s="83"/>
      <c r="J2346" s="83"/>
      <c r="K2346" s="83"/>
      <c r="L2346" s="83"/>
      <c r="M2346" s="83"/>
      <c r="N2346" s="83"/>
      <c r="O2346" s="83"/>
      <c r="P2346" s="84"/>
      <c r="Q2346" s="217"/>
      <c r="R2346" s="91">
        <f t="shared" ref="R2346" si="5766">IF(COUNTA(Y2344:DP2347)=0,0,HLOOKUP(R2345,Y2345:DP2347,2,FALSE))</f>
        <v>0</v>
      </c>
      <c r="S2346" s="92">
        <f t="shared" ref="S2346" si="5767">IF(COUNTA(Y2344:DP2347)=0,0,HLOOKUP(S2344,Y2344:DP2347,3,FALSE))</f>
        <v>0</v>
      </c>
      <c r="T2346" s="93"/>
      <c r="U2346" s="94">
        <f t="array" ref="U2346">IF(COUNTA(Y2344:DP2347)=0,0,IF(ISERROR(HLOOKUP(U2347,Y2347:DP2347,1,FALSE)),0,INDEX(Y2346:DP2346,MATCH(U2345&amp;U2347,Y2345:DP2345&amp;Y2347:DP2347,0))))</f>
        <v>0</v>
      </c>
      <c r="V2346" s="94">
        <f t="array" ref="V2346">IF(COUNTA(Y2344:DP2347)=0,0,IF(ISERROR(HLOOKUP(V2347,Y2347:DP2347,1,FALSE)),0,INDEX(Y2346:DP2346,MATCH(V2345&amp;V2347,Y2345:DP2345&amp;Y2347:DP2347,0))))</f>
        <v>0</v>
      </c>
      <c r="W2346" s="95"/>
      <c r="X2346" s="108"/>
      <c r="Y2346" s="143">
        <v>1000</v>
      </c>
      <c r="Z2346" s="143">
        <v>1000</v>
      </c>
      <c r="AA2346" s="143">
        <v>0</v>
      </c>
    </row>
    <row r="2347" spans="2:29" ht="13.9" thickBot="1">
      <c r="B2347" s="96"/>
      <c r="C2347" s="97"/>
      <c r="D2347" s="96"/>
      <c r="E2347" s="96"/>
      <c r="F2347" s="96"/>
      <c r="G2347" s="96"/>
      <c r="H2347" s="96"/>
      <c r="I2347" s="96"/>
      <c r="J2347" s="96"/>
      <c r="K2347" s="96"/>
      <c r="L2347" s="96"/>
      <c r="M2347" s="96"/>
      <c r="N2347" s="96"/>
      <c r="O2347" s="96"/>
      <c r="P2347" s="97"/>
      <c r="Q2347" s="218"/>
      <c r="R2347" s="98" t="str">
        <f t="shared" ref="R2347" si="5768">IF(COUNTA(Y2344:DP2347)=0,"none",HLOOKUP(R2345,Y2345:DP2347,3,FALSE))</f>
        <v>ECI</v>
      </c>
      <c r="S2347" s="99" t="str">
        <f t="shared" ref="S2347" si="5769">IF(COUNTA(Y2344:DP2347)=0,"none",HLOOKUP(S2344,Y2344:DP2347,4,FALSE))</f>
        <v>ECI</v>
      </c>
      <c r="T2347" s="100"/>
      <c r="U2347" s="100">
        <f t="array" ref="U2347">IF(COUNTA(Y2344:DP2347)=0,"none",IF($U$2="WAHR",$W$3,Abfrage!$F$4))</f>
        <v>0</v>
      </c>
      <c r="V2347" s="100">
        <f t="array" ref="V2347">IF(COUNTA(Y2344:DP2347)=0,"none",IF($U$2="WAHR",$W$3,Abfrage!$F$4))</f>
        <v>0</v>
      </c>
      <c r="W2347" s="100">
        <f t="array" ref="W2347">IF(COUNTA(Y2344:DP2347)=0,"none",IF($U$2="WAHR",$W$3,Abfrage!$F$4))</f>
        <v>0</v>
      </c>
      <c r="X2347" s="109"/>
      <c r="Y2347" s="144" t="s">
        <v>43</v>
      </c>
      <c r="Z2347" s="144" t="s">
        <v>721</v>
      </c>
      <c r="AA2347" s="144" t="s">
        <v>101</v>
      </c>
    </row>
    <row r="2348" spans="2:29" thickBot="1">
      <c r="B2348" s="75" t="s">
        <v>1528</v>
      </c>
      <c r="C2348" s="76">
        <v>1000260163</v>
      </c>
      <c r="D2348" s="75" t="s">
        <v>95</v>
      </c>
      <c r="E2348" s="75" t="s">
        <v>96</v>
      </c>
      <c r="F2348" s="75" t="s">
        <v>97</v>
      </c>
      <c r="G2348" s="75" t="s">
        <v>97</v>
      </c>
      <c r="H2348" s="75" t="s">
        <v>44</v>
      </c>
      <c r="I2348" s="75" t="s">
        <v>51</v>
      </c>
      <c r="J2348" s="75" t="s">
        <v>1529</v>
      </c>
      <c r="K2348" s="75" t="s">
        <v>325</v>
      </c>
      <c r="L2348" s="75" t="s">
        <v>326</v>
      </c>
      <c r="M2348" s="75" t="s">
        <v>313</v>
      </c>
      <c r="N2348" s="75" t="s">
        <v>1530</v>
      </c>
      <c r="O2348" s="75" t="s">
        <v>309</v>
      </c>
      <c r="P2348" s="76" t="s">
        <v>306</v>
      </c>
      <c r="Q2348" s="216"/>
      <c r="R2348" s="77">
        <f t="shared" ref="R2348" si="5770">IF(COUNTA(Y2348:DP2351)=0,"01.01.1900",INDEX(Y2348:DP2348,MATCH(R2349,Y2349:DP2349,0)))</f>
        <v>45547</v>
      </c>
      <c r="S2348" s="78">
        <f t="shared" ref="S2348" si="5771">IF(COUNTA(Y2348:DP2351)=0,"01.01.1900",MAX(Y2348:DP2348))</f>
        <v>45547</v>
      </c>
      <c r="T2348" s="79"/>
      <c r="U2348" s="80" t="str">
        <f t="array" ref="U2348">IF(COUNTA(Y2348:DP2351)=0,"01.01.1900",IF(ISERROR(HLOOKUP(U2351,Y2351:DP2351,1,FALSE)),"01.01.1900",INDEX(Y2348:DP2348,MATCH(U2349&amp;U2351,Y2349:DP2349&amp;Y2351:DP2351,0))))</f>
        <v>01.01.1900</v>
      </c>
      <c r="V2348" s="81">
        <f t="shared" ref="V2348" si="5772">IF(COUNTA(Y2348:DP2351)=0,"01.01.1900",_xlfn.MAXIFS(Y2348:DP2348,Y2351:DP2351,V2351))</f>
        <v>0</v>
      </c>
      <c r="W2348" s="82"/>
      <c r="X2348" s="106"/>
      <c r="Y2348" s="141">
        <v>44501</v>
      </c>
      <c r="Z2348" s="141">
        <v>45160</v>
      </c>
      <c r="AA2348" s="141">
        <v>45160</v>
      </c>
      <c r="AB2348" s="141">
        <v>45547</v>
      </c>
    </row>
    <row r="2349" spans="2:29" thickBot="1">
      <c r="B2349" s="83"/>
      <c r="C2349" s="84"/>
      <c r="D2349" s="83"/>
      <c r="E2349" s="83"/>
      <c r="F2349" s="83"/>
      <c r="G2349" s="83"/>
      <c r="H2349" s="83"/>
      <c r="I2349" s="83"/>
      <c r="J2349" s="83"/>
      <c r="K2349" s="83"/>
      <c r="L2349" s="83"/>
      <c r="M2349" s="83"/>
      <c r="N2349" s="83"/>
      <c r="O2349" s="83"/>
      <c r="P2349" s="84"/>
      <c r="Q2349" s="217"/>
      <c r="R2349" s="85">
        <f t="shared" ref="R2349" si="5773">IF(COUNTA(Y2348:DP2351)=0,0,MIN(Y2349:DP2349))</f>
        <v>4.4400000000000004</v>
      </c>
      <c r="S2349" s="86">
        <f t="shared" ref="S2349" si="5774">IF(COUNTA(Y2348:DP2351)=0,0,HLOOKUP(S2348,Y2348:DP2351,2,FALSE))</f>
        <v>4.4400000000000004</v>
      </c>
      <c r="T2349" s="87">
        <f t="shared" ref="T2349" si="5775">IF(COUNTA(Y2348:DP2351)=0,0,AVERAGE(Y2349:DP2349))</f>
        <v>4.6900000000000004</v>
      </c>
      <c r="U2349" s="88">
        <f t="shared" ref="U2349" si="5776">IF(COUNTA(Y2348:DP2351)=0,0,_xlfn.MINIFS(Y2349:DP2349,Y2351:DP2351,U2351))</f>
        <v>0</v>
      </c>
      <c r="V2349" s="89">
        <f t="array" ref="V2349">IF(COUNTA(Y2348:DP2351)=0,0,IF(ISERROR(HLOOKUP(V2351,Y2351:DP2351,1,FALSE)),0,INDEX(Y2349:DP2349,MATCH(V2348&amp;V2351,Y2348:DP2348&amp;Y2351:DP2351,0))))</f>
        <v>0</v>
      </c>
      <c r="W2349" s="90">
        <f t="array" ref="W2349">IF(COUNTA(Y2348:DP2351)=0,0,IF(ISERROR(HLOOKUP(W2351,Y2351:DP2351,1,FALSE)),0,AVERAGEIF(Y2351:DP2351,$W2351,Y2349:DP2349)))</f>
        <v>0</v>
      </c>
      <c r="X2349" s="107"/>
      <c r="Y2349" s="142">
        <v>5.0659999999999998</v>
      </c>
      <c r="Z2349" s="142">
        <v>4.6270000000000007</v>
      </c>
      <c r="AA2349" s="142">
        <v>4.6270000000000007</v>
      </c>
      <c r="AB2349" s="142">
        <v>4.4400000000000004</v>
      </c>
    </row>
    <row r="2350" spans="2:29" thickBot="1">
      <c r="B2350" s="83"/>
      <c r="C2350" s="84"/>
      <c r="D2350" s="83"/>
      <c r="E2350" s="83"/>
      <c r="F2350" s="83"/>
      <c r="G2350" s="83"/>
      <c r="H2350" s="83"/>
      <c r="I2350" s="83"/>
      <c r="J2350" s="83"/>
      <c r="K2350" s="83"/>
      <c r="L2350" s="83"/>
      <c r="M2350" s="83"/>
      <c r="N2350" s="83"/>
      <c r="O2350" s="83"/>
      <c r="P2350" s="84"/>
      <c r="Q2350" s="217"/>
      <c r="R2350" s="91">
        <f t="shared" ref="R2350" si="5777">IF(COUNTA(Y2348:DP2351)=0,0,HLOOKUP(R2349,Y2349:DP2351,2,FALSE))</f>
        <v>0</v>
      </c>
      <c r="S2350" s="92">
        <f t="shared" ref="S2350" si="5778">IF(COUNTA(Y2348:DP2351)=0,0,HLOOKUP(S2348,Y2348:DP2351,3,FALSE))</f>
        <v>0</v>
      </c>
      <c r="T2350" s="93"/>
      <c r="U2350" s="94">
        <f t="array" ref="U2350">IF(COUNTA(Y2348:DP2351)=0,0,IF(ISERROR(HLOOKUP(U2351,Y2351:DP2351,1,FALSE)),0,INDEX(Y2350:DP2350,MATCH(U2349&amp;U2351,Y2349:DP2349&amp;Y2351:DP2351,0))))</f>
        <v>0</v>
      </c>
      <c r="V2350" s="94">
        <f t="array" ref="V2350">IF(COUNTA(Y2348:DP2351)=0,0,IF(ISERROR(HLOOKUP(V2351,Y2351:DP2351,1,FALSE)),0,INDEX(Y2350:DP2350,MATCH(V2349&amp;V2351,Y2349:DP2349&amp;Y2351:DP2351,0))))</f>
        <v>0</v>
      </c>
      <c r="W2350" s="95"/>
      <c r="X2350" s="108"/>
      <c r="Y2350" s="143">
        <v>1000</v>
      </c>
      <c r="Z2350" s="143">
        <v>1000</v>
      </c>
      <c r="AA2350" s="143">
        <v>1000</v>
      </c>
      <c r="AB2350" s="143">
        <v>0</v>
      </c>
    </row>
    <row r="2351" spans="2:29" ht="13.9" thickBot="1">
      <c r="B2351" s="96"/>
      <c r="C2351" s="97"/>
      <c r="D2351" s="96"/>
      <c r="E2351" s="96"/>
      <c r="F2351" s="96"/>
      <c r="G2351" s="96"/>
      <c r="H2351" s="96"/>
      <c r="I2351" s="96"/>
      <c r="J2351" s="96"/>
      <c r="K2351" s="96"/>
      <c r="L2351" s="96"/>
      <c r="M2351" s="96"/>
      <c r="N2351" s="96"/>
      <c r="O2351" s="96"/>
      <c r="P2351" s="97"/>
      <c r="Q2351" s="218"/>
      <c r="R2351" s="98" t="str">
        <f t="shared" ref="R2351" si="5779">IF(COUNTA(Y2348:DP2351)=0,"none",HLOOKUP(R2349,Y2349:DP2351,3,FALSE))</f>
        <v>PSZ</v>
      </c>
      <c r="S2351" s="99" t="str">
        <f t="shared" ref="S2351" si="5780">IF(COUNTA(Y2348:DP2351)=0,"none",HLOOKUP(S2348,Y2348:DP2351,4,FALSE))</f>
        <v>PSZ</v>
      </c>
      <c r="T2351" s="100"/>
      <c r="U2351" s="100">
        <f t="array" ref="U2351">IF(COUNTA(Y2348:DP2351)=0,"none",IF($U$2="WAHR",$W$3,Abfrage!$F$4))</f>
        <v>0</v>
      </c>
      <c r="V2351" s="100">
        <f t="array" ref="V2351">IF(COUNTA(Y2348:DP2351)=0,"none",IF($U$2="WAHR",$W$3,Abfrage!$F$4))</f>
        <v>0</v>
      </c>
      <c r="W2351" s="100">
        <f t="array" ref="W2351">IF(COUNTA(Y2348:DP2351)=0,"none",IF($U$2="WAHR",$W$3,Abfrage!$F$4))</f>
        <v>0</v>
      </c>
      <c r="X2351" s="109"/>
      <c r="Y2351" s="144" t="s">
        <v>354</v>
      </c>
      <c r="Z2351" s="144" t="s">
        <v>43</v>
      </c>
      <c r="AA2351" s="144" t="s">
        <v>721</v>
      </c>
      <c r="AB2351" s="144" t="s">
        <v>185</v>
      </c>
    </row>
    <row r="2352" spans="2:29" thickBot="1">
      <c r="B2352" s="75" t="s">
        <v>1531</v>
      </c>
      <c r="C2352" s="76">
        <v>1000260164</v>
      </c>
      <c r="D2352" s="75" t="s">
        <v>95</v>
      </c>
      <c r="E2352" s="75" t="s">
        <v>148</v>
      </c>
      <c r="F2352" s="75" t="s">
        <v>96</v>
      </c>
      <c r="G2352" s="75" t="s">
        <v>96</v>
      </c>
      <c r="H2352" s="75" t="s">
        <v>50</v>
      </c>
      <c r="I2352" s="75" t="s">
        <v>51</v>
      </c>
      <c r="J2352" s="75" t="s">
        <v>1532</v>
      </c>
      <c r="K2352" s="75" t="s">
        <v>327</v>
      </c>
      <c r="L2352" s="75" t="s">
        <v>326</v>
      </c>
      <c r="M2352" s="75" t="s">
        <v>313</v>
      </c>
      <c r="N2352" s="75" t="s">
        <v>327</v>
      </c>
      <c r="O2352" s="75" t="s">
        <v>306</v>
      </c>
      <c r="P2352" s="76" t="s">
        <v>306</v>
      </c>
      <c r="Q2352" s="216"/>
      <c r="R2352" s="77">
        <f t="shared" ref="R2352" si="5781">IF(COUNTA(Y2352:DP2355)=0,"01.01.1900",INDEX(Y2352:DP2352,MATCH(R2353,Y2353:DP2353,0)))</f>
        <v>45547</v>
      </c>
      <c r="S2352" s="78">
        <f t="shared" ref="S2352" si="5782">IF(COUNTA(Y2352:DP2355)=0,"01.01.1900",MAX(Y2352:DP2352))</f>
        <v>45569</v>
      </c>
      <c r="T2352" s="79"/>
      <c r="U2352" s="80" t="str">
        <f t="array" ref="U2352">IF(COUNTA(Y2352:DP2355)=0,"01.01.1900",IF(ISERROR(HLOOKUP(U2355,Y2355:DP2355,1,FALSE)),"01.01.1900",INDEX(Y2352:DP2352,MATCH(U2353&amp;U2355,Y2353:DP2353&amp;Y2355:DP2355,0))))</f>
        <v>01.01.1900</v>
      </c>
      <c r="V2352" s="81">
        <f t="shared" ref="V2352" si="5783">IF(COUNTA(Y2352:DP2355)=0,"01.01.1900",_xlfn.MAXIFS(Y2352:DP2352,Y2355:DP2355,V2355))</f>
        <v>0</v>
      </c>
      <c r="W2352" s="82"/>
      <c r="X2352" s="106"/>
      <c r="Y2352" s="141">
        <v>44501</v>
      </c>
      <c r="Z2352" s="141">
        <v>45155</v>
      </c>
      <c r="AA2352" s="141">
        <v>45155</v>
      </c>
      <c r="AB2352" s="141">
        <v>45547</v>
      </c>
      <c r="AC2352" s="141">
        <v>45569</v>
      </c>
    </row>
    <row r="2353" spans="2:29" thickBot="1">
      <c r="B2353" s="83"/>
      <c r="C2353" s="84"/>
      <c r="D2353" s="83"/>
      <c r="E2353" s="83"/>
      <c r="F2353" s="83"/>
      <c r="G2353" s="83"/>
      <c r="H2353" s="83"/>
      <c r="I2353" s="83"/>
      <c r="J2353" s="83"/>
      <c r="K2353" s="83"/>
      <c r="L2353" s="83"/>
      <c r="M2353" s="83"/>
      <c r="N2353" s="83"/>
      <c r="O2353" s="83"/>
      <c r="P2353" s="84"/>
      <c r="Q2353" s="217"/>
      <c r="R2353" s="85">
        <f t="shared" ref="R2353" si="5784">IF(COUNTA(Y2352:DP2355)=0,0,MIN(Y2353:DP2353))</f>
        <v>0.05</v>
      </c>
      <c r="S2353" s="86">
        <f t="shared" ref="S2353" si="5785">IF(COUNTA(Y2352:DP2355)=0,0,HLOOKUP(S2352,Y2352:DP2355,2,FALSE))</f>
        <v>6.3429300000000008E-2</v>
      </c>
      <c r="T2353" s="87">
        <f t="shared" ref="T2353" si="5786">IF(COUNTA(Y2352:DP2355)=0,0,AVERAGE(Y2353:DP2353))</f>
        <v>6.3145860000000012E-2</v>
      </c>
      <c r="U2353" s="88">
        <f t="shared" ref="U2353" si="5787">IF(COUNTA(Y2352:DP2355)=0,0,_xlfn.MINIFS(Y2353:DP2353,Y2355:DP2355,U2355))</f>
        <v>0</v>
      </c>
      <c r="V2353" s="89">
        <f t="array" ref="V2353">IF(COUNTA(Y2352:DP2355)=0,0,IF(ISERROR(HLOOKUP(V2355,Y2355:DP2355,1,FALSE)),0,INDEX(Y2353:DP2353,MATCH(V2352&amp;V2355,Y2352:DP2352&amp;Y2355:DP2355,0))))</f>
        <v>0</v>
      </c>
      <c r="W2353" s="90">
        <f t="array" ref="W2353">IF(COUNTA(Y2352:DP2355)=0,0,IF(ISERROR(HLOOKUP(W2355,Y2355:DP2355,1,FALSE)),0,AVERAGEIF(Y2355:DP2355,$W2355,Y2353:DP2353)))</f>
        <v>0</v>
      </c>
      <c r="X2353" s="107"/>
      <c r="Y2353" s="142">
        <v>8.3299999999999999E-2</v>
      </c>
      <c r="Z2353" s="142">
        <v>5.9500000000000004E-2</v>
      </c>
      <c r="AA2353" s="142">
        <v>5.9500000000000004E-2</v>
      </c>
      <c r="AB2353" s="142">
        <v>0.05</v>
      </c>
      <c r="AC2353" s="142">
        <v>6.3429300000000008E-2</v>
      </c>
    </row>
    <row r="2354" spans="2:29" thickBot="1">
      <c r="B2354" s="83"/>
      <c r="C2354" s="84"/>
      <c r="D2354" s="83"/>
      <c r="E2354" s="83"/>
      <c r="F2354" s="83"/>
      <c r="G2354" s="83"/>
      <c r="H2354" s="83"/>
      <c r="I2354" s="83"/>
      <c r="J2354" s="83"/>
      <c r="K2354" s="83"/>
      <c r="L2354" s="83"/>
      <c r="M2354" s="83"/>
      <c r="N2354" s="83"/>
      <c r="O2354" s="83"/>
      <c r="P2354" s="84"/>
      <c r="Q2354" s="217"/>
      <c r="R2354" s="91">
        <f t="shared" ref="R2354" si="5788">IF(COUNTA(Y2352:DP2355)=0,0,HLOOKUP(R2353,Y2353:DP2355,2,FALSE))</f>
        <v>0</v>
      </c>
      <c r="S2354" s="92">
        <f t="shared" ref="S2354" si="5789">IF(COUNTA(Y2352:DP2355)=0,0,HLOOKUP(S2352,Y2352:DP2355,3,FALSE))</f>
        <v>0</v>
      </c>
      <c r="T2354" s="93"/>
      <c r="U2354" s="94">
        <f t="array" ref="U2354">IF(COUNTA(Y2352:DP2355)=0,0,IF(ISERROR(HLOOKUP(U2355,Y2355:DP2355,1,FALSE)),0,INDEX(Y2354:DP2354,MATCH(U2353&amp;U2355,Y2353:DP2353&amp;Y2355:DP2355,0))))</f>
        <v>0</v>
      </c>
      <c r="V2354" s="94">
        <f t="array" ref="V2354">IF(COUNTA(Y2352:DP2355)=0,0,IF(ISERROR(HLOOKUP(V2355,Y2355:DP2355,1,FALSE)),0,INDEX(Y2354:DP2354,MATCH(V2353&amp;V2355,Y2353:DP2353&amp;Y2355:DP2355,0))))</f>
        <v>0</v>
      </c>
      <c r="W2354" s="95"/>
      <c r="X2354" s="108"/>
      <c r="Y2354" s="143">
        <v>1000</v>
      </c>
      <c r="Z2354" s="143">
        <v>1000</v>
      </c>
      <c r="AA2354" s="143">
        <v>1000</v>
      </c>
      <c r="AB2354" s="143">
        <v>0</v>
      </c>
      <c r="AC2354" s="143">
        <v>0</v>
      </c>
    </row>
    <row r="2355" spans="2:29" ht="13.9" thickBot="1">
      <c r="B2355" s="96"/>
      <c r="C2355" s="97"/>
      <c r="D2355" s="96"/>
      <c r="E2355" s="96"/>
      <c r="F2355" s="96"/>
      <c r="G2355" s="96"/>
      <c r="H2355" s="96"/>
      <c r="I2355" s="96"/>
      <c r="J2355" s="96"/>
      <c r="K2355" s="96"/>
      <c r="L2355" s="96"/>
      <c r="M2355" s="96"/>
      <c r="N2355" s="96"/>
      <c r="O2355" s="96"/>
      <c r="P2355" s="97"/>
      <c r="Q2355" s="218"/>
      <c r="R2355" s="98" t="str">
        <f t="shared" ref="R2355" si="5790">IF(COUNTA(Y2352:DP2355)=0,"none",HLOOKUP(R2353,Y2353:DP2355,3,FALSE))</f>
        <v>PSZ</v>
      </c>
      <c r="S2355" s="99" t="str">
        <f t="shared" ref="S2355" si="5791">IF(COUNTA(Y2352:DP2355)=0,"none",HLOOKUP(S2352,Y2352:DP2355,4,FALSE))</f>
        <v>ECI</v>
      </c>
      <c r="T2355" s="100"/>
      <c r="U2355" s="100">
        <f t="array" ref="U2355">IF(COUNTA(Y2352:DP2355)=0,"none",IF($U$2="WAHR",$W$3,Abfrage!$F$4))</f>
        <v>0</v>
      </c>
      <c r="V2355" s="100">
        <f t="array" ref="V2355">IF(COUNTA(Y2352:DP2355)=0,"none",IF($U$2="WAHR",$W$3,Abfrage!$F$4))</f>
        <v>0</v>
      </c>
      <c r="W2355" s="100">
        <f t="array" ref="W2355">IF(COUNTA(Y2352:DP2355)=0,"none",IF($U$2="WAHR",$W$3,Abfrage!$F$4))</f>
        <v>0</v>
      </c>
      <c r="X2355" s="109"/>
      <c r="Y2355" s="144" t="s">
        <v>354</v>
      </c>
      <c r="Z2355" s="144" t="s">
        <v>43</v>
      </c>
      <c r="AA2355" s="144" t="s">
        <v>721</v>
      </c>
      <c r="AB2355" s="144" t="s">
        <v>185</v>
      </c>
      <c r="AC2355" s="144" t="s">
        <v>101</v>
      </c>
    </row>
    <row r="2356" spans="2:29" thickBot="1">
      <c r="B2356" s="75" t="s">
        <v>1533</v>
      </c>
      <c r="C2356" s="76">
        <v>1000338903</v>
      </c>
      <c r="D2356" s="75" t="s">
        <v>95</v>
      </c>
      <c r="E2356" s="75" t="s">
        <v>148</v>
      </c>
      <c r="F2356" s="75" t="s">
        <v>96</v>
      </c>
      <c r="G2356" s="75" t="s">
        <v>96</v>
      </c>
      <c r="H2356" s="75" t="s">
        <v>50</v>
      </c>
      <c r="I2356" s="75" t="s">
        <v>51</v>
      </c>
      <c r="J2356" s="75" t="s">
        <v>1534</v>
      </c>
      <c r="K2356" s="75" t="s">
        <v>325</v>
      </c>
      <c r="L2356" s="75" t="s">
        <v>327</v>
      </c>
      <c r="M2356" s="75" t="s">
        <v>313</v>
      </c>
      <c r="N2356" s="75" t="s">
        <v>327</v>
      </c>
      <c r="O2356" s="75" t="s">
        <v>306</v>
      </c>
      <c r="P2356" s="76" t="s">
        <v>306</v>
      </c>
      <c r="Q2356" s="216"/>
      <c r="R2356" s="77">
        <f t="shared" ref="R2356" si="5792">IF(COUNTA(Y2356:DP2359)=0,"01.01.1900",INDEX(Y2356:DP2356,MATCH(R2357,Y2357:DP2357,0)))</f>
        <v>44013</v>
      </c>
      <c r="S2356" s="78">
        <f t="shared" ref="S2356" si="5793">IF(COUNTA(Y2356:DP2359)=0,"01.01.1900",MAX(Y2356:DP2356))</f>
        <v>45160</v>
      </c>
      <c r="T2356" s="79"/>
      <c r="U2356" s="80" t="str">
        <f t="array" ref="U2356">IF(COUNTA(Y2356:DP2359)=0,"01.01.1900",IF(ISERROR(HLOOKUP(U2359,Y2359:DP2359,1,FALSE)),"01.01.1900",INDEX(Y2356:DP2356,MATCH(U2357&amp;U2359,Y2357:DP2357&amp;Y2359:DP2359,0))))</f>
        <v>01.01.1900</v>
      </c>
      <c r="V2356" s="81">
        <f t="shared" ref="V2356" si="5794">IF(COUNTA(Y2356:DP2359)=0,"01.01.1900",_xlfn.MAXIFS(Y2356:DP2356,Y2359:DP2359,V2359))</f>
        <v>0</v>
      </c>
      <c r="W2356" s="82"/>
      <c r="X2356" s="106"/>
      <c r="Y2356" s="101">
        <v>44013</v>
      </c>
      <c r="Z2356" s="141">
        <v>45160</v>
      </c>
      <c r="AA2356" s="141">
        <v>45160</v>
      </c>
    </row>
    <row r="2357" spans="2:29" thickBot="1">
      <c r="B2357" s="83"/>
      <c r="C2357" s="84"/>
      <c r="D2357" s="83"/>
      <c r="E2357" s="83"/>
      <c r="F2357" s="83"/>
      <c r="G2357" s="83"/>
      <c r="H2357" s="83"/>
      <c r="I2357" s="83"/>
      <c r="J2357" s="83"/>
      <c r="K2357" s="83"/>
      <c r="L2357" s="83"/>
      <c r="M2357" s="83"/>
      <c r="N2357" s="83"/>
      <c r="O2357" s="83"/>
      <c r="P2357" s="84"/>
      <c r="Q2357" s="217"/>
      <c r="R2357" s="85">
        <f t="shared" ref="R2357" si="5795">IF(COUNTA(Y2356:DP2359)=0,0,MIN(Y2357:DP2357))</f>
        <v>0.13333023255813956</v>
      </c>
      <c r="S2357" s="86">
        <f t="shared" ref="S2357" si="5796">IF(COUNTA(Y2356:DP2359)=0,0,HLOOKUP(S2356,Y2356:DP2359,2,FALSE))</f>
        <v>0.14000000000000001</v>
      </c>
      <c r="T2357" s="87">
        <f t="shared" ref="T2357" si="5797">IF(COUNTA(Y2356:DP2359)=0,0,AVERAGE(Y2357:DP2357))</f>
        <v>0.13777674418604655</v>
      </c>
      <c r="U2357" s="88">
        <f t="shared" ref="U2357" si="5798">IF(COUNTA(Y2356:DP2359)=0,0,_xlfn.MINIFS(Y2357:DP2357,Y2359:DP2359,U2359))</f>
        <v>0</v>
      </c>
      <c r="V2357" s="89">
        <f t="array" ref="V2357">IF(COUNTA(Y2356:DP2359)=0,0,IF(ISERROR(HLOOKUP(V2359,Y2359:DP2359,1,FALSE)),0,INDEX(Y2357:DP2357,MATCH(V2356&amp;V2359,Y2356:DP2356&amp;Y2359:DP2359,0))))</f>
        <v>0</v>
      </c>
      <c r="W2357" s="90">
        <f t="array" ref="W2357">IF(COUNTA(Y2356:DP2359)=0,0,IF(ISERROR(HLOOKUP(W2359,Y2359:DP2359,1,FALSE)),0,AVERAGEIF(Y2359:DP2359,$W2359,Y2357:DP2357)))</f>
        <v>0</v>
      </c>
      <c r="X2357" s="107"/>
      <c r="Y2357" s="102">
        <v>0.13333023255813956</v>
      </c>
      <c r="Z2357" s="142">
        <v>0.14000000000000001</v>
      </c>
      <c r="AA2357" s="142">
        <v>0.14000000000000001</v>
      </c>
    </row>
    <row r="2358" spans="2:29" thickBot="1">
      <c r="B2358" s="83"/>
      <c r="C2358" s="84"/>
      <c r="D2358" s="83"/>
      <c r="E2358" s="83"/>
      <c r="F2358" s="83"/>
      <c r="G2358" s="83"/>
      <c r="H2358" s="83"/>
      <c r="I2358" s="83"/>
      <c r="J2358" s="83"/>
      <c r="K2358" s="83"/>
      <c r="L2358" s="83"/>
      <c r="M2358" s="83"/>
      <c r="N2358" s="83"/>
      <c r="O2358" s="83"/>
      <c r="P2358" s="84"/>
      <c r="Q2358" s="217"/>
      <c r="R2358" s="91">
        <f t="shared" ref="R2358" si="5799">IF(COUNTA(Y2356:DP2359)=0,0,HLOOKUP(R2357,Y2357:DP2359,2,FALSE))</f>
        <v>0</v>
      </c>
      <c r="S2358" s="92">
        <f t="shared" ref="S2358" si="5800">IF(COUNTA(Y2356:DP2359)=0,0,HLOOKUP(S2356,Y2356:DP2359,3,FALSE))</f>
        <v>1000</v>
      </c>
      <c r="T2358" s="93"/>
      <c r="U2358" s="94">
        <f t="array" ref="U2358">IF(COUNTA(Y2356:DP2359)=0,0,IF(ISERROR(HLOOKUP(U2359,Y2359:DP2359,1,FALSE)),0,INDEX(Y2358:DP2358,MATCH(U2357&amp;U2359,Y2357:DP2357&amp;Y2359:DP2359,0))))</f>
        <v>0</v>
      </c>
      <c r="V2358" s="94">
        <f t="array" ref="V2358">IF(COUNTA(Y2356:DP2359)=0,0,IF(ISERROR(HLOOKUP(V2359,Y2359:DP2359,1,FALSE)),0,INDEX(Y2358:DP2358,MATCH(V2357&amp;V2359,Y2357:DP2357&amp;Y2359:DP2359,0))))</f>
        <v>0</v>
      </c>
      <c r="W2358" s="95"/>
      <c r="X2358" s="108"/>
      <c r="Y2358" s="103">
        <v>0</v>
      </c>
      <c r="Z2358" s="143">
        <v>1000</v>
      </c>
      <c r="AA2358" s="143">
        <v>1000</v>
      </c>
    </row>
    <row r="2359" spans="2:29" ht="13.9" thickBot="1">
      <c r="B2359" s="96"/>
      <c r="C2359" s="97"/>
      <c r="D2359" s="96"/>
      <c r="E2359" s="96"/>
      <c r="F2359" s="96"/>
      <c r="G2359" s="96"/>
      <c r="H2359" s="96"/>
      <c r="I2359" s="96"/>
      <c r="J2359" s="96"/>
      <c r="K2359" s="96"/>
      <c r="L2359" s="96"/>
      <c r="M2359" s="96"/>
      <c r="N2359" s="96"/>
      <c r="O2359" s="96"/>
      <c r="P2359" s="97"/>
      <c r="Q2359" s="218"/>
      <c r="R2359" s="98" t="str">
        <f t="shared" ref="R2359" si="5801">IF(COUNTA(Y2356:DP2359)=0,"none",HLOOKUP(R2357,Y2357:DP2359,3,FALSE))</f>
        <v>ECI</v>
      </c>
      <c r="S2359" s="99" t="str">
        <f t="shared" ref="S2359" si="5802">IF(COUNTA(Y2356:DP2359)=0,"none",HLOOKUP(S2356,Y2356:DP2359,4,FALSE))</f>
        <v>www (-30%)</v>
      </c>
      <c r="T2359" s="100"/>
      <c r="U2359" s="100">
        <f t="array" ref="U2359">IF(COUNTA(Y2356:DP2359)=0,"none",IF($U$2="WAHR",$W$3,Abfrage!$F$4))</f>
        <v>0</v>
      </c>
      <c r="V2359" s="100">
        <f t="array" ref="V2359">IF(COUNTA(Y2356:DP2359)=0,"none",IF($U$2="WAHR",$W$3,Abfrage!$F$4))</f>
        <v>0</v>
      </c>
      <c r="W2359" s="100">
        <f t="array" ref="W2359">IF(COUNTA(Y2356:DP2359)=0,"none",IF($U$2="WAHR",$W$3,Abfrage!$F$4))</f>
        <v>0</v>
      </c>
      <c r="X2359" s="109"/>
      <c r="Y2359" s="104" t="s">
        <v>101</v>
      </c>
      <c r="Z2359" s="144" t="s">
        <v>43</v>
      </c>
      <c r="AA2359" s="144" t="s">
        <v>721</v>
      </c>
    </row>
    <row r="2360" spans="2:29" thickBot="1">
      <c r="B2360" s="75" t="s">
        <v>1535</v>
      </c>
      <c r="C2360" s="76">
        <v>1000261337</v>
      </c>
      <c r="D2360" s="75" t="s">
        <v>95</v>
      </c>
      <c r="E2360" s="75" t="s">
        <v>96</v>
      </c>
      <c r="F2360" s="75" t="s">
        <v>97</v>
      </c>
      <c r="G2360" s="75" t="s">
        <v>97</v>
      </c>
      <c r="H2360" s="75" t="e">
        <v>#N/A</v>
      </c>
      <c r="I2360" s="75" t="s">
        <v>48</v>
      </c>
      <c r="J2360" s="75" t="s">
        <v>1536</v>
      </c>
      <c r="K2360" s="75" t="s">
        <v>306</v>
      </c>
      <c r="L2360" s="75" t="s">
        <v>306</v>
      </c>
      <c r="M2360" s="75" t="s">
        <v>313</v>
      </c>
      <c r="N2360" s="75" t="s">
        <v>1537</v>
      </c>
      <c r="O2360" s="75" t="s">
        <v>309</v>
      </c>
      <c r="P2360" s="76" t="s">
        <v>306</v>
      </c>
      <c r="Q2360" s="216"/>
      <c r="R2360" s="77" t="str">
        <f t="shared" ref="R2360" si="5803">IF(COUNTA(Y2360:DP2363)=0,"01.01.1900",INDEX(Y2360:DP2360,MATCH(R2361,Y2361:DP2361,0)))</f>
        <v>01.01.1900</v>
      </c>
      <c r="S2360" s="78" t="str">
        <f t="shared" ref="S2360" si="5804">IF(COUNTA(Y2360:DP2363)=0,"01.01.1900",MAX(Y2360:DP2360))</f>
        <v>01.01.1900</v>
      </c>
      <c r="T2360" s="79"/>
      <c r="U2360" s="80" t="str">
        <f t="array" ref="U2360">IF(COUNTA(Y2360:DP2363)=0,"01.01.1900",IF(ISERROR(HLOOKUP(U2363,Y2363:DP2363,1,FALSE)),"01.01.1900",INDEX(Y2360:DP2360,MATCH(U2361&amp;U2363,Y2361:DP2361&amp;Y2363:DP2363,0))))</f>
        <v>01.01.1900</v>
      </c>
      <c r="V2360" s="81" t="str">
        <f t="shared" ref="V2360" si="5805">IF(COUNTA(Y2360:DP2363)=0,"01.01.1900",_xlfn.MAXIFS(Y2360:DP2360,Y2363:DP2363,V2363))</f>
        <v>01.01.1900</v>
      </c>
      <c r="W2360" s="82"/>
      <c r="X2360" s="106"/>
    </row>
    <row r="2361" spans="2:29" thickBot="1">
      <c r="B2361" s="83"/>
      <c r="C2361" s="84"/>
      <c r="D2361" s="83"/>
      <c r="E2361" s="83"/>
      <c r="F2361" s="83"/>
      <c r="G2361" s="83"/>
      <c r="H2361" s="83"/>
      <c r="I2361" s="83"/>
      <c r="J2361" s="83"/>
      <c r="K2361" s="83"/>
      <c r="L2361" s="83"/>
      <c r="M2361" s="83"/>
      <c r="N2361" s="83"/>
      <c r="O2361" s="83"/>
      <c r="P2361" s="84"/>
      <c r="Q2361" s="217"/>
      <c r="R2361" s="85">
        <f t="shared" ref="R2361" si="5806">IF(COUNTA(Y2360:DP2363)=0,0,MIN(Y2361:DP2361))</f>
        <v>0</v>
      </c>
      <c r="S2361" s="86">
        <f t="shared" ref="S2361" si="5807">IF(COUNTA(Y2360:DP2363)=0,0,HLOOKUP(S2360,Y2360:DP2363,2,FALSE))</f>
        <v>0</v>
      </c>
      <c r="T2361" s="87">
        <f t="shared" ref="T2361" si="5808">IF(COUNTA(Y2360:DP2363)=0,0,AVERAGE(Y2361:DP2361))</f>
        <v>0</v>
      </c>
      <c r="U2361" s="88">
        <f t="shared" ref="U2361" si="5809">IF(COUNTA(Y2360:DP2363)=0,0,_xlfn.MINIFS(Y2361:DP2361,Y2363:DP2363,U2363))</f>
        <v>0</v>
      </c>
      <c r="V2361" s="89">
        <f t="array" ref="V2361">IF(COUNTA(Y2360:DP2363)=0,0,IF(ISERROR(HLOOKUP(V2363,Y2363:DP2363,1,FALSE)),0,INDEX(Y2361:DP2361,MATCH(V2360&amp;V2363,Y2360:DP2360&amp;Y2363:DP2363,0))))</f>
        <v>0</v>
      </c>
      <c r="W2361" s="90">
        <f t="array" ref="W2361">IF(COUNTA(Y2360:DP2363)=0,0,IF(ISERROR(HLOOKUP(W2363,Y2363:DP2363,1,FALSE)),0,AVERAGEIF(Y2363:DP2363,$W2363,Y2361:DP2361)))</f>
        <v>0</v>
      </c>
      <c r="X2361" s="107"/>
    </row>
    <row r="2362" spans="2:29" thickBot="1">
      <c r="B2362" s="83"/>
      <c r="C2362" s="84"/>
      <c r="D2362" s="83"/>
      <c r="E2362" s="83"/>
      <c r="F2362" s="83"/>
      <c r="G2362" s="83"/>
      <c r="H2362" s="83"/>
      <c r="I2362" s="83"/>
      <c r="J2362" s="83"/>
      <c r="K2362" s="83"/>
      <c r="L2362" s="83"/>
      <c r="M2362" s="83"/>
      <c r="N2362" s="83"/>
      <c r="O2362" s="83"/>
      <c r="P2362" s="84"/>
      <c r="Q2362" s="217"/>
      <c r="R2362" s="91">
        <f t="shared" ref="R2362" si="5810">IF(COUNTA(Y2360:DP2363)=0,0,HLOOKUP(R2361,Y2361:DP2363,2,FALSE))</f>
        <v>0</v>
      </c>
      <c r="S2362" s="92">
        <f t="shared" ref="S2362" si="5811">IF(COUNTA(Y2360:DP2363)=0,0,HLOOKUP(S2360,Y2360:DP2363,3,FALSE))</f>
        <v>0</v>
      </c>
      <c r="T2362" s="93"/>
      <c r="U2362" s="94">
        <f t="array" ref="U2362">IF(COUNTA(Y2360:DP2363)=0,0,IF(ISERROR(HLOOKUP(U2363,Y2363:DP2363,1,FALSE)),0,INDEX(Y2362:DP2362,MATCH(U2361&amp;U2363,Y2361:DP2361&amp;Y2363:DP2363,0))))</f>
        <v>0</v>
      </c>
      <c r="V2362" s="94">
        <f t="array" ref="V2362">IF(COUNTA(Y2360:DP2363)=0,0,IF(ISERROR(HLOOKUP(V2363,Y2363:DP2363,1,FALSE)),0,INDEX(Y2362:DP2362,MATCH(V2361&amp;V2363,Y2361:DP2361&amp;Y2363:DP2363,0))))</f>
        <v>0</v>
      </c>
      <c r="W2362" s="95"/>
      <c r="X2362" s="108"/>
    </row>
    <row r="2363" spans="2:29" ht="13.9" thickBot="1">
      <c r="B2363" s="96"/>
      <c r="C2363" s="97"/>
      <c r="D2363" s="96"/>
      <c r="E2363" s="96"/>
      <c r="F2363" s="96"/>
      <c r="G2363" s="96"/>
      <c r="H2363" s="96"/>
      <c r="I2363" s="96"/>
      <c r="J2363" s="96"/>
      <c r="K2363" s="96"/>
      <c r="L2363" s="96"/>
      <c r="M2363" s="96"/>
      <c r="N2363" s="96"/>
      <c r="O2363" s="96"/>
      <c r="P2363" s="97"/>
      <c r="Q2363" s="218"/>
      <c r="R2363" s="98" t="str">
        <f t="shared" ref="R2363" si="5812">IF(COUNTA(Y2360:DP2363)=0,"none",HLOOKUP(R2361,Y2361:DP2363,3,FALSE))</f>
        <v>none</v>
      </c>
      <c r="S2363" s="99" t="str">
        <f t="shared" ref="S2363" si="5813">IF(COUNTA(Y2360:DP2363)=0,"none",HLOOKUP(S2360,Y2360:DP2363,4,FALSE))</f>
        <v>none</v>
      </c>
      <c r="T2363" s="100"/>
      <c r="U2363" s="100" t="str">
        <f t="array" ref="U2363">IF(COUNTA(Y2360:DP2363)=0,"none",IF($U$2="WAHR",$W$3,Abfrage!$F$4))</f>
        <v>none</v>
      </c>
      <c r="V2363" s="100" t="str">
        <f t="array" ref="V2363">IF(COUNTA(Y2360:DP2363)=0,"none",IF($U$2="WAHR",$W$3,Abfrage!$F$4))</f>
        <v>none</v>
      </c>
      <c r="W2363" s="100" t="str">
        <f t="array" ref="W2363">IF(COUNTA(Y2360:DP2363)=0,"none",IF($U$2="WAHR",$W$3,Abfrage!$F$4))</f>
        <v>none</v>
      </c>
      <c r="X2363" s="109"/>
    </row>
    <row r="2364" spans="2:29" thickBot="1">
      <c r="B2364" s="75" t="s">
        <v>1538</v>
      </c>
      <c r="C2364" s="76">
        <v>1000261548</v>
      </c>
      <c r="D2364" s="75" t="s">
        <v>169</v>
      </c>
      <c r="E2364" s="75" t="s">
        <v>125</v>
      </c>
      <c r="F2364" s="75" t="s">
        <v>371</v>
      </c>
      <c r="G2364" s="75" t="s">
        <v>371</v>
      </c>
      <c r="H2364" s="75" t="s">
        <v>1539</v>
      </c>
      <c r="I2364" s="75" t="s">
        <v>51</v>
      </c>
      <c r="J2364" s="75" t="s">
        <v>1540</v>
      </c>
      <c r="K2364" s="75" t="s">
        <v>306</v>
      </c>
      <c r="L2364" s="75" t="s">
        <v>306</v>
      </c>
      <c r="M2364" s="75" t="s">
        <v>306</v>
      </c>
      <c r="N2364" s="75" t="s">
        <v>306</v>
      </c>
      <c r="O2364" s="75" t="s">
        <v>309</v>
      </c>
      <c r="P2364" s="76" t="s">
        <v>306</v>
      </c>
      <c r="Q2364" s="216"/>
      <c r="R2364" s="77">
        <f t="shared" ref="R2364" si="5814">IF(COUNTA(Y2364:DP2367)=0,"01.01.1900",INDEX(Y2364:DP2364,MATCH(R2365,Y2365:DP2365,0)))</f>
        <v>44966</v>
      </c>
      <c r="S2364" s="78">
        <f t="shared" ref="S2364" si="5815">IF(COUNTA(Y2364:DP2367)=0,"01.01.1900",MAX(Y2364:DP2364))</f>
        <v>44966</v>
      </c>
      <c r="T2364" s="79"/>
      <c r="U2364" s="80" t="str">
        <f t="array" ref="U2364">IF(COUNTA(Y2364:DP2367)=0,"01.01.1900",IF(ISERROR(HLOOKUP(U2367,Y2367:DP2367,1,FALSE)),"01.01.1900",INDEX(Y2364:DP2364,MATCH(U2365&amp;U2367,Y2365:DP2365&amp;Y2367:DP2367,0))))</f>
        <v>01.01.1900</v>
      </c>
      <c r="V2364" s="81">
        <f t="shared" ref="V2364" si="5816">IF(COUNTA(Y2364:DP2367)=0,"01.01.1900",_xlfn.MAXIFS(Y2364:DP2364,Y2367:DP2367,V2367))</f>
        <v>0</v>
      </c>
      <c r="W2364" s="82"/>
      <c r="X2364" s="106"/>
      <c r="Y2364" s="141">
        <v>44966</v>
      </c>
      <c r="Z2364" s="141">
        <v>44966</v>
      </c>
    </row>
    <row r="2365" spans="2:29" thickBot="1">
      <c r="B2365" s="83"/>
      <c r="C2365" s="84"/>
      <c r="D2365" s="83"/>
      <c r="E2365" s="83"/>
      <c r="F2365" s="83"/>
      <c r="G2365" s="83"/>
      <c r="H2365" s="83"/>
      <c r="I2365" s="83"/>
      <c r="J2365" s="83"/>
      <c r="K2365" s="83"/>
      <c r="L2365" s="83"/>
      <c r="M2365" s="83"/>
      <c r="N2365" s="83"/>
      <c r="O2365" s="83"/>
      <c r="P2365" s="84"/>
      <c r="Q2365" s="217"/>
      <c r="R2365" s="85">
        <f t="shared" ref="R2365" si="5817">IF(COUNTA(Y2364:DP2367)=0,0,MIN(Y2365:DP2365))</f>
        <v>0.60199999999999998</v>
      </c>
      <c r="S2365" s="86">
        <f t="shared" ref="S2365" si="5818">IF(COUNTA(Y2364:DP2367)=0,0,HLOOKUP(S2364,Y2364:DP2367,2,FALSE))</f>
        <v>0.60199999999999998</v>
      </c>
      <c r="T2365" s="87">
        <f t="shared" ref="T2365" si="5819">IF(COUNTA(Y2364:DP2367)=0,0,AVERAGE(Y2365:DP2365))</f>
        <v>0.60199999999999998</v>
      </c>
      <c r="U2365" s="88">
        <f t="shared" ref="U2365" si="5820">IF(COUNTA(Y2364:DP2367)=0,0,_xlfn.MINIFS(Y2365:DP2365,Y2367:DP2367,U2367))</f>
        <v>0</v>
      </c>
      <c r="V2365" s="89">
        <f t="array" ref="V2365">IF(COUNTA(Y2364:DP2367)=0,0,IF(ISERROR(HLOOKUP(V2367,Y2367:DP2367,1,FALSE)),0,INDEX(Y2365:DP2365,MATCH(V2364&amp;V2367,Y2364:DP2364&amp;Y2367:DP2367,0))))</f>
        <v>0</v>
      </c>
      <c r="W2365" s="90">
        <f t="array" ref="W2365">IF(COUNTA(Y2364:DP2367)=0,0,IF(ISERROR(HLOOKUP(W2367,Y2367:DP2367,1,FALSE)),0,AVERAGEIF(Y2367:DP2367,$W2367,Y2365:DP2365)))</f>
        <v>0</v>
      </c>
      <c r="X2365" s="107"/>
      <c r="Y2365" s="142">
        <v>0.60199999999999998</v>
      </c>
      <c r="Z2365" s="142">
        <v>0.60199999999999998</v>
      </c>
    </row>
    <row r="2366" spans="2:29" thickBot="1">
      <c r="B2366" s="83"/>
      <c r="C2366" s="84"/>
      <c r="D2366" s="83"/>
      <c r="E2366" s="83"/>
      <c r="F2366" s="83"/>
      <c r="G2366" s="83"/>
      <c r="H2366" s="83"/>
      <c r="I2366" s="83"/>
      <c r="J2366" s="83"/>
      <c r="K2366" s="83"/>
      <c r="L2366" s="83"/>
      <c r="M2366" s="83"/>
      <c r="N2366" s="83"/>
      <c r="O2366" s="83"/>
      <c r="P2366" s="84"/>
      <c r="Q2366" s="217"/>
      <c r="R2366" s="91">
        <f t="shared" ref="R2366" si="5821">IF(COUNTA(Y2364:DP2367)=0,0,HLOOKUP(R2365,Y2365:DP2367,2,FALSE))</f>
        <v>1000</v>
      </c>
      <c r="S2366" s="92">
        <f t="shared" ref="S2366" si="5822">IF(COUNTA(Y2364:DP2367)=0,0,HLOOKUP(S2364,Y2364:DP2367,3,FALSE))</f>
        <v>1000</v>
      </c>
      <c r="T2366" s="93"/>
      <c r="U2366" s="94">
        <f t="array" ref="U2366">IF(COUNTA(Y2364:DP2367)=0,0,IF(ISERROR(HLOOKUP(U2367,Y2367:DP2367,1,FALSE)),0,INDEX(Y2366:DP2366,MATCH(U2365&amp;U2367,Y2365:DP2365&amp;Y2367:DP2367,0))))</f>
        <v>0</v>
      </c>
      <c r="V2366" s="94">
        <f t="array" ref="V2366">IF(COUNTA(Y2364:DP2367)=0,0,IF(ISERROR(HLOOKUP(V2367,Y2367:DP2367,1,FALSE)),0,INDEX(Y2366:DP2366,MATCH(V2365&amp;V2367,Y2365:DP2365&amp;Y2367:DP2367,0))))</f>
        <v>0</v>
      </c>
      <c r="W2366" s="95"/>
      <c r="X2366" s="108"/>
      <c r="Y2366" s="143">
        <v>1000</v>
      </c>
      <c r="Z2366" s="143">
        <v>1000</v>
      </c>
    </row>
    <row r="2367" spans="2:29" ht="13.9" thickBot="1">
      <c r="B2367" s="96"/>
      <c r="C2367" s="97"/>
      <c r="D2367" s="96"/>
      <c r="E2367" s="96"/>
      <c r="F2367" s="96"/>
      <c r="G2367" s="96"/>
      <c r="H2367" s="96"/>
      <c r="I2367" s="96"/>
      <c r="J2367" s="96"/>
      <c r="K2367" s="96"/>
      <c r="L2367" s="96"/>
      <c r="M2367" s="96"/>
      <c r="N2367" s="96"/>
      <c r="O2367" s="96"/>
      <c r="P2367" s="97"/>
      <c r="Q2367" s="218"/>
      <c r="R2367" s="98" t="str">
        <f t="shared" ref="R2367" si="5823">IF(COUNTA(Y2364:DP2367)=0,"none",HLOOKUP(R2365,Y2365:DP2367,3,FALSE))</f>
        <v>www (-30%)</v>
      </c>
      <c r="S2367" s="99" t="str">
        <f t="shared" ref="S2367" si="5824">IF(COUNTA(Y2364:DP2367)=0,"none",HLOOKUP(S2364,Y2364:DP2367,4,FALSE))</f>
        <v>www (-30%)</v>
      </c>
      <c r="T2367" s="100"/>
      <c r="U2367" s="100">
        <f t="array" ref="U2367">IF(COUNTA(Y2364:DP2367)=0,"none",IF($U$2="WAHR",$W$3,Abfrage!$F$4))</f>
        <v>0</v>
      </c>
      <c r="V2367" s="100">
        <f t="array" ref="V2367">IF(COUNTA(Y2364:DP2367)=0,"none",IF($U$2="WAHR",$W$3,Abfrage!$F$4))</f>
        <v>0</v>
      </c>
      <c r="W2367" s="100">
        <f t="array" ref="W2367">IF(COUNTA(Y2364:DP2367)=0,"none",IF($U$2="WAHR",$W$3,Abfrage!$F$4))</f>
        <v>0</v>
      </c>
      <c r="X2367" s="109"/>
      <c r="Y2367" s="144" t="s">
        <v>43</v>
      </c>
      <c r="Z2367" s="144" t="s">
        <v>43</v>
      </c>
    </row>
    <row r="2368" spans="2:29" thickBot="1">
      <c r="B2368" s="75" t="s">
        <v>1541</v>
      </c>
      <c r="C2368" s="76">
        <v>1000261855</v>
      </c>
      <c r="D2368" s="75" t="s">
        <v>95</v>
      </c>
      <c r="E2368" s="75" t="s">
        <v>96</v>
      </c>
      <c r="F2368" s="75" t="s">
        <v>103</v>
      </c>
      <c r="G2368" s="75" t="s">
        <v>380</v>
      </c>
      <c r="H2368" s="75" t="e">
        <v>#N/A</v>
      </c>
      <c r="I2368" s="75" t="s">
        <v>48</v>
      </c>
      <c r="J2368" s="75" t="s">
        <v>1542</v>
      </c>
      <c r="K2368" s="75" t="s">
        <v>306</v>
      </c>
      <c r="L2368" s="75" t="s">
        <v>306</v>
      </c>
      <c r="M2368" s="75" t="s">
        <v>306</v>
      </c>
      <c r="N2368" s="75" t="s">
        <v>1537</v>
      </c>
      <c r="O2368" s="75" t="s">
        <v>547</v>
      </c>
      <c r="P2368" s="76" t="s">
        <v>306</v>
      </c>
      <c r="Q2368" s="216"/>
      <c r="R2368" s="77" t="str">
        <f t="shared" ref="R2368" si="5825">IF(COUNTA(Y2368:DP2371)=0,"01.01.1900",INDEX(Y2368:DP2368,MATCH(R2369,Y2369:DP2369,0)))</f>
        <v>01.01.1900</v>
      </c>
      <c r="S2368" s="78" t="str">
        <f t="shared" ref="S2368" si="5826">IF(COUNTA(Y2368:DP2371)=0,"01.01.1900",MAX(Y2368:DP2368))</f>
        <v>01.01.1900</v>
      </c>
      <c r="T2368" s="79"/>
      <c r="U2368" s="80" t="str">
        <f t="array" ref="U2368">IF(COUNTA(Y2368:DP2371)=0,"01.01.1900",IF(ISERROR(HLOOKUP(U2371,Y2371:DP2371,1,FALSE)),"01.01.1900",INDEX(Y2368:DP2368,MATCH(U2369&amp;U2371,Y2369:DP2369&amp;Y2371:DP2371,0))))</f>
        <v>01.01.1900</v>
      </c>
      <c r="V2368" s="81" t="str">
        <f t="shared" ref="V2368" si="5827">IF(COUNTA(Y2368:DP2371)=0,"01.01.1900",_xlfn.MAXIFS(Y2368:DP2368,Y2371:DP2371,V2371))</f>
        <v>01.01.1900</v>
      </c>
      <c r="W2368" s="82"/>
      <c r="X2368" s="106"/>
    </row>
    <row r="2369" spans="2:30" thickBot="1">
      <c r="B2369" s="83"/>
      <c r="C2369" s="84"/>
      <c r="D2369" s="83"/>
      <c r="E2369" s="83"/>
      <c r="F2369" s="83"/>
      <c r="G2369" s="83"/>
      <c r="H2369" s="83"/>
      <c r="I2369" s="83"/>
      <c r="J2369" s="83"/>
      <c r="K2369" s="83"/>
      <c r="L2369" s="83"/>
      <c r="M2369" s="83"/>
      <c r="N2369" s="83"/>
      <c r="O2369" s="83"/>
      <c r="P2369" s="84"/>
      <c r="Q2369" s="217"/>
      <c r="R2369" s="85">
        <f t="shared" ref="R2369" si="5828">IF(COUNTA(Y2368:DP2371)=0,0,MIN(Y2369:DP2369))</f>
        <v>0</v>
      </c>
      <c r="S2369" s="86">
        <f t="shared" ref="S2369" si="5829">IF(COUNTA(Y2368:DP2371)=0,0,HLOOKUP(S2368,Y2368:DP2371,2,FALSE))</f>
        <v>0</v>
      </c>
      <c r="T2369" s="87">
        <f t="shared" ref="T2369" si="5830">IF(COUNTA(Y2368:DP2371)=0,0,AVERAGE(Y2369:DP2369))</f>
        <v>0</v>
      </c>
      <c r="U2369" s="88">
        <f t="shared" ref="U2369" si="5831">IF(COUNTA(Y2368:DP2371)=0,0,_xlfn.MINIFS(Y2369:DP2369,Y2371:DP2371,U2371))</f>
        <v>0</v>
      </c>
      <c r="V2369" s="89">
        <f t="array" ref="V2369">IF(COUNTA(Y2368:DP2371)=0,0,IF(ISERROR(HLOOKUP(V2371,Y2371:DP2371,1,FALSE)),0,INDEX(Y2369:DP2369,MATCH(V2368&amp;V2371,Y2368:DP2368&amp;Y2371:DP2371,0))))</f>
        <v>0</v>
      </c>
      <c r="W2369" s="90">
        <f t="array" ref="W2369">IF(COUNTA(Y2368:DP2371)=0,0,IF(ISERROR(HLOOKUP(W2371,Y2371:DP2371,1,FALSE)),0,AVERAGEIF(Y2371:DP2371,$W2371,Y2369:DP2369)))</f>
        <v>0</v>
      </c>
      <c r="X2369" s="107"/>
    </row>
    <row r="2370" spans="2:30" thickBot="1">
      <c r="B2370" s="83"/>
      <c r="C2370" s="84"/>
      <c r="D2370" s="83"/>
      <c r="E2370" s="83"/>
      <c r="F2370" s="83"/>
      <c r="G2370" s="83"/>
      <c r="H2370" s="83"/>
      <c r="I2370" s="83"/>
      <c r="J2370" s="83"/>
      <c r="K2370" s="83"/>
      <c r="L2370" s="83"/>
      <c r="M2370" s="83"/>
      <c r="N2370" s="83"/>
      <c r="O2370" s="83"/>
      <c r="P2370" s="84"/>
      <c r="Q2370" s="217"/>
      <c r="R2370" s="91">
        <f t="shared" ref="R2370" si="5832">IF(COUNTA(Y2368:DP2371)=0,0,HLOOKUP(R2369,Y2369:DP2371,2,FALSE))</f>
        <v>0</v>
      </c>
      <c r="S2370" s="92">
        <f t="shared" ref="S2370" si="5833">IF(COUNTA(Y2368:DP2371)=0,0,HLOOKUP(S2368,Y2368:DP2371,3,FALSE))</f>
        <v>0</v>
      </c>
      <c r="T2370" s="93"/>
      <c r="U2370" s="94">
        <f t="array" ref="U2370">IF(COUNTA(Y2368:DP2371)=0,0,IF(ISERROR(HLOOKUP(U2371,Y2371:DP2371,1,FALSE)),0,INDEX(Y2370:DP2370,MATCH(U2369&amp;U2371,Y2369:DP2369&amp;Y2371:DP2371,0))))</f>
        <v>0</v>
      </c>
      <c r="V2370" s="94">
        <f t="array" ref="V2370">IF(COUNTA(Y2368:DP2371)=0,0,IF(ISERROR(HLOOKUP(V2371,Y2371:DP2371,1,FALSE)),0,INDEX(Y2370:DP2370,MATCH(V2369&amp;V2371,Y2369:DP2369&amp;Y2371:DP2371,0))))</f>
        <v>0</v>
      </c>
      <c r="W2370" s="95"/>
      <c r="X2370" s="108"/>
    </row>
    <row r="2371" spans="2:30" ht="13.9" thickBot="1">
      <c r="B2371" s="96"/>
      <c r="C2371" s="97"/>
      <c r="D2371" s="96"/>
      <c r="E2371" s="96"/>
      <c r="F2371" s="96"/>
      <c r="G2371" s="96"/>
      <c r="H2371" s="96"/>
      <c r="I2371" s="96"/>
      <c r="J2371" s="96"/>
      <c r="K2371" s="96"/>
      <c r="L2371" s="96"/>
      <c r="M2371" s="96"/>
      <c r="N2371" s="96"/>
      <c r="O2371" s="96"/>
      <c r="P2371" s="97"/>
      <c r="Q2371" s="218"/>
      <c r="R2371" s="98" t="str">
        <f t="shared" ref="R2371" si="5834">IF(COUNTA(Y2368:DP2371)=0,"none",HLOOKUP(R2369,Y2369:DP2371,3,FALSE))</f>
        <v>none</v>
      </c>
      <c r="S2371" s="99" t="str">
        <f t="shared" ref="S2371" si="5835">IF(COUNTA(Y2368:DP2371)=0,"none",HLOOKUP(S2368,Y2368:DP2371,4,FALSE))</f>
        <v>none</v>
      </c>
      <c r="T2371" s="100"/>
      <c r="U2371" s="100" t="str">
        <f t="array" ref="U2371">IF(COUNTA(Y2368:DP2371)=0,"none",IF($U$2="WAHR",$W$3,Abfrage!$F$4))</f>
        <v>none</v>
      </c>
      <c r="V2371" s="100" t="str">
        <f t="array" ref="V2371">IF(COUNTA(Y2368:DP2371)=0,"none",IF($U$2="WAHR",$W$3,Abfrage!$F$4))</f>
        <v>none</v>
      </c>
      <c r="W2371" s="100" t="str">
        <f t="array" ref="W2371">IF(COUNTA(Y2368:DP2371)=0,"none",IF($U$2="WAHR",$W$3,Abfrage!$F$4))</f>
        <v>none</v>
      </c>
      <c r="X2371" s="109"/>
    </row>
    <row r="2372" spans="2:30" thickBot="1">
      <c r="B2372" s="75" t="s">
        <v>1543</v>
      </c>
      <c r="C2372" s="76">
        <v>1000261994</v>
      </c>
      <c r="D2372" s="75" t="s">
        <v>95</v>
      </c>
      <c r="E2372" s="75" t="s">
        <v>96</v>
      </c>
      <c r="F2372" s="75" t="s">
        <v>103</v>
      </c>
      <c r="G2372" s="75" t="s">
        <v>380</v>
      </c>
      <c r="H2372" s="75" t="e">
        <v>#N/A</v>
      </c>
      <c r="I2372" s="75" t="s">
        <v>48</v>
      </c>
      <c r="J2372" s="75" t="s">
        <v>1544</v>
      </c>
      <c r="K2372" s="75" t="s">
        <v>306</v>
      </c>
      <c r="L2372" s="75" t="s">
        <v>306</v>
      </c>
      <c r="M2372" s="75" t="s">
        <v>306</v>
      </c>
      <c r="N2372" s="75" t="s">
        <v>1537</v>
      </c>
      <c r="O2372" s="75" t="s">
        <v>309</v>
      </c>
      <c r="P2372" s="76" t="s">
        <v>306</v>
      </c>
      <c r="Q2372" s="216"/>
      <c r="R2372" s="77" t="str">
        <f t="shared" ref="R2372" si="5836">IF(COUNTA(Y2372:DP2375)=0,"01.01.1900",INDEX(Y2372:DP2372,MATCH(R2373,Y2373:DP2373,0)))</f>
        <v>01.01.1900</v>
      </c>
      <c r="S2372" s="78" t="str">
        <f t="shared" ref="S2372" si="5837">IF(COUNTA(Y2372:DP2375)=0,"01.01.1900",MAX(Y2372:DP2372))</f>
        <v>01.01.1900</v>
      </c>
      <c r="T2372" s="79"/>
      <c r="U2372" s="80" t="str">
        <f t="array" ref="U2372">IF(COUNTA(Y2372:DP2375)=0,"01.01.1900",IF(ISERROR(HLOOKUP(U2375,Y2375:DP2375,1,FALSE)),"01.01.1900",INDEX(Y2372:DP2372,MATCH(U2373&amp;U2375,Y2373:DP2373&amp;Y2375:DP2375,0))))</f>
        <v>01.01.1900</v>
      </c>
      <c r="V2372" s="81" t="str">
        <f t="shared" ref="V2372" si="5838">IF(COUNTA(Y2372:DP2375)=0,"01.01.1900",_xlfn.MAXIFS(Y2372:DP2372,Y2375:DP2375,V2375))</f>
        <v>01.01.1900</v>
      </c>
      <c r="W2372" s="82"/>
      <c r="X2372" s="106"/>
    </row>
    <row r="2373" spans="2:30" thickBot="1">
      <c r="B2373" s="83"/>
      <c r="C2373" s="84"/>
      <c r="D2373" s="83"/>
      <c r="E2373" s="83"/>
      <c r="F2373" s="83"/>
      <c r="G2373" s="83"/>
      <c r="H2373" s="83"/>
      <c r="I2373" s="83"/>
      <c r="J2373" s="83"/>
      <c r="K2373" s="83"/>
      <c r="L2373" s="83"/>
      <c r="M2373" s="83"/>
      <c r="N2373" s="83"/>
      <c r="O2373" s="83"/>
      <c r="P2373" s="84"/>
      <c r="Q2373" s="217"/>
      <c r="R2373" s="85">
        <f t="shared" ref="R2373" si="5839">IF(COUNTA(Y2372:DP2375)=0,0,MIN(Y2373:DP2373))</f>
        <v>0</v>
      </c>
      <c r="S2373" s="86">
        <f t="shared" ref="S2373" si="5840">IF(COUNTA(Y2372:DP2375)=0,0,HLOOKUP(S2372,Y2372:DP2375,2,FALSE))</f>
        <v>0</v>
      </c>
      <c r="T2373" s="87">
        <f t="shared" ref="T2373" si="5841">IF(COUNTA(Y2372:DP2375)=0,0,AVERAGE(Y2373:DP2373))</f>
        <v>0</v>
      </c>
      <c r="U2373" s="88">
        <f t="shared" ref="U2373" si="5842">IF(COUNTA(Y2372:DP2375)=0,0,_xlfn.MINIFS(Y2373:DP2373,Y2375:DP2375,U2375))</f>
        <v>0</v>
      </c>
      <c r="V2373" s="89">
        <f t="array" ref="V2373">IF(COUNTA(Y2372:DP2375)=0,0,IF(ISERROR(HLOOKUP(V2375,Y2375:DP2375,1,FALSE)),0,INDEX(Y2373:DP2373,MATCH(V2372&amp;V2375,Y2372:DP2372&amp;Y2375:DP2375,0))))</f>
        <v>0</v>
      </c>
      <c r="W2373" s="90">
        <f t="array" ref="W2373">IF(COUNTA(Y2372:DP2375)=0,0,IF(ISERROR(HLOOKUP(W2375,Y2375:DP2375,1,FALSE)),0,AVERAGEIF(Y2375:DP2375,$W2375,Y2373:DP2373)))</f>
        <v>0</v>
      </c>
      <c r="X2373" s="107"/>
    </row>
    <row r="2374" spans="2:30" thickBot="1">
      <c r="B2374" s="83"/>
      <c r="C2374" s="84"/>
      <c r="D2374" s="83"/>
      <c r="E2374" s="83"/>
      <c r="F2374" s="83"/>
      <c r="G2374" s="83"/>
      <c r="H2374" s="83"/>
      <c r="I2374" s="83"/>
      <c r="J2374" s="83"/>
      <c r="K2374" s="83"/>
      <c r="L2374" s="83"/>
      <c r="M2374" s="83"/>
      <c r="N2374" s="83"/>
      <c r="O2374" s="83"/>
      <c r="P2374" s="84"/>
      <c r="Q2374" s="217"/>
      <c r="R2374" s="91">
        <f t="shared" ref="R2374" si="5843">IF(COUNTA(Y2372:DP2375)=0,0,HLOOKUP(R2373,Y2373:DP2375,2,FALSE))</f>
        <v>0</v>
      </c>
      <c r="S2374" s="92">
        <f t="shared" ref="S2374" si="5844">IF(COUNTA(Y2372:DP2375)=0,0,HLOOKUP(S2372,Y2372:DP2375,3,FALSE))</f>
        <v>0</v>
      </c>
      <c r="T2374" s="93"/>
      <c r="U2374" s="94">
        <f t="array" ref="U2374">IF(COUNTA(Y2372:DP2375)=0,0,IF(ISERROR(HLOOKUP(U2375,Y2375:DP2375,1,FALSE)),0,INDEX(Y2374:DP2374,MATCH(U2373&amp;U2375,Y2373:DP2373&amp;Y2375:DP2375,0))))</f>
        <v>0</v>
      </c>
      <c r="V2374" s="94">
        <f t="array" ref="V2374">IF(COUNTA(Y2372:DP2375)=0,0,IF(ISERROR(HLOOKUP(V2375,Y2375:DP2375,1,FALSE)),0,INDEX(Y2374:DP2374,MATCH(V2373&amp;V2375,Y2373:DP2373&amp;Y2375:DP2375,0))))</f>
        <v>0</v>
      </c>
      <c r="W2374" s="95"/>
      <c r="X2374" s="108"/>
    </row>
    <row r="2375" spans="2:30" ht="13.9" thickBot="1">
      <c r="B2375" s="96"/>
      <c r="C2375" s="97"/>
      <c r="D2375" s="96"/>
      <c r="E2375" s="96"/>
      <c r="F2375" s="96"/>
      <c r="G2375" s="96"/>
      <c r="H2375" s="96"/>
      <c r="I2375" s="96"/>
      <c r="J2375" s="96"/>
      <c r="K2375" s="96"/>
      <c r="L2375" s="96"/>
      <c r="M2375" s="96"/>
      <c r="N2375" s="96"/>
      <c r="O2375" s="96"/>
      <c r="P2375" s="97"/>
      <c r="Q2375" s="218"/>
      <c r="R2375" s="98" t="str">
        <f t="shared" ref="R2375" si="5845">IF(COUNTA(Y2372:DP2375)=0,"none",HLOOKUP(R2373,Y2373:DP2375,3,FALSE))</f>
        <v>none</v>
      </c>
      <c r="S2375" s="99" t="str">
        <f t="shared" ref="S2375" si="5846">IF(COUNTA(Y2372:DP2375)=0,"none",HLOOKUP(S2372,Y2372:DP2375,4,FALSE))</f>
        <v>none</v>
      </c>
      <c r="T2375" s="100"/>
      <c r="U2375" s="100" t="str">
        <f t="array" ref="U2375">IF(COUNTA(Y2372:DP2375)=0,"none",IF($U$2="WAHR",$W$3,Abfrage!$F$4))</f>
        <v>none</v>
      </c>
      <c r="V2375" s="100" t="str">
        <f t="array" ref="V2375">IF(COUNTA(Y2372:DP2375)=0,"none",IF($U$2="WAHR",$W$3,Abfrage!$F$4))</f>
        <v>none</v>
      </c>
      <c r="W2375" s="100" t="str">
        <f t="array" ref="W2375">IF(COUNTA(Y2372:DP2375)=0,"none",IF($U$2="WAHR",$W$3,Abfrage!$F$4))</f>
        <v>none</v>
      </c>
      <c r="X2375" s="109"/>
    </row>
    <row r="2376" spans="2:30" thickBot="1">
      <c r="B2376" s="75" t="s">
        <v>1545</v>
      </c>
      <c r="C2376" s="76">
        <v>1000262118</v>
      </c>
      <c r="D2376" s="75" t="s">
        <v>95</v>
      </c>
      <c r="E2376" s="75" t="s">
        <v>96</v>
      </c>
      <c r="F2376" s="75" t="s">
        <v>97</v>
      </c>
      <c r="G2376" s="75" t="s">
        <v>97</v>
      </c>
      <c r="H2376" s="75" t="s">
        <v>44</v>
      </c>
      <c r="I2376" s="75" t="s">
        <v>51</v>
      </c>
      <c r="J2376" s="75" t="s">
        <v>1546</v>
      </c>
      <c r="K2376" s="75" t="s">
        <v>306</v>
      </c>
      <c r="L2376" s="75" t="s">
        <v>306</v>
      </c>
      <c r="M2376" s="75" t="s">
        <v>313</v>
      </c>
      <c r="N2376" s="75" t="s">
        <v>348</v>
      </c>
      <c r="O2376" s="75" t="s">
        <v>309</v>
      </c>
      <c r="P2376" s="76" t="s">
        <v>306</v>
      </c>
      <c r="Q2376" s="216"/>
      <c r="R2376" s="77">
        <f t="shared" ref="R2376" si="5847">IF(COUNTA(Y2376:DP2379)=0,"01.01.1900",INDEX(Y2376:DP2376,MATCH(R2377,Y2377:DP2377,0)))</f>
        <v>45671</v>
      </c>
      <c r="S2376" s="78">
        <f t="shared" ref="S2376" si="5848">IF(COUNTA(Y2376:DP2379)=0,"01.01.1900",MAX(Y2376:DP2376))</f>
        <v>45671</v>
      </c>
      <c r="T2376" s="79"/>
      <c r="U2376" s="80" t="str">
        <f t="array" ref="U2376">IF(COUNTA(Y2376:DP2379)=0,"01.01.1900",IF(ISERROR(HLOOKUP(U2379,Y2379:DP2379,1,FALSE)),"01.01.1900",INDEX(Y2376:DP2376,MATCH(U2377&amp;U2379,Y2377:DP2377&amp;Y2379:DP2379,0))))</f>
        <v>01.01.1900</v>
      </c>
      <c r="V2376" s="81">
        <f t="shared" ref="V2376" si="5849">IF(COUNTA(Y2376:DP2379)=0,"01.01.1900",_xlfn.MAXIFS(Y2376:DP2376,Y2379:DP2379,V2379))</f>
        <v>0</v>
      </c>
      <c r="W2376" s="82"/>
      <c r="X2376" s="106"/>
      <c r="Y2376" s="101">
        <v>44013</v>
      </c>
      <c r="Z2376" s="141">
        <v>44986</v>
      </c>
      <c r="AA2376" s="141">
        <v>44986</v>
      </c>
      <c r="AB2376" s="141">
        <v>45439</v>
      </c>
      <c r="AC2376" s="141">
        <v>45671</v>
      </c>
      <c r="AD2376" s="141">
        <v>45671</v>
      </c>
    </row>
    <row r="2377" spans="2:30" thickBot="1">
      <c r="B2377" s="83"/>
      <c r="C2377" s="84"/>
      <c r="D2377" s="83"/>
      <c r="E2377" s="83"/>
      <c r="F2377" s="83"/>
      <c r="G2377" s="83"/>
      <c r="H2377" s="83"/>
      <c r="I2377" s="83"/>
      <c r="J2377" s="83"/>
      <c r="K2377" s="83"/>
      <c r="L2377" s="83"/>
      <c r="M2377" s="83"/>
      <c r="N2377" s="83"/>
      <c r="O2377" s="83"/>
      <c r="P2377" s="84"/>
      <c r="Q2377" s="217"/>
      <c r="R2377" s="85">
        <f t="shared" ref="R2377" si="5850">IF(COUNTA(Y2376:DP2379)=0,0,MIN(Y2377:DP2377))</f>
        <v>0.37472</v>
      </c>
      <c r="S2377" s="86">
        <f t="shared" ref="S2377" si="5851">IF(COUNTA(Y2376:DP2379)=0,0,HLOOKUP(S2376,Y2376:DP2379,2,FALSE))</f>
        <v>0.37472</v>
      </c>
      <c r="T2377" s="87">
        <f t="shared" ref="T2377" si="5852">IF(COUNTA(Y2376:DP2379)=0,0,AVERAGE(Y2377:DP2377))</f>
        <v>0.75573999999999997</v>
      </c>
      <c r="U2377" s="88">
        <f t="shared" ref="U2377" si="5853">IF(COUNTA(Y2376:DP2379)=0,0,_xlfn.MINIFS(Y2377:DP2377,Y2379:DP2379,U2379))</f>
        <v>0</v>
      </c>
      <c r="V2377" s="89">
        <f t="array" ref="V2377">IF(COUNTA(Y2376:DP2379)=0,0,IF(ISERROR(HLOOKUP(V2379,Y2379:DP2379,1,FALSE)),0,INDEX(Y2377:DP2377,MATCH(V2376&amp;V2379,Y2376:DP2376&amp;Y2379:DP2379,0))))</f>
        <v>0</v>
      </c>
      <c r="W2377" s="90">
        <f t="array" ref="W2377">IF(COUNTA(Y2376:DP2379)=0,0,IF(ISERROR(HLOOKUP(W2379,Y2379:DP2379,1,FALSE)),0,AVERAGEIF(Y2379:DP2379,$W2379,Y2377:DP2377)))</f>
        <v>0</v>
      </c>
      <c r="X2377" s="107"/>
      <c r="Y2377" s="102">
        <v>0.53</v>
      </c>
      <c r="Z2377" s="142">
        <v>1.05</v>
      </c>
      <c r="AA2377" s="142">
        <v>1.05</v>
      </c>
      <c r="AB2377" s="142">
        <v>1.155</v>
      </c>
      <c r="AC2377" s="142">
        <v>0.37472</v>
      </c>
      <c r="AD2377" s="142">
        <v>0.37472</v>
      </c>
    </row>
    <row r="2378" spans="2:30" thickBot="1">
      <c r="B2378" s="83"/>
      <c r="C2378" s="84"/>
      <c r="D2378" s="83"/>
      <c r="E2378" s="83"/>
      <c r="F2378" s="83"/>
      <c r="G2378" s="83"/>
      <c r="H2378" s="83"/>
      <c r="I2378" s="83"/>
      <c r="J2378" s="83"/>
      <c r="K2378" s="83"/>
      <c r="L2378" s="83"/>
      <c r="M2378" s="83"/>
      <c r="N2378" s="83"/>
      <c r="O2378" s="83"/>
      <c r="P2378" s="84"/>
      <c r="Q2378" s="217"/>
      <c r="R2378" s="91">
        <f t="shared" ref="R2378" si="5854">IF(COUNTA(Y2376:DP2379)=0,0,HLOOKUP(R2377,Y2377:DP2379,2,FALSE))</f>
        <v>0</v>
      </c>
      <c r="S2378" s="92">
        <f t="shared" ref="S2378" si="5855">IF(COUNTA(Y2376:DP2379)=0,0,HLOOKUP(S2376,Y2376:DP2379,3,FALSE))</f>
        <v>0</v>
      </c>
      <c r="T2378" s="93"/>
      <c r="U2378" s="94">
        <f t="array" ref="U2378">IF(COUNTA(Y2376:DP2379)=0,0,IF(ISERROR(HLOOKUP(U2379,Y2379:DP2379,1,FALSE)),0,INDEX(Y2378:DP2378,MATCH(U2377&amp;U2379,Y2377:DP2377&amp;Y2379:DP2379,0))))</f>
        <v>0</v>
      </c>
      <c r="V2378" s="94">
        <f t="array" ref="V2378">IF(COUNTA(Y2376:DP2379)=0,0,IF(ISERROR(HLOOKUP(V2379,Y2379:DP2379,1,FALSE)),0,INDEX(Y2378:DP2378,MATCH(V2377&amp;V2379,Y2377:DP2377&amp;Y2379:DP2379,0))))</f>
        <v>0</v>
      </c>
      <c r="W2378" s="95"/>
      <c r="X2378" s="108"/>
      <c r="Y2378" s="103">
        <v>0</v>
      </c>
      <c r="Z2378" s="143">
        <v>1000</v>
      </c>
      <c r="AA2378" s="143">
        <v>1000</v>
      </c>
      <c r="AB2378" s="143">
        <v>1000</v>
      </c>
      <c r="AC2378" s="143">
        <v>0</v>
      </c>
      <c r="AD2378" s="143">
        <v>0</v>
      </c>
    </row>
    <row r="2379" spans="2:30" ht="13.9" thickBot="1">
      <c r="B2379" s="96"/>
      <c r="C2379" s="97"/>
      <c r="D2379" s="96"/>
      <c r="E2379" s="96"/>
      <c r="F2379" s="96"/>
      <c r="G2379" s="96"/>
      <c r="H2379" s="96"/>
      <c r="I2379" s="96"/>
      <c r="J2379" s="96"/>
      <c r="K2379" s="96"/>
      <c r="L2379" s="96"/>
      <c r="M2379" s="96"/>
      <c r="N2379" s="96"/>
      <c r="O2379" s="96"/>
      <c r="P2379" s="97"/>
      <c r="Q2379" s="218"/>
      <c r="R2379" s="98" t="str">
        <f t="shared" ref="R2379" si="5856">IF(COUNTA(Y2376:DP2379)=0,"none",HLOOKUP(R2377,Y2377:DP2379,3,FALSE))</f>
        <v>ECI</v>
      </c>
      <c r="S2379" s="99" t="str">
        <f t="shared" ref="S2379" si="5857">IF(COUNTA(Y2376:DP2379)=0,"none",HLOOKUP(S2376,Y2376:DP2379,4,FALSE))</f>
        <v>ECI</v>
      </c>
      <c r="T2379" s="100"/>
      <c r="U2379" s="100">
        <f t="array" ref="U2379">IF(COUNTA(Y2376:DP2379)=0,"none",IF($U$2="WAHR",$W$3,Abfrage!$F$4))</f>
        <v>0</v>
      </c>
      <c r="V2379" s="100">
        <f t="array" ref="V2379">IF(COUNTA(Y2376:DP2379)=0,"none",IF($U$2="WAHR",$W$3,Abfrage!$F$4))</f>
        <v>0</v>
      </c>
      <c r="W2379" s="100">
        <f t="array" ref="W2379">IF(COUNTA(Y2376:DP2379)=0,"none",IF($U$2="WAHR",$W$3,Abfrage!$F$4))</f>
        <v>0</v>
      </c>
      <c r="X2379" s="109"/>
      <c r="Y2379" s="104" t="s">
        <v>185</v>
      </c>
      <c r="Z2379" s="144" t="s">
        <v>43</v>
      </c>
      <c r="AA2379" s="144" t="s">
        <v>721</v>
      </c>
      <c r="AB2379" s="144" t="s">
        <v>721</v>
      </c>
      <c r="AC2379" s="144" t="s">
        <v>101</v>
      </c>
      <c r="AD2379" s="144" t="s">
        <v>101</v>
      </c>
    </row>
    <row r="2380" spans="2:30" thickBot="1">
      <c r="B2380" s="75" t="s">
        <v>1547</v>
      </c>
      <c r="C2380" s="76">
        <v>1000263990</v>
      </c>
      <c r="D2380" s="75" t="s">
        <v>95</v>
      </c>
      <c r="E2380" s="75" t="s">
        <v>96</v>
      </c>
      <c r="F2380" s="75" t="s">
        <v>97</v>
      </c>
      <c r="G2380" s="75" t="s">
        <v>97</v>
      </c>
      <c r="H2380" s="75" t="s">
        <v>44</v>
      </c>
      <c r="I2380" s="75" t="s">
        <v>68</v>
      </c>
      <c r="J2380" s="75" t="s">
        <v>1548</v>
      </c>
      <c r="K2380" s="75" t="s">
        <v>306</v>
      </c>
      <c r="L2380" s="75" t="s">
        <v>306</v>
      </c>
      <c r="M2380" s="75" t="s">
        <v>313</v>
      </c>
      <c r="N2380" s="75" t="s">
        <v>352</v>
      </c>
      <c r="O2380" s="75" t="s">
        <v>309</v>
      </c>
      <c r="P2380" s="76" t="s">
        <v>306</v>
      </c>
      <c r="Q2380" s="216"/>
      <c r="R2380" s="77">
        <f t="shared" ref="R2380" si="5858">IF(COUNTA(Y2380:DP2383)=0,"01.01.1900",INDEX(Y2380:DP2380,MATCH(R2381,Y2381:DP2381,0)))</f>
        <v>44714</v>
      </c>
      <c r="S2380" s="78">
        <f t="shared" ref="S2380" si="5859">IF(COUNTA(Y2380:DP2383)=0,"01.01.1900",MAX(Y2380:DP2380))</f>
        <v>44714</v>
      </c>
      <c r="T2380" s="79"/>
      <c r="U2380" s="80" t="str">
        <f t="array" ref="U2380">IF(COUNTA(Y2380:DP2383)=0,"01.01.1900",IF(ISERROR(HLOOKUP(U2383,Y2383:DP2383,1,FALSE)),"01.01.1900",INDEX(Y2380:DP2380,MATCH(U2381&amp;U2383,Y2381:DP2381&amp;Y2383:DP2383,0))))</f>
        <v>01.01.1900</v>
      </c>
      <c r="V2380" s="81">
        <f t="shared" ref="V2380" si="5860">IF(COUNTA(Y2380:DP2383)=0,"01.01.1900",_xlfn.MAXIFS(Y2380:DP2380,Y2383:DP2383,V2383))</f>
        <v>0</v>
      </c>
      <c r="W2380" s="82"/>
      <c r="X2380" s="106"/>
      <c r="Y2380" s="141">
        <v>44714</v>
      </c>
      <c r="Z2380" s="141">
        <v>44714</v>
      </c>
      <c r="AA2380" s="141">
        <v>44714</v>
      </c>
      <c r="AB2380" s="141">
        <v>44714</v>
      </c>
    </row>
    <row r="2381" spans="2:30" thickBot="1">
      <c r="B2381" s="83"/>
      <c r="C2381" s="84"/>
      <c r="D2381" s="83"/>
      <c r="E2381" s="83"/>
      <c r="F2381" s="83"/>
      <c r="G2381" s="83"/>
      <c r="H2381" s="83"/>
      <c r="I2381" s="83"/>
      <c r="J2381" s="83"/>
      <c r="K2381" s="83"/>
      <c r="L2381" s="83"/>
      <c r="M2381" s="83"/>
      <c r="N2381" s="83"/>
      <c r="O2381" s="83"/>
      <c r="P2381" s="84"/>
      <c r="Q2381" s="217"/>
      <c r="R2381" s="85">
        <f t="shared" ref="R2381" si="5861">IF(COUNTA(Y2380:DP2383)=0,0,MIN(Y2381:DP2381))</f>
        <v>0.33599999999999997</v>
      </c>
      <c r="S2381" s="86">
        <f t="shared" ref="S2381" si="5862">IF(COUNTA(Y2380:DP2383)=0,0,HLOOKUP(S2380,Y2380:DP2383,2,FALSE))</f>
        <v>0.33599999999999997</v>
      </c>
      <c r="T2381" s="87">
        <f t="shared" ref="T2381" si="5863">IF(COUNTA(Y2380:DP2383)=0,0,AVERAGE(Y2381:DP2381))</f>
        <v>0.74249999999999994</v>
      </c>
      <c r="U2381" s="88">
        <f t="shared" ref="U2381" si="5864">IF(COUNTA(Y2380:DP2383)=0,0,_xlfn.MINIFS(Y2381:DP2381,Y2383:DP2383,U2383))</f>
        <v>0</v>
      </c>
      <c r="V2381" s="89">
        <f t="array" ref="V2381">IF(COUNTA(Y2380:DP2383)=0,0,IF(ISERROR(HLOOKUP(V2383,Y2383:DP2383,1,FALSE)),0,INDEX(Y2381:DP2381,MATCH(V2380&amp;V2383,Y2380:DP2380&amp;Y2383:DP2383,0))))</f>
        <v>0</v>
      </c>
      <c r="W2381" s="90">
        <f t="array" ref="W2381">IF(COUNTA(Y2380:DP2383)=0,0,IF(ISERROR(HLOOKUP(W2383,Y2383:DP2383,1,FALSE)),0,AVERAGEIF(Y2383:DP2383,$W2383,Y2381:DP2381)))</f>
        <v>0</v>
      </c>
      <c r="X2381" s="107"/>
      <c r="Y2381" s="142">
        <v>0.33599999999999997</v>
      </c>
      <c r="Z2381" s="142">
        <v>1.962</v>
      </c>
      <c r="AA2381" s="142">
        <v>0.33599999999999997</v>
      </c>
      <c r="AB2381" s="142">
        <v>0.33599999999999997</v>
      </c>
    </row>
    <row r="2382" spans="2:30" thickBot="1">
      <c r="B2382" s="83"/>
      <c r="C2382" s="84"/>
      <c r="D2382" s="83"/>
      <c r="E2382" s="83"/>
      <c r="F2382" s="83"/>
      <c r="G2382" s="83"/>
      <c r="H2382" s="83"/>
      <c r="I2382" s="83"/>
      <c r="J2382" s="83"/>
      <c r="K2382" s="83"/>
      <c r="L2382" s="83"/>
      <c r="M2382" s="83"/>
      <c r="N2382" s="83"/>
      <c r="O2382" s="83"/>
      <c r="P2382" s="84"/>
      <c r="Q2382" s="217"/>
      <c r="R2382" s="91" t="str">
        <f t="shared" ref="R2382" si="5865">IF(COUNTA(Y2380:DP2383)=0,0,HLOOKUP(R2381,Y2381:DP2383,2,FALSE))</f>
        <v>nn</v>
      </c>
      <c r="S2382" s="92" t="str">
        <f t="shared" ref="S2382" si="5866">IF(COUNTA(Y2380:DP2383)=0,0,HLOOKUP(S2380,Y2380:DP2383,3,FALSE))</f>
        <v>nn</v>
      </c>
      <c r="T2382" s="93"/>
      <c r="U2382" s="94">
        <f t="array" ref="U2382">IF(COUNTA(Y2380:DP2383)=0,0,IF(ISERROR(HLOOKUP(U2383,Y2383:DP2383,1,FALSE)),0,INDEX(Y2382:DP2382,MATCH(U2381&amp;U2383,Y2381:DP2381&amp;Y2383:DP2383,0))))</f>
        <v>0</v>
      </c>
      <c r="V2382" s="94">
        <f t="array" ref="V2382">IF(COUNTA(Y2380:DP2383)=0,0,IF(ISERROR(HLOOKUP(V2383,Y2383:DP2383,1,FALSE)),0,INDEX(Y2382:DP2382,MATCH(V2381&amp;V2383,Y2381:DP2381&amp;Y2383:DP2383,0))))</f>
        <v>0</v>
      </c>
      <c r="W2382" s="95"/>
      <c r="X2382" s="108"/>
      <c r="Y2382" s="143" t="s">
        <v>345</v>
      </c>
      <c r="Z2382" s="143" t="s">
        <v>345</v>
      </c>
      <c r="AA2382" s="143">
        <v>1000</v>
      </c>
      <c r="AB2382" s="143">
        <v>1000</v>
      </c>
    </row>
    <row r="2383" spans="2:30" ht="13.9" thickBot="1">
      <c r="B2383" s="96"/>
      <c r="C2383" s="97"/>
      <c r="D2383" s="96"/>
      <c r="E2383" s="96"/>
      <c r="F2383" s="96"/>
      <c r="G2383" s="96"/>
      <c r="H2383" s="96"/>
      <c r="I2383" s="96"/>
      <c r="J2383" s="96"/>
      <c r="K2383" s="96"/>
      <c r="L2383" s="96"/>
      <c r="M2383" s="96"/>
      <c r="N2383" s="96"/>
      <c r="O2383" s="96"/>
      <c r="P2383" s="97"/>
      <c r="Q2383" s="218"/>
      <c r="R2383" s="98" t="str">
        <f t="shared" ref="R2383" si="5867">IF(COUNTA(Y2380:DP2383)=0,"none",HLOOKUP(R2381,Y2381:DP2383,3,FALSE))</f>
        <v>www (-30%)</v>
      </c>
      <c r="S2383" s="99" t="str">
        <f t="shared" ref="S2383" si="5868">IF(COUNTA(Y2380:DP2383)=0,"none",HLOOKUP(S2380,Y2380:DP2383,4,FALSE))</f>
        <v>www (-30%)</v>
      </c>
      <c r="T2383" s="100"/>
      <c r="U2383" s="100">
        <f t="array" ref="U2383">IF(COUNTA(Y2380:DP2383)=0,"none",IF($U$2="WAHR",$W$3,Abfrage!$F$4))</f>
        <v>0</v>
      </c>
      <c r="V2383" s="100">
        <f t="array" ref="V2383">IF(COUNTA(Y2380:DP2383)=0,"none",IF($U$2="WAHR",$W$3,Abfrage!$F$4))</f>
        <v>0</v>
      </c>
      <c r="W2383" s="100">
        <f t="array" ref="W2383">IF(COUNTA(Y2380:DP2383)=0,"none",IF($U$2="WAHR",$W$3,Abfrage!$F$4))</f>
        <v>0</v>
      </c>
      <c r="X2383" s="109"/>
      <c r="Y2383" s="144" t="s">
        <v>43</v>
      </c>
      <c r="Z2383" s="144" t="s">
        <v>47</v>
      </c>
      <c r="AA2383" s="144" t="s">
        <v>43</v>
      </c>
      <c r="AB2383" s="144" t="s">
        <v>43</v>
      </c>
    </row>
    <row r="2384" spans="2:30" thickBot="1">
      <c r="B2384" s="75" t="s">
        <v>1549</v>
      </c>
      <c r="C2384" s="76">
        <v>1000263991</v>
      </c>
      <c r="D2384" s="75" t="s">
        <v>95</v>
      </c>
      <c r="E2384" s="75" t="s">
        <v>96</v>
      </c>
      <c r="F2384" s="75" t="s">
        <v>103</v>
      </c>
      <c r="G2384" s="75" t="s">
        <v>103</v>
      </c>
      <c r="H2384" s="75" t="s">
        <v>1550</v>
      </c>
      <c r="I2384" s="75" t="s">
        <v>68</v>
      </c>
      <c r="J2384" s="75" t="s">
        <v>1551</v>
      </c>
      <c r="K2384" s="75" t="s">
        <v>306</v>
      </c>
      <c r="L2384" s="75" t="s">
        <v>306</v>
      </c>
      <c r="M2384" s="75" t="s">
        <v>306</v>
      </c>
      <c r="N2384" s="75" t="s">
        <v>352</v>
      </c>
      <c r="O2384" s="75" t="s">
        <v>547</v>
      </c>
      <c r="P2384" s="76" t="s">
        <v>306</v>
      </c>
      <c r="Q2384" s="216"/>
      <c r="R2384" s="77">
        <f t="shared" ref="R2384" si="5869">IF(COUNTA(Y2384:DP2387)=0,"01.01.1900",INDEX(Y2384:DP2384,MATCH(R2385,Y2385:DP2385,0)))</f>
        <v>44714</v>
      </c>
      <c r="S2384" s="78">
        <f t="shared" ref="S2384" si="5870">IF(COUNTA(Y2384:DP2387)=0,"01.01.1900",MAX(Y2384:DP2384))</f>
        <v>44714</v>
      </c>
      <c r="T2384" s="79"/>
      <c r="U2384" s="80" t="str">
        <f t="array" ref="U2384">IF(COUNTA(Y2384:DP2387)=0,"01.01.1900",IF(ISERROR(HLOOKUP(U2387,Y2387:DP2387,1,FALSE)),"01.01.1900",INDEX(Y2384:DP2384,MATCH(U2385&amp;U2387,Y2385:DP2385&amp;Y2387:DP2387,0))))</f>
        <v>01.01.1900</v>
      </c>
      <c r="V2384" s="81">
        <f t="shared" ref="V2384" si="5871">IF(COUNTA(Y2384:DP2387)=0,"01.01.1900",_xlfn.MAXIFS(Y2384:DP2384,Y2387:DP2387,V2387))</f>
        <v>0</v>
      </c>
      <c r="W2384" s="82"/>
      <c r="X2384" s="106"/>
      <c r="Y2384" s="141">
        <v>44714</v>
      </c>
      <c r="Z2384" s="141">
        <v>44714</v>
      </c>
    </row>
    <row r="2385" spans="2:26" thickBot="1">
      <c r="B2385" s="83"/>
      <c r="C2385" s="84"/>
      <c r="D2385" s="83"/>
      <c r="E2385" s="83"/>
      <c r="F2385" s="83"/>
      <c r="G2385" s="83"/>
      <c r="H2385" s="83"/>
      <c r="I2385" s="83"/>
      <c r="J2385" s="83"/>
      <c r="K2385" s="83"/>
      <c r="L2385" s="83"/>
      <c r="M2385" s="83"/>
      <c r="N2385" s="83"/>
      <c r="O2385" s="83"/>
      <c r="P2385" s="84"/>
      <c r="Q2385" s="217"/>
      <c r="R2385" s="85">
        <f t="shared" ref="R2385" si="5872">IF(COUNTA(Y2384:DP2387)=0,0,MIN(Y2385:DP2385))</f>
        <v>0.1</v>
      </c>
      <c r="S2385" s="86">
        <f t="shared" ref="S2385" si="5873">IF(COUNTA(Y2384:DP2387)=0,0,HLOOKUP(S2384,Y2384:DP2387,2,FALSE))</f>
        <v>0.1</v>
      </c>
      <c r="T2385" s="87">
        <f t="shared" ref="T2385" si="5874">IF(COUNTA(Y2384:DP2387)=0,0,AVERAGE(Y2385:DP2385))</f>
        <v>0.1</v>
      </c>
      <c r="U2385" s="88">
        <f t="shared" ref="U2385" si="5875">IF(COUNTA(Y2384:DP2387)=0,0,_xlfn.MINIFS(Y2385:DP2385,Y2387:DP2387,U2387))</f>
        <v>0</v>
      </c>
      <c r="V2385" s="89">
        <f t="array" ref="V2385">IF(COUNTA(Y2384:DP2387)=0,0,IF(ISERROR(HLOOKUP(V2387,Y2387:DP2387,1,FALSE)),0,INDEX(Y2385:DP2385,MATCH(V2384&amp;V2387,Y2384:DP2384&amp;Y2387:DP2387,0))))</f>
        <v>0</v>
      </c>
      <c r="W2385" s="90">
        <f t="array" ref="W2385">IF(COUNTA(Y2384:DP2387)=0,0,IF(ISERROR(HLOOKUP(W2387,Y2387:DP2387,1,FALSE)),0,AVERAGEIF(Y2387:DP2387,$W2387,Y2385:DP2385)))</f>
        <v>0</v>
      </c>
      <c r="X2385" s="107"/>
      <c r="Y2385" s="142">
        <v>0.1</v>
      </c>
      <c r="Z2385" s="142">
        <v>0.1</v>
      </c>
    </row>
    <row r="2386" spans="2:26" thickBot="1">
      <c r="B2386" s="83"/>
      <c r="C2386" s="84"/>
      <c r="D2386" s="83"/>
      <c r="E2386" s="83"/>
      <c r="F2386" s="83"/>
      <c r="G2386" s="83"/>
      <c r="H2386" s="83"/>
      <c r="I2386" s="83"/>
      <c r="J2386" s="83"/>
      <c r="K2386" s="83"/>
      <c r="L2386" s="83"/>
      <c r="M2386" s="83"/>
      <c r="N2386" s="83"/>
      <c r="O2386" s="83"/>
      <c r="P2386" s="84"/>
      <c r="Q2386" s="217"/>
      <c r="R2386" s="91" t="str">
        <f t="shared" ref="R2386" si="5876">IF(COUNTA(Y2384:DP2387)=0,0,HLOOKUP(R2385,Y2385:DP2387,2,FALSE))</f>
        <v>nn</v>
      </c>
      <c r="S2386" s="92" t="str">
        <f t="shared" ref="S2386" si="5877">IF(COUNTA(Y2384:DP2387)=0,0,HLOOKUP(S2384,Y2384:DP2387,3,FALSE))</f>
        <v>nn</v>
      </c>
      <c r="T2386" s="93"/>
      <c r="U2386" s="94">
        <f t="array" ref="U2386">IF(COUNTA(Y2384:DP2387)=0,0,IF(ISERROR(HLOOKUP(U2387,Y2387:DP2387,1,FALSE)),0,INDEX(Y2386:DP2386,MATCH(U2385&amp;U2387,Y2385:DP2385&amp;Y2387:DP2387,0))))</f>
        <v>0</v>
      </c>
      <c r="V2386" s="94">
        <f t="array" ref="V2386">IF(COUNTA(Y2384:DP2387)=0,0,IF(ISERROR(HLOOKUP(V2387,Y2387:DP2387,1,FALSE)),0,INDEX(Y2386:DP2386,MATCH(V2385&amp;V2387,Y2385:DP2385&amp;Y2387:DP2387,0))))</f>
        <v>0</v>
      </c>
      <c r="W2386" s="95"/>
      <c r="X2386" s="108"/>
      <c r="Y2386" s="143" t="s">
        <v>345</v>
      </c>
      <c r="Z2386" s="143">
        <v>0</v>
      </c>
    </row>
    <row r="2387" spans="2:26" ht="13.9" thickBot="1">
      <c r="B2387" s="96"/>
      <c r="C2387" s="97"/>
      <c r="D2387" s="96"/>
      <c r="E2387" s="96"/>
      <c r="F2387" s="96"/>
      <c r="G2387" s="96"/>
      <c r="H2387" s="96"/>
      <c r="I2387" s="96"/>
      <c r="J2387" s="96"/>
      <c r="K2387" s="96"/>
      <c r="L2387" s="96"/>
      <c r="M2387" s="96"/>
      <c r="N2387" s="96"/>
      <c r="O2387" s="96"/>
      <c r="P2387" s="97"/>
      <c r="Q2387" s="218"/>
      <c r="R2387" s="98" t="str">
        <f t="shared" ref="R2387" si="5878">IF(COUNTA(Y2384:DP2387)=0,"none",HLOOKUP(R2385,Y2385:DP2387,3,FALSE))</f>
        <v>SAP</v>
      </c>
      <c r="S2387" s="99" t="str">
        <f t="shared" ref="S2387" si="5879">IF(COUNTA(Y2384:DP2387)=0,"none",HLOOKUP(S2384,Y2384:DP2387,4,FALSE))</f>
        <v>SAP</v>
      </c>
      <c r="T2387" s="100"/>
      <c r="U2387" s="100">
        <f t="array" ref="U2387">IF(COUNTA(Y2384:DP2387)=0,"none",IF($U$2="WAHR",$W$3,Abfrage!$F$4))</f>
        <v>0</v>
      </c>
      <c r="V2387" s="100">
        <f t="array" ref="V2387">IF(COUNTA(Y2384:DP2387)=0,"none",IF($U$2="WAHR",$W$3,Abfrage!$F$4))</f>
        <v>0</v>
      </c>
      <c r="W2387" s="100">
        <f t="array" ref="W2387">IF(COUNTA(Y2384:DP2387)=0,"none",IF($U$2="WAHR",$W$3,Abfrage!$F$4))</f>
        <v>0</v>
      </c>
      <c r="X2387" s="109"/>
      <c r="Y2387" s="144" t="s">
        <v>47</v>
      </c>
      <c r="Z2387" s="144" t="s">
        <v>47</v>
      </c>
    </row>
    <row r="2388" spans="2:26" thickBot="1">
      <c r="B2388" s="75" t="s">
        <v>1552</v>
      </c>
      <c r="C2388" s="76">
        <v>1000263992</v>
      </c>
      <c r="D2388" s="75" t="s">
        <v>95</v>
      </c>
      <c r="E2388" s="75" t="s">
        <v>148</v>
      </c>
      <c r="F2388" s="75" t="s">
        <v>96</v>
      </c>
      <c r="G2388" s="75" t="s">
        <v>96</v>
      </c>
      <c r="H2388" s="75" t="s">
        <v>50</v>
      </c>
      <c r="I2388" s="75" t="s">
        <v>68</v>
      </c>
      <c r="J2388" s="75" t="s">
        <v>1553</v>
      </c>
      <c r="K2388" s="75" t="s">
        <v>327</v>
      </c>
      <c r="L2388" s="75" t="s">
        <v>326</v>
      </c>
      <c r="M2388" s="75" t="s">
        <v>313</v>
      </c>
      <c r="N2388" s="75" t="s">
        <v>327</v>
      </c>
      <c r="O2388" s="75" t="s">
        <v>306</v>
      </c>
      <c r="P2388" s="76" t="s">
        <v>306</v>
      </c>
      <c r="Q2388" s="216"/>
      <c r="R2388" s="77">
        <f t="shared" ref="R2388" si="5880">IF(COUNTA(Y2388:DP2391)=0,"01.01.1900",INDEX(Y2388:DP2388,MATCH(R2389,Y2389:DP2389,0)))</f>
        <v>44714</v>
      </c>
      <c r="S2388" s="78">
        <f t="shared" ref="S2388" si="5881">IF(COUNTA(Y2388:DP2391)=0,"01.01.1900",MAX(Y2388:DP2388))</f>
        <v>44714</v>
      </c>
      <c r="T2388" s="79"/>
      <c r="U2388" s="80" t="str">
        <f t="array" ref="U2388">IF(COUNTA(Y2388:DP2391)=0,"01.01.1900",IF(ISERROR(HLOOKUP(U2391,Y2391:DP2391,1,FALSE)),"01.01.1900",INDEX(Y2388:DP2388,MATCH(U2389&amp;U2391,Y2389:DP2389&amp;Y2391:DP2391,0))))</f>
        <v>01.01.1900</v>
      </c>
      <c r="V2388" s="81">
        <f t="shared" ref="V2388" si="5882">IF(COUNTA(Y2388:DP2391)=0,"01.01.1900",_xlfn.MAXIFS(Y2388:DP2388,Y2391:DP2391,V2391))</f>
        <v>0</v>
      </c>
      <c r="W2388" s="82"/>
      <c r="X2388" s="106"/>
      <c r="Y2388" s="141">
        <v>44714</v>
      </c>
      <c r="Z2388" s="141">
        <v>44714</v>
      </c>
    </row>
    <row r="2389" spans="2:26" thickBot="1">
      <c r="B2389" s="83"/>
      <c r="C2389" s="84"/>
      <c r="D2389" s="83"/>
      <c r="E2389" s="83"/>
      <c r="F2389" s="83"/>
      <c r="G2389" s="83"/>
      <c r="H2389" s="83"/>
      <c r="I2389" s="83"/>
      <c r="J2389" s="83"/>
      <c r="K2389" s="83"/>
      <c r="L2389" s="83"/>
      <c r="M2389" s="83"/>
      <c r="N2389" s="83"/>
      <c r="O2389" s="83"/>
      <c r="P2389" s="84"/>
      <c r="Q2389" s="217"/>
      <c r="R2389" s="85">
        <f t="shared" ref="R2389" si="5883">IF(COUNTA(Y2388:DP2391)=0,0,MIN(Y2389:DP2389))</f>
        <v>0.1</v>
      </c>
      <c r="S2389" s="86">
        <f t="shared" ref="S2389" si="5884">IF(COUNTA(Y2388:DP2391)=0,0,HLOOKUP(S2388,Y2388:DP2391,2,FALSE))</f>
        <v>0.1</v>
      </c>
      <c r="T2389" s="87">
        <f t="shared" ref="T2389" si="5885">IF(COUNTA(Y2388:DP2391)=0,0,AVERAGE(Y2389:DP2389))</f>
        <v>0.1</v>
      </c>
      <c r="U2389" s="88">
        <f t="shared" ref="U2389" si="5886">IF(COUNTA(Y2388:DP2391)=0,0,_xlfn.MINIFS(Y2389:DP2389,Y2391:DP2391,U2391))</f>
        <v>0</v>
      </c>
      <c r="V2389" s="89">
        <f t="array" ref="V2389">IF(COUNTA(Y2388:DP2391)=0,0,IF(ISERROR(HLOOKUP(V2391,Y2391:DP2391,1,FALSE)),0,INDEX(Y2389:DP2389,MATCH(V2388&amp;V2391,Y2388:DP2388&amp;Y2391:DP2391,0))))</f>
        <v>0</v>
      </c>
      <c r="W2389" s="90">
        <f t="array" ref="W2389">IF(COUNTA(Y2388:DP2391)=0,0,IF(ISERROR(HLOOKUP(W2391,Y2391:DP2391,1,FALSE)),0,AVERAGEIF(Y2391:DP2391,$W2391,Y2389:DP2389)))</f>
        <v>0</v>
      </c>
      <c r="X2389" s="107"/>
      <c r="Y2389" s="142">
        <v>0.1</v>
      </c>
      <c r="Z2389" s="142">
        <v>0.1</v>
      </c>
    </row>
    <row r="2390" spans="2:26" thickBot="1">
      <c r="B2390" s="83"/>
      <c r="C2390" s="84"/>
      <c r="D2390" s="83"/>
      <c r="E2390" s="83"/>
      <c r="F2390" s="83"/>
      <c r="G2390" s="83"/>
      <c r="H2390" s="83"/>
      <c r="I2390" s="83"/>
      <c r="J2390" s="83"/>
      <c r="K2390" s="83"/>
      <c r="L2390" s="83"/>
      <c r="M2390" s="83"/>
      <c r="N2390" s="83"/>
      <c r="O2390" s="83"/>
      <c r="P2390" s="84"/>
      <c r="Q2390" s="217"/>
      <c r="R2390" s="91" t="str">
        <f t="shared" ref="R2390" si="5887">IF(COUNTA(Y2388:DP2391)=0,0,HLOOKUP(R2389,Y2389:DP2391,2,FALSE))</f>
        <v>nn</v>
      </c>
      <c r="S2390" s="92" t="str">
        <f t="shared" ref="S2390" si="5888">IF(COUNTA(Y2388:DP2391)=0,0,HLOOKUP(S2388,Y2388:DP2391,3,FALSE))</f>
        <v>nn</v>
      </c>
      <c r="T2390" s="93"/>
      <c r="U2390" s="94">
        <f t="array" ref="U2390">IF(COUNTA(Y2388:DP2391)=0,0,IF(ISERROR(HLOOKUP(U2391,Y2391:DP2391,1,FALSE)),0,INDEX(Y2390:DP2390,MATCH(U2389&amp;U2391,Y2389:DP2389&amp;Y2391:DP2391,0))))</f>
        <v>0</v>
      </c>
      <c r="V2390" s="94">
        <f t="array" ref="V2390">IF(COUNTA(Y2388:DP2391)=0,0,IF(ISERROR(HLOOKUP(V2391,Y2391:DP2391,1,FALSE)),0,INDEX(Y2390:DP2390,MATCH(V2389&amp;V2391,Y2389:DP2389&amp;Y2391:DP2391,0))))</f>
        <v>0</v>
      </c>
      <c r="W2390" s="95"/>
      <c r="X2390" s="108"/>
      <c r="Y2390" s="143" t="s">
        <v>345</v>
      </c>
      <c r="Z2390" s="143">
        <v>0</v>
      </c>
    </row>
    <row r="2391" spans="2:26" ht="13.9" thickBot="1">
      <c r="B2391" s="96"/>
      <c r="C2391" s="97"/>
      <c r="D2391" s="96"/>
      <c r="E2391" s="96"/>
      <c r="F2391" s="96"/>
      <c r="G2391" s="96"/>
      <c r="H2391" s="96"/>
      <c r="I2391" s="96"/>
      <c r="J2391" s="96"/>
      <c r="K2391" s="96"/>
      <c r="L2391" s="96"/>
      <c r="M2391" s="96"/>
      <c r="N2391" s="96"/>
      <c r="O2391" s="96"/>
      <c r="P2391" s="97"/>
      <c r="Q2391" s="218"/>
      <c r="R2391" s="98" t="str">
        <f t="shared" ref="R2391" si="5889">IF(COUNTA(Y2388:DP2391)=0,"none",HLOOKUP(R2389,Y2389:DP2391,3,FALSE))</f>
        <v>SAP</v>
      </c>
      <c r="S2391" s="99" t="str">
        <f t="shared" ref="S2391" si="5890">IF(COUNTA(Y2388:DP2391)=0,"none",HLOOKUP(S2388,Y2388:DP2391,4,FALSE))</f>
        <v>SAP</v>
      </c>
      <c r="T2391" s="100"/>
      <c r="U2391" s="100">
        <f t="array" ref="U2391">IF(COUNTA(Y2388:DP2391)=0,"none",IF($U$2="WAHR",$W$3,Abfrage!$F$4))</f>
        <v>0</v>
      </c>
      <c r="V2391" s="100">
        <f t="array" ref="V2391">IF(COUNTA(Y2388:DP2391)=0,"none",IF($U$2="WAHR",$W$3,Abfrage!$F$4))</f>
        <v>0</v>
      </c>
      <c r="W2391" s="100">
        <f t="array" ref="W2391">IF(COUNTA(Y2388:DP2391)=0,"none",IF($U$2="WAHR",$W$3,Abfrage!$F$4))</f>
        <v>0</v>
      </c>
      <c r="X2391" s="109"/>
      <c r="Y2391" s="144" t="s">
        <v>47</v>
      </c>
      <c r="Z2391" s="144" t="s">
        <v>47</v>
      </c>
    </row>
    <row r="2392" spans="2:26" thickBot="1">
      <c r="B2392" s="75" t="s">
        <v>1554</v>
      </c>
      <c r="C2392" s="76">
        <v>1000264682</v>
      </c>
      <c r="D2392" s="75" t="s">
        <v>95</v>
      </c>
      <c r="E2392" s="75" t="s">
        <v>96</v>
      </c>
      <c r="F2392" s="75" t="s">
        <v>97</v>
      </c>
      <c r="G2392" s="75" t="s">
        <v>97</v>
      </c>
      <c r="H2392" s="75" t="e">
        <v>#N/A</v>
      </c>
      <c r="I2392" s="75" t="s">
        <v>51</v>
      </c>
      <c r="J2392" s="75" t="s">
        <v>1555</v>
      </c>
      <c r="K2392" s="75" t="s">
        <v>306</v>
      </c>
      <c r="L2392" s="75" t="s">
        <v>306</v>
      </c>
      <c r="M2392" s="75" t="s">
        <v>313</v>
      </c>
      <c r="N2392" s="75" t="s">
        <v>393</v>
      </c>
      <c r="O2392" s="75" t="s">
        <v>309</v>
      </c>
      <c r="P2392" s="76" t="s">
        <v>306</v>
      </c>
      <c r="Q2392" s="216"/>
      <c r="R2392" s="77" t="str">
        <f t="shared" ref="R2392" si="5891">IF(COUNTA(Y2392:DP2395)=0,"01.01.1900",INDEX(Y2392:DP2392,MATCH(R2393,Y2393:DP2393,0)))</f>
        <v>01.01.1900</v>
      </c>
      <c r="S2392" s="78" t="str">
        <f t="shared" ref="S2392" si="5892">IF(COUNTA(Y2392:DP2395)=0,"01.01.1900",MAX(Y2392:DP2392))</f>
        <v>01.01.1900</v>
      </c>
      <c r="T2392" s="79"/>
      <c r="U2392" s="80" t="str">
        <f t="array" ref="U2392">IF(COUNTA(Y2392:DP2395)=0,"01.01.1900",IF(ISERROR(HLOOKUP(U2395,Y2395:DP2395,1,FALSE)),"01.01.1900",INDEX(Y2392:DP2392,MATCH(U2393&amp;U2395,Y2393:DP2393&amp;Y2395:DP2395,0))))</f>
        <v>01.01.1900</v>
      </c>
      <c r="V2392" s="81" t="str">
        <f t="shared" ref="V2392" si="5893">IF(COUNTA(Y2392:DP2395)=0,"01.01.1900",_xlfn.MAXIFS(Y2392:DP2392,Y2395:DP2395,V2395))</f>
        <v>01.01.1900</v>
      </c>
      <c r="W2392" s="82"/>
      <c r="X2392" s="106"/>
    </row>
    <row r="2393" spans="2:26" thickBot="1">
      <c r="B2393" s="83"/>
      <c r="C2393" s="84"/>
      <c r="D2393" s="83"/>
      <c r="E2393" s="83"/>
      <c r="F2393" s="83"/>
      <c r="G2393" s="83"/>
      <c r="H2393" s="83"/>
      <c r="I2393" s="83"/>
      <c r="J2393" s="83"/>
      <c r="K2393" s="83"/>
      <c r="L2393" s="83"/>
      <c r="M2393" s="83"/>
      <c r="N2393" s="83"/>
      <c r="O2393" s="83"/>
      <c r="P2393" s="84"/>
      <c r="Q2393" s="217"/>
      <c r="R2393" s="85">
        <f t="shared" ref="R2393" si="5894">IF(COUNTA(Y2392:DP2395)=0,0,MIN(Y2393:DP2393))</f>
        <v>0</v>
      </c>
      <c r="S2393" s="86">
        <f t="shared" ref="S2393" si="5895">IF(COUNTA(Y2392:DP2395)=0,0,HLOOKUP(S2392,Y2392:DP2395,2,FALSE))</f>
        <v>0</v>
      </c>
      <c r="T2393" s="87">
        <f t="shared" ref="T2393" si="5896">IF(COUNTA(Y2392:DP2395)=0,0,AVERAGE(Y2393:DP2393))</f>
        <v>0</v>
      </c>
      <c r="U2393" s="88">
        <f t="shared" ref="U2393" si="5897">IF(COUNTA(Y2392:DP2395)=0,0,_xlfn.MINIFS(Y2393:DP2393,Y2395:DP2395,U2395))</f>
        <v>0</v>
      </c>
      <c r="V2393" s="89">
        <f t="array" ref="V2393">IF(COUNTA(Y2392:DP2395)=0,0,IF(ISERROR(HLOOKUP(V2395,Y2395:DP2395,1,FALSE)),0,INDEX(Y2393:DP2393,MATCH(V2392&amp;V2395,Y2392:DP2392&amp;Y2395:DP2395,0))))</f>
        <v>0</v>
      </c>
      <c r="W2393" s="90">
        <f t="array" ref="W2393">IF(COUNTA(Y2392:DP2395)=0,0,IF(ISERROR(HLOOKUP(W2395,Y2395:DP2395,1,FALSE)),0,AVERAGEIF(Y2395:DP2395,$W2395,Y2393:DP2393)))</f>
        <v>0</v>
      </c>
      <c r="X2393" s="107"/>
    </row>
    <row r="2394" spans="2:26" thickBot="1">
      <c r="B2394" s="83"/>
      <c r="C2394" s="84"/>
      <c r="D2394" s="83"/>
      <c r="E2394" s="83"/>
      <c r="F2394" s="83"/>
      <c r="G2394" s="83"/>
      <c r="H2394" s="83"/>
      <c r="I2394" s="83"/>
      <c r="J2394" s="83"/>
      <c r="K2394" s="83"/>
      <c r="L2394" s="83"/>
      <c r="M2394" s="83"/>
      <c r="N2394" s="83"/>
      <c r="O2394" s="83"/>
      <c r="P2394" s="84"/>
      <c r="Q2394" s="217"/>
      <c r="R2394" s="91">
        <f t="shared" ref="R2394" si="5898">IF(COUNTA(Y2392:DP2395)=0,0,HLOOKUP(R2393,Y2393:DP2395,2,FALSE))</f>
        <v>0</v>
      </c>
      <c r="S2394" s="92">
        <f t="shared" ref="S2394" si="5899">IF(COUNTA(Y2392:DP2395)=0,0,HLOOKUP(S2392,Y2392:DP2395,3,FALSE))</f>
        <v>0</v>
      </c>
      <c r="T2394" s="93"/>
      <c r="U2394" s="94">
        <f t="array" ref="U2394">IF(COUNTA(Y2392:DP2395)=0,0,IF(ISERROR(HLOOKUP(U2395,Y2395:DP2395,1,FALSE)),0,INDEX(Y2394:DP2394,MATCH(U2393&amp;U2395,Y2393:DP2393&amp;Y2395:DP2395,0))))</f>
        <v>0</v>
      </c>
      <c r="V2394" s="94">
        <f t="array" ref="V2394">IF(COUNTA(Y2392:DP2395)=0,0,IF(ISERROR(HLOOKUP(V2395,Y2395:DP2395,1,FALSE)),0,INDEX(Y2394:DP2394,MATCH(V2393&amp;V2395,Y2393:DP2393&amp;Y2395:DP2395,0))))</f>
        <v>0</v>
      </c>
      <c r="W2394" s="95"/>
      <c r="X2394" s="108"/>
    </row>
    <row r="2395" spans="2:26" ht="13.9" thickBot="1">
      <c r="B2395" s="96"/>
      <c r="C2395" s="97"/>
      <c r="D2395" s="96"/>
      <c r="E2395" s="96"/>
      <c r="F2395" s="96"/>
      <c r="G2395" s="96"/>
      <c r="H2395" s="96"/>
      <c r="I2395" s="96"/>
      <c r="J2395" s="96"/>
      <c r="K2395" s="96"/>
      <c r="L2395" s="96"/>
      <c r="M2395" s="96"/>
      <c r="N2395" s="96"/>
      <c r="O2395" s="96"/>
      <c r="P2395" s="97"/>
      <c r="Q2395" s="218"/>
      <c r="R2395" s="98" t="str">
        <f t="shared" ref="R2395" si="5900">IF(COUNTA(Y2392:DP2395)=0,"none",HLOOKUP(R2393,Y2393:DP2395,3,FALSE))</f>
        <v>none</v>
      </c>
      <c r="S2395" s="99" t="str">
        <f t="shared" ref="S2395" si="5901">IF(COUNTA(Y2392:DP2395)=0,"none",HLOOKUP(S2392,Y2392:DP2395,4,FALSE))</f>
        <v>none</v>
      </c>
      <c r="T2395" s="100"/>
      <c r="U2395" s="100" t="str">
        <f t="array" ref="U2395">IF(COUNTA(Y2392:DP2395)=0,"none",IF($U$2="WAHR",$W$3,Abfrage!$F$4))</f>
        <v>none</v>
      </c>
      <c r="V2395" s="100" t="str">
        <f t="array" ref="V2395">IF(COUNTA(Y2392:DP2395)=0,"none",IF($U$2="WAHR",$W$3,Abfrage!$F$4))</f>
        <v>none</v>
      </c>
      <c r="W2395" s="100" t="str">
        <f t="array" ref="W2395">IF(COUNTA(Y2392:DP2395)=0,"none",IF($U$2="WAHR",$W$3,Abfrage!$F$4))</f>
        <v>none</v>
      </c>
      <c r="X2395" s="109"/>
    </row>
    <row r="2396" spans="2:26" thickBot="1">
      <c r="B2396" s="75" t="s">
        <v>1556</v>
      </c>
      <c r="C2396" s="76">
        <v>1000265138</v>
      </c>
      <c r="D2396" s="75" t="s">
        <v>95</v>
      </c>
      <c r="E2396" s="75" t="s">
        <v>175</v>
      </c>
      <c r="F2396" s="75" t="s">
        <v>97</v>
      </c>
      <c r="G2396" s="75" t="s">
        <v>97</v>
      </c>
      <c r="H2396" s="75" t="e">
        <v>#N/A</v>
      </c>
      <c r="I2396" s="75" t="s">
        <v>41</v>
      </c>
      <c r="J2396" s="75" t="s">
        <v>1557</v>
      </c>
      <c r="K2396" s="75" t="s">
        <v>306</v>
      </c>
      <c r="L2396" s="75" t="s">
        <v>306</v>
      </c>
      <c r="M2396" s="75" t="s">
        <v>307</v>
      </c>
      <c r="N2396" s="75" t="s">
        <v>348</v>
      </c>
      <c r="O2396" s="75" t="s">
        <v>306</v>
      </c>
      <c r="P2396" s="76" t="s">
        <v>306</v>
      </c>
      <c r="Q2396" s="216"/>
      <c r="R2396" s="77" t="str">
        <f t="shared" ref="R2396" si="5902">IF(COUNTA(Y2396:DP2399)=0,"01.01.1900",INDEX(Y2396:DP2396,MATCH(R2397,Y2397:DP2397,0)))</f>
        <v>01.01.1900</v>
      </c>
      <c r="S2396" s="78" t="str">
        <f t="shared" ref="S2396" si="5903">IF(COUNTA(Y2396:DP2399)=0,"01.01.1900",MAX(Y2396:DP2396))</f>
        <v>01.01.1900</v>
      </c>
      <c r="T2396" s="79"/>
      <c r="U2396" s="80" t="str">
        <f t="array" ref="U2396">IF(COUNTA(Y2396:DP2399)=0,"01.01.1900",IF(ISERROR(HLOOKUP(U2399,Y2399:DP2399,1,FALSE)),"01.01.1900",INDEX(Y2396:DP2396,MATCH(U2397&amp;U2399,Y2397:DP2397&amp;Y2399:DP2399,0))))</f>
        <v>01.01.1900</v>
      </c>
      <c r="V2396" s="81" t="str">
        <f t="shared" ref="V2396" si="5904">IF(COUNTA(Y2396:DP2399)=0,"01.01.1900",_xlfn.MAXIFS(Y2396:DP2396,Y2399:DP2399,V2399))</f>
        <v>01.01.1900</v>
      </c>
      <c r="W2396" s="82"/>
      <c r="X2396" s="106"/>
    </row>
    <row r="2397" spans="2:26" thickBot="1">
      <c r="B2397" s="83"/>
      <c r="C2397" s="84"/>
      <c r="D2397" s="83"/>
      <c r="E2397" s="83"/>
      <c r="F2397" s="83"/>
      <c r="G2397" s="83"/>
      <c r="H2397" s="83"/>
      <c r="I2397" s="83"/>
      <c r="J2397" s="83"/>
      <c r="K2397" s="83"/>
      <c r="L2397" s="83"/>
      <c r="M2397" s="83"/>
      <c r="N2397" s="83"/>
      <c r="O2397" s="83"/>
      <c r="P2397" s="84"/>
      <c r="Q2397" s="217"/>
      <c r="R2397" s="85">
        <f t="shared" ref="R2397" si="5905">IF(COUNTA(Y2396:DP2399)=0,0,MIN(Y2397:DP2397))</f>
        <v>0</v>
      </c>
      <c r="S2397" s="86">
        <f t="shared" ref="S2397" si="5906">IF(COUNTA(Y2396:DP2399)=0,0,HLOOKUP(S2396,Y2396:DP2399,2,FALSE))</f>
        <v>0</v>
      </c>
      <c r="T2397" s="87">
        <f t="shared" ref="T2397" si="5907">IF(COUNTA(Y2396:DP2399)=0,0,AVERAGE(Y2397:DP2397))</f>
        <v>0</v>
      </c>
      <c r="U2397" s="88">
        <f t="shared" ref="U2397" si="5908">IF(COUNTA(Y2396:DP2399)=0,0,_xlfn.MINIFS(Y2397:DP2397,Y2399:DP2399,U2399))</f>
        <v>0</v>
      </c>
      <c r="V2397" s="89">
        <f t="array" ref="V2397">IF(COUNTA(Y2396:DP2399)=0,0,IF(ISERROR(HLOOKUP(V2399,Y2399:DP2399,1,FALSE)),0,INDEX(Y2397:DP2397,MATCH(V2396&amp;V2399,Y2396:DP2396&amp;Y2399:DP2399,0))))</f>
        <v>0</v>
      </c>
      <c r="W2397" s="90">
        <f t="array" ref="W2397">IF(COUNTA(Y2396:DP2399)=0,0,IF(ISERROR(HLOOKUP(W2399,Y2399:DP2399,1,FALSE)),0,AVERAGEIF(Y2399:DP2399,$W2399,Y2397:DP2397)))</f>
        <v>0</v>
      </c>
      <c r="X2397" s="107"/>
    </row>
    <row r="2398" spans="2:26" thickBot="1">
      <c r="B2398" s="83"/>
      <c r="C2398" s="84"/>
      <c r="D2398" s="83"/>
      <c r="E2398" s="83"/>
      <c r="F2398" s="83"/>
      <c r="G2398" s="83"/>
      <c r="H2398" s="83"/>
      <c r="I2398" s="83"/>
      <c r="J2398" s="83"/>
      <c r="K2398" s="83"/>
      <c r="L2398" s="83"/>
      <c r="M2398" s="83"/>
      <c r="N2398" s="83"/>
      <c r="O2398" s="83"/>
      <c r="P2398" s="84"/>
      <c r="Q2398" s="217"/>
      <c r="R2398" s="91">
        <f t="shared" ref="R2398" si="5909">IF(COUNTA(Y2396:DP2399)=0,0,HLOOKUP(R2397,Y2397:DP2399,2,FALSE))</f>
        <v>0</v>
      </c>
      <c r="S2398" s="92">
        <f t="shared" ref="S2398" si="5910">IF(COUNTA(Y2396:DP2399)=0,0,HLOOKUP(S2396,Y2396:DP2399,3,FALSE))</f>
        <v>0</v>
      </c>
      <c r="T2398" s="93"/>
      <c r="U2398" s="94">
        <f t="array" ref="U2398">IF(COUNTA(Y2396:DP2399)=0,0,IF(ISERROR(HLOOKUP(U2399,Y2399:DP2399,1,FALSE)),0,INDEX(Y2398:DP2398,MATCH(U2397&amp;U2399,Y2397:DP2397&amp;Y2399:DP2399,0))))</f>
        <v>0</v>
      </c>
      <c r="V2398" s="94">
        <f t="array" ref="V2398">IF(COUNTA(Y2396:DP2399)=0,0,IF(ISERROR(HLOOKUP(V2399,Y2399:DP2399,1,FALSE)),0,INDEX(Y2398:DP2398,MATCH(V2397&amp;V2399,Y2397:DP2397&amp;Y2399:DP2399,0))))</f>
        <v>0</v>
      </c>
      <c r="W2398" s="95"/>
      <c r="X2398" s="108"/>
    </row>
    <row r="2399" spans="2:26" ht="13.9" thickBot="1">
      <c r="B2399" s="96"/>
      <c r="C2399" s="97"/>
      <c r="D2399" s="96"/>
      <c r="E2399" s="96"/>
      <c r="F2399" s="96"/>
      <c r="G2399" s="96"/>
      <c r="H2399" s="96"/>
      <c r="I2399" s="96"/>
      <c r="J2399" s="96"/>
      <c r="K2399" s="96"/>
      <c r="L2399" s="96"/>
      <c r="M2399" s="96"/>
      <c r="N2399" s="96"/>
      <c r="O2399" s="96"/>
      <c r="P2399" s="97"/>
      <c r="Q2399" s="218"/>
      <c r="R2399" s="98" t="str">
        <f t="shared" ref="R2399" si="5911">IF(COUNTA(Y2396:DP2399)=0,"none",HLOOKUP(R2397,Y2397:DP2399,3,FALSE))</f>
        <v>none</v>
      </c>
      <c r="S2399" s="99" t="str">
        <f t="shared" ref="S2399" si="5912">IF(COUNTA(Y2396:DP2399)=0,"none",HLOOKUP(S2396,Y2396:DP2399,4,FALSE))</f>
        <v>none</v>
      </c>
      <c r="T2399" s="100"/>
      <c r="U2399" s="100" t="str">
        <f t="array" ref="U2399">IF(COUNTA(Y2396:DP2399)=0,"none",IF($U$2="WAHR",$W$3,Abfrage!$F$4))</f>
        <v>none</v>
      </c>
      <c r="V2399" s="100" t="str">
        <f t="array" ref="V2399">IF(COUNTA(Y2396:DP2399)=0,"none",IF($U$2="WAHR",$W$3,Abfrage!$F$4))</f>
        <v>none</v>
      </c>
      <c r="W2399" s="100" t="str">
        <f t="array" ref="W2399">IF(COUNTA(Y2396:DP2399)=0,"none",IF($U$2="WAHR",$W$3,Abfrage!$F$4))</f>
        <v>none</v>
      </c>
      <c r="X2399" s="109"/>
    </row>
    <row r="2400" spans="2:26" thickBot="1">
      <c r="B2400" s="75" t="s">
        <v>1558</v>
      </c>
      <c r="C2400" s="76">
        <v>1000265292</v>
      </c>
      <c r="D2400" s="75" t="s">
        <v>217</v>
      </c>
      <c r="E2400" s="75" t="s">
        <v>138</v>
      </c>
      <c r="F2400" s="75" t="s">
        <v>702</v>
      </c>
      <c r="G2400" s="75" t="s">
        <v>744</v>
      </c>
      <c r="H2400" s="75" t="e">
        <v>#N/A</v>
      </c>
      <c r="I2400" s="75" t="s">
        <v>368</v>
      </c>
      <c r="J2400" s="75" t="s">
        <v>1559</v>
      </c>
      <c r="K2400" s="75" t="s">
        <v>306</v>
      </c>
      <c r="L2400" s="75" t="s">
        <v>306</v>
      </c>
      <c r="M2400" s="75" t="s">
        <v>306</v>
      </c>
      <c r="N2400" s="75" t="s">
        <v>352</v>
      </c>
      <c r="O2400" s="75" t="s">
        <v>309</v>
      </c>
      <c r="P2400" s="76" t="s">
        <v>306</v>
      </c>
      <c r="Q2400" s="216"/>
      <c r="R2400" s="77" t="str">
        <f t="shared" ref="R2400" si="5913">IF(COUNTA(Y2400:DP2403)=0,"01.01.1900",INDEX(Y2400:DP2400,MATCH(R2401,Y2401:DP2401,0)))</f>
        <v>01.01.1900</v>
      </c>
      <c r="S2400" s="78" t="str">
        <f t="shared" ref="S2400" si="5914">IF(COUNTA(Y2400:DP2403)=0,"01.01.1900",MAX(Y2400:DP2400))</f>
        <v>01.01.1900</v>
      </c>
      <c r="T2400" s="79"/>
      <c r="U2400" s="80" t="str">
        <f t="array" ref="U2400">IF(COUNTA(Y2400:DP2403)=0,"01.01.1900",IF(ISERROR(HLOOKUP(U2403,Y2403:DP2403,1,FALSE)),"01.01.1900",INDEX(Y2400:DP2400,MATCH(U2401&amp;U2403,Y2401:DP2401&amp;Y2403:DP2403,0))))</f>
        <v>01.01.1900</v>
      </c>
      <c r="V2400" s="81" t="str">
        <f t="shared" ref="V2400" si="5915">IF(COUNTA(Y2400:DP2403)=0,"01.01.1900",_xlfn.MAXIFS(Y2400:DP2400,Y2403:DP2403,V2403))</f>
        <v>01.01.1900</v>
      </c>
      <c r="W2400" s="82"/>
      <c r="X2400" s="106"/>
    </row>
    <row r="2401" spans="2:28" thickBot="1">
      <c r="B2401" s="83"/>
      <c r="C2401" s="84"/>
      <c r="D2401" s="83"/>
      <c r="E2401" s="83"/>
      <c r="F2401" s="83"/>
      <c r="G2401" s="83"/>
      <c r="H2401" s="83"/>
      <c r="I2401" s="83"/>
      <c r="J2401" s="83"/>
      <c r="K2401" s="83"/>
      <c r="L2401" s="83"/>
      <c r="M2401" s="83"/>
      <c r="N2401" s="83"/>
      <c r="O2401" s="83"/>
      <c r="P2401" s="84"/>
      <c r="Q2401" s="217"/>
      <c r="R2401" s="85">
        <f t="shared" ref="R2401" si="5916">IF(COUNTA(Y2400:DP2403)=0,0,MIN(Y2401:DP2401))</f>
        <v>0</v>
      </c>
      <c r="S2401" s="86">
        <f t="shared" ref="S2401" si="5917">IF(COUNTA(Y2400:DP2403)=0,0,HLOOKUP(S2400,Y2400:DP2403,2,FALSE))</f>
        <v>0</v>
      </c>
      <c r="T2401" s="87">
        <f t="shared" ref="T2401" si="5918">IF(COUNTA(Y2400:DP2403)=0,0,AVERAGE(Y2401:DP2401))</f>
        <v>0</v>
      </c>
      <c r="U2401" s="88">
        <f t="shared" ref="U2401" si="5919">IF(COUNTA(Y2400:DP2403)=0,0,_xlfn.MINIFS(Y2401:DP2401,Y2403:DP2403,U2403))</f>
        <v>0</v>
      </c>
      <c r="V2401" s="89">
        <f t="array" ref="V2401">IF(COUNTA(Y2400:DP2403)=0,0,IF(ISERROR(HLOOKUP(V2403,Y2403:DP2403,1,FALSE)),0,INDEX(Y2401:DP2401,MATCH(V2400&amp;V2403,Y2400:DP2400&amp;Y2403:DP2403,0))))</f>
        <v>0</v>
      </c>
      <c r="W2401" s="90">
        <f t="array" ref="W2401">IF(COUNTA(Y2400:DP2403)=0,0,IF(ISERROR(HLOOKUP(W2403,Y2403:DP2403,1,FALSE)),0,AVERAGEIF(Y2403:DP2403,$W2403,Y2401:DP2401)))</f>
        <v>0</v>
      </c>
      <c r="X2401" s="107"/>
    </row>
    <row r="2402" spans="2:28" thickBot="1">
      <c r="B2402" s="83"/>
      <c r="C2402" s="84"/>
      <c r="D2402" s="83"/>
      <c r="E2402" s="83"/>
      <c r="F2402" s="83"/>
      <c r="G2402" s="83"/>
      <c r="H2402" s="83"/>
      <c r="I2402" s="83"/>
      <c r="J2402" s="83"/>
      <c r="K2402" s="83"/>
      <c r="L2402" s="83"/>
      <c r="M2402" s="83"/>
      <c r="N2402" s="83"/>
      <c r="O2402" s="83"/>
      <c r="P2402" s="84"/>
      <c r="Q2402" s="217"/>
      <c r="R2402" s="91">
        <f t="shared" ref="R2402" si="5920">IF(COUNTA(Y2400:DP2403)=0,0,HLOOKUP(R2401,Y2401:DP2403,2,FALSE))</f>
        <v>0</v>
      </c>
      <c r="S2402" s="92">
        <f t="shared" ref="S2402" si="5921">IF(COUNTA(Y2400:DP2403)=0,0,HLOOKUP(S2400,Y2400:DP2403,3,FALSE))</f>
        <v>0</v>
      </c>
      <c r="T2402" s="93"/>
      <c r="U2402" s="94">
        <f t="array" ref="U2402">IF(COUNTA(Y2400:DP2403)=0,0,IF(ISERROR(HLOOKUP(U2403,Y2403:DP2403,1,FALSE)),0,INDEX(Y2402:DP2402,MATCH(U2401&amp;U2403,Y2401:DP2401&amp;Y2403:DP2403,0))))</f>
        <v>0</v>
      </c>
      <c r="V2402" s="94">
        <f t="array" ref="V2402">IF(COUNTA(Y2400:DP2403)=0,0,IF(ISERROR(HLOOKUP(V2403,Y2403:DP2403,1,FALSE)),0,INDEX(Y2402:DP2402,MATCH(V2401&amp;V2403,Y2401:DP2401&amp;Y2403:DP2403,0))))</f>
        <v>0</v>
      </c>
      <c r="W2402" s="95"/>
      <c r="X2402" s="108"/>
    </row>
    <row r="2403" spans="2:28" ht="13.9" thickBot="1">
      <c r="B2403" s="96"/>
      <c r="C2403" s="97"/>
      <c r="D2403" s="96"/>
      <c r="E2403" s="96"/>
      <c r="F2403" s="96"/>
      <c r="G2403" s="96"/>
      <c r="H2403" s="96"/>
      <c r="I2403" s="96"/>
      <c r="J2403" s="96"/>
      <c r="K2403" s="96"/>
      <c r="L2403" s="96"/>
      <c r="M2403" s="96"/>
      <c r="N2403" s="96"/>
      <c r="O2403" s="96"/>
      <c r="P2403" s="97"/>
      <c r="Q2403" s="218"/>
      <c r="R2403" s="98" t="str">
        <f t="shared" ref="R2403" si="5922">IF(COUNTA(Y2400:DP2403)=0,"none",HLOOKUP(R2401,Y2401:DP2403,3,FALSE))</f>
        <v>none</v>
      </c>
      <c r="S2403" s="99" t="str">
        <f t="shared" ref="S2403" si="5923">IF(COUNTA(Y2400:DP2403)=0,"none",HLOOKUP(S2400,Y2400:DP2403,4,FALSE))</f>
        <v>none</v>
      </c>
      <c r="T2403" s="100"/>
      <c r="U2403" s="100" t="str">
        <f t="array" ref="U2403">IF(COUNTA(Y2400:DP2403)=0,"none",IF($U$2="WAHR",$W$3,Abfrage!$F$4))</f>
        <v>none</v>
      </c>
      <c r="V2403" s="100" t="str">
        <f t="array" ref="V2403">IF(COUNTA(Y2400:DP2403)=0,"none",IF($U$2="WAHR",$W$3,Abfrage!$F$4))</f>
        <v>none</v>
      </c>
      <c r="W2403" s="100" t="str">
        <f t="array" ref="W2403">IF(COUNTA(Y2400:DP2403)=0,"none",IF($U$2="WAHR",$W$3,Abfrage!$F$4))</f>
        <v>none</v>
      </c>
      <c r="X2403" s="109"/>
    </row>
    <row r="2404" spans="2:28" thickBot="1">
      <c r="B2404" s="75" t="s">
        <v>1560</v>
      </c>
      <c r="C2404" s="76">
        <v>1000265293</v>
      </c>
      <c r="D2404" s="75" t="s">
        <v>95</v>
      </c>
      <c r="E2404" s="75" t="s">
        <v>175</v>
      </c>
      <c r="F2404" s="75" t="s">
        <v>97</v>
      </c>
      <c r="G2404" s="75" t="s">
        <v>97</v>
      </c>
      <c r="H2404" s="75" t="s">
        <v>44</v>
      </c>
      <c r="I2404" s="75" t="s">
        <v>51</v>
      </c>
      <c r="J2404" s="75" t="s">
        <v>1561</v>
      </c>
      <c r="K2404" s="75" t="s">
        <v>306</v>
      </c>
      <c r="L2404" s="75" t="s">
        <v>306</v>
      </c>
      <c r="M2404" s="75" t="s">
        <v>307</v>
      </c>
      <c r="N2404" s="75" t="s">
        <v>360</v>
      </c>
      <c r="O2404" s="75" t="s">
        <v>309</v>
      </c>
      <c r="P2404" s="76" t="s">
        <v>306</v>
      </c>
      <c r="Q2404" s="216"/>
      <c r="R2404" s="77">
        <f t="shared" ref="R2404" si="5924">IF(COUNTA(Y2404:DP2407)=0,"01.01.1900",INDEX(Y2404:DP2404,MATCH(R2405,Y2405:DP2405,0)))</f>
        <v>44677</v>
      </c>
      <c r="S2404" s="78">
        <f t="shared" ref="S2404" si="5925">IF(COUNTA(Y2404:DP2407)=0,"01.01.1900",MAX(Y2404:DP2404))</f>
        <v>44677</v>
      </c>
      <c r="T2404" s="79"/>
      <c r="U2404" s="80" t="str">
        <f t="array" ref="U2404">IF(COUNTA(Y2404:DP2407)=0,"01.01.1900",IF(ISERROR(HLOOKUP(U2407,Y2407:DP2407,1,FALSE)),"01.01.1900",INDEX(Y2404:DP2404,MATCH(U2405&amp;U2407,Y2405:DP2405&amp;Y2407:DP2407,0))))</f>
        <v>01.01.1900</v>
      </c>
      <c r="V2404" s="81">
        <f t="shared" ref="V2404" si="5926">IF(COUNTA(Y2404:DP2407)=0,"01.01.1900",_xlfn.MAXIFS(Y2404:DP2404,Y2407:DP2407,V2407))</f>
        <v>0</v>
      </c>
      <c r="W2404" s="82"/>
      <c r="X2404" s="106"/>
      <c r="Y2404" s="141">
        <v>44677</v>
      </c>
      <c r="Z2404" s="141">
        <v>44677</v>
      </c>
    </row>
    <row r="2405" spans="2:28" thickBot="1">
      <c r="B2405" s="83"/>
      <c r="C2405" s="84"/>
      <c r="D2405" s="83"/>
      <c r="E2405" s="83"/>
      <c r="F2405" s="83"/>
      <c r="G2405" s="83"/>
      <c r="H2405" s="83"/>
      <c r="I2405" s="83"/>
      <c r="J2405" s="83"/>
      <c r="K2405" s="83"/>
      <c r="L2405" s="83"/>
      <c r="M2405" s="83"/>
      <c r="N2405" s="83"/>
      <c r="O2405" s="83"/>
      <c r="P2405" s="84"/>
      <c r="Q2405" s="217"/>
      <c r="R2405" s="85">
        <f t="shared" ref="R2405" si="5927">IF(COUNTA(Y2404:DP2407)=0,0,MIN(Y2405:DP2405))</f>
        <v>0.32300000000000001</v>
      </c>
      <c r="S2405" s="86">
        <f t="shared" ref="S2405" si="5928">IF(COUNTA(Y2404:DP2407)=0,0,HLOOKUP(S2404,Y2404:DP2407,2,FALSE))</f>
        <v>0.32300000000000001</v>
      </c>
      <c r="T2405" s="87">
        <f t="shared" ref="T2405" si="5929">IF(COUNTA(Y2404:DP2407)=0,0,AVERAGE(Y2405:DP2405))</f>
        <v>0.32300000000000001</v>
      </c>
      <c r="U2405" s="88">
        <f t="shared" ref="U2405" si="5930">IF(COUNTA(Y2404:DP2407)=0,0,_xlfn.MINIFS(Y2405:DP2405,Y2407:DP2407,U2407))</f>
        <v>0</v>
      </c>
      <c r="V2405" s="89">
        <f t="array" ref="V2405">IF(COUNTA(Y2404:DP2407)=0,0,IF(ISERROR(HLOOKUP(V2407,Y2407:DP2407,1,FALSE)),0,INDEX(Y2405:DP2405,MATCH(V2404&amp;V2407,Y2404:DP2404&amp;Y2407:DP2407,0))))</f>
        <v>0</v>
      </c>
      <c r="W2405" s="90">
        <f t="array" ref="W2405">IF(COUNTA(Y2404:DP2407)=0,0,IF(ISERROR(HLOOKUP(W2407,Y2407:DP2407,1,FALSE)),0,AVERAGEIF(Y2407:DP2407,$W2407,Y2405:DP2405)))</f>
        <v>0</v>
      </c>
      <c r="X2405" s="107"/>
      <c r="Y2405" s="142">
        <v>0.32300000000000001</v>
      </c>
      <c r="Z2405" s="142">
        <v>0.32300000000000001</v>
      </c>
    </row>
    <row r="2406" spans="2:28" thickBot="1">
      <c r="B2406" s="83"/>
      <c r="C2406" s="84"/>
      <c r="D2406" s="83"/>
      <c r="E2406" s="83"/>
      <c r="F2406" s="83"/>
      <c r="G2406" s="83"/>
      <c r="H2406" s="83"/>
      <c r="I2406" s="83"/>
      <c r="J2406" s="83"/>
      <c r="K2406" s="83"/>
      <c r="L2406" s="83"/>
      <c r="M2406" s="83"/>
      <c r="N2406" s="83"/>
      <c r="O2406" s="83"/>
      <c r="P2406" s="84"/>
      <c r="Q2406" s="217"/>
      <c r="R2406" s="91">
        <f t="shared" ref="R2406" si="5931">IF(COUNTA(Y2404:DP2407)=0,0,HLOOKUP(R2405,Y2405:DP2407,2,FALSE))</f>
        <v>1000</v>
      </c>
      <c r="S2406" s="92">
        <f t="shared" ref="S2406" si="5932">IF(COUNTA(Y2404:DP2407)=0,0,HLOOKUP(S2404,Y2404:DP2407,3,FALSE))</f>
        <v>1000</v>
      </c>
      <c r="T2406" s="93"/>
      <c r="U2406" s="94">
        <f t="array" ref="U2406">IF(COUNTA(Y2404:DP2407)=0,0,IF(ISERROR(HLOOKUP(U2407,Y2407:DP2407,1,FALSE)),0,INDEX(Y2406:DP2406,MATCH(U2405&amp;U2407,Y2405:DP2405&amp;Y2407:DP2407,0))))</f>
        <v>0</v>
      </c>
      <c r="V2406" s="94">
        <f t="array" ref="V2406">IF(COUNTA(Y2404:DP2407)=0,0,IF(ISERROR(HLOOKUP(V2407,Y2407:DP2407,1,FALSE)),0,INDEX(Y2406:DP2406,MATCH(V2405&amp;V2407,Y2405:DP2405&amp;Y2407:DP2407,0))))</f>
        <v>0</v>
      </c>
      <c r="W2406" s="95"/>
      <c r="X2406" s="108"/>
      <c r="Y2406" s="143">
        <v>1000</v>
      </c>
      <c r="Z2406" s="143">
        <v>1000</v>
      </c>
    </row>
    <row r="2407" spans="2:28" ht="13.9" thickBot="1">
      <c r="B2407" s="96"/>
      <c r="C2407" s="97"/>
      <c r="D2407" s="96"/>
      <c r="E2407" s="96"/>
      <c r="F2407" s="96"/>
      <c r="G2407" s="96"/>
      <c r="H2407" s="96"/>
      <c r="I2407" s="96"/>
      <c r="J2407" s="96"/>
      <c r="K2407" s="96"/>
      <c r="L2407" s="96"/>
      <c r="M2407" s="96"/>
      <c r="N2407" s="96"/>
      <c r="O2407" s="96"/>
      <c r="P2407" s="97"/>
      <c r="Q2407" s="218"/>
      <c r="R2407" s="98" t="str">
        <f t="shared" ref="R2407" si="5933">IF(COUNTA(Y2404:DP2407)=0,"none",HLOOKUP(R2405,Y2405:DP2407,3,FALSE))</f>
        <v>www (-15%)</v>
      </c>
      <c r="S2407" s="99" t="str">
        <f t="shared" ref="S2407" si="5934">IF(COUNTA(Y2404:DP2407)=0,"none",HLOOKUP(S2404,Y2404:DP2407,4,FALSE))</f>
        <v>www (-15%)</v>
      </c>
      <c r="T2407" s="100"/>
      <c r="U2407" s="100">
        <f t="array" ref="U2407">IF(COUNTA(Y2404:DP2407)=0,"none",IF($U$2="WAHR",$W$3,Abfrage!$F$4))</f>
        <v>0</v>
      </c>
      <c r="V2407" s="100">
        <f t="array" ref="V2407">IF(COUNTA(Y2404:DP2407)=0,"none",IF($U$2="WAHR",$W$3,Abfrage!$F$4))</f>
        <v>0</v>
      </c>
      <c r="W2407" s="100">
        <f t="array" ref="W2407">IF(COUNTA(Y2404:DP2407)=0,"none",IF($U$2="WAHR",$W$3,Abfrage!$F$4))</f>
        <v>0</v>
      </c>
      <c r="X2407" s="109"/>
      <c r="Y2407" s="144" t="s">
        <v>354</v>
      </c>
      <c r="Z2407" s="144" t="s">
        <v>47</v>
      </c>
    </row>
    <row r="2408" spans="2:28" thickBot="1">
      <c r="B2408" s="75" t="s">
        <v>1562</v>
      </c>
      <c r="C2408" s="76">
        <v>1000265504</v>
      </c>
      <c r="D2408" s="75" t="s">
        <v>95</v>
      </c>
      <c r="E2408" s="75" t="s">
        <v>96</v>
      </c>
      <c r="F2408" s="75" t="s">
        <v>97</v>
      </c>
      <c r="G2408" s="75" t="s">
        <v>97</v>
      </c>
      <c r="H2408" s="75" t="e">
        <v>#N/A</v>
      </c>
      <c r="I2408" s="75" t="s">
        <v>41</v>
      </c>
      <c r="J2408" s="75" t="s">
        <v>1563</v>
      </c>
      <c r="K2408" s="75" t="s">
        <v>306</v>
      </c>
      <c r="L2408" s="75" t="s">
        <v>306</v>
      </c>
      <c r="M2408" s="75" t="s">
        <v>313</v>
      </c>
      <c r="N2408" s="75" t="s">
        <v>348</v>
      </c>
      <c r="O2408" s="75" t="s">
        <v>315</v>
      </c>
      <c r="P2408" s="76" t="s">
        <v>306</v>
      </c>
      <c r="Q2408" s="216"/>
      <c r="R2408" s="77" t="str">
        <f t="shared" ref="R2408" si="5935">IF(COUNTA(Y2408:DP2411)=0,"01.01.1900",INDEX(Y2408:DP2408,MATCH(R2409,Y2409:DP2409,0)))</f>
        <v>01.01.1900</v>
      </c>
      <c r="S2408" s="78" t="str">
        <f t="shared" ref="S2408" si="5936">IF(COUNTA(Y2408:DP2411)=0,"01.01.1900",MAX(Y2408:DP2408))</f>
        <v>01.01.1900</v>
      </c>
      <c r="T2408" s="79"/>
      <c r="U2408" s="80" t="str">
        <f t="array" ref="U2408">IF(COUNTA(Y2408:DP2411)=0,"01.01.1900",IF(ISERROR(HLOOKUP(U2411,Y2411:DP2411,1,FALSE)),"01.01.1900",INDEX(Y2408:DP2408,MATCH(U2409&amp;U2411,Y2409:DP2409&amp;Y2411:DP2411,0))))</f>
        <v>01.01.1900</v>
      </c>
      <c r="V2408" s="81" t="str">
        <f t="shared" ref="V2408" si="5937">IF(COUNTA(Y2408:DP2411)=0,"01.01.1900",_xlfn.MAXIFS(Y2408:DP2408,Y2411:DP2411,V2411))</f>
        <v>01.01.1900</v>
      </c>
      <c r="W2408" s="82"/>
      <c r="X2408" s="106"/>
    </row>
    <row r="2409" spans="2:28" thickBot="1">
      <c r="B2409" s="83"/>
      <c r="C2409" s="84"/>
      <c r="D2409" s="83"/>
      <c r="E2409" s="83"/>
      <c r="F2409" s="83"/>
      <c r="G2409" s="83"/>
      <c r="H2409" s="83"/>
      <c r="I2409" s="83"/>
      <c r="J2409" s="83"/>
      <c r="K2409" s="83"/>
      <c r="L2409" s="83"/>
      <c r="M2409" s="83"/>
      <c r="N2409" s="83"/>
      <c r="O2409" s="83"/>
      <c r="P2409" s="84"/>
      <c r="Q2409" s="217"/>
      <c r="R2409" s="85">
        <f t="shared" ref="R2409" si="5938">IF(COUNTA(Y2408:DP2411)=0,0,MIN(Y2409:DP2409))</f>
        <v>0</v>
      </c>
      <c r="S2409" s="86">
        <f t="shared" ref="S2409" si="5939">IF(COUNTA(Y2408:DP2411)=0,0,HLOOKUP(S2408,Y2408:DP2411,2,FALSE))</f>
        <v>0</v>
      </c>
      <c r="T2409" s="87">
        <f t="shared" ref="T2409" si="5940">IF(COUNTA(Y2408:DP2411)=0,0,AVERAGE(Y2409:DP2409))</f>
        <v>0</v>
      </c>
      <c r="U2409" s="88">
        <f t="shared" ref="U2409" si="5941">IF(COUNTA(Y2408:DP2411)=0,0,_xlfn.MINIFS(Y2409:DP2409,Y2411:DP2411,U2411))</f>
        <v>0</v>
      </c>
      <c r="V2409" s="89">
        <f t="array" ref="V2409">IF(COUNTA(Y2408:DP2411)=0,0,IF(ISERROR(HLOOKUP(V2411,Y2411:DP2411,1,FALSE)),0,INDEX(Y2409:DP2409,MATCH(V2408&amp;V2411,Y2408:DP2408&amp;Y2411:DP2411,0))))</f>
        <v>0</v>
      </c>
      <c r="W2409" s="90">
        <f t="array" ref="W2409">IF(COUNTA(Y2408:DP2411)=0,0,IF(ISERROR(HLOOKUP(W2411,Y2411:DP2411,1,FALSE)),0,AVERAGEIF(Y2411:DP2411,$W2411,Y2409:DP2409)))</f>
        <v>0</v>
      </c>
      <c r="X2409" s="107"/>
    </row>
    <row r="2410" spans="2:28" thickBot="1">
      <c r="B2410" s="83"/>
      <c r="C2410" s="84"/>
      <c r="D2410" s="83"/>
      <c r="E2410" s="83"/>
      <c r="F2410" s="83"/>
      <c r="G2410" s="83"/>
      <c r="H2410" s="83"/>
      <c r="I2410" s="83"/>
      <c r="J2410" s="83"/>
      <c r="K2410" s="83"/>
      <c r="L2410" s="83"/>
      <c r="M2410" s="83"/>
      <c r="N2410" s="83"/>
      <c r="O2410" s="83"/>
      <c r="P2410" s="84"/>
      <c r="Q2410" s="217"/>
      <c r="R2410" s="91">
        <f t="shared" ref="R2410" si="5942">IF(COUNTA(Y2408:DP2411)=0,0,HLOOKUP(R2409,Y2409:DP2411,2,FALSE))</f>
        <v>0</v>
      </c>
      <c r="S2410" s="92">
        <f t="shared" ref="S2410" si="5943">IF(COUNTA(Y2408:DP2411)=0,0,HLOOKUP(S2408,Y2408:DP2411,3,FALSE))</f>
        <v>0</v>
      </c>
      <c r="T2410" s="93"/>
      <c r="U2410" s="94">
        <f t="array" ref="U2410">IF(COUNTA(Y2408:DP2411)=0,0,IF(ISERROR(HLOOKUP(U2411,Y2411:DP2411,1,FALSE)),0,INDEX(Y2410:DP2410,MATCH(U2409&amp;U2411,Y2409:DP2409&amp;Y2411:DP2411,0))))</f>
        <v>0</v>
      </c>
      <c r="V2410" s="94">
        <f t="array" ref="V2410">IF(COUNTA(Y2408:DP2411)=0,0,IF(ISERROR(HLOOKUP(V2411,Y2411:DP2411,1,FALSE)),0,INDEX(Y2410:DP2410,MATCH(V2409&amp;V2411,Y2409:DP2409&amp;Y2411:DP2411,0))))</f>
        <v>0</v>
      </c>
      <c r="W2410" s="95"/>
      <c r="X2410" s="108"/>
    </row>
    <row r="2411" spans="2:28" ht="13.9" thickBot="1">
      <c r="B2411" s="96"/>
      <c r="C2411" s="97"/>
      <c r="D2411" s="96"/>
      <c r="E2411" s="96"/>
      <c r="F2411" s="96"/>
      <c r="G2411" s="96"/>
      <c r="H2411" s="96"/>
      <c r="I2411" s="96"/>
      <c r="J2411" s="96"/>
      <c r="K2411" s="96"/>
      <c r="L2411" s="96"/>
      <c r="M2411" s="96"/>
      <c r="N2411" s="96"/>
      <c r="O2411" s="96"/>
      <c r="P2411" s="97"/>
      <c r="Q2411" s="218"/>
      <c r="R2411" s="98" t="str">
        <f t="shared" ref="R2411" si="5944">IF(COUNTA(Y2408:DP2411)=0,"none",HLOOKUP(R2409,Y2409:DP2411,3,FALSE))</f>
        <v>none</v>
      </c>
      <c r="S2411" s="99" t="str">
        <f t="shared" ref="S2411" si="5945">IF(COUNTA(Y2408:DP2411)=0,"none",HLOOKUP(S2408,Y2408:DP2411,4,FALSE))</f>
        <v>none</v>
      </c>
      <c r="T2411" s="100"/>
      <c r="U2411" s="100" t="str">
        <f t="array" ref="U2411">IF(COUNTA(Y2408:DP2411)=0,"none",IF($U$2="WAHR",$W$3,Abfrage!$F$4))</f>
        <v>none</v>
      </c>
      <c r="V2411" s="100" t="str">
        <f t="array" ref="V2411">IF(COUNTA(Y2408:DP2411)=0,"none",IF($U$2="WAHR",$W$3,Abfrage!$F$4))</f>
        <v>none</v>
      </c>
      <c r="W2411" s="100" t="str">
        <f t="array" ref="W2411">IF(COUNTA(Y2408:DP2411)=0,"none",IF($U$2="WAHR",$W$3,Abfrage!$F$4))</f>
        <v>none</v>
      </c>
      <c r="X2411" s="109"/>
    </row>
    <row r="2412" spans="2:28" thickBot="1">
      <c r="B2412" s="75" t="s">
        <v>1564</v>
      </c>
      <c r="C2412" s="76">
        <v>1000265507</v>
      </c>
      <c r="D2412" s="75" t="s">
        <v>95</v>
      </c>
      <c r="E2412" s="75" t="s">
        <v>175</v>
      </c>
      <c r="F2412" s="75" t="s">
        <v>97</v>
      </c>
      <c r="G2412" s="75" t="s">
        <v>97</v>
      </c>
      <c r="H2412" s="75" t="e">
        <v>#N/A</v>
      </c>
      <c r="I2412" s="75" t="s">
        <v>41</v>
      </c>
      <c r="J2412" s="75" t="s">
        <v>1565</v>
      </c>
      <c r="K2412" s="75" t="s">
        <v>306</v>
      </c>
      <c r="L2412" s="75" t="s">
        <v>306</v>
      </c>
      <c r="M2412" s="75" t="s">
        <v>307</v>
      </c>
      <c r="N2412" s="75" t="s">
        <v>348</v>
      </c>
      <c r="O2412" s="75" t="s">
        <v>315</v>
      </c>
      <c r="P2412" s="76" t="s">
        <v>306</v>
      </c>
      <c r="Q2412" s="216"/>
      <c r="R2412" s="77" t="str">
        <f t="shared" ref="R2412" si="5946">IF(COUNTA(Y2412:DP2415)=0,"01.01.1900",INDEX(Y2412:DP2412,MATCH(R2413,Y2413:DP2413,0)))</f>
        <v>01.01.1900</v>
      </c>
      <c r="S2412" s="78" t="str">
        <f t="shared" ref="S2412" si="5947">IF(COUNTA(Y2412:DP2415)=0,"01.01.1900",MAX(Y2412:DP2412))</f>
        <v>01.01.1900</v>
      </c>
      <c r="T2412" s="79"/>
      <c r="U2412" s="80" t="str">
        <f t="array" ref="U2412">IF(COUNTA(Y2412:DP2415)=0,"01.01.1900",IF(ISERROR(HLOOKUP(U2415,Y2415:DP2415,1,FALSE)),"01.01.1900",INDEX(Y2412:DP2412,MATCH(U2413&amp;U2415,Y2413:DP2413&amp;Y2415:DP2415,0))))</f>
        <v>01.01.1900</v>
      </c>
      <c r="V2412" s="81" t="str">
        <f t="shared" ref="V2412" si="5948">IF(COUNTA(Y2412:DP2415)=0,"01.01.1900",_xlfn.MAXIFS(Y2412:DP2412,Y2415:DP2415,V2415))</f>
        <v>01.01.1900</v>
      </c>
      <c r="W2412" s="82"/>
      <c r="X2412" s="106"/>
    </row>
    <row r="2413" spans="2:28" thickBot="1">
      <c r="B2413" s="83"/>
      <c r="C2413" s="84"/>
      <c r="D2413" s="83"/>
      <c r="E2413" s="83"/>
      <c r="F2413" s="83"/>
      <c r="G2413" s="83"/>
      <c r="H2413" s="83"/>
      <c r="I2413" s="83"/>
      <c r="J2413" s="83"/>
      <c r="K2413" s="83"/>
      <c r="L2413" s="83"/>
      <c r="M2413" s="83"/>
      <c r="N2413" s="83"/>
      <c r="O2413" s="83"/>
      <c r="P2413" s="84"/>
      <c r="Q2413" s="217"/>
      <c r="R2413" s="85">
        <f t="shared" ref="R2413" si="5949">IF(COUNTA(Y2412:DP2415)=0,0,MIN(Y2413:DP2413))</f>
        <v>0</v>
      </c>
      <c r="S2413" s="86">
        <f t="shared" ref="S2413" si="5950">IF(COUNTA(Y2412:DP2415)=0,0,HLOOKUP(S2412,Y2412:DP2415,2,FALSE))</f>
        <v>0</v>
      </c>
      <c r="T2413" s="87">
        <f t="shared" ref="T2413" si="5951">IF(COUNTA(Y2412:DP2415)=0,0,AVERAGE(Y2413:DP2413))</f>
        <v>0</v>
      </c>
      <c r="U2413" s="88">
        <f t="shared" ref="U2413" si="5952">IF(COUNTA(Y2412:DP2415)=0,0,_xlfn.MINIFS(Y2413:DP2413,Y2415:DP2415,U2415))</f>
        <v>0</v>
      </c>
      <c r="V2413" s="89">
        <f t="array" ref="V2413">IF(COUNTA(Y2412:DP2415)=0,0,IF(ISERROR(HLOOKUP(V2415,Y2415:DP2415,1,FALSE)),0,INDEX(Y2413:DP2413,MATCH(V2412&amp;V2415,Y2412:DP2412&amp;Y2415:DP2415,0))))</f>
        <v>0</v>
      </c>
      <c r="W2413" s="90">
        <f t="array" ref="W2413">IF(COUNTA(Y2412:DP2415)=0,0,IF(ISERROR(HLOOKUP(W2415,Y2415:DP2415,1,FALSE)),0,AVERAGEIF(Y2415:DP2415,$W2415,Y2413:DP2413)))</f>
        <v>0</v>
      </c>
      <c r="X2413" s="107"/>
    </row>
    <row r="2414" spans="2:28" thickBot="1">
      <c r="B2414" s="83"/>
      <c r="C2414" s="84"/>
      <c r="D2414" s="83"/>
      <c r="E2414" s="83"/>
      <c r="F2414" s="83"/>
      <c r="G2414" s="83"/>
      <c r="H2414" s="83"/>
      <c r="I2414" s="83"/>
      <c r="J2414" s="83"/>
      <c r="K2414" s="83"/>
      <c r="L2414" s="83"/>
      <c r="M2414" s="83"/>
      <c r="N2414" s="83"/>
      <c r="O2414" s="83"/>
      <c r="P2414" s="84"/>
      <c r="Q2414" s="217"/>
      <c r="R2414" s="91">
        <f t="shared" ref="R2414" si="5953">IF(COUNTA(Y2412:DP2415)=0,0,HLOOKUP(R2413,Y2413:DP2415,2,FALSE))</f>
        <v>0</v>
      </c>
      <c r="S2414" s="92">
        <f t="shared" ref="S2414" si="5954">IF(COUNTA(Y2412:DP2415)=0,0,HLOOKUP(S2412,Y2412:DP2415,3,FALSE))</f>
        <v>0</v>
      </c>
      <c r="T2414" s="93"/>
      <c r="U2414" s="94">
        <f t="array" ref="U2414">IF(COUNTA(Y2412:DP2415)=0,0,IF(ISERROR(HLOOKUP(U2415,Y2415:DP2415,1,FALSE)),0,INDEX(Y2414:DP2414,MATCH(U2413&amp;U2415,Y2413:DP2413&amp;Y2415:DP2415,0))))</f>
        <v>0</v>
      </c>
      <c r="V2414" s="94">
        <f t="array" ref="V2414">IF(COUNTA(Y2412:DP2415)=0,0,IF(ISERROR(HLOOKUP(V2415,Y2415:DP2415,1,FALSE)),0,INDEX(Y2414:DP2414,MATCH(V2413&amp;V2415,Y2413:DP2413&amp;Y2415:DP2415,0))))</f>
        <v>0</v>
      </c>
      <c r="W2414" s="95"/>
      <c r="X2414" s="108"/>
    </row>
    <row r="2415" spans="2:28" ht="13.9" thickBot="1">
      <c r="B2415" s="96"/>
      <c r="C2415" s="97"/>
      <c r="D2415" s="96"/>
      <c r="E2415" s="96"/>
      <c r="F2415" s="96"/>
      <c r="G2415" s="96"/>
      <c r="H2415" s="96"/>
      <c r="I2415" s="96"/>
      <c r="J2415" s="96"/>
      <c r="K2415" s="96"/>
      <c r="L2415" s="96"/>
      <c r="M2415" s="96"/>
      <c r="N2415" s="96"/>
      <c r="O2415" s="96"/>
      <c r="P2415" s="97"/>
      <c r="Q2415" s="218"/>
      <c r="R2415" s="98" t="str">
        <f t="shared" ref="R2415" si="5955">IF(COUNTA(Y2412:DP2415)=0,"none",HLOOKUP(R2413,Y2413:DP2415,3,FALSE))</f>
        <v>none</v>
      </c>
      <c r="S2415" s="99" t="str">
        <f t="shared" ref="S2415" si="5956">IF(COUNTA(Y2412:DP2415)=0,"none",HLOOKUP(S2412,Y2412:DP2415,4,FALSE))</f>
        <v>none</v>
      </c>
      <c r="T2415" s="100"/>
      <c r="U2415" s="100" t="str">
        <f t="array" ref="U2415">IF(COUNTA(Y2412:DP2415)=0,"none",IF($U$2="WAHR",$W$3,Abfrage!$F$4))</f>
        <v>none</v>
      </c>
      <c r="V2415" s="100" t="str">
        <f t="array" ref="V2415">IF(COUNTA(Y2412:DP2415)=0,"none",IF($U$2="WAHR",$W$3,Abfrage!$F$4))</f>
        <v>none</v>
      </c>
      <c r="W2415" s="100" t="str">
        <f t="array" ref="W2415">IF(COUNTA(Y2412:DP2415)=0,"none",IF($U$2="WAHR",$W$3,Abfrage!$F$4))</f>
        <v>none</v>
      </c>
      <c r="X2415" s="109"/>
    </row>
    <row r="2416" spans="2:28" thickBot="1">
      <c r="B2416" s="75" t="s">
        <v>1566</v>
      </c>
      <c r="C2416" s="76">
        <v>1000266539</v>
      </c>
      <c r="D2416" s="75" t="s">
        <v>95</v>
      </c>
      <c r="E2416" s="75" t="s">
        <v>96</v>
      </c>
      <c r="F2416" s="75" t="s">
        <v>103</v>
      </c>
      <c r="G2416" s="75" t="s">
        <v>380</v>
      </c>
      <c r="H2416" s="75" t="s">
        <v>57</v>
      </c>
      <c r="I2416" s="75" t="s">
        <v>48</v>
      </c>
      <c r="J2416" s="75" t="s">
        <v>1567</v>
      </c>
      <c r="K2416" s="75" t="s">
        <v>306</v>
      </c>
      <c r="L2416" s="75" t="s">
        <v>306</v>
      </c>
      <c r="M2416" s="75" t="s">
        <v>306</v>
      </c>
      <c r="N2416" s="75" t="s">
        <v>1282</v>
      </c>
      <c r="O2416" s="75" t="s">
        <v>309</v>
      </c>
      <c r="P2416" s="76" t="s">
        <v>306</v>
      </c>
      <c r="Q2416" s="216"/>
      <c r="R2416" s="77">
        <f t="shared" ref="R2416" si="5957">IF(COUNTA(Y2416:DP2419)=0,"01.01.1900",INDEX(Y2416:DP2416,MATCH(R2417,Y2417:DP2417,0)))</f>
        <v>44966</v>
      </c>
      <c r="S2416" s="78">
        <f t="shared" ref="S2416" si="5958">IF(COUNTA(Y2416:DP2419)=0,"01.01.1900",MAX(Y2416:DP2416))</f>
        <v>44966</v>
      </c>
      <c r="T2416" s="79"/>
      <c r="U2416" s="80" t="str">
        <f t="array" ref="U2416">IF(COUNTA(Y2416:DP2419)=0,"01.01.1900",IF(ISERROR(HLOOKUP(U2419,Y2419:DP2419,1,FALSE)),"01.01.1900",INDEX(Y2416:DP2416,MATCH(U2417&amp;U2419,Y2417:DP2417&amp;Y2419:DP2419,0))))</f>
        <v>01.01.1900</v>
      </c>
      <c r="V2416" s="81">
        <f t="shared" ref="V2416" si="5959">IF(COUNTA(Y2416:DP2419)=0,"01.01.1900",_xlfn.MAXIFS(Y2416:DP2416,Y2419:DP2419,V2419))</f>
        <v>0</v>
      </c>
      <c r="W2416" s="82"/>
      <c r="X2416" s="106"/>
      <c r="Y2416" s="101">
        <v>44013</v>
      </c>
      <c r="Z2416" s="101">
        <v>44013</v>
      </c>
      <c r="AA2416" s="141">
        <v>44966</v>
      </c>
      <c r="AB2416" s="141">
        <v>44966</v>
      </c>
    </row>
    <row r="2417" spans="2:28" thickBot="1">
      <c r="B2417" s="83"/>
      <c r="C2417" s="84"/>
      <c r="D2417" s="83"/>
      <c r="E2417" s="83"/>
      <c r="F2417" s="83"/>
      <c r="G2417" s="83"/>
      <c r="H2417" s="83"/>
      <c r="I2417" s="83"/>
      <c r="J2417" s="83"/>
      <c r="K2417" s="83"/>
      <c r="L2417" s="83"/>
      <c r="M2417" s="83"/>
      <c r="N2417" s="83"/>
      <c r="O2417" s="83"/>
      <c r="P2417" s="84"/>
      <c r="Q2417" s="217"/>
      <c r="R2417" s="85">
        <f t="shared" ref="R2417" si="5960">IF(COUNTA(Y2416:DP2419)=0,0,MIN(Y2417:DP2417))</f>
        <v>3.5000000000000003E-2</v>
      </c>
      <c r="S2417" s="86">
        <f t="shared" ref="S2417" si="5961">IF(COUNTA(Y2416:DP2419)=0,0,HLOOKUP(S2416,Y2416:DP2419,2,FALSE))</f>
        <v>3.5000000000000003E-2</v>
      </c>
      <c r="T2417" s="87">
        <f t="shared" ref="T2417" si="5962">IF(COUNTA(Y2416:DP2419)=0,0,AVERAGE(Y2417:DP2417))</f>
        <v>0.15735000000000002</v>
      </c>
      <c r="U2417" s="88">
        <f t="shared" ref="U2417" si="5963">IF(COUNTA(Y2416:DP2419)=0,0,_xlfn.MINIFS(Y2417:DP2417,Y2419:DP2419,U2419))</f>
        <v>0</v>
      </c>
      <c r="V2417" s="89">
        <f t="array" ref="V2417">IF(COUNTA(Y2416:DP2419)=0,0,IF(ISERROR(HLOOKUP(V2419,Y2419:DP2419,1,FALSE)),0,INDEX(Y2417:DP2417,MATCH(V2416&amp;V2419,Y2416:DP2416&amp;Y2419:DP2419,0))))</f>
        <v>0</v>
      </c>
      <c r="W2417" s="90">
        <f t="array" ref="W2417">IF(COUNTA(Y2416:DP2419)=0,0,IF(ISERROR(HLOOKUP(W2419,Y2419:DP2419,1,FALSE)),0,AVERAGEIF(Y2419:DP2419,$W2419,Y2417:DP2417)))</f>
        <v>0</v>
      </c>
      <c r="X2417" s="107"/>
      <c r="Y2417" s="102">
        <v>0.22939999999999999</v>
      </c>
      <c r="Z2417" s="102">
        <v>0.33</v>
      </c>
      <c r="AA2417" s="142">
        <v>3.5000000000000003E-2</v>
      </c>
      <c r="AB2417" s="142">
        <v>3.5000000000000003E-2</v>
      </c>
    </row>
    <row r="2418" spans="2:28" thickBot="1">
      <c r="B2418" s="83"/>
      <c r="C2418" s="84"/>
      <c r="D2418" s="83"/>
      <c r="E2418" s="83"/>
      <c r="F2418" s="83"/>
      <c r="G2418" s="83"/>
      <c r="H2418" s="83"/>
      <c r="I2418" s="83"/>
      <c r="J2418" s="83"/>
      <c r="K2418" s="83"/>
      <c r="L2418" s="83"/>
      <c r="M2418" s="83"/>
      <c r="N2418" s="83"/>
      <c r="O2418" s="83"/>
      <c r="P2418" s="84"/>
      <c r="Q2418" s="217"/>
      <c r="R2418" s="91">
        <f t="shared" ref="R2418" si="5964">IF(COUNTA(Y2416:DP2419)=0,0,HLOOKUP(R2417,Y2417:DP2419,2,FALSE))</f>
        <v>100</v>
      </c>
      <c r="S2418" s="92">
        <f t="shared" ref="S2418" si="5965">IF(COUNTA(Y2416:DP2419)=0,0,HLOOKUP(S2416,Y2416:DP2419,3,FALSE))</f>
        <v>100</v>
      </c>
      <c r="T2418" s="93"/>
      <c r="U2418" s="94">
        <f t="array" ref="U2418">IF(COUNTA(Y2416:DP2419)=0,0,IF(ISERROR(HLOOKUP(U2419,Y2419:DP2419,1,FALSE)),0,INDEX(Y2418:DP2418,MATCH(U2417&amp;U2419,Y2417:DP2417&amp;Y2419:DP2419,0))))</f>
        <v>0</v>
      </c>
      <c r="V2418" s="94">
        <f t="array" ref="V2418">IF(COUNTA(Y2416:DP2419)=0,0,IF(ISERROR(HLOOKUP(V2419,Y2419:DP2419,1,FALSE)),0,INDEX(Y2418:DP2418,MATCH(V2417&amp;V2419,Y2417:DP2417&amp;Y2419:DP2419,0))))</f>
        <v>0</v>
      </c>
      <c r="W2418" s="95"/>
      <c r="X2418" s="108"/>
      <c r="Y2418" s="103">
        <v>0</v>
      </c>
      <c r="Z2418" s="103">
        <v>0</v>
      </c>
      <c r="AA2418" s="143">
        <v>100</v>
      </c>
      <c r="AB2418" s="143">
        <v>100</v>
      </c>
    </row>
    <row r="2419" spans="2:28" ht="13.9" thickBot="1">
      <c r="B2419" s="96"/>
      <c r="C2419" s="97"/>
      <c r="D2419" s="96"/>
      <c r="E2419" s="96"/>
      <c r="F2419" s="96"/>
      <c r="G2419" s="96"/>
      <c r="H2419" s="96"/>
      <c r="I2419" s="96"/>
      <c r="J2419" s="96"/>
      <c r="K2419" s="96"/>
      <c r="L2419" s="96"/>
      <c r="M2419" s="96"/>
      <c r="N2419" s="96"/>
      <c r="O2419" s="96"/>
      <c r="P2419" s="97"/>
      <c r="Q2419" s="218"/>
      <c r="R2419" s="98" t="str">
        <f t="shared" ref="R2419" si="5966">IF(COUNTA(Y2416:DP2419)=0,"none",HLOOKUP(R2417,Y2417:DP2419,3,FALSE))</f>
        <v>www (-30%)</v>
      </c>
      <c r="S2419" s="99" t="str">
        <f t="shared" ref="S2419" si="5967">IF(COUNTA(Y2416:DP2419)=0,"none",HLOOKUP(S2416,Y2416:DP2419,4,FALSE))</f>
        <v>www (-30%)</v>
      </c>
      <c r="T2419" s="100"/>
      <c r="U2419" s="100">
        <f t="array" ref="U2419">IF(COUNTA(Y2416:DP2419)=0,"none",IF($U$2="WAHR",$W$3,Abfrage!$F$4))</f>
        <v>0</v>
      </c>
      <c r="V2419" s="100">
        <f t="array" ref="V2419">IF(COUNTA(Y2416:DP2419)=0,"none",IF($U$2="WAHR",$W$3,Abfrage!$F$4))</f>
        <v>0</v>
      </c>
      <c r="W2419" s="100">
        <f t="array" ref="W2419">IF(COUNTA(Y2416:DP2419)=0,"none",IF($U$2="WAHR",$W$3,Abfrage!$F$4))</f>
        <v>0</v>
      </c>
      <c r="X2419" s="109"/>
      <c r="Y2419" s="104" t="s">
        <v>101</v>
      </c>
      <c r="Z2419" s="104" t="s">
        <v>185</v>
      </c>
      <c r="AA2419" s="144" t="s">
        <v>43</v>
      </c>
      <c r="AB2419" s="144" t="s">
        <v>721</v>
      </c>
    </row>
    <row r="2420" spans="2:28" thickBot="1">
      <c r="B2420" s="75" t="s">
        <v>1568</v>
      </c>
      <c r="C2420" s="76">
        <v>1000266551</v>
      </c>
      <c r="D2420" s="75" t="s">
        <v>95</v>
      </c>
      <c r="E2420" s="75" t="s">
        <v>96</v>
      </c>
      <c r="F2420" s="75" t="s">
        <v>103</v>
      </c>
      <c r="G2420" s="75" t="s">
        <v>380</v>
      </c>
      <c r="H2420" s="75" t="e">
        <v>#N/A</v>
      </c>
      <c r="I2420" s="75" t="s">
        <v>48</v>
      </c>
      <c r="J2420" s="75" t="s">
        <v>1569</v>
      </c>
      <c r="K2420" s="75" t="s">
        <v>306</v>
      </c>
      <c r="L2420" s="75" t="s">
        <v>306</v>
      </c>
      <c r="M2420" s="75" t="s">
        <v>306</v>
      </c>
      <c r="N2420" s="75" t="s">
        <v>1279</v>
      </c>
      <c r="O2420" s="75" t="s">
        <v>309</v>
      </c>
      <c r="P2420" s="76" t="s">
        <v>306</v>
      </c>
      <c r="Q2420" s="216"/>
      <c r="R2420" s="77">
        <f t="shared" ref="R2420" si="5968">IF(COUNTA(Y2420:DP2423)=0,"01.01.1900",INDEX(Y2420:DP2420,MATCH(R2421,Y2421:DP2421,0)))</f>
        <v>44013</v>
      </c>
      <c r="S2420" s="78">
        <f t="shared" ref="S2420" si="5969">IF(COUNTA(Y2420:DP2423)=0,"01.01.1900",MAX(Y2420:DP2420))</f>
        <v>44013</v>
      </c>
      <c r="T2420" s="79"/>
      <c r="U2420" s="80" t="str">
        <f t="array" ref="U2420">IF(COUNTA(Y2420:DP2423)=0,"01.01.1900",IF(ISERROR(HLOOKUP(U2423,Y2423:DP2423,1,FALSE)),"01.01.1900",INDEX(Y2420:DP2420,MATCH(U2421&amp;U2423,Y2421:DP2421&amp;Y2423:DP2423,0))))</f>
        <v>01.01.1900</v>
      </c>
      <c r="V2420" s="81">
        <f t="shared" ref="V2420" si="5970">IF(COUNTA(Y2420:DP2423)=0,"01.01.1900",_xlfn.MAXIFS(Y2420:DP2420,Y2423:DP2423,V2423))</f>
        <v>0</v>
      </c>
      <c r="W2420" s="82"/>
      <c r="X2420" s="106"/>
      <c r="Y2420" s="101">
        <v>44013</v>
      </c>
    </row>
    <row r="2421" spans="2:28" thickBot="1">
      <c r="B2421" s="83"/>
      <c r="C2421" s="84"/>
      <c r="D2421" s="83"/>
      <c r="E2421" s="83"/>
      <c r="F2421" s="83"/>
      <c r="G2421" s="83"/>
      <c r="H2421" s="83"/>
      <c r="I2421" s="83"/>
      <c r="J2421" s="83"/>
      <c r="K2421" s="83"/>
      <c r="L2421" s="83"/>
      <c r="M2421" s="83"/>
      <c r="N2421" s="83"/>
      <c r="O2421" s="83"/>
      <c r="P2421" s="84"/>
      <c r="Q2421" s="217"/>
      <c r="R2421" s="85">
        <f t="shared" ref="R2421" si="5971">IF(COUNTA(Y2420:DP2423)=0,0,MIN(Y2421:DP2421))</f>
        <v>0.53</v>
      </c>
      <c r="S2421" s="86">
        <f t="shared" ref="S2421" si="5972">IF(COUNTA(Y2420:DP2423)=0,0,HLOOKUP(S2420,Y2420:DP2423,2,FALSE))</f>
        <v>0.53</v>
      </c>
      <c r="T2421" s="87">
        <f t="shared" ref="T2421" si="5973">IF(COUNTA(Y2420:DP2423)=0,0,AVERAGE(Y2421:DP2421))</f>
        <v>0.53</v>
      </c>
      <c r="U2421" s="88">
        <f t="shared" ref="U2421" si="5974">IF(COUNTA(Y2420:DP2423)=0,0,_xlfn.MINIFS(Y2421:DP2421,Y2423:DP2423,U2423))</f>
        <v>0</v>
      </c>
      <c r="V2421" s="89">
        <f t="array" ref="V2421">IF(COUNTA(Y2420:DP2423)=0,0,IF(ISERROR(HLOOKUP(V2423,Y2423:DP2423,1,FALSE)),0,INDEX(Y2421:DP2421,MATCH(V2420&amp;V2423,Y2420:DP2420&amp;Y2423:DP2423,0))))</f>
        <v>0</v>
      </c>
      <c r="W2421" s="90">
        <f t="array" ref="W2421">IF(COUNTA(Y2420:DP2423)=0,0,IF(ISERROR(HLOOKUP(W2423,Y2423:DP2423,1,FALSE)),0,AVERAGEIF(Y2423:DP2423,$W2423,Y2421:DP2421)))</f>
        <v>0</v>
      </c>
      <c r="X2421" s="107"/>
      <c r="Y2421" s="102">
        <v>0.53</v>
      </c>
    </row>
    <row r="2422" spans="2:28" thickBot="1">
      <c r="B2422" s="83"/>
      <c r="C2422" s="84"/>
      <c r="D2422" s="83"/>
      <c r="E2422" s="83"/>
      <c r="F2422" s="83"/>
      <c r="G2422" s="83"/>
      <c r="H2422" s="83"/>
      <c r="I2422" s="83"/>
      <c r="J2422" s="83"/>
      <c r="K2422" s="83"/>
      <c r="L2422" s="83"/>
      <c r="M2422" s="83"/>
      <c r="N2422" s="83"/>
      <c r="O2422" s="83"/>
      <c r="P2422" s="84"/>
      <c r="Q2422" s="217"/>
      <c r="R2422" s="91">
        <f t="shared" ref="R2422" si="5975">IF(COUNTA(Y2420:DP2423)=0,0,HLOOKUP(R2421,Y2421:DP2423,2,FALSE))</f>
        <v>0</v>
      </c>
      <c r="S2422" s="92">
        <f t="shared" ref="S2422" si="5976">IF(COUNTA(Y2420:DP2423)=0,0,HLOOKUP(S2420,Y2420:DP2423,3,FALSE))</f>
        <v>0</v>
      </c>
      <c r="T2422" s="93"/>
      <c r="U2422" s="94">
        <f t="array" ref="U2422">IF(COUNTA(Y2420:DP2423)=0,0,IF(ISERROR(HLOOKUP(U2423,Y2423:DP2423,1,FALSE)),0,INDEX(Y2422:DP2422,MATCH(U2421&amp;U2423,Y2421:DP2421&amp;Y2423:DP2423,0))))</f>
        <v>0</v>
      </c>
      <c r="V2422" s="94">
        <f t="array" ref="V2422">IF(COUNTA(Y2420:DP2423)=0,0,IF(ISERROR(HLOOKUP(V2423,Y2423:DP2423,1,FALSE)),0,INDEX(Y2422:DP2422,MATCH(V2421&amp;V2423,Y2421:DP2421&amp;Y2423:DP2423,0))))</f>
        <v>0</v>
      </c>
      <c r="W2422" s="95"/>
      <c r="X2422" s="108"/>
      <c r="Y2422" s="103">
        <v>0</v>
      </c>
    </row>
    <row r="2423" spans="2:28" ht="13.9" thickBot="1">
      <c r="B2423" s="96"/>
      <c r="C2423" s="97"/>
      <c r="D2423" s="96"/>
      <c r="E2423" s="96"/>
      <c r="F2423" s="96"/>
      <c r="G2423" s="96"/>
      <c r="H2423" s="96"/>
      <c r="I2423" s="96"/>
      <c r="J2423" s="96"/>
      <c r="K2423" s="96"/>
      <c r="L2423" s="96"/>
      <c r="M2423" s="96"/>
      <c r="N2423" s="96"/>
      <c r="O2423" s="96"/>
      <c r="P2423" s="97"/>
      <c r="Q2423" s="218"/>
      <c r="R2423" s="98" t="str">
        <f t="shared" ref="R2423" si="5977">IF(COUNTA(Y2420:DP2423)=0,"none",HLOOKUP(R2421,Y2421:DP2423,3,FALSE))</f>
        <v>PSZ</v>
      </c>
      <c r="S2423" s="99" t="str">
        <f t="shared" ref="S2423" si="5978">IF(COUNTA(Y2420:DP2423)=0,"none",HLOOKUP(S2420,Y2420:DP2423,4,FALSE))</f>
        <v>PSZ</v>
      </c>
      <c r="T2423" s="100"/>
      <c r="U2423" s="100">
        <f t="array" ref="U2423">IF(COUNTA(Y2420:DP2423)=0,"none",IF($U$2="WAHR",$W$3,Abfrage!$F$4))</f>
        <v>0</v>
      </c>
      <c r="V2423" s="100">
        <f t="array" ref="V2423">IF(COUNTA(Y2420:DP2423)=0,"none",IF($U$2="WAHR",$W$3,Abfrage!$F$4))</f>
        <v>0</v>
      </c>
      <c r="W2423" s="100">
        <f t="array" ref="W2423">IF(COUNTA(Y2420:DP2423)=0,"none",IF($U$2="WAHR",$W$3,Abfrage!$F$4))</f>
        <v>0</v>
      </c>
      <c r="X2423" s="109"/>
      <c r="Y2423" s="104" t="s">
        <v>185</v>
      </c>
    </row>
    <row r="2424" spans="2:28" thickBot="1">
      <c r="B2424" s="75" t="s">
        <v>1570</v>
      </c>
      <c r="C2424" s="76">
        <v>1000266553</v>
      </c>
      <c r="D2424" s="75" t="s">
        <v>95</v>
      </c>
      <c r="E2424" s="75" t="s">
        <v>90</v>
      </c>
      <c r="F2424" s="75" t="s">
        <v>122</v>
      </c>
      <c r="G2424" s="75" t="s">
        <v>122</v>
      </c>
      <c r="H2424" s="75" t="s">
        <v>57</v>
      </c>
      <c r="I2424" s="75" t="s">
        <v>48</v>
      </c>
      <c r="J2424" s="75" t="s">
        <v>1571</v>
      </c>
      <c r="K2424" s="75" t="s">
        <v>306</v>
      </c>
      <c r="L2424" s="75" t="s">
        <v>306</v>
      </c>
      <c r="M2424" s="75" t="s">
        <v>306</v>
      </c>
      <c r="N2424" s="75" t="s">
        <v>327</v>
      </c>
      <c r="O2424" s="75" t="s">
        <v>437</v>
      </c>
      <c r="P2424" s="76" t="s">
        <v>306</v>
      </c>
      <c r="Q2424" s="216"/>
      <c r="R2424" s="77">
        <f t="shared" ref="R2424" si="5979">IF(COUNTA(Y2424:DP2427)=0,"01.01.1900",INDEX(Y2424:DP2424,MATCH(R2425,Y2425:DP2425,0)))</f>
        <v>44966</v>
      </c>
      <c r="S2424" s="78">
        <f t="shared" ref="S2424" si="5980">IF(COUNTA(Y2424:DP2427)=0,"01.01.1900",MAX(Y2424:DP2424))</f>
        <v>44966</v>
      </c>
      <c r="T2424" s="79"/>
      <c r="U2424" s="80" t="str">
        <f t="array" ref="U2424">IF(COUNTA(Y2424:DP2427)=0,"01.01.1900",IF(ISERROR(HLOOKUP(U2427,Y2427:DP2427,1,FALSE)),"01.01.1900",INDEX(Y2424:DP2424,MATCH(U2425&amp;U2427,Y2425:DP2425&amp;Y2427:DP2427,0))))</f>
        <v>01.01.1900</v>
      </c>
      <c r="V2424" s="81">
        <f t="shared" ref="V2424" si="5981">IF(COUNTA(Y2424:DP2427)=0,"01.01.1900",_xlfn.MAXIFS(Y2424:DP2424,Y2427:DP2427,V2427))</f>
        <v>0</v>
      </c>
      <c r="W2424" s="82"/>
      <c r="X2424" s="106"/>
      <c r="Y2424" s="141">
        <v>44966</v>
      </c>
      <c r="Z2424" s="141">
        <v>44966</v>
      </c>
    </row>
    <row r="2425" spans="2:28" thickBot="1">
      <c r="B2425" s="83"/>
      <c r="C2425" s="84"/>
      <c r="D2425" s="83"/>
      <c r="E2425" s="83"/>
      <c r="F2425" s="83"/>
      <c r="G2425" s="83"/>
      <c r="H2425" s="83"/>
      <c r="I2425" s="83"/>
      <c r="J2425" s="83"/>
      <c r="K2425" s="83"/>
      <c r="L2425" s="83"/>
      <c r="M2425" s="83"/>
      <c r="N2425" s="83"/>
      <c r="O2425" s="83"/>
      <c r="P2425" s="84"/>
      <c r="Q2425" s="217"/>
      <c r="R2425" s="85">
        <f t="shared" ref="R2425" si="5982">IF(COUNTA(Y2424:DP2427)=0,0,MIN(Y2425:DP2425))</f>
        <v>3.5000000000000003E-2</v>
      </c>
      <c r="S2425" s="86">
        <f t="shared" ref="S2425" si="5983">IF(COUNTA(Y2424:DP2427)=0,0,HLOOKUP(S2424,Y2424:DP2427,2,FALSE))</f>
        <v>3.5000000000000003E-2</v>
      </c>
      <c r="T2425" s="87">
        <f t="shared" ref="T2425" si="5984">IF(COUNTA(Y2424:DP2427)=0,0,AVERAGE(Y2425:DP2425))</f>
        <v>3.5000000000000003E-2</v>
      </c>
      <c r="U2425" s="88">
        <f t="shared" ref="U2425" si="5985">IF(COUNTA(Y2424:DP2427)=0,0,_xlfn.MINIFS(Y2425:DP2425,Y2427:DP2427,U2427))</f>
        <v>0</v>
      </c>
      <c r="V2425" s="89">
        <f t="array" ref="V2425">IF(COUNTA(Y2424:DP2427)=0,0,IF(ISERROR(HLOOKUP(V2427,Y2427:DP2427,1,FALSE)),0,INDEX(Y2425:DP2425,MATCH(V2424&amp;V2427,Y2424:DP2424&amp;Y2427:DP2427,0))))</f>
        <v>0</v>
      </c>
      <c r="W2425" s="90">
        <f t="array" ref="W2425">IF(COUNTA(Y2424:DP2427)=0,0,IF(ISERROR(HLOOKUP(W2427,Y2427:DP2427,1,FALSE)),0,AVERAGEIF(Y2427:DP2427,$W2427,Y2425:DP2425)))</f>
        <v>0</v>
      </c>
      <c r="X2425" s="107"/>
      <c r="Y2425" s="142">
        <v>3.5000000000000003E-2</v>
      </c>
      <c r="Z2425" s="142">
        <v>3.5000000000000003E-2</v>
      </c>
    </row>
    <row r="2426" spans="2:28" thickBot="1">
      <c r="B2426" s="83"/>
      <c r="C2426" s="84"/>
      <c r="D2426" s="83"/>
      <c r="E2426" s="83"/>
      <c r="F2426" s="83"/>
      <c r="G2426" s="83"/>
      <c r="H2426" s="83"/>
      <c r="I2426" s="83"/>
      <c r="J2426" s="83"/>
      <c r="K2426" s="83"/>
      <c r="L2426" s="83"/>
      <c r="M2426" s="83"/>
      <c r="N2426" s="83"/>
      <c r="O2426" s="83"/>
      <c r="P2426" s="84"/>
      <c r="Q2426" s="217"/>
      <c r="R2426" s="91">
        <f t="shared" ref="R2426" si="5986">IF(COUNTA(Y2424:DP2427)=0,0,HLOOKUP(R2425,Y2425:DP2427,2,FALSE))</f>
        <v>100</v>
      </c>
      <c r="S2426" s="92">
        <f t="shared" ref="S2426" si="5987">IF(COUNTA(Y2424:DP2427)=0,0,HLOOKUP(S2424,Y2424:DP2427,3,FALSE))</f>
        <v>100</v>
      </c>
      <c r="T2426" s="93"/>
      <c r="U2426" s="94">
        <f t="array" ref="U2426">IF(COUNTA(Y2424:DP2427)=0,0,IF(ISERROR(HLOOKUP(U2427,Y2427:DP2427,1,FALSE)),0,INDEX(Y2426:DP2426,MATCH(U2425&amp;U2427,Y2425:DP2425&amp;Y2427:DP2427,0))))</f>
        <v>0</v>
      </c>
      <c r="V2426" s="94">
        <f t="array" ref="V2426">IF(COUNTA(Y2424:DP2427)=0,0,IF(ISERROR(HLOOKUP(V2427,Y2427:DP2427,1,FALSE)),0,INDEX(Y2426:DP2426,MATCH(V2425&amp;V2427,Y2425:DP2425&amp;Y2427:DP2427,0))))</f>
        <v>0</v>
      </c>
      <c r="W2426" s="95"/>
      <c r="X2426" s="108"/>
      <c r="Y2426" s="143">
        <v>100</v>
      </c>
      <c r="Z2426" s="143">
        <v>100</v>
      </c>
    </row>
    <row r="2427" spans="2:28" ht="13.9" thickBot="1">
      <c r="B2427" s="96"/>
      <c r="C2427" s="97"/>
      <c r="D2427" s="96"/>
      <c r="E2427" s="96"/>
      <c r="F2427" s="96"/>
      <c r="G2427" s="96"/>
      <c r="H2427" s="96"/>
      <c r="I2427" s="96"/>
      <c r="J2427" s="96"/>
      <c r="K2427" s="96"/>
      <c r="L2427" s="96"/>
      <c r="M2427" s="96"/>
      <c r="N2427" s="96"/>
      <c r="O2427" s="96"/>
      <c r="P2427" s="97"/>
      <c r="Q2427" s="218"/>
      <c r="R2427" s="98" t="str">
        <f t="shared" ref="R2427" si="5988">IF(COUNTA(Y2424:DP2427)=0,"none",HLOOKUP(R2425,Y2425:DP2427,3,FALSE))</f>
        <v>www (-30%)</v>
      </c>
      <c r="S2427" s="99" t="str">
        <f t="shared" ref="S2427" si="5989">IF(COUNTA(Y2424:DP2427)=0,"none",HLOOKUP(S2424,Y2424:DP2427,4,FALSE))</f>
        <v>www (-30%)</v>
      </c>
      <c r="T2427" s="100"/>
      <c r="U2427" s="100">
        <f t="array" ref="U2427">IF(COUNTA(Y2424:DP2427)=0,"none",IF($U$2="WAHR",$W$3,Abfrage!$F$4))</f>
        <v>0</v>
      </c>
      <c r="V2427" s="100">
        <f t="array" ref="V2427">IF(COUNTA(Y2424:DP2427)=0,"none",IF($U$2="WAHR",$W$3,Abfrage!$F$4))</f>
        <v>0</v>
      </c>
      <c r="W2427" s="100">
        <f t="array" ref="W2427">IF(COUNTA(Y2424:DP2427)=0,"none",IF($U$2="WAHR",$W$3,Abfrage!$F$4))</f>
        <v>0</v>
      </c>
      <c r="X2427" s="109"/>
      <c r="Y2427" s="144" t="s">
        <v>43</v>
      </c>
      <c r="Z2427" s="144" t="s">
        <v>43</v>
      </c>
    </row>
    <row r="2428" spans="2:28" thickBot="1">
      <c r="B2428" s="75" t="s">
        <v>1572</v>
      </c>
      <c r="C2428" s="76">
        <v>1000266556</v>
      </c>
      <c r="D2428" s="75" t="s">
        <v>95</v>
      </c>
      <c r="E2428" s="75" t="s">
        <v>90</v>
      </c>
      <c r="F2428" s="75" t="s">
        <v>122</v>
      </c>
      <c r="G2428" s="75" t="s">
        <v>122</v>
      </c>
      <c r="H2428" s="75" t="s">
        <v>57</v>
      </c>
      <c r="I2428" s="75" t="s">
        <v>48</v>
      </c>
      <c r="J2428" s="75" t="s">
        <v>1573</v>
      </c>
      <c r="K2428" s="75" t="s">
        <v>306</v>
      </c>
      <c r="L2428" s="75" t="s">
        <v>306</v>
      </c>
      <c r="M2428" s="75" t="s">
        <v>306</v>
      </c>
      <c r="N2428" s="75" t="s">
        <v>327</v>
      </c>
      <c r="O2428" s="75" t="s">
        <v>309</v>
      </c>
      <c r="P2428" s="76" t="s">
        <v>306</v>
      </c>
      <c r="Q2428" s="216"/>
      <c r="R2428" s="77">
        <f t="shared" ref="R2428" si="5990">IF(COUNTA(Y2428:DP2431)=0,"01.01.1900",INDEX(Y2428:DP2428,MATCH(R2429,Y2429:DP2429,0)))</f>
        <v>44966</v>
      </c>
      <c r="S2428" s="78">
        <f t="shared" ref="S2428" si="5991">IF(COUNTA(Y2428:DP2431)=0,"01.01.1900",MAX(Y2428:DP2428))</f>
        <v>44966</v>
      </c>
      <c r="T2428" s="79"/>
      <c r="U2428" s="80" t="str">
        <f t="array" ref="U2428">IF(COUNTA(Y2428:DP2431)=0,"01.01.1900",IF(ISERROR(HLOOKUP(U2431,Y2431:DP2431,1,FALSE)),"01.01.1900",INDEX(Y2428:DP2428,MATCH(U2429&amp;U2431,Y2429:DP2429&amp;Y2431:DP2431,0))))</f>
        <v>01.01.1900</v>
      </c>
      <c r="V2428" s="81">
        <f t="shared" ref="V2428" si="5992">IF(COUNTA(Y2428:DP2431)=0,"01.01.1900",_xlfn.MAXIFS(Y2428:DP2428,Y2431:DP2431,V2431))</f>
        <v>0</v>
      </c>
      <c r="W2428" s="82"/>
      <c r="X2428" s="106"/>
      <c r="Y2428" s="141">
        <v>44966</v>
      </c>
      <c r="Z2428" s="141">
        <v>44966</v>
      </c>
    </row>
    <row r="2429" spans="2:28" thickBot="1">
      <c r="B2429" s="83"/>
      <c r="C2429" s="84"/>
      <c r="D2429" s="83"/>
      <c r="E2429" s="83"/>
      <c r="F2429" s="83"/>
      <c r="G2429" s="83"/>
      <c r="H2429" s="83"/>
      <c r="I2429" s="83"/>
      <c r="J2429" s="83"/>
      <c r="K2429" s="83"/>
      <c r="L2429" s="83"/>
      <c r="M2429" s="83"/>
      <c r="N2429" s="83"/>
      <c r="O2429" s="83"/>
      <c r="P2429" s="84"/>
      <c r="Q2429" s="217"/>
      <c r="R2429" s="85">
        <f t="shared" ref="R2429" si="5993">IF(COUNTA(Y2428:DP2431)=0,0,MIN(Y2429:DP2429))</f>
        <v>3.5000000000000003E-2</v>
      </c>
      <c r="S2429" s="86">
        <f t="shared" ref="S2429" si="5994">IF(COUNTA(Y2428:DP2431)=0,0,HLOOKUP(S2428,Y2428:DP2431,2,FALSE))</f>
        <v>3.5000000000000003E-2</v>
      </c>
      <c r="T2429" s="87">
        <f t="shared" ref="T2429" si="5995">IF(COUNTA(Y2428:DP2431)=0,0,AVERAGE(Y2429:DP2429))</f>
        <v>3.5000000000000003E-2</v>
      </c>
      <c r="U2429" s="88">
        <f t="shared" ref="U2429" si="5996">IF(COUNTA(Y2428:DP2431)=0,0,_xlfn.MINIFS(Y2429:DP2429,Y2431:DP2431,U2431))</f>
        <v>0</v>
      </c>
      <c r="V2429" s="89">
        <f t="array" ref="V2429">IF(COUNTA(Y2428:DP2431)=0,0,IF(ISERROR(HLOOKUP(V2431,Y2431:DP2431,1,FALSE)),0,INDEX(Y2429:DP2429,MATCH(V2428&amp;V2431,Y2428:DP2428&amp;Y2431:DP2431,0))))</f>
        <v>0</v>
      </c>
      <c r="W2429" s="90">
        <f t="array" ref="W2429">IF(COUNTA(Y2428:DP2431)=0,0,IF(ISERROR(HLOOKUP(W2431,Y2431:DP2431,1,FALSE)),0,AVERAGEIF(Y2431:DP2431,$W2431,Y2429:DP2429)))</f>
        <v>0</v>
      </c>
      <c r="X2429" s="107"/>
      <c r="Y2429" s="142">
        <v>3.5000000000000003E-2</v>
      </c>
      <c r="Z2429" s="142">
        <v>3.5000000000000003E-2</v>
      </c>
    </row>
    <row r="2430" spans="2:28" thickBot="1">
      <c r="B2430" s="83"/>
      <c r="C2430" s="84"/>
      <c r="D2430" s="83"/>
      <c r="E2430" s="83"/>
      <c r="F2430" s="83"/>
      <c r="G2430" s="83"/>
      <c r="H2430" s="83"/>
      <c r="I2430" s="83"/>
      <c r="J2430" s="83"/>
      <c r="K2430" s="83"/>
      <c r="L2430" s="83"/>
      <c r="M2430" s="83"/>
      <c r="N2430" s="83"/>
      <c r="O2430" s="83"/>
      <c r="P2430" s="84"/>
      <c r="Q2430" s="217"/>
      <c r="R2430" s="91">
        <f t="shared" ref="R2430" si="5997">IF(COUNTA(Y2428:DP2431)=0,0,HLOOKUP(R2429,Y2429:DP2431,2,FALSE))</f>
        <v>100</v>
      </c>
      <c r="S2430" s="92">
        <f t="shared" ref="S2430" si="5998">IF(COUNTA(Y2428:DP2431)=0,0,HLOOKUP(S2428,Y2428:DP2431,3,FALSE))</f>
        <v>100</v>
      </c>
      <c r="T2430" s="93"/>
      <c r="U2430" s="94">
        <f t="array" ref="U2430">IF(COUNTA(Y2428:DP2431)=0,0,IF(ISERROR(HLOOKUP(U2431,Y2431:DP2431,1,FALSE)),0,INDEX(Y2430:DP2430,MATCH(U2429&amp;U2431,Y2429:DP2429&amp;Y2431:DP2431,0))))</f>
        <v>0</v>
      </c>
      <c r="V2430" s="94">
        <f t="array" ref="V2430">IF(COUNTA(Y2428:DP2431)=0,0,IF(ISERROR(HLOOKUP(V2431,Y2431:DP2431,1,FALSE)),0,INDEX(Y2430:DP2430,MATCH(V2429&amp;V2431,Y2429:DP2429&amp;Y2431:DP2431,0))))</f>
        <v>0</v>
      </c>
      <c r="W2430" s="95"/>
      <c r="X2430" s="108"/>
      <c r="Y2430" s="143">
        <v>100</v>
      </c>
      <c r="Z2430" s="143">
        <v>100</v>
      </c>
    </row>
    <row r="2431" spans="2:28" ht="13.9" thickBot="1">
      <c r="B2431" s="96"/>
      <c r="C2431" s="97"/>
      <c r="D2431" s="96"/>
      <c r="E2431" s="96"/>
      <c r="F2431" s="96"/>
      <c r="G2431" s="96"/>
      <c r="H2431" s="96"/>
      <c r="I2431" s="96"/>
      <c r="J2431" s="96"/>
      <c r="K2431" s="96"/>
      <c r="L2431" s="96"/>
      <c r="M2431" s="96"/>
      <c r="N2431" s="96"/>
      <c r="O2431" s="96"/>
      <c r="P2431" s="97"/>
      <c r="Q2431" s="218"/>
      <c r="R2431" s="98" t="str">
        <f t="shared" ref="R2431" si="5999">IF(COUNTA(Y2428:DP2431)=0,"none",HLOOKUP(R2429,Y2429:DP2431,3,FALSE))</f>
        <v>www (-30%)</v>
      </c>
      <c r="S2431" s="99" t="str">
        <f t="shared" ref="S2431" si="6000">IF(COUNTA(Y2428:DP2431)=0,"none",HLOOKUP(S2428,Y2428:DP2431,4,FALSE))</f>
        <v>www (-30%)</v>
      </c>
      <c r="T2431" s="100"/>
      <c r="U2431" s="100">
        <f t="array" ref="U2431">IF(COUNTA(Y2428:DP2431)=0,"none",IF($U$2="WAHR",$W$3,Abfrage!$F$4))</f>
        <v>0</v>
      </c>
      <c r="V2431" s="100">
        <f t="array" ref="V2431">IF(COUNTA(Y2428:DP2431)=0,"none",IF($U$2="WAHR",$W$3,Abfrage!$F$4))</f>
        <v>0</v>
      </c>
      <c r="W2431" s="100">
        <f t="array" ref="W2431">IF(COUNTA(Y2428:DP2431)=0,"none",IF($U$2="WAHR",$W$3,Abfrage!$F$4))</f>
        <v>0</v>
      </c>
      <c r="X2431" s="109"/>
      <c r="Y2431" s="144" t="s">
        <v>43</v>
      </c>
      <c r="Z2431" s="144" t="s">
        <v>43</v>
      </c>
    </row>
    <row r="2432" spans="2:28" thickBot="1">
      <c r="B2432" s="75" t="s">
        <v>1574</v>
      </c>
      <c r="C2432" s="76">
        <v>1000268163</v>
      </c>
      <c r="D2432" s="75" t="s">
        <v>95</v>
      </c>
      <c r="E2432" s="75" t="s">
        <v>96</v>
      </c>
      <c r="F2432" s="75" t="s">
        <v>97</v>
      </c>
      <c r="G2432" s="75" t="s">
        <v>97</v>
      </c>
      <c r="H2432" s="75" t="e">
        <v>#N/A</v>
      </c>
      <c r="I2432" s="75" t="s">
        <v>68</v>
      </c>
      <c r="J2432" s="75" t="s">
        <v>1575</v>
      </c>
      <c r="K2432" s="75" t="s">
        <v>306</v>
      </c>
      <c r="L2432" s="75" t="s">
        <v>306</v>
      </c>
      <c r="M2432" s="75" t="s">
        <v>313</v>
      </c>
      <c r="N2432" s="75" t="s">
        <v>352</v>
      </c>
      <c r="O2432" s="75" t="s">
        <v>315</v>
      </c>
      <c r="P2432" s="76" t="s">
        <v>306</v>
      </c>
      <c r="Q2432" s="216"/>
      <c r="R2432" s="77" t="str">
        <f t="shared" ref="R2432" si="6001">IF(COUNTA(Y2432:DP2435)=0,"01.01.1900",INDEX(Y2432:DP2432,MATCH(R2433,Y2433:DP2433,0)))</f>
        <v>01.01.1900</v>
      </c>
      <c r="S2432" s="78" t="str">
        <f t="shared" ref="S2432" si="6002">IF(COUNTA(Y2432:DP2435)=0,"01.01.1900",MAX(Y2432:DP2432))</f>
        <v>01.01.1900</v>
      </c>
      <c r="T2432" s="79"/>
      <c r="U2432" s="80" t="str">
        <f t="array" ref="U2432">IF(COUNTA(Y2432:DP2435)=0,"01.01.1900",IF(ISERROR(HLOOKUP(U2435,Y2435:DP2435,1,FALSE)),"01.01.1900",INDEX(Y2432:DP2432,MATCH(U2433&amp;U2435,Y2433:DP2433&amp;Y2435:DP2435,0))))</f>
        <v>01.01.1900</v>
      </c>
      <c r="V2432" s="81" t="str">
        <f t="shared" ref="V2432" si="6003">IF(COUNTA(Y2432:DP2435)=0,"01.01.1900",_xlfn.MAXIFS(Y2432:DP2432,Y2435:DP2435,V2435))</f>
        <v>01.01.1900</v>
      </c>
      <c r="W2432" s="82"/>
      <c r="X2432" s="106"/>
    </row>
    <row r="2433" spans="2:34" thickBot="1">
      <c r="B2433" s="83"/>
      <c r="C2433" s="84"/>
      <c r="D2433" s="83"/>
      <c r="E2433" s="83"/>
      <c r="F2433" s="83"/>
      <c r="G2433" s="83"/>
      <c r="H2433" s="83"/>
      <c r="I2433" s="83"/>
      <c r="J2433" s="83"/>
      <c r="K2433" s="83"/>
      <c r="L2433" s="83"/>
      <c r="M2433" s="83"/>
      <c r="N2433" s="83"/>
      <c r="O2433" s="83"/>
      <c r="P2433" s="84"/>
      <c r="Q2433" s="217"/>
      <c r="R2433" s="85">
        <f t="shared" ref="R2433" si="6004">IF(COUNTA(Y2432:DP2435)=0,0,MIN(Y2433:DP2433))</f>
        <v>0</v>
      </c>
      <c r="S2433" s="86">
        <f t="shared" ref="S2433" si="6005">IF(COUNTA(Y2432:DP2435)=0,0,HLOOKUP(S2432,Y2432:DP2435,2,FALSE))</f>
        <v>0</v>
      </c>
      <c r="T2433" s="87">
        <f t="shared" ref="T2433" si="6006">IF(COUNTA(Y2432:DP2435)=0,0,AVERAGE(Y2433:DP2433))</f>
        <v>0</v>
      </c>
      <c r="U2433" s="88">
        <f t="shared" ref="U2433" si="6007">IF(COUNTA(Y2432:DP2435)=0,0,_xlfn.MINIFS(Y2433:DP2433,Y2435:DP2435,U2435))</f>
        <v>0</v>
      </c>
      <c r="V2433" s="89">
        <f t="array" ref="V2433">IF(COUNTA(Y2432:DP2435)=0,0,IF(ISERROR(HLOOKUP(V2435,Y2435:DP2435,1,FALSE)),0,INDEX(Y2433:DP2433,MATCH(V2432&amp;V2435,Y2432:DP2432&amp;Y2435:DP2435,0))))</f>
        <v>0</v>
      </c>
      <c r="W2433" s="90">
        <f t="array" ref="W2433">IF(COUNTA(Y2432:DP2435)=0,0,IF(ISERROR(HLOOKUP(W2435,Y2435:DP2435,1,FALSE)),0,AVERAGEIF(Y2435:DP2435,$W2435,Y2433:DP2433)))</f>
        <v>0</v>
      </c>
      <c r="X2433" s="107"/>
    </row>
    <row r="2434" spans="2:34" thickBot="1">
      <c r="B2434" s="83"/>
      <c r="C2434" s="84"/>
      <c r="D2434" s="83"/>
      <c r="E2434" s="83"/>
      <c r="F2434" s="83"/>
      <c r="G2434" s="83"/>
      <c r="H2434" s="83"/>
      <c r="I2434" s="83"/>
      <c r="J2434" s="83"/>
      <c r="K2434" s="83"/>
      <c r="L2434" s="83"/>
      <c r="M2434" s="83"/>
      <c r="N2434" s="83"/>
      <c r="O2434" s="83"/>
      <c r="P2434" s="84"/>
      <c r="Q2434" s="217"/>
      <c r="R2434" s="91">
        <f t="shared" ref="R2434" si="6008">IF(COUNTA(Y2432:DP2435)=0,0,HLOOKUP(R2433,Y2433:DP2435,2,FALSE))</f>
        <v>0</v>
      </c>
      <c r="S2434" s="92">
        <f t="shared" ref="S2434" si="6009">IF(COUNTA(Y2432:DP2435)=0,0,HLOOKUP(S2432,Y2432:DP2435,3,FALSE))</f>
        <v>0</v>
      </c>
      <c r="T2434" s="93"/>
      <c r="U2434" s="94">
        <f t="array" ref="U2434">IF(COUNTA(Y2432:DP2435)=0,0,IF(ISERROR(HLOOKUP(U2435,Y2435:DP2435,1,FALSE)),0,INDEX(Y2434:DP2434,MATCH(U2433&amp;U2435,Y2433:DP2433&amp;Y2435:DP2435,0))))</f>
        <v>0</v>
      </c>
      <c r="V2434" s="94">
        <f t="array" ref="V2434">IF(COUNTA(Y2432:DP2435)=0,0,IF(ISERROR(HLOOKUP(V2435,Y2435:DP2435,1,FALSE)),0,INDEX(Y2434:DP2434,MATCH(V2433&amp;V2435,Y2433:DP2433&amp;Y2435:DP2435,0))))</f>
        <v>0</v>
      </c>
      <c r="W2434" s="95"/>
      <c r="X2434" s="108"/>
    </row>
    <row r="2435" spans="2:34" ht="13.9" thickBot="1">
      <c r="B2435" s="96"/>
      <c r="C2435" s="97"/>
      <c r="D2435" s="96"/>
      <c r="E2435" s="96"/>
      <c r="F2435" s="96"/>
      <c r="G2435" s="96"/>
      <c r="H2435" s="96"/>
      <c r="I2435" s="96"/>
      <c r="J2435" s="96"/>
      <c r="K2435" s="96"/>
      <c r="L2435" s="96"/>
      <c r="M2435" s="96"/>
      <c r="N2435" s="96"/>
      <c r="O2435" s="96"/>
      <c r="P2435" s="97"/>
      <c r="Q2435" s="218"/>
      <c r="R2435" s="98" t="str">
        <f t="shared" ref="R2435" si="6010">IF(COUNTA(Y2432:DP2435)=0,"none",HLOOKUP(R2433,Y2433:DP2435,3,FALSE))</f>
        <v>none</v>
      </c>
      <c r="S2435" s="99" t="str">
        <f t="shared" ref="S2435" si="6011">IF(COUNTA(Y2432:DP2435)=0,"none",HLOOKUP(S2432,Y2432:DP2435,4,FALSE))</f>
        <v>none</v>
      </c>
      <c r="T2435" s="100"/>
      <c r="U2435" s="100" t="str">
        <f t="array" ref="U2435">IF(COUNTA(Y2432:DP2435)=0,"none",IF($U$2="WAHR",$W$3,Abfrage!$F$4))</f>
        <v>none</v>
      </c>
      <c r="V2435" s="100" t="str">
        <f t="array" ref="V2435">IF(COUNTA(Y2432:DP2435)=0,"none",IF($U$2="WAHR",$W$3,Abfrage!$F$4))</f>
        <v>none</v>
      </c>
      <c r="W2435" s="100" t="str">
        <f t="array" ref="W2435">IF(COUNTA(Y2432:DP2435)=0,"none",IF($U$2="WAHR",$W$3,Abfrage!$F$4))</f>
        <v>none</v>
      </c>
      <c r="X2435" s="109"/>
    </row>
    <row r="2436" spans="2:34" thickBot="1">
      <c r="B2436" s="75" t="s">
        <v>1576</v>
      </c>
      <c r="C2436" s="76">
        <v>1000268164</v>
      </c>
      <c r="D2436" s="75" t="s">
        <v>95</v>
      </c>
      <c r="E2436" s="75" t="s">
        <v>175</v>
      </c>
      <c r="F2436" s="75" t="s">
        <v>103</v>
      </c>
      <c r="G2436" s="75" t="s">
        <v>103</v>
      </c>
      <c r="H2436" s="75" t="s">
        <v>1550</v>
      </c>
      <c r="I2436" s="75" t="s">
        <v>68</v>
      </c>
      <c r="J2436" s="75" t="s">
        <v>1577</v>
      </c>
      <c r="K2436" s="75" t="s">
        <v>306</v>
      </c>
      <c r="L2436" s="75" t="s">
        <v>306</v>
      </c>
      <c r="M2436" s="75" t="s">
        <v>307</v>
      </c>
      <c r="N2436" s="75" t="s">
        <v>352</v>
      </c>
      <c r="O2436" s="75" t="s">
        <v>547</v>
      </c>
      <c r="P2436" s="76" t="s">
        <v>306</v>
      </c>
      <c r="Q2436" s="216"/>
      <c r="R2436" s="77">
        <f t="shared" ref="R2436" si="6012">IF(COUNTA(Y2436:DP2439)=0,"01.01.1900",INDEX(Y2436:DP2436,MATCH(R2437,Y2437:DP2437,0)))</f>
        <v>44714</v>
      </c>
      <c r="S2436" s="78">
        <f t="shared" ref="S2436" si="6013">IF(COUNTA(Y2436:DP2439)=0,"01.01.1900",MAX(Y2436:DP2436))</f>
        <v>44714</v>
      </c>
      <c r="T2436" s="79"/>
      <c r="U2436" s="80" t="str">
        <f t="array" ref="U2436">IF(COUNTA(Y2436:DP2439)=0,"01.01.1900",IF(ISERROR(HLOOKUP(U2439,Y2439:DP2439,1,FALSE)),"01.01.1900",INDEX(Y2436:DP2436,MATCH(U2437&amp;U2439,Y2437:DP2437&amp;Y2439:DP2439,0))))</f>
        <v>01.01.1900</v>
      </c>
      <c r="V2436" s="81">
        <f t="shared" ref="V2436" si="6014">IF(COUNTA(Y2436:DP2439)=0,"01.01.1900",_xlfn.MAXIFS(Y2436:DP2436,Y2439:DP2439,V2439))</f>
        <v>0</v>
      </c>
      <c r="W2436" s="82"/>
      <c r="X2436" s="106"/>
      <c r="Y2436" s="141">
        <v>44714</v>
      </c>
      <c r="Z2436" s="141">
        <v>44714</v>
      </c>
    </row>
    <row r="2437" spans="2:34" thickBot="1">
      <c r="B2437" s="83"/>
      <c r="C2437" s="84"/>
      <c r="D2437" s="83"/>
      <c r="E2437" s="83"/>
      <c r="F2437" s="83"/>
      <c r="G2437" s="83"/>
      <c r="H2437" s="83"/>
      <c r="I2437" s="83"/>
      <c r="J2437" s="83"/>
      <c r="K2437" s="83"/>
      <c r="L2437" s="83"/>
      <c r="M2437" s="83"/>
      <c r="N2437" s="83"/>
      <c r="O2437" s="83"/>
      <c r="P2437" s="84"/>
      <c r="Q2437" s="217"/>
      <c r="R2437" s="85">
        <f t="shared" ref="R2437" si="6015">IF(COUNTA(Y2436:DP2439)=0,0,MIN(Y2437:DP2437))</f>
        <v>0.23</v>
      </c>
      <c r="S2437" s="86">
        <f t="shared" ref="S2437" si="6016">IF(COUNTA(Y2436:DP2439)=0,0,HLOOKUP(S2436,Y2436:DP2439,2,FALSE))</f>
        <v>0.23</v>
      </c>
      <c r="T2437" s="87">
        <f t="shared" ref="T2437" si="6017">IF(COUNTA(Y2436:DP2439)=0,0,AVERAGE(Y2437:DP2437))</f>
        <v>0.23</v>
      </c>
      <c r="U2437" s="88">
        <f t="shared" ref="U2437" si="6018">IF(COUNTA(Y2436:DP2439)=0,0,_xlfn.MINIFS(Y2437:DP2437,Y2439:DP2439,U2439))</f>
        <v>0</v>
      </c>
      <c r="V2437" s="89">
        <f t="array" ref="V2437">IF(COUNTA(Y2436:DP2439)=0,0,IF(ISERROR(HLOOKUP(V2439,Y2439:DP2439,1,FALSE)),0,INDEX(Y2437:DP2437,MATCH(V2436&amp;V2439,Y2436:DP2436&amp;Y2439:DP2439,0))))</f>
        <v>0</v>
      </c>
      <c r="W2437" s="90">
        <f t="array" ref="W2437">IF(COUNTA(Y2436:DP2439)=0,0,IF(ISERROR(HLOOKUP(W2439,Y2439:DP2439,1,FALSE)),0,AVERAGEIF(Y2439:DP2439,$W2439,Y2437:DP2437)))</f>
        <v>0</v>
      </c>
      <c r="X2437" s="107"/>
      <c r="Y2437" s="142">
        <v>0.23</v>
      </c>
      <c r="Z2437" s="142">
        <v>0.23</v>
      </c>
    </row>
    <row r="2438" spans="2:34" thickBot="1">
      <c r="B2438" s="83"/>
      <c r="C2438" s="84"/>
      <c r="D2438" s="83"/>
      <c r="E2438" s="83"/>
      <c r="F2438" s="83"/>
      <c r="G2438" s="83"/>
      <c r="H2438" s="83"/>
      <c r="I2438" s="83"/>
      <c r="J2438" s="83"/>
      <c r="K2438" s="83"/>
      <c r="L2438" s="83"/>
      <c r="M2438" s="83"/>
      <c r="N2438" s="83"/>
      <c r="O2438" s="83"/>
      <c r="P2438" s="84"/>
      <c r="Q2438" s="217"/>
      <c r="R2438" s="91" t="str">
        <f t="shared" ref="R2438" si="6019">IF(COUNTA(Y2436:DP2439)=0,0,HLOOKUP(R2437,Y2437:DP2439,2,FALSE))</f>
        <v>nn</v>
      </c>
      <c r="S2438" s="92" t="str">
        <f t="shared" ref="S2438" si="6020">IF(COUNTA(Y2436:DP2439)=0,0,HLOOKUP(S2436,Y2436:DP2439,3,FALSE))</f>
        <v>nn</v>
      </c>
      <c r="T2438" s="93"/>
      <c r="U2438" s="94">
        <f t="array" ref="U2438">IF(COUNTA(Y2436:DP2439)=0,0,IF(ISERROR(HLOOKUP(U2439,Y2439:DP2439,1,FALSE)),0,INDEX(Y2438:DP2438,MATCH(U2437&amp;U2439,Y2437:DP2437&amp;Y2439:DP2439,0))))</f>
        <v>0</v>
      </c>
      <c r="V2438" s="94">
        <f t="array" ref="V2438">IF(COUNTA(Y2436:DP2439)=0,0,IF(ISERROR(HLOOKUP(V2439,Y2439:DP2439,1,FALSE)),0,INDEX(Y2438:DP2438,MATCH(V2437&amp;V2439,Y2437:DP2437&amp;Y2439:DP2439,0))))</f>
        <v>0</v>
      </c>
      <c r="W2438" s="95"/>
      <c r="X2438" s="108"/>
      <c r="Y2438" s="143" t="s">
        <v>345</v>
      </c>
      <c r="Z2438" s="143">
        <v>0</v>
      </c>
    </row>
    <row r="2439" spans="2:34" ht="13.9" thickBot="1">
      <c r="B2439" s="96"/>
      <c r="C2439" s="97"/>
      <c r="D2439" s="96"/>
      <c r="E2439" s="96"/>
      <c r="F2439" s="96"/>
      <c r="G2439" s="96"/>
      <c r="H2439" s="96"/>
      <c r="I2439" s="96"/>
      <c r="J2439" s="96"/>
      <c r="K2439" s="96"/>
      <c r="L2439" s="96"/>
      <c r="M2439" s="96"/>
      <c r="N2439" s="96"/>
      <c r="O2439" s="96"/>
      <c r="P2439" s="97"/>
      <c r="Q2439" s="218"/>
      <c r="R2439" s="98" t="str">
        <f t="shared" ref="R2439" si="6021">IF(COUNTA(Y2436:DP2439)=0,"none",HLOOKUP(R2437,Y2437:DP2439,3,FALSE))</f>
        <v>SAP</v>
      </c>
      <c r="S2439" s="99" t="str">
        <f t="shared" ref="S2439" si="6022">IF(COUNTA(Y2436:DP2439)=0,"none",HLOOKUP(S2436,Y2436:DP2439,4,FALSE))</f>
        <v>SAP</v>
      </c>
      <c r="T2439" s="100"/>
      <c r="U2439" s="100">
        <f t="array" ref="U2439">IF(COUNTA(Y2436:DP2439)=0,"none",IF($U$2="WAHR",$W$3,Abfrage!$F$4))</f>
        <v>0</v>
      </c>
      <c r="V2439" s="100">
        <f t="array" ref="V2439">IF(COUNTA(Y2436:DP2439)=0,"none",IF($U$2="WAHR",$W$3,Abfrage!$F$4))</f>
        <v>0</v>
      </c>
      <c r="W2439" s="100">
        <f t="array" ref="W2439">IF(COUNTA(Y2436:DP2439)=0,"none",IF($U$2="WAHR",$W$3,Abfrage!$F$4))</f>
        <v>0</v>
      </c>
      <c r="X2439" s="109"/>
      <c r="Y2439" s="144" t="s">
        <v>47</v>
      </c>
      <c r="Z2439" s="144" t="s">
        <v>47</v>
      </c>
    </row>
    <row r="2440" spans="2:34" thickBot="1">
      <c r="B2440" s="75" t="s">
        <v>1578</v>
      </c>
      <c r="C2440" s="76">
        <v>1000268165</v>
      </c>
      <c r="D2440" s="75" t="s">
        <v>95</v>
      </c>
      <c r="E2440" s="75" t="s">
        <v>90</v>
      </c>
      <c r="F2440" s="75" t="s">
        <v>685</v>
      </c>
      <c r="G2440" s="75" t="s">
        <v>685</v>
      </c>
      <c r="H2440" s="75" t="e">
        <v>#N/A</v>
      </c>
      <c r="I2440" s="75" t="s">
        <v>68</v>
      </c>
      <c r="J2440" s="75" t="s">
        <v>1579</v>
      </c>
      <c r="K2440" s="75" t="s">
        <v>331</v>
      </c>
      <c r="L2440" s="75" t="s">
        <v>326</v>
      </c>
      <c r="M2440" s="75" t="s">
        <v>306</v>
      </c>
      <c r="N2440" s="75" t="s">
        <v>327</v>
      </c>
      <c r="O2440" s="75" t="s">
        <v>375</v>
      </c>
      <c r="P2440" s="76" t="s">
        <v>306</v>
      </c>
      <c r="Q2440" s="216"/>
      <c r="R2440" s="77" t="str">
        <f t="shared" ref="R2440" si="6023">IF(COUNTA(Y2440:DP2443)=0,"01.01.1900",INDEX(Y2440:DP2440,MATCH(R2441,Y2441:DP2441,0)))</f>
        <v>01.01.1900</v>
      </c>
      <c r="S2440" s="78" t="str">
        <f t="shared" ref="S2440" si="6024">IF(COUNTA(Y2440:DP2443)=0,"01.01.1900",MAX(Y2440:DP2440))</f>
        <v>01.01.1900</v>
      </c>
      <c r="T2440" s="79"/>
      <c r="U2440" s="80" t="str">
        <f t="array" ref="U2440">IF(COUNTA(Y2440:DP2443)=0,"01.01.1900",IF(ISERROR(HLOOKUP(U2443,Y2443:DP2443,1,FALSE)),"01.01.1900",INDEX(Y2440:DP2440,MATCH(U2441&amp;U2443,Y2441:DP2441&amp;Y2443:DP2443,0))))</f>
        <v>01.01.1900</v>
      </c>
      <c r="V2440" s="81" t="str">
        <f t="shared" ref="V2440" si="6025">IF(COUNTA(Y2440:DP2443)=0,"01.01.1900",_xlfn.MAXIFS(Y2440:DP2440,Y2443:DP2443,V2443))</f>
        <v>01.01.1900</v>
      </c>
      <c r="W2440" s="82"/>
      <c r="X2440" s="106"/>
    </row>
    <row r="2441" spans="2:34" thickBot="1">
      <c r="B2441" s="83"/>
      <c r="C2441" s="84"/>
      <c r="D2441" s="83"/>
      <c r="E2441" s="83"/>
      <c r="F2441" s="83"/>
      <c r="G2441" s="83"/>
      <c r="H2441" s="83"/>
      <c r="I2441" s="83"/>
      <c r="J2441" s="83"/>
      <c r="K2441" s="83"/>
      <c r="L2441" s="83"/>
      <c r="M2441" s="83"/>
      <c r="N2441" s="83"/>
      <c r="O2441" s="83"/>
      <c r="P2441" s="84"/>
      <c r="Q2441" s="217"/>
      <c r="R2441" s="85">
        <f t="shared" ref="R2441" si="6026">IF(COUNTA(Y2440:DP2443)=0,0,MIN(Y2441:DP2441))</f>
        <v>0</v>
      </c>
      <c r="S2441" s="86">
        <f t="shared" ref="S2441" si="6027">IF(COUNTA(Y2440:DP2443)=0,0,HLOOKUP(S2440,Y2440:DP2443,2,FALSE))</f>
        <v>0</v>
      </c>
      <c r="T2441" s="87">
        <f t="shared" ref="T2441" si="6028">IF(COUNTA(Y2440:DP2443)=0,0,AVERAGE(Y2441:DP2441))</f>
        <v>0</v>
      </c>
      <c r="U2441" s="88">
        <f t="shared" ref="U2441" si="6029">IF(COUNTA(Y2440:DP2443)=0,0,_xlfn.MINIFS(Y2441:DP2441,Y2443:DP2443,U2443))</f>
        <v>0</v>
      </c>
      <c r="V2441" s="89">
        <f t="array" ref="V2441">IF(COUNTA(Y2440:DP2443)=0,0,IF(ISERROR(HLOOKUP(V2443,Y2443:DP2443,1,FALSE)),0,INDEX(Y2441:DP2441,MATCH(V2440&amp;V2443,Y2440:DP2440&amp;Y2443:DP2443,0))))</f>
        <v>0</v>
      </c>
      <c r="W2441" s="90">
        <f t="array" ref="W2441">IF(COUNTA(Y2440:DP2443)=0,0,IF(ISERROR(HLOOKUP(W2443,Y2443:DP2443,1,FALSE)),0,AVERAGEIF(Y2443:DP2443,$W2443,Y2441:DP2441)))</f>
        <v>0</v>
      </c>
      <c r="X2441" s="107"/>
    </row>
    <row r="2442" spans="2:34" thickBot="1">
      <c r="B2442" s="83"/>
      <c r="C2442" s="84"/>
      <c r="D2442" s="83"/>
      <c r="E2442" s="83"/>
      <c r="F2442" s="83"/>
      <c r="G2442" s="83"/>
      <c r="H2442" s="83"/>
      <c r="I2442" s="83"/>
      <c r="J2442" s="83"/>
      <c r="K2442" s="83"/>
      <c r="L2442" s="83"/>
      <c r="M2442" s="83"/>
      <c r="N2442" s="83"/>
      <c r="O2442" s="83"/>
      <c r="P2442" s="84"/>
      <c r="Q2442" s="217"/>
      <c r="R2442" s="91">
        <f t="shared" ref="R2442" si="6030">IF(COUNTA(Y2440:DP2443)=0,0,HLOOKUP(R2441,Y2441:DP2443,2,FALSE))</f>
        <v>0</v>
      </c>
      <c r="S2442" s="92">
        <f t="shared" ref="S2442" si="6031">IF(COUNTA(Y2440:DP2443)=0,0,HLOOKUP(S2440,Y2440:DP2443,3,FALSE))</f>
        <v>0</v>
      </c>
      <c r="T2442" s="93"/>
      <c r="U2442" s="94">
        <f t="array" ref="U2442">IF(COUNTA(Y2440:DP2443)=0,0,IF(ISERROR(HLOOKUP(U2443,Y2443:DP2443,1,FALSE)),0,INDEX(Y2442:DP2442,MATCH(U2441&amp;U2443,Y2441:DP2441&amp;Y2443:DP2443,0))))</f>
        <v>0</v>
      </c>
      <c r="V2442" s="94">
        <f t="array" ref="V2442">IF(COUNTA(Y2440:DP2443)=0,0,IF(ISERROR(HLOOKUP(V2443,Y2443:DP2443,1,FALSE)),0,INDEX(Y2442:DP2442,MATCH(V2441&amp;V2443,Y2441:DP2441&amp;Y2443:DP2443,0))))</f>
        <v>0</v>
      </c>
      <c r="W2442" s="95"/>
      <c r="X2442" s="108"/>
    </row>
    <row r="2443" spans="2:34" ht="13.9" thickBot="1">
      <c r="B2443" s="96"/>
      <c r="C2443" s="97"/>
      <c r="D2443" s="96"/>
      <c r="E2443" s="96"/>
      <c r="F2443" s="96"/>
      <c r="G2443" s="96"/>
      <c r="H2443" s="96"/>
      <c r="I2443" s="96"/>
      <c r="J2443" s="96"/>
      <c r="K2443" s="96"/>
      <c r="L2443" s="96"/>
      <c r="M2443" s="96"/>
      <c r="N2443" s="96"/>
      <c r="O2443" s="96"/>
      <c r="P2443" s="97"/>
      <c r="Q2443" s="218"/>
      <c r="R2443" s="98" t="str">
        <f t="shared" ref="R2443" si="6032">IF(COUNTA(Y2440:DP2443)=0,"none",HLOOKUP(R2441,Y2441:DP2443,3,FALSE))</f>
        <v>none</v>
      </c>
      <c r="S2443" s="99" t="str">
        <f t="shared" ref="S2443" si="6033">IF(COUNTA(Y2440:DP2443)=0,"none",HLOOKUP(S2440,Y2440:DP2443,4,FALSE))</f>
        <v>none</v>
      </c>
      <c r="T2443" s="100"/>
      <c r="U2443" s="100" t="str">
        <f t="array" ref="U2443">IF(COUNTA(Y2440:DP2443)=0,"none",IF($U$2="WAHR",$W$3,Abfrage!$F$4))</f>
        <v>none</v>
      </c>
      <c r="V2443" s="100" t="str">
        <f t="array" ref="V2443">IF(COUNTA(Y2440:DP2443)=0,"none",IF($U$2="WAHR",$W$3,Abfrage!$F$4))</f>
        <v>none</v>
      </c>
      <c r="W2443" s="100" t="str">
        <f t="array" ref="W2443">IF(COUNTA(Y2440:DP2443)=0,"none",IF($U$2="WAHR",$W$3,Abfrage!$F$4))</f>
        <v>none</v>
      </c>
      <c r="X2443" s="109"/>
    </row>
    <row r="2444" spans="2:34" thickBot="1">
      <c r="B2444" s="75" t="s">
        <v>1580</v>
      </c>
      <c r="C2444" s="76">
        <v>1000268166</v>
      </c>
      <c r="D2444" s="75" t="s">
        <v>95</v>
      </c>
      <c r="E2444" s="75" t="s">
        <v>148</v>
      </c>
      <c r="F2444" s="75" t="s">
        <v>96</v>
      </c>
      <c r="G2444" s="75" t="s">
        <v>96</v>
      </c>
      <c r="H2444" s="75" t="e">
        <v>#N/A</v>
      </c>
      <c r="I2444" s="75" t="s">
        <v>68</v>
      </c>
      <c r="J2444" s="75" t="s">
        <v>1581</v>
      </c>
      <c r="K2444" s="75" t="s">
        <v>327</v>
      </c>
      <c r="L2444" s="75" t="s">
        <v>326</v>
      </c>
      <c r="M2444" s="75" t="s">
        <v>313</v>
      </c>
      <c r="N2444" s="75" t="s">
        <v>327</v>
      </c>
      <c r="O2444" s="75" t="s">
        <v>306</v>
      </c>
      <c r="P2444" s="76" t="s">
        <v>306</v>
      </c>
      <c r="Q2444" s="216"/>
      <c r="R2444" s="77" t="str">
        <f t="shared" ref="R2444" si="6034">IF(COUNTA(Y2444:DP2447)=0,"01.01.1900",INDEX(Y2444:DP2444,MATCH(R2445,Y2445:DP2445,0)))</f>
        <v>01.01.1900</v>
      </c>
      <c r="S2444" s="78" t="str">
        <f t="shared" ref="S2444" si="6035">IF(COUNTA(Y2444:DP2447)=0,"01.01.1900",MAX(Y2444:DP2444))</f>
        <v>01.01.1900</v>
      </c>
      <c r="T2444" s="79"/>
      <c r="U2444" s="80" t="str">
        <f t="array" ref="U2444">IF(COUNTA(Y2444:DP2447)=0,"01.01.1900",IF(ISERROR(HLOOKUP(U2447,Y2447:DP2447,1,FALSE)),"01.01.1900",INDEX(Y2444:DP2444,MATCH(U2445&amp;U2447,Y2445:DP2445&amp;Y2447:DP2447,0))))</f>
        <v>01.01.1900</v>
      </c>
      <c r="V2444" s="81" t="str">
        <f t="shared" ref="V2444" si="6036">IF(COUNTA(Y2444:DP2447)=0,"01.01.1900",_xlfn.MAXIFS(Y2444:DP2444,Y2447:DP2447,V2447))</f>
        <v>01.01.1900</v>
      </c>
      <c r="W2444" s="82"/>
      <c r="X2444" s="106"/>
    </row>
    <row r="2445" spans="2:34" thickBot="1">
      <c r="B2445" s="83"/>
      <c r="C2445" s="84"/>
      <c r="D2445" s="83"/>
      <c r="E2445" s="83"/>
      <c r="F2445" s="83"/>
      <c r="G2445" s="83"/>
      <c r="H2445" s="83"/>
      <c r="I2445" s="83"/>
      <c r="J2445" s="83"/>
      <c r="K2445" s="83"/>
      <c r="L2445" s="83"/>
      <c r="M2445" s="83"/>
      <c r="N2445" s="83"/>
      <c r="O2445" s="83"/>
      <c r="P2445" s="84"/>
      <c r="Q2445" s="217"/>
      <c r="R2445" s="85">
        <f t="shared" ref="R2445" si="6037">IF(COUNTA(Y2444:DP2447)=0,0,MIN(Y2445:DP2445))</f>
        <v>0</v>
      </c>
      <c r="S2445" s="86">
        <f t="shared" ref="S2445" si="6038">IF(COUNTA(Y2444:DP2447)=0,0,HLOOKUP(S2444,Y2444:DP2447,2,FALSE))</f>
        <v>0</v>
      </c>
      <c r="T2445" s="87">
        <f t="shared" ref="T2445" si="6039">IF(COUNTA(Y2444:DP2447)=0,0,AVERAGE(Y2445:DP2445))</f>
        <v>0</v>
      </c>
      <c r="U2445" s="88">
        <f t="shared" ref="U2445" si="6040">IF(COUNTA(Y2444:DP2447)=0,0,_xlfn.MINIFS(Y2445:DP2445,Y2447:DP2447,U2447))</f>
        <v>0</v>
      </c>
      <c r="V2445" s="89">
        <f t="array" ref="V2445">IF(COUNTA(Y2444:DP2447)=0,0,IF(ISERROR(HLOOKUP(V2447,Y2447:DP2447,1,FALSE)),0,INDEX(Y2445:DP2445,MATCH(V2444&amp;V2447,Y2444:DP2444&amp;Y2447:DP2447,0))))</f>
        <v>0</v>
      </c>
      <c r="W2445" s="90">
        <f t="array" ref="W2445">IF(COUNTA(Y2444:DP2447)=0,0,IF(ISERROR(HLOOKUP(W2447,Y2447:DP2447,1,FALSE)),0,AVERAGEIF(Y2447:DP2447,$W2447,Y2445:DP2445)))</f>
        <v>0</v>
      </c>
      <c r="X2445" s="107"/>
    </row>
    <row r="2446" spans="2:34" thickBot="1">
      <c r="B2446" s="83"/>
      <c r="C2446" s="84"/>
      <c r="D2446" s="83"/>
      <c r="E2446" s="83"/>
      <c r="F2446" s="83"/>
      <c r="G2446" s="83"/>
      <c r="H2446" s="83"/>
      <c r="I2446" s="83"/>
      <c r="J2446" s="83"/>
      <c r="K2446" s="83"/>
      <c r="L2446" s="83"/>
      <c r="M2446" s="83"/>
      <c r="N2446" s="83"/>
      <c r="O2446" s="83"/>
      <c r="P2446" s="84"/>
      <c r="Q2446" s="217"/>
      <c r="R2446" s="91">
        <f t="shared" ref="R2446" si="6041">IF(COUNTA(Y2444:DP2447)=0,0,HLOOKUP(R2445,Y2445:DP2447,2,FALSE))</f>
        <v>0</v>
      </c>
      <c r="S2446" s="92">
        <f t="shared" ref="S2446" si="6042">IF(COUNTA(Y2444:DP2447)=0,0,HLOOKUP(S2444,Y2444:DP2447,3,FALSE))</f>
        <v>0</v>
      </c>
      <c r="T2446" s="93"/>
      <c r="U2446" s="94">
        <f t="array" ref="U2446">IF(COUNTA(Y2444:DP2447)=0,0,IF(ISERROR(HLOOKUP(U2447,Y2447:DP2447,1,FALSE)),0,INDEX(Y2446:DP2446,MATCH(U2445&amp;U2447,Y2445:DP2445&amp;Y2447:DP2447,0))))</f>
        <v>0</v>
      </c>
      <c r="V2446" s="94">
        <f t="array" ref="V2446">IF(COUNTA(Y2444:DP2447)=0,0,IF(ISERROR(HLOOKUP(V2447,Y2447:DP2447,1,FALSE)),0,INDEX(Y2446:DP2446,MATCH(V2445&amp;V2447,Y2445:DP2445&amp;Y2447:DP2447,0))))</f>
        <v>0</v>
      </c>
      <c r="W2446" s="95"/>
      <c r="X2446" s="108"/>
    </row>
    <row r="2447" spans="2:34" ht="13.9" thickBot="1">
      <c r="B2447" s="96"/>
      <c r="C2447" s="97"/>
      <c r="D2447" s="96"/>
      <c r="E2447" s="96"/>
      <c r="F2447" s="96"/>
      <c r="G2447" s="96"/>
      <c r="H2447" s="96"/>
      <c r="I2447" s="96"/>
      <c r="J2447" s="96"/>
      <c r="K2447" s="96"/>
      <c r="L2447" s="96"/>
      <c r="M2447" s="96"/>
      <c r="N2447" s="96"/>
      <c r="O2447" s="96"/>
      <c r="P2447" s="97"/>
      <c r="Q2447" s="218"/>
      <c r="R2447" s="98" t="str">
        <f t="shared" ref="R2447" si="6043">IF(COUNTA(Y2444:DP2447)=0,"none",HLOOKUP(R2445,Y2445:DP2447,3,FALSE))</f>
        <v>none</v>
      </c>
      <c r="S2447" s="99" t="str">
        <f t="shared" ref="S2447" si="6044">IF(COUNTA(Y2444:DP2447)=0,"none",HLOOKUP(S2444,Y2444:DP2447,4,FALSE))</f>
        <v>none</v>
      </c>
      <c r="T2447" s="100"/>
      <c r="U2447" s="100" t="str">
        <f t="array" ref="U2447">IF(COUNTA(Y2444:DP2447)=0,"none",IF($U$2="WAHR",$W$3,Abfrage!$F$4))</f>
        <v>none</v>
      </c>
      <c r="V2447" s="100" t="str">
        <f t="array" ref="V2447">IF(COUNTA(Y2444:DP2447)=0,"none",IF($U$2="WAHR",$W$3,Abfrage!$F$4))</f>
        <v>none</v>
      </c>
      <c r="W2447" s="100" t="str">
        <f t="array" ref="W2447">IF(COUNTA(Y2444:DP2447)=0,"none",IF($U$2="WAHR",$W$3,Abfrage!$F$4))</f>
        <v>none</v>
      </c>
      <c r="X2447" s="109"/>
    </row>
    <row r="2448" spans="2:34" thickBot="1">
      <c r="B2448" s="75" t="s">
        <v>1582</v>
      </c>
      <c r="C2448" s="76">
        <v>1000268325</v>
      </c>
      <c r="D2448" s="75" t="s">
        <v>95</v>
      </c>
      <c r="E2448" s="75" t="s">
        <v>96</v>
      </c>
      <c r="F2448" s="75" t="s">
        <v>97</v>
      </c>
      <c r="G2448" s="75" t="s">
        <v>97</v>
      </c>
      <c r="H2448" s="75" t="s">
        <v>44</v>
      </c>
      <c r="I2448" s="75" t="s">
        <v>48</v>
      </c>
      <c r="J2448" s="75" t="s">
        <v>1583</v>
      </c>
      <c r="K2448" s="75" t="s">
        <v>306</v>
      </c>
      <c r="L2448" s="75" t="s">
        <v>306</v>
      </c>
      <c r="M2448" s="75" t="s">
        <v>313</v>
      </c>
      <c r="N2448" s="75" t="s">
        <v>1282</v>
      </c>
      <c r="O2448" s="75" t="s">
        <v>309</v>
      </c>
      <c r="P2448" s="76" t="s">
        <v>306</v>
      </c>
      <c r="Q2448" s="216"/>
      <c r="R2448" s="77">
        <f t="shared" ref="R2448" si="6045">IF(COUNTA(Y2448:DP2451)=0,"01.01.1900",INDEX(Y2448:DP2448,MATCH(R2449,Y2449:DP2449,0)))</f>
        <v>44966</v>
      </c>
      <c r="S2448" s="78">
        <f t="shared" ref="S2448" si="6046">IF(COUNTA(Y2448:DP2451)=0,"01.01.1900",MAX(Y2448:DP2448))</f>
        <v>45671</v>
      </c>
      <c r="T2448" s="79"/>
      <c r="U2448" s="80" t="str">
        <f t="array" ref="U2448">IF(COUNTA(Y2448:DP2451)=0,"01.01.1900",IF(ISERROR(HLOOKUP(U2451,Y2451:DP2451,1,FALSE)),"01.01.1900",INDEX(Y2448:DP2448,MATCH(U2449&amp;U2451,Y2449:DP2449&amp;Y2451:DP2451,0))))</f>
        <v>01.01.1900</v>
      </c>
      <c r="V2448" s="81">
        <f t="shared" ref="V2448" si="6047">IF(COUNTA(Y2448:DP2451)=0,"01.01.1900",_xlfn.MAXIFS(Y2448:DP2448,Y2451:DP2451,V2451))</f>
        <v>0</v>
      </c>
      <c r="W2448" s="82"/>
      <c r="X2448" s="106"/>
      <c r="Y2448" s="101">
        <v>44013</v>
      </c>
      <c r="Z2448" s="101">
        <v>44013</v>
      </c>
      <c r="AA2448" s="141">
        <v>44966</v>
      </c>
      <c r="AB2448" s="141">
        <v>44966</v>
      </c>
      <c r="AC2448" s="141">
        <v>45310</v>
      </c>
      <c r="AD2448" s="141">
        <v>45502</v>
      </c>
      <c r="AE2448" s="141"/>
      <c r="AF2448" s="141">
        <v>45502</v>
      </c>
      <c r="AG2448" s="141">
        <v>45671</v>
      </c>
      <c r="AH2448" s="141">
        <v>44331</v>
      </c>
    </row>
    <row r="2449" spans="2:34" thickBot="1">
      <c r="B2449" s="83"/>
      <c r="C2449" s="84"/>
      <c r="D2449" s="83"/>
      <c r="E2449" s="83"/>
      <c r="F2449" s="83"/>
      <c r="G2449" s="83"/>
      <c r="H2449" s="83"/>
      <c r="I2449" s="83"/>
      <c r="J2449" s="83"/>
      <c r="K2449" s="83"/>
      <c r="L2449" s="83"/>
      <c r="M2449" s="83"/>
      <c r="N2449" s="83"/>
      <c r="O2449" s="83"/>
      <c r="P2449" s="84"/>
      <c r="Q2449" s="217"/>
      <c r="R2449" s="85">
        <f t="shared" ref="R2449" si="6048">IF(COUNTA(Y2448:DP2451)=0,0,MIN(Y2449:DP2449))</f>
        <v>3.5000000000000003E-2</v>
      </c>
      <c r="S2449" s="86">
        <f t="shared" ref="S2449" si="6049">IF(COUNTA(Y2448:DP2451)=0,0,HLOOKUP(S2448,Y2448:DP2451,2,FALSE))</f>
        <v>4.8</v>
      </c>
      <c r="T2449" s="87">
        <f t="shared" ref="T2449" si="6050">IF(COUNTA(Y2448:DP2451)=0,0,AVERAGE(Y2449:DP2449))</f>
        <v>4.3666803359173123</v>
      </c>
      <c r="U2449" s="88">
        <f t="shared" ref="U2449" si="6051">IF(COUNTA(Y2448:DP2451)=0,0,_xlfn.MINIFS(Y2449:DP2449,Y2451:DP2451,U2451))</f>
        <v>0</v>
      </c>
      <c r="V2449" s="89">
        <f t="array" ref="V2449">IF(COUNTA(Y2448:DP2451)=0,0,IF(ISERROR(HLOOKUP(V2451,Y2451:DP2451,1,FALSE)),0,INDEX(Y2449:DP2449,MATCH(V2448&amp;V2451,Y2448:DP2448&amp;Y2451:DP2451,0))))</f>
        <v>0</v>
      </c>
      <c r="W2449" s="90">
        <f t="array" ref="W2449">IF(COUNTA(Y2448:DP2451)=0,0,IF(ISERROR(HLOOKUP(W2451,Y2451:DP2451,1,FALSE)),0,AVERAGEIF(Y2451:DP2451,$W2451,Y2449:DP2449)))</f>
        <v>0</v>
      </c>
      <c r="X2449" s="107"/>
      <c r="Y2449" s="102">
        <v>4.3480930232558137</v>
      </c>
      <c r="Z2449" s="102">
        <v>6.32</v>
      </c>
      <c r="AA2449" s="142">
        <v>3.5000000000000003E-2</v>
      </c>
      <c r="AB2449" s="142">
        <v>3.5000000000000003E-2</v>
      </c>
      <c r="AC2449" s="142">
        <v>5.4420300000000008</v>
      </c>
      <c r="AD2449" s="142">
        <v>5.95</v>
      </c>
      <c r="AE2449" s="142"/>
      <c r="AF2449" s="142">
        <v>5.95</v>
      </c>
      <c r="AG2449" s="142">
        <v>4.8</v>
      </c>
      <c r="AH2449" s="142">
        <v>6.42</v>
      </c>
    </row>
    <row r="2450" spans="2:34" thickBot="1">
      <c r="B2450" s="83"/>
      <c r="C2450" s="84"/>
      <c r="D2450" s="83"/>
      <c r="E2450" s="83"/>
      <c r="F2450" s="83"/>
      <c r="G2450" s="83"/>
      <c r="H2450" s="83"/>
      <c r="I2450" s="83"/>
      <c r="J2450" s="83"/>
      <c r="K2450" s="83"/>
      <c r="L2450" s="83"/>
      <c r="M2450" s="83"/>
      <c r="N2450" s="83"/>
      <c r="O2450" s="83"/>
      <c r="P2450" s="84"/>
      <c r="Q2450" s="217"/>
      <c r="R2450" s="91">
        <f t="shared" ref="R2450" si="6052">IF(COUNTA(Y2448:DP2451)=0,0,HLOOKUP(R2449,Y2449:DP2451,2,FALSE))</f>
        <v>100</v>
      </c>
      <c r="S2450" s="92">
        <f t="shared" ref="S2450" si="6053">IF(COUNTA(Y2448:DP2451)=0,0,HLOOKUP(S2448,Y2448:DP2451,3,FALSE))</f>
        <v>0</v>
      </c>
      <c r="T2450" s="93"/>
      <c r="U2450" s="94">
        <f t="array" ref="U2450">IF(COUNTA(Y2448:DP2451)=0,0,IF(ISERROR(HLOOKUP(U2451,Y2451:DP2451,1,FALSE)),0,INDEX(Y2450:DP2450,MATCH(U2449&amp;U2451,Y2449:DP2449&amp;Y2451:DP2451,0))))</f>
        <v>0</v>
      </c>
      <c r="V2450" s="94">
        <f t="array" ref="V2450">IF(COUNTA(Y2448:DP2451)=0,0,IF(ISERROR(HLOOKUP(V2451,Y2451:DP2451,1,FALSE)),0,INDEX(Y2450:DP2450,MATCH(V2449&amp;V2451,Y2449:DP2449&amp;Y2451:DP2451,0))))</f>
        <v>0</v>
      </c>
      <c r="W2450" s="95"/>
      <c r="X2450" s="108"/>
      <c r="Y2450" s="103">
        <v>0</v>
      </c>
      <c r="Z2450" s="103">
        <v>0</v>
      </c>
      <c r="AA2450" s="143">
        <v>100</v>
      </c>
      <c r="AB2450" s="143">
        <v>100</v>
      </c>
      <c r="AC2450" s="143">
        <v>0</v>
      </c>
      <c r="AD2450" s="143">
        <v>0</v>
      </c>
      <c r="AE2450" s="143"/>
      <c r="AF2450" s="143">
        <v>0</v>
      </c>
      <c r="AG2450" s="143">
        <v>0</v>
      </c>
      <c r="AH2450" s="143">
        <v>0</v>
      </c>
    </row>
    <row r="2451" spans="2:34" ht="13.9" thickBot="1">
      <c r="B2451" s="96"/>
      <c r="C2451" s="97"/>
      <c r="D2451" s="96"/>
      <c r="E2451" s="96"/>
      <c r="F2451" s="96"/>
      <c r="G2451" s="96"/>
      <c r="H2451" s="96"/>
      <c r="I2451" s="96"/>
      <c r="J2451" s="96"/>
      <c r="K2451" s="96"/>
      <c r="L2451" s="96"/>
      <c r="M2451" s="96"/>
      <c r="N2451" s="96"/>
      <c r="O2451" s="96"/>
      <c r="P2451" s="97"/>
      <c r="Q2451" s="218"/>
      <c r="R2451" s="98" t="str">
        <f t="shared" ref="R2451" si="6054">IF(COUNTA(Y2448:DP2451)=0,"none",HLOOKUP(R2449,Y2449:DP2451,3,FALSE))</f>
        <v>www (-30%)</v>
      </c>
      <c r="S2451" s="99" t="str">
        <f t="shared" ref="S2451" si="6055">IF(COUNTA(Y2448:DP2451)=0,"none",HLOOKUP(S2448,Y2448:DP2451,4,FALSE))</f>
        <v>ECI</v>
      </c>
      <c r="T2451" s="100"/>
      <c r="U2451" s="100">
        <f t="array" ref="U2451">IF(COUNTA(Y2448:DP2451)=0,"none",IF($U$2="WAHR",$W$3,Abfrage!$F$4))</f>
        <v>0</v>
      </c>
      <c r="V2451" s="100">
        <f t="array" ref="V2451">IF(COUNTA(Y2448:DP2451)=0,"none",IF($U$2="WAHR",$W$3,Abfrage!$F$4))</f>
        <v>0</v>
      </c>
      <c r="W2451" s="100">
        <f t="array" ref="W2451">IF(COUNTA(Y2448:DP2451)=0,"none",IF($U$2="WAHR",$W$3,Abfrage!$F$4))</f>
        <v>0</v>
      </c>
      <c r="X2451" s="109"/>
      <c r="Y2451" s="104" t="s">
        <v>101</v>
      </c>
      <c r="Z2451" s="104" t="s">
        <v>185</v>
      </c>
      <c r="AA2451" s="144" t="s">
        <v>43</v>
      </c>
      <c r="AB2451" s="144" t="s">
        <v>43</v>
      </c>
      <c r="AC2451" s="144" t="s">
        <v>101</v>
      </c>
      <c r="AD2451" s="144" t="s">
        <v>185</v>
      </c>
      <c r="AE2451" s="144"/>
      <c r="AF2451" s="144" t="s">
        <v>185</v>
      </c>
      <c r="AG2451" s="144" t="s">
        <v>101</v>
      </c>
      <c r="AH2451" s="144" t="s">
        <v>185</v>
      </c>
    </row>
    <row r="2452" spans="2:34" thickBot="1">
      <c r="B2452" s="75" t="s">
        <v>1584</v>
      </c>
      <c r="C2452" s="76">
        <v>1000268326</v>
      </c>
      <c r="D2452" s="75" t="s">
        <v>95</v>
      </c>
      <c r="E2452" s="75" t="s">
        <v>96</v>
      </c>
      <c r="F2452" s="75" t="s">
        <v>97</v>
      </c>
      <c r="G2452" s="75" t="s">
        <v>97</v>
      </c>
      <c r="H2452" s="75" t="e">
        <v>#N/A</v>
      </c>
      <c r="I2452" s="75" t="s">
        <v>48</v>
      </c>
      <c r="J2452" s="75" t="s">
        <v>1585</v>
      </c>
      <c r="K2452" s="75" t="s">
        <v>306</v>
      </c>
      <c r="L2452" s="75" t="s">
        <v>306</v>
      </c>
      <c r="M2452" s="75" t="s">
        <v>313</v>
      </c>
      <c r="N2452" s="75" t="s">
        <v>1279</v>
      </c>
      <c r="O2452" s="75" t="s">
        <v>309</v>
      </c>
      <c r="P2452" s="76" t="s">
        <v>306</v>
      </c>
      <c r="Q2452" s="216"/>
      <c r="R2452" s="77">
        <f t="shared" ref="R2452" si="6056">IF(COUNTA(Y2452:DP2455)=0,"01.01.1900",INDEX(Y2452:DP2452,MATCH(R2453,Y2453:DP2453,0)))</f>
        <v>44013</v>
      </c>
      <c r="S2452" s="78">
        <f t="shared" ref="S2452" si="6057">IF(COUNTA(Y2452:DP2455)=0,"01.01.1900",MAX(Y2452:DP2452))</f>
        <v>44013</v>
      </c>
      <c r="T2452" s="79"/>
      <c r="U2452" s="80" t="str">
        <f t="array" ref="U2452">IF(COUNTA(Y2452:DP2455)=0,"01.01.1900",IF(ISERROR(HLOOKUP(U2455,Y2455:DP2455,1,FALSE)),"01.01.1900",INDEX(Y2452:DP2452,MATCH(U2453&amp;U2455,Y2453:DP2453&amp;Y2455:DP2455,0))))</f>
        <v>01.01.1900</v>
      </c>
      <c r="V2452" s="81">
        <f t="shared" ref="V2452" si="6058">IF(COUNTA(Y2452:DP2455)=0,"01.01.1900",_xlfn.MAXIFS(Y2452:DP2452,Y2455:DP2455,V2455))</f>
        <v>0</v>
      </c>
      <c r="W2452" s="82"/>
      <c r="X2452" s="106"/>
      <c r="Y2452" s="101">
        <v>44013</v>
      </c>
      <c r="Z2452" s="101">
        <v>44013</v>
      </c>
    </row>
    <row r="2453" spans="2:34" thickBot="1">
      <c r="B2453" s="83"/>
      <c r="C2453" s="84"/>
      <c r="D2453" s="83"/>
      <c r="E2453" s="83"/>
      <c r="F2453" s="83"/>
      <c r="G2453" s="83"/>
      <c r="H2453" s="83"/>
      <c r="I2453" s="83"/>
      <c r="J2453" s="83"/>
      <c r="K2453" s="83"/>
      <c r="L2453" s="83"/>
      <c r="M2453" s="83"/>
      <c r="N2453" s="83"/>
      <c r="O2453" s="83"/>
      <c r="P2453" s="84"/>
      <c r="Q2453" s="217"/>
      <c r="R2453" s="85">
        <f t="shared" ref="R2453" si="6059">IF(COUNTA(Y2452:DP2455)=0,0,MIN(Y2453:DP2453))</f>
        <v>4.0034000000000001</v>
      </c>
      <c r="S2453" s="86">
        <f t="shared" ref="S2453" si="6060">IF(COUNTA(Y2452:DP2455)=0,0,HLOOKUP(S2452,Y2452:DP2455,2,FALSE))</f>
        <v>4.0034000000000001</v>
      </c>
      <c r="T2453" s="87">
        <f t="shared" ref="T2453" si="6061">IF(COUNTA(Y2452:DP2455)=0,0,AVERAGE(Y2453:DP2453))</f>
        <v>7.8117000000000001</v>
      </c>
      <c r="U2453" s="88">
        <f t="shared" ref="U2453" si="6062">IF(COUNTA(Y2452:DP2455)=0,0,_xlfn.MINIFS(Y2453:DP2453,Y2455:DP2455,U2455))</f>
        <v>0</v>
      </c>
      <c r="V2453" s="89">
        <f t="array" ref="V2453">IF(COUNTA(Y2452:DP2455)=0,0,IF(ISERROR(HLOOKUP(V2455,Y2455:DP2455,1,FALSE)),0,INDEX(Y2453:DP2453,MATCH(V2452&amp;V2455,Y2452:DP2452&amp;Y2455:DP2455,0))))</f>
        <v>0</v>
      </c>
      <c r="W2453" s="90">
        <f t="array" ref="W2453">IF(COUNTA(Y2452:DP2455)=0,0,IF(ISERROR(HLOOKUP(W2455,Y2455:DP2455,1,FALSE)),0,AVERAGEIF(Y2455:DP2455,$W2455,Y2453:DP2453)))</f>
        <v>0</v>
      </c>
      <c r="X2453" s="107"/>
      <c r="Y2453" s="102">
        <v>4.0034000000000001</v>
      </c>
      <c r="Z2453" s="102">
        <v>11.62</v>
      </c>
    </row>
    <row r="2454" spans="2:34" thickBot="1">
      <c r="B2454" s="83"/>
      <c r="C2454" s="84"/>
      <c r="D2454" s="83"/>
      <c r="E2454" s="83"/>
      <c r="F2454" s="83"/>
      <c r="G2454" s="83"/>
      <c r="H2454" s="83"/>
      <c r="I2454" s="83"/>
      <c r="J2454" s="83"/>
      <c r="K2454" s="83"/>
      <c r="L2454" s="83"/>
      <c r="M2454" s="83"/>
      <c r="N2454" s="83"/>
      <c r="O2454" s="83"/>
      <c r="P2454" s="84"/>
      <c r="Q2454" s="217"/>
      <c r="R2454" s="91">
        <f t="shared" ref="R2454" si="6063">IF(COUNTA(Y2452:DP2455)=0,0,HLOOKUP(R2453,Y2453:DP2455,2,FALSE))</f>
        <v>0</v>
      </c>
      <c r="S2454" s="92">
        <f t="shared" ref="S2454" si="6064">IF(COUNTA(Y2452:DP2455)=0,0,HLOOKUP(S2452,Y2452:DP2455,3,FALSE))</f>
        <v>0</v>
      </c>
      <c r="T2454" s="93"/>
      <c r="U2454" s="94">
        <f t="array" ref="U2454">IF(COUNTA(Y2452:DP2455)=0,0,IF(ISERROR(HLOOKUP(U2455,Y2455:DP2455,1,FALSE)),0,INDEX(Y2454:DP2454,MATCH(U2453&amp;U2455,Y2453:DP2453&amp;Y2455:DP2455,0))))</f>
        <v>0</v>
      </c>
      <c r="V2454" s="94">
        <f t="array" ref="V2454">IF(COUNTA(Y2452:DP2455)=0,0,IF(ISERROR(HLOOKUP(V2455,Y2455:DP2455,1,FALSE)),0,INDEX(Y2454:DP2454,MATCH(V2453&amp;V2455,Y2453:DP2453&amp;Y2455:DP2455,0))))</f>
        <v>0</v>
      </c>
      <c r="W2454" s="95"/>
      <c r="X2454" s="108"/>
      <c r="Y2454" s="103">
        <v>0</v>
      </c>
      <c r="Z2454" s="103">
        <v>0</v>
      </c>
    </row>
    <row r="2455" spans="2:34" ht="13.9" thickBot="1">
      <c r="B2455" s="96"/>
      <c r="C2455" s="97"/>
      <c r="D2455" s="96"/>
      <c r="E2455" s="96"/>
      <c r="F2455" s="96"/>
      <c r="G2455" s="96"/>
      <c r="H2455" s="96"/>
      <c r="I2455" s="96"/>
      <c r="J2455" s="96"/>
      <c r="K2455" s="96"/>
      <c r="L2455" s="96"/>
      <c r="M2455" s="96"/>
      <c r="N2455" s="96"/>
      <c r="O2455" s="96"/>
      <c r="P2455" s="97"/>
      <c r="Q2455" s="218"/>
      <c r="R2455" s="98" t="str">
        <f t="shared" ref="R2455" si="6065">IF(COUNTA(Y2452:DP2455)=0,"none",HLOOKUP(R2453,Y2453:DP2455,3,FALSE))</f>
        <v>ECI</v>
      </c>
      <c r="S2455" s="99" t="str">
        <f t="shared" ref="S2455" si="6066">IF(COUNTA(Y2452:DP2455)=0,"none",HLOOKUP(S2452,Y2452:DP2455,4,FALSE))</f>
        <v>ECI</v>
      </c>
      <c r="T2455" s="100"/>
      <c r="U2455" s="100">
        <f t="array" ref="U2455">IF(COUNTA(Y2452:DP2455)=0,"none",IF($U$2="WAHR",$W$3,Abfrage!$F$4))</f>
        <v>0</v>
      </c>
      <c r="V2455" s="100">
        <f t="array" ref="V2455">IF(COUNTA(Y2452:DP2455)=0,"none",IF($U$2="WAHR",$W$3,Abfrage!$F$4))</f>
        <v>0</v>
      </c>
      <c r="W2455" s="100">
        <f t="array" ref="W2455">IF(COUNTA(Y2452:DP2455)=0,"none",IF($U$2="WAHR",$W$3,Abfrage!$F$4))</f>
        <v>0</v>
      </c>
      <c r="X2455" s="109"/>
      <c r="Y2455" s="104" t="s">
        <v>101</v>
      </c>
      <c r="Z2455" s="104" t="s">
        <v>185</v>
      </c>
    </row>
    <row r="2456" spans="2:34" thickBot="1">
      <c r="B2456" s="75" t="s">
        <v>1586</v>
      </c>
      <c r="C2456" s="76">
        <v>1000270365</v>
      </c>
      <c r="D2456" s="75" t="s">
        <v>95</v>
      </c>
      <c r="E2456" s="75" t="s">
        <v>96</v>
      </c>
      <c r="F2456" s="75" t="s">
        <v>97</v>
      </c>
      <c r="G2456" s="75" t="s">
        <v>97</v>
      </c>
      <c r="H2456" s="75" t="s">
        <v>44</v>
      </c>
      <c r="I2456" s="75" t="s">
        <v>41</v>
      </c>
      <c r="J2456" s="75" t="s">
        <v>1587</v>
      </c>
      <c r="K2456" s="75" t="s">
        <v>306</v>
      </c>
      <c r="L2456" s="75" t="s">
        <v>306</v>
      </c>
      <c r="M2456" s="75" t="s">
        <v>313</v>
      </c>
      <c r="N2456" s="75" t="s">
        <v>352</v>
      </c>
      <c r="O2456" s="75" t="s">
        <v>309</v>
      </c>
      <c r="P2456" s="76" t="s">
        <v>306</v>
      </c>
      <c r="Q2456" s="216"/>
      <c r="R2456" s="77">
        <f t="shared" ref="R2456" si="6067">IF(COUNTA(Y2456:DP2459)=0,"01.01.1900",INDEX(Y2456:DP2456,MATCH(R2457,Y2457:DP2457,0)))</f>
        <v>45154</v>
      </c>
      <c r="S2456" s="78">
        <f t="shared" ref="S2456" si="6068">IF(COUNTA(Y2456:DP2459)=0,"01.01.1900",MAX(Y2456:DP2456))</f>
        <v>45154</v>
      </c>
      <c r="T2456" s="79"/>
      <c r="U2456" s="80" t="str">
        <f t="array" ref="U2456">IF(COUNTA(Y2456:DP2459)=0,"01.01.1900",IF(ISERROR(HLOOKUP(U2459,Y2459:DP2459,1,FALSE)),"01.01.1900",INDEX(Y2456:DP2456,MATCH(U2457&amp;U2459,Y2457:DP2457&amp;Y2459:DP2459,0))))</f>
        <v>01.01.1900</v>
      </c>
      <c r="V2456" s="81">
        <f t="shared" ref="V2456" si="6069">IF(COUNTA(Y2456:DP2459)=0,"01.01.1900",_xlfn.MAXIFS(Y2456:DP2456,Y2459:DP2459,V2459))</f>
        <v>0</v>
      </c>
      <c r="W2456" s="82"/>
      <c r="X2456" s="106"/>
      <c r="Y2456" s="141">
        <v>45154</v>
      </c>
      <c r="Z2456" s="141">
        <v>45154</v>
      </c>
    </row>
    <row r="2457" spans="2:34" thickBot="1">
      <c r="B2457" s="83"/>
      <c r="C2457" s="84"/>
      <c r="D2457" s="83"/>
      <c r="E2457" s="83"/>
      <c r="F2457" s="83"/>
      <c r="G2457" s="83"/>
      <c r="H2457" s="83"/>
      <c r="I2457" s="83"/>
      <c r="J2457" s="83"/>
      <c r="K2457" s="83"/>
      <c r="L2457" s="83"/>
      <c r="M2457" s="83"/>
      <c r="N2457" s="83"/>
      <c r="O2457" s="83"/>
      <c r="P2457" s="84"/>
      <c r="Q2457" s="217"/>
      <c r="R2457" s="85">
        <f t="shared" ref="R2457" si="6070">IF(COUNTA(Y2456:DP2459)=0,0,MIN(Y2457:DP2457))</f>
        <v>0.30099999999999999</v>
      </c>
      <c r="S2457" s="86">
        <f t="shared" ref="S2457" si="6071">IF(COUNTA(Y2456:DP2459)=0,0,HLOOKUP(S2456,Y2456:DP2459,2,FALSE))</f>
        <v>0.30099999999999999</v>
      </c>
      <c r="T2457" s="87">
        <f t="shared" ref="T2457" si="6072">IF(COUNTA(Y2456:DP2459)=0,0,AVERAGE(Y2457:DP2457))</f>
        <v>0.30099999999999999</v>
      </c>
      <c r="U2457" s="88">
        <f t="shared" ref="U2457" si="6073">IF(COUNTA(Y2456:DP2459)=0,0,_xlfn.MINIFS(Y2457:DP2457,Y2459:DP2459,U2459))</f>
        <v>0</v>
      </c>
      <c r="V2457" s="89">
        <f t="array" ref="V2457">IF(COUNTA(Y2456:DP2459)=0,0,IF(ISERROR(HLOOKUP(V2459,Y2459:DP2459,1,FALSE)),0,INDEX(Y2457:DP2457,MATCH(V2456&amp;V2459,Y2456:DP2456&amp;Y2459:DP2459,0))))</f>
        <v>0</v>
      </c>
      <c r="W2457" s="90">
        <f t="array" ref="W2457">IF(COUNTA(Y2456:DP2459)=0,0,IF(ISERROR(HLOOKUP(W2459,Y2459:DP2459,1,FALSE)),0,AVERAGEIF(Y2459:DP2459,$W2459,Y2457:DP2457)))</f>
        <v>0</v>
      </c>
      <c r="X2457" s="107"/>
      <c r="Y2457" s="142">
        <v>0.30099999999999999</v>
      </c>
      <c r="Z2457" s="142">
        <v>0.30099999999999999</v>
      </c>
    </row>
    <row r="2458" spans="2:34" thickBot="1">
      <c r="B2458" s="83"/>
      <c r="C2458" s="84"/>
      <c r="D2458" s="83"/>
      <c r="E2458" s="83"/>
      <c r="F2458" s="83"/>
      <c r="G2458" s="83"/>
      <c r="H2458" s="83"/>
      <c r="I2458" s="83"/>
      <c r="J2458" s="83"/>
      <c r="K2458" s="83"/>
      <c r="L2458" s="83"/>
      <c r="M2458" s="83"/>
      <c r="N2458" s="83"/>
      <c r="O2458" s="83"/>
      <c r="P2458" s="84"/>
      <c r="Q2458" s="217"/>
      <c r="R2458" s="91">
        <f t="shared" ref="R2458" si="6074">IF(COUNTA(Y2456:DP2459)=0,0,HLOOKUP(R2457,Y2457:DP2459,2,FALSE))</f>
        <v>1000</v>
      </c>
      <c r="S2458" s="92">
        <f t="shared" ref="S2458" si="6075">IF(COUNTA(Y2456:DP2459)=0,0,HLOOKUP(S2456,Y2456:DP2459,3,FALSE))</f>
        <v>1000</v>
      </c>
      <c r="T2458" s="93"/>
      <c r="U2458" s="94">
        <f t="array" ref="U2458">IF(COUNTA(Y2456:DP2459)=0,0,IF(ISERROR(HLOOKUP(U2459,Y2459:DP2459,1,FALSE)),0,INDEX(Y2458:DP2458,MATCH(U2457&amp;U2459,Y2457:DP2457&amp;Y2459:DP2459,0))))</f>
        <v>0</v>
      </c>
      <c r="V2458" s="94">
        <f t="array" ref="V2458">IF(COUNTA(Y2456:DP2459)=0,0,IF(ISERROR(HLOOKUP(V2459,Y2459:DP2459,1,FALSE)),0,INDEX(Y2458:DP2458,MATCH(V2457&amp;V2459,Y2457:DP2457&amp;Y2459:DP2459,0))))</f>
        <v>0</v>
      </c>
      <c r="W2458" s="95"/>
      <c r="X2458" s="108"/>
      <c r="Y2458" s="143">
        <v>1000</v>
      </c>
      <c r="Z2458" s="143">
        <v>1000</v>
      </c>
    </row>
    <row r="2459" spans="2:34" ht="13.9" thickBot="1">
      <c r="B2459" s="96"/>
      <c r="C2459" s="97"/>
      <c r="D2459" s="96"/>
      <c r="E2459" s="96"/>
      <c r="F2459" s="96"/>
      <c r="G2459" s="96"/>
      <c r="H2459" s="96"/>
      <c r="I2459" s="96"/>
      <c r="J2459" s="96"/>
      <c r="K2459" s="96"/>
      <c r="L2459" s="96"/>
      <c r="M2459" s="96"/>
      <c r="N2459" s="96"/>
      <c r="O2459" s="96"/>
      <c r="P2459" s="97"/>
      <c r="Q2459" s="218"/>
      <c r="R2459" s="98" t="str">
        <f t="shared" ref="R2459" si="6076">IF(COUNTA(Y2456:DP2459)=0,"none",HLOOKUP(R2457,Y2457:DP2459,3,FALSE))</f>
        <v>www (-30%)</v>
      </c>
      <c r="S2459" s="99" t="str">
        <f t="shared" ref="S2459" si="6077">IF(COUNTA(Y2456:DP2459)=0,"none",HLOOKUP(S2456,Y2456:DP2459,4,FALSE))</f>
        <v>www (-30%)</v>
      </c>
      <c r="T2459" s="100"/>
      <c r="U2459" s="100">
        <f t="array" ref="U2459">IF(COUNTA(Y2456:DP2459)=0,"none",IF($U$2="WAHR",$W$3,Abfrage!$F$4))</f>
        <v>0</v>
      </c>
      <c r="V2459" s="100">
        <f t="array" ref="V2459">IF(COUNTA(Y2456:DP2459)=0,"none",IF($U$2="WAHR",$W$3,Abfrage!$F$4))</f>
        <v>0</v>
      </c>
      <c r="W2459" s="100">
        <f t="array" ref="W2459">IF(COUNTA(Y2456:DP2459)=0,"none",IF($U$2="WAHR",$W$3,Abfrage!$F$4))</f>
        <v>0</v>
      </c>
      <c r="X2459" s="109"/>
      <c r="Y2459" s="144" t="s">
        <v>43</v>
      </c>
      <c r="Z2459" s="144" t="s">
        <v>43</v>
      </c>
    </row>
    <row r="2460" spans="2:34" thickBot="1">
      <c r="B2460" s="75" t="s">
        <v>1588</v>
      </c>
      <c r="C2460" s="76">
        <v>1000274691</v>
      </c>
      <c r="D2460" s="75" t="s">
        <v>95</v>
      </c>
      <c r="E2460" s="75" t="s">
        <v>175</v>
      </c>
      <c r="F2460" s="75" t="s">
        <v>97</v>
      </c>
      <c r="G2460" s="75" t="s">
        <v>97</v>
      </c>
      <c r="H2460" s="75" t="e">
        <v>#N/A</v>
      </c>
      <c r="I2460" s="75" t="s">
        <v>51</v>
      </c>
      <c r="J2460" s="75" t="s">
        <v>1589</v>
      </c>
      <c r="K2460" s="75" t="s">
        <v>306</v>
      </c>
      <c r="L2460" s="75" t="s">
        <v>306</v>
      </c>
      <c r="M2460" s="75" t="s">
        <v>307</v>
      </c>
      <c r="N2460" s="75" t="s">
        <v>393</v>
      </c>
      <c r="O2460" s="75" t="s">
        <v>309</v>
      </c>
      <c r="P2460" s="76" t="s">
        <v>306</v>
      </c>
      <c r="Q2460" s="216"/>
      <c r="R2460" s="77" t="str">
        <f t="shared" ref="R2460" si="6078">IF(COUNTA(Y2460:DP2463)=0,"01.01.1900",INDEX(Y2460:DP2460,MATCH(R2461,Y2461:DP2461,0)))</f>
        <v>01.01.1900</v>
      </c>
      <c r="S2460" s="78" t="str">
        <f t="shared" ref="S2460" si="6079">IF(COUNTA(Y2460:DP2463)=0,"01.01.1900",MAX(Y2460:DP2460))</f>
        <v>01.01.1900</v>
      </c>
      <c r="T2460" s="79"/>
      <c r="U2460" s="80" t="str">
        <f t="array" ref="U2460">IF(COUNTA(Y2460:DP2463)=0,"01.01.1900",IF(ISERROR(HLOOKUP(U2463,Y2463:DP2463,1,FALSE)),"01.01.1900",INDEX(Y2460:DP2460,MATCH(U2461&amp;U2463,Y2461:DP2461&amp;Y2463:DP2463,0))))</f>
        <v>01.01.1900</v>
      </c>
      <c r="V2460" s="81" t="str">
        <f t="shared" ref="V2460" si="6080">IF(COUNTA(Y2460:DP2463)=0,"01.01.1900",_xlfn.MAXIFS(Y2460:DP2460,Y2463:DP2463,V2463))</f>
        <v>01.01.1900</v>
      </c>
      <c r="W2460" s="82"/>
      <c r="X2460" s="106"/>
    </row>
    <row r="2461" spans="2:34" thickBot="1">
      <c r="B2461" s="83"/>
      <c r="C2461" s="84"/>
      <c r="D2461" s="83"/>
      <c r="E2461" s="83"/>
      <c r="F2461" s="83"/>
      <c r="G2461" s="83"/>
      <c r="H2461" s="83"/>
      <c r="I2461" s="83"/>
      <c r="J2461" s="83"/>
      <c r="K2461" s="83"/>
      <c r="L2461" s="83"/>
      <c r="M2461" s="83"/>
      <c r="N2461" s="83"/>
      <c r="O2461" s="83"/>
      <c r="P2461" s="84"/>
      <c r="Q2461" s="217"/>
      <c r="R2461" s="85">
        <f t="shared" ref="R2461" si="6081">IF(COUNTA(Y2460:DP2463)=0,0,MIN(Y2461:DP2461))</f>
        <v>0</v>
      </c>
      <c r="S2461" s="86">
        <f t="shared" ref="S2461" si="6082">IF(COUNTA(Y2460:DP2463)=0,0,HLOOKUP(S2460,Y2460:DP2463,2,FALSE))</f>
        <v>0</v>
      </c>
      <c r="T2461" s="87">
        <f t="shared" ref="T2461" si="6083">IF(COUNTA(Y2460:DP2463)=0,0,AVERAGE(Y2461:DP2461))</f>
        <v>0</v>
      </c>
      <c r="U2461" s="88">
        <f t="shared" ref="U2461" si="6084">IF(COUNTA(Y2460:DP2463)=0,0,_xlfn.MINIFS(Y2461:DP2461,Y2463:DP2463,U2463))</f>
        <v>0</v>
      </c>
      <c r="V2461" s="89">
        <f t="array" ref="V2461">IF(COUNTA(Y2460:DP2463)=0,0,IF(ISERROR(HLOOKUP(V2463,Y2463:DP2463,1,FALSE)),0,INDEX(Y2461:DP2461,MATCH(V2460&amp;V2463,Y2460:DP2460&amp;Y2463:DP2463,0))))</f>
        <v>0</v>
      </c>
      <c r="W2461" s="90">
        <f t="array" ref="W2461">IF(COUNTA(Y2460:DP2463)=0,0,IF(ISERROR(HLOOKUP(W2463,Y2463:DP2463,1,FALSE)),0,AVERAGEIF(Y2463:DP2463,$W2463,Y2461:DP2461)))</f>
        <v>0</v>
      </c>
      <c r="X2461" s="107"/>
    </row>
    <row r="2462" spans="2:34" thickBot="1">
      <c r="B2462" s="83"/>
      <c r="C2462" s="84"/>
      <c r="D2462" s="83"/>
      <c r="E2462" s="83"/>
      <c r="F2462" s="83"/>
      <c r="G2462" s="83"/>
      <c r="H2462" s="83"/>
      <c r="I2462" s="83"/>
      <c r="J2462" s="83"/>
      <c r="K2462" s="83"/>
      <c r="L2462" s="83"/>
      <c r="M2462" s="83"/>
      <c r="N2462" s="83"/>
      <c r="O2462" s="83"/>
      <c r="P2462" s="84"/>
      <c r="Q2462" s="217"/>
      <c r="R2462" s="91">
        <f t="shared" ref="R2462" si="6085">IF(COUNTA(Y2460:DP2463)=0,0,HLOOKUP(R2461,Y2461:DP2463,2,FALSE))</f>
        <v>0</v>
      </c>
      <c r="S2462" s="92">
        <f t="shared" ref="S2462" si="6086">IF(COUNTA(Y2460:DP2463)=0,0,HLOOKUP(S2460,Y2460:DP2463,3,FALSE))</f>
        <v>0</v>
      </c>
      <c r="T2462" s="93"/>
      <c r="U2462" s="94">
        <f t="array" ref="U2462">IF(COUNTA(Y2460:DP2463)=0,0,IF(ISERROR(HLOOKUP(U2463,Y2463:DP2463,1,FALSE)),0,INDEX(Y2462:DP2462,MATCH(U2461&amp;U2463,Y2461:DP2461&amp;Y2463:DP2463,0))))</f>
        <v>0</v>
      </c>
      <c r="V2462" s="94">
        <f t="array" ref="V2462">IF(COUNTA(Y2460:DP2463)=0,0,IF(ISERROR(HLOOKUP(V2463,Y2463:DP2463,1,FALSE)),0,INDEX(Y2462:DP2462,MATCH(V2461&amp;V2463,Y2461:DP2461&amp;Y2463:DP2463,0))))</f>
        <v>0</v>
      </c>
      <c r="W2462" s="95"/>
      <c r="X2462" s="108"/>
    </row>
    <row r="2463" spans="2:34" ht="13.9" thickBot="1">
      <c r="B2463" s="96"/>
      <c r="C2463" s="97"/>
      <c r="D2463" s="96"/>
      <c r="E2463" s="96"/>
      <c r="F2463" s="96"/>
      <c r="G2463" s="96"/>
      <c r="H2463" s="96"/>
      <c r="I2463" s="96"/>
      <c r="J2463" s="96"/>
      <c r="K2463" s="96"/>
      <c r="L2463" s="96"/>
      <c r="M2463" s="96"/>
      <c r="N2463" s="96"/>
      <c r="O2463" s="96"/>
      <c r="P2463" s="97"/>
      <c r="Q2463" s="218"/>
      <c r="R2463" s="98" t="str">
        <f t="shared" ref="R2463" si="6087">IF(COUNTA(Y2460:DP2463)=0,"none",HLOOKUP(R2461,Y2461:DP2463,3,FALSE))</f>
        <v>none</v>
      </c>
      <c r="S2463" s="99" t="str">
        <f t="shared" ref="S2463" si="6088">IF(COUNTA(Y2460:DP2463)=0,"none",HLOOKUP(S2460,Y2460:DP2463,4,FALSE))</f>
        <v>none</v>
      </c>
      <c r="T2463" s="100"/>
      <c r="U2463" s="100" t="str">
        <f t="array" ref="U2463">IF(COUNTA(Y2460:DP2463)=0,"none",IF($U$2="WAHR",$W$3,Abfrage!$F$4))</f>
        <v>none</v>
      </c>
      <c r="V2463" s="100" t="str">
        <f t="array" ref="V2463">IF(COUNTA(Y2460:DP2463)=0,"none",IF($U$2="WAHR",$W$3,Abfrage!$F$4))</f>
        <v>none</v>
      </c>
      <c r="W2463" s="100" t="str">
        <f t="array" ref="W2463">IF(COUNTA(Y2460:DP2463)=0,"none",IF($U$2="WAHR",$W$3,Abfrage!$F$4))</f>
        <v>none</v>
      </c>
      <c r="X2463" s="109"/>
    </row>
    <row r="2464" spans="2:34" thickBot="1">
      <c r="B2464" s="75" t="s">
        <v>1590</v>
      </c>
      <c r="C2464" s="76">
        <v>1000275325</v>
      </c>
      <c r="D2464" s="75" t="s">
        <v>95</v>
      </c>
      <c r="E2464" s="75" t="s">
        <v>125</v>
      </c>
      <c r="F2464" s="75" t="s">
        <v>97</v>
      </c>
      <c r="G2464" s="75" t="s">
        <v>371</v>
      </c>
      <c r="H2464" s="75" t="e">
        <v>#N/A</v>
      </c>
      <c r="I2464" s="75" t="s">
        <v>48</v>
      </c>
      <c r="J2464" s="75" t="s">
        <v>1591</v>
      </c>
      <c r="K2464" s="75" t="s">
        <v>306</v>
      </c>
      <c r="L2464" s="75" t="s">
        <v>306</v>
      </c>
      <c r="M2464" s="75" t="s">
        <v>306</v>
      </c>
      <c r="N2464" s="75" t="s">
        <v>306</v>
      </c>
      <c r="O2464" s="75" t="s">
        <v>306</v>
      </c>
      <c r="P2464" s="76" t="s">
        <v>306</v>
      </c>
      <c r="Q2464" s="216"/>
      <c r="R2464" s="77" t="str">
        <f t="shared" ref="R2464" si="6089">IF(COUNTA(Y2464:DP2467)=0,"01.01.1900",INDEX(Y2464:DP2464,MATCH(R2465,Y2465:DP2465,0)))</f>
        <v>01.01.1900</v>
      </c>
      <c r="S2464" s="78" t="str">
        <f t="shared" ref="S2464" si="6090">IF(COUNTA(Y2464:DP2467)=0,"01.01.1900",MAX(Y2464:DP2464))</f>
        <v>01.01.1900</v>
      </c>
      <c r="T2464" s="79"/>
      <c r="U2464" s="80" t="str">
        <f t="array" ref="U2464">IF(COUNTA(Y2464:DP2467)=0,"01.01.1900",IF(ISERROR(HLOOKUP(U2467,Y2467:DP2467,1,FALSE)),"01.01.1900",INDEX(Y2464:DP2464,MATCH(U2465&amp;U2467,Y2465:DP2465&amp;Y2467:DP2467,0))))</f>
        <v>01.01.1900</v>
      </c>
      <c r="V2464" s="81" t="str">
        <f t="shared" ref="V2464" si="6091">IF(COUNTA(Y2464:DP2467)=0,"01.01.1900",_xlfn.MAXIFS(Y2464:DP2464,Y2467:DP2467,V2467))</f>
        <v>01.01.1900</v>
      </c>
      <c r="W2464" s="82"/>
      <c r="X2464" s="106"/>
    </row>
    <row r="2465" spans="2:24" thickBot="1">
      <c r="B2465" s="83"/>
      <c r="C2465" s="84"/>
      <c r="D2465" s="83"/>
      <c r="E2465" s="83"/>
      <c r="F2465" s="83"/>
      <c r="G2465" s="83"/>
      <c r="H2465" s="83"/>
      <c r="I2465" s="83"/>
      <c r="J2465" s="83"/>
      <c r="K2465" s="83"/>
      <c r="L2465" s="83"/>
      <c r="M2465" s="83"/>
      <c r="N2465" s="83"/>
      <c r="O2465" s="83"/>
      <c r="P2465" s="84"/>
      <c r="Q2465" s="217"/>
      <c r="R2465" s="85">
        <f t="shared" ref="R2465" si="6092">IF(COUNTA(Y2464:DP2467)=0,0,MIN(Y2465:DP2465))</f>
        <v>0</v>
      </c>
      <c r="S2465" s="86">
        <f t="shared" ref="S2465" si="6093">IF(COUNTA(Y2464:DP2467)=0,0,HLOOKUP(S2464,Y2464:DP2467,2,FALSE))</f>
        <v>0</v>
      </c>
      <c r="T2465" s="87">
        <f t="shared" ref="T2465" si="6094">IF(COUNTA(Y2464:DP2467)=0,0,AVERAGE(Y2465:DP2465))</f>
        <v>0</v>
      </c>
      <c r="U2465" s="88">
        <f t="shared" ref="U2465" si="6095">IF(COUNTA(Y2464:DP2467)=0,0,_xlfn.MINIFS(Y2465:DP2465,Y2467:DP2467,U2467))</f>
        <v>0</v>
      </c>
      <c r="V2465" s="89">
        <f t="array" ref="V2465">IF(COUNTA(Y2464:DP2467)=0,0,IF(ISERROR(HLOOKUP(V2467,Y2467:DP2467,1,FALSE)),0,INDEX(Y2465:DP2465,MATCH(V2464&amp;V2467,Y2464:DP2464&amp;Y2467:DP2467,0))))</f>
        <v>0</v>
      </c>
      <c r="W2465" s="90">
        <f t="array" ref="W2465">IF(COUNTA(Y2464:DP2467)=0,0,IF(ISERROR(HLOOKUP(W2467,Y2467:DP2467,1,FALSE)),0,AVERAGEIF(Y2467:DP2467,$W2467,Y2465:DP2465)))</f>
        <v>0</v>
      </c>
      <c r="X2465" s="107"/>
    </row>
    <row r="2466" spans="2:24" thickBot="1">
      <c r="B2466" s="83"/>
      <c r="C2466" s="84"/>
      <c r="D2466" s="83"/>
      <c r="E2466" s="83"/>
      <c r="F2466" s="83"/>
      <c r="G2466" s="83"/>
      <c r="H2466" s="83"/>
      <c r="I2466" s="83"/>
      <c r="J2466" s="83"/>
      <c r="K2466" s="83"/>
      <c r="L2466" s="83"/>
      <c r="M2466" s="83"/>
      <c r="N2466" s="83"/>
      <c r="O2466" s="83"/>
      <c r="P2466" s="84"/>
      <c r="Q2466" s="217"/>
      <c r="R2466" s="91">
        <f t="shared" ref="R2466" si="6096">IF(COUNTA(Y2464:DP2467)=0,0,HLOOKUP(R2465,Y2465:DP2467,2,FALSE))</f>
        <v>0</v>
      </c>
      <c r="S2466" s="92">
        <f t="shared" ref="S2466" si="6097">IF(COUNTA(Y2464:DP2467)=0,0,HLOOKUP(S2464,Y2464:DP2467,3,FALSE))</f>
        <v>0</v>
      </c>
      <c r="T2466" s="93"/>
      <c r="U2466" s="94">
        <f t="array" ref="U2466">IF(COUNTA(Y2464:DP2467)=0,0,IF(ISERROR(HLOOKUP(U2467,Y2467:DP2467,1,FALSE)),0,INDEX(Y2466:DP2466,MATCH(U2465&amp;U2467,Y2465:DP2465&amp;Y2467:DP2467,0))))</f>
        <v>0</v>
      </c>
      <c r="V2466" s="94">
        <f t="array" ref="V2466">IF(COUNTA(Y2464:DP2467)=0,0,IF(ISERROR(HLOOKUP(V2467,Y2467:DP2467,1,FALSE)),0,INDEX(Y2466:DP2466,MATCH(V2465&amp;V2467,Y2465:DP2465&amp;Y2467:DP2467,0))))</f>
        <v>0</v>
      </c>
      <c r="W2466" s="95"/>
      <c r="X2466" s="108"/>
    </row>
    <row r="2467" spans="2:24" ht="13.9" thickBot="1">
      <c r="B2467" s="96"/>
      <c r="C2467" s="97"/>
      <c r="D2467" s="96"/>
      <c r="E2467" s="96"/>
      <c r="F2467" s="96"/>
      <c r="G2467" s="96"/>
      <c r="H2467" s="96"/>
      <c r="I2467" s="96"/>
      <c r="J2467" s="96"/>
      <c r="K2467" s="96"/>
      <c r="L2467" s="96"/>
      <c r="M2467" s="96"/>
      <c r="N2467" s="96"/>
      <c r="O2467" s="96"/>
      <c r="P2467" s="97"/>
      <c r="Q2467" s="218"/>
      <c r="R2467" s="98" t="str">
        <f t="shared" ref="R2467" si="6098">IF(COUNTA(Y2464:DP2467)=0,"none",HLOOKUP(R2465,Y2465:DP2467,3,FALSE))</f>
        <v>none</v>
      </c>
      <c r="S2467" s="99" t="str">
        <f t="shared" ref="S2467" si="6099">IF(COUNTA(Y2464:DP2467)=0,"none",HLOOKUP(S2464,Y2464:DP2467,4,FALSE))</f>
        <v>none</v>
      </c>
      <c r="T2467" s="100"/>
      <c r="U2467" s="100" t="str">
        <f t="array" ref="U2467">IF(COUNTA(Y2464:DP2467)=0,"none",IF($U$2="WAHR",$W$3,Abfrage!$F$4))</f>
        <v>none</v>
      </c>
      <c r="V2467" s="100" t="str">
        <f t="array" ref="V2467">IF(COUNTA(Y2464:DP2467)=0,"none",IF($U$2="WAHR",$W$3,Abfrage!$F$4))</f>
        <v>none</v>
      </c>
      <c r="W2467" s="100" t="str">
        <f t="array" ref="W2467">IF(COUNTA(Y2464:DP2467)=0,"none",IF($U$2="WAHR",$W$3,Abfrage!$F$4))</f>
        <v>none</v>
      </c>
      <c r="X2467" s="109"/>
    </row>
    <row r="2468" spans="2:24" thickBot="1">
      <c r="B2468" s="75" t="s">
        <v>1592</v>
      </c>
      <c r="C2468" s="76">
        <v>1000275529</v>
      </c>
      <c r="D2468" s="75" t="s">
        <v>95</v>
      </c>
      <c r="E2468" s="75" t="s">
        <v>175</v>
      </c>
      <c r="F2468" s="75" t="s">
        <v>97</v>
      </c>
      <c r="G2468" s="75" t="s">
        <v>97</v>
      </c>
      <c r="H2468" s="75" t="e">
        <v>#N/A</v>
      </c>
      <c r="I2468" s="75" t="s">
        <v>51</v>
      </c>
      <c r="J2468" s="75" t="s">
        <v>1593</v>
      </c>
      <c r="K2468" s="75" t="s">
        <v>306</v>
      </c>
      <c r="L2468" s="75" t="s">
        <v>306</v>
      </c>
      <c r="M2468" s="75" t="s">
        <v>307</v>
      </c>
      <c r="N2468" s="75" t="s">
        <v>1335</v>
      </c>
      <c r="O2468" s="75" t="s">
        <v>309</v>
      </c>
      <c r="P2468" s="76" t="s">
        <v>306</v>
      </c>
      <c r="Q2468" s="216"/>
      <c r="R2468" s="77" t="str">
        <f t="shared" ref="R2468" si="6100">IF(COUNTA(Y2468:DP2471)=0,"01.01.1900",INDEX(Y2468:DP2468,MATCH(R2469,Y2469:DP2469,0)))</f>
        <v>01.01.1900</v>
      </c>
      <c r="S2468" s="78" t="str">
        <f t="shared" ref="S2468" si="6101">IF(COUNTA(Y2468:DP2471)=0,"01.01.1900",MAX(Y2468:DP2468))</f>
        <v>01.01.1900</v>
      </c>
      <c r="T2468" s="79"/>
      <c r="U2468" s="80" t="str">
        <f t="array" ref="U2468">IF(COUNTA(Y2468:DP2471)=0,"01.01.1900",IF(ISERROR(HLOOKUP(U2471,Y2471:DP2471,1,FALSE)),"01.01.1900",INDEX(Y2468:DP2468,MATCH(U2469&amp;U2471,Y2469:DP2469&amp;Y2471:DP2471,0))))</f>
        <v>01.01.1900</v>
      </c>
      <c r="V2468" s="81" t="str">
        <f t="shared" ref="V2468" si="6102">IF(COUNTA(Y2468:DP2471)=0,"01.01.1900",_xlfn.MAXIFS(Y2468:DP2468,Y2471:DP2471,V2471))</f>
        <v>01.01.1900</v>
      </c>
      <c r="W2468" s="82"/>
      <c r="X2468" s="106"/>
    </row>
    <row r="2469" spans="2:24" thickBot="1">
      <c r="B2469" s="83"/>
      <c r="C2469" s="84"/>
      <c r="D2469" s="83"/>
      <c r="E2469" s="83"/>
      <c r="F2469" s="83"/>
      <c r="G2469" s="83"/>
      <c r="H2469" s="83"/>
      <c r="I2469" s="83"/>
      <c r="J2469" s="83"/>
      <c r="K2469" s="83"/>
      <c r="L2469" s="83"/>
      <c r="M2469" s="83"/>
      <c r="N2469" s="83"/>
      <c r="O2469" s="83"/>
      <c r="P2469" s="84"/>
      <c r="Q2469" s="217"/>
      <c r="R2469" s="85">
        <f t="shared" ref="R2469" si="6103">IF(COUNTA(Y2468:DP2471)=0,0,MIN(Y2469:DP2469))</f>
        <v>0</v>
      </c>
      <c r="S2469" s="86">
        <f t="shared" ref="S2469" si="6104">IF(COUNTA(Y2468:DP2471)=0,0,HLOOKUP(S2468,Y2468:DP2471,2,FALSE))</f>
        <v>0</v>
      </c>
      <c r="T2469" s="87">
        <f t="shared" ref="T2469" si="6105">IF(COUNTA(Y2468:DP2471)=0,0,AVERAGE(Y2469:DP2469))</f>
        <v>0</v>
      </c>
      <c r="U2469" s="88">
        <f t="shared" ref="U2469" si="6106">IF(COUNTA(Y2468:DP2471)=0,0,_xlfn.MINIFS(Y2469:DP2469,Y2471:DP2471,U2471))</f>
        <v>0</v>
      </c>
      <c r="V2469" s="89">
        <f t="array" ref="V2469">IF(COUNTA(Y2468:DP2471)=0,0,IF(ISERROR(HLOOKUP(V2471,Y2471:DP2471,1,FALSE)),0,INDEX(Y2469:DP2469,MATCH(V2468&amp;V2471,Y2468:DP2468&amp;Y2471:DP2471,0))))</f>
        <v>0</v>
      </c>
      <c r="W2469" s="90">
        <f t="array" ref="W2469">IF(COUNTA(Y2468:DP2471)=0,0,IF(ISERROR(HLOOKUP(W2471,Y2471:DP2471,1,FALSE)),0,AVERAGEIF(Y2471:DP2471,$W2471,Y2469:DP2469)))</f>
        <v>0</v>
      </c>
      <c r="X2469" s="107"/>
    </row>
    <row r="2470" spans="2:24" thickBot="1">
      <c r="B2470" s="83"/>
      <c r="C2470" s="84"/>
      <c r="D2470" s="83"/>
      <c r="E2470" s="83"/>
      <c r="F2470" s="83"/>
      <c r="G2470" s="83"/>
      <c r="H2470" s="83"/>
      <c r="I2470" s="83"/>
      <c r="J2470" s="83"/>
      <c r="K2470" s="83"/>
      <c r="L2470" s="83"/>
      <c r="M2470" s="83"/>
      <c r="N2470" s="83"/>
      <c r="O2470" s="83"/>
      <c r="P2470" s="84"/>
      <c r="Q2470" s="217"/>
      <c r="R2470" s="91">
        <f t="shared" ref="R2470" si="6107">IF(COUNTA(Y2468:DP2471)=0,0,HLOOKUP(R2469,Y2469:DP2471,2,FALSE))</f>
        <v>0</v>
      </c>
      <c r="S2470" s="92">
        <f t="shared" ref="S2470" si="6108">IF(COUNTA(Y2468:DP2471)=0,0,HLOOKUP(S2468,Y2468:DP2471,3,FALSE))</f>
        <v>0</v>
      </c>
      <c r="T2470" s="93"/>
      <c r="U2470" s="94">
        <f t="array" ref="U2470">IF(COUNTA(Y2468:DP2471)=0,0,IF(ISERROR(HLOOKUP(U2471,Y2471:DP2471,1,FALSE)),0,INDEX(Y2470:DP2470,MATCH(U2469&amp;U2471,Y2469:DP2469&amp;Y2471:DP2471,0))))</f>
        <v>0</v>
      </c>
      <c r="V2470" s="94">
        <f t="array" ref="V2470">IF(COUNTA(Y2468:DP2471)=0,0,IF(ISERROR(HLOOKUP(V2471,Y2471:DP2471,1,FALSE)),0,INDEX(Y2470:DP2470,MATCH(V2469&amp;V2471,Y2469:DP2469&amp;Y2471:DP2471,0))))</f>
        <v>0</v>
      </c>
      <c r="W2470" s="95"/>
      <c r="X2470" s="108"/>
    </row>
    <row r="2471" spans="2:24" ht="13.9" thickBot="1">
      <c r="B2471" s="96"/>
      <c r="C2471" s="97"/>
      <c r="D2471" s="96"/>
      <c r="E2471" s="96"/>
      <c r="F2471" s="96"/>
      <c r="G2471" s="96"/>
      <c r="H2471" s="96"/>
      <c r="I2471" s="96"/>
      <c r="J2471" s="96"/>
      <c r="K2471" s="96"/>
      <c r="L2471" s="96"/>
      <c r="M2471" s="96"/>
      <c r="N2471" s="96"/>
      <c r="O2471" s="96"/>
      <c r="P2471" s="97"/>
      <c r="Q2471" s="218"/>
      <c r="R2471" s="98" t="str">
        <f t="shared" ref="R2471" si="6109">IF(COUNTA(Y2468:DP2471)=0,"none",HLOOKUP(R2469,Y2469:DP2471,3,FALSE))</f>
        <v>none</v>
      </c>
      <c r="S2471" s="99" t="str">
        <f t="shared" ref="S2471" si="6110">IF(COUNTA(Y2468:DP2471)=0,"none",HLOOKUP(S2468,Y2468:DP2471,4,FALSE))</f>
        <v>none</v>
      </c>
      <c r="T2471" s="100"/>
      <c r="U2471" s="100" t="str">
        <f t="array" ref="U2471">IF(COUNTA(Y2468:DP2471)=0,"none",IF($U$2="WAHR",$W$3,Abfrage!$F$4))</f>
        <v>none</v>
      </c>
      <c r="V2471" s="100" t="str">
        <f t="array" ref="V2471">IF(COUNTA(Y2468:DP2471)=0,"none",IF($U$2="WAHR",$W$3,Abfrage!$F$4))</f>
        <v>none</v>
      </c>
      <c r="W2471" s="100" t="str">
        <f t="array" ref="W2471">IF(COUNTA(Y2468:DP2471)=0,"none",IF($U$2="WAHR",$W$3,Abfrage!$F$4))</f>
        <v>none</v>
      </c>
      <c r="X2471" s="109"/>
    </row>
    <row r="2472" spans="2:24" thickBot="1">
      <c r="B2472" s="75" t="s">
        <v>1594</v>
      </c>
      <c r="C2472" s="76">
        <v>1000275561</v>
      </c>
      <c r="D2472" s="75" t="s">
        <v>95</v>
      </c>
      <c r="E2472" s="75" t="s">
        <v>148</v>
      </c>
      <c r="F2472" s="75" t="s">
        <v>175</v>
      </c>
      <c r="G2472" s="75" t="s">
        <v>175</v>
      </c>
      <c r="H2472" s="75" t="e">
        <v>#N/A</v>
      </c>
      <c r="I2472" s="75" t="s">
        <v>51</v>
      </c>
      <c r="J2472" s="75" t="s">
        <v>1595</v>
      </c>
      <c r="K2472" s="75" t="s">
        <v>326</v>
      </c>
      <c r="L2472" s="75" t="s">
        <v>789</v>
      </c>
      <c r="M2472" s="75" t="s">
        <v>307</v>
      </c>
      <c r="N2472" s="75" t="s">
        <v>327</v>
      </c>
      <c r="O2472" s="75" t="s">
        <v>306</v>
      </c>
      <c r="P2472" s="76" t="s">
        <v>306</v>
      </c>
      <c r="Q2472" s="216"/>
      <c r="R2472" s="77" t="str">
        <f t="shared" ref="R2472" si="6111">IF(COUNTA(Y2472:DP2475)=0,"01.01.1900",INDEX(Y2472:DP2472,MATCH(R2473,Y2473:DP2473,0)))</f>
        <v>01.01.1900</v>
      </c>
      <c r="S2472" s="78" t="str">
        <f t="shared" ref="S2472" si="6112">IF(COUNTA(Y2472:DP2475)=0,"01.01.1900",MAX(Y2472:DP2472))</f>
        <v>01.01.1900</v>
      </c>
      <c r="T2472" s="79"/>
      <c r="U2472" s="80" t="str">
        <f t="array" ref="U2472">IF(COUNTA(Y2472:DP2475)=0,"01.01.1900",IF(ISERROR(HLOOKUP(U2475,Y2475:DP2475,1,FALSE)),"01.01.1900",INDEX(Y2472:DP2472,MATCH(U2473&amp;U2475,Y2473:DP2473&amp;Y2475:DP2475,0))))</f>
        <v>01.01.1900</v>
      </c>
      <c r="V2472" s="81" t="str">
        <f t="shared" ref="V2472" si="6113">IF(COUNTA(Y2472:DP2475)=0,"01.01.1900",_xlfn.MAXIFS(Y2472:DP2472,Y2475:DP2475,V2475))</f>
        <v>01.01.1900</v>
      </c>
      <c r="W2472" s="82"/>
      <c r="X2472" s="106"/>
    </row>
    <row r="2473" spans="2:24" thickBot="1">
      <c r="B2473" s="83"/>
      <c r="C2473" s="84"/>
      <c r="D2473" s="83"/>
      <c r="E2473" s="83"/>
      <c r="F2473" s="83"/>
      <c r="G2473" s="83"/>
      <c r="H2473" s="83"/>
      <c r="I2473" s="83"/>
      <c r="J2473" s="83"/>
      <c r="K2473" s="83"/>
      <c r="L2473" s="83"/>
      <c r="M2473" s="83"/>
      <c r="N2473" s="83"/>
      <c r="O2473" s="83"/>
      <c r="P2473" s="84"/>
      <c r="Q2473" s="217"/>
      <c r="R2473" s="85">
        <f t="shared" ref="R2473" si="6114">IF(COUNTA(Y2472:DP2475)=0,0,MIN(Y2473:DP2473))</f>
        <v>0</v>
      </c>
      <c r="S2473" s="86">
        <f t="shared" ref="S2473" si="6115">IF(COUNTA(Y2472:DP2475)=0,0,HLOOKUP(S2472,Y2472:DP2475,2,FALSE))</f>
        <v>0</v>
      </c>
      <c r="T2473" s="87">
        <f t="shared" ref="T2473" si="6116">IF(COUNTA(Y2472:DP2475)=0,0,AVERAGE(Y2473:DP2473))</f>
        <v>0</v>
      </c>
      <c r="U2473" s="88">
        <f t="shared" ref="U2473" si="6117">IF(COUNTA(Y2472:DP2475)=0,0,_xlfn.MINIFS(Y2473:DP2473,Y2475:DP2475,U2475))</f>
        <v>0</v>
      </c>
      <c r="V2473" s="89">
        <f t="array" ref="V2473">IF(COUNTA(Y2472:DP2475)=0,0,IF(ISERROR(HLOOKUP(V2475,Y2475:DP2475,1,FALSE)),0,INDEX(Y2473:DP2473,MATCH(V2472&amp;V2475,Y2472:DP2472&amp;Y2475:DP2475,0))))</f>
        <v>0</v>
      </c>
      <c r="W2473" s="90">
        <f t="array" ref="W2473">IF(COUNTA(Y2472:DP2475)=0,0,IF(ISERROR(HLOOKUP(W2475,Y2475:DP2475,1,FALSE)),0,AVERAGEIF(Y2475:DP2475,$W2475,Y2473:DP2473)))</f>
        <v>0</v>
      </c>
      <c r="X2473" s="107"/>
    </row>
    <row r="2474" spans="2:24" thickBot="1">
      <c r="B2474" s="83"/>
      <c r="C2474" s="84"/>
      <c r="D2474" s="83"/>
      <c r="E2474" s="83"/>
      <c r="F2474" s="83"/>
      <c r="G2474" s="83"/>
      <c r="H2474" s="83"/>
      <c r="I2474" s="83"/>
      <c r="J2474" s="83"/>
      <c r="K2474" s="83"/>
      <c r="L2474" s="83"/>
      <c r="M2474" s="83"/>
      <c r="N2474" s="83"/>
      <c r="O2474" s="83"/>
      <c r="P2474" s="84"/>
      <c r="Q2474" s="217"/>
      <c r="R2474" s="91">
        <f t="shared" ref="R2474" si="6118">IF(COUNTA(Y2472:DP2475)=0,0,HLOOKUP(R2473,Y2473:DP2475,2,FALSE))</f>
        <v>0</v>
      </c>
      <c r="S2474" s="92">
        <f t="shared" ref="S2474" si="6119">IF(COUNTA(Y2472:DP2475)=0,0,HLOOKUP(S2472,Y2472:DP2475,3,FALSE))</f>
        <v>0</v>
      </c>
      <c r="T2474" s="93"/>
      <c r="U2474" s="94">
        <f t="array" ref="U2474">IF(COUNTA(Y2472:DP2475)=0,0,IF(ISERROR(HLOOKUP(U2475,Y2475:DP2475,1,FALSE)),0,INDEX(Y2474:DP2474,MATCH(U2473&amp;U2475,Y2473:DP2473&amp;Y2475:DP2475,0))))</f>
        <v>0</v>
      </c>
      <c r="V2474" s="94">
        <f t="array" ref="V2474">IF(COUNTA(Y2472:DP2475)=0,0,IF(ISERROR(HLOOKUP(V2475,Y2475:DP2475,1,FALSE)),0,INDEX(Y2474:DP2474,MATCH(V2473&amp;V2475,Y2473:DP2473&amp;Y2475:DP2475,0))))</f>
        <v>0</v>
      </c>
      <c r="W2474" s="95"/>
      <c r="X2474" s="108"/>
    </row>
    <row r="2475" spans="2:24" ht="13.9" thickBot="1">
      <c r="B2475" s="96"/>
      <c r="C2475" s="97"/>
      <c r="D2475" s="96"/>
      <c r="E2475" s="96"/>
      <c r="F2475" s="96"/>
      <c r="G2475" s="96"/>
      <c r="H2475" s="96"/>
      <c r="I2475" s="96"/>
      <c r="J2475" s="96"/>
      <c r="K2475" s="96"/>
      <c r="L2475" s="96"/>
      <c r="M2475" s="96"/>
      <c r="N2475" s="96"/>
      <c r="O2475" s="96"/>
      <c r="P2475" s="97"/>
      <c r="Q2475" s="218"/>
      <c r="R2475" s="98" t="str">
        <f t="shared" ref="R2475" si="6120">IF(COUNTA(Y2472:DP2475)=0,"none",HLOOKUP(R2473,Y2473:DP2475,3,FALSE))</f>
        <v>none</v>
      </c>
      <c r="S2475" s="99" t="str">
        <f t="shared" ref="S2475" si="6121">IF(COUNTA(Y2472:DP2475)=0,"none",HLOOKUP(S2472,Y2472:DP2475,4,FALSE))</f>
        <v>none</v>
      </c>
      <c r="T2475" s="100"/>
      <c r="U2475" s="100" t="str">
        <f t="array" ref="U2475">IF(COUNTA(Y2472:DP2475)=0,"none",IF($U$2="WAHR",$W$3,Abfrage!$F$4))</f>
        <v>none</v>
      </c>
      <c r="V2475" s="100" t="str">
        <f t="array" ref="V2475">IF(COUNTA(Y2472:DP2475)=0,"none",IF($U$2="WAHR",$W$3,Abfrage!$F$4))</f>
        <v>none</v>
      </c>
      <c r="W2475" s="100" t="str">
        <f t="array" ref="W2475">IF(COUNTA(Y2472:DP2475)=0,"none",IF($U$2="WAHR",$W$3,Abfrage!$F$4))</f>
        <v>none</v>
      </c>
      <c r="X2475" s="109"/>
    </row>
    <row r="2476" spans="2:24" thickBot="1">
      <c r="B2476" s="75" t="s">
        <v>1596</v>
      </c>
      <c r="C2476" s="76">
        <v>1000275562</v>
      </c>
      <c r="D2476" s="75" t="s">
        <v>95</v>
      </c>
      <c r="E2476" s="75" t="s">
        <v>148</v>
      </c>
      <c r="F2476" s="75" t="s">
        <v>96</v>
      </c>
      <c r="G2476" s="75" t="s">
        <v>96</v>
      </c>
      <c r="H2476" s="75" t="e">
        <v>#N/A</v>
      </c>
      <c r="I2476" s="75" t="s">
        <v>51</v>
      </c>
      <c r="J2476" s="75" t="s">
        <v>1597</v>
      </c>
      <c r="K2476" s="75" t="s">
        <v>326</v>
      </c>
      <c r="L2476" s="75" t="s">
        <v>789</v>
      </c>
      <c r="M2476" s="75" t="s">
        <v>313</v>
      </c>
      <c r="N2476" s="75" t="s">
        <v>327</v>
      </c>
      <c r="O2476" s="75" t="s">
        <v>306</v>
      </c>
      <c r="P2476" s="76" t="s">
        <v>306</v>
      </c>
      <c r="Q2476" s="216"/>
      <c r="R2476" s="77" t="str">
        <f t="shared" ref="R2476" si="6122">IF(COUNTA(Y2476:DP2479)=0,"01.01.1900",INDEX(Y2476:DP2476,MATCH(R2477,Y2477:DP2477,0)))</f>
        <v>01.01.1900</v>
      </c>
      <c r="S2476" s="78" t="str">
        <f t="shared" ref="S2476" si="6123">IF(COUNTA(Y2476:DP2479)=0,"01.01.1900",MAX(Y2476:DP2476))</f>
        <v>01.01.1900</v>
      </c>
      <c r="T2476" s="79"/>
      <c r="U2476" s="80" t="str">
        <f t="array" ref="U2476">IF(COUNTA(Y2476:DP2479)=0,"01.01.1900",IF(ISERROR(HLOOKUP(U2479,Y2479:DP2479,1,FALSE)),"01.01.1900",INDEX(Y2476:DP2476,MATCH(U2477&amp;U2479,Y2477:DP2477&amp;Y2479:DP2479,0))))</f>
        <v>01.01.1900</v>
      </c>
      <c r="V2476" s="81" t="str">
        <f t="shared" ref="V2476" si="6124">IF(COUNTA(Y2476:DP2479)=0,"01.01.1900",_xlfn.MAXIFS(Y2476:DP2476,Y2479:DP2479,V2479))</f>
        <v>01.01.1900</v>
      </c>
      <c r="W2476" s="82"/>
      <c r="X2476" s="106"/>
    </row>
    <row r="2477" spans="2:24" thickBot="1">
      <c r="B2477" s="83"/>
      <c r="C2477" s="84"/>
      <c r="D2477" s="83"/>
      <c r="E2477" s="83"/>
      <c r="F2477" s="83"/>
      <c r="G2477" s="83"/>
      <c r="H2477" s="83"/>
      <c r="I2477" s="83"/>
      <c r="J2477" s="83"/>
      <c r="K2477" s="83"/>
      <c r="L2477" s="83"/>
      <c r="M2477" s="83"/>
      <c r="N2477" s="83"/>
      <c r="O2477" s="83"/>
      <c r="P2477" s="84"/>
      <c r="Q2477" s="217"/>
      <c r="R2477" s="85">
        <f t="shared" ref="R2477" si="6125">IF(COUNTA(Y2476:DP2479)=0,0,MIN(Y2477:DP2477))</f>
        <v>0</v>
      </c>
      <c r="S2477" s="86">
        <f t="shared" ref="S2477" si="6126">IF(COUNTA(Y2476:DP2479)=0,0,HLOOKUP(S2476,Y2476:DP2479,2,FALSE))</f>
        <v>0</v>
      </c>
      <c r="T2477" s="87">
        <f t="shared" ref="T2477" si="6127">IF(COUNTA(Y2476:DP2479)=0,0,AVERAGE(Y2477:DP2477))</f>
        <v>0</v>
      </c>
      <c r="U2477" s="88">
        <f t="shared" ref="U2477" si="6128">IF(COUNTA(Y2476:DP2479)=0,0,_xlfn.MINIFS(Y2477:DP2477,Y2479:DP2479,U2479))</f>
        <v>0</v>
      </c>
      <c r="V2477" s="89">
        <f t="array" ref="V2477">IF(COUNTA(Y2476:DP2479)=0,0,IF(ISERROR(HLOOKUP(V2479,Y2479:DP2479,1,FALSE)),0,INDEX(Y2477:DP2477,MATCH(V2476&amp;V2479,Y2476:DP2476&amp;Y2479:DP2479,0))))</f>
        <v>0</v>
      </c>
      <c r="W2477" s="90">
        <f t="array" ref="W2477">IF(COUNTA(Y2476:DP2479)=0,0,IF(ISERROR(HLOOKUP(W2479,Y2479:DP2479,1,FALSE)),0,AVERAGEIF(Y2479:DP2479,$W2479,Y2477:DP2477)))</f>
        <v>0</v>
      </c>
      <c r="X2477" s="107"/>
    </row>
    <row r="2478" spans="2:24" thickBot="1">
      <c r="B2478" s="83"/>
      <c r="C2478" s="84"/>
      <c r="D2478" s="83"/>
      <c r="E2478" s="83"/>
      <c r="F2478" s="83"/>
      <c r="G2478" s="83"/>
      <c r="H2478" s="83"/>
      <c r="I2478" s="83"/>
      <c r="J2478" s="83"/>
      <c r="K2478" s="83"/>
      <c r="L2478" s="83"/>
      <c r="M2478" s="83"/>
      <c r="N2478" s="83"/>
      <c r="O2478" s="83"/>
      <c r="P2478" s="84"/>
      <c r="Q2478" s="217"/>
      <c r="R2478" s="91">
        <f t="shared" ref="R2478" si="6129">IF(COUNTA(Y2476:DP2479)=0,0,HLOOKUP(R2477,Y2477:DP2479,2,FALSE))</f>
        <v>0</v>
      </c>
      <c r="S2478" s="92">
        <f t="shared" ref="S2478" si="6130">IF(COUNTA(Y2476:DP2479)=0,0,HLOOKUP(S2476,Y2476:DP2479,3,FALSE))</f>
        <v>0</v>
      </c>
      <c r="T2478" s="93"/>
      <c r="U2478" s="94">
        <f t="array" ref="U2478">IF(COUNTA(Y2476:DP2479)=0,0,IF(ISERROR(HLOOKUP(U2479,Y2479:DP2479,1,FALSE)),0,INDEX(Y2478:DP2478,MATCH(U2477&amp;U2479,Y2477:DP2477&amp;Y2479:DP2479,0))))</f>
        <v>0</v>
      </c>
      <c r="V2478" s="94">
        <f t="array" ref="V2478">IF(COUNTA(Y2476:DP2479)=0,0,IF(ISERROR(HLOOKUP(V2479,Y2479:DP2479,1,FALSE)),0,INDEX(Y2478:DP2478,MATCH(V2477&amp;V2479,Y2477:DP2477&amp;Y2479:DP2479,0))))</f>
        <v>0</v>
      </c>
      <c r="W2478" s="95"/>
      <c r="X2478" s="108"/>
    </row>
    <row r="2479" spans="2:24" ht="13.9" thickBot="1">
      <c r="B2479" s="96"/>
      <c r="C2479" s="97"/>
      <c r="D2479" s="96"/>
      <c r="E2479" s="96"/>
      <c r="F2479" s="96"/>
      <c r="G2479" s="96"/>
      <c r="H2479" s="96"/>
      <c r="I2479" s="96"/>
      <c r="J2479" s="96"/>
      <c r="K2479" s="96"/>
      <c r="L2479" s="96"/>
      <c r="M2479" s="96"/>
      <c r="N2479" s="96"/>
      <c r="O2479" s="96"/>
      <c r="P2479" s="97"/>
      <c r="Q2479" s="218"/>
      <c r="R2479" s="98" t="str">
        <f t="shared" ref="R2479" si="6131">IF(COUNTA(Y2476:DP2479)=0,"none",HLOOKUP(R2477,Y2477:DP2479,3,FALSE))</f>
        <v>none</v>
      </c>
      <c r="S2479" s="99" t="str">
        <f t="shared" ref="S2479" si="6132">IF(COUNTA(Y2476:DP2479)=0,"none",HLOOKUP(S2476,Y2476:DP2479,4,FALSE))</f>
        <v>none</v>
      </c>
      <c r="T2479" s="100"/>
      <c r="U2479" s="100" t="str">
        <f t="array" ref="U2479">IF(COUNTA(Y2476:DP2479)=0,"none",IF($U$2="WAHR",$W$3,Abfrage!$F$4))</f>
        <v>none</v>
      </c>
      <c r="V2479" s="100" t="str">
        <f t="array" ref="V2479">IF(COUNTA(Y2476:DP2479)=0,"none",IF($U$2="WAHR",$W$3,Abfrage!$F$4))</f>
        <v>none</v>
      </c>
      <c r="W2479" s="100" t="str">
        <f t="array" ref="W2479">IF(COUNTA(Y2476:DP2479)=0,"none",IF($U$2="WAHR",$W$3,Abfrage!$F$4))</f>
        <v>none</v>
      </c>
      <c r="X2479" s="109"/>
    </row>
    <row r="2480" spans="2:24" thickBot="1">
      <c r="B2480" s="75" t="s">
        <v>1598</v>
      </c>
      <c r="C2480" s="76">
        <v>1000275852</v>
      </c>
      <c r="D2480" s="75" t="s">
        <v>95</v>
      </c>
      <c r="E2480" s="75" t="s">
        <v>175</v>
      </c>
      <c r="F2480" s="75" t="s">
        <v>97</v>
      </c>
      <c r="G2480" s="75" t="s">
        <v>97</v>
      </c>
      <c r="H2480" s="75" t="e">
        <v>#N/A</v>
      </c>
      <c r="I2480" s="75" t="s">
        <v>41</v>
      </c>
      <c r="J2480" s="75" t="s">
        <v>1599</v>
      </c>
      <c r="K2480" s="75" t="s">
        <v>306</v>
      </c>
      <c r="L2480" s="75" t="s">
        <v>306</v>
      </c>
      <c r="M2480" s="75" t="s">
        <v>307</v>
      </c>
      <c r="N2480" s="75" t="s">
        <v>624</v>
      </c>
      <c r="O2480" s="75" t="s">
        <v>306</v>
      </c>
      <c r="P2480" s="76" t="s">
        <v>306</v>
      </c>
      <c r="Q2480" s="216"/>
      <c r="R2480" s="77" t="str">
        <f t="shared" ref="R2480" si="6133">IF(COUNTA(Y2480:DP2483)=0,"01.01.1900",INDEX(Y2480:DP2480,MATCH(R2481,Y2481:DP2481,0)))</f>
        <v>01.01.1900</v>
      </c>
      <c r="S2480" s="78" t="str">
        <f t="shared" ref="S2480" si="6134">IF(COUNTA(Y2480:DP2483)=0,"01.01.1900",MAX(Y2480:DP2480))</f>
        <v>01.01.1900</v>
      </c>
      <c r="T2480" s="79"/>
      <c r="U2480" s="80" t="str">
        <f t="array" ref="U2480">IF(COUNTA(Y2480:DP2483)=0,"01.01.1900",IF(ISERROR(HLOOKUP(U2483,Y2483:DP2483,1,FALSE)),"01.01.1900",INDEX(Y2480:DP2480,MATCH(U2481&amp;U2483,Y2481:DP2481&amp;Y2483:DP2483,0))))</f>
        <v>01.01.1900</v>
      </c>
      <c r="V2480" s="81" t="str">
        <f t="shared" ref="V2480" si="6135">IF(COUNTA(Y2480:DP2483)=0,"01.01.1900",_xlfn.MAXIFS(Y2480:DP2480,Y2483:DP2483,V2483))</f>
        <v>01.01.1900</v>
      </c>
      <c r="W2480" s="82"/>
      <c r="X2480" s="106"/>
    </row>
    <row r="2481" spans="2:26" thickBot="1">
      <c r="B2481" s="83"/>
      <c r="C2481" s="84"/>
      <c r="D2481" s="83"/>
      <c r="E2481" s="83"/>
      <c r="F2481" s="83"/>
      <c r="G2481" s="83"/>
      <c r="H2481" s="83"/>
      <c r="I2481" s="83"/>
      <c r="J2481" s="83"/>
      <c r="K2481" s="83"/>
      <c r="L2481" s="83"/>
      <c r="M2481" s="83"/>
      <c r="N2481" s="83"/>
      <c r="O2481" s="83"/>
      <c r="P2481" s="84"/>
      <c r="Q2481" s="217"/>
      <c r="R2481" s="85">
        <f t="shared" ref="R2481" si="6136">IF(COUNTA(Y2480:DP2483)=0,0,MIN(Y2481:DP2481))</f>
        <v>0</v>
      </c>
      <c r="S2481" s="86">
        <f t="shared" ref="S2481" si="6137">IF(COUNTA(Y2480:DP2483)=0,0,HLOOKUP(S2480,Y2480:DP2483,2,FALSE))</f>
        <v>0</v>
      </c>
      <c r="T2481" s="87">
        <f t="shared" ref="T2481" si="6138">IF(COUNTA(Y2480:DP2483)=0,0,AVERAGE(Y2481:DP2481))</f>
        <v>0</v>
      </c>
      <c r="U2481" s="88">
        <f t="shared" ref="U2481" si="6139">IF(COUNTA(Y2480:DP2483)=0,0,_xlfn.MINIFS(Y2481:DP2481,Y2483:DP2483,U2483))</f>
        <v>0</v>
      </c>
      <c r="V2481" s="89">
        <f t="array" ref="V2481">IF(COUNTA(Y2480:DP2483)=0,0,IF(ISERROR(HLOOKUP(V2483,Y2483:DP2483,1,FALSE)),0,INDEX(Y2481:DP2481,MATCH(V2480&amp;V2483,Y2480:DP2480&amp;Y2483:DP2483,0))))</f>
        <v>0</v>
      </c>
      <c r="W2481" s="90">
        <f t="array" ref="W2481">IF(COUNTA(Y2480:DP2483)=0,0,IF(ISERROR(HLOOKUP(W2483,Y2483:DP2483,1,FALSE)),0,AVERAGEIF(Y2483:DP2483,$W2483,Y2481:DP2481)))</f>
        <v>0</v>
      </c>
      <c r="X2481" s="107"/>
    </row>
    <row r="2482" spans="2:26" thickBot="1">
      <c r="B2482" s="83"/>
      <c r="C2482" s="84"/>
      <c r="D2482" s="83"/>
      <c r="E2482" s="83"/>
      <c r="F2482" s="83"/>
      <c r="G2482" s="83"/>
      <c r="H2482" s="83"/>
      <c r="I2482" s="83"/>
      <c r="J2482" s="83"/>
      <c r="K2482" s="83"/>
      <c r="L2482" s="83"/>
      <c r="M2482" s="83"/>
      <c r="N2482" s="83"/>
      <c r="O2482" s="83"/>
      <c r="P2482" s="84"/>
      <c r="Q2482" s="217"/>
      <c r="R2482" s="91">
        <f t="shared" ref="R2482" si="6140">IF(COUNTA(Y2480:DP2483)=0,0,HLOOKUP(R2481,Y2481:DP2483,2,FALSE))</f>
        <v>0</v>
      </c>
      <c r="S2482" s="92">
        <f t="shared" ref="S2482" si="6141">IF(COUNTA(Y2480:DP2483)=0,0,HLOOKUP(S2480,Y2480:DP2483,3,FALSE))</f>
        <v>0</v>
      </c>
      <c r="T2482" s="93"/>
      <c r="U2482" s="94">
        <f t="array" ref="U2482">IF(COUNTA(Y2480:DP2483)=0,0,IF(ISERROR(HLOOKUP(U2483,Y2483:DP2483,1,FALSE)),0,INDEX(Y2482:DP2482,MATCH(U2481&amp;U2483,Y2481:DP2481&amp;Y2483:DP2483,0))))</f>
        <v>0</v>
      </c>
      <c r="V2482" s="94">
        <f t="array" ref="V2482">IF(COUNTA(Y2480:DP2483)=0,0,IF(ISERROR(HLOOKUP(V2483,Y2483:DP2483,1,FALSE)),0,INDEX(Y2482:DP2482,MATCH(V2481&amp;V2483,Y2481:DP2481&amp;Y2483:DP2483,0))))</f>
        <v>0</v>
      </c>
      <c r="W2482" s="95"/>
      <c r="X2482" s="108"/>
    </row>
    <row r="2483" spans="2:26" ht="13.9" thickBot="1">
      <c r="B2483" s="96"/>
      <c r="C2483" s="97"/>
      <c r="D2483" s="96"/>
      <c r="E2483" s="96"/>
      <c r="F2483" s="96"/>
      <c r="G2483" s="96"/>
      <c r="H2483" s="96"/>
      <c r="I2483" s="96"/>
      <c r="J2483" s="96"/>
      <c r="K2483" s="96"/>
      <c r="L2483" s="96"/>
      <c r="M2483" s="96"/>
      <c r="N2483" s="96"/>
      <c r="O2483" s="96"/>
      <c r="P2483" s="97"/>
      <c r="Q2483" s="218"/>
      <c r="R2483" s="98" t="str">
        <f t="shared" ref="R2483" si="6142">IF(COUNTA(Y2480:DP2483)=0,"none",HLOOKUP(R2481,Y2481:DP2483,3,FALSE))</f>
        <v>none</v>
      </c>
      <c r="S2483" s="99" t="str">
        <f t="shared" ref="S2483" si="6143">IF(COUNTA(Y2480:DP2483)=0,"none",HLOOKUP(S2480,Y2480:DP2483,4,FALSE))</f>
        <v>none</v>
      </c>
      <c r="T2483" s="100"/>
      <c r="U2483" s="100" t="str">
        <f t="array" ref="U2483">IF(COUNTA(Y2480:DP2483)=0,"none",IF($U$2="WAHR",$W$3,Abfrage!$F$4))</f>
        <v>none</v>
      </c>
      <c r="V2483" s="100" t="str">
        <f t="array" ref="V2483">IF(COUNTA(Y2480:DP2483)=0,"none",IF($U$2="WAHR",$W$3,Abfrage!$F$4))</f>
        <v>none</v>
      </c>
      <c r="W2483" s="100" t="str">
        <f t="array" ref="W2483">IF(COUNTA(Y2480:DP2483)=0,"none",IF($U$2="WAHR",$W$3,Abfrage!$F$4))</f>
        <v>none</v>
      </c>
      <c r="X2483" s="109"/>
    </row>
    <row r="2484" spans="2:26" thickBot="1">
      <c r="B2484" s="75" t="s">
        <v>1600</v>
      </c>
      <c r="C2484" s="76">
        <v>1000276514</v>
      </c>
      <c r="D2484" s="75" t="s">
        <v>95</v>
      </c>
      <c r="E2484" s="75" t="s">
        <v>170</v>
      </c>
      <c r="F2484" s="75" t="s">
        <v>306</v>
      </c>
      <c r="G2484" s="75" t="s">
        <v>380</v>
      </c>
      <c r="H2484" s="75" t="e">
        <v>#N/A</v>
      </c>
      <c r="I2484" s="75" t="s">
        <v>172</v>
      </c>
      <c r="J2484" s="75" t="s">
        <v>1601</v>
      </c>
      <c r="K2484" s="75" t="s">
        <v>306</v>
      </c>
      <c r="L2484" s="75" t="s">
        <v>306</v>
      </c>
      <c r="M2484" s="75" t="s">
        <v>306</v>
      </c>
      <c r="N2484" s="75" t="s">
        <v>306</v>
      </c>
      <c r="O2484" s="75" t="s">
        <v>309</v>
      </c>
      <c r="P2484" s="76" t="s">
        <v>306</v>
      </c>
      <c r="Q2484" s="216"/>
      <c r="R2484" s="77" t="str">
        <f t="shared" ref="R2484" si="6144">IF(COUNTA(Y2484:DP2487)=0,"01.01.1900",INDEX(Y2484:DP2484,MATCH(R2485,Y2485:DP2485,0)))</f>
        <v>01.01.1900</v>
      </c>
      <c r="S2484" s="78" t="str">
        <f t="shared" ref="S2484" si="6145">IF(COUNTA(Y2484:DP2487)=0,"01.01.1900",MAX(Y2484:DP2484))</f>
        <v>01.01.1900</v>
      </c>
      <c r="T2484" s="79"/>
      <c r="U2484" s="80" t="str">
        <f t="array" ref="U2484">IF(COUNTA(Y2484:DP2487)=0,"01.01.1900",IF(ISERROR(HLOOKUP(U2487,Y2487:DP2487,1,FALSE)),"01.01.1900",INDEX(Y2484:DP2484,MATCH(U2485&amp;U2487,Y2485:DP2485&amp;Y2487:DP2487,0))))</f>
        <v>01.01.1900</v>
      </c>
      <c r="V2484" s="81" t="str">
        <f t="shared" ref="V2484" si="6146">IF(COUNTA(Y2484:DP2487)=0,"01.01.1900",_xlfn.MAXIFS(Y2484:DP2484,Y2487:DP2487,V2487))</f>
        <v>01.01.1900</v>
      </c>
      <c r="W2484" s="82"/>
      <c r="X2484" s="106"/>
    </row>
    <row r="2485" spans="2:26" thickBot="1">
      <c r="B2485" s="83"/>
      <c r="C2485" s="84"/>
      <c r="D2485" s="83"/>
      <c r="E2485" s="83"/>
      <c r="F2485" s="83"/>
      <c r="G2485" s="83"/>
      <c r="H2485" s="83"/>
      <c r="I2485" s="83"/>
      <c r="J2485" s="83"/>
      <c r="K2485" s="83"/>
      <c r="L2485" s="83"/>
      <c r="M2485" s="83"/>
      <c r="N2485" s="83"/>
      <c r="O2485" s="83"/>
      <c r="P2485" s="84"/>
      <c r="Q2485" s="217"/>
      <c r="R2485" s="85">
        <f t="shared" ref="R2485" si="6147">IF(COUNTA(Y2484:DP2487)=0,0,MIN(Y2485:DP2485))</f>
        <v>0</v>
      </c>
      <c r="S2485" s="86">
        <f t="shared" ref="S2485" si="6148">IF(COUNTA(Y2484:DP2487)=0,0,HLOOKUP(S2484,Y2484:DP2487,2,FALSE))</f>
        <v>0</v>
      </c>
      <c r="T2485" s="87">
        <f t="shared" ref="T2485" si="6149">IF(COUNTA(Y2484:DP2487)=0,0,AVERAGE(Y2485:DP2485))</f>
        <v>0</v>
      </c>
      <c r="U2485" s="88">
        <f t="shared" ref="U2485" si="6150">IF(COUNTA(Y2484:DP2487)=0,0,_xlfn.MINIFS(Y2485:DP2485,Y2487:DP2487,U2487))</f>
        <v>0</v>
      </c>
      <c r="V2485" s="89">
        <f t="array" ref="V2485">IF(COUNTA(Y2484:DP2487)=0,0,IF(ISERROR(HLOOKUP(V2487,Y2487:DP2487,1,FALSE)),0,INDEX(Y2485:DP2485,MATCH(V2484&amp;V2487,Y2484:DP2484&amp;Y2487:DP2487,0))))</f>
        <v>0</v>
      </c>
      <c r="W2485" s="90">
        <f t="array" ref="W2485">IF(COUNTA(Y2484:DP2487)=0,0,IF(ISERROR(HLOOKUP(W2487,Y2487:DP2487,1,FALSE)),0,AVERAGEIF(Y2487:DP2487,$W2487,Y2485:DP2485)))</f>
        <v>0</v>
      </c>
      <c r="X2485" s="107"/>
    </row>
    <row r="2486" spans="2:26" thickBot="1">
      <c r="B2486" s="83"/>
      <c r="C2486" s="84"/>
      <c r="D2486" s="83"/>
      <c r="E2486" s="83"/>
      <c r="F2486" s="83"/>
      <c r="G2486" s="83"/>
      <c r="H2486" s="83"/>
      <c r="I2486" s="83"/>
      <c r="J2486" s="83"/>
      <c r="K2486" s="83"/>
      <c r="L2486" s="83"/>
      <c r="M2486" s="83"/>
      <c r="N2486" s="83"/>
      <c r="O2486" s="83"/>
      <c r="P2486" s="84"/>
      <c r="Q2486" s="217"/>
      <c r="R2486" s="91">
        <f t="shared" ref="R2486" si="6151">IF(COUNTA(Y2484:DP2487)=0,0,HLOOKUP(R2485,Y2485:DP2487,2,FALSE))</f>
        <v>0</v>
      </c>
      <c r="S2486" s="92">
        <f t="shared" ref="S2486" si="6152">IF(COUNTA(Y2484:DP2487)=0,0,HLOOKUP(S2484,Y2484:DP2487,3,FALSE))</f>
        <v>0</v>
      </c>
      <c r="T2486" s="93"/>
      <c r="U2486" s="94">
        <f t="array" ref="U2486">IF(COUNTA(Y2484:DP2487)=0,0,IF(ISERROR(HLOOKUP(U2487,Y2487:DP2487,1,FALSE)),0,INDEX(Y2486:DP2486,MATCH(U2485&amp;U2487,Y2485:DP2485&amp;Y2487:DP2487,0))))</f>
        <v>0</v>
      </c>
      <c r="V2486" s="94">
        <f t="array" ref="V2486">IF(COUNTA(Y2484:DP2487)=0,0,IF(ISERROR(HLOOKUP(V2487,Y2487:DP2487,1,FALSE)),0,INDEX(Y2486:DP2486,MATCH(V2485&amp;V2487,Y2485:DP2485&amp;Y2487:DP2487,0))))</f>
        <v>0</v>
      </c>
      <c r="W2486" s="95"/>
      <c r="X2486" s="108"/>
    </row>
    <row r="2487" spans="2:26" ht="13.9" thickBot="1">
      <c r="B2487" s="96"/>
      <c r="C2487" s="97"/>
      <c r="D2487" s="96"/>
      <c r="E2487" s="96"/>
      <c r="F2487" s="96"/>
      <c r="G2487" s="96"/>
      <c r="H2487" s="96"/>
      <c r="I2487" s="96"/>
      <c r="J2487" s="96"/>
      <c r="K2487" s="96"/>
      <c r="L2487" s="96"/>
      <c r="M2487" s="96"/>
      <c r="N2487" s="96"/>
      <c r="O2487" s="96"/>
      <c r="P2487" s="97"/>
      <c r="Q2487" s="218"/>
      <c r="R2487" s="98" t="str">
        <f t="shared" ref="R2487" si="6153">IF(COUNTA(Y2484:DP2487)=0,"none",HLOOKUP(R2485,Y2485:DP2487,3,FALSE))</f>
        <v>none</v>
      </c>
      <c r="S2487" s="99" t="str">
        <f t="shared" ref="S2487" si="6154">IF(COUNTA(Y2484:DP2487)=0,"none",HLOOKUP(S2484,Y2484:DP2487,4,FALSE))</f>
        <v>none</v>
      </c>
      <c r="T2487" s="100"/>
      <c r="U2487" s="100" t="str">
        <f t="array" ref="U2487">IF(COUNTA(Y2484:DP2487)=0,"none",IF($U$2="WAHR",$W$3,Abfrage!$F$4))</f>
        <v>none</v>
      </c>
      <c r="V2487" s="100" t="str">
        <f t="array" ref="V2487">IF(COUNTA(Y2484:DP2487)=0,"none",IF($U$2="WAHR",$W$3,Abfrage!$F$4))</f>
        <v>none</v>
      </c>
      <c r="W2487" s="100" t="str">
        <f t="array" ref="W2487">IF(COUNTA(Y2484:DP2487)=0,"none",IF($U$2="WAHR",$W$3,Abfrage!$F$4))</f>
        <v>none</v>
      </c>
      <c r="X2487" s="109"/>
    </row>
    <row r="2488" spans="2:26" thickBot="1">
      <c r="B2488" s="75" t="s">
        <v>1602</v>
      </c>
      <c r="C2488" s="76">
        <v>1000277048</v>
      </c>
      <c r="D2488" s="75" t="s">
        <v>95</v>
      </c>
      <c r="E2488" s="75" t="s">
        <v>175</v>
      </c>
      <c r="F2488" s="75" t="s">
        <v>97</v>
      </c>
      <c r="G2488" s="75" t="s">
        <v>97</v>
      </c>
      <c r="H2488" s="75" t="e">
        <v>#N/A</v>
      </c>
      <c r="I2488" s="75" t="s">
        <v>51</v>
      </c>
      <c r="J2488" s="75" t="s">
        <v>1603</v>
      </c>
      <c r="K2488" s="75" t="s">
        <v>306</v>
      </c>
      <c r="L2488" s="75" t="s">
        <v>306</v>
      </c>
      <c r="M2488" s="75" t="s">
        <v>307</v>
      </c>
      <c r="N2488" s="75" t="s">
        <v>742</v>
      </c>
      <c r="O2488" s="75" t="s">
        <v>309</v>
      </c>
      <c r="P2488" s="76" t="s">
        <v>306</v>
      </c>
      <c r="Q2488" s="216"/>
      <c r="R2488" s="77" t="str">
        <f t="shared" ref="R2488" si="6155">IF(COUNTA(Y2488:DP2491)=0,"01.01.1900",INDEX(Y2488:DP2488,MATCH(R2489,Y2489:DP2489,0)))</f>
        <v>01.01.1900</v>
      </c>
      <c r="S2488" s="78" t="str">
        <f t="shared" ref="S2488" si="6156">IF(COUNTA(Y2488:DP2491)=0,"01.01.1900",MAX(Y2488:DP2488))</f>
        <v>01.01.1900</v>
      </c>
      <c r="T2488" s="79"/>
      <c r="U2488" s="80" t="str">
        <f t="array" ref="U2488">IF(COUNTA(Y2488:DP2491)=0,"01.01.1900",IF(ISERROR(HLOOKUP(U2491,Y2491:DP2491,1,FALSE)),"01.01.1900",INDEX(Y2488:DP2488,MATCH(U2489&amp;U2491,Y2489:DP2489&amp;Y2491:DP2491,0))))</f>
        <v>01.01.1900</v>
      </c>
      <c r="V2488" s="81" t="str">
        <f t="shared" ref="V2488" si="6157">IF(COUNTA(Y2488:DP2491)=0,"01.01.1900",_xlfn.MAXIFS(Y2488:DP2488,Y2491:DP2491,V2491))</f>
        <v>01.01.1900</v>
      </c>
      <c r="W2488" s="82"/>
      <c r="X2488" s="106"/>
    </row>
    <row r="2489" spans="2:26" thickBot="1">
      <c r="B2489" s="83"/>
      <c r="C2489" s="84"/>
      <c r="D2489" s="83"/>
      <c r="E2489" s="83"/>
      <c r="F2489" s="83"/>
      <c r="G2489" s="83"/>
      <c r="H2489" s="83"/>
      <c r="I2489" s="83"/>
      <c r="J2489" s="83"/>
      <c r="K2489" s="83"/>
      <c r="L2489" s="83"/>
      <c r="M2489" s="83"/>
      <c r="N2489" s="83"/>
      <c r="O2489" s="83"/>
      <c r="P2489" s="84"/>
      <c r="Q2489" s="217"/>
      <c r="R2489" s="85">
        <f t="shared" ref="R2489" si="6158">IF(COUNTA(Y2488:DP2491)=0,0,MIN(Y2489:DP2489))</f>
        <v>0</v>
      </c>
      <c r="S2489" s="86">
        <f t="shared" ref="S2489" si="6159">IF(COUNTA(Y2488:DP2491)=0,0,HLOOKUP(S2488,Y2488:DP2491,2,FALSE))</f>
        <v>0</v>
      </c>
      <c r="T2489" s="87">
        <f t="shared" ref="T2489" si="6160">IF(COUNTA(Y2488:DP2491)=0,0,AVERAGE(Y2489:DP2489))</f>
        <v>0</v>
      </c>
      <c r="U2489" s="88">
        <f t="shared" ref="U2489" si="6161">IF(COUNTA(Y2488:DP2491)=0,0,_xlfn.MINIFS(Y2489:DP2489,Y2491:DP2491,U2491))</f>
        <v>0</v>
      </c>
      <c r="V2489" s="89">
        <f t="array" ref="V2489">IF(COUNTA(Y2488:DP2491)=0,0,IF(ISERROR(HLOOKUP(V2491,Y2491:DP2491,1,FALSE)),0,INDEX(Y2489:DP2489,MATCH(V2488&amp;V2491,Y2488:DP2488&amp;Y2491:DP2491,0))))</f>
        <v>0</v>
      </c>
      <c r="W2489" s="90">
        <f t="array" ref="W2489">IF(COUNTA(Y2488:DP2491)=0,0,IF(ISERROR(HLOOKUP(W2491,Y2491:DP2491,1,FALSE)),0,AVERAGEIF(Y2491:DP2491,$W2491,Y2489:DP2489)))</f>
        <v>0</v>
      </c>
      <c r="X2489" s="107"/>
    </row>
    <row r="2490" spans="2:26" thickBot="1">
      <c r="B2490" s="83"/>
      <c r="C2490" s="84"/>
      <c r="D2490" s="83"/>
      <c r="E2490" s="83"/>
      <c r="F2490" s="83"/>
      <c r="G2490" s="83"/>
      <c r="H2490" s="83"/>
      <c r="I2490" s="83"/>
      <c r="J2490" s="83"/>
      <c r="K2490" s="83"/>
      <c r="L2490" s="83"/>
      <c r="M2490" s="83"/>
      <c r="N2490" s="83"/>
      <c r="O2490" s="83"/>
      <c r="P2490" s="84"/>
      <c r="Q2490" s="217"/>
      <c r="R2490" s="91">
        <f t="shared" ref="R2490" si="6162">IF(COUNTA(Y2488:DP2491)=0,0,HLOOKUP(R2489,Y2489:DP2491,2,FALSE))</f>
        <v>0</v>
      </c>
      <c r="S2490" s="92">
        <f t="shared" ref="S2490" si="6163">IF(COUNTA(Y2488:DP2491)=0,0,HLOOKUP(S2488,Y2488:DP2491,3,FALSE))</f>
        <v>0</v>
      </c>
      <c r="T2490" s="93"/>
      <c r="U2490" s="94">
        <f t="array" ref="U2490">IF(COUNTA(Y2488:DP2491)=0,0,IF(ISERROR(HLOOKUP(U2491,Y2491:DP2491,1,FALSE)),0,INDEX(Y2490:DP2490,MATCH(U2489&amp;U2491,Y2489:DP2489&amp;Y2491:DP2491,0))))</f>
        <v>0</v>
      </c>
      <c r="V2490" s="94">
        <f t="array" ref="V2490">IF(COUNTA(Y2488:DP2491)=0,0,IF(ISERROR(HLOOKUP(V2491,Y2491:DP2491,1,FALSE)),0,INDEX(Y2490:DP2490,MATCH(V2489&amp;V2491,Y2489:DP2489&amp;Y2491:DP2491,0))))</f>
        <v>0</v>
      </c>
      <c r="W2490" s="95"/>
      <c r="X2490" s="108"/>
    </row>
    <row r="2491" spans="2:26" ht="13.9" thickBot="1">
      <c r="B2491" s="96"/>
      <c r="C2491" s="97"/>
      <c r="D2491" s="96"/>
      <c r="E2491" s="96"/>
      <c r="F2491" s="96"/>
      <c r="G2491" s="96"/>
      <c r="H2491" s="96"/>
      <c r="I2491" s="96"/>
      <c r="J2491" s="96"/>
      <c r="K2491" s="96"/>
      <c r="L2491" s="96"/>
      <c r="M2491" s="96"/>
      <c r="N2491" s="96"/>
      <c r="O2491" s="96"/>
      <c r="P2491" s="97"/>
      <c r="Q2491" s="218"/>
      <c r="R2491" s="98" t="str">
        <f t="shared" ref="R2491" si="6164">IF(COUNTA(Y2488:DP2491)=0,"none",HLOOKUP(R2489,Y2489:DP2491,3,FALSE))</f>
        <v>none</v>
      </c>
      <c r="S2491" s="99" t="str">
        <f t="shared" ref="S2491" si="6165">IF(COUNTA(Y2488:DP2491)=0,"none",HLOOKUP(S2488,Y2488:DP2491,4,FALSE))</f>
        <v>none</v>
      </c>
      <c r="T2491" s="100"/>
      <c r="U2491" s="100" t="str">
        <f t="array" ref="U2491">IF(COUNTA(Y2488:DP2491)=0,"none",IF($U$2="WAHR",$W$3,Abfrage!$F$4))</f>
        <v>none</v>
      </c>
      <c r="V2491" s="100" t="str">
        <f t="array" ref="V2491">IF(COUNTA(Y2488:DP2491)=0,"none",IF($U$2="WAHR",$W$3,Abfrage!$F$4))</f>
        <v>none</v>
      </c>
      <c r="W2491" s="100" t="str">
        <f t="array" ref="W2491">IF(COUNTA(Y2488:DP2491)=0,"none",IF($U$2="WAHR",$W$3,Abfrage!$F$4))</f>
        <v>none</v>
      </c>
      <c r="X2491" s="109"/>
    </row>
    <row r="2492" spans="2:26" thickBot="1">
      <c r="B2492" s="75" t="s">
        <v>1604</v>
      </c>
      <c r="C2492" s="76">
        <v>1000277049</v>
      </c>
      <c r="D2492" s="75" t="s">
        <v>95</v>
      </c>
      <c r="E2492" s="75" t="s">
        <v>96</v>
      </c>
      <c r="F2492" s="75" t="s">
        <v>97</v>
      </c>
      <c r="G2492" s="75" t="s">
        <v>97</v>
      </c>
      <c r="H2492" s="75" t="e">
        <v>#N/A</v>
      </c>
      <c r="I2492" s="75" t="s">
        <v>51</v>
      </c>
      <c r="J2492" s="75" t="s">
        <v>1605</v>
      </c>
      <c r="K2492" s="75" t="s">
        <v>306</v>
      </c>
      <c r="L2492" s="75" t="s">
        <v>306</v>
      </c>
      <c r="M2492" s="75" t="s">
        <v>313</v>
      </c>
      <c r="N2492" s="75" t="s">
        <v>742</v>
      </c>
      <c r="O2492" s="75" t="s">
        <v>309</v>
      </c>
      <c r="P2492" s="76" t="s">
        <v>306</v>
      </c>
      <c r="Q2492" s="216"/>
      <c r="R2492" s="77" t="str">
        <f t="shared" ref="R2492" si="6166">IF(COUNTA(Y2492:DP2495)=0,"01.01.1900",INDEX(Y2492:DP2492,MATCH(R2493,Y2493:DP2493,0)))</f>
        <v>01.01.1900</v>
      </c>
      <c r="S2492" s="78" t="str">
        <f t="shared" ref="S2492" si="6167">IF(COUNTA(Y2492:DP2495)=0,"01.01.1900",MAX(Y2492:DP2492))</f>
        <v>01.01.1900</v>
      </c>
      <c r="T2492" s="79"/>
      <c r="U2492" s="80" t="str">
        <f t="array" ref="U2492">IF(COUNTA(Y2492:DP2495)=0,"01.01.1900",IF(ISERROR(HLOOKUP(U2495,Y2495:DP2495,1,FALSE)),"01.01.1900",INDEX(Y2492:DP2492,MATCH(U2493&amp;U2495,Y2493:DP2493&amp;Y2495:DP2495,0))))</f>
        <v>01.01.1900</v>
      </c>
      <c r="V2492" s="81" t="str">
        <f t="shared" ref="V2492" si="6168">IF(COUNTA(Y2492:DP2495)=0,"01.01.1900",_xlfn.MAXIFS(Y2492:DP2492,Y2495:DP2495,V2495))</f>
        <v>01.01.1900</v>
      </c>
      <c r="W2492" s="82"/>
      <c r="X2492" s="106"/>
    </row>
    <row r="2493" spans="2:26" thickBot="1">
      <c r="B2493" s="83"/>
      <c r="C2493" s="84"/>
      <c r="D2493" s="83"/>
      <c r="E2493" s="83"/>
      <c r="F2493" s="83"/>
      <c r="G2493" s="83"/>
      <c r="H2493" s="83"/>
      <c r="I2493" s="83"/>
      <c r="J2493" s="83"/>
      <c r="K2493" s="83"/>
      <c r="L2493" s="83"/>
      <c r="M2493" s="83"/>
      <c r="N2493" s="83"/>
      <c r="O2493" s="83"/>
      <c r="P2493" s="84"/>
      <c r="Q2493" s="217"/>
      <c r="R2493" s="85">
        <f t="shared" ref="R2493" si="6169">IF(COUNTA(Y2492:DP2495)=0,0,MIN(Y2493:DP2493))</f>
        <v>0</v>
      </c>
      <c r="S2493" s="86">
        <f t="shared" ref="S2493" si="6170">IF(COUNTA(Y2492:DP2495)=0,0,HLOOKUP(S2492,Y2492:DP2495,2,FALSE))</f>
        <v>0</v>
      </c>
      <c r="T2493" s="87">
        <f t="shared" ref="T2493" si="6171">IF(COUNTA(Y2492:DP2495)=0,0,AVERAGE(Y2493:DP2493))</f>
        <v>0</v>
      </c>
      <c r="U2493" s="88">
        <f t="shared" ref="U2493" si="6172">IF(COUNTA(Y2492:DP2495)=0,0,_xlfn.MINIFS(Y2493:DP2493,Y2495:DP2495,U2495))</f>
        <v>0</v>
      </c>
      <c r="V2493" s="89">
        <f t="array" ref="V2493">IF(COUNTA(Y2492:DP2495)=0,0,IF(ISERROR(HLOOKUP(V2495,Y2495:DP2495,1,FALSE)),0,INDEX(Y2493:DP2493,MATCH(V2492&amp;V2495,Y2492:DP2492&amp;Y2495:DP2495,0))))</f>
        <v>0</v>
      </c>
      <c r="W2493" s="90">
        <f t="array" ref="W2493">IF(COUNTA(Y2492:DP2495)=0,0,IF(ISERROR(HLOOKUP(W2495,Y2495:DP2495,1,FALSE)),0,AVERAGEIF(Y2495:DP2495,$W2495,Y2493:DP2493)))</f>
        <v>0</v>
      </c>
      <c r="X2493" s="107"/>
    </row>
    <row r="2494" spans="2:26" thickBot="1">
      <c r="B2494" s="83"/>
      <c r="C2494" s="84"/>
      <c r="D2494" s="83"/>
      <c r="E2494" s="83"/>
      <c r="F2494" s="83"/>
      <c r="G2494" s="83"/>
      <c r="H2494" s="83"/>
      <c r="I2494" s="83"/>
      <c r="J2494" s="83"/>
      <c r="K2494" s="83"/>
      <c r="L2494" s="83"/>
      <c r="M2494" s="83"/>
      <c r="N2494" s="83"/>
      <c r="O2494" s="83"/>
      <c r="P2494" s="84"/>
      <c r="Q2494" s="217"/>
      <c r="R2494" s="91">
        <f t="shared" ref="R2494" si="6173">IF(COUNTA(Y2492:DP2495)=0,0,HLOOKUP(R2493,Y2493:DP2495,2,FALSE))</f>
        <v>0</v>
      </c>
      <c r="S2494" s="92">
        <f t="shared" ref="S2494" si="6174">IF(COUNTA(Y2492:DP2495)=0,0,HLOOKUP(S2492,Y2492:DP2495,3,FALSE))</f>
        <v>0</v>
      </c>
      <c r="T2494" s="93"/>
      <c r="U2494" s="94">
        <f t="array" ref="U2494">IF(COUNTA(Y2492:DP2495)=0,0,IF(ISERROR(HLOOKUP(U2495,Y2495:DP2495,1,FALSE)),0,INDEX(Y2494:DP2494,MATCH(U2493&amp;U2495,Y2493:DP2493&amp;Y2495:DP2495,0))))</f>
        <v>0</v>
      </c>
      <c r="V2494" s="94">
        <f t="array" ref="V2494">IF(COUNTA(Y2492:DP2495)=0,0,IF(ISERROR(HLOOKUP(V2495,Y2495:DP2495,1,FALSE)),0,INDEX(Y2494:DP2494,MATCH(V2493&amp;V2495,Y2493:DP2493&amp;Y2495:DP2495,0))))</f>
        <v>0</v>
      </c>
      <c r="W2494" s="95"/>
      <c r="X2494" s="108"/>
    </row>
    <row r="2495" spans="2:26" ht="13.9" thickBot="1">
      <c r="B2495" s="96"/>
      <c r="C2495" s="97"/>
      <c r="D2495" s="96"/>
      <c r="E2495" s="96"/>
      <c r="F2495" s="96"/>
      <c r="G2495" s="96"/>
      <c r="H2495" s="96"/>
      <c r="I2495" s="96"/>
      <c r="J2495" s="96"/>
      <c r="K2495" s="96"/>
      <c r="L2495" s="96"/>
      <c r="M2495" s="96"/>
      <c r="N2495" s="96"/>
      <c r="O2495" s="96"/>
      <c r="P2495" s="97"/>
      <c r="Q2495" s="218"/>
      <c r="R2495" s="98" t="str">
        <f t="shared" ref="R2495" si="6175">IF(COUNTA(Y2492:DP2495)=0,"none",HLOOKUP(R2493,Y2493:DP2495,3,FALSE))</f>
        <v>none</v>
      </c>
      <c r="S2495" s="99" t="str">
        <f t="shared" ref="S2495" si="6176">IF(COUNTA(Y2492:DP2495)=0,"none",HLOOKUP(S2492,Y2492:DP2495,4,FALSE))</f>
        <v>none</v>
      </c>
      <c r="T2495" s="100"/>
      <c r="U2495" s="100" t="str">
        <f t="array" ref="U2495">IF(COUNTA(Y2492:DP2495)=0,"none",IF($U$2="WAHR",$W$3,Abfrage!$F$4))</f>
        <v>none</v>
      </c>
      <c r="V2495" s="100" t="str">
        <f t="array" ref="V2495">IF(COUNTA(Y2492:DP2495)=0,"none",IF($U$2="WAHR",$W$3,Abfrage!$F$4))</f>
        <v>none</v>
      </c>
      <c r="W2495" s="100" t="str">
        <f t="array" ref="W2495">IF(COUNTA(Y2492:DP2495)=0,"none",IF($U$2="WAHR",$W$3,Abfrage!$F$4))</f>
        <v>none</v>
      </c>
      <c r="X2495" s="109"/>
    </row>
    <row r="2496" spans="2:26" thickBot="1">
      <c r="B2496" s="75" t="s">
        <v>1606</v>
      </c>
      <c r="C2496" s="76">
        <v>1000277442</v>
      </c>
      <c r="D2496" s="75" t="s">
        <v>95</v>
      </c>
      <c r="E2496" s="75" t="s">
        <v>175</v>
      </c>
      <c r="F2496" s="75" t="s">
        <v>97</v>
      </c>
      <c r="G2496" s="75" t="s">
        <v>97</v>
      </c>
      <c r="H2496" s="75" t="s">
        <v>44</v>
      </c>
      <c r="I2496" s="75" t="s">
        <v>41</v>
      </c>
      <c r="J2496" s="75" t="s">
        <v>1607</v>
      </c>
      <c r="K2496" s="75" t="s">
        <v>306</v>
      </c>
      <c r="L2496" s="75" t="s">
        <v>306</v>
      </c>
      <c r="M2496" s="75" t="s">
        <v>307</v>
      </c>
      <c r="N2496" s="75" t="s">
        <v>742</v>
      </c>
      <c r="O2496" s="75" t="s">
        <v>315</v>
      </c>
      <c r="P2496" s="76" t="s">
        <v>306</v>
      </c>
      <c r="Q2496" s="216"/>
      <c r="R2496" s="77">
        <f t="shared" ref="R2496" si="6177">IF(COUNTA(Y2496:DP2499)=0,"01.01.1900",INDEX(Y2496:DP2496,MATCH(R2497,Y2497:DP2497,0)))</f>
        <v>45846</v>
      </c>
      <c r="S2496" s="78">
        <f t="shared" ref="S2496" si="6178">IF(COUNTA(Y2496:DP2499)=0,"01.01.1900",MAX(Y2496:DP2496))</f>
        <v>45846</v>
      </c>
      <c r="T2496" s="79"/>
      <c r="U2496" s="80" t="str">
        <f t="array" ref="U2496">IF(COUNTA(Y2496:DP2499)=0,"01.01.1900",IF(ISERROR(HLOOKUP(U2499,Y2499:DP2499,1,FALSE)),"01.01.1900",INDEX(Y2496:DP2496,MATCH(U2497&amp;U2499,Y2497:DP2497&amp;Y2499:DP2499,0))))</f>
        <v>01.01.1900</v>
      </c>
      <c r="V2496" s="81">
        <f t="shared" ref="V2496" si="6179">IF(COUNTA(Y2496:DP2499)=0,"01.01.1900",_xlfn.MAXIFS(Y2496:DP2496,Y2499:DP2499,V2499))</f>
        <v>0</v>
      </c>
      <c r="W2496" s="82"/>
      <c r="X2496" s="106"/>
      <c r="Y2496" s="141">
        <v>45569</v>
      </c>
      <c r="Z2496" s="141">
        <v>45846</v>
      </c>
    </row>
    <row r="2497" spans="2:26" thickBot="1">
      <c r="B2497" s="83"/>
      <c r="C2497" s="84"/>
      <c r="D2497" s="83"/>
      <c r="E2497" s="83"/>
      <c r="F2497" s="83"/>
      <c r="G2497" s="83"/>
      <c r="H2497" s="83"/>
      <c r="I2497" s="83"/>
      <c r="J2497" s="83"/>
      <c r="K2497" s="83"/>
      <c r="L2497" s="83"/>
      <c r="M2497" s="83"/>
      <c r="N2497" s="83"/>
      <c r="O2497" s="83"/>
      <c r="P2497" s="84"/>
      <c r="Q2497" s="217"/>
      <c r="R2497" s="85">
        <f t="shared" ref="R2497" si="6180">IF(COUNTA(Y2496:DP2499)=0,0,MIN(Y2497:DP2497))</f>
        <v>3.56</v>
      </c>
      <c r="S2497" s="86">
        <f t="shared" ref="S2497" si="6181">IF(COUNTA(Y2496:DP2499)=0,0,HLOOKUP(S2496,Y2496:DP2499,2,FALSE))</f>
        <v>3.56</v>
      </c>
      <c r="T2497" s="87">
        <f t="shared" ref="T2497" si="6182">IF(COUNTA(Y2496:DP2499)=0,0,AVERAGE(Y2497:DP2497))</f>
        <v>12.03</v>
      </c>
      <c r="U2497" s="88">
        <f t="shared" ref="U2497" si="6183">IF(COUNTA(Y2496:DP2499)=0,0,_xlfn.MINIFS(Y2497:DP2497,Y2499:DP2499,U2499))</f>
        <v>0</v>
      </c>
      <c r="V2497" s="89">
        <f t="array" ref="V2497">IF(COUNTA(Y2496:DP2499)=0,0,IF(ISERROR(HLOOKUP(V2499,Y2499:DP2499,1,FALSE)),0,INDEX(Y2497:DP2497,MATCH(V2496&amp;V2499,Y2496:DP2496&amp;Y2499:DP2499,0))))</f>
        <v>0</v>
      </c>
      <c r="W2497" s="90">
        <f t="array" ref="W2497">IF(COUNTA(Y2496:DP2499)=0,0,IF(ISERROR(HLOOKUP(W2499,Y2499:DP2499,1,FALSE)),0,AVERAGEIF(Y2499:DP2499,$W2499,Y2497:DP2497)))</f>
        <v>0</v>
      </c>
      <c r="X2497" s="107"/>
      <c r="Y2497" s="142">
        <v>20.5</v>
      </c>
      <c r="Z2497" s="142">
        <v>3.56</v>
      </c>
    </row>
    <row r="2498" spans="2:26" thickBot="1">
      <c r="B2498" s="83"/>
      <c r="C2498" s="84"/>
      <c r="D2498" s="83"/>
      <c r="E2498" s="83"/>
      <c r="F2498" s="83"/>
      <c r="G2498" s="83"/>
      <c r="H2498" s="83"/>
      <c r="I2498" s="83"/>
      <c r="J2498" s="83"/>
      <c r="K2498" s="83"/>
      <c r="L2498" s="83"/>
      <c r="M2498" s="83"/>
      <c r="N2498" s="83"/>
      <c r="O2498" s="83"/>
      <c r="P2498" s="84"/>
      <c r="Q2498" s="217"/>
      <c r="R2498" s="91">
        <f t="shared" ref="R2498" si="6184">IF(COUNTA(Y2496:DP2499)=0,0,HLOOKUP(R2497,Y2497:DP2499,2,FALSE))</f>
        <v>1000</v>
      </c>
      <c r="S2498" s="92">
        <f t="shared" ref="S2498" si="6185">IF(COUNTA(Y2496:DP2499)=0,0,HLOOKUP(S2496,Y2496:DP2499,3,FALSE))</f>
        <v>1000</v>
      </c>
      <c r="T2498" s="93"/>
      <c r="U2498" s="94">
        <f t="array" ref="U2498">IF(COUNTA(Y2496:DP2499)=0,0,IF(ISERROR(HLOOKUP(U2499,Y2499:DP2499,1,FALSE)),0,INDEX(Y2498:DP2498,MATCH(U2497&amp;U2499,Y2497:DP2497&amp;Y2499:DP2499,0))))</f>
        <v>0</v>
      </c>
      <c r="V2498" s="94">
        <f t="array" ref="V2498">IF(COUNTA(Y2496:DP2499)=0,0,IF(ISERROR(HLOOKUP(V2499,Y2499:DP2499,1,FALSE)),0,INDEX(Y2498:DP2498,MATCH(V2497&amp;V2499,Y2497:DP2497&amp;Y2499:DP2499,0))))</f>
        <v>0</v>
      </c>
      <c r="W2498" s="95"/>
      <c r="X2498" s="108"/>
      <c r="Y2498" s="143">
        <v>0</v>
      </c>
      <c r="Z2498" s="143">
        <v>1000</v>
      </c>
    </row>
    <row r="2499" spans="2:26" ht="13.9" thickBot="1">
      <c r="B2499" s="96"/>
      <c r="C2499" s="97"/>
      <c r="D2499" s="96"/>
      <c r="E2499" s="96"/>
      <c r="F2499" s="96"/>
      <c r="G2499" s="96"/>
      <c r="H2499" s="96"/>
      <c r="I2499" s="96"/>
      <c r="J2499" s="96"/>
      <c r="K2499" s="96"/>
      <c r="L2499" s="96"/>
      <c r="M2499" s="96"/>
      <c r="N2499" s="96"/>
      <c r="O2499" s="96"/>
      <c r="P2499" s="97"/>
      <c r="Q2499" s="218"/>
      <c r="R2499" s="98" t="str">
        <f t="shared" ref="R2499" si="6186">IF(COUNTA(Y2496:DP2499)=0,"none",HLOOKUP(R2497,Y2497:DP2499,3,FALSE))</f>
        <v>www (-30%)</v>
      </c>
      <c r="S2499" s="99" t="str">
        <f t="shared" ref="S2499" si="6187">IF(COUNTA(Y2496:DP2499)=0,"none",HLOOKUP(S2496,Y2496:DP2499,4,FALSE))</f>
        <v>www (-30%)</v>
      </c>
      <c r="T2499" s="100"/>
      <c r="U2499" s="100">
        <f t="array" ref="U2499">IF(COUNTA(Y2496:DP2499)=0,"none",IF($U$2="WAHR",$W$3,Abfrage!$F$4))</f>
        <v>0</v>
      </c>
      <c r="V2499" s="100">
        <f t="array" ref="V2499">IF(COUNTA(Y2496:DP2499)=0,"none",IF($U$2="WAHR",$W$3,Abfrage!$F$4))</f>
        <v>0</v>
      </c>
      <c r="W2499" s="100">
        <f t="array" ref="W2499">IF(COUNTA(Y2496:DP2499)=0,"none",IF($U$2="WAHR",$W$3,Abfrage!$F$4))</f>
        <v>0</v>
      </c>
      <c r="X2499" s="109"/>
      <c r="Y2499" s="144" t="s">
        <v>101</v>
      </c>
      <c r="Z2499" s="144" t="s">
        <v>43</v>
      </c>
    </row>
    <row r="2500" spans="2:26" thickBot="1">
      <c r="B2500" s="75" t="s">
        <v>1608</v>
      </c>
      <c r="C2500" s="76">
        <v>1000277496</v>
      </c>
      <c r="D2500" s="75" t="s">
        <v>95</v>
      </c>
      <c r="E2500" s="75" t="s">
        <v>148</v>
      </c>
      <c r="F2500" s="75" t="s">
        <v>96</v>
      </c>
      <c r="G2500" s="75" t="s">
        <v>96</v>
      </c>
      <c r="H2500" s="75" t="s">
        <v>50</v>
      </c>
      <c r="I2500" s="75" t="s">
        <v>68</v>
      </c>
      <c r="J2500" s="75" t="s">
        <v>1609</v>
      </c>
      <c r="K2500" s="75" t="s">
        <v>327</v>
      </c>
      <c r="L2500" s="75" t="s">
        <v>523</v>
      </c>
      <c r="M2500" s="75" t="s">
        <v>313</v>
      </c>
      <c r="N2500" s="75" t="s">
        <v>327</v>
      </c>
      <c r="O2500" s="75" t="s">
        <v>306</v>
      </c>
      <c r="P2500" s="76" t="s">
        <v>306</v>
      </c>
      <c r="Q2500" s="216"/>
      <c r="R2500" s="77">
        <f t="shared" ref="R2500" si="6188">IF(COUNTA(Y2500:DP2503)=0,"01.01.1900",INDEX(Y2500:DP2500,MATCH(R2501,Y2501:DP2501,0)))</f>
        <v>45153</v>
      </c>
      <c r="S2500" s="78">
        <f t="shared" ref="S2500" si="6189">IF(COUNTA(Y2500:DP2503)=0,"01.01.1900",MAX(Y2500:DP2500))</f>
        <v>45153</v>
      </c>
      <c r="T2500" s="79"/>
      <c r="U2500" s="80" t="str">
        <f t="array" ref="U2500">IF(COUNTA(Y2500:DP2503)=0,"01.01.1900",IF(ISERROR(HLOOKUP(U2503,Y2503:DP2503,1,FALSE)),"01.01.1900",INDEX(Y2500:DP2500,MATCH(U2501&amp;U2503,Y2501:DP2501&amp;Y2503:DP2503,0))))</f>
        <v>01.01.1900</v>
      </c>
      <c r="V2500" s="81">
        <f t="shared" ref="V2500" si="6190">IF(COUNTA(Y2500:DP2503)=0,"01.01.1900",_xlfn.MAXIFS(Y2500:DP2500,Y2503:DP2503,V2503))</f>
        <v>0</v>
      </c>
      <c r="W2500" s="82"/>
      <c r="X2500" s="106"/>
      <c r="Y2500" s="141">
        <v>45153</v>
      </c>
      <c r="Z2500" s="141">
        <v>45153</v>
      </c>
    </row>
    <row r="2501" spans="2:26" thickBot="1">
      <c r="B2501" s="83"/>
      <c r="C2501" s="84"/>
      <c r="D2501" s="83"/>
      <c r="E2501" s="83"/>
      <c r="F2501" s="83"/>
      <c r="G2501" s="83"/>
      <c r="H2501" s="83"/>
      <c r="I2501" s="83"/>
      <c r="J2501" s="83"/>
      <c r="K2501" s="83"/>
      <c r="L2501" s="83"/>
      <c r="M2501" s="83"/>
      <c r="N2501" s="83"/>
      <c r="O2501" s="83"/>
      <c r="P2501" s="84"/>
      <c r="Q2501" s="217"/>
      <c r="R2501" s="85">
        <f t="shared" ref="R2501" si="6191">IF(COUNTA(Y2500:DP2503)=0,0,MIN(Y2501:DP2501))</f>
        <v>7.6999999999999999E-2</v>
      </c>
      <c r="S2501" s="86">
        <f t="shared" ref="S2501" si="6192">IF(COUNTA(Y2500:DP2503)=0,0,HLOOKUP(S2500,Y2500:DP2503,2,FALSE))</f>
        <v>7.6999999999999999E-2</v>
      </c>
      <c r="T2501" s="87">
        <f t="shared" ref="T2501" si="6193">IF(COUNTA(Y2500:DP2503)=0,0,AVERAGE(Y2501:DP2501))</f>
        <v>7.6999999999999999E-2</v>
      </c>
      <c r="U2501" s="88">
        <f t="shared" ref="U2501" si="6194">IF(COUNTA(Y2500:DP2503)=0,0,_xlfn.MINIFS(Y2501:DP2501,Y2503:DP2503,U2503))</f>
        <v>0</v>
      </c>
      <c r="V2501" s="89">
        <f t="array" ref="V2501">IF(COUNTA(Y2500:DP2503)=0,0,IF(ISERROR(HLOOKUP(V2503,Y2503:DP2503,1,FALSE)),0,INDEX(Y2501:DP2501,MATCH(V2500&amp;V2503,Y2500:DP2500&amp;Y2503:DP2503,0))))</f>
        <v>0</v>
      </c>
      <c r="W2501" s="90">
        <f t="array" ref="W2501">IF(COUNTA(Y2500:DP2503)=0,0,IF(ISERROR(HLOOKUP(W2503,Y2503:DP2503,1,FALSE)),0,AVERAGEIF(Y2503:DP2503,$W2503,Y2501:DP2501)))</f>
        <v>0</v>
      </c>
      <c r="X2501" s="107"/>
      <c r="Y2501" s="142">
        <v>7.6999999999999999E-2</v>
      </c>
      <c r="Z2501" s="142">
        <v>7.6999999999999999E-2</v>
      </c>
    </row>
    <row r="2502" spans="2:26" thickBot="1">
      <c r="B2502" s="83"/>
      <c r="C2502" s="84"/>
      <c r="D2502" s="83"/>
      <c r="E2502" s="83"/>
      <c r="F2502" s="83"/>
      <c r="G2502" s="83"/>
      <c r="H2502" s="83"/>
      <c r="I2502" s="83"/>
      <c r="J2502" s="83"/>
      <c r="K2502" s="83"/>
      <c r="L2502" s="83"/>
      <c r="M2502" s="83"/>
      <c r="N2502" s="83"/>
      <c r="O2502" s="83"/>
      <c r="P2502" s="84"/>
      <c r="Q2502" s="217"/>
      <c r="R2502" s="91">
        <f t="shared" ref="R2502" si="6195">IF(COUNTA(Y2500:DP2503)=0,0,HLOOKUP(R2501,Y2501:DP2503,2,FALSE))</f>
        <v>1000</v>
      </c>
      <c r="S2502" s="92">
        <f t="shared" ref="S2502" si="6196">IF(COUNTA(Y2500:DP2503)=0,0,HLOOKUP(S2500,Y2500:DP2503,3,FALSE))</f>
        <v>1000</v>
      </c>
      <c r="T2502" s="93"/>
      <c r="U2502" s="94">
        <f t="array" ref="U2502">IF(COUNTA(Y2500:DP2503)=0,0,IF(ISERROR(HLOOKUP(U2503,Y2503:DP2503,1,FALSE)),0,INDEX(Y2502:DP2502,MATCH(U2501&amp;U2503,Y2501:DP2501&amp;Y2503:DP2503,0))))</f>
        <v>0</v>
      </c>
      <c r="V2502" s="94">
        <f t="array" ref="V2502">IF(COUNTA(Y2500:DP2503)=0,0,IF(ISERROR(HLOOKUP(V2503,Y2503:DP2503,1,FALSE)),0,INDEX(Y2502:DP2502,MATCH(V2501&amp;V2503,Y2501:DP2501&amp;Y2503:DP2503,0))))</f>
        <v>0</v>
      </c>
      <c r="W2502" s="95"/>
      <c r="X2502" s="108"/>
      <c r="Y2502" s="143">
        <v>1000</v>
      </c>
      <c r="Z2502" s="143">
        <v>1000</v>
      </c>
    </row>
    <row r="2503" spans="2:26" ht="13.9" thickBot="1">
      <c r="B2503" s="96"/>
      <c r="C2503" s="97"/>
      <c r="D2503" s="96"/>
      <c r="E2503" s="96"/>
      <c r="F2503" s="96"/>
      <c r="G2503" s="96"/>
      <c r="H2503" s="96"/>
      <c r="I2503" s="96"/>
      <c r="J2503" s="96"/>
      <c r="K2503" s="96"/>
      <c r="L2503" s="96"/>
      <c r="M2503" s="96"/>
      <c r="N2503" s="96"/>
      <c r="O2503" s="96"/>
      <c r="P2503" s="97"/>
      <c r="Q2503" s="218"/>
      <c r="R2503" s="98" t="str">
        <f t="shared" ref="R2503" si="6197">IF(COUNTA(Y2500:DP2503)=0,"none",HLOOKUP(R2501,Y2501:DP2503,3,FALSE))</f>
        <v>www (-30%)</v>
      </c>
      <c r="S2503" s="99" t="str">
        <f t="shared" ref="S2503" si="6198">IF(COUNTA(Y2500:DP2503)=0,"none",HLOOKUP(S2500,Y2500:DP2503,4,FALSE))</f>
        <v>www (-30%)</v>
      </c>
      <c r="T2503" s="100"/>
      <c r="U2503" s="100">
        <f t="array" ref="U2503">IF(COUNTA(Y2500:DP2503)=0,"none",IF($U$2="WAHR",$W$3,Abfrage!$F$4))</f>
        <v>0</v>
      </c>
      <c r="V2503" s="100">
        <f t="array" ref="V2503">IF(COUNTA(Y2500:DP2503)=0,"none",IF($U$2="WAHR",$W$3,Abfrage!$F$4))</f>
        <v>0</v>
      </c>
      <c r="W2503" s="100">
        <f t="array" ref="W2503">IF(COUNTA(Y2500:DP2503)=0,"none",IF($U$2="WAHR",$W$3,Abfrage!$F$4))</f>
        <v>0</v>
      </c>
      <c r="X2503" s="109"/>
      <c r="Y2503" s="144" t="s">
        <v>43</v>
      </c>
      <c r="Z2503" s="144" t="s">
        <v>43</v>
      </c>
    </row>
    <row r="2504" spans="2:26" thickBot="1">
      <c r="B2504" s="75" t="s">
        <v>1610</v>
      </c>
      <c r="C2504" s="76">
        <v>1000277497</v>
      </c>
      <c r="D2504" s="75" t="s">
        <v>95</v>
      </c>
      <c r="E2504" s="75" t="s">
        <v>90</v>
      </c>
      <c r="F2504" s="75" t="s">
        <v>685</v>
      </c>
      <c r="G2504" s="75" t="s">
        <v>685</v>
      </c>
      <c r="H2504" s="75" t="s">
        <v>40</v>
      </c>
      <c r="I2504" s="75" t="s">
        <v>68</v>
      </c>
      <c r="J2504" s="75" t="s">
        <v>1611</v>
      </c>
      <c r="K2504" s="75" t="s">
        <v>795</v>
      </c>
      <c r="L2504" s="75" t="s">
        <v>1612</v>
      </c>
      <c r="M2504" s="75" t="s">
        <v>306</v>
      </c>
      <c r="N2504" s="75" t="s">
        <v>327</v>
      </c>
      <c r="O2504" s="75" t="s">
        <v>551</v>
      </c>
      <c r="P2504" s="76" t="s">
        <v>306</v>
      </c>
      <c r="Q2504" s="216"/>
      <c r="R2504" s="77">
        <f t="shared" ref="R2504" si="6199">IF(COUNTA(Y2504:DP2507)=0,"01.01.1900",INDEX(Y2504:DP2504,MATCH(R2505,Y2505:DP2505,0)))</f>
        <v>45153</v>
      </c>
      <c r="S2504" s="78">
        <f t="shared" ref="S2504" si="6200">IF(COUNTA(Y2504:DP2507)=0,"01.01.1900",MAX(Y2504:DP2504))</f>
        <v>45153</v>
      </c>
      <c r="T2504" s="79"/>
      <c r="U2504" s="80" t="str">
        <f t="array" ref="U2504">IF(COUNTA(Y2504:DP2507)=0,"01.01.1900",IF(ISERROR(HLOOKUP(U2507,Y2507:DP2507,1,FALSE)),"01.01.1900",INDEX(Y2504:DP2504,MATCH(U2505&amp;U2507,Y2505:DP2505&amp;Y2507:DP2507,0))))</f>
        <v>01.01.1900</v>
      </c>
      <c r="V2504" s="81">
        <f t="shared" ref="V2504" si="6201">IF(COUNTA(Y2504:DP2507)=0,"01.01.1900",_xlfn.MAXIFS(Y2504:DP2504,Y2507:DP2507,V2507))</f>
        <v>0</v>
      </c>
      <c r="W2504" s="82"/>
      <c r="X2504" s="106"/>
      <c r="Y2504" s="141">
        <v>45153</v>
      </c>
      <c r="Z2504" s="141">
        <v>45153</v>
      </c>
    </row>
    <row r="2505" spans="2:26" thickBot="1">
      <c r="B2505" s="83"/>
      <c r="C2505" s="84"/>
      <c r="D2505" s="83"/>
      <c r="E2505" s="83"/>
      <c r="F2505" s="83"/>
      <c r="G2505" s="83"/>
      <c r="H2505" s="83"/>
      <c r="I2505" s="83"/>
      <c r="J2505" s="83"/>
      <c r="K2505" s="83"/>
      <c r="L2505" s="83"/>
      <c r="M2505" s="83"/>
      <c r="N2505" s="83"/>
      <c r="O2505" s="83"/>
      <c r="P2505" s="84"/>
      <c r="Q2505" s="217"/>
      <c r="R2505" s="85">
        <f t="shared" ref="R2505" si="6202">IF(COUNTA(Y2504:DP2507)=0,0,MIN(Y2505:DP2505))</f>
        <v>1.1900000000000001E-2</v>
      </c>
      <c r="S2505" s="86">
        <f t="shared" ref="S2505" si="6203">IF(COUNTA(Y2504:DP2507)=0,0,HLOOKUP(S2504,Y2504:DP2507,2,FALSE))</f>
        <v>1.1900000000000001E-2</v>
      </c>
      <c r="T2505" s="87">
        <f t="shared" ref="T2505" si="6204">IF(COUNTA(Y2504:DP2507)=0,0,AVERAGE(Y2505:DP2505))</f>
        <v>1.1900000000000001E-2</v>
      </c>
      <c r="U2505" s="88">
        <f t="shared" ref="U2505" si="6205">IF(COUNTA(Y2504:DP2507)=0,0,_xlfn.MINIFS(Y2505:DP2505,Y2507:DP2507,U2507))</f>
        <v>0</v>
      </c>
      <c r="V2505" s="89">
        <f t="array" ref="V2505">IF(COUNTA(Y2504:DP2507)=0,0,IF(ISERROR(HLOOKUP(V2507,Y2507:DP2507,1,FALSE)),0,INDEX(Y2505:DP2505,MATCH(V2504&amp;V2507,Y2504:DP2504&amp;Y2507:DP2507,0))))</f>
        <v>0</v>
      </c>
      <c r="W2505" s="90">
        <f t="array" ref="W2505">IF(COUNTA(Y2504:DP2507)=0,0,IF(ISERROR(HLOOKUP(W2507,Y2507:DP2507,1,FALSE)),0,AVERAGEIF(Y2507:DP2507,$W2507,Y2505:DP2505)))</f>
        <v>0</v>
      </c>
      <c r="X2505" s="107"/>
      <c r="Y2505" s="142">
        <v>1.1900000000000001E-2</v>
      </c>
      <c r="Z2505" s="142">
        <v>1.1900000000000001E-2</v>
      </c>
    </row>
    <row r="2506" spans="2:26" thickBot="1">
      <c r="B2506" s="83"/>
      <c r="C2506" s="84"/>
      <c r="D2506" s="83"/>
      <c r="E2506" s="83"/>
      <c r="F2506" s="83"/>
      <c r="G2506" s="83"/>
      <c r="H2506" s="83"/>
      <c r="I2506" s="83"/>
      <c r="J2506" s="83"/>
      <c r="K2506" s="83"/>
      <c r="L2506" s="83"/>
      <c r="M2506" s="83"/>
      <c r="N2506" s="83"/>
      <c r="O2506" s="83"/>
      <c r="P2506" s="84"/>
      <c r="Q2506" s="217"/>
      <c r="R2506" s="91">
        <f t="shared" ref="R2506" si="6206">IF(COUNTA(Y2504:DP2507)=0,0,HLOOKUP(R2505,Y2505:DP2507,2,FALSE))</f>
        <v>1000</v>
      </c>
      <c r="S2506" s="92">
        <f t="shared" ref="S2506" si="6207">IF(COUNTA(Y2504:DP2507)=0,0,HLOOKUP(S2504,Y2504:DP2507,3,FALSE))</f>
        <v>1000</v>
      </c>
      <c r="T2506" s="93"/>
      <c r="U2506" s="94">
        <f t="array" ref="U2506">IF(COUNTA(Y2504:DP2507)=0,0,IF(ISERROR(HLOOKUP(U2507,Y2507:DP2507,1,FALSE)),0,INDEX(Y2506:DP2506,MATCH(U2505&amp;U2507,Y2505:DP2505&amp;Y2507:DP2507,0))))</f>
        <v>0</v>
      </c>
      <c r="V2506" s="94">
        <f t="array" ref="V2506">IF(COUNTA(Y2504:DP2507)=0,0,IF(ISERROR(HLOOKUP(V2507,Y2507:DP2507,1,FALSE)),0,INDEX(Y2506:DP2506,MATCH(V2505&amp;V2507,Y2505:DP2505&amp;Y2507:DP2507,0))))</f>
        <v>0</v>
      </c>
      <c r="W2506" s="95"/>
      <c r="X2506" s="108"/>
      <c r="Y2506" s="143">
        <v>1000</v>
      </c>
      <c r="Z2506" s="143">
        <v>1000</v>
      </c>
    </row>
    <row r="2507" spans="2:26" ht="13.9" thickBot="1">
      <c r="B2507" s="96"/>
      <c r="C2507" s="97"/>
      <c r="D2507" s="96"/>
      <c r="E2507" s="96"/>
      <c r="F2507" s="96"/>
      <c r="G2507" s="96"/>
      <c r="H2507" s="96"/>
      <c r="I2507" s="96"/>
      <c r="J2507" s="96"/>
      <c r="K2507" s="96"/>
      <c r="L2507" s="96"/>
      <c r="M2507" s="96"/>
      <c r="N2507" s="96"/>
      <c r="O2507" s="96"/>
      <c r="P2507" s="97"/>
      <c r="Q2507" s="218"/>
      <c r="R2507" s="98" t="str">
        <f t="shared" ref="R2507" si="6208">IF(COUNTA(Y2504:DP2507)=0,"none",HLOOKUP(R2505,Y2505:DP2507,3,FALSE))</f>
        <v>www (-30%)</v>
      </c>
      <c r="S2507" s="99" t="str">
        <f t="shared" ref="S2507" si="6209">IF(COUNTA(Y2504:DP2507)=0,"none",HLOOKUP(S2504,Y2504:DP2507,4,FALSE))</f>
        <v>www (-30%)</v>
      </c>
      <c r="T2507" s="100"/>
      <c r="U2507" s="100">
        <f t="array" ref="U2507">IF(COUNTA(Y2504:DP2507)=0,"none",IF($U$2="WAHR",$W$3,Abfrage!$F$4))</f>
        <v>0</v>
      </c>
      <c r="V2507" s="100">
        <f t="array" ref="V2507">IF(COUNTA(Y2504:DP2507)=0,"none",IF($U$2="WAHR",$W$3,Abfrage!$F$4))</f>
        <v>0</v>
      </c>
      <c r="W2507" s="100">
        <f t="array" ref="W2507">IF(COUNTA(Y2504:DP2507)=0,"none",IF($U$2="WAHR",$W$3,Abfrage!$F$4))</f>
        <v>0</v>
      </c>
      <c r="X2507" s="109"/>
      <c r="Y2507" s="144" t="s">
        <v>43</v>
      </c>
      <c r="Z2507" s="144" t="s">
        <v>43</v>
      </c>
    </row>
    <row r="2508" spans="2:26" thickBot="1">
      <c r="B2508" s="75" t="s">
        <v>1613</v>
      </c>
      <c r="C2508" s="76">
        <v>1000277498</v>
      </c>
      <c r="D2508" s="75" t="s">
        <v>95</v>
      </c>
      <c r="E2508" s="75" t="s">
        <v>96</v>
      </c>
      <c r="F2508" s="75" t="s">
        <v>97</v>
      </c>
      <c r="G2508" s="75" t="s">
        <v>97</v>
      </c>
      <c r="H2508" s="75" t="s">
        <v>44</v>
      </c>
      <c r="I2508" s="75" t="s">
        <v>68</v>
      </c>
      <c r="J2508" s="75" t="s">
        <v>1614</v>
      </c>
      <c r="K2508" s="75" t="s">
        <v>306</v>
      </c>
      <c r="L2508" s="75" t="s">
        <v>306</v>
      </c>
      <c r="M2508" s="75" t="s">
        <v>313</v>
      </c>
      <c r="N2508" s="75" t="s">
        <v>360</v>
      </c>
      <c r="O2508" s="75" t="s">
        <v>309</v>
      </c>
      <c r="P2508" s="76" t="s">
        <v>306</v>
      </c>
      <c r="Q2508" s="216"/>
      <c r="R2508" s="77">
        <f t="shared" ref="R2508" si="6210">IF(COUNTA(Y2508:DP2511)=0,"01.01.1900",INDEX(Y2508:DP2508,MATCH(R2509,Y2509:DP2509,0)))</f>
        <v>45153</v>
      </c>
      <c r="S2508" s="78">
        <f t="shared" ref="S2508" si="6211">IF(COUNTA(Y2508:DP2511)=0,"01.01.1900",MAX(Y2508:DP2508))</f>
        <v>45153</v>
      </c>
      <c r="T2508" s="79"/>
      <c r="U2508" s="80" t="str">
        <f t="array" ref="U2508">IF(COUNTA(Y2508:DP2511)=0,"01.01.1900",IF(ISERROR(HLOOKUP(U2511,Y2511:DP2511,1,FALSE)),"01.01.1900",INDEX(Y2508:DP2508,MATCH(U2509&amp;U2511,Y2509:DP2509&amp;Y2511:DP2511,0))))</f>
        <v>01.01.1900</v>
      </c>
      <c r="V2508" s="81">
        <f t="shared" ref="V2508" si="6212">IF(COUNTA(Y2508:DP2511)=0,"01.01.1900",_xlfn.MAXIFS(Y2508:DP2508,Y2511:DP2511,V2511))</f>
        <v>0</v>
      </c>
      <c r="W2508" s="82"/>
      <c r="X2508" s="106"/>
      <c r="Y2508" s="141">
        <v>45153</v>
      </c>
      <c r="Z2508" s="141">
        <v>45153</v>
      </c>
    </row>
    <row r="2509" spans="2:26" thickBot="1">
      <c r="B2509" s="83"/>
      <c r="C2509" s="84"/>
      <c r="D2509" s="83"/>
      <c r="E2509" s="83"/>
      <c r="F2509" s="83"/>
      <c r="G2509" s="83"/>
      <c r="H2509" s="83"/>
      <c r="I2509" s="83"/>
      <c r="J2509" s="83"/>
      <c r="K2509" s="83"/>
      <c r="L2509" s="83"/>
      <c r="M2509" s="83"/>
      <c r="N2509" s="83"/>
      <c r="O2509" s="83"/>
      <c r="P2509" s="84"/>
      <c r="Q2509" s="217"/>
      <c r="R2509" s="85">
        <f t="shared" ref="R2509" si="6213">IF(COUNTA(Y2508:DP2511)=0,0,MIN(Y2509:DP2509))</f>
        <v>1.0429999999999999</v>
      </c>
      <c r="S2509" s="86">
        <f t="shared" ref="S2509" si="6214">IF(COUNTA(Y2508:DP2511)=0,0,HLOOKUP(S2508,Y2508:DP2511,2,FALSE))</f>
        <v>1.0429999999999999</v>
      </c>
      <c r="T2509" s="87">
        <f t="shared" ref="T2509" si="6215">IF(COUNTA(Y2508:DP2511)=0,0,AVERAGE(Y2509:DP2509))</f>
        <v>1.0429999999999999</v>
      </c>
      <c r="U2509" s="88">
        <f t="shared" ref="U2509" si="6216">IF(COUNTA(Y2508:DP2511)=0,0,_xlfn.MINIFS(Y2509:DP2509,Y2511:DP2511,U2511))</f>
        <v>0</v>
      </c>
      <c r="V2509" s="89">
        <f t="array" ref="V2509">IF(COUNTA(Y2508:DP2511)=0,0,IF(ISERROR(HLOOKUP(V2511,Y2511:DP2511,1,FALSE)),0,INDEX(Y2509:DP2509,MATCH(V2508&amp;V2511,Y2508:DP2508&amp;Y2511:DP2511,0))))</f>
        <v>0</v>
      </c>
      <c r="W2509" s="90">
        <f t="array" ref="W2509">IF(COUNTA(Y2508:DP2511)=0,0,IF(ISERROR(HLOOKUP(W2511,Y2511:DP2511,1,FALSE)),0,AVERAGEIF(Y2511:DP2511,$W2511,Y2509:DP2509)))</f>
        <v>0</v>
      </c>
      <c r="X2509" s="107"/>
      <c r="Y2509" s="142">
        <v>1.0429999999999999</v>
      </c>
      <c r="Z2509" s="142">
        <v>1.0429999999999999</v>
      </c>
    </row>
    <row r="2510" spans="2:26" thickBot="1">
      <c r="B2510" s="83"/>
      <c r="C2510" s="84"/>
      <c r="D2510" s="83"/>
      <c r="E2510" s="83"/>
      <c r="F2510" s="83"/>
      <c r="G2510" s="83"/>
      <c r="H2510" s="83"/>
      <c r="I2510" s="83"/>
      <c r="J2510" s="83"/>
      <c r="K2510" s="83"/>
      <c r="L2510" s="83"/>
      <c r="M2510" s="83"/>
      <c r="N2510" s="83"/>
      <c r="O2510" s="83"/>
      <c r="P2510" s="84"/>
      <c r="Q2510" s="217"/>
      <c r="R2510" s="91">
        <f t="shared" ref="R2510" si="6217">IF(COUNTA(Y2508:DP2511)=0,0,HLOOKUP(R2509,Y2509:DP2511,2,FALSE))</f>
        <v>1000</v>
      </c>
      <c r="S2510" s="92">
        <f t="shared" ref="S2510" si="6218">IF(COUNTA(Y2508:DP2511)=0,0,HLOOKUP(S2508,Y2508:DP2511,3,FALSE))</f>
        <v>1000</v>
      </c>
      <c r="T2510" s="93"/>
      <c r="U2510" s="94">
        <f t="array" ref="U2510">IF(COUNTA(Y2508:DP2511)=0,0,IF(ISERROR(HLOOKUP(U2511,Y2511:DP2511,1,FALSE)),0,INDEX(Y2510:DP2510,MATCH(U2509&amp;U2511,Y2509:DP2509&amp;Y2511:DP2511,0))))</f>
        <v>0</v>
      </c>
      <c r="V2510" s="94">
        <f t="array" ref="V2510">IF(COUNTA(Y2508:DP2511)=0,0,IF(ISERROR(HLOOKUP(V2511,Y2511:DP2511,1,FALSE)),0,INDEX(Y2510:DP2510,MATCH(V2509&amp;V2511,Y2509:DP2509&amp;Y2511:DP2511,0))))</f>
        <v>0</v>
      </c>
      <c r="W2510" s="95"/>
      <c r="X2510" s="108"/>
      <c r="Y2510" s="143">
        <v>1000</v>
      </c>
      <c r="Z2510" s="143">
        <v>1000</v>
      </c>
    </row>
    <row r="2511" spans="2:26" ht="13.9" thickBot="1">
      <c r="B2511" s="96"/>
      <c r="C2511" s="97"/>
      <c r="D2511" s="96"/>
      <c r="E2511" s="96"/>
      <c r="F2511" s="96"/>
      <c r="G2511" s="96"/>
      <c r="H2511" s="96"/>
      <c r="I2511" s="96"/>
      <c r="J2511" s="96"/>
      <c r="K2511" s="96"/>
      <c r="L2511" s="96"/>
      <c r="M2511" s="96"/>
      <c r="N2511" s="96"/>
      <c r="O2511" s="96"/>
      <c r="P2511" s="97"/>
      <c r="Q2511" s="218"/>
      <c r="R2511" s="98" t="str">
        <f t="shared" ref="R2511" si="6219">IF(COUNTA(Y2508:DP2511)=0,"none",HLOOKUP(R2509,Y2509:DP2511,3,FALSE))</f>
        <v>www (-30%)</v>
      </c>
      <c r="S2511" s="99" t="str">
        <f t="shared" ref="S2511" si="6220">IF(COUNTA(Y2508:DP2511)=0,"none",HLOOKUP(S2508,Y2508:DP2511,4,FALSE))</f>
        <v>www (-30%)</v>
      </c>
      <c r="T2511" s="100"/>
      <c r="U2511" s="100">
        <f t="array" ref="U2511">IF(COUNTA(Y2508:DP2511)=0,"none",IF($U$2="WAHR",$W$3,Abfrage!$F$4))</f>
        <v>0</v>
      </c>
      <c r="V2511" s="100">
        <f t="array" ref="V2511">IF(COUNTA(Y2508:DP2511)=0,"none",IF($U$2="WAHR",$W$3,Abfrage!$F$4))</f>
        <v>0</v>
      </c>
      <c r="W2511" s="100">
        <f t="array" ref="W2511">IF(COUNTA(Y2508:DP2511)=0,"none",IF($U$2="WAHR",$W$3,Abfrage!$F$4))</f>
        <v>0</v>
      </c>
      <c r="X2511" s="109"/>
      <c r="Y2511" s="144" t="s">
        <v>43</v>
      </c>
      <c r="Z2511" s="144" t="s">
        <v>43</v>
      </c>
    </row>
    <row r="2512" spans="2:26" thickBot="1">
      <c r="B2512" s="75" t="s">
        <v>1615</v>
      </c>
      <c r="C2512" s="76">
        <v>1000277499</v>
      </c>
      <c r="D2512" s="75" t="s">
        <v>95</v>
      </c>
      <c r="E2512" s="75" t="s">
        <v>148</v>
      </c>
      <c r="F2512" s="75" t="s">
        <v>96</v>
      </c>
      <c r="G2512" s="75" t="s">
        <v>96</v>
      </c>
      <c r="H2512" s="75" t="e">
        <v>#N/A</v>
      </c>
      <c r="I2512" s="75" t="s">
        <v>1035</v>
      </c>
      <c r="J2512" s="75" t="s">
        <v>1616</v>
      </c>
      <c r="K2512" s="75" t="s">
        <v>393</v>
      </c>
      <c r="L2512" s="75" t="s">
        <v>331</v>
      </c>
      <c r="M2512" s="75" t="s">
        <v>313</v>
      </c>
      <c r="N2512" s="75" t="s">
        <v>327</v>
      </c>
      <c r="O2512" s="75" t="s">
        <v>306</v>
      </c>
      <c r="P2512" s="76" t="s">
        <v>1206</v>
      </c>
      <c r="Q2512" s="216"/>
      <c r="R2512" s="77" t="str">
        <f t="shared" ref="R2512" si="6221">IF(COUNTA(Y2512:DP2515)=0,"01.01.1900",INDEX(Y2512:DP2512,MATCH(R2513,Y2513:DP2513,0)))</f>
        <v>01.01.1900</v>
      </c>
      <c r="S2512" s="78" t="str">
        <f t="shared" ref="S2512" si="6222">IF(COUNTA(Y2512:DP2515)=0,"01.01.1900",MAX(Y2512:DP2512))</f>
        <v>01.01.1900</v>
      </c>
      <c r="T2512" s="79"/>
      <c r="U2512" s="80" t="str">
        <f t="array" ref="U2512">IF(COUNTA(Y2512:DP2515)=0,"01.01.1900",IF(ISERROR(HLOOKUP(U2515,Y2515:DP2515,1,FALSE)),"01.01.1900",INDEX(Y2512:DP2512,MATCH(U2513&amp;U2515,Y2513:DP2513&amp;Y2515:DP2515,0))))</f>
        <v>01.01.1900</v>
      </c>
      <c r="V2512" s="81" t="str">
        <f t="shared" ref="V2512" si="6223">IF(COUNTA(Y2512:DP2515)=0,"01.01.1900",_xlfn.MAXIFS(Y2512:DP2512,Y2515:DP2515,V2515))</f>
        <v>01.01.1900</v>
      </c>
      <c r="W2512" s="82"/>
      <c r="X2512" s="106"/>
    </row>
    <row r="2513" spans="2:24" thickBot="1">
      <c r="B2513" s="83"/>
      <c r="C2513" s="84"/>
      <c r="D2513" s="83"/>
      <c r="E2513" s="83"/>
      <c r="F2513" s="83"/>
      <c r="G2513" s="83"/>
      <c r="H2513" s="83"/>
      <c r="I2513" s="83"/>
      <c r="J2513" s="83"/>
      <c r="K2513" s="83"/>
      <c r="L2513" s="83"/>
      <c r="M2513" s="83"/>
      <c r="N2513" s="83"/>
      <c r="O2513" s="83"/>
      <c r="P2513" s="84"/>
      <c r="Q2513" s="217"/>
      <c r="R2513" s="85">
        <f t="shared" ref="R2513" si="6224">IF(COUNTA(Y2512:DP2515)=0,0,MIN(Y2513:DP2513))</f>
        <v>0</v>
      </c>
      <c r="S2513" s="86">
        <f t="shared" ref="S2513" si="6225">IF(COUNTA(Y2512:DP2515)=0,0,HLOOKUP(S2512,Y2512:DP2515,2,FALSE))</f>
        <v>0</v>
      </c>
      <c r="T2513" s="87">
        <f t="shared" ref="T2513" si="6226">IF(COUNTA(Y2512:DP2515)=0,0,AVERAGE(Y2513:DP2513))</f>
        <v>0</v>
      </c>
      <c r="U2513" s="88">
        <f t="shared" ref="U2513" si="6227">IF(COUNTA(Y2512:DP2515)=0,0,_xlfn.MINIFS(Y2513:DP2513,Y2515:DP2515,U2515))</f>
        <v>0</v>
      </c>
      <c r="V2513" s="89">
        <f t="array" ref="V2513">IF(COUNTA(Y2512:DP2515)=0,0,IF(ISERROR(HLOOKUP(V2515,Y2515:DP2515,1,FALSE)),0,INDEX(Y2513:DP2513,MATCH(V2512&amp;V2515,Y2512:DP2512&amp;Y2515:DP2515,0))))</f>
        <v>0</v>
      </c>
      <c r="W2513" s="90">
        <f t="array" ref="W2513">IF(COUNTA(Y2512:DP2515)=0,0,IF(ISERROR(HLOOKUP(W2515,Y2515:DP2515,1,FALSE)),0,AVERAGEIF(Y2515:DP2515,$W2515,Y2513:DP2513)))</f>
        <v>0</v>
      </c>
      <c r="X2513" s="107"/>
    </row>
    <row r="2514" spans="2:24" thickBot="1">
      <c r="B2514" s="83"/>
      <c r="C2514" s="84"/>
      <c r="D2514" s="83"/>
      <c r="E2514" s="83"/>
      <c r="F2514" s="83"/>
      <c r="G2514" s="83"/>
      <c r="H2514" s="83"/>
      <c r="I2514" s="83"/>
      <c r="J2514" s="83"/>
      <c r="K2514" s="83"/>
      <c r="L2514" s="83"/>
      <c r="M2514" s="83"/>
      <c r="N2514" s="83"/>
      <c r="O2514" s="83"/>
      <c r="P2514" s="84"/>
      <c r="Q2514" s="217"/>
      <c r="R2514" s="91">
        <f t="shared" ref="R2514" si="6228">IF(COUNTA(Y2512:DP2515)=0,0,HLOOKUP(R2513,Y2513:DP2515,2,FALSE))</f>
        <v>0</v>
      </c>
      <c r="S2514" s="92">
        <f t="shared" ref="S2514" si="6229">IF(COUNTA(Y2512:DP2515)=0,0,HLOOKUP(S2512,Y2512:DP2515,3,FALSE))</f>
        <v>0</v>
      </c>
      <c r="T2514" s="93"/>
      <c r="U2514" s="94">
        <f t="array" ref="U2514">IF(COUNTA(Y2512:DP2515)=0,0,IF(ISERROR(HLOOKUP(U2515,Y2515:DP2515,1,FALSE)),0,INDEX(Y2514:DP2514,MATCH(U2513&amp;U2515,Y2513:DP2513&amp;Y2515:DP2515,0))))</f>
        <v>0</v>
      </c>
      <c r="V2514" s="94">
        <f t="array" ref="V2514">IF(COUNTA(Y2512:DP2515)=0,0,IF(ISERROR(HLOOKUP(V2515,Y2515:DP2515,1,FALSE)),0,INDEX(Y2514:DP2514,MATCH(V2513&amp;V2515,Y2513:DP2513&amp;Y2515:DP2515,0))))</f>
        <v>0</v>
      </c>
      <c r="W2514" s="95"/>
      <c r="X2514" s="108"/>
    </row>
    <row r="2515" spans="2:24" ht="13.9" thickBot="1">
      <c r="B2515" s="96"/>
      <c r="C2515" s="97"/>
      <c r="D2515" s="96"/>
      <c r="E2515" s="96"/>
      <c r="F2515" s="96"/>
      <c r="G2515" s="96"/>
      <c r="H2515" s="96"/>
      <c r="I2515" s="96"/>
      <c r="J2515" s="96"/>
      <c r="K2515" s="96"/>
      <c r="L2515" s="96"/>
      <c r="M2515" s="96"/>
      <c r="N2515" s="96"/>
      <c r="O2515" s="96"/>
      <c r="P2515" s="97"/>
      <c r="Q2515" s="218"/>
      <c r="R2515" s="98" t="str">
        <f t="shared" ref="R2515" si="6230">IF(COUNTA(Y2512:DP2515)=0,"none",HLOOKUP(R2513,Y2513:DP2515,3,FALSE))</f>
        <v>none</v>
      </c>
      <c r="S2515" s="99" t="str">
        <f t="shared" ref="S2515" si="6231">IF(COUNTA(Y2512:DP2515)=0,"none",HLOOKUP(S2512,Y2512:DP2515,4,FALSE))</f>
        <v>none</v>
      </c>
      <c r="T2515" s="100"/>
      <c r="U2515" s="100" t="str">
        <f t="array" ref="U2515">IF(COUNTA(Y2512:DP2515)=0,"none",IF($U$2="WAHR",$W$3,Abfrage!$F$4))</f>
        <v>none</v>
      </c>
      <c r="V2515" s="100" t="str">
        <f t="array" ref="V2515">IF(COUNTA(Y2512:DP2515)=0,"none",IF($U$2="WAHR",$W$3,Abfrage!$F$4))</f>
        <v>none</v>
      </c>
      <c r="W2515" s="100" t="str">
        <f t="array" ref="W2515">IF(COUNTA(Y2512:DP2515)=0,"none",IF($U$2="WAHR",$W$3,Abfrage!$F$4))</f>
        <v>none</v>
      </c>
      <c r="X2515" s="109"/>
    </row>
    <row r="2516" spans="2:24" thickBot="1">
      <c r="B2516" s="75" t="s">
        <v>1617</v>
      </c>
      <c r="C2516" s="76">
        <v>1000277500</v>
      </c>
      <c r="D2516" s="75" t="s">
        <v>95</v>
      </c>
      <c r="E2516" s="75" t="s">
        <v>148</v>
      </c>
      <c r="F2516" s="75" t="s">
        <v>175</v>
      </c>
      <c r="G2516" s="75" t="s">
        <v>175</v>
      </c>
      <c r="H2516" s="75" t="e">
        <v>#N/A</v>
      </c>
      <c r="I2516" s="75" t="s">
        <v>1035</v>
      </c>
      <c r="J2516" s="75" t="s">
        <v>1618</v>
      </c>
      <c r="K2516" s="75" t="s">
        <v>393</v>
      </c>
      <c r="L2516" s="75" t="s">
        <v>331</v>
      </c>
      <c r="M2516" s="75" t="s">
        <v>307</v>
      </c>
      <c r="N2516" s="75" t="s">
        <v>327</v>
      </c>
      <c r="O2516" s="75" t="s">
        <v>306</v>
      </c>
      <c r="P2516" s="76" t="s">
        <v>1206</v>
      </c>
      <c r="Q2516" s="216"/>
      <c r="R2516" s="77" t="str">
        <f t="shared" ref="R2516" si="6232">IF(COUNTA(Y2516:DP2519)=0,"01.01.1900",INDEX(Y2516:DP2516,MATCH(R2517,Y2517:DP2517,0)))</f>
        <v>01.01.1900</v>
      </c>
      <c r="S2516" s="78" t="str">
        <f t="shared" ref="S2516" si="6233">IF(COUNTA(Y2516:DP2519)=0,"01.01.1900",MAX(Y2516:DP2516))</f>
        <v>01.01.1900</v>
      </c>
      <c r="T2516" s="79"/>
      <c r="U2516" s="80" t="str">
        <f t="array" ref="U2516">IF(COUNTA(Y2516:DP2519)=0,"01.01.1900",IF(ISERROR(HLOOKUP(U2519,Y2519:DP2519,1,FALSE)),"01.01.1900",INDEX(Y2516:DP2516,MATCH(U2517&amp;U2519,Y2517:DP2517&amp;Y2519:DP2519,0))))</f>
        <v>01.01.1900</v>
      </c>
      <c r="V2516" s="81" t="str">
        <f t="shared" ref="V2516" si="6234">IF(COUNTA(Y2516:DP2519)=0,"01.01.1900",_xlfn.MAXIFS(Y2516:DP2516,Y2519:DP2519,V2519))</f>
        <v>01.01.1900</v>
      </c>
      <c r="W2516" s="82"/>
      <c r="X2516" s="106"/>
    </row>
    <row r="2517" spans="2:24" thickBot="1">
      <c r="B2517" s="83"/>
      <c r="C2517" s="84"/>
      <c r="D2517" s="83"/>
      <c r="E2517" s="83"/>
      <c r="F2517" s="83"/>
      <c r="G2517" s="83"/>
      <c r="H2517" s="83"/>
      <c r="I2517" s="83"/>
      <c r="J2517" s="83"/>
      <c r="K2517" s="83"/>
      <c r="L2517" s="83"/>
      <c r="M2517" s="83"/>
      <c r="N2517" s="83"/>
      <c r="O2517" s="83"/>
      <c r="P2517" s="84"/>
      <c r="Q2517" s="217"/>
      <c r="R2517" s="85">
        <f t="shared" ref="R2517" si="6235">IF(COUNTA(Y2516:DP2519)=0,0,MIN(Y2517:DP2517))</f>
        <v>0</v>
      </c>
      <c r="S2517" s="86">
        <f t="shared" ref="S2517" si="6236">IF(COUNTA(Y2516:DP2519)=0,0,HLOOKUP(S2516,Y2516:DP2519,2,FALSE))</f>
        <v>0</v>
      </c>
      <c r="T2517" s="87">
        <f t="shared" ref="T2517" si="6237">IF(COUNTA(Y2516:DP2519)=0,0,AVERAGE(Y2517:DP2517))</f>
        <v>0</v>
      </c>
      <c r="U2517" s="88">
        <f t="shared" ref="U2517" si="6238">IF(COUNTA(Y2516:DP2519)=0,0,_xlfn.MINIFS(Y2517:DP2517,Y2519:DP2519,U2519))</f>
        <v>0</v>
      </c>
      <c r="V2517" s="89">
        <f t="array" ref="V2517">IF(COUNTA(Y2516:DP2519)=0,0,IF(ISERROR(HLOOKUP(V2519,Y2519:DP2519,1,FALSE)),0,INDEX(Y2517:DP2517,MATCH(V2516&amp;V2519,Y2516:DP2516&amp;Y2519:DP2519,0))))</f>
        <v>0</v>
      </c>
      <c r="W2517" s="90">
        <f t="array" ref="W2517">IF(COUNTA(Y2516:DP2519)=0,0,IF(ISERROR(HLOOKUP(W2519,Y2519:DP2519,1,FALSE)),0,AVERAGEIF(Y2519:DP2519,$W2519,Y2517:DP2517)))</f>
        <v>0</v>
      </c>
      <c r="X2517" s="107"/>
    </row>
    <row r="2518" spans="2:24" thickBot="1">
      <c r="B2518" s="83"/>
      <c r="C2518" s="84"/>
      <c r="D2518" s="83"/>
      <c r="E2518" s="83"/>
      <c r="F2518" s="83"/>
      <c r="G2518" s="83"/>
      <c r="H2518" s="83"/>
      <c r="I2518" s="83"/>
      <c r="J2518" s="83"/>
      <c r="K2518" s="83"/>
      <c r="L2518" s="83"/>
      <c r="M2518" s="83"/>
      <c r="N2518" s="83"/>
      <c r="O2518" s="83"/>
      <c r="P2518" s="84"/>
      <c r="Q2518" s="217"/>
      <c r="R2518" s="91">
        <f t="shared" ref="R2518" si="6239">IF(COUNTA(Y2516:DP2519)=0,0,HLOOKUP(R2517,Y2517:DP2519,2,FALSE))</f>
        <v>0</v>
      </c>
      <c r="S2518" s="92">
        <f t="shared" ref="S2518" si="6240">IF(COUNTA(Y2516:DP2519)=0,0,HLOOKUP(S2516,Y2516:DP2519,3,FALSE))</f>
        <v>0</v>
      </c>
      <c r="T2518" s="93"/>
      <c r="U2518" s="94">
        <f t="array" ref="U2518">IF(COUNTA(Y2516:DP2519)=0,0,IF(ISERROR(HLOOKUP(U2519,Y2519:DP2519,1,FALSE)),0,INDEX(Y2518:DP2518,MATCH(U2517&amp;U2519,Y2517:DP2517&amp;Y2519:DP2519,0))))</f>
        <v>0</v>
      </c>
      <c r="V2518" s="94">
        <f t="array" ref="V2518">IF(COUNTA(Y2516:DP2519)=0,0,IF(ISERROR(HLOOKUP(V2519,Y2519:DP2519,1,FALSE)),0,INDEX(Y2518:DP2518,MATCH(V2517&amp;V2519,Y2517:DP2517&amp;Y2519:DP2519,0))))</f>
        <v>0</v>
      </c>
      <c r="W2518" s="95"/>
      <c r="X2518" s="108"/>
    </row>
    <row r="2519" spans="2:24" ht="13.9" thickBot="1">
      <c r="B2519" s="96"/>
      <c r="C2519" s="97"/>
      <c r="D2519" s="96"/>
      <c r="E2519" s="96"/>
      <c r="F2519" s="96"/>
      <c r="G2519" s="96"/>
      <c r="H2519" s="96"/>
      <c r="I2519" s="96"/>
      <c r="J2519" s="96"/>
      <c r="K2519" s="96"/>
      <c r="L2519" s="96"/>
      <c r="M2519" s="96"/>
      <c r="N2519" s="96"/>
      <c r="O2519" s="96"/>
      <c r="P2519" s="97"/>
      <c r="Q2519" s="218"/>
      <c r="R2519" s="98" t="str">
        <f t="shared" ref="R2519" si="6241">IF(COUNTA(Y2516:DP2519)=0,"none",HLOOKUP(R2517,Y2517:DP2519,3,FALSE))</f>
        <v>none</v>
      </c>
      <c r="S2519" s="99" t="str">
        <f t="shared" ref="S2519" si="6242">IF(COUNTA(Y2516:DP2519)=0,"none",HLOOKUP(S2516,Y2516:DP2519,4,FALSE))</f>
        <v>none</v>
      </c>
      <c r="T2519" s="100"/>
      <c r="U2519" s="100" t="str">
        <f t="array" ref="U2519">IF(COUNTA(Y2516:DP2519)=0,"none",IF($U$2="WAHR",$W$3,Abfrage!$F$4))</f>
        <v>none</v>
      </c>
      <c r="V2519" s="100" t="str">
        <f t="array" ref="V2519">IF(COUNTA(Y2516:DP2519)=0,"none",IF($U$2="WAHR",$W$3,Abfrage!$F$4))</f>
        <v>none</v>
      </c>
      <c r="W2519" s="100" t="str">
        <f t="array" ref="W2519">IF(COUNTA(Y2516:DP2519)=0,"none",IF($U$2="WAHR",$W$3,Abfrage!$F$4))</f>
        <v>none</v>
      </c>
      <c r="X2519" s="109"/>
    </row>
    <row r="2520" spans="2:24" thickBot="1">
      <c r="B2520" s="75" t="s">
        <v>1619</v>
      </c>
      <c r="C2520" s="76">
        <v>1000277521</v>
      </c>
      <c r="D2520" s="75" t="s">
        <v>95</v>
      </c>
      <c r="E2520" s="75" t="s">
        <v>90</v>
      </c>
      <c r="F2520" s="75" t="s">
        <v>685</v>
      </c>
      <c r="G2520" s="75" t="s">
        <v>685</v>
      </c>
      <c r="H2520" s="75" t="e">
        <v>#N/A</v>
      </c>
      <c r="I2520" s="75" t="s">
        <v>1035</v>
      </c>
      <c r="J2520" s="75" t="s">
        <v>1620</v>
      </c>
      <c r="K2520" s="75" t="s">
        <v>967</v>
      </c>
      <c r="L2520" s="75" t="s">
        <v>352</v>
      </c>
      <c r="M2520" s="75" t="s">
        <v>306</v>
      </c>
      <c r="N2520" s="75" t="s">
        <v>327</v>
      </c>
      <c r="O2520" s="75" t="s">
        <v>547</v>
      </c>
      <c r="P2520" s="76" t="s">
        <v>1206</v>
      </c>
      <c r="Q2520" s="216"/>
      <c r="R2520" s="77" t="str">
        <f t="shared" ref="R2520" si="6243">IF(COUNTA(Y2520:DP2523)=0,"01.01.1900",INDEX(Y2520:DP2520,MATCH(R2521,Y2521:DP2521,0)))</f>
        <v>01.01.1900</v>
      </c>
      <c r="S2520" s="78" t="str">
        <f t="shared" ref="S2520" si="6244">IF(COUNTA(Y2520:DP2523)=0,"01.01.1900",MAX(Y2520:DP2520))</f>
        <v>01.01.1900</v>
      </c>
      <c r="T2520" s="79"/>
      <c r="U2520" s="80" t="str">
        <f t="array" ref="U2520">IF(COUNTA(Y2520:DP2523)=0,"01.01.1900",IF(ISERROR(HLOOKUP(U2523,Y2523:DP2523,1,FALSE)),"01.01.1900",INDEX(Y2520:DP2520,MATCH(U2521&amp;U2523,Y2521:DP2521&amp;Y2523:DP2523,0))))</f>
        <v>01.01.1900</v>
      </c>
      <c r="V2520" s="81" t="str">
        <f t="shared" ref="V2520" si="6245">IF(COUNTA(Y2520:DP2523)=0,"01.01.1900",_xlfn.MAXIFS(Y2520:DP2520,Y2523:DP2523,V2523))</f>
        <v>01.01.1900</v>
      </c>
      <c r="W2520" s="82"/>
      <c r="X2520" s="106"/>
    </row>
    <row r="2521" spans="2:24" thickBot="1">
      <c r="B2521" s="83"/>
      <c r="C2521" s="84"/>
      <c r="D2521" s="83"/>
      <c r="E2521" s="83"/>
      <c r="F2521" s="83"/>
      <c r="G2521" s="83"/>
      <c r="H2521" s="83"/>
      <c r="I2521" s="83"/>
      <c r="J2521" s="83"/>
      <c r="K2521" s="83"/>
      <c r="L2521" s="83"/>
      <c r="M2521" s="83"/>
      <c r="N2521" s="83"/>
      <c r="O2521" s="83"/>
      <c r="P2521" s="84"/>
      <c r="Q2521" s="217"/>
      <c r="R2521" s="85">
        <f t="shared" ref="R2521" si="6246">IF(COUNTA(Y2520:DP2523)=0,0,MIN(Y2521:DP2521))</f>
        <v>0</v>
      </c>
      <c r="S2521" s="86">
        <f t="shared" ref="S2521" si="6247">IF(COUNTA(Y2520:DP2523)=0,0,HLOOKUP(S2520,Y2520:DP2523,2,FALSE))</f>
        <v>0</v>
      </c>
      <c r="T2521" s="87">
        <f t="shared" ref="T2521" si="6248">IF(COUNTA(Y2520:DP2523)=0,0,AVERAGE(Y2521:DP2521))</f>
        <v>0</v>
      </c>
      <c r="U2521" s="88">
        <f t="shared" ref="U2521" si="6249">IF(COUNTA(Y2520:DP2523)=0,0,_xlfn.MINIFS(Y2521:DP2521,Y2523:DP2523,U2523))</f>
        <v>0</v>
      </c>
      <c r="V2521" s="89">
        <f t="array" ref="V2521">IF(COUNTA(Y2520:DP2523)=0,0,IF(ISERROR(HLOOKUP(V2523,Y2523:DP2523,1,FALSE)),0,INDEX(Y2521:DP2521,MATCH(V2520&amp;V2523,Y2520:DP2520&amp;Y2523:DP2523,0))))</f>
        <v>0</v>
      </c>
      <c r="W2521" s="90">
        <f t="array" ref="W2521">IF(COUNTA(Y2520:DP2523)=0,0,IF(ISERROR(HLOOKUP(W2523,Y2523:DP2523,1,FALSE)),0,AVERAGEIF(Y2523:DP2523,$W2523,Y2521:DP2521)))</f>
        <v>0</v>
      </c>
      <c r="X2521" s="107"/>
    </row>
    <row r="2522" spans="2:24" thickBot="1">
      <c r="B2522" s="83"/>
      <c r="C2522" s="84"/>
      <c r="D2522" s="83"/>
      <c r="E2522" s="83"/>
      <c r="F2522" s="83"/>
      <c r="G2522" s="83"/>
      <c r="H2522" s="83"/>
      <c r="I2522" s="83"/>
      <c r="J2522" s="83"/>
      <c r="K2522" s="83"/>
      <c r="L2522" s="83"/>
      <c r="M2522" s="83"/>
      <c r="N2522" s="83"/>
      <c r="O2522" s="83"/>
      <c r="P2522" s="84"/>
      <c r="Q2522" s="217"/>
      <c r="R2522" s="91">
        <f t="shared" ref="R2522" si="6250">IF(COUNTA(Y2520:DP2523)=0,0,HLOOKUP(R2521,Y2521:DP2523,2,FALSE))</f>
        <v>0</v>
      </c>
      <c r="S2522" s="92">
        <f t="shared" ref="S2522" si="6251">IF(COUNTA(Y2520:DP2523)=0,0,HLOOKUP(S2520,Y2520:DP2523,3,FALSE))</f>
        <v>0</v>
      </c>
      <c r="T2522" s="93"/>
      <c r="U2522" s="94">
        <f t="array" ref="U2522">IF(COUNTA(Y2520:DP2523)=0,0,IF(ISERROR(HLOOKUP(U2523,Y2523:DP2523,1,FALSE)),0,INDEX(Y2522:DP2522,MATCH(U2521&amp;U2523,Y2521:DP2521&amp;Y2523:DP2523,0))))</f>
        <v>0</v>
      </c>
      <c r="V2522" s="94">
        <f t="array" ref="V2522">IF(COUNTA(Y2520:DP2523)=0,0,IF(ISERROR(HLOOKUP(V2523,Y2523:DP2523,1,FALSE)),0,INDEX(Y2522:DP2522,MATCH(V2521&amp;V2523,Y2521:DP2521&amp;Y2523:DP2523,0))))</f>
        <v>0</v>
      </c>
      <c r="W2522" s="95"/>
      <c r="X2522" s="108"/>
    </row>
    <row r="2523" spans="2:24" ht="13.9" thickBot="1">
      <c r="B2523" s="96"/>
      <c r="C2523" s="97"/>
      <c r="D2523" s="96"/>
      <c r="E2523" s="96"/>
      <c r="F2523" s="96"/>
      <c r="G2523" s="96"/>
      <c r="H2523" s="96"/>
      <c r="I2523" s="96"/>
      <c r="J2523" s="96"/>
      <c r="K2523" s="96"/>
      <c r="L2523" s="96"/>
      <c r="M2523" s="96"/>
      <c r="N2523" s="96"/>
      <c r="O2523" s="96"/>
      <c r="P2523" s="97"/>
      <c r="Q2523" s="218"/>
      <c r="R2523" s="98" t="str">
        <f t="shared" ref="R2523" si="6252">IF(COUNTA(Y2520:DP2523)=0,"none",HLOOKUP(R2521,Y2521:DP2523,3,FALSE))</f>
        <v>none</v>
      </c>
      <c r="S2523" s="99" t="str">
        <f t="shared" ref="S2523" si="6253">IF(COUNTA(Y2520:DP2523)=0,"none",HLOOKUP(S2520,Y2520:DP2523,4,FALSE))</f>
        <v>none</v>
      </c>
      <c r="T2523" s="100"/>
      <c r="U2523" s="100" t="str">
        <f t="array" ref="U2523">IF(COUNTA(Y2520:DP2523)=0,"none",IF($U$2="WAHR",$W$3,Abfrage!$F$4))</f>
        <v>none</v>
      </c>
      <c r="V2523" s="100" t="str">
        <f t="array" ref="V2523">IF(COUNTA(Y2520:DP2523)=0,"none",IF($U$2="WAHR",$W$3,Abfrage!$F$4))</f>
        <v>none</v>
      </c>
      <c r="W2523" s="100" t="str">
        <f t="array" ref="W2523">IF(COUNTA(Y2520:DP2523)=0,"none",IF($U$2="WAHR",$W$3,Abfrage!$F$4))</f>
        <v>none</v>
      </c>
      <c r="X2523" s="109"/>
    </row>
    <row r="2524" spans="2:24" thickBot="1">
      <c r="B2524" s="75" t="s">
        <v>1621</v>
      </c>
      <c r="C2524" s="76">
        <v>1000277523</v>
      </c>
      <c r="D2524" s="75" t="s">
        <v>95</v>
      </c>
      <c r="E2524" s="75" t="s">
        <v>90</v>
      </c>
      <c r="F2524" s="75" t="s">
        <v>122</v>
      </c>
      <c r="G2524" s="75" t="s">
        <v>122</v>
      </c>
      <c r="H2524" s="75" t="e">
        <v>#N/A</v>
      </c>
      <c r="I2524" s="75" t="s">
        <v>1035</v>
      </c>
      <c r="J2524" s="75" t="s">
        <v>1622</v>
      </c>
      <c r="K2524" s="75" t="s">
        <v>306</v>
      </c>
      <c r="L2524" s="75" t="s">
        <v>306</v>
      </c>
      <c r="M2524" s="75" t="s">
        <v>306</v>
      </c>
      <c r="N2524" s="75" t="s">
        <v>327</v>
      </c>
      <c r="O2524" s="75" t="s">
        <v>419</v>
      </c>
      <c r="P2524" s="76" t="s">
        <v>1206</v>
      </c>
      <c r="Q2524" s="216"/>
      <c r="R2524" s="77" t="str">
        <f t="shared" ref="R2524" si="6254">IF(COUNTA(Y2524:DP2527)=0,"01.01.1900",INDEX(Y2524:DP2524,MATCH(R2525,Y2525:DP2525,0)))</f>
        <v>01.01.1900</v>
      </c>
      <c r="S2524" s="78" t="str">
        <f t="shared" ref="S2524" si="6255">IF(COUNTA(Y2524:DP2527)=0,"01.01.1900",MAX(Y2524:DP2524))</f>
        <v>01.01.1900</v>
      </c>
      <c r="T2524" s="79"/>
      <c r="U2524" s="80" t="str">
        <f t="array" ref="U2524">IF(COUNTA(Y2524:DP2527)=0,"01.01.1900",IF(ISERROR(HLOOKUP(U2527,Y2527:DP2527,1,FALSE)),"01.01.1900",INDEX(Y2524:DP2524,MATCH(U2525&amp;U2527,Y2525:DP2525&amp;Y2527:DP2527,0))))</f>
        <v>01.01.1900</v>
      </c>
      <c r="V2524" s="81" t="str">
        <f t="shared" ref="V2524" si="6256">IF(COUNTA(Y2524:DP2527)=0,"01.01.1900",_xlfn.MAXIFS(Y2524:DP2524,Y2527:DP2527,V2527))</f>
        <v>01.01.1900</v>
      </c>
      <c r="W2524" s="82"/>
      <c r="X2524" s="106"/>
    </row>
    <row r="2525" spans="2:24" thickBot="1">
      <c r="B2525" s="83"/>
      <c r="C2525" s="84"/>
      <c r="D2525" s="83"/>
      <c r="E2525" s="83"/>
      <c r="F2525" s="83"/>
      <c r="G2525" s="83"/>
      <c r="H2525" s="83"/>
      <c r="I2525" s="83"/>
      <c r="J2525" s="83"/>
      <c r="K2525" s="83"/>
      <c r="L2525" s="83"/>
      <c r="M2525" s="83"/>
      <c r="N2525" s="83"/>
      <c r="O2525" s="83"/>
      <c r="P2525" s="84"/>
      <c r="Q2525" s="217"/>
      <c r="R2525" s="85">
        <f t="shared" ref="R2525" si="6257">IF(COUNTA(Y2524:DP2527)=0,0,MIN(Y2525:DP2525))</f>
        <v>0</v>
      </c>
      <c r="S2525" s="86">
        <f t="shared" ref="S2525" si="6258">IF(COUNTA(Y2524:DP2527)=0,0,HLOOKUP(S2524,Y2524:DP2527,2,FALSE))</f>
        <v>0</v>
      </c>
      <c r="T2525" s="87">
        <f t="shared" ref="T2525" si="6259">IF(COUNTA(Y2524:DP2527)=0,0,AVERAGE(Y2525:DP2525))</f>
        <v>0</v>
      </c>
      <c r="U2525" s="88">
        <f t="shared" ref="U2525" si="6260">IF(COUNTA(Y2524:DP2527)=0,0,_xlfn.MINIFS(Y2525:DP2525,Y2527:DP2527,U2527))</f>
        <v>0</v>
      </c>
      <c r="V2525" s="89">
        <f t="array" ref="V2525">IF(COUNTA(Y2524:DP2527)=0,0,IF(ISERROR(HLOOKUP(V2527,Y2527:DP2527,1,FALSE)),0,INDEX(Y2525:DP2525,MATCH(V2524&amp;V2527,Y2524:DP2524&amp;Y2527:DP2527,0))))</f>
        <v>0</v>
      </c>
      <c r="W2525" s="90">
        <f t="array" ref="W2525">IF(COUNTA(Y2524:DP2527)=0,0,IF(ISERROR(HLOOKUP(W2527,Y2527:DP2527,1,FALSE)),0,AVERAGEIF(Y2527:DP2527,$W2527,Y2525:DP2525)))</f>
        <v>0</v>
      </c>
      <c r="X2525" s="107"/>
    </row>
    <row r="2526" spans="2:24" thickBot="1">
      <c r="B2526" s="83"/>
      <c r="C2526" s="84"/>
      <c r="D2526" s="83"/>
      <c r="E2526" s="83"/>
      <c r="F2526" s="83"/>
      <c r="G2526" s="83"/>
      <c r="H2526" s="83"/>
      <c r="I2526" s="83"/>
      <c r="J2526" s="83"/>
      <c r="K2526" s="83"/>
      <c r="L2526" s="83"/>
      <c r="M2526" s="83"/>
      <c r="N2526" s="83"/>
      <c r="O2526" s="83"/>
      <c r="P2526" s="84"/>
      <c r="Q2526" s="217"/>
      <c r="R2526" s="91">
        <f t="shared" ref="R2526" si="6261">IF(COUNTA(Y2524:DP2527)=0,0,HLOOKUP(R2525,Y2525:DP2527,2,FALSE))</f>
        <v>0</v>
      </c>
      <c r="S2526" s="92">
        <f t="shared" ref="S2526" si="6262">IF(COUNTA(Y2524:DP2527)=0,0,HLOOKUP(S2524,Y2524:DP2527,3,FALSE))</f>
        <v>0</v>
      </c>
      <c r="T2526" s="93"/>
      <c r="U2526" s="94">
        <f t="array" ref="U2526">IF(COUNTA(Y2524:DP2527)=0,0,IF(ISERROR(HLOOKUP(U2527,Y2527:DP2527,1,FALSE)),0,INDEX(Y2526:DP2526,MATCH(U2525&amp;U2527,Y2525:DP2525&amp;Y2527:DP2527,0))))</f>
        <v>0</v>
      </c>
      <c r="V2526" s="94">
        <f t="array" ref="V2526">IF(COUNTA(Y2524:DP2527)=0,0,IF(ISERROR(HLOOKUP(V2527,Y2527:DP2527,1,FALSE)),0,INDEX(Y2526:DP2526,MATCH(V2525&amp;V2527,Y2525:DP2525&amp;Y2527:DP2527,0))))</f>
        <v>0</v>
      </c>
      <c r="W2526" s="95"/>
      <c r="X2526" s="108"/>
    </row>
    <row r="2527" spans="2:24" ht="13.9" thickBot="1">
      <c r="B2527" s="96"/>
      <c r="C2527" s="97"/>
      <c r="D2527" s="96"/>
      <c r="E2527" s="96"/>
      <c r="F2527" s="96"/>
      <c r="G2527" s="96"/>
      <c r="H2527" s="96"/>
      <c r="I2527" s="96"/>
      <c r="J2527" s="96"/>
      <c r="K2527" s="96"/>
      <c r="L2527" s="96"/>
      <c r="M2527" s="96"/>
      <c r="N2527" s="96"/>
      <c r="O2527" s="96"/>
      <c r="P2527" s="97"/>
      <c r="Q2527" s="218"/>
      <c r="R2527" s="98" t="str">
        <f t="shared" ref="R2527" si="6263">IF(COUNTA(Y2524:DP2527)=0,"none",HLOOKUP(R2525,Y2525:DP2527,3,FALSE))</f>
        <v>none</v>
      </c>
      <c r="S2527" s="99" t="str">
        <f t="shared" ref="S2527" si="6264">IF(COUNTA(Y2524:DP2527)=0,"none",HLOOKUP(S2524,Y2524:DP2527,4,FALSE))</f>
        <v>none</v>
      </c>
      <c r="T2527" s="100"/>
      <c r="U2527" s="100" t="str">
        <f t="array" ref="U2527">IF(COUNTA(Y2524:DP2527)=0,"none",IF($U$2="WAHR",$W$3,Abfrage!$F$4))</f>
        <v>none</v>
      </c>
      <c r="V2527" s="100" t="str">
        <f t="array" ref="V2527">IF(COUNTA(Y2524:DP2527)=0,"none",IF($U$2="WAHR",$W$3,Abfrage!$F$4))</f>
        <v>none</v>
      </c>
      <c r="W2527" s="100" t="str">
        <f t="array" ref="W2527">IF(COUNTA(Y2524:DP2527)=0,"none",IF($U$2="WAHR",$W$3,Abfrage!$F$4))</f>
        <v>none</v>
      </c>
      <c r="X2527" s="109"/>
    </row>
    <row r="2528" spans="2:24" thickBot="1">
      <c r="B2528" s="75" t="s">
        <v>1623</v>
      </c>
      <c r="C2528" s="76">
        <v>1000277525</v>
      </c>
      <c r="D2528" s="75" t="s">
        <v>95</v>
      </c>
      <c r="E2528" s="75" t="s">
        <v>96</v>
      </c>
      <c r="F2528" s="75" t="s">
        <v>97</v>
      </c>
      <c r="G2528" s="75" t="s">
        <v>97</v>
      </c>
      <c r="H2528" s="75" t="e">
        <v>#N/A</v>
      </c>
      <c r="I2528" s="75" t="s">
        <v>1035</v>
      </c>
      <c r="J2528" s="75" t="s">
        <v>1624</v>
      </c>
      <c r="K2528" s="75" t="s">
        <v>306</v>
      </c>
      <c r="L2528" s="75" t="s">
        <v>306</v>
      </c>
      <c r="M2528" s="75" t="s">
        <v>313</v>
      </c>
      <c r="N2528" s="75" t="s">
        <v>393</v>
      </c>
      <c r="O2528" s="75" t="s">
        <v>309</v>
      </c>
      <c r="P2528" s="76" t="s">
        <v>1206</v>
      </c>
      <c r="Q2528" s="216"/>
      <c r="R2528" s="77" t="str">
        <f t="shared" ref="R2528" si="6265">IF(COUNTA(Y2528:DP2531)=0,"01.01.1900",INDEX(Y2528:DP2528,MATCH(R2529,Y2529:DP2529,0)))</f>
        <v>01.01.1900</v>
      </c>
      <c r="S2528" s="78" t="str">
        <f t="shared" ref="S2528" si="6266">IF(COUNTA(Y2528:DP2531)=0,"01.01.1900",MAX(Y2528:DP2528))</f>
        <v>01.01.1900</v>
      </c>
      <c r="T2528" s="79"/>
      <c r="U2528" s="80" t="str">
        <f t="array" ref="U2528">IF(COUNTA(Y2528:DP2531)=0,"01.01.1900",IF(ISERROR(HLOOKUP(U2531,Y2531:DP2531,1,FALSE)),"01.01.1900",INDEX(Y2528:DP2528,MATCH(U2529&amp;U2531,Y2529:DP2529&amp;Y2531:DP2531,0))))</f>
        <v>01.01.1900</v>
      </c>
      <c r="V2528" s="81" t="str">
        <f t="shared" ref="V2528" si="6267">IF(COUNTA(Y2528:DP2531)=0,"01.01.1900",_xlfn.MAXIFS(Y2528:DP2528,Y2531:DP2531,V2531))</f>
        <v>01.01.1900</v>
      </c>
      <c r="W2528" s="82"/>
      <c r="X2528" s="106"/>
    </row>
    <row r="2529" spans="2:30" thickBot="1">
      <c r="B2529" s="83"/>
      <c r="C2529" s="84"/>
      <c r="D2529" s="83"/>
      <c r="E2529" s="83"/>
      <c r="F2529" s="83"/>
      <c r="G2529" s="83"/>
      <c r="H2529" s="83"/>
      <c r="I2529" s="83"/>
      <c r="J2529" s="83"/>
      <c r="K2529" s="83"/>
      <c r="L2529" s="83"/>
      <c r="M2529" s="83"/>
      <c r="N2529" s="83"/>
      <c r="O2529" s="83"/>
      <c r="P2529" s="84"/>
      <c r="Q2529" s="217"/>
      <c r="R2529" s="85">
        <f t="shared" ref="R2529" si="6268">IF(COUNTA(Y2528:DP2531)=0,0,MIN(Y2529:DP2529))</f>
        <v>0</v>
      </c>
      <c r="S2529" s="86">
        <f t="shared" ref="S2529" si="6269">IF(COUNTA(Y2528:DP2531)=0,0,HLOOKUP(S2528,Y2528:DP2531,2,FALSE))</f>
        <v>0</v>
      </c>
      <c r="T2529" s="87">
        <f t="shared" ref="T2529" si="6270">IF(COUNTA(Y2528:DP2531)=0,0,AVERAGE(Y2529:DP2529))</f>
        <v>0</v>
      </c>
      <c r="U2529" s="88">
        <f t="shared" ref="U2529" si="6271">IF(COUNTA(Y2528:DP2531)=0,0,_xlfn.MINIFS(Y2529:DP2529,Y2531:DP2531,U2531))</f>
        <v>0</v>
      </c>
      <c r="V2529" s="89">
        <f t="array" ref="V2529">IF(COUNTA(Y2528:DP2531)=0,0,IF(ISERROR(HLOOKUP(V2531,Y2531:DP2531,1,FALSE)),0,INDEX(Y2529:DP2529,MATCH(V2528&amp;V2531,Y2528:DP2528&amp;Y2531:DP2531,0))))</f>
        <v>0</v>
      </c>
      <c r="W2529" s="90">
        <f t="array" ref="W2529">IF(COUNTA(Y2528:DP2531)=0,0,IF(ISERROR(HLOOKUP(W2531,Y2531:DP2531,1,FALSE)),0,AVERAGEIF(Y2531:DP2531,$W2531,Y2529:DP2529)))</f>
        <v>0</v>
      </c>
      <c r="X2529" s="107"/>
    </row>
    <row r="2530" spans="2:30" thickBot="1">
      <c r="B2530" s="83"/>
      <c r="C2530" s="84"/>
      <c r="D2530" s="83"/>
      <c r="E2530" s="83"/>
      <c r="F2530" s="83"/>
      <c r="G2530" s="83"/>
      <c r="H2530" s="83"/>
      <c r="I2530" s="83"/>
      <c r="J2530" s="83"/>
      <c r="K2530" s="83"/>
      <c r="L2530" s="83"/>
      <c r="M2530" s="83"/>
      <c r="N2530" s="83"/>
      <c r="O2530" s="83"/>
      <c r="P2530" s="84"/>
      <c r="Q2530" s="217"/>
      <c r="R2530" s="91">
        <f t="shared" ref="R2530" si="6272">IF(COUNTA(Y2528:DP2531)=0,0,HLOOKUP(R2529,Y2529:DP2531,2,FALSE))</f>
        <v>0</v>
      </c>
      <c r="S2530" s="92">
        <f t="shared" ref="S2530" si="6273">IF(COUNTA(Y2528:DP2531)=0,0,HLOOKUP(S2528,Y2528:DP2531,3,FALSE))</f>
        <v>0</v>
      </c>
      <c r="T2530" s="93"/>
      <c r="U2530" s="94">
        <f t="array" ref="U2530">IF(COUNTA(Y2528:DP2531)=0,0,IF(ISERROR(HLOOKUP(U2531,Y2531:DP2531,1,FALSE)),0,INDEX(Y2530:DP2530,MATCH(U2529&amp;U2531,Y2529:DP2529&amp;Y2531:DP2531,0))))</f>
        <v>0</v>
      </c>
      <c r="V2530" s="94">
        <f t="array" ref="V2530">IF(COUNTA(Y2528:DP2531)=0,0,IF(ISERROR(HLOOKUP(V2531,Y2531:DP2531,1,FALSE)),0,INDEX(Y2530:DP2530,MATCH(V2529&amp;V2531,Y2529:DP2529&amp;Y2531:DP2531,0))))</f>
        <v>0</v>
      </c>
      <c r="W2530" s="95"/>
      <c r="X2530" s="108"/>
    </row>
    <row r="2531" spans="2:30" ht="13.9" thickBot="1">
      <c r="B2531" s="96"/>
      <c r="C2531" s="97"/>
      <c r="D2531" s="96"/>
      <c r="E2531" s="96"/>
      <c r="F2531" s="96"/>
      <c r="G2531" s="96"/>
      <c r="H2531" s="96"/>
      <c r="I2531" s="96"/>
      <c r="J2531" s="96"/>
      <c r="K2531" s="96"/>
      <c r="L2531" s="96"/>
      <c r="M2531" s="96"/>
      <c r="N2531" s="96"/>
      <c r="O2531" s="96"/>
      <c r="P2531" s="97"/>
      <c r="Q2531" s="218"/>
      <c r="R2531" s="98" t="str">
        <f t="shared" ref="R2531" si="6274">IF(COUNTA(Y2528:DP2531)=0,"none",HLOOKUP(R2529,Y2529:DP2531,3,FALSE))</f>
        <v>none</v>
      </c>
      <c r="S2531" s="99" t="str">
        <f t="shared" ref="S2531" si="6275">IF(COUNTA(Y2528:DP2531)=0,"none",HLOOKUP(S2528,Y2528:DP2531,4,FALSE))</f>
        <v>none</v>
      </c>
      <c r="T2531" s="100"/>
      <c r="U2531" s="100" t="str">
        <f t="array" ref="U2531">IF(COUNTA(Y2528:DP2531)=0,"none",IF($U$2="WAHR",$W$3,Abfrage!$F$4))</f>
        <v>none</v>
      </c>
      <c r="V2531" s="100" t="str">
        <f t="array" ref="V2531">IF(COUNTA(Y2528:DP2531)=0,"none",IF($U$2="WAHR",$W$3,Abfrage!$F$4))</f>
        <v>none</v>
      </c>
      <c r="W2531" s="100" t="str">
        <f t="array" ref="W2531">IF(COUNTA(Y2528:DP2531)=0,"none",IF($U$2="WAHR",$W$3,Abfrage!$F$4))</f>
        <v>none</v>
      </c>
      <c r="X2531" s="109"/>
    </row>
    <row r="2532" spans="2:30" thickBot="1">
      <c r="B2532" s="75" t="s">
        <v>1625</v>
      </c>
      <c r="C2532" s="76">
        <v>1000277526</v>
      </c>
      <c r="D2532" s="75" t="s">
        <v>95</v>
      </c>
      <c r="E2532" s="75" t="s">
        <v>175</v>
      </c>
      <c r="F2532" s="75" t="s">
        <v>97</v>
      </c>
      <c r="G2532" s="75" t="s">
        <v>97</v>
      </c>
      <c r="H2532" s="75" t="e">
        <v>#N/A</v>
      </c>
      <c r="I2532" s="75" t="s">
        <v>1035</v>
      </c>
      <c r="J2532" s="75" t="s">
        <v>1626</v>
      </c>
      <c r="K2532" s="75" t="s">
        <v>306</v>
      </c>
      <c r="L2532" s="75" t="s">
        <v>306</v>
      </c>
      <c r="M2532" s="75" t="s">
        <v>307</v>
      </c>
      <c r="N2532" s="75" t="s">
        <v>393</v>
      </c>
      <c r="O2532" s="75" t="s">
        <v>309</v>
      </c>
      <c r="P2532" s="76" t="s">
        <v>1206</v>
      </c>
      <c r="Q2532" s="216"/>
      <c r="R2532" s="77" t="str">
        <f t="shared" ref="R2532" si="6276">IF(COUNTA(Y2532:DP2535)=0,"01.01.1900",INDEX(Y2532:DP2532,MATCH(R2533,Y2533:DP2533,0)))</f>
        <v>01.01.1900</v>
      </c>
      <c r="S2532" s="78" t="str">
        <f t="shared" ref="S2532" si="6277">IF(COUNTA(Y2532:DP2535)=0,"01.01.1900",MAX(Y2532:DP2532))</f>
        <v>01.01.1900</v>
      </c>
      <c r="T2532" s="79"/>
      <c r="U2532" s="80" t="str">
        <f t="array" ref="U2532">IF(COUNTA(Y2532:DP2535)=0,"01.01.1900",IF(ISERROR(HLOOKUP(U2535,Y2535:DP2535,1,FALSE)),"01.01.1900",INDEX(Y2532:DP2532,MATCH(U2533&amp;U2535,Y2533:DP2533&amp;Y2535:DP2535,0))))</f>
        <v>01.01.1900</v>
      </c>
      <c r="V2532" s="81" t="str">
        <f t="shared" ref="V2532" si="6278">IF(COUNTA(Y2532:DP2535)=0,"01.01.1900",_xlfn.MAXIFS(Y2532:DP2532,Y2535:DP2535,V2535))</f>
        <v>01.01.1900</v>
      </c>
      <c r="W2532" s="82"/>
      <c r="X2532" s="106"/>
    </row>
    <row r="2533" spans="2:30" thickBot="1">
      <c r="B2533" s="83"/>
      <c r="C2533" s="84"/>
      <c r="D2533" s="83"/>
      <c r="E2533" s="83"/>
      <c r="F2533" s="83"/>
      <c r="G2533" s="83"/>
      <c r="H2533" s="83"/>
      <c r="I2533" s="83"/>
      <c r="J2533" s="83"/>
      <c r="K2533" s="83"/>
      <c r="L2533" s="83"/>
      <c r="M2533" s="83"/>
      <c r="N2533" s="83"/>
      <c r="O2533" s="83"/>
      <c r="P2533" s="84"/>
      <c r="Q2533" s="217"/>
      <c r="R2533" s="85">
        <f t="shared" ref="R2533" si="6279">IF(COUNTA(Y2532:DP2535)=0,0,MIN(Y2533:DP2533))</f>
        <v>0</v>
      </c>
      <c r="S2533" s="86">
        <f t="shared" ref="S2533" si="6280">IF(COUNTA(Y2532:DP2535)=0,0,HLOOKUP(S2532,Y2532:DP2535,2,FALSE))</f>
        <v>0</v>
      </c>
      <c r="T2533" s="87">
        <f t="shared" ref="T2533" si="6281">IF(COUNTA(Y2532:DP2535)=0,0,AVERAGE(Y2533:DP2533))</f>
        <v>0</v>
      </c>
      <c r="U2533" s="88">
        <f t="shared" ref="U2533" si="6282">IF(COUNTA(Y2532:DP2535)=0,0,_xlfn.MINIFS(Y2533:DP2533,Y2535:DP2535,U2535))</f>
        <v>0</v>
      </c>
      <c r="V2533" s="89">
        <f t="array" ref="V2533">IF(COUNTA(Y2532:DP2535)=0,0,IF(ISERROR(HLOOKUP(V2535,Y2535:DP2535,1,FALSE)),0,INDEX(Y2533:DP2533,MATCH(V2532&amp;V2535,Y2532:DP2532&amp;Y2535:DP2535,0))))</f>
        <v>0</v>
      </c>
      <c r="W2533" s="90">
        <f t="array" ref="W2533">IF(COUNTA(Y2532:DP2535)=0,0,IF(ISERROR(HLOOKUP(W2535,Y2535:DP2535,1,FALSE)),0,AVERAGEIF(Y2535:DP2535,$W2535,Y2533:DP2533)))</f>
        <v>0</v>
      </c>
      <c r="X2533" s="107"/>
    </row>
    <row r="2534" spans="2:30" thickBot="1">
      <c r="B2534" s="83"/>
      <c r="C2534" s="84"/>
      <c r="D2534" s="83"/>
      <c r="E2534" s="83"/>
      <c r="F2534" s="83"/>
      <c r="G2534" s="83"/>
      <c r="H2534" s="83"/>
      <c r="I2534" s="83"/>
      <c r="J2534" s="83"/>
      <c r="K2534" s="83"/>
      <c r="L2534" s="83"/>
      <c r="M2534" s="83"/>
      <c r="N2534" s="83"/>
      <c r="O2534" s="83"/>
      <c r="P2534" s="84"/>
      <c r="Q2534" s="217"/>
      <c r="R2534" s="91">
        <f t="shared" ref="R2534" si="6283">IF(COUNTA(Y2532:DP2535)=0,0,HLOOKUP(R2533,Y2533:DP2535,2,FALSE))</f>
        <v>0</v>
      </c>
      <c r="S2534" s="92">
        <f t="shared" ref="S2534" si="6284">IF(COUNTA(Y2532:DP2535)=0,0,HLOOKUP(S2532,Y2532:DP2535,3,FALSE))</f>
        <v>0</v>
      </c>
      <c r="T2534" s="93"/>
      <c r="U2534" s="94">
        <f t="array" ref="U2534">IF(COUNTA(Y2532:DP2535)=0,0,IF(ISERROR(HLOOKUP(U2535,Y2535:DP2535,1,FALSE)),0,INDEX(Y2534:DP2534,MATCH(U2533&amp;U2535,Y2533:DP2533&amp;Y2535:DP2535,0))))</f>
        <v>0</v>
      </c>
      <c r="V2534" s="94">
        <f t="array" ref="V2534">IF(COUNTA(Y2532:DP2535)=0,0,IF(ISERROR(HLOOKUP(V2535,Y2535:DP2535,1,FALSE)),0,INDEX(Y2534:DP2534,MATCH(V2533&amp;V2535,Y2533:DP2533&amp;Y2535:DP2535,0))))</f>
        <v>0</v>
      </c>
      <c r="W2534" s="95"/>
      <c r="X2534" s="108"/>
    </row>
    <row r="2535" spans="2:30" ht="13.9" thickBot="1">
      <c r="B2535" s="96"/>
      <c r="C2535" s="97"/>
      <c r="D2535" s="96"/>
      <c r="E2535" s="96"/>
      <c r="F2535" s="96"/>
      <c r="G2535" s="96"/>
      <c r="H2535" s="96"/>
      <c r="I2535" s="96"/>
      <c r="J2535" s="96"/>
      <c r="K2535" s="96"/>
      <c r="L2535" s="96"/>
      <c r="M2535" s="96"/>
      <c r="N2535" s="96"/>
      <c r="O2535" s="96"/>
      <c r="P2535" s="97"/>
      <c r="Q2535" s="218"/>
      <c r="R2535" s="98" t="str">
        <f t="shared" ref="R2535" si="6285">IF(COUNTA(Y2532:DP2535)=0,"none",HLOOKUP(R2533,Y2533:DP2535,3,FALSE))</f>
        <v>none</v>
      </c>
      <c r="S2535" s="99" t="str">
        <f t="shared" ref="S2535" si="6286">IF(COUNTA(Y2532:DP2535)=0,"none",HLOOKUP(S2532,Y2532:DP2535,4,FALSE))</f>
        <v>none</v>
      </c>
      <c r="T2535" s="100"/>
      <c r="U2535" s="100" t="str">
        <f t="array" ref="U2535">IF(COUNTA(Y2532:DP2535)=0,"none",IF($U$2="WAHR",$W$3,Abfrage!$F$4))</f>
        <v>none</v>
      </c>
      <c r="V2535" s="100" t="str">
        <f t="array" ref="V2535">IF(COUNTA(Y2532:DP2535)=0,"none",IF($U$2="WAHR",$W$3,Abfrage!$F$4))</f>
        <v>none</v>
      </c>
      <c r="W2535" s="100" t="str">
        <f t="array" ref="W2535">IF(COUNTA(Y2532:DP2535)=0,"none",IF($U$2="WAHR",$W$3,Abfrage!$F$4))</f>
        <v>none</v>
      </c>
      <c r="X2535" s="109"/>
    </row>
    <row r="2536" spans="2:30" thickBot="1">
      <c r="B2536" s="75" t="s">
        <v>1627</v>
      </c>
      <c r="C2536" s="76">
        <v>1000278564</v>
      </c>
      <c r="D2536" s="75" t="s">
        <v>217</v>
      </c>
      <c r="E2536" s="75" t="s">
        <v>138</v>
      </c>
      <c r="F2536" s="75" t="s">
        <v>233</v>
      </c>
      <c r="G2536" s="75" t="s">
        <v>1398</v>
      </c>
      <c r="H2536" s="75" t="s">
        <v>44</v>
      </c>
      <c r="I2536" s="75" t="s">
        <v>41</v>
      </c>
      <c r="J2536" s="75" t="s">
        <v>1628</v>
      </c>
      <c r="K2536" s="75" t="s">
        <v>306</v>
      </c>
      <c r="L2536" s="75" t="s">
        <v>306</v>
      </c>
      <c r="M2536" s="75" t="s">
        <v>307</v>
      </c>
      <c r="N2536" s="75" t="s">
        <v>360</v>
      </c>
      <c r="O2536" s="75" t="s">
        <v>306</v>
      </c>
      <c r="P2536" s="76" t="s">
        <v>306</v>
      </c>
      <c r="Q2536" s="216"/>
      <c r="R2536" s="77">
        <f t="shared" ref="R2536" si="6287">IF(COUNTA(Y2536:DP2539)=0,"01.01.1900",INDEX(Y2536:DP2536,MATCH(R2537,Y2537:DP2537,0)))</f>
        <v>45847</v>
      </c>
      <c r="S2536" s="78">
        <f t="shared" ref="S2536" si="6288">IF(COUNTA(Y2536:DP2539)=0,"01.01.1900",MAX(Y2536:DP2536))</f>
        <v>45847</v>
      </c>
      <c r="T2536" s="79"/>
      <c r="U2536" s="80" t="str">
        <f t="array" ref="U2536">IF(COUNTA(Y2536:DP2539)=0,"01.01.1900",IF(ISERROR(HLOOKUP(U2539,Y2539:DP2539,1,FALSE)),"01.01.1900",INDEX(Y2536:DP2536,MATCH(U2537&amp;U2539,Y2537:DP2537&amp;Y2539:DP2539,0))))</f>
        <v>01.01.1900</v>
      </c>
      <c r="V2536" s="81">
        <f t="shared" ref="V2536" si="6289">IF(COUNTA(Y2536:DP2539)=0,"01.01.1900",_xlfn.MAXIFS(Y2536:DP2536,Y2539:DP2539,V2539))</f>
        <v>0</v>
      </c>
      <c r="W2536" s="82"/>
      <c r="X2536" s="106"/>
      <c r="Y2536" s="141">
        <v>44502</v>
      </c>
      <c r="Z2536" s="141"/>
      <c r="AA2536" s="141">
        <v>44960</v>
      </c>
      <c r="AB2536" s="141">
        <v>45468</v>
      </c>
      <c r="AC2536" s="141">
        <v>45847</v>
      </c>
      <c r="AD2536" s="141"/>
    </row>
    <row r="2537" spans="2:30" thickBot="1">
      <c r="B2537" s="83"/>
      <c r="C2537" s="84"/>
      <c r="D2537" s="83"/>
      <c r="E2537" s="83"/>
      <c r="F2537" s="83"/>
      <c r="G2537" s="83"/>
      <c r="H2537" s="83"/>
      <c r="I2537" s="83"/>
      <c r="J2537" s="83"/>
      <c r="K2537" s="83"/>
      <c r="L2537" s="83"/>
      <c r="M2537" s="83"/>
      <c r="N2537" s="83"/>
      <c r="O2537" s="83"/>
      <c r="P2537" s="84"/>
      <c r="Q2537" s="217"/>
      <c r="R2537" s="85">
        <f t="shared" ref="R2537" si="6290">IF(COUNTA(Y2536:DP2539)=0,0,MIN(Y2537:DP2537))</f>
        <v>1.3440000000000001</v>
      </c>
      <c r="S2537" s="86">
        <f t="shared" ref="S2537" si="6291">IF(COUNTA(Y2536:DP2539)=0,0,HLOOKUP(S2536,Y2536:DP2539,2,FALSE))</f>
        <v>1.3440000000000001</v>
      </c>
      <c r="T2537" s="87">
        <f t="shared" ref="T2537" si="6292">IF(COUNTA(Y2536:DP2539)=0,0,AVERAGE(Y2537:DP2537))</f>
        <v>2.4392499999999999</v>
      </c>
      <c r="U2537" s="88">
        <f t="shared" ref="U2537" si="6293">IF(COUNTA(Y2536:DP2539)=0,0,_xlfn.MINIFS(Y2537:DP2537,Y2539:DP2539,U2539))</f>
        <v>0</v>
      </c>
      <c r="V2537" s="89">
        <f t="array" ref="V2537">IF(COUNTA(Y2536:DP2539)=0,0,IF(ISERROR(HLOOKUP(V2539,Y2539:DP2539,1,FALSE)),0,INDEX(Y2537:DP2537,MATCH(V2536&amp;V2539,Y2536:DP2536&amp;Y2539:DP2539,0))))</f>
        <v>0</v>
      </c>
      <c r="W2537" s="90">
        <f t="array" ref="W2537">IF(COUNTA(Y2536:DP2539)=0,0,IF(ISERROR(HLOOKUP(W2539,Y2539:DP2539,1,FALSE)),0,AVERAGEIF(Y2539:DP2539,$W2539,Y2537:DP2537)))</f>
        <v>0</v>
      </c>
      <c r="X2537" s="107"/>
      <c r="Y2537" s="142">
        <v>2.2950000000000004</v>
      </c>
      <c r="Z2537" s="142"/>
      <c r="AA2537" s="142">
        <v>3.4580000000000006</v>
      </c>
      <c r="AB2537" s="142">
        <v>2.66</v>
      </c>
      <c r="AC2537" s="142">
        <v>1.3440000000000001</v>
      </c>
      <c r="AD2537" s="142"/>
    </row>
    <row r="2538" spans="2:30" thickBot="1">
      <c r="B2538" s="83"/>
      <c r="C2538" s="84"/>
      <c r="D2538" s="83"/>
      <c r="E2538" s="83"/>
      <c r="F2538" s="83"/>
      <c r="G2538" s="83"/>
      <c r="H2538" s="83"/>
      <c r="I2538" s="83"/>
      <c r="J2538" s="83"/>
      <c r="K2538" s="83"/>
      <c r="L2538" s="83"/>
      <c r="M2538" s="83"/>
      <c r="N2538" s="83"/>
      <c r="O2538" s="83"/>
      <c r="P2538" s="84"/>
      <c r="Q2538" s="217"/>
      <c r="R2538" s="91">
        <f t="shared" ref="R2538" si="6294">IF(COUNTA(Y2536:DP2539)=0,0,HLOOKUP(R2537,Y2537:DP2539,2,FALSE))</f>
        <v>1000</v>
      </c>
      <c r="S2538" s="92">
        <f t="shared" ref="S2538" si="6295">IF(COUNTA(Y2536:DP2539)=0,0,HLOOKUP(S2536,Y2536:DP2539,3,FALSE))</f>
        <v>1000</v>
      </c>
      <c r="T2538" s="93"/>
      <c r="U2538" s="94">
        <f t="array" ref="U2538">IF(COUNTA(Y2536:DP2539)=0,0,IF(ISERROR(HLOOKUP(U2539,Y2539:DP2539,1,FALSE)),0,INDEX(Y2538:DP2538,MATCH(U2537&amp;U2539,Y2537:DP2537&amp;Y2539:DP2539,0))))</f>
        <v>0</v>
      </c>
      <c r="V2538" s="94">
        <f t="array" ref="V2538">IF(COUNTA(Y2536:DP2539)=0,0,IF(ISERROR(HLOOKUP(V2539,Y2539:DP2539,1,FALSE)),0,INDEX(Y2538:DP2538,MATCH(V2537&amp;V2539,Y2537:DP2537&amp;Y2539:DP2539,0))))</f>
        <v>0</v>
      </c>
      <c r="W2538" s="95"/>
      <c r="X2538" s="108"/>
      <c r="Y2538" s="143">
        <v>1000</v>
      </c>
      <c r="Z2538" s="143"/>
      <c r="AA2538" s="143">
        <v>1000</v>
      </c>
      <c r="AB2538" s="143">
        <v>1000</v>
      </c>
      <c r="AC2538" s="143">
        <v>1000</v>
      </c>
      <c r="AD2538" s="143"/>
    </row>
    <row r="2539" spans="2:30" ht="13.9" thickBot="1">
      <c r="B2539" s="96"/>
      <c r="C2539" s="97"/>
      <c r="D2539" s="96"/>
      <c r="E2539" s="96"/>
      <c r="F2539" s="96"/>
      <c r="G2539" s="96"/>
      <c r="H2539" s="96"/>
      <c r="I2539" s="96"/>
      <c r="J2539" s="96"/>
      <c r="K2539" s="96"/>
      <c r="L2539" s="96"/>
      <c r="M2539" s="96"/>
      <c r="N2539" s="96"/>
      <c r="O2539" s="96"/>
      <c r="P2539" s="97"/>
      <c r="Q2539" s="218"/>
      <c r="R2539" s="98" t="str">
        <f t="shared" ref="R2539" si="6296">IF(COUNTA(Y2536:DP2539)=0,"none",HLOOKUP(R2537,Y2537:DP2539,3,FALSE))</f>
        <v>www (-30%)</v>
      </c>
      <c r="S2539" s="99" t="str">
        <f t="shared" ref="S2539" si="6297">IF(COUNTA(Y2536:DP2539)=0,"none",HLOOKUP(S2536,Y2536:DP2539,4,FALSE))</f>
        <v>www (-30%)</v>
      </c>
      <c r="T2539" s="100"/>
      <c r="U2539" s="100">
        <f t="array" ref="U2539">IF(COUNTA(Y2536:DP2539)=0,"none",IF($U$2="WAHR",$W$3,Abfrage!$F$4))</f>
        <v>0</v>
      </c>
      <c r="V2539" s="100">
        <f t="array" ref="V2539">IF(COUNTA(Y2536:DP2539)=0,"none",IF($U$2="WAHR",$W$3,Abfrage!$F$4))</f>
        <v>0</v>
      </c>
      <c r="W2539" s="100">
        <f t="array" ref="W2539">IF(COUNTA(Y2536:DP2539)=0,"none",IF($U$2="WAHR",$W$3,Abfrage!$F$4))</f>
        <v>0</v>
      </c>
      <c r="X2539" s="109"/>
      <c r="Y2539" s="144" t="s">
        <v>354</v>
      </c>
      <c r="Z2539" s="144"/>
      <c r="AA2539" s="144" t="s">
        <v>43</v>
      </c>
      <c r="AB2539" s="144" t="s">
        <v>43</v>
      </c>
      <c r="AC2539" s="144" t="s">
        <v>43</v>
      </c>
      <c r="AD2539" s="144"/>
    </row>
    <row r="2540" spans="2:30" thickBot="1">
      <c r="B2540" s="75" t="s">
        <v>1629</v>
      </c>
      <c r="C2540" s="76">
        <v>1000278580</v>
      </c>
      <c r="D2540" s="75" t="s">
        <v>95</v>
      </c>
      <c r="E2540" s="75" t="s">
        <v>96</v>
      </c>
      <c r="F2540" s="75" t="s">
        <v>426</v>
      </c>
      <c r="G2540" s="75" t="s">
        <v>426</v>
      </c>
      <c r="H2540" s="75" t="s">
        <v>44</v>
      </c>
      <c r="I2540" s="75" t="s">
        <v>51</v>
      </c>
      <c r="J2540" s="75" t="s">
        <v>1630</v>
      </c>
      <c r="K2540" s="75" t="s">
        <v>306</v>
      </c>
      <c r="L2540" s="75" t="s">
        <v>306</v>
      </c>
      <c r="M2540" s="75" t="s">
        <v>313</v>
      </c>
      <c r="N2540" s="75" t="s">
        <v>352</v>
      </c>
      <c r="O2540" s="75" t="s">
        <v>547</v>
      </c>
      <c r="P2540" s="76" t="s">
        <v>306</v>
      </c>
      <c r="Q2540" s="216"/>
      <c r="R2540" s="77">
        <f t="shared" ref="R2540" si="6298">IF(COUNTA(Y2540:DP2543)=0,"01.01.1900",INDEX(Y2540:DP2540,MATCH(R2541,Y2541:DP2541,0)))</f>
        <v>44501</v>
      </c>
      <c r="S2540" s="78">
        <f t="shared" ref="S2540" si="6299">IF(COUNTA(Y2540:DP2543)=0,"01.01.1900",MAX(Y2540:DP2540))</f>
        <v>44501</v>
      </c>
      <c r="T2540" s="79"/>
      <c r="U2540" s="80" t="str">
        <f t="array" ref="U2540">IF(COUNTA(Y2540:DP2543)=0,"01.01.1900",IF(ISERROR(HLOOKUP(U2543,Y2543:DP2543,1,FALSE)),"01.01.1900",INDEX(Y2540:DP2540,MATCH(U2541&amp;U2543,Y2541:DP2541&amp;Y2543:DP2543,0))))</f>
        <v>01.01.1900</v>
      </c>
      <c r="V2540" s="81">
        <f t="shared" ref="V2540" si="6300">IF(COUNTA(Y2540:DP2543)=0,"01.01.1900",_xlfn.MAXIFS(Y2540:DP2540,Y2543:DP2543,V2543))</f>
        <v>0</v>
      </c>
      <c r="W2540" s="82"/>
      <c r="X2540" s="106"/>
      <c r="Y2540" s="141">
        <v>44501</v>
      </c>
    </row>
    <row r="2541" spans="2:30" thickBot="1">
      <c r="B2541" s="83"/>
      <c r="C2541" s="84"/>
      <c r="D2541" s="83"/>
      <c r="E2541" s="83"/>
      <c r="F2541" s="83"/>
      <c r="G2541" s="83"/>
      <c r="H2541" s="83"/>
      <c r="I2541" s="83"/>
      <c r="J2541" s="83"/>
      <c r="K2541" s="83"/>
      <c r="L2541" s="83"/>
      <c r="M2541" s="83"/>
      <c r="N2541" s="83"/>
      <c r="O2541" s="83"/>
      <c r="P2541" s="84"/>
      <c r="Q2541" s="217"/>
      <c r="R2541" s="85">
        <f t="shared" ref="R2541" si="6301">IF(COUNTA(Y2540:DP2543)=0,0,MIN(Y2541:DP2541))</f>
        <v>0.5525000000000001</v>
      </c>
      <c r="S2541" s="86">
        <f t="shared" ref="S2541" si="6302">IF(COUNTA(Y2540:DP2543)=0,0,HLOOKUP(S2540,Y2540:DP2543,2,FALSE))</f>
        <v>0.5525000000000001</v>
      </c>
      <c r="T2541" s="87">
        <f t="shared" ref="T2541" si="6303">IF(COUNTA(Y2540:DP2543)=0,0,AVERAGE(Y2541:DP2541))</f>
        <v>0.5525000000000001</v>
      </c>
      <c r="U2541" s="88">
        <f t="shared" ref="U2541" si="6304">IF(COUNTA(Y2540:DP2543)=0,0,_xlfn.MINIFS(Y2541:DP2541,Y2543:DP2543,U2543))</f>
        <v>0</v>
      </c>
      <c r="V2541" s="89">
        <f t="array" ref="V2541">IF(COUNTA(Y2540:DP2543)=0,0,IF(ISERROR(HLOOKUP(V2543,Y2543:DP2543,1,FALSE)),0,INDEX(Y2541:DP2541,MATCH(V2540&amp;V2543,Y2540:DP2540&amp;Y2543:DP2543,0))))</f>
        <v>0</v>
      </c>
      <c r="W2541" s="90">
        <f t="array" ref="W2541">IF(COUNTA(Y2540:DP2543)=0,0,IF(ISERROR(HLOOKUP(W2543,Y2543:DP2543,1,FALSE)),0,AVERAGEIF(Y2543:DP2543,$W2543,Y2541:DP2541)))</f>
        <v>0</v>
      </c>
      <c r="X2541" s="107"/>
      <c r="Y2541" s="142">
        <v>0.5525000000000001</v>
      </c>
    </row>
    <row r="2542" spans="2:30" thickBot="1">
      <c r="B2542" s="83"/>
      <c r="C2542" s="84"/>
      <c r="D2542" s="83"/>
      <c r="E2542" s="83"/>
      <c r="F2542" s="83"/>
      <c r="G2542" s="83"/>
      <c r="H2542" s="83"/>
      <c r="I2542" s="83"/>
      <c r="J2542" s="83"/>
      <c r="K2542" s="83"/>
      <c r="L2542" s="83"/>
      <c r="M2542" s="83"/>
      <c r="N2542" s="83"/>
      <c r="O2542" s="83"/>
      <c r="P2542" s="84"/>
      <c r="Q2542" s="217"/>
      <c r="R2542" s="91">
        <f t="shared" ref="R2542" si="6305">IF(COUNTA(Y2540:DP2543)=0,0,HLOOKUP(R2541,Y2541:DP2543,2,FALSE))</f>
        <v>1000</v>
      </c>
      <c r="S2542" s="92">
        <f t="shared" ref="S2542" si="6306">IF(COUNTA(Y2540:DP2543)=0,0,HLOOKUP(S2540,Y2540:DP2543,3,FALSE))</f>
        <v>1000</v>
      </c>
      <c r="T2542" s="93"/>
      <c r="U2542" s="94">
        <f t="array" ref="U2542">IF(COUNTA(Y2540:DP2543)=0,0,IF(ISERROR(HLOOKUP(U2543,Y2543:DP2543,1,FALSE)),0,INDEX(Y2542:DP2542,MATCH(U2541&amp;U2543,Y2541:DP2541&amp;Y2543:DP2543,0))))</f>
        <v>0</v>
      </c>
      <c r="V2542" s="94">
        <f t="array" ref="V2542">IF(COUNTA(Y2540:DP2543)=0,0,IF(ISERROR(HLOOKUP(V2543,Y2543:DP2543,1,FALSE)),0,INDEX(Y2542:DP2542,MATCH(V2541&amp;V2543,Y2541:DP2541&amp;Y2543:DP2543,0))))</f>
        <v>0</v>
      </c>
      <c r="W2542" s="95"/>
      <c r="X2542" s="108"/>
      <c r="Y2542" s="143">
        <v>1000</v>
      </c>
    </row>
    <row r="2543" spans="2:30" ht="13.9" thickBot="1">
      <c r="B2543" s="96"/>
      <c r="C2543" s="97"/>
      <c r="D2543" s="96"/>
      <c r="E2543" s="96"/>
      <c r="F2543" s="96"/>
      <c r="G2543" s="96"/>
      <c r="H2543" s="96"/>
      <c r="I2543" s="96"/>
      <c r="J2543" s="96"/>
      <c r="K2543" s="96"/>
      <c r="L2543" s="96"/>
      <c r="M2543" s="96"/>
      <c r="N2543" s="96"/>
      <c r="O2543" s="96"/>
      <c r="P2543" s="97"/>
      <c r="Q2543" s="218"/>
      <c r="R2543" s="98" t="str">
        <f t="shared" ref="R2543" si="6307">IF(COUNTA(Y2540:DP2543)=0,"none",HLOOKUP(R2541,Y2541:DP2543,3,FALSE))</f>
        <v>www (-15%)</v>
      </c>
      <c r="S2543" s="99" t="str">
        <f t="shared" ref="S2543" si="6308">IF(COUNTA(Y2540:DP2543)=0,"none",HLOOKUP(S2540,Y2540:DP2543,4,FALSE))</f>
        <v>www (-15%)</v>
      </c>
      <c r="T2543" s="100"/>
      <c r="U2543" s="100">
        <f t="array" ref="U2543">IF(COUNTA(Y2540:DP2543)=0,"none",IF($U$2="WAHR",$W$3,Abfrage!$F$4))</f>
        <v>0</v>
      </c>
      <c r="V2543" s="100">
        <f t="array" ref="V2543">IF(COUNTA(Y2540:DP2543)=0,"none",IF($U$2="WAHR",$W$3,Abfrage!$F$4))</f>
        <v>0</v>
      </c>
      <c r="W2543" s="100">
        <f t="array" ref="W2543">IF(COUNTA(Y2540:DP2543)=0,"none",IF($U$2="WAHR",$W$3,Abfrage!$F$4))</f>
        <v>0</v>
      </c>
      <c r="X2543" s="109"/>
      <c r="Y2543" s="144" t="s">
        <v>354</v>
      </c>
    </row>
    <row r="2544" spans="2:30" thickBot="1">
      <c r="B2544" s="75" t="s">
        <v>1631</v>
      </c>
      <c r="C2544" s="76">
        <v>1000278598</v>
      </c>
      <c r="D2544" s="75" t="s">
        <v>95</v>
      </c>
      <c r="E2544" s="75" t="s">
        <v>148</v>
      </c>
      <c r="F2544" s="75" t="s">
        <v>96</v>
      </c>
      <c r="G2544" s="75" t="s">
        <v>96</v>
      </c>
      <c r="H2544" s="75" t="e">
        <v>#N/A</v>
      </c>
      <c r="I2544" s="75" t="s">
        <v>51</v>
      </c>
      <c r="J2544" s="75" t="s">
        <v>1632</v>
      </c>
      <c r="K2544" s="75" t="s">
        <v>523</v>
      </c>
      <c r="L2544" s="75" t="s">
        <v>326</v>
      </c>
      <c r="M2544" s="75" t="s">
        <v>313</v>
      </c>
      <c r="N2544" s="75" t="s">
        <v>327</v>
      </c>
      <c r="O2544" s="75" t="s">
        <v>306</v>
      </c>
      <c r="P2544" s="76" t="s">
        <v>306</v>
      </c>
      <c r="Q2544" s="216"/>
      <c r="R2544" s="77" t="str">
        <f t="shared" ref="R2544" si="6309">IF(COUNTA(Y2544:DP2547)=0,"01.01.1900",INDEX(Y2544:DP2544,MATCH(R2545,Y2545:DP2545,0)))</f>
        <v>01.01.1900</v>
      </c>
      <c r="S2544" s="78" t="str">
        <f t="shared" ref="S2544" si="6310">IF(COUNTA(Y2544:DP2547)=0,"01.01.1900",MAX(Y2544:DP2544))</f>
        <v>01.01.1900</v>
      </c>
      <c r="T2544" s="79"/>
      <c r="U2544" s="80" t="str">
        <f t="array" ref="U2544">IF(COUNTA(Y2544:DP2547)=0,"01.01.1900",IF(ISERROR(HLOOKUP(U2547,Y2547:DP2547,1,FALSE)),"01.01.1900",INDEX(Y2544:DP2544,MATCH(U2545&amp;U2547,Y2545:DP2545&amp;Y2547:DP2547,0))))</f>
        <v>01.01.1900</v>
      </c>
      <c r="V2544" s="81" t="str">
        <f t="shared" ref="V2544" si="6311">IF(COUNTA(Y2544:DP2547)=0,"01.01.1900",_xlfn.MAXIFS(Y2544:DP2544,Y2547:DP2547,V2547))</f>
        <v>01.01.1900</v>
      </c>
      <c r="W2544" s="82"/>
      <c r="X2544" s="106"/>
    </row>
    <row r="2545" spans="2:27" thickBot="1">
      <c r="B2545" s="83"/>
      <c r="C2545" s="84"/>
      <c r="D2545" s="83"/>
      <c r="E2545" s="83"/>
      <c r="F2545" s="83"/>
      <c r="G2545" s="83"/>
      <c r="H2545" s="83"/>
      <c r="I2545" s="83"/>
      <c r="J2545" s="83"/>
      <c r="K2545" s="83"/>
      <c r="L2545" s="83"/>
      <c r="M2545" s="83"/>
      <c r="N2545" s="83"/>
      <c r="O2545" s="83"/>
      <c r="P2545" s="84"/>
      <c r="Q2545" s="217"/>
      <c r="R2545" s="85">
        <f t="shared" ref="R2545" si="6312">IF(COUNTA(Y2544:DP2547)=0,0,MIN(Y2545:DP2545))</f>
        <v>0</v>
      </c>
      <c r="S2545" s="86">
        <f t="shared" ref="S2545" si="6313">IF(COUNTA(Y2544:DP2547)=0,0,HLOOKUP(S2544,Y2544:DP2547,2,FALSE))</f>
        <v>0</v>
      </c>
      <c r="T2545" s="87">
        <f t="shared" ref="T2545" si="6314">IF(COUNTA(Y2544:DP2547)=0,0,AVERAGE(Y2545:DP2545))</f>
        <v>0</v>
      </c>
      <c r="U2545" s="88">
        <f t="shared" ref="U2545" si="6315">IF(COUNTA(Y2544:DP2547)=0,0,_xlfn.MINIFS(Y2545:DP2545,Y2547:DP2547,U2547))</f>
        <v>0</v>
      </c>
      <c r="V2545" s="89">
        <f t="array" ref="V2545">IF(COUNTA(Y2544:DP2547)=0,0,IF(ISERROR(HLOOKUP(V2547,Y2547:DP2547,1,FALSE)),0,INDEX(Y2545:DP2545,MATCH(V2544&amp;V2547,Y2544:DP2544&amp;Y2547:DP2547,0))))</f>
        <v>0</v>
      </c>
      <c r="W2545" s="90">
        <f t="array" ref="W2545">IF(COUNTA(Y2544:DP2547)=0,0,IF(ISERROR(HLOOKUP(W2547,Y2547:DP2547,1,FALSE)),0,AVERAGEIF(Y2547:DP2547,$W2547,Y2545:DP2545)))</f>
        <v>0</v>
      </c>
      <c r="X2545" s="107"/>
    </row>
    <row r="2546" spans="2:27" thickBot="1">
      <c r="B2546" s="83"/>
      <c r="C2546" s="84"/>
      <c r="D2546" s="83"/>
      <c r="E2546" s="83"/>
      <c r="F2546" s="83"/>
      <c r="G2546" s="83"/>
      <c r="H2546" s="83"/>
      <c r="I2546" s="83"/>
      <c r="J2546" s="83"/>
      <c r="K2546" s="83"/>
      <c r="L2546" s="83"/>
      <c r="M2546" s="83"/>
      <c r="N2546" s="83"/>
      <c r="O2546" s="83"/>
      <c r="P2546" s="84"/>
      <c r="Q2546" s="217"/>
      <c r="R2546" s="91">
        <f t="shared" ref="R2546" si="6316">IF(COUNTA(Y2544:DP2547)=0,0,HLOOKUP(R2545,Y2545:DP2547,2,FALSE))</f>
        <v>0</v>
      </c>
      <c r="S2546" s="92">
        <f t="shared" ref="S2546" si="6317">IF(COUNTA(Y2544:DP2547)=0,0,HLOOKUP(S2544,Y2544:DP2547,3,FALSE))</f>
        <v>0</v>
      </c>
      <c r="T2546" s="93"/>
      <c r="U2546" s="94">
        <f t="array" ref="U2546">IF(COUNTA(Y2544:DP2547)=0,0,IF(ISERROR(HLOOKUP(U2547,Y2547:DP2547,1,FALSE)),0,INDEX(Y2546:DP2546,MATCH(U2545&amp;U2547,Y2545:DP2545&amp;Y2547:DP2547,0))))</f>
        <v>0</v>
      </c>
      <c r="V2546" s="94">
        <f t="array" ref="V2546">IF(COUNTA(Y2544:DP2547)=0,0,IF(ISERROR(HLOOKUP(V2547,Y2547:DP2547,1,FALSE)),0,INDEX(Y2546:DP2546,MATCH(V2545&amp;V2547,Y2545:DP2545&amp;Y2547:DP2547,0))))</f>
        <v>0</v>
      </c>
      <c r="W2546" s="95"/>
      <c r="X2546" s="108"/>
    </row>
    <row r="2547" spans="2:27" ht="13.9" thickBot="1">
      <c r="B2547" s="96"/>
      <c r="C2547" s="97"/>
      <c r="D2547" s="96"/>
      <c r="E2547" s="96"/>
      <c r="F2547" s="96"/>
      <c r="G2547" s="96"/>
      <c r="H2547" s="96"/>
      <c r="I2547" s="96"/>
      <c r="J2547" s="96"/>
      <c r="K2547" s="96"/>
      <c r="L2547" s="96"/>
      <c r="M2547" s="96"/>
      <c r="N2547" s="96"/>
      <c r="O2547" s="96"/>
      <c r="P2547" s="97"/>
      <c r="Q2547" s="218"/>
      <c r="R2547" s="98" t="str">
        <f t="shared" ref="R2547" si="6318">IF(COUNTA(Y2544:DP2547)=0,"none",HLOOKUP(R2545,Y2545:DP2547,3,FALSE))</f>
        <v>none</v>
      </c>
      <c r="S2547" s="99" t="str">
        <f t="shared" ref="S2547" si="6319">IF(COUNTA(Y2544:DP2547)=0,"none",HLOOKUP(S2544,Y2544:DP2547,4,FALSE))</f>
        <v>none</v>
      </c>
      <c r="T2547" s="100"/>
      <c r="U2547" s="100" t="str">
        <f t="array" ref="U2547">IF(COUNTA(Y2544:DP2547)=0,"none",IF($U$2="WAHR",$W$3,Abfrage!$F$4))</f>
        <v>none</v>
      </c>
      <c r="V2547" s="100" t="str">
        <f t="array" ref="V2547">IF(COUNTA(Y2544:DP2547)=0,"none",IF($U$2="WAHR",$W$3,Abfrage!$F$4))</f>
        <v>none</v>
      </c>
      <c r="W2547" s="100" t="str">
        <f t="array" ref="W2547">IF(COUNTA(Y2544:DP2547)=0,"none",IF($U$2="WAHR",$W$3,Abfrage!$F$4))</f>
        <v>none</v>
      </c>
      <c r="X2547" s="109"/>
    </row>
    <row r="2548" spans="2:27" thickBot="1">
      <c r="B2548" s="75" t="s">
        <v>1633</v>
      </c>
      <c r="C2548" s="76">
        <v>1000281136</v>
      </c>
      <c r="D2548" s="75" t="s">
        <v>89</v>
      </c>
      <c r="E2548" s="75" t="s">
        <v>1148</v>
      </c>
      <c r="F2548" s="75" t="s">
        <v>1634</v>
      </c>
      <c r="G2548" s="75" t="s">
        <v>1634</v>
      </c>
      <c r="H2548" s="75" t="e">
        <v>#N/A</v>
      </c>
      <c r="I2548" s="75" t="s">
        <v>1150</v>
      </c>
      <c r="J2548" s="75" t="s">
        <v>1635</v>
      </c>
      <c r="K2548" s="75" t="s">
        <v>306</v>
      </c>
      <c r="L2548" s="75" t="s">
        <v>306</v>
      </c>
      <c r="M2548" s="75" t="s">
        <v>306</v>
      </c>
      <c r="N2548" s="75" t="s">
        <v>306</v>
      </c>
      <c r="O2548" s="75" t="s">
        <v>315</v>
      </c>
      <c r="P2548" s="76" t="s">
        <v>1153</v>
      </c>
      <c r="Q2548" s="216"/>
      <c r="R2548" s="77" t="str">
        <f t="shared" ref="R2548" si="6320">IF(COUNTA(Y2548:DP2551)=0,"01.01.1900",INDEX(Y2548:DP2548,MATCH(R2549,Y2549:DP2549,0)))</f>
        <v>01.01.1900</v>
      </c>
      <c r="S2548" s="78" t="str">
        <f t="shared" ref="S2548" si="6321">IF(COUNTA(Y2548:DP2551)=0,"01.01.1900",MAX(Y2548:DP2548))</f>
        <v>01.01.1900</v>
      </c>
      <c r="T2548" s="79"/>
      <c r="U2548" s="80" t="str">
        <f t="array" ref="U2548">IF(COUNTA(Y2548:DP2551)=0,"01.01.1900",IF(ISERROR(HLOOKUP(U2551,Y2551:DP2551,1,FALSE)),"01.01.1900",INDEX(Y2548:DP2548,MATCH(U2549&amp;U2551,Y2549:DP2549&amp;Y2551:DP2551,0))))</f>
        <v>01.01.1900</v>
      </c>
      <c r="V2548" s="81" t="str">
        <f t="shared" ref="V2548" si="6322">IF(COUNTA(Y2548:DP2551)=0,"01.01.1900",_xlfn.MAXIFS(Y2548:DP2548,Y2551:DP2551,V2551))</f>
        <v>01.01.1900</v>
      </c>
      <c r="W2548" s="82"/>
      <c r="X2548" s="106"/>
    </row>
    <row r="2549" spans="2:27" thickBot="1">
      <c r="B2549" s="83"/>
      <c r="C2549" s="84"/>
      <c r="D2549" s="83"/>
      <c r="E2549" s="83"/>
      <c r="F2549" s="83"/>
      <c r="G2549" s="83"/>
      <c r="H2549" s="83"/>
      <c r="I2549" s="83"/>
      <c r="J2549" s="83"/>
      <c r="K2549" s="83"/>
      <c r="L2549" s="83"/>
      <c r="M2549" s="83"/>
      <c r="N2549" s="83"/>
      <c r="O2549" s="83"/>
      <c r="P2549" s="84"/>
      <c r="Q2549" s="217"/>
      <c r="R2549" s="85">
        <f t="shared" ref="R2549" si="6323">IF(COUNTA(Y2548:DP2551)=0,0,MIN(Y2549:DP2549))</f>
        <v>0</v>
      </c>
      <c r="S2549" s="86">
        <f t="shared" ref="S2549" si="6324">IF(COUNTA(Y2548:DP2551)=0,0,HLOOKUP(S2548,Y2548:DP2551,2,FALSE))</f>
        <v>0</v>
      </c>
      <c r="T2549" s="87">
        <f t="shared" ref="T2549" si="6325">IF(COUNTA(Y2548:DP2551)=0,0,AVERAGE(Y2549:DP2549))</f>
        <v>0</v>
      </c>
      <c r="U2549" s="88">
        <f t="shared" ref="U2549" si="6326">IF(COUNTA(Y2548:DP2551)=0,0,_xlfn.MINIFS(Y2549:DP2549,Y2551:DP2551,U2551))</f>
        <v>0</v>
      </c>
      <c r="V2549" s="89">
        <f t="array" ref="V2549">IF(COUNTA(Y2548:DP2551)=0,0,IF(ISERROR(HLOOKUP(V2551,Y2551:DP2551,1,FALSE)),0,INDEX(Y2549:DP2549,MATCH(V2548&amp;V2551,Y2548:DP2548&amp;Y2551:DP2551,0))))</f>
        <v>0</v>
      </c>
      <c r="W2549" s="90">
        <f t="array" ref="W2549">IF(COUNTA(Y2548:DP2551)=0,0,IF(ISERROR(HLOOKUP(W2551,Y2551:DP2551,1,FALSE)),0,AVERAGEIF(Y2551:DP2551,$W2551,Y2549:DP2549)))</f>
        <v>0</v>
      </c>
      <c r="X2549" s="107"/>
    </row>
    <row r="2550" spans="2:27" thickBot="1">
      <c r="B2550" s="83"/>
      <c r="C2550" s="84"/>
      <c r="D2550" s="83"/>
      <c r="E2550" s="83"/>
      <c r="F2550" s="83"/>
      <c r="G2550" s="83"/>
      <c r="H2550" s="83"/>
      <c r="I2550" s="83"/>
      <c r="J2550" s="83"/>
      <c r="K2550" s="83"/>
      <c r="L2550" s="83"/>
      <c r="M2550" s="83"/>
      <c r="N2550" s="83"/>
      <c r="O2550" s="83"/>
      <c r="P2550" s="84"/>
      <c r="Q2550" s="217"/>
      <c r="R2550" s="91">
        <f t="shared" ref="R2550" si="6327">IF(COUNTA(Y2548:DP2551)=0,0,HLOOKUP(R2549,Y2549:DP2551,2,FALSE))</f>
        <v>0</v>
      </c>
      <c r="S2550" s="92">
        <f t="shared" ref="S2550" si="6328">IF(COUNTA(Y2548:DP2551)=0,0,HLOOKUP(S2548,Y2548:DP2551,3,FALSE))</f>
        <v>0</v>
      </c>
      <c r="T2550" s="93"/>
      <c r="U2550" s="94">
        <f t="array" ref="U2550">IF(COUNTA(Y2548:DP2551)=0,0,IF(ISERROR(HLOOKUP(U2551,Y2551:DP2551,1,FALSE)),0,INDEX(Y2550:DP2550,MATCH(U2549&amp;U2551,Y2549:DP2549&amp;Y2551:DP2551,0))))</f>
        <v>0</v>
      </c>
      <c r="V2550" s="94">
        <f t="array" ref="V2550">IF(COUNTA(Y2548:DP2551)=0,0,IF(ISERROR(HLOOKUP(V2551,Y2551:DP2551,1,FALSE)),0,INDEX(Y2550:DP2550,MATCH(V2549&amp;V2551,Y2549:DP2549&amp;Y2551:DP2551,0))))</f>
        <v>0</v>
      </c>
      <c r="W2550" s="95"/>
      <c r="X2550" s="108"/>
    </row>
    <row r="2551" spans="2:27" ht="13.9" thickBot="1">
      <c r="B2551" s="96"/>
      <c r="C2551" s="97"/>
      <c r="D2551" s="96"/>
      <c r="E2551" s="96"/>
      <c r="F2551" s="96"/>
      <c r="G2551" s="96"/>
      <c r="H2551" s="96"/>
      <c r="I2551" s="96"/>
      <c r="J2551" s="96"/>
      <c r="K2551" s="96"/>
      <c r="L2551" s="96"/>
      <c r="M2551" s="96"/>
      <c r="N2551" s="96"/>
      <c r="O2551" s="96"/>
      <c r="P2551" s="97"/>
      <c r="Q2551" s="218"/>
      <c r="R2551" s="98" t="str">
        <f t="shared" ref="R2551" si="6329">IF(COUNTA(Y2548:DP2551)=0,"none",HLOOKUP(R2549,Y2549:DP2551,3,FALSE))</f>
        <v>none</v>
      </c>
      <c r="S2551" s="99" t="str">
        <f t="shared" ref="S2551" si="6330">IF(COUNTA(Y2548:DP2551)=0,"none",HLOOKUP(S2548,Y2548:DP2551,4,FALSE))</f>
        <v>none</v>
      </c>
      <c r="T2551" s="100"/>
      <c r="U2551" s="100" t="str">
        <f t="array" ref="U2551">IF(COUNTA(Y2548:DP2551)=0,"none",IF($U$2="WAHR",$W$3,Abfrage!$F$4))</f>
        <v>none</v>
      </c>
      <c r="V2551" s="100" t="str">
        <f t="array" ref="V2551">IF(COUNTA(Y2548:DP2551)=0,"none",IF($U$2="WAHR",$W$3,Abfrage!$F$4))</f>
        <v>none</v>
      </c>
      <c r="W2551" s="100" t="str">
        <f t="array" ref="W2551">IF(COUNTA(Y2548:DP2551)=0,"none",IF($U$2="WAHR",$W$3,Abfrage!$F$4))</f>
        <v>none</v>
      </c>
      <c r="X2551" s="109"/>
    </row>
    <row r="2552" spans="2:27" thickBot="1">
      <c r="B2552" s="75" t="s">
        <v>1636</v>
      </c>
      <c r="C2552" s="76">
        <v>1000282169</v>
      </c>
      <c r="D2552" s="75" t="s">
        <v>158</v>
      </c>
      <c r="E2552" s="75" t="s">
        <v>1637</v>
      </c>
      <c r="F2552" s="75" t="s">
        <v>1638</v>
      </c>
      <c r="G2552" s="75" t="s">
        <v>1638</v>
      </c>
      <c r="H2552" s="75" t="e">
        <v>#N/A</v>
      </c>
      <c r="I2552" s="75" t="s">
        <v>51</v>
      </c>
      <c r="J2552" s="75" t="s">
        <v>1639</v>
      </c>
      <c r="K2552" s="75" t="s">
        <v>306</v>
      </c>
      <c r="L2552" s="75" t="s">
        <v>306</v>
      </c>
      <c r="M2552" s="75" t="s">
        <v>306</v>
      </c>
      <c r="N2552" s="75" t="s">
        <v>352</v>
      </c>
      <c r="O2552" s="75" t="s">
        <v>309</v>
      </c>
      <c r="P2552" s="76" t="s">
        <v>306</v>
      </c>
      <c r="Q2552" s="216"/>
      <c r="R2552" s="77" t="str">
        <f t="shared" ref="R2552" si="6331">IF(COUNTA(Y2552:DP2555)=0,"01.01.1900",INDEX(Y2552:DP2552,MATCH(R2553,Y2553:DP2553,0)))</f>
        <v>01.01.1900</v>
      </c>
      <c r="S2552" s="78" t="str">
        <f t="shared" ref="S2552" si="6332">IF(COUNTA(Y2552:DP2555)=0,"01.01.1900",MAX(Y2552:DP2552))</f>
        <v>01.01.1900</v>
      </c>
      <c r="T2552" s="79"/>
      <c r="U2552" s="80" t="str">
        <f t="array" ref="U2552">IF(COUNTA(Y2552:DP2555)=0,"01.01.1900",IF(ISERROR(HLOOKUP(U2555,Y2555:DP2555,1,FALSE)),"01.01.1900",INDEX(Y2552:DP2552,MATCH(U2553&amp;U2555,Y2553:DP2553&amp;Y2555:DP2555,0))))</f>
        <v>01.01.1900</v>
      </c>
      <c r="V2552" s="81" t="str">
        <f t="shared" ref="V2552" si="6333">IF(COUNTA(Y2552:DP2555)=0,"01.01.1900",_xlfn.MAXIFS(Y2552:DP2552,Y2555:DP2555,V2555))</f>
        <v>01.01.1900</v>
      </c>
      <c r="W2552" s="82"/>
      <c r="X2552" s="106"/>
    </row>
    <row r="2553" spans="2:27" thickBot="1">
      <c r="B2553" s="83"/>
      <c r="C2553" s="84"/>
      <c r="D2553" s="83"/>
      <c r="E2553" s="83"/>
      <c r="F2553" s="83"/>
      <c r="G2553" s="83"/>
      <c r="H2553" s="83"/>
      <c r="I2553" s="83"/>
      <c r="J2553" s="83"/>
      <c r="K2553" s="83"/>
      <c r="L2553" s="83"/>
      <c r="M2553" s="83"/>
      <c r="N2553" s="83"/>
      <c r="O2553" s="83"/>
      <c r="P2553" s="84"/>
      <c r="Q2553" s="217"/>
      <c r="R2553" s="85">
        <f t="shared" ref="R2553" si="6334">IF(COUNTA(Y2552:DP2555)=0,0,MIN(Y2553:DP2553))</f>
        <v>0</v>
      </c>
      <c r="S2553" s="86">
        <f t="shared" ref="S2553" si="6335">IF(COUNTA(Y2552:DP2555)=0,0,HLOOKUP(S2552,Y2552:DP2555,2,FALSE))</f>
        <v>0</v>
      </c>
      <c r="T2553" s="87">
        <f t="shared" ref="T2553" si="6336">IF(COUNTA(Y2552:DP2555)=0,0,AVERAGE(Y2553:DP2553))</f>
        <v>0</v>
      </c>
      <c r="U2553" s="88">
        <f t="shared" ref="U2553" si="6337">IF(COUNTA(Y2552:DP2555)=0,0,_xlfn.MINIFS(Y2553:DP2553,Y2555:DP2555,U2555))</f>
        <v>0</v>
      </c>
      <c r="V2553" s="89">
        <f t="array" ref="V2553">IF(COUNTA(Y2552:DP2555)=0,0,IF(ISERROR(HLOOKUP(V2555,Y2555:DP2555,1,FALSE)),0,INDEX(Y2553:DP2553,MATCH(V2552&amp;V2555,Y2552:DP2552&amp;Y2555:DP2555,0))))</f>
        <v>0</v>
      </c>
      <c r="W2553" s="90">
        <f t="array" ref="W2553">IF(COUNTA(Y2552:DP2555)=0,0,IF(ISERROR(HLOOKUP(W2555,Y2555:DP2555,1,FALSE)),0,AVERAGEIF(Y2555:DP2555,$W2555,Y2553:DP2553)))</f>
        <v>0</v>
      </c>
      <c r="X2553" s="107"/>
    </row>
    <row r="2554" spans="2:27" thickBot="1">
      <c r="B2554" s="83"/>
      <c r="C2554" s="84"/>
      <c r="D2554" s="83"/>
      <c r="E2554" s="83"/>
      <c r="F2554" s="83"/>
      <c r="G2554" s="83"/>
      <c r="H2554" s="83"/>
      <c r="I2554" s="83"/>
      <c r="J2554" s="83"/>
      <c r="K2554" s="83"/>
      <c r="L2554" s="83"/>
      <c r="M2554" s="83"/>
      <c r="N2554" s="83"/>
      <c r="O2554" s="83"/>
      <c r="P2554" s="84"/>
      <c r="Q2554" s="217"/>
      <c r="R2554" s="91">
        <f t="shared" ref="R2554" si="6338">IF(COUNTA(Y2552:DP2555)=0,0,HLOOKUP(R2553,Y2553:DP2555,2,FALSE))</f>
        <v>0</v>
      </c>
      <c r="S2554" s="92">
        <f t="shared" ref="S2554" si="6339">IF(COUNTA(Y2552:DP2555)=0,0,HLOOKUP(S2552,Y2552:DP2555,3,FALSE))</f>
        <v>0</v>
      </c>
      <c r="T2554" s="93"/>
      <c r="U2554" s="94">
        <f t="array" ref="U2554">IF(COUNTA(Y2552:DP2555)=0,0,IF(ISERROR(HLOOKUP(U2555,Y2555:DP2555,1,FALSE)),0,INDEX(Y2554:DP2554,MATCH(U2553&amp;U2555,Y2553:DP2553&amp;Y2555:DP2555,0))))</f>
        <v>0</v>
      </c>
      <c r="V2554" s="94">
        <f t="array" ref="V2554">IF(COUNTA(Y2552:DP2555)=0,0,IF(ISERROR(HLOOKUP(V2555,Y2555:DP2555,1,FALSE)),0,INDEX(Y2554:DP2554,MATCH(V2553&amp;V2555,Y2553:DP2553&amp;Y2555:DP2555,0))))</f>
        <v>0</v>
      </c>
      <c r="W2554" s="95"/>
      <c r="X2554" s="108"/>
    </row>
    <row r="2555" spans="2:27" ht="13.9" thickBot="1">
      <c r="B2555" s="96"/>
      <c r="C2555" s="97"/>
      <c r="D2555" s="96"/>
      <c r="E2555" s="96"/>
      <c r="F2555" s="96"/>
      <c r="G2555" s="96"/>
      <c r="H2555" s="96"/>
      <c r="I2555" s="96"/>
      <c r="J2555" s="96"/>
      <c r="K2555" s="96"/>
      <c r="L2555" s="96"/>
      <c r="M2555" s="96"/>
      <c r="N2555" s="96"/>
      <c r="O2555" s="96"/>
      <c r="P2555" s="97"/>
      <c r="Q2555" s="218"/>
      <c r="R2555" s="98" t="str">
        <f t="shared" ref="R2555" si="6340">IF(COUNTA(Y2552:DP2555)=0,"none",HLOOKUP(R2553,Y2553:DP2555,3,FALSE))</f>
        <v>none</v>
      </c>
      <c r="S2555" s="99" t="str">
        <f t="shared" ref="S2555" si="6341">IF(COUNTA(Y2552:DP2555)=0,"none",HLOOKUP(S2552,Y2552:DP2555,4,FALSE))</f>
        <v>none</v>
      </c>
      <c r="T2555" s="100"/>
      <c r="U2555" s="100" t="str">
        <f t="array" ref="U2555">IF(COUNTA(Y2552:DP2555)=0,"none",IF($U$2="WAHR",$W$3,Abfrage!$F$4))</f>
        <v>none</v>
      </c>
      <c r="V2555" s="100" t="str">
        <f t="array" ref="V2555">IF(COUNTA(Y2552:DP2555)=0,"none",IF($U$2="WAHR",$W$3,Abfrage!$F$4))</f>
        <v>none</v>
      </c>
      <c r="W2555" s="100" t="str">
        <f t="array" ref="W2555">IF(COUNTA(Y2552:DP2555)=0,"none",IF($U$2="WAHR",$W$3,Abfrage!$F$4))</f>
        <v>none</v>
      </c>
      <c r="X2555" s="109"/>
    </row>
    <row r="2556" spans="2:27" thickBot="1">
      <c r="B2556" s="75" t="s">
        <v>1640</v>
      </c>
      <c r="C2556" s="76">
        <v>1000282328</v>
      </c>
      <c r="D2556" s="75" t="s">
        <v>95</v>
      </c>
      <c r="E2556" s="75" t="s">
        <v>96</v>
      </c>
      <c r="F2556" s="75" t="s">
        <v>97</v>
      </c>
      <c r="G2556" s="75" t="s">
        <v>97</v>
      </c>
      <c r="H2556" s="75" t="s">
        <v>44</v>
      </c>
      <c r="I2556" s="75" t="s">
        <v>51</v>
      </c>
      <c r="J2556" s="75" t="s">
        <v>1641</v>
      </c>
      <c r="K2556" s="75" t="s">
        <v>306</v>
      </c>
      <c r="L2556" s="75" t="s">
        <v>306</v>
      </c>
      <c r="M2556" s="75" t="s">
        <v>313</v>
      </c>
      <c r="N2556" s="75" t="s">
        <v>628</v>
      </c>
      <c r="O2556" s="75" t="s">
        <v>419</v>
      </c>
      <c r="P2556" s="76" t="s">
        <v>306</v>
      </c>
      <c r="Q2556" s="216"/>
      <c r="R2556" s="77">
        <f t="shared" ref="R2556" si="6342">IF(COUNTA(Y2556:DP2559)=0,"01.01.1900",INDEX(Y2556:DP2556,MATCH(R2557,Y2557:DP2557,0)))</f>
        <v>45797</v>
      </c>
      <c r="S2556" s="78">
        <f t="shared" ref="S2556" si="6343">IF(COUNTA(Y2556:DP2559)=0,"01.01.1900",MAX(Y2556:DP2556))</f>
        <v>45797</v>
      </c>
      <c r="T2556" s="79"/>
      <c r="U2556" s="80" t="str">
        <f t="array" ref="U2556">IF(COUNTA(Y2556:DP2559)=0,"01.01.1900",IF(ISERROR(HLOOKUP(U2559,Y2559:DP2559,1,FALSE)),"01.01.1900",INDEX(Y2556:DP2556,MATCH(U2557&amp;U2559,Y2557:DP2557&amp;Y2559:DP2559,0))))</f>
        <v>01.01.1900</v>
      </c>
      <c r="V2556" s="81">
        <f t="shared" ref="V2556" si="6344">IF(COUNTA(Y2556:DP2559)=0,"01.01.1900",_xlfn.MAXIFS(Y2556:DP2556,Y2559:DP2559,V2559))</f>
        <v>0</v>
      </c>
      <c r="W2556" s="82"/>
      <c r="X2556" s="106"/>
      <c r="Y2556" s="141">
        <v>45797</v>
      </c>
    </row>
    <row r="2557" spans="2:27" thickBot="1">
      <c r="B2557" s="83"/>
      <c r="C2557" s="84"/>
      <c r="D2557" s="83"/>
      <c r="E2557" s="83"/>
      <c r="F2557" s="83"/>
      <c r="G2557" s="83"/>
      <c r="H2557" s="83"/>
      <c r="I2557" s="83"/>
      <c r="J2557" s="83"/>
      <c r="K2557" s="83"/>
      <c r="L2557" s="83"/>
      <c r="M2557" s="83"/>
      <c r="N2557" s="83"/>
      <c r="O2557" s="83"/>
      <c r="P2557" s="84"/>
      <c r="Q2557" s="217"/>
      <c r="R2557" s="85">
        <f t="shared" ref="R2557" si="6345">IF(COUNTA(Y2556:DP2559)=0,0,MIN(Y2557:DP2557))</f>
        <v>0.39899999999999997</v>
      </c>
      <c r="S2557" s="86">
        <f t="shared" ref="S2557" si="6346">IF(COUNTA(Y2556:DP2559)=0,0,HLOOKUP(S2556,Y2556:DP2559,2,FALSE))</f>
        <v>0.39899999999999997</v>
      </c>
      <c r="T2557" s="87">
        <f t="shared" ref="T2557" si="6347">IF(COUNTA(Y2556:DP2559)=0,0,AVERAGE(Y2557:DP2557))</f>
        <v>0.39899999999999997</v>
      </c>
      <c r="U2557" s="88">
        <f t="shared" ref="U2557" si="6348">IF(COUNTA(Y2556:DP2559)=0,0,_xlfn.MINIFS(Y2557:DP2557,Y2559:DP2559,U2559))</f>
        <v>0</v>
      </c>
      <c r="V2557" s="89">
        <f t="array" ref="V2557">IF(COUNTA(Y2556:DP2559)=0,0,IF(ISERROR(HLOOKUP(V2559,Y2559:DP2559,1,FALSE)),0,INDEX(Y2557:DP2557,MATCH(V2556&amp;V2559,Y2556:DP2556&amp;Y2559:DP2559,0))))</f>
        <v>0</v>
      </c>
      <c r="W2557" s="90">
        <f t="array" ref="W2557">IF(COUNTA(Y2556:DP2559)=0,0,IF(ISERROR(HLOOKUP(W2559,Y2559:DP2559,1,FALSE)),0,AVERAGEIF(Y2559:DP2559,$W2559,Y2557:DP2557)))</f>
        <v>0</v>
      </c>
      <c r="X2557" s="107"/>
      <c r="Y2557" s="142">
        <v>0.39899999999999997</v>
      </c>
    </row>
    <row r="2558" spans="2:27" thickBot="1">
      <c r="B2558" s="83"/>
      <c r="C2558" s="84"/>
      <c r="D2558" s="83"/>
      <c r="E2558" s="83"/>
      <c r="F2558" s="83"/>
      <c r="G2558" s="83"/>
      <c r="H2558" s="83"/>
      <c r="I2558" s="83"/>
      <c r="J2558" s="83"/>
      <c r="K2558" s="83"/>
      <c r="L2558" s="83"/>
      <c r="M2558" s="83"/>
      <c r="N2558" s="83"/>
      <c r="O2558" s="83"/>
      <c r="P2558" s="84"/>
      <c r="Q2558" s="217"/>
      <c r="R2558" s="91">
        <f t="shared" ref="R2558" si="6349">IF(COUNTA(Y2556:DP2559)=0,0,HLOOKUP(R2557,Y2557:DP2559,2,FALSE))</f>
        <v>1000</v>
      </c>
      <c r="S2558" s="92">
        <f t="shared" ref="S2558" si="6350">IF(COUNTA(Y2556:DP2559)=0,0,HLOOKUP(S2556,Y2556:DP2559,3,FALSE))</f>
        <v>1000</v>
      </c>
      <c r="T2558" s="93"/>
      <c r="U2558" s="94">
        <f t="array" ref="U2558">IF(COUNTA(Y2556:DP2559)=0,0,IF(ISERROR(HLOOKUP(U2559,Y2559:DP2559,1,FALSE)),0,INDEX(Y2558:DP2558,MATCH(U2557&amp;U2559,Y2557:DP2557&amp;Y2559:DP2559,0))))</f>
        <v>0</v>
      </c>
      <c r="V2558" s="94">
        <f t="array" ref="V2558">IF(COUNTA(Y2556:DP2559)=0,0,IF(ISERROR(HLOOKUP(V2559,Y2559:DP2559,1,FALSE)),0,INDEX(Y2558:DP2558,MATCH(V2557&amp;V2559,Y2557:DP2557&amp;Y2559:DP2559,0))))</f>
        <v>0</v>
      </c>
      <c r="W2558" s="95"/>
      <c r="X2558" s="108"/>
      <c r="Y2558" s="143">
        <v>1000</v>
      </c>
    </row>
    <row r="2559" spans="2:27" ht="13.9" thickBot="1">
      <c r="B2559" s="96"/>
      <c r="C2559" s="97"/>
      <c r="D2559" s="96"/>
      <c r="E2559" s="96"/>
      <c r="F2559" s="96"/>
      <c r="G2559" s="96"/>
      <c r="H2559" s="96"/>
      <c r="I2559" s="96"/>
      <c r="J2559" s="96"/>
      <c r="K2559" s="96"/>
      <c r="L2559" s="96"/>
      <c r="M2559" s="96"/>
      <c r="N2559" s="96"/>
      <c r="O2559" s="96"/>
      <c r="P2559" s="97"/>
      <c r="Q2559" s="218"/>
      <c r="R2559" s="98" t="str">
        <f t="shared" ref="R2559" si="6351">IF(COUNTA(Y2556:DP2559)=0,"none",HLOOKUP(R2557,Y2557:DP2559,3,FALSE))</f>
        <v>www (-30%)</v>
      </c>
      <c r="S2559" s="99" t="str">
        <f t="shared" ref="S2559" si="6352">IF(COUNTA(Y2556:DP2559)=0,"none",HLOOKUP(S2556,Y2556:DP2559,4,FALSE))</f>
        <v>www (-30%)</v>
      </c>
      <c r="T2559" s="100"/>
      <c r="U2559" s="100">
        <f t="array" ref="U2559">IF(COUNTA(Y2556:DP2559)=0,"none",IF($U$2="WAHR",$W$3,Abfrage!$F$4))</f>
        <v>0</v>
      </c>
      <c r="V2559" s="100">
        <f t="array" ref="V2559">IF(COUNTA(Y2556:DP2559)=0,"none",IF($U$2="WAHR",$W$3,Abfrage!$F$4))</f>
        <v>0</v>
      </c>
      <c r="W2559" s="100">
        <f t="array" ref="W2559">IF(COUNTA(Y2556:DP2559)=0,"none",IF($U$2="WAHR",$W$3,Abfrage!$F$4))</f>
        <v>0</v>
      </c>
      <c r="X2559" s="109"/>
      <c r="Y2559" s="144" t="s">
        <v>43</v>
      </c>
    </row>
    <row r="2560" spans="2:27" thickBot="1">
      <c r="B2560" s="75" t="s">
        <v>1642</v>
      </c>
      <c r="C2560" s="76">
        <v>1000282885</v>
      </c>
      <c r="D2560" s="75" t="s">
        <v>95</v>
      </c>
      <c r="E2560" s="75" t="s">
        <v>96</v>
      </c>
      <c r="F2560" s="75" t="s">
        <v>97</v>
      </c>
      <c r="G2560" s="75" t="s">
        <v>97</v>
      </c>
      <c r="H2560" s="75" t="s">
        <v>44</v>
      </c>
      <c r="I2560" s="75" t="s">
        <v>68</v>
      </c>
      <c r="J2560" s="75" t="s">
        <v>1643</v>
      </c>
      <c r="K2560" s="75" t="s">
        <v>306</v>
      </c>
      <c r="L2560" s="75" t="s">
        <v>306</v>
      </c>
      <c r="M2560" s="75" t="s">
        <v>313</v>
      </c>
      <c r="N2560" s="75" t="s">
        <v>352</v>
      </c>
      <c r="O2560" s="75" t="s">
        <v>309</v>
      </c>
      <c r="P2560" s="76" t="s">
        <v>306</v>
      </c>
      <c r="Q2560" s="216"/>
      <c r="R2560" s="77">
        <f t="shared" ref="R2560" si="6353">IF(COUNTA(Y2560:DP2563)=0,"01.01.1900",INDEX(Y2560:DP2560,MATCH(R2561,Y2561:DP2561,0)))</f>
        <v>44013</v>
      </c>
      <c r="S2560" s="78">
        <f t="shared" ref="S2560" si="6354">IF(COUNTA(Y2560:DP2563)=0,"01.01.1900",MAX(Y2560:DP2560))</f>
        <v>44967</v>
      </c>
      <c r="T2560" s="79"/>
      <c r="U2560" s="80" t="str">
        <f t="array" ref="U2560">IF(COUNTA(Y2560:DP2563)=0,"01.01.1900",IF(ISERROR(HLOOKUP(U2563,Y2563:DP2563,1,FALSE)),"01.01.1900",INDEX(Y2560:DP2560,MATCH(U2561&amp;U2563,Y2561:DP2561&amp;Y2563:DP2563,0))))</f>
        <v>01.01.1900</v>
      </c>
      <c r="V2560" s="81">
        <f t="shared" ref="V2560" si="6355">IF(COUNTA(Y2560:DP2563)=0,"01.01.1900",_xlfn.MAXIFS(Y2560:DP2560,Y2563:DP2563,V2563))</f>
        <v>0</v>
      </c>
      <c r="W2560" s="82"/>
      <c r="X2560" s="106"/>
      <c r="Y2560" s="101">
        <v>44013</v>
      </c>
      <c r="Z2560" s="141">
        <v>44967</v>
      </c>
      <c r="AA2560" s="141">
        <v>44967</v>
      </c>
    </row>
    <row r="2561" spans="2:30" thickBot="1">
      <c r="B2561" s="83"/>
      <c r="C2561" s="84"/>
      <c r="D2561" s="83"/>
      <c r="E2561" s="83"/>
      <c r="F2561" s="83"/>
      <c r="G2561" s="83"/>
      <c r="H2561" s="83"/>
      <c r="I2561" s="83"/>
      <c r="J2561" s="83"/>
      <c r="K2561" s="83"/>
      <c r="L2561" s="83"/>
      <c r="M2561" s="83"/>
      <c r="N2561" s="83"/>
      <c r="O2561" s="83"/>
      <c r="P2561" s="84"/>
      <c r="Q2561" s="217"/>
      <c r="R2561" s="85">
        <f t="shared" ref="R2561" si="6356">IF(COUNTA(Y2560:DP2563)=0,0,MIN(Y2561:DP2561))</f>
        <v>0.35</v>
      </c>
      <c r="S2561" s="86">
        <f t="shared" ref="S2561" si="6357">IF(COUNTA(Y2560:DP2563)=0,0,HLOOKUP(S2560,Y2560:DP2563,2,FALSE))</f>
        <v>0.75600000000000001</v>
      </c>
      <c r="T2561" s="87">
        <f t="shared" ref="T2561" si="6358">IF(COUNTA(Y2560:DP2563)=0,0,AVERAGE(Y2561:DP2561))</f>
        <v>0.62066666666666659</v>
      </c>
      <c r="U2561" s="88">
        <f t="shared" ref="U2561" si="6359">IF(COUNTA(Y2560:DP2563)=0,0,_xlfn.MINIFS(Y2561:DP2561,Y2563:DP2563,U2563))</f>
        <v>0</v>
      </c>
      <c r="V2561" s="89">
        <f t="array" ref="V2561">IF(COUNTA(Y2560:DP2563)=0,0,IF(ISERROR(HLOOKUP(V2563,Y2563:DP2563,1,FALSE)),0,INDEX(Y2561:DP2561,MATCH(V2560&amp;V2563,Y2560:DP2560&amp;Y2563:DP2563,0))))</f>
        <v>0</v>
      </c>
      <c r="W2561" s="90">
        <f t="array" ref="W2561">IF(COUNTA(Y2560:DP2563)=0,0,IF(ISERROR(HLOOKUP(W2563,Y2563:DP2563,1,FALSE)),0,AVERAGEIF(Y2563:DP2563,$W2563,Y2561:DP2561)))</f>
        <v>0</v>
      </c>
      <c r="X2561" s="107"/>
      <c r="Y2561" s="102">
        <v>0.35</v>
      </c>
      <c r="Z2561" s="142">
        <v>0.75600000000000001</v>
      </c>
      <c r="AA2561" s="142">
        <v>0.75600000000000001</v>
      </c>
    </row>
    <row r="2562" spans="2:30" thickBot="1">
      <c r="B2562" s="83"/>
      <c r="C2562" s="84"/>
      <c r="D2562" s="83"/>
      <c r="E2562" s="83"/>
      <c r="F2562" s="83"/>
      <c r="G2562" s="83"/>
      <c r="H2562" s="83"/>
      <c r="I2562" s="83"/>
      <c r="J2562" s="83"/>
      <c r="K2562" s="83"/>
      <c r="L2562" s="83"/>
      <c r="M2562" s="83"/>
      <c r="N2562" s="83"/>
      <c r="O2562" s="83"/>
      <c r="P2562" s="84"/>
      <c r="Q2562" s="217"/>
      <c r="R2562" s="91">
        <f t="shared" ref="R2562" si="6360">IF(COUNTA(Y2560:DP2563)=0,0,HLOOKUP(R2561,Y2561:DP2563,2,FALSE))</f>
        <v>0</v>
      </c>
      <c r="S2562" s="92">
        <f t="shared" ref="S2562" si="6361">IF(COUNTA(Y2560:DP2563)=0,0,HLOOKUP(S2560,Y2560:DP2563,3,FALSE))</f>
        <v>1000</v>
      </c>
      <c r="T2562" s="93"/>
      <c r="U2562" s="94">
        <f t="array" ref="U2562">IF(COUNTA(Y2560:DP2563)=0,0,IF(ISERROR(HLOOKUP(U2563,Y2563:DP2563,1,FALSE)),0,INDEX(Y2562:DP2562,MATCH(U2561&amp;U2563,Y2561:DP2561&amp;Y2563:DP2563,0))))</f>
        <v>0</v>
      </c>
      <c r="V2562" s="94">
        <f t="array" ref="V2562">IF(COUNTA(Y2560:DP2563)=0,0,IF(ISERROR(HLOOKUP(V2563,Y2563:DP2563,1,FALSE)),0,INDEX(Y2562:DP2562,MATCH(V2561&amp;V2563,Y2561:DP2561&amp;Y2563:DP2563,0))))</f>
        <v>0</v>
      </c>
      <c r="W2562" s="95"/>
      <c r="X2562" s="108"/>
      <c r="Y2562" s="103">
        <v>0</v>
      </c>
      <c r="Z2562" s="143">
        <v>1000</v>
      </c>
      <c r="AA2562" s="143">
        <v>1000</v>
      </c>
    </row>
    <row r="2563" spans="2:30" ht="13.9" thickBot="1">
      <c r="B2563" s="96"/>
      <c r="C2563" s="97"/>
      <c r="D2563" s="96"/>
      <c r="E2563" s="96"/>
      <c r="F2563" s="96"/>
      <c r="G2563" s="96"/>
      <c r="H2563" s="96"/>
      <c r="I2563" s="96"/>
      <c r="J2563" s="96"/>
      <c r="K2563" s="96"/>
      <c r="L2563" s="96"/>
      <c r="M2563" s="96"/>
      <c r="N2563" s="96"/>
      <c r="O2563" s="96"/>
      <c r="P2563" s="97"/>
      <c r="Q2563" s="218"/>
      <c r="R2563" s="98" t="str">
        <f t="shared" ref="R2563" si="6362">IF(COUNTA(Y2560:DP2563)=0,"none",HLOOKUP(R2561,Y2561:DP2563,3,FALSE))</f>
        <v>PSZ</v>
      </c>
      <c r="S2563" s="99" t="str">
        <f t="shared" ref="S2563" si="6363">IF(COUNTA(Y2560:DP2563)=0,"none",HLOOKUP(S2560,Y2560:DP2563,4,FALSE))</f>
        <v>www (-30%)</v>
      </c>
      <c r="T2563" s="100"/>
      <c r="U2563" s="100">
        <f t="array" ref="U2563">IF(COUNTA(Y2560:DP2563)=0,"none",IF($U$2="WAHR",$W$3,Abfrage!$F$4))</f>
        <v>0</v>
      </c>
      <c r="V2563" s="100">
        <f t="array" ref="V2563">IF(COUNTA(Y2560:DP2563)=0,"none",IF($U$2="WAHR",$W$3,Abfrage!$F$4))</f>
        <v>0</v>
      </c>
      <c r="W2563" s="100">
        <f t="array" ref="W2563">IF(COUNTA(Y2560:DP2563)=0,"none",IF($U$2="WAHR",$W$3,Abfrage!$F$4))</f>
        <v>0</v>
      </c>
      <c r="X2563" s="109"/>
      <c r="Y2563" s="104" t="s">
        <v>185</v>
      </c>
      <c r="Z2563" s="144" t="s">
        <v>43</v>
      </c>
      <c r="AA2563" s="144" t="s">
        <v>43</v>
      </c>
    </row>
    <row r="2564" spans="2:30" thickBot="1">
      <c r="B2564" s="75" t="s">
        <v>1644</v>
      </c>
      <c r="C2564" s="76">
        <v>1000282886</v>
      </c>
      <c r="D2564" s="75" t="s">
        <v>95</v>
      </c>
      <c r="E2564" s="75" t="s">
        <v>96</v>
      </c>
      <c r="F2564" s="75" t="s">
        <v>97</v>
      </c>
      <c r="G2564" s="75" t="s">
        <v>97</v>
      </c>
      <c r="H2564" s="75" t="s">
        <v>44</v>
      </c>
      <c r="I2564" s="75" t="s">
        <v>68</v>
      </c>
      <c r="J2564" s="75" t="s">
        <v>1645</v>
      </c>
      <c r="K2564" s="75" t="s">
        <v>306</v>
      </c>
      <c r="L2564" s="75" t="s">
        <v>306</v>
      </c>
      <c r="M2564" s="75" t="s">
        <v>313</v>
      </c>
      <c r="N2564" s="75" t="s">
        <v>352</v>
      </c>
      <c r="O2564" s="75" t="s">
        <v>547</v>
      </c>
      <c r="P2564" s="76" t="s">
        <v>306</v>
      </c>
      <c r="Q2564" s="216"/>
      <c r="R2564" s="77">
        <f t="shared" ref="R2564" si="6364">IF(COUNTA(Y2564:DP2567)=0,"01.01.1900",INDEX(Y2564:DP2564,MATCH(R2565,Y2565:DP2565,0)))</f>
        <v>44967</v>
      </c>
      <c r="S2564" s="78">
        <f t="shared" ref="S2564" si="6365">IF(COUNTA(Y2564:DP2567)=0,"01.01.1900",MAX(Y2564:DP2564))</f>
        <v>44967</v>
      </c>
      <c r="T2564" s="79"/>
      <c r="U2564" s="80" t="str">
        <f t="array" ref="U2564">IF(COUNTA(Y2564:DP2567)=0,"01.01.1900",IF(ISERROR(HLOOKUP(U2567,Y2567:DP2567,1,FALSE)),"01.01.1900",INDEX(Y2564:DP2564,MATCH(U2565&amp;U2567,Y2565:DP2565&amp;Y2567:DP2567,0))))</f>
        <v>01.01.1900</v>
      </c>
      <c r="V2564" s="81">
        <f t="shared" ref="V2564" si="6366">IF(COUNTA(Y2564:DP2567)=0,"01.01.1900",_xlfn.MAXIFS(Y2564:DP2564,Y2567:DP2567,V2567))</f>
        <v>0</v>
      </c>
      <c r="W2564" s="82"/>
      <c r="X2564" s="106"/>
      <c r="Y2564" s="101">
        <v>44013</v>
      </c>
      <c r="Z2564" s="141">
        <v>44967</v>
      </c>
      <c r="AA2564" s="141">
        <v>44967</v>
      </c>
    </row>
    <row r="2565" spans="2:30" thickBot="1">
      <c r="B2565" s="83"/>
      <c r="C2565" s="84"/>
      <c r="D2565" s="83"/>
      <c r="E2565" s="83"/>
      <c r="F2565" s="83"/>
      <c r="G2565" s="83"/>
      <c r="H2565" s="83"/>
      <c r="I2565" s="83"/>
      <c r="J2565" s="83"/>
      <c r="K2565" s="83"/>
      <c r="L2565" s="83"/>
      <c r="M2565" s="83"/>
      <c r="N2565" s="83"/>
      <c r="O2565" s="83"/>
      <c r="P2565" s="84"/>
      <c r="Q2565" s="217"/>
      <c r="R2565" s="85">
        <f t="shared" ref="R2565" si="6367">IF(COUNTA(Y2564:DP2567)=0,0,MIN(Y2565:DP2565))</f>
        <v>1.19</v>
      </c>
      <c r="S2565" s="86">
        <f t="shared" ref="S2565" si="6368">IF(COUNTA(Y2564:DP2567)=0,0,HLOOKUP(S2564,Y2564:DP2567,2,FALSE))</f>
        <v>1.19</v>
      </c>
      <c r="T2565" s="87">
        <f t="shared" ref="T2565" si="6369">IF(COUNTA(Y2564:DP2567)=0,0,AVERAGE(Y2565:DP2565))</f>
        <v>1.6233333333333333</v>
      </c>
      <c r="U2565" s="88">
        <f t="shared" ref="U2565" si="6370">IF(COUNTA(Y2564:DP2567)=0,0,_xlfn.MINIFS(Y2565:DP2565,Y2567:DP2567,U2567))</f>
        <v>0</v>
      </c>
      <c r="V2565" s="89">
        <f t="array" ref="V2565">IF(COUNTA(Y2564:DP2567)=0,0,IF(ISERROR(HLOOKUP(V2567,Y2567:DP2567,1,FALSE)),0,INDEX(Y2565:DP2565,MATCH(V2564&amp;V2567,Y2564:DP2564&amp;Y2567:DP2567,0))))</f>
        <v>0</v>
      </c>
      <c r="W2565" s="90">
        <f t="array" ref="W2565">IF(COUNTA(Y2564:DP2567)=0,0,IF(ISERROR(HLOOKUP(W2567,Y2567:DP2567,1,FALSE)),0,AVERAGEIF(Y2567:DP2567,$W2567,Y2565:DP2565)))</f>
        <v>0</v>
      </c>
      <c r="X2565" s="107"/>
      <c r="Y2565" s="102">
        <v>2.4900000000000002</v>
      </c>
      <c r="Z2565" s="142">
        <v>1.19</v>
      </c>
      <c r="AA2565" s="142">
        <v>1.19</v>
      </c>
    </row>
    <row r="2566" spans="2:30" thickBot="1">
      <c r="B2566" s="83"/>
      <c r="C2566" s="84"/>
      <c r="D2566" s="83"/>
      <c r="E2566" s="83"/>
      <c r="F2566" s="83"/>
      <c r="G2566" s="83"/>
      <c r="H2566" s="83"/>
      <c r="I2566" s="83"/>
      <c r="J2566" s="83"/>
      <c r="K2566" s="83"/>
      <c r="L2566" s="83"/>
      <c r="M2566" s="83"/>
      <c r="N2566" s="83"/>
      <c r="O2566" s="83"/>
      <c r="P2566" s="84"/>
      <c r="Q2566" s="217"/>
      <c r="R2566" s="91" t="str">
        <f t="shared" ref="R2566" si="6371">IF(COUNTA(Y2564:DP2567)=0,0,HLOOKUP(R2565,Y2565:DP2567,2,FALSE))</f>
        <v>nn</v>
      </c>
      <c r="S2566" s="92" t="str">
        <f t="shared" ref="S2566" si="6372">IF(COUNTA(Y2564:DP2567)=0,0,HLOOKUP(S2564,Y2564:DP2567,3,FALSE))</f>
        <v>nn</v>
      </c>
      <c r="T2566" s="93"/>
      <c r="U2566" s="94">
        <f t="array" ref="U2566">IF(COUNTA(Y2564:DP2567)=0,0,IF(ISERROR(HLOOKUP(U2567,Y2567:DP2567,1,FALSE)),0,INDEX(Y2566:DP2566,MATCH(U2565&amp;U2567,Y2565:DP2565&amp;Y2567:DP2567,0))))</f>
        <v>0</v>
      </c>
      <c r="V2566" s="94">
        <f t="array" ref="V2566">IF(COUNTA(Y2564:DP2567)=0,0,IF(ISERROR(HLOOKUP(V2567,Y2567:DP2567,1,FALSE)),0,INDEX(Y2566:DP2566,MATCH(V2565&amp;V2567,Y2565:DP2565&amp;Y2567:DP2567,0))))</f>
        <v>0</v>
      </c>
      <c r="W2566" s="95"/>
      <c r="X2566" s="108"/>
      <c r="Y2566" s="103">
        <v>0</v>
      </c>
      <c r="Z2566" s="143" t="s">
        <v>345</v>
      </c>
      <c r="AA2566" s="143">
        <v>0</v>
      </c>
    </row>
    <row r="2567" spans="2:30" ht="13.9" thickBot="1">
      <c r="B2567" s="96"/>
      <c r="C2567" s="97"/>
      <c r="D2567" s="96"/>
      <c r="E2567" s="96"/>
      <c r="F2567" s="96"/>
      <c r="G2567" s="96"/>
      <c r="H2567" s="96"/>
      <c r="I2567" s="96"/>
      <c r="J2567" s="96"/>
      <c r="K2567" s="96"/>
      <c r="L2567" s="96"/>
      <c r="M2567" s="96"/>
      <c r="N2567" s="96"/>
      <c r="O2567" s="96"/>
      <c r="P2567" s="97"/>
      <c r="Q2567" s="218"/>
      <c r="R2567" s="98" t="str">
        <f t="shared" ref="R2567" si="6373">IF(COUNTA(Y2564:DP2567)=0,"none",HLOOKUP(R2565,Y2565:DP2567,3,FALSE))</f>
        <v>PSZ</v>
      </c>
      <c r="S2567" s="99" t="str">
        <f t="shared" ref="S2567" si="6374">IF(COUNTA(Y2564:DP2567)=0,"none",HLOOKUP(S2564,Y2564:DP2567,4,FALSE))</f>
        <v>PSZ</v>
      </c>
      <c r="T2567" s="100"/>
      <c r="U2567" s="100">
        <f t="array" ref="U2567">IF(COUNTA(Y2564:DP2567)=0,"none",IF($U$2="WAHR",$W$3,Abfrage!$F$4))</f>
        <v>0</v>
      </c>
      <c r="V2567" s="100">
        <f t="array" ref="V2567">IF(COUNTA(Y2564:DP2567)=0,"none",IF($U$2="WAHR",$W$3,Abfrage!$F$4))</f>
        <v>0</v>
      </c>
      <c r="W2567" s="100">
        <f t="array" ref="W2567">IF(COUNTA(Y2564:DP2567)=0,"none",IF($U$2="WAHR",$W$3,Abfrage!$F$4))</f>
        <v>0</v>
      </c>
      <c r="X2567" s="109"/>
      <c r="Y2567" s="104" t="s">
        <v>185</v>
      </c>
      <c r="Z2567" s="144" t="s">
        <v>185</v>
      </c>
      <c r="AA2567" s="144" t="s">
        <v>185</v>
      </c>
    </row>
    <row r="2568" spans="2:30" thickBot="1">
      <c r="B2568" s="75" t="s">
        <v>1646</v>
      </c>
      <c r="C2568" s="76">
        <v>1000282887</v>
      </c>
      <c r="D2568" s="75" t="s">
        <v>95</v>
      </c>
      <c r="E2568" s="75" t="s">
        <v>96</v>
      </c>
      <c r="F2568" s="75" t="s">
        <v>97</v>
      </c>
      <c r="G2568" s="75" t="s">
        <v>97</v>
      </c>
      <c r="H2568" s="75" t="s">
        <v>44</v>
      </c>
      <c r="I2568" s="75" t="s">
        <v>51</v>
      </c>
      <c r="J2568" s="75" t="s">
        <v>1647</v>
      </c>
      <c r="K2568" s="75" t="s">
        <v>306</v>
      </c>
      <c r="L2568" s="75" t="s">
        <v>306</v>
      </c>
      <c r="M2568" s="75" t="s">
        <v>313</v>
      </c>
      <c r="N2568" s="75" t="s">
        <v>348</v>
      </c>
      <c r="O2568" s="75" t="s">
        <v>375</v>
      </c>
      <c r="P2568" s="76" t="s">
        <v>306</v>
      </c>
      <c r="Q2568" s="216"/>
      <c r="R2568" s="77">
        <f t="shared" ref="R2568" si="6375">IF(COUNTA(Y2568:DP2571)=0,"01.01.1900",INDEX(Y2568:DP2568,MATCH(R2569,Y2569:DP2569,0)))</f>
        <v>44013</v>
      </c>
      <c r="S2568" s="78">
        <f t="shared" ref="S2568" si="6376">IF(COUNTA(Y2568:DP2571)=0,"01.01.1900",MAX(Y2568:DP2568))</f>
        <v>44967</v>
      </c>
      <c r="T2568" s="79"/>
      <c r="U2568" s="80" t="str">
        <f t="array" ref="U2568">IF(COUNTA(Y2568:DP2571)=0,"01.01.1900",IF(ISERROR(HLOOKUP(U2571,Y2571:DP2571,1,FALSE)),"01.01.1900",INDEX(Y2568:DP2568,MATCH(U2569&amp;U2571,Y2569:DP2569&amp;Y2571:DP2571,0))))</f>
        <v>01.01.1900</v>
      </c>
      <c r="V2568" s="81">
        <f t="shared" ref="V2568" si="6377">IF(COUNTA(Y2568:DP2571)=0,"01.01.1900",_xlfn.MAXIFS(Y2568:DP2568,Y2571:DP2571,V2571))</f>
        <v>0</v>
      </c>
      <c r="W2568" s="82"/>
      <c r="X2568" s="106"/>
      <c r="Y2568" s="101">
        <v>44013</v>
      </c>
      <c r="Z2568" s="101">
        <v>44013</v>
      </c>
      <c r="AA2568" s="141">
        <v>44967</v>
      </c>
      <c r="AB2568" s="141">
        <v>44967</v>
      </c>
    </row>
    <row r="2569" spans="2:30" thickBot="1">
      <c r="B2569" s="83"/>
      <c r="C2569" s="84"/>
      <c r="D2569" s="83"/>
      <c r="E2569" s="83"/>
      <c r="F2569" s="83"/>
      <c r="G2569" s="83"/>
      <c r="H2569" s="83"/>
      <c r="I2569" s="83"/>
      <c r="J2569" s="83"/>
      <c r="K2569" s="83"/>
      <c r="L2569" s="83"/>
      <c r="M2569" s="83"/>
      <c r="N2569" s="83"/>
      <c r="O2569" s="83"/>
      <c r="P2569" s="84"/>
      <c r="Q2569" s="217"/>
      <c r="R2569" s="85">
        <f t="shared" ref="R2569" si="6378">IF(COUNTA(Y2568:DP2571)=0,0,MIN(Y2569:DP2569))</f>
        <v>0.88</v>
      </c>
      <c r="S2569" s="86">
        <f t="shared" ref="S2569" si="6379">IF(COUNTA(Y2568:DP2571)=0,0,HLOOKUP(S2568,Y2568:DP2571,2,FALSE))</f>
        <v>1.1829999999999998</v>
      </c>
      <c r="T2569" s="87">
        <f t="shared" ref="T2569" si="6380">IF(COUNTA(Y2568:DP2571)=0,0,AVERAGE(Y2569:DP2569))</f>
        <v>1.0510802325581394</v>
      </c>
      <c r="U2569" s="88">
        <f t="shared" ref="U2569" si="6381">IF(COUNTA(Y2568:DP2571)=0,0,_xlfn.MINIFS(Y2569:DP2569,Y2571:DP2571,U2571))</f>
        <v>0</v>
      </c>
      <c r="V2569" s="89">
        <f t="array" ref="V2569">IF(COUNTA(Y2568:DP2571)=0,0,IF(ISERROR(HLOOKUP(V2571,Y2571:DP2571,1,FALSE)),0,INDEX(Y2569:DP2569,MATCH(V2568&amp;V2571,Y2568:DP2568&amp;Y2571:DP2571,0))))</f>
        <v>0</v>
      </c>
      <c r="W2569" s="90">
        <f t="array" ref="W2569">IF(COUNTA(Y2568:DP2571)=0,0,IF(ISERROR(HLOOKUP(W2571,Y2571:DP2571,1,FALSE)),0,AVERAGEIF(Y2571:DP2571,$W2571,Y2569:DP2569)))</f>
        <v>0</v>
      </c>
      <c r="X2569" s="107"/>
      <c r="Y2569" s="102">
        <v>0.95832093023255815</v>
      </c>
      <c r="Z2569" s="102">
        <v>0.88</v>
      </c>
      <c r="AA2569" s="142">
        <v>1.1829999999999998</v>
      </c>
      <c r="AB2569" s="142">
        <v>1.1829999999999998</v>
      </c>
    </row>
    <row r="2570" spans="2:30" thickBot="1">
      <c r="B2570" s="83"/>
      <c r="C2570" s="84"/>
      <c r="D2570" s="83"/>
      <c r="E2570" s="83"/>
      <c r="F2570" s="83"/>
      <c r="G2570" s="83"/>
      <c r="H2570" s="83"/>
      <c r="I2570" s="83"/>
      <c r="J2570" s="83"/>
      <c r="K2570" s="83"/>
      <c r="L2570" s="83"/>
      <c r="M2570" s="83"/>
      <c r="N2570" s="83"/>
      <c r="O2570" s="83"/>
      <c r="P2570" s="84"/>
      <c r="Q2570" s="217"/>
      <c r="R2570" s="91">
        <f t="shared" ref="R2570" si="6382">IF(COUNTA(Y2568:DP2571)=0,0,HLOOKUP(R2569,Y2569:DP2571,2,FALSE))</f>
        <v>0</v>
      </c>
      <c r="S2570" s="92">
        <f t="shared" ref="S2570" si="6383">IF(COUNTA(Y2568:DP2571)=0,0,HLOOKUP(S2568,Y2568:DP2571,3,FALSE))</f>
        <v>1000</v>
      </c>
      <c r="T2570" s="93"/>
      <c r="U2570" s="94">
        <f t="array" ref="U2570">IF(COUNTA(Y2568:DP2571)=0,0,IF(ISERROR(HLOOKUP(U2571,Y2571:DP2571,1,FALSE)),0,INDEX(Y2570:DP2570,MATCH(U2569&amp;U2571,Y2569:DP2569&amp;Y2571:DP2571,0))))</f>
        <v>0</v>
      </c>
      <c r="V2570" s="94">
        <f t="array" ref="V2570">IF(COUNTA(Y2568:DP2571)=0,0,IF(ISERROR(HLOOKUP(V2571,Y2571:DP2571,1,FALSE)),0,INDEX(Y2570:DP2570,MATCH(V2569&amp;V2571,Y2569:DP2569&amp;Y2571:DP2571,0))))</f>
        <v>0</v>
      </c>
      <c r="W2570" s="95"/>
      <c r="X2570" s="108"/>
      <c r="Y2570" s="103">
        <v>0</v>
      </c>
      <c r="Z2570" s="103">
        <v>0</v>
      </c>
      <c r="AA2570" s="143">
        <v>1000</v>
      </c>
      <c r="AB2570" s="143">
        <v>1000</v>
      </c>
    </row>
    <row r="2571" spans="2:30" ht="13.9" thickBot="1">
      <c r="B2571" s="96"/>
      <c r="C2571" s="97"/>
      <c r="D2571" s="96"/>
      <c r="E2571" s="96"/>
      <c r="F2571" s="96"/>
      <c r="G2571" s="96"/>
      <c r="H2571" s="96"/>
      <c r="I2571" s="96"/>
      <c r="J2571" s="96"/>
      <c r="K2571" s="96"/>
      <c r="L2571" s="96"/>
      <c r="M2571" s="96"/>
      <c r="N2571" s="96"/>
      <c r="O2571" s="96"/>
      <c r="P2571" s="97"/>
      <c r="Q2571" s="218"/>
      <c r="R2571" s="98" t="str">
        <f t="shared" ref="R2571" si="6384">IF(COUNTA(Y2568:DP2571)=0,"none",HLOOKUP(R2569,Y2569:DP2571,3,FALSE))</f>
        <v>PSZ</v>
      </c>
      <c r="S2571" s="99" t="str">
        <f t="shared" ref="S2571" si="6385">IF(COUNTA(Y2568:DP2571)=0,"none",HLOOKUP(S2568,Y2568:DP2571,4,FALSE))</f>
        <v>www (-30%)</v>
      </c>
      <c r="T2571" s="100"/>
      <c r="U2571" s="100">
        <f t="array" ref="U2571">IF(COUNTA(Y2568:DP2571)=0,"none",IF($U$2="WAHR",$W$3,Abfrage!$F$4))</f>
        <v>0</v>
      </c>
      <c r="V2571" s="100">
        <f t="array" ref="V2571">IF(COUNTA(Y2568:DP2571)=0,"none",IF($U$2="WAHR",$W$3,Abfrage!$F$4))</f>
        <v>0</v>
      </c>
      <c r="W2571" s="100">
        <f t="array" ref="W2571">IF(COUNTA(Y2568:DP2571)=0,"none",IF($U$2="WAHR",$W$3,Abfrage!$F$4))</f>
        <v>0</v>
      </c>
      <c r="X2571" s="109"/>
      <c r="Y2571" s="104" t="s">
        <v>101</v>
      </c>
      <c r="Z2571" s="104" t="s">
        <v>185</v>
      </c>
      <c r="AA2571" s="144" t="s">
        <v>43</v>
      </c>
      <c r="AB2571" s="144" t="s">
        <v>43</v>
      </c>
    </row>
    <row r="2572" spans="2:30" thickBot="1">
      <c r="B2572" s="75" t="s">
        <v>1648</v>
      </c>
      <c r="C2572" s="76">
        <v>1000282888</v>
      </c>
      <c r="D2572" s="75" t="s">
        <v>95</v>
      </c>
      <c r="E2572" s="75" t="s">
        <v>96</v>
      </c>
      <c r="F2572" s="75" t="s">
        <v>97</v>
      </c>
      <c r="G2572" s="75" t="s">
        <v>97</v>
      </c>
      <c r="H2572" s="75" t="s">
        <v>44</v>
      </c>
      <c r="I2572" s="75" t="s">
        <v>51</v>
      </c>
      <c r="J2572" s="75" t="s">
        <v>1649</v>
      </c>
      <c r="K2572" s="75" t="s">
        <v>306</v>
      </c>
      <c r="L2572" s="75" t="s">
        <v>306</v>
      </c>
      <c r="M2572" s="75" t="s">
        <v>313</v>
      </c>
      <c r="N2572" s="75" t="s">
        <v>314</v>
      </c>
      <c r="O2572" s="75" t="s">
        <v>375</v>
      </c>
      <c r="P2572" s="76" t="s">
        <v>306</v>
      </c>
      <c r="Q2572" s="216"/>
      <c r="R2572" s="77">
        <f t="shared" ref="R2572" si="6386">IF(COUNTA(Y2572:DP2575)=0,"01.01.1900",INDEX(Y2572:DP2572,MATCH(R2573,Y2573:DP2573,0)))</f>
        <v>44013</v>
      </c>
      <c r="S2572" s="78">
        <f t="shared" ref="S2572" si="6387">IF(COUNTA(Y2572:DP2575)=0,"01.01.1900",MAX(Y2572:DP2572))</f>
        <v>44967</v>
      </c>
      <c r="T2572" s="79"/>
      <c r="U2572" s="80" t="str">
        <f t="array" ref="U2572">IF(COUNTA(Y2572:DP2575)=0,"01.01.1900",IF(ISERROR(HLOOKUP(U2575,Y2575:DP2575,1,FALSE)),"01.01.1900",INDEX(Y2572:DP2572,MATCH(U2573&amp;U2575,Y2573:DP2573&amp;Y2575:DP2575,0))))</f>
        <v>01.01.1900</v>
      </c>
      <c r="V2572" s="81">
        <f t="shared" ref="V2572" si="6388">IF(COUNTA(Y2572:DP2575)=0,"01.01.1900",_xlfn.MAXIFS(Y2572:DP2572,Y2575:DP2575,V2575))</f>
        <v>0</v>
      </c>
      <c r="W2572" s="82"/>
      <c r="X2572" s="106"/>
      <c r="Y2572" s="101">
        <v>44013</v>
      </c>
      <c r="Z2572" s="101">
        <v>44013</v>
      </c>
      <c r="AA2572" s="141">
        <v>44967</v>
      </c>
      <c r="AB2572" s="141">
        <v>44967</v>
      </c>
    </row>
    <row r="2573" spans="2:30" thickBot="1">
      <c r="B2573" s="83"/>
      <c r="C2573" s="84"/>
      <c r="D2573" s="83"/>
      <c r="E2573" s="83"/>
      <c r="F2573" s="83"/>
      <c r="G2573" s="83"/>
      <c r="H2573" s="83"/>
      <c r="I2573" s="83"/>
      <c r="J2573" s="83"/>
      <c r="K2573" s="83"/>
      <c r="L2573" s="83"/>
      <c r="M2573" s="83"/>
      <c r="N2573" s="83"/>
      <c r="O2573" s="83"/>
      <c r="P2573" s="84"/>
      <c r="Q2573" s="217"/>
      <c r="R2573" s="85">
        <f t="shared" ref="R2573" si="6389">IF(COUNTA(Y2572:DP2575)=0,0,MIN(Y2573:DP2573))</f>
        <v>1.3675604651162792</v>
      </c>
      <c r="S2573" s="86">
        <f t="shared" ref="S2573" si="6390">IF(COUNTA(Y2572:DP2575)=0,0,HLOOKUP(S2572,Y2572:DP2575,2,FALSE))</f>
        <v>1.9040000000000001</v>
      </c>
      <c r="T2573" s="87">
        <f t="shared" ref="T2573" si="6391">IF(COUNTA(Y2572:DP2575)=0,0,AVERAGE(Y2573:DP2573))</f>
        <v>1.7138901162790698</v>
      </c>
      <c r="U2573" s="88">
        <f t="shared" ref="U2573" si="6392">IF(COUNTA(Y2572:DP2575)=0,0,_xlfn.MINIFS(Y2573:DP2573,Y2575:DP2575,U2575))</f>
        <v>0</v>
      </c>
      <c r="V2573" s="89">
        <f t="array" ref="V2573">IF(COUNTA(Y2572:DP2575)=0,0,IF(ISERROR(HLOOKUP(V2575,Y2575:DP2575,1,FALSE)),0,INDEX(Y2573:DP2573,MATCH(V2572&amp;V2575,Y2572:DP2572&amp;Y2575:DP2575,0))))</f>
        <v>0</v>
      </c>
      <c r="W2573" s="90">
        <f t="array" ref="W2573">IF(COUNTA(Y2572:DP2575)=0,0,IF(ISERROR(HLOOKUP(W2575,Y2575:DP2575,1,FALSE)),0,AVERAGEIF(Y2575:DP2575,$W2575,Y2573:DP2573)))</f>
        <v>0</v>
      </c>
      <c r="X2573" s="107"/>
      <c r="Y2573" s="102">
        <v>1.3675604651162792</v>
      </c>
      <c r="Z2573" s="102">
        <v>1.68</v>
      </c>
      <c r="AA2573" s="142">
        <v>1.9040000000000001</v>
      </c>
      <c r="AB2573" s="142">
        <v>1.9040000000000001</v>
      </c>
    </row>
    <row r="2574" spans="2:30" thickBot="1">
      <c r="B2574" s="83"/>
      <c r="C2574" s="84"/>
      <c r="D2574" s="83"/>
      <c r="E2574" s="83"/>
      <c r="F2574" s="83"/>
      <c r="G2574" s="83"/>
      <c r="H2574" s="83"/>
      <c r="I2574" s="83"/>
      <c r="J2574" s="83"/>
      <c r="K2574" s="83"/>
      <c r="L2574" s="83"/>
      <c r="M2574" s="83"/>
      <c r="N2574" s="83"/>
      <c r="O2574" s="83"/>
      <c r="P2574" s="84"/>
      <c r="Q2574" s="217"/>
      <c r="R2574" s="91">
        <f t="shared" ref="R2574" si="6393">IF(COUNTA(Y2572:DP2575)=0,0,HLOOKUP(R2573,Y2573:DP2575,2,FALSE))</f>
        <v>0</v>
      </c>
      <c r="S2574" s="92">
        <f t="shared" ref="S2574" si="6394">IF(COUNTA(Y2572:DP2575)=0,0,HLOOKUP(S2572,Y2572:DP2575,3,FALSE))</f>
        <v>1000</v>
      </c>
      <c r="T2574" s="93"/>
      <c r="U2574" s="94">
        <f t="array" ref="U2574">IF(COUNTA(Y2572:DP2575)=0,0,IF(ISERROR(HLOOKUP(U2575,Y2575:DP2575,1,FALSE)),0,INDEX(Y2574:DP2574,MATCH(U2573&amp;U2575,Y2573:DP2573&amp;Y2575:DP2575,0))))</f>
        <v>0</v>
      </c>
      <c r="V2574" s="94">
        <f t="array" ref="V2574">IF(COUNTA(Y2572:DP2575)=0,0,IF(ISERROR(HLOOKUP(V2575,Y2575:DP2575,1,FALSE)),0,INDEX(Y2574:DP2574,MATCH(V2573&amp;V2575,Y2573:DP2573&amp;Y2575:DP2575,0))))</f>
        <v>0</v>
      </c>
      <c r="W2574" s="95"/>
      <c r="X2574" s="108"/>
      <c r="Y2574" s="103">
        <v>0</v>
      </c>
      <c r="Z2574" s="103">
        <v>0</v>
      </c>
      <c r="AA2574" s="143">
        <v>1000</v>
      </c>
      <c r="AB2574" s="143">
        <v>1000</v>
      </c>
    </row>
    <row r="2575" spans="2:30" ht="13.9" thickBot="1">
      <c r="B2575" s="96"/>
      <c r="C2575" s="97"/>
      <c r="D2575" s="96"/>
      <c r="E2575" s="96"/>
      <c r="F2575" s="96"/>
      <c r="G2575" s="96"/>
      <c r="H2575" s="96"/>
      <c r="I2575" s="96"/>
      <c r="J2575" s="96"/>
      <c r="K2575" s="96"/>
      <c r="L2575" s="96"/>
      <c r="M2575" s="96"/>
      <c r="N2575" s="96"/>
      <c r="O2575" s="96"/>
      <c r="P2575" s="97"/>
      <c r="Q2575" s="218"/>
      <c r="R2575" s="98" t="str">
        <f t="shared" ref="R2575" si="6395">IF(COUNTA(Y2572:DP2575)=0,"none",HLOOKUP(R2573,Y2573:DP2575,3,FALSE))</f>
        <v>ECI</v>
      </c>
      <c r="S2575" s="99" t="str">
        <f t="shared" ref="S2575" si="6396">IF(COUNTA(Y2572:DP2575)=0,"none",HLOOKUP(S2572,Y2572:DP2575,4,FALSE))</f>
        <v>www (-30%)</v>
      </c>
      <c r="T2575" s="100"/>
      <c r="U2575" s="100">
        <f t="array" ref="U2575">IF(COUNTA(Y2572:DP2575)=0,"none",IF($U$2="WAHR",$W$3,Abfrage!$F$4))</f>
        <v>0</v>
      </c>
      <c r="V2575" s="100">
        <f t="array" ref="V2575">IF(COUNTA(Y2572:DP2575)=0,"none",IF($U$2="WAHR",$W$3,Abfrage!$F$4))</f>
        <v>0</v>
      </c>
      <c r="W2575" s="100">
        <f t="array" ref="W2575">IF(COUNTA(Y2572:DP2575)=0,"none",IF($U$2="WAHR",$W$3,Abfrage!$F$4))</f>
        <v>0</v>
      </c>
      <c r="X2575" s="109"/>
      <c r="Y2575" s="104" t="s">
        <v>101</v>
      </c>
      <c r="Z2575" s="104" t="s">
        <v>185</v>
      </c>
      <c r="AA2575" s="144" t="s">
        <v>43</v>
      </c>
      <c r="AB2575" s="144" t="s">
        <v>43</v>
      </c>
    </row>
    <row r="2576" spans="2:30" thickBot="1">
      <c r="B2576" s="75" t="s">
        <v>1650</v>
      </c>
      <c r="C2576" s="76">
        <v>1000282889</v>
      </c>
      <c r="D2576" s="75" t="s">
        <v>95</v>
      </c>
      <c r="E2576" s="75" t="s">
        <v>96</v>
      </c>
      <c r="F2576" s="75" t="s">
        <v>97</v>
      </c>
      <c r="G2576" s="75" t="s">
        <v>97</v>
      </c>
      <c r="H2576" s="75" t="s">
        <v>44</v>
      </c>
      <c r="I2576" s="75" t="s">
        <v>51</v>
      </c>
      <c r="J2576" s="75" t="s">
        <v>1651</v>
      </c>
      <c r="K2576" s="75" t="s">
        <v>306</v>
      </c>
      <c r="L2576" s="75" t="s">
        <v>306</v>
      </c>
      <c r="M2576" s="75" t="s">
        <v>313</v>
      </c>
      <c r="N2576" s="75" t="s">
        <v>314</v>
      </c>
      <c r="O2576" s="75" t="s">
        <v>315</v>
      </c>
      <c r="P2576" s="76" t="s">
        <v>306</v>
      </c>
      <c r="Q2576" s="216"/>
      <c r="R2576" s="77">
        <f t="shared" ref="R2576" si="6397">IF(COUNTA(Y2576:DP2579)=0,"01.01.1900",INDEX(Y2576:DP2576,MATCH(R2577,Y2577:DP2577,0)))</f>
        <v>44013</v>
      </c>
      <c r="S2576" s="78">
        <f t="shared" ref="S2576" si="6398">IF(COUNTA(Y2576:DP2579)=0,"01.01.1900",MAX(Y2576:DP2576))</f>
        <v>45547</v>
      </c>
      <c r="T2576" s="79"/>
      <c r="U2576" s="80" t="str">
        <f t="array" ref="U2576">IF(COUNTA(Y2576:DP2579)=0,"01.01.1900",IF(ISERROR(HLOOKUP(U2579,Y2579:DP2579,1,FALSE)),"01.01.1900",INDEX(Y2576:DP2576,MATCH(U2577&amp;U2579,Y2577:DP2577&amp;Y2579:DP2579,0))))</f>
        <v>01.01.1900</v>
      </c>
      <c r="V2576" s="81">
        <f t="shared" ref="V2576" si="6399">IF(COUNTA(Y2576:DP2579)=0,"01.01.1900",_xlfn.MAXIFS(Y2576:DP2576,Y2579:DP2579,V2579))</f>
        <v>0</v>
      </c>
      <c r="W2576" s="82"/>
      <c r="X2576" s="106"/>
      <c r="Y2576" s="101">
        <v>44013</v>
      </c>
      <c r="Z2576" s="101">
        <v>44013</v>
      </c>
      <c r="AA2576" s="141">
        <v>44967</v>
      </c>
      <c r="AB2576" s="141">
        <v>44967</v>
      </c>
      <c r="AC2576" s="141">
        <v>45547</v>
      </c>
      <c r="AD2576" s="141">
        <v>45547</v>
      </c>
    </row>
    <row r="2577" spans="2:30" thickBot="1">
      <c r="B2577" s="83"/>
      <c r="C2577" s="84"/>
      <c r="D2577" s="83"/>
      <c r="E2577" s="83"/>
      <c r="F2577" s="83"/>
      <c r="G2577" s="83"/>
      <c r="H2577" s="83"/>
      <c r="I2577" s="83"/>
      <c r="J2577" s="83"/>
      <c r="K2577" s="83"/>
      <c r="L2577" s="83"/>
      <c r="M2577" s="83"/>
      <c r="N2577" s="83"/>
      <c r="O2577" s="83"/>
      <c r="P2577" s="84"/>
      <c r="Q2577" s="217"/>
      <c r="R2577" s="85">
        <f t="shared" ref="R2577" si="6400">IF(COUNTA(Y2576:DP2579)=0,0,MIN(Y2577:DP2577))</f>
        <v>1.2991790697674419</v>
      </c>
      <c r="S2577" s="86">
        <f t="shared" ref="S2577" si="6401">IF(COUNTA(Y2576:DP2579)=0,0,HLOOKUP(S2576,Y2576:DP2579,2,FALSE))</f>
        <v>3.24</v>
      </c>
      <c r="T2577" s="87">
        <f t="shared" ref="T2577" si="6402">IF(COUNTA(Y2576:DP2579)=0,0,AVERAGE(Y2577:DP2577))</f>
        <v>2.2438631782945735</v>
      </c>
      <c r="U2577" s="88">
        <f t="shared" ref="U2577" si="6403">IF(COUNTA(Y2576:DP2579)=0,0,_xlfn.MINIFS(Y2577:DP2577,Y2579:DP2579,U2579))</f>
        <v>0</v>
      </c>
      <c r="V2577" s="89">
        <f t="array" ref="V2577">IF(COUNTA(Y2576:DP2579)=0,0,IF(ISERROR(HLOOKUP(V2579,Y2579:DP2579,1,FALSE)),0,INDEX(Y2577:DP2577,MATCH(V2576&amp;V2579,Y2576:DP2576&amp;Y2579:DP2579,0))))</f>
        <v>0</v>
      </c>
      <c r="W2577" s="90">
        <f t="array" ref="W2577">IF(COUNTA(Y2576:DP2579)=0,0,IF(ISERROR(HLOOKUP(W2579,Y2579:DP2579,1,FALSE)),0,AVERAGEIF(Y2579:DP2579,$W2579,Y2577:DP2577)))</f>
        <v>0</v>
      </c>
      <c r="X2577" s="107"/>
      <c r="Y2577" s="102">
        <v>1.2991790697674419</v>
      </c>
      <c r="Z2577" s="102">
        <v>2.94</v>
      </c>
      <c r="AA2577" s="142">
        <v>1.3719999999999999</v>
      </c>
      <c r="AB2577" s="142">
        <v>1.3719999999999999</v>
      </c>
      <c r="AC2577" s="142">
        <v>3.24</v>
      </c>
      <c r="AD2577" s="142">
        <v>3.24</v>
      </c>
    </row>
    <row r="2578" spans="2:30" thickBot="1">
      <c r="B2578" s="83"/>
      <c r="C2578" s="84"/>
      <c r="D2578" s="83"/>
      <c r="E2578" s="83"/>
      <c r="F2578" s="83"/>
      <c r="G2578" s="83"/>
      <c r="H2578" s="83"/>
      <c r="I2578" s="83"/>
      <c r="J2578" s="83"/>
      <c r="K2578" s="83"/>
      <c r="L2578" s="83"/>
      <c r="M2578" s="83"/>
      <c r="N2578" s="83"/>
      <c r="O2578" s="83"/>
      <c r="P2578" s="84"/>
      <c r="Q2578" s="217"/>
      <c r="R2578" s="91">
        <f t="shared" ref="R2578" si="6404">IF(COUNTA(Y2576:DP2579)=0,0,HLOOKUP(R2577,Y2577:DP2579,2,FALSE))</f>
        <v>0</v>
      </c>
      <c r="S2578" s="92">
        <f t="shared" ref="S2578" si="6405">IF(COUNTA(Y2576:DP2579)=0,0,HLOOKUP(S2576,Y2576:DP2579,3,FALSE))</f>
        <v>0</v>
      </c>
      <c r="T2578" s="93"/>
      <c r="U2578" s="94">
        <f t="array" ref="U2578">IF(COUNTA(Y2576:DP2579)=0,0,IF(ISERROR(HLOOKUP(U2579,Y2579:DP2579,1,FALSE)),0,INDEX(Y2578:DP2578,MATCH(U2577&amp;U2579,Y2577:DP2577&amp;Y2579:DP2579,0))))</f>
        <v>0</v>
      </c>
      <c r="V2578" s="94">
        <f t="array" ref="V2578">IF(COUNTA(Y2576:DP2579)=0,0,IF(ISERROR(HLOOKUP(V2579,Y2579:DP2579,1,FALSE)),0,INDEX(Y2578:DP2578,MATCH(V2577&amp;V2579,Y2577:DP2577&amp;Y2579:DP2579,0))))</f>
        <v>0</v>
      </c>
      <c r="W2578" s="95"/>
      <c r="X2578" s="108"/>
      <c r="Y2578" s="103">
        <v>0</v>
      </c>
      <c r="Z2578" s="103">
        <v>0</v>
      </c>
      <c r="AA2578" s="143">
        <v>1000</v>
      </c>
      <c r="AB2578" s="143">
        <v>1000</v>
      </c>
      <c r="AC2578" s="143">
        <v>0</v>
      </c>
      <c r="AD2578" s="143">
        <v>0</v>
      </c>
    </row>
    <row r="2579" spans="2:30" ht="13.9" thickBot="1">
      <c r="B2579" s="96"/>
      <c r="C2579" s="97"/>
      <c r="D2579" s="96"/>
      <c r="E2579" s="96"/>
      <c r="F2579" s="96"/>
      <c r="G2579" s="96"/>
      <c r="H2579" s="96"/>
      <c r="I2579" s="96"/>
      <c r="J2579" s="96"/>
      <c r="K2579" s="96"/>
      <c r="L2579" s="96"/>
      <c r="M2579" s="96"/>
      <c r="N2579" s="96"/>
      <c r="O2579" s="96"/>
      <c r="P2579" s="97"/>
      <c r="Q2579" s="218"/>
      <c r="R2579" s="98" t="str">
        <f t="shared" ref="R2579" si="6406">IF(COUNTA(Y2576:DP2579)=0,"none",HLOOKUP(R2577,Y2577:DP2579,3,FALSE))</f>
        <v>ECI</v>
      </c>
      <c r="S2579" s="99" t="str">
        <f t="shared" ref="S2579" si="6407">IF(COUNTA(Y2576:DP2579)=0,"none",HLOOKUP(S2576,Y2576:DP2579,4,FALSE))</f>
        <v>PSZ</v>
      </c>
      <c r="T2579" s="100"/>
      <c r="U2579" s="100">
        <f t="array" ref="U2579">IF(COUNTA(Y2576:DP2579)=0,"none",IF($U$2="WAHR",$W$3,Abfrage!$F$4))</f>
        <v>0</v>
      </c>
      <c r="V2579" s="100">
        <f t="array" ref="V2579">IF(COUNTA(Y2576:DP2579)=0,"none",IF($U$2="WAHR",$W$3,Abfrage!$F$4))</f>
        <v>0</v>
      </c>
      <c r="W2579" s="100">
        <f t="array" ref="W2579">IF(COUNTA(Y2576:DP2579)=0,"none",IF($U$2="WAHR",$W$3,Abfrage!$F$4))</f>
        <v>0</v>
      </c>
      <c r="X2579" s="109"/>
      <c r="Y2579" s="104" t="s">
        <v>101</v>
      </c>
      <c r="Z2579" s="104" t="s">
        <v>185</v>
      </c>
      <c r="AA2579" s="144" t="s">
        <v>43</v>
      </c>
      <c r="AB2579" s="144" t="s">
        <v>43</v>
      </c>
      <c r="AC2579" s="144" t="s">
        <v>185</v>
      </c>
      <c r="AD2579" s="144" t="s">
        <v>185</v>
      </c>
    </row>
    <row r="2580" spans="2:30" thickBot="1">
      <c r="B2580" s="75" t="s">
        <v>1652</v>
      </c>
      <c r="C2580" s="76">
        <v>1000282890</v>
      </c>
      <c r="D2580" s="75" t="s">
        <v>95</v>
      </c>
      <c r="E2580" s="75" t="s">
        <v>96</v>
      </c>
      <c r="F2580" s="75" t="s">
        <v>97</v>
      </c>
      <c r="G2580" s="75" t="s">
        <v>97</v>
      </c>
      <c r="H2580" s="75" t="s">
        <v>44</v>
      </c>
      <c r="I2580" s="75" t="s">
        <v>51</v>
      </c>
      <c r="J2580" s="75" t="s">
        <v>1653</v>
      </c>
      <c r="K2580" s="75" t="s">
        <v>306</v>
      </c>
      <c r="L2580" s="75" t="s">
        <v>306</v>
      </c>
      <c r="M2580" s="75" t="s">
        <v>313</v>
      </c>
      <c r="N2580" s="75" t="s">
        <v>314</v>
      </c>
      <c r="O2580" s="75" t="s">
        <v>551</v>
      </c>
      <c r="P2580" s="76" t="s">
        <v>306</v>
      </c>
      <c r="Q2580" s="216"/>
      <c r="R2580" s="77">
        <f t="shared" ref="R2580" si="6408">IF(COUNTA(Y2580:DP2583)=0,"01.01.1900",INDEX(Y2580:DP2580,MATCH(R2581,Y2581:DP2581,0)))</f>
        <v>44013</v>
      </c>
      <c r="S2580" s="78">
        <f t="shared" ref="S2580" si="6409">IF(COUNTA(Y2580:DP2583)=0,"01.01.1900",MAX(Y2580:DP2580))</f>
        <v>44967</v>
      </c>
      <c r="T2580" s="79"/>
      <c r="U2580" s="80" t="str">
        <f t="array" ref="U2580">IF(COUNTA(Y2580:DP2583)=0,"01.01.1900",IF(ISERROR(HLOOKUP(U2583,Y2583:DP2583,1,FALSE)),"01.01.1900",INDEX(Y2580:DP2580,MATCH(U2581&amp;U2583,Y2581:DP2581&amp;Y2583:DP2583,0))))</f>
        <v>01.01.1900</v>
      </c>
      <c r="V2580" s="81">
        <f t="shared" ref="V2580" si="6410">IF(COUNTA(Y2580:DP2583)=0,"01.01.1900",_xlfn.MAXIFS(Y2580:DP2580,Y2583:DP2583,V2583))</f>
        <v>0</v>
      </c>
      <c r="W2580" s="82"/>
      <c r="X2580" s="106"/>
      <c r="Y2580" s="101">
        <v>44013</v>
      </c>
      <c r="Z2580" s="101">
        <v>44013</v>
      </c>
      <c r="AA2580" s="141">
        <v>44967</v>
      </c>
      <c r="AB2580" s="141">
        <v>44967</v>
      </c>
    </row>
    <row r="2581" spans="2:30" thickBot="1">
      <c r="B2581" s="83"/>
      <c r="C2581" s="84"/>
      <c r="D2581" s="83"/>
      <c r="E2581" s="83"/>
      <c r="F2581" s="83"/>
      <c r="G2581" s="83"/>
      <c r="H2581" s="83"/>
      <c r="I2581" s="83"/>
      <c r="J2581" s="83"/>
      <c r="K2581" s="83"/>
      <c r="L2581" s="83"/>
      <c r="M2581" s="83"/>
      <c r="N2581" s="83"/>
      <c r="O2581" s="83"/>
      <c r="P2581" s="84"/>
      <c r="Q2581" s="217"/>
      <c r="R2581" s="85">
        <f t="shared" ref="R2581" si="6411">IF(COUNTA(Y2580:DP2583)=0,0,MIN(Y2581:DP2581))</f>
        <v>1.2991790697674419</v>
      </c>
      <c r="S2581" s="86">
        <f t="shared" ref="S2581" si="6412">IF(COUNTA(Y2580:DP2583)=0,0,HLOOKUP(S2580,Y2580:DP2583,2,FALSE))</f>
        <v>1.4980000000000002</v>
      </c>
      <c r="T2581" s="87">
        <f t="shared" ref="T2581" si="6413">IF(COUNTA(Y2580:DP2583)=0,0,AVERAGE(Y2581:DP2581))</f>
        <v>1.8087947674418605</v>
      </c>
      <c r="U2581" s="88">
        <f t="shared" ref="U2581" si="6414">IF(COUNTA(Y2580:DP2583)=0,0,_xlfn.MINIFS(Y2581:DP2581,Y2583:DP2583,U2583))</f>
        <v>0</v>
      </c>
      <c r="V2581" s="89">
        <f t="array" ref="V2581">IF(COUNTA(Y2580:DP2583)=0,0,IF(ISERROR(HLOOKUP(V2583,Y2583:DP2583,1,FALSE)),0,INDEX(Y2581:DP2581,MATCH(V2580&amp;V2583,Y2580:DP2580&amp;Y2583:DP2583,0))))</f>
        <v>0</v>
      </c>
      <c r="W2581" s="90">
        <f t="array" ref="W2581">IF(COUNTA(Y2580:DP2583)=0,0,IF(ISERROR(HLOOKUP(W2583,Y2583:DP2583,1,FALSE)),0,AVERAGEIF(Y2583:DP2583,$W2583,Y2581:DP2581)))</f>
        <v>0</v>
      </c>
      <c r="X2581" s="107"/>
      <c r="Y2581" s="102">
        <v>1.2991790697674419</v>
      </c>
      <c r="Z2581" s="102">
        <v>2.94</v>
      </c>
      <c r="AA2581" s="142">
        <v>1.4980000000000002</v>
      </c>
      <c r="AB2581" s="142">
        <v>1.4980000000000002</v>
      </c>
    </row>
    <row r="2582" spans="2:30" thickBot="1">
      <c r="B2582" s="83"/>
      <c r="C2582" s="84"/>
      <c r="D2582" s="83"/>
      <c r="E2582" s="83"/>
      <c r="F2582" s="83"/>
      <c r="G2582" s="83"/>
      <c r="H2582" s="83"/>
      <c r="I2582" s="83"/>
      <c r="J2582" s="83"/>
      <c r="K2582" s="83"/>
      <c r="L2582" s="83"/>
      <c r="M2582" s="83"/>
      <c r="N2582" s="83"/>
      <c r="O2582" s="83"/>
      <c r="P2582" s="84"/>
      <c r="Q2582" s="217"/>
      <c r="R2582" s="91">
        <f t="shared" ref="R2582" si="6415">IF(COUNTA(Y2580:DP2583)=0,0,HLOOKUP(R2581,Y2581:DP2583,2,FALSE))</f>
        <v>0</v>
      </c>
      <c r="S2582" s="92">
        <f t="shared" ref="S2582" si="6416">IF(COUNTA(Y2580:DP2583)=0,0,HLOOKUP(S2580,Y2580:DP2583,3,FALSE))</f>
        <v>1000</v>
      </c>
      <c r="T2582" s="93"/>
      <c r="U2582" s="94">
        <f t="array" ref="U2582">IF(COUNTA(Y2580:DP2583)=0,0,IF(ISERROR(HLOOKUP(U2583,Y2583:DP2583,1,FALSE)),0,INDEX(Y2582:DP2582,MATCH(U2581&amp;U2583,Y2581:DP2581&amp;Y2583:DP2583,0))))</f>
        <v>0</v>
      </c>
      <c r="V2582" s="94">
        <f t="array" ref="V2582">IF(COUNTA(Y2580:DP2583)=0,0,IF(ISERROR(HLOOKUP(V2583,Y2583:DP2583,1,FALSE)),0,INDEX(Y2582:DP2582,MATCH(V2581&amp;V2583,Y2581:DP2581&amp;Y2583:DP2583,0))))</f>
        <v>0</v>
      </c>
      <c r="W2582" s="95"/>
      <c r="X2582" s="108"/>
      <c r="Y2582" s="103">
        <v>0</v>
      </c>
      <c r="Z2582" s="103">
        <v>0</v>
      </c>
      <c r="AA2582" s="143">
        <v>1000</v>
      </c>
      <c r="AB2582" s="143">
        <v>1000</v>
      </c>
    </row>
    <row r="2583" spans="2:30" ht="13.9" thickBot="1">
      <c r="B2583" s="96"/>
      <c r="C2583" s="97"/>
      <c r="D2583" s="96"/>
      <c r="E2583" s="96"/>
      <c r="F2583" s="96"/>
      <c r="G2583" s="96"/>
      <c r="H2583" s="96"/>
      <c r="I2583" s="96"/>
      <c r="J2583" s="96"/>
      <c r="K2583" s="96"/>
      <c r="L2583" s="96"/>
      <c r="M2583" s="96"/>
      <c r="N2583" s="96"/>
      <c r="O2583" s="96"/>
      <c r="P2583" s="97"/>
      <c r="Q2583" s="218"/>
      <c r="R2583" s="98" t="str">
        <f t="shared" ref="R2583" si="6417">IF(COUNTA(Y2580:DP2583)=0,"none",HLOOKUP(R2581,Y2581:DP2583,3,FALSE))</f>
        <v>ECI</v>
      </c>
      <c r="S2583" s="99" t="str">
        <f t="shared" ref="S2583" si="6418">IF(COUNTA(Y2580:DP2583)=0,"none",HLOOKUP(S2580,Y2580:DP2583,4,FALSE))</f>
        <v>www (-30%)</v>
      </c>
      <c r="T2583" s="100"/>
      <c r="U2583" s="100">
        <f t="array" ref="U2583">IF(COUNTA(Y2580:DP2583)=0,"none",IF($U$2="WAHR",$W$3,Abfrage!$F$4))</f>
        <v>0</v>
      </c>
      <c r="V2583" s="100">
        <f t="array" ref="V2583">IF(COUNTA(Y2580:DP2583)=0,"none",IF($U$2="WAHR",$W$3,Abfrage!$F$4))</f>
        <v>0</v>
      </c>
      <c r="W2583" s="100">
        <f t="array" ref="W2583">IF(COUNTA(Y2580:DP2583)=0,"none",IF($U$2="WAHR",$W$3,Abfrage!$F$4))</f>
        <v>0</v>
      </c>
      <c r="X2583" s="109"/>
      <c r="Y2583" s="104" t="s">
        <v>101</v>
      </c>
      <c r="Z2583" s="104" t="s">
        <v>185</v>
      </c>
      <c r="AA2583" s="144" t="s">
        <v>43</v>
      </c>
      <c r="AB2583" s="144" t="s">
        <v>43</v>
      </c>
    </row>
    <row r="2584" spans="2:30" thickBot="1">
      <c r="B2584" s="75" t="s">
        <v>1654</v>
      </c>
      <c r="C2584" s="76">
        <v>1000282891</v>
      </c>
      <c r="D2584" s="75" t="s">
        <v>95</v>
      </c>
      <c r="E2584" s="75" t="s">
        <v>96</v>
      </c>
      <c r="F2584" s="75" t="s">
        <v>97</v>
      </c>
      <c r="G2584" s="75" t="s">
        <v>97</v>
      </c>
      <c r="H2584" s="75" t="s">
        <v>44</v>
      </c>
      <c r="I2584" s="75" t="s">
        <v>68</v>
      </c>
      <c r="J2584" s="75" t="s">
        <v>1655</v>
      </c>
      <c r="K2584" s="75" t="s">
        <v>306</v>
      </c>
      <c r="L2584" s="75" t="s">
        <v>306</v>
      </c>
      <c r="M2584" s="75" t="s">
        <v>313</v>
      </c>
      <c r="N2584" s="75" t="s">
        <v>321</v>
      </c>
      <c r="O2584" s="75" t="s">
        <v>309</v>
      </c>
      <c r="P2584" s="76" t="s">
        <v>306</v>
      </c>
      <c r="Q2584" s="216"/>
      <c r="R2584" s="77">
        <f t="shared" ref="R2584" si="6419">IF(COUNTA(Y2584:DP2587)=0,"01.01.1900",INDEX(Y2584:DP2584,MATCH(R2585,Y2585:DP2585,0)))</f>
        <v>44967</v>
      </c>
      <c r="S2584" s="78">
        <f t="shared" ref="S2584" si="6420">IF(COUNTA(Y2584:DP2587)=0,"01.01.1900",MAX(Y2584:DP2584))</f>
        <v>44967</v>
      </c>
      <c r="T2584" s="79"/>
      <c r="U2584" s="80" t="str">
        <f t="array" ref="U2584">IF(COUNTA(Y2584:DP2587)=0,"01.01.1900",IF(ISERROR(HLOOKUP(U2587,Y2587:DP2587,1,FALSE)),"01.01.1900",INDEX(Y2584:DP2584,MATCH(U2585&amp;U2587,Y2585:DP2585&amp;Y2587:DP2587,0))))</f>
        <v>01.01.1900</v>
      </c>
      <c r="V2584" s="81">
        <f t="shared" ref="V2584" si="6421">IF(COUNTA(Y2584:DP2587)=0,"01.01.1900",_xlfn.MAXIFS(Y2584:DP2584,Y2587:DP2587,V2587))</f>
        <v>0</v>
      </c>
      <c r="W2584" s="82"/>
      <c r="X2584" s="106"/>
      <c r="Y2584" s="141">
        <v>44967</v>
      </c>
      <c r="Z2584" s="141">
        <v>44967</v>
      </c>
      <c r="AA2584" s="141">
        <v>44967</v>
      </c>
      <c r="AB2584" s="141">
        <v>44967</v>
      </c>
    </row>
    <row r="2585" spans="2:30" thickBot="1">
      <c r="B2585" s="83"/>
      <c r="C2585" s="84"/>
      <c r="D2585" s="83"/>
      <c r="E2585" s="83"/>
      <c r="F2585" s="83"/>
      <c r="G2585" s="83"/>
      <c r="H2585" s="83"/>
      <c r="I2585" s="83"/>
      <c r="J2585" s="83"/>
      <c r="K2585" s="83"/>
      <c r="L2585" s="83"/>
      <c r="M2585" s="83"/>
      <c r="N2585" s="83"/>
      <c r="O2585" s="83"/>
      <c r="P2585" s="84"/>
      <c r="Q2585" s="217"/>
      <c r="R2585" s="85">
        <f t="shared" ref="R2585" si="6422">IF(COUNTA(Y2584:DP2587)=0,0,MIN(Y2585:DP2585))</f>
        <v>1.2950000000000002</v>
      </c>
      <c r="S2585" s="86">
        <f t="shared" ref="S2585" si="6423">IF(COUNTA(Y2584:DP2587)=0,0,HLOOKUP(S2584,Y2584:DP2587,2,FALSE))</f>
        <v>1.2950000000000002</v>
      </c>
      <c r="T2585" s="87">
        <f t="shared" ref="T2585" si="6424">IF(COUNTA(Y2584:DP2587)=0,0,AVERAGE(Y2585:DP2585))</f>
        <v>1.45625</v>
      </c>
      <c r="U2585" s="88">
        <f t="shared" ref="U2585" si="6425">IF(COUNTA(Y2584:DP2587)=0,0,_xlfn.MINIFS(Y2585:DP2585,Y2587:DP2587,U2587))</f>
        <v>0</v>
      </c>
      <c r="V2585" s="89">
        <f t="array" ref="V2585">IF(COUNTA(Y2584:DP2587)=0,0,IF(ISERROR(HLOOKUP(V2587,Y2587:DP2587,1,FALSE)),0,INDEX(Y2585:DP2585,MATCH(V2584&amp;V2587,Y2584:DP2584&amp;Y2587:DP2587,0))))</f>
        <v>0</v>
      </c>
      <c r="W2585" s="90">
        <f t="array" ref="W2585">IF(COUNTA(Y2584:DP2587)=0,0,IF(ISERROR(HLOOKUP(W2587,Y2587:DP2587,1,FALSE)),0,AVERAGEIF(Y2587:DP2587,$W2587,Y2585:DP2585)))</f>
        <v>0</v>
      </c>
      <c r="X2585" s="107"/>
      <c r="Y2585" s="142">
        <v>1.2950000000000002</v>
      </c>
      <c r="Z2585" s="142">
        <v>1.94</v>
      </c>
      <c r="AA2585" s="142">
        <v>1.2950000000000002</v>
      </c>
      <c r="AB2585" s="142">
        <v>1.2950000000000002</v>
      </c>
    </row>
    <row r="2586" spans="2:30" thickBot="1">
      <c r="B2586" s="83"/>
      <c r="C2586" s="84"/>
      <c r="D2586" s="83"/>
      <c r="E2586" s="83"/>
      <c r="F2586" s="83"/>
      <c r="G2586" s="83"/>
      <c r="H2586" s="83"/>
      <c r="I2586" s="83"/>
      <c r="J2586" s="83"/>
      <c r="K2586" s="83"/>
      <c r="L2586" s="83"/>
      <c r="M2586" s="83"/>
      <c r="N2586" s="83"/>
      <c r="O2586" s="83"/>
      <c r="P2586" s="84"/>
      <c r="Q2586" s="217"/>
      <c r="R2586" s="91">
        <f t="shared" ref="R2586" si="6426">IF(COUNTA(Y2584:DP2587)=0,0,HLOOKUP(R2585,Y2585:DP2587,2,FALSE))</f>
        <v>1000</v>
      </c>
      <c r="S2586" s="92">
        <f t="shared" ref="S2586" si="6427">IF(COUNTA(Y2584:DP2587)=0,0,HLOOKUP(S2584,Y2584:DP2587,3,FALSE))</f>
        <v>1000</v>
      </c>
      <c r="T2586" s="93"/>
      <c r="U2586" s="94">
        <f t="array" ref="U2586">IF(COUNTA(Y2584:DP2587)=0,0,IF(ISERROR(HLOOKUP(U2587,Y2587:DP2587,1,FALSE)),0,INDEX(Y2586:DP2586,MATCH(U2585&amp;U2587,Y2585:DP2585&amp;Y2587:DP2587,0))))</f>
        <v>0</v>
      </c>
      <c r="V2586" s="94">
        <f t="array" ref="V2586">IF(COUNTA(Y2584:DP2587)=0,0,IF(ISERROR(HLOOKUP(V2587,Y2587:DP2587,1,FALSE)),0,INDEX(Y2586:DP2586,MATCH(V2585&amp;V2587,Y2585:DP2585&amp;Y2587:DP2587,0))))</f>
        <v>0</v>
      </c>
      <c r="W2586" s="95"/>
      <c r="X2586" s="108"/>
      <c r="Y2586" s="143">
        <v>1000</v>
      </c>
      <c r="Z2586" s="143" t="s">
        <v>345</v>
      </c>
      <c r="AA2586" s="143">
        <v>1000</v>
      </c>
      <c r="AB2586" s="143">
        <v>1000</v>
      </c>
    </row>
    <row r="2587" spans="2:30" ht="13.9" thickBot="1">
      <c r="B2587" s="96"/>
      <c r="C2587" s="97"/>
      <c r="D2587" s="96"/>
      <c r="E2587" s="96"/>
      <c r="F2587" s="96"/>
      <c r="G2587" s="96"/>
      <c r="H2587" s="96"/>
      <c r="I2587" s="96"/>
      <c r="J2587" s="96"/>
      <c r="K2587" s="96"/>
      <c r="L2587" s="96"/>
      <c r="M2587" s="96"/>
      <c r="N2587" s="96"/>
      <c r="O2587" s="96"/>
      <c r="P2587" s="97"/>
      <c r="Q2587" s="218"/>
      <c r="R2587" s="98" t="str">
        <f t="shared" ref="R2587" si="6428">IF(COUNTA(Y2584:DP2587)=0,"none",HLOOKUP(R2585,Y2585:DP2587,3,FALSE))</f>
        <v>www (-30%)</v>
      </c>
      <c r="S2587" s="99" t="str">
        <f t="shared" ref="S2587" si="6429">IF(COUNTA(Y2584:DP2587)=0,"none",HLOOKUP(S2584,Y2584:DP2587,4,FALSE))</f>
        <v>www (-30%)</v>
      </c>
      <c r="T2587" s="100"/>
      <c r="U2587" s="100">
        <f t="array" ref="U2587">IF(COUNTA(Y2584:DP2587)=0,"none",IF($U$2="WAHR",$W$3,Abfrage!$F$4))</f>
        <v>0</v>
      </c>
      <c r="V2587" s="100">
        <f t="array" ref="V2587">IF(COUNTA(Y2584:DP2587)=0,"none",IF($U$2="WAHR",$W$3,Abfrage!$F$4))</f>
        <v>0</v>
      </c>
      <c r="W2587" s="100">
        <f t="array" ref="W2587">IF(COUNTA(Y2584:DP2587)=0,"none",IF($U$2="WAHR",$W$3,Abfrage!$F$4))</f>
        <v>0</v>
      </c>
      <c r="X2587" s="109"/>
      <c r="Y2587" s="144" t="s">
        <v>43</v>
      </c>
      <c r="Z2587" s="144" t="s">
        <v>185</v>
      </c>
      <c r="AA2587" s="144" t="s">
        <v>43</v>
      </c>
      <c r="AB2587" s="144" t="s">
        <v>43</v>
      </c>
    </row>
    <row r="2588" spans="2:30" thickBot="1">
      <c r="B2588" s="75" t="s">
        <v>1656</v>
      </c>
      <c r="C2588" s="76">
        <v>1000282912</v>
      </c>
      <c r="D2588" s="75" t="s">
        <v>95</v>
      </c>
      <c r="E2588" s="75" t="s">
        <v>90</v>
      </c>
      <c r="F2588" s="75" t="s">
        <v>122</v>
      </c>
      <c r="G2588" s="75" t="s">
        <v>122</v>
      </c>
      <c r="H2588" s="75" t="s">
        <v>40</v>
      </c>
      <c r="I2588" s="75" t="s">
        <v>51</v>
      </c>
      <c r="J2588" s="75" t="s">
        <v>1657</v>
      </c>
      <c r="K2588" s="75" t="s">
        <v>306</v>
      </c>
      <c r="L2588" s="75" t="s">
        <v>306</v>
      </c>
      <c r="M2588" s="75" t="s">
        <v>306</v>
      </c>
      <c r="N2588" s="75" t="s">
        <v>327</v>
      </c>
      <c r="O2588" s="75" t="s">
        <v>551</v>
      </c>
      <c r="P2588" s="76" t="s">
        <v>306</v>
      </c>
      <c r="Q2588" s="216"/>
      <c r="R2588" s="77">
        <f t="shared" ref="R2588" si="6430">IF(COUNTA(Y2588:DP2591)=0,"01.01.1900",INDEX(Y2588:DP2588,MATCH(R2589,Y2589:DP2589,0)))</f>
        <v>44967</v>
      </c>
      <c r="S2588" s="78">
        <f t="shared" ref="S2588" si="6431">IF(COUNTA(Y2588:DP2591)=0,"01.01.1900",MAX(Y2588:DP2588))</f>
        <v>44967</v>
      </c>
      <c r="T2588" s="79"/>
      <c r="U2588" s="80" t="str">
        <f t="array" ref="U2588">IF(COUNTA(Y2588:DP2591)=0,"01.01.1900",IF(ISERROR(HLOOKUP(U2591,Y2591:DP2591,1,FALSE)),"01.01.1900",INDEX(Y2588:DP2588,MATCH(U2589&amp;U2591,Y2589:DP2589&amp;Y2591:DP2591,0))))</f>
        <v>01.01.1900</v>
      </c>
      <c r="V2588" s="81">
        <f t="shared" ref="V2588" si="6432">IF(COUNTA(Y2588:DP2591)=0,"01.01.1900",_xlfn.MAXIFS(Y2588:DP2588,Y2591:DP2591,V2591))</f>
        <v>0</v>
      </c>
      <c r="W2588" s="82"/>
      <c r="X2588" s="106"/>
      <c r="Y2588" s="141">
        <v>44967</v>
      </c>
      <c r="Z2588" s="141">
        <v>44967</v>
      </c>
    </row>
    <row r="2589" spans="2:30" thickBot="1">
      <c r="B2589" s="83"/>
      <c r="C2589" s="84"/>
      <c r="D2589" s="83"/>
      <c r="E2589" s="83"/>
      <c r="F2589" s="83"/>
      <c r="G2589" s="83"/>
      <c r="H2589" s="83"/>
      <c r="I2589" s="83"/>
      <c r="J2589" s="83"/>
      <c r="K2589" s="83"/>
      <c r="L2589" s="83"/>
      <c r="M2589" s="83"/>
      <c r="N2589" s="83"/>
      <c r="O2589" s="83"/>
      <c r="P2589" s="84"/>
      <c r="Q2589" s="217"/>
      <c r="R2589" s="85">
        <f t="shared" ref="R2589" si="6433">IF(COUNTA(Y2588:DP2591)=0,0,MIN(Y2589:DP2589))</f>
        <v>7.6999999999999999E-2</v>
      </c>
      <c r="S2589" s="86">
        <f t="shared" ref="S2589" si="6434">IF(COUNTA(Y2588:DP2591)=0,0,HLOOKUP(S2588,Y2588:DP2591,2,FALSE))</f>
        <v>7.6999999999999999E-2</v>
      </c>
      <c r="T2589" s="87">
        <f t="shared" ref="T2589" si="6435">IF(COUNTA(Y2588:DP2591)=0,0,AVERAGE(Y2589:DP2589))</f>
        <v>7.6999999999999999E-2</v>
      </c>
      <c r="U2589" s="88">
        <f t="shared" ref="U2589" si="6436">IF(COUNTA(Y2588:DP2591)=0,0,_xlfn.MINIFS(Y2589:DP2589,Y2591:DP2591,U2591))</f>
        <v>0</v>
      </c>
      <c r="V2589" s="89">
        <f t="array" ref="V2589">IF(COUNTA(Y2588:DP2591)=0,0,IF(ISERROR(HLOOKUP(V2591,Y2591:DP2591,1,FALSE)),0,INDEX(Y2589:DP2589,MATCH(V2588&amp;V2591,Y2588:DP2588&amp;Y2591:DP2591,0))))</f>
        <v>0</v>
      </c>
      <c r="W2589" s="90">
        <f t="array" ref="W2589">IF(COUNTA(Y2588:DP2591)=0,0,IF(ISERROR(HLOOKUP(W2591,Y2591:DP2591,1,FALSE)),0,AVERAGEIF(Y2591:DP2591,$W2591,Y2589:DP2589)))</f>
        <v>0</v>
      </c>
      <c r="X2589" s="107"/>
      <c r="Y2589" s="142">
        <v>7.6999999999999999E-2</v>
      </c>
      <c r="Z2589" s="142">
        <v>7.6999999999999999E-2</v>
      </c>
    </row>
    <row r="2590" spans="2:30" thickBot="1">
      <c r="B2590" s="83"/>
      <c r="C2590" s="84"/>
      <c r="D2590" s="83"/>
      <c r="E2590" s="83"/>
      <c r="F2590" s="83"/>
      <c r="G2590" s="83"/>
      <c r="H2590" s="83"/>
      <c r="I2590" s="83"/>
      <c r="J2590" s="83"/>
      <c r="K2590" s="83"/>
      <c r="L2590" s="83"/>
      <c r="M2590" s="83"/>
      <c r="N2590" s="83"/>
      <c r="O2590" s="83"/>
      <c r="P2590" s="84"/>
      <c r="Q2590" s="217"/>
      <c r="R2590" s="91">
        <f t="shared" ref="R2590" si="6437">IF(COUNTA(Y2588:DP2591)=0,0,HLOOKUP(R2589,Y2589:DP2591,2,FALSE))</f>
        <v>1000</v>
      </c>
      <c r="S2590" s="92">
        <f t="shared" ref="S2590" si="6438">IF(COUNTA(Y2588:DP2591)=0,0,HLOOKUP(S2588,Y2588:DP2591,3,FALSE))</f>
        <v>1000</v>
      </c>
      <c r="T2590" s="93"/>
      <c r="U2590" s="94">
        <f t="array" ref="U2590">IF(COUNTA(Y2588:DP2591)=0,0,IF(ISERROR(HLOOKUP(U2591,Y2591:DP2591,1,FALSE)),0,INDEX(Y2590:DP2590,MATCH(U2589&amp;U2591,Y2589:DP2589&amp;Y2591:DP2591,0))))</f>
        <v>0</v>
      </c>
      <c r="V2590" s="94">
        <f t="array" ref="V2590">IF(COUNTA(Y2588:DP2591)=0,0,IF(ISERROR(HLOOKUP(V2591,Y2591:DP2591,1,FALSE)),0,INDEX(Y2590:DP2590,MATCH(V2589&amp;V2591,Y2589:DP2589&amp;Y2591:DP2591,0))))</f>
        <v>0</v>
      </c>
      <c r="W2590" s="95"/>
      <c r="X2590" s="108"/>
      <c r="Y2590" s="143">
        <v>1000</v>
      </c>
      <c r="Z2590" s="143">
        <v>1000</v>
      </c>
    </row>
    <row r="2591" spans="2:30" ht="13.9" thickBot="1">
      <c r="B2591" s="96"/>
      <c r="C2591" s="97"/>
      <c r="D2591" s="96"/>
      <c r="E2591" s="96"/>
      <c r="F2591" s="96"/>
      <c r="G2591" s="96"/>
      <c r="H2591" s="96"/>
      <c r="I2591" s="96"/>
      <c r="J2591" s="96"/>
      <c r="K2591" s="96"/>
      <c r="L2591" s="96"/>
      <c r="M2591" s="96"/>
      <c r="N2591" s="96"/>
      <c r="O2591" s="96"/>
      <c r="P2591" s="97"/>
      <c r="Q2591" s="218"/>
      <c r="R2591" s="98" t="str">
        <f t="shared" ref="R2591" si="6439">IF(COUNTA(Y2588:DP2591)=0,"none",HLOOKUP(R2589,Y2589:DP2591,3,FALSE))</f>
        <v>www (-30%)</v>
      </c>
      <c r="S2591" s="99" t="str">
        <f t="shared" ref="S2591" si="6440">IF(COUNTA(Y2588:DP2591)=0,"none",HLOOKUP(S2588,Y2588:DP2591,4,FALSE))</f>
        <v>www (-30%)</v>
      </c>
      <c r="T2591" s="100"/>
      <c r="U2591" s="100">
        <f t="array" ref="U2591">IF(COUNTA(Y2588:DP2591)=0,"none",IF($U$2="WAHR",$W$3,Abfrage!$F$4))</f>
        <v>0</v>
      </c>
      <c r="V2591" s="100">
        <f t="array" ref="V2591">IF(COUNTA(Y2588:DP2591)=0,"none",IF($U$2="WAHR",$W$3,Abfrage!$F$4))</f>
        <v>0</v>
      </c>
      <c r="W2591" s="100">
        <f t="array" ref="W2591">IF(COUNTA(Y2588:DP2591)=0,"none",IF($U$2="WAHR",$W$3,Abfrage!$F$4))</f>
        <v>0</v>
      </c>
      <c r="X2591" s="109"/>
      <c r="Y2591" s="144" t="s">
        <v>43</v>
      </c>
      <c r="Z2591" s="144" t="s">
        <v>43</v>
      </c>
    </row>
    <row r="2592" spans="2:30" thickBot="1">
      <c r="B2592" s="75" t="s">
        <v>1658</v>
      </c>
      <c r="C2592" s="76">
        <v>1000283094</v>
      </c>
      <c r="D2592" s="75" t="s">
        <v>95</v>
      </c>
      <c r="E2592" s="75" t="s">
        <v>175</v>
      </c>
      <c r="F2592" s="75" t="s">
        <v>97</v>
      </c>
      <c r="G2592" s="75" t="s">
        <v>97</v>
      </c>
      <c r="H2592" s="75" t="e">
        <v>#N/A</v>
      </c>
      <c r="I2592" s="75" t="s">
        <v>1659</v>
      </c>
      <c r="J2592" s="75" t="s">
        <v>1660</v>
      </c>
      <c r="K2592" s="75" t="s">
        <v>306</v>
      </c>
      <c r="L2592" s="75" t="s">
        <v>306</v>
      </c>
      <c r="M2592" s="75" t="s">
        <v>307</v>
      </c>
      <c r="N2592" s="75" t="s">
        <v>352</v>
      </c>
      <c r="O2592" s="75" t="s">
        <v>315</v>
      </c>
      <c r="P2592" s="76" t="s">
        <v>306</v>
      </c>
      <c r="Q2592" s="216"/>
      <c r="R2592" s="77" t="str">
        <f t="shared" ref="R2592" si="6441">IF(COUNTA(Y2592:DP2595)=0,"01.01.1900",INDEX(Y2592:DP2592,MATCH(R2593,Y2593:DP2593,0)))</f>
        <v>01.01.1900</v>
      </c>
      <c r="S2592" s="78" t="str">
        <f t="shared" ref="S2592" si="6442">IF(COUNTA(Y2592:DP2595)=0,"01.01.1900",MAX(Y2592:DP2592))</f>
        <v>01.01.1900</v>
      </c>
      <c r="T2592" s="79"/>
      <c r="U2592" s="80" t="str">
        <f t="array" ref="U2592">IF(COUNTA(Y2592:DP2595)=0,"01.01.1900",IF(ISERROR(HLOOKUP(U2595,Y2595:DP2595,1,FALSE)),"01.01.1900",INDEX(Y2592:DP2592,MATCH(U2593&amp;U2595,Y2593:DP2593&amp;Y2595:DP2595,0))))</f>
        <v>01.01.1900</v>
      </c>
      <c r="V2592" s="81" t="str">
        <f t="shared" ref="V2592" si="6443">IF(COUNTA(Y2592:DP2595)=0,"01.01.1900",_xlfn.MAXIFS(Y2592:DP2592,Y2595:DP2595,V2595))</f>
        <v>01.01.1900</v>
      </c>
      <c r="W2592" s="82"/>
      <c r="X2592" s="106"/>
    </row>
    <row r="2593" spans="2:24" thickBot="1">
      <c r="B2593" s="83"/>
      <c r="C2593" s="84"/>
      <c r="D2593" s="83"/>
      <c r="E2593" s="83"/>
      <c r="F2593" s="83"/>
      <c r="G2593" s="83"/>
      <c r="H2593" s="83"/>
      <c r="I2593" s="83"/>
      <c r="J2593" s="83"/>
      <c r="K2593" s="83"/>
      <c r="L2593" s="83"/>
      <c r="M2593" s="83"/>
      <c r="N2593" s="83"/>
      <c r="O2593" s="83"/>
      <c r="P2593" s="84"/>
      <c r="Q2593" s="217"/>
      <c r="R2593" s="85">
        <f t="shared" ref="R2593" si="6444">IF(COUNTA(Y2592:DP2595)=0,0,MIN(Y2593:DP2593))</f>
        <v>0</v>
      </c>
      <c r="S2593" s="86">
        <f t="shared" ref="S2593" si="6445">IF(COUNTA(Y2592:DP2595)=0,0,HLOOKUP(S2592,Y2592:DP2595,2,FALSE))</f>
        <v>0</v>
      </c>
      <c r="T2593" s="87">
        <f t="shared" ref="T2593" si="6446">IF(COUNTA(Y2592:DP2595)=0,0,AVERAGE(Y2593:DP2593))</f>
        <v>0</v>
      </c>
      <c r="U2593" s="88">
        <f t="shared" ref="U2593" si="6447">IF(COUNTA(Y2592:DP2595)=0,0,_xlfn.MINIFS(Y2593:DP2593,Y2595:DP2595,U2595))</f>
        <v>0</v>
      </c>
      <c r="V2593" s="89">
        <f t="array" ref="V2593">IF(COUNTA(Y2592:DP2595)=0,0,IF(ISERROR(HLOOKUP(V2595,Y2595:DP2595,1,FALSE)),0,INDEX(Y2593:DP2593,MATCH(V2592&amp;V2595,Y2592:DP2592&amp;Y2595:DP2595,0))))</f>
        <v>0</v>
      </c>
      <c r="W2593" s="90">
        <f t="array" ref="W2593">IF(COUNTA(Y2592:DP2595)=0,0,IF(ISERROR(HLOOKUP(W2595,Y2595:DP2595,1,FALSE)),0,AVERAGEIF(Y2595:DP2595,$W2595,Y2593:DP2593)))</f>
        <v>0</v>
      </c>
      <c r="X2593" s="107"/>
    </row>
    <row r="2594" spans="2:24" thickBot="1">
      <c r="B2594" s="83"/>
      <c r="C2594" s="84"/>
      <c r="D2594" s="83"/>
      <c r="E2594" s="83"/>
      <c r="F2594" s="83"/>
      <c r="G2594" s="83"/>
      <c r="H2594" s="83"/>
      <c r="I2594" s="83"/>
      <c r="J2594" s="83"/>
      <c r="K2594" s="83"/>
      <c r="L2594" s="83"/>
      <c r="M2594" s="83"/>
      <c r="N2594" s="83"/>
      <c r="O2594" s="83"/>
      <c r="P2594" s="84"/>
      <c r="Q2594" s="217"/>
      <c r="R2594" s="91">
        <f t="shared" ref="R2594" si="6448">IF(COUNTA(Y2592:DP2595)=0,0,HLOOKUP(R2593,Y2593:DP2595,2,FALSE))</f>
        <v>0</v>
      </c>
      <c r="S2594" s="92">
        <f t="shared" ref="S2594" si="6449">IF(COUNTA(Y2592:DP2595)=0,0,HLOOKUP(S2592,Y2592:DP2595,3,FALSE))</f>
        <v>0</v>
      </c>
      <c r="T2594" s="93"/>
      <c r="U2594" s="94">
        <f t="array" ref="U2594">IF(COUNTA(Y2592:DP2595)=0,0,IF(ISERROR(HLOOKUP(U2595,Y2595:DP2595,1,FALSE)),0,INDEX(Y2594:DP2594,MATCH(U2593&amp;U2595,Y2593:DP2593&amp;Y2595:DP2595,0))))</f>
        <v>0</v>
      </c>
      <c r="V2594" s="94">
        <f t="array" ref="V2594">IF(COUNTA(Y2592:DP2595)=0,0,IF(ISERROR(HLOOKUP(V2595,Y2595:DP2595,1,FALSE)),0,INDEX(Y2594:DP2594,MATCH(V2593&amp;V2595,Y2593:DP2593&amp;Y2595:DP2595,0))))</f>
        <v>0</v>
      </c>
      <c r="W2594" s="95"/>
      <c r="X2594" s="108"/>
    </row>
    <row r="2595" spans="2:24" ht="13.9" thickBot="1">
      <c r="B2595" s="96"/>
      <c r="C2595" s="97"/>
      <c r="D2595" s="96"/>
      <c r="E2595" s="96"/>
      <c r="F2595" s="96"/>
      <c r="G2595" s="96"/>
      <c r="H2595" s="96"/>
      <c r="I2595" s="96"/>
      <c r="J2595" s="96"/>
      <c r="K2595" s="96"/>
      <c r="L2595" s="96"/>
      <c r="M2595" s="96"/>
      <c r="N2595" s="96"/>
      <c r="O2595" s="96"/>
      <c r="P2595" s="97"/>
      <c r="Q2595" s="218"/>
      <c r="R2595" s="98" t="str">
        <f t="shared" ref="R2595" si="6450">IF(COUNTA(Y2592:DP2595)=0,"none",HLOOKUP(R2593,Y2593:DP2595,3,FALSE))</f>
        <v>none</v>
      </c>
      <c r="S2595" s="99" t="str">
        <f t="shared" ref="S2595" si="6451">IF(COUNTA(Y2592:DP2595)=0,"none",HLOOKUP(S2592,Y2592:DP2595,4,FALSE))</f>
        <v>none</v>
      </c>
      <c r="T2595" s="100"/>
      <c r="U2595" s="100" t="str">
        <f t="array" ref="U2595">IF(COUNTA(Y2592:DP2595)=0,"none",IF($U$2="WAHR",$W$3,Abfrage!$F$4))</f>
        <v>none</v>
      </c>
      <c r="V2595" s="100" t="str">
        <f t="array" ref="V2595">IF(COUNTA(Y2592:DP2595)=0,"none",IF($U$2="WAHR",$W$3,Abfrage!$F$4))</f>
        <v>none</v>
      </c>
      <c r="W2595" s="100" t="str">
        <f t="array" ref="W2595">IF(COUNTA(Y2592:DP2595)=0,"none",IF($U$2="WAHR",$W$3,Abfrage!$F$4))</f>
        <v>none</v>
      </c>
      <c r="X2595" s="109"/>
    </row>
    <row r="2596" spans="2:24" thickBot="1">
      <c r="B2596" s="75" t="s">
        <v>1661</v>
      </c>
      <c r="C2596" s="76">
        <v>1000283095</v>
      </c>
      <c r="D2596" s="75" t="s">
        <v>95</v>
      </c>
      <c r="E2596" s="75" t="s">
        <v>175</v>
      </c>
      <c r="F2596" s="75" t="s">
        <v>103</v>
      </c>
      <c r="G2596" s="75" t="s">
        <v>103</v>
      </c>
      <c r="H2596" s="75" t="e">
        <v>#N/A</v>
      </c>
      <c r="I2596" s="75" t="s">
        <v>1659</v>
      </c>
      <c r="J2596" s="75" t="s">
        <v>1662</v>
      </c>
      <c r="K2596" s="75" t="s">
        <v>306</v>
      </c>
      <c r="L2596" s="75" t="s">
        <v>306</v>
      </c>
      <c r="M2596" s="75" t="s">
        <v>307</v>
      </c>
      <c r="N2596" s="75" t="s">
        <v>352</v>
      </c>
      <c r="O2596" s="75" t="s">
        <v>476</v>
      </c>
      <c r="P2596" s="76" t="s">
        <v>306</v>
      </c>
      <c r="Q2596" s="216"/>
      <c r="R2596" s="77" t="str">
        <f t="shared" ref="R2596" si="6452">IF(COUNTA(Y2596:DP2599)=0,"01.01.1900",INDEX(Y2596:DP2596,MATCH(R2597,Y2597:DP2597,0)))</f>
        <v>01.01.1900</v>
      </c>
      <c r="S2596" s="78" t="str">
        <f t="shared" ref="S2596" si="6453">IF(COUNTA(Y2596:DP2599)=0,"01.01.1900",MAX(Y2596:DP2596))</f>
        <v>01.01.1900</v>
      </c>
      <c r="T2596" s="79"/>
      <c r="U2596" s="80" t="str">
        <f t="array" ref="U2596">IF(COUNTA(Y2596:DP2599)=0,"01.01.1900",IF(ISERROR(HLOOKUP(U2599,Y2599:DP2599,1,FALSE)),"01.01.1900",INDEX(Y2596:DP2596,MATCH(U2597&amp;U2599,Y2597:DP2597&amp;Y2599:DP2599,0))))</f>
        <v>01.01.1900</v>
      </c>
      <c r="V2596" s="81" t="str">
        <f t="shared" ref="V2596" si="6454">IF(COUNTA(Y2596:DP2599)=0,"01.01.1900",_xlfn.MAXIFS(Y2596:DP2596,Y2599:DP2599,V2599))</f>
        <v>01.01.1900</v>
      </c>
      <c r="W2596" s="82"/>
      <c r="X2596" s="106"/>
    </row>
    <row r="2597" spans="2:24" thickBot="1">
      <c r="B2597" s="83"/>
      <c r="C2597" s="84"/>
      <c r="D2597" s="83"/>
      <c r="E2597" s="83"/>
      <c r="F2597" s="83"/>
      <c r="G2597" s="83"/>
      <c r="H2597" s="83"/>
      <c r="I2597" s="83"/>
      <c r="J2597" s="83"/>
      <c r="K2597" s="83"/>
      <c r="L2597" s="83"/>
      <c r="M2597" s="83"/>
      <c r="N2597" s="83"/>
      <c r="O2597" s="83"/>
      <c r="P2597" s="84"/>
      <c r="Q2597" s="217"/>
      <c r="R2597" s="85">
        <f t="shared" ref="R2597" si="6455">IF(COUNTA(Y2596:DP2599)=0,0,MIN(Y2597:DP2597))</f>
        <v>0</v>
      </c>
      <c r="S2597" s="86">
        <f t="shared" ref="S2597" si="6456">IF(COUNTA(Y2596:DP2599)=0,0,HLOOKUP(S2596,Y2596:DP2599,2,FALSE))</f>
        <v>0</v>
      </c>
      <c r="T2597" s="87">
        <f t="shared" ref="T2597" si="6457">IF(COUNTA(Y2596:DP2599)=0,0,AVERAGE(Y2597:DP2597))</f>
        <v>0</v>
      </c>
      <c r="U2597" s="88">
        <f t="shared" ref="U2597" si="6458">IF(COUNTA(Y2596:DP2599)=0,0,_xlfn.MINIFS(Y2597:DP2597,Y2599:DP2599,U2599))</f>
        <v>0</v>
      </c>
      <c r="V2597" s="89">
        <f t="array" ref="V2597">IF(COUNTA(Y2596:DP2599)=0,0,IF(ISERROR(HLOOKUP(V2599,Y2599:DP2599,1,FALSE)),0,INDEX(Y2597:DP2597,MATCH(V2596&amp;V2599,Y2596:DP2596&amp;Y2599:DP2599,0))))</f>
        <v>0</v>
      </c>
      <c r="W2597" s="90">
        <f t="array" ref="W2597">IF(COUNTA(Y2596:DP2599)=0,0,IF(ISERROR(HLOOKUP(W2599,Y2599:DP2599,1,FALSE)),0,AVERAGEIF(Y2599:DP2599,$W2599,Y2597:DP2597)))</f>
        <v>0</v>
      </c>
      <c r="X2597" s="107"/>
    </row>
    <row r="2598" spans="2:24" thickBot="1">
      <c r="B2598" s="83"/>
      <c r="C2598" s="84"/>
      <c r="D2598" s="83"/>
      <c r="E2598" s="83"/>
      <c r="F2598" s="83"/>
      <c r="G2598" s="83"/>
      <c r="H2598" s="83"/>
      <c r="I2598" s="83"/>
      <c r="J2598" s="83"/>
      <c r="K2598" s="83"/>
      <c r="L2598" s="83"/>
      <c r="M2598" s="83"/>
      <c r="N2598" s="83"/>
      <c r="O2598" s="83"/>
      <c r="P2598" s="84"/>
      <c r="Q2598" s="217"/>
      <c r="R2598" s="91">
        <f t="shared" ref="R2598" si="6459">IF(COUNTA(Y2596:DP2599)=0,0,HLOOKUP(R2597,Y2597:DP2599,2,FALSE))</f>
        <v>0</v>
      </c>
      <c r="S2598" s="92">
        <f t="shared" ref="S2598" si="6460">IF(COUNTA(Y2596:DP2599)=0,0,HLOOKUP(S2596,Y2596:DP2599,3,FALSE))</f>
        <v>0</v>
      </c>
      <c r="T2598" s="93"/>
      <c r="U2598" s="94">
        <f t="array" ref="U2598">IF(COUNTA(Y2596:DP2599)=0,0,IF(ISERROR(HLOOKUP(U2599,Y2599:DP2599,1,FALSE)),0,INDEX(Y2598:DP2598,MATCH(U2597&amp;U2599,Y2597:DP2597&amp;Y2599:DP2599,0))))</f>
        <v>0</v>
      </c>
      <c r="V2598" s="94">
        <f t="array" ref="V2598">IF(COUNTA(Y2596:DP2599)=0,0,IF(ISERROR(HLOOKUP(V2599,Y2599:DP2599,1,FALSE)),0,INDEX(Y2598:DP2598,MATCH(V2597&amp;V2599,Y2597:DP2597&amp;Y2599:DP2599,0))))</f>
        <v>0</v>
      </c>
      <c r="W2598" s="95"/>
      <c r="X2598" s="108"/>
    </row>
    <row r="2599" spans="2:24" ht="13.9" thickBot="1">
      <c r="B2599" s="96"/>
      <c r="C2599" s="97"/>
      <c r="D2599" s="96"/>
      <c r="E2599" s="96"/>
      <c r="F2599" s="96"/>
      <c r="G2599" s="96"/>
      <c r="H2599" s="96"/>
      <c r="I2599" s="96"/>
      <c r="J2599" s="96"/>
      <c r="K2599" s="96"/>
      <c r="L2599" s="96"/>
      <c r="M2599" s="96"/>
      <c r="N2599" s="96"/>
      <c r="O2599" s="96"/>
      <c r="P2599" s="97"/>
      <c r="Q2599" s="218"/>
      <c r="R2599" s="98" t="str">
        <f t="shared" ref="R2599" si="6461">IF(COUNTA(Y2596:DP2599)=0,"none",HLOOKUP(R2597,Y2597:DP2599,3,FALSE))</f>
        <v>none</v>
      </c>
      <c r="S2599" s="99" t="str">
        <f t="shared" ref="S2599" si="6462">IF(COUNTA(Y2596:DP2599)=0,"none",HLOOKUP(S2596,Y2596:DP2599,4,FALSE))</f>
        <v>none</v>
      </c>
      <c r="T2599" s="100"/>
      <c r="U2599" s="100" t="str">
        <f t="array" ref="U2599">IF(COUNTA(Y2596:DP2599)=0,"none",IF($U$2="WAHR",$W$3,Abfrage!$F$4))</f>
        <v>none</v>
      </c>
      <c r="V2599" s="100" t="str">
        <f t="array" ref="V2599">IF(COUNTA(Y2596:DP2599)=0,"none",IF($U$2="WAHR",$W$3,Abfrage!$F$4))</f>
        <v>none</v>
      </c>
      <c r="W2599" s="100" t="str">
        <f t="array" ref="W2599">IF(COUNTA(Y2596:DP2599)=0,"none",IF($U$2="WAHR",$W$3,Abfrage!$F$4))</f>
        <v>none</v>
      </c>
      <c r="X2599" s="109"/>
    </row>
    <row r="2600" spans="2:24" thickBot="1">
      <c r="B2600" s="75" t="s">
        <v>1663</v>
      </c>
      <c r="C2600" s="76">
        <v>1000283096</v>
      </c>
      <c r="D2600" s="75" t="s">
        <v>95</v>
      </c>
      <c r="E2600" s="75" t="s">
        <v>175</v>
      </c>
      <c r="F2600" s="75" t="s">
        <v>97</v>
      </c>
      <c r="G2600" s="75" t="s">
        <v>97</v>
      </c>
      <c r="H2600" s="75" t="e">
        <v>#N/A</v>
      </c>
      <c r="I2600" s="75" t="s">
        <v>1659</v>
      </c>
      <c r="J2600" s="75" t="s">
        <v>1664</v>
      </c>
      <c r="K2600" s="75" t="s">
        <v>306</v>
      </c>
      <c r="L2600" s="75" t="s">
        <v>306</v>
      </c>
      <c r="M2600" s="75" t="s">
        <v>307</v>
      </c>
      <c r="N2600" s="75" t="s">
        <v>360</v>
      </c>
      <c r="O2600" s="75" t="s">
        <v>315</v>
      </c>
      <c r="P2600" s="76" t="s">
        <v>306</v>
      </c>
      <c r="Q2600" s="216"/>
      <c r="R2600" s="77" t="str">
        <f t="shared" ref="R2600" si="6463">IF(COUNTA(Y2600:DP2603)=0,"01.01.1900",INDEX(Y2600:DP2600,MATCH(R2601,Y2601:DP2601,0)))</f>
        <v>01.01.1900</v>
      </c>
      <c r="S2600" s="78" t="str">
        <f t="shared" ref="S2600" si="6464">IF(COUNTA(Y2600:DP2603)=0,"01.01.1900",MAX(Y2600:DP2600))</f>
        <v>01.01.1900</v>
      </c>
      <c r="T2600" s="79"/>
      <c r="U2600" s="80" t="str">
        <f t="array" ref="U2600">IF(COUNTA(Y2600:DP2603)=0,"01.01.1900",IF(ISERROR(HLOOKUP(U2603,Y2603:DP2603,1,FALSE)),"01.01.1900",INDEX(Y2600:DP2600,MATCH(U2601&amp;U2603,Y2601:DP2601&amp;Y2603:DP2603,0))))</f>
        <v>01.01.1900</v>
      </c>
      <c r="V2600" s="81" t="str">
        <f t="shared" ref="V2600" si="6465">IF(COUNTA(Y2600:DP2603)=0,"01.01.1900",_xlfn.MAXIFS(Y2600:DP2600,Y2603:DP2603,V2603))</f>
        <v>01.01.1900</v>
      </c>
      <c r="W2600" s="82"/>
      <c r="X2600" s="106"/>
    </row>
    <row r="2601" spans="2:24" thickBot="1">
      <c r="B2601" s="83"/>
      <c r="C2601" s="84"/>
      <c r="D2601" s="83"/>
      <c r="E2601" s="83"/>
      <c r="F2601" s="83"/>
      <c r="G2601" s="83"/>
      <c r="H2601" s="83"/>
      <c r="I2601" s="83"/>
      <c r="J2601" s="83"/>
      <c r="K2601" s="83"/>
      <c r="L2601" s="83"/>
      <c r="M2601" s="83"/>
      <c r="N2601" s="83"/>
      <c r="O2601" s="83"/>
      <c r="P2601" s="84"/>
      <c r="Q2601" s="217"/>
      <c r="R2601" s="85">
        <f t="shared" ref="R2601" si="6466">IF(COUNTA(Y2600:DP2603)=0,0,MIN(Y2601:DP2601))</f>
        <v>0</v>
      </c>
      <c r="S2601" s="86">
        <f t="shared" ref="S2601" si="6467">IF(COUNTA(Y2600:DP2603)=0,0,HLOOKUP(S2600,Y2600:DP2603,2,FALSE))</f>
        <v>0</v>
      </c>
      <c r="T2601" s="87">
        <f t="shared" ref="T2601" si="6468">IF(COUNTA(Y2600:DP2603)=0,0,AVERAGE(Y2601:DP2601))</f>
        <v>0</v>
      </c>
      <c r="U2601" s="88">
        <f t="shared" ref="U2601" si="6469">IF(COUNTA(Y2600:DP2603)=0,0,_xlfn.MINIFS(Y2601:DP2601,Y2603:DP2603,U2603))</f>
        <v>0</v>
      </c>
      <c r="V2601" s="89">
        <f t="array" ref="V2601">IF(COUNTA(Y2600:DP2603)=0,0,IF(ISERROR(HLOOKUP(V2603,Y2603:DP2603,1,FALSE)),0,INDEX(Y2601:DP2601,MATCH(V2600&amp;V2603,Y2600:DP2600&amp;Y2603:DP2603,0))))</f>
        <v>0</v>
      </c>
      <c r="W2601" s="90">
        <f t="array" ref="W2601">IF(COUNTA(Y2600:DP2603)=0,0,IF(ISERROR(HLOOKUP(W2603,Y2603:DP2603,1,FALSE)),0,AVERAGEIF(Y2603:DP2603,$W2603,Y2601:DP2601)))</f>
        <v>0</v>
      </c>
      <c r="X2601" s="107"/>
    </row>
    <row r="2602" spans="2:24" thickBot="1">
      <c r="B2602" s="83"/>
      <c r="C2602" s="84"/>
      <c r="D2602" s="83"/>
      <c r="E2602" s="83"/>
      <c r="F2602" s="83"/>
      <c r="G2602" s="83"/>
      <c r="H2602" s="83"/>
      <c r="I2602" s="83"/>
      <c r="J2602" s="83"/>
      <c r="K2602" s="83"/>
      <c r="L2602" s="83"/>
      <c r="M2602" s="83"/>
      <c r="N2602" s="83"/>
      <c r="O2602" s="83"/>
      <c r="P2602" s="84"/>
      <c r="Q2602" s="217"/>
      <c r="R2602" s="91">
        <f t="shared" ref="R2602" si="6470">IF(COUNTA(Y2600:DP2603)=0,0,HLOOKUP(R2601,Y2601:DP2603,2,FALSE))</f>
        <v>0</v>
      </c>
      <c r="S2602" s="92">
        <f t="shared" ref="S2602" si="6471">IF(COUNTA(Y2600:DP2603)=0,0,HLOOKUP(S2600,Y2600:DP2603,3,FALSE))</f>
        <v>0</v>
      </c>
      <c r="T2602" s="93"/>
      <c r="U2602" s="94">
        <f t="array" ref="U2602">IF(COUNTA(Y2600:DP2603)=0,0,IF(ISERROR(HLOOKUP(U2603,Y2603:DP2603,1,FALSE)),0,INDEX(Y2602:DP2602,MATCH(U2601&amp;U2603,Y2601:DP2601&amp;Y2603:DP2603,0))))</f>
        <v>0</v>
      </c>
      <c r="V2602" s="94">
        <f t="array" ref="V2602">IF(COUNTA(Y2600:DP2603)=0,0,IF(ISERROR(HLOOKUP(V2603,Y2603:DP2603,1,FALSE)),0,INDEX(Y2602:DP2602,MATCH(V2601&amp;V2603,Y2601:DP2601&amp;Y2603:DP2603,0))))</f>
        <v>0</v>
      </c>
      <c r="W2602" s="95"/>
      <c r="X2602" s="108"/>
    </row>
    <row r="2603" spans="2:24" ht="13.9" thickBot="1">
      <c r="B2603" s="96"/>
      <c r="C2603" s="97"/>
      <c r="D2603" s="96"/>
      <c r="E2603" s="96"/>
      <c r="F2603" s="96"/>
      <c r="G2603" s="96"/>
      <c r="H2603" s="96"/>
      <c r="I2603" s="96"/>
      <c r="J2603" s="96"/>
      <c r="K2603" s="96"/>
      <c r="L2603" s="96"/>
      <c r="M2603" s="96"/>
      <c r="N2603" s="96"/>
      <c r="O2603" s="96"/>
      <c r="P2603" s="97"/>
      <c r="Q2603" s="218"/>
      <c r="R2603" s="98" t="str">
        <f t="shared" ref="R2603" si="6472">IF(COUNTA(Y2600:DP2603)=0,"none",HLOOKUP(R2601,Y2601:DP2603,3,FALSE))</f>
        <v>none</v>
      </c>
      <c r="S2603" s="99" t="str">
        <f t="shared" ref="S2603" si="6473">IF(COUNTA(Y2600:DP2603)=0,"none",HLOOKUP(S2600,Y2600:DP2603,4,FALSE))</f>
        <v>none</v>
      </c>
      <c r="T2603" s="100"/>
      <c r="U2603" s="100" t="str">
        <f t="array" ref="U2603">IF(COUNTA(Y2600:DP2603)=0,"none",IF($U$2="WAHR",$W$3,Abfrage!$F$4))</f>
        <v>none</v>
      </c>
      <c r="V2603" s="100" t="str">
        <f t="array" ref="V2603">IF(COUNTA(Y2600:DP2603)=0,"none",IF($U$2="WAHR",$W$3,Abfrage!$F$4))</f>
        <v>none</v>
      </c>
      <c r="W2603" s="100" t="str">
        <f t="array" ref="W2603">IF(COUNTA(Y2600:DP2603)=0,"none",IF($U$2="WAHR",$W$3,Abfrage!$F$4))</f>
        <v>none</v>
      </c>
      <c r="X2603" s="109"/>
    </row>
    <row r="2604" spans="2:24" thickBot="1">
      <c r="B2604" s="75" t="s">
        <v>1665</v>
      </c>
      <c r="C2604" s="76">
        <v>1000283097</v>
      </c>
      <c r="D2604" s="75" t="s">
        <v>95</v>
      </c>
      <c r="E2604" s="75" t="s">
        <v>175</v>
      </c>
      <c r="F2604" s="75" t="s">
        <v>103</v>
      </c>
      <c r="G2604" s="75" t="s">
        <v>103</v>
      </c>
      <c r="H2604" s="75" t="e">
        <v>#N/A</v>
      </c>
      <c r="I2604" s="75" t="s">
        <v>1659</v>
      </c>
      <c r="J2604" s="75" t="s">
        <v>1666</v>
      </c>
      <c r="K2604" s="75" t="s">
        <v>306</v>
      </c>
      <c r="L2604" s="75" t="s">
        <v>306</v>
      </c>
      <c r="M2604" s="75" t="s">
        <v>307</v>
      </c>
      <c r="N2604" s="75" t="s">
        <v>360</v>
      </c>
      <c r="O2604" s="75" t="s">
        <v>476</v>
      </c>
      <c r="P2604" s="76" t="s">
        <v>306</v>
      </c>
      <c r="Q2604" s="216"/>
      <c r="R2604" s="77" t="str">
        <f t="shared" ref="R2604" si="6474">IF(COUNTA(Y2604:DP2607)=0,"01.01.1900",INDEX(Y2604:DP2604,MATCH(R2605,Y2605:DP2605,0)))</f>
        <v>01.01.1900</v>
      </c>
      <c r="S2604" s="78" t="str">
        <f t="shared" ref="S2604" si="6475">IF(COUNTA(Y2604:DP2607)=0,"01.01.1900",MAX(Y2604:DP2604))</f>
        <v>01.01.1900</v>
      </c>
      <c r="T2604" s="79"/>
      <c r="U2604" s="80" t="str">
        <f t="array" ref="U2604">IF(COUNTA(Y2604:DP2607)=0,"01.01.1900",IF(ISERROR(HLOOKUP(U2607,Y2607:DP2607,1,FALSE)),"01.01.1900",INDEX(Y2604:DP2604,MATCH(U2605&amp;U2607,Y2605:DP2605&amp;Y2607:DP2607,0))))</f>
        <v>01.01.1900</v>
      </c>
      <c r="V2604" s="81" t="str">
        <f t="shared" ref="V2604" si="6476">IF(COUNTA(Y2604:DP2607)=0,"01.01.1900",_xlfn.MAXIFS(Y2604:DP2604,Y2607:DP2607,V2607))</f>
        <v>01.01.1900</v>
      </c>
      <c r="W2604" s="82"/>
      <c r="X2604" s="106"/>
    </row>
    <row r="2605" spans="2:24" thickBot="1">
      <c r="B2605" s="83"/>
      <c r="C2605" s="84"/>
      <c r="D2605" s="83"/>
      <c r="E2605" s="83"/>
      <c r="F2605" s="83"/>
      <c r="G2605" s="83"/>
      <c r="H2605" s="83"/>
      <c r="I2605" s="83"/>
      <c r="J2605" s="83"/>
      <c r="K2605" s="83"/>
      <c r="L2605" s="83"/>
      <c r="M2605" s="83"/>
      <c r="N2605" s="83"/>
      <c r="O2605" s="83"/>
      <c r="P2605" s="84"/>
      <c r="Q2605" s="217"/>
      <c r="R2605" s="85">
        <f t="shared" ref="R2605" si="6477">IF(COUNTA(Y2604:DP2607)=0,0,MIN(Y2605:DP2605))</f>
        <v>0</v>
      </c>
      <c r="S2605" s="86">
        <f t="shared" ref="S2605" si="6478">IF(COUNTA(Y2604:DP2607)=0,0,HLOOKUP(S2604,Y2604:DP2607,2,FALSE))</f>
        <v>0</v>
      </c>
      <c r="T2605" s="87">
        <f t="shared" ref="T2605" si="6479">IF(COUNTA(Y2604:DP2607)=0,0,AVERAGE(Y2605:DP2605))</f>
        <v>0</v>
      </c>
      <c r="U2605" s="88">
        <f t="shared" ref="U2605" si="6480">IF(COUNTA(Y2604:DP2607)=0,0,_xlfn.MINIFS(Y2605:DP2605,Y2607:DP2607,U2607))</f>
        <v>0</v>
      </c>
      <c r="V2605" s="89">
        <f t="array" ref="V2605">IF(COUNTA(Y2604:DP2607)=0,0,IF(ISERROR(HLOOKUP(V2607,Y2607:DP2607,1,FALSE)),0,INDEX(Y2605:DP2605,MATCH(V2604&amp;V2607,Y2604:DP2604&amp;Y2607:DP2607,0))))</f>
        <v>0</v>
      </c>
      <c r="W2605" s="90">
        <f t="array" ref="W2605">IF(COUNTA(Y2604:DP2607)=0,0,IF(ISERROR(HLOOKUP(W2607,Y2607:DP2607,1,FALSE)),0,AVERAGEIF(Y2607:DP2607,$W2607,Y2605:DP2605)))</f>
        <v>0</v>
      </c>
      <c r="X2605" s="107"/>
    </row>
    <row r="2606" spans="2:24" thickBot="1">
      <c r="B2606" s="83"/>
      <c r="C2606" s="84"/>
      <c r="D2606" s="83"/>
      <c r="E2606" s="83"/>
      <c r="F2606" s="83"/>
      <c r="G2606" s="83"/>
      <c r="H2606" s="83"/>
      <c r="I2606" s="83"/>
      <c r="J2606" s="83"/>
      <c r="K2606" s="83"/>
      <c r="L2606" s="83"/>
      <c r="M2606" s="83"/>
      <c r="N2606" s="83"/>
      <c r="O2606" s="83"/>
      <c r="P2606" s="84"/>
      <c r="Q2606" s="217"/>
      <c r="R2606" s="91">
        <f t="shared" ref="R2606" si="6481">IF(COUNTA(Y2604:DP2607)=0,0,HLOOKUP(R2605,Y2605:DP2607,2,FALSE))</f>
        <v>0</v>
      </c>
      <c r="S2606" s="92">
        <f t="shared" ref="S2606" si="6482">IF(COUNTA(Y2604:DP2607)=0,0,HLOOKUP(S2604,Y2604:DP2607,3,FALSE))</f>
        <v>0</v>
      </c>
      <c r="T2606" s="93"/>
      <c r="U2606" s="94">
        <f t="array" ref="U2606">IF(COUNTA(Y2604:DP2607)=0,0,IF(ISERROR(HLOOKUP(U2607,Y2607:DP2607,1,FALSE)),0,INDEX(Y2606:DP2606,MATCH(U2605&amp;U2607,Y2605:DP2605&amp;Y2607:DP2607,0))))</f>
        <v>0</v>
      </c>
      <c r="V2606" s="94">
        <f t="array" ref="V2606">IF(COUNTA(Y2604:DP2607)=0,0,IF(ISERROR(HLOOKUP(V2607,Y2607:DP2607,1,FALSE)),0,INDEX(Y2606:DP2606,MATCH(V2605&amp;V2607,Y2605:DP2605&amp;Y2607:DP2607,0))))</f>
        <v>0</v>
      </c>
      <c r="W2606" s="95"/>
      <c r="X2606" s="108"/>
    </row>
    <row r="2607" spans="2:24" ht="13.9" thickBot="1">
      <c r="B2607" s="96"/>
      <c r="C2607" s="97"/>
      <c r="D2607" s="96"/>
      <c r="E2607" s="96"/>
      <c r="F2607" s="96"/>
      <c r="G2607" s="96"/>
      <c r="H2607" s="96"/>
      <c r="I2607" s="96"/>
      <c r="J2607" s="96"/>
      <c r="K2607" s="96"/>
      <c r="L2607" s="96"/>
      <c r="M2607" s="96"/>
      <c r="N2607" s="96"/>
      <c r="O2607" s="96"/>
      <c r="P2607" s="97"/>
      <c r="Q2607" s="218"/>
      <c r="R2607" s="98" t="str">
        <f t="shared" ref="R2607" si="6483">IF(COUNTA(Y2604:DP2607)=0,"none",HLOOKUP(R2605,Y2605:DP2607,3,FALSE))</f>
        <v>none</v>
      </c>
      <c r="S2607" s="99" t="str">
        <f t="shared" ref="S2607" si="6484">IF(COUNTA(Y2604:DP2607)=0,"none",HLOOKUP(S2604,Y2604:DP2607,4,FALSE))</f>
        <v>none</v>
      </c>
      <c r="T2607" s="100"/>
      <c r="U2607" s="100" t="str">
        <f t="array" ref="U2607">IF(COUNTA(Y2604:DP2607)=0,"none",IF($U$2="WAHR",$W$3,Abfrage!$F$4))</f>
        <v>none</v>
      </c>
      <c r="V2607" s="100" t="str">
        <f t="array" ref="V2607">IF(COUNTA(Y2604:DP2607)=0,"none",IF($U$2="WAHR",$W$3,Abfrage!$F$4))</f>
        <v>none</v>
      </c>
      <c r="W2607" s="100" t="str">
        <f t="array" ref="W2607">IF(COUNTA(Y2604:DP2607)=0,"none",IF($U$2="WAHR",$W$3,Abfrage!$F$4))</f>
        <v>none</v>
      </c>
      <c r="X2607" s="109"/>
    </row>
    <row r="2608" spans="2:24" thickBot="1">
      <c r="B2608" s="75" t="s">
        <v>1667</v>
      </c>
      <c r="C2608" s="76">
        <v>1000283099</v>
      </c>
      <c r="D2608" s="75" t="s">
        <v>95</v>
      </c>
      <c r="E2608" s="75" t="s">
        <v>175</v>
      </c>
      <c r="F2608" s="75" t="s">
        <v>97</v>
      </c>
      <c r="G2608" s="75" t="s">
        <v>97</v>
      </c>
      <c r="H2608" s="75" t="e">
        <v>#N/A</v>
      </c>
      <c r="I2608" s="75" t="s">
        <v>1659</v>
      </c>
      <c r="J2608" s="75" t="s">
        <v>1668</v>
      </c>
      <c r="K2608" s="75" t="s">
        <v>306</v>
      </c>
      <c r="L2608" s="75" t="s">
        <v>306</v>
      </c>
      <c r="M2608" s="75" t="s">
        <v>307</v>
      </c>
      <c r="N2608" s="75" t="s">
        <v>393</v>
      </c>
      <c r="O2608" s="75" t="s">
        <v>315</v>
      </c>
      <c r="P2608" s="76" t="s">
        <v>306</v>
      </c>
      <c r="Q2608" s="216"/>
      <c r="R2608" s="77" t="str">
        <f t="shared" ref="R2608" si="6485">IF(COUNTA(Y2608:DP2611)=0,"01.01.1900",INDEX(Y2608:DP2608,MATCH(R2609,Y2609:DP2609,0)))</f>
        <v>01.01.1900</v>
      </c>
      <c r="S2608" s="78" t="str">
        <f t="shared" ref="S2608" si="6486">IF(COUNTA(Y2608:DP2611)=0,"01.01.1900",MAX(Y2608:DP2608))</f>
        <v>01.01.1900</v>
      </c>
      <c r="T2608" s="79"/>
      <c r="U2608" s="80" t="str">
        <f t="array" ref="U2608">IF(COUNTA(Y2608:DP2611)=0,"01.01.1900",IF(ISERROR(HLOOKUP(U2611,Y2611:DP2611,1,FALSE)),"01.01.1900",INDEX(Y2608:DP2608,MATCH(U2609&amp;U2611,Y2609:DP2609&amp;Y2611:DP2611,0))))</f>
        <v>01.01.1900</v>
      </c>
      <c r="V2608" s="81" t="str">
        <f t="shared" ref="V2608" si="6487">IF(COUNTA(Y2608:DP2611)=0,"01.01.1900",_xlfn.MAXIFS(Y2608:DP2608,Y2611:DP2611,V2611))</f>
        <v>01.01.1900</v>
      </c>
      <c r="W2608" s="82"/>
      <c r="X2608" s="106"/>
    </row>
    <row r="2609" spans="2:24" thickBot="1">
      <c r="B2609" s="83"/>
      <c r="C2609" s="84"/>
      <c r="D2609" s="83"/>
      <c r="E2609" s="83"/>
      <c r="F2609" s="83"/>
      <c r="G2609" s="83"/>
      <c r="H2609" s="83"/>
      <c r="I2609" s="83"/>
      <c r="J2609" s="83"/>
      <c r="K2609" s="83"/>
      <c r="L2609" s="83"/>
      <c r="M2609" s="83"/>
      <c r="N2609" s="83"/>
      <c r="O2609" s="83"/>
      <c r="P2609" s="84"/>
      <c r="Q2609" s="217"/>
      <c r="R2609" s="85">
        <f t="shared" ref="R2609" si="6488">IF(COUNTA(Y2608:DP2611)=0,0,MIN(Y2609:DP2609))</f>
        <v>0</v>
      </c>
      <c r="S2609" s="86">
        <f t="shared" ref="S2609" si="6489">IF(COUNTA(Y2608:DP2611)=0,0,HLOOKUP(S2608,Y2608:DP2611,2,FALSE))</f>
        <v>0</v>
      </c>
      <c r="T2609" s="87">
        <f t="shared" ref="T2609" si="6490">IF(COUNTA(Y2608:DP2611)=0,0,AVERAGE(Y2609:DP2609))</f>
        <v>0</v>
      </c>
      <c r="U2609" s="88">
        <f t="shared" ref="U2609" si="6491">IF(COUNTA(Y2608:DP2611)=0,0,_xlfn.MINIFS(Y2609:DP2609,Y2611:DP2611,U2611))</f>
        <v>0</v>
      </c>
      <c r="V2609" s="89">
        <f t="array" ref="V2609">IF(COUNTA(Y2608:DP2611)=0,0,IF(ISERROR(HLOOKUP(V2611,Y2611:DP2611,1,FALSE)),0,INDEX(Y2609:DP2609,MATCH(V2608&amp;V2611,Y2608:DP2608&amp;Y2611:DP2611,0))))</f>
        <v>0</v>
      </c>
      <c r="W2609" s="90">
        <f t="array" ref="W2609">IF(COUNTA(Y2608:DP2611)=0,0,IF(ISERROR(HLOOKUP(W2611,Y2611:DP2611,1,FALSE)),0,AVERAGEIF(Y2611:DP2611,$W2611,Y2609:DP2609)))</f>
        <v>0</v>
      </c>
      <c r="X2609" s="107"/>
    </row>
    <row r="2610" spans="2:24" thickBot="1">
      <c r="B2610" s="83"/>
      <c r="C2610" s="84"/>
      <c r="D2610" s="83"/>
      <c r="E2610" s="83"/>
      <c r="F2610" s="83"/>
      <c r="G2610" s="83"/>
      <c r="H2610" s="83"/>
      <c r="I2610" s="83"/>
      <c r="J2610" s="83"/>
      <c r="K2610" s="83"/>
      <c r="L2610" s="83"/>
      <c r="M2610" s="83"/>
      <c r="N2610" s="83"/>
      <c r="O2610" s="83"/>
      <c r="P2610" s="84"/>
      <c r="Q2610" s="217"/>
      <c r="R2610" s="91">
        <f t="shared" ref="R2610" si="6492">IF(COUNTA(Y2608:DP2611)=0,0,HLOOKUP(R2609,Y2609:DP2611,2,FALSE))</f>
        <v>0</v>
      </c>
      <c r="S2610" s="92">
        <f t="shared" ref="S2610" si="6493">IF(COUNTA(Y2608:DP2611)=0,0,HLOOKUP(S2608,Y2608:DP2611,3,FALSE))</f>
        <v>0</v>
      </c>
      <c r="T2610" s="93"/>
      <c r="U2610" s="94">
        <f t="array" ref="U2610">IF(COUNTA(Y2608:DP2611)=0,0,IF(ISERROR(HLOOKUP(U2611,Y2611:DP2611,1,FALSE)),0,INDEX(Y2610:DP2610,MATCH(U2609&amp;U2611,Y2609:DP2609&amp;Y2611:DP2611,0))))</f>
        <v>0</v>
      </c>
      <c r="V2610" s="94">
        <f t="array" ref="V2610">IF(COUNTA(Y2608:DP2611)=0,0,IF(ISERROR(HLOOKUP(V2611,Y2611:DP2611,1,FALSE)),0,INDEX(Y2610:DP2610,MATCH(V2609&amp;V2611,Y2609:DP2609&amp;Y2611:DP2611,0))))</f>
        <v>0</v>
      </c>
      <c r="W2610" s="95"/>
      <c r="X2610" s="108"/>
    </row>
    <row r="2611" spans="2:24" ht="13.9" thickBot="1">
      <c r="B2611" s="96"/>
      <c r="C2611" s="97"/>
      <c r="D2611" s="96"/>
      <c r="E2611" s="96"/>
      <c r="F2611" s="96"/>
      <c r="G2611" s="96"/>
      <c r="H2611" s="96"/>
      <c r="I2611" s="96"/>
      <c r="J2611" s="96"/>
      <c r="K2611" s="96"/>
      <c r="L2611" s="96"/>
      <c r="M2611" s="96"/>
      <c r="N2611" s="96"/>
      <c r="O2611" s="96"/>
      <c r="P2611" s="97"/>
      <c r="Q2611" s="218"/>
      <c r="R2611" s="98" t="str">
        <f t="shared" ref="R2611" si="6494">IF(COUNTA(Y2608:DP2611)=0,"none",HLOOKUP(R2609,Y2609:DP2611,3,FALSE))</f>
        <v>none</v>
      </c>
      <c r="S2611" s="99" t="str">
        <f t="shared" ref="S2611" si="6495">IF(COUNTA(Y2608:DP2611)=0,"none",HLOOKUP(S2608,Y2608:DP2611,4,FALSE))</f>
        <v>none</v>
      </c>
      <c r="T2611" s="100"/>
      <c r="U2611" s="100" t="str">
        <f t="array" ref="U2611">IF(COUNTA(Y2608:DP2611)=0,"none",IF($U$2="WAHR",$W$3,Abfrage!$F$4))</f>
        <v>none</v>
      </c>
      <c r="V2611" s="100" t="str">
        <f t="array" ref="V2611">IF(COUNTA(Y2608:DP2611)=0,"none",IF($U$2="WAHR",$W$3,Abfrage!$F$4))</f>
        <v>none</v>
      </c>
      <c r="W2611" s="100" t="str">
        <f t="array" ref="W2611">IF(COUNTA(Y2608:DP2611)=0,"none",IF($U$2="WAHR",$W$3,Abfrage!$F$4))</f>
        <v>none</v>
      </c>
      <c r="X2611" s="109"/>
    </row>
    <row r="2612" spans="2:24" thickBot="1">
      <c r="B2612" s="75" t="s">
        <v>1669</v>
      </c>
      <c r="C2612" s="76">
        <v>1000283100</v>
      </c>
      <c r="D2612" s="75" t="s">
        <v>95</v>
      </c>
      <c r="E2612" s="75" t="s">
        <v>175</v>
      </c>
      <c r="F2612" s="75" t="s">
        <v>103</v>
      </c>
      <c r="G2612" s="75" t="s">
        <v>103</v>
      </c>
      <c r="H2612" s="75" t="e">
        <v>#N/A</v>
      </c>
      <c r="I2612" s="75" t="s">
        <v>1659</v>
      </c>
      <c r="J2612" s="75" t="s">
        <v>1670</v>
      </c>
      <c r="K2612" s="75" t="s">
        <v>306</v>
      </c>
      <c r="L2612" s="75" t="s">
        <v>306</v>
      </c>
      <c r="M2612" s="75" t="s">
        <v>307</v>
      </c>
      <c r="N2612" s="75" t="s">
        <v>393</v>
      </c>
      <c r="O2612" s="75" t="s">
        <v>476</v>
      </c>
      <c r="P2612" s="76" t="s">
        <v>306</v>
      </c>
      <c r="Q2612" s="216"/>
      <c r="R2612" s="77" t="str">
        <f t="shared" ref="R2612" si="6496">IF(COUNTA(Y2612:DP2615)=0,"01.01.1900",INDEX(Y2612:DP2612,MATCH(R2613,Y2613:DP2613,0)))</f>
        <v>01.01.1900</v>
      </c>
      <c r="S2612" s="78" t="str">
        <f t="shared" ref="S2612" si="6497">IF(COUNTA(Y2612:DP2615)=0,"01.01.1900",MAX(Y2612:DP2612))</f>
        <v>01.01.1900</v>
      </c>
      <c r="T2612" s="79"/>
      <c r="U2612" s="80" t="str">
        <f t="array" ref="U2612">IF(COUNTA(Y2612:DP2615)=0,"01.01.1900",IF(ISERROR(HLOOKUP(U2615,Y2615:DP2615,1,FALSE)),"01.01.1900",INDEX(Y2612:DP2612,MATCH(U2613&amp;U2615,Y2613:DP2613&amp;Y2615:DP2615,0))))</f>
        <v>01.01.1900</v>
      </c>
      <c r="V2612" s="81" t="str">
        <f t="shared" ref="V2612" si="6498">IF(COUNTA(Y2612:DP2615)=0,"01.01.1900",_xlfn.MAXIFS(Y2612:DP2612,Y2615:DP2615,V2615))</f>
        <v>01.01.1900</v>
      </c>
      <c r="W2612" s="82"/>
      <c r="X2612" s="106"/>
    </row>
    <row r="2613" spans="2:24" thickBot="1">
      <c r="B2613" s="83"/>
      <c r="C2613" s="84"/>
      <c r="D2613" s="83"/>
      <c r="E2613" s="83"/>
      <c r="F2613" s="83"/>
      <c r="G2613" s="83"/>
      <c r="H2613" s="83"/>
      <c r="I2613" s="83"/>
      <c r="J2613" s="83"/>
      <c r="K2613" s="83"/>
      <c r="L2613" s="83"/>
      <c r="M2613" s="83"/>
      <c r="N2613" s="83"/>
      <c r="O2613" s="83"/>
      <c r="P2613" s="84"/>
      <c r="Q2613" s="217"/>
      <c r="R2613" s="85">
        <f t="shared" ref="R2613" si="6499">IF(COUNTA(Y2612:DP2615)=0,0,MIN(Y2613:DP2613))</f>
        <v>0</v>
      </c>
      <c r="S2613" s="86">
        <f t="shared" ref="S2613" si="6500">IF(COUNTA(Y2612:DP2615)=0,0,HLOOKUP(S2612,Y2612:DP2615,2,FALSE))</f>
        <v>0</v>
      </c>
      <c r="T2613" s="87">
        <f t="shared" ref="T2613" si="6501">IF(COUNTA(Y2612:DP2615)=0,0,AVERAGE(Y2613:DP2613))</f>
        <v>0</v>
      </c>
      <c r="U2613" s="88">
        <f t="shared" ref="U2613" si="6502">IF(COUNTA(Y2612:DP2615)=0,0,_xlfn.MINIFS(Y2613:DP2613,Y2615:DP2615,U2615))</f>
        <v>0</v>
      </c>
      <c r="V2613" s="89">
        <f t="array" ref="V2613">IF(COUNTA(Y2612:DP2615)=0,0,IF(ISERROR(HLOOKUP(V2615,Y2615:DP2615,1,FALSE)),0,INDEX(Y2613:DP2613,MATCH(V2612&amp;V2615,Y2612:DP2612&amp;Y2615:DP2615,0))))</f>
        <v>0</v>
      </c>
      <c r="W2613" s="90">
        <f t="array" ref="W2613">IF(COUNTA(Y2612:DP2615)=0,0,IF(ISERROR(HLOOKUP(W2615,Y2615:DP2615,1,FALSE)),0,AVERAGEIF(Y2615:DP2615,$W2615,Y2613:DP2613)))</f>
        <v>0</v>
      </c>
      <c r="X2613" s="107"/>
    </row>
    <row r="2614" spans="2:24" thickBot="1">
      <c r="B2614" s="83"/>
      <c r="C2614" s="84"/>
      <c r="D2614" s="83"/>
      <c r="E2614" s="83"/>
      <c r="F2614" s="83"/>
      <c r="G2614" s="83"/>
      <c r="H2614" s="83"/>
      <c r="I2614" s="83"/>
      <c r="J2614" s="83"/>
      <c r="K2614" s="83"/>
      <c r="L2614" s="83"/>
      <c r="M2614" s="83"/>
      <c r="N2614" s="83"/>
      <c r="O2614" s="83"/>
      <c r="P2614" s="84"/>
      <c r="Q2614" s="217"/>
      <c r="R2614" s="91">
        <f t="shared" ref="R2614" si="6503">IF(COUNTA(Y2612:DP2615)=0,0,HLOOKUP(R2613,Y2613:DP2615,2,FALSE))</f>
        <v>0</v>
      </c>
      <c r="S2614" s="92">
        <f t="shared" ref="S2614" si="6504">IF(COUNTA(Y2612:DP2615)=0,0,HLOOKUP(S2612,Y2612:DP2615,3,FALSE))</f>
        <v>0</v>
      </c>
      <c r="T2614" s="93"/>
      <c r="U2614" s="94">
        <f t="array" ref="U2614">IF(COUNTA(Y2612:DP2615)=0,0,IF(ISERROR(HLOOKUP(U2615,Y2615:DP2615,1,FALSE)),0,INDEX(Y2614:DP2614,MATCH(U2613&amp;U2615,Y2613:DP2613&amp;Y2615:DP2615,0))))</f>
        <v>0</v>
      </c>
      <c r="V2614" s="94">
        <f t="array" ref="V2614">IF(COUNTA(Y2612:DP2615)=0,0,IF(ISERROR(HLOOKUP(V2615,Y2615:DP2615,1,FALSE)),0,INDEX(Y2614:DP2614,MATCH(V2613&amp;V2615,Y2613:DP2613&amp;Y2615:DP2615,0))))</f>
        <v>0</v>
      </c>
      <c r="W2614" s="95"/>
      <c r="X2614" s="108"/>
    </row>
    <row r="2615" spans="2:24" ht="13.9" thickBot="1">
      <c r="B2615" s="96"/>
      <c r="C2615" s="97"/>
      <c r="D2615" s="96"/>
      <c r="E2615" s="96"/>
      <c r="F2615" s="96"/>
      <c r="G2615" s="96"/>
      <c r="H2615" s="96"/>
      <c r="I2615" s="96"/>
      <c r="J2615" s="96"/>
      <c r="K2615" s="96"/>
      <c r="L2615" s="96"/>
      <c r="M2615" s="96"/>
      <c r="N2615" s="96"/>
      <c r="O2615" s="96"/>
      <c r="P2615" s="97"/>
      <c r="Q2615" s="218"/>
      <c r="R2615" s="98" t="str">
        <f t="shared" ref="R2615" si="6505">IF(COUNTA(Y2612:DP2615)=0,"none",HLOOKUP(R2613,Y2613:DP2615,3,FALSE))</f>
        <v>none</v>
      </c>
      <c r="S2615" s="99" t="str">
        <f t="shared" ref="S2615" si="6506">IF(COUNTA(Y2612:DP2615)=0,"none",HLOOKUP(S2612,Y2612:DP2615,4,FALSE))</f>
        <v>none</v>
      </c>
      <c r="T2615" s="100"/>
      <c r="U2615" s="100" t="str">
        <f t="array" ref="U2615">IF(COUNTA(Y2612:DP2615)=0,"none",IF($U$2="WAHR",$W$3,Abfrage!$F$4))</f>
        <v>none</v>
      </c>
      <c r="V2615" s="100" t="str">
        <f t="array" ref="V2615">IF(COUNTA(Y2612:DP2615)=0,"none",IF($U$2="WAHR",$W$3,Abfrage!$F$4))</f>
        <v>none</v>
      </c>
      <c r="W2615" s="100" t="str">
        <f t="array" ref="W2615">IF(COUNTA(Y2612:DP2615)=0,"none",IF($U$2="WAHR",$W$3,Abfrage!$F$4))</f>
        <v>none</v>
      </c>
      <c r="X2615" s="109"/>
    </row>
    <row r="2616" spans="2:24" thickBot="1">
      <c r="B2616" s="75" t="s">
        <v>1671</v>
      </c>
      <c r="C2616" s="76">
        <v>1000283101</v>
      </c>
      <c r="D2616" s="75" t="s">
        <v>95</v>
      </c>
      <c r="E2616" s="75" t="s">
        <v>175</v>
      </c>
      <c r="F2616" s="75" t="s">
        <v>97</v>
      </c>
      <c r="G2616" s="75" t="s">
        <v>97</v>
      </c>
      <c r="H2616" s="75" t="e">
        <v>#N/A</v>
      </c>
      <c r="I2616" s="75" t="s">
        <v>1659</v>
      </c>
      <c r="J2616" s="75" t="s">
        <v>1672</v>
      </c>
      <c r="K2616" s="75" t="s">
        <v>306</v>
      </c>
      <c r="L2616" s="75" t="s">
        <v>306</v>
      </c>
      <c r="M2616" s="75" t="s">
        <v>307</v>
      </c>
      <c r="N2616" s="75" t="s">
        <v>321</v>
      </c>
      <c r="O2616" s="75" t="s">
        <v>315</v>
      </c>
      <c r="P2616" s="76" t="s">
        <v>306</v>
      </c>
      <c r="Q2616" s="216"/>
      <c r="R2616" s="77" t="str">
        <f t="shared" ref="R2616" si="6507">IF(COUNTA(Y2616:DP2619)=0,"01.01.1900",INDEX(Y2616:DP2616,MATCH(R2617,Y2617:DP2617,0)))</f>
        <v>01.01.1900</v>
      </c>
      <c r="S2616" s="78" t="str">
        <f t="shared" ref="S2616" si="6508">IF(COUNTA(Y2616:DP2619)=0,"01.01.1900",MAX(Y2616:DP2616))</f>
        <v>01.01.1900</v>
      </c>
      <c r="T2616" s="79"/>
      <c r="U2616" s="80" t="str">
        <f t="array" ref="U2616">IF(COUNTA(Y2616:DP2619)=0,"01.01.1900",IF(ISERROR(HLOOKUP(U2619,Y2619:DP2619,1,FALSE)),"01.01.1900",INDEX(Y2616:DP2616,MATCH(U2617&amp;U2619,Y2617:DP2617&amp;Y2619:DP2619,0))))</f>
        <v>01.01.1900</v>
      </c>
      <c r="V2616" s="81" t="str">
        <f t="shared" ref="V2616" si="6509">IF(COUNTA(Y2616:DP2619)=0,"01.01.1900",_xlfn.MAXIFS(Y2616:DP2616,Y2619:DP2619,V2619))</f>
        <v>01.01.1900</v>
      </c>
      <c r="W2616" s="82"/>
      <c r="X2616" s="106"/>
    </row>
    <row r="2617" spans="2:24" thickBot="1">
      <c r="B2617" s="83"/>
      <c r="C2617" s="84"/>
      <c r="D2617" s="83"/>
      <c r="E2617" s="83"/>
      <c r="F2617" s="83"/>
      <c r="G2617" s="83"/>
      <c r="H2617" s="83"/>
      <c r="I2617" s="83"/>
      <c r="J2617" s="83"/>
      <c r="K2617" s="83"/>
      <c r="L2617" s="83"/>
      <c r="M2617" s="83"/>
      <c r="N2617" s="83"/>
      <c r="O2617" s="83"/>
      <c r="P2617" s="84"/>
      <c r="Q2617" s="217"/>
      <c r="R2617" s="85">
        <f t="shared" ref="R2617" si="6510">IF(COUNTA(Y2616:DP2619)=0,0,MIN(Y2617:DP2617))</f>
        <v>0</v>
      </c>
      <c r="S2617" s="86">
        <f t="shared" ref="S2617" si="6511">IF(COUNTA(Y2616:DP2619)=0,0,HLOOKUP(S2616,Y2616:DP2619,2,FALSE))</f>
        <v>0</v>
      </c>
      <c r="T2617" s="87">
        <f t="shared" ref="T2617" si="6512">IF(COUNTA(Y2616:DP2619)=0,0,AVERAGE(Y2617:DP2617))</f>
        <v>0</v>
      </c>
      <c r="U2617" s="88">
        <f t="shared" ref="U2617" si="6513">IF(COUNTA(Y2616:DP2619)=0,0,_xlfn.MINIFS(Y2617:DP2617,Y2619:DP2619,U2619))</f>
        <v>0</v>
      </c>
      <c r="V2617" s="89">
        <f t="array" ref="V2617">IF(COUNTA(Y2616:DP2619)=0,0,IF(ISERROR(HLOOKUP(V2619,Y2619:DP2619,1,FALSE)),0,INDEX(Y2617:DP2617,MATCH(V2616&amp;V2619,Y2616:DP2616&amp;Y2619:DP2619,0))))</f>
        <v>0</v>
      </c>
      <c r="W2617" s="90">
        <f t="array" ref="W2617">IF(COUNTA(Y2616:DP2619)=0,0,IF(ISERROR(HLOOKUP(W2619,Y2619:DP2619,1,FALSE)),0,AVERAGEIF(Y2619:DP2619,$W2619,Y2617:DP2617)))</f>
        <v>0</v>
      </c>
      <c r="X2617" s="107"/>
    </row>
    <row r="2618" spans="2:24" thickBot="1">
      <c r="B2618" s="83"/>
      <c r="C2618" s="84"/>
      <c r="D2618" s="83"/>
      <c r="E2618" s="83"/>
      <c r="F2618" s="83"/>
      <c r="G2618" s="83"/>
      <c r="H2618" s="83"/>
      <c r="I2618" s="83"/>
      <c r="J2618" s="83"/>
      <c r="K2618" s="83"/>
      <c r="L2618" s="83"/>
      <c r="M2618" s="83"/>
      <c r="N2618" s="83"/>
      <c r="O2618" s="83"/>
      <c r="P2618" s="84"/>
      <c r="Q2618" s="217"/>
      <c r="R2618" s="91">
        <f t="shared" ref="R2618" si="6514">IF(COUNTA(Y2616:DP2619)=0,0,HLOOKUP(R2617,Y2617:DP2619,2,FALSE))</f>
        <v>0</v>
      </c>
      <c r="S2618" s="92">
        <f t="shared" ref="S2618" si="6515">IF(COUNTA(Y2616:DP2619)=0,0,HLOOKUP(S2616,Y2616:DP2619,3,FALSE))</f>
        <v>0</v>
      </c>
      <c r="T2618" s="93"/>
      <c r="U2618" s="94">
        <f t="array" ref="U2618">IF(COUNTA(Y2616:DP2619)=0,0,IF(ISERROR(HLOOKUP(U2619,Y2619:DP2619,1,FALSE)),0,INDEX(Y2618:DP2618,MATCH(U2617&amp;U2619,Y2617:DP2617&amp;Y2619:DP2619,0))))</f>
        <v>0</v>
      </c>
      <c r="V2618" s="94">
        <f t="array" ref="V2618">IF(COUNTA(Y2616:DP2619)=0,0,IF(ISERROR(HLOOKUP(V2619,Y2619:DP2619,1,FALSE)),0,INDEX(Y2618:DP2618,MATCH(V2617&amp;V2619,Y2617:DP2617&amp;Y2619:DP2619,0))))</f>
        <v>0</v>
      </c>
      <c r="W2618" s="95"/>
      <c r="X2618" s="108"/>
    </row>
    <row r="2619" spans="2:24" ht="13.9" thickBot="1">
      <c r="B2619" s="96"/>
      <c r="C2619" s="97"/>
      <c r="D2619" s="96"/>
      <c r="E2619" s="96"/>
      <c r="F2619" s="96"/>
      <c r="G2619" s="96"/>
      <c r="H2619" s="96"/>
      <c r="I2619" s="96"/>
      <c r="J2619" s="96"/>
      <c r="K2619" s="96"/>
      <c r="L2619" s="96"/>
      <c r="M2619" s="96"/>
      <c r="N2619" s="96"/>
      <c r="O2619" s="96"/>
      <c r="P2619" s="97"/>
      <c r="Q2619" s="218"/>
      <c r="R2619" s="98" t="str">
        <f t="shared" ref="R2619" si="6516">IF(COUNTA(Y2616:DP2619)=0,"none",HLOOKUP(R2617,Y2617:DP2619,3,FALSE))</f>
        <v>none</v>
      </c>
      <c r="S2619" s="99" t="str">
        <f t="shared" ref="S2619" si="6517">IF(COUNTA(Y2616:DP2619)=0,"none",HLOOKUP(S2616,Y2616:DP2619,4,FALSE))</f>
        <v>none</v>
      </c>
      <c r="T2619" s="100"/>
      <c r="U2619" s="100" t="str">
        <f t="array" ref="U2619">IF(COUNTA(Y2616:DP2619)=0,"none",IF($U$2="WAHR",$W$3,Abfrage!$F$4))</f>
        <v>none</v>
      </c>
      <c r="V2619" s="100" t="str">
        <f t="array" ref="V2619">IF(COUNTA(Y2616:DP2619)=0,"none",IF($U$2="WAHR",$W$3,Abfrage!$F$4))</f>
        <v>none</v>
      </c>
      <c r="W2619" s="100" t="str">
        <f t="array" ref="W2619">IF(COUNTA(Y2616:DP2619)=0,"none",IF($U$2="WAHR",$W$3,Abfrage!$F$4))</f>
        <v>none</v>
      </c>
      <c r="X2619" s="109"/>
    </row>
    <row r="2620" spans="2:24" thickBot="1">
      <c r="B2620" s="75" t="s">
        <v>1673</v>
      </c>
      <c r="C2620" s="76">
        <v>1000283102</v>
      </c>
      <c r="D2620" s="75" t="s">
        <v>95</v>
      </c>
      <c r="E2620" s="75" t="s">
        <v>175</v>
      </c>
      <c r="F2620" s="75" t="s">
        <v>103</v>
      </c>
      <c r="G2620" s="75" t="s">
        <v>103</v>
      </c>
      <c r="H2620" s="75" t="e">
        <v>#N/A</v>
      </c>
      <c r="I2620" s="75" t="s">
        <v>1659</v>
      </c>
      <c r="J2620" s="75" t="s">
        <v>1674</v>
      </c>
      <c r="K2620" s="75" t="s">
        <v>306</v>
      </c>
      <c r="L2620" s="75" t="s">
        <v>306</v>
      </c>
      <c r="M2620" s="75" t="s">
        <v>307</v>
      </c>
      <c r="N2620" s="75" t="s">
        <v>321</v>
      </c>
      <c r="O2620" s="75" t="s">
        <v>476</v>
      </c>
      <c r="P2620" s="76" t="s">
        <v>306</v>
      </c>
      <c r="Q2620" s="216"/>
      <c r="R2620" s="77" t="str">
        <f t="shared" ref="R2620" si="6518">IF(COUNTA(Y2620:DP2623)=0,"01.01.1900",INDEX(Y2620:DP2620,MATCH(R2621,Y2621:DP2621,0)))</f>
        <v>01.01.1900</v>
      </c>
      <c r="S2620" s="78" t="str">
        <f t="shared" ref="S2620" si="6519">IF(COUNTA(Y2620:DP2623)=0,"01.01.1900",MAX(Y2620:DP2620))</f>
        <v>01.01.1900</v>
      </c>
      <c r="T2620" s="79"/>
      <c r="U2620" s="80" t="str">
        <f t="array" ref="U2620">IF(COUNTA(Y2620:DP2623)=0,"01.01.1900",IF(ISERROR(HLOOKUP(U2623,Y2623:DP2623,1,FALSE)),"01.01.1900",INDEX(Y2620:DP2620,MATCH(U2621&amp;U2623,Y2621:DP2621&amp;Y2623:DP2623,0))))</f>
        <v>01.01.1900</v>
      </c>
      <c r="V2620" s="81" t="str">
        <f t="shared" ref="V2620" si="6520">IF(COUNTA(Y2620:DP2623)=0,"01.01.1900",_xlfn.MAXIFS(Y2620:DP2620,Y2623:DP2623,V2623))</f>
        <v>01.01.1900</v>
      </c>
      <c r="W2620" s="82"/>
      <c r="X2620" s="106"/>
    </row>
    <row r="2621" spans="2:24" thickBot="1">
      <c r="B2621" s="83"/>
      <c r="C2621" s="84"/>
      <c r="D2621" s="83"/>
      <c r="E2621" s="83"/>
      <c r="F2621" s="83"/>
      <c r="G2621" s="83"/>
      <c r="H2621" s="83"/>
      <c r="I2621" s="83"/>
      <c r="J2621" s="83"/>
      <c r="K2621" s="83"/>
      <c r="L2621" s="83"/>
      <c r="M2621" s="83"/>
      <c r="N2621" s="83"/>
      <c r="O2621" s="83"/>
      <c r="P2621" s="84"/>
      <c r="Q2621" s="217"/>
      <c r="R2621" s="85">
        <f t="shared" ref="R2621" si="6521">IF(COUNTA(Y2620:DP2623)=0,0,MIN(Y2621:DP2621))</f>
        <v>0</v>
      </c>
      <c r="S2621" s="86">
        <f t="shared" ref="S2621" si="6522">IF(COUNTA(Y2620:DP2623)=0,0,HLOOKUP(S2620,Y2620:DP2623,2,FALSE))</f>
        <v>0</v>
      </c>
      <c r="T2621" s="87">
        <f t="shared" ref="T2621" si="6523">IF(COUNTA(Y2620:DP2623)=0,0,AVERAGE(Y2621:DP2621))</f>
        <v>0</v>
      </c>
      <c r="U2621" s="88">
        <f t="shared" ref="U2621" si="6524">IF(COUNTA(Y2620:DP2623)=0,0,_xlfn.MINIFS(Y2621:DP2621,Y2623:DP2623,U2623))</f>
        <v>0</v>
      </c>
      <c r="V2621" s="89">
        <f t="array" ref="V2621">IF(COUNTA(Y2620:DP2623)=0,0,IF(ISERROR(HLOOKUP(V2623,Y2623:DP2623,1,FALSE)),0,INDEX(Y2621:DP2621,MATCH(V2620&amp;V2623,Y2620:DP2620&amp;Y2623:DP2623,0))))</f>
        <v>0</v>
      </c>
      <c r="W2621" s="90">
        <f t="array" ref="W2621">IF(COUNTA(Y2620:DP2623)=0,0,IF(ISERROR(HLOOKUP(W2623,Y2623:DP2623,1,FALSE)),0,AVERAGEIF(Y2623:DP2623,$W2623,Y2621:DP2621)))</f>
        <v>0</v>
      </c>
      <c r="X2621" s="107"/>
    </row>
    <row r="2622" spans="2:24" thickBot="1">
      <c r="B2622" s="83"/>
      <c r="C2622" s="84"/>
      <c r="D2622" s="83"/>
      <c r="E2622" s="83"/>
      <c r="F2622" s="83"/>
      <c r="G2622" s="83"/>
      <c r="H2622" s="83"/>
      <c r="I2622" s="83"/>
      <c r="J2622" s="83"/>
      <c r="K2622" s="83"/>
      <c r="L2622" s="83"/>
      <c r="M2622" s="83"/>
      <c r="N2622" s="83"/>
      <c r="O2622" s="83"/>
      <c r="P2622" s="84"/>
      <c r="Q2622" s="217"/>
      <c r="R2622" s="91">
        <f t="shared" ref="R2622" si="6525">IF(COUNTA(Y2620:DP2623)=0,0,HLOOKUP(R2621,Y2621:DP2623,2,FALSE))</f>
        <v>0</v>
      </c>
      <c r="S2622" s="92">
        <f t="shared" ref="S2622" si="6526">IF(COUNTA(Y2620:DP2623)=0,0,HLOOKUP(S2620,Y2620:DP2623,3,FALSE))</f>
        <v>0</v>
      </c>
      <c r="T2622" s="93"/>
      <c r="U2622" s="94">
        <f t="array" ref="U2622">IF(COUNTA(Y2620:DP2623)=0,0,IF(ISERROR(HLOOKUP(U2623,Y2623:DP2623,1,FALSE)),0,INDEX(Y2622:DP2622,MATCH(U2621&amp;U2623,Y2621:DP2621&amp;Y2623:DP2623,0))))</f>
        <v>0</v>
      </c>
      <c r="V2622" s="94">
        <f t="array" ref="V2622">IF(COUNTA(Y2620:DP2623)=0,0,IF(ISERROR(HLOOKUP(V2623,Y2623:DP2623,1,FALSE)),0,INDEX(Y2622:DP2622,MATCH(V2621&amp;V2623,Y2621:DP2621&amp;Y2623:DP2623,0))))</f>
        <v>0</v>
      </c>
      <c r="W2622" s="95"/>
      <c r="X2622" s="108"/>
    </row>
    <row r="2623" spans="2:24" ht="13.9" thickBot="1">
      <c r="B2623" s="96"/>
      <c r="C2623" s="97"/>
      <c r="D2623" s="96"/>
      <c r="E2623" s="96"/>
      <c r="F2623" s="96"/>
      <c r="G2623" s="96"/>
      <c r="H2623" s="96"/>
      <c r="I2623" s="96"/>
      <c r="J2623" s="96"/>
      <c r="K2623" s="96"/>
      <c r="L2623" s="96"/>
      <c r="M2623" s="96"/>
      <c r="N2623" s="96"/>
      <c r="O2623" s="96"/>
      <c r="P2623" s="97"/>
      <c r="Q2623" s="218"/>
      <c r="R2623" s="98" t="str">
        <f t="shared" ref="R2623" si="6527">IF(COUNTA(Y2620:DP2623)=0,"none",HLOOKUP(R2621,Y2621:DP2623,3,FALSE))</f>
        <v>none</v>
      </c>
      <c r="S2623" s="99" t="str">
        <f t="shared" ref="S2623" si="6528">IF(COUNTA(Y2620:DP2623)=0,"none",HLOOKUP(S2620,Y2620:DP2623,4,FALSE))</f>
        <v>none</v>
      </c>
      <c r="T2623" s="100"/>
      <c r="U2623" s="100" t="str">
        <f t="array" ref="U2623">IF(COUNTA(Y2620:DP2623)=0,"none",IF($U$2="WAHR",$W$3,Abfrage!$F$4))</f>
        <v>none</v>
      </c>
      <c r="V2623" s="100" t="str">
        <f t="array" ref="V2623">IF(COUNTA(Y2620:DP2623)=0,"none",IF($U$2="WAHR",$W$3,Abfrage!$F$4))</f>
        <v>none</v>
      </c>
      <c r="W2623" s="100" t="str">
        <f t="array" ref="W2623">IF(COUNTA(Y2620:DP2623)=0,"none",IF($U$2="WAHR",$W$3,Abfrage!$F$4))</f>
        <v>none</v>
      </c>
      <c r="X2623" s="109"/>
    </row>
    <row r="2624" spans="2:24" thickBot="1">
      <c r="B2624" s="75" t="s">
        <v>1675</v>
      </c>
      <c r="C2624" s="76">
        <v>1000283103</v>
      </c>
      <c r="D2624" s="75" t="s">
        <v>95</v>
      </c>
      <c r="E2624" s="75" t="s">
        <v>96</v>
      </c>
      <c r="F2624" s="75" t="s">
        <v>97</v>
      </c>
      <c r="G2624" s="75" t="s">
        <v>97</v>
      </c>
      <c r="H2624" s="75" t="e">
        <v>#N/A</v>
      </c>
      <c r="I2624" s="75" t="s">
        <v>1659</v>
      </c>
      <c r="J2624" s="75" t="s">
        <v>1676</v>
      </c>
      <c r="K2624" s="75" t="s">
        <v>306</v>
      </c>
      <c r="L2624" s="75" t="s">
        <v>306</v>
      </c>
      <c r="M2624" s="75" t="s">
        <v>313</v>
      </c>
      <c r="N2624" s="75" t="s">
        <v>352</v>
      </c>
      <c r="O2624" s="75" t="s">
        <v>315</v>
      </c>
      <c r="P2624" s="76" t="s">
        <v>306</v>
      </c>
      <c r="Q2624" s="216"/>
      <c r="R2624" s="77" t="str">
        <f t="shared" ref="R2624" si="6529">IF(COUNTA(Y2624:DP2627)=0,"01.01.1900",INDEX(Y2624:DP2624,MATCH(R2625,Y2625:DP2625,0)))</f>
        <v>01.01.1900</v>
      </c>
      <c r="S2624" s="78" t="str">
        <f t="shared" ref="S2624" si="6530">IF(COUNTA(Y2624:DP2627)=0,"01.01.1900",MAX(Y2624:DP2624))</f>
        <v>01.01.1900</v>
      </c>
      <c r="T2624" s="79"/>
      <c r="U2624" s="80" t="str">
        <f t="array" ref="U2624">IF(COUNTA(Y2624:DP2627)=0,"01.01.1900",IF(ISERROR(HLOOKUP(U2627,Y2627:DP2627,1,FALSE)),"01.01.1900",INDEX(Y2624:DP2624,MATCH(U2625&amp;U2627,Y2625:DP2625&amp;Y2627:DP2627,0))))</f>
        <v>01.01.1900</v>
      </c>
      <c r="V2624" s="81" t="str">
        <f t="shared" ref="V2624" si="6531">IF(COUNTA(Y2624:DP2627)=0,"01.01.1900",_xlfn.MAXIFS(Y2624:DP2624,Y2627:DP2627,V2627))</f>
        <v>01.01.1900</v>
      </c>
      <c r="W2624" s="82"/>
      <c r="X2624" s="106"/>
    </row>
    <row r="2625" spans="2:24" thickBot="1">
      <c r="B2625" s="83"/>
      <c r="C2625" s="84"/>
      <c r="D2625" s="83"/>
      <c r="E2625" s="83"/>
      <c r="F2625" s="83"/>
      <c r="G2625" s="83"/>
      <c r="H2625" s="83"/>
      <c r="I2625" s="83"/>
      <c r="J2625" s="83"/>
      <c r="K2625" s="83"/>
      <c r="L2625" s="83"/>
      <c r="M2625" s="83"/>
      <c r="N2625" s="83"/>
      <c r="O2625" s="83"/>
      <c r="P2625" s="84"/>
      <c r="Q2625" s="217"/>
      <c r="R2625" s="85">
        <f t="shared" ref="R2625" si="6532">IF(COUNTA(Y2624:DP2627)=0,0,MIN(Y2625:DP2625))</f>
        <v>0</v>
      </c>
      <c r="S2625" s="86">
        <f t="shared" ref="S2625" si="6533">IF(COUNTA(Y2624:DP2627)=0,0,HLOOKUP(S2624,Y2624:DP2627,2,FALSE))</f>
        <v>0</v>
      </c>
      <c r="T2625" s="87">
        <f t="shared" ref="T2625" si="6534">IF(COUNTA(Y2624:DP2627)=0,0,AVERAGE(Y2625:DP2625))</f>
        <v>0</v>
      </c>
      <c r="U2625" s="88">
        <f t="shared" ref="U2625" si="6535">IF(COUNTA(Y2624:DP2627)=0,0,_xlfn.MINIFS(Y2625:DP2625,Y2627:DP2627,U2627))</f>
        <v>0</v>
      </c>
      <c r="V2625" s="89">
        <f t="array" ref="V2625">IF(COUNTA(Y2624:DP2627)=0,0,IF(ISERROR(HLOOKUP(V2627,Y2627:DP2627,1,FALSE)),0,INDEX(Y2625:DP2625,MATCH(V2624&amp;V2627,Y2624:DP2624&amp;Y2627:DP2627,0))))</f>
        <v>0</v>
      </c>
      <c r="W2625" s="90">
        <f t="array" ref="W2625">IF(COUNTA(Y2624:DP2627)=0,0,IF(ISERROR(HLOOKUP(W2627,Y2627:DP2627,1,FALSE)),0,AVERAGEIF(Y2627:DP2627,$W2627,Y2625:DP2625)))</f>
        <v>0</v>
      </c>
      <c r="X2625" s="107"/>
    </row>
    <row r="2626" spans="2:24" thickBot="1">
      <c r="B2626" s="83"/>
      <c r="C2626" s="84"/>
      <c r="D2626" s="83"/>
      <c r="E2626" s="83"/>
      <c r="F2626" s="83"/>
      <c r="G2626" s="83"/>
      <c r="H2626" s="83"/>
      <c r="I2626" s="83"/>
      <c r="J2626" s="83"/>
      <c r="K2626" s="83"/>
      <c r="L2626" s="83"/>
      <c r="M2626" s="83"/>
      <c r="N2626" s="83"/>
      <c r="O2626" s="83"/>
      <c r="P2626" s="84"/>
      <c r="Q2626" s="217"/>
      <c r="R2626" s="91">
        <f t="shared" ref="R2626" si="6536">IF(COUNTA(Y2624:DP2627)=0,0,HLOOKUP(R2625,Y2625:DP2627,2,FALSE))</f>
        <v>0</v>
      </c>
      <c r="S2626" s="92">
        <f t="shared" ref="S2626" si="6537">IF(COUNTA(Y2624:DP2627)=0,0,HLOOKUP(S2624,Y2624:DP2627,3,FALSE))</f>
        <v>0</v>
      </c>
      <c r="T2626" s="93"/>
      <c r="U2626" s="94">
        <f t="array" ref="U2626">IF(COUNTA(Y2624:DP2627)=0,0,IF(ISERROR(HLOOKUP(U2627,Y2627:DP2627,1,FALSE)),0,INDEX(Y2626:DP2626,MATCH(U2625&amp;U2627,Y2625:DP2625&amp;Y2627:DP2627,0))))</f>
        <v>0</v>
      </c>
      <c r="V2626" s="94">
        <f t="array" ref="V2626">IF(COUNTA(Y2624:DP2627)=0,0,IF(ISERROR(HLOOKUP(V2627,Y2627:DP2627,1,FALSE)),0,INDEX(Y2626:DP2626,MATCH(V2625&amp;V2627,Y2625:DP2625&amp;Y2627:DP2627,0))))</f>
        <v>0</v>
      </c>
      <c r="W2626" s="95"/>
      <c r="X2626" s="108"/>
    </row>
    <row r="2627" spans="2:24" ht="13.9" thickBot="1">
      <c r="B2627" s="96"/>
      <c r="C2627" s="97"/>
      <c r="D2627" s="96"/>
      <c r="E2627" s="96"/>
      <c r="F2627" s="96"/>
      <c r="G2627" s="96"/>
      <c r="H2627" s="96"/>
      <c r="I2627" s="96"/>
      <c r="J2627" s="96"/>
      <c r="K2627" s="96"/>
      <c r="L2627" s="96"/>
      <c r="M2627" s="96"/>
      <c r="N2627" s="96"/>
      <c r="O2627" s="96"/>
      <c r="P2627" s="97"/>
      <c r="Q2627" s="218"/>
      <c r="R2627" s="98" t="str">
        <f t="shared" ref="R2627" si="6538">IF(COUNTA(Y2624:DP2627)=0,"none",HLOOKUP(R2625,Y2625:DP2627,3,FALSE))</f>
        <v>none</v>
      </c>
      <c r="S2627" s="99" t="str">
        <f t="shared" ref="S2627" si="6539">IF(COUNTA(Y2624:DP2627)=0,"none",HLOOKUP(S2624,Y2624:DP2627,4,FALSE))</f>
        <v>none</v>
      </c>
      <c r="T2627" s="100"/>
      <c r="U2627" s="100" t="str">
        <f t="array" ref="U2627">IF(COUNTA(Y2624:DP2627)=0,"none",IF($U$2="WAHR",$W$3,Abfrage!$F$4))</f>
        <v>none</v>
      </c>
      <c r="V2627" s="100" t="str">
        <f t="array" ref="V2627">IF(COUNTA(Y2624:DP2627)=0,"none",IF($U$2="WAHR",$W$3,Abfrage!$F$4))</f>
        <v>none</v>
      </c>
      <c r="W2627" s="100" t="str">
        <f t="array" ref="W2627">IF(COUNTA(Y2624:DP2627)=0,"none",IF($U$2="WAHR",$W$3,Abfrage!$F$4))</f>
        <v>none</v>
      </c>
      <c r="X2627" s="109"/>
    </row>
    <row r="2628" spans="2:24">
      <c r="B2628" s="75" t="s">
        <v>1677</v>
      </c>
      <c r="C2628" s="76">
        <v>1000283104</v>
      </c>
      <c r="D2628" s="75" t="s">
        <v>95</v>
      </c>
      <c r="E2628" s="75" t="s">
        <v>96</v>
      </c>
      <c r="F2628" s="75" t="s">
        <v>103</v>
      </c>
      <c r="G2628" s="75" t="s">
        <v>103</v>
      </c>
      <c r="H2628" s="75" t="e">
        <v>#N/A</v>
      </c>
      <c r="I2628" s="75" t="s">
        <v>1659</v>
      </c>
      <c r="J2628" s="75" t="s">
        <v>1678</v>
      </c>
      <c r="K2628" s="75" t="s">
        <v>306</v>
      </c>
      <c r="L2628" s="75" t="s">
        <v>306</v>
      </c>
      <c r="M2628" s="75" t="s">
        <v>313</v>
      </c>
      <c r="N2628" s="75" t="s">
        <v>352</v>
      </c>
      <c r="O2628" s="75" t="s">
        <v>476</v>
      </c>
      <c r="P2628" s="76" t="s">
        <v>306</v>
      </c>
      <c r="Q2628" s="216"/>
      <c r="R2628" s="77" t="str">
        <f t="shared" ref="R2628" si="6540">IF(COUNTA(Y2628:DP2631)=0,"01.01.1900",INDEX(Y2628:DP2628,MATCH(R2629,Y2629:DP2629,0)))</f>
        <v>01.01.1900</v>
      </c>
      <c r="S2628" s="78" t="str">
        <f t="shared" ref="S2628" si="6541">IF(COUNTA(Y2628:DP2631)=0,"01.01.1900",MAX(Y2628:DP2628))</f>
        <v>01.01.1900</v>
      </c>
      <c r="T2628" s="79"/>
      <c r="U2628" s="80" t="str">
        <f t="array" ref="U2628">IF(COUNTA(Y2628:DP2631)=0,"01.01.1900",IF(ISERROR(HLOOKUP(U2631,Y2631:DP2631,1,FALSE)),"01.01.1900",INDEX(Y2628:DP2628,MATCH(U2629&amp;U2631,Y2629:DP2629&amp;Y2631:DP2631,0))))</f>
        <v>01.01.1900</v>
      </c>
      <c r="V2628" s="81" t="str">
        <f t="shared" ref="V2628" si="6542">IF(COUNTA(Y2628:DP2631)=0,"01.01.1900",_xlfn.MAXIFS(Y2628:DP2628,Y2631:DP2631,V2631))</f>
        <v>01.01.1900</v>
      </c>
      <c r="W2628" s="82"/>
      <c r="X2628" s="106"/>
    </row>
    <row r="2629" spans="2:24">
      <c r="B2629" s="83"/>
      <c r="C2629" s="84"/>
      <c r="D2629" s="83"/>
      <c r="E2629" s="83"/>
      <c r="F2629" s="83"/>
      <c r="G2629" s="83"/>
      <c r="H2629" s="83"/>
      <c r="I2629" s="83"/>
      <c r="J2629" s="83"/>
      <c r="K2629" s="83"/>
      <c r="L2629" s="83"/>
      <c r="M2629" s="83"/>
      <c r="N2629" s="83"/>
      <c r="O2629" s="83"/>
      <c r="P2629" s="84"/>
      <c r="Q2629" s="217"/>
      <c r="R2629" s="85">
        <f t="shared" ref="R2629" si="6543">IF(COUNTA(Y2628:DP2631)=0,0,MIN(Y2629:DP2629))</f>
        <v>0</v>
      </c>
      <c r="S2629" s="86">
        <f t="shared" ref="S2629" si="6544">IF(COUNTA(Y2628:DP2631)=0,0,HLOOKUP(S2628,Y2628:DP2631,2,FALSE))</f>
        <v>0</v>
      </c>
      <c r="T2629" s="87">
        <f t="shared" ref="T2629" si="6545">IF(COUNTA(Y2628:DP2631)=0,0,AVERAGE(Y2629:DP2629))</f>
        <v>0</v>
      </c>
      <c r="U2629" s="88">
        <f t="shared" ref="U2629" si="6546">IF(COUNTA(Y2628:DP2631)=0,0,_xlfn.MINIFS(Y2629:DP2629,Y2631:DP2631,U2631))</f>
        <v>0</v>
      </c>
      <c r="V2629" s="89">
        <f t="array" ref="V2629">IF(COUNTA(Y2628:DP2631)=0,0,IF(ISERROR(HLOOKUP(V2631,Y2631:DP2631,1,FALSE)),0,INDEX(Y2629:DP2629,MATCH(V2628&amp;V2631,Y2628:DP2628&amp;Y2631:DP2631,0))))</f>
        <v>0</v>
      </c>
      <c r="W2629" s="90">
        <f t="array" ref="W2629">IF(COUNTA(Y2628:DP2631)=0,0,IF(ISERROR(HLOOKUP(W2631,Y2631:DP2631,1,FALSE)),0,AVERAGEIF(Y2631:DP2631,$W2631,Y2629:DP2629)))</f>
        <v>0</v>
      </c>
      <c r="X2629" s="107"/>
    </row>
    <row r="2630" spans="2:24" thickBot="1">
      <c r="B2630" s="83"/>
      <c r="C2630" s="84"/>
      <c r="D2630" s="83"/>
      <c r="E2630" s="83"/>
      <c r="F2630" s="83"/>
      <c r="G2630" s="83"/>
      <c r="H2630" s="83"/>
      <c r="I2630" s="83"/>
      <c r="J2630" s="83"/>
      <c r="K2630" s="83"/>
      <c r="L2630" s="83"/>
      <c r="M2630" s="83"/>
      <c r="N2630" s="83"/>
      <c r="O2630" s="83"/>
      <c r="P2630" s="84"/>
      <c r="Q2630" s="217"/>
      <c r="R2630" s="91">
        <f t="shared" ref="R2630" si="6547">IF(COUNTA(Y2628:DP2631)=0,0,HLOOKUP(R2629,Y2629:DP2631,2,FALSE))</f>
        <v>0</v>
      </c>
      <c r="S2630" s="92">
        <f t="shared" ref="S2630" si="6548">IF(COUNTA(Y2628:DP2631)=0,0,HLOOKUP(S2628,Y2628:DP2631,3,FALSE))</f>
        <v>0</v>
      </c>
      <c r="T2630" s="93"/>
      <c r="U2630" s="94">
        <f t="array" ref="U2630">IF(COUNTA(Y2628:DP2631)=0,0,IF(ISERROR(HLOOKUP(U2631,Y2631:DP2631,1,FALSE)),0,INDEX(Y2630:DP2630,MATCH(U2629&amp;U2631,Y2629:DP2629&amp;Y2631:DP2631,0))))</f>
        <v>0</v>
      </c>
      <c r="V2630" s="94">
        <f t="array" ref="V2630">IF(COUNTA(Y2628:DP2631)=0,0,IF(ISERROR(HLOOKUP(V2631,Y2631:DP2631,1,FALSE)),0,INDEX(Y2630:DP2630,MATCH(V2629&amp;V2631,Y2629:DP2629&amp;Y2631:DP2631,0))))</f>
        <v>0</v>
      </c>
      <c r="W2630" s="95"/>
      <c r="X2630" s="108"/>
    </row>
    <row r="2631" spans="2:24" ht="13.9" thickBot="1">
      <c r="B2631" s="96"/>
      <c r="C2631" s="97"/>
      <c r="D2631" s="96"/>
      <c r="E2631" s="96"/>
      <c r="F2631" s="96"/>
      <c r="G2631" s="96"/>
      <c r="H2631" s="96"/>
      <c r="I2631" s="96"/>
      <c r="J2631" s="96"/>
      <c r="K2631" s="96"/>
      <c r="L2631" s="96"/>
      <c r="M2631" s="96"/>
      <c r="N2631" s="96"/>
      <c r="O2631" s="96"/>
      <c r="P2631" s="97"/>
      <c r="Q2631" s="218"/>
      <c r="R2631" s="98" t="str">
        <f t="shared" ref="R2631" si="6549">IF(COUNTA(Y2628:DP2631)=0,"none",HLOOKUP(R2629,Y2629:DP2631,3,FALSE))</f>
        <v>none</v>
      </c>
      <c r="S2631" s="99" t="str">
        <f t="shared" ref="S2631" si="6550">IF(COUNTA(Y2628:DP2631)=0,"none",HLOOKUP(S2628,Y2628:DP2631,4,FALSE))</f>
        <v>none</v>
      </c>
      <c r="T2631" s="100"/>
      <c r="U2631" s="100" t="str">
        <f t="array" ref="U2631">IF(COUNTA(Y2628:DP2631)=0,"none",IF($U$2="WAHR",$W$3,Abfrage!$F$4))</f>
        <v>none</v>
      </c>
      <c r="V2631" s="100" t="str">
        <f t="array" ref="V2631">IF(COUNTA(Y2628:DP2631)=0,"none",IF($U$2="WAHR",$W$3,Abfrage!$F$4))</f>
        <v>none</v>
      </c>
      <c r="W2631" s="100" t="str">
        <f t="array" ref="W2631">IF(COUNTA(Y2628:DP2631)=0,"none",IF($U$2="WAHR",$W$3,Abfrage!$F$4))</f>
        <v>none</v>
      </c>
      <c r="X2631" s="109"/>
    </row>
    <row r="2632" spans="2:24" thickBot="1">
      <c r="B2632" s="75" t="s">
        <v>1679</v>
      </c>
      <c r="C2632" s="76">
        <v>1000283105</v>
      </c>
      <c r="D2632" s="75" t="s">
        <v>95</v>
      </c>
      <c r="E2632" s="75" t="s">
        <v>96</v>
      </c>
      <c r="F2632" s="75" t="s">
        <v>97</v>
      </c>
      <c r="G2632" s="75" t="s">
        <v>97</v>
      </c>
      <c r="H2632" s="75" t="e">
        <v>#N/A</v>
      </c>
      <c r="I2632" s="75" t="s">
        <v>1659</v>
      </c>
      <c r="J2632" s="75" t="s">
        <v>1680</v>
      </c>
      <c r="K2632" s="75" t="s">
        <v>306</v>
      </c>
      <c r="L2632" s="75" t="s">
        <v>306</v>
      </c>
      <c r="M2632" s="75" t="s">
        <v>313</v>
      </c>
      <c r="N2632" s="75" t="s">
        <v>360</v>
      </c>
      <c r="O2632" s="75" t="s">
        <v>315</v>
      </c>
      <c r="P2632" s="76" t="s">
        <v>306</v>
      </c>
      <c r="Q2632" s="216"/>
      <c r="R2632" s="77" t="str">
        <f t="shared" ref="R2632" si="6551">IF(COUNTA(Y2632:DP2635)=0,"01.01.1900",INDEX(Y2632:DP2632,MATCH(R2633,Y2633:DP2633,0)))</f>
        <v>01.01.1900</v>
      </c>
      <c r="S2632" s="78" t="str">
        <f t="shared" ref="S2632" si="6552">IF(COUNTA(Y2632:DP2635)=0,"01.01.1900",MAX(Y2632:DP2632))</f>
        <v>01.01.1900</v>
      </c>
      <c r="T2632" s="79"/>
      <c r="U2632" s="80" t="str">
        <f t="array" ref="U2632">IF(COUNTA(Y2632:DP2635)=0,"01.01.1900",IF(ISERROR(HLOOKUP(U2635,Y2635:DP2635,1,FALSE)),"01.01.1900",INDEX(Y2632:DP2632,MATCH(U2633&amp;U2635,Y2633:DP2633&amp;Y2635:DP2635,0))))</f>
        <v>01.01.1900</v>
      </c>
      <c r="V2632" s="81" t="str">
        <f t="shared" ref="V2632" si="6553">IF(COUNTA(Y2632:DP2635)=0,"01.01.1900",_xlfn.MAXIFS(Y2632:DP2632,Y2635:DP2635,V2635))</f>
        <v>01.01.1900</v>
      </c>
      <c r="W2632" s="82"/>
      <c r="X2632" s="106"/>
    </row>
    <row r="2633" spans="2:24" thickBot="1">
      <c r="B2633" s="83"/>
      <c r="C2633" s="84"/>
      <c r="D2633" s="83"/>
      <c r="E2633" s="83"/>
      <c r="F2633" s="83"/>
      <c r="G2633" s="83"/>
      <c r="H2633" s="83"/>
      <c r="I2633" s="83"/>
      <c r="J2633" s="83"/>
      <c r="K2633" s="83"/>
      <c r="L2633" s="83"/>
      <c r="M2633" s="83"/>
      <c r="N2633" s="83"/>
      <c r="O2633" s="83"/>
      <c r="P2633" s="84"/>
      <c r="Q2633" s="217"/>
      <c r="R2633" s="85">
        <f t="shared" ref="R2633" si="6554">IF(COUNTA(Y2632:DP2635)=0,0,MIN(Y2633:DP2633))</f>
        <v>0</v>
      </c>
      <c r="S2633" s="86">
        <f t="shared" ref="S2633" si="6555">IF(COUNTA(Y2632:DP2635)=0,0,HLOOKUP(S2632,Y2632:DP2635,2,FALSE))</f>
        <v>0</v>
      </c>
      <c r="T2633" s="87">
        <f t="shared" ref="T2633" si="6556">IF(COUNTA(Y2632:DP2635)=0,0,AVERAGE(Y2633:DP2633))</f>
        <v>0</v>
      </c>
      <c r="U2633" s="88">
        <f t="shared" ref="U2633" si="6557">IF(COUNTA(Y2632:DP2635)=0,0,_xlfn.MINIFS(Y2633:DP2633,Y2635:DP2635,U2635))</f>
        <v>0</v>
      </c>
      <c r="V2633" s="89">
        <f t="array" ref="V2633">IF(COUNTA(Y2632:DP2635)=0,0,IF(ISERROR(HLOOKUP(V2635,Y2635:DP2635,1,FALSE)),0,INDEX(Y2633:DP2633,MATCH(V2632&amp;V2635,Y2632:DP2632&amp;Y2635:DP2635,0))))</f>
        <v>0</v>
      </c>
      <c r="W2633" s="90">
        <f t="array" ref="W2633">IF(COUNTA(Y2632:DP2635)=0,0,IF(ISERROR(HLOOKUP(W2635,Y2635:DP2635,1,FALSE)),0,AVERAGEIF(Y2635:DP2635,$W2635,Y2633:DP2633)))</f>
        <v>0</v>
      </c>
      <c r="X2633" s="107"/>
    </row>
    <row r="2634" spans="2:24" thickBot="1">
      <c r="B2634" s="83"/>
      <c r="C2634" s="84"/>
      <c r="D2634" s="83"/>
      <c r="E2634" s="83"/>
      <c r="F2634" s="83"/>
      <c r="G2634" s="83"/>
      <c r="H2634" s="83"/>
      <c r="I2634" s="83"/>
      <c r="J2634" s="83"/>
      <c r="K2634" s="83"/>
      <c r="L2634" s="83"/>
      <c r="M2634" s="83"/>
      <c r="N2634" s="83"/>
      <c r="O2634" s="83"/>
      <c r="P2634" s="84"/>
      <c r="Q2634" s="217"/>
      <c r="R2634" s="91">
        <f t="shared" ref="R2634" si="6558">IF(COUNTA(Y2632:DP2635)=0,0,HLOOKUP(R2633,Y2633:DP2635,2,FALSE))</f>
        <v>0</v>
      </c>
      <c r="S2634" s="92">
        <f t="shared" ref="S2634" si="6559">IF(COUNTA(Y2632:DP2635)=0,0,HLOOKUP(S2632,Y2632:DP2635,3,FALSE))</f>
        <v>0</v>
      </c>
      <c r="T2634" s="93"/>
      <c r="U2634" s="94">
        <f t="array" ref="U2634">IF(COUNTA(Y2632:DP2635)=0,0,IF(ISERROR(HLOOKUP(U2635,Y2635:DP2635,1,FALSE)),0,INDEX(Y2634:DP2634,MATCH(U2633&amp;U2635,Y2633:DP2633&amp;Y2635:DP2635,0))))</f>
        <v>0</v>
      </c>
      <c r="V2634" s="94">
        <f t="array" ref="V2634">IF(COUNTA(Y2632:DP2635)=0,0,IF(ISERROR(HLOOKUP(V2635,Y2635:DP2635,1,FALSE)),0,INDEX(Y2634:DP2634,MATCH(V2633&amp;V2635,Y2633:DP2633&amp;Y2635:DP2635,0))))</f>
        <v>0</v>
      </c>
      <c r="W2634" s="95"/>
      <c r="X2634" s="108"/>
    </row>
    <row r="2635" spans="2:24" ht="13.9" thickBot="1">
      <c r="B2635" s="96"/>
      <c r="C2635" s="97"/>
      <c r="D2635" s="96"/>
      <c r="E2635" s="96"/>
      <c r="F2635" s="96"/>
      <c r="G2635" s="96"/>
      <c r="H2635" s="96"/>
      <c r="I2635" s="96"/>
      <c r="J2635" s="96"/>
      <c r="K2635" s="96"/>
      <c r="L2635" s="96"/>
      <c r="M2635" s="96"/>
      <c r="N2635" s="96"/>
      <c r="O2635" s="96"/>
      <c r="P2635" s="97"/>
      <c r="Q2635" s="218"/>
      <c r="R2635" s="98" t="str">
        <f t="shared" ref="R2635" si="6560">IF(COUNTA(Y2632:DP2635)=0,"none",HLOOKUP(R2633,Y2633:DP2635,3,FALSE))</f>
        <v>none</v>
      </c>
      <c r="S2635" s="99" t="str">
        <f t="shared" ref="S2635" si="6561">IF(COUNTA(Y2632:DP2635)=0,"none",HLOOKUP(S2632,Y2632:DP2635,4,FALSE))</f>
        <v>none</v>
      </c>
      <c r="T2635" s="100"/>
      <c r="U2635" s="100" t="str">
        <f t="array" ref="U2635">IF(COUNTA(Y2632:DP2635)=0,"none",IF($U$2="WAHR",$W$3,Abfrage!$F$4))</f>
        <v>none</v>
      </c>
      <c r="V2635" s="100" t="str">
        <f t="array" ref="V2635">IF(COUNTA(Y2632:DP2635)=0,"none",IF($U$2="WAHR",$W$3,Abfrage!$F$4))</f>
        <v>none</v>
      </c>
      <c r="W2635" s="100" t="str">
        <f t="array" ref="W2635">IF(COUNTA(Y2632:DP2635)=0,"none",IF($U$2="WAHR",$W$3,Abfrage!$F$4))</f>
        <v>none</v>
      </c>
      <c r="X2635" s="109"/>
    </row>
    <row r="2636" spans="2:24" thickBot="1">
      <c r="B2636" s="75" t="s">
        <v>1681</v>
      </c>
      <c r="C2636" s="76">
        <v>1000283106</v>
      </c>
      <c r="D2636" s="75" t="s">
        <v>95</v>
      </c>
      <c r="E2636" s="75" t="s">
        <v>96</v>
      </c>
      <c r="F2636" s="75" t="s">
        <v>103</v>
      </c>
      <c r="G2636" s="75" t="s">
        <v>103</v>
      </c>
      <c r="H2636" s="75" t="e">
        <v>#N/A</v>
      </c>
      <c r="I2636" s="75" t="s">
        <v>1659</v>
      </c>
      <c r="J2636" s="75" t="s">
        <v>1682</v>
      </c>
      <c r="K2636" s="75" t="s">
        <v>306</v>
      </c>
      <c r="L2636" s="75" t="s">
        <v>306</v>
      </c>
      <c r="M2636" s="75" t="s">
        <v>313</v>
      </c>
      <c r="N2636" s="75" t="s">
        <v>360</v>
      </c>
      <c r="O2636" s="75" t="s">
        <v>476</v>
      </c>
      <c r="P2636" s="76" t="s">
        <v>306</v>
      </c>
      <c r="Q2636" s="216"/>
      <c r="R2636" s="77" t="str">
        <f t="shared" ref="R2636" si="6562">IF(COUNTA(Y2636:DP2639)=0,"01.01.1900",INDEX(Y2636:DP2636,MATCH(R2637,Y2637:DP2637,0)))</f>
        <v>01.01.1900</v>
      </c>
      <c r="S2636" s="78" t="str">
        <f t="shared" ref="S2636" si="6563">IF(COUNTA(Y2636:DP2639)=0,"01.01.1900",MAX(Y2636:DP2636))</f>
        <v>01.01.1900</v>
      </c>
      <c r="T2636" s="79"/>
      <c r="U2636" s="80" t="str">
        <f t="array" ref="U2636">IF(COUNTA(Y2636:DP2639)=0,"01.01.1900",IF(ISERROR(HLOOKUP(U2639,Y2639:DP2639,1,FALSE)),"01.01.1900",INDEX(Y2636:DP2636,MATCH(U2637&amp;U2639,Y2637:DP2637&amp;Y2639:DP2639,0))))</f>
        <v>01.01.1900</v>
      </c>
      <c r="V2636" s="81" t="str">
        <f t="shared" ref="V2636" si="6564">IF(COUNTA(Y2636:DP2639)=0,"01.01.1900",_xlfn.MAXIFS(Y2636:DP2636,Y2639:DP2639,V2639))</f>
        <v>01.01.1900</v>
      </c>
      <c r="W2636" s="82"/>
      <c r="X2636" s="106"/>
    </row>
    <row r="2637" spans="2:24" thickBot="1">
      <c r="B2637" s="83"/>
      <c r="C2637" s="84"/>
      <c r="D2637" s="83"/>
      <c r="E2637" s="83"/>
      <c r="F2637" s="83"/>
      <c r="G2637" s="83"/>
      <c r="H2637" s="83"/>
      <c r="I2637" s="83"/>
      <c r="J2637" s="83"/>
      <c r="K2637" s="83"/>
      <c r="L2637" s="83"/>
      <c r="M2637" s="83"/>
      <c r="N2637" s="83"/>
      <c r="O2637" s="83"/>
      <c r="P2637" s="84"/>
      <c r="Q2637" s="217"/>
      <c r="R2637" s="85">
        <f t="shared" ref="R2637" si="6565">IF(COUNTA(Y2636:DP2639)=0,0,MIN(Y2637:DP2637))</f>
        <v>0</v>
      </c>
      <c r="S2637" s="86">
        <f t="shared" ref="S2637" si="6566">IF(COUNTA(Y2636:DP2639)=0,0,HLOOKUP(S2636,Y2636:DP2639,2,FALSE))</f>
        <v>0</v>
      </c>
      <c r="T2637" s="87">
        <f t="shared" ref="T2637" si="6567">IF(COUNTA(Y2636:DP2639)=0,0,AVERAGE(Y2637:DP2637))</f>
        <v>0</v>
      </c>
      <c r="U2637" s="88">
        <f t="shared" ref="U2637" si="6568">IF(COUNTA(Y2636:DP2639)=0,0,_xlfn.MINIFS(Y2637:DP2637,Y2639:DP2639,U2639))</f>
        <v>0</v>
      </c>
      <c r="V2637" s="89">
        <f t="array" ref="V2637">IF(COUNTA(Y2636:DP2639)=0,0,IF(ISERROR(HLOOKUP(V2639,Y2639:DP2639,1,FALSE)),0,INDEX(Y2637:DP2637,MATCH(V2636&amp;V2639,Y2636:DP2636&amp;Y2639:DP2639,0))))</f>
        <v>0</v>
      </c>
      <c r="W2637" s="90">
        <f t="array" ref="W2637">IF(COUNTA(Y2636:DP2639)=0,0,IF(ISERROR(HLOOKUP(W2639,Y2639:DP2639,1,FALSE)),0,AVERAGEIF(Y2639:DP2639,$W2639,Y2637:DP2637)))</f>
        <v>0</v>
      </c>
      <c r="X2637" s="107"/>
    </row>
    <row r="2638" spans="2:24" thickBot="1">
      <c r="B2638" s="83"/>
      <c r="C2638" s="84"/>
      <c r="D2638" s="83"/>
      <c r="E2638" s="83"/>
      <c r="F2638" s="83"/>
      <c r="G2638" s="83"/>
      <c r="H2638" s="83"/>
      <c r="I2638" s="83"/>
      <c r="J2638" s="83"/>
      <c r="K2638" s="83"/>
      <c r="L2638" s="83"/>
      <c r="M2638" s="83"/>
      <c r="N2638" s="83"/>
      <c r="O2638" s="83"/>
      <c r="P2638" s="84"/>
      <c r="Q2638" s="217"/>
      <c r="R2638" s="91">
        <f t="shared" ref="R2638" si="6569">IF(COUNTA(Y2636:DP2639)=0,0,HLOOKUP(R2637,Y2637:DP2639,2,FALSE))</f>
        <v>0</v>
      </c>
      <c r="S2638" s="92">
        <f t="shared" ref="S2638" si="6570">IF(COUNTA(Y2636:DP2639)=0,0,HLOOKUP(S2636,Y2636:DP2639,3,FALSE))</f>
        <v>0</v>
      </c>
      <c r="T2638" s="93"/>
      <c r="U2638" s="94">
        <f t="array" ref="U2638">IF(COUNTA(Y2636:DP2639)=0,0,IF(ISERROR(HLOOKUP(U2639,Y2639:DP2639,1,FALSE)),0,INDEX(Y2638:DP2638,MATCH(U2637&amp;U2639,Y2637:DP2637&amp;Y2639:DP2639,0))))</f>
        <v>0</v>
      </c>
      <c r="V2638" s="94">
        <f t="array" ref="V2638">IF(COUNTA(Y2636:DP2639)=0,0,IF(ISERROR(HLOOKUP(V2639,Y2639:DP2639,1,FALSE)),0,INDEX(Y2638:DP2638,MATCH(V2637&amp;V2639,Y2637:DP2637&amp;Y2639:DP2639,0))))</f>
        <v>0</v>
      </c>
      <c r="W2638" s="95"/>
      <c r="X2638" s="108"/>
    </row>
    <row r="2639" spans="2:24" ht="13.9" thickBot="1">
      <c r="B2639" s="96"/>
      <c r="C2639" s="97"/>
      <c r="D2639" s="96"/>
      <c r="E2639" s="96"/>
      <c r="F2639" s="96"/>
      <c r="G2639" s="96"/>
      <c r="H2639" s="96"/>
      <c r="I2639" s="96"/>
      <c r="J2639" s="96"/>
      <c r="K2639" s="96"/>
      <c r="L2639" s="96"/>
      <c r="M2639" s="96"/>
      <c r="N2639" s="96"/>
      <c r="O2639" s="96"/>
      <c r="P2639" s="97"/>
      <c r="Q2639" s="218"/>
      <c r="R2639" s="98" t="str">
        <f t="shared" ref="R2639" si="6571">IF(COUNTA(Y2636:DP2639)=0,"none",HLOOKUP(R2637,Y2637:DP2639,3,FALSE))</f>
        <v>none</v>
      </c>
      <c r="S2639" s="99" t="str">
        <f t="shared" ref="S2639" si="6572">IF(COUNTA(Y2636:DP2639)=0,"none",HLOOKUP(S2636,Y2636:DP2639,4,FALSE))</f>
        <v>none</v>
      </c>
      <c r="T2639" s="100"/>
      <c r="U2639" s="100" t="str">
        <f t="array" ref="U2639">IF(COUNTA(Y2636:DP2639)=0,"none",IF($U$2="WAHR",$W$3,Abfrage!$F$4))</f>
        <v>none</v>
      </c>
      <c r="V2639" s="100" t="str">
        <f t="array" ref="V2639">IF(COUNTA(Y2636:DP2639)=0,"none",IF($U$2="WAHR",$W$3,Abfrage!$F$4))</f>
        <v>none</v>
      </c>
      <c r="W2639" s="100" t="str">
        <f t="array" ref="W2639">IF(COUNTA(Y2636:DP2639)=0,"none",IF($U$2="WAHR",$W$3,Abfrage!$F$4))</f>
        <v>none</v>
      </c>
      <c r="X2639" s="109"/>
    </row>
    <row r="2640" spans="2:24" thickBot="1">
      <c r="B2640" s="75" t="s">
        <v>1683</v>
      </c>
      <c r="C2640" s="76">
        <v>1000283107</v>
      </c>
      <c r="D2640" s="75" t="s">
        <v>95</v>
      </c>
      <c r="E2640" s="75" t="s">
        <v>96</v>
      </c>
      <c r="F2640" s="75" t="s">
        <v>97</v>
      </c>
      <c r="G2640" s="75" t="s">
        <v>97</v>
      </c>
      <c r="H2640" s="75" t="e">
        <v>#N/A</v>
      </c>
      <c r="I2640" s="75" t="s">
        <v>1659</v>
      </c>
      <c r="J2640" s="75" t="s">
        <v>1684</v>
      </c>
      <c r="K2640" s="75" t="s">
        <v>306</v>
      </c>
      <c r="L2640" s="75" t="s">
        <v>306</v>
      </c>
      <c r="M2640" s="75" t="s">
        <v>313</v>
      </c>
      <c r="N2640" s="75" t="s">
        <v>393</v>
      </c>
      <c r="O2640" s="75" t="s">
        <v>315</v>
      </c>
      <c r="P2640" s="76" t="s">
        <v>306</v>
      </c>
      <c r="Q2640" s="216"/>
      <c r="R2640" s="77" t="str">
        <f t="shared" ref="R2640" si="6573">IF(COUNTA(Y2640:DP2643)=0,"01.01.1900",INDEX(Y2640:DP2640,MATCH(R2641,Y2641:DP2641,0)))</f>
        <v>01.01.1900</v>
      </c>
      <c r="S2640" s="78" t="str">
        <f t="shared" ref="S2640" si="6574">IF(COUNTA(Y2640:DP2643)=0,"01.01.1900",MAX(Y2640:DP2640))</f>
        <v>01.01.1900</v>
      </c>
      <c r="T2640" s="79"/>
      <c r="U2640" s="80" t="str">
        <f t="array" ref="U2640">IF(COUNTA(Y2640:DP2643)=0,"01.01.1900",IF(ISERROR(HLOOKUP(U2643,Y2643:DP2643,1,FALSE)),"01.01.1900",INDEX(Y2640:DP2640,MATCH(U2641&amp;U2643,Y2641:DP2641&amp;Y2643:DP2643,0))))</f>
        <v>01.01.1900</v>
      </c>
      <c r="V2640" s="81" t="str">
        <f t="shared" ref="V2640" si="6575">IF(COUNTA(Y2640:DP2643)=0,"01.01.1900",_xlfn.MAXIFS(Y2640:DP2640,Y2643:DP2643,V2643))</f>
        <v>01.01.1900</v>
      </c>
      <c r="W2640" s="82"/>
      <c r="X2640" s="106"/>
    </row>
    <row r="2641" spans="2:24" thickBot="1">
      <c r="B2641" s="83"/>
      <c r="C2641" s="84"/>
      <c r="D2641" s="83"/>
      <c r="E2641" s="83"/>
      <c r="F2641" s="83"/>
      <c r="G2641" s="83"/>
      <c r="H2641" s="83"/>
      <c r="I2641" s="83"/>
      <c r="J2641" s="83"/>
      <c r="K2641" s="83"/>
      <c r="L2641" s="83"/>
      <c r="M2641" s="83"/>
      <c r="N2641" s="83"/>
      <c r="O2641" s="83"/>
      <c r="P2641" s="84"/>
      <c r="Q2641" s="217"/>
      <c r="R2641" s="85">
        <f t="shared" ref="R2641" si="6576">IF(COUNTA(Y2640:DP2643)=0,0,MIN(Y2641:DP2641))</f>
        <v>0</v>
      </c>
      <c r="S2641" s="86">
        <f t="shared" ref="S2641" si="6577">IF(COUNTA(Y2640:DP2643)=0,0,HLOOKUP(S2640,Y2640:DP2643,2,FALSE))</f>
        <v>0</v>
      </c>
      <c r="T2641" s="87">
        <f t="shared" ref="T2641" si="6578">IF(COUNTA(Y2640:DP2643)=0,0,AVERAGE(Y2641:DP2641))</f>
        <v>0</v>
      </c>
      <c r="U2641" s="88">
        <f t="shared" ref="U2641" si="6579">IF(COUNTA(Y2640:DP2643)=0,0,_xlfn.MINIFS(Y2641:DP2641,Y2643:DP2643,U2643))</f>
        <v>0</v>
      </c>
      <c r="V2641" s="89">
        <f t="array" ref="V2641">IF(COUNTA(Y2640:DP2643)=0,0,IF(ISERROR(HLOOKUP(V2643,Y2643:DP2643,1,FALSE)),0,INDEX(Y2641:DP2641,MATCH(V2640&amp;V2643,Y2640:DP2640&amp;Y2643:DP2643,0))))</f>
        <v>0</v>
      </c>
      <c r="W2641" s="90">
        <f t="array" ref="W2641">IF(COUNTA(Y2640:DP2643)=0,0,IF(ISERROR(HLOOKUP(W2643,Y2643:DP2643,1,FALSE)),0,AVERAGEIF(Y2643:DP2643,$W2643,Y2641:DP2641)))</f>
        <v>0</v>
      </c>
      <c r="X2641" s="107"/>
    </row>
    <row r="2642" spans="2:24" thickBot="1">
      <c r="B2642" s="83"/>
      <c r="C2642" s="84"/>
      <c r="D2642" s="83"/>
      <c r="E2642" s="83"/>
      <c r="F2642" s="83"/>
      <c r="G2642" s="83"/>
      <c r="H2642" s="83"/>
      <c r="I2642" s="83"/>
      <c r="J2642" s="83"/>
      <c r="K2642" s="83"/>
      <c r="L2642" s="83"/>
      <c r="M2642" s="83"/>
      <c r="N2642" s="83"/>
      <c r="O2642" s="83"/>
      <c r="P2642" s="84"/>
      <c r="Q2642" s="217"/>
      <c r="R2642" s="91">
        <f t="shared" ref="R2642" si="6580">IF(COUNTA(Y2640:DP2643)=0,0,HLOOKUP(R2641,Y2641:DP2643,2,FALSE))</f>
        <v>0</v>
      </c>
      <c r="S2642" s="92">
        <f t="shared" ref="S2642" si="6581">IF(COUNTA(Y2640:DP2643)=0,0,HLOOKUP(S2640,Y2640:DP2643,3,FALSE))</f>
        <v>0</v>
      </c>
      <c r="T2642" s="93"/>
      <c r="U2642" s="94">
        <f t="array" ref="U2642">IF(COUNTA(Y2640:DP2643)=0,0,IF(ISERROR(HLOOKUP(U2643,Y2643:DP2643,1,FALSE)),0,INDEX(Y2642:DP2642,MATCH(U2641&amp;U2643,Y2641:DP2641&amp;Y2643:DP2643,0))))</f>
        <v>0</v>
      </c>
      <c r="V2642" s="94">
        <f t="array" ref="V2642">IF(COUNTA(Y2640:DP2643)=0,0,IF(ISERROR(HLOOKUP(V2643,Y2643:DP2643,1,FALSE)),0,INDEX(Y2642:DP2642,MATCH(V2641&amp;V2643,Y2641:DP2641&amp;Y2643:DP2643,0))))</f>
        <v>0</v>
      </c>
      <c r="W2642" s="95"/>
      <c r="X2642" s="108"/>
    </row>
    <row r="2643" spans="2:24" ht="13.9" thickBot="1">
      <c r="B2643" s="96"/>
      <c r="C2643" s="97"/>
      <c r="D2643" s="96"/>
      <c r="E2643" s="96"/>
      <c r="F2643" s="96"/>
      <c r="G2643" s="96"/>
      <c r="H2643" s="96"/>
      <c r="I2643" s="96"/>
      <c r="J2643" s="96"/>
      <c r="K2643" s="96"/>
      <c r="L2643" s="96"/>
      <c r="M2643" s="96"/>
      <c r="N2643" s="96"/>
      <c r="O2643" s="96"/>
      <c r="P2643" s="97"/>
      <c r="Q2643" s="218"/>
      <c r="R2643" s="98" t="str">
        <f t="shared" ref="R2643" si="6582">IF(COUNTA(Y2640:DP2643)=0,"none",HLOOKUP(R2641,Y2641:DP2643,3,FALSE))</f>
        <v>none</v>
      </c>
      <c r="S2643" s="99" t="str">
        <f t="shared" ref="S2643" si="6583">IF(COUNTA(Y2640:DP2643)=0,"none",HLOOKUP(S2640,Y2640:DP2643,4,FALSE))</f>
        <v>none</v>
      </c>
      <c r="T2643" s="100"/>
      <c r="U2643" s="100" t="str">
        <f t="array" ref="U2643">IF(COUNTA(Y2640:DP2643)=0,"none",IF($U$2="WAHR",$W$3,Abfrage!$F$4))</f>
        <v>none</v>
      </c>
      <c r="V2643" s="100" t="str">
        <f t="array" ref="V2643">IF(COUNTA(Y2640:DP2643)=0,"none",IF($U$2="WAHR",$W$3,Abfrage!$F$4))</f>
        <v>none</v>
      </c>
      <c r="W2643" s="100" t="str">
        <f t="array" ref="W2643">IF(COUNTA(Y2640:DP2643)=0,"none",IF($U$2="WAHR",$W$3,Abfrage!$F$4))</f>
        <v>none</v>
      </c>
      <c r="X2643" s="109"/>
    </row>
    <row r="2644" spans="2:24" thickBot="1">
      <c r="B2644" s="75" t="s">
        <v>1685</v>
      </c>
      <c r="C2644" s="76">
        <v>1000283108</v>
      </c>
      <c r="D2644" s="75" t="s">
        <v>95</v>
      </c>
      <c r="E2644" s="75" t="s">
        <v>96</v>
      </c>
      <c r="F2644" s="75" t="s">
        <v>103</v>
      </c>
      <c r="G2644" s="75" t="s">
        <v>103</v>
      </c>
      <c r="H2644" s="75" t="e">
        <v>#N/A</v>
      </c>
      <c r="I2644" s="75" t="s">
        <v>1659</v>
      </c>
      <c r="J2644" s="75" t="s">
        <v>1686</v>
      </c>
      <c r="K2644" s="75" t="s">
        <v>306</v>
      </c>
      <c r="L2644" s="75" t="s">
        <v>306</v>
      </c>
      <c r="M2644" s="75" t="s">
        <v>313</v>
      </c>
      <c r="N2644" s="75" t="s">
        <v>393</v>
      </c>
      <c r="O2644" s="75" t="s">
        <v>476</v>
      </c>
      <c r="P2644" s="76" t="s">
        <v>306</v>
      </c>
      <c r="Q2644" s="216"/>
      <c r="R2644" s="77" t="str">
        <f t="shared" ref="R2644" si="6584">IF(COUNTA(Y2644:DP2647)=0,"01.01.1900",INDEX(Y2644:DP2644,MATCH(R2645,Y2645:DP2645,0)))</f>
        <v>01.01.1900</v>
      </c>
      <c r="S2644" s="78" t="str">
        <f t="shared" ref="S2644" si="6585">IF(COUNTA(Y2644:DP2647)=0,"01.01.1900",MAX(Y2644:DP2644))</f>
        <v>01.01.1900</v>
      </c>
      <c r="T2644" s="79"/>
      <c r="U2644" s="80" t="str">
        <f t="array" ref="U2644">IF(COUNTA(Y2644:DP2647)=0,"01.01.1900",IF(ISERROR(HLOOKUP(U2647,Y2647:DP2647,1,FALSE)),"01.01.1900",INDEX(Y2644:DP2644,MATCH(U2645&amp;U2647,Y2645:DP2645&amp;Y2647:DP2647,0))))</f>
        <v>01.01.1900</v>
      </c>
      <c r="V2644" s="81" t="str">
        <f t="shared" ref="V2644" si="6586">IF(COUNTA(Y2644:DP2647)=0,"01.01.1900",_xlfn.MAXIFS(Y2644:DP2644,Y2647:DP2647,V2647))</f>
        <v>01.01.1900</v>
      </c>
      <c r="W2644" s="82"/>
      <c r="X2644" s="106"/>
    </row>
    <row r="2645" spans="2:24" thickBot="1">
      <c r="B2645" s="83"/>
      <c r="C2645" s="84"/>
      <c r="D2645" s="83"/>
      <c r="E2645" s="83"/>
      <c r="F2645" s="83"/>
      <c r="G2645" s="83"/>
      <c r="H2645" s="83"/>
      <c r="I2645" s="83"/>
      <c r="J2645" s="83"/>
      <c r="K2645" s="83"/>
      <c r="L2645" s="83"/>
      <c r="M2645" s="83"/>
      <c r="N2645" s="83"/>
      <c r="O2645" s="83"/>
      <c r="P2645" s="84"/>
      <c r="Q2645" s="217"/>
      <c r="R2645" s="85">
        <f t="shared" ref="R2645" si="6587">IF(COUNTA(Y2644:DP2647)=0,0,MIN(Y2645:DP2645))</f>
        <v>0</v>
      </c>
      <c r="S2645" s="86">
        <f t="shared" ref="S2645" si="6588">IF(COUNTA(Y2644:DP2647)=0,0,HLOOKUP(S2644,Y2644:DP2647,2,FALSE))</f>
        <v>0</v>
      </c>
      <c r="T2645" s="87">
        <f t="shared" ref="T2645" si="6589">IF(COUNTA(Y2644:DP2647)=0,0,AVERAGE(Y2645:DP2645))</f>
        <v>0</v>
      </c>
      <c r="U2645" s="88">
        <f t="shared" ref="U2645" si="6590">IF(COUNTA(Y2644:DP2647)=0,0,_xlfn.MINIFS(Y2645:DP2645,Y2647:DP2647,U2647))</f>
        <v>0</v>
      </c>
      <c r="V2645" s="89">
        <f t="array" ref="V2645">IF(COUNTA(Y2644:DP2647)=0,0,IF(ISERROR(HLOOKUP(V2647,Y2647:DP2647,1,FALSE)),0,INDEX(Y2645:DP2645,MATCH(V2644&amp;V2647,Y2644:DP2644&amp;Y2647:DP2647,0))))</f>
        <v>0</v>
      </c>
      <c r="W2645" s="90">
        <f t="array" ref="W2645">IF(COUNTA(Y2644:DP2647)=0,0,IF(ISERROR(HLOOKUP(W2647,Y2647:DP2647,1,FALSE)),0,AVERAGEIF(Y2647:DP2647,$W2647,Y2645:DP2645)))</f>
        <v>0</v>
      </c>
      <c r="X2645" s="107"/>
    </row>
    <row r="2646" spans="2:24" thickBot="1">
      <c r="B2646" s="83"/>
      <c r="C2646" s="84"/>
      <c r="D2646" s="83"/>
      <c r="E2646" s="83"/>
      <c r="F2646" s="83"/>
      <c r="G2646" s="83"/>
      <c r="H2646" s="83"/>
      <c r="I2646" s="83"/>
      <c r="J2646" s="83"/>
      <c r="K2646" s="83"/>
      <c r="L2646" s="83"/>
      <c r="M2646" s="83"/>
      <c r="N2646" s="83"/>
      <c r="O2646" s="83"/>
      <c r="P2646" s="84"/>
      <c r="Q2646" s="217"/>
      <c r="R2646" s="91">
        <f t="shared" ref="R2646" si="6591">IF(COUNTA(Y2644:DP2647)=0,0,HLOOKUP(R2645,Y2645:DP2647,2,FALSE))</f>
        <v>0</v>
      </c>
      <c r="S2646" s="92">
        <f t="shared" ref="S2646" si="6592">IF(COUNTA(Y2644:DP2647)=0,0,HLOOKUP(S2644,Y2644:DP2647,3,FALSE))</f>
        <v>0</v>
      </c>
      <c r="T2646" s="93"/>
      <c r="U2646" s="94">
        <f t="array" ref="U2646">IF(COUNTA(Y2644:DP2647)=0,0,IF(ISERROR(HLOOKUP(U2647,Y2647:DP2647,1,FALSE)),0,INDEX(Y2646:DP2646,MATCH(U2645&amp;U2647,Y2645:DP2645&amp;Y2647:DP2647,0))))</f>
        <v>0</v>
      </c>
      <c r="V2646" s="94">
        <f t="array" ref="V2646">IF(COUNTA(Y2644:DP2647)=0,0,IF(ISERROR(HLOOKUP(V2647,Y2647:DP2647,1,FALSE)),0,INDEX(Y2646:DP2646,MATCH(V2645&amp;V2647,Y2645:DP2645&amp;Y2647:DP2647,0))))</f>
        <v>0</v>
      </c>
      <c r="W2646" s="95"/>
      <c r="X2646" s="108"/>
    </row>
    <row r="2647" spans="2:24" ht="13.9" thickBot="1">
      <c r="B2647" s="96"/>
      <c r="C2647" s="97"/>
      <c r="D2647" s="96"/>
      <c r="E2647" s="96"/>
      <c r="F2647" s="96"/>
      <c r="G2647" s="96"/>
      <c r="H2647" s="96"/>
      <c r="I2647" s="96"/>
      <c r="J2647" s="96"/>
      <c r="K2647" s="96"/>
      <c r="L2647" s="96"/>
      <c r="M2647" s="96"/>
      <c r="N2647" s="96"/>
      <c r="O2647" s="96"/>
      <c r="P2647" s="97"/>
      <c r="Q2647" s="218"/>
      <c r="R2647" s="98" t="str">
        <f t="shared" ref="R2647" si="6593">IF(COUNTA(Y2644:DP2647)=0,"none",HLOOKUP(R2645,Y2645:DP2647,3,FALSE))</f>
        <v>none</v>
      </c>
      <c r="S2647" s="99" t="str">
        <f t="shared" ref="S2647" si="6594">IF(COUNTA(Y2644:DP2647)=0,"none",HLOOKUP(S2644,Y2644:DP2647,4,FALSE))</f>
        <v>none</v>
      </c>
      <c r="T2647" s="100"/>
      <c r="U2647" s="100" t="str">
        <f t="array" ref="U2647">IF(COUNTA(Y2644:DP2647)=0,"none",IF($U$2="WAHR",$W$3,Abfrage!$F$4))</f>
        <v>none</v>
      </c>
      <c r="V2647" s="100" t="str">
        <f t="array" ref="V2647">IF(COUNTA(Y2644:DP2647)=0,"none",IF($U$2="WAHR",$W$3,Abfrage!$F$4))</f>
        <v>none</v>
      </c>
      <c r="W2647" s="100" t="str">
        <f t="array" ref="W2647">IF(COUNTA(Y2644:DP2647)=0,"none",IF($U$2="WAHR",$W$3,Abfrage!$F$4))</f>
        <v>none</v>
      </c>
      <c r="X2647" s="109"/>
    </row>
    <row r="2648" spans="2:24" thickBot="1">
      <c r="B2648" s="75" t="s">
        <v>1687</v>
      </c>
      <c r="C2648" s="76">
        <v>1000283109</v>
      </c>
      <c r="D2648" s="75" t="s">
        <v>95</v>
      </c>
      <c r="E2648" s="75" t="s">
        <v>96</v>
      </c>
      <c r="F2648" s="75" t="s">
        <v>97</v>
      </c>
      <c r="G2648" s="75" t="s">
        <v>97</v>
      </c>
      <c r="H2648" s="75" t="e">
        <v>#N/A</v>
      </c>
      <c r="I2648" s="75" t="s">
        <v>1659</v>
      </c>
      <c r="J2648" s="75" t="s">
        <v>1688</v>
      </c>
      <c r="K2648" s="75" t="s">
        <v>306</v>
      </c>
      <c r="L2648" s="75" t="s">
        <v>306</v>
      </c>
      <c r="M2648" s="75" t="s">
        <v>313</v>
      </c>
      <c r="N2648" s="75" t="s">
        <v>321</v>
      </c>
      <c r="O2648" s="75" t="s">
        <v>315</v>
      </c>
      <c r="P2648" s="76" t="s">
        <v>306</v>
      </c>
      <c r="Q2648" s="216"/>
      <c r="R2648" s="77" t="str">
        <f t="shared" ref="R2648" si="6595">IF(COUNTA(Y2648:DP2651)=0,"01.01.1900",INDEX(Y2648:DP2648,MATCH(R2649,Y2649:DP2649,0)))</f>
        <v>01.01.1900</v>
      </c>
      <c r="S2648" s="78" t="str">
        <f t="shared" ref="S2648" si="6596">IF(COUNTA(Y2648:DP2651)=0,"01.01.1900",MAX(Y2648:DP2648))</f>
        <v>01.01.1900</v>
      </c>
      <c r="T2648" s="79"/>
      <c r="U2648" s="80" t="str">
        <f t="array" ref="U2648">IF(COUNTA(Y2648:DP2651)=0,"01.01.1900",IF(ISERROR(HLOOKUP(U2651,Y2651:DP2651,1,FALSE)),"01.01.1900",INDEX(Y2648:DP2648,MATCH(U2649&amp;U2651,Y2649:DP2649&amp;Y2651:DP2651,0))))</f>
        <v>01.01.1900</v>
      </c>
      <c r="V2648" s="81" t="str">
        <f t="shared" ref="V2648" si="6597">IF(COUNTA(Y2648:DP2651)=0,"01.01.1900",_xlfn.MAXIFS(Y2648:DP2648,Y2651:DP2651,V2651))</f>
        <v>01.01.1900</v>
      </c>
      <c r="W2648" s="82"/>
      <c r="X2648" s="106"/>
    </row>
    <row r="2649" spans="2:24" thickBot="1">
      <c r="B2649" s="83"/>
      <c r="C2649" s="84"/>
      <c r="D2649" s="83"/>
      <c r="E2649" s="83"/>
      <c r="F2649" s="83"/>
      <c r="G2649" s="83"/>
      <c r="H2649" s="83"/>
      <c r="I2649" s="83"/>
      <c r="J2649" s="83"/>
      <c r="K2649" s="83"/>
      <c r="L2649" s="83"/>
      <c r="M2649" s="83"/>
      <c r="N2649" s="83"/>
      <c r="O2649" s="83"/>
      <c r="P2649" s="84"/>
      <c r="Q2649" s="217"/>
      <c r="R2649" s="85">
        <f t="shared" ref="R2649" si="6598">IF(COUNTA(Y2648:DP2651)=0,0,MIN(Y2649:DP2649))</f>
        <v>0</v>
      </c>
      <c r="S2649" s="86">
        <f t="shared" ref="S2649" si="6599">IF(COUNTA(Y2648:DP2651)=0,0,HLOOKUP(S2648,Y2648:DP2651,2,FALSE))</f>
        <v>0</v>
      </c>
      <c r="T2649" s="87">
        <f t="shared" ref="T2649" si="6600">IF(COUNTA(Y2648:DP2651)=0,0,AVERAGE(Y2649:DP2649))</f>
        <v>0</v>
      </c>
      <c r="U2649" s="88">
        <f t="shared" ref="U2649" si="6601">IF(COUNTA(Y2648:DP2651)=0,0,_xlfn.MINIFS(Y2649:DP2649,Y2651:DP2651,U2651))</f>
        <v>0</v>
      </c>
      <c r="V2649" s="89">
        <f t="array" ref="V2649">IF(COUNTA(Y2648:DP2651)=0,0,IF(ISERROR(HLOOKUP(V2651,Y2651:DP2651,1,FALSE)),0,INDEX(Y2649:DP2649,MATCH(V2648&amp;V2651,Y2648:DP2648&amp;Y2651:DP2651,0))))</f>
        <v>0</v>
      </c>
      <c r="W2649" s="90">
        <f t="array" ref="W2649">IF(COUNTA(Y2648:DP2651)=0,0,IF(ISERROR(HLOOKUP(W2651,Y2651:DP2651,1,FALSE)),0,AVERAGEIF(Y2651:DP2651,$W2651,Y2649:DP2649)))</f>
        <v>0</v>
      </c>
      <c r="X2649" s="107"/>
    </row>
    <row r="2650" spans="2:24" thickBot="1">
      <c r="B2650" s="83"/>
      <c r="C2650" s="84"/>
      <c r="D2650" s="83"/>
      <c r="E2650" s="83"/>
      <c r="F2650" s="83"/>
      <c r="G2650" s="83"/>
      <c r="H2650" s="83"/>
      <c r="I2650" s="83"/>
      <c r="J2650" s="83"/>
      <c r="K2650" s="83"/>
      <c r="L2650" s="83"/>
      <c r="M2650" s="83"/>
      <c r="N2650" s="83"/>
      <c r="O2650" s="83"/>
      <c r="P2650" s="84"/>
      <c r="Q2650" s="217"/>
      <c r="R2650" s="91">
        <f t="shared" ref="R2650" si="6602">IF(COUNTA(Y2648:DP2651)=0,0,HLOOKUP(R2649,Y2649:DP2651,2,FALSE))</f>
        <v>0</v>
      </c>
      <c r="S2650" s="92">
        <f t="shared" ref="S2650" si="6603">IF(COUNTA(Y2648:DP2651)=0,0,HLOOKUP(S2648,Y2648:DP2651,3,FALSE))</f>
        <v>0</v>
      </c>
      <c r="T2650" s="93"/>
      <c r="U2650" s="94">
        <f t="array" ref="U2650">IF(COUNTA(Y2648:DP2651)=0,0,IF(ISERROR(HLOOKUP(U2651,Y2651:DP2651,1,FALSE)),0,INDEX(Y2650:DP2650,MATCH(U2649&amp;U2651,Y2649:DP2649&amp;Y2651:DP2651,0))))</f>
        <v>0</v>
      </c>
      <c r="V2650" s="94">
        <f t="array" ref="V2650">IF(COUNTA(Y2648:DP2651)=0,0,IF(ISERROR(HLOOKUP(V2651,Y2651:DP2651,1,FALSE)),0,INDEX(Y2650:DP2650,MATCH(V2649&amp;V2651,Y2649:DP2649&amp;Y2651:DP2651,0))))</f>
        <v>0</v>
      </c>
      <c r="W2650" s="95"/>
      <c r="X2650" s="108"/>
    </row>
    <row r="2651" spans="2:24" ht="13.9" thickBot="1">
      <c r="B2651" s="96"/>
      <c r="C2651" s="97"/>
      <c r="D2651" s="96"/>
      <c r="E2651" s="96"/>
      <c r="F2651" s="96"/>
      <c r="G2651" s="96"/>
      <c r="H2651" s="96"/>
      <c r="I2651" s="96"/>
      <c r="J2651" s="96"/>
      <c r="K2651" s="96"/>
      <c r="L2651" s="96"/>
      <c r="M2651" s="96"/>
      <c r="N2651" s="96"/>
      <c r="O2651" s="96"/>
      <c r="P2651" s="97"/>
      <c r="Q2651" s="218"/>
      <c r="R2651" s="98" t="str">
        <f t="shared" ref="R2651" si="6604">IF(COUNTA(Y2648:DP2651)=0,"none",HLOOKUP(R2649,Y2649:DP2651,3,FALSE))</f>
        <v>none</v>
      </c>
      <c r="S2651" s="99" t="str">
        <f t="shared" ref="S2651" si="6605">IF(COUNTA(Y2648:DP2651)=0,"none",HLOOKUP(S2648,Y2648:DP2651,4,FALSE))</f>
        <v>none</v>
      </c>
      <c r="T2651" s="100"/>
      <c r="U2651" s="100" t="str">
        <f t="array" ref="U2651">IF(COUNTA(Y2648:DP2651)=0,"none",IF($U$2="WAHR",$W$3,Abfrage!$F$4))</f>
        <v>none</v>
      </c>
      <c r="V2651" s="100" t="str">
        <f t="array" ref="V2651">IF(COUNTA(Y2648:DP2651)=0,"none",IF($U$2="WAHR",$W$3,Abfrage!$F$4))</f>
        <v>none</v>
      </c>
      <c r="W2651" s="100" t="str">
        <f t="array" ref="W2651">IF(COUNTA(Y2648:DP2651)=0,"none",IF($U$2="WAHR",$W$3,Abfrage!$F$4))</f>
        <v>none</v>
      </c>
      <c r="X2651" s="109"/>
    </row>
    <row r="2652" spans="2:24" thickBot="1">
      <c r="B2652" s="75" t="s">
        <v>1689</v>
      </c>
      <c r="C2652" s="76">
        <v>1000283110</v>
      </c>
      <c r="D2652" s="75" t="s">
        <v>95</v>
      </c>
      <c r="E2652" s="75" t="s">
        <v>96</v>
      </c>
      <c r="F2652" s="75" t="s">
        <v>103</v>
      </c>
      <c r="G2652" s="75" t="s">
        <v>103</v>
      </c>
      <c r="H2652" s="75" t="e">
        <v>#N/A</v>
      </c>
      <c r="I2652" s="75" t="s">
        <v>1659</v>
      </c>
      <c r="J2652" s="75" t="s">
        <v>1690</v>
      </c>
      <c r="K2652" s="75" t="s">
        <v>306</v>
      </c>
      <c r="L2652" s="75" t="s">
        <v>306</v>
      </c>
      <c r="M2652" s="75" t="s">
        <v>313</v>
      </c>
      <c r="N2652" s="75" t="s">
        <v>321</v>
      </c>
      <c r="O2652" s="75" t="s">
        <v>476</v>
      </c>
      <c r="P2652" s="76" t="s">
        <v>306</v>
      </c>
      <c r="Q2652" s="216"/>
      <c r="R2652" s="77" t="str">
        <f t="shared" ref="R2652" si="6606">IF(COUNTA(Y2652:DP2655)=0,"01.01.1900",INDEX(Y2652:DP2652,MATCH(R2653,Y2653:DP2653,0)))</f>
        <v>01.01.1900</v>
      </c>
      <c r="S2652" s="78" t="str">
        <f t="shared" ref="S2652" si="6607">IF(COUNTA(Y2652:DP2655)=0,"01.01.1900",MAX(Y2652:DP2652))</f>
        <v>01.01.1900</v>
      </c>
      <c r="T2652" s="79"/>
      <c r="U2652" s="80" t="str">
        <f t="array" ref="U2652">IF(COUNTA(Y2652:DP2655)=0,"01.01.1900",IF(ISERROR(HLOOKUP(U2655,Y2655:DP2655,1,FALSE)),"01.01.1900",INDEX(Y2652:DP2652,MATCH(U2653&amp;U2655,Y2653:DP2653&amp;Y2655:DP2655,0))))</f>
        <v>01.01.1900</v>
      </c>
      <c r="V2652" s="81" t="str">
        <f t="shared" ref="V2652" si="6608">IF(COUNTA(Y2652:DP2655)=0,"01.01.1900",_xlfn.MAXIFS(Y2652:DP2652,Y2655:DP2655,V2655))</f>
        <v>01.01.1900</v>
      </c>
      <c r="W2652" s="82"/>
      <c r="X2652" s="106"/>
    </row>
    <row r="2653" spans="2:24" thickBot="1">
      <c r="B2653" s="83"/>
      <c r="C2653" s="84"/>
      <c r="D2653" s="83"/>
      <c r="E2653" s="83"/>
      <c r="F2653" s="83"/>
      <c r="G2653" s="83"/>
      <c r="H2653" s="83"/>
      <c r="I2653" s="83"/>
      <c r="J2653" s="83"/>
      <c r="K2653" s="83"/>
      <c r="L2653" s="83"/>
      <c r="M2653" s="83"/>
      <c r="N2653" s="83"/>
      <c r="O2653" s="83"/>
      <c r="P2653" s="84"/>
      <c r="Q2653" s="217"/>
      <c r="R2653" s="85">
        <f t="shared" ref="R2653" si="6609">IF(COUNTA(Y2652:DP2655)=0,0,MIN(Y2653:DP2653))</f>
        <v>0</v>
      </c>
      <c r="S2653" s="86">
        <f t="shared" ref="S2653" si="6610">IF(COUNTA(Y2652:DP2655)=0,0,HLOOKUP(S2652,Y2652:DP2655,2,FALSE))</f>
        <v>0</v>
      </c>
      <c r="T2653" s="87">
        <f t="shared" ref="T2653" si="6611">IF(COUNTA(Y2652:DP2655)=0,0,AVERAGE(Y2653:DP2653))</f>
        <v>0</v>
      </c>
      <c r="U2653" s="88">
        <f t="shared" ref="U2653" si="6612">IF(COUNTA(Y2652:DP2655)=0,0,_xlfn.MINIFS(Y2653:DP2653,Y2655:DP2655,U2655))</f>
        <v>0</v>
      </c>
      <c r="V2653" s="89">
        <f t="array" ref="V2653">IF(COUNTA(Y2652:DP2655)=0,0,IF(ISERROR(HLOOKUP(V2655,Y2655:DP2655,1,FALSE)),0,INDEX(Y2653:DP2653,MATCH(V2652&amp;V2655,Y2652:DP2652&amp;Y2655:DP2655,0))))</f>
        <v>0</v>
      </c>
      <c r="W2653" s="90">
        <f t="array" ref="W2653">IF(COUNTA(Y2652:DP2655)=0,0,IF(ISERROR(HLOOKUP(W2655,Y2655:DP2655,1,FALSE)),0,AVERAGEIF(Y2655:DP2655,$W2655,Y2653:DP2653)))</f>
        <v>0</v>
      </c>
      <c r="X2653" s="107"/>
    </row>
    <row r="2654" spans="2:24" thickBot="1">
      <c r="B2654" s="83"/>
      <c r="C2654" s="84"/>
      <c r="D2654" s="83"/>
      <c r="E2654" s="83"/>
      <c r="F2654" s="83"/>
      <c r="G2654" s="83"/>
      <c r="H2654" s="83"/>
      <c r="I2654" s="83"/>
      <c r="J2654" s="83"/>
      <c r="K2654" s="83"/>
      <c r="L2654" s="83"/>
      <c r="M2654" s="83"/>
      <c r="N2654" s="83"/>
      <c r="O2654" s="83"/>
      <c r="P2654" s="84"/>
      <c r="Q2654" s="217"/>
      <c r="R2654" s="91">
        <f t="shared" ref="R2654" si="6613">IF(COUNTA(Y2652:DP2655)=0,0,HLOOKUP(R2653,Y2653:DP2655,2,FALSE))</f>
        <v>0</v>
      </c>
      <c r="S2654" s="92">
        <f t="shared" ref="S2654" si="6614">IF(COUNTA(Y2652:DP2655)=0,0,HLOOKUP(S2652,Y2652:DP2655,3,FALSE))</f>
        <v>0</v>
      </c>
      <c r="T2654" s="93"/>
      <c r="U2654" s="94">
        <f t="array" ref="U2654">IF(COUNTA(Y2652:DP2655)=0,0,IF(ISERROR(HLOOKUP(U2655,Y2655:DP2655,1,FALSE)),0,INDEX(Y2654:DP2654,MATCH(U2653&amp;U2655,Y2653:DP2653&amp;Y2655:DP2655,0))))</f>
        <v>0</v>
      </c>
      <c r="V2654" s="94">
        <f t="array" ref="V2654">IF(COUNTA(Y2652:DP2655)=0,0,IF(ISERROR(HLOOKUP(V2655,Y2655:DP2655,1,FALSE)),0,INDEX(Y2654:DP2654,MATCH(V2653&amp;V2655,Y2653:DP2653&amp;Y2655:DP2655,0))))</f>
        <v>0</v>
      </c>
      <c r="W2654" s="95"/>
      <c r="X2654" s="108"/>
    </row>
    <row r="2655" spans="2:24" ht="13.9" thickBot="1">
      <c r="B2655" s="96"/>
      <c r="C2655" s="97"/>
      <c r="D2655" s="96"/>
      <c r="E2655" s="96"/>
      <c r="F2655" s="96"/>
      <c r="G2655" s="96"/>
      <c r="H2655" s="96"/>
      <c r="I2655" s="96"/>
      <c r="J2655" s="96"/>
      <c r="K2655" s="96"/>
      <c r="L2655" s="96"/>
      <c r="M2655" s="96"/>
      <c r="N2655" s="96"/>
      <c r="O2655" s="96"/>
      <c r="P2655" s="97"/>
      <c r="Q2655" s="218"/>
      <c r="R2655" s="98" t="str">
        <f t="shared" ref="R2655" si="6615">IF(COUNTA(Y2652:DP2655)=0,"none",HLOOKUP(R2653,Y2653:DP2655,3,FALSE))</f>
        <v>none</v>
      </c>
      <c r="S2655" s="99" t="str">
        <f t="shared" ref="S2655" si="6616">IF(COUNTA(Y2652:DP2655)=0,"none",HLOOKUP(S2652,Y2652:DP2655,4,FALSE))</f>
        <v>none</v>
      </c>
      <c r="T2655" s="100"/>
      <c r="U2655" s="100" t="str">
        <f t="array" ref="U2655">IF(COUNTA(Y2652:DP2655)=0,"none",IF($U$2="WAHR",$W$3,Abfrage!$F$4))</f>
        <v>none</v>
      </c>
      <c r="V2655" s="100" t="str">
        <f t="array" ref="V2655">IF(COUNTA(Y2652:DP2655)=0,"none",IF($U$2="WAHR",$W$3,Abfrage!$F$4))</f>
        <v>none</v>
      </c>
      <c r="W2655" s="100" t="str">
        <f t="array" ref="W2655">IF(COUNTA(Y2652:DP2655)=0,"none",IF($U$2="WAHR",$W$3,Abfrage!$F$4))</f>
        <v>none</v>
      </c>
      <c r="X2655" s="109"/>
    </row>
    <row r="2656" spans="2:24" thickBot="1">
      <c r="B2656" s="75" t="s">
        <v>1691</v>
      </c>
      <c r="C2656" s="76">
        <v>1000283216</v>
      </c>
      <c r="D2656" s="75" t="s">
        <v>95</v>
      </c>
      <c r="E2656" s="75" t="s">
        <v>148</v>
      </c>
      <c r="F2656" s="75" t="s">
        <v>175</v>
      </c>
      <c r="G2656" s="75" t="s">
        <v>175</v>
      </c>
      <c r="H2656" s="75" t="e">
        <v>#N/A</v>
      </c>
      <c r="I2656" s="75" t="s">
        <v>1659</v>
      </c>
      <c r="J2656" s="75" t="s">
        <v>1692</v>
      </c>
      <c r="K2656" s="75" t="s">
        <v>325</v>
      </c>
      <c r="L2656" s="75" t="s">
        <v>327</v>
      </c>
      <c r="M2656" s="75" t="s">
        <v>307</v>
      </c>
      <c r="N2656" s="75" t="s">
        <v>327</v>
      </c>
      <c r="O2656" s="75" t="s">
        <v>306</v>
      </c>
      <c r="P2656" s="76" t="s">
        <v>306</v>
      </c>
      <c r="Q2656" s="216"/>
      <c r="R2656" s="77" t="str">
        <f t="shared" ref="R2656" si="6617">IF(COUNTA(Y2656:DP2659)=0,"01.01.1900",INDEX(Y2656:DP2656,MATCH(R2657,Y2657:DP2657,0)))</f>
        <v>01.01.1900</v>
      </c>
      <c r="S2656" s="78" t="str">
        <f t="shared" ref="S2656" si="6618">IF(COUNTA(Y2656:DP2659)=0,"01.01.1900",MAX(Y2656:DP2656))</f>
        <v>01.01.1900</v>
      </c>
      <c r="T2656" s="79"/>
      <c r="U2656" s="80" t="str">
        <f t="array" ref="U2656">IF(COUNTA(Y2656:DP2659)=0,"01.01.1900",IF(ISERROR(HLOOKUP(U2659,Y2659:DP2659,1,FALSE)),"01.01.1900",INDEX(Y2656:DP2656,MATCH(U2657&amp;U2659,Y2657:DP2657&amp;Y2659:DP2659,0))))</f>
        <v>01.01.1900</v>
      </c>
      <c r="V2656" s="81" t="str">
        <f t="shared" ref="V2656" si="6619">IF(COUNTA(Y2656:DP2659)=0,"01.01.1900",_xlfn.MAXIFS(Y2656:DP2656,Y2659:DP2659,V2659))</f>
        <v>01.01.1900</v>
      </c>
      <c r="W2656" s="82"/>
      <c r="X2656" s="106"/>
    </row>
    <row r="2657" spans="2:28" thickBot="1">
      <c r="B2657" s="83"/>
      <c r="C2657" s="84"/>
      <c r="D2657" s="83"/>
      <c r="E2657" s="83"/>
      <c r="F2657" s="83"/>
      <c r="G2657" s="83"/>
      <c r="H2657" s="83"/>
      <c r="I2657" s="83"/>
      <c r="J2657" s="83"/>
      <c r="K2657" s="83"/>
      <c r="L2657" s="83"/>
      <c r="M2657" s="83"/>
      <c r="N2657" s="83"/>
      <c r="O2657" s="83"/>
      <c r="P2657" s="84"/>
      <c r="Q2657" s="217"/>
      <c r="R2657" s="85">
        <f t="shared" ref="R2657" si="6620">IF(COUNTA(Y2656:DP2659)=0,0,MIN(Y2657:DP2657))</f>
        <v>0</v>
      </c>
      <c r="S2657" s="86">
        <f t="shared" ref="S2657" si="6621">IF(COUNTA(Y2656:DP2659)=0,0,HLOOKUP(S2656,Y2656:DP2659,2,FALSE))</f>
        <v>0</v>
      </c>
      <c r="T2657" s="87">
        <f t="shared" ref="T2657" si="6622">IF(COUNTA(Y2656:DP2659)=0,0,AVERAGE(Y2657:DP2657))</f>
        <v>0</v>
      </c>
      <c r="U2657" s="88">
        <f t="shared" ref="U2657" si="6623">IF(COUNTA(Y2656:DP2659)=0,0,_xlfn.MINIFS(Y2657:DP2657,Y2659:DP2659,U2659))</f>
        <v>0</v>
      </c>
      <c r="V2657" s="89">
        <f t="array" ref="V2657">IF(COUNTA(Y2656:DP2659)=0,0,IF(ISERROR(HLOOKUP(V2659,Y2659:DP2659,1,FALSE)),0,INDEX(Y2657:DP2657,MATCH(V2656&amp;V2659,Y2656:DP2656&amp;Y2659:DP2659,0))))</f>
        <v>0</v>
      </c>
      <c r="W2657" s="90">
        <f t="array" ref="W2657">IF(COUNTA(Y2656:DP2659)=0,0,IF(ISERROR(HLOOKUP(W2659,Y2659:DP2659,1,FALSE)),0,AVERAGEIF(Y2659:DP2659,$W2659,Y2657:DP2657)))</f>
        <v>0</v>
      </c>
      <c r="X2657" s="107"/>
    </row>
    <row r="2658" spans="2:28" thickBot="1">
      <c r="B2658" s="83"/>
      <c r="C2658" s="84"/>
      <c r="D2658" s="83"/>
      <c r="E2658" s="83"/>
      <c r="F2658" s="83"/>
      <c r="G2658" s="83"/>
      <c r="H2658" s="83"/>
      <c r="I2658" s="83"/>
      <c r="J2658" s="83"/>
      <c r="K2658" s="83"/>
      <c r="L2658" s="83"/>
      <c r="M2658" s="83"/>
      <c r="N2658" s="83"/>
      <c r="O2658" s="83"/>
      <c r="P2658" s="84"/>
      <c r="Q2658" s="217"/>
      <c r="R2658" s="91">
        <f t="shared" ref="R2658" si="6624">IF(COUNTA(Y2656:DP2659)=0,0,HLOOKUP(R2657,Y2657:DP2659,2,FALSE))</f>
        <v>0</v>
      </c>
      <c r="S2658" s="92">
        <f t="shared" ref="S2658" si="6625">IF(COUNTA(Y2656:DP2659)=0,0,HLOOKUP(S2656,Y2656:DP2659,3,FALSE))</f>
        <v>0</v>
      </c>
      <c r="T2658" s="93"/>
      <c r="U2658" s="94">
        <f t="array" ref="U2658">IF(COUNTA(Y2656:DP2659)=0,0,IF(ISERROR(HLOOKUP(U2659,Y2659:DP2659,1,FALSE)),0,INDEX(Y2658:DP2658,MATCH(U2657&amp;U2659,Y2657:DP2657&amp;Y2659:DP2659,0))))</f>
        <v>0</v>
      </c>
      <c r="V2658" s="94">
        <f t="array" ref="V2658">IF(COUNTA(Y2656:DP2659)=0,0,IF(ISERROR(HLOOKUP(V2659,Y2659:DP2659,1,FALSE)),0,INDEX(Y2658:DP2658,MATCH(V2657&amp;V2659,Y2657:DP2657&amp;Y2659:DP2659,0))))</f>
        <v>0</v>
      </c>
      <c r="W2658" s="95"/>
      <c r="X2658" s="108"/>
    </row>
    <row r="2659" spans="2:28" ht="13.9" thickBot="1">
      <c r="B2659" s="96"/>
      <c r="C2659" s="97"/>
      <c r="D2659" s="96"/>
      <c r="E2659" s="96"/>
      <c r="F2659" s="96"/>
      <c r="G2659" s="96"/>
      <c r="H2659" s="96"/>
      <c r="I2659" s="96"/>
      <c r="J2659" s="96"/>
      <c r="K2659" s="96"/>
      <c r="L2659" s="96"/>
      <c r="M2659" s="96"/>
      <c r="N2659" s="96"/>
      <c r="O2659" s="96"/>
      <c r="P2659" s="97"/>
      <c r="Q2659" s="218"/>
      <c r="R2659" s="98" t="str">
        <f t="shared" ref="R2659" si="6626">IF(COUNTA(Y2656:DP2659)=0,"none",HLOOKUP(R2657,Y2657:DP2659,3,FALSE))</f>
        <v>none</v>
      </c>
      <c r="S2659" s="99" t="str">
        <f t="shared" ref="S2659" si="6627">IF(COUNTA(Y2656:DP2659)=0,"none",HLOOKUP(S2656,Y2656:DP2659,4,FALSE))</f>
        <v>none</v>
      </c>
      <c r="T2659" s="100"/>
      <c r="U2659" s="100" t="str">
        <f t="array" ref="U2659">IF(COUNTA(Y2656:DP2659)=0,"none",IF($U$2="WAHR",$W$3,Abfrage!$F$4))</f>
        <v>none</v>
      </c>
      <c r="V2659" s="100" t="str">
        <f t="array" ref="V2659">IF(COUNTA(Y2656:DP2659)=0,"none",IF($U$2="WAHR",$W$3,Abfrage!$F$4))</f>
        <v>none</v>
      </c>
      <c r="W2659" s="100" t="str">
        <f t="array" ref="W2659">IF(COUNTA(Y2656:DP2659)=0,"none",IF($U$2="WAHR",$W$3,Abfrage!$F$4))</f>
        <v>none</v>
      </c>
      <c r="X2659" s="109"/>
    </row>
    <row r="2660" spans="2:28" thickBot="1">
      <c r="B2660" s="75" t="s">
        <v>1693</v>
      </c>
      <c r="C2660" s="76">
        <v>1000283217</v>
      </c>
      <c r="D2660" s="75" t="s">
        <v>95</v>
      </c>
      <c r="E2660" s="75" t="s">
        <v>148</v>
      </c>
      <c r="F2660" s="75" t="s">
        <v>96</v>
      </c>
      <c r="G2660" s="75" t="s">
        <v>96</v>
      </c>
      <c r="H2660" s="75" t="e">
        <v>#N/A</v>
      </c>
      <c r="I2660" s="75" t="s">
        <v>1659</v>
      </c>
      <c r="J2660" s="75" t="s">
        <v>1694</v>
      </c>
      <c r="K2660" s="75" t="s">
        <v>325</v>
      </c>
      <c r="L2660" s="75" t="s">
        <v>327</v>
      </c>
      <c r="M2660" s="75" t="s">
        <v>313</v>
      </c>
      <c r="N2660" s="75" t="s">
        <v>327</v>
      </c>
      <c r="O2660" s="75" t="s">
        <v>306</v>
      </c>
      <c r="P2660" s="76" t="s">
        <v>306</v>
      </c>
      <c r="Q2660" s="216"/>
      <c r="R2660" s="77" t="str">
        <f t="shared" ref="R2660" si="6628">IF(COUNTA(Y2660:DP2663)=0,"01.01.1900",INDEX(Y2660:DP2660,MATCH(R2661,Y2661:DP2661,0)))</f>
        <v>01.01.1900</v>
      </c>
      <c r="S2660" s="78" t="str">
        <f t="shared" ref="S2660" si="6629">IF(COUNTA(Y2660:DP2663)=0,"01.01.1900",MAX(Y2660:DP2660))</f>
        <v>01.01.1900</v>
      </c>
      <c r="T2660" s="79"/>
      <c r="U2660" s="80" t="str">
        <f t="array" ref="U2660">IF(COUNTA(Y2660:DP2663)=0,"01.01.1900",IF(ISERROR(HLOOKUP(U2663,Y2663:DP2663,1,FALSE)),"01.01.1900",INDEX(Y2660:DP2660,MATCH(U2661&amp;U2663,Y2661:DP2661&amp;Y2663:DP2663,0))))</f>
        <v>01.01.1900</v>
      </c>
      <c r="V2660" s="81" t="str">
        <f t="shared" ref="V2660" si="6630">IF(COUNTA(Y2660:DP2663)=0,"01.01.1900",_xlfn.MAXIFS(Y2660:DP2660,Y2663:DP2663,V2663))</f>
        <v>01.01.1900</v>
      </c>
      <c r="W2660" s="82"/>
      <c r="X2660" s="106"/>
    </row>
    <row r="2661" spans="2:28" thickBot="1">
      <c r="B2661" s="83"/>
      <c r="C2661" s="84"/>
      <c r="D2661" s="83"/>
      <c r="E2661" s="83"/>
      <c r="F2661" s="83"/>
      <c r="G2661" s="83"/>
      <c r="H2661" s="83"/>
      <c r="I2661" s="83"/>
      <c r="J2661" s="83"/>
      <c r="K2661" s="83"/>
      <c r="L2661" s="83"/>
      <c r="M2661" s="83"/>
      <c r="N2661" s="83"/>
      <c r="O2661" s="83"/>
      <c r="P2661" s="84"/>
      <c r="Q2661" s="217"/>
      <c r="R2661" s="85">
        <f t="shared" ref="R2661" si="6631">IF(COUNTA(Y2660:DP2663)=0,0,MIN(Y2661:DP2661))</f>
        <v>0</v>
      </c>
      <c r="S2661" s="86">
        <f t="shared" ref="S2661" si="6632">IF(COUNTA(Y2660:DP2663)=0,0,HLOOKUP(S2660,Y2660:DP2663,2,FALSE))</f>
        <v>0</v>
      </c>
      <c r="T2661" s="87">
        <f t="shared" ref="T2661" si="6633">IF(COUNTA(Y2660:DP2663)=0,0,AVERAGE(Y2661:DP2661))</f>
        <v>0</v>
      </c>
      <c r="U2661" s="88">
        <f t="shared" ref="U2661" si="6634">IF(COUNTA(Y2660:DP2663)=0,0,_xlfn.MINIFS(Y2661:DP2661,Y2663:DP2663,U2663))</f>
        <v>0</v>
      </c>
      <c r="V2661" s="89">
        <f t="array" ref="V2661">IF(COUNTA(Y2660:DP2663)=0,0,IF(ISERROR(HLOOKUP(V2663,Y2663:DP2663,1,FALSE)),0,INDEX(Y2661:DP2661,MATCH(V2660&amp;V2663,Y2660:DP2660&amp;Y2663:DP2663,0))))</f>
        <v>0</v>
      </c>
      <c r="W2661" s="90">
        <f t="array" ref="W2661">IF(COUNTA(Y2660:DP2663)=0,0,IF(ISERROR(HLOOKUP(W2663,Y2663:DP2663,1,FALSE)),0,AVERAGEIF(Y2663:DP2663,$W2663,Y2661:DP2661)))</f>
        <v>0</v>
      </c>
      <c r="X2661" s="107"/>
    </row>
    <row r="2662" spans="2:28" thickBot="1">
      <c r="B2662" s="83"/>
      <c r="C2662" s="84"/>
      <c r="D2662" s="83"/>
      <c r="E2662" s="83"/>
      <c r="F2662" s="83"/>
      <c r="G2662" s="83"/>
      <c r="H2662" s="83"/>
      <c r="I2662" s="83"/>
      <c r="J2662" s="83"/>
      <c r="K2662" s="83"/>
      <c r="L2662" s="83"/>
      <c r="M2662" s="83"/>
      <c r="N2662" s="83"/>
      <c r="O2662" s="83"/>
      <c r="P2662" s="84"/>
      <c r="Q2662" s="217"/>
      <c r="R2662" s="91">
        <f t="shared" ref="R2662" si="6635">IF(COUNTA(Y2660:DP2663)=0,0,HLOOKUP(R2661,Y2661:DP2663,2,FALSE))</f>
        <v>0</v>
      </c>
      <c r="S2662" s="92">
        <f t="shared" ref="S2662" si="6636">IF(COUNTA(Y2660:DP2663)=0,0,HLOOKUP(S2660,Y2660:DP2663,3,FALSE))</f>
        <v>0</v>
      </c>
      <c r="T2662" s="93"/>
      <c r="U2662" s="94">
        <f t="array" ref="U2662">IF(COUNTA(Y2660:DP2663)=0,0,IF(ISERROR(HLOOKUP(U2663,Y2663:DP2663,1,FALSE)),0,INDEX(Y2662:DP2662,MATCH(U2661&amp;U2663,Y2661:DP2661&amp;Y2663:DP2663,0))))</f>
        <v>0</v>
      </c>
      <c r="V2662" s="94">
        <f t="array" ref="V2662">IF(COUNTA(Y2660:DP2663)=0,0,IF(ISERROR(HLOOKUP(V2663,Y2663:DP2663,1,FALSE)),0,INDEX(Y2662:DP2662,MATCH(V2661&amp;V2663,Y2661:DP2661&amp;Y2663:DP2663,0))))</f>
        <v>0</v>
      </c>
      <c r="W2662" s="95"/>
      <c r="X2662" s="108"/>
    </row>
    <row r="2663" spans="2:28" ht="13.9" thickBot="1">
      <c r="B2663" s="96"/>
      <c r="C2663" s="97"/>
      <c r="D2663" s="96"/>
      <c r="E2663" s="96"/>
      <c r="F2663" s="96"/>
      <c r="G2663" s="96"/>
      <c r="H2663" s="96"/>
      <c r="I2663" s="96"/>
      <c r="J2663" s="96"/>
      <c r="K2663" s="96"/>
      <c r="L2663" s="96"/>
      <c r="M2663" s="96"/>
      <c r="N2663" s="96"/>
      <c r="O2663" s="96"/>
      <c r="P2663" s="97"/>
      <c r="Q2663" s="218"/>
      <c r="R2663" s="98" t="str">
        <f t="shared" ref="R2663" si="6637">IF(COUNTA(Y2660:DP2663)=0,"none",HLOOKUP(R2661,Y2661:DP2663,3,FALSE))</f>
        <v>none</v>
      </c>
      <c r="S2663" s="99" t="str">
        <f t="shared" ref="S2663" si="6638">IF(COUNTA(Y2660:DP2663)=0,"none",HLOOKUP(S2660,Y2660:DP2663,4,FALSE))</f>
        <v>none</v>
      </c>
      <c r="T2663" s="100"/>
      <c r="U2663" s="100" t="str">
        <f t="array" ref="U2663">IF(COUNTA(Y2660:DP2663)=0,"none",IF($U$2="WAHR",$W$3,Abfrage!$F$4))</f>
        <v>none</v>
      </c>
      <c r="V2663" s="100" t="str">
        <f t="array" ref="V2663">IF(COUNTA(Y2660:DP2663)=0,"none",IF($U$2="WAHR",$W$3,Abfrage!$F$4))</f>
        <v>none</v>
      </c>
      <c r="W2663" s="100" t="str">
        <f t="array" ref="W2663">IF(COUNTA(Y2660:DP2663)=0,"none",IF($U$2="WAHR",$W$3,Abfrage!$F$4))</f>
        <v>none</v>
      </c>
      <c r="X2663" s="109"/>
    </row>
    <row r="2664" spans="2:28" thickBot="1">
      <c r="B2664" s="75" t="s">
        <v>1695</v>
      </c>
      <c r="C2664" s="76">
        <v>1000283288</v>
      </c>
      <c r="D2664" s="75" t="s">
        <v>95</v>
      </c>
      <c r="E2664" s="75" t="s">
        <v>148</v>
      </c>
      <c r="F2664" s="75" t="s">
        <v>96</v>
      </c>
      <c r="G2664" s="75" t="s">
        <v>96</v>
      </c>
      <c r="H2664" s="75" t="s">
        <v>50</v>
      </c>
      <c r="I2664" s="75" t="s">
        <v>51</v>
      </c>
      <c r="J2664" s="75" t="s">
        <v>1696</v>
      </c>
      <c r="K2664" s="75" t="s">
        <v>327</v>
      </c>
      <c r="L2664" s="75" t="s">
        <v>326</v>
      </c>
      <c r="M2664" s="75" t="s">
        <v>313</v>
      </c>
      <c r="N2664" s="75" t="s">
        <v>327</v>
      </c>
      <c r="O2664" s="75" t="s">
        <v>306</v>
      </c>
      <c r="P2664" s="76" t="s">
        <v>306</v>
      </c>
      <c r="Q2664" s="216"/>
      <c r="R2664" s="77">
        <f t="shared" ref="R2664" si="6639">IF(COUNTA(Y2664:DP2667)=0,"01.01.1900",INDEX(Y2664:DP2664,MATCH(R2665,Y2665:DP2665,0)))</f>
        <v>44967</v>
      </c>
      <c r="S2664" s="78">
        <f t="shared" ref="S2664" si="6640">IF(COUNTA(Y2664:DP2667)=0,"01.01.1900",MAX(Y2664:DP2664))</f>
        <v>45547</v>
      </c>
      <c r="T2664" s="79"/>
      <c r="U2664" s="80" t="str">
        <f t="array" ref="U2664">IF(COUNTA(Y2664:DP2667)=0,"01.01.1900",IF(ISERROR(HLOOKUP(U2667,Y2667:DP2667,1,FALSE)),"01.01.1900",INDEX(Y2664:DP2664,MATCH(U2665&amp;U2667,Y2665:DP2665&amp;Y2667:DP2667,0))))</f>
        <v>01.01.1900</v>
      </c>
      <c r="V2664" s="81">
        <f t="shared" ref="V2664" si="6641">IF(COUNTA(Y2664:DP2667)=0,"01.01.1900",_xlfn.MAXIFS(Y2664:DP2664,Y2667:DP2667,V2667))</f>
        <v>0</v>
      </c>
      <c r="W2664" s="82"/>
      <c r="X2664" s="106"/>
      <c r="Y2664" s="141">
        <v>44967</v>
      </c>
      <c r="Z2664" s="141">
        <v>44967</v>
      </c>
      <c r="AA2664" s="141">
        <v>45310</v>
      </c>
      <c r="AB2664" s="141">
        <v>45547</v>
      </c>
    </row>
    <row r="2665" spans="2:28" thickBot="1">
      <c r="B2665" s="83"/>
      <c r="C2665" s="84"/>
      <c r="D2665" s="83"/>
      <c r="E2665" s="83"/>
      <c r="F2665" s="83"/>
      <c r="G2665" s="83"/>
      <c r="H2665" s="83"/>
      <c r="I2665" s="83"/>
      <c r="J2665" s="83"/>
      <c r="K2665" s="83"/>
      <c r="L2665" s="83"/>
      <c r="M2665" s="83"/>
      <c r="N2665" s="83"/>
      <c r="O2665" s="83"/>
      <c r="P2665" s="84"/>
      <c r="Q2665" s="217"/>
      <c r="R2665" s="85">
        <f t="shared" ref="R2665" si="6642">IF(COUNTA(Y2664:DP2667)=0,0,MIN(Y2665:DP2665))</f>
        <v>0.25900000000000001</v>
      </c>
      <c r="S2665" s="86">
        <f t="shared" ref="S2665" si="6643">IF(COUNTA(Y2664:DP2667)=0,0,HLOOKUP(S2664,Y2664:DP2667,2,FALSE))</f>
        <v>0.3</v>
      </c>
      <c r="T2665" s="87">
        <f t="shared" ref="T2665" si="6644">IF(COUNTA(Y2664:DP2667)=0,0,AVERAGE(Y2665:DP2665))</f>
        <v>0.26947730000000003</v>
      </c>
      <c r="U2665" s="88">
        <f t="shared" ref="U2665" si="6645">IF(COUNTA(Y2664:DP2667)=0,0,_xlfn.MINIFS(Y2665:DP2665,Y2667:DP2667,U2667))</f>
        <v>0</v>
      </c>
      <c r="V2665" s="89">
        <f t="array" ref="V2665">IF(COUNTA(Y2664:DP2667)=0,0,IF(ISERROR(HLOOKUP(V2667,Y2667:DP2667,1,FALSE)),0,INDEX(Y2665:DP2665,MATCH(V2664&amp;V2667,Y2664:DP2664&amp;Y2667:DP2667,0))))</f>
        <v>0</v>
      </c>
      <c r="W2665" s="90">
        <f t="array" ref="W2665">IF(COUNTA(Y2664:DP2667)=0,0,IF(ISERROR(HLOOKUP(W2667,Y2667:DP2667,1,FALSE)),0,AVERAGEIF(Y2667:DP2667,$W2667,Y2665:DP2665)))</f>
        <v>0</v>
      </c>
      <c r="X2665" s="107"/>
      <c r="Y2665" s="142">
        <v>0.25900000000000001</v>
      </c>
      <c r="Z2665" s="142">
        <v>0.25900000000000001</v>
      </c>
      <c r="AA2665" s="142">
        <v>0.25990920000000001</v>
      </c>
      <c r="AB2665" s="142">
        <v>0.3</v>
      </c>
    </row>
    <row r="2666" spans="2:28" thickBot="1">
      <c r="B2666" s="83"/>
      <c r="C2666" s="84"/>
      <c r="D2666" s="83"/>
      <c r="E2666" s="83"/>
      <c r="F2666" s="83"/>
      <c r="G2666" s="83"/>
      <c r="H2666" s="83"/>
      <c r="I2666" s="83"/>
      <c r="J2666" s="83"/>
      <c r="K2666" s="83"/>
      <c r="L2666" s="83"/>
      <c r="M2666" s="83"/>
      <c r="N2666" s="83"/>
      <c r="O2666" s="83"/>
      <c r="P2666" s="84"/>
      <c r="Q2666" s="217"/>
      <c r="R2666" s="91">
        <f t="shared" ref="R2666" si="6646">IF(COUNTA(Y2664:DP2667)=0,0,HLOOKUP(R2665,Y2665:DP2667,2,FALSE))</f>
        <v>1000</v>
      </c>
      <c r="S2666" s="92">
        <f t="shared" ref="S2666" si="6647">IF(COUNTA(Y2664:DP2667)=0,0,HLOOKUP(S2664,Y2664:DP2667,3,FALSE))</f>
        <v>0</v>
      </c>
      <c r="T2666" s="93"/>
      <c r="U2666" s="94">
        <f t="array" ref="U2666">IF(COUNTA(Y2664:DP2667)=0,0,IF(ISERROR(HLOOKUP(U2667,Y2667:DP2667,1,FALSE)),0,INDEX(Y2666:DP2666,MATCH(U2665&amp;U2667,Y2665:DP2665&amp;Y2667:DP2667,0))))</f>
        <v>0</v>
      </c>
      <c r="V2666" s="94">
        <f t="array" ref="V2666">IF(COUNTA(Y2664:DP2667)=0,0,IF(ISERROR(HLOOKUP(V2667,Y2667:DP2667,1,FALSE)),0,INDEX(Y2666:DP2666,MATCH(V2665&amp;V2667,Y2665:DP2665&amp;Y2667:DP2667,0))))</f>
        <v>0</v>
      </c>
      <c r="W2666" s="95"/>
      <c r="X2666" s="108"/>
      <c r="Y2666" s="143">
        <v>1000</v>
      </c>
      <c r="Z2666" s="143">
        <v>1000</v>
      </c>
      <c r="AA2666" s="143">
        <v>0</v>
      </c>
      <c r="AB2666" s="143">
        <v>0</v>
      </c>
    </row>
    <row r="2667" spans="2:28" ht="13.9" thickBot="1">
      <c r="B2667" s="96"/>
      <c r="C2667" s="97"/>
      <c r="D2667" s="96"/>
      <c r="E2667" s="96"/>
      <c r="F2667" s="96"/>
      <c r="G2667" s="96"/>
      <c r="H2667" s="96"/>
      <c r="I2667" s="96"/>
      <c r="J2667" s="96"/>
      <c r="K2667" s="96"/>
      <c r="L2667" s="96"/>
      <c r="M2667" s="96"/>
      <c r="N2667" s="96"/>
      <c r="O2667" s="96"/>
      <c r="P2667" s="97"/>
      <c r="Q2667" s="218"/>
      <c r="R2667" s="98" t="str">
        <f t="shared" ref="R2667" si="6648">IF(COUNTA(Y2664:DP2667)=0,"none",HLOOKUP(R2665,Y2665:DP2667,3,FALSE))</f>
        <v>www (-30%)</v>
      </c>
      <c r="S2667" s="99" t="str">
        <f t="shared" ref="S2667" si="6649">IF(COUNTA(Y2664:DP2667)=0,"none",HLOOKUP(S2664,Y2664:DP2667,4,FALSE))</f>
        <v>PSZ</v>
      </c>
      <c r="T2667" s="100"/>
      <c r="U2667" s="100">
        <f t="array" ref="U2667">IF(COUNTA(Y2664:DP2667)=0,"none",IF($U$2="WAHR",$W$3,Abfrage!$F$4))</f>
        <v>0</v>
      </c>
      <c r="V2667" s="100">
        <f t="array" ref="V2667">IF(COUNTA(Y2664:DP2667)=0,"none",IF($U$2="WAHR",$W$3,Abfrage!$F$4))</f>
        <v>0</v>
      </c>
      <c r="W2667" s="100">
        <f t="array" ref="W2667">IF(COUNTA(Y2664:DP2667)=0,"none",IF($U$2="WAHR",$W$3,Abfrage!$F$4))</f>
        <v>0</v>
      </c>
      <c r="X2667" s="109"/>
      <c r="Y2667" s="144" t="s">
        <v>43</v>
      </c>
      <c r="Z2667" s="144" t="s">
        <v>43</v>
      </c>
      <c r="AA2667" s="144" t="s">
        <v>1697</v>
      </c>
      <c r="AB2667" s="144" t="s">
        <v>185</v>
      </c>
    </row>
    <row r="2668" spans="2:28" thickBot="1">
      <c r="B2668" s="75" t="s">
        <v>1698</v>
      </c>
      <c r="C2668" s="76">
        <v>1000283289</v>
      </c>
      <c r="D2668" s="75" t="s">
        <v>95</v>
      </c>
      <c r="E2668" s="75" t="s">
        <v>148</v>
      </c>
      <c r="F2668" s="75" t="s">
        <v>96</v>
      </c>
      <c r="G2668" s="75" t="s">
        <v>96</v>
      </c>
      <c r="H2668" s="75" t="s">
        <v>50</v>
      </c>
      <c r="I2668" s="75" t="s">
        <v>51</v>
      </c>
      <c r="J2668" s="75" t="s">
        <v>1699</v>
      </c>
      <c r="K2668" s="75" t="s">
        <v>352</v>
      </c>
      <c r="L2668" s="75" t="s">
        <v>1080</v>
      </c>
      <c r="M2668" s="75" t="s">
        <v>313</v>
      </c>
      <c r="N2668" s="75" t="s">
        <v>327</v>
      </c>
      <c r="O2668" s="75" t="s">
        <v>306</v>
      </c>
      <c r="P2668" s="76" t="s">
        <v>306</v>
      </c>
      <c r="Q2668" s="216"/>
      <c r="R2668" s="77">
        <f t="shared" ref="R2668" si="6650">IF(COUNTA(Y2668:DP2671)=0,"01.01.1900",INDEX(Y2668:DP2668,MATCH(R2669,Y2669:DP2669,0)))</f>
        <v>45547</v>
      </c>
      <c r="S2668" s="78">
        <f t="shared" ref="S2668" si="6651">IF(COUNTA(Y2668:DP2671)=0,"01.01.1900",MAX(Y2668:DP2668))</f>
        <v>45547</v>
      </c>
      <c r="T2668" s="79"/>
      <c r="U2668" s="80" t="str">
        <f t="array" ref="U2668">IF(COUNTA(Y2668:DP2671)=0,"01.01.1900",IF(ISERROR(HLOOKUP(U2671,Y2671:DP2671,1,FALSE)),"01.01.1900",INDEX(Y2668:DP2668,MATCH(U2669&amp;U2671,Y2669:DP2669&amp;Y2671:DP2671,0))))</f>
        <v>01.01.1900</v>
      </c>
      <c r="V2668" s="81">
        <f t="shared" ref="V2668" si="6652">IF(COUNTA(Y2668:DP2671)=0,"01.01.1900",_xlfn.MAXIFS(Y2668:DP2668,Y2671:DP2671,V2671))</f>
        <v>0</v>
      </c>
      <c r="W2668" s="82"/>
      <c r="X2668" s="106"/>
      <c r="Y2668" s="141">
        <v>44967</v>
      </c>
      <c r="Z2668" s="141">
        <v>44967</v>
      </c>
      <c r="AA2668" s="141">
        <v>45547</v>
      </c>
    </row>
    <row r="2669" spans="2:28" thickBot="1">
      <c r="B2669" s="83"/>
      <c r="C2669" s="84"/>
      <c r="D2669" s="83"/>
      <c r="E2669" s="83"/>
      <c r="F2669" s="83"/>
      <c r="G2669" s="83"/>
      <c r="H2669" s="83"/>
      <c r="I2669" s="83"/>
      <c r="J2669" s="83"/>
      <c r="K2669" s="83"/>
      <c r="L2669" s="83"/>
      <c r="M2669" s="83"/>
      <c r="N2669" s="83"/>
      <c r="O2669" s="83"/>
      <c r="P2669" s="84"/>
      <c r="Q2669" s="217"/>
      <c r="R2669" s="85">
        <f t="shared" ref="R2669" si="6653">IF(COUNTA(Y2668:DP2671)=0,0,MIN(Y2669:DP2669))</f>
        <v>0.35</v>
      </c>
      <c r="S2669" s="86">
        <f t="shared" ref="S2669" si="6654">IF(COUNTA(Y2668:DP2671)=0,0,HLOOKUP(S2668,Y2668:DP2671,2,FALSE))</f>
        <v>0.35</v>
      </c>
      <c r="T2669" s="87">
        <f t="shared" ref="T2669" si="6655">IF(COUNTA(Y2668:DP2671)=0,0,AVERAGE(Y2669:DP2669))</f>
        <v>0.45733333333333331</v>
      </c>
      <c r="U2669" s="88">
        <f t="shared" ref="U2669" si="6656">IF(COUNTA(Y2668:DP2671)=0,0,_xlfn.MINIFS(Y2669:DP2669,Y2671:DP2671,U2671))</f>
        <v>0</v>
      </c>
      <c r="V2669" s="89">
        <f t="array" ref="V2669">IF(COUNTA(Y2668:DP2671)=0,0,IF(ISERROR(HLOOKUP(V2671,Y2671:DP2671,1,FALSE)),0,INDEX(Y2669:DP2669,MATCH(V2668&amp;V2671,Y2668:DP2668&amp;Y2671:DP2671,0))))</f>
        <v>0</v>
      </c>
      <c r="W2669" s="90">
        <f t="array" ref="W2669">IF(COUNTA(Y2668:DP2671)=0,0,IF(ISERROR(HLOOKUP(W2671,Y2671:DP2671,1,FALSE)),0,AVERAGEIF(Y2671:DP2671,$W2671,Y2669:DP2669)))</f>
        <v>0</v>
      </c>
      <c r="X2669" s="107"/>
      <c r="Y2669" s="142">
        <v>0.51100000000000001</v>
      </c>
      <c r="Z2669" s="142">
        <v>0.51100000000000001</v>
      </c>
      <c r="AA2669" s="142">
        <v>0.35</v>
      </c>
    </row>
    <row r="2670" spans="2:28" thickBot="1">
      <c r="B2670" s="83"/>
      <c r="C2670" s="84"/>
      <c r="D2670" s="83"/>
      <c r="E2670" s="83"/>
      <c r="F2670" s="83"/>
      <c r="G2670" s="83"/>
      <c r="H2670" s="83"/>
      <c r="I2670" s="83"/>
      <c r="J2670" s="83"/>
      <c r="K2670" s="83"/>
      <c r="L2670" s="83"/>
      <c r="M2670" s="83"/>
      <c r="N2670" s="83"/>
      <c r="O2670" s="83"/>
      <c r="P2670" s="84"/>
      <c r="Q2670" s="217"/>
      <c r="R2670" s="91">
        <f t="shared" ref="R2670" si="6657">IF(COUNTA(Y2668:DP2671)=0,0,HLOOKUP(R2669,Y2669:DP2671,2,FALSE))</f>
        <v>0</v>
      </c>
      <c r="S2670" s="92">
        <f t="shared" ref="S2670" si="6658">IF(COUNTA(Y2668:DP2671)=0,0,HLOOKUP(S2668,Y2668:DP2671,3,FALSE))</f>
        <v>0</v>
      </c>
      <c r="T2670" s="93"/>
      <c r="U2670" s="94">
        <f t="array" ref="U2670">IF(COUNTA(Y2668:DP2671)=0,0,IF(ISERROR(HLOOKUP(U2671,Y2671:DP2671,1,FALSE)),0,INDEX(Y2670:DP2670,MATCH(U2669&amp;U2671,Y2669:DP2669&amp;Y2671:DP2671,0))))</f>
        <v>0</v>
      </c>
      <c r="V2670" s="94">
        <f t="array" ref="V2670">IF(COUNTA(Y2668:DP2671)=0,0,IF(ISERROR(HLOOKUP(V2671,Y2671:DP2671,1,FALSE)),0,INDEX(Y2670:DP2670,MATCH(V2669&amp;V2671,Y2669:DP2669&amp;Y2671:DP2671,0))))</f>
        <v>0</v>
      </c>
      <c r="W2670" s="95"/>
      <c r="X2670" s="108"/>
      <c r="Y2670" s="143">
        <v>1000</v>
      </c>
      <c r="Z2670" s="143">
        <v>1000</v>
      </c>
      <c r="AA2670" s="143">
        <v>0</v>
      </c>
    </row>
    <row r="2671" spans="2:28" ht="13.9" thickBot="1">
      <c r="B2671" s="96"/>
      <c r="C2671" s="97"/>
      <c r="D2671" s="96"/>
      <c r="E2671" s="96"/>
      <c r="F2671" s="96"/>
      <c r="G2671" s="96"/>
      <c r="H2671" s="96"/>
      <c r="I2671" s="96"/>
      <c r="J2671" s="96"/>
      <c r="K2671" s="96"/>
      <c r="L2671" s="96"/>
      <c r="M2671" s="96"/>
      <c r="N2671" s="96"/>
      <c r="O2671" s="96"/>
      <c r="P2671" s="97"/>
      <c r="Q2671" s="218"/>
      <c r="R2671" s="98" t="str">
        <f t="shared" ref="R2671" si="6659">IF(COUNTA(Y2668:DP2671)=0,"none",HLOOKUP(R2669,Y2669:DP2671,3,FALSE))</f>
        <v>PSZ</v>
      </c>
      <c r="S2671" s="99" t="str">
        <f t="shared" ref="S2671" si="6660">IF(COUNTA(Y2668:DP2671)=0,"none",HLOOKUP(S2668,Y2668:DP2671,4,FALSE))</f>
        <v>PSZ</v>
      </c>
      <c r="T2671" s="100"/>
      <c r="U2671" s="100">
        <f t="array" ref="U2671">IF(COUNTA(Y2668:DP2671)=0,"none",IF($U$2="WAHR",$W$3,Abfrage!$F$4))</f>
        <v>0</v>
      </c>
      <c r="V2671" s="100">
        <f t="array" ref="V2671">IF(COUNTA(Y2668:DP2671)=0,"none",IF($U$2="WAHR",$W$3,Abfrage!$F$4))</f>
        <v>0</v>
      </c>
      <c r="W2671" s="100">
        <f t="array" ref="W2671">IF(COUNTA(Y2668:DP2671)=0,"none",IF($U$2="WAHR",$W$3,Abfrage!$F$4))</f>
        <v>0</v>
      </c>
      <c r="X2671" s="109"/>
      <c r="Y2671" s="144" t="s">
        <v>43</v>
      </c>
      <c r="Z2671" s="144" t="s">
        <v>43</v>
      </c>
      <c r="AA2671" s="144" t="s">
        <v>185</v>
      </c>
    </row>
    <row r="2672" spans="2:28" thickBot="1">
      <c r="B2672" s="75" t="s">
        <v>1700</v>
      </c>
      <c r="C2672" s="76">
        <v>1000283290</v>
      </c>
      <c r="D2672" s="75" t="s">
        <v>95</v>
      </c>
      <c r="E2672" s="75" t="s">
        <v>148</v>
      </c>
      <c r="F2672" s="75" t="s">
        <v>96</v>
      </c>
      <c r="G2672" s="75" t="s">
        <v>96</v>
      </c>
      <c r="H2672" s="75" t="s">
        <v>50</v>
      </c>
      <c r="I2672" s="75" t="s">
        <v>51</v>
      </c>
      <c r="J2672" s="75" t="s">
        <v>1701</v>
      </c>
      <c r="K2672" s="75" t="s">
        <v>523</v>
      </c>
      <c r="L2672" s="75" t="s">
        <v>326</v>
      </c>
      <c r="M2672" s="75" t="s">
        <v>313</v>
      </c>
      <c r="N2672" s="75" t="s">
        <v>327</v>
      </c>
      <c r="O2672" s="75" t="s">
        <v>306</v>
      </c>
      <c r="P2672" s="76" t="s">
        <v>306</v>
      </c>
      <c r="Q2672" s="216"/>
      <c r="R2672" s="77">
        <f t="shared" ref="R2672" si="6661">IF(COUNTA(Y2672:DP2675)=0,"01.01.1900",INDEX(Y2672:DP2672,MATCH(R2673,Y2673:DP2673,0)))</f>
        <v>44967</v>
      </c>
      <c r="S2672" s="78">
        <f t="shared" ref="S2672" si="6662">IF(COUNTA(Y2672:DP2675)=0,"01.01.1900",MAX(Y2672:DP2672))</f>
        <v>44967</v>
      </c>
      <c r="T2672" s="79"/>
      <c r="U2672" s="80" t="str">
        <f t="array" ref="U2672">IF(COUNTA(Y2672:DP2675)=0,"01.01.1900",IF(ISERROR(HLOOKUP(U2675,Y2675:DP2675,1,FALSE)),"01.01.1900",INDEX(Y2672:DP2672,MATCH(U2673&amp;U2675,Y2673:DP2673&amp;Y2675:DP2675,0))))</f>
        <v>01.01.1900</v>
      </c>
      <c r="V2672" s="81">
        <f t="shared" ref="V2672" si="6663">IF(COUNTA(Y2672:DP2675)=0,"01.01.1900",_xlfn.MAXIFS(Y2672:DP2672,Y2675:DP2675,V2675))</f>
        <v>0</v>
      </c>
      <c r="W2672" s="82"/>
      <c r="X2672" s="106"/>
      <c r="Y2672" s="141">
        <v>44967</v>
      </c>
      <c r="Z2672" s="141">
        <v>44967</v>
      </c>
    </row>
    <row r="2673" spans="2:26" thickBot="1">
      <c r="B2673" s="83"/>
      <c r="C2673" s="84"/>
      <c r="D2673" s="83"/>
      <c r="E2673" s="83"/>
      <c r="F2673" s="83"/>
      <c r="G2673" s="83"/>
      <c r="H2673" s="83"/>
      <c r="I2673" s="83"/>
      <c r="J2673" s="83"/>
      <c r="K2673" s="83"/>
      <c r="L2673" s="83"/>
      <c r="M2673" s="83"/>
      <c r="N2673" s="83"/>
      <c r="O2673" s="83"/>
      <c r="P2673" s="84"/>
      <c r="Q2673" s="217"/>
      <c r="R2673" s="85">
        <f t="shared" ref="R2673" si="6664">IF(COUNTA(Y2672:DP2675)=0,0,MIN(Y2673:DP2673))</f>
        <v>4.6900000000000004E-2</v>
      </c>
      <c r="S2673" s="86">
        <f t="shared" ref="S2673" si="6665">IF(COUNTA(Y2672:DP2675)=0,0,HLOOKUP(S2672,Y2672:DP2675,2,FALSE))</f>
        <v>4.6900000000000004E-2</v>
      </c>
      <c r="T2673" s="87">
        <f t="shared" ref="T2673" si="6666">IF(COUNTA(Y2672:DP2675)=0,0,AVERAGE(Y2673:DP2673))</f>
        <v>4.6900000000000004E-2</v>
      </c>
      <c r="U2673" s="88">
        <f t="shared" ref="U2673" si="6667">IF(COUNTA(Y2672:DP2675)=0,0,_xlfn.MINIFS(Y2673:DP2673,Y2675:DP2675,U2675))</f>
        <v>0</v>
      </c>
      <c r="V2673" s="89">
        <f t="array" ref="V2673">IF(COUNTA(Y2672:DP2675)=0,0,IF(ISERROR(HLOOKUP(V2675,Y2675:DP2675,1,FALSE)),0,INDEX(Y2673:DP2673,MATCH(V2672&amp;V2675,Y2672:DP2672&amp;Y2675:DP2675,0))))</f>
        <v>0</v>
      </c>
      <c r="W2673" s="90">
        <f t="array" ref="W2673">IF(COUNTA(Y2672:DP2675)=0,0,IF(ISERROR(HLOOKUP(W2675,Y2675:DP2675,1,FALSE)),0,AVERAGEIF(Y2675:DP2675,$W2675,Y2673:DP2673)))</f>
        <v>0</v>
      </c>
      <c r="X2673" s="107"/>
      <c r="Y2673" s="142">
        <v>4.6900000000000004E-2</v>
      </c>
      <c r="Z2673" s="142">
        <v>4.6900000000000004E-2</v>
      </c>
    </row>
    <row r="2674" spans="2:26" thickBot="1">
      <c r="B2674" s="83"/>
      <c r="C2674" s="84"/>
      <c r="D2674" s="83"/>
      <c r="E2674" s="83"/>
      <c r="F2674" s="83"/>
      <c r="G2674" s="83"/>
      <c r="H2674" s="83"/>
      <c r="I2674" s="83"/>
      <c r="J2674" s="83"/>
      <c r="K2674" s="83"/>
      <c r="L2674" s="83"/>
      <c r="M2674" s="83"/>
      <c r="N2674" s="83"/>
      <c r="O2674" s="83"/>
      <c r="P2674" s="84"/>
      <c r="Q2674" s="217"/>
      <c r="R2674" s="91">
        <f t="shared" ref="R2674" si="6668">IF(COUNTA(Y2672:DP2675)=0,0,HLOOKUP(R2673,Y2673:DP2675,2,FALSE))</f>
        <v>1000</v>
      </c>
      <c r="S2674" s="92">
        <f t="shared" ref="S2674" si="6669">IF(COUNTA(Y2672:DP2675)=0,0,HLOOKUP(S2672,Y2672:DP2675,3,FALSE))</f>
        <v>1000</v>
      </c>
      <c r="T2674" s="93"/>
      <c r="U2674" s="94">
        <f t="array" ref="U2674">IF(COUNTA(Y2672:DP2675)=0,0,IF(ISERROR(HLOOKUP(U2675,Y2675:DP2675,1,FALSE)),0,INDEX(Y2674:DP2674,MATCH(U2673&amp;U2675,Y2673:DP2673&amp;Y2675:DP2675,0))))</f>
        <v>0</v>
      </c>
      <c r="V2674" s="94">
        <f t="array" ref="V2674">IF(COUNTA(Y2672:DP2675)=0,0,IF(ISERROR(HLOOKUP(V2675,Y2675:DP2675,1,FALSE)),0,INDEX(Y2674:DP2674,MATCH(V2673&amp;V2675,Y2673:DP2673&amp;Y2675:DP2675,0))))</f>
        <v>0</v>
      </c>
      <c r="W2674" s="95"/>
      <c r="X2674" s="108"/>
      <c r="Y2674" s="143">
        <v>1000</v>
      </c>
      <c r="Z2674" s="143">
        <v>1000</v>
      </c>
    </row>
    <row r="2675" spans="2:26" ht="13.9" thickBot="1">
      <c r="B2675" s="96"/>
      <c r="C2675" s="97"/>
      <c r="D2675" s="96"/>
      <c r="E2675" s="96"/>
      <c r="F2675" s="96"/>
      <c r="G2675" s="96"/>
      <c r="H2675" s="96"/>
      <c r="I2675" s="96"/>
      <c r="J2675" s="96"/>
      <c r="K2675" s="96"/>
      <c r="L2675" s="96"/>
      <c r="M2675" s="96"/>
      <c r="N2675" s="96"/>
      <c r="O2675" s="96"/>
      <c r="P2675" s="97"/>
      <c r="Q2675" s="218"/>
      <c r="R2675" s="98" t="str">
        <f t="shared" ref="R2675" si="6670">IF(COUNTA(Y2672:DP2675)=0,"none",HLOOKUP(R2673,Y2673:DP2675,3,FALSE))</f>
        <v>www (-30%)</v>
      </c>
      <c r="S2675" s="99" t="str">
        <f t="shared" ref="S2675" si="6671">IF(COUNTA(Y2672:DP2675)=0,"none",HLOOKUP(S2672,Y2672:DP2675,4,FALSE))</f>
        <v>www (-30%)</v>
      </c>
      <c r="T2675" s="100"/>
      <c r="U2675" s="100">
        <f t="array" ref="U2675">IF(COUNTA(Y2672:DP2675)=0,"none",IF($U$2="WAHR",$W$3,Abfrage!$F$4))</f>
        <v>0</v>
      </c>
      <c r="V2675" s="100">
        <f t="array" ref="V2675">IF(COUNTA(Y2672:DP2675)=0,"none",IF($U$2="WAHR",$W$3,Abfrage!$F$4))</f>
        <v>0</v>
      </c>
      <c r="W2675" s="100">
        <f t="array" ref="W2675">IF(COUNTA(Y2672:DP2675)=0,"none",IF($U$2="WAHR",$W$3,Abfrage!$F$4))</f>
        <v>0</v>
      </c>
      <c r="X2675" s="109"/>
      <c r="Y2675" s="144" t="s">
        <v>43</v>
      </c>
      <c r="Z2675" s="144" t="s">
        <v>43</v>
      </c>
    </row>
    <row r="2676" spans="2:26" thickBot="1">
      <c r="B2676" s="75" t="s">
        <v>1702</v>
      </c>
      <c r="C2676" s="76">
        <v>1000283394</v>
      </c>
      <c r="D2676" s="75" t="s">
        <v>95</v>
      </c>
      <c r="E2676" s="75" t="s">
        <v>148</v>
      </c>
      <c r="F2676" s="75" t="s">
        <v>96</v>
      </c>
      <c r="G2676" s="75" t="s">
        <v>96</v>
      </c>
      <c r="H2676" s="75" t="e">
        <v>#N/A</v>
      </c>
      <c r="I2676" s="75" t="s">
        <v>377</v>
      </c>
      <c r="J2676" s="75" t="s">
        <v>1703</v>
      </c>
      <c r="K2676" s="75" t="s">
        <v>352</v>
      </c>
      <c r="L2676" s="75" t="s">
        <v>1704</v>
      </c>
      <c r="M2676" s="75" t="s">
        <v>313</v>
      </c>
      <c r="N2676" s="75" t="s">
        <v>327</v>
      </c>
      <c r="O2676" s="75" t="s">
        <v>306</v>
      </c>
      <c r="P2676" s="76" t="s">
        <v>306</v>
      </c>
      <c r="Q2676" s="216"/>
      <c r="R2676" s="77" t="str">
        <f t="shared" ref="R2676" si="6672">IF(COUNTA(Y2676:DP2679)=0,"01.01.1900",INDEX(Y2676:DP2676,MATCH(R2677,Y2677:DP2677,0)))</f>
        <v>01.01.1900</v>
      </c>
      <c r="S2676" s="78" t="str">
        <f t="shared" ref="S2676" si="6673">IF(COUNTA(Y2676:DP2679)=0,"01.01.1900",MAX(Y2676:DP2676))</f>
        <v>01.01.1900</v>
      </c>
      <c r="T2676" s="79"/>
      <c r="U2676" s="80" t="str">
        <f t="array" ref="U2676">IF(COUNTA(Y2676:DP2679)=0,"01.01.1900",IF(ISERROR(HLOOKUP(U2679,Y2679:DP2679,1,FALSE)),"01.01.1900",INDEX(Y2676:DP2676,MATCH(U2677&amp;U2679,Y2677:DP2677&amp;Y2679:DP2679,0))))</f>
        <v>01.01.1900</v>
      </c>
      <c r="V2676" s="81" t="str">
        <f t="shared" ref="V2676" si="6674">IF(COUNTA(Y2676:DP2679)=0,"01.01.1900",_xlfn.MAXIFS(Y2676:DP2676,Y2679:DP2679,V2679))</f>
        <v>01.01.1900</v>
      </c>
      <c r="W2676" s="82"/>
      <c r="X2676" s="106"/>
    </row>
    <row r="2677" spans="2:26" thickBot="1">
      <c r="B2677" s="83"/>
      <c r="C2677" s="84"/>
      <c r="D2677" s="83"/>
      <c r="E2677" s="83"/>
      <c r="F2677" s="83"/>
      <c r="G2677" s="83"/>
      <c r="H2677" s="83"/>
      <c r="I2677" s="83"/>
      <c r="J2677" s="83"/>
      <c r="K2677" s="83"/>
      <c r="L2677" s="83"/>
      <c r="M2677" s="83"/>
      <c r="N2677" s="83"/>
      <c r="O2677" s="83"/>
      <c r="P2677" s="84"/>
      <c r="Q2677" s="217"/>
      <c r="R2677" s="85">
        <f t="shared" ref="R2677" si="6675">IF(COUNTA(Y2676:DP2679)=0,0,MIN(Y2677:DP2677))</f>
        <v>0</v>
      </c>
      <c r="S2677" s="86">
        <f t="shared" ref="S2677" si="6676">IF(COUNTA(Y2676:DP2679)=0,0,HLOOKUP(S2676,Y2676:DP2679,2,FALSE))</f>
        <v>0</v>
      </c>
      <c r="T2677" s="87">
        <f t="shared" ref="T2677" si="6677">IF(COUNTA(Y2676:DP2679)=0,0,AVERAGE(Y2677:DP2677))</f>
        <v>0</v>
      </c>
      <c r="U2677" s="88">
        <f t="shared" ref="U2677" si="6678">IF(COUNTA(Y2676:DP2679)=0,0,_xlfn.MINIFS(Y2677:DP2677,Y2679:DP2679,U2679))</f>
        <v>0</v>
      </c>
      <c r="V2677" s="89">
        <f t="array" ref="V2677">IF(COUNTA(Y2676:DP2679)=0,0,IF(ISERROR(HLOOKUP(V2679,Y2679:DP2679,1,FALSE)),0,INDEX(Y2677:DP2677,MATCH(V2676&amp;V2679,Y2676:DP2676&amp;Y2679:DP2679,0))))</f>
        <v>0</v>
      </c>
      <c r="W2677" s="90">
        <f t="array" ref="W2677">IF(COUNTA(Y2676:DP2679)=0,0,IF(ISERROR(HLOOKUP(W2679,Y2679:DP2679,1,FALSE)),0,AVERAGEIF(Y2679:DP2679,$W2679,Y2677:DP2677)))</f>
        <v>0</v>
      </c>
      <c r="X2677" s="107"/>
    </row>
    <row r="2678" spans="2:26" thickBot="1">
      <c r="B2678" s="83"/>
      <c r="C2678" s="84"/>
      <c r="D2678" s="83"/>
      <c r="E2678" s="83"/>
      <c r="F2678" s="83"/>
      <c r="G2678" s="83"/>
      <c r="H2678" s="83"/>
      <c r="I2678" s="83"/>
      <c r="J2678" s="83"/>
      <c r="K2678" s="83"/>
      <c r="L2678" s="83"/>
      <c r="M2678" s="83"/>
      <c r="N2678" s="83"/>
      <c r="O2678" s="83"/>
      <c r="P2678" s="84"/>
      <c r="Q2678" s="217"/>
      <c r="R2678" s="91">
        <f t="shared" ref="R2678" si="6679">IF(COUNTA(Y2676:DP2679)=0,0,HLOOKUP(R2677,Y2677:DP2679,2,FALSE))</f>
        <v>0</v>
      </c>
      <c r="S2678" s="92">
        <f t="shared" ref="S2678" si="6680">IF(COUNTA(Y2676:DP2679)=0,0,HLOOKUP(S2676,Y2676:DP2679,3,FALSE))</f>
        <v>0</v>
      </c>
      <c r="T2678" s="93"/>
      <c r="U2678" s="94">
        <f t="array" ref="U2678">IF(COUNTA(Y2676:DP2679)=0,0,IF(ISERROR(HLOOKUP(U2679,Y2679:DP2679,1,FALSE)),0,INDEX(Y2678:DP2678,MATCH(U2677&amp;U2679,Y2677:DP2677&amp;Y2679:DP2679,0))))</f>
        <v>0</v>
      </c>
      <c r="V2678" s="94">
        <f t="array" ref="V2678">IF(COUNTA(Y2676:DP2679)=0,0,IF(ISERROR(HLOOKUP(V2679,Y2679:DP2679,1,FALSE)),0,INDEX(Y2678:DP2678,MATCH(V2677&amp;V2679,Y2677:DP2677&amp;Y2679:DP2679,0))))</f>
        <v>0</v>
      </c>
      <c r="W2678" s="95"/>
      <c r="X2678" s="108"/>
    </row>
    <row r="2679" spans="2:26" ht="13.9" thickBot="1">
      <c r="B2679" s="96"/>
      <c r="C2679" s="97"/>
      <c r="D2679" s="96"/>
      <c r="E2679" s="96"/>
      <c r="F2679" s="96"/>
      <c r="G2679" s="96"/>
      <c r="H2679" s="96"/>
      <c r="I2679" s="96"/>
      <c r="J2679" s="96"/>
      <c r="K2679" s="96"/>
      <c r="L2679" s="96"/>
      <c r="M2679" s="96"/>
      <c r="N2679" s="96"/>
      <c r="O2679" s="96"/>
      <c r="P2679" s="97"/>
      <c r="Q2679" s="218"/>
      <c r="R2679" s="98" t="str">
        <f t="shared" ref="R2679" si="6681">IF(COUNTA(Y2676:DP2679)=0,"none",HLOOKUP(R2677,Y2677:DP2679,3,FALSE))</f>
        <v>none</v>
      </c>
      <c r="S2679" s="99" t="str">
        <f t="shared" ref="S2679" si="6682">IF(COUNTA(Y2676:DP2679)=0,"none",HLOOKUP(S2676,Y2676:DP2679,4,FALSE))</f>
        <v>none</v>
      </c>
      <c r="T2679" s="100"/>
      <c r="U2679" s="100" t="str">
        <f t="array" ref="U2679">IF(COUNTA(Y2676:DP2679)=0,"none",IF($U$2="WAHR",$W$3,Abfrage!$F$4))</f>
        <v>none</v>
      </c>
      <c r="V2679" s="100" t="str">
        <f t="array" ref="V2679">IF(COUNTA(Y2676:DP2679)=0,"none",IF($U$2="WAHR",$W$3,Abfrage!$F$4))</f>
        <v>none</v>
      </c>
      <c r="W2679" s="100" t="str">
        <f t="array" ref="W2679">IF(COUNTA(Y2676:DP2679)=0,"none",IF($U$2="WAHR",$W$3,Abfrage!$F$4))</f>
        <v>none</v>
      </c>
      <c r="X2679" s="109"/>
    </row>
    <row r="2680" spans="2:26" thickBot="1">
      <c r="B2680" s="75" t="s">
        <v>1705</v>
      </c>
      <c r="C2680" s="76">
        <v>1000283395</v>
      </c>
      <c r="D2680" s="75" t="s">
        <v>95</v>
      </c>
      <c r="E2680" s="75" t="s">
        <v>96</v>
      </c>
      <c r="F2680" s="75" t="s">
        <v>97</v>
      </c>
      <c r="G2680" s="75" t="s">
        <v>97</v>
      </c>
      <c r="H2680" s="75" t="e">
        <v>#N/A</v>
      </c>
      <c r="I2680" s="75" t="s">
        <v>377</v>
      </c>
      <c r="J2680" s="75" t="s">
        <v>1706</v>
      </c>
      <c r="K2680" s="75" t="s">
        <v>306</v>
      </c>
      <c r="L2680" s="75" t="s">
        <v>306</v>
      </c>
      <c r="M2680" s="75" t="s">
        <v>313</v>
      </c>
      <c r="N2680" s="75" t="s">
        <v>327</v>
      </c>
      <c r="O2680" s="75" t="s">
        <v>437</v>
      </c>
      <c r="P2680" s="76" t="s">
        <v>306</v>
      </c>
      <c r="Q2680" s="216"/>
      <c r="R2680" s="77" t="str">
        <f t="shared" ref="R2680" si="6683">IF(COUNTA(Y2680:DP2683)=0,"01.01.1900",INDEX(Y2680:DP2680,MATCH(R2681,Y2681:DP2681,0)))</f>
        <v>01.01.1900</v>
      </c>
      <c r="S2680" s="78" t="str">
        <f t="shared" ref="S2680" si="6684">IF(COUNTA(Y2680:DP2683)=0,"01.01.1900",MAX(Y2680:DP2680))</f>
        <v>01.01.1900</v>
      </c>
      <c r="T2680" s="79"/>
      <c r="U2680" s="80" t="str">
        <f t="array" ref="U2680">IF(COUNTA(Y2680:DP2683)=0,"01.01.1900",IF(ISERROR(HLOOKUP(U2683,Y2683:DP2683,1,FALSE)),"01.01.1900",INDEX(Y2680:DP2680,MATCH(U2681&amp;U2683,Y2681:DP2681&amp;Y2683:DP2683,0))))</f>
        <v>01.01.1900</v>
      </c>
      <c r="V2680" s="81" t="str">
        <f t="shared" ref="V2680" si="6685">IF(COUNTA(Y2680:DP2683)=0,"01.01.1900",_xlfn.MAXIFS(Y2680:DP2680,Y2683:DP2683,V2683))</f>
        <v>01.01.1900</v>
      </c>
      <c r="W2680" s="82"/>
      <c r="X2680" s="106"/>
    </row>
    <row r="2681" spans="2:26" thickBot="1">
      <c r="B2681" s="83"/>
      <c r="C2681" s="84"/>
      <c r="D2681" s="83"/>
      <c r="E2681" s="83"/>
      <c r="F2681" s="83"/>
      <c r="G2681" s="83"/>
      <c r="H2681" s="83"/>
      <c r="I2681" s="83"/>
      <c r="J2681" s="83"/>
      <c r="K2681" s="83"/>
      <c r="L2681" s="83"/>
      <c r="M2681" s="83"/>
      <c r="N2681" s="83"/>
      <c r="O2681" s="83"/>
      <c r="P2681" s="84"/>
      <c r="Q2681" s="217"/>
      <c r="R2681" s="85">
        <f t="shared" ref="R2681" si="6686">IF(COUNTA(Y2680:DP2683)=0,0,MIN(Y2681:DP2681))</f>
        <v>0</v>
      </c>
      <c r="S2681" s="86">
        <f t="shared" ref="S2681" si="6687">IF(COUNTA(Y2680:DP2683)=0,0,HLOOKUP(S2680,Y2680:DP2683,2,FALSE))</f>
        <v>0</v>
      </c>
      <c r="T2681" s="87">
        <f t="shared" ref="T2681" si="6688">IF(COUNTA(Y2680:DP2683)=0,0,AVERAGE(Y2681:DP2681))</f>
        <v>0</v>
      </c>
      <c r="U2681" s="88">
        <f t="shared" ref="U2681" si="6689">IF(COUNTA(Y2680:DP2683)=0,0,_xlfn.MINIFS(Y2681:DP2681,Y2683:DP2683,U2683))</f>
        <v>0</v>
      </c>
      <c r="V2681" s="89">
        <f t="array" ref="V2681">IF(COUNTA(Y2680:DP2683)=0,0,IF(ISERROR(HLOOKUP(V2683,Y2683:DP2683,1,FALSE)),0,INDEX(Y2681:DP2681,MATCH(V2680&amp;V2683,Y2680:DP2680&amp;Y2683:DP2683,0))))</f>
        <v>0</v>
      </c>
      <c r="W2681" s="90">
        <f t="array" ref="W2681">IF(COUNTA(Y2680:DP2683)=0,0,IF(ISERROR(HLOOKUP(W2683,Y2683:DP2683,1,FALSE)),0,AVERAGEIF(Y2683:DP2683,$W2683,Y2681:DP2681)))</f>
        <v>0</v>
      </c>
      <c r="X2681" s="107"/>
    </row>
    <row r="2682" spans="2:26" thickBot="1">
      <c r="B2682" s="83"/>
      <c r="C2682" s="84"/>
      <c r="D2682" s="83"/>
      <c r="E2682" s="83"/>
      <c r="F2682" s="83"/>
      <c r="G2682" s="83"/>
      <c r="H2682" s="83"/>
      <c r="I2682" s="83"/>
      <c r="J2682" s="83"/>
      <c r="K2682" s="83"/>
      <c r="L2682" s="83"/>
      <c r="M2682" s="83"/>
      <c r="N2682" s="83"/>
      <c r="O2682" s="83"/>
      <c r="P2682" s="84"/>
      <c r="Q2682" s="217"/>
      <c r="R2682" s="91">
        <f t="shared" ref="R2682" si="6690">IF(COUNTA(Y2680:DP2683)=0,0,HLOOKUP(R2681,Y2681:DP2683,2,FALSE))</f>
        <v>0</v>
      </c>
      <c r="S2682" s="92">
        <f t="shared" ref="S2682" si="6691">IF(COUNTA(Y2680:DP2683)=0,0,HLOOKUP(S2680,Y2680:DP2683,3,FALSE))</f>
        <v>0</v>
      </c>
      <c r="T2682" s="93"/>
      <c r="U2682" s="94">
        <f t="array" ref="U2682">IF(COUNTA(Y2680:DP2683)=0,0,IF(ISERROR(HLOOKUP(U2683,Y2683:DP2683,1,FALSE)),0,INDEX(Y2682:DP2682,MATCH(U2681&amp;U2683,Y2681:DP2681&amp;Y2683:DP2683,0))))</f>
        <v>0</v>
      </c>
      <c r="V2682" s="94">
        <f t="array" ref="V2682">IF(COUNTA(Y2680:DP2683)=0,0,IF(ISERROR(HLOOKUP(V2683,Y2683:DP2683,1,FALSE)),0,INDEX(Y2682:DP2682,MATCH(V2681&amp;V2683,Y2681:DP2681&amp;Y2683:DP2683,0))))</f>
        <v>0</v>
      </c>
      <c r="W2682" s="95"/>
      <c r="X2682" s="108"/>
    </row>
    <row r="2683" spans="2:26" ht="13.9" thickBot="1">
      <c r="B2683" s="96"/>
      <c r="C2683" s="97"/>
      <c r="D2683" s="96"/>
      <c r="E2683" s="96"/>
      <c r="F2683" s="96"/>
      <c r="G2683" s="96"/>
      <c r="H2683" s="96"/>
      <c r="I2683" s="96"/>
      <c r="J2683" s="96"/>
      <c r="K2683" s="96"/>
      <c r="L2683" s="96"/>
      <c r="M2683" s="96"/>
      <c r="N2683" s="96"/>
      <c r="O2683" s="96"/>
      <c r="P2683" s="97"/>
      <c r="Q2683" s="218"/>
      <c r="R2683" s="98" t="str">
        <f t="shared" ref="R2683" si="6692">IF(COUNTA(Y2680:DP2683)=0,"none",HLOOKUP(R2681,Y2681:DP2683,3,FALSE))</f>
        <v>none</v>
      </c>
      <c r="S2683" s="99" t="str">
        <f t="shared" ref="S2683" si="6693">IF(COUNTA(Y2680:DP2683)=0,"none",HLOOKUP(S2680,Y2680:DP2683,4,FALSE))</f>
        <v>none</v>
      </c>
      <c r="T2683" s="100"/>
      <c r="U2683" s="100" t="str">
        <f t="array" ref="U2683">IF(COUNTA(Y2680:DP2683)=0,"none",IF($U$2="WAHR",$W$3,Abfrage!$F$4))</f>
        <v>none</v>
      </c>
      <c r="V2683" s="100" t="str">
        <f t="array" ref="V2683">IF(COUNTA(Y2680:DP2683)=0,"none",IF($U$2="WAHR",$W$3,Abfrage!$F$4))</f>
        <v>none</v>
      </c>
      <c r="W2683" s="100" t="str">
        <f t="array" ref="W2683">IF(COUNTA(Y2680:DP2683)=0,"none",IF($U$2="WAHR",$W$3,Abfrage!$F$4))</f>
        <v>none</v>
      </c>
      <c r="X2683" s="109"/>
    </row>
    <row r="2684" spans="2:26" thickBot="1">
      <c r="B2684" s="75" t="s">
        <v>1707</v>
      </c>
      <c r="C2684" s="76">
        <v>1000284160</v>
      </c>
      <c r="D2684" s="75" t="s">
        <v>95</v>
      </c>
      <c r="E2684" s="75" t="s">
        <v>175</v>
      </c>
      <c r="F2684" s="75" t="s">
        <v>97</v>
      </c>
      <c r="G2684" s="75" t="s">
        <v>97</v>
      </c>
      <c r="H2684" s="75" t="e">
        <v>#N/A</v>
      </c>
      <c r="I2684" s="75" t="s">
        <v>51</v>
      </c>
      <c r="J2684" s="75" t="s">
        <v>1708</v>
      </c>
      <c r="K2684" s="75" t="s">
        <v>306</v>
      </c>
      <c r="L2684" s="75" t="s">
        <v>306</v>
      </c>
      <c r="M2684" s="75" t="s">
        <v>307</v>
      </c>
      <c r="N2684" s="75" t="s">
        <v>321</v>
      </c>
      <c r="O2684" s="75" t="s">
        <v>309</v>
      </c>
      <c r="P2684" s="76" t="s">
        <v>306</v>
      </c>
      <c r="Q2684" s="216"/>
      <c r="R2684" s="77" t="str">
        <f t="shared" ref="R2684" si="6694">IF(COUNTA(Y2684:DP2687)=0,"01.01.1900",INDEX(Y2684:DP2684,MATCH(R2685,Y2685:DP2685,0)))</f>
        <v>01.01.1900</v>
      </c>
      <c r="S2684" s="78" t="str">
        <f t="shared" ref="S2684" si="6695">IF(COUNTA(Y2684:DP2687)=0,"01.01.1900",MAX(Y2684:DP2684))</f>
        <v>01.01.1900</v>
      </c>
      <c r="T2684" s="79"/>
      <c r="U2684" s="80" t="str">
        <f t="array" ref="U2684">IF(COUNTA(Y2684:DP2687)=0,"01.01.1900",IF(ISERROR(HLOOKUP(U2687,Y2687:DP2687,1,FALSE)),"01.01.1900",INDEX(Y2684:DP2684,MATCH(U2685&amp;U2687,Y2685:DP2685&amp;Y2687:DP2687,0))))</f>
        <v>01.01.1900</v>
      </c>
      <c r="V2684" s="81" t="str">
        <f t="shared" ref="V2684" si="6696">IF(COUNTA(Y2684:DP2687)=0,"01.01.1900",_xlfn.MAXIFS(Y2684:DP2684,Y2687:DP2687,V2687))</f>
        <v>01.01.1900</v>
      </c>
      <c r="W2684" s="82"/>
      <c r="X2684" s="106"/>
    </row>
    <row r="2685" spans="2:26" thickBot="1">
      <c r="B2685" s="83"/>
      <c r="C2685" s="84"/>
      <c r="D2685" s="83"/>
      <c r="E2685" s="83"/>
      <c r="F2685" s="83"/>
      <c r="G2685" s="83"/>
      <c r="H2685" s="83"/>
      <c r="I2685" s="83"/>
      <c r="J2685" s="83"/>
      <c r="K2685" s="83"/>
      <c r="L2685" s="83"/>
      <c r="M2685" s="83"/>
      <c r="N2685" s="83"/>
      <c r="O2685" s="83"/>
      <c r="P2685" s="84"/>
      <c r="Q2685" s="217"/>
      <c r="R2685" s="85">
        <f t="shared" ref="R2685" si="6697">IF(COUNTA(Y2684:DP2687)=0,0,MIN(Y2685:DP2685))</f>
        <v>0</v>
      </c>
      <c r="S2685" s="86">
        <f t="shared" ref="S2685" si="6698">IF(COUNTA(Y2684:DP2687)=0,0,HLOOKUP(S2684,Y2684:DP2687,2,FALSE))</f>
        <v>0</v>
      </c>
      <c r="T2685" s="87">
        <f t="shared" ref="T2685" si="6699">IF(COUNTA(Y2684:DP2687)=0,0,AVERAGE(Y2685:DP2685))</f>
        <v>0</v>
      </c>
      <c r="U2685" s="88">
        <f t="shared" ref="U2685" si="6700">IF(COUNTA(Y2684:DP2687)=0,0,_xlfn.MINIFS(Y2685:DP2685,Y2687:DP2687,U2687))</f>
        <v>0</v>
      </c>
      <c r="V2685" s="89">
        <f t="array" ref="V2685">IF(COUNTA(Y2684:DP2687)=0,0,IF(ISERROR(HLOOKUP(V2687,Y2687:DP2687,1,FALSE)),0,INDEX(Y2685:DP2685,MATCH(V2684&amp;V2687,Y2684:DP2684&amp;Y2687:DP2687,0))))</f>
        <v>0</v>
      </c>
      <c r="W2685" s="90">
        <f t="array" ref="W2685">IF(COUNTA(Y2684:DP2687)=0,0,IF(ISERROR(HLOOKUP(W2687,Y2687:DP2687,1,FALSE)),0,AVERAGEIF(Y2687:DP2687,$W2687,Y2685:DP2685)))</f>
        <v>0</v>
      </c>
      <c r="X2685" s="107"/>
    </row>
    <row r="2686" spans="2:26" thickBot="1">
      <c r="B2686" s="83"/>
      <c r="C2686" s="84"/>
      <c r="D2686" s="83"/>
      <c r="E2686" s="83"/>
      <c r="F2686" s="83"/>
      <c r="G2686" s="83"/>
      <c r="H2686" s="83"/>
      <c r="I2686" s="83"/>
      <c r="J2686" s="83"/>
      <c r="K2686" s="83"/>
      <c r="L2686" s="83"/>
      <c r="M2686" s="83"/>
      <c r="N2686" s="83"/>
      <c r="O2686" s="83"/>
      <c r="P2686" s="84"/>
      <c r="Q2686" s="217"/>
      <c r="R2686" s="91">
        <f t="shared" ref="R2686" si="6701">IF(COUNTA(Y2684:DP2687)=0,0,HLOOKUP(R2685,Y2685:DP2687,2,FALSE))</f>
        <v>0</v>
      </c>
      <c r="S2686" s="92">
        <f t="shared" ref="S2686" si="6702">IF(COUNTA(Y2684:DP2687)=0,0,HLOOKUP(S2684,Y2684:DP2687,3,FALSE))</f>
        <v>0</v>
      </c>
      <c r="T2686" s="93"/>
      <c r="U2686" s="94">
        <f t="array" ref="U2686">IF(COUNTA(Y2684:DP2687)=0,0,IF(ISERROR(HLOOKUP(U2687,Y2687:DP2687,1,FALSE)),0,INDEX(Y2686:DP2686,MATCH(U2685&amp;U2687,Y2685:DP2685&amp;Y2687:DP2687,0))))</f>
        <v>0</v>
      </c>
      <c r="V2686" s="94">
        <f t="array" ref="V2686">IF(COUNTA(Y2684:DP2687)=0,0,IF(ISERROR(HLOOKUP(V2687,Y2687:DP2687,1,FALSE)),0,INDEX(Y2686:DP2686,MATCH(V2685&amp;V2687,Y2685:DP2685&amp;Y2687:DP2687,0))))</f>
        <v>0</v>
      </c>
      <c r="W2686" s="95"/>
      <c r="X2686" s="108"/>
    </row>
    <row r="2687" spans="2:26" ht="13.9" thickBot="1">
      <c r="B2687" s="96"/>
      <c r="C2687" s="97"/>
      <c r="D2687" s="96"/>
      <c r="E2687" s="96"/>
      <c r="F2687" s="96"/>
      <c r="G2687" s="96"/>
      <c r="H2687" s="96"/>
      <c r="I2687" s="96"/>
      <c r="J2687" s="96"/>
      <c r="K2687" s="96"/>
      <c r="L2687" s="96"/>
      <c r="M2687" s="96"/>
      <c r="N2687" s="96"/>
      <c r="O2687" s="96"/>
      <c r="P2687" s="97"/>
      <c r="Q2687" s="218"/>
      <c r="R2687" s="98" t="str">
        <f t="shared" ref="R2687" si="6703">IF(COUNTA(Y2684:DP2687)=0,"none",HLOOKUP(R2685,Y2685:DP2687,3,FALSE))</f>
        <v>none</v>
      </c>
      <c r="S2687" s="99" t="str">
        <f t="shared" ref="S2687" si="6704">IF(COUNTA(Y2684:DP2687)=0,"none",HLOOKUP(S2684,Y2684:DP2687,4,FALSE))</f>
        <v>none</v>
      </c>
      <c r="T2687" s="100"/>
      <c r="U2687" s="100" t="str">
        <f t="array" ref="U2687">IF(COUNTA(Y2684:DP2687)=0,"none",IF($U$2="WAHR",$W$3,Abfrage!$F$4))</f>
        <v>none</v>
      </c>
      <c r="V2687" s="100" t="str">
        <f t="array" ref="V2687">IF(COUNTA(Y2684:DP2687)=0,"none",IF($U$2="WAHR",$W$3,Abfrage!$F$4))</f>
        <v>none</v>
      </c>
      <c r="W2687" s="100" t="str">
        <f t="array" ref="W2687">IF(COUNTA(Y2684:DP2687)=0,"none",IF($U$2="WAHR",$W$3,Abfrage!$F$4))</f>
        <v>none</v>
      </c>
      <c r="X2687" s="109"/>
    </row>
    <row r="2688" spans="2:26" thickBot="1">
      <c r="B2688" s="75" t="s">
        <v>1709</v>
      </c>
      <c r="C2688" s="76">
        <v>1000284171</v>
      </c>
      <c r="D2688" s="75" t="s">
        <v>95</v>
      </c>
      <c r="E2688" s="75" t="s">
        <v>96</v>
      </c>
      <c r="F2688" s="75" t="s">
        <v>97</v>
      </c>
      <c r="G2688" s="75" t="s">
        <v>97</v>
      </c>
      <c r="H2688" s="75" t="e">
        <v>#N/A</v>
      </c>
      <c r="I2688" s="75" t="s">
        <v>51</v>
      </c>
      <c r="J2688" s="75" t="s">
        <v>1710</v>
      </c>
      <c r="K2688" s="75" t="s">
        <v>306</v>
      </c>
      <c r="L2688" s="75" t="s">
        <v>306</v>
      </c>
      <c r="M2688" s="75" t="s">
        <v>313</v>
      </c>
      <c r="N2688" s="75" t="s">
        <v>321</v>
      </c>
      <c r="O2688" s="75" t="s">
        <v>309</v>
      </c>
      <c r="P2688" s="76" t="s">
        <v>306</v>
      </c>
      <c r="Q2688" s="216"/>
      <c r="R2688" s="77" t="str">
        <f t="shared" ref="R2688" si="6705">IF(COUNTA(Y2688:DP2691)=0,"01.01.1900",INDEX(Y2688:DP2688,MATCH(R2689,Y2689:DP2689,0)))</f>
        <v>01.01.1900</v>
      </c>
      <c r="S2688" s="78" t="str">
        <f t="shared" ref="S2688" si="6706">IF(COUNTA(Y2688:DP2691)=0,"01.01.1900",MAX(Y2688:DP2688))</f>
        <v>01.01.1900</v>
      </c>
      <c r="T2688" s="79"/>
      <c r="U2688" s="80" t="str">
        <f t="array" ref="U2688">IF(COUNTA(Y2688:DP2691)=0,"01.01.1900",IF(ISERROR(HLOOKUP(U2691,Y2691:DP2691,1,FALSE)),"01.01.1900",INDEX(Y2688:DP2688,MATCH(U2689&amp;U2691,Y2689:DP2689&amp;Y2691:DP2691,0))))</f>
        <v>01.01.1900</v>
      </c>
      <c r="V2688" s="81" t="str">
        <f t="shared" ref="V2688" si="6707">IF(COUNTA(Y2688:DP2691)=0,"01.01.1900",_xlfn.MAXIFS(Y2688:DP2688,Y2691:DP2691,V2691))</f>
        <v>01.01.1900</v>
      </c>
      <c r="W2688" s="82"/>
      <c r="X2688" s="106"/>
    </row>
    <row r="2689" spans="2:26" thickBot="1">
      <c r="B2689" s="83"/>
      <c r="C2689" s="84"/>
      <c r="D2689" s="83"/>
      <c r="E2689" s="83"/>
      <c r="F2689" s="83"/>
      <c r="G2689" s="83"/>
      <c r="H2689" s="83"/>
      <c r="I2689" s="83"/>
      <c r="J2689" s="83"/>
      <c r="K2689" s="83"/>
      <c r="L2689" s="83"/>
      <c r="M2689" s="83"/>
      <c r="N2689" s="83"/>
      <c r="O2689" s="83"/>
      <c r="P2689" s="84"/>
      <c r="Q2689" s="217"/>
      <c r="R2689" s="85">
        <f t="shared" ref="R2689" si="6708">IF(COUNTA(Y2688:DP2691)=0,0,MIN(Y2689:DP2689))</f>
        <v>0</v>
      </c>
      <c r="S2689" s="86">
        <f t="shared" ref="S2689" si="6709">IF(COUNTA(Y2688:DP2691)=0,0,HLOOKUP(S2688,Y2688:DP2691,2,FALSE))</f>
        <v>0</v>
      </c>
      <c r="T2689" s="87">
        <f t="shared" ref="T2689" si="6710">IF(COUNTA(Y2688:DP2691)=0,0,AVERAGE(Y2689:DP2689))</f>
        <v>0</v>
      </c>
      <c r="U2689" s="88">
        <f t="shared" ref="U2689" si="6711">IF(COUNTA(Y2688:DP2691)=0,0,_xlfn.MINIFS(Y2689:DP2689,Y2691:DP2691,U2691))</f>
        <v>0</v>
      </c>
      <c r="V2689" s="89">
        <f t="array" ref="V2689">IF(COUNTA(Y2688:DP2691)=0,0,IF(ISERROR(HLOOKUP(V2691,Y2691:DP2691,1,FALSE)),0,INDEX(Y2689:DP2689,MATCH(V2688&amp;V2691,Y2688:DP2688&amp;Y2691:DP2691,0))))</f>
        <v>0</v>
      </c>
      <c r="W2689" s="90">
        <f t="array" ref="W2689">IF(COUNTA(Y2688:DP2691)=0,0,IF(ISERROR(HLOOKUP(W2691,Y2691:DP2691,1,FALSE)),0,AVERAGEIF(Y2691:DP2691,$W2691,Y2689:DP2689)))</f>
        <v>0</v>
      </c>
      <c r="X2689" s="107"/>
    </row>
    <row r="2690" spans="2:26" thickBot="1">
      <c r="B2690" s="83"/>
      <c r="C2690" s="84"/>
      <c r="D2690" s="83"/>
      <c r="E2690" s="83"/>
      <c r="F2690" s="83"/>
      <c r="G2690" s="83"/>
      <c r="H2690" s="83"/>
      <c r="I2690" s="83"/>
      <c r="J2690" s="83"/>
      <c r="K2690" s="83"/>
      <c r="L2690" s="83"/>
      <c r="M2690" s="83"/>
      <c r="N2690" s="83"/>
      <c r="O2690" s="83"/>
      <c r="P2690" s="84"/>
      <c r="Q2690" s="217"/>
      <c r="R2690" s="91">
        <f t="shared" ref="R2690" si="6712">IF(COUNTA(Y2688:DP2691)=0,0,HLOOKUP(R2689,Y2689:DP2691,2,FALSE))</f>
        <v>0</v>
      </c>
      <c r="S2690" s="92">
        <f t="shared" ref="S2690" si="6713">IF(COUNTA(Y2688:DP2691)=0,0,HLOOKUP(S2688,Y2688:DP2691,3,FALSE))</f>
        <v>0</v>
      </c>
      <c r="T2690" s="93"/>
      <c r="U2690" s="94">
        <f t="array" ref="U2690">IF(COUNTA(Y2688:DP2691)=0,0,IF(ISERROR(HLOOKUP(U2691,Y2691:DP2691,1,FALSE)),0,INDEX(Y2690:DP2690,MATCH(U2689&amp;U2691,Y2689:DP2689&amp;Y2691:DP2691,0))))</f>
        <v>0</v>
      </c>
      <c r="V2690" s="94">
        <f t="array" ref="V2690">IF(COUNTA(Y2688:DP2691)=0,0,IF(ISERROR(HLOOKUP(V2691,Y2691:DP2691,1,FALSE)),0,INDEX(Y2690:DP2690,MATCH(V2689&amp;V2691,Y2689:DP2689&amp;Y2691:DP2691,0))))</f>
        <v>0</v>
      </c>
      <c r="W2690" s="95"/>
      <c r="X2690" s="108"/>
    </row>
    <row r="2691" spans="2:26" ht="13.9" thickBot="1">
      <c r="B2691" s="96"/>
      <c r="C2691" s="97"/>
      <c r="D2691" s="96"/>
      <c r="E2691" s="96"/>
      <c r="F2691" s="96"/>
      <c r="G2691" s="96"/>
      <c r="H2691" s="96"/>
      <c r="I2691" s="96"/>
      <c r="J2691" s="96"/>
      <c r="K2691" s="96"/>
      <c r="L2691" s="96"/>
      <c r="M2691" s="96"/>
      <c r="N2691" s="96"/>
      <c r="O2691" s="96"/>
      <c r="P2691" s="97"/>
      <c r="Q2691" s="218"/>
      <c r="R2691" s="98" t="str">
        <f t="shared" ref="R2691" si="6714">IF(COUNTA(Y2688:DP2691)=0,"none",HLOOKUP(R2689,Y2689:DP2691,3,FALSE))</f>
        <v>none</v>
      </c>
      <c r="S2691" s="99" t="str">
        <f t="shared" ref="S2691" si="6715">IF(COUNTA(Y2688:DP2691)=0,"none",HLOOKUP(S2688,Y2688:DP2691,4,FALSE))</f>
        <v>none</v>
      </c>
      <c r="T2691" s="100"/>
      <c r="U2691" s="100" t="str">
        <f t="array" ref="U2691">IF(COUNTA(Y2688:DP2691)=0,"none",IF($U$2="WAHR",$W$3,Abfrage!$F$4))</f>
        <v>none</v>
      </c>
      <c r="V2691" s="100" t="str">
        <f t="array" ref="V2691">IF(COUNTA(Y2688:DP2691)=0,"none",IF($U$2="WAHR",$W$3,Abfrage!$F$4))</f>
        <v>none</v>
      </c>
      <c r="W2691" s="100" t="str">
        <f t="array" ref="W2691">IF(COUNTA(Y2688:DP2691)=0,"none",IF($U$2="WAHR",$W$3,Abfrage!$F$4))</f>
        <v>none</v>
      </c>
      <c r="X2691" s="109"/>
    </row>
    <row r="2692" spans="2:26" thickBot="1">
      <c r="B2692" s="75" t="s">
        <v>1711</v>
      </c>
      <c r="C2692" s="76">
        <v>1000284442</v>
      </c>
      <c r="D2692" s="75" t="s">
        <v>169</v>
      </c>
      <c r="E2692" s="75" t="s">
        <v>125</v>
      </c>
      <c r="F2692" s="75" t="s">
        <v>501</v>
      </c>
      <c r="G2692" s="75" t="s">
        <v>501</v>
      </c>
      <c r="H2692" s="75" t="s">
        <v>1712</v>
      </c>
      <c r="I2692" s="75" t="s">
        <v>41</v>
      </c>
      <c r="J2692" s="75" t="s">
        <v>1713</v>
      </c>
      <c r="K2692" s="75" t="s">
        <v>306</v>
      </c>
      <c r="L2692" s="75" t="s">
        <v>306</v>
      </c>
      <c r="M2692" s="75" t="s">
        <v>306</v>
      </c>
      <c r="N2692" s="75" t="s">
        <v>348</v>
      </c>
      <c r="O2692" s="75" t="s">
        <v>315</v>
      </c>
      <c r="P2692" s="76" t="s">
        <v>306</v>
      </c>
      <c r="Q2692" s="216"/>
      <c r="R2692" s="77">
        <f t="shared" ref="R2692" si="6716">IF(COUNTA(Y2692:DP2695)=0,"01.01.1900",INDEX(Y2692:DP2692,MATCH(R2693,Y2693:DP2693,0)))</f>
        <v>44789</v>
      </c>
      <c r="S2692" s="78">
        <f t="shared" ref="S2692" si="6717">IF(COUNTA(Y2692:DP2695)=0,"01.01.1900",MAX(Y2692:DP2692))</f>
        <v>44789</v>
      </c>
      <c r="T2692" s="79"/>
      <c r="U2692" s="80" t="str">
        <f t="array" ref="U2692">IF(COUNTA(Y2692:DP2695)=0,"01.01.1900",IF(ISERROR(HLOOKUP(U2695,Y2695:DP2695,1,FALSE)),"01.01.1900",INDEX(Y2692:DP2692,MATCH(U2693&amp;U2695,Y2693:DP2693&amp;Y2695:DP2695,0))))</f>
        <v>01.01.1900</v>
      </c>
      <c r="V2692" s="81">
        <f t="shared" ref="V2692" si="6718">IF(COUNTA(Y2692:DP2695)=0,"01.01.1900",_xlfn.MAXIFS(Y2692:DP2692,Y2695:DP2695,V2695))</f>
        <v>0</v>
      </c>
      <c r="W2692" s="82"/>
      <c r="X2692" s="106"/>
      <c r="Y2692" s="141">
        <v>44789</v>
      </c>
      <c r="Z2692" s="141">
        <v>44789</v>
      </c>
    </row>
    <row r="2693" spans="2:26" thickBot="1">
      <c r="B2693" s="83"/>
      <c r="C2693" s="84"/>
      <c r="D2693" s="83"/>
      <c r="E2693" s="83"/>
      <c r="F2693" s="83"/>
      <c r="G2693" s="83"/>
      <c r="H2693" s="83"/>
      <c r="I2693" s="83"/>
      <c r="J2693" s="83"/>
      <c r="K2693" s="83"/>
      <c r="L2693" s="83"/>
      <c r="M2693" s="83"/>
      <c r="N2693" s="83"/>
      <c r="O2693" s="83"/>
      <c r="P2693" s="84"/>
      <c r="Q2693" s="217"/>
      <c r="R2693" s="85">
        <f t="shared" ref="R2693" si="6719">IF(COUNTA(Y2692:DP2695)=0,0,MIN(Y2693:DP2693))</f>
        <v>0.33599999999999997</v>
      </c>
      <c r="S2693" s="86">
        <f t="shared" ref="S2693" si="6720">IF(COUNTA(Y2692:DP2695)=0,0,HLOOKUP(S2692,Y2692:DP2695,2,FALSE))</f>
        <v>0.33599999999999997</v>
      </c>
      <c r="T2693" s="87">
        <f t="shared" ref="T2693" si="6721">IF(COUNTA(Y2692:DP2695)=0,0,AVERAGE(Y2693:DP2693))</f>
        <v>0.33599999999999997</v>
      </c>
      <c r="U2693" s="88">
        <f t="shared" ref="U2693" si="6722">IF(COUNTA(Y2692:DP2695)=0,0,_xlfn.MINIFS(Y2693:DP2693,Y2695:DP2695,U2695))</f>
        <v>0</v>
      </c>
      <c r="V2693" s="89">
        <f t="array" ref="V2693">IF(COUNTA(Y2692:DP2695)=0,0,IF(ISERROR(HLOOKUP(V2695,Y2695:DP2695,1,FALSE)),0,INDEX(Y2693:DP2693,MATCH(V2692&amp;V2695,Y2692:DP2692&amp;Y2695:DP2695,0))))</f>
        <v>0</v>
      </c>
      <c r="W2693" s="90">
        <f t="array" ref="W2693">IF(COUNTA(Y2692:DP2695)=0,0,IF(ISERROR(HLOOKUP(W2695,Y2695:DP2695,1,FALSE)),0,AVERAGEIF(Y2695:DP2695,$W2695,Y2693:DP2693)))</f>
        <v>0</v>
      </c>
      <c r="X2693" s="107"/>
      <c r="Y2693" s="142">
        <v>0.33599999999999997</v>
      </c>
      <c r="Z2693" s="142">
        <v>0.33599999999999997</v>
      </c>
    </row>
    <row r="2694" spans="2:26" thickBot="1">
      <c r="B2694" s="83"/>
      <c r="C2694" s="84"/>
      <c r="D2694" s="83"/>
      <c r="E2694" s="83"/>
      <c r="F2694" s="83"/>
      <c r="G2694" s="83"/>
      <c r="H2694" s="83"/>
      <c r="I2694" s="83"/>
      <c r="J2694" s="83"/>
      <c r="K2694" s="83"/>
      <c r="L2694" s="83"/>
      <c r="M2694" s="83"/>
      <c r="N2694" s="83"/>
      <c r="O2694" s="83"/>
      <c r="P2694" s="84"/>
      <c r="Q2694" s="217"/>
      <c r="R2694" s="91">
        <f t="shared" ref="R2694" si="6723">IF(COUNTA(Y2692:DP2695)=0,0,HLOOKUP(R2693,Y2693:DP2695,2,FALSE))</f>
        <v>1000</v>
      </c>
      <c r="S2694" s="92">
        <f t="shared" ref="S2694" si="6724">IF(COUNTA(Y2692:DP2695)=0,0,HLOOKUP(S2692,Y2692:DP2695,3,FALSE))</f>
        <v>1000</v>
      </c>
      <c r="T2694" s="93"/>
      <c r="U2694" s="94">
        <f t="array" ref="U2694">IF(COUNTA(Y2692:DP2695)=0,0,IF(ISERROR(HLOOKUP(U2695,Y2695:DP2695,1,FALSE)),0,INDEX(Y2694:DP2694,MATCH(U2693&amp;U2695,Y2693:DP2693&amp;Y2695:DP2695,0))))</f>
        <v>0</v>
      </c>
      <c r="V2694" s="94">
        <f t="array" ref="V2694">IF(COUNTA(Y2692:DP2695)=0,0,IF(ISERROR(HLOOKUP(V2695,Y2695:DP2695,1,FALSE)),0,INDEX(Y2694:DP2694,MATCH(V2693&amp;V2695,Y2693:DP2693&amp;Y2695:DP2695,0))))</f>
        <v>0</v>
      </c>
      <c r="W2694" s="95"/>
      <c r="X2694" s="108"/>
      <c r="Y2694" s="143">
        <v>1000</v>
      </c>
      <c r="Z2694" s="143">
        <v>1000</v>
      </c>
    </row>
    <row r="2695" spans="2:26" ht="13.9" thickBot="1">
      <c r="B2695" s="96"/>
      <c r="C2695" s="97"/>
      <c r="D2695" s="96"/>
      <c r="E2695" s="96"/>
      <c r="F2695" s="96"/>
      <c r="G2695" s="96"/>
      <c r="H2695" s="96"/>
      <c r="I2695" s="96"/>
      <c r="J2695" s="96"/>
      <c r="K2695" s="96"/>
      <c r="L2695" s="96"/>
      <c r="M2695" s="96"/>
      <c r="N2695" s="96"/>
      <c r="O2695" s="96"/>
      <c r="P2695" s="97"/>
      <c r="Q2695" s="218"/>
      <c r="R2695" s="98" t="str">
        <f t="shared" ref="R2695" si="6725">IF(COUNTA(Y2692:DP2695)=0,"none",HLOOKUP(R2693,Y2693:DP2695,3,FALSE))</f>
        <v>www (-30%)</v>
      </c>
      <c r="S2695" s="99" t="str">
        <f t="shared" ref="S2695" si="6726">IF(COUNTA(Y2692:DP2695)=0,"none",HLOOKUP(S2692,Y2692:DP2695,4,FALSE))</f>
        <v>www (-30%)</v>
      </c>
      <c r="T2695" s="100"/>
      <c r="U2695" s="100">
        <f t="array" ref="U2695">IF(COUNTA(Y2692:DP2695)=0,"none",IF($U$2="WAHR",$W$3,Abfrage!$F$4))</f>
        <v>0</v>
      </c>
      <c r="V2695" s="100">
        <f t="array" ref="V2695">IF(COUNTA(Y2692:DP2695)=0,"none",IF($U$2="WAHR",$W$3,Abfrage!$F$4))</f>
        <v>0</v>
      </c>
      <c r="W2695" s="100">
        <f t="array" ref="W2695">IF(COUNTA(Y2692:DP2695)=0,"none",IF($U$2="WAHR",$W$3,Abfrage!$F$4))</f>
        <v>0</v>
      </c>
      <c r="X2695" s="109"/>
      <c r="Y2695" s="144" t="s">
        <v>43</v>
      </c>
      <c r="Z2695" s="144" t="s">
        <v>43</v>
      </c>
    </row>
    <row r="2696" spans="2:26" thickBot="1">
      <c r="B2696" s="75" t="s">
        <v>1714</v>
      </c>
      <c r="C2696" s="76">
        <v>1000284443</v>
      </c>
      <c r="D2696" s="75" t="s">
        <v>169</v>
      </c>
      <c r="E2696" s="75" t="s">
        <v>125</v>
      </c>
      <c r="F2696" s="75" t="s">
        <v>501</v>
      </c>
      <c r="G2696" s="75" t="s">
        <v>501</v>
      </c>
      <c r="H2696" s="75" t="e">
        <v>#N/A</v>
      </c>
      <c r="I2696" s="75" t="s">
        <v>41</v>
      </c>
      <c r="J2696" s="75" t="s">
        <v>1715</v>
      </c>
      <c r="K2696" s="75" t="s">
        <v>306</v>
      </c>
      <c r="L2696" s="75" t="s">
        <v>306</v>
      </c>
      <c r="M2696" s="75" t="s">
        <v>306</v>
      </c>
      <c r="N2696" s="75" t="s">
        <v>348</v>
      </c>
      <c r="O2696" s="75" t="s">
        <v>315</v>
      </c>
      <c r="P2696" s="76" t="s">
        <v>306</v>
      </c>
      <c r="Q2696" s="216"/>
      <c r="R2696" s="77">
        <f t="shared" ref="R2696" si="6727">IF(COUNTA(Y2696:DP2699)=0,"01.01.1900",INDEX(Y2696:DP2696,MATCH(R2697,Y2697:DP2697,0)))</f>
        <v>44448</v>
      </c>
      <c r="S2696" s="78">
        <f t="shared" ref="S2696" si="6728">IF(COUNTA(Y2696:DP2699)=0,"01.01.1900",MAX(Y2696:DP2696))</f>
        <v>44448</v>
      </c>
      <c r="T2696" s="79"/>
      <c r="U2696" s="80" t="str">
        <f t="array" ref="U2696">IF(COUNTA(Y2696:DP2699)=0,"01.01.1900",IF(ISERROR(HLOOKUP(U2699,Y2699:DP2699,1,FALSE)),"01.01.1900",INDEX(Y2696:DP2696,MATCH(U2697&amp;U2699,Y2697:DP2697&amp;Y2699:DP2699,0))))</f>
        <v>01.01.1900</v>
      </c>
      <c r="V2696" s="81">
        <f t="shared" ref="V2696" si="6729">IF(COUNTA(Y2696:DP2699)=0,"01.01.1900",_xlfn.MAXIFS(Y2696:DP2696,Y2699:DP2699,V2699))</f>
        <v>0</v>
      </c>
      <c r="W2696" s="82"/>
      <c r="X2696" s="106"/>
      <c r="Y2696" s="141">
        <v>44448</v>
      </c>
    </row>
    <row r="2697" spans="2:26" thickBot="1">
      <c r="B2697" s="83"/>
      <c r="C2697" s="84"/>
      <c r="D2697" s="83"/>
      <c r="E2697" s="83"/>
      <c r="F2697" s="83"/>
      <c r="G2697" s="83"/>
      <c r="H2697" s="83"/>
      <c r="I2697" s="83"/>
      <c r="J2697" s="83"/>
      <c r="K2697" s="83"/>
      <c r="L2697" s="83"/>
      <c r="M2697" s="83"/>
      <c r="N2697" s="83"/>
      <c r="O2697" s="83"/>
      <c r="P2697" s="84"/>
      <c r="Q2697" s="217"/>
      <c r="R2697" s="85">
        <f t="shared" ref="R2697" si="6730">IF(COUNTA(Y2696:DP2699)=0,0,MIN(Y2697:DP2697))</f>
        <v>0.95</v>
      </c>
      <c r="S2697" s="86">
        <f t="shared" ref="S2697" si="6731">IF(COUNTA(Y2696:DP2699)=0,0,HLOOKUP(S2696,Y2696:DP2699,2,FALSE))</f>
        <v>0.95</v>
      </c>
      <c r="T2697" s="87">
        <f t="shared" ref="T2697" si="6732">IF(COUNTA(Y2696:DP2699)=0,0,AVERAGE(Y2697:DP2697))</f>
        <v>0.95</v>
      </c>
      <c r="U2697" s="88">
        <f t="shared" ref="U2697" si="6733">IF(COUNTA(Y2696:DP2699)=0,0,_xlfn.MINIFS(Y2697:DP2697,Y2699:DP2699,U2699))</f>
        <v>0</v>
      </c>
      <c r="V2697" s="89">
        <f t="array" ref="V2697">IF(COUNTA(Y2696:DP2699)=0,0,IF(ISERROR(HLOOKUP(V2699,Y2699:DP2699,1,FALSE)),0,INDEX(Y2697:DP2697,MATCH(V2696&amp;V2699,Y2696:DP2696&amp;Y2699:DP2699,0))))</f>
        <v>0</v>
      </c>
      <c r="W2697" s="90">
        <f t="array" ref="W2697">IF(COUNTA(Y2696:DP2699)=0,0,IF(ISERROR(HLOOKUP(W2699,Y2699:DP2699,1,FALSE)),0,AVERAGEIF(Y2699:DP2699,$W2699,Y2697:DP2697)))</f>
        <v>0</v>
      </c>
      <c r="X2697" s="107"/>
      <c r="Y2697" s="142">
        <v>0.95</v>
      </c>
    </row>
    <row r="2698" spans="2:26" thickBot="1">
      <c r="B2698" s="83"/>
      <c r="C2698" s="84"/>
      <c r="D2698" s="83"/>
      <c r="E2698" s="83"/>
      <c r="F2698" s="83"/>
      <c r="G2698" s="83"/>
      <c r="H2698" s="83"/>
      <c r="I2698" s="83"/>
      <c r="J2698" s="83"/>
      <c r="K2698" s="83"/>
      <c r="L2698" s="83"/>
      <c r="M2698" s="83"/>
      <c r="N2698" s="83"/>
      <c r="O2698" s="83"/>
      <c r="P2698" s="84"/>
      <c r="Q2698" s="217"/>
      <c r="R2698" s="91">
        <f t="shared" ref="R2698" si="6734">IF(COUNTA(Y2696:DP2699)=0,0,HLOOKUP(R2697,Y2697:DP2699,2,FALSE))</f>
        <v>1</v>
      </c>
      <c r="S2698" s="92">
        <f t="shared" ref="S2698" si="6735">IF(COUNTA(Y2696:DP2699)=0,0,HLOOKUP(S2696,Y2696:DP2699,3,FALSE))</f>
        <v>1</v>
      </c>
      <c r="T2698" s="93"/>
      <c r="U2698" s="94">
        <f t="array" ref="U2698">IF(COUNTA(Y2696:DP2699)=0,0,IF(ISERROR(HLOOKUP(U2699,Y2699:DP2699,1,FALSE)),0,INDEX(Y2698:DP2698,MATCH(U2697&amp;U2699,Y2697:DP2697&amp;Y2699:DP2699,0))))</f>
        <v>0</v>
      </c>
      <c r="V2698" s="94">
        <f t="array" ref="V2698">IF(COUNTA(Y2696:DP2699)=0,0,IF(ISERROR(HLOOKUP(V2699,Y2699:DP2699,1,FALSE)),0,INDEX(Y2698:DP2698,MATCH(V2697&amp;V2699,Y2697:DP2697&amp;Y2699:DP2699,0))))</f>
        <v>0</v>
      </c>
      <c r="W2698" s="95"/>
      <c r="X2698" s="108"/>
      <c r="Y2698" s="143">
        <v>1</v>
      </c>
    </row>
    <row r="2699" spans="2:26" ht="13.9" thickBot="1">
      <c r="B2699" s="96"/>
      <c r="C2699" s="97"/>
      <c r="D2699" s="96"/>
      <c r="E2699" s="96"/>
      <c r="F2699" s="96"/>
      <c r="G2699" s="96"/>
      <c r="H2699" s="96"/>
      <c r="I2699" s="96"/>
      <c r="J2699" s="96"/>
      <c r="K2699" s="96"/>
      <c r="L2699" s="96"/>
      <c r="M2699" s="96"/>
      <c r="N2699" s="96"/>
      <c r="O2699" s="96"/>
      <c r="P2699" s="97"/>
      <c r="Q2699" s="218"/>
      <c r="R2699" s="98" t="str">
        <f t="shared" ref="R2699" si="6736">IF(COUNTA(Y2696:DP2699)=0,"none",HLOOKUP(R2697,Y2697:DP2699,3,FALSE))</f>
        <v>SAP</v>
      </c>
      <c r="S2699" s="99" t="str">
        <f t="shared" ref="S2699" si="6737">IF(COUNTA(Y2696:DP2699)=0,"none",HLOOKUP(S2696,Y2696:DP2699,4,FALSE))</f>
        <v>SAP</v>
      </c>
      <c r="T2699" s="100"/>
      <c r="U2699" s="100">
        <f t="array" ref="U2699">IF(COUNTA(Y2696:DP2699)=0,"none",IF($U$2="WAHR",$W$3,Abfrage!$F$4))</f>
        <v>0</v>
      </c>
      <c r="V2699" s="100">
        <f t="array" ref="V2699">IF(COUNTA(Y2696:DP2699)=0,"none",IF($U$2="WAHR",$W$3,Abfrage!$F$4))</f>
        <v>0</v>
      </c>
      <c r="W2699" s="100">
        <f t="array" ref="W2699">IF(COUNTA(Y2696:DP2699)=0,"none",IF($U$2="WAHR",$W$3,Abfrage!$F$4))</f>
        <v>0</v>
      </c>
      <c r="X2699" s="109"/>
      <c r="Y2699" s="144" t="s">
        <v>47</v>
      </c>
    </row>
    <row r="2700" spans="2:26" thickBot="1">
      <c r="B2700" s="75" t="s">
        <v>1716</v>
      </c>
      <c r="C2700" s="76">
        <v>1000284771</v>
      </c>
      <c r="D2700" s="75" t="s">
        <v>95</v>
      </c>
      <c r="E2700" s="75" t="s">
        <v>175</v>
      </c>
      <c r="F2700" s="75" t="s">
        <v>97</v>
      </c>
      <c r="G2700" s="75" t="s">
        <v>97</v>
      </c>
      <c r="H2700" s="75" t="e">
        <v>#N/A</v>
      </c>
      <c r="I2700" s="75" t="s">
        <v>164</v>
      </c>
      <c r="J2700" s="75" t="s">
        <v>1717</v>
      </c>
      <c r="K2700" s="75" t="s">
        <v>306</v>
      </c>
      <c r="L2700" s="75" t="s">
        <v>306</v>
      </c>
      <c r="M2700" s="75" t="s">
        <v>307</v>
      </c>
      <c r="N2700" s="75" t="s">
        <v>624</v>
      </c>
      <c r="O2700" s="75" t="s">
        <v>437</v>
      </c>
      <c r="P2700" s="76" t="s">
        <v>306</v>
      </c>
      <c r="Q2700" s="216"/>
      <c r="R2700" s="77" t="str">
        <f t="shared" ref="R2700" si="6738">IF(COUNTA(Y2700:DP2703)=0,"01.01.1900",INDEX(Y2700:DP2700,MATCH(R2701,Y2701:DP2701,0)))</f>
        <v>01.01.1900</v>
      </c>
      <c r="S2700" s="78" t="str">
        <f t="shared" ref="S2700" si="6739">IF(COUNTA(Y2700:DP2703)=0,"01.01.1900",MAX(Y2700:DP2700))</f>
        <v>01.01.1900</v>
      </c>
      <c r="T2700" s="79"/>
      <c r="U2700" s="80" t="str">
        <f t="array" ref="U2700">IF(COUNTA(Y2700:DP2703)=0,"01.01.1900",IF(ISERROR(HLOOKUP(U2703,Y2703:DP2703,1,FALSE)),"01.01.1900",INDEX(Y2700:DP2700,MATCH(U2701&amp;U2703,Y2701:DP2701&amp;Y2703:DP2703,0))))</f>
        <v>01.01.1900</v>
      </c>
      <c r="V2700" s="81" t="str">
        <f t="shared" ref="V2700" si="6740">IF(COUNTA(Y2700:DP2703)=0,"01.01.1900",_xlfn.MAXIFS(Y2700:DP2700,Y2703:DP2703,V2703))</f>
        <v>01.01.1900</v>
      </c>
      <c r="W2700" s="82"/>
      <c r="X2700" s="106"/>
    </row>
    <row r="2701" spans="2:26" thickBot="1">
      <c r="B2701" s="83"/>
      <c r="C2701" s="84"/>
      <c r="D2701" s="83"/>
      <c r="E2701" s="83"/>
      <c r="F2701" s="83"/>
      <c r="G2701" s="83"/>
      <c r="H2701" s="83"/>
      <c r="I2701" s="83"/>
      <c r="J2701" s="83"/>
      <c r="K2701" s="83"/>
      <c r="L2701" s="83"/>
      <c r="M2701" s="83"/>
      <c r="N2701" s="83"/>
      <c r="O2701" s="83"/>
      <c r="P2701" s="84"/>
      <c r="Q2701" s="217"/>
      <c r="R2701" s="85">
        <f t="shared" ref="R2701" si="6741">IF(COUNTA(Y2700:DP2703)=0,0,MIN(Y2701:DP2701))</f>
        <v>0</v>
      </c>
      <c r="S2701" s="86">
        <f t="shared" ref="S2701" si="6742">IF(COUNTA(Y2700:DP2703)=0,0,HLOOKUP(S2700,Y2700:DP2703,2,FALSE))</f>
        <v>0</v>
      </c>
      <c r="T2701" s="87">
        <f t="shared" ref="T2701" si="6743">IF(COUNTA(Y2700:DP2703)=0,0,AVERAGE(Y2701:DP2701))</f>
        <v>0</v>
      </c>
      <c r="U2701" s="88">
        <f t="shared" ref="U2701" si="6744">IF(COUNTA(Y2700:DP2703)=0,0,_xlfn.MINIFS(Y2701:DP2701,Y2703:DP2703,U2703))</f>
        <v>0</v>
      </c>
      <c r="V2701" s="89">
        <f t="array" ref="V2701">IF(COUNTA(Y2700:DP2703)=0,0,IF(ISERROR(HLOOKUP(V2703,Y2703:DP2703,1,FALSE)),0,INDEX(Y2701:DP2701,MATCH(V2700&amp;V2703,Y2700:DP2700&amp;Y2703:DP2703,0))))</f>
        <v>0</v>
      </c>
      <c r="W2701" s="90">
        <f t="array" ref="W2701">IF(COUNTA(Y2700:DP2703)=0,0,IF(ISERROR(HLOOKUP(W2703,Y2703:DP2703,1,FALSE)),0,AVERAGEIF(Y2703:DP2703,$W2703,Y2701:DP2701)))</f>
        <v>0</v>
      </c>
      <c r="X2701" s="107"/>
    </row>
    <row r="2702" spans="2:26" thickBot="1">
      <c r="B2702" s="83"/>
      <c r="C2702" s="84"/>
      <c r="D2702" s="83"/>
      <c r="E2702" s="83"/>
      <c r="F2702" s="83"/>
      <c r="G2702" s="83"/>
      <c r="H2702" s="83"/>
      <c r="I2702" s="83"/>
      <c r="J2702" s="83"/>
      <c r="K2702" s="83"/>
      <c r="L2702" s="83"/>
      <c r="M2702" s="83"/>
      <c r="N2702" s="83"/>
      <c r="O2702" s="83"/>
      <c r="P2702" s="84"/>
      <c r="Q2702" s="217"/>
      <c r="R2702" s="91">
        <f t="shared" ref="R2702" si="6745">IF(COUNTA(Y2700:DP2703)=0,0,HLOOKUP(R2701,Y2701:DP2703,2,FALSE))</f>
        <v>0</v>
      </c>
      <c r="S2702" s="92">
        <f t="shared" ref="S2702" si="6746">IF(COUNTA(Y2700:DP2703)=0,0,HLOOKUP(S2700,Y2700:DP2703,3,FALSE))</f>
        <v>0</v>
      </c>
      <c r="T2702" s="93"/>
      <c r="U2702" s="94">
        <f t="array" ref="U2702">IF(COUNTA(Y2700:DP2703)=0,0,IF(ISERROR(HLOOKUP(U2703,Y2703:DP2703,1,FALSE)),0,INDEX(Y2702:DP2702,MATCH(U2701&amp;U2703,Y2701:DP2701&amp;Y2703:DP2703,0))))</f>
        <v>0</v>
      </c>
      <c r="V2702" s="94">
        <f t="array" ref="V2702">IF(COUNTA(Y2700:DP2703)=0,0,IF(ISERROR(HLOOKUP(V2703,Y2703:DP2703,1,FALSE)),0,INDEX(Y2702:DP2702,MATCH(V2701&amp;V2703,Y2701:DP2701&amp;Y2703:DP2703,0))))</f>
        <v>0</v>
      </c>
      <c r="W2702" s="95"/>
      <c r="X2702" s="108"/>
    </row>
    <row r="2703" spans="2:26" ht="13.9" thickBot="1">
      <c r="B2703" s="96"/>
      <c r="C2703" s="97"/>
      <c r="D2703" s="96"/>
      <c r="E2703" s="96"/>
      <c r="F2703" s="96"/>
      <c r="G2703" s="96"/>
      <c r="H2703" s="96"/>
      <c r="I2703" s="96"/>
      <c r="J2703" s="96"/>
      <c r="K2703" s="96"/>
      <c r="L2703" s="96"/>
      <c r="M2703" s="96"/>
      <c r="N2703" s="96"/>
      <c r="O2703" s="96"/>
      <c r="P2703" s="97"/>
      <c r="Q2703" s="218"/>
      <c r="R2703" s="98" t="str">
        <f t="shared" ref="R2703" si="6747">IF(COUNTA(Y2700:DP2703)=0,"none",HLOOKUP(R2701,Y2701:DP2703,3,FALSE))</f>
        <v>none</v>
      </c>
      <c r="S2703" s="99" t="str">
        <f t="shared" ref="S2703" si="6748">IF(COUNTA(Y2700:DP2703)=0,"none",HLOOKUP(S2700,Y2700:DP2703,4,FALSE))</f>
        <v>none</v>
      </c>
      <c r="T2703" s="100"/>
      <c r="U2703" s="100" t="str">
        <f t="array" ref="U2703">IF(COUNTA(Y2700:DP2703)=0,"none",IF($U$2="WAHR",$W$3,Abfrage!$F$4))</f>
        <v>none</v>
      </c>
      <c r="V2703" s="100" t="str">
        <f t="array" ref="V2703">IF(COUNTA(Y2700:DP2703)=0,"none",IF($U$2="WAHR",$W$3,Abfrage!$F$4))</f>
        <v>none</v>
      </c>
      <c r="W2703" s="100" t="str">
        <f t="array" ref="W2703">IF(COUNTA(Y2700:DP2703)=0,"none",IF($U$2="WAHR",$W$3,Abfrage!$F$4))</f>
        <v>none</v>
      </c>
      <c r="X2703" s="109"/>
    </row>
    <row r="2704" spans="2:26" thickBot="1">
      <c r="B2704" s="75" t="s">
        <v>1718</v>
      </c>
      <c r="C2704" s="76">
        <v>1000285264</v>
      </c>
      <c r="D2704" s="75" t="s">
        <v>95</v>
      </c>
      <c r="E2704" s="75" t="s">
        <v>148</v>
      </c>
      <c r="F2704" s="75" t="s">
        <v>96</v>
      </c>
      <c r="G2704" s="75" t="s">
        <v>96</v>
      </c>
      <c r="H2704" s="75" t="e">
        <v>#N/A</v>
      </c>
      <c r="I2704" s="75" t="s">
        <v>1196</v>
      </c>
      <c r="J2704" s="75" t="s">
        <v>1719</v>
      </c>
      <c r="K2704" s="75" t="s">
        <v>321</v>
      </c>
      <c r="L2704" s="75" t="s">
        <v>306</v>
      </c>
      <c r="M2704" s="75" t="s">
        <v>313</v>
      </c>
      <c r="N2704" s="75" t="s">
        <v>327</v>
      </c>
      <c r="O2704" s="75" t="s">
        <v>306</v>
      </c>
      <c r="P2704" s="76" t="s">
        <v>306</v>
      </c>
      <c r="Q2704" s="216"/>
      <c r="R2704" s="77" t="str">
        <f t="shared" ref="R2704" si="6749">IF(COUNTA(Y2704:DP2707)=0,"01.01.1900",INDEX(Y2704:DP2704,MATCH(R2705,Y2705:DP2705,0)))</f>
        <v>01.01.1900</v>
      </c>
      <c r="S2704" s="78" t="str">
        <f t="shared" ref="S2704" si="6750">IF(COUNTA(Y2704:DP2707)=0,"01.01.1900",MAX(Y2704:DP2704))</f>
        <v>01.01.1900</v>
      </c>
      <c r="T2704" s="79"/>
      <c r="U2704" s="80" t="str">
        <f t="array" ref="U2704">IF(COUNTA(Y2704:DP2707)=0,"01.01.1900",IF(ISERROR(HLOOKUP(U2707,Y2707:DP2707,1,FALSE)),"01.01.1900",INDEX(Y2704:DP2704,MATCH(U2705&amp;U2707,Y2705:DP2705&amp;Y2707:DP2707,0))))</f>
        <v>01.01.1900</v>
      </c>
      <c r="V2704" s="81" t="str">
        <f t="shared" ref="V2704" si="6751">IF(COUNTA(Y2704:DP2707)=0,"01.01.1900",_xlfn.MAXIFS(Y2704:DP2704,Y2707:DP2707,V2707))</f>
        <v>01.01.1900</v>
      </c>
      <c r="W2704" s="82"/>
      <c r="X2704" s="106"/>
    </row>
    <row r="2705" spans="2:24" thickBot="1">
      <c r="B2705" s="83"/>
      <c r="C2705" s="84"/>
      <c r="D2705" s="83"/>
      <c r="E2705" s="83"/>
      <c r="F2705" s="83"/>
      <c r="G2705" s="83"/>
      <c r="H2705" s="83"/>
      <c r="I2705" s="83"/>
      <c r="J2705" s="83"/>
      <c r="K2705" s="83"/>
      <c r="L2705" s="83"/>
      <c r="M2705" s="83"/>
      <c r="N2705" s="83"/>
      <c r="O2705" s="83"/>
      <c r="P2705" s="84"/>
      <c r="Q2705" s="217"/>
      <c r="R2705" s="85">
        <f t="shared" ref="R2705" si="6752">IF(COUNTA(Y2704:DP2707)=0,0,MIN(Y2705:DP2705))</f>
        <v>0</v>
      </c>
      <c r="S2705" s="86">
        <f t="shared" ref="S2705" si="6753">IF(COUNTA(Y2704:DP2707)=0,0,HLOOKUP(S2704,Y2704:DP2707,2,FALSE))</f>
        <v>0</v>
      </c>
      <c r="T2705" s="87">
        <f t="shared" ref="T2705" si="6754">IF(COUNTA(Y2704:DP2707)=0,0,AVERAGE(Y2705:DP2705))</f>
        <v>0</v>
      </c>
      <c r="U2705" s="88">
        <f t="shared" ref="U2705" si="6755">IF(COUNTA(Y2704:DP2707)=0,0,_xlfn.MINIFS(Y2705:DP2705,Y2707:DP2707,U2707))</f>
        <v>0</v>
      </c>
      <c r="V2705" s="89">
        <f t="array" ref="V2705">IF(COUNTA(Y2704:DP2707)=0,0,IF(ISERROR(HLOOKUP(V2707,Y2707:DP2707,1,FALSE)),0,INDEX(Y2705:DP2705,MATCH(V2704&amp;V2707,Y2704:DP2704&amp;Y2707:DP2707,0))))</f>
        <v>0</v>
      </c>
      <c r="W2705" s="90">
        <f t="array" ref="W2705">IF(COUNTA(Y2704:DP2707)=0,0,IF(ISERROR(HLOOKUP(W2707,Y2707:DP2707,1,FALSE)),0,AVERAGEIF(Y2707:DP2707,$W2707,Y2705:DP2705)))</f>
        <v>0</v>
      </c>
      <c r="X2705" s="107"/>
    </row>
    <row r="2706" spans="2:24" thickBot="1">
      <c r="B2706" s="83"/>
      <c r="C2706" s="84"/>
      <c r="D2706" s="83"/>
      <c r="E2706" s="83"/>
      <c r="F2706" s="83"/>
      <c r="G2706" s="83"/>
      <c r="H2706" s="83"/>
      <c r="I2706" s="83"/>
      <c r="J2706" s="83"/>
      <c r="K2706" s="83"/>
      <c r="L2706" s="83"/>
      <c r="M2706" s="83"/>
      <c r="N2706" s="83"/>
      <c r="O2706" s="83"/>
      <c r="P2706" s="84"/>
      <c r="Q2706" s="217"/>
      <c r="R2706" s="91">
        <f t="shared" ref="R2706" si="6756">IF(COUNTA(Y2704:DP2707)=0,0,HLOOKUP(R2705,Y2705:DP2707,2,FALSE))</f>
        <v>0</v>
      </c>
      <c r="S2706" s="92">
        <f t="shared" ref="S2706" si="6757">IF(COUNTA(Y2704:DP2707)=0,0,HLOOKUP(S2704,Y2704:DP2707,3,FALSE))</f>
        <v>0</v>
      </c>
      <c r="T2706" s="93"/>
      <c r="U2706" s="94">
        <f t="array" ref="U2706">IF(COUNTA(Y2704:DP2707)=0,0,IF(ISERROR(HLOOKUP(U2707,Y2707:DP2707,1,FALSE)),0,INDEX(Y2706:DP2706,MATCH(U2705&amp;U2707,Y2705:DP2705&amp;Y2707:DP2707,0))))</f>
        <v>0</v>
      </c>
      <c r="V2706" s="94">
        <f t="array" ref="V2706">IF(COUNTA(Y2704:DP2707)=0,0,IF(ISERROR(HLOOKUP(V2707,Y2707:DP2707,1,FALSE)),0,INDEX(Y2706:DP2706,MATCH(V2705&amp;V2707,Y2705:DP2705&amp;Y2707:DP2707,0))))</f>
        <v>0</v>
      </c>
      <c r="W2706" s="95"/>
      <c r="X2706" s="108"/>
    </row>
    <row r="2707" spans="2:24" ht="13.9" thickBot="1">
      <c r="B2707" s="96"/>
      <c r="C2707" s="97"/>
      <c r="D2707" s="96"/>
      <c r="E2707" s="96"/>
      <c r="F2707" s="96"/>
      <c r="G2707" s="96"/>
      <c r="H2707" s="96"/>
      <c r="I2707" s="96"/>
      <c r="J2707" s="96"/>
      <c r="K2707" s="96"/>
      <c r="L2707" s="96"/>
      <c r="M2707" s="96"/>
      <c r="N2707" s="96"/>
      <c r="O2707" s="96"/>
      <c r="P2707" s="97"/>
      <c r="Q2707" s="218"/>
      <c r="R2707" s="98" t="str">
        <f t="shared" ref="R2707" si="6758">IF(COUNTA(Y2704:DP2707)=0,"none",HLOOKUP(R2705,Y2705:DP2707,3,FALSE))</f>
        <v>none</v>
      </c>
      <c r="S2707" s="99" t="str">
        <f t="shared" ref="S2707" si="6759">IF(COUNTA(Y2704:DP2707)=0,"none",HLOOKUP(S2704,Y2704:DP2707,4,FALSE))</f>
        <v>none</v>
      </c>
      <c r="T2707" s="100"/>
      <c r="U2707" s="100" t="str">
        <f t="array" ref="U2707">IF(COUNTA(Y2704:DP2707)=0,"none",IF($U$2="WAHR",$W$3,Abfrage!$F$4))</f>
        <v>none</v>
      </c>
      <c r="V2707" s="100" t="str">
        <f t="array" ref="V2707">IF(COUNTA(Y2704:DP2707)=0,"none",IF($U$2="WAHR",$W$3,Abfrage!$F$4))</f>
        <v>none</v>
      </c>
      <c r="W2707" s="100" t="str">
        <f t="array" ref="W2707">IF(COUNTA(Y2704:DP2707)=0,"none",IF($U$2="WAHR",$W$3,Abfrage!$F$4))</f>
        <v>none</v>
      </c>
      <c r="X2707" s="109"/>
    </row>
    <row r="2708" spans="2:24" thickBot="1">
      <c r="B2708" s="75" t="s">
        <v>1720</v>
      </c>
      <c r="C2708" s="76">
        <v>1000285265</v>
      </c>
      <c r="D2708" s="75" t="s">
        <v>95</v>
      </c>
      <c r="E2708" s="75" t="s">
        <v>148</v>
      </c>
      <c r="F2708" s="75" t="s">
        <v>175</v>
      </c>
      <c r="G2708" s="75" t="s">
        <v>175</v>
      </c>
      <c r="H2708" s="75" t="e">
        <v>#N/A</v>
      </c>
      <c r="I2708" s="75" t="s">
        <v>1196</v>
      </c>
      <c r="J2708" s="75" t="s">
        <v>1721</v>
      </c>
      <c r="K2708" s="75" t="s">
        <v>321</v>
      </c>
      <c r="L2708" s="75" t="s">
        <v>306</v>
      </c>
      <c r="M2708" s="75" t="s">
        <v>307</v>
      </c>
      <c r="N2708" s="75" t="s">
        <v>327</v>
      </c>
      <c r="O2708" s="75" t="s">
        <v>306</v>
      </c>
      <c r="P2708" s="76" t="s">
        <v>306</v>
      </c>
      <c r="Q2708" s="216"/>
      <c r="R2708" s="77" t="str">
        <f t="shared" ref="R2708" si="6760">IF(COUNTA(Y2708:DP2711)=0,"01.01.1900",INDEX(Y2708:DP2708,MATCH(R2709,Y2709:DP2709,0)))</f>
        <v>01.01.1900</v>
      </c>
      <c r="S2708" s="78" t="str">
        <f t="shared" ref="S2708" si="6761">IF(COUNTA(Y2708:DP2711)=0,"01.01.1900",MAX(Y2708:DP2708))</f>
        <v>01.01.1900</v>
      </c>
      <c r="T2708" s="79"/>
      <c r="U2708" s="80" t="str">
        <f t="array" ref="U2708">IF(COUNTA(Y2708:DP2711)=0,"01.01.1900",IF(ISERROR(HLOOKUP(U2711,Y2711:DP2711,1,FALSE)),"01.01.1900",INDEX(Y2708:DP2708,MATCH(U2709&amp;U2711,Y2709:DP2709&amp;Y2711:DP2711,0))))</f>
        <v>01.01.1900</v>
      </c>
      <c r="V2708" s="81" t="str">
        <f t="shared" ref="V2708" si="6762">IF(COUNTA(Y2708:DP2711)=0,"01.01.1900",_xlfn.MAXIFS(Y2708:DP2708,Y2711:DP2711,V2711))</f>
        <v>01.01.1900</v>
      </c>
      <c r="W2708" s="82"/>
      <c r="X2708" s="106"/>
    </row>
    <row r="2709" spans="2:24" thickBot="1">
      <c r="B2709" s="83"/>
      <c r="C2709" s="84"/>
      <c r="D2709" s="83"/>
      <c r="E2709" s="83"/>
      <c r="F2709" s="83"/>
      <c r="G2709" s="83"/>
      <c r="H2709" s="83"/>
      <c r="I2709" s="83"/>
      <c r="J2709" s="83"/>
      <c r="K2709" s="83"/>
      <c r="L2709" s="83"/>
      <c r="M2709" s="83"/>
      <c r="N2709" s="83"/>
      <c r="O2709" s="83"/>
      <c r="P2709" s="84"/>
      <c r="Q2709" s="217"/>
      <c r="R2709" s="85">
        <f t="shared" ref="R2709" si="6763">IF(COUNTA(Y2708:DP2711)=0,0,MIN(Y2709:DP2709))</f>
        <v>0</v>
      </c>
      <c r="S2709" s="86">
        <f t="shared" ref="S2709" si="6764">IF(COUNTA(Y2708:DP2711)=0,0,HLOOKUP(S2708,Y2708:DP2711,2,FALSE))</f>
        <v>0</v>
      </c>
      <c r="T2709" s="87">
        <f t="shared" ref="T2709" si="6765">IF(COUNTA(Y2708:DP2711)=0,0,AVERAGE(Y2709:DP2709))</f>
        <v>0</v>
      </c>
      <c r="U2709" s="88">
        <f t="shared" ref="U2709" si="6766">IF(COUNTA(Y2708:DP2711)=0,0,_xlfn.MINIFS(Y2709:DP2709,Y2711:DP2711,U2711))</f>
        <v>0</v>
      </c>
      <c r="V2709" s="89">
        <f t="array" ref="V2709">IF(COUNTA(Y2708:DP2711)=0,0,IF(ISERROR(HLOOKUP(V2711,Y2711:DP2711,1,FALSE)),0,INDEX(Y2709:DP2709,MATCH(V2708&amp;V2711,Y2708:DP2708&amp;Y2711:DP2711,0))))</f>
        <v>0</v>
      </c>
      <c r="W2709" s="90">
        <f t="array" ref="W2709">IF(COUNTA(Y2708:DP2711)=0,0,IF(ISERROR(HLOOKUP(W2711,Y2711:DP2711,1,FALSE)),0,AVERAGEIF(Y2711:DP2711,$W2711,Y2709:DP2709)))</f>
        <v>0</v>
      </c>
      <c r="X2709" s="107"/>
    </row>
    <row r="2710" spans="2:24" thickBot="1">
      <c r="B2710" s="83"/>
      <c r="C2710" s="84"/>
      <c r="D2710" s="83"/>
      <c r="E2710" s="83"/>
      <c r="F2710" s="83"/>
      <c r="G2710" s="83"/>
      <c r="H2710" s="83"/>
      <c r="I2710" s="83"/>
      <c r="J2710" s="83"/>
      <c r="K2710" s="83"/>
      <c r="L2710" s="83"/>
      <c r="M2710" s="83"/>
      <c r="N2710" s="83"/>
      <c r="O2710" s="83"/>
      <c r="P2710" s="84"/>
      <c r="Q2710" s="217"/>
      <c r="R2710" s="91">
        <f t="shared" ref="R2710" si="6767">IF(COUNTA(Y2708:DP2711)=0,0,HLOOKUP(R2709,Y2709:DP2711,2,FALSE))</f>
        <v>0</v>
      </c>
      <c r="S2710" s="92">
        <f t="shared" ref="S2710" si="6768">IF(COUNTA(Y2708:DP2711)=0,0,HLOOKUP(S2708,Y2708:DP2711,3,FALSE))</f>
        <v>0</v>
      </c>
      <c r="T2710" s="93"/>
      <c r="U2710" s="94">
        <f t="array" ref="U2710">IF(COUNTA(Y2708:DP2711)=0,0,IF(ISERROR(HLOOKUP(U2711,Y2711:DP2711,1,FALSE)),0,INDEX(Y2710:DP2710,MATCH(U2709&amp;U2711,Y2709:DP2709&amp;Y2711:DP2711,0))))</f>
        <v>0</v>
      </c>
      <c r="V2710" s="94">
        <f t="array" ref="V2710">IF(COUNTA(Y2708:DP2711)=0,0,IF(ISERROR(HLOOKUP(V2711,Y2711:DP2711,1,FALSE)),0,INDEX(Y2710:DP2710,MATCH(V2709&amp;V2711,Y2709:DP2709&amp;Y2711:DP2711,0))))</f>
        <v>0</v>
      </c>
      <c r="W2710" s="95"/>
      <c r="X2710" s="108"/>
    </row>
    <row r="2711" spans="2:24" ht="13.9" thickBot="1">
      <c r="B2711" s="96"/>
      <c r="C2711" s="97"/>
      <c r="D2711" s="96"/>
      <c r="E2711" s="96"/>
      <c r="F2711" s="96"/>
      <c r="G2711" s="96"/>
      <c r="H2711" s="96"/>
      <c r="I2711" s="96"/>
      <c r="J2711" s="96"/>
      <c r="K2711" s="96"/>
      <c r="L2711" s="96"/>
      <c r="M2711" s="96"/>
      <c r="N2711" s="96"/>
      <c r="O2711" s="96"/>
      <c r="P2711" s="97"/>
      <c r="Q2711" s="218"/>
      <c r="R2711" s="98" t="str">
        <f t="shared" ref="R2711" si="6769">IF(COUNTA(Y2708:DP2711)=0,"none",HLOOKUP(R2709,Y2709:DP2711,3,FALSE))</f>
        <v>none</v>
      </c>
      <c r="S2711" s="99" t="str">
        <f t="shared" ref="S2711" si="6770">IF(COUNTA(Y2708:DP2711)=0,"none",HLOOKUP(S2708,Y2708:DP2711,4,FALSE))</f>
        <v>none</v>
      </c>
      <c r="T2711" s="100"/>
      <c r="U2711" s="100" t="str">
        <f t="array" ref="U2711">IF(COUNTA(Y2708:DP2711)=0,"none",IF($U$2="WAHR",$W$3,Abfrage!$F$4))</f>
        <v>none</v>
      </c>
      <c r="V2711" s="100" t="str">
        <f t="array" ref="V2711">IF(COUNTA(Y2708:DP2711)=0,"none",IF($U$2="WAHR",$W$3,Abfrage!$F$4))</f>
        <v>none</v>
      </c>
      <c r="W2711" s="100" t="str">
        <f t="array" ref="W2711">IF(COUNTA(Y2708:DP2711)=0,"none",IF($U$2="WAHR",$W$3,Abfrage!$F$4))</f>
        <v>none</v>
      </c>
      <c r="X2711" s="109"/>
    </row>
    <row r="2712" spans="2:24" thickBot="1">
      <c r="B2712" s="75" t="s">
        <v>1722</v>
      </c>
      <c r="C2712" s="76">
        <v>1000285270</v>
      </c>
      <c r="D2712" s="75" t="s">
        <v>95</v>
      </c>
      <c r="E2712" s="75" t="s">
        <v>148</v>
      </c>
      <c r="F2712" s="75" t="s">
        <v>96</v>
      </c>
      <c r="G2712" s="75" t="s">
        <v>96</v>
      </c>
      <c r="H2712" s="75" t="e">
        <v>#N/A</v>
      </c>
      <c r="I2712" s="75" t="s">
        <v>1196</v>
      </c>
      <c r="J2712" s="75" t="s">
        <v>1723</v>
      </c>
      <c r="K2712" s="75" t="s">
        <v>327</v>
      </c>
      <c r="L2712" s="75" t="s">
        <v>306</v>
      </c>
      <c r="M2712" s="75" t="s">
        <v>313</v>
      </c>
      <c r="N2712" s="75" t="s">
        <v>327</v>
      </c>
      <c r="O2712" s="75" t="s">
        <v>306</v>
      </c>
      <c r="P2712" s="76" t="s">
        <v>306</v>
      </c>
      <c r="Q2712" s="216"/>
      <c r="R2712" s="77" t="str">
        <f t="shared" ref="R2712" si="6771">IF(COUNTA(Y2712:DP2715)=0,"01.01.1900",INDEX(Y2712:DP2712,MATCH(R2713,Y2713:DP2713,0)))</f>
        <v>01.01.1900</v>
      </c>
      <c r="S2712" s="78" t="str">
        <f t="shared" ref="S2712" si="6772">IF(COUNTA(Y2712:DP2715)=0,"01.01.1900",MAX(Y2712:DP2712))</f>
        <v>01.01.1900</v>
      </c>
      <c r="T2712" s="79"/>
      <c r="U2712" s="80" t="str">
        <f t="array" ref="U2712">IF(COUNTA(Y2712:DP2715)=0,"01.01.1900",IF(ISERROR(HLOOKUP(U2715,Y2715:DP2715,1,FALSE)),"01.01.1900",INDEX(Y2712:DP2712,MATCH(U2713&amp;U2715,Y2713:DP2713&amp;Y2715:DP2715,0))))</f>
        <v>01.01.1900</v>
      </c>
      <c r="V2712" s="81" t="str">
        <f t="shared" ref="V2712" si="6773">IF(COUNTA(Y2712:DP2715)=0,"01.01.1900",_xlfn.MAXIFS(Y2712:DP2712,Y2715:DP2715,V2715))</f>
        <v>01.01.1900</v>
      </c>
      <c r="W2712" s="82"/>
      <c r="X2712" s="106"/>
    </row>
    <row r="2713" spans="2:24" thickBot="1">
      <c r="B2713" s="83"/>
      <c r="C2713" s="84"/>
      <c r="D2713" s="83"/>
      <c r="E2713" s="83"/>
      <c r="F2713" s="83"/>
      <c r="G2713" s="83"/>
      <c r="H2713" s="83"/>
      <c r="I2713" s="83"/>
      <c r="J2713" s="83"/>
      <c r="K2713" s="83"/>
      <c r="L2713" s="83"/>
      <c r="M2713" s="83"/>
      <c r="N2713" s="83"/>
      <c r="O2713" s="83"/>
      <c r="P2713" s="84"/>
      <c r="Q2713" s="217"/>
      <c r="R2713" s="85">
        <f t="shared" ref="R2713" si="6774">IF(COUNTA(Y2712:DP2715)=0,0,MIN(Y2713:DP2713))</f>
        <v>0</v>
      </c>
      <c r="S2713" s="86">
        <f t="shared" ref="S2713" si="6775">IF(COUNTA(Y2712:DP2715)=0,0,HLOOKUP(S2712,Y2712:DP2715,2,FALSE))</f>
        <v>0</v>
      </c>
      <c r="T2713" s="87">
        <f t="shared" ref="T2713" si="6776">IF(COUNTA(Y2712:DP2715)=0,0,AVERAGE(Y2713:DP2713))</f>
        <v>0</v>
      </c>
      <c r="U2713" s="88">
        <f t="shared" ref="U2713" si="6777">IF(COUNTA(Y2712:DP2715)=0,0,_xlfn.MINIFS(Y2713:DP2713,Y2715:DP2715,U2715))</f>
        <v>0</v>
      </c>
      <c r="V2713" s="89">
        <f t="array" ref="V2713">IF(COUNTA(Y2712:DP2715)=0,0,IF(ISERROR(HLOOKUP(V2715,Y2715:DP2715,1,FALSE)),0,INDEX(Y2713:DP2713,MATCH(V2712&amp;V2715,Y2712:DP2712&amp;Y2715:DP2715,0))))</f>
        <v>0</v>
      </c>
      <c r="W2713" s="90">
        <f t="array" ref="W2713">IF(COUNTA(Y2712:DP2715)=0,0,IF(ISERROR(HLOOKUP(W2715,Y2715:DP2715,1,FALSE)),0,AVERAGEIF(Y2715:DP2715,$W2715,Y2713:DP2713)))</f>
        <v>0</v>
      </c>
      <c r="X2713" s="107"/>
    </row>
    <row r="2714" spans="2:24" thickBot="1">
      <c r="B2714" s="83"/>
      <c r="C2714" s="84"/>
      <c r="D2714" s="83"/>
      <c r="E2714" s="83"/>
      <c r="F2714" s="83"/>
      <c r="G2714" s="83"/>
      <c r="H2714" s="83"/>
      <c r="I2714" s="83"/>
      <c r="J2714" s="83"/>
      <c r="K2714" s="83"/>
      <c r="L2714" s="83"/>
      <c r="M2714" s="83"/>
      <c r="N2714" s="83"/>
      <c r="O2714" s="83"/>
      <c r="P2714" s="84"/>
      <c r="Q2714" s="217"/>
      <c r="R2714" s="91">
        <f t="shared" ref="R2714" si="6778">IF(COUNTA(Y2712:DP2715)=0,0,HLOOKUP(R2713,Y2713:DP2715,2,FALSE))</f>
        <v>0</v>
      </c>
      <c r="S2714" s="92">
        <f t="shared" ref="S2714" si="6779">IF(COUNTA(Y2712:DP2715)=0,0,HLOOKUP(S2712,Y2712:DP2715,3,FALSE))</f>
        <v>0</v>
      </c>
      <c r="T2714" s="93"/>
      <c r="U2714" s="94">
        <f t="array" ref="U2714">IF(COUNTA(Y2712:DP2715)=0,0,IF(ISERROR(HLOOKUP(U2715,Y2715:DP2715,1,FALSE)),0,INDEX(Y2714:DP2714,MATCH(U2713&amp;U2715,Y2713:DP2713&amp;Y2715:DP2715,0))))</f>
        <v>0</v>
      </c>
      <c r="V2714" s="94">
        <f t="array" ref="V2714">IF(COUNTA(Y2712:DP2715)=0,0,IF(ISERROR(HLOOKUP(V2715,Y2715:DP2715,1,FALSE)),0,INDEX(Y2714:DP2714,MATCH(V2713&amp;V2715,Y2713:DP2713&amp;Y2715:DP2715,0))))</f>
        <v>0</v>
      </c>
      <c r="W2714" s="95"/>
      <c r="X2714" s="108"/>
    </row>
    <row r="2715" spans="2:24" ht="13.9" thickBot="1">
      <c r="B2715" s="96"/>
      <c r="C2715" s="97"/>
      <c r="D2715" s="96"/>
      <c r="E2715" s="96"/>
      <c r="F2715" s="96"/>
      <c r="G2715" s="96"/>
      <c r="H2715" s="96"/>
      <c r="I2715" s="96"/>
      <c r="J2715" s="96"/>
      <c r="K2715" s="96"/>
      <c r="L2715" s="96"/>
      <c r="M2715" s="96"/>
      <c r="N2715" s="96"/>
      <c r="O2715" s="96"/>
      <c r="P2715" s="97"/>
      <c r="Q2715" s="218"/>
      <c r="R2715" s="98" t="str">
        <f t="shared" ref="R2715" si="6780">IF(COUNTA(Y2712:DP2715)=0,"none",HLOOKUP(R2713,Y2713:DP2715,3,FALSE))</f>
        <v>none</v>
      </c>
      <c r="S2715" s="99" t="str">
        <f t="shared" ref="S2715" si="6781">IF(COUNTA(Y2712:DP2715)=0,"none",HLOOKUP(S2712,Y2712:DP2715,4,FALSE))</f>
        <v>none</v>
      </c>
      <c r="T2715" s="100"/>
      <c r="U2715" s="100" t="str">
        <f t="array" ref="U2715">IF(COUNTA(Y2712:DP2715)=0,"none",IF($U$2="WAHR",$W$3,Abfrage!$F$4))</f>
        <v>none</v>
      </c>
      <c r="V2715" s="100" t="str">
        <f t="array" ref="V2715">IF(COUNTA(Y2712:DP2715)=0,"none",IF($U$2="WAHR",$W$3,Abfrage!$F$4))</f>
        <v>none</v>
      </c>
      <c r="W2715" s="100" t="str">
        <f t="array" ref="W2715">IF(COUNTA(Y2712:DP2715)=0,"none",IF($U$2="WAHR",$W$3,Abfrage!$F$4))</f>
        <v>none</v>
      </c>
      <c r="X2715" s="109"/>
    </row>
    <row r="2716" spans="2:24" thickBot="1">
      <c r="B2716" s="75" t="s">
        <v>1724</v>
      </c>
      <c r="C2716" s="76">
        <v>1000285271</v>
      </c>
      <c r="D2716" s="75" t="s">
        <v>95</v>
      </c>
      <c r="E2716" s="75" t="s">
        <v>148</v>
      </c>
      <c r="F2716" s="75" t="s">
        <v>175</v>
      </c>
      <c r="G2716" s="75" t="s">
        <v>175</v>
      </c>
      <c r="H2716" s="75" t="e">
        <v>#N/A</v>
      </c>
      <c r="I2716" s="75" t="s">
        <v>1196</v>
      </c>
      <c r="J2716" s="75" t="s">
        <v>1725</v>
      </c>
      <c r="K2716" s="75" t="s">
        <v>327</v>
      </c>
      <c r="L2716" s="75" t="s">
        <v>306</v>
      </c>
      <c r="M2716" s="75" t="s">
        <v>307</v>
      </c>
      <c r="N2716" s="75" t="s">
        <v>327</v>
      </c>
      <c r="O2716" s="75" t="s">
        <v>306</v>
      </c>
      <c r="P2716" s="76" t="s">
        <v>306</v>
      </c>
      <c r="Q2716" s="216"/>
      <c r="R2716" s="77" t="str">
        <f t="shared" ref="R2716" si="6782">IF(COUNTA(Y2716:DP2719)=0,"01.01.1900",INDEX(Y2716:DP2716,MATCH(R2717,Y2717:DP2717,0)))</f>
        <v>01.01.1900</v>
      </c>
      <c r="S2716" s="78" t="str">
        <f t="shared" ref="S2716" si="6783">IF(COUNTA(Y2716:DP2719)=0,"01.01.1900",MAX(Y2716:DP2716))</f>
        <v>01.01.1900</v>
      </c>
      <c r="T2716" s="79"/>
      <c r="U2716" s="80" t="str">
        <f t="array" ref="U2716">IF(COUNTA(Y2716:DP2719)=0,"01.01.1900",IF(ISERROR(HLOOKUP(U2719,Y2719:DP2719,1,FALSE)),"01.01.1900",INDEX(Y2716:DP2716,MATCH(U2717&amp;U2719,Y2717:DP2717&amp;Y2719:DP2719,0))))</f>
        <v>01.01.1900</v>
      </c>
      <c r="V2716" s="81" t="str">
        <f t="shared" ref="V2716" si="6784">IF(COUNTA(Y2716:DP2719)=0,"01.01.1900",_xlfn.MAXIFS(Y2716:DP2716,Y2719:DP2719,V2719))</f>
        <v>01.01.1900</v>
      </c>
      <c r="W2716" s="82"/>
      <c r="X2716" s="106"/>
    </row>
    <row r="2717" spans="2:24" thickBot="1">
      <c r="B2717" s="83"/>
      <c r="C2717" s="84"/>
      <c r="D2717" s="83"/>
      <c r="E2717" s="83"/>
      <c r="F2717" s="83"/>
      <c r="G2717" s="83"/>
      <c r="H2717" s="83"/>
      <c r="I2717" s="83"/>
      <c r="J2717" s="83"/>
      <c r="K2717" s="83"/>
      <c r="L2717" s="83"/>
      <c r="M2717" s="83"/>
      <c r="N2717" s="83"/>
      <c r="O2717" s="83"/>
      <c r="P2717" s="84"/>
      <c r="Q2717" s="217"/>
      <c r="R2717" s="85">
        <f t="shared" ref="R2717" si="6785">IF(COUNTA(Y2716:DP2719)=0,0,MIN(Y2717:DP2717))</f>
        <v>0</v>
      </c>
      <c r="S2717" s="86">
        <f t="shared" ref="S2717" si="6786">IF(COUNTA(Y2716:DP2719)=0,0,HLOOKUP(S2716,Y2716:DP2719,2,FALSE))</f>
        <v>0</v>
      </c>
      <c r="T2717" s="87">
        <f t="shared" ref="T2717" si="6787">IF(COUNTA(Y2716:DP2719)=0,0,AVERAGE(Y2717:DP2717))</f>
        <v>0</v>
      </c>
      <c r="U2717" s="88">
        <f t="shared" ref="U2717" si="6788">IF(COUNTA(Y2716:DP2719)=0,0,_xlfn.MINIFS(Y2717:DP2717,Y2719:DP2719,U2719))</f>
        <v>0</v>
      </c>
      <c r="V2717" s="89">
        <f t="array" ref="V2717">IF(COUNTA(Y2716:DP2719)=0,0,IF(ISERROR(HLOOKUP(V2719,Y2719:DP2719,1,FALSE)),0,INDEX(Y2717:DP2717,MATCH(V2716&amp;V2719,Y2716:DP2716&amp;Y2719:DP2719,0))))</f>
        <v>0</v>
      </c>
      <c r="W2717" s="90">
        <f t="array" ref="W2717">IF(COUNTA(Y2716:DP2719)=0,0,IF(ISERROR(HLOOKUP(W2719,Y2719:DP2719,1,FALSE)),0,AVERAGEIF(Y2719:DP2719,$W2719,Y2717:DP2717)))</f>
        <v>0</v>
      </c>
      <c r="X2717" s="107"/>
    </row>
    <row r="2718" spans="2:24" thickBot="1">
      <c r="B2718" s="83"/>
      <c r="C2718" s="84"/>
      <c r="D2718" s="83"/>
      <c r="E2718" s="83"/>
      <c r="F2718" s="83"/>
      <c r="G2718" s="83"/>
      <c r="H2718" s="83"/>
      <c r="I2718" s="83"/>
      <c r="J2718" s="83"/>
      <c r="K2718" s="83"/>
      <c r="L2718" s="83"/>
      <c r="M2718" s="83"/>
      <c r="N2718" s="83"/>
      <c r="O2718" s="83"/>
      <c r="P2718" s="84"/>
      <c r="Q2718" s="217"/>
      <c r="R2718" s="91">
        <f t="shared" ref="R2718" si="6789">IF(COUNTA(Y2716:DP2719)=0,0,HLOOKUP(R2717,Y2717:DP2719,2,FALSE))</f>
        <v>0</v>
      </c>
      <c r="S2718" s="92">
        <f t="shared" ref="S2718" si="6790">IF(COUNTA(Y2716:DP2719)=0,0,HLOOKUP(S2716,Y2716:DP2719,3,FALSE))</f>
        <v>0</v>
      </c>
      <c r="T2718" s="93"/>
      <c r="U2718" s="94">
        <f t="array" ref="U2718">IF(COUNTA(Y2716:DP2719)=0,0,IF(ISERROR(HLOOKUP(U2719,Y2719:DP2719,1,FALSE)),0,INDEX(Y2718:DP2718,MATCH(U2717&amp;U2719,Y2717:DP2717&amp;Y2719:DP2719,0))))</f>
        <v>0</v>
      </c>
      <c r="V2718" s="94">
        <f t="array" ref="V2718">IF(COUNTA(Y2716:DP2719)=0,0,IF(ISERROR(HLOOKUP(V2719,Y2719:DP2719,1,FALSE)),0,INDEX(Y2718:DP2718,MATCH(V2717&amp;V2719,Y2717:DP2717&amp;Y2719:DP2719,0))))</f>
        <v>0</v>
      </c>
      <c r="W2718" s="95"/>
      <c r="X2718" s="108"/>
    </row>
    <row r="2719" spans="2:24" ht="13.9" thickBot="1">
      <c r="B2719" s="96"/>
      <c r="C2719" s="97"/>
      <c r="D2719" s="96"/>
      <c r="E2719" s="96"/>
      <c r="F2719" s="96"/>
      <c r="G2719" s="96"/>
      <c r="H2719" s="96"/>
      <c r="I2719" s="96"/>
      <c r="J2719" s="96"/>
      <c r="K2719" s="96"/>
      <c r="L2719" s="96"/>
      <c r="M2719" s="96"/>
      <c r="N2719" s="96"/>
      <c r="O2719" s="96"/>
      <c r="P2719" s="97"/>
      <c r="Q2719" s="218"/>
      <c r="R2719" s="98" t="str">
        <f t="shared" ref="R2719" si="6791">IF(COUNTA(Y2716:DP2719)=0,"none",HLOOKUP(R2717,Y2717:DP2719,3,FALSE))</f>
        <v>none</v>
      </c>
      <c r="S2719" s="99" t="str">
        <f t="shared" ref="S2719" si="6792">IF(COUNTA(Y2716:DP2719)=0,"none",HLOOKUP(S2716,Y2716:DP2719,4,FALSE))</f>
        <v>none</v>
      </c>
      <c r="T2719" s="100"/>
      <c r="U2719" s="100" t="str">
        <f t="array" ref="U2719">IF(COUNTA(Y2716:DP2719)=0,"none",IF($U$2="WAHR",$W$3,Abfrage!$F$4))</f>
        <v>none</v>
      </c>
      <c r="V2719" s="100" t="str">
        <f t="array" ref="V2719">IF(COUNTA(Y2716:DP2719)=0,"none",IF($U$2="WAHR",$W$3,Abfrage!$F$4))</f>
        <v>none</v>
      </c>
      <c r="W2719" s="100" t="str">
        <f t="array" ref="W2719">IF(COUNTA(Y2716:DP2719)=0,"none",IF($U$2="WAHR",$W$3,Abfrage!$F$4))</f>
        <v>none</v>
      </c>
      <c r="X2719" s="109"/>
    </row>
    <row r="2720" spans="2:24" thickBot="1">
      <c r="B2720" s="75" t="s">
        <v>1726</v>
      </c>
      <c r="C2720" s="76">
        <v>1000285275</v>
      </c>
      <c r="D2720" s="75" t="s">
        <v>95</v>
      </c>
      <c r="E2720" s="75" t="s">
        <v>148</v>
      </c>
      <c r="F2720" s="75" t="s">
        <v>96</v>
      </c>
      <c r="G2720" s="75" t="s">
        <v>96</v>
      </c>
      <c r="H2720" s="75" t="e">
        <v>#N/A</v>
      </c>
      <c r="I2720" s="75" t="s">
        <v>1196</v>
      </c>
      <c r="J2720" s="75" t="s">
        <v>1727</v>
      </c>
      <c r="K2720" s="75" t="s">
        <v>326</v>
      </c>
      <c r="L2720" s="75" t="s">
        <v>564</v>
      </c>
      <c r="M2720" s="75" t="s">
        <v>313</v>
      </c>
      <c r="N2720" s="75" t="s">
        <v>327</v>
      </c>
      <c r="O2720" s="75" t="s">
        <v>306</v>
      </c>
      <c r="P2720" s="76" t="s">
        <v>306</v>
      </c>
      <c r="Q2720" s="216"/>
      <c r="R2720" s="77" t="str">
        <f t="shared" ref="R2720" si="6793">IF(COUNTA(Y2720:DP2723)=0,"01.01.1900",INDEX(Y2720:DP2720,MATCH(R2721,Y2721:DP2721,0)))</f>
        <v>01.01.1900</v>
      </c>
      <c r="S2720" s="78" t="str">
        <f t="shared" ref="S2720" si="6794">IF(COUNTA(Y2720:DP2723)=0,"01.01.1900",MAX(Y2720:DP2720))</f>
        <v>01.01.1900</v>
      </c>
      <c r="T2720" s="79"/>
      <c r="U2720" s="80" t="str">
        <f t="array" ref="U2720">IF(COUNTA(Y2720:DP2723)=0,"01.01.1900",IF(ISERROR(HLOOKUP(U2723,Y2723:DP2723,1,FALSE)),"01.01.1900",INDEX(Y2720:DP2720,MATCH(U2721&amp;U2723,Y2721:DP2721&amp;Y2723:DP2723,0))))</f>
        <v>01.01.1900</v>
      </c>
      <c r="V2720" s="81" t="str">
        <f t="shared" ref="V2720" si="6795">IF(COUNTA(Y2720:DP2723)=0,"01.01.1900",_xlfn.MAXIFS(Y2720:DP2720,Y2723:DP2723,V2723))</f>
        <v>01.01.1900</v>
      </c>
      <c r="W2720" s="82"/>
      <c r="X2720" s="106"/>
    </row>
    <row r="2721" spans="2:24" thickBot="1">
      <c r="B2721" s="83"/>
      <c r="C2721" s="84"/>
      <c r="D2721" s="83"/>
      <c r="E2721" s="83"/>
      <c r="F2721" s="83"/>
      <c r="G2721" s="83"/>
      <c r="H2721" s="83"/>
      <c r="I2721" s="83"/>
      <c r="J2721" s="83"/>
      <c r="K2721" s="83"/>
      <c r="L2721" s="83"/>
      <c r="M2721" s="83"/>
      <c r="N2721" s="83"/>
      <c r="O2721" s="83"/>
      <c r="P2721" s="84"/>
      <c r="Q2721" s="217"/>
      <c r="R2721" s="85">
        <f t="shared" ref="R2721" si="6796">IF(COUNTA(Y2720:DP2723)=0,0,MIN(Y2721:DP2721))</f>
        <v>0</v>
      </c>
      <c r="S2721" s="86">
        <f t="shared" ref="S2721" si="6797">IF(COUNTA(Y2720:DP2723)=0,0,HLOOKUP(S2720,Y2720:DP2723,2,FALSE))</f>
        <v>0</v>
      </c>
      <c r="T2721" s="87">
        <f t="shared" ref="T2721" si="6798">IF(COUNTA(Y2720:DP2723)=0,0,AVERAGE(Y2721:DP2721))</f>
        <v>0</v>
      </c>
      <c r="U2721" s="88">
        <f t="shared" ref="U2721" si="6799">IF(COUNTA(Y2720:DP2723)=0,0,_xlfn.MINIFS(Y2721:DP2721,Y2723:DP2723,U2723))</f>
        <v>0</v>
      </c>
      <c r="V2721" s="89">
        <f t="array" ref="V2721">IF(COUNTA(Y2720:DP2723)=0,0,IF(ISERROR(HLOOKUP(V2723,Y2723:DP2723,1,FALSE)),0,INDEX(Y2721:DP2721,MATCH(V2720&amp;V2723,Y2720:DP2720&amp;Y2723:DP2723,0))))</f>
        <v>0</v>
      </c>
      <c r="W2721" s="90">
        <f t="array" ref="W2721">IF(COUNTA(Y2720:DP2723)=0,0,IF(ISERROR(HLOOKUP(W2723,Y2723:DP2723,1,FALSE)),0,AVERAGEIF(Y2723:DP2723,$W2723,Y2721:DP2721)))</f>
        <v>0</v>
      </c>
      <c r="X2721" s="107"/>
    </row>
    <row r="2722" spans="2:24" thickBot="1">
      <c r="B2722" s="83"/>
      <c r="C2722" s="84"/>
      <c r="D2722" s="83"/>
      <c r="E2722" s="83"/>
      <c r="F2722" s="83"/>
      <c r="G2722" s="83"/>
      <c r="H2722" s="83"/>
      <c r="I2722" s="83"/>
      <c r="J2722" s="83"/>
      <c r="K2722" s="83"/>
      <c r="L2722" s="83"/>
      <c r="M2722" s="83"/>
      <c r="N2722" s="83"/>
      <c r="O2722" s="83"/>
      <c r="P2722" s="84"/>
      <c r="Q2722" s="217"/>
      <c r="R2722" s="91">
        <f t="shared" ref="R2722" si="6800">IF(COUNTA(Y2720:DP2723)=0,0,HLOOKUP(R2721,Y2721:DP2723,2,FALSE))</f>
        <v>0</v>
      </c>
      <c r="S2722" s="92">
        <f t="shared" ref="S2722" si="6801">IF(COUNTA(Y2720:DP2723)=0,0,HLOOKUP(S2720,Y2720:DP2723,3,FALSE))</f>
        <v>0</v>
      </c>
      <c r="T2722" s="93"/>
      <c r="U2722" s="94">
        <f t="array" ref="U2722">IF(COUNTA(Y2720:DP2723)=0,0,IF(ISERROR(HLOOKUP(U2723,Y2723:DP2723,1,FALSE)),0,INDEX(Y2722:DP2722,MATCH(U2721&amp;U2723,Y2721:DP2721&amp;Y2723:DP2723,0))))</f>
        <v>0</v>
      </c>
      <c r="V2722" s="94">
        <f t="array" ref="V2722">IF(COUNTA(Y2720:DP2723)=0,0,IF(ISERROR(HLOOKUP(V2723,Y2723:DP2723,1,FALSE)),0,INDEX(Y2722:DP2722,MATCH(V2721&amp;V2723,Y2721:DP2721&amp;Y2723:DP2723,0))))</f>
        <v>0</v>
      </c>
      <c r="W2722" s="95"/>
      <c r="X2722" s="108"/>
    </row>
    <row r="2723" spans="2:24" ht="13.9" thickBot="1">
      <c r="B2723" s="96"/>
      <c r="C2723" s="97"/>
      <c r="D2723" s="96"/>
      <c r="E2723" s="96"/>
      <c r="F2723" s="96"/>
      <c r="G2723" s="96"/>
      <c r="H2723" s="96"/>
      <c r="I2723" s="96"/>
      <c r="J2723" s="96"/>
      <c r="K2723" s="96"/>
      <c r="L2723" s="96"/>
      <c r="M2723" s="96"/>
      <c r="N2723" s="96"/>
      <c r="O2723" s="96"/>
      <c r="P2723" s="97"/>
      <c r="Q2723" s="218"/>
      <c r="R2723" s="98" t="str">
        <f t="shared" ref="R2723" si="6802">IF(COUNTA(Y2720:DP2723)=0,"none",HLOOKUP(R2721,Y2721:DP2723,3,FALSE))</f>
        <v>none</v>
      </c>
      <c r="S2723" s="99" t="str">
        <f t="shared" ref="S2723" si="6803">IF(COUNTA(Y2720:DP2723)=0,"none",HLOOKUP(S2720,Y2720:DP2723,4,FALSE))</f>
        <v>none</v>
      </c>
      <c r="T2723" s="100"/>
      <c r="U2723" s="100" t="str">
        <f t="array" ref="U2723">IF(COUNTA(Y2720:DP2723)=0,"none",IF($U$2="WAHR",$W$3,Abfrage!$F$4))</f>
        <v>none</v>
      </c>
      <c r="V2723" s="100" t="str">
        <f t="array" ref="V2723">IF(COUNTA(Y2720:DP2723)=0,"none",IF($U$2="WAHR",$W$3,Abfrage!$F$4))</f>
        <v>none</v>
      </c>
      <c r="W2723" s="100" t="str">
        <f t="array" ref="W2723">IF(COUNTA(Y2720:DP2723)=0,"none",IF($U$2="WAHR",$W$3,Abfrage!$F$4))</f>
        <v>none</v>
      </c>
      <c r="X2723" s="109"/>
    </row>
    <row r="2724" spans="2:24" thickBot="1">
      <c r="B2724" s="75" t="s">
        <v>1728</v>
      </c>
      <c r="C2724" s="76">
        <v>1000285276</v>
      </c>
      <c r="D2724" s="75" t="s">
        <v>95</v>
      </c>
      <c r="E2724" s="75" t="s">
        <v>148</v>
      </c>
      <c r="F2724" s="75" t="s">
        <v>175</v>
      </c>
      <c r="G2724" s="75" t="s">
        <v>175</v>
      </c>
      <c r="H2724" s="75" t="e">
        <v>#N/A</v>
      </c>
      <c r="I2724" s="75" t="s">
        <v>1196</v>
      </c>
      <c r="J2724" s="75" t="s">
        <v>1729</v>
      </c>
      <c r="K2724" s="75" t="s">
        <v>326</v>
      </c>
      <c r="L2724" s="75" t="s">
        <v>564</v>
      </c>
      <c r="M2724" s="75" t="s">
        <v>307</v>
      </c>
      <c r="N2724" s="75" t="s">
        <v>327</v>
      </c>
      <c r="O2724" s="75" t="s">
        <v>306</v>
      </c>
      <c r="P2724" s="76" t="s">
        <v>306</v>
      </c>
      <c r="Q2724" s="216"/>
      <c r="R2724" s="77" t="str">
        <f t="shared" ref="R2724" si="6804">IF(COUNTA(Y2724:DP2727)=0,"01.01.1900",INDEX(Y2724:DP2724,MATCH(R2725,Y2725:DP2725,0)))</f>
        <v>01.01.1900</v>
      </c>
      <c r="S2724" s="78" t="str">
        <f t="shared" ref="S2724" si="6805">IF(COUNTA(Y2724:DP2727)=0,"01.01.1900",MAX(Y2724:DP2724))</f>
        <v>01.01.1900</v>
      </c>
      <c r="T2724" s="79"/>
      <c r="U2724" s="80" t="str">
        <f t="array" ref="U2724">IF(COUNTA(Y2724:DP2727)=0,"01.01.1900",IF(ISERROR(HLOOKUP(U2727,Y2727:DP2727,1,FALSE)),"01.01.1900",INDEX(Y2724:DP2724,MATCH(U2725&amp;U2727,Y2725:DP2725&amp;Y2727:DP2727,0))))</f>
        <v>01.01.1900</v>
      </c>
      <c r="V2724" s="81" t="str">
        <f t="shared" ref="V2724" si="6806">IF(COUNTA(Y2724:DP2727)=0,"01.01.1900",_xlfn.MAXIFS(Y2724:DP2724,Y2727:DP2727,V2727))</f>
        <v>01.01.1900</v>
      </c>
      <c r="W2724" s="82"/>
      <c r="X2724" s="106"/>
    </row>
    <row r="2725" spans="2:24" thickBot="1">
      <c r="B2725" s="83"/>
      <c r="C2725" s="84"/>
      <c r="D2725" s="83"/>
      <c r="E2725" s="83"/>
      <c r="F2725" s="83"/>
      <c r="G2725" s="83"/>
      <c r="H2725" s="83"/>
      <c r="I2725" s="83"/>
      <c r="J2725" s="83"/>
      <c r="K2725" s="83"/>
      <c r="L2725" s="83"/>
      <c r="M2725" s="83"/>
      <c r="N2725" s="83"/>
      <c r="O2725" s="83"/>
      <c r="P2725" s="84"/>
      <c r="Q2725" s="217"/>
      <c r="R2725" s="85">
        <f t="shared" ref="R2725" si="6807">IF(COUNTA(Y2724:DP2727)=0,0,MIN(Y2725:DP2725))</f>
        <v>0</v>
      </c>
      <c r="S2725" s="86">
        <f t="shared" ref="S2725" si="6808">IF(COUNTA(Y2724:DP2727)=0,0,HLOOKUP(S2724,Y2724:DP2727,2,FALSE))</f>
        <v>0</v>
      </c>
      <c r="T2725" s="87">
        <f t="shared" ref="T2725" si="6809">IF(COUNTA(Y2724:DP2727)=0,0,AVERAGE(Y2725:DP2725))</f>
        <v>0</v>
      </c>
      <c r="U2725" s="88">
        <f t="shared" ref="U2725" si="6810">IF(COUNTA(Y2724:DP2727)=0,0,_xlfn.MINIFS(Y2725:DP2725,Y2727:DP2727,U2727))</f>
        <v>0</v>
      </c>
      <c r="V2725" s="89">
        <f t="array" ref="V2725">IF(COUNTA(Y2724:DP2727)=0,0,IF(ISERROR(HLOOKUP(V2727,Y2727:DP2727,1,FALSE)),0,INDEX(Y2725:DP2725,MATCH(V2724&amp;V2727,Y2724:DP2724&amp;Y2727:DP2727,0))))</f>
        <v>0</v>
      </c>
      <c r="W2725" s="90">
        <f t="array" ref="W2725">IF(COUNTA(Y2724:DP2727)=0,0,IF(ISERROR(HLOOKUP(W2727,Y2727:DP2727,1,FALSE)),0,AVERAGEIF(Y2727:DP2727,$W2727,Y2725:DP2725)))</f>
        <v>0</v>
      </c>
      <c r="X2725" s="107"/>
    </row>
    <row r="2726" spans="2:24" thickBot="1">
      <c r="B2726" s="83"/>
      <c r="C2726" s="84"/>
      <c r="D2726" s="83"/>
      <c r="E2726" s="83"/>
      <c r="F2726" s="83"/>
      <c r="G2726" s="83"/>
      <c r="H2726" s="83"/>
      <c r="I2726" s="83"/>
      <c r="J2726" s="83"/>
      <c r="K2726" s="83"/>
      <c r="L2726" s="83"/>
      <c r="M2726" s="83"/>
      <c r="N2726" s="83"/>
      <c r="O2726" s="83"/>
      <c r="P2726" s="84"/>
      <c r="Q2726" s="217"/>
      <c r="R2726" s="91">
        <f t="shared" ref="R2726" si="6811">IF(COUNTA(Y2724:DP2727)=0,0,HLOOKUP(R2725,Y2725:DP2727,2,FALSE))</f>
        <v>0</v>
      </c>
      <c r="S2726" s="92">
        <f t="shared" ref="S2726" si="6812">IF(COUNTA(Y2724:DP2727)=0,0,HLOOKUP(S2724,Y2724:DP2727,3,FALSE))</f>
        <v>0</v>
      </c>
      <c r="T2726" s="93"/>
      <c r="U2726" s="94">
        <f t="array" ref="U2726">IF(COUNTA(Y2724:DP2727)=0,0,IF(ISERROR(HLOOKUP(U2727,Y2727:DP2727,1,FALSE)),0,INDEX(Y2726:DP2726,MATCH(U2725&amp;U2727,Y2725:DP2725&amp;Y2727:DP2727,0))))</f>
        <v>0</v>
      </c>
      <c r="V2726" s="94">
        <f t="array" ref="V2726">IF(COUNTA(Y2724:DP2727)=0,0,IF(ISERROR(HLOOKUP(V2727,Y2727:DP2727,1,FALSE)),0,INDEX(Y2726:DP2726,MATCH(V2725&amp;V2727,Y2725:DP2725&amp;Y2727:DP2727,0))))</f>
        <v>0</v>
      </c>
      <c r="W2726" s="95"/>
      <c r="X2726" s="108"/>
    </row>
    <row r="2727" spans="2:24" ht="13.9" thickBot="1">
      <c r="B2727" s="96"/>
      <c r="C2727" s="97"/>
      <c r="D2727" s="96"/>
      <c r="E2727" s="96"/>
      <c r="F2727" s="96"/>
      <c r="G2727" s="96"/>
      <c r="H2727" s="96"/>
      <c r="I2727" s="96"/>
      <c r="J2727" s="96"/>
      <c r="K2727" s="96"/>
      <c r="L2727" s="96"/>
      <c r="M2727" s="96"/>
      <c r="N2727" s="96"/>
      <c r="O2727" s="96"/>
      <c r="P2727" s="97"/>
      <c r="Q2727" s="218"/>
      <c r="R2727" s="98" t="str">
        <f t="shared" ref="R2727" si="6813">IF(COUNTA(Y2724:DP2727)=0,"none",HLOOKUP(R2725,Y2725:DP2727,3,FALSE))</f>
        <v>none</v>
      </c>
      <c r="S2727" s="99" t="str">
        <f t="shared" ref="S2727" si="6814">IF(COUNTA(Y2724:DP2727)=0,"none",HLOOKUP(S2724,Y2724:DP2727,4,FALSE))</f>
        <v>none</v>
      </c>
      <c r="T2727" s="100"/>
      <c r="U2727" s="100" t="str">
        <f t="array" ref="U2727">IF(COUNTA(Y2724:DP2727)=0,"none",IF($U$2="WAHR",$W$3,Abfrage!$F$4))</f>
        <v>none</v>
      </c>
      <c r="V2727" s="100" t="str">
        <f t="array" ref="V2727">IF(COUNTA(Y2724:DP2727)=0,"none",IF($U$2="WAHR",$W$3,Abfrage!$F$4))</f>
        <v>none</v>
      </c>
      <c r="W2727" s="100" t="str">
        <f t="array" ref="W2727">IF(COUNTA(Y2724:DP2727)=0,"none",IF($U$2="WAHR",$W$3,Abfrage!$F$4))</f>
        <v>none</v>
      </c>
      <c r="X2727" s="109"/>
    </row>
    <row r="2728" spans="2:24" thickBot="1">
      <c r="B2728" s="75" t="s">
        <v>1730</v>
      </c>
      <c r="C2728" s="76">
        <v>1000285282</v>
      </c>
      <c r="D2728" s="75" t="s">
        <v>95</v>
      </c>
      <c r="E2728" s="75" t="s">
        <v>148</v>
      </c>
      <c r="F2728" s="75" t="s">
        <v>175</v>
      </c>
      <c r="G2728" s="75" t="s">
        <v>175</v>
      </c>
      <c r="H2728" s="75" t="e">
        <v>#N/A</v>
      </c>
      <c r="I2728" s="75" t="s">
        <v>1731</v>
      </c>
      <c r="J2728" s="75" t="s">
        <v>1732</v>
      </c>
      <c r="K2728" s="75" t="s">
        <v>326</v>
      </c>
      <c r="L2728" s="75" t="s">
        <v>306</v>
      </c>
      <c r="M2728" s="75" t="s">
        <v>307</v>
      </c>
      <c r="N2728" s="75" t="s">
        <v>327</v>
      </c>
      <c r="O2728" s="75" t="s">
        <v>306</v>
      </c>
      <c r="P2728" s="76" t="s">
        <v>306</v>
      </c>
      <c r="Q2728" s="216"/>
      <c r="R2728" s="77" t="str">
        <f t="shared" ref="R2728" si="6815">IF(COUNTA(Y2728:DP2731)=0,"01.01.1900",INDEX(Y2728:DP2728,MATCH(R2729,Y2729:DP2729,0)))</f>
        <v>01.01.1900</v>
      </c>
      <c r="S2728" s="78" t="str">
        <f t="shared" ref="S2728" si="6816">IF(COUNTA(Y2728:DP2731)=0,"01.01.1900",MAX(Y2728:DP2728))</f>
        <v>01.01.1900</v>
      </c>
      <c r="T2728" s="79"/>
      <c r="U2728" s="80" t="str">
        <f t="array" ref="U2728">IF(COUNTA(Y2728:DP2731)=0,"01.01.1900",IF(ISERROR(HLOOKUP(U2731,Y2731:DP2731,1,FALSE)),"01.01.1900",INDEX(Y2728:DP2728,MATCH(U2729&amp;U2731,Y2729:DP2729&amp;Y2731:DP2731,0))))</f>
        <v>01.01.1900</v>
      </c>
      <c r="V2728" s="81" t="str">
        <f t="shared" ref="V2728" si="6817">IF(COUNTA(Y2728:DP2731)=0,"01.01.1900",_xlfn.MAXIFS(Y2728:DP2728,Y2731:DP2731,V2731))</f>
        <v>01.01.1900</v>
      </c>
      <c r="W2728" s="82"/>
      <c r="X2728" s="106"/>
    </row>
    <row r="2729" spans="2:24" thickBot="1">
      <c r="B2729" s="83"/>
      <c r="C2729" s="84"/>
      <c r="D2729" s="83"/>
      <c r="E2729" s="83"/>
      <c r="F2729" s="83"/>
      <c r="G2729" s="83"/>
      <c r="H2729" s="83"/>
      <c r="I2729" s="83"/>
      <c r="J2729" s="83"/>
      <c r="K2729" s="83"/>
      <c r="L2729" s="83"/>
      <c r="M2729" s="83"/>
      <c r="N2729" s="83"/>
      <c r="O2729" s="83"/>
      <c r="P2729" s="84"/>
      <c r="Q2729" s="217"/>
      <c r="R2729" s="85">
        <f t="shared" ref="R2729" si="6818">IF(COUNTA(Y2728:DP2731)=0,0,MIN(Y2729:DP2729))</f>
        <v>0</v>
      </c>
      <c r="S2729" s="86">
        <f t="shared" ref="S2729" si="6819">IF(COUNTA(Y2728:DP2731)=0,0,HLOOKUP(S2728,Y2728:DP2731,2,FALSE))</f>
        <v>0</v>
      </c>
      <c r="T2729" s="87">
        <f t="shared" ref="T2729" si="6820">IF(COUNTA(Y2728:DP2731)=0,0,AVERAGE(Y2729:DP2729))</f>
        <v>0</v>
      </c>
      <c r="U2729" s="88">
        <f t="shared" ref="U2729" si="6821">IF(COUNTA(Y2728:DP2731)=0,0,_xlfn.MINIFS(Y2729:DP2729,Y2731:DP2731,U2731))</f>
        <v>0</v>
      </c>
      <c r="V2729" s="89">
        <f t="array" ref="V2729">IF(COUNTA(Y2728:DP2731)=0,0,IF(ISERROR(HLOOKUP(V2731,Y2731:DP2731,1,FALSE)),0,INDEX(Y2729:DP2729,MATCH(V2728&amp;V2731,Y2728:DP2728&amp;Y2731:DP2731,0))))</f>
        <v>0</v>
      </c>
      <c r="W2729" s="90">
        <f t="array" ref="W2729">IF(COUNTA(Y2728:DP2731)=0,0,IF(ISERROR(HLOOKUP(W2731,Y2731:DP2731,1,FALSE)),0,AVERAGEIF(Y2731:DP2731,$W2731,Y2729:DP2729)))</f>
        <v>0</v>
      </c>
      <c r="X2729" s="107"/>
    </row>
    <row r="2730" spans="2:24" thickBot="1">
      <c r="B2730" s="83"/>
      <c r="C2730" s="84"/>
      <c r="D2730" s="83"/>
      <c r="E2730" s="83"/>
      <c r="F2730" s="83"/>
      <c r="G2730" s="83"/>
      <c r="H2730" s="83"/>
      <c r="I2730" s="83"/>
      <c r="J2730" s="83"/>
      <c r="K2730" s="83"/>
      <c r="L2730" s="83"/>
      <c r="M2730" s="83"/>
      <c r="N2730" s="83"/>
      <c r="O2730" s="83"/>
      <c r="P2730" s="84"/>
      <c r="Q2730" s="217"/>
      <c r="R2730" s="91">
        <f t="shared" ref="R2730" si="6822">IF(COUNTA(Y2728:DP2731)=0,0,HLOOKUP(R2729,Y2729:DP2731,2,FALSE))</f>
        <v>0</v>
      </c>
      <c r="S2730" s="92">
        <f t="shared" ref="S2730" si="6823">IF(COUNTA(Y2728:DP2731)=0,0,HLOOKUP(S2728,Y2728:DP2731,3,FALSE))</f>
        <v>0</v>
      </c>
      <c r="T2730" s="93"/>
      <c r="U2730" s="94">
        <f t="array" ref="U2730">IF(COUNTA(Y2728:DP2731)=0,0,IF(ISERROR(HLOOKUP(U2731,Y2731:DP2731,1,FALSE)),0,INDEX(Y2730:DP2730,MATCH(U2729&amp;U2731,Y2729:DP2729&amp;Y2731:DP2731,0))))</f>
        <v>0</v>
      </c>
      <c r="V2730" s="94">
        <f t="array" ref="V2730">IF(COUNTA(Y2728:DP2731)=0,0,IF(ISERROR(HLOOKUP(V2731,Y2731:DP2731,1,FALSE)),0,INDEX(Y2730:DP2730,MATCH(V2729&amp;V2731,Y2729:DP2729&amp;Y2731:DP2731,0))))</f>
        <v>0</v>
      </c>
      <c r="W2730" s="95"/>
      <c r="X2730" s="108"/>
    </row>
    <row r="2731" spans="2:24" ht="13.9" thickBot="1">
      <c r="B2731" s="96"/>
      <c r="C2731" s="97"/>
      <c r="D2731" s="96"/>
      <c r="E2731" s="96"/>
      <c r="F2731" s="96"/>
      <c r="G2731" s="96"/>
      <c r="H2731" s="96"/>
      <c r="I2731" s="96"/>
      <c r="J2731" s="96"/>
      <c r="K2731" s="96"/>
      <c r="L2731" s="96"/>
      <c r="M2731" s="96"/>
      <c r="N2731" s="96"/>
      <c r="O2731" s="96"/>
      <c r="P2731" s="97"/>
      <c r="Q2731" s="218"/>
      <c r="R2731" s="98" t="str">
        <f t="shared" ref="R2731" si="6824">IF(COUNTA(Y2728:DP2731)=0,"none",HLOOKUP(R2729,Y2729:DP2731,3,FALSE))</f>
        <v>none</v>
      </c>
      <c r="S2731" s="99" t="str">
        <f t="shared" ref="S2731" si="6825">IF(COUNTA(Y2728:DP2731)=0,"none",HLOOKUP(S2728,Y2728:DP2731,4,FALSE))</f>
        <v>none</v>
      </c>
      <c r="T2731" s="100"/>
      <c r="U2731" s="100" t="str">
        <f t="array" ref="U2731">IF(COUNTA(Y2728:DP2731)=0,"none",IF($U$2="WAHR",$W$3,Abfrage!$F$4))</f>
        <v>none</v>
      </c>
      <c r="V2731" s="100" t="str">
        <f t="array" ref="V2731">IF(COUNTA(Y2728:DP2731)=0,"none",IF($U$2="WAHR",$W$3,Abfrage!$F$4))</f>
        <v>none</v>
      </c>
      <c r="W2731" s="100" t="str">
        <f t="array" ref="W2731">IF(COUNTA(Y2728:DP2731)=0,"none",IF($U$2="WAHR",$W$3,Abfrage!$F$4))</f>
        <v>none</v>
      </c>
      <c r="X2731" s="109"/>
    </row>
    <row r="2732" spans="2:24" thickBot="1">
      <c r="B2732" s="75" t="s">
        <v>1733</v>
      </c>
      <c r="C2732" s="76">
        <v>1000285283</v>
      </c>
      <c r="D2732" s="75" t="s">
        <v>95</v>
      </c>
      <c r="E2732" s="75" t="s">
        <v>148</v>
      </c>
      <c r="F2732" s="75" t="s">
        <v>175</v>
      </c>
      <c r="G2732" s="75" t="s">
        <v>175</v>
      </c>
      <c r="H2732" s="75" t="e">
        <v>#N/A</v>
      </c>
      <c r="I2732" s="75" t="s">
        <v>1731</v>
      </c>
      <c r="J2732" s="75" t="s">
        <v>1734</v>
      </c>
      <c r="K2732" s="75" t="s">
        <v>327</v>
      </c>
      <c r="L2732" s="75" t="s">
        <v>306</v>
      </c>
      <c r="M2732" s="75" t="s">
        <v>307</v>
      </c>
      <c r="N2732" s="75" t="s">
        <v>327</v>
      </c>
      <c r="O2732" s="75" t="s">
        <v>306</v>
      </c>
      <c r="P2732" s="76" t="s">
        <v>306</v>
      </c>
      <c r="Q2732" s="216"/>
      <c r="R2732" s="77" t="str">
        <f t="shared" ref="R2732" si="6826">IF(COUNTA(Y2732:DP2735)=0,"01.01.1900",INDEX(Y2732:DP2732,MATCH(R2733,Y2733:DP2733,0)))</f>
        <v>01.01.1900</v>
      </c>
      <c r="S2732" s="78" t="str">
        <f t="shared" ref="S2732" si="6827">IF(COUNTA(Y2732:DP2735)=0,"01.01.1900",MAX(Y2732:DP2732))</f>
        <v>01.01.1900</v>
      </c>
      <c r="T2732" s="79"/>
      <c r="U2732" s="80" t="str">
        <f t="array" ref="U2732">IF(COUNTA(Y2732:DP2735)=0,"01.01.1900",IF(ISERROR(HLOOKUP(U2735,Y2735:DP2735,1,FALSE)),"01.01.1900",INDEX(Y2732:DP2732,MATCH(U2733&amp;U2735,Y2733:DP2733&amp;Y2735:DP2735,0))))</f>
        <v>01.01.1900</v>
      </c>
      <c r="V2732" s="81" t="str">
        <f t="shared" ref="V2732" si="6828">IF(COUNTA(Y2732:DP2735)=0,"01.01.1900",_xlfn.MAXIFS(Y2732:DP2732,Y2735:DP2735,V2735))</f>
        <v>01.01.1900</v>
      </c>
      <c r="W2732" s="82"/>
      <c r="X2732" s="106"/>
    </row>
    <row r="2733" spans="2:24" thickBot="1">
      <c r="B2733" s="83"/>
      <c r="C2733" s="84"/>
      <c r="D2733" s="83"/>
      <c r="E2733" s="83"/>
      <c r="F2733" s="83"/>
      <c r="G2733" s="83"/>
      <c r="H2733" s="83"/>
      <c r="I2733" s="83"/>
      <c r="J2733" s="83"/>
      <c r="K2733" s="83"/>
      <c r="L2733" s="83"/>
      <c r="M2733" s="83"/>
      <c r="N2733" s="83"/>
      <c r="O2733" s="83"/>
      <c r="P2733" s="84"/>
      <c r="Q2733" s="217"/>
      <c r="R2733" s="85">
        <f t="shared" ref="R2733" si="6829">IF(COUNTA(Y2732:DP2735)=0,0,MIN(Y2733:DP2733))</f>
        <v>0</v>
      </c>
      <c r="S2733" s="86">
        <f t="shared" ref="S2733" si="6830">IF(COUNTA(Y2732:DP2735)=0,0,HLOOKUP(S2732,Y2732:DP2735,2,FALSE))</f>
        <v>0</v>
      </c>
      <c r="T2733" s="87">
        <f t="shared" ref="T2733" si="6831">IF(COUNTA(Y2732:DP2735)=0,0,AVERAGE(Y2733:DP2733))</f>
        <v>0</v>
      </c>
      <c r="U2733" s="88">
        <f t="shared" ref="U2733" si="6832">IF(COUNTA(Y2732:DP2735)=0,0,_xlfn.MINIFS(Y2733:DP2733,Y2735:DP2735,U2735))</f>
        <v>0</v>
      </c>
      <c r="V2733" s="89">
        <f t="array" ref="V2733">IF(COUNTA(Y2732:DP2735)=0,0,IF(ISERROR(HLOOKUP(V2735,Y2735:DP2735,1,FALSE)),0,INDEX(Y2733:DP2733,MATCH(V2732&amp;V2735,Y2732:DP2732&amp;Y2735:DP2735,0))))</f>
        <v>0</v>
      </c>
      <c r="W2733" s="90">
        <f t="array" ref="W2733">IF(COUNTA(Y2732:DP2735)=0,0,IF(ISERROR(HLOOKUP(W2735,Y2735:DP2735,1,FALSE)),0,AVERAGEIF(Y2735:DP2735,$W2735,Y2733:DP2733)))</f>
        <v>0</v>
      </c>
      <c r="X2733" s="107"/>
    </row>
    <row r="2734" spans="2:24" thickBot="1">
      <c r="B2734" s="83"/>
      <c r="C2734" s="84"/>
      <c r="D2734" s="83"/>
      <c r="E2734" s="83"/>
      <c r="F2734" s="83"/>
      <c r="G2734" s="83"/>
      <c r="H2734" s="83"/>
      <c r="I2734" s="83"/>
      <c r="J2734" s="83"/>
      <c r="K2734" s="83"/>
      <c r="L2734" s="83"/>
      <c r="M2734" s="83"/>
      <c r="N2734" s="83"/>
      <c r="O2734" s="83"/>
      <c r="P2734" s="84"/>
      <c r="Q2734" s="217"/>
      <c r="R2734" s="91">
        <f t="shared" ref="R2734" si="6833">IF(COUNTA(Y2732:DP2735)=0,0,HLOOKUP(R2733,Y2733:DP2735,2,FALSE))</f>
        <v>0</v>
      </c>
      <c r="S2734" s="92">
        <f t="shared" ref="S2734" si="6834">IF(COUNTA(Y2732:DP2735)=0,0,HLOOKUP(S2732,Y2732:DP2735,3,FALSE))</f>
        <v>0</v>
      </c>
      <c r="T2734" s="93"/>
      <c r="U2734" s="94">
        <f t="array" ref="U2734">IF(COUNTA(Y2732:DP2735)=0,0,IF(ISERROR(HLOOKUP(U2735,Y2735:DP2735,1,FALSE)),0,INDEX(Y2734:DP2734,MATCH(U2733&amp;U2735,Y2733:DP2733&amp;Y2735:DP2735,0))))</f>
        <v>0</v>
      </c>
      <c r="V2734" s="94">
        <f t="array" ref="V2734">IF(COUNTA(Y2732:DP2735)=0,0,IF(ISERROR(HLOOKUP(V2735,Y2735:DP2735,1,FALSE)),0,INDEX(Y2734:DP2734,MATCH(V2733&amp;V2735,Y2733:DP2733&amp;Y2735:DP2735,0))))</f>
        <v>0</v>
      </c>
      <c r="W2734" s="95"/>
      <c r="X2734" s="108"/>
    </row>
    <row r="2735" spans="2:24" ht="13.9" thickBot="1">
      <c r="B2735" s="96"/>
      <c r="C2735" s="97"/>
      <c r="D2735" s="96"/>
      <c r="E2735" s="96"/>
      <c r="F2735" s="96"/>
      <c r="G2735" s="96"/>
      <c r="H2735" s="96"/>
      <c r="I2735" s="96"/>
      <c r="J2735" s="96"/>
      <c r="K2735" s="96"/>
      <c r="L2735" s="96"/>
      <c r="M2735" s="96"/>
      <c r="N2735" s="96"/>
      <c r="O2735" s="96"/>
      <c r="P2735" s="97"/>
      <c r="Q2735" s="218"/>
      <c r="R2735" s="98" t="str">
        <f t="shared" ref="R2735" si="6835">IF(COUNTA(Y2732:DP2735)=0,"none",HLOOKUP(R2733,Y2733:DP2735,3,FALSE))</f>
        <v>none</v>
      </c>
      <c r="S2735" s="99" t="str">
        <f t="shared" ref="S2735" si="6836">IF(COUNTA(Y2732:DP2735)=0,"none",HLOOKUP(S2732,Y2732:DP2735,4,FALSE))</f>
        <v>none</v>
      </c>
      <c r="T2735" s="100"/>
      <c r="U2735" s="100" t="str">
        <f t="array" ref="U2735">IF(COUNTA(Y2732:DP2735)=0,"none",IF($U$2="WAHR",$W$3,Abfrage!$F$4))</f>
        <v>none</v>
      </c>
      <c r="V2735" s="100" t="str">
        <f t="array" ref="V2735">IF(COUNTA(Y2732:DP2735)=0,"none",IF($U$2="WAHR",$W$3,Abfrage!$F$4))</f>
        <v>none</v>
      </c>
      <c r="W2735" s="100" t="str">
        <f t="array" ref="W2735">IF(COUNTA(Y2732:DP2735)=0,"none",IF($U$2="WAHR",$W$3,Abfrage!$F$4))</f>
        <v>none</v>
      </c>
      <c r="X2735" s="109"/>
    </row>
    <row r="2736" spans="2:24" thickBot="1">
      <c r="B2736" s="75" t="s">
        <v>1735</v>
      </c>
      <c r="C2736" s="76">
        <v>1000285284</v>
      </c>
      <c r="D2736" s="75" t="s">
        <v>95</v>
      </c>
      <c r="E2736" s="75" t="s">
        <v>148</v>
      </c>
      <c r="F2736" s="75" t="s">
        <v>175</v>
      </c>
      <c r="G2736" s="75" t="s">
        <v>175</v>
      </c>
      <c r="H2736" s="75" t="e">
        <v>#N/A</v>
      </c>
      <c r="I2736" s="75" t="s">
        <v>1731</v>
      </c>
      <c r="J2736" s="75" t="s">
        <v>1736</v>
      </c>
      <c r="K2736" s="75" t="s">
        <v>628</v>
      </c>
      <c r="L2736" s="75" t="s">
        <v>306</v>
      </c>
      <c r="M2736" s="75" t="s">
        <v>307</v>
      </c>
      <c r="N2736" s="75" t="s">
        <v>327</v>
      </c>
      <c r="O2736" s="75" t="s">
        <v>306</v>
      </c>
      <c r="P2736" s="76" t="s">
        <v>306</v>
      </c>
      <c r="Q2736" s="216"/>
      <c r="R2736" s="77" t="str">
        <f t="shared" ref="R2736" si="6837">IF(COUNTA(Y2736:DP2739)=0,"01.01.1900",INDEX(Y2736:DP2736,MATCH(R2737,Y2737:DP2737,0)))</f>
        <v>01.01.1900</v>
      </c>
      <c r="S2736" s="78" t="str">
        <f t="shared" ref="S2736" si="6838">IF(COUNTA(Y2736:DP2739)=0,"01.01.1900",MAX(Y2736:DP2736))</f>
        <v>01.01.1900</v>
      </c>
      <c r="T2736" s="79"/>
      <c r="U2736" s="80" t="str">
        <f t="array" ref="U2736">IF(COUNTA(Y2736:DP2739)=0,"01.01.1900",IF(ISERROR(HLOOKUP(U2739,Y2739:DP2739,1,FALSE)),"01.01.1900",INDEX(Y2736:DP2736,MATCH(U2737&amp;U2739,Y2737:DP2737&amp;Y2739:DP2739,0))))</f>
        <v>01.01.1900</v>
      </c>
      <c r="V2736" s="81" t="str">
        <f t="shared" ref="V2736" si="6839">IF(COUNTA(Y2736:DP2739)=0,"01.01.1900",_xlfn.MAXIFS(Y2736:DP2736,Y2739:DP2739,V2739))</f>
        <v>01.01.1900</v>
      </c>
      <c r="W2736" s="82"/>
      <c r="X2736" s="106"/>
    </row>
    <row r="2737" spans="2:28" thickBot="1">
      <c r="B2737" s="83"/>
      <c r="C2737" s="84"/>
      <c r="D2737" s="83"/>
      <c r="E2737" s="83"/>
      <c r="F2737" s="83"/>
      <c r="G2737" s="83"/>
      <c r="H2737" s="83"/>
      <c r="I2737" s="83"/>
      <c r="J2737" s="83"/>
      <c r="K2737" s="83"/>
      <c r="L2737" s="83"/>
      <c r="M2737" s="83"/>
      <c r="N2737" s="83"/>
      <c r="O2737" s="83"/>
      <c r="P2737" s="84"/>
      <c r="Q2737" s="217"/>
      <c r="R2737" s="85">
        <f t="shared" ref="R2737" si="6840">IF(COUNTA(Y2736:DP2739)=0,0,MIN(Y2737:DP2737))</f>
        <v>0</v>
      </c>
      <c r="S2737" s="86">
        <f t="shared" ref="S2737" si="6841">IF(COUNTA(Y2736:DP2739)=0,0,HLOOKUP(S2736,Y2736:DP2739,2,FALSE))</f>
        <v>0</v>
      </c>
      <c r="T2737" s="87">
        <f t="shared" ref="T2737" si="6842">IF(COUNTA(Y2736:DP2739)=0,0,AVERAGE(Y2737:DP2737))</f>
        <v>0</v>
      </c>
      <c r="U2737" s="88">
        <f t="shared" ref="U2737" si="6843">IF(COUNTA(Y2736:DP2739)=0,0,_xlfn.MINIFS(Y2737:DP2737,Y2739:DP2739,U2739))</f>
        <v>0</v>
      </c>
      <c r="V2737" s="89">
        <f t="array" ref="V2737">IF(COUNTA(Y2736:DP2739)=0,0,IF(ISERROR(HLOOKUP(V2739,Y2739:DP2739,1,FALSE)),0,INDEX(Y2737:DP2737,MATCH(V2736&amp;V2739,Y2736:DP2736&amp;Y2739:DP2739,0))))</f>
        <v>0</v>
      </c>
      <c r="W2737" s="90">
        <f t="array" ref="W2737">IF(COUNTA(Y2736:DP2739)=0,0,IF(ISERROR(HLOOKUP(W2739,Y2739:DP2739,1,FALSE)),0,AVERAGEIF(Y2739:DP2739,$W2739,Y2737:DP2737)))</f>
        <v>0</v>
      </c>
      <c r="X2737" s="107"/>
    </row>
    <row r="2738" spans="2:28" thickBot="1">
      <c r="B2738" s="83"/>
      <c r="C2738" s="84"/>
      <c r="D2738" s="83"/>
      <c r="E2738" s="83"/>
      <c r="F2738" s="83"/>
      <c r="G2738" s="83"/>
      <c r="H2738" s="83"/>
      <c r="I2738" s="83"/>
      <c r="J2738" s="83"/>
      <c r="K2738" s="83"/>
      <c r="L2738" s="83"/>
      <c r="M2738" s="83"/>
      <c r="N2738" s="83"/>
      <c r="O2738" s="83"/>
      <c r="P2738" s="84"/>
      <c r="Q2738" s="217"/>
      <c r="R2738" s="91">
        <f t="shared" ref="R2738" si="6844">IF(COUNTA(Y2736:DP2739)=0,0,HLOOKUP(R2737,Y2737:DP2739,2,FALSE))</f>
        <v>0</v>
      </c>
      <c r="S2738" s="92">
        <f t="shared" ref="S2738" si="6845">IF(COUNTA(Y2736:DP2739)=0,0,HLOOKUP(S2736,Y2736:DP2739,3,FALSE))</f>
        <v>0</v>
      </c>
      <c r="T2738" s="93"/>
      <c r="U2738" s="94">
        <f t="array" ref="U2738">IF(COUNTA(Y2736:DP2739)=0,0,IF(ISERROR(HLOOKUP(U2739,Y2739:DP2739,1,FALSE)),0,INDEX(Y2738:DP2738,MATCH(U2737&amp;U2739,Y2737:DP2737&amp;Y2739:DP2739,0))))</f>
        <v>0</v>
      </c>
      <c r="V2738" s="94">
        <f t="array" ref="V2738">IF(COUNTA(Y2736:DP2739)=0,0,IF(ISERROR(HLOOKUP(V2739,Y2739:DP2739,1,FALSE)),0,INDEX(Y2738:DP2738,MATCH(V2737&amp;V2739,Y2737:DP2737&amp;Y2739:DP2739,0))))</f>
        <v>0</v>
      </c>
      <c r="W2738" s="95"/>
      <c r="X2738" s="108"/>
    </row>
    <row r="2739" spans="2:28" ht="13.9" thickBot="1">
      <c r="B2739" s="96"/>
      <c r="C2739" s="97"/>
      <c r="D2739" s="96"/>
      <c r="E2739" s="96"/>
      <c r="F2739" s="96"/>
      <c r="G2739" s="96"/>
      <c r="H2739" s="96"/>
      <c r="I2739" s="96"/>
      <c r="J2739" s="96"/>
      <c r="K2739" s="96"/>
      <c r="L2739" s="96"/>
      <c r="M2739" s="96"/>
      <c r="N2739" s="96"/>
      <c r="O2739" s="96"/>
      <c r="P2739" s="97"/>
      <c r="Q2739" s="218"/>
      <c r="R2739" s="98" t="str">
        <f t="shared" ref="R2739" si="6846">IF(COUNTA(Y2736:DP2739)=0,"none",HLOOKUP(R2737,Y2737:DP2739,3,FALSE))</f>
        <v>none</v>
      </c>
      <c r="S2739" s="99" t="str">
        <f t="shared" ref="S2739" si="6847">IF(COUNTA(Y2736:DP2739)=0,"none",HLOOKUP(S2736,Y2736:DP2739,4,FALSE))</f>
        <v>none</v>
      </c>
      <c r="T2739" s="100"/>
      <c r="U2739" s="100" t="str">
        <f t="array" ref="U2739">IF(COUNTA(Y2736:DP2739)=0,"none",IF($U$2="WAHR",$W$3,Abfrage!$F$4))</f>
        <v>none</v>
      </c>
      <c r="V2739" s="100" t="str">
        <f t="array" ref="V2739">IF(COUNTA(Y2736:DP2739)=0,"none",IF($U$2="WAHR",$W$3,Abfrage!$F$4))</f>
        <v>none</v>
      </c>
      <c r="W2739" s="100" t="str">
        <f t="array" ref="W2739">IF(COUNTA(Y2736:DP2739)=0,"none",IF($U$2="WAHR",$W$3,Abfrage!$F$4))</f>
        <v>none</v>
      </c>
      <c r="X2739" s="109"/>
    </row>
    <row r="2740" spans="2:28" thickBot="1">
      <c r="B2740" s="75" t="s">
        <v>1737</v>
      </c>
      <c r="C2740" s="76">
        <v>1000285334</v>
      </c>
      <c r="D2740" s="75" t="s">
        <v>169</v>
      </c>
      <c r="E2740" s="75" t="s">
        <v>125</v>
      </c>
      <c r="F2740" s="75" t="s">
        <v>501</v>
      </c>
      <c r="G2740" s="75" t="s">
        <v>501</v>
      </c>
      <c r="H2740" s="75" t="s">
        <v>44</v>
      </c>
      <c r="I2740" s="75" t="s">
        <v>41</v>
      </c>
      <c r="J2740" s="75" t="s">
        <v>1738</v>
      </c>
      <c r="K2740" s="75" t="s">
        <v>306</v>
      </c>
      <c r="L2740" s="75" t="s">
        <v>306</v>
      </c>
      <c r="M2740" s="75" t="s">
        <v>306</v>
      </c>
      <c r="N2740" s="75" t="s">
        <v>352</v>
      </c>
      <c r="O2740" s="75" t="s">
        <v>309</v>
      </c>
      <c r="P2740" s="76" t="s">
        <v>306</v>
      </c>
      <c r="Q2740" s="216"/>
      <c r="R2740" s="77">
        <f t="shared" ref="R2740" si="6848">IF(COUNTA(Y2740:DP2743)=0,"01.01.1900",INDEX(Y2740:DP2740,MATCH(R2741,Y2741:DP2741,0)))</f>
        <v>44986</v>
      </c>
      <c r="S2740" s="78">
        <f t="shared" ref="S2740" si="6849">IF(COUNTA(Y2740:DP2743)=0,"01.01.1900",MAX(Y2740:DP2740))</f>
        <v>44986</v>
      </c>
      <c r="T2740" s="79"/>
      <c r="U2740" s="80" t="str">
        <f t="array" ref="U2740">IF(COUNTA(Y2740:DP2743)=0,"01.01.1900",IF(ISERROR(HLOOKUP(U2743,Y2743:DP2743,1,FALSE)),"01.01.1900",INDEX(Y2740:DP2740,MATCH(U2741&amp;U2743,Y2741:DP2741&amp;Y2743:DP2743,0))))</f>
        <v>01.01.1900</v>
      </c>
      <c r="V2740" s="81">
        <f t="shared" ref="V2740" si="6850">IF(COUNTA(Y2740:DP2743)=0,"01.01.1900",_xlfn.MAXIFS(Y2740:DP2740,Y2743:DP2743,V2743))</f>
        <v>0</v>
      </c>
      <c r="W2740" s="82"/>
      <c r="X2740" s="106"/>
      <c r="Y2740" s="141">
        <v>44677</v>
      </c>
      <c r="Z2740" s="141">
        <v>44986</v>
      </c>
      <c r="AA2740" s="141">
        <v>44677</v>
      </c>
      <c r="AB2740" s="141">
        <v>44986</v>
      </c>
    </row>
    <row r="2741" spans="2:28" thickBot="1">
      <c r="B2741" s="83"/>
      <c r="C2741" s="84"/>
      <c r="D2741" s="83"/>
      <c r="E2741" s="83"/>
      <c r="F2741" s="83"/>
      <c r="G2741" s="83"/>
      <c r="H2741" s="83"/>
      <c r="I2741" s="83"/>
      <c r="J2741" s="83"/>
      <c r="K2741" s="83"/>
      <c r="L2741" s="83"/>
      <c r="M2741" s="83"/>
      <c r="N2741" s="83"/>
      <c r="O2741" s="83"/>
      <c r="P2741" s="84"/>
      <c r="Q2741" s="217"/>
      <c r="R2741" s="85">
        <f t="shared" ref="R2741" si="6851">IF(COUNTA(Y2740:DP2743)=0,0,MIN(Y2741:DP2741))</f>
        <v>0.52500000000000002</v>
      </c>
      <c r="S2741" s="86">
        <f t="shared" ref="S2741" si="6852">IF(COUNTA(Y2740:DP2743)=0,0,HLOOKUP(S2740,Y2740:DP2743,2,FALSE))</f>
        <v>0.52500000000000002</v>
      </c>
      <c r="T2741" s="87">
        <f t="shared" ref="T2741" si="6853">IF(COUNTA(Y2740:DP2743)=0,0,AVERAGE(Y2741:DP2741))</f>
        <v>0.64500000000000002</v>
      </c>
      <c r="U2741" s="88">
        <f t="shared" ref="U2741" si="6854">IF(COUNTA(Y2740:DP2743)=0,0,_xlfn.MINIFS(Y2741:DP2741,Y2743:DP2743,U2743))</f>
        <v>0</v>
      </c>
      <c r="V2741" s="89">
        <f t="array" ref="V2741">IF(COUNTA(Y2740:DP2743)=0,0,IF(ISERROR(HLOOKUP(V2743,Y2743:DP2743,1,FALSE)),0,INDEX(Y2741:DP2741,MATCH(V2740&amp;V2743,Y2740:DP2740&amp;Y2743:DP2743,0))))</f>
        <v>0</v>
      </c>
      <c r="W2741" s="90">
        <f t="array" ref="W2741">IF(COUNTA(Y2740:DP2743)=0,0,IF(ISERROR(HLOOKUP(W2743,Y2743:DP2743,1,FALSE)),0,AVERAGEIF(Y2743:DP2743,$W2743,Y2741:DP2741)))</f>
        <v>0</v>
      </c>
      <c r="X2741" s="107"/>
      <c r="Y2741" s="142">
        <v>0.76500000000000012</v>
      </c>
      <c r="Z2741" s="142">
        <v>0.52500000000000002</v>
      </c>
      <c r="AA2741" s="142">
        <v>0.76500000000000012</v>
      </c>
      <c r="AB2741" s="142">
        <v>0.52500000000000002</v>
      </c>
    </row>
    <row r="2742" spans="2:28" thickBot="1">
      <c r="B2742" s="83"/>
      <c r="C2742" s="84"/>
      <c r="D2742" s="83"/>
      <c r="E2742" s="83"/>
      <c r="F2742" s="83"/>
      <c r="G2742" s="83"/>
      <c r="H2742" s="83"/>
      <c r="I2742" s="83"/>
      <c r="J2742" s="83"/>
      <c r="K2742" s="83"/>
      <c r="L2742" s="83"/>
      <c r="M2742" s="83"/>
      <c r="N2742" s="83"/>
      <c r="O2742" s="83"/>
      <c r="P2742" s="84"/>
      <c r="Q2742" s="217"/>
      <c r="R2742" s="91">
        <f t="shared" ref="R2742" si="6855">IF(COUNTA(Y2740:DP2743)=0,0,HLOOKUP(R2741,Y2741:DP2743,2,FALSE))</f>
        <v>1000</v>
      </c>
      <c r="S2742" s="92">
        <f t="shared" ref="S2742" si="6856">IF(COUNTA(Y2740:DP2743)=0,0,HLOOKUP(S2740,Y2740:DP2743,3,FALSE))</f>
        <v>1000</v>
      </c>
      <c r="T2742" s="93"/>
      <c r="U2742" s="94">
        <f t="array" ref="U2742">IF(COUNTA(Y2740:DP2743)=0,0,IF(ISERROR(HLOOKUP(U2743,Y2743:DP2743,1,FALSE)),0,INDEX(Y2742:DP2742,MATCH(U2741&amp;U2743,Y2741:DP2741&amp;Y2743:DP2743,0))))</f>
        <v>0</v>
      </c>
      <c r="V2742" s="94">
        <f t="array" ref="V2742">IF(COUNTA(Y2740:DP2743)=0,0,IF(ISERROR(HLOOKUP(V2743,Y2743:DP2743,1,FALSE)),0,INDEX(Y2742:DP2742,MATCH(V2741&amp;V2743,Y2741:DP2741&amp;Y2743:DP2743,0))))</f>
        <v>0</v>
      </c>
      <c r="W2742" s="95"/>
      <c r="X2742" s="108"/>
      <c r="Y2742" s="143">
        <v>1000</v>
      </c>
      <c r="Z2742" s="143">
        <v>1000</v>
      </c>
      <c r="AA2742" s="143">
        <v>1000</v>
      </c>
      <c r="AB2742" s="143">
        <v>1000</v>
      </c>
    </row>
    <row r="2743" spans="2:28" ht="13.9" thickBot="1">
      <c r="B2743" s="96"/>
      <c r="C2743" s="97"/>
      <c r="D2743" s="96"/>
      <c r="E2743" s="96"/>
      <c r="F2743" s="96"/>
      <c r="G2743" s="96"/>
      <c r="H2743" s="96"/>
      <c r="I2743" s="96"/>
      <c r="J2743" s="96"/>
      <c r="K2743" s="96"/>
      <c r="L2743" s="96"/>
      <c r="M2743" s="96"/>
      <c r="N2743" s="96"/>
      <c r="O2743" s="96"/>
      <c r="P2743" s="97"/>
      <c r="Q2743" s="218"/>
      <c r="R2743" s="98" t="str">
        <f t="shared" ref="R2743" si="6857">IF(COUNTA(Y2740:DP2743)=0,"none",HLOOKUP(R2741,Y2741:DP2743,3,FALSE))</f>
        <v>www (-30%)</v>
      </c>
      <c r="S2743" s="99" t="str">
        <f t="shared" ref="S2743" si="6858">IF(COUNTA(Y2740:DP2743)=0,"none",HLOOKUP(S2740,Y2740:DP2743,4,FALSE))</f>
        <v>www (-30%)</v>
      </c>
      <c r="T2743" s="100"/>
      <c r="U2743" s="100">
        <f t="array" ref="U2743">IF(COUNTA(Y2740:DP2743)=0,"none",IF($U$2="WAHR",$W$3,Abfrage!$F$4))</f>
        <v>0</v>
      </c>
      <c r="V2743" s="100">
        <f t="array" ref="V2743">IF(COUNTA(Y2740:DP2743)=0,"none",IF($U$2="WAHR",$W$3,Abfrage!$F$4))</f>
        <v>0</v>
      </c>
      <c r="W2743" s="100">
        <f t="array" ref="W2743">IF(COUNTA(Y2740:DP2743)=0,"none",IF($U$2="WAHR",$W$3,Abfrage!$F$4))</f>
        <v>0</v>
      </c>
      <c r="X2743" s="109"/>
      <c r="Y2743" s="144" t="s">
        <v>354</v>
      </c>
      <c r="Z2743" s="144" t="s">
        <v>43</v>
      </c>
      <c r="AA2743" s="144" t="s">
        <v>47</v>
      </c>
      <c r="AB2743" s="144" t="s">
        <v>43</v>
      </c>
    </row>
    <row r="2744" spans="2:28" thickBot="1">
      <c r="B2744" s="75" t="s">
        <v>1739</v>
      </c>
      <c r="C2744" s="76">
        <v>1000285871</v>
      </c>
      <c r="D2744" s="75" t="s">
        <v>217</v>
      </c>
      <c r="E2744" s="75" t="s">
        <v>138</v>
      </c>
      <c r="F2744" s="75" t="s">
        <v>233</v>
      </c>
      <c r="G2744" s="75" t="s">
        <v>1740</v>
      </c>
      <c r="H2744" s="75" t="e">
        <v>#N/A</v>
      </c>
      <c r="I2744" s="75" t="s">
        <v>368</v>
      </c>
      <c r="J2744" s="75" t="s">
        <v>1741</v>
      </c>
      <c r="K2744" s="75" t="s">
        <v>306</v>
      </c>
      <c r="L2744" s="75" t="s">
        <v>306</v>
      </c>
      <c r="M2744" s="75" t="s">
        <v>306</v>
      </c>
      <c r="N2744" s="75" t="s">
        <v>306</v>
      </c>
      <c r="O2744" s="75" t="s">
        <v>306</v>
      </c>
      <c r="P2744" s="76" t="s">
        <v>306</v>
      </c>
      <c r="Q2744" s="216"/>
      <c r="R2744" s="77" t="str">
        <f t="shared" ref="R2744" si="6859">IF(COUNTA(Y2744:DP2747)=0,"01.01.1900",INDEX(Y2744:DP2744,MATCH(R2745,Y2745:DP2745,0)))</f>
        <v>01.01.1900</v>
      </c>
      <c r="S2744" s="78" t="str">
        <f t="shared" ref="S2744" si="6860">IF(COUNTA(Y2744:DP2747)=0,"01.01.1900",MAX(Y2744:DP2744))</f>
        <v>01.01.1900</v>
      </c>
      <c r="T2744" s="79"/>
      <c r="U2744" s="80" t="str">
        <f t="array" ref="U2744">IF(COUNTA(Y2744:DP2747)=0,"01.01.1900",IF(ISERROR(HLOOKUP(U2747,Y2747:DP2747,1,FALSE)),"01.01.1900",INDEX(Y2744:DP2744,MATCH(U2745&amp;U2747,Y2745:DP2745&amp;Y2747:DP2747,0))))</f>
        <v>01.01.1900</v>
      </c>
      <c r="V2744" s="81" t="str">
        <f t="shared" ref="V2744" si="6861">IF(COUNTA(Y2744:DP2747)=0,"01.01.1900",_xlfn.MAXIFS(Y2744:DP2744,Y2747:DP2747,V2747))</f>
        <v>01.01.1900</v>
      </c>
      <c r="W2744" s="82"/>
      <c r="X2744" s="106"/>
    </row>
    <row r="2745" spans="2:28" thickBot="1">
      <c r="B2745" s="83"/>
      <c r="C2745" s="84"/>
      <c r="D2745" s="83"/>
      <c r="E2745" s="83"/>
      <c r="F2745" s="83"/>
      <c r="G2745" s="83"/>
      <c r="H2745" s="83"/>
      <c r="I2745" s="83"/>
      <c r="J2745" s="83"/>
      <c r="K2745" s="83"/>
      <c r="L2745" s="83"/>
      <c r="M2745" s="83"/>
      <c r="N2745" s="83"/>
      <c r="O2745" s="83"/>
      <c r="P2745" s="84"/>
      <c r="Q2745" s="217"/>
      <c r="R2745" s="85">
        <f t="shared" ref="R2745" si="6862">IF(COUNTA(Y2744:DP2747)=0,0,MIN(Y2745:DP2745))</f>
        <v>0</v>
      </c>
      <c r="S2745" s="86">
        <f t="shared" ref="S2745" si="6863">IF(COUNTA(Y2744:DP2747)=0,0,HLOOKUP(S2744,Y2744:DP2747,2,FALSE))</f>
        <v>0</v>
      </c>
      <c r="T2745" s="87">
        <f t="shared" ref="T2745" si="6864">IF(COUNTA(Y2744:DP2747)=0,0,AVERAGE(Y2745:DP2745))</f>
        <v>0</v>
      </c>
      <c r="U2745" s="88">
        <f t="shared" ref="U2745" si="6865">IF(COUNTA(Y2744:DP2747)=0,0,_xlfn.MINIFS(Y2745:DP2745,Y2747:DP2747,U2747))</f>
        <v>0</v>
      </c>
      <c r="V2745" s="89">
        <f t="array" ref="V2745">IF(COUNTA(Y2744:DP2747)=0,0,IF(ISERROR(HLOOKUP(V2747,Y2747:DP2747,1,FALSE)),0,INDEX(Y2745:DP2745,MATCH(V2744&amp;V2747,Y2744:DP2744&amp;Y2747:DP2747,0))))</f>
        <v>0</v>
      </c>
      <c r="W2745" s="90">
        <f t="array" ref="W2745">IF(COUNTA(Y2744:DP2747)=0,0,IF(ISERROR(HLOOKUP(W2747,Y2747:DP2747,1,FALSE)),0,AVERAGEIF(Y2747:DP2747,$W2747,Y2745:DP2745)))</f>
        <v>0</v>
      </c>
      <c r="X2745" s="107"/>
    </row>
    <row r="2746" spans="2:28" thickBot="1">
      <c r="B2746" s="83"/>
      <c r="C2746" s="84"/>
      <c r="D2746" s="83"/>
      <c r="E2746" s="83"/>
      <c r="F2746" s="83"/>
      <c r="G2746" s="83"/>
      <c r="H2746" s="83"/>
      <c r="I2746" s="83"/>
      <c r="J2746" s="83"/>
      <c r="K2746" s="83"/>
      <c r="L2746" s="83"/>
      <c r="M2746" s="83"/>
      <c r="N2746" s="83"/>
      <c r="O2746" s="83"/>
      <c r="P2746" s="84"/>
      <c r="Q2746" s="217"/>
      <c r="R2746" s="91">
        <f t="shared" ref="R2746" si="6866">IF(COUNTA(Y2744:DP2747)=0,0,HLOOKUP(R2745,Y2745:DP2747,2,FALSE))</f>
        <v>0</v>
      </c>
      <c r="S2746" s="92">
        <f t="shared" ref="S2746" si="6867">IF(COUNTA(Y2744:DP2747)=0,0,HLOOKUP(S2744,Y2744:DP2747,3,FALSE))</f>
        <v>0</v>
      </c>
      <c r="T2746" s="93"/>
      <c r="U2746" s="94">
        <f t="array" ref="U2746">IF(COUNTA(Y2744:DP2747)=0,0,IF(ISERROR(HLOOKUP(U2747,Y2747:DP2747,1,FALSE)),0,INDEX(Y2746:DP2746,MATCH(U2745&amp;U2747,Y2745:DP2745&amp;Y2747:DP2747,0))))</f>
        <v>0</v>
      </c>
      <c r="V2746" s="94">
        <f t="array" ref="V2746">IF(COUNTA(Y2744:DP2747)=0,0,IF(ISERROR(HLOOKUP(V2747,Y2747:DP2747,1,FALSE)),0,INDEX(Y2746:DP2746,MATCH(V2745&amp;V2747,Y2745:DP2745&amp;Y2747:DP2747,0))))</f>
        <v>0</v>
      </c>
      <c r="W2746" s="95"/>
      <c r="X2746" s="108"/>
    </row>
    <row r="2747" spans="2:28" ht="13.9" thickBot="1">
      <c r="B2747" s="96"/>
      <c r="C2747" s="97"/>
      <c r="D2747" s="96"/>
      <c r="E2747" s="96"/>
      <c r="F2747" s="96"/>
      <c r="G2747" s="96"/>
      <c r="H2747" s="96"/>
      <c r="I2747" s="96"/>
      <c r="J2747" s="96"/>
      <c r="K2747" s="96"/>
      <c r="L2747" s="96"/>
      <c r="M2747" s="96"/>
      <c r="N2747" s="96"/>
      <c r="O2747" s="96"/>
      <c r="P2747" s="97"/>
      <c r="Q2747" s="218"/>
      <c r="R2747" s="98" t="str">
        <f t="shared" ref="R2747" si="6868">IF(COUNTA(Y2744:DP2747)=0,"none",HLOOKUP(R2745,Y2745:DP2747,3,FALSE))</f>
        <v>none</v>
      </c>
      <c r="S2747" s="99" t="str">
        <f t="shared" ref="S2747" si="6869">IF(COUNTA(Y2744:DP2747)=0,"none",HLOOKUP(S2744,Y2744:DP2747,4,FALSE))</f>
        <v>none</v>
      </c>
      <c r="T2747" s="100"/>
      <c r="U2747" s="100" t="str">
        <f t="array" ref="U2747">IF(COUNTA(Y2744:DP2747)=0,"none",IF($U$2="WAHR",$W$3,Abfrage!$F$4))</f>
        <v>none</v>
      </c>
      <c r="V2747" s="100" t="str">
        <f t="array" ref="V2747">IF(COUNTA(Y2744:DP2747)=0,"none",IF($U$2="WAHR",$W$3,Abfrage!$F$4))</f>
        <v>none</v>
      </c>
      <c r="W2747" s="100" t="str">
        <f t="array" ref="W2747">IF(COUNTA(Y2744:DP2747)=0,"none",IF($U$2="WAHR",$W$3,Abfrage!$F$4))</f>
        <v>none</v>
      </c>
      <c r="X2747" s="109"/>
    </row>
    <row r="2748" spans="2:28" thickBot="1">
      <c r="B2748" s="75" t="s">
        <v>1742</v>
      </c>
      <c r="C2748" s="76">
        <v>1000285872</v>
      </c>
      <c r="D2748" s="75" t="s">
        <v>217</v>
      </c>
      <c r="E2748" s="75" t="s">
        <v>138</v>
      </c>
      <c r="F2748" s="75" t="s">
        <v>233</v>
      </c>
      <c r="G2748" s="75" t="s">
        <v>1743</v>
      </c>
      <c r="H2748" s="75" t="e">
        <v>#N/A</v>
      </c>
      <c r="I2748" s="75" t="s">
        <v>368</v>
      </c>
      <c r="J2748" s="75" t="s">
        <v>1744</v>
      </c>
      <c r="K2748" s="75" t="s">
        <v>306</v>
      </c>
      <c r="L2748" s="75" t="s">
        <v>306</v>
      </c>
      <c r="M2748" s="75" t="s">
        <v>306</v>
      </c>
      <c r="N2748" s="75" t="s">
        <v>306</v>
      </c>
      <c r="O2748" s="75" t="s">
        <v>306</v>
      </c>
      <c r="P2748" s="76" t="s">
        <v>306</v>
      </c>
      <c r="Q2748" s="216"/>
      <c r="R2748" s="77" t="str">
        <f t="shared" ref="R2748" si="6870">IF(COUNTA(Y2748:DP2751)=0,"01.01.1900",INDEX(Y2748:DP2748,MATCH(R2749,Y2749:DP2749,0)))</f>
        <v>01.01.1900</v>
      </c>
      <c r="S2748" s="78" t="str">
        <f t="shared" ref="S2748" si="6871">IF(COUNTA(Y2748:DP2751)=0,"01.01.1900",MAX(Y2748:DP2748))</f>
        <v>01.01.1900</v>
      </c>
      <c r="T2748" s="79"/>
      <c r="U2748" s="80" t="str">
        <f t="array" ref="U2748">IF(COUNTA(Y2748:DP2751)=0,"01.01.1900",IF(ISERROR(HLOOKUP(U2751,Y2751:DP2751,1,FALSE)),"01.01.1900",INDEX(Y2748:DP2748,MATCH(U2749&amp;U2751,Y2749:DP2749&amp;Y2751:DP2751,0))))</f>
        <v>01.01.1900</v>
      </c>
      <c r="V2748" s="81" t="str">
        <f t="shared" ref="V2748" si="6872">IF(COUNTA(Y2748:DP2751)=0,"01.01.1900",_xlfn.MAXIFS(Y2748:DP2748,Y2751:DP2751,V2751))</f>
        <v>01.01.1900</v>
      </c>
      <c r="W2748" s="82"/>
      <c r="X2748" s="106"/>
    </row>
    <row r="2749" spans="2:28" thickBot="1">
      <c r="B2749" s="83"/>
      <c r="C2749" s="84"/>
      <c r="D2749" s="83"/>
      <c r="E2749" s="83"/>
      <c r="F2749" s="83"/>
      <c r="G2749" s="83"/>
      <c r="H2749" s="83"/>
      <c r="I2749" s="83"/>
      <c r="J2749" s="83"/>
      <c r="K2749" s="83"/>
      <c r="L2749" s="83"/>
      <c r="M2749" s="83"/>
      <c r="N2749" s="83"/>
      <c r="O2749" s="83"/>
      <c r="P2749" s="84"/>
      <c r="Q2749" s="217"/>
      <c r="R2749" s="85">
        <f t="shared" ref="R2749" si="6873">IF(COUNTA(Y2748:DP2751)=0,0,MIN(Y2749:DP2749))</f>
        <v>0</v>
      </c>
      <c r="S2749" s="86">
        <f t="shared" ref="S2749" si="6874">IF(COUNTA(Y2748:DP2751)=0,0,HLOOKUP(S2748,Y2748:DP2751,2,FALSE))</f>
        <v>0</v>
      </c>
      <c r="T2749" s="87">
        <f t="shared" ref="T2749" si="6875">IF(COUNTA(Y2748:DP2751)=0,0,AVERAGE(Y2749:DP2749))</f>
        <v>0</v>
      </c>
      <c r="U2749" s="88">
        <f t="shared" ref="U2749" si="6876">IF(COUNTA(Y2748:DP2751)=0,0,_xlfn.MINIFS(Y2749:DP2749,Y2751:DP2751,U2751))</f>
        <v>0</v>
      </c>
      <c r="V2749" s="89">
        <f t="array" ref="V2749">IF(COUNTA(Y2748:DP2751)=0,0,IF(ISERROR(HLOOKUP(V2751,Y2751:DP2751,1,FALSE)),0,INDEX(Y2749:DP2749,MATCH(V2748&amp;V2751,Y2748:DP2748&amp;Y2751:DP2751,0))))</f>
        <v>0</v>
      </c>
      <c r="W2749" s="90">
        <f t="array" ref="W2749">IF(COUNTA(Y2748:DP2751)=0,0,IF(ISERROR(HLOOKUP(W2751,Y2751:DP2751,1,FALSE)),0,AVERAGEIF(Y2751:DP2751,$W2751,Y2749:DP2749)))</f>
        <v>0</v>
      </c>
      <c r="X2749" s="107"/>
    </row>
    <row r="2750" spans="2:28" thickBot="1">
      <c r="B2750" s="83"/>
      <c r="C2750" s="84"/>
      <c r="D2750" s="83"/>
      <c r="E2750" s="83"/>
      <c r="F2750" s="83"/>
      <c r="G2750" s="83"/>
      <c r="H2750" s="83"/>
      <c r="I2750" s="83"/>
      <c r="J2750" s="83"/>
      <c r="K2750" s="83"/>
      <c r="L2750" s="83"/>
      <c r="M2750" s="83"/>
      <c r="N2750" s="83"/>
      <c r="O2750" s="83"/>
      <c r="P2750" s="84"/>
      <c r="Q2750" s="217"/>
      <c r="R2750" s="91">
        <f t="shared" ref="R2750" si="6877">IF(COUNTA(Y2748:DP2751)=0,0,HLOOKUP(R2749,Y2749:DP2751,2,FALSE))</f>
        <v>0</v>
      </c>
      <c r="S2750" s="92">
        <f t="shared" ref="S2750" si="6878">IF(COUNTA(Y2748:DP2751)=0,0,HLOOKUP(S2748,Y2748:DP2751,3,FALSE))</f>
        <v>0</v>
      </c>
      <c r="T2750" s="93"/>
      <c r="U2750" s="94">
        <f t="array" ref="U2750">IF(COUNTA(Y2748:DP2751)=0,0,IF(ISERROR(HLOOKUP(U2751,Y2751:DP2751,1,FALSE)),0,INDEX(Y2750:DP2750,MATCH(U2749&amp;U2751,Y2749:DP2749&amp;Y2751:DP2751,0))))</f>
        <v>0</v>
      </c>
      <c r="V2750" s="94">
        <f t="array" ref="V2750">IF(COUNTA(Y2748:DP2751)=0,0,IF(ISERROR(HLOOKUP(V2751,Y2751:DP2751,1,FALSE)),0,INDEX(Y2750:DP2750,MATCH(V2749&amp;V2751,Y2749:DP2749&amp;Y2751:DP2751,0))))</f>
        <v>0</v>
      </c>
      <c r="W2750" s="95"/>
      <c r="X2750" s="108"/>
    </row>
    <row r="2751" spans="2:28" ht="13.9" thickBot="1">
      <c r="B2751" s="96"/>
      <c r="C2751" s="97"/>
      <c r="D2751" s="96"/>
      <c r="E2751" s="96"/>
      <c r="F2751" s="96"/>
      <c r="G2751" s="96"/>
      <c r="H2751" s="96"/>
      <c r="I2751" s="96"/>
      <c r="J2751" s="96"/>
      <c r="K2751" s="96"/>
      <c r="L2751" s="96"/>
      <c r="M2751" s="96"/>
      <c r="N2751" s="96"/>
      <c r="O2751" s="96"/>
      <c r="P2751" s="97"/>
      <c r="Q2751" s="218"/>
      <c r="R2751" s="98" t="str">
        <f t="shared" ref="R2751" si="6879">IF(COUNTA(Y2748:DP2751)=0,"none",HLOOKUP(R2749,Y2749:DP2751,3,FALSE))</f>
        <v>none</v>
      </c>
      <c r="S2751" s="99" t="str">
        <f t="shared" ref="S2751" si="6880">IF(COUNTA(Y2748:DP2751)=0,"none",HLOOKUP(S2748,Y2748:DP2751,4,FALSE))</f>
        <v>none</v>
      </c>
      <c r="T2751" s="100"/>
      <c r="U2751" s="100" t="str">
        <f t="array" ref="U2751">IF(COUNTA(Y2748:DP2751)=0,"none",IF($U$2="WAHR",$W$3,Abfrage!$F$4))</f>
        <v>none</v>
      </c>
      <c r="V2751" s="100" t="str">
        <f t="array" ref="V2751">IF(COUNTA(Y2748:DP2751)=0,"none",IF($U$2="WAHR",$W$3,Abfrage!$F$4))</f>
        <v>none</v>
      </c>
      <c r="W2751" s="100" t="str">
        <f t="array" ref="W2751">IF(COUNTA(Y2748:DP2751)=0,"none",IF($U$2="WAHR",$W$3,Abfrage!$F$4))</f>
        <v>none</v>
      </c>
      <c r="X2751" s="109"/>
    </row>
    <row r="2752" spans="2:28" thickBot="1">
      <c r="B2752" s="75" t="s">
        <v>1745</v>
      </c>
      <c r="C2752" s="76">
        <v>1000286857</v>
      </c>
      <c r="D2752" s="75" t="s">
        <v>95</v>
      </c>
      <c r="E2752" s="75" t="s">
        <v>175</v>
      </c>
      <c r="F2752" s="75" t="s">
        <v>97</v>
      </c>
      <c r="G2752" s="75" t="s">
        <v>97</v>
      </c>
      <c r="H2752" s="75" t="e">
        <v>#N/A</v>
      </c>
      <c r="I2752" s="75" t="s">
        <v>391</v>
      </c>
      <c r="J2752" s="75" t="s">
        <v>1746</v>
      </c>
      <c r="K2752" s="75" t="s">
        <v>306</v>
      </c>
      <c r="L2752" s="75" t="s">
        <v>306</v>
      </c>
      <c r="M2752" s="75" t="s">
        <v>307</v>
      </c>
      <c r="N2752" s="75" t="s">
        <v>327</v>
      </c>
      <c r="O2752" s="75" t="s">
        <v>437</v>
      </c>
      <c r="P2752" s="76" t="s">
        <v>306</v>
      </c>
      <c r="Q2752" s="216"/>
      <c r="R2752" s="77" t="str">
        <f t="shared" ref="R2752" si="6881">IF(COUNTA(Y2752:DP2755)=0,"01.01.1900",INDEX(Y2752:DP2752,MATCH(R2753,Y2753:DP2753,0)))</f>
        <v>01.01.1900</v>
      </c>
      <c r="S2752" s="78" t="str">
        <f t="shared" ref="S2752" si="6882">IF(COUNTA(Y2752:DP2755)=0,"01.01.1900",MAX(Y2752:DP2752))</f>
        <v>01.01.1900</v>
      </c>
      <c r="T2752" s="79"/>
      <c r="U2752" s="80" t="str">
        <f t="array" ref="U2752">IF(COUNTA(Y2752:DP2755)=0,"01.01.1900",IF(ISERROR(HLOOKUP(U2755,Y2755:DP2755,1,FALSE)),"01.01.1900",INDEX(Y2752:DP2752,MATCH(U2753&amp;U2755,Y2753:DP2753&amp;Y2755:DP2755,0))))</f>
        <v>01.01.1900</v>
      </c>
      <c r="V2752" s="81" t="str">
        <f t="shared" ref="V2752" si="6883">IF(COUNTA(Y2752:DP2755)=0,"01.01.1900",_xlfn.MAXIFS(Y2752:DP2752,Y2755:DP2755,V2755))</f>
        <v>01.01.1900</v>
      </c>
      <c r="W2752" s="82"/>
      <c r="X2752" s="106"/>
    </row>
    <row r="2753" spans="2:24" thickBot="1">
      <c r="B2753" s="83"/>
      <c r="C2753" s="84"/>
      <c r="D2753" s="83"/>
      <c r="E2753" s="83"/>
      <c r="F2753" s="83"/>
      <c r="G2753" s="83"/>
      <c r="H2753" s="83"/>
      <c r="I2753" s="83"/>
      <c r="J2753" s="83"/>
      <c r="K2753" s="83"/>
      <c r="L2753" s="83"/>
      <c r="M2753" s="83"/>
      <c r="N2753" s="83"/>
      <c r="O2753" s="83"/>
      <c r="P2753" s="84"/>
      <c r="Q2753" s="217"/>
      <c r="R2753" s="85">
        <f t="shared" ref="R2753" si="6884">IF(COUNTA(Y2752:DP2755)=0,0,MIN(Y2753:DP2753))</f>
        <v>0</v>
      </c>
      <c r="S2753" s="86">
        <f t="shared" ref="S2753" si="6885">IF(COUNTA(Y2752:DP2755)=0,0,HLOOKUP(S2752,Y2752:DP2755,2,FALSE))</f>
        <v>0</v>
      </c>
      <c r="T2753" s="87">
        <f t="shared" ref="T2753" si="6886">IF(COUNTA(Y2752:DP2755)=0,0,AVERAGE(Y2753:DP2753))</f>
        <v>0</v>
      </c>
      <c r="U2753" s="88">
        <f t="shared" ref="U2753" si="6887">IF(COUNTA(Y2752:DP2755)=0,0,_xlfn.MINIFS(Y2753:DP2753,Y2755:DP2755,U2755))</f>
        <v>0</v>
      </c>
      <c r="V2753" s="89">
        <f t="array" ref="V2753">IF(COUNTA(Y2752:DP2755)=0,0,IF(ISERROR(HLOOKUP(V2755,Y2755:DP2755,1,FALSE)),0,INDEX(Y2753:DP2753,MATCH(V2752&amp;V2755,Y2752:DP2752&amp;Y2755:DP2755,0))))</f>
        <v>0</v>
      </c>
      <c r="W2753" s="90">
        <f t="array" ref="W2753">IF(COUNTA(Y2752:DP2755)=0,0,IF(ISERROR(HLOOKUP(W2755,Y2755:DP2755,1,FALSE)),0,AVERAGEIF(Y2755:DP2755,$W2755,Y2753:DP2753)))</f>
        <v>0</v>
      </c>
      <c r="X2753" s="107"/>
    </row>
    <row r="2754" spans="2:24" thickBot="1">
      <c r="B2754" s="83"/>
      <c r="C2754" s="84"/>
      <c r="D2754" s="83"/>
      <c r="E2754" s="83"/>
      <c r="F2754" s="83"/>
      <c r="G2754" s="83"/>
      <c r="H2754" s="83"/>
      <c r="I2754" s="83"/>
      <c r="J2754" s="83"/>
      <c r="K2754" s="83"/>
      <c r="L2754" s="83"/>
      <c r="M2754" s="83"/>
      <c r="N2754" s="83"/>
      <c r="O2754" s="83"/>
      <c r="P2754" s="84"/>
      <c r="Q2754" s="217"/>
      <c r="R2754" s="91">
        <f t="shared" ref="R2754" si="6888">IF(COUNTA(Y2752:DP2755)=0,0,HLOOKUP(R2753,Y2753:DP2755,2,FALSE))</f>
        <v>0</v>
      </c>
      <c r="S2754" s="92">
        <f t="shared" ref="S2754" si="6889">IF(COUNTA(Y2752:DP2755)=0,0,HLOOKUP(S2752,Y2752:DP2755,3,FALSE))</f>
        <v>0</v>
      </c>
      <c r="T2754" s="93"/>
      <c r="U2754" s="94">
        <f t="array" ref="U2754">IF(COUNTA(Y2752:DP2755)=0,0,IF(ISERROR(HLOOKUP(U2755,Y2755:DP2755,1,FALSE)),0,INDEX(Y2754:DP2754,MATCH(U2753&amp;U2755,Y2753:DP2753&amp;Y2755:DP2755,0))))</f>
        <v>0</v>
      </c>
      <c r="V2754" s="94">
        <f t="array" ref="V2754">IF(COUNTA(Y2752:DP2755)=0,0,IF(ISERROR(HLOOKUP(V2755,Y2755:DP2755,1,FALSE)),0,INDEX(Y2754:DP2754,MATCH(V2753&amp;V2755,Y2753:DP2753&amp;Y2755:DP2755,0))))</f>
        <v>0</v>
      </c>
      <c r="W2754" s="95"/>
      <c r="X2754" s="108"/>
    </row>
    <row r="2755" spans="2:24" ht="13.9" thickBot="1">
      <c r="B2755" s="96"/>
      <c r="C2755" s="97"/>
      <c r="D2755" s="96"/>
      <c r="E2755" s="96"/>
      <c r="F2755" s="96"/>
      <c r="G2755" s="96"/>
      <c r="H2755" s="96"/>
      <c r="I2755" s="96"/>
      <c r="J2755" s="96"/>
      <c r="K2755" s="96"/>
      <c r="L2755" s="96"/>
      <c r="M2755" s="96"/>
      <c r="N2755" s="96"/>
      <c r="O2755" s="96"/>
      <c r="P2755" s="97"/>
      <c r="Q2755" s="218"/>
      <c r="R2755" s="98" t="str">
        <f t="shared" ref="R2755" si="6890">IF(COUNTA(Y2752:DP2755)=0,"none",HLOOKUP(R2753,Y2753:DP2755,3,FALSE))</f>
        <v>none</v>
      </c>
      <c r="S2755" s="99" t="str">
        <f t="shared" ref="S2755" si="6891">IF(COUNTA(Y2752:DP2755)=0,"none",HLOOKUP(S2752,Y2752:DP2755,4,FALSE))</f>
        <v>none</v>
      </c>
      <c r="T2755" s="100"/>
      <c r="U2755" s="100" t="str">
        <f t="array" ref="U2755">IF(COUNTA(Y2752:DP2755)=0,"none",IF($U$2="WAHR",$W$3,Abfrage!$F$4))</f>
        <v>none</v>
      </c>
      <c r="V2755" s="100" t="str">
        <f t="array" ref="V2755">IF(COUNTA(Y2752:DP2755)=0,"none",IF($U$2="WAHR",$W$3,Abfrage!$F$4))</f>
        <v>none</v>
      </c>
      <c r="W2755" s="100" t="str">
        <f t="array" ref="W2755">IF(COUNTA(Y2752:DP2755)=0,"none",IF($U$2="WAHR",$W$3,Abfrage!$F$4))</f>
        <v>none</v>
      </c>
      <c r="X2755" s="109"/>
    </row>
    <row r="2756" spans="2:24" thickBot="1">
      <c r="B2756" s="75" t="s">
        <v>1747</v>
      </c>
      <c r="C2756" s="76">
        <v>1000286900</v>
      </c>
      <c r="D2756" s="75" t="s">
        <v>95</v>
      </c>
      <c r="E2756" s="75" t="s">
        <v>148</v>
      </c>
      <c r="F2756" s="75" t="s">
        <v>96</v>
      </c>
      <c r="G2756" s="75" t="s">
        <v>96</v>
      </c>
      <c r="H2756" s="75" t="e">
        <v>#N/A</v>
      </c>
      <c r="I2756" s="75" t="s">
        <v>391</v>
      </c>
      <c r="J2756" s="75" t="s">
        <v>1748</v>
      </c>
      <c r="K2756" s="75" t="s">
        <v>331</v>
      </c>
      <c r="L2756" s="75" t="s">
        <v>325</v>
      </c>
      <c r="M2756" s="75" t="s">
        <v>313</v>
      </c>
      <c r="N2756" s="75" t="s">
        <v>327</v>
      </c>
      <c r="O2756" s="75" t="s">
        <v>306</v>
      </c>
      <c r="P2756" s="76" t="s">
        <v>306</v>
      </c>
      <c r="Q2756" s="216"/>
      <c r="R2756" s="77" t="str">
        <f t="shared" ref="R2756" si="6892">IF(COUNTA(Y2756:DP2759)=0,"01.01.1900",INDEX(Y2756:DP2756,MATCH(R2757,Y2757:DP2757,0)))</f>
        <v>01.01.1900</v>
      </c>
      <c r="S2756" s="78" t="str">
        <f t="shared" ref="S2756" si="6893">IF(COUNTA(Y2756:DP2759)=0,"01.01.1900",MAX(Y2756:DP2756))</f>
        <v>01.01.1900</v>
      </c>
      <c r="T2756" s="79"/>
      <c r="U2756" s="80" t="str">
        <f t="array" ref="U2756">IF(COUNTA(Y2756:DP2759)=0,"01.01.1900",IF(ISERROR(HLOOKUP(U2759,Y2759:DP2759,1,FALSE)),"01.01.1900",INDEX(Y2756:DP2756,MATCH(U2757&amp;U2759,Y2757:DP2757&amp;Y2759:DP2759,0))))</f>
        <v>01.01.1900</v>
      </c>
      <c r="V2756" s="81" t="str">
        <f t="shared" ref="V2756" si="6894">IF(COUNTA(Y2756:DP2759)=0,"01.01.1900",_xlfn.MAXIFS(Y2756:DP2756,Y2759:DP2759,V2759))</f>
        <v>01.01.1900</v>
      </c>
      <c r="W2756" s="82"/>
      <c r="X2756" s="106"/>
    </row>
    <row r="2757" spans="2:24" thickBot="1">
      <c r="B2757" s="83"/>
      <c r="C2757" s="84"/>
      <c r="D2757" s="83"/>
      <c r="E2757" s="83"/>
      <c r="F2757" s="83"/>
      <c r="G2757" s="83"/>
      <c r="H2757" s="83"/>
      <c r="I2757" s="83"/>
      <c r="J2757" s="83"/>
      <c r="K2757" s="83"/>
      <c r="L2757" s="83"/>
      <c r="M2757" s="83"/>
      <c r="N2757" s="83"/>
      <c r="O2757" s="83"/>
      <c r="P2757" s="84"/>
      <c r="Q2757" s="217"/>
      <c r="R2757" s="85">
        <f t="shared" ref="R2757" si="6895">IF(COUNTA(Y2756:DP2759)=0,0,MIN(Y2757:DP2757))</f>
        <v>0</v>
      </c>
      <c r="S2757" s="86">
        <f t="shared" ref="S2757" si="6896">IF(COUNTA(Y2756:DP2759)=0,0,HLOOKUP(S2756,Y2756:DP2759,2,FALSE))</f>
        <v>0</v>
      </c>
      <c r="T2757" s="87">
        <f t="shared" ref="T2757" si="6897">IF(COUNTA(Y2756:DP2759)=0,0,AVERAGE(Y2757:DP2757))</f>
        <v>0</v>
      </c>
      <c r="U2757" s="88">
        <f t="shared" ref="U2757" si="6898">IF(COUNTA(Y2756:DP2759)=0,0,_xlfn.MINIFS(Y2757:DP2757,Y2759:DP2759,U2759))</f>
        <v>0</v>
      </c>
      <c r="V2757" s="89">
        <f t="array" ref="V2757">IF(COUNTA(Y2756:DP2759)=0,0,IF(ISERROR(HLOOKUP(V2759,Y2759:DP2759,1,FALSE)),0,INDEX(Y2757:DP2757,MATCH(V2756&amp;V2759,Y2756:DP2756&amp;Y2759:DP2759,0))))</f>
        <v>0</v>
      </c>
      <c r="W2757" s="90">
        <f t="array" ref="W2757">IF(COUNTA(Y2756:DP2759)=0,0,IF(ISERROR(HLOOKUP(W2759,Y2759:DP2759,1,FALSE)),0,AVERAGEIF(Y2759:DP2759,$W2759,Y2757:DP2757)))</f>
        <v>0</v>
      </c>
      <c r="X2757" s="107"/>
    </row>
    <row r="2758" spans="2:24" thickBot="1">
      <c r="B2758" s="83"/>
      <c r="C2758" s="84"/>
      <c r="D2758" s="83"/>
      <c r="E2758" s="83"/>
      <c r="F2758" s="83"/>
      <c r="G2758" s="83"/>
      <c r="H2758" s="83"/>
      <c r="I2758" s="83"/>
      <c r="J2758" s="83"/>
      <c r="K2758" s="83"/>
      <c r="L2758" s="83"/>
      <c r="M2758" s="83"/>
      <c r="N2758" s="83"/>
      <c r="O2758" s="83"/>
      <c r="P2758" s="84"/>
      <c r="Q2758" s="217"/>
      <c r="R2758" s="91">
        <f t="shared" ref="R2758" si="6899">IF(COUNTA(Y2756:DP2759)=0,0,HLOOKUP(R2757,Y2757:DP2759,2,FALSE))</f>
        <v>0</v>
      </c>
      <c r="S2758" s="92">
        <f t="shared" ref="S2758" si="6900">IF(COUNTA(Y2756:DP2759)=0,0,HLOOKUP(S2756,Y2756:DP2759,3,FALSE))</f>
        <v>0</v>
      </c>
      <c r="T2758" s="93"/>
      <c r="U2758" s="94">
        <f t="array" ref="U2758">IF(COUNTA(Y2756:DP2759)=0,0,IF(ISERROR(HLOOKUP(U2759,Y2759:DP2759,1,FALSE)),0,INDEX(Y2758:DP2758,MATCH(U2757&amp;U2759,Y2757:DP2757&amp;Y2759:DP2759,0))))</f>
        <v>0</v>
      </c>
      <c r="V2758" s="94">
        <f t="array" ref="V2758">IF(COUNTA(Y2756:DP2759)=0,0,IF(ISERROR(HLOOKUP(V2759,Y2759:DP2759,1,FALSE)),0,INDEX(Y2758:DP2758,MATCH(V2757&amp;V2759,Y2757:DP2757&amp;Y2759:DP2759,0))))</f>
        <v>0</v>
      </c>
      <c r="W2758" s="95"/>
      <c r="X2758" s="108"/>
    </row>
    <row r="2759" spans="2:24" ht="13.9" thickBot="1">
      <c r="B2759" s="96"/>
      <c r="C2759" s="97"/>
      <c r="D2759" s="96"/>
      <c r="E2759" s="96"/>
      <c r="F2759" s="96"/>
      <c r="G2759" s="96"/>
      <c r="H2759" s="96"/>
      <c r="I2759" s="96"/>
      <c r="J2759" s="96"/>
      <c r="K2759" s="96"/>
      <c r="L2759" s="96"/>
      <c r="M2759" s="96"/>
      <c r="N2759" s="96"/>
      <c r="O2759" s="96"/>
      <c r="P2759" s="97"/>
      <c r="Q2759" s="218"/>
      <c r="R2759" s="98" t="str">
        <f t="shared" ref="R2759" si="6901">IF(COUNTA(Y2756:DP2759)=0,"none",HLOOKUP(R2757,Y2757:DP2759,3,FALSE))</f>
        <v>none</v>
      </c>
      <c r="S2759" s="99" t="str">
        <f t="shared" ref="S2759" si="6902">IF(COUNTA(Y2756:DP2759)=0,"none",HLOOKUP(S2756,Y2756:DP2759,4,FALSE))</f>
        <v>none</v>
      </c>
      <c r="T2759" s="100"/>
      <c r="U2759" s="100" t="str">
        <f t="array" ref="U2759">IF(COUNTA(Y2756:DP2759)=0,"none",IF($U$2="WAHR",$W$3,Abfrage!$F$4))</f>
        <v>none</v>
      </c>
      <c r="V2759" s="100" t="str">
        <f t="array" ref="V2759">IF(COUNTA(Y2756:DP2759)=0,"none",IF($U$2="WAHR",$W$3,Abfrage!$F$4))</f>
        <v>none</v>
      </c>
      <c r="W2759" s="100" t="str">
        <f t="array" ref="W2759">IF(COUNTA(Y2756:DP2759)=0,"none",IF($U$2="WAHR",$W$3,Abfrage!$F$4))</f>
        <v>none</v>
      </c>
      <c r="X2759" s="109"/>
    </row>
    <row r="2760" spans="2:24" thickBot="1">
      <c r="B2760" s="75" t="s">
        <v>1749</v>
      </c>
      <c r="C2760" s="76">
        <v>1000286912</v>
      </c>
      <c r="D2760" s="75" t="s">
        <v>95</v>
      </c>
      <c r="E2760" s="75" t="s">
        <v>148</v>
      </c>
      <c r="F2760" s="75" t="s">
        <v>96</v>
      </c>
      <c r="G2760" s="75" t="s">
        <v>96</v>
      </c>
      <c r="H2760" s="75" t="e">
        <v>#N/A</v>
      </c>
      <c r="I2760" s="75" t="s">
        <v>391</v>
      </c>
      <c r="J2760" s="75" t="s">
        <v>1750</v>
      </c>
      <c r="K2760" s="75" t="s">
        <v>393</v>
      </c>
      <c r="L2760" s="75" t="s">
        <v>331</v>
      </c>
      <c r="M2760" s="75" t="s">
        <v>313</v>
      </c>
      <c r="N2760" s="75" t="s">
        <v>327</v>
      </c>
      <c r="O2760" s="75" t="s">
        <v>306</v>
      </c>
      <c r="P2760" s="76" t="s">
        <v>306</v>
      </c>
      <c r="Q2760" s="216"/>
      <c r="R2760" s="77" t="str">
        <f t="shared" ref="R2760" si="6903">IF(COUNTA(Y2760:DP2763)=0,"01.01.1900",INDEX(Y2760:DP2760,MATCH(R2761,Y2761:DP2761,0)))</f>
        <v>01.01.1900</v>
      </c>
      <c r="S2760" s="78" t="str">
        <f t="shared" ref="S2760" si="6904">IF(COUNTA(Y2760:DP2763)=0,"01.01.1900",MAX(Y2760:DP2760))</f>
        <v>01.01.1900</v>
      </c>
      <c r="T2760" s="79"/>
      <c r="U2760" s="80" t="str">
        <f t="array" ref="U2760">IF(COUNTA(Y2760:DP2763)=0,"01.01.1900",IF(ISERROR(HLOOKUP(U2763,Y2763:DP2763,1,FALSE)),"01.01.1900",INDEX(Y2760:DP2760,MATCH(U2761&amp;U2763,Y2761:DP2761&amp;Y2763:DP2763,0))))</f>
        <v>01.01.1900</v>
      </c>
      <c r="V2760" s="81" t="str">
        <f t="shared" ref="V2760" si="6905">IF(COUNTA(Y2760:DP2763)=0,"01.01.1900",_xlfn.MAXIFS(Y2760:DP2760,Y2763:DP2763,V2763))</f>
        <v>01.01.1900</v>
      </c>
      <c r="W2760" s="82"/>
      <c r="X2760" s="106"/>
    </row>
    <row r="2761" spans="2:24" thickBot="1">
      <c r="B2761" s="83"/>
      <c r="C2761" s="84"/>
      <c r="D2761" s="83"/>
      <c r="E2761" s="83"/>
      <c r="F2761" s="83"/>
      <c r="G2761" s="83"/>
      <c r="H2761" s="83"/>
      <c r="I2761" s="83"/>
      <c r="J2761" s="83"/>
      <c r="K2761" s="83"/>
      <c r="L2761" s="83"/>
      <c r="M2761" s="83"/>
      <c r="N2761" s="83"/>
      <c r="O2761" s="83"/>
      <c r="P2761" s="84"/>
      <c r="Q2761" s="217"/>
      <c r="R2761" s="85">
        <f t="shared" ref="R2761" si="6906">IF(COUNTA(Y2760:DP2763)=0,0,MIN(Y2761:DP2761))</f>
        <v>0</v>
      </c>
      <c r="S2761" s="86">
        <f t="shared" ref="S2761" si="6907">IF(COUNTA(Y2760:DP2763)=0,0,HLOOKUP(S2760,Y2760:DP2763,2,FALSE))</f>
        <v>0</v>
      </c>
      <c r="T2761" s="87">
        <f t="shared" ref="T2761" si="6908">IF(COUNTA(Y2760:DP2763)=0,0,AVERAGE(Y2761:DP2761))</f>
        <v>0</v>
      </c>
      <c r="U2761" s="88">
        <f t="shared" ref="U2761" si="6909">IF(COUNTA(Y2760:DP2763)=0,0,_xlfn.MINIFS(Y2761:DP2761,Y2763:DP2763,U2763))</f>
        <v>0</v>
      </c>
      <c r="V2761" s="89">
        <f t="array" ref="V2761">IF(COUNTA(Y2760:DP2763)=0,0,IF(ISERROR(HLOOKUP(V2763,Y2763:DP2763,1,FALSE)),0,INDEX(Y2761:DP2761,MATCH(V2760&amp;V2763,Y2760:DP2760&amp;Y2763:DP2763,0))))</f>
        <v>0</v>
      </c>
      <c r="W2761" s="90">
        <f t="array" ref="W2761">IF(COUNTA(Y2760:DP2763)=0,0,IF(ISERROR(HLOOKUP(W2763,Y2763:DP2763,1,FALSE)),0,AVERAGEIF(Y2763:DP2763,$W2763,Y2761:DP2761)))</f>
        <v>0</v>
      </c>
      <c r="X2761" s="107"/>
    </row>
    <row r="2762" spans="2:24" thickBot="1">
      <c r="B2762" s="83"/>
      <c r="C2762" s="84"/>
      <c r="D2762" s="83"/>
      <c r="E2762" s="83"/>
      <c r="F2762" s="83"/>
      <c r="G2762" s="83"/>
      <c r="H2762" s="83"/>
      <c r="I2762" s="83"/>
      <c r="J2762" s="83"/>
      <c r="K2762" s="83"/>
      <c r="L2762" s="83"/>
      <c r="M2762" s="83"/>
      <c r="N2762" s="83"/>
      <c r="O2762" s="83"/>
      <c r="P2762" s="84"/>
      <c r="Q2762" s="217"/>
      <c r="R2762" s="91">
        <f t="shared" ref="R2762" si="6910">IF(COUNTA(Y2760:DP2763)=0,0,HLOOKUP(R2761,Y2761:DP2763,2,FALSE))</f>
        <v>0</v>
      </c>
      <c r="S2762" s="92">
        <f t="shared" ref="S2762" si="6911">IF(COUNTA(Y2760:DP2763)=0,0,HLOOKUP(S2760,Y2760:DP2763,3,FALSE))</f>
        <v>0</v>
      </c>
      <c r="T2762" s="93"/>
      <c r="U2762" s="94">
        <f t="array" ref="U2762">IF(COUNTA(Y2760:DP2763)=0,0,IF(ISERROR(HLOOKUP(U2763,Y2763:DP2763,1,FALSE)),0,INDEX(Y2762:DP2762,MATCH(U2761&amp;U2763,Y2761:DP2761&amp;Y2763:DP2763,0))))</f>
        <v>0</v>
      </c>
      <c r="V2762" s="94">
        <f t="array" ref="V2762">IF(COUNTA(Y2760:DP2763)=0,0,IF(ISERROR(HLOOKUP(V2763,Y2763:DP2763,1,FALSE)),0,INDEX(Y2762:DP2762,MATCH(V2761&amp;V2763,Y2761:DP2761&amp;Y2763:DP2763,0))))</f>
        <v>0</v>
      </c>
      <c r="W2762" s="95"/>
      <c r="X2762" s="108"/>
    </row>
    <row r="2763" spans="2:24" ht="13.9" thickBot="1">
      <c r="B2763" s="96"/>
      <c r="C2763" s="97"/>
      <c r="D2763" s="96"/>
      <c r="E2763" s="96"/>
      <c r="F2763" s="96"/>
      <c r="G2763" s="96"/>
      <c r="H2763" s="96"/>
      <c r="I2763" s="96"/>
      <c r="J2763" s="96"/>
      <c r="K2763" s="96"/>
      <c r="L2763" s="96"/>
      <c r="M2763" s="96"/>
      <c r="N2763" s="96"/>
      <c r="O2763" s="96"/>
      <c r="P2763" s="97"/>
      <c r="Q2763" s="218"/>
      <c r="R2763" s="98" t="str">
        <f t="shared" ref="R2763" si="6912">IF(COUNTA(Y2760:DP2763)=0,"none",HLOOKUP(R2761,Y2761:DP2763,3,FALSE))</f>
        <v>none</v>
      </c>
      <c r="S2763" s="99" t="str">
        <f t="shared" ref="S2763" si="6913">IF(COUNTA(Y2760:DP2763)=0,"none",HLOOKUP(S2760,Y2760:DP2763,4,FALSE))</f>
        <v>none</v>
      </c>
      <c r="T2763" s="100"/>
      <c r="U2763" s="100" t="str">
        <f t="array" ref="U2763">IF(COUNTA(Y2760:DP2763)=0,"none",IF($U$2="WAHR",$W$3,Abfrage!$F$4))</f>
        <v>none</v>
      </c>
      <c r="V2763" s="100" t="str">
        <f t="array" ref="V2763">IF(COUNTA(Y2760:DP2763)=0,"none",IF($U$2="WAHR",$W$3,Abfrage!$F$4))</f>
        <v>none</v>
      </c>
      <c r="W2763" s="100" t="str">
        <f t="array" ref="W2763">IF(COUNTA(Y2760:DP2763)=0,"none",IF($U$2="WAHR",$W$3,Abfrage!$F$4))</f>
        <v>none</v>
      </c>
      <c r="X2763" s="109"/>
    </row>
    <row r="2764" spans="2:24" thickBot="1">
      <c r="B2764" s="75" t="s">
        <v>1751</v>
      </c>
      <c r="C2764" s="76">
        <v>1000286913</v>
      </c>
      <c r="D2764" s="75" t="s">
        <v>95</v>
      </c>
      <c r="E2764" s="75" t="s">
        <v>148</v>
      </c>
      <c r="F2764" s="75" t="s">
        <v>96</v>
      </c>
      <c r="G2764" s="75" t="s">
        <v>175</v>
      </c>
      <c r="H2764" s="75" t="e">
        <v>#N/A</v>
      </c>
      <c r="I2764" s="75" t="s">
        <v>391</v>
      </c>
      <c r="J2764" s="75" t="s">
        <v>1752</v>
      </c>
      <c r="K2764" s="75" t="s">
        <v>321</v>
      </c>
      <c r="L2764" s="75" t="s">
        <v>393</v>
      </c>
      <c r="M2764" s="75" t="s">
        <v>313</v>
      </c>
      <c r="N2764" s="75" t="s">
        <v>327</v>
      </c>
      <c r="O2764" s="75" t="s">
        <v>306</v>
      </c>
      <c r="P2764" s="76" t="s">
        <v>306</v>
      </c>
      <c r="Q2764" s="216"/>
      <c r="R2764" s="77" t="str">
        <f t="shared" ref="R2764" si="6914">IF(COUNTA(Y2764:DP2767)=0,"01.01.1900",INDEX(Y2764:DP2764,MATCH(R2765,Y2765:DP2765,0)))</f>
        <v>01.01.1900</v>
      </c>
      <c r="S2764" s="78" t="str">
        <f t="shared" ref="S2764" si="6915">IF(COUNTA(Y2764:DP2767)=0,"01.01.1900",MAX(Y2764:DP2764))</f>
        <v>01.01.1900</v>
      </c>
      <c r="T2764" s="79"/>
      <c r="U2764" s="80" t="str">
        <f t="array" ref="U2764">IF(COUNTA(Y2764:DP2767)=0,"01.01.1900",IF(ISERROR(HLOOKUP(U2767,Y2767:DP2767,1,FALSE)),"01.01.1900",INDEX(Y2764:DP2764,MATCH(U2765&amp;U2767,Y2765:DP2765&amp;Y2767:DP2767,0))))</f>
        <v>01.01.1900</v>
      </c>
      <c r="V2764" s="81" t="str">
        <f t="shared" ref="V2764" si="6916">IF(COUNTA(Y2764:DP2767)=0,"01.01.1900",_xlfn.MAXIFS(Y2764:DP2764,Y2767:DP2767,V2767))</f>
        <v>01.01.1900</v>
      </c>
      <c r="W2764" s="82"/>
      <c r="X2764" s="106"/>
    </row>
    <row r="2765" spans="2:24" thickBot="1">
      <c r="B2765" s="83"/>
      <c r="C2765" s="84"/>
      <c r="D2765" s="83"/>
      <c r="E2765" s="83"/>
      <c r="F2765" s="83"/>
      <c r="G2765" s="83"/>
      <c r="H2765" s="83"/>
      <c r="I2765" s="83"/>
      <c r="J2765" s="83"/>
      <c r="K2765" s="83"/>
      <c r="L2765" s="83"/>
      <c r="M2765" s="83"/>
      <c r="N2765" s="83"/>
      <c r="O2765" s="83"/>
      <c r="P2765" s="84"/>
      <c r="Q2765" s="217"/>
      <c r="R2765" s="85">
        <f t="shared" ref="R2765" si="6917">IF(COUNTA(Y2764:DP2767)=0,0,MIN(Y2765:DP2765))</f>
        <v>0</v>
      </c>
      <c r="S2765" s="86">
        <f t="shared" ref="S2765" si="6918">IF(COUNTA(Y2764:DP2767)=0,0,HLOOKUP(S2764,Y2764:DP2767,2,FALSE))</f>
        <v>0</v>
      </c>
      <c r="T2765" s="87">
        <f t="shared" ref="T2765" si="6919">IF(COUNTA(Y2764:DP2767)=0,0,AVERAGE(Y2765:DP2765))</f>
        <v>0</v>
      </c>
      <c r="U2765" s="88">
        <f t="shared" ref="U2765" si="6920">IF(COUNTA(Y2764:DP2767)=0,0,_xlfn.MINIFS(Y2765:DP2765,Y2767:DP2767,U2767))</f>
        <v>0</v>
      </c>
      <c r="V2765" s="89">
        <f t="array" ref="V2765">IF(COUNTA(Y2764:DP2767)=0,0,IF(ISERROR(HLOOKUP(V2767,Y2767:DP2767,1,FALSE)),0,INDEX(Y2765:DP2765,MATCH(V2764&amp;V2767,Y2764:DP2764&amp;Y2767:DP2767,0))))</f>
        <v>0</v>
      </c>
      <c r="W2765" s="90">
        <f t="array" ref="W2765">IF(COUNTA(Y2764:DP2767)=0,0,IF(ISERROR(HLOOKUP(W2767,Y2767:DP2767,1,FALSE)),0,AVERAGEIF(Y2767:DP2767,$W2767,Y2765:DP2765)))</f>
        <v>0</v>
      </c>
      <c r="X2765" s="107"/>
    </row>
    <row r="2766" spans="2:24" thickBot="1">
      <c r="B2766" s="83"/>
      <c r="C2766" s="84"/>
      <c r="D2766" s="83"/>
      <c r="E2766" s="83"/>
      <c r="F2766" s="83"/>
      <c r="G2766" s="83"/>
      <c r="H2766" s="83"/>
      <c r="I2766" s="83"/>
      <c r="J2766" s="83"/>
      <c r="K2766" s="83"/>
      <c r="L2766" s="83"/>
      <c r="M2766" s="83"/>
      <c r="N2766" s="83"/>
      <c r="O2766" s="83"/>
      <c r="P2766" s="84"/>
      <c r="Q2766" s="217"/>
      <c r="R2766" s="91">
        <f t="shared" ref="R2766" si="6921">IF(COUNTA(Y2764:DP2767)=0,0,HLOOKUP(R2765,Y2765:DP2767,2,FALSE))</f>
        <v>0</v>
      </c>
      <c r="S2766" s="92">
        <f t="shared" ref="S2766" si="6922">IF(COUNTA(Y2764:DP2767)=0,0,HLOOKUP(S2764,Y2764:DP2767,3,FALSE))</f>
        <v>0</v>
      </c>
      <c r="T2766" s="93"/>
      <c r="U2766" s="94">
        <f t="array" ref="U2766">IF(COUNTA(Y2764:DP2767)=0,0,IF(ISERROR(HLOOKUP(U2767,Y2767:DP2767,1,FALSE)),0,INDEX(Y2766:DP2766,MATCH(U2765&amp;U2767,Y2765:DP2765&amp;Y2767:DP2767,0))))</f>
        <v>0</v>
      </c>
      <c r="V2766" s="94">
        <f t="array" ref="V2766">IF(COUNTA(Y2764:DP2767)=0,0,IF(ISERROR(HLOOKUP(V2767,Y2767:DP2767,1,FALSE)),0,INDEX(Y2766:DP2766,MATCH(V2765&amp;V2767,Y2765:DP2765&amp;Y2767:DP2767,0))))</f>
        <v>0</v>
      </c>
      <c r="W2766" s="95"/>
      <c r="X2766" s="108"/>
    </row>
    <row r="2767" spans="2:24" ht="13.9" thickBot="1">
      <c r="B2767" s="96"/>
      <c r="C2767" s="97"/>
      <c r="D2767" s="96"/>
      <c r="E2767" s="96"/>
      <c r="F2767" s="96"/>
      <c r="G2767" s="96"/>
      <c r="H2767" s="96"/>
      <c r="I2767" s="96"/>
      <c r="J2767" s="96"/>
      <c r="K2767" s="96"/>
      <c r="L2767" s="96"/>
      <c r="M2767" s="96"/>
      <c r="N2767" s="96"/>
      <c r="O2767" s="96"/>
      <c r="P2767" s="97"/>
      <c r="Q2767" s="218"/>
      <c r="R2767" s="98" t="str">
        <f t="shared" ref="R2767" si="6923">IF(COUNTA(Y2764:DP2767)=0,"none",HLOOKUP(R2765,Y2765:DP2767,3,FALSE))</f>
        <v>none</v>
      </c>
      <c r="S2767" s="99" t="str">
        <f t="shared" ref="S2767" si="6924">IF(COUNTA(Y2764:DP2767)=0,"none",HLOOKUP(S2764,Y2764:DP2767,4,FALSE))</f>
        <v>none</v>
      </c>
      <c r="T2767" s="100"/>
      <c r="U2767" s="100" t="str">
        <f t="array" ref="U2767">IF(COUNTA(Y2764:DP2767)=0,"none",IF($U$2="WAHR",$W$3,Abfrage!$F$4))</f>
        <v>none</v>
      </c>
      <c r="V2767" s="100" t="str">
        <f t="array" ref="V2767">IF(COUNTA(Y2764:DP2767)=0,"none",IF($U$2="WAHR",$W$3,Abfrage!$F$4))</f>
        <v>none</v>
      </c>
      <c r="W2767" s="100" t="str">
        <f t="array" ref="W2767">IF(COUNTA(Y2764:DP2767)=0,"none",IF($U$2="WAHR",$W$3,Abfrage!$F$4))</f>
        <v>none</v>
      </c>
      <c r="X2767" s="109"/>
    </row>
    <row r="2768" spans="2:24" thickBot="1">
      <c r="B2768" s="75" t="s">
        <v>1753</v>
      </c>
      <c r="C2768" s="76">
        <v>1000288403</v>
      </c>
      <c r="D2768" s="75" t="s">
        <v>95</v>
      </c>
      <c r="E2768" s="75" t="s">
        <v>96</v>
      </c>
      <c r="F2768" s="75" t="s">
        <v>97</v>
      </c>
      <c r="G2768" s="75" t="s">
        <v>97</v>
      </c>
      <c r="H2768" s="75" t="e">
        <v>#N/A</v>
      </c>
      <c r="I2768" s="75" t="s">
        <v>150</v>
      </c>
      <c r="J2768" s="75" t="s">
        <v>1754</v>
      </c>
      <c r="K2768" s="75" t="s">
        <v>306</v>
      </c>
      <c r="L2768" s="75" t="s">
        <v>306</v>
      </c>
      <c r="M2768" s="75" t="s">
        <v>313</v>
      </c>
      <c r="N2768" s="75" t="s">
        <v>360</v>
      </c>
      <c r="O2768" s="75" t="s">
        <v>315</v>
      </c>
      <c r="P2768" s="76" t="s">
        <v>306</v>
      </c>
      <c r="Q2768" s="216"/>
      <c r="R2768" s="77" t="str">
        <f t="shared" ref="R2768" si="6925">IF(COUNTA(Y2768:DP2771)=0,"01.01.1900",INDEX(Y2768:DP2768,MATCH(R2769,Y2769:DP2769,0)))</f>
        <v>01.01.1900</v>
      </c>
      <c r="S2768" s="78" t="str">
        <f t="shared" ref="S2768" si="6926">IF(COUNTA(Y2768:DP2771)=0,"01.01.1900",MAX(Y2768:DP2768))</f>
        <v>01.01.1900</v>
      </c>
      <c r="T2768" s="79"/>
      <c r="U2768" s="80" t="str">
        <f t="array" ref="U2768">IF(COUNTA(Y2768:DP2771)=0,"01.01.1900",IF(ISERROR(HLOOKUP(U2771,Y2771:DP2771,1,FALSE)),"01.01.1900",INDEX(Y2768:DP2768,MATCH(U2769&amp;U2771,Y2769:DP2769&amp;Y2771:DP2771,0))))</f>
        <v>01.01.1900</v>
      </c>
      <c r="V2768" s="81" t="str">
        <f t="shared" ref="V2768" si="6927">IF(COUNTA(Y2768:DP2771)=0,"01.01.1900",_xlfn.MAXIFS(Y2768:DP2768,Y2771:DP2771,V2771))</f>
        <v>01.01.1900</v>
      </c>
      <c r="W2768" s="82"/>
      <c r="X2768" s="106"/>
    </row>
    <row r="2769" spans="2:25" thickBot="1">
      <c r="B2769" s="83"/>
      <c r="C2769" s="84"/>
      <c r="D2769" s="83"/>
      <c r="E2769" s="83"/>
      <c r="F2769" s="83"/>
      <c r="G2769" s="83"/>
      <c r="H2769" s="83"/>
      <c r="I2769" s="83"/>
      <c r="J2769" s="83"/>
      <c r="K2769" s="83"/>
      <c r="L2769" s="83"/>
      <c r="M2769" s="83"/>
      <c r="N2769" s="83"/>
      <c r="O2769" s="83"/>
      <c r="P2769" s="84"/>
      <c r="Q2769" s="217"/>
      <c r="R2769" s="85">
        <f t="shared" ref="R2769" si="6928">IF(COUNTA(Y2768:DP2771)=0,0,MIN(Y2769:DP2769))</f>
        <v>0</v>
      </c>
      <c r="S2769" s="86">
        <f t="shared" ref="S2769" si="6929">IF(COUNTA(Y2768:DP2771)=0,0,HLOOKUP(S2768,Y2768:DP2771,2,FALSE))</f>
        <v>0</v>
      </c>
      <c r="T2769" s="87">
        <f t="shared" ref="T2769" si="6930">IF(COUNTA(Y2768:DP2771)=0,0,AVERAGE(Y2769:DP2769))</f>
        <v>0</v>
      </c>
      <c r="U2769" s="88">
        <f t="shared" ref="U2769" si="6931">IF(COUNTA(Y2768:DP2771)=0,0,_xlfn.MINIFS(Y2769:DP2769,Y2771:DP2771,U2771))</f>
        <v>0</v>
      </c>
      <c r="V2769" s="89">
        <f t="array" ref="V2769">IF(COUNTA(Y2768:DP2771)=0,0,IF(ISERROR(HLOOKUP(V2771,Y2771:DP2771,1,FALSE)),0,INDEX(Y2769:DP2769,MATCH(V2768&amp;V2771,Y2768:DP2768&amp;Y2771:DP2771,0))))</f>
        <v>0</v>
      </c>
      <c r="W2769" s="90">
        <f t="array" ref="W2769">IF(COUNTA(Y2768:DP2771)=0,0,IF(ISERROR(HLOOKUP(W2771,Y2771:DP2771,1,FALSE)),0,AVERAGEIF(Y2771:DP2771,$W2771,Y2769:DP2769)))</f>
        <v>0</v>
      </c>
      <c r="X2769" s="107"/>
    </row>
    <row r="2770" spans="2:25" thickBot="1">
      <c r="B2770" s="83"/>
      <c r="C2770" s="84"/>
      <c r="D2770" s="83"/>
      <c r="E2770" s="83"/>
      <c r="F2770" s="83"/>
      <c r="G2770" s="83"/>
      <c r="H2770" s="83"/>
      <c r="I2770" s="83"/>
      <c r="J2770" s="83"/>
      <c r="K2770" s="83"/>
      <c r="L2770" s="83"/>
      <c r="M2770" s="83"/>
      <c r="N2770" s="83"/>
      <c r="O2770" s="83"/>
      <c r="P2770" s="84"/>
      <c r="Q2770" s="217"/>
      <c r="R2770" s="91">
        <f t="shared" ref="R2770" si="6932">IF(COUNTA(Y2768:DP2771)=0,0,HLOOKUP(R2769,Y2769:DP2771,2,FALSE))</f>
        <v>0</v>
      </c>
      <c r="S2770" s="92">
        <f t="shared" ref="S2770" si="6933">IF(COUNTA(Y2768:DP2771)=0,0,HLOOKUP(S2768,Y2768:DP2771,3,FALSE))</f>
        <v>0</v>
      </c>
      <c r="T2770" s="93"/>
      <c r="U2770" s="94">
        <f t="array" ref="U2770">IF(COUNTA(Y2768:DP2771)=0,0,IF(ISERROR(HLOOKUP(U2771,Y2771:DP2771,1,FALSE)),0,INDEX(Y2770:DP2770,MATCH(U2769&amp;U2771,Y2769:DP2769&amp;Y2771:DP2771,0))))</f>
        <v>0</v>
      </c>
      <c r="V2770" s="94">
        <f t="array" ref="V2770">IF(COUNTA(Y2768:DP2771)=0,0,IF(ISERROR(HLOOKUP(V2771,Y2771:DP2771,1,FALSE)),0,INDEX(Y2770:DP2770,MATCH(V2769&amp;V2771,Y2769:DP2769&amp;Y2771:DP2771,0))))</f>
        <v>0</v>
      </c>
      <c r="W2770" s="95"/>
      <c r="X2770" s="108"/>
    </row>
    <row r="2771" spans="2:25" ht="13.9" thickBot="1">
      <c r="B2771" s="96"/>
      <c r="C2771" s="97"/>
      <c r="D2771" s="96"/>
      <c r="E2771" s="96"/>
      <c r="F2771" s="96"/>
      <c r="G2771" s="96"/>
      <c r="H2771" s="96"/>
      <c r="I2771" s="96"/>
      <c r="J2771" s="96"/>
      <c r="K2771" s="96"/>
      <c r="L2771" s="96"/>
      <c r="M2771" s="96"/>
      <c r="N2771" s="96"/>
      <c r="O2771" s="96"/>
      <c r="P2771" s="97"/>
      <c r="Q2771" s="218"/>
      <c r="R2771" s="98" t="str">
        <f t="shared" ref="R2771" si="6934">IF(COUNTA(Y2768:DP2771)=0,"none",HLOOKUP(R2769,Y2769:DP2771,3,FALSE))</f>
        <v>none</v>
      </c>
      <c r="S2771" s="99" t="str">
        <f t="shared" ref="S2771" si="6935">IF(COUNTA(Y2768:DP2771)=0,"none",HLOOKUP(S2768,Y2768:DP2771,4,FALSE))</f>
        <v>none</v>
      </c>
      <c r="T2771" s="100"/>
      <c r="U2771" s="100" t="str">
        <f t="array" ref="U2771">IF(COUNTA(Y2768:DP2771)=0,"none",IF($U$2="WAHR",$W$3,Abfrage!$F$4))</f>
        <v>none</v>
      </c>
      <c r="V2771" s="100" t="str">
        <f t="array" ref="V2771">IF(COUNTA(Y2768:DP2771)=0,"none",IF($U$2="WAHR",$W$3,Abfrage!$F$4))</f>
        <v>none</v>
      </c>
      <c r="W2771" s="100" t="str">
        <f t="array" ref="W2771">IF(COUNTA(Y2768:DP2771)=0,"none",IF($U$2="WAHR",$W$3,Abfrage!$F$4))</f>
        <v>none</v>
      </c>
      <c r="X2771" s="109"/>
    </row>
    <row r="2772" spans="2:25" thickBot="1">
      <c r="B2772" s="75" t="s">
        <v>1755</v>
      </c>
      <c r="C2772" s="76">
        <v>1000288405</v>
      </c>
      <c r="D2772" s="75" t="s">
        <v>95</v>
      </c>
      <c r="E2772" s="75" t="s">
        <v>96</v>
      </c>
      <c r="F2772" s="75" t="s">
        <v>97</v>
      </c>
      <c r="G2772" s="75" t="s">
        <v>97</v>
      </c>
      <c r="H2772" s="75" t="e">
        <v>#N/A</v>
      </c>
      <c r="I2772" s="75" t="s">
        <v>68</v>
      </c>
      <c r="J2772" s="75" t="s">
        <v>1756</v>
      </c>
      <c r="K2772" s="75" t="s">
        <v>306</v>
      </c>
      <c r="L2772" s="75" t="s">
        <v>306</v>
      </c>
      <c r="M2772" s="75" t="s">
        <v>313</v>
      </c>
      <c r="N2772" s="75" t="s">
        <v>321</v>
      </c>
      <c r="O2772" s="75" t="s">
        <v>309</v>
      </c>
      <c r="P2772" s="76" t="s">
        <v>306</v>
      </c>
      <c r="Q2772" s="216"/>
      <c r="R2772" s="77" t="str">
        <f t="shared" ref="R2772" si="6936">IF(COUNTA(Y2772:DP2775)=0,"01.01.1900",INDEX(Y2772:DP2772,MATCH(R2773,Y2773:DP2773,0)))</f>
        <v>01.01.1900</v>
      </c>
      <c r="S2772" s="78" t="str">
        <f t="shared" ref="S2772" si="6937">IF(COUNTA(Y2772:DP2775)=0,"01.01.1900",MAX(Y2772:DP2772))</f>
        <v>01.01.1900</v>
      </c>
      <c r="T2772" s="79"/>
      <c r="U2772" s="80" t="str">
        <f t="array" ref="U2772">IF(COUNTA(Y2772:DP2775)=0,"01.01.1900",IF(ISERROR(HLOOKUP(U2775,Y2775:DP2775,1,FALSE)),"01.01.1900",INDEX(Y2772:DP2772,MATCH(U2773&amp;U2775,Y2773:DP2773&amp;Y2775:DP2775,0))))</f>
        <v>01.01.1900</v>
      </c>
      <c r="V2772" s="81" t="str">
        <f t="shared" ref="V2772" si="6938">IF(COUNTA(Y2772:DP2775)=0,"01.01.1900",_xlfn.MAXIFS(Y2772:DP2772,Y2775:DP2775,V2775))</f>
        <v>01.01.1900</v>
      </c>
      <c r="W2772" s="82"/>
      <c r="X2772" s="106"/>
    </row>
    <row r="2773" spans="2:25" thickBot="1">
      <c r="B2773" s="83"/>
      <c r="C2773" s="84"/>
      <c r="D2773" s="83"/>
      <c r="E2773" s="83"/>
      <c r="F2773" s="83"/>
      <c r="G2773" s="83"/>
      <c r="H2773" s="83"/>
      <c r="I2773" s="83"/>
      <c r="J2773" s="83"/>
      <c r="K2773" s="83"/>
      <c r="L2773" s="83"/>
      <c r="M2773" s="83"/>
      <c r="N2773" s="83"/>
      <c r="O2773" s="83"/>
      <c r="P2773" s="84"/>
      <c r="Q2773" s="217"/>
      <c r="R2773" s="85">
        <f t="shared" ref="R2773" si="6939">IF(COUNTA(Y2772:DP2775)=0,0,MIN(Y2773:DP2773))</f>
        <v>0</v>
      </c>
      <c r="S2773" s="86">
        <f t="shared" ref="S2773" si="6940">IF(COUNTA(Y2772:DP2775)=0,0,HLOOKUP(S2772,Y2772:DP2775,2,FALSE))</f>
        <v>0</v>
      </c>
      <c r="T2773" s="87">
        <f t="shared" ref="T2773" si="6941">IF(COUNTA(Y2772:DP2775)=0,0,AVERAGE(Y2773:DP2773))</f>
        <v>0</v>
      </c>
      <c r="U2773" s="88">
        <f t="shared" ref="U2773" si="6942">IF(COUNTA(Y2772:DP2775)=0,0,_xlfn.MINIFS(Y2773:DP2773,Y2775:DP2775,U2775))</f>
        <v>0</v>
      </c>
      <c r="V2773" s="89">
        <f t="array" ref="V2773">IF(COUNTA(Y2772:DP2775)=0,0,IF(ISERROR(HLOOKUP(V2775,Y2775:DP2775,1,FALSE)),0,INDEX(Y2773:DP2773,MATCH(V2772&amp;V2775,Y2772:DP2772&amp;Y2775:DP2775,0))))</f>
        <v>0</v>
      </c>
      <c r="W2773" s="90">
        <f t="array" ref="W2773">IF(COUNTA(Y2772:DP2775)=0,0,IF(ISERROR(HLOOKUP(W2775,Y2775:DP2775,1,FALSE)),0,AVERAGEIF(Y2775:DP2775,$W2775,Y2773:DP2773)))</f>
        <v>0</v>
      </c>
      <c r="X2773" s="107"/>
    </row>
    <row r="2774" spans="2:25" thickBot="1">
      <c r="B2774" s="83"/>
      <c r="C2774" s="84"/>
      <c r="D2774" s="83"/>
      <c r="E2774" s="83"/>
      <c r="F2774" s="83"/>
      <c r="G2774" s="83"/>
      <c r="H2774" s="83"/>
      <c r="I2774" s="83"/>
      <c r="J2774" s="83"/>
      <c r="K2774" s="83"/>
      <c r="L2774" s="83"/>
      <c r="M2774" s="83"/>
      <c r="N2774" s="83"/>
      <c r="O2774" s="83"/>
      <c r="P2774" s="84"/>
      <c r="Q2774" s="217"/>
      <c r="R2774" s="91">
        <f t="shared" ref="R2774" si="6943">IF(COUNTA(Y2772:DP2775)=0,0,HLOOKUP(R2773,Y2773:DP2775,2,FALSE))</f>
        <v>0</v>
      </c>
      <c r="S2774" s="92">
        <f t="shared" ref="S2774" si="6944">IF(COUNTA(Y2772:DP2775)=0,0,HLOOKUP(S2772,Y2772:DP2775,3,FALSE))</f>
        <v>0</v>
      </c>
      <c r="T2774" s="93"/>
      <c r="U2774" s="94">
        <f t="array" ref="U2774">IF(COUNTA(Y2772:DP2775)=0,0,IF(ISERROR(HLOOKUP(U2775,Y2775:DP2775,1,FALSE)),0,INDEX(Y2774:DP2774,MATCH(U2773&amp;U2775,Y2773:DP2773&amp;Y2775:DP2775,0))))</f>
        <v>0</v>
      </c>
      <c r="V2774" s="94">
        <f t="array" ref="V2774">IF(COUNTA(Y2772:DP2775)=0,0,IF(ISERROR(HLOOKUP(V2775,Y2775:DP2775,1,FALSE)),0,INDEX(Y2774:DP2774,MATCH(V2773&amp;V2775,Y2773:DP2773&amp;Y2775:DP2775,0))))</f>
        <v>0</v>
      </c>
      <c r="W2774" s="95"/>
      <c r="X2774" s="108"/>
    </row>
    <row r="2775" spans="2:25" ht="13.9" thickBot="1">
      <c r="B2775" s="96"/>
      <c r="C2775" s="97"/>
      <c r="D2775" s="96"/>
      <c r="E2775" s="96"/>
      <c r="F2775" s="96"/>
      <c r="G2775" s="96"/>
      <c r="H2775" s="96"/>
      <c r="I2775" s="96"/>
      <c r="J2775" s="96"/>
      <c r="K2775" s="96"/>
      <c r="L2775" s="96"/>
      <c r="M2775" s="96"/>
      <c r="N2775" s="96"/>
      <c r="O2775" s="96"/>
      <c r="P2775" s="97"/>
      <c r="Q2775" s="218"/>
      <c r="R2775" s="98" t="str">
        <f t="shared" ref="R2775" si="6945">IF(COUNTA(Y2772:DP2775)=0,"none",HLOOKUP(R2773,Y2773:DP2775,3,FALSE))</f>
        <v>none</v>
      </c>
      <c r="S2775" s="99" t="str">
        <f t="shared" ref="S2775" si="6946">IF(COUNTA(Y2772:DP2775)=0,"none",HLOOKUP(S2772,Y2772:DP2775,4,FALSE))</f>
        <v>none</v>
      </c>
      <c r="T2775" s="100"/>
      <c r="U2775" s="100" t="str">
        <f t="array" ref="U2775">IF(COUNTA(Y2772:DP2775)=0,"none",IF($U$2="WAHR",$W$3,Abfrage!$F$4))</f>
        <v>none</v>
      </c>
      <c r="V2775" s="100" t="str">
        <f t="array" ref="V2775">IF(COUNTA(Y2772:DP2775)=0,"none",IF($U$2="WAHR",$W$3,Abfrage!$F$4))</f>
        <v>none</v>
      </c>
      <c r="W2775" s="100" t="str">
        <f t="array" ref="W2775">IF(COUNTA(Y2772:DP2775)=0,"none",IF($U$2="WAHR",$W$3,Abfrage!$F$4))</f>
        <v>none</v>
      </c>
      <c r="X2775" s="109"/>
    </row>
    <row r="2776" spans="2:25" thickBot="1">
      <c r="B2776" s="75" t="s">
        <v>1757</v>
      </c>
      <c r="C2776" s="76">
        <v>1000288496</v>
      </c>
      <c r="D2776" s="75" t="s">
        <v>95</v>
      </c>
      <c r="E2776" s="75" t="s">
        <v>148</v>
      </c>
      <c r="F2776" s="75" t="s">
        <v>96</v>
      </c>
      <c r="G2776" s="75" t="s">
        <v>96</v>
      </c>
      <c r="H2776" s="75" t="s">
        <v>50</v>
      </c>
      <c r="I2776" s="75" t="s">
        <v>51</v>
      </c>
      <c r="J2776" s="75" t="s">
        <v>1758</v>
      </c>
      <c r="K2776" s="75" t="s">
        <v>352</v>
      </c>
      <c r="L2776" s="75" t="s">
        <v>1080</v>
      </c>
      <c r="M2776" s="75" t="s">
        <v>313</v>
      </c>
      <c r="N2776" s="75" t="s">
        <v>327</v>
      </c>
      <c r="O2776" s="75" t="s">
        <v>306</v>
      </c>
      <c r="P2776" s="76" t="s">
        <v>306</v>
      </c>
      <c r="Q2776" s="216"/>
      <c r="R2776" s="77">
        <f t="shared" ref="R2776" si="6947">IF(COUNTA(Y2776:DP2779)=0,"01.01.1900",INDEX(Y2776:DP2776,MATCH(R2777,Y2777:DP2777,0)))</f>
        <v>44501</v>
      </c>
      <c r="S2776" s="78">
        <f t="shared" ref="S2776" si="6948">IF(COUNTA(Y2776:DP2779)=0,"01.01.1900",MAX(Y2776:DP2776))</f>
        <v>44501</v>
      </c>
      <c r="T2776" s="79"/>
      <c r="U2776" s="80" t="str">
        <f t="array" ref="U2776">IF(COUNTA(Y2776:DP2779)=0,"01.01.1900",IF(ISERROR(HLOOKUP(U2779,Y2779:DP2779,1,FALSE)),"01.01.1900",INDEX(Y2776:DP2776,MATCH(U2777&amp;U2779,Y2777:DP2777&amp;Y2779:DP2779,0))))</f>
        <v>01.01.1900</v>
      </c>
      <c r="V2776" s="81">
        <f t="shared" ref="V2776" si="6949">IF(COUNTA(Y2776:DP2779)=0,"01.01.1900",_xlfn.MAXIFS(Y2776:DP2776,Y2779:DP2779,V2779))</f>
        <v>0</v>
      </c>
      <c r="W2776" s="82"/>
      <c r="X2776" s="106"/>
      <c r="Y2776" s="141">
        <v>44501</v>
      </c>
    </row>
    <row r="2777" spans="2:25" thickBot="1">
      <c r="B2777" s="83"/>
      <c r="C2777" s="84"/>
      <c r="D2777" s="83"/>
      <c r="E2777" s="83"/>
      <c r="F2777" s="83"/>
      <c r="G2777" s="83"/>
      <c r="H2777" s="83"/>
      <c r="I2777" s="83"/>
      <c r="J2777" s="83"/>
      <c r="K2777" s="83"/>
      <c r="L2777" s="83"/>
      <c r="M2777" s="83"/>
      <c r="N2777" s="83"/>
      <c r="O2777" s="83"/>
      <c r="P2777" s="84"/>
      <c r="Q2777" s="217"/>
      <c r="R2777" s="85">
        <f t="shared" ref="R2777" si="6950">IF(COUNTA(Y2776:DP2779)=0,0,MIN(Y2777:DP2777))</f>
        <v>5.7600000000000004E-3</v>
      </c>
      <c r="S2777" s="86">
        <f t="shared" ref="S2777" si="6951">IF(COUNTA(Y2776:DP2779)=0,0,HLOOKUP(S2776,Y2776:DP2779,2,FALSE))</f>
        <v>5.7600000000000004E-3</v>
      </c>
      <c r="T2777" s="87">
        <f t="shared" ref="T2777" si="6952">IF(COUNTA(Y2776:DP2779)=0,0,AVERAGE(Y2777:DP2777))</f>
        <v>5.7600000000000004E-3</v>
      </c>
      <c r="U2777" s="88">
        <f t="shared" ref="U2777" si="6953">IF(COUNTA(Y2776:DP2779)=0,0,_xlfn.MINIFS(Y2777:DP2777,Y2779:DP2779,U2779))</f>
        <v>0</v>
      </c>
      <c r="V2777" s="89">
        <f t="array" ref="V2777">IF(COUNTA(Y2776:DP2779)=0,0,IF(ISERROR(HLOOKUP(V2779,Y2779:DP2779,1,FALSE)),0,INDEX(Y2777:DP2777,MATCH(V2776&amp;V2779,Y2776:DP2776&amp;Y2779:DP2779,0))))</f>
        <v>0</v>
      </c>
      <c r="W2777" s="90">
        <f t="array" ref="W2777">IF(COUNTA(Y2776:DP2779)=0,0,IF(ISERROR(HLOOKUP(W2779,Y2779:DP2779,1,FALSE)),0,AVERAGEIF(Y2779:DP2779,$W2779,Y2777:DP2777)))</f>
        <v>0</v>
      </c>
      <c r="X2777" s="107"/>
      <c r="Y2777" s="142">
        <v>5.7600000000000004E-3</v>
      </c>
    </row>
    <row r="2778" spans="2:25" thickBot="1">
      <c r="B2778" s="83"/>
      <c r="C2778" s="84"/>
      <c r="D2778" s="83"/>
      <c r="E2778" s="83"/>
      <c r="F2778" s="83"/>
      <c r="G2778" s="83"/>
      <c r="H2778" s="83"/>
      <c r="I2778" s="83"/>
      <c r="J2778" s="83"/>
      <c r="K2778" s="83"/>
      <c r="L2778" s="83"/>
      <c r="M2778" s="83"/>
      <c r="N2778" s="83"/>
      <c r="O2778" s="83"/>
      <c r="P2778" s="84"/>
      <c r="Q2778" s="217"/>
      <c r="R2778" s="91">
        <f t="shared" ref="R2778" si="6954">IF(COUNTA(Y2776:DP2779)=0,0,HLOOKUP(R2777,Y2777:DP2779,2,FALSE))</f>
        <v>1000</v>
      </c>
      <c r="S2778" s="92">
        <f t="shared" ref="S2778" si="6955">IF(COUNTA(Y2776:DP2779)=0,0,HLOOKUP(S2776,Y2776:DP2779,3,FALSE))</f>
        <v>1000</v>
      </c>
      <c r="T2778" s="93"/>
      <c r="U2778" s="94">
        <f t="array" ref="U2778">IF(COUNTA(Y2776:DP2779)=0,0,IF(ISERROR(HLOOKUP(U2779,Y2779:DP2779,1,FALSE)),0,INDEX(Y2778:DP2778,MATCH(U2777&amp;U2779,Y2777:DP2777&amp;Y2779:DP2779,0))))</f>
        <v>0</v>
      </c>
      <c r="V2778" s="94">
        <f t="array" ref="V2778">IF(COUNTA(Y2776:DP2779)=0,0,IF(ISERROR(HLOOKUP(V2779,Y2779:DP2779,1,FALSE)),0,INDEX(Y2778:DP2778,MATCH(V2777&amp;V2779,Y2777:DP2777&amp;Y2779:DP2779,0))))</f>
        <v>0</v>
      </c>
      <c r="W2778" s="95"/>
      <c r="X2778" s="108"/>
      <c r="Y2778" s="143">
        <v>1000</v>
      </c>
    </row>
    <row r="2779" spans="2:25" ht="13.9" thickBot="1">
      <c r="B2779" s="96"/>
      <c r="C2779" s="97"/>
      <c r="D2779" s="96"/>
      <c r="E2779" s="96"/>
      <c r="F2779" s="96"/>
      <c r="G2779" s="96"/>
      <c r="H2779" s="96"/>
      <c r="I2779" s="96"/>
      <c r="J2779" s="96"/>
      <c r="K2779" s="96"/>
      <c r="L2779" s="96"/>
      <c r="M2779" s="96"/>
      <c r="N2779" s="96"/>
      <c r="O2779" s="96"/>
      <c r="P2779" s="97"/>
      <c r="Q2779" s="218"/>
      <c r="R2779" s="98" t="str">
        <f t="shared" ref="R2779" si="6956">IF(COUNTA(Y2776:DP2779)=0,"none",HLOOKUP(R2777,Y2777:DP2779,3,FALSE))</f>
        <v>www (-15%)</v>
      </c>
      <c r="S2779" s="99" t="str">
        <f t="shared" ref="S2779" si="6957">IF(COUNTA(Y2776:DP2779)=0,"none",HLOOKUP(S2776,Y2776:DP2779,4,FALSE))</f>
        <v>www (-15%)</v>
      </c>
      <c r="T2779" s="100"/>
      <c r="U2779" s="100">
        <f t="array" ref="U2779">IF(COUNTA(Y2776:DP2779)=0,"none",IF($U$2="WAHR",$W$3,Abfrage!$F$4))</f>
        <v>0</v>
      </c>
      <c r="V2779" s="100">
        <f t="array" ref="V2779">IF(COUNTA(Y2776:DP2779)=0,"none",IF($U$2="WAHR",$W$3,Abfrage!$F$4))</f>
        <v>0</v>
      </c>
      <c r="W2779" s="100">
        <f t="array" ref="W2779">IF(COUNTA(Y2776:DP2779)=0,"none",IF($U$2="WAHR",$W$3,Abfrage!$F$4))</f>
        <v>0</v>
      </c>
      <c r="X2779" s="109"/>
      <c r="Y2779" s="144" t="s">
        <v>354</v>
      </c>
    </row>
    <row r="2780" spans="2:25" thickBot="1">
      <c r="B2780" s="75" t="s">
        <v>1759</v>
      </c>
      <c r="C2780" s="76">
        <v>1000288777</v>
      </c>
      <c r="D2780" s="75" t="s">
        <v>95</v>
      </c>
      <c r="E2780" s="75" t="s">
        <v>175</v>
      </c>
      <c r="F2780" s="75" t="s">
        <v>97</v>
      </c>
      <c r="G2780" s="75" t="s">
        <v>97</v>
      </c>
      <c r="H2780" s="75" t="e">
        <v>#N/A</v>
      </c>
      <c r="I2780" s="75" t="s">
        <v>164</v>
      </c>
      <c r="J2780" s="75" t="s">
        <v>1760</v>
      </c>
      <c r="K2780" s="75" t="s">
        <v>306</v>
      </c>
      <c r="L2780" s="75" t="s">
        <v>306</v>
      </c>
      <c r="M2780" s="75" t="s">
        <v>307</v>
      </c>
      <c r="N2780" s="75" t="s">
        <v>348</v>
      </c>
      <c r="O2780" s="75" t="s">
        <v>437</v>
      </c>
      <c r="P2780" s="76" t="s">
        <v>306</v>
      </c>
      <c r="Q2780" s="216"/>
      <c r="R2780" s="77" t="str">
        <f t="shared" ref="R2780" si="6958">IF(COUNTA(Y2780:DP2783)=0,"01.01.1900",INDEX(Y2780:DP2780,MATCH(R2781,Y2781:DP2781,0)))</f>
        <v>01.01.1900</v>
      </c>
      <c r="S2780" s="78" t="str">
        <f t="shared" ref="S2780" si="6959">IF(COUNTA(Y2780:DP2783)=0,"01.01.1900",MAX(Y2780:DP2780))</f>
        <v>01.01.1900</v>
      </c>
      <c r="T2780" s="79"/>
      <c r="U2780" s="80" t="str">
        <f t="array" ref="U2780">IF(COUNTA(Y2780:DP2783)=0,"01.01.1900",IF(ISERROR(HLOOKUP(U2783,Y2783:DP2783,1,FALSE)),"01.01.1900",INDEX(Y2780:DP2780,MATCH(U2781&amp;U2783,Y2781:DP2781&amp;Y2783:DP2783,0))))</f>
        <v>01.01.1900</v>
      </c>
      <c r="V2780" s="81" t="str">
        <f t="shared" ref="V2780" si="6960">IF(COUNTA(Y2780:DP2783)=0,"01.01.1900",_xlfn.MAXIFS(Y2780:DP2780,Y2783:DP2783,V2783))</f>
        <v>01.01.1900</v>
      </c>
      <c r="W2780" s="82"/>
      <c r="X2780" s="106"/>
    </row>
    <row r="2781" spans="2:25" thickBot="1">
      <c r="B2781" s="83"/>
      <c r="C2781" s="84"/>
      <c r="D2781" s="83"/>
      <c r="E2781" s="83"/>
      <c r="F2781" s="83"/>
      <c r="G2781" s="83"/>
      <c r="H2781" s="83"/>
      <c r="I2781" s="83"/>
      <c r="J2781" s="83"/>
      <c r="K2781" s="83"/>
      <c r="L2781" s="83"/>
      <c r="M2781" s="83"/>
      <c r="N2781" s="83"/>
      <c r="O2781" s="83"/>
      <c r="P2781" s="84"/>
      <c r="Q2781" s="217"/>
      <c r="R2781" s="85">
        <f t="shared" ref="R2781" si="6961">IF(COUNTA(Y2780:DP2783)=0,0,MIN(Y2781:DP2781))</f>
        <v>0</v>
      </c>
      <c r="S2781" s="86">
        <f t="shared" ref="S2781" si="6962">IF(COUNTA(Y2780:DP2783)=0,0,HLOOKUP(S2780,Y2780:DP2783,2,FALSE))</f>
        <v>0</v>
      </c>
      <c r="T2781" s="87">
        <f t="shared" ref="T2781" si="6963">IF(COUNTA(Y2780:DP2783)=0,0,AVERAGE(Y2781:DP2781))</f>
        <v>0</v>
      </c>
      <c r="U2781" s="88">
        <f t="shared" ref="U2781" si="6964">IF(COUNTA(Y2780:DP2783)=0,0,_xlfn.MINIFS(Y2781:DP2781,Y2783:DP2783,U2783))</f>
        <v>0</v>
      </c>
      <c r="V2781" s="89">
        <f t="array" ref="V2781">IF(COUNTA(Y2780:DP2783)=0,0,IF(ISERROR(HLOOKUP(V2783,Y2783:DP2783,1,FALSE)),0,INDEX(Y2781:DP2781,MATCH(V2780&amp;V2783,Y2780:DP2780&amp;Y2783:DP2783,0))))</f>
        <v>0</v>
      </c>
      <c r="W2781" s="90">
        <f t="array" ref="W2781">IF(COUNTA(Y2780:DP2783)=0,0,IF(ISERROR(HLOOKUP(W2783,Y2783:DP2783,1,FALSE)),0,AVERAGEIF(Y2783:DP2783,$W2783,Y2781:DP2781)))</f>
        <v>0</v>
      </c>
      <c r="X2781" s="107"/>
    </row>
    <row r="2782" spans="2:25" thickBot="1">
      <c r="B2782" s="83"/>
      <c r="C2782" s="84"/>
      <c r="D2782" s="83"/>
      <c r="E2782" s="83"/>
      <c r="F2782" s="83"/>
      <c r="G2782" s="83"/>
      <c r="H2782" s="83"/>
      <c r="I2782" s="83"/>
      <c r="J2782" s="83"/>
      <c r="K2782" s="83"/>
      <c r="L2782" s="83"/>
      <c r="M2782" s="83"/>
      <c r="N2782" s="83"/>
      <c r="O2782" s="83"/>
      <c r="P2782" s="84"/>
      <c r="Q2782" s="217"/>
      <c r="R2782" s="91">
        <f t="shared" ref="R2782" si="6965">IF(COUNTA(Y2780:DP2783)=0,0,HLOOKUP(R2781,Y2781:DP2783,2,FALSE))</f>
        <v>0</v>
      </c>
      <c r="S2782" s="92">
        <f t="shared" ref="S2782" si="6966">IF(COUNTA(Y2780:DP2783)=0,0,HLOOKUP(S2780,Y2780:DP2783,3,FALSE))</f>
        <v>0</v>
      </c>
      <c r="T2782" s="93"/>
      <c r="U2782" s="94">
        <f t="array" ref="U2782">IF(COUNTA(Y2780:DP2783)=0,0,IF(ISERROR(HLOOKUP(U2783,Y2783:DP2783,1,FALSE)),0,INDEX(Y2782:DP2782,MATCH(U2781&amp;U2783,Y2781:DP2781&amp;Y2783:DP2783,0))))</f>
        <v>0</v>
      </c>
      <c r="V2782" s="94">
        <f t="array" ref="V2782">IF(COUNTA(Y2780:DP2783)=0,0,IF(ISERROR(HLOOKUP(V2783,Y2783:DP2783,1,FALSE)),0,INDEX(Y2782:DP2782,MATCH(V2781&amp;V2783,Y2781:DP2781&amp;Y2783:DP2783,0))))</f>
        <v>0</v>
      </c>
      <c r="W2782" s="95"/>
      <c r="X2782" s="108"/>
    </row>
    <row r="2783" spans="2:25" ht="13.9" thickBot="1">
      <c r="B2783" s="96"/>
      <c r="C2783" s="97"/>
      <c r="D2783" s="96"/>
      <c r="E2783" s="96"/>
      <c r="F2783" s="96"/>
      <c r="G2783" s="96"/>
      <c r="H2783" s="96"/>
      <c r="I2783" s="96"/>
      <c r="J2783" s="96"/>
      <c r="K2783" s="96"/>
      <c r="L2783" s="96"/>
      <c r="M2783" s="96"/>
      <c r="N2783" s="96"/>
      <c r="O2783" s="96"/>
      <c r="P2783" s="97"/>
      <c r="Q2783" s="218"/>
      <c r="R2783" s="98" t="str">
        <f t="shared" ref="R2783" si="6967">IF(COUNTA(Y2780:DP2783)=0,"none",HLOOKUP(R2781,Y2781:DP2783,3,FALSE))</f>
        <v>none</v>
      </c>
      <c r="S2783" s="99" t="str">
        <f t="shared" ref="S2783" si="6968">IF(COUNTA(Y2780:DP2783)=0,"none",HLOOKUP(S2780,Y2780:DP2783,4,FALSE))</f>
        <v>none</v>
      </c>
      <c r="T2783" s="100"/>
      <c r="U2783" s="100" t="str">
        <f t="array" ref="U2783">IF(COUNTA(Y2780:DP2783)=0,"none",IF($U$2="WAHR",$W$3,Abfrage!$F$4))</f>
        <v>none</v>
      </c>
      <c r="V2783" s="100" t="str">
        <f t="array" ref="V2783">IF(COUNTA(Y2780:DP2783)=0,"none",IF($U$2="WAHR",$W$3,Abfrage!$F$4))</f>
        <v>none</v>
      </c>
      <c r="W2783" s="100" t="str">
        <f t="array" ref="W2783">IF(COUNTA(Y2780:DP2783)=0,"none",IF($U$2="WAHR",$W$3,Abfrage!$F$4))</f>
        <v>none</v>
      </c>
      <c r="X2783" s="109"/>
    </row>
    <row r="2784" spans="2:25" thickBot="1">
      <c r="B2784" s="75" t="s">
        <v>1761</v>
      </c>
      <c r="C2784" s="76">
        <v>1000288785</v>
      </c>
      <c r="D2784" s="75" t="s">
        <v>95</v>
      </c>
      <c r="E2784" s="75" t="s">
        <v>175</v>
      </c>
      <c r="F2784" s="75" t="s">
        <v>97</v>
      </c>
      <c r="G2784" s="75" t="s">
        <v>97</v>
      </c>
      <c r="H2784" s="75" t="e">
        <v>#N/A</v>
      </c>
      <c r="I2784" s="75" t="s">
        <v>164</v>
      </c>
      <c r="J2784" s="75" t="s">
        <v>1762</v>
      </c>
      <c r="K2784" s="75" t="s">
        <v>306</v>
      </c>
      <c r="L2784" s="75" t="s">
        <v>306</v>
      </c>
      <c r="M2784" s="75" t="s">
        <v>307</v>
      </c>
      <c r="N2784" s="75" t="s">
        <v>321</v>
      </c>
      <c r="O2784" s="75" t="s">
        <v>437</v>
      </c>
      <c r="P2784" s="76" t="s">
        <v>306</v>
      </c>
      <c r="Q2784" s="216"/>
      <c r="R2784" s="77" t="str">
        <f t="shared" ref="R2784" si="6969">IF(COUNTA(Y2784:DP2787)=0,"01.01.1900",INDEX(Y2784:DP2784,MATCH(R2785,Y2785:DP2785,0)))</f>
        <v>01.01.1900</v>
      </c>
      <c r="S2784" s="78" t="str">
        <f t="shared" ref="S2784" si="6970">IF(COUNTA(Y2784:DP2787)=0,"01.01.1900",MAX(Y2784:DP2784))</f>
        <v>01.01.1900</v>
      </c>
      <c r="T2784" s="79"/>
      <c r="U2784" s="80" t="str">
        <f t="array" ref="U2784">IF(COUNTA(Y2784:DP2787)=0,"01.01.1900",IF(ISERROR(HLOOKUP(U2787,Y2787:DP2787,1,FALSE)),"01.01.1900",INDEX(Y2784:DP2784,MATCH(U2785&amp;U2787,Y2785:DP2785&amp;Y2787:DP2787,0))))</f>
        <v>01.01.1900</v>
      </c>
      <c r="V2784" s="81" t="str">
        <f t="shared" ref="V2784" si="6971">IF(COUNTA(Y2784:DP2787)=0,"01.01.1900",_xlfn.MAXIFS(Y2784:DP2784,Y2787:DP2787,V2787))</f>
        <v>01.01.1900</v>
      </c>
      <c r="W2784" s="82"/>
      <c r="X2784" s="106"/>
    </row>
    <row r="2785" spans="2:24" thickBot="1">
      <c r="B2785" s="83"/>
      <c r="C2785" s="84"/>
      <c r="D2785" s="83"/>
      <c r="E2785" s="83"/>
      <c r="F2785" s="83"/>
      <c r="G2785" s="83"/>
      <c r="H2785" s="83"/>
      <c r="I2785" s="83"/>
      <c r="J2785" s="83"/>
      <c r="K2785" s="83"/>
      <c r="L2785" s="83"/>
      <c r="M2785" s="83"/>
      <c r="N2785" s="83"/>
      <c r="O2785" s="83"/>
      <c r="P2785" s="84"/>
      <c r="Q2785" s="217"/>
      <c r="R2785" s="85">
        <f t="shared" ref="R2785" si="6972">IF(COUNTA(Y2784:DP2787)=0,0,MIN(Y2785:DP2785))</f>
        <v>0</v>
      </c>
      <c r="S2785" s="86">
        <f t="shared" ref="S2785" si="6973">IF(COUNTA(Y2784:DP2787)=0,0,HLOOKUP(S2784,Y2784:DP2787,2,FALSE))</f>
        <v>0</v>
      </c>
      <c r="T2785" s="87">
        <f t="shared" ref="T2785" si="6974">IF(COUNTA(Y2784:DP2787)=0,0,AVERAGE(Y2785:DP2785))</f>
        <v>0</v>
      </c>
      <c r="U2785" s="88">
        <f t="shared" ref="U2785" si="6975">IF(COUNTA(Y2784:DP2787)=0,0,_xlfn.MINIFS(Y2785:DP2785,Y2787:DP2787,U2787))</f>
        <v>0</v>
      </c>
      <c r="V2785" s="89">
        <f t="array" ref="V2785">IF(COUNTA(Y2784:DP2787)=0,0,IF(ISERROR(HLOOKUP(V2787,Y2787:DP2787,1,FALSE)),0,INDEX(Y2785:DP2785,MATCH(V2784&amp;V2787,Y2784:DP2784&amp;Y2787:DP2787,0))))</f>
        <v>0</v>
      </c>
      <c r="W2785" s="90">
        <f t="array" ref="W2785">IF(COUNTA(Y2784:DP2787)=0,0,IF(ISERROR(HLOOKUP(W2787,Y2787:DP2787,1,FALSE)),0,AVERAGEIF(Y2787:DP2787,$W2787,Y2785:DP2785)))</f>
        <v>0</v>
      </c>
      <c r="X2785" s="107"/>
    </row>
    <row r="2786" spans="2:24" thickBot="1">
      <c r="B2786" s="83"/>
      <c r="C2786" s="84"/>
      <c r="D2786" s="83"/>
      <c r="E2786" s="83"/>
      <c r="F2786" s="83"/>
      <c r="G2786" s="83"/>
      <c r="H2786" s="83"/>
      <c r="I2786" s="83"/>
      <c r="J2786" s="83"/>
      <c r="K2786" s="83"/>
      <c r="L2786" s="83"/>
      <c r="M2786" s="83"/>
      <c r="N2786" s="83"/>
      <c r="O2786" s="83"/>
      <c r="P2786" s="84"/>
      <c r="Q2786" s="217"/>
      <c r="R2786" s="91">
        <f t="shared" ref="R2786" si="6976">IF(COUNTA(Y2784:DP2787)=0,0,HLOOKUP(R2785,Y2785:DP2787,2,FALSE))</f>
        <v>0</v>
      </c>
      <c r="S2786" s="92">
        <f t="shared" ref="S2786" si="6977">IF(COUNTA(Y2784:DP2787)=0,0,HLOOKUP(S2784,Y2784:DP2787,3,FALSE))</f>
        <v>0</v>
      </c>
      <c r="T2786" s="93"/>
      <c r="U2786" s="94">
        <f t="array" ref="U2786">IF(COUNTA(Y2784:DP2787)=0,0,IF(ISERROR(HLOOKUP(U2787,Y2787:DP2787,1,FALSE)),0,INDEX(Y2786:DP2786,MATCH(U2785&amp;U2787,Y2785:DP2785&amp;Y2787:DP2787,0))))</f>
        <v>0</v>
      </c>
      <c r="V2786" s="94">
        <f t="array" ref="V2786">IF(COUNTA(Y2784:DP2787)=0,0,IF(ISERROR(HLOOKUP(V2787,Y2787:DP2787,1,FALSE)),0,INDEX(Y2786:DP2786,MATCH(V2785&amp;V2787,Y2785:DP2785&amp;Y2787:DP2787,0))))</f>
        <v>0</v>
      </c>
      <c r="W2786" s="95"/>
      <c r="X2786" s="108"/>
    </row>
    <row r="2787" spans="2:24" ht="13.9" thickBot="1">
      <c r="B2787" s="96"/>
      <c r="C2787" s="97"/>
      <c r="D2787" s="96"/>
      <c r="E2787" s="96"/>
      <c r="F2787" s="96"/>
      <c r="G2787" s="96"/>
      <c r="H2787" s="96"/>
      <c r="I2787" s="96"/>
      <c r="J2787" s="96"/>
      <c r="K2787" s="96"/>
      <c r="L2787" s="96"/>
      <c r="M2787" s="96"/>
      <c r="N2787" s="96"/>
      <c r="O2787" s="96"/>
      <c r="P2787" s="97"/>
      <c r="Q2787" s="218"/>
      <c r="R2787" s="98" t="str">
        <f t="shared" ref="R2787" si="6978">IF(COUNTA(Y2784:DP2787)=0,"none",HLOOKUP(R2785,Y2785:DP2787,3,FALSE))</f>
        <v>none</v>
      </c>
      <c r="S2787" s="99" t="str">
        <f t="shared" ref="S2787" si="6979">IF(COUNTA(Y2784:DP2787)=0,"none",HLOOKUP(S2784,Y2784:DP2787,4,FALSE))</f>
        <v>none</v>
      </c>
      <c r="T2787" s="100"/>
      <c r="U2787" s="100" t="str">
        <f t="array" ref="U2787">IF(COUNTA(Y2784:DP2787)=0,"none",IF($U$2="WAHR",$W$3,Abfrage!$F$4))</f>
        <v>none</v>
      </c>
      <c r="V2787" s="100" t="str">
        <f t="array" ref="V2787">IF(COUNTA(Y2784:DP2787)=0,"none",IF($U$2="WAHR",$W$3,Abfrage!$F$4))</f>
        <v>none</v>
      </c>
      <c r="W2787" s="100" t="str">
        <f t="array" ref="W2787">IF(COUNTA(Y2784:DP2787)=0,"none",IF($U$2="WAHR",$W$3,Abfrage!$F$4))</f>
        <v>none</v>
      </c>
      <c r="X2787" s="109"/>
    </row>
    <row r="2788" spans="2:24" thickBot="1">
      <c r="B2788" s="75" t="s">
        <v>1763</v>
      </c>
      <c r="C2788" s="76">
        <v>1000289268</v>
      </c>
      <c r="D2788" s="75" t="s">
        <v>95</v>
      </c>
      <c r="E2788" s="75" t="s">
        <v>96</v>
      </c>
      <c r="F2788" s="75" t="s">
        <v>97</v>
      </c>
      <c r="G2788" s="75" t="s">
        <v>97</v>
      </c>
      <c r="H2788" s="75" t="e">
        <v>#N/A</v>
      </c>
      <c r="I2788" s="75" t="s">
        <v>433</v>
      </c>
      <c r="J2788" s="75" t="s">
        <v>1764</v>
      </c>
      <c r="K2788" s="75" t="s">
        <v>325</v>
      </c>
      <c r="L2788" s="75" t="s">
        <v>523</v>
      </c>
      <c r="M2788" s="75" t="s">
        <v>313</v>
      </c>
      <c r="N2788" s="75" t="s">
        <v>360</v>
      </c>
      <c r="O2788" s="75" t="s">
        <v>309</v>
      </c>
      <c r="P2788" s="76" t="s">
        <v>1243</v>
      </c>
      <c r="Q2788" s="216"/>
      <c r="R2788" s="77" t="str">
        <f t="shared" ref="R2788" si="6980">IF(COUNTA(Y2788:DP2791)=0,"01.01.1900",INDEX(Y2788:DP2788,MATCH(R2789,Y2789:DP2789,0)))</f>
        <v>01.01.1900</v>
      </c>
      <c r="S2788" s="78" t="str">
        <f t="shared" ref="S2788" si="6981">IF(COUNTA(Y2788:DP2791)=0,"01.01.1900",MAX(Y2788:DP2788))</f>
        <v>01.01.1900</v>
      </c>
      <c r="T2788" s="79"/>
      <c r="U2788" s="80" t="str">
        <f t="array" ref="U2788">IF(COUNTA(Y2788:DP2791)=0,"01.01.1900",IF(ISERROR(HLOOKUP(U2791,Y2791:DP2791,1,FALSE)),"01.01.1900",INDEX(Y2788:DP2788,MATCH(U2789&amp;U2791,Y2789:DP2789&amp;Y2791:DP2791,0))))</f>
        <v>01.01.1900</v>
      </c>
      <c r="V2788" s="81" t="str">
        <f t="shared" ref="V2788" si="6982">IF(COUNTA(Y2788:DP2791)=0,"01.01.1900",_xlfn.MAXIFS(Y2788:DP2788,Y2791:DP2791,V2791))</f>
        <v>01.01.1900</v>
      </c>
      <c r="W2788" s="82"/>
      <c r="X2788" s="106"/>
    </row>
    <row r="2789" spans="2:24" thickBot="1">
      <c r="B2789" s="83"/>
      <c r="C2789" s="84"/>
      <c r="D2789" s="83"/>
      <c r="E2789" s="83"/>
      <c r="F2789" s="83"/>
      <c r="G2789" s="83"/>
      <c r="H2789" s="83"/>
      <c r="I2789" s="83"/>
      <c r="J2789" s="83"/>
      <c r="K2789" s="83"/>
      <c r="L2789" s="83"/>
      <c r="M2789" s="83"/>
      <c r="N2789" s="83"/>
      <c r="O2789" s="83"/>
      <c r="P2789" s="84"/>
      <c r="Q2789" s="217"/>
      <c r="R2789" s="85">
        <f t="shared" ref="R2789" si="6983">IF(COUNTA(Y2788:DP2791)=0,0,MIN(Y2789:DP2789))</f>
        <v>0</v>
      </c>
      <c r="S2789" s="86">
        <f t="shared" ref="S2789" si="6984">IF(COUNTA(Y2788:DP2791)=0,0,HLOOKUP(S2788,Y2788:DP2791,2,FALSE))</f>
        <v>0</v>
      </c>
      <c r="T2789" s="87">
        <f t="shared" ref="T2789" si="6985">IF(COUNTA(Y2788:DP2791)=0,0,AVERAGE(Y2789:DP2789))</f>
        <v>0</v>
      </c>
      <c r="U2789" s="88">
        <f t="shared" ref="U2789" si="6986">IF(COUNTA(Y2788:DP2791)=0,0,_xlfn.MINIFS(Y2789:DP2789,Y2791:DP2791,U2791))</f>
        <v>0</v>
      </c>
      <c r="V2789" s="89">
        <f t="array" ref="V2789">IF(COUNTA(Y2788:DP2791)=0,0,IF(ISERROR(HLOOKUP(V2791,Y2791:DP2791,1,FALSE)),0,INDEX(Y2789:DP2789,MATCH(V2788&amp;V2791,Y2788:DP2788&amp;Y2791:DP2791,0))))</f>
        <v>0</v>
      </c>
      <c r="W2789" s="90">
        <f t="array" ref="W2789">IF(COUNTA(Y2788:DP2791)=0,0,IF(ISERROR(HLOOKUP(W2791,Y2791:DP2791,1,FALSE)),0,AVERAGEIF(Y2791:DP2791,$W2791,Y2789:DP2789)))</f>
        <v>0</v>
      </c>
      <c r="X2789" s="107"/>
    </row>
    <row r="2790" spans="2:24" thickBot="1">
      <c r="B2790" s="83"/>
      <c r="C2790" s="84"/>
      <c r="D2790" s="83"/>
      <c r="E2790" s="83"/>
      <c r="F2790" s="83"/>
      <c r="G2790" s="83"/>
      <c r="H2790" s="83"/>
      <c r="I2790" s="83"/>
      <c r="J2790" s="83"/>
      <c r="K2790" s="83"/>
      <c r="L2790" s="83"/>
      <c r="M2790" s="83"/>
      <c r="N2790" s="83"/>
      <c r="O2790" s="83"/>
      <c r="P2790" s="84"/>
      <c r="Q2790" s="217"/>
      <c r="R2790" s="91">
        <f t="shared" ref="R2790" si="6987">IF(COUNTA(Y2788:DP2791)=0,0,HLOOKUP(R2789,Y2789:DP2791,2,FALSE))</f>
        <v>0</v>
      </c>
      <c r="S2790" s="92">
        <f t="shared" ref="S2790" si="6988">IF(COUNTA(Y2788:DP2791)=0,0,HLOOKUP(S2788,Y2788:DP2791,3,FALSE))</f>
        <v>0</v>
      </c>
      <c r="T2790" s="93"/>
      <c r="U2790" s="94">
        <f t="array" ref="U2790">IF(COUNTA(Y2788:DP2791)=0,0,IF(ISERROR(HLOOKUP(U2791,Y2791:DP2791,1,FALSE)),0,INDEX(Y2790:DP2790,MATCH(U2789&amp;U2791,Y2789:DP2789&amp;Y2791:DP2791,0))))</f>
        <v>0</v>
      </c>
      <c r="V2790" s="94">
        <f t="array" ref="V2790">IF(COUNTA(Y2788:DP2791)=0,0,IF(ISERROR(HLOOKUP(V2791,Y2791:DP2791,1,FALSE)),0,INDEX(Y2790:DP2790,MATCH(V2789&amp;V2791,Y2789:DP2789&amp;Y2791:DP2791,0))))</f>
        <v>0</v>
      </c>
      <c r="W2790" s="95"/>
      <c r="X2790" s="108"/>
    </row>
    <row r="2791" spans="2:24" ht="13.9" thickBot="1">
      <c r="B2791" s="96"/>
      <c r="C2791" s="97"/>
      <c r="D2791" s="96"/>
      <c r="E2791" s="96"/>
      <c r="F2791" s="96"/>
      <c r="G2791" s="96"/>
      <c r="H2791" s="96"/>
      <c r="I2791" s="96"/>
      <c r="J2791" s="96"/>
      <c r="K2791" s="96"/>
      <c r="L2791" s="96"/>
      <c r="M2791" s="96"/>
      <c r="N2791" s="96"/>
      <c r="O2791" s="96"/>
      <c r="P2791" s="97"/>
      <c r="Q2791" s="218"/>
      <c r="R2791" s="98" t="str">
        <f t="shared" ref="R2791" si="6989">IF(COUNTA(Y2788:DP2791)=0,"none",HLOOKUP(R2789,Y2789:DP2791,3,FALSE))</f>
        <v>none</v>
      </c>
      <c r="S2791" s="99" t="str">
        <f t="shared" ref="S2791" si="6990">IF(COUNTA(Y2788:DP2791)=0,"none",HLOOKUP(S2788,Y2788:DP2791,4,FALSE))</f>
        <v>none</v>
      </c>
      <c r="T2791" s="100"/>
      <c r="U2791" s="100" t="str">
        <f t="array" ref="U2791">IF(COUNTA(Y2788:DP2791)=0,"none",IF($U$2="WAHR",$W$3,Abfrage!$F$4))</f>
        <v>none</v>
      </c>
      <c r="V2791" s="100" t="str">
        <f t="array" ref="V2791">IF(COUNTA(Y2788:DP2791)=0,"none",IF($U$2="WAHR",$W$3,Abfrage!$F$4))</f>
        <v>none</v>
      </c>
      <c r="W2791" s="100" t="str">
        <f t="array" ref="W2791">IF(COUNTA(Y2788:DP2791)=0,"none",IF($U$2="WAHR",$W$3,Abfrage!$F$4))</f>
        <v>none</v>
      </c>
      <c r="X2791" s="109"/>
    </row>
    <row r="2792" spans="2:24" thickBot="1">
      <c r="B2792" s="75" t="s">
        <v>1765</v>
      </c>
      <c r="C2792" s="76">
        <v>1000289446</v>
      </c>
      <c r="D2792" s="75" t="s">
        <v>95</v>
      </c>
      <c r="E2792" s="75" t="s">
        <v>148</v>
      </c>
      <c r="F2792" s="75" t="s">
        <v>175</v>
      </c>
      <c r="G2792" s="75" t="s">
        <v>175</v>
      </c>
      <c r="H2792" s="75" t="e">
        <v>#N/A</v>
      </c>
      <c r="I2792" s="75" t="s">
        <v>67</v>
      </c>
      <c r="J2792" s="75" t="s">
        <v>1766</v>
      </c>
      <c r="K2792" s="75" t="s">
        <v>331</v>
      </c>
      <c r="L2792" s="75" t="s">
        <v>327</v>
      </c>
      <c r="M2792" s="75" t="s">
        <v>307</v>
      </c>
      <c r="N2792" s="75" t="s">
        <v>327</v>
      </c>
      <c r="O2792" s="75" t="s">
        <v>306</v>
      </c>
      <c r="P2792" s="76" t="s">
        <v>1767</v>
      </c>
      <c r="Q2792" s="216"/>
      <c r="R2792" s="77" t="str">
        <f t="shared" ref="R2792" si="6991">IF(COUNTA(Y2792:DP2795)=0,"01.01.1900",INDEX(Y2792:DP2792,MATCH(R2793,Y2793:DP2793,0)))</f>
        <v>01.01.1900</v>
      </c>
      <c r="S2792" s="78" t="str">
        <f t="shared" ref="S2792" si="6992">IF(COUNTA(Y2792:DP2795)=0,"01.01.1900",MAX(Y2792:DP2792))</f>
        <v>01.01.1900</v>
      </c>
      <c r="T2792" s="79"/>
      <c r="U2792" s="80" t="str">
        <f t="array" ref="U2792">IF(COUNTA(Y2792:DP2795)=0,"01.01.1900",IF(ISERROR(HLOOKUP(U2795,Y2795:DP2795,1,FALSE)),"01.01.1900",INDEX(Y2792:DP2792,MATCH(U2793&amp;U2795,Y2793:DP2793&amp;Y2795:DP2795,0))))</f>
        <v>01.01.1900</v>
      </c>
      <c r="V2792" s="81" t="str">
        <f t="shared" ref="V2792" si="6993">IF(COUNTA(Y2792:DP2795)=0,"01.01.1900",_xlfn.MAXIFS(Y2792:DP2792,Y2795:DP2795,V2795))</f>
        <v>01.01.1900</v>
      </c>
      <c r="W2792" s="82"/>
      <c r="X2792" s="106"/>
    </row>
    <row r="2793" spans="2:24" thickBot="1">
      <c r="B2793" s="83"/>
      <c r="C2793" s="84"/>
      <c r="D2793" s="83"/>
      <c r="E2793" s="83"/>
      <c r="F2793" s="83"/>
      <c r="G2793" s="83"/>
      <c r="H2793" s="83"/>
      <c r="I2793" s="83"/>
      <c r="J2793" s="83"/>
      <c r="K2793" s="83"/>
      <c r="L2793" s="83"/>
      <c r="M2793" s="83"/>
      <c r="N2793" s="83"/>
      <c r="O2793" s="83"/>
      <c r="P2793" s="84"/>
      <c r="Q2793" s="217"/>
      <c r="R2793" s="85">
        <f t="shared" ref="R2793" si="6994">IF(COUNTA(Y2792:DP2795)=0,0,MIN(Y2793:DP2793))</f>
        <v>0</v>
      </c>
      <c r="S2793" s="86">
        <f t="shared" ref="S2793" si="6995">IF(COUNTA(Y2792:DP2795)=0,0,HLOOKUP(S2792,Y2792:DP2795,2,FALSE))</f>
        <v>0</v>
      </c>
      <c r="T2793" s="87">
        <f t="shared" ref="T2793" si="6996">IF(COUNTA(Y2792:DP2795)=0,0,AVERAGE(Y2793:DP2793))</f>
        <v>0</v>
      </c>
      <c r="U2793" s="88">
        <f t="shared" ref="U2793" si="6997">IF(COUNTA(Y2792:DP2795)=0,0,_xlfn.MINIFS(Y2793:DP2793,Y2795:DP2795,U2795))</f>
        <v>0</v>
      </c>
      <c r="V2793" s="89">
        <f t="array" ref="V2793">IF(COUNTA(Y2792:DP2795)=0,0,IF(ISERROR(HLOOKUP(V2795,Y2795:DP2795,1,FALSE)),0,INDEX(Y2793:DP2793,MATCH(V2792&amp;V2795,Y2792:DP2792&amp;Y2795:DP2795,0))))</f>
        <v>0</v>
      </c>
      <c r="W2793" s="90">
        <f t="array" ref="W2793">IF(COUNTA(Y2792:DP2795)=0,0,IF(ISERROR(HLOOKUP(W2795,Y2795:DP2795,1,FALSE)),0,AVERAGEIF(Y2795:DP2795,$W2795,Y2793:DP2793)))</f>
        <v>0</v>
      </c>
      <c r="X2793" s="107"/>
    </row>
    <row r="2794" spans="2:24" thickBot="1">
      <c r="B2794" s="83"/>
      <c r="C2794" s="84"/>
      <c r="D2794" s="83"/>
      <c r="E2794" s="83"/>
      <c r="F2794" s="83"/>
      <c r="G2794" s="83"/>
      <c r="H2794" s="83"/>
      <c r="I2794" s="83"/>
      <c r="J2794" s="83"/>
      <c r="K2794" s="83"/>
      <c r="L2794" s="83"/>
      <c r="M2794" s="83"/>
      <c r="N2794" s="83"/>
      <c r="O2794" s="83"/>
      <c r="P2794" s="84"/>
      <c r="Q2794" s="217"/>
      <c r="R2794" s="91">
        <f t="shared" ref="R2794" si="6998">IF(COUNTA(Y2792:DP2795)=0,0,HLOOKUP(R2793,Y2793:DP2795,2,FALSE))</f>
        <v>0</v>
      </c>
      <c r="S2794" s="92">
        <f t="shared" ref="S2794" si="6999">IF(COUNTA(Y2792:DP2795)=0,0,HLOOKUP(S2792,Y2792:DP2795,3,FALSE))</f>
        <v>0</v>
      </c>
      <c r="T2794" s="93"/>
      <c r="U2794" s="94">
        <f t="array" ref="U2794">IF(COUNTA(Y2792:DP2795)=0,0,IF(ISERROR(HLOOKUP(U2795,Y2795:DP2795,1,FALSE)),0,INDEX(Y2794:DP2794,MATCH(U2793&amp;U2795,Y2793:DP2793&amp;Y2795:DP2795,0))))</f>
        <v>0</v>
      </c>
      <c r="V2794" s="94">
        <f t="array" ref="V2794">IF(COUNTA(Y2792:DP2795)=0,0,IF(ISERROR(HLOOKUP(V2795,Y2795:DP2795,1,FALSE)),0,INDEX(Y2794:DP2794,MATCH(V2793&amp;V2795,Y2793:DP2793&amp;Y2795:DP2795,0))))</f>
        <v>0</v>
      </c>
      <c r="W2794" s="95"/>
      <c r="X2794" s="108"/>
    </row>
    <row r="2795" spans="2:24" ht="13.9" thickBot="1">
      <c r="B2795" s="96"/>
      <c r="C2795" s="97"/>
      <c r="D2795" s="96"/>
      <c r="E2795" s="96"/>
      <c r="F2795" s="96"/>
      <c r="G2795" s="96"/>
      <c r="H2795" s="96"/>
      <c r="I2795" s="96"/>
      <c r="J2795" s="96"/>
      <c r="K2795" s="96"/>
      <c r="L2795" s="96"/>
      <c r="M2795" s="96"/>
      <c r="N2795" s="96"/>
      <c r="O2795" s="96"/>
      <c r="P2795" s="97"/>
      <c r="Q2795" s="218"/>
      <c r="R2795" s="98" t="str">
        <f t="shared" ref="R2795" si="7000">IF(COUNTA(Y2792:DP2795)=0,"none",HLOOKUP(R2793,Y2793:DP2795,3,FALSE))</f>
        <v>none</v>
      </c>
      <c r="S2795" s="99" t="str">
        <f t="shared" ref="S2795" si="7001">IF(COUNTA(Y2792:DP2795)=0,"none",HLOOKUP(S2792,Y2792:DP2795,4,FALSE))</f>
        <v>none</v>
      </c>
      <c r="T2795" s="100"/>
      <c r="U2795" s="100" t="str">
        <f t="array" ref="U2795">IF(COUNTA(Y2792:DP2795)=0,"none",IF($U$2="WAHR",$W$3,Abfrage!$F$4))</f>
        <v>none</v>
      </c>
      <c r="V2795" s="100" t="str">
        <f t="array" ref="V2795">IF(COUNTA(Y2792:DP2795)=0,"none",IF($U$2="WAHR",$W$3,Abfrage!$F$4))</f>
        <v>none</v>
      </c>
      <c r="W2795" s="100" t="str">
        <f t="array" ref="W2795">IF(COUNTA(Y2792:DP2795)=0,"none",IF($U$2="WAHR",$W$3,Abfrage!$F$4))</f>
        <v>none</v>
      </c>
      <c r="X2795" s="109"/>
    </row>
    <row r="2796" spans="2:24" thickBot="1">
      <c r="B2796" s="75" t="s">
        <v>1768</v>
      </c>
      <c r="C2796" s="76">
        <v>1000291581</v>
      </c>
      <c r="D2796" s="75" t="s">
        <v>95</v>
      </c>
      <c r="E2796" s="75" t="s">
        <v>175</v>
      </c>
      <c r="F2796" s="75" t="s">
        <v>97</v>
      </c>
      <c r="G2796" s="75" t="s">
        <v>97</v>
      </c>
      <c r="H2796" s="75" t="e">
        <v>#N/A</v>
      </c>
      <c r="I2796" s="75" t="s">
        <v>51</v>
      </c>
      <c r="J2796" s="75" t="s">
        <v>1769</v>
      </c>
      <c r="K2796" s="75" t="s">
        <v>306</v>
      </c>
      <c r="L2796" s="75" t="s">
        <v>306</v>
      </c>
      <c r="M2796" s="75" t="s">
        <v>307</v>
      </c>
      <c r="N2796" s="75" t="s">
        <v>314</v>
      </c>
      <c r="O2796" s="75" t="s">
        <v>551</v>
      </c>
      <c r="P2796" s="76" t="s">
        <v>306</v>
      </c>
      <c r="Q2796" s="216"/>
      <c r="R2796" s="77" t="str">
        <f t="shared" ref="R2796" si="7002">IF(COUNTA(Y2796:DP2799)=0,"01.01.1900",INDEX(Y2796:DP2796,MATCH(R2797,Y2797:DP2797,0)))</f>
        <v>01.01.1900</v>
      </c>
      <c r="S2796" s="78" t="str">
        <f t="shared" ref="S2796" si="7003">IF(COUNTA(Y2796:DP2799)=0,"01.01.1900",MAX(Y2796:DP2796))</f>
        <v>01.01.1900</v>
      </c>
      <c r="T2796" s="79"/>
      <c r="U2796" s="80" t="str">
        <f t="array" ref="U2796">IF(COUNTA(Y2796:DP2799)=0,"01.01.1900",IF(ISERROR(HLOOKUP(U2799,Y2799:DP2799,1,FALSE)),"01.01.1900",INDEX(Y2796:DP2796,MATCH(U2797&amp;U2799,Y2797:DP2797&amp;Y2799:DP2799,0))))</f>
        <v>01.01.1900</v>
      </c>
      <c r="V2796" s="81" t="str">
        <f t="shared" ref="V2796" si="7004">IF(COUNTA(Y2796:DP2799)=0,"01.01.1900",_xlfn.MAXIFS(Y2796:DP2796,Y2799:DP2799,V2799))</f>
        <v>01.01.1900</v>
      </c>
      <c r="W2796" s="82"/>
      <c r="X2796" s="106"/>
    </row>
    <row r="2797" spans="2:24" thickBot="1">
      <c r="B2797" s="83"/>
      <c r="C2797" s="84"/>
      <c r="D2797" s="83"/>
      <c r="E2797" s="83"/>
      <c r="F2797" s="83"/>
      <c r="G2797" s="83"/>
      <c r="H2797" s="83"/>
      <c r="I2797" s="83"/>
      <c r="J2797" s="83"/>
      <c r="K2797" s="83"/>
      <c r="L2797" s="83"/>
      <c r="M2797" s="83"/>
      <c r="N2797" s="83"/>
      <c r="O2797" s="83"/>
      <c r="P2797" s="84"/>
      <c r="Q2797" s="217"/>
      <c r="R2797" s="85">
        <f t="shared" ref="R2797" si="7005">IF(COUNTA(Y2796:DP2799)=0,0,MIN(Y2797:DP2797))</f>
        <v>0</v>
      </c>
      <c r="S2797" s="86">
        <f t="shared" ref="S2797" si="7006">IF(COUNTA(Y2796:DP2799)=0,0,HLOOKUP(S2796,Y2796:DP2799,2,FALSE))</f>
        <v>0</v>
      </c>
      <c r="T2797" s="87">
        <f t="shared" ref="T2797" si="7007">IF(COUNTA(Y2796:DP2799)=0,0,AVERAGE(Y2797:DP2797))</f>
        <v>0</v>
      </c>
      <c r="U2797" s="88">
        <f t="shared" ref="U2797" si="7008">IF(COUNTA(Y2796:DP2799)=0,0,_xlfn.MINIFS(Y2797:DP2797,Y2799:DP2799,U2799))</f>
        <v>0</v>
      </c>
      <c r="V2797" s="89">
        <f t="array" ref="V2797">IF(COUNTA(Y2796:DP2799)=0,0,IF(ISERROR(HLOOKUP(V2799,Y2799:DP2799,1,FALSE)),0,INDEX(Y2797:DP2797,MATCH(V2796&amp;V2799,Y2796:DP2796&amp;Y2799:DP2799,0))))</f>
        <v>0</v>
      </c>
      <c r="W2797" s="90">
        <f t="array" ref="W2797">IF(COUNTA(Y2796:DP2799)=0,0,IF(ISERROR(HLOOKUP(W2799,Y2799:DP2799,1,FALSE)),0,AVERAGEIF(Y2799:DP2799,$W2799,Y2797:DP2797)))</f>
        <v>0</v>
      </c>
      <c r="X2797" s="107"/>
    </row>
    <row r="2798" spans="2:24" thickBot="1">
      <c r="B2798" s="83"/>
      <c r="C2798" s="84"/>
      <c r="D2798" s="83"/>
      <c r="E2798" s="83"/>
      <c r="F2798" s="83"/>
      <c r="G2798" s="83"/>
      <c r="H2798" s="83"/>
      <c r="I2798" s="83"/>
      <c r="J2798" s="83"/>
      <c r="K2798" s="83"/>
      <c r="L2798" s="83"/>
      <c r="M2798" s="83"/>
      <c r="N2798" s="83"/>
      <c r="O2798" s="83"/>
      <c r="P2798" s="84"/>
      <c r="Q2798" s="217"/>
      <c r="R2798" s="91">
        <f t="shared" ref="R2798" si="7009">IF(COUNTA(Y2796:DP2799)=0,0,HLOOKUP(R2797,Y2797:DP2799,2,FALSE))</f>
        <v>0</v>
      </c>
      <c r="S2798" s="92">
        <f t="shared" ref="S2798" si="7010">IF(COUNTA(Y2796:DP2799)=0,0,HLOOKUP(S2796,Y2796:DP2799,3,FALSE))</f>
        <v>0</v>
      </c>
      <c r="T2798" s="93"/>
      <c r="U2798" s="94">
        <f t="array" ref="U2798">IF(COUNTA(Y2796:DP2799)=0,0,IF(ISERROR(HLOOKUP(U2799,Y2799:DP2799,1,FALSE)),0,INDEX(Y2798:DP2798,MATCH(U2797&amp;U2799,Y2797:DP2797&amp;Y2799:DP2799,0))))</f>
        <v>0</v>
      </c>
      <c r="V2798" s="94">
        <f t="array" ref="V2798">IF(COUNTA(Y2796:DP2799)=0,0,IF(ISERROR(HLOOKUP(V2799,Y2799:DP2799,1,FALSE)),0,INDEX(Y2798:DP2798,MATCH(V2797&amp;V2799,Y2797:DP2797&amp;Y2799:DP2799,0))))</f>
        <v>0</v>
      </c>
      <c r="W2798" s="95"/>
      <c r="X2798" s="108"/>
    </row>
    <row r="2799" spans="2:24" ht="13.9" thickBot="1">
      <c r="B2799" s="96"/>
      <c r="C2799" s="97"/>
      <c r="D2799" s="96"/>
      <c r="E2799" s="96"/>
      <c r="F2799" s="96"/>
      <c r="G2799" s="96"/>
      <c r="H2799" s="96"/>
      <c r="I2799" s="96"/>
      <c r="J2799" s="96"/>
      <c r="K2799" s="96"/>
      <c r="L2799" s="96"/>
      <c r="M2799" s="96"/>
      <c r="N2799" s="96"/>
      <c r="O2799" s="96"/>
      <c r="P2799" s="97"/>
      <c r="Q2799" s="218"/>
      <c r="R2799" s="98" t="str">
        <f t="shared" ref="R2799" si="7011">IF(COUNTA(Y2796:DP2799)=0,"none",HLOOKUP(R2797,Y2797:DP2799,3,FALSE))</f>
        <v>none</v>
      </c>
      <c r="S2799" s="99" t="str">
        <f t="shared" ref="S2799" si="7012">IF(COUNTA(Y2796:DP2799)=0,"none",HLOOKUP(S2796,Y2796:DP2799,4,FALSE))</f>
        <v>none</v>
      </c>
      <c r="T2799" s="100"/>
      <c r="U2799" s="100" t="str">
        <f t="array" ref="U2799">IF(COUNTA(Y2796:DP2799)=0,"none",IF($U$2="WAHR",$W$3,Abfrage!$F$4))</f>
        <v>none</v>
      </c>
      <c r="V2799" s="100" t="str">
        <f t="array" ref="V2799">IF(COUNTA(Y2796:DP2799)=0,"none",IF($U$2="WAHR",$W$3,Abfrage!$F$4))</f>
        <v>none</v>
      </c>
      <c r="W2799" s="100" t="str">
        <f t="array" ref="W2799">IF(COUNTA(Y2796:DP2799)=0,"none",IF($U$2="WAHR",$W$3,Abfrage!$F$4))</f>
        <v>none</v>
      </c>
      <c r="X2799" s="109"/>
    </row>
    <row r="2800" spans="2:24" thickBot="1">
      <c r="B2800" s="75" t="s">
        <v>1770</v>
      </c>
      <c r="C2800" s="76">
        <v>1000291672</v>
      </c>
      <c r="D2800" s="75" t="s">
        <v>95</v>
      </c>
      <c r="E2800" s="75" t="s">
        <v>175</v>
      </c>
      <c r="F2800" s="75" t="s">
        <v>97</v>
      </c>
      <c r="G2800" s="75" t="s">
        <v>97</v>
      </c>
      <c r="H2800" s="75" t="e">
        <v>#N/A</v>
      </c>
      <c r="I2800" s="75" t="s">
        <v>51</v>
      </c>
      <c r="J2800" s="75" t="s">
        <v>1771</v>
      </c>
      <c r="K2800" s="75" t="s">
        <v>306</v>
      </c>
      <c r="L2800" s="75" t="s">
        <v>306</v>
      </c>
      <c r="M2800" s="75" t="s">
        <v>307</v>
      </c>
      <c r="N2800" s="75" t="s">
        <v>418</v>
      </c>
      <c r="O2800" s="75" t="s">
        <v>375</v>
      </c>
      <c r="P2800" s="76" t="s">
        <v>306</v>
      </c>
      <c r="Q2800" s="216"/>
      <c r="R2800" s="77" t="str">
        <f t="shared" ref="R2800" si="7013">IF(COUNTA(Y2800:DP2803)=0,"01.01.1900",INDEX(Y2800:DP2800,MATCH(R2801,Y2801:DP2801,0)))</f>
        <v>01.01.1900</v>
      </c>
      <c r="S2800" s="78" t="str">
        <f t="shared" ref="S2800" si="7014">IF(COUNTA(Y2800:DP2803)=0,"01.01.1900",MAX(Y2800:DP2800))</f>
        <v>01.01.1900</v>
      </c>
      <c r="T2800" s="79"/>
      <c r="U2800" s="80" t="str">
        <f t="array" ref="U2800">IF(COUNTA(Y2800:DP2803)=0,"01.01.1900",IF(ISERROR(HLOOKUP(U2803,Y2803:DP2803,1,FALSE)),"01.01.1900",INDEX(Y2800:DP2800,MATCH(U2801&amp;U2803,Y2801:DP2801&amp;Y2803:DP2803,0))))</f>
        <v>01.01.1900</v>
      </c>
      <c r="V2800" s="81" t="str">
        <f t="shared" ref="V2800" si="7015">IF(COUNTA(Y2800:DP2803)=0,"01.01.1900",_xlfn.MAXIFS(Y2800:DP2800,Y2803:DP2803,V2803))</f>
        <v>01.01.1900</v>
      </c>
      <c r="W2800" s="82"/>
      <c r="X2800" s="106"/>
    </row>
    <row r="2801" spans="2:24" thickBot="1">
      <c r="B2801" s="83"/>
      <c r="C2801" s="84"/>
      <c r="D2801" s="83"/>
      <c r="E2801" s="83"/>
      <c r="F2801" s="83"/>
      <c r="G2801" s="83"/>
      <c r="H2801" s="83"/>
      <c r="I2801" s="83"/>
      <c r="J2801" s="83"/>
      <c r="K2801" s="83"/>
      <c r="L2801" s="83"/>
      <c r="M2801" s="83"/>
      <c r="N2801" s="83"/>
      <c r="O2801" s="83"/>
      <c r="P2801" s="84"/>
      <c r="Q2801" s="217"/>
      <c r="R2801" s="85">
        <f t="shared" ref="R2801" si="7016">IF(COUNTA(Y2800:DP2803)=0,0,MIN(Y2801:DP2801))</f>
        <v>0</v>
      </c>
      <c r="S2801" s="86">
        <f t="shared" ref="S2801" si="7017">IF(COUNTA(Y2800:DP2803)=0,0,HLOOKUP(S2800,Y2800:DP2803,2,FALSE))</f>
        <v>0</v>
      </c>
      <c r="T2801" s="87">
        <f t="shared" ref="T2801" si="7018">IF(COUNTA(Y2800:DP2803)=0,0,AVERAGE(Y2801:DP2801))</f>
        <v>0</v>
      </c>
      <c r="U2801" s="88">
        <f t="shared" ref="U2801" si="7019">IF(COUNTA(Y2800:DP2803)=0,0,_xlfn.MINIFS(Y2801:DP2801,Y2803:DP2803,U2803))</f>
        <v>0</v>
      </c>
      <c r="V2801" s="89">
        <f t="array" ref="V2801">IF(COUNTA(Y2800:DP2803)=0,0,IF(ISERROR(HLOOKUP(V2803,Y2803:DP2803,1,FALSE)),0,INDEX(Y2801:DP2801,MATCH(V2800&amp;V2803,Y2800:DP2800&amp;Y2803:DP2803,0))))</f>
        <v>0</v>
      </c>
      <c r="W2801" s="90">
        <f t="array" ref="W2801">IF(COUNTA(Y2800:DP2803)=0,0,IF(ISERROR(HLOOKUP(W2803,Y2803:DP2803,1,FALSE)),0,AVERAGEIF(Y2803:DP2803,$W2803,Y2801:DP2801)))</f>
        <v>0</v>
      </c>
      <c r="X2801" s="107"/>
    </row>
    <row r="2802" spans="2:24" thickBot="1">
      <c r="B2802" s="83"/>
      <c r="C2802" s="84"/>
      <c r="D2802" s="83"/>
      <c r="E2802" s="83"/>
      <c r="F2802" s="83"/>
      <c r="G2802" s="83"/>
      <c r="H2802" s="83"/>
      <c r="I2802" s="83"/>
      <c r="J2802" s="83"/>
      <c r="K2802" s="83"/>
      <c r="L2802" s="83"/>
      <c r="M2802" s="83"/>
      <c r="N2802" s="83"/>
      <c r="O2802" s="83"/>
      <c r="P2802" s="84"/>
      <c r="Q2802" s="217"/>
      <c r="R2802" s="91">
        <f t="shared" ref="R2802" si="7020">IF(COUNTA(Y2800:DP2803)=0,0,HLOOKUP(R2801,Y2801:DP2803,2,FALSE))</f>
        <v>0</v>
      </c>
      <c r="S2802" s="92">
        <f t="shared" ref="S2802" si="7021">IF(COUNTA(Y2800:DP2803)=0,0,HLOOKUP(S2800,Y2800:DP2803,3,FALSE))</f>
        <v>0</v>
      </c>
      <c r="T2802" s="93"/>
      <c r="U2802" s="94">
        <f t="array" ref="U2802">IF(COUNTA(Y2800:DP2803)=0,0,IF(ISERROR(HLOOKUP(U2803,Y2803:DP2803,1,FALSE)),0,INDEX(Y2802:DP2802,MATCH(U2801&amp;U2803,Y2801:DP2801&amp;Y2803:DP2803,0))))</f>
        <v>0</v>
      </c>
      <c r="V2802" s="94">
        <f t="array" ref="V2802">IF(COUNTA(Y2800:DP2803)=0,0,IF(ISERROR(HLOOKUP(V2803,Y2803:DP2803,1,FALSE)),0,INDEX(Y2802:DP2802,MATCH(V2801&amp;V2803,Y2801:DP2801&amp;Y2803:DP2803,0))))</f>
        <v>0</v>
      </c>
      <c r="W2802" s="95"/>
      <c r="X2802" s="108"/>
    </row>
    <row r="2803" spans="2:24" ht="13.9" thickBot="1">
      <c r="B2803" s="96"/>
      <c r="C2803" s="97"/>
      <c r="D2803" s="96"/>
      <c r="E2803" s="96"/>
      <c r="F2803" s="96"/>
      <c r="G2803" s="96"/>
      <c r="H2803" s="96"/>
      <c r="I2803" s="96"/>
      <c r="J2803" s="96"/>
      <c r="K2803" s="96"/>
      <c r="L2803" s="96"/>
      <c r="M2803" s="96"/>
      <c r="N2803" s="96"/>
      <c r="O2803" s="96"/>
      <c r="P2803" s="97"/>
      <c r="Q2803" s="218"/>
      <c r="R2803" s="98" t="str">
        <f t="shared" ref="R2803" si="7022">IF(COUNTA(Y2800:DP2803)=0,"none",HLOOKUP(R2801,Y2801:DP2803,3,FALSE))</f>
        <v>none</v>
      </c>
      <c r="S2803" s="99" t="str">
        <f t="shared" ref="S2803" si="7023">IF(COUNTA(Y2800:DP2803)=0,"none",HLOOKUP(S2800,Y2800:DP2803,4,FALSE))</f>
        <v>none</v>
      </c>
      <c r="T2803" s="100"/>
      <c r="U2803" s="100" t="str">
        <f t="array" ref="U2803">IF(COUNTA(Y2800:DP2803)=0,"none",IF($U$2="WAHR",$W$3,Abfrage!$F$4))</f>
        <v>none</v>
      </c>
      <c r="V2803" s="100" t="str">
        <f t="array" ref="V2803">IF(COUNTA(Y2800:DP2803)=0,"none",IF($U$2="WAHR",$W$3,Abfrage!$F$4))</f>
        <v>none</v>
      </c>
      <c r="W2803" s="100" t="str">
        <f t="array" ref="W2803">IF(COUNTA(Y2800:DP2803)=0,"none",IF($U$2="WAHR",$W$3,Abfrage!$F$4))</f>
        <v>none</v>
      </c>
      <c r="X2803" s="109"/>
    </row>
    <row r="2804" spans="2:24" thickBot="1">
      <c r="B2804" s="75" t="s">
        <v>1772</v>
      </c>
      <c r="C2804" s="76">
        <v>1000291691</v>
      </c>
      <c r="D2804" s="75" t="s">
        <v>95</v>
      </c>
      <c r="E2804" s="75" t="s">
        <v>175</v>
      </c>
      <c r="F2804" s="75" t="s">
        <v>97</v>
      </c>
      <c r="G2804" s="75" t="s">
        <v>97</v>
      </c>
      <c r="H2804" s="75" t="e">
        <v>#N/A</v>
      </c>
      <c r="I2804" s="75" t="s">
        <v>51</v>
      </c>
      <c r="J2804" s="75" t="s">
        <v>1773</v>
      </c>
      <c r="K2804" s="75" t="s">
        <v>306</v>
      </c>
      <c r="L2804" s="75" t="s">
        <v>306</v>
      </c>
      <c r="M2804" s="75" t="s">
        <v>307</v>
      </c>
      <c r="N2804" s="75" t="s">
        <v>930</v>
      </c>
      <c r="O2804" s="75" t="s">
        <v>309</v>
      </c>
      <c r="P2804" s="76" t="s">
        <v>306</v>
      </c>
      <c r="Q2804" s="216"/>
      <c r="R2804" s="77" t="str">
        <f t="shared" ref="R2804" si="7024">IF(COUNTA(Y2804:DP2807)=0,"01.01.1900",INDEX(Y2804:DP2804,MATCH(R2805,Y2805:DP2805,0)))</f>
        <v>01.01.1900</v>
      </c>
      <c r="S2804" s="78" t="str">
        <f t="shared" ref="S2804" si="7025">IF(COUNTA(Y2804:DP2807)=0,"01.01.1900",MAX(Y2804:DP2804))</f>
        <v>01.01.1900</v>
      </c>
      <c r="T2804" s="79"/>
      <c r="U2804" s="80" t="str">
        <f t="array" ref="U2804">IF(COUNTA(Y2804:DP2807)=0,"01.01.1900",IF(ISERROR(HLOOKUP(U2807,Y2807:DP2807,1,FALSE)),"01.01.1900",INDEX(Y2804:DP2804,MATCH(U2805&amp;U2807,Y2805:DP2805&amp;Y2807:DP2807,0))))</f>
        <v>01.01.1900</v>
      </c>
      <c r="V2804" s="81" t="str">
        <f t="shared" ref="V2804" si="7026">IF(COUNTA(Y2804:DP2807)=0,"01.01.1900",_xlfn.MAXIFS(Y2804:DP2804,Y2807:DP2807,V2807))</f>
        <v>01.01.1900</v>
      </c>
      <c r="W2804" s="82"/>
      <c r="X2804" s="106"/>
    </row>
    <row r="2805" spans="2:24" thickBot="1">
      <c r="B2805" s="83"/>
      <c r="C2805" s="84"/>
      <c r="D2805" s="83"/>
      <c r="E2805" s="83"/>
      <c r="F2805" s="83"/>
      <c r="G2805" s="83"/>
      <c r="H2805" s="83"/>
      <c r="I2805" s="83"/>
      <c r="J2805" s="83"/>
      <c r="K2805" s="83"/>
      <c r="L2805" s="83"/>
      <c r="M2805" s="83"/>
      <c r="N2805" s="83"/>
      <c r="O2805" s="83"/>
      <c r="P2805" s="84"/>
      <c r="Q2805" s="217"/>
      <c r="R2805" s="85">
        <f t="shared" ref="R2805" si="7027">IF(COUNTA(Y2804:DP2807)=0,0,MIN(Y2805:DP2805))</f>
        <v>0</v>
      </c>
      <c r="S2805" s="86">
        <f t="shared" ref="S2805" si="7028">IF(COUNTA(Y2804:DP2807)=0,0,HLOOKUP(S2804,Y2804:DP2807,2,FALSE))</f>
        <v>0</v>
      </c>
      <c r="T2805" s="87">
        <f t="shared" ref="T2805" si="7029">IF(COUNTA(Y2804:DP2807)=0,0,AVERAGE(Y2805:DP2805))</f>
        <v>0</v>
      </c>
      <c r="U2805" s="88">
        <f t="shared" ref="U2805" si="7030">IF(COUNTA(Y2804:DP2807)=0,0,_xlfn.MINIFS(Y2805:DP2805,Y2807:DP2807,U2807))</f>
        <v>0</v>
      </c>
      <c r="V2805" s="89">
        <f t="array" ref="V2805">IF(COUNTA(Y2804:DP2807)=0,0,IF(ISERROR(HLOOKUP(V2807,Y2807:DP2807,1,FALSE)),0,INDEX(Y2805:DP2805,MATCH(V2804&amp;V2807,Y2804:DP2804&amp;Y2807:DP2807,0))))</f>
        <v>0</v>
      </c>
      <c r="W2805" s="90">
        <f t="array" ref="W2805">IF(COUNTA(Y2804:DP2807)=0,0,IF(ISERROR(HLOOKUP(W2807,Y2807:DP2807,1,FALSE)),0,AVERAGEIF(Y2807:DP2807,$W2807,Y2805:DP2805)))</f>
        <v>0</v>
      </c>
      <c r="X2805" s="107"/>
    </row>
    <row r="2806" spans="2:24" thickBot="1">
      <c r="B2806" s="83"/>
      <c r="C2806" s="84"/>
      <c r="D2806" s="83"/>
      <c r="E2806" s="83"/>
      <c r="F2806" s="83"/>
      <c r="G2806" s="83"/>
      <c r="H2806" s="83"/>
      <c r="I2806" s="83"/>
      <c r="J2806" s="83"/>
      <c r="K2806" s="83"/>
      <c r="L2806" s="83"/>
      <c r="M2806" s="83"/>
      <c r="N2806" s="83"/>
      <c r="O2806" s="83"/>
      <c r="P2806" s="84"/>
      <c r="Q2806" s="217"/>
      <c r="R2806" s="91">
        <f t="shared" ref="R2806" si="7031">IF(COUNTA(Y2804:DP2807)=0,0,HLOOKUP(R2805,Y2805:DP2807,2,FALSE))</f>
        <v>0</v>
      </c>
      <c r="S2806" s="92">
        <f t="shared" ref="S2806" si="7032">IF(COUNTA(Y2804:DP2807)=0,0,HLOOKUP(S2804,Y2804:DP2807,3,FALSE))</f>
        <v>0</v>
      </c>
      <c r="T2806" s="93"/>
      <c r="U2806" s="94">
        <f t="array" ref="U2806">IF(COUNTA(Y2804:DP2807)=0,0,IF(ISERROR(HLOOKUP(U2807,Y2807:DP2807,1,FALSE)),0,INDEX(Y2806:DP2806,MATCH(U2805&amp;U2807,Y2805:DP2805&amp;Y2807:DP2807,0))))</f>
        <v>0</v>
      </c>
      <c r="V2806" s="94">
        <f t="array" ref="V2806">IF(COUNTA(Y2804:DP2807)=0,0,IF(ISERROR(HLOOKUP(V2807,Y2807:DP2807,1,FALSE)),0,INDEX(Y2806:DP2806,MATCH(V2805&amp;V2807,Y2805:DP2805&amp;Y2807:DP2807,0))))</f>
        <v>0</v>
      </c>
      <c r="W2806" s="95"/>
      <c r="X2806" s="108"/>
    </row>
    <row r="2807" spans="2:24" ht="13.9" thickBot="1">
      <c r="B2807" s="96"/>
      <c r="C2807" s="97"/>
      <c r="D2807" s="96"/>
      <c r="E2807" s="96"/>
      <c r="F2807" s="96"/>
      <c r="G2807" s="96"/>
      <c r="H2807" s="96"/>
      <c r="I2807" s="96"/>
      <c r="J2807" s="96"/>
      <c r="K2807" s="96"/>
      <c r="L2807" s="96"/>
      <c r="M2807" s="96"/>
      <c r="N2807" s="96"/>
      <c r="O2807" s="96"/>
      <c r="P2807" s="97"/>
      <c r="Q2807" s="218"/>
      <c r="R2807" s="98" t="str">
        <f t="shared" ref="R2807" si="7033">IF(COUNTA(Y2804:DP2807)=0,"none",HLOOKUP(R2805,Y2805:DP2807,3,FALSE))</f>
        <v>none</v>
      </c>
      <c r="S2807" s="99" t="str">
        <f t="shared" ref="S2807" si="7034">IF(COUNTA(Y2804:DP2807)=0,"none",HLOOKUP(S2804,Y2804:DP2807,4,FALSE))</f>
        <v>none</v>
      </c>
      <c r="T2807" s="100"/>
      <c r="U2807" s="100" t="str">
        <f t="array" ref="U2807">IF(COUNTA(Y2804:DP2807)=0,"none",IF($U$2="WAHR",$W$3,Abfrage!$F$4))</f>
        <v>none</v>
      </c>
      <c r="V2807" s="100" t="str">
        <f t="array" ref="V2807">IF(COUNTA(Y2804:DP2807)=0,"none",IF($U$2="WAHR",$W$3,Abfrage!$F$4))</f>
        <v>none</v>
      </c>
      <c r="W2807" s="100" t="str">
        <f t="array" ref="W2807">IF(COUNTA(Y2804:DP2807)=0,"none",IF($U$2="WAHR",$W$3,Abfrage!$F$4))</f>
        <v>none</v>
      </c>
      <c r="X2807" s="109"/>
    </row>
    <row r="2808" spans="2:24" thickBot="1">
      <c r="B2808" s="75" t="s">
        <v>1774</v>
      </c>
      <c r="C2808" s="76">
        <v>1000291795</v>
      </c>
      <c r="D2808" s="75" t="s">
        <v>95</v>
      </c>
      <c r="E2808" s="75" t="s">
        <v>148</v>
      </c>
      <c r="F2808" s="75" t="s">
        <v>175</v>
      </c>
      <c r="G2808" s="75" t="s">
        <v>175</v>
      </c>
      <c r="H2808" s="75" t="e">
        <v>#N/A</v>
      </c>
      <c r="I2808" s="75" t="s">
        <v>51</v>
      </c>
      <c r="J2808" s="75" t="s">
        <v>1775</v>
      </c>
      <c r="K2808" s="75" t="s">
        <v>331</v>
      </c>
      <c r="L2808" s="75" t="s">
        <v>327</v>
      </c>
      <c r="M2808" s="75" t="s">
        <v>307</v>
      </c>
      <c r="N2808" s="75" t="s">
        <v>327</v>
      </c>
      <c r="O2808" s="75" t="s">
        <v>306</v>
      </c>
      <c r="P2808" s="76" t="s">
        <v>306</v>
      </c>
      <c r="Q2808" s="216"/>
      <c r="R2808" s="77" t="str">
        <f t="shared" ref="R2808" si="7035">IF(COUNTA(Y2808:DP2811)=0,"01.01.1900",INDEX(Y2808:DP2808,MATCH(R2809,Y2809:DP2809,0)))</f>
        <v>01.01.1900</v>
      </c>
      <c r="S2808" s="78" t="str">
        <f t="shared" ref="S2808" si="7036">IF(COUNTA(Y2808:DP2811)=0,"01.01.1900",MAX(Y2808:DP2808))</f>
        <v>01.01.1900</v>
      </c>
      <c r="T2808" s="79"/>
      <c r="U2808" s="80" t="str">
        <f t="array" ref="U2808">IF(COUNTA(Y2808:DP2811)=0,"01.01.1900",IF(ISERROR(HLOOKUP(U2811,Y2811:DP2811,1,FALSE)),"01.01.1900",INDEX(Y2808:DP2808,MATCH(U2809&amp;U2811,Y2809:DP2809&amp;Y2811:DP2811,0))))</f>
        <v>01.01.1900</v>
      </c>
      <c r="V2808" s="81" t="str">
        <f t="shared" ref="V2808" si="7037">IF(COUNTA(Y2808:DP2811)=0,"01.01.1900",_xlfn.MAXIFS(Y2808:DP2808,Y2811:DP2811,V2811))</f>
        <v>01.01.1900</v>
      </c>
      <c r="W2808" s="82"/>
      <c r="X2808" s="106"/>
    </row>
    <row r="2809" spans="2:24" thickBot="1">
      <c r="B2809" s="83"/>
      <c r="C2809" s="84"/>
      <c r="D2809" s="83"/>
      <c r="E2809" s="83"/>
      <c r="F2809" s="83"/>
      <c r="G2809" s="83"/>
      <c r="H2809" s="83"/>
      <c r="I2809" s="83"/>
      <c r="J2809" s="83"/>
      <c r="K2809" s="83"/>
      <c r="L2809" s="83"/>
      <c r="M2809" s="83"/>
      <c r="N2809" s="83"/>
      <c r="O2809" s="83"/>
      <c r="P2809" s="84"/>
      <c r="Q2809" s="217"/>
      <c r="R2809" s="85">
        <f t="shared" ref="R2809" si="7038">IF(COUNTA(Y2808:DP2811)=0,0,MIN(Y2809:DP2809))</f>
        <v>0</v>
      </c>
      <c r="S2809" s="86">
        <f t="shared" ref="S2809" si="7039">IF(COUNTA(Y2808:DP2811)=0,0,HLOOKUP(S2808,Y2808:DP2811,2,FALSE))</f>
        <v>0</v>
      </c>
      <c r="T2809" s="87">
        <f t="shared" ref="T2809" si="7040">IF(COUNTA(Y2808:DP2811)=0,0,AVERAGE(Y2809:DP2809))</f>
        <v>0</v>
      </c>
      <c r="U2809" s="88">
        <f t="shared" ref="U2809" si="7041">IF(COUNTA(Y2808:DP2811)=0,0,_xlfn.MINIFS(Y2809:DP2809,Y2811:DP2811,U2811))</f>
        <v>0</v>
      </c>
      <c r="V2809" s="89">
        <f t="array" ref="V2809">IF(COUNTA(Y2808:DP2811)=0,0,IF(ISERROR(HLOOKUP(V2811,Y2811:DP2811,1,FALSE)),0,INDEX(Y2809:DP2809,MATCH(V2808&amp;V2811,Y2808:DP2808&amp;Y2811:DP2811,0))))</f>
        <v>0</v>
      </c>
      <c r="W2809" s="90">
        <f t="array" ref="W2809">IF(COUNTA(Y2808:DP2811)=0,0,IF(ISERROR(HLOOKUP(W2811,Y2811:DP2811,1,FALSE)),0,AVERAGEIF(Y2811:DP2811,$W2811,Y2809:DP2809)))</f>
        <v>0</v>
      </c>
      <c r="X2809" s="107"/>
    </row>
    <row r="2810" spans="2:24" thickBot="1">
      <c r="B2810" s="83"/>
      <c r="C2810" s="84"/>
      <c r="D2810" s="83"/>
      <c r="E2810" s="83"/>
      <c r="F2810" s="83"/>
      <c r="G2810" s="83"/>
      <c r="H2810" s="83"/>
      <c r="I2810" s="83"/>
      <c r="J2810" s="83"/>
      <c r="K2810" s="83"/>
      <c r="L2810" s="83"/>
      <c r="M2810" s="83"/>
      <c r="N2810" s="83"/>
      <c r="O2810" s="83"/>
      <c r="P2810" s="84"/>
      <c r="Q2810" s="217"/>
      <c r="R2810" s="91">
        <f t="shared" ref="R2810" si="7042">IF(COUNTA(Y2808:DP2811)=0,0,HLOOKUP(R2809,Y2809:DP2811,2,FALSE))</f>
        <v>0</v>
      </c>
      <c r="S2810" s="92">
        <f t="shared" ref="S2810" si="7043">IF(COUNTA(Y2808:DP2811)=0,0,HLOOKUP(S2808,Y2808:DP2811,3,FALSE))</f>
        <v>0</v>
      </c>
      <c r="T2810" s="93"/>
      <c r="U2810" s="94">
        <f t="array" ref="U2810">IF(COUNTA(Y2808:DP2811)=0,0,IF(ISERROR(HLOOKUP(U2811,Y2811:DP2811,1,FALSE)),0,INDEX(Y2810:DP2810,MATCH(U2809&amp;U2811,Y2809:DP2809&amp;Y2811:DP2811,0))))</f>
        <v>0</v>
      </c>
      <c r="V2810" s="94">
        <f t="array" ref="V2810">IF(COUNTA(Y2808:DP2811)=0,0,IF(ISERROR(HLOOKUP(V2811,Y2811:DP2811,1,FALSE)),0,INDEX(Y2810:DP2810,MATCH(V2809&amp;V2811,Y2809:DP2809&amp;Y2811:DP2811,0))))</f>
        <v>0</v>
      </c>
      <c r="W2810" s="95"/>
      <c r="X2810" s="108"/>
    </row>
    <row r="2811" spans="2:24" ht="13.9" thickBot="1">
      <c r="B2811" s="96"/>
      <c r="C2811" s="97"/>
      <c r="D2811" s="96"/>
      <c r="E2811" s="96"/>
      <c r="F2811" s="96"/>
      <c r="G2811" s="96"/>
      <c r="H2811" s="96"/>
      <c r="I2811" s="96"/>
      <c r="J2811" s="96"/>
      <c r="K2811" s="96"/>
      <c r="L2811" s="96"/>
      <c r="M2811" s="96"/>
      <c r="N2811" s="96"/>
      <c r="O2811" s="96"/>
      <c r="P2811" s="97"/>
      <c r="Q2811" s="218"/>
      <c r="R2811" s="98" t="str">
        <f t="shared" ref="R2811" si="7044">IF(COUNTA(Y2808:DP2811)=0,"none",HLOOKUP(R2809,Y2809:DP2811,3,FALSE))</f>
        <v>none</v>
      </c>
      <c r="S2811" s="99" t="str">
        <f t="shared" ref="S2811" si="7045">IF(COUNTA(Y2808:DP2811)=0,"none",HLOOKUP(S2808,Y2808:DP2811,4,FALSE))</f>
        <v>none</v>
      </c>
      <c r="T2811" s="100"/>
      <c r="U2811" s="100" t="str">
        <f t="array" ref="U2811">IF(COUNTA(Y2808:DP2811)=0,"none",IF($U$2="WAHR",$W$3,Abfrage!$F$4))</f>
        <v>none</v>
      </c>
      <c r="V2811" s="100" t="str">
        <f t="array" ref="V2811">IF(COUNTA(Y2808:DP2811)=0,"none",IF($U$2="WAHR",$W$3,Abfrage!$F$4))</f>
        <v>none</v>
      </c>
      <c r="W2811" s="100" t="str">
        <f t="array" ref="W2811">IF(COUNTA(Y2808:DP2811)=0,"none",IF($U$2="WAHR",$W$3,Abfrage!$F$4))</f>
        <v>none</v>
      </c>
      <c r="X2811" s="109"/>
    </row>
    <row r="2812" spans="2:24" thickBot="1">
      <c r="B2812" s="75" t="s">
        <v>1776</v>
      </c>
      <c r="C2812" s="76">
        <v>1000292170</v>
      </c>
      <c r="D2812" s="75" t="s">
        <v>95</v>
      </c>
      <c r="E2812" s="75" t="s">
        <v>96</v>
      </c>
      <c r="F2812" s="75" t="s">
        <v>97</v>
      </c>
      <c r="G2812" s="75" t="s">
        <v>97</v>
      </c>
      <c r="H2812" s="75" t="e">
        <v>#N/A</v>
      </c>
      <c r="I2812" s="75" t="s">
        <v>45</v>
      </c>
      <c r="J2812" s="75" t="s">
        <v>1777</v>
      </c>
      <c r="K2812" s="75" t="s">
        <v>326</v>
      </c>
      <c r="L2812" s="75" t="s">
        <v>306</v>
      </c>
      <c r="M2812" s="75" t="s">
        <v>313</v>
      </c>
      <c r="N2812" s="75" t="s">
        <v>348</v>
      </c>
      <c r="O2812" s="75" t="s">
        <v>309</v>
      </c>
      <c r="P2812" s="76" t="s">
        <v>306</v>
      </c>
      <c r="Q2812" s="216"/>
      <c r="R2812" s="77" t="str">
        <f t="shared" ref="R2812" si="7046">IF(COUNTA(Y2812:DP2815)=0,"01.01.1900",INDEX(Y2812:DP2812,MATCH(R2813,Y2813:DP2813,0)))</f>
        <v>01.01.1900</v>
      </c>
      <c r="S2812" s="78" t="str">
        <f t="shared" ref="S2812" si="7047">IF(COUNTA(Y2812:DP2815)=0,"01.01.1900",MAX(Y2812:DP2812))</f>
        <v>01.01.1900</v>
      </c>
      <c r="T2812" s="79"/>
      <c r="U2812" s="80" t="str">
        <f t="array" ref="U2812">IF(COUNTA(Y2812:DP2815)=0,"01.01.1900",IF(ISERROR(HLOOKUP(U2815,Y2815:DP2815,1,FALSE)),"01.01.1900",INDEX(Y2812:DP2812,MATCH(U2813&amp;U2815,Y2813:DP2813&amp;Y2815:DP2815,0))))</f>
        <v>01.01.1900</v>
      </c>
      <c r="V2812" s="81" t="str">
        <f t="shared" ref="V2812" si="7048">IF(COUNTA(Y2812:DP2815)=0,"01.01.1900",_xlfn.MAXIFS(Y2812:DP2812,Y2815:DP2815,V2815))</f>
        <v>01.01.1900</v>
      </c>
      <c r="W2812" s="82"/>
      <c r="X2812" s="106"/>
    </row>
    <row r="2813" spans="2:24" thickBot="1">
      <c r="B2813" s="83"/>
      <c r="C2813" s="84"/>
      <c r="D2813" s="83"/>
      <c r="E2813" s="83"/>
      <c r="F2813" s="83"/>
      <c r="G2813" s="83"/>
      <c r="H2813" s="83"/>
      <c r="I2813" s="83"/>
      <c r="J2813" s="83"/>
      <c r="K2813" s="83"/>
      <c r="L2813" s="83"/>
      <c r="M2813" s="83"/>
      <c r="N2813" s="83"/>
      <c r="O2813" s="83"/>
      <c r="P2813" s="84"/>
      <c r="Q2813" s="217"/>
      <c r="R2813" s="85">
        <f t="shared" ref="R2813" si="7049">IF(COUNTA(Y2812:DP2815)=0,0,MIN(Y2813:DP2813))</f>
        <v>0</v>
      </c>
      <c r="S2813" s="86">
        <f t="shared" ref="S2813" si="7050">IF(COUNTA(Y2812:DP2815)=0,0,HLOOKUP(S2812,Y2812:DP2815,2,FALSE))</f>
        <v>0</v>
      </c>
      <c r="T2813" s="87">
        <f t="shared" ref="T2813" si="7051">IF(COUNTA(Y2812:DP2815)=0,0,AVERAGE(Y2813:DP2813))</f>
        <v>0</v>
      </c>
      <c r="U2813" s="88">
        <f t="shared" ref="U2813" si="7052">IF(COUNTA(Y2812:DP2815)=0,0,_xlfn.MINIFS(Y2813:DP2813,Y2815:DP2815,U2815))</f>
        <v>0</v>
      </c>
      <c r="V2813" s="89">
        <f t="array" ref="V2813">IF(COUNTA(Y2812:DP2815)=0,0,IF(ISERROR(HLOOKUP(V2815,Y2815:DP2815,1,FALSE)),0,INDEX(Y2813:DP2813,MATCH(V2812&amp;V2815,Y2812:DP2812&amp;Y2815:DP2815,0))))</f>
        <v>0</v>
      </c>
      <c r="W2813" s="90">
        <f t="array" ref="W2813">IF(COUNTA(Y2812:DP2815)=0,0,IF(ISERROR(HLOOKUP(W2815,Y2815:DP2815,1,FALSE)),0,AVERAGEIF(Y2815:DP2815,$W2815,Y2813:DP2813)))</f>
        <v>0</v>
      </c>
      <c r="X2813" s="107"/>
    </row>
    <row r="2814" spans="2:24" thickBot="1">
      <c r="B2814" s="83"/>
      <c r="C2814" s="84"/>
      <c r="D2814" s="83"/>
      <c r="E2814" s="83"/>
      <c r="F2814" s="83"/>
      <c r="G2814" s="83"/>
      <c r="H2814" s="83"/>
      <c r="I2814" s="83"/>
      <c r="J2814" s="83"/>
      <c r="K2814" s="83"/>
      <c r="L2814" s="83"/>
      <c r="M2814" s="83"/>
      <c r="N2814" s="83"/>
      <c r="O2814" s="83"/>
      <c r="P2814" s="84"/>
      <c r="Q2814" s="217"/>
      <c r="R2814" s="91">
        <f t="shared" ref="R2814" si="7053">IF(COUNTA(Y2812:DP2815)=0,0,HLOOKUP(R2813,Y2813:DP2815,2,FALSE))</f>
        <v>0</v>
      </c>
      <c r="S2814" s="92">
        <f t="shared" ref="S2814" si="7054">IF(COUNTA(Y2812:DP2815)=0,0,HLOOKUP(S2812,Y2812:DP2815,3,FALSE))</f>
        <v>0</v>
      </c>
      <c r="T2814" s="93"/>
      <c r="U2814" s="94">
        <f t="array" ref="U2814">IF(COUNTA(Y2812:DP2815)=0,0,IF(ISERROR(HLOOKUP(U2815,Y2815:DP2815,1,FALSE)),0,INDEX(Y2814:DP2814,MATCH(U2813&amp;U2815,Y2813:DP2813&amp;Y2815:DP2815,0))))</f>
        <v>0</v>
      </c>
      <c r="V2814" s="94">
        <f t="array" ref="V2814">IF(COUNTA(Y2812:DP2815)=0,0,IF(ISERROR(HLOOKUP(V2815,Y2815:DP2815,1,FALSE)),0,INDEX(Y2814:DP2814,MATCH(V2813&amp;V2815,Y2813:DP2813&amp;Y2815:DP2815,0))))</f>
        <v>0</v>
      </c>
      <c r="W2814" s="95"/>
      <c r="X2814" s="108"/>
    </row>
    <row r="2815" spans="2:24" ht="13.9" thickBot="1">
      <c r="B2815" s="96"/>
      <c r="C2815" s="97"/>
      <c r="D2815" s="96"/>
      <c r="E2815" s="96"/>
      <c r="F2815" s="96"/>
      <c r="G2815" s="96"/>
      <c r="H2815" s="96"/>
      <c r="I2815" s="96"/>
      <c r="J2815" s="96"/>
      <c r="K2815" s="96"/>
      <c r="L2815" s="96"/>
      <c r="M2815" s="96"/>
      <c r="N2815" s="96"/>
      <c r="O2815" s="96"/>
      <c r="P2815" s="97"/>
      <c r="Q2815" s="218"/>
      <c r="R2815" s="98" t="str">
        <f t="shared" ref="R2815" si="7055">IF(COUNTA(Y2812:DP2815)=0,"none",HLOOKUP(R2813,Y2813:DP2815,3,FALSE))</f>
        <v>none</v>
      </c>
      <c r="S2815" s="99" t="str">
        <f t="shared" ref="S2815" si="7056">IF(COUNTA(Y2812:DP2815)=0,"none",HLOOKUP(S2812,Y2812:DP2815,4,FALSE))</f>
        <v>none</v>
      </c>
      <c r="T2815" s="100"/>
      <c r="U2815" s="100" t="str">
        <f t="array" ref="U2815">IF(COUNTA(Y2812:DP2815)=0,"none",IF($U$2="WAHR",$W$3,Abfrage!$F$4))</f>
        <v>none</v>
      </c>
      <c r="V2815" s="100" t="str">
        <f t="array" ref="V2815">IF(COUNTA(Y2812:DP2815)=0,"none",IF($U$2="WAHR",$W$3,Abfrage!$F$4))</f>
        <v>none</v>
      </c>
      <c r="W2815" s="100" t="str">
        <f t="array" ref="W2815">IF(COUNTA(Y2812:DP2815)=0,"none",IF($U$2="WAHR",$W$3,Abfrage!$F$4))</f>
        <v>none</v>
      </c>
      <c r="X2815" s="109"/>
    </row>
    <row r="2816" spans="2:24" thickBot="1">
      <c r="B2816" s="75" t="s">
        <v>1778</v>
      </c>
      <c r="C2816" s="76">
        <v>1000293821</v>
      </c>
      <c r="D2816" s="75" t="s">
        <v>89</v>
      </c>
      <c r="E2816" s="75" t="s">
        <v>1148</v>
      </c>
      <c r="F2816" s="75" t="s">
        <v>881</v>
      </c>
      <c r="G2816" s="75" t="s">
        <v>881</v>
      </c>
      <c r="H2816" s="75" t="e">
        <v>#N/A</v>
      </c>
      <c r="I2816" s="75" t="s">
        <v>1150</v>
      </c>
      <c r="J2816" s="75" t="s">
        <v>1779</v>
      </c>
      <c r="K2816" s="75" t="s">
        <v>306</v>
      </c>
      <c r="L2816" s="75" t="s">
        <v>306</v>
      </c>
      <c r="M2816" s="75" t="s">
        <v>306</v>
      </c>
      <c r="N2816" s="75" t="s">
        <v>306</v>
      </c>
      <c r="O2816" s="75" t="s">
        <v>551</v>
      </c>
      <c r="P2816" s="76" t="s">
        <v>1153</v>
      </c>
      <c r="Q2816" s="216"/>
      <c r="R2816" s="77" t="str">
        <f t="shared" ref="R2816" si="7057">IF(COUNTA(Y2816:DP2819)=0,"01.01.1900",INDEX(Y2816:DP2816,MATCH(R2817,Y2817:DP2817,0)))</f>
        <v>01.01.1900</v>
      </c>
      <c r="S2816" s="78" t="str">
        <f t="shared" ref="S2816" si="7058">IF(COUNTA(Y2816:DP2819)=0,"01.01.1900",MAX(Y2816:DP2816))</f>
        <v>01.01.1900</v>
      </c>
      <c r="T2816" s="79"/>
      <c r="U2816" s="80" t="str">
        <f t="array" ref="U2816">IF(COUNTA(Y2816:DP2819)=0,"01.01.1900",IF(ISERROR(HLOOKUP(U2819,Y2819:DP2819,1,FALSE)),"01.01.1900",INDEX(Y2816:DP2816,MATCH(U2817&amp;U2819,Y2817:DP2817&amp;Y2819:DP2819,0))))</f>
        <v>01.01.1900</v>
      </c>
      <c r="V2816" s="81" t="str">
        <f t="shared" ref="V2816" si="7059">IF(COUNTA(Y2816:DP2819)=0,"01.01.1900",_xlfn.MAXIFS(Y2816:DP2816,Y2819:DP2819,V2819))</f>
        <v>01.01.1900</v>
      </c>
      <c r="W2816" s="82"/>
      <c r="X2816" s="106"/>
    </row>
    <row r="2817" spans="2:28" thickBot="1">
      <c r="B2817" s="83"/>
      <c r="C2817" s="84"/>
      <c r="D2817" s="83"/>
      <c r="E2817" s="83"/>
      <c r="F2817" s="83"/>
      <c r="G2817" s="83"/>
      <c r="H2817" s="83"/>
      <c r="I2817" s="83"/>
      <c r="J2817" s="83"/>
      <c r="K2817" s="83"/>
      <c r="L2817" s="83"/>
      <c r="M2817" s="83"/>
      <c r="N2817" s="83"/>
      <c r="O2817" s="83"/>
      <c r="P2817" s="84"/>
      <c r="Q2817" s="217"/>
      <c r="R2817" s="85">
        <f t="shared" ref="R2817" si="7060">IF(COUNTA(Y2816:DP2819)=0,0,MIN(Y2817:DP2817))</f>
        <v>0</v>
      </c>
      <c r="S2817" s="86">
        <f t="shared" ref="S2817" si="7061">IF(COUNTA(Y2816:DP2819)=0,0,HLOOKUP(S2816,Y2816:DP2819,2,FALSE))</f>
        <v>0</v>
      </c>
      <c r="T2817" s="87">
        <f t="shared" ref="T2817" si="7062">IF(COUNTA(Y2816:DP2819)=0,0,AVERAGE(Y2817:DP2817))</f>
        <v>0</v>
      </c>
      <c r="U2817" s="88">
        <f t="shared" ref="U2817" si="7063">IF(COUNTA(Y2816:DP2819)=0,0,_xlfn.MINIFS(Y2817:DP2817,Y2819:DP2819,U2819))</f>
        <v>0</v>
      </c>
      <c r="V2817" s="89">
        <f t="array" ref="V2817">IF(COUNTA(Y2816:DP2819)=0,0,IF(ISERROR(HLOOKUP(V2819,Y2819:DP2819,1,FALSE)),0,INDEX(Y2817:DP2817,MATCH(V2816&amp;V2819,Y2816:DP2816&amp;Y2819:DP2819,0))))</f>
        <v>0</v>
      </c>
      <c r="W2817" s="90">
        <f t="array" ref="W2817">IF(COUNTA(Y2816:DP2819)=0,0,IF(ISERROR(HLOOKUP(W2819,Y2819:DP2819,1,FALSE)),0,AVERAGEIF(Y2819:DP2819,$W2819,Y2817:DP2817)))</f>
        <v>0</v>
      </c>
      <c r="X2817" s="107"/>
    </row>
    <row r="2818" spans="2:28" thickBot="1">
      <c r="B2818" s="83"/>
      <c r="C2818" s="84"/>
      <c r="D2818" s="83"/>
      <c r="E2818" s="83"/>
      <c r="F2818" s="83"/>
      <c r="G2818" s="83"/>
      <c r="H2818" s="83"/>
      <c r="I2818" s="83"/>
      <c r="J2818" s="83"/>
      <c r="K2818" s="83"/>
      <c r="L2818" s="83"/>
      <c r="M2818" s="83"/>
      <c r="N2818" s="83"/>
      <c r="O2818" s="83"/>
      <c r="P2818" s="84"/>
      <c r="Q2818" s="217"/>
      <c r="R2818" s="91">
        <f t="shared" ref="R2818" si="7064">IF(COUNTA(Y2816:DP2819)=0,0,HLOOKUP(R2817,Y2817:DP2819,2,FALSE))</f>
        <v>0</v>
      </c>
      <c r="S2818" s="92">
        <f t="shared" ref="S2818" si="7065">IF(COUNTA(Y2816:DP2819)=0,0,HLOOKUP(S2816,Y2816:DP2819,3,FALSE))</f>
        <v>0</v>
      </c>
      <c r="T2818" s="93"/>
      <c r="U2818" s="94">
        <f t="array" ref="U2818">IF(COUNTA(Y2816:DP2819)=0,0,IF(ISERROR(HLOOKUP(U2819,Y2819:DP2819,1,FALSE)),0,INDEX(Y2818:DP2818,MATCH(U2817&amp;U2819,Y2817:DP2817&amp;Y2819:DP2819,0))))</f>
        <v>0</v>
      </c>
      <c r="V2818" s="94">
        <f t="array" ref="V2818">IF(COUNTA(Y2816:DP2819)=0,0,IF(ISERROR(HLOOKUP(V2819,Y2819:DP2819,1,FALSE)),0,INDEX(Y2818:DP2818,MATCH(V2817&amp;V2819,Y2817:DP2817&amp;Y2819:DP2819,0))))</f>
        <v>0</v>
      </c>
      <c r="W2818" s="95"/>
      <c r="X2818" s="108"/>
    </row>
    <row r="2819" spans="2:28" ht="13.9" thickBot="1">
      <c r="B2819" s="96"/>
      <c r="C2819" s="97"/>
      <c r="D2819" s="96"/>
      <c r="E2819" s="96"/>
      <c r="F2819" s="96"/>
      <c r="G2819" s="96"/>
      <c r="H2819" s="96"/>
      <c r="I2819" s="96"/>
      <c r="J2819" s="96"/>
      <c r="K2819" s="96"/>
      <c r="L2819" s="96"/>
      <c r="M2819" s="96"/>
      <c r="N2819" s="96"/>
      <c r="O2819" s="96"/>
      <c r="P2819" s="97"/>
      <c r="Q2819" s="218"/>
      <c r="R2819" s="98" t="str">
        <f t="shared" ref="R2819" si="7066">IF(COUNTA(Y2816:DP2819)=0,"none",HLOOKUP(R2817,Y2817:DP2819,3,FALSE))</f>
        <v>none</v>
      </c>
      <c r="S2819" s="99" t="str">
        <f t="shared" ref="S2819" si="7067">IF(COUNTA(Y2816:DP2819)=0,"none",HLOOKUP(S2816,Y2816:DP2819,4,FALSE))</f>
        <v>none</v>
      </c>
      <c r="T2819" s="100"/>
      <c r="U2819" s="100" t="str">
        <f t="array" ref="U2819">IF(COUNTA(Y2816:DP2819)=0,"none",IF($U$2="WAHR",$W$3,Abfrage!$F$4))</f>
        <v>none</v>
      </c>
      <c r="V2819" s="100" t="str">
        <f t="array" ref="V2819">IF(COUNTA(Y2816:DP2819)=0,"none",IF($U$2="WAHR",$W$3,Abfrage!$F$4))</f>
        <v>none</v>
      </c>
      <c r="W2819" s="100" t="str">
        <f t="array" ref="W2819">IF(COUNTA(Y2816:DP2819)=0,"none",IF($U$2="WAHR",$W$3,Abfrage!$F$4))</f>
        <v>none</v>
      </c>
      <c r="X2819" s="109"/>
    </row>
    <row r="2820" spans="2:28" thickBot="1">
      <c r="B2820" s="75" t="s">
        <v>1780</v>
      </c>
      <c r="C2820" s="76">
        <v>1000294568</v>
      </c>
      <c r="D2820" s="75" t="s">
        <v>95</v>
      </c>
      <c r="E2820" s="75" t="s">
        <v>148</v>
      </c>
      <c r="F2820" s="75" t="s">
        <v>96</v>
      </c>
      <c r="G2820" s="75" t="s">
        <v>96</v>
      </c>
      <c r="H2820" s="75" t="e">
        <v>#N/A</v>
      </c>
      <c r="I2820" s="75" t="s">
        <v>51</v>
      </c>
      <c r="J2820" s="75" t="s">
        <v>1781</v>
      </c>
      <c r="K2820" s="75" t="s">
        <v>915</v>
      </c>
      <c r="L2820" s="75" t="s">
        <v>564</v>
      </c>
      <c r="M2820" s="75" t="s">
        <v>313</v>
      </c>
      <c r="N2820" s="75" t="s">
        <v>327</v>
      </c>
      <c r="O2820" s="75" t="s">
        <v>306</v>
      </c>
      <c r="P2820" s="76" t="s">
        <v>306</v>
      </c>
      <c r="Q2820" s="216"/>
      <c r="R2820" s="77" t="str">
        <f t="shared" ref="R2820" si="7068">IF(COUNTA(Y2820:DP2823)=0,"01.01.1900",INDEX(Y2820:DP2820,MATCH(R2821,Y2821:DP2821,0)))</f>
        <v>01.01.1900</v>
      </c>
      <c r="S2820" s="78" t="str">
        <f t="shared" ref="S2820" si="7069">IF(COUNTA(Y2820:DP2823)=0,"01.01.1900",MAX(Y2820:DP2820))</f>
        <v>01.01.1900</v>
      </c>
      <c r="T2820" s="79"/>
      <c r="U2820" s="80" t="str">
        <f t="array" ref="U2820">IF(COUNTA(Y2820:DP2823)=0,"01.01.1900",IF(ISERROR(HLOOKUP(U2823,Y2823:DP2823,1,FALSE)),"01.01.1900",INDEX(Y2820:DP2820,MATCH(U2821&amp;U2823,Y2821:DP2821&amp;Y2823:DP2823,0))))</f>
        <v>01.01.1900</v>
      </c>
      <c r="V2820" s="81" t="str">
        <f t="shared" ref="V2820" si="7070">IF(COUNTA(Y2820:DP2823)=0,"01.01.1900",_xlfn.MAXIFS(Y2820:DP2820,Y2823:DP2823,V2823))</f>
        <v>01.01.1900</v>
      </c>
      <c r="W2820" s="82"/>
      <c r="X2820" s="106"/>
    </row>
    <row r="2821" spans="2:28" thickBot="1">
      <c r="B2821" s="83"/>
      <c r="C2821" s="84"/>
      <c r="D2821" s="83"/>
      <c r="E2821" s="83"/>
      <c r="F2821" s="83"/>
      <c r="G2821" s="83"/>
      <c r="H2821" s="83"/>
      <c r="I2821" s="83"/>
      <c r="J2821" s="83"/>
      <c r="K2821" s="83"/>
      <c r="L2821" s="83"/>
      <c r="M2821" s="83"/>
      <c r="N2821" s="83"/>
      <c r="O2821" s="83"/>
      <c r="P2821" s="84"/>
      <c r="Q2821" s="217"/>
      <c r="R2821" s="85">
        <f t="shared" ref="R2821" si="7071">IF(COUNTA(Y2820:DP2823)=0,0,MIN(Y2821:DP2821))</f>
        <v>0</v>
      </c>
      <c r="S2821" s="86">
        <f t="shared" ref="S2821" si="7072">IF(COUNTA(Y2820:DP2823)=0,0,HLOOKUP(S2820,Y2820:DP2823,2,FALSE))</f>
        <v>0</v>
      </c>
      <c r="T2821" s="87">
        <f t="shared" ref="T2821" si="7073">IF(COUNTA(Y2820:DP2823)=0,0,AVERAGE(Y2821:DP2821))</f>
        <v>0</v>
      </c>
      <c r="U2821" s="88">
        <f t="shared" ref="U2821" si="7074">IF(COUNTA(Y2820:DP2823)=0,0,_xlfn.MINIFS(Y2821:DP2821,Y2823:DP2823,U2823))</f>
        <v>0</v>
      </c>
      <c r="V2821" s="89">
        <f t="array" ref="V2821">IF(COUNTA(Y2820:DP2823)=0,0,IF(ISERROR(HLOOKUP(V2823,Y2823:DP2823,1,FALSE)),0,INDEX(Y2821:DP2821,MATCH(V2820&amp;V2823,Y2820:DP2820&amp;Y2823:DP2823,0))))</f>
        <v>0</v>
      </c>
      <c r="W2821" s="90">
        <f t="array" ref="W2821">IF(COUNTA(Y2820:DP2823)=0,0,IF(ISERROR(HLOOKUP(W2823,Y2823:DP2823,1,FALSE)),0,AVERAGEIF(Y2823:DP2823,$W2823,Y2821:DP2821)))</f>
        <v>0</v>
      </c>
      <c r="X2821" s="107"/>
    </row>
    <row r="2822" spans="2:28" thickBot="1">
      <c r="B2822" s="83"/>
      <c r="C2822" s="84"/>
      <c r="D2822" s="83"/>
      <c r="E2822" s="83"/>
      <c r="F2822" s="83"/>
      <c r="G2822" s="83"/>
      <c r="H2822" s="83"/>
      <c r="I2822" s="83"/>
      <c r="J2822" s="83"/>
      <c r="K2822" s="83"/>
      <c r="L2822" s="83"/>
      <c r="M2822" s="83"/>
      <c r="N2822" s="83"/>
      <c r="O2822" s="83"/>
      <c r="P2822" s="84"/>
      <c r="Q2822" s="217"/>
      <c r="R2822" s="91">
        <f t="shared" ref="R2822" si="7075">IF(COUNTA(Y2820:DP2823)=0,0,HLOOKUP(R2821,Y2821:DP2823,2,FALSE))</f>
        <v>0</v>
      </c>
      <c r="S2822" s="92">
        <f t="shared" ref="S2822" si="7076">IF(COUNTA(Y2820:DP2823)=0,0,HLOOKUP(S2820,Y2820:DP2823,3,FALSE))</f>
        <v>0</v>
      </c>
      <c r="T2822" s="93"/>
      <c r="U2822" s="94">
        <f t="array" ref="U2822">IF(COUNTA(Y2820:DP2823)=0,0,IF(ISERROR(HLOOKUP(U2823,Y2823:DP2823,1,FALSE)),0,INDEX(Y2822:DP2822,MATCH(U2821&amp;U2823,Y2821:DP2821&amp;Y2823:DP2823,0))))</f>
        <v>0</v>
      </c>
      <c r="V2822" s="94">
        <f t="array" ref="V2822">IF(COUNTA(Y2820:DP2823)=0,0,IF(ISERROR(HLOOKUP(V2823,Y2823:DP2823,1,FALSE)),0,INDEX(Y2822:DP2822,MATCH(V2821&amp;V2823,Y2821:DP2821&amp;Y2823:DP2823,0))))</f>
        <v>0</v>
      </c>
      <c r="W2822" s="95"/>
      <c r="X2822" s="108"/>
    </row>
    <row r="2823" spans="2:28" ht="13.9" thickBot="1">
      <c r="B2823" s="96"/>
      <c r="C2823" s="97"/>
      <c r="D2823" s="96"/>
      <c r="E2823" s="96"/>
      <c r="F2823" s="96"/>
      <c r="G2823" s="96"/>
      <c r="H2823" s="96"/>
      <c r="I2823" s="96"/>
      <c r="J2823" s="96"/>
      <c r="K2823" s="96"/>
      <c r="L2823" s="96"/>
      <c r="M2823" s="96"/>
      <c r="N2823" s="96"/>
      <c r="O2823" s="96"/>
      <c r="P2823" s="97"/>
      <c r="Q2823" s="218"/>
      <c r="R2823" s="98" t="str">
        <f t="shared" ref="R2823" si="7077">IF(COUNTA(Y2820:DP2823)=0,"none",HLOOKUP(R2821,Y2821:DP2823,3,FALSE))</f>
        <v>none</v>
      </c>
      <c r="S2823" s="99" t="str">
        <f t="shared" ref="S2823" si="7078">IF(COUNTA(Y2820:DP2823)=0,"none",HLOOKUP(S2820,Y2820:DP2823,4,FALSE))</f>
        <v>none</v>
      </c>
      <c r="T2823" s="100"/>
      <c r="U2823" s="100" t="str">
        <f t="array" ref="U2823">IF(COUNTA(Y2820:DP2823)=0,"none",IF($U$2="WAHR",$W$3,Abfrage!$F$4))</f>
        <v>none</v>
      </c>
      <c r="V2823" s="100" t="str">
        <f t="array" ref="V2823">IF(COUNTA(Y2820:DP2823)=0,"none",IF($U$2="WAHR",$W$3,Abfrage!$F$4))</f>
        <v>none</v>
      </c>
      <c r="W2823" s="100" t="str">
        <f t="array" ref="W2823">IF(COUNTA(Y2820:DP2823)=0,"none",IF($U$2="WAHR",$W$3,Abfrage!$F$4))</f>
        <v>none</v>
      </c>
      <c r="X2823" s="109"/>
    </row>
    <row r="2824" spans="2:28" thickBot="1">
      <c r="B2824" s="75" t="s">
        <v>1782</v>
      </c>
      <c r="C2824" s="76">
        <v>1000166646</v>
      </c>
      <c r="D2824" s="75" t="s">
        <v>95</v>
      </c>
      <c r="E2824" s="75" t="s">
        <v>96</v>
      </c>
      <c r="F2824" s="75" t="s">
        <v>97</v>
      </c>
      <c r="G2824" s="75" t="s">
        <v>97</v>
      </c>
      <c r="H2824" s="75" t="e">
        <v>#N/A</v>
      </c>
      <c r="I2824" s="75" t="s">
        <v>377</v>
      </c>
      <c r="J2824" s="75" t="s">
        <v>1783</v>
      </c>
      <c r="K2824" s="75" t="s">
        <v>306</v>
      </c>
      <c r="L2824" s="75" t="s">
        <v>306</v>
      </c>
      <c r="M2824" s="75" t="s">
        <v>313</v>
      </c>
      <c r="N2824" s="75" t="s">
        <v>321</v>
      </c>
      <c r="O2824" s="75" t="s">
        <v>309</v>
      </c>
      <c r="P2824" s="76" t="s">
        <v>306</v>
      </c>
      <c r="Q2824" s="216"/>
      <c r="R2824" s="77" t="str">
        <f t="shared" ref="R2824" si="7079">IF(COUNTA(Y2824:DP2827)=0,"01.01.1900",INDEX(Y2824:DP2824,MATCH(R2825,Y2825:DP2825,0)))</f>
        <v>01.01.1900</v>
      </c>
      <c r="S2824" s="78" t="str">
        <f t="shared" ref="S2824" si="7080">IF(COUNTA(Y2824:DP2827)=0,"01.01.1900",MAX(Y2824:DP2824))</f>
        <v>01.01.1900</v>
      </c>
      <c r="T2824" s="79"/>
      <c r="U2824" s="80" t="str">
        <f t="array" ref="U2824">IF(COUNTA(Y2824:DP2827)=0,"01.01.1900",IF(ISERROR(HLOOKUP(U2827,Y2827:DP2827,1,FALSE)),"01.01.1900",INDEX(Y2824:DP2824,MATCH(U2825&amp;U2827,Y2825:DP2825&amp;Y2827:DP2827,0))))</f>
        <v>01.01.1900</v>
      </c>
      <c r="V2824" s="81" t="str">
        <f t="shared" ref="V2824" si="7081">IF(COUNTA(Y2824:DP2827)=0,"01.01.1900",_xlfn.MAXIFS(Y2824:DP2824,Y2827:DP2827,V2827))</f>
        <v>01.01.1900</v>
      </c>
      <c r="W2824" s="82"/>
      <c r="X2824" s="106"/>
    </row>
    <row r="2825" spans="2:28" thickBot="1">
      <c r="B2825" s="83"/>
      <c r="C2825" s="84"/>
      <c r="D2825" s="83"/>
      <c r="E2825" s="83"/>
      <c r="F2825" s="83"/>
      <c r="G2825" s="83"/>
      <c r="H2825" s="83"/>
      <c r="I2825" s="83"/>
      <c r="J2825" s="83"/>
      <c r="K2825" s="83"/>
      <c r="L2825" s="83"/>
      <c r="M2825" s="83"/>
      <c r="N2825" s="83"/>
      <c r="O2825" s="83"/>
      <c r="P2825" s="84"/>
      <c r="Q2825" s="217"/>
      <c r="R2825" s="85">
        <f t="shared" ref="R2825" si="7082">IF(COUNTA(Y2824:DP2827)=0,0,MIN(Y2825:DP2825))</f>
        <v>0</v>
      </c>
      <c r="S2825" s="86">
        <f t="shared" ref="S2825" si="7083">IF(COUNTA(Y2824:DP2827)=0,0,HLOOKUP(S2824,Y2824:DP2827,2,FALSE))</f>
        <v>0</v>
      </c>
      <c r="T2825" s="87">
        <f t="shared" ref="T2825" si="7084">IF(COUNTA(Y2824:DP2827)=0,0,AVERAGE(Y2825:DP2825))</f>
        <v>0</v>
      </c>
      <c r="U2825" s="88">
        <f t="shared" ref="U2825" si="7085">IF(COUNTA(Y2824:DP2827)=0,0,_xlfn.MINIFS(Y2825:DP2825,Y2827:DP2827,U2827))</f>
        <v>0</v>
      </c>
      <c r="V2825" s="89">
        <f t="array" ref="V2825">IF(COUNTA(Y2824:DP2827)=0,0,IF(ISERROR(HLOOKUP(V2827,Y2827:DP2827,1,FALSE)),0,INDEX(Y2825:DP2825,MATCH(V2824&amp;V2827,Y2824:DP2824&amp;Y2827:DP2827,0))))</f>
        <v>0</v>
      </c>
      <c r="W2825" s="90">
        <f t="array" ref="W2825">IF(COUNTA(Y2824:DP2827)=0,0,IF(ISERROR(HLOOKUP(W2827,Y2827:DP2827,1,FALSE)),0,AVERAGEIF(Y2827:DP2827,$W2827,Y2825:DP2825)))</f>
        <v>0</v>
      </c>
      <c r="X2825" s="107"/>
    </row>
    <row r="2826" spans="2:28" thickBot="1">
      <c r="B2826" s="83"/>
      <c r="C2826" s="84"/>
      <c r="D2826" s="83"/>
      <c r="E2826" s="83"/>
      <c r="F2826" s="83"/>
      <c r="G2826" s="83"/>
      <c r="H2826" s="83"/>
      <c r="I2826" s="83"/>
      <c r="J2826" s="83"/>
      <c r="K2826" s="83"/>
      <c r="L2826" s="83"/>
      <c r="M2826" s="83"/>
      <c r="N2826" s="83"/>
      <c r="O2826" s="83"/>
      <c r="P2826" s="84"/>
      <c r="Q2826" s="217"/>
      <c r="R2826" s="91">
        <f t="shared" ref="R2826" si="7086">IF(COUNTA(Y2824:DP2827)=0,0,HLOOKUP(R2825,Y2825:DP2827,2,FALSE))</f>
        <v>0</v>
      </c>
      <c r="S2826" s="92">
        <f t="shared" ref="S2826" si="7087">IF(COUNTA(Y2824:DP2827)=0,0,HLOOKUP(S2824,Y2824:DP2827,3,FALSE))</f>
        <v>0</v>
      </c>
      <c r="T2826" s="93"/>
      <c r="U2826" s="94">
        <f t="array" ref="U2826">IF(COUNTA(Y2824:DP2827)=0,0,IF(ISERROR(HLOOKUP(U2827,Y2827:DP2827,1,FALSE)),0,INDEX(Y2826:DP2826,MATCH(U2825&amp;U2827,Y2825:DP2825&amp;Y2827:DP2827,0))))</f>
        <v>0</v>
      </c>
      <c r="V2826" s="94">
        <f t="array" ref="V2826">IF(COUNTA(Y2824:DP2827)=0,0,IF(ISERROR(HLOOKUP(V2827,Y2827:DP2827,1,FALSE)),0,INDEX(Y2826:DP2826,MATCH(V2825&amp;V2827,Y2825:DP2825&amp;Y2827:DP2827,0))))</f>
        <v>0</v>
      </c>
      <c r="W2826" s="95"/>
      <c r="X2826" s="108"/>
    </row>
    <row r="2827" spans="2:28" ht="13.9" thickBot="1">
      <c r="B2827" s="96"/>
      <c r="C2827" s="97"/>
      <c r="D2827" s="96"/>
      <c r="E2827" s="96"/>
      <c r="F2827" s="96"/>
      <c r="G2827" s="96"/>
      <c r="H2827" s="96"/>
      <c r="I2827" s="96"/>
      <c r="J2827" s="96"/>
      <c r="K2827" s="96"/>
      <c r="L2827" s="96"/>
      <c r="M2827" s="96"/>
      <c r="N2827" s="96"/>
      <c r="O2827" s="96"/>
      <c r="P2827" s="97"/>
      <c r="Q2827" s="218"/>
      <c r="R2827" s="98" t="str">
        <f t="shared" ref="R2827" si="7088">IF(COUNTA(Y2824:DP2827)=0,"none",HLOOKUP(R2825,Y2825:DP2827,3,FALSE))</f>
        <v>none</v>
      </c>
      <c r="S2827" s="99" t="str">
        <f t="shared" ref="S2827" si="7089">IF(COUNTA(Y2824:DP2827)=0,"none",HLOOKUP(S2824,Y2824:DP2827,4,FALSE))</f>
        <v>none</v>
      </c>
      <c r="T2827" s="100"/>
      <c r="U2827" s="100" t="str">
        <f t="array" ref="U2827">IF(COUNTA(Y2824:DP2827)=0,"none",IF($U$2="WAHR",$W$3,Abfrage!$F$4))</f>
        <v>none</v>
      </c>
      <c r="V2827" s="100" t="str">
        <f t="array" ref="V2827">IF(COUNTA(Y2824:DP2827)=0,"none",IF($U$2="WAHR",$W$3,Abfrage!$F$4))</f>
        <v>none</v>
      </c>
      <c r="W2827" s="100" t="str">
        <f t="array" ref="W2827">IF(COUNTA(Y2824:DP2827)=0,"none",IF($U$2="WAHR",$W$3,Abfrage!$F$4))</f>
        <v>none</v>
      </c>
      <c r="X2827" s="109"/>
    </row>
    <row r="2828" spans="2:28" thickBot="1">
      <c r="B2828" s="75" t="s">
        <v>1784</v>
      </c>
      <c r="C2828" s="76">
        <v>1000180582</v>
      </c>
      <c r="D2828" s="75" t="s">
        <v>95</v>
      </c>
      <c r="E2828" s="75" t="s">
        <v>175</v>
      </c>
      <c r="F2828" s="75" t="s">
        <v>97</v>
      </c>
      <c r="G2828" s="75" t="s">
        <v>97</v>
      </c>
      <c r="H2828" s="75" t="s">
        <v>44</v>
      </c>
      <c r="I2828" s="75" t="s">
        <v>41</v>
      </c>
      <c r="J2828" s="75" t="s">
        <v>1785</v>
      </c>
      <c r="K2828" s="75" t="s">
        <v>306</v>
      </c>
      <c r="L2828" s="75" t="s">
        <v>306</v>
      </c>
      <c r="M2828" s="75" t="s">
        <v>307</v>
      </c>
      <c r="N2828" s="75" t="s">
        <v>321</v>
      </c>
      <c r="O2828" s="75" t="s">
        <v>315</v>
      </c>
      <c r="P2828" s="76" t="s">
        <v>306</v>
      </c>
      <c r="Q2828" s="216"/>
      <c r="R2828" s="77">
        <f t="shared" ref="R2828" si="7090">IF(COUNTA(Y2828:DP2831)=0,"01.01.1900",INDEX(Y2828:DP2828,MATCH(R2829,Y2829:DP2829,0)))</f>
        <v>44013</v>
      </c>
      <c r="S2828" s="78">
        <f t="shared" ref="S2828" si="7091">IF(COUNTA(Y2828:DP2831)=0,"01.01.1900",MAX(Y2828:DP2828))</f>
        <v>44965</v>
      </c>
      <c r="T2828" s="79"/>
      <c r="U2828" s="80" t="str">
        <f t="array" ref="U2828">IF(COUNTA(Y2828:DP2831)=0,"01.01.1900",IF(ISERROR(HLOOKUP(U2831,Y2831:DP2831,1,FALSE)),"01.01.1900",INDEX(Y2828:DP2828,MATCH(U2829&amp;U2831,Y2829:DP2829&amp;Y2831:DP2831,0))))</f>
        <v>01.01.1900</v>
      </c>
      <c r="V2828" s="81">
        <f t="shared" ref="V2828" si="7092">IF(COUNTA(Y2828:DP2831)=0,"01.01.1900",_xlfn.MAXIFS(Y2828:DP2828,Y2831:DP2831,V2831))</f>
        <v>0</v>
      </c>
      <c r="W2828" s="82"/>
      <c r="X2828" s="106"/>
      <c r="Y2828" s="101">
        <v>44013</v>
      </c>
      <c r="Z2828" s="141">
        <v>44965</v>
      </c>
      <c r="AA2828" s="141">
        <v>44965</v>
      </c>
    </row>
    <row r="2829" spans="2:28" thickBot="1">
      <c r="B2829" s="83"/>
      <c r="C2829" s="84"/>
      <c r="D2829" s="83"/>
      <c r="E2829" s="83"/>
      <c r="F2829" s="83"/>
      <c r="G2829" s="83"/>
      <c r="H2829" s="83"/>
      <c r="I2829" s="83"/>
      <c r="J2829" s="83"/>
      <c r="K2829" s="83"/>
      <c r="L2829" s="83"/>
      <c r="M2829" s="83"/>
      <c r="N2829" s="83"/>
      <c r="O2829" s="83"/>
      <c r="P2829" s="84"/>
      <c r="Q2829" s="217"/>
      <c r="R2829" s="85">
        <f t="shared" ref="R2829" si="7093">IF(COUNTA(Y2828:DP2831)=0,0,MIN(Y2829:DP2829))</f>
        <v>0.81021395348837211</v>
      </c>
      <c r="S2829" s="86">
        <f t="shared" ref="S2829" si="7094">IF(COUNTA(Y2828:DP2831)=0,0,HLOOKUP(S2828,Y2828:DP2831,2,FALSE))</f>
        <v>1.33</v>
      </c>
      <c r="T2829" s="87">
        <f t="shared" ref="T2829" si="7095">IF(COUNTA(Y2828:DP2831)=0,0,AVERAGE(Y2829:DP2829))</f>
        <v>1.1567379844961241</v>
      </c>
      <c r="U2829" s="88">
        <f t="shared" ref="U2829" si="7096">IF(COUNTA(Y2828:DP2831)=0,0,_xlfn.MINIFS(Y2829:DP2829,Y2831:DP2831,U2831))</f>
        <v>0</v>
      </c>
      <c r="V2829" s="89">
        <f t="array" ref="V2829">IF(COUNTA(Y2828:DP2831)=0,0,IF(ISERROR(HLOOKUP(V2831,Y2831:DP2831,1,FALSE)),0,INDEX(Y2829:DP2829,MATCH(V2828&amp;V2831,Y2828:DP2828&amp;Y2831:DP2831,0))))</f>
        <v>0</v>
      </c>
      <c r="W2829" s="90">
        <f t="array" ref="W2829">IF(COUNTA(Y2828:DP2831)=0,0,IF(ISERROR(HLOOKUP(W2831,Y2831:DP2831,1,FALSE)),0,AVERAGEIF(Y2831:DP2831,$W2831,Y2829:DP2829)))</f>
        <v>0</v>
      </c>
      <c r="X2829" s="107"/>
      <c r="Y2829" s="102">
        <v>0.81021395348837211</v>
      </c>
      <c r="Z2829" s="142">
        <v>1.33</v>
      </c>
      <c r="AA2829" s="142">
        <v>1.33</v>
      </c>
    </row>
    <row r="2830" spans="2:28" thickBot="1">
      <c r="B2830" s="83"/>
      <c r="C2830" s="84"/>
      <c r="D2830" s="83"/>
      <c r="E2830" s="83"/>
      <c r="F2830" s="83"/>
      <c r="G2830" s="83"/>
      <c r="H2830" s="83"/>
      <c r="I2830" s="83"/>
      <c r="J2830" s="83"/>
      <c r="K2830" s="83"/>
      <c r="L2830" s="83"/>
      <c r="M2830" s="83"/>
      <c r="N2830" s="83"/>
      <c r="O2830" s="83"/>
      <c r="P2830" s="84"/>
      <c r="Q2830" s="217"/>
      <c r="R2830" s="91">
        <f t="shared" ref="R2830" si="7097">IF(COUNTA(Y2828:DP2831)=0,0,HLOOKUP(R2829,Y2829:DP2831,2,FALSE))</f>
        <v>0</v>
      </c>
      <c r="S2830" s="92">
        <f t="shared" ref="S2830" si="7098">IF(COUNTA(Y2828:DP2831)=0,0,HLOOKUP(S2828,Y2828:DP2831,3,FALSE))</f>
        <v>1000</v>
      </c>
      <c r="T2830" s="93"/>
      <c r="U2830" s="94">
        <f t="array" ref="U2830">IF(COUNTA(Y2828:DP2831)=0,0,IF(ISERROR(HLOOKUP(U2831,Y2831:DP2831,1,FALSE)),0,INDEX(Y2830:DP2830,MATCH(U2829&amp;U2831,Y2829:DP2829&amp;Y2831:DP2831,0))))</f>
        <v>0</v>
      </c>
      <c r="V2830" s="94">
        <f t="array" ref="V2830">IF(COUNTA(Y2828:DP2831)=0,0,IF(ISERROR(HLOOKUP(V2831,Y2831:DP2831,1,FALSE)),0,INDEX(Y2830:DP2830,MATCH(V2829&amp;V2831,Y2829:DP2829&amp;Y2831:DP2831,0))))</f>
        <v>0</v>
      </c>
      <c r="W2830" s="95"/>
      <c r="X2830" s="108"/>
      <c r="Y2830" s="103">
        <v>0</v>
      </c>
      <c r="Z2830" s="143">
        <v>1000</v>
      </c>
      <c r="AA2830" s="143">
        <v>1000</v>
      </c>
    </row>
    <row r="2831" spans="2:28" ht="13.9" thickBot="1">
      <c r="B2831" s="96"/>
      <c r="C2831" s="97"/>
      <c r="D2831" s="96"/>
      <c r="E2831" s="96"/>
      <c r="F2831" s="96"/>
      <c r="G2831" s="96"/>
      <c r="H2831" s="96"/>
      <c r="I2831" s="96"/>
      <c r="J2831" s="96"/>
      <c r="K2831" s="96"/>
      <c r="L2831" s="96"/>
      <c r="M2831" s="96"/>
      <c r="N2831" s="96"/>
      <c r="O2831" s="96"/>
      <c r="P2831" s="97"/>
      <c r="Q2831" s="218"/>
      <c r="R2831" s="98" t="str">
        <f t="shared" ref="R2831" si="7099">IF(COUNTA(Y2828:DP2831)=0,"none",HLOOKUP(R2829,Y2829:DP2831,3,FALSE))</f>
        <v>ECI</v>
      </c>
      <c r="S2831" s="99" t="str">
        <f t="shared" ref="S2831" si="7100">IF(COUNTA(Y2828:DP2831)=0,"none",HLOOKUP(S2828,Y2828:DP2831,4,FALSE))</f>
        <v>www (-30%)</v>
      </c>
      <c r="T2831" s="100"/>
      <c r="U2831" s="100">
        <f t="array" ref="U2831">IF(COUNTA(Y2828:DP2831)=0,"none",IF($U$2="WAHR",$W$3,Abfrage!$F$4))</f>
        <v>0</v>
      </c>
      <c r="V2831" s="100">
        <f t="array" ref="V2831">IF(COUNTA(Y2828:DP2831)=0,"none",IF($U$2="WAHR",$W$3,Abfrage!$F$4))</f>
        <v>0</v>
      </c>
      <c r="W2831" s="100">
        <f t="array" ref="W2831">IF(COUNTA(Y2828:DP2831)=0,"none",IF($U$2="WAHR",$W$3,Abfrage!$F$4))</f>
        <v>0</v>
      </c>
      <c r="X2831" s="109"/>
      <c r="Y2831" s="104" t="s">
        <v>101</v>
      </c>
      <c r="Z2831" s="144" t="s">
        <v>43</v>
      </c>
      <c r="AA2831" s="144" t="s">
        <v>721</v>
      </c>
    </row>
    <row r="2832" spans="2:28" thickBot="1">
      <c r="B2832" s="75" t="s">
        <v>1786</v>
      </c>
      <c r="C2832" s="76">
        <v>1000238088</v>
      </c>
      <c r="D2832" s="75" t="s">
        <v>95</v>
      </c>
      <c r="E2832" s="75" t="s">
        <v>96</v>
      </c>
      <c r="F2832" s="75" t="s">
        <v>97</v>
      </c>
      <c r="G2832" s="75" t="s">
        <v>97</v>
      </c>
      <c r="H2832" s="75" t="s">
        <v>44</v>
      </c>
      <c r="I2832" s="75" t="s">
        <v>41</v>
      </c>
      <c r="J2832" s="75" t="s">
        <v>1787</v>
      </c>
      <c r="K2832" s="75" t="s">
        <v>306</v>
      </c>
      <c r="L2832" s="75" t="s">
        <v>306</v>
      </c>
      <c r="M2832" s="75" t="s">
        <v>313</v>
      </c>
      <c r="N2832" s="75" t="s">
        <v>321</v>
      </c>
      <c r="O2832" s="75" t="s">
        <v>309</v>
      </c>
      <c r="P2832" s="76" t="s">
        <v>306</v>
      </c>
      <c r="Q2832" s="216"/>
      <c r="R2832" s="77">
        <f t="shared" ref="R2832" si="7101">IF(COUNTA(Y2832:DP2835)=0,"01.01.1900",INDEX(Y2832:DP2832,MATCH(R2833,Y2833:DP2833,0)))</f>
        <v>44959</v>
      </c>
      <c r="S2832" s="78">
        <f t="shared" ref="S2832" si="7102">IF(COUNTA(Y2832:DP2835)=0,"01.01.1900",MAX(Y2832:DP2832))</f>
        <v>45671</v>
      </c>
      <c r="T2832" s="79"/>
      <c r="U2832" s="80" t="str">
        <f t="array" ref="U2832">IF(COUNTA(Y2832:DP2835)=0,"01.01.1900",IF(ISERROR(HLOOKUP(U2835,Y2835:DP2835,1,FALSE)),"01.01.1900",INDEX(Y2832:DP2832,MATCH(U2833&amp;U2835,Y2833:DP2833&amp;Y2835:DP2835,0))))</f>
        <v>01.01.1900</v>
      </c>
      <c r="V2832" s="81">
        <f t="shared" ref="V2832" si="7103">IF(COUNTA(Y2832:DP2835)=0,"01.01.1900",_xlfn.MAXIFS(Y2832:DP2832,Y2835:DP2835,V2835))</f>
        <v>0</v>
      </c>
      <c r="W2832" s="82"/>
      <c r="X2832" s="106"/>
      <c r="Y2832" s="101">
        <v>44013</v>
      </c>
      <c r="Z2832" s="141">
        <v>44959</v>
      </c>
      <c r="AA2832" s="141">
        <v>44959</v>
      </c>
      <c r="AB2832" s="141">
        <v>45671</v>
      </c>
    </row>
    <row r="2833" spans="2:28" thickBot="1">
      <c r="B2833" s="83"/>
      <c r="C2833" s="84"/>
      <c r="D2833" s="83"/>
      <c r="E2833" s="83"/>
      <c r="F2833" s="83"/>
      <c r="G2833" s="83"/>
      <c r="H2833" s="83"/>
      <c r="I2833" s="83"/>
      <c r="J2833" s="83"/>
      <c r="K2833" s="83"/>
      <c r="L2833" s="83"/>
      <c r="M2833" s="83"/>
      <c r="N2833" s="83"/>
      <c r="O2833" s="83"/>
      <c r="P2833" s="84"/>
      <c r="Q2833" s="217"/>
      <c r="R2833" s="85">
        <f t="shared" ref="R2833" si="7104">IF(COUNTA(Y2832:DP2835)=0,0,MIN(Y2833:DP2833))</f>
        <v>0.63000000000000012</v>
      </c>
      <c r="S2833" s="86">
        <f t="shared" ref="S2833" si="7105">IF(COUNTA(Y2832:DP2835)=0,0,HLOOKUP(S2832,Y2832:DP2835,2,FALSE))</f>
        <v>0.71665999999999996</v>
      </c>
      <c r="T2833" s="87">
        <f t="shared" ref="T2833" si="7106">IF(COUNTA(Y2832:DP2835)=0,0,AVERAGE(Y2833:DP2833))</f>
        <v>0.81166500000000008</v>
      </c>
      <c r="U2833" s="88">
        <f t="shared" ref="U2833" si="7107">IF(COUNTA(Y2832:DP2835)=0,0,_xlfn.MINIFS(Y2833:DP2833,Y2835:DP2835,U2835))</f>
        <v>0</v>
      </c>
      <c r="V2833" s="89">
        <f t="array" ref="V2833">IF(COUNTA(Y2832:DP2835)=0,0,IF(ISERROR(HLOOKUP(V2835,Y2835:DP2835,1,FALSE)),0,INDEX(Y2833:DP2833,MATCH(V2832&amp;V2835,Y2832:DP2832&amp;Y2835:DP2835,0))))</f>
        <v>0</v>
      </c>
      <c r="W2833" s="90">
        <f t="array" ref="W2833">IF(COUNTA(Y2832:DP2835)=0,0,IF(ISERROR(HLOOKUP(W2835,Y2835:DP2835,1,FALSE)),0,AVERAGEIF(Y2835:DP2835,$W2835,Y2833:DP2833)))</f>
        <v>0</v>
      </c>
      <c r="X2833" s="107"/>
      <c r="Y2833" s="102">
        <v>1.27</v>
      </c>
      <c r="Z2833" s="142">
        <v>0.63000000000000012</v>
      </c>
      <c r="AA2833" s="142">
        <v>0.63000000000000012</v>
      </c>
      <c r="AB2833" s="142">
        <v>0.71665999999999996</v>
      </c>
    </row>
    <row r="2834" spans="2:28" thickBot="1">
      <c r="B2834" s="83"/>
      <c r="C2834" s="84"/>
      <c r="D2834" s="83"/>
      <c r="E2834" s="83"/>
      <c r="F2834" s="83"/>
      <c r="G2834" s="83"/>
      <c r="H2834" s="83"/>
      <c r="I2834" s="83"/>
      <c r="J2834" s="83"/>
      <c r="K2834" s="83"/>
      <c r="L2834" s="83"/>
      <c r="M2834" s="83"/>
      <c r="N2834" s="83"/>
      <c r="O2834" s="83"/>
      <c r="P2834" s="84"/>
      <c r="Q2834" s="217"/>
      <c r="R2834" s="91">
        <f t="shared" ref="R2834" si="7108">IF(COUNTA(Y2832:DP2835)=0,0,HLOOKUP(R2833,Y2833:DP2835,2,FALSE))</f>
        <v>1000</v>
      </c>
      <c r="S2834" s="92">
        <f t="shared" ref="S2834" si="7109">IF(COUNTA(Y2832:DP2835)=0,0,HLOOKUP(S2832,Y2832:DP2835,3,FALSE))</f>
        <v>0</v>
      </c>
      <c r="T2834" s="93"/>
      <c r="U2834" s="94">
        <f t="array" ref="U2834">IF(COUNTA(Y2832:DP2835)=0,0,IF(ISERROR(HLOOKUP(U2835,Y2835:DP2835,1,FALSE)),0,INDEX(Y2834:DP2834,MATCH(U2833&amp;U2835,Y2833:DP2833&amp;Y2835:DP2835,0))))</f>
        <v>0</v>
      </c>
      <c r="V2834" s="94">
        <f t="array" ref="V2834">IF(COUNTA(Y2832:DP2835)=0,0,IF(ISERROR(HLOOKUP(V2835,Y2835:DP2835,1,FALSE)),0,INDEX(Y2834:DP2834,MATCH(V2833&amp;V2835,Y2833:DP2833&amp;Y2835:DP2835,0))))</f>
        <v>0</v>
      </c>
      <c r="W2834" s="95"/>
      <c r="X2834" s="108"/>
      <c r="Y2834" s="103">
        <v>0</v>
      </c>
      <c r="Z2834" s="143">
        <v>1000</v>
      </c>
      <c r="AA2834" s="143">
        <v>1000</v>
      </c>
      <c r="AB2834" s="143">
        <v>0</v>
      </c>
    </row>
    <row r="2835" spans="2:28" ht="13.9" thickBot="1">
      <c r="B2835" s="96"/>
      <c r="C2835" s="97"/>
      <c r="D2835" s="96"/>
      <c r="E2835" s="96"/>
      <c r="F2835" s="96"/>
      <c r="G2835" s="96"/>
      <c r="H2835" s="96"/>
      <c r="I2835" s="96"/>
      <c r="J2835" s="96"/>
      <c r="K2835" s="96"/>
      <c r="L2835" s="96"/>
      <c r="M2835" s="96"/>
      <c r="N2835" s="96"/>
      <c r="O2835" s="96"/>
      <c r="P2835" s="97"/>
      <c r="Q2835" s="218"/>
      <c r="R2835" s="98" t="str">
        <f t="shared" ref="R2835" si="7110">IF(COUNTA(Y2832:DP2835)=0,"none",HLOOKUP(R2833,Y2833:DP2835,3,FALSE))</f>
        <v>www (-30%)</v>
      </c>
      <c r="S2835" s="99" t="str">
        <f t="shared" ref="S2835" si="7111">IF(COUNTA(Y2832:DP2835)=0,"none",HLOOKUP(S2832,Y2832:DP2835,4,FALSE))</f>
        <v>ECI</v>
      </c>
      <c r="T2835" s="100"/>
      <c r="U2835" s="100">
        <f t="array" ref="U2835">IF(COUNTA(Y2832:DP2835)=0,"none",IF($U$2="WAHR",$W$3,Abfrage!$F$4))</f>
        <v>0</v>
      </c>
      <c r="V2835" s="100">
        <f t="array" ref="V2835">IF(COUNTA(Y2832:DP2835)=0,"none",IF($U$2="WAHR",$W$3,Abfrage!$F$4))</f>
        <v>0</v>
      </c>
      <c r="W2835" s="100">
        <f t="array" ref="W2835">IF(COUNTA(Y2832:DP2835)=0,"none",IF($U$2="WAHR",$W$3,Abfrage!$F$4))</f>
        <v>0</v>
      </c>
      <c r="X2835" s="109"/>
      <c r="Y2835" s="104" t="s">
        <v>185</v>
      </c>
      <c r="Z2835" s="144" t="s">
        <v>43</v>
      </c>
      <c r="AA2835" s="144" t="s">
        <v>721</v>
      </c>
      <c r="AB2835" s="144" t="s">
        <v>101</v>
      </c>
    </row>
    <row r="2836" spans="2:28" thickBot="1">
      <c r="B2836" s="75" t="s">
        <v>1788</v>
      </c>
      <c r="C2836" s="76">
        <v>1000298636</v>
      </c>
      <c r="D2836" s="75" t="s">
        <v>95</v>
      </c>
      <c r="E2836" s="75" t="s">
        <v>96</v>
      </c>
      <c r="F2836" s="75" t="s">
        <v>97</v>
      </c>
      <c r="G2836" s="75" t="s">
        <v>97</v>
      </c>
      <c r="H2836" s="75" t="e">
        <v>#N/A</v>
      </c>
      <c r="I2836" s="75" t="s">
        <v>164</v>
      </c>
      <c r="J2836" s="75" t="s">
        <v>1789</v>
      </c>
      <c r="K2836" s="75" t="s">
        <v>306</v>
      </c>
      <c r="L2836" s="75" t="s">
        <v>306</v>
      </c>
      <c r="M2836" s="75" t="s">
        <v>313</v>
      </c>
      <c r="N2836" s="75" t="s">
        <v>1790</v>
      </c>
      <c r="O2836" s="75" t="s">
        <v>306</v>
      </c>
      <c r="P2836" s="76" t="s">
        <v>306</v>
      </c>
      <c r="Q2836" s="216"/>
      <c r="R2836" s="77" t="str">
        <f t="shared" ref="R2836" si="7112">IF(COUNTA(Y2836:DP2839)=0,"01.01.1900",INDEX(Y2836:DP2836,MATCH(R2837,Y2837:DP2837,0)))</f>
        <v>01.01.1900</v>
      </c>
      <c r="S2836" s="78" t="str">
        <f t="shared" ref="S2836" si="7113">IF(COUNTA(Y2836:DP2839)=0,"01.01.1900",MAX(Y2836:DP2836))</f>
        <v>01.01.1900</v>
      </c>
      <c r="T2836" s="79"/>
      <c r="U2836" s="80" t="str">
        <f t="array" ref="U2836">IF(COUNTA(Y2836:DP2839)=0,"01.01.1900",IF(ISERROR(HLOOKUP(U2839,Y2839:DP2839,1,FALSE)),"01.01.1900",INDEX(Y2836:DP2836,MATCH(U2837&amp;U2839,Y2837:DP2837&amp;Y2839:DP2839,0))))</f>
        <v>01.01.1900</v>
      </c>
      <c r="V2836" s="81" t="str">
        <f t="shared" ref="V2836" si="7114">IF(COUNTA(Y2836:DP2839)=0,"01.01.1900",_xlfn.MAXIFS(Y2836:DP2836,Y2839:DP2839,V2839))</f>
        <v>01.01.1900</v>
      </c>
      <c r="W2836" s="82"/>
      <c r="X2836" s="106"/>
    </row>
    <row r="2837" spans="2:28" thickBot="1">
      <c r="B2837" s="83"/>
      <c r="C2837" s="84"/>
      <c r="D2837" s="83"/>
      <c r="E2837" s="83"/>
      <c r="F2837" s="83"/>
      <c r="G2837" s="83"/>
      <c r="H2837" s="83"/>
      <c r="I2837" s="83"/>
      <c r="J2837" s="83"/>
      <c r="K2837" s="83"/>
      <c r="L2837" s="83"/>
      <c r="M2837" s="83"/>
      <c r="N2837" s="83"/>
      <c r="O2837" s="83"/>
      <c r="P2837" s="84"/>
      <c r="Q2837" s="217"/>
      <c r="R2837" s="85">
        <f t="shared" ref="R2837" si="7115">IF(COUNTA(Y2836:DP2839)=0,0,MIN(Y2837:DP2837))</f>
        <v>0</v>
      </c>
      <c r="S2837" s="86">
        <f t="shared" ref="S2837" si="7116">IF(COUNTA(Y2836:DP2839)=0,0,HLOOKUP(S2836,Y2836:DP2839,2,FALSE))</f>
        <v>0</v>
      </c>
      <c r="T2837" s="87">
        <f t="shared" ref="T2837" si="7117">IF(COUNTA(Y2836:DP2839)=0,0,AVERAGE(Y2837:DP2837))</f>
        <v>0</v>
      </c>
      <c r="U2837" s="88">
        <f t="shared" ref="U2837" si="7118">IF(COUNTA(Y2836:DP2839)=0,0,_xlfn.MINIFS(Y2837:DP2837,Y2839:DP2839,U2839))</f>
        <v>0</v>
      </c>
      <c r="V2837" s="89">
        <f t="array" ref="V2837">IF(COUNTA(Y2836:DP2839)=0,0,IF(ISERROR(HLOOKUP(V2839,Y2839:DP2839,1,FALSE)),0,INDEX(Y2837:DP2837,MATCH(V2836&amp;V2839,Y2836:DP2836&amp;Y2839:DP2839,0))))</f>
        <v>0</v>
      </c>
      <c r="W2837" s="90">
        <f t="array" ref="W2837">IF(COUNTA(Y2836:DP2839)=0,0,IF(ISERROR(HLOOKUP(W2839,Y2839:DP2839,1,FALSE)),0,AVERAGEIF(Y2839:DP2839,$W2839,Y2837:DP2837)))</f>
        <v>0</v>
      </c>
      <c r="X2837" s="107"/>
    </row>
    <row r="2838" spans="2:28" thickBot="1">
      <c r="B2838" s="83"/>
      <c r="C2838" s="84"/>
      <c r="D2838" s="83"/>
      <c r="E2838" s="83"/>
      <c r="F2838" s="83"/>
      <c r="G2838" s="83"/>
      <c r="H2838" s="83"/>
      <c r="I2838" s="83"/>
      <c r="J2838" s="83"/>
      <c r="K2838" s="83"/>
      <c r="L2838" s="83"/>
      <c r="M2838" s="83"/>
      <c r="N2838" s="83"/>
      <c r="O2838" s="83"/>
      <c r="P2838" s="84"/>
      <c r="Q2838" s="217"/>
      <c r="R2838" s="91">
        <f t="shared" ref="R2838" si="7119">IF(COUNTA(Y2836:DP2839)=0,0,HLOOKUP(R2837,Y2837:DP2839,2,FALSE))</f>
        <v>0</v>
      </c>
      <c r="S2838" s="92">
        <f t="shared" ref="S2838" si="7120">IF(COUNTA(Y2836:DP2839)=0,0,HLOOKUP(S2836,Y2836:DP2839,3,FALSE))</f>
        <v>0</v>
      </c>
      <c r="T2838" s="93"/>
      <c r="U2838" s="94">
        <f t="array" ref="U2838">IF(COUNTA(Y2836:DP2839)=0,0,IF(ISERROR(HLOOKUP(U2839,Y2839:DP2839,1,FALSE)),0,INDEX(Y2838:DP2838,MATCH(U2837&amp;U2839,Y2837:DP2837&amp;Y2839:DP2839,0))))</f>
        <v>0</v>
      </c>
      <c r="V2838" s="94">
        <f t="array" ref="V2838">IF(COUNTA(Y2836:DP2839)=0,0,IF(ISERROR(HLOOKUP(V2839,Y2839:DP2839,1,FALSE)),0,INDEX(Y2838:DP2838,MATCH(V2837&amp;V2839,Y2837:DP2837&amp;Y2839:DP2839,0))))</f>
        <v>0</v>
      </c>
      <c r="W2838" s="95"/>
      <c r="X2838" s="108"/>
    </row>
    <row r="2839" spans="2:28" ht="13.9" thickBot="1">
      <c r="B2839" s="96"/>
      <c r="C2839" s="97"/>
      <c r="D2839" s="96"/>
      <c r="E2839" s="96"/>
      <c r="F2839" s="96"/>
      <c r="G2839" s="96"/>
      <c r="H2839" s="96"/>
      <c r="I2839" s="96"/>
      <c r="J2839" s="96"/>
      <c r="K2839" s="96"/>
      <c r="L2839" s="96"/>
      <c r="M2839" s="96"/>
      <c r="N2839" s="96"/>
      <c r="O2839" s="96"/>
      <c r="P2839" s="97"/>
      <c r="Q2839" s="218"/>
      <c r="R2839" s="98" t="str">
        <f t="shared" ref="R2839" si="7121">IF(COUNTA(Y2836:DP2839)=0,"none",HLOOKUP(R2837,Y2837:DP2839,3,FALSE))</f>
        <v>none</v>
      </c>
      <c r="S2839" s="99" t="str">
        <f t="shared" ref="S2839" si="7122">IF(COUNTA(Y2836:DP2839)=0,"none",HLOOKUP(S2836,Y2836:DP2839,4,FALSE))</f>
        <v>none</v>
      </c>
      <c r="T2839" s="100"/>
      <c r="U2839" s="100" t="str">
        <f t="array" ref="U2839">IF(COUNTA(Y2836:DP2839)=0,"none",IF($U$2="WAHR",$W$3,Abfrage!$F$4))</f>
        <v>none</v>
      </c>
      <c r="V2839" s="100" t="str">
        <f t="array" ref="V2839">IF(COUNTA(Y2836:DP2839)=0,"none",IF($U$2="WAHR",$W$3,Abfrage!$F$4))</f>
        <v>none</v>
      </c>
      <c r="W2839" s="100" t="str">
        <f t="array" ref="W2839">IF(COUNTA(Y2836:DP2839)=0,"none",IF($U$2="WAHR",$W$3,Abfrage!$F$4))</f>
        <v>none</v>
      </c>
      <c r="X2839" s="109"/>
    </row>
    <row r="2840" spans="2:28" thickBot="1">
      <c r="B2840" s="75" t="s">
        <v>1791</v>
      </c>
      <c r="C2840" s="76">
        <v>1000272069</v>
      </c>
      <c r="D2840" s="75" t="s">
        <v>95</v>
      </c>
      <c r="E2840" s="75" t="s">
        <v>96</v>
      </c>
      <c r="F2840" s="75" t="s">
        <v>97</v>
      </c>
      <c r="G2840" s="75" t="s">
        <v>97</v>
      </c>
      <c r="H2840" s="75" t="e">
        <v>#N/A</v>
      </c>
      <c r="I2840" s="75" t="s">
        <v>51</v>
      </c>
      <c r="J2840" s="75" t="s">
        <v>1792</v>
      </c>
      <c r="K2840" s="75" t="s">
        <v>306</v>
      </c>
      <c r="L2840" s="75" t="s">
        <v>306</v>
      </c>
      <c r="M2840" s="75" t="s">
        <v>313</v>
      </c>
      <c r="N2840" s="75" t="s">
        <v>1793</v>
      </c>
      <c r="O2840" s="75" t="s">
        <v>306</v>
      </c>
      <c r="P2840" s="76" t="s">
        <v>306</v>
      </c>
      <c r="Q2840" s="216"/>
      <c r="R2840" s="77">
        <f t="shared" ref="R2840" si="7123">IF(COUNTA(Y2840:DP2843)=0,"01.01.1900",INDEX(Y2840:DP2840,MATCH(R2841,Y2841:DP2841,0)))</f>
        <v>44013</v>
      </c>
      <c r="S2840" s="78">
        <f t="shared" ref="S2840" si="7124">IF(COUNTA(Y2840:DP2843)=0,"01.01.1900",MAX(Y2840:DP2840))</f>
        <v>44013</v>
      </c>
      <c r="T2840" s="79"/>
      <c r="U2840" s="80" t="str">
        <f t="array" ref="U2840">IF(COUNTA(Y2840:DP2843)=0,"01.01.1900",IF(ISERROR(HLOOKUP(U2843,Y2843:DP2843,1,FALSE)),"01.01.1900",INDEX(Y2840:DP2840,MATCH(U2841&amp;U2843,Y2841:DP2841&amp;Y2843:DP2843,0))))</f>
        <v>01.01.1900</v>
      </c>
      <c r="V2840" s="81">
        <f t="shared" ref="V2840" si="7125">IF(COUNTA(Y2840:DP2843)=0,"01.01.1900",_xlfn.MAXIFS(Y2840:DP2840,Y2843:DP2843,V2843))</f>
        <v>0</v>
      </c>
      <c r="W2840" s="82"/>
      <c r="X2840" s="106"/>
      <c r="Y2840" s="101">
        <v>44013</v>
      </c>
    </row>
    <row r="2841" spans="2:28" thickBot="1">
      <c r="B2841" s="83"/>
      <c r="C2841" s="84"/>
      <c r="D2841" s="83"/>
      <c r="E2841" s="83"/>
      <c r="F2841" s="83"/>
      <c r="G2841" s="83"/>
      <c r="H2841" s="83"/>
      <c r="I2841" s="83"/>
      <c r="J2841" s="83"/>
      <c r="K2841" s="83"/>
      <c r="L2841" s="83"/>
      <c r="M2841" s="83"/>
      <c r="N2841" s="83"/>
      <c r="O2841" s="83"/>
      <c r="P2841" s="84"/>
      <c r="Q2841" s="217"/>
      <c r="R2841" s="85">
        <f t="shared" ref="R2841" si="7126">IF(COUNTA(Y2840:DP2843)=0,0,MIN(Y2841:DP2841))</f>
        <v>2.5836395348837211</v>
      </c>
      <c r="S2841" s="86">
        <f t="shared" ref="S2841" si="7127">IF(COUNTA(Y2840:DP2843)=0,0,HLOOKUP(S2840,Y2840:DP2843,2,FALSE))</f>
        <v>2.5836395348837211</v>
      </c>
      <c r="T2841" s="87">
        <f t="shared" ref="T2841" si="7128">IF(COUNTA(Y2840:DP2843)=0,0,AVERAGE(Y2841:DP2841))</f>
        <v>2.5836395348837211</v>
      </c>
      <c r="U2841" s="88">
        <f t="shared" ref="U2841" si="7129">IF(COUNTA(Y2840:DP2843)=0,0,_xlfn.MINIFS(Y2841:DP2841,Y2843:DP2843,U2843))</f>
        <v>0</v>
      </c>
      <c r="V2841" s="89">
        <f t="array" ref="V2841">IF(COUNTA(Y2840:DP2843)=0,0,IF(ISERROR(HLOOKUP(V2843,Y2843:DP2843,1,FALSE)),0,INDEX(Y2841:DP2841,MATCH(V2840&amp;V2843,Y2840:DP2840&amp;Y2843:DP2843,0))))</f>
        <v>0</v>
      </c>
      <c r="W2841" s="90">
        <f t="array" ref="W2841">IF(COUNTA(Y2840:DP2843)=0,0,IF(ISERROR(HLOOKUP(W2843,Y2843:DP2843,1,FALSE)),0,AVERAGEIF(Y2843:DP2843,$W2843,Y2841:DP2841)))</f>
        <v>0</v>
      </c>
      <c r="X2841" s="107"/>
      <c r="Y2841" s="102">
        <v>2.5836395348837211</v>
      </c>
    </row>
    <row r="2842" spans="2:28" thickBot="1">
      <c r="B2842" s="83"/>
      <c r="C2842" s="84"/>
      <c r="D2842" s="83"/>
      <c r="E2842" s="83"/>
      <c r="F2842" s="83"/>
      <c r="G2842" s="83"/>
      <c r="H2842" s="83"/>
      <c r="I2842" s="83"/>
      <c r="J2842" s="83"/>
      <c r="K2842" s="83"/>
      <c r="L2842" s="83"/>
      <c r="M2842" s="83"/>
      <c r="N2842" s="83"/>
      <c r="O2842" s="83"/>
      <c r="P2842" s="84"/>
      <c r="Q2842" s="217"/>
      <c r="R2842" s="91">
        <f t="shared" ref="R2842" si="7130">IF(COUNTA(Y2840:DP2843)=0,0,HLOOKUP(R2841,Y2841:DP2843,2,FALSE))</f>
        <v>0</v>
      </c>
      <c r="S2842" s="92">
        <f t="shared" ref="S2842" si="7131">IF(COUNTA(Y2840:DP2843)=0,0,HLOOKUP(S2840,Y2840:DP2843,3,FALSE))</f>
        <v>0</v>
      </c>
      <c r="T2842" s="93"/>
      <c r="U2842" s="94">
        <f t="array" ref="U2842">IF(COUNTA(Y2840:DP2843)=0,0,IF(ISERROR(HLOOKUP(U2843,Y2843:DP2843,1,FALSE)),0,INDEX(Y2842:DP2842,MATCH(U2841&amp;U2843,Y2841:DP2841&amp;Y2843:DP2843,0))))</f>
        <v>0</v>
      </c>
      <c r="V2842" s="94">
        <f t="array" ref="V2842">IF(COUNTA(Y2840:DP2843)=0,0,IF(ISERROR(HLOOKUP(V2843,Y2843:DP2843,1,FALSE)),0,INDEX(Y2842:DP2842,MATCH(V2841&amp;V2843,Y2841:DP2841&amp;Y2843:DP2843,0))))</f>
        <v>0</v>
      </c>
      <c r="W2842" s="95"/>
      <c r="X2842" s="108"/>
      <c r="Y2842" s="103">
        <v>0</v>
      </c>
    </row>
    <row r="2843" spans="2:28" ht="13.9" thickBot="1">
      <c r="B2843" s="96"/>
      <c r="C2843" s="97"/>
      <c r="D2843" s="96"/>
      <c r="E2843" s="96"/>
      <c r="F2843" s="96"/>
      <c r="G2843" s="96"/>
      <c r="H2843" s="96"/>
      <c r="I2843" s="96"/>
      <c r="J2843" s="96"/>
      <c r="K2843" s="96"/>
      <c r="L2843" s="96"/>
      <c r="M2843" s="96"/>
      <c r="N2843" s="96"/>
      <c r="O2843" s="96"/>
      <c r="P2843" s="97"/>
      <c r="Q2843" s="218"/>
      <c r="R2843" s="98" t="str">
        <f t="shared" ref="R2843" si="7132">IF(COUNTA(Y2840:DP2843)=0,"none",HLOOKUP(R2841,Y2841:DP2843,3,FALSE))</f>
        <v>ECI</v>
      </c>
      <c r="S2843" s="99" t="str">
        <f t="shared" ref="S2843" si="7133">IF(COUNTA(Y2840:DP2843)=0,"none",HLOOKUP(S2840,Y2840:DP2843,4,FALSE))</f>
        <v>ECI</v>
      </c>
      <c r="T2843" s="100"/>
      <c r="U2843" s="100">
        <f t="array" ref="U2843">IF(COUNTA(Y2840:DP2843)=0,"none",IF($U$2="WAHR",$W$3,Abfrage!$F$4))</f>
        <v>0</v>
      </c>
      <c r="V2843" s="100">
        <f t="array" ref="V2843">IF(COUNTA(Y2840:DP2843)=0,"none",IF($U$2="WAHR",$W$3,Abfrage!$F$4))</f>
        <v>0</v>
      </c>
      <c r="W2843" s="100">
        <f t="array" ref="W2843">IF(COUNTA(Y2840:DP2843)=0,"none",IF($U$2="WAHR",$W$3,Abfrage!$F$4))</f>
        <v>0</v>
      </c>
      <c r="X2843" s="109"/>
      <c r="Y2843" s="104" t="s">
        <v>101</v>
      </c>
    </row>
    <row r="2844" spans="2:28" thickBot="1">
      <c r="B2844" s="75" t="s">
        <v>1794</v>
      </c>
      <c r="C2844" s="76">
        <v>1000374366</v>
      </c>
      <c r="D2844" s="75" t="s">
        <v>95</v>
      </c>
      <c r="E2844" s="75" t="s">
        <v>148</v>
      </c>
      <c r="F2844" s="75" t="s">
        <v>96</v>
      </c>
      <c r="G2844" s="75" t="s">
        <v>1795</v>
      </c>
      <c r="H2844" s="75" t="e">
        <v>#N/A</v>
      </c>
      <c r="I2844" s="75" t="s">
        <v>164</v>
      </c>
      <c r="J2844" s="75" t="s">
        <v>1796</v>
      </c>
      <c r="K2844" s="75" t="s">
        <v>327</v>
      </c>
      <c r="L2844" s="75" t="s">
        <v>326</v>
      </c>
      <c r="M2844" s="75" t="s">
        <v>313</v>
      </c>
      <c r="N2844" s="75" t="s">
        <v>327</v>
      </c>
      <c r="O2844" s="75" t="s">
        <v>306</v>
      </c>
      <c r="P2844" s="76" t="s">
        <v>306</v>
      </c>
      <c r="Q2844" s="216"/>
      <c r="R2844" s="77" t="str">
        <f t="shared" ref="R2844" si="7134">IF(COUNTA(Y2844:DP2847)=0,"01.01.1900",INDEX(Y2844:DP2844,MATCH(R2845,Y2845:DP2845,0)))</f>
        <v>01.01.1900</v>
      </c>
      <c r="S2844" s="78" t="str">
        <f t="shared" ref="S2844" si="7135">IF(COUNTA(Y2844:DP2847)=0,"01.01.1900",MAX(Y2844:DP2844))</f>
        <v>01.01.1900</v>
      </c>
      <c r="T2844" s="79"/>
      <c r="U2844" s="80" t="str">
        <f t="array" ref="U2844">IF(COUNTA(Y2844:DP2847)=0,"01.01.1900",IF(ISERROR(HLOOKUP(U2847,Y2847:DP2847,1,FALSE)),"01.01.1900",INDEX(Y2844:DP2844,MATCH(U2845&amp;U2847,Y2845:DP2845&amp;Y2847:DP2847,0))))</f>
        <v>01.01.1900</v>
      </c>
      <c r="V2844" s="81" t="str">
        <f t="shared" ref="V2844" si="7136">IF(COUNTA(Y2844:DP2847)=0,"01.01.1900",_xlfn.MAXIFS(Y2844:DP2844,Y2847:DP2847,V2847))</f>
        <v>01.01.1900</v>
      </c>
      <c r="W2844" s="82"/>
      <c r="X2844" s="106"/>
    </row>
    <row r="2845" spans="2:28" thickBot="1">
      <c r="B2845" s="83"/>
      <c r="C2845" s="84"/>
      <c r="D2845" s="83"/>
      <c r="E2845" s="83"/>
      <c r="F2845" s="83"/>
      <c r="G2845" s="83"/>
      <c r="H2845" s="83"/>
      <c r="I2845" s="83"/>
      <c r="J2845" s="83"/>
      <c r="K2845" s="83"/>
      <c r="L2845" s="83"/>
      <c r="M2845" s="83"/>
      <c r="N2845" s="83"/>
      <c r="O2845" s="83"/>
      <c r="P2845" s="84"/>
      <c r="Q2845" s="217"/>
      <c r="R2845" s="85">
        <f t="shared" ref="R2845" si="7137">IF(COUNTA(Y2844:DP2847)=0,0,MIN(Y2845:DP2845))</f>
        <v>0</v>
      </c>
      <c r="S2845" s="86">
        <f t="shared" ref="S2845" si="7138">IF(COUNTA(Y2844:DP2847)=0,0,HLOOKUP(S2844,Y2844:DP2847,2,FALSE))</f>
        <v>0</v>
      </c>
      <c r="T2845" s="87">
        <f t="shared" ref="T2845" si="7139">IF(COUNTA(Y2844:DP2847)=0,0,AVERAGE(Y2845:DP2845))</f>
        <v>0</v>
      </c>
      <c r="U2845" s="88">
        <f t="shared" ref="U2845" si="7140">IF(COUNTA(Y2844:DP2847)=0,0,_xlfn.MINIFS(Y2845:DP2845,Y2847:DP2847,U2847))</f>
        <v>0</v>
      </c>
      <c r="V2845" s="89">
        <f t="array" ref="V2845">IF(COUNTA(Y2844:DP2847)=0,0,IF(ISERROR(HLOOKUP(V2847,Y2847:DP2847,1,FALSE)),0,INDEX(Y2845:DP2845,MATCH(V2844&amp;V2847,Y2844:DP2844&amp;Y2847:DP2847,0))))</f>
        <v>0</v>
      </c>
      <c r="W2845" s="90">
        <f t="array" ref="W2845">IF(COUNTA(Y2844:DP2847)=0,0,IF(ISERROR(HLOOKUP(W2847,Y2847:DP2847,1,FALSE)),0,AVERAGEIF(Y2847:DP2847,$W2847,Y2845:DP2845)))</f>
        <v>0</v>
      </c>
      <c r="X2845" s="107"/>
    </row>
    <row r="2846" spans="2:28" thickBot="1">
      <c r="B2846" s="83"/>
      <c r="C2846" s="84"/>
      <c r="D2846" s="83"/>
      <c r="E2846" s="83"/>
      <c r="F2846" s="83"/>
      <c r="G2846" s="83"/>
      <c r="H2846" s="83"/>
      <c r="I2846" s="83"/>
      <c r="J2846" s="83"/>
      <c r="K2846" s="83"/>
      <c r="L2846" s="83"/>
      <c r="M2846" s="83"/>
      <c r="N2846" s="83"/>
      <c r="O2846" s="83"/>
      <c r="P2846" s="84"/>
      <c r="Q2846" s="217"/>
      <c r="R2846" s="91">
        <f t="shared" ref="R2846" si="7141">IF(COUNTA(Y2844:DP2847)=0,0,HLOOKUP(R2845,Y2845:DP2847,2,FALSE))</f>
        <v>0</v>
      </c>
      <c r="S2846" s="92">
        <f t="shared" ref="S2846" si="7142">IF(COUNTA(Y2844:DP2847)=0,0,HLOOKUP(S2844,Y2844:DP2847,3,FALSE))</f>
        <v>0</v>
      </c>
      <c r="T2846" s="93"/>
      <c r="U2846" s="94">
        <f t="array" ref="U2846">IF(COUNTA(Y2844:DP2847)=0,0,IF(ISERROR(HLOOKUP(U2847,Y2847:DP2847,1,FALSE)),0,INDEX(Y2846:DP2846,MATCH(U2845&amp;U2847,Y2845:DP2845&amp;Y2847:DP2847,0))))</f>
        <v>0</v>
      </c>
      <c r="V2846" s="94">
        <f t="array" ref="V2846">IF(COUNTA(Y2844:DP2847)=0,0,IF(ISERROR(HLOOKUP(V2847,Y2847:DP2847,1,FALSE)),0,INDEX(Y2846:DP2846,MATCH(V2845&amp;V2847,Y2845:DP2845&amp;Y2847:DP2847,0))))</f>
        <v>0</v>
      </c>
      <c r="W2846" s="95"/>
      <c r="X2846" s="108"/>
    </row>
    <row r="2847" spans="2:28" ht="13.9" thickBot="1">
      <c r="B2847" s="96"/>
      <c r="C2847" s="97"/>
      <c r="D2847" s="96"/>
      <c r="E2847" s="96"/>
      <c r="F2847" s="96"/>
      <c r="G2847" s="96"/>
      <c r="H2847" s="96"/>
      <c r="I2847" s="96"/>
      <c r="J2847" s="96"/>
      <c r="K2847" s="96"/>
      <c r="L2847" s="96"/>
      <c r="M2847" s="96"/>
      <c r="N2847" s="96"/>
      <c r="O2847" s="96"/>
      <c r="P2847" s="97"/>
      <c r="Q2847" s="218"/>
      <c r="R2847" s="98" t="str">
        <f t="shared" ref="R2847" si="7143">IF(COUNTA(Y2844:DP2847)=0,"none",HLOOKUP(R2845,Y2845:DP2847,3,FALSE))</f>
        <v>none</v>
      </c>
      <c r="S2847" s="99" t="str">
        <f t="shared" ref="S2847" si="7144">IF(COUNTA(Y2844:DP2847)=0,"none",HLOOKUP(S2844,Y2844:DP2847,4,FALSE))</f>
        <v>none</v>
      </c>
      <c r="T2847" s="100"/>
      <c r="U2847" s="100" t="str">
        <f t="array" ref="U2847">IF(COUNTA(Y2844:DP2847)=0,"none",IF($U$2="WAHR",$W$3,Abfrage!$F$4))</f>
        <v>none</v>
      </c>
      <c r="V2847" s="100" t="str">
        <f t="array" ref="V2847">IF(COUNTA(Y2844:DP2847)=0,"none",IF($U$2="WAHR",$W$3,Abfrage!$F$4))</f>
        <v>none</v>
      </c>
      <c r="W2847" s="100" t="str">
        <f t="array" ref="W2847">IF(COUNTA(Y2844:DP2847)=0,"none",IF($U$2="WAHR",$W$3,Abfrage!$F$4))</f>
        <v>none</v>
      </c>
      <c r="X2847" s="109"/>
    </row>
    <row r="2848" spans="2:28" thickBot="1">
      <c r="B2848" s="75" t="s">
        <v>1797</v>
      </c>
      <c r="C2848" s="76">
        <v>1000313371</v>
      </c>
      <c r="D2848" s="75" t="s">
        <v>217</v>
      </c>
      <c r="E2848" s="75" t="s">
        <v>138</v>
      </c>
      <c r="F2848" s="75" t="s">
        <v>1798</v>
      </c>
      <c r="G2848" s="75" t="s">
        <v>1799</v>
      </c>
      <c r="H2848" s="75" t="e">
        <v>#N/A</v>
      </c>
      <c r="I2848" s="75" t="s">
        <v>51</v>
      </c>
      <c r="J2848" s="75" t="s">
        <v>1800</v>
      </c>
      <c r="K2848" s="75" t="s">
        <v>306</v>
      </c>
      <c r="L2848" s="75" t="s">
        <v>306</v>
      </c>
      <c r="M2848" s="75" t="s">
        <v>306</v>
      </c>
      <c r="N2848" s="75" t="s">
        <v>306</v>
      </c>
      <c r="O2848" s="75" t="s">
        <v>306</v>
      </c>
      <c r="P2848" s="76" t="s">
        <v>306</v>
      </c>
      <c r="Q2848" s="216"/>
      <c r="R2848" s="77" t="str">
        <f t="shared" ref="R2848" si="7145">IF(COUNTA(Y2848:DP2851)=0,"01.01.1900",INDEX(Y2848:DP2848,MATCH(R2849,Y2849:DP2849,0)))</f>
        <v>01.01.1900</v>
      </c>
      <c r="S2848" s="78" t="str">
        <f t="shared" ref="S2848" si="7146">IF(COUNTA(Y2848:DP2851)=0,"01.01.1900",MAX(Y2848:DP2848))</f>
        <v>01.01.1900</v>
      </c>
      <c r="T2848" s="79"/>
      <c r="U2848" s="80" t="str">
        <f t="array" ref="U2848">IF(COUNTA(Y2848:DP2851)=0,"01.01.1900",IF(ISERROR(HLOOKUP(U2851,Y2851:DP2851,1,FALSE)),"01.01.1900",INDEX(Y2848:DP2848,MATCH(U2849&amp;U2851,Y2849:DP2849&amp;Y2851:DP2851,0))))</f>
        <v>01.01.1900</v>
      </c>
      <c r="V2848" s="81" t="str">
        <f t="shared" ref="V2848" si="7147">IF(COUNTA(Y2848:DP2851)=0,"01.01.1900",_xlfn.MAXIFS(Y2848:DP2848,Y2851:DP2851,V2851))</f>
        <v>01.01.1900</v>
      </c>
      <c r="W2848" s="82"/>
      <c r="X2848" s="106"/>
    </row>
    <row r="2849" spans="2:30" thickBot="1">
      <c r="B2849" s="83"/>
      <c r="C2849" s="84"/>
      <c r="D2849" s="83"/>
      <c r="E2849" s="83"/>
      <c r="F2849" s="83"/>
      <c r="G2849" s="83"/>
      <c r="H2849" s="83"/>
      <c r="I2849" s="83"/>
      <c r="J2849" s="83"/>
      <c r="K2849" s="83"/>
      <c r="L2849" s="83"/>
      <c r="M2849" s="83"/>
      <c r="N2849" s="83"/>
      <c r="O2849" s="83"/>
      <c r="P2849" s="84"/>
      <c r="Q2849" s="217"/>
      <c r="R2849" s="85">
        <f t="shared" ref="R2849" si="7148">IF(COUNTA(Y2848:DP2851)=0,0,MIN(Y2849:DP2849))</f>
        <v>0</v>
      </c>
      <c r="S2849" s="86">
        <f t="shared" ref="S2849" si="7149">IF(COUNTA(Y2848:DP2851)=0,0,HLOOKUP(S2848,Y2848:DP2851,2,FALSE))</f>
        <v>0</v>
      </c>
      <c r="T2849" s="87">
        <f t="shared" ref="T2849" si="7150">IF(COUNTA(Y2848:DP2851)=0,0,AVERAGE(Y2849:DP2849))</f>
        <v>0</v>
      </c>
      <c r="U2849" s="88">
        <f t="shared" ref="U2849" si="7151">IF(COUNTA(Y2848:DP2851)=0,0,_xlfn.MINIFS(Y2849:DP2849,Y2851:DP2851,U2851))</f>
        <v>0</v>
      </c>
      <c r="V2849" s="89">
        <f t="array" ref="V2849">IF(COUNTA(Y2848:DP2851)=0,0,IF(ISERROR(HLOOKUP(V2851,Y2851:DP2851,1,FALSE)),0,INDEX(Y2849:DP2849,MATCH(V2848&amp;V2851,Y2848:DP2848&amp;Y2851:DP2851,0))))</f>
        <v>0</v>
      </c>
      <c r="W2849" s="90">
        <f t="array" ref="W2849">IF(COUNTA(Y2848:DP2851)=0,0,IF(ISERROR(HLOOKUP(W2851,Y2851:DP2851,1,FALSE)),0,AVERAGEIF(Y2851:DP2851,$W2851,Y2849:DP2849)))</f>
        <v>0</v>
      </c>
      <c r="X2849" s="107"/>
    </row>
    <row r="2850" spans="2:30" thickBot="1">
      <c r="B2850" s="83"/>
      <c r="C2850" s="84"/>
      <c r="D2850" s="83"/>
      <c r="E2850" s="83"/>
      <c r="F2850" s="83"/>
      <c r="G2850" s="83"/>
      <c r="H2850" s="83"/>
      <c r="I2850" s="83"/>
      <c r="J2850" s="83"/>
      <c r="K2850" s="83"/>
      <c r="L2850" s="83"/>
      <c r="M2850" s="83"/>
      <c r="N2850" s="83"/>
      <c r="O2850" s="83"/>
      <c r="P2850" s="84"/>
      <c r="Q2850" s="217"/>
      <c r="R2850" s="91">
        <f t="shared" ref="R2850" si="7152">IF(COUNTA(Y2848:DP2851)=0,0,HLOOKUP(R2849,Y2849:DP2851,2,FALSE))</f>
        <v>0</v>
      </c>
      <c r="S2850" s="92">
        <f t="shared" ref="S2850" si="7153">IF(COUNTA(Y2848:DP2851)=0,0,HLOOKUP(S2848,Y2848:DP2851,3,FALSE))</f>
        <v>0</v>
      </c>
      <c r="T2850" s="93"/>
      <c r="U2850" s="94">
        <f t="array" ref="U2850">IF(COUNTA(Y2848:DP2851)=0,0,IF(ISERROR(HLOOKUP(U2851,Y2851:DP2851,1,FALSE)),0,INDEX(Y2850:DP2850,MATCH(U2849&amp;U2851,Y2849:DP2849&amp;Y2851:DP2851,0))))</f>
        <v>0</v>
      </c>
      <c r="V2850" s="94">
        <f t="array" ref="V2850">IF(COUNTA(Y2848:DP2851)=0,0,IF(ISERROR(HLOOKUP(V2851,Y2851:DP2851,1,FALSE)),0,INDEX(Y2850:DP2850,MATCH(V2849&amp;V2851,Y2849:DP2849&amp;Y2851:DP2851,0))))</f>
        <v>0</v>
      </c>
      <c r="W2850" s="95"/>
      <c r="X2850" s="108"/>
    </row>
    <row r="2851" spans="2:30" ht="13.9" thickBot="1">
      <c r="B2851" s="96"/>
      <c r="C2851" s="97"/>
      <c r="D2851" s="96"/>
      <c r="E2851" s="96"/>
      <c r="F2851" s="96"/>
      <c r="G2851" s="96"/>
      <c r="H2851" s="96"/>
      <c r="I2851" s="96"/>
      <c r="J2851" s="96"/>
      <c r="K2851" s="96"/>
      <c r="L2851" s="96"/>
      <c r="M2851" s="96"/>
      <c r="N2851" s="96"/>
      <c r="O2851" s="96"/>
      <c r="P2851" s="97"/>
      <c r="Q2851" s="218"/>
      <c r="R2851" s="98" t="str">
        <f t="shared" ref="R2851" si="7154">IF(COUNTA(Y2848:DP2851)=0,"none",HLOOKUP(R2849,Y2849:DP2851,3,FALSE))</f>
        <v>none</v>
      </c>
      <c r="S2851" s="99" t="str">
        <f t="shared" ref="S2851" si="7155">IF(COUNTA(Y2848:DP2851)=0,"none",HLOOKUP(S2848,Y2848:DP2851,4,FALSE))</f>
        <v>none</v>
      </c>
      <c r="T2851" s="100"/>
      <c r="U2851" s="100" t="str">
        <f t="array" ref="U2851">IF(COUNTA(Y2848:DP2851)=0,"none",IF($U$2="WAHR",$W$3,Abfrage!$F$4))</f>
        <v>none</v>
      </c>
      <c r="V2851" s="100" t="str">
        <f t="array" ref="V2851">IF(COUNTA(Y2848:DP2851)=0,"none",IF($U$2="WAHR",$W$3,Abfrage!$F$4))</f>
        <v>none</v>
      </c>
      <c r="W2851" s="100" t="str">
        <f t="array" ref="W2851">IF(COUNTA(Y2848:DP2851)=0,"none",IF($U$2="WAHR",$W$3,Abfrage!$F$4))</f>
        <v>none</v>
      </c>
      <c r="X2851" s="109"/>
    </row>
    <row r="2852" spans="2:30" thickBot="1">
      <c r="B2852" s="75" t="s">
        <v>1801</v>
      </c>
      <c r="C2852" s="76">
        <v>1000306993</v>
      </c>
      <c r="D2852" s="75" t="s">
        <v>95</v>
      </c>
      <c r="E2852" s="75" t="s">
        <v>96</v>
      </c>
      <c r="F2852" s="75" t="s">
        <v>97</v>
      </c>
      <c r="G2852" s="75" t="s">
        <v>306</v>
      </c>
      <c r="H2852" s="75" t="s">
        <v>44</v>
      </c>
      <c r="I2852" s="75" t="s">
        <v>164</v>
      </c>
      <c r="J2852" s="75" t="s">
        <v>1802</v>
      </c>
      <c r="K2852" s="75" t="s">
        <v>306</v>
      </c>
      <c r="L2852" s="75" t="s">
        <v>306</v>
      </c>
      <c r="M2852" s="75" t="s">
        <v>313</v>
      </c>
      <c r="N2852" s="75" t="s">
        <v>1803</v>
      </c>
      <c r="O2852" s="75" t="s">
        <v>306</v>
      </c>
      <c r="P2852" s="76" t="s">
        <v>306</v>
      </c>
      <c r="Q2852" s="216"/>
      <c r="R2852" s="77">
        <f t="shared" ref="R2852" si="7156">IF(COUNTA(Y2852:DP2855)=0,"01.01.1900",INDEX(Y2852:DP2852,MATCH(R2853,Y2853:DP2853,0)))</f>
        <v>45502</v>
      </c>
      <c r="S2852" s="78">
        <f t="shared" ref="S2852" si="7157">IF(COUNTA(Y2852:DP2855)=0,"01.01.1900",MAX(Y2852:DP2852))</f>
        <v>45847</v>
      </c>
      <c r="T2852" s="79"/>
      <c r="U2852" s="80" t="str">
        <f t="array" ref="U2852">IF(COUNTA(Y2852:DP2855)=0,"01.01.1900",IF(ISERROR(HLOOKUP(U2855,Y2855:DP2855,1,FALSE)),"01.01.1900",INDEX(Y2852:DP2852,MATCH(U2853&amp;U2855,Y2853:DP2853&amp;Y2855:DP2855,0))))</f>
        <v>01.01.1900</v>
      </c>
      <c r="V2852" s="81">
        <f t="shared" ref="V2852" si="7158">IF(COUNTA(Y2852:DP2855)=0,"01.01.1900",_xlfn.MAXIFS(Y2852:DP2852,Y2855:DP2855,V2855))</f>
        <v>0</v>
      </c>
      <c r="W2852" s="82"/>
      <c r="X2852" s="106"/>
      <c r="Y2852" s="141"/>
      <c r="Z2852" s="141">
        <v>44966</v>
      </c>
      <c r="AA2852" s="141">
        <v>45502</v>
      </c>
      <c r="AB2852" s="141"/>
      <c r="AC2852" s="141"/>
      <c r="AD2852" s="141">
        <v>45847</v>
      </c>
    </row>
    <row r="2853" spans="2:30" thickBot="1">
      <c r="B2853" s="83"/>
      <c r="C2853" s="84"/>
      <c r="D2853" s="83"/>
      <c r="E2853" s="83"/>
      <c r="F2853" s="83"/>
      <c r="G2853" s="83"/>
      <c r="H2853" s="83"/>
      <c r="I2853" s="83"/>
      <c r="J2853" s="83"/>
      <c r="K2853" s="83"/>
      <c r="L2853" s="83"/>
      <c r="M2853" s="83"/>
      <c r="N2853" s="83"/>
      <c r="O2853" s="83"/>
      <c r="P2853" s="84"/>
      <c r="Q2853" s="217"/>
      <c r="R2853" s="85">
        <f t="shared" ref="R2853" si="7159">IF(COUNTA(Y2852:DP2855)=0,0,MIN(Y2853:DP2853))</f>
        <v>1.68</v>
      </c>
      <c r="S2853" s="86">
        <f t="shared" ref="S2853" si="7160">IF(COUNTA(Y2852:DP2855)=0,0,HLOOKUP(S2852,Y2852:DP2855,2,FALSE))</f>
        <v>4.3330000000000002</v>
      </c>
      <c r="T2853" s="87">
        <f t="shared" ref="T2853" si="7161">IF(COUNTA(Y2852:DP2855)=0,0,AVERAGE(Y2853:DP2853))</f>
        <v>4.5313333333333334</v>
      </c>
      <c r="U2853" s="88">
        <f t="shared" ref="U2853" si="7162">IF(COUNTA(Y2852:DP2855)=0,0,_xlfn.MINIFS(Y2853:DP2853,Y2855:DP2855,U2855))</f>
        <v>0</v>
      </c>
      <c r="V2853" s="89">
        <f t="array" ref="V2853">IF(COUNTA(Y2852:DP2855)=0,0,IF(ISERROR(HLOOKUP(V2855,Y2855:DP2855,1,FALSE)),0,INDEX(Y2853:DP2853,MATCH(V2852&amp;V2855,Y2852:DP2852&amp;Y2855:DP2855,0))))</f>
        <v>0</v>
      </c>
      <c r="W2853" s="90">
        <f t="array" ref="W2853">IF(COUNTA(Y2852:DP2855)=0,0,IF(ISERROR(HLOOKUP(W2855,Y2855:DP2855,1,FALSE)),0,AVERAGEIF(Y2855:DP2855,$W2855,Y2853:DP2853)))</f>
        <v>0</v>
      </c>
      <c r="X2853" s="107"/>
      <c r="Y2853" s="142"/>
      <c r="Z2853" s="142">
        <v>7.5810000000000004</v>
      </c>
      <c r="AA2853" s="142">
        <v>1.68</v>
      </c>
      <c r="AB2853" s="142"/>
      <c r="AC2853" s="142"/>
      <c r="AD2853" s="142">
        <v>4.3330000000000002</v>
      </c>
    </row>
    <row r="2854" spans="2:30" thickBot="1">
      <c r="B2854" s="83"/>
      <c r="C2854" s="84"/>
      <c r="D2854" s="83"/>
      <c r="E2854" s="83"/>
      <c r="F2854" s="83"/>
      <c r="G2854" s="83"/>
      <c r="H2854" s="83"/>
      <c r="I2854" s="83"/>
      <c r="J2854" s="83"/>
      <c r="K2854" s="83"/>
      <c r="L2854" s="83"/>
      <c r="M2854" s="83"/>
      <c r="N2854" s="83"/>
      <c r="O2854" s="83"/>
      <c r="P2854" s="84"/>
      <c r="Q2854" s="217"/>
      <c r="R2854" s="91">
        <f t="shared" ref="R2854" si="7163">IF(COUNTA(Y2852:DP2855)=0,0,HLOOKUP(R2853,Y2853:DP2855,2,FALSE))</f>
        <v>0</v>
      </c>
      <c r="S2854" s="92">
        <f t="shared" ref="S2854" si="7164">IF(COUNTA(Y2852:DP2855)=0,0,HLOOKUP(S2852,Y2852:DP2855,3,FALSE))</f>
        <v>1000</v>
      </c>
      <c r="T2854" s="93"/>
      <c r="U2854" s="94">
        <f t="array" ref="U2854">IF(COUNTA(Y2852:DP2855)=0,0,IF(ISERROR(HLOOKUP(U2855,Y2855:DP2855,1,FALSE)),0,INDEX(Y2854:DP2854,MATCH(U2853&amp;U2855,Y2853:DP2853&amp;Y2855:DP2855,0))))</f>
        <v>0</v>
      </c>
      <c r="V2854" s="94">
        <f t="array" ref="V2854">IF(COUNTA(Y2852:DP2855)=0,0,IF(ISERROR(HLOOKUP(V2855,Y2855:DP2855,1,FALSE)),0,INDEX(Y2854:DP2854,MATCH(V2853&amp;V2855,Y2853:DP2853&amp;Y2855:DP2855,0))))</f>
        <v>0</v>
      </c>
      <c r="W2854" s="95"/>
      <c r="X2854" s="108"/>
      <c r="Y2854" s="143"/>
      <c r="Z2854" s="143">
        <v>1000</v>
      </c>
      <c r="AA2854" s="143">
        <v>0</v>
      </c>
      <c r="AB2854" s="143"/>
      <c r="AC2854" s="143"/>
      <c r="AD2854" s="143">
        <v>1000</v>
      </c>
    </row>
    <row r="2855" spans="2:30" ht="13.9" thickBot="1">
      <c r="B2855" s="96"/>
      <c r="C2855" s="97"/>
      <c r="D2855" s="96"/>
      <c r="E2855" s="96"/>
      <c r="F2855" s="96"/>
      <c r="G2855" s="96"/>
      <c r="H2855" s="96"/>
      <c r="I2855" s="96"/>
      <c r="J2855" s="96"/>
      <c r="K2855" s="96"/>
      <c r="L2855" s="96"/>
      <c r="M2855" s="96"/>
      <c r="N2855" s="96"/>
      <c r="O2855" s="96"/>
      <c r="P2855" s="97"/>
      <c r="Q2855" s="218"/>
      <c r="R2855" s="98" t="str">
        <f t="shared" ref="R2855" si="7165">IF(COUNTA(Y2852:DP2855)=0,"none",HLOOKUP(R2853,Y2853:DP2855,3,FALSE))</f>
        <v>PSZ</v>
      </c>
      <c r="S2855" s="99" t="str">
        <f t="shared" ref="S2855" si="7166">IF(COUNTA(Y2852:DP2855)=0,"none",HLOOKUP(S2852,Y2852:DP2855,4,FALSE))</f>
        <v>www (-30%)</v>
      </c>
      <c r="T2855" s="100"/>
      <c r="U2855" s="100">
        <f t="array" ref="U2855">IF(COUNTA(Y2852:DP2855)=0,"none",IF($U$2="WAHR",$W$3,Abfrage!$F$4))</f>
        <v>0</v>
      </c>
      <c r="V2855" s="100">
        <f t="array" ref="V2855">IF(COUNTA(Y2852:DP2855)=0,"none",IF($U$2="WAHR",$W$3,Abfrage!$F$4))</f>
        <v>0</v>
      </c>
      <c r="W2855" s="100">
        <f t="array" ref="W2855">IF(COUNTA(Y2852:DP2855)=0,"none",IF($U$2="WAHR",$W$3,Abfrage!$F$4))</f>
        <v>0</v>
      </c>
      <c r="X2855" s="109"/>
      <c r="Y2855" s="144"/>
      <c r="Z2855" s="144" t="s">
        <v>43</v>
      </c>
      <c r="AA2855" s="144" t="s">
        <v>185</v>
      </c>
      <c r="AB2855" s="144"/>
      <c r="AC2855" s="144"/>
      <c r="AD2855" s="144" t="s">
        <v>43</v>
      </c>
    </row>
    <row r="2856" spans="2:30" thickBot="1">
      <c r="B2856" s="75" t="s">
        <v>1804</v>
      </c>
      <c r="C2856" s="76">
        <v>1000306992</v>
      </c>
      <c r="D2856" s="75" t="s">
        <v>95</v>
      </c>
      <c r="E2856" s="75" t="s">
        <v>148</v>
      </c>
      <c r="F2856" s="75" t="s">
        <v>96</v>
      </c>
      <c r="G2856" s="75" t="s">
        <v>306</v>
      </c>
      <c r="H2856" s="75" t="s">
        <v>50</v>
      </c>
      <c r="I2856" s="75" t="s">
        <v>164</v>
      </c>
      <c r="J2856" s="75" t="s">
        <v>1805</v>
      </c>
      <c r="K2856" s="75" t="s">
        <v>523</v>
      </c>
      <c r="L2856" s="75" t="s">
        <v>523</v>
      </c>
      <c r="M2856" s="75" t="s">
        <v>313</v>
      </c>
      <c r="N2856" s="75" t="s">
        <v>327</v>
      </c>
      <c r="O2856" s="75" t="s">
        <v>306</v>
      </c>
      <c r="P2856" s="76" t="s">
        <v>306</v>
      </c>
      <c r="Q2856" s="216"/>
      <c r="R2856" s="77">
        <f t="shared" ref="R2856" si="7167">IF(COUNTA(Y2856:DP2859)=0,"01.01.1900",INDEX(Y2856:DP2856,MATCH(R2857,Y2857:DP2857,0)))</f>
        <v>45638</v>
      </c>
      <c r="S2856" s="78">
        <f t="shared" ref="S2856" si="7168">IF(COUNTA(Y2856:DP2859)=0,"01.01.1900",MAX(Y2856:DP2856))</f>
        <v>45638</v>
      </c>
      <c r="T2856" s="79"/>
      <c r="U2856" s="80" t="str">
        <f t="array" ref="U2856">IF(COUNTA(Y2856:DP2859)=0,"01.01.1900",IF(ISERROR(HLOOKUP(U2859,Y2859:DP2859,1,FALSE)),"01.01.1900",INDEX(Y2856:DP2856,MATCH(U2857&amp;U2859,Y2857:DP2857&amp;Y2859:DP2859,0))))</f>
        <v>01.01.1900</v>
      </c>
      <c r="V2856" s="81">
        <f t="shared" ref="V2856" si="7169">IF(COUNTA(Y2856:DP2859)=0,"01.01.1900",_xlfn.MAXIFS(Y2856:DP2856,Y2859:DP2859,V2859))</f>
        <v>0</v>
      </c>
      <c r="W2856" s="82"/>
      <c r="X2856" s="106"/>
      <c r="Y2856" s="141"/>
      <c r="Z2856" s="141">
        <v>44966</v>
      </c>
      <c r="AA2856" s="141">
        <v>45638</v>
      </c>
    </row>
    <row r="2857" spans="2:30" thickBot="1">
      <c r="B2857" s="83"/>
      <c r="C2857" s="84"/>
      <c r="D2857" s="83"/>
      <c r="E2857" s="83"/>
      <c r="F2857" s="83"/>
      <c r="G2857" s="83"/>
      <c r="H2857" s="83"/>
      <c r="I2857" s="83"/>
      <c r="J2857" s="83"/>
      <c r="K2857" s="83"/>
      <c r="L2857" s="83"/>
      <c r="M2857" s="83"/>
      <c r="N2857" s="83"/>
      <c r="O2857" s="83"/>
      <c r="P2857" s="84"/>
      <c r="Q2857" s="217"/>
      <c r="R2857" s="85">
        <f t="shared" ref="R2857" si="7170">IF(COUNTA(Y2856:DP2859)=0,0,MIN(Y2857:DP2857))</f>
        <v>3.7999999999999999E-2</v>
      </c>
      <c r="S2857" s="86">
        <f t="shared" ref="S2857" si="7171">IF(COUNTA(Y2856:DP2859)=0,0,HLOOKUP(S2856,Y2856:DP2859,2,FALSE))</f>
        <v>3.7999999999999999E-2</v>
      </c>
      <c r="T2857" s="87">
        <f t="shared" ref="T2857" si="7172">IF(COUNTA(Y2856:DP2859)=0,0,AVERAGE(Y2857:DP2857))</f>
        <v>6.8000000000000005E-2</v>
      </c>
      <c r="U2857" s="88">
        <f t="shared" ref="U2857" si="7173">IF(COUNTA(Y2856:DP2859)=0,0,_xlfn.MINIFS(Y2857:DP2857,Y2859:DP2859,U2859))</f>
        <v>0</v>
      </c>
      <c r="V2857" s="89">
        <f t="array" ref="V2857">IF(COUNTA(Y2856:DP2859)=0,0,IF(ISERROR(HLOOKUP(V2859,Y2859:DP2859,1,FALSE)),0,INDEX(Y2857:DP2857,MATCH(V2856&amp;V2859,Y2856:DP2856&amp;Y2859:DP2859,0))))</f>
        <v>0</v>
      </c>
      <c r="W2857" s="90">
        <f t="array" ref="W2857">IF(COUNTA(Y2856:DP2859)=0,0,IF(ISERROR(HLOOKUP(W2859,Y2859:DP2859,1,FALSE)),0,AVERAGEIF(Y2859:DP2859,$W2859,Y2857:DP2857)))</f>
        <v>0</v>
      </c>
      <c r="X2857" s="107"/>
      <c r="Y2857" s="142"/>
      <c r="Z2857" s="142">
        <v>9.8000000000000018E-2</v>
      </c>
      <c r="AA2857" s="142">
        <v>3.7999999999999999E-2</v>
      </c>
    </row>
    <row r="2858" spans="2:30" thickBot="1">
      <c r="B2858" s="83"/>
      <c r="C2858" s="84"/>
      <c r="D2858" s="83"/>
      <c r="E2858" s="83"/>
      <c r="F2858" s="83"/>
      <c r="G2858" s="83"/>
      <c r="H2858" s="83"/>
      <c r="I2858" s="83"/>
      <c r="J2858" s="83"/>
      <c r="K2858" s="83"/>
      <c r="L2858" s="83"/>
      <c r="M2858" s="83"/>
      <c r="N2858" s="83"/>
      <c r="O2858" s="83"/>
      <c r="P2858" s="84"/>
      <c r="Q2858" s="217"/>
      <c r="R2858" s="91">
        <f t="shared" ref="R2858" si="7174">IF(COUNTA(Y2856:DP2859)=0,0,HLOOKUP(R2857,Y2857:DP2859,2,FALSE))</f>
        <v>0</v>
      </c>
      <c r="S2858" s="92">
        <f t="shared" ref="S2858" si="7175">IF(COUNTA(Y2856:DP2859)=0,0,HLOOKUP(S2856,Y2856:DP2859,3,FALSE))</f>
        <v>0</v>
      </c>
      <c r="T2858" s="93"/>
      <c r="U2858" s="94">
        <f t="array" ref="U2858">IF(COUNTA(Y2856:DP2859)=0,0,IF(ISERROR(HLOOKUP(U2859,Y2859:DP2859,1,FALSE)),0,INDEX(Y2858:DP2858,MATCH(U2857&amp;U2859,Y2857:DP2857&amp;Y2859:DP2859,0))))</f>
        <v>0</v>
      </c>
      <c r="V2858" s="94">
        <f t="array" ref="V2858">IF(COUNTA(Y2856:DP2859)=0,0,IF(ISERROR(HLOOKUP(V2859,Y2859:DP2859,1,FALSE)),0,INDEX(Y2858:DP2858,MATCH(V2857&amp;V2859,Y2857:DP2857&amp;Y2859:DP2859,0))))</f>
        <v>0</v>
      </c>
      <c r="W2858" s="95"/>
      <c r="X2858" s="108"/>
      <c r="Y2858" s="143"/>
      <c r="Z2858" s="143">
        <v>1000</v>
      </c>
      <c r="AA2858" s="143">
        <v>0</v>
      </c>
    </row>
    <row r="2859" spans="2:30" ht="13.9" thickBot="1">
      <c r="B2859" s="96"/>
      <c r="C2859" s="97"/>
      <c r="D2859" s="96"/>
      <c r="E2859" s="96"/>
      <c r="F2859" s="96"/>
      <c r="G2859" s="96"/>
      <c r="H2859" s="96"/>
      <c r="I2859" s="96"/>
      <c r="J2859" s="96"/>
      <c r="K2859" s="96"/>
      <c r="L2859" s="96"/>
      <c r="M2859" s="96"/>
      <c r="N2859" s="96"/>
      <c r="O2859" s="96"/>
      <c r="P2859" s="97"/>
      <c r="Q2859" s="218"/>
      <c r="R2859" s="98" t="str">
        <f t="shared" ref="R2859" si="7176">IF(COUNTA(Y2856:DP2859)=0,"none",HLOOKUP(R2857,Y2857:DP2859,3,FALSE))</f>
        <v>GPV</v>
      </c>
      <c r="S2859" s="99" t="str">
        <f t="shared" ref="S2859" si="7177">IF(COUNTA(Y2856:DP2859)=0,"none",HLOOKUP(S2856,Y2856:DP2859,4,FALSE))</f>
        <v>GPV</v>
      </c>
      <c r="T2859" s="100"/>
      <c r="U2859" s="100">
        <f t="array" ref="U2859">IF(COUNTA(Y2856:DP2859)=0,"none",IF($U$2="WAHR",$W$3,Abfrage!$F$4))</f>
        <v>0</v>
      </c>
      <c r="V2859" s="100">
        <f t="array" ref="V2859">IF(COUNTA(Y2856:DP2859)=0,"none",IF($U$2="WAHR",$W$3,Abfrage!$F$4))</f>
        <v>0</v>
      </c>
      <c r="W2859" s="100">
        <f t="array" ref="W2859">IF(COUNTA(Y2856:DP2859)=0,"none",IF($U$2="WAHR",$W$3,Abfrage!$F$4))</f>
        <v>0</v>
      </c>
      <c r="X2859" s="109"/>
      <c r="Y2859" s="144"/>
      <c r="Z2859" s="144" t="s">
        <v>43</v>
      </c>
      <c r="AA2859" s="144" t="s">
        <v>479</v>
      </c>
    </row>
    <row r="2860" spans="2:30" thickBot="1">
      <c r="B2860" s="75" t="s">
        <v>1806</v>
      </c>
      <c r="C2860" s="76">
        <v>1000306994</v>
      </c>
      <c r="D2860" s="75" t="s">
        <v>95</v>
      </c>
      <c r="E2860" s="75" t="s">
        <v>148</v>
      </c>
      <c r="F2860" s="75" t="s">
        <v>96</v>
      </c>
      <c r="G2860" s="75" t="s">
        <v>306</v>
      </c>
      <c r="H2860" s="75" t="s">
        <v>50</v>
      </c>
      <c r="I2860" s="75" t="s">
        <v>164</v>
      </c>
      <c r="J2860" s="75" t="s">
        <v>1807</v>
      </c>
      <c r="K2860" s="75" t="s">
        <v>352</v>
      </c>
      <c r="L2860" s="75" t="s">
        <v>327</v>
      </c>
      <c r="M2860" s="75" t="s">
        <v>313</v>
      </c>
      <c r="N2860" s="75" t="s">
        <v>327</v>
      </c>
      <c r="O2860" s="75" t="s">
        <v>306</v>
      </c>
      <c r="P2860" s="76" t="s">
        <v>306</v>
      </c>
      <c r="Q2860" s="216"/>
      <c r="R2860" s="77">
        <f t="shared" ref="R2860" si="7178">IF(COUNTA(Y2860:DP2863)=0,"01.01.1900",INDEX(Y2860:DP2860,MATCH(R2861,Y2861:DP2861,0)))</f>
        <v>45638</v>
      </c>
      <c r="S2860" s="78">
        <f t="shared" ref="S2860" si="7179">IF(COUNTA(Y2860:DP2863)=0,"01.01.1900",MAX(Y2860:DP2860))</f>
        <v>45638</v>
      </c>
      <c r="T2860" s="79"/>
      <c r="U2860" s="80" t="str">
        <f t="array" ref="U2860">IF(COUNTA(Y2860:DP2863)=0,"01.01.1900",IF(ISERROR(HLOOKUP(U2863,Y2863:DP2863,1,FALSE)),"01.01.1900",INDEX(Y2860:DP2860,MATCH(U2861&amp;U2863,Y2861:DP2861&amp;Y2863:DP2863,0))))</f>
        <v>01.01.1900</v>
      </c>
      <c r="V2860" s="81">
        <f t="shared" ref="V2860" si="7180">IF(COUNTA(Y2860:DP2863)=0,"01.01.1900",_xlfn.MAXIFS(Y2860:DP2860,Y2863:DP2863,V2863))</f>
        <v>0</v>
      </c>
      <c r="W2860" s="82"/>
      <c r="X2860" s="106"/>
      <c r="Y2860" s="141"/>
      <c r="Z2860" s="141">
        <v>44966</v>
      </c>
      <c r="AA2860" s="141">
        <v>45638</v>
      </c>
    </row>
    <row r="2861" spans="2:30" thickBot="1">
      <c r="B2861" s="83"/>
      <c r="C2861" s="84"/>
      <c r="D2861" s="83"/>
      <c r="E2861" s="83"/>
      <c r="F2861" s="83"/>
      <c r="G2861" s="83"/>
      <c r="H2861" s="83"/>
      <c r="I2861" s="83"/>
      <c r="J2861" s="83"/>
      <c r="K2861" s="83"/>
      <c r="L2861" s="83"/>
      <c r="M2861" s="83"/>
      <c r="N2861" s="83"/>
      <c r="O2861" s="83"/>
      <c r="P2861" s="84"/>
      <c r="Q2861" s="217"/>
      <c r="R2861" s="85">
        <f t="shared" ref="R2861" si="7181">IF(COUNTA(Y2860:DP2863)=0,0,MIN(Y2861:DP2861))</f>
        <v>0.1</v>
      </c>
      <c r="S2861" s="86">
        <f t="shared" ref="S2861" si="7182">IF(COUNTA(Y2860:DP2863)=0,0,HLOOKUP(S2860,Y2860:DP2863,2,FALSE))</f>
        <v>0.1</v>
      </c>
      <c r="T2861" s="87">
        <f t="shared" ref="T2861" si="7183">IF(COUNTA(Y2860:DP2863)=0,0,AVERAGE(Y2861:DP2861))</f>
        <v>0.10250000000000001</v>
      </c>
      <c r="U2861" s="88">
        <f t="shared" ref="U2861" si="7184">IF(COUNTA(Y2860:DP2863)=0,0,_xlfn.MINIFS(Y2861:DP2861,Y2863:DP2863,U2863))</f>
        <v>0</v>
      </c>
      <c r="V2861" s="89">
        <f t="array" ref="V2861">IF(COUNTA(Y2860:DP2863)=0,0,IF(ISERROR(HLOOKUP(V2863,Y2863:DP2863,1,FALSE)),0,INDEX(Y2861:DP2861,MATCH(V2860&amp;V2863,Y2860:DP2860&amp;Y2863:DP2863,0))))</f>
        <v>0</v>
      </c>
      <c r="W2861" s="90">
        <f t="array" ref="W2861">IF(COUNTA(Y2860:DP2863)=0,0,IF(ISERROR(HLOOKUP(W2863,Y2863:DP2863,1,FALSE)),0,AVERAGEIF(Y2863:DP2863,$W2863,Y2861:DP2861)))</f>
        <v>0</v>
      </c>
      <c r="X2861" s="107"/>
      <c r="Y2861" s="142"/>
      <c r="Z2861" s="142">
        <v>0.105</v>
      </c>
      <c r="AA2861" s="142">
        <v>0.1</v>
      </c>
    </row>
    <row r="2862" spans="2:30" thickBot="1">
      <c r="B2862" s="83"/>
      <c r="C2862" s="84"/>
      <c r="D2862" s="83"/>
      <c r="E2862" s="83"/>
      <c r="F2862" s="83"/>
      <c r="G2862" s="83"/>
      <c r="H2862" s="83"/>
      <c r="I2862" s="83"/>
      <c r="J2862" s="83"/>
      <c r="K2862" s="83"/>
      <c r="L2862" s="83"/>
      <c r="M2862" s="83"/>
      <c r="N2862" s="83"/>
      <c r="O2862" s="83"/>
      <c r="P2862" s="84"/>
      <c r="Q2862" s="217"/>
      <c r="R2862" s="91">
        <f t="shared" ref="R2862" si="7185">IF(COUNTA(Y2860:DP2863)=0,0,HLOOKUP(R2861,Y2861:DP2863,2,FALSE))</f>
        <v>0</v>
      </c>
      <c r="S2862" s="92">
        <f t="shared" ref="S2862" si="7186">IF(COUNTA(Y2860:DP2863)=0,0,HLOOKUP(S2860,Y2860:DP2863,3,FALSE))</f>
        <v>0</v>
      </c>
      <c r="T2862" s="93"/>
      <c r="U2862" s="94">
        <f t="array" ref="U2862">IF(COUNTA(Y2860:DP2863)=0,0,IF(ISERROR(HLOOKUP(U2863,Y2863:DP2863,1,FALSE)),0,INDEX(Y2862:DP2862,MATCH(U2861&amp;U2863,Y2861:DP2861&amp;Y2863:DP2863,0))))</f>
        <v>0</v>
      </c>
      <c r="V2862" s="94">
        <f t="array" ref="V2862">IF(COUNTA(Y2860:DP2863)=0,0,IF(ISERROR(HLOOKUP(V2863,Y2863:DP2863,1,FALSE)),0,INDEX(Y2862:DP2862,MATCH(V2861&amp;V2863,Y2861:DP2861&amp;Y2863:DP2863,0))))</f>
        <v>0</v>
      </c>
      <c r="W2862" s="95"/>
      <c r="X2862" s="108"/>
      <c r="Y2862" s="143"/>
      <c r="Z2862" s="143">
        <v>1000</v>
      </c>
      <c r="AA2862" s="143">
        <v>0</v>
      </c>
    </row>
    <row r="2863" spans="2:30" ht="13.9" thickBot="1">
      <c r="B2863" s="96"/>
      <c r="C2863" s="97"/>
      <c r="D2863" s="96"/>
      <c r="E2863" s="96"/>
      <c r="F2863" s="96"/>
      <c r="G2863" s="96"/>
      <c r="H2863" s="96"/>
      <c r="I2863" s="96"/>
      <c r="J2863" s="96"/>
      <c r="K2863" s="96"/>
      <c r="L2863" s="96"/>
      <c r="M2863" s="96"/>
      <c r="N2863" s="96"/>
      <c r="O2863" s="96"/>
      <c r="P2863" s="97"/>
      <c r="Q2863" s="218"/>
      <c r="R2863" s="98" t="str">
        <f t="shared" ref="R2863" si="7187">IF(COUNTA(Y2860:DP2863)=0,"none",HLOOKUP(R2861,Y2861:DP2863,3,FALSE))</f>
        <v>GPV</v>
      </c>
      <c r="S2863" s="99" t="str">
        <f t="shared" ref="S2863" si="7188">IF(COUNTA(Y2860:DP2863)=0,"none",HLOOKUP(S2860,Y2860:DP2863,4,FALSE))</f>
        <v>GPV</v>
      </c>
      <c r="T2863" s="100"/>
      <c r="U2863" s="100">
        <f t="array" ref="U2863">IF(COUNTA(Y2860:DP2863)=0,"none",IF($U$2="WAHR",$W$3,Abfrage!$F$4))</f>
        <v>0</v>
      </c>
      <c r="V2863" s="100">
        <f t="array" ref="V2863">IF(COUNTA(Y2860:DP2863)=0,"none",IF($U$2="WAHR",$W$3,Abfrage!$F$4))</f>
        <v>0</v>
      </c>
      <c r="W2863" s="100">
        <f t="array" ref="W2863">IF(COUNTA(Y2860:DP2863)=0,"none",IF($U$2="WAHR",$W$3,Abfrage!$F$4))</f>
        <v>0</v>
      </c>
      <c r="X2863" s="109"/>
      <c r="Y2863" s="144"/>
      <c r="Z2863" s="144" t="s">
        <v>43</v>
      </c>
      <c r="AA2863" s="144" t="s">
        <v>479</v>
      </c>
    </row>
    <row r="2864" spans="2:30" thickBot="1">
      <c r="B2864" s="75" t="s">
        <v>1808</v>
      </c>
      <c r="C2864" s="76">
        <v>1000306978</v>
      </c>
      <c r="D2864" s="75" t="s">
        <v>95</v>
      </c>
      <c r="E2864" s="75" t="s">
        <v>90</v>
      </c>
      <c r="F2864" s="75" t="s">
        <v>122</v>
      </c>
      <c r="G2864" s="75" t="s">
        <v>122</v>
      </c>
      <c r="H2864" s="75" t="s">
        <v>93</v>
      </c>
      <c r="I2864" s="75" t="s">
        <v>164</v>
      </c>
      <c r="J2864" s="75" t="s">
        <v>1809</v>
      </c>
      <c r="K2864" s="75" t="s">
        <v>306</v>
      </c>
      <c r="L2864" s="75" t="s">
        <v>306</v>
      </c>
      <c r="M2864" s="75" t="s">
        <v>306</v>
      </c>
      <c r="N2864" s="75" t="s">
        <v>327</v>
      </c>
      <c r="O2864" s="75" t="s">
        <v>306</v>
      </c>
      <c r="P2864" s="76" t="s">
        <v>306</v>
      </c>
      <c r="Q2864" s="216"/>
      <c r="R2864" s="77">
        <f t="shared" ref="R2864" si="7189">IF(COUNTA(Y2864:DP2867)=0,"01.01.1900",INDEX(Y2864:DP2864,MATCH(R2865,Y2865:DP2865,0)))</f>
        <v>44966</v>
      </c>
      <c r="S2864" s="78">
        <f t="shared" ref="S2864" si="7190">IF(COUNTA(Y2864:DP2867)=0,"01.01.1900",MAX(Y2864:DP2864))</f>
        <v>45638</v>
      </c>
      <c r="T2864" s="79"/>
      <c r="U2864" s="80" t="str">
        <f t="array" ref="U2864">IF(COUNTA(Y2864:DP2867)=0,"01.01.1900",IF(ISERROR(HLOOKUP(U2867,Y2867:DP2867,1,FALSE)),"01.01.1900",INDEX(Y2864:DP2864,MATCH(U2865&amp;U2867,Y2865:DP2865&amp;Y2867:DP2867,0))))</f>
        <v>01.01.1900</v>
      </c>
      <c r="V2864" s="81">
        <f t="shared" ref="V2864" si="7191">IF(COUNTA(Y2864:DP2867)=0,"01.01.1900",_xlfn.MAXIFS(Y2864:DP2864,Y2867:DP2867,V2867))</f>
        <v>0</v>
      </c>
      <c r="W2864" s="82"/>
      <c r="X2864" s="106"/>
      <c r="Y2864" s="141"/>
      <c r="Z2864" s="141">
        <v>44966</v>
      </c>
      <c r="AA2864" s="141">
        <v>45638</v>
      </c>
    </row>
    <row r="2865" spans="2:28" thickBot="1">
      <c r="B2865" s="83"/>
      <c r="C2865" s="84"/>
      <c r="D2865" s="83"/>
      <c r="E2865" s="83"/>
      <c r="F2865" s="83"/>
      <c r="G2865" s="83"/>
      <c r="H2865" s="83"/>
      <c r="I2865" s="83"/>
      <c r="J2865" s="83"/>
      <c r="K2865" s="83"/>
      <c r="L2865" s="83"/>
      <c r="M2865" s="83"/>
      <c r="N2865" s="83"/>
      <c r="O2865" s="83"/>
      <c r="P2865" s="84"/>
      <c r="Q2865" s="217"/>
      <c r="R2865" s="85">
        <f t="shared" ref="R2865" si="7192">IF(COUNTA(Y2864:DP2867)=0,0,MIN(Y2865:DP2865))</f>
        <v>3.2899999999999999E-2</v>
      </c>
      <c r="S2865" s="86">
        <f t="shared" ref="S2865" si="7193">IF(COUNTA(Y2864:DP2867)=0,0,HLOOKUP(S2864,Y2864:DP2867,2,FALSE))</f>
        <v>3.2899999999999999E-2</v>
      </c>
      <c r="T2865" s="87">
        <f t="shared" ref="T2865" si="7194">IF(COUNTA(Y2864:DP2867)=0,0,AVERAGE(Y2865:DP2865))</f>
        <v>3.2899999999999999E-2</v>
      </c>
      <c r="U2865" s="88">
        <f t="shared" ref="U2865" si="7195">IF(COUNTA(Y2864:DP2867)=0,0,_xlfn.MINIFS(Y2865:DP2865,Y2867:DP2867,U2867))</f>
        <v>0</v>
      </c>
      <c r="V2865" s="89">
        <f t="array" ref="V2865">IF(COUNTA(Y2864:DP2867)=0,0,IF(ISERROR(HLOOKUP(V2867,Y2867:DP2867,1,FALSE)),0,INDEX(Y2865:DP2865,MATCH(V2864&amp;V2867,Y2864:DP2864&amp;Y2867:DP2867,0))))</f>
        <v>0</v>
      </c>
      <c r="W2865" s="90">
        <f t="array" ref="W2865">IF(COUNTA(Y2864:DP2867)=0,0,IF(ISERROR(HLOOKUP(W2867,Y2867:DP2867,1,FALSE)),0,AVERAGEIF(Y2867:DP2867,$W2867,Y2865:DP2865)))</f>
        <v>0</v>
      </c>
      <c r="X2865" s="107"/>
      <c r="Y2865" s="142"/>
      <c r="Z2865" s="142">
        <v>3.2899999999999999E-2</v>
      </c>
      <c r="AA2865" s="142">
        <v>3.2899999999999999E-2</v>
      </c>
    </row>
    <row r="2866" spans="2:28" thickBot="1">
      <c r="B2866" s="83"/>
      <c r="C2866" s="84"/>
      <c r="D2866" s="83"/>
      <c r="E2866" s="83"/>
      <c r="F2866" s="83"/>
      <c r="G2866" s="83"/>
      <c r="H2866" s="83"/>
      <c r="I2866" s="83"/>
      <c r="J2866" s="83"/>
      <c r="K2866" s="83"/>
      <c r="L2866" s="83"/>
      <c r="M2866" s="83"/>
      <c r="N2866" s="83"/>
      <c r="O2866" s="83"/>
      <c r="P2866" s="84"/>
      <c r="Q2866" s="217"/>
      <c r="R2866" s="91">
        <f t="shared" ref="R2866" si="7196">IF(COUNTA(Y2864:DP2867)=0,0,HLOOKUP(R2865,Y2865:DP2867,2,FALSE))</f>
        <v>1000</v>
      </c>
      <c r="S2866" s="92">
        <f t="shared" ref="S2866" si="7197">IF(COUNTA(Y2864:DP2867)=0,0,HLOOKUP(S2864,Y2864:DP2867,3,FALSE))</f>
        <v>0</v>
      </c>
      <c r="T2866" s="93"/>
      <c r="U2866" s="94">
        <f t="array" ref="U2866">IF(COUNTA(Y2864:DP2867)=0,0,IF(ISERROR(HLOOKUP(U2867,Y2867:DP2867,1,FALSE)),0,INDEX(Y2866:DP2866,MATCH(U2865&amp;U2867,Y2865:DP2865&amp;Y2867:DP2867,0))))</f>
        <v>0</v>
      </c>
      <c r="V2866" s="94">
        <f t="array" ref="V2866">IF(COUNTA(Y2864:DP2867)=0,0,IF(ISERROR(HLOOKUP(V2867,Y2867:DP2867,1,FALSE)),0,INDEX(Y2866:DP2866,MATCH(V2865&amp;V2867,Y2865:DP2865&amp;Y2867:DP2867,0))))</f>
        <v>0</v>
      </c>
      <c r="W2866" s="95"/>
      <c r="X2866" s="108"/>
      <c r="Y2866" s="143"/>
      <c r="Z2866" s="143">
        <v>1000</v>
      </c>
      <c r="AA2866" s="143">
        <v>0</v>
      </c>
    </row>
    <row r="2867" spans="2:28" ht="13.9" thickBot="1">
      <c r="B2867" s="96"/>
      <c r="C2867" s="97"/>
      <c r="D2867" s="96"/>
      <c r="E2867" s="96"/>
      <c r="F2867" s="96"/>
      <c r="G2867" s="96"/>
      <c r="H2867" s="96"/>
      <c r="I2867" s="96"/>
      <c r="J2867" s="96"/>
      <c r="K2867" s="96"/>
      <c r="L2867" s="96"/>
      <c r="M2867" s="96"/>
      <c r="N2867" s="96"/>
      <c r="O2867" s="96"/>
      <c r="P2867" s="97"/>
      <c r="Q2867" s="218"/>
      <c r="R2867" s="98" t="str">
        <f t="shared" ref="R2867" si="7198">IF(COUNTA(Y2864:DP2867)=0,"none",HLOOKUP(R2865,Y2865:DP2867,3,FALSE))</f>
        <v>www (-30%)</v>
      </c>
      <c r="S2867" s="99" t="str">
        <f t="shared" ref="S2867" si="7199">IF(COUNTA(Y2864:DP2867)=0,"none",HLOOKUP(S2864,Y2864:DP2867,4,FALSE))</f>
        <v>GPV</v>
      </c>
      <c r="T2867" s="100"/>
      <c r="U2867" s="100">
        <f t="array" ref="U2867">IF(COUNTA(Y2864:DP2867)=0,"none",IF($U$2="WAHR",$W$3,Abfrage!$F$4))</f>
        <v>0</v>
      </c>
      <c r="V2867" s="100">
        <f t="array" ref="V2867">IF(COUNTA(Y2864:DP2867)=0,"none",IF($U$2="WAHR",$W$3,Abfrage!$F$4))</f>
        <v>0</v>
      </c>
      <c r="W2867" s="100">
        <f t="array" ref="W2867">IF(COUNTA(Y2864:DP2867)=0,"none",IF($U$2="WAHR",$W$3,Abfrage!$F$4))</f>
        <v>0</v>
      </c>
      <c r="X2867" s="109"/>
      <c r="Y2867" s="144"/>
      <c r="Z2867" s="144" t="s">
        <v>43</v>
      </c>
      <c r="AA2867" s="144" t="s">
        <v>479</v>
      </c>
    </row>
    <row r="2868" spans="2:28" thickBot="1">
      <c r="B2868" s="75" t="s">
        <v>1810</v>
      </c>
      <c r="C2868" s="76">
        <v>1000306980</v>
      </c>
      <c r="D2868" s="75" t="s">
        <v>95</v>
      </c>
      <c r="E2868" s="75" t="s">
        <v>90</v>
      </c>
      <c r="F2868" s="75" t="s">
        <v>122</v>
      </c>
      <c r="G2868" s="75" t="s">
        <v>122</v>
      </c>
      <c r="H2868" s="75" t="e">
        <v>#N/A</v>
      </c>
      <c r="I2868" s="75" t="s">
        <v>164</v>
      </c>
      <c r="J2868" s="75" t="s">
        <v>1811</v>
      </c>
      <c r="K2868" s="75" t="s">
        <v>306</v>
      </c>
      <c r="L2868" s="75" t="s">
        <v>306</v>
      </c>
      <c r="M2868" s="75" t="s">
        <v>306</v>
      </c>
      <c r="N2868" s="75" t="s">
        <v>327</v>
      </c>
      <c r="O2868" s="75" t="s">
        <v>306</v>
      </c>
      <c r="P2868" s="76" t="s">
        <v>306</v>
      </c>
      <c r="Q2868" s="216"/>
      <c r="R2868" s="77" t="str">
        <f t="shared" ref="R2868" si="7200">IF(COUNTA(Y2868:DP2871)=0,"01.01.1900",INDEX(Y2868:DP2868,MATCH(R2869,Y2869:DP2869,0)))</f>
        <v>01.01.1900</v>
      </c>
      <c r="S2868" s="78" t="str">
        <f t="shared" ref="S2868" si="7201">IF(COUNTA(Y2868:DP2871)=0,"01.01.1900",MAX(Y2868:DP2868))</f>
        <v>01.01.1900</v>
      </c>
      <c r="T2868" s="79"/>
      <c r="U2868" s="80" t="str">
        <f t="array" ref="U2868">IF(COUNTA(Y2868:DP2871)=0,"01.01.1900",IF(ISERROR(HLOOKUP(U2871,Y2871:DP2871,1,FALSE)),"01.01.1900",INDEX(Y2868:DP2868,MATCH(U2869&amp;U2871,Y2869:DP2869&amp;Y2871:DP2871,0))))</f>
        <v>01.01.1900</v>
      </c>
      <c r="V2868" s="81" t="str">
        <f t="shared" ref="V2868" si="7202">IF(COUNTA(Y2868:DP2871)=0,"01.01.1900",_xlfn.MAXIFS(Y2868:DP2868,Y2871:DP2871,V2871))</f>
        <v>01.01.1900</v>
      </c>
      <c r="W2868" s="82"/>
      <c r="X2868" s="106"/>
    </row>
    <row r="2869" spans="2:28" thickBot="1">
      <c r="B2869" s="83"/>
      <c r="C2869" s="84"/>
      <c r="D2869" s="83"/>
      <c r="E2869" s="83"/>
      <c r="F2869" s="83"/>
      <c r="G2869" s="83"/>
      <c r="H2869" s="83"/>
      <c r="I2869" s="83"/>
      <c r="J2869" s="83"/>
      <c r="K2869" s="83"/>
      <c r="L2869" s="83"/>
      <c r="M2869" s="83"/>
      <c r="N2869" s="83"/>
      <c r="O2869" s="83"/>
      <c r="P2869" s="84"/>
      <c r="Q2869" s="217"/>
      <c r="R2869" s="85">
        <f t="shared" ref="R2869" si="7203">IF(COUNTA(Y2868:DP2871)=0,0,MIN(Y2869:DP2869))</f>
        <v>0</v>
      </c>
      <c r="S2869" s="86">
        <f t="shared" ref="S2869" si="7204">IF(COUNTA(Y2868:DP2871)=0,0,HLOOKUP(S2868,Y2868:DP2871,2,FALSE))</f>
        <v>0</v>
      </c>
      <c r="T2869" s="87">
        <f t="shared" ref="T2869" si="7205">IF(COUNTA(Y2868:DP2871)=0,0,AVERAGE(Y2869:DP2869))</f>
        <v>0</v>
      </c>
      <c r="U2869" s="88">
        <f t="shared" ref="U2869" si="7206">IF(COUNTA(Y2868:DP2871)=0,0,_xlfn.MINIFS(Y2869:DP2869,Y2871:DP2871,U2871))</f>
        <v>0</v>
      </c>
      <c r="V2869" s="89">
        <f t="array" ref="V2869">IF(COUNTA(Y2868:DP2871)=0,0,IF(ISERROR(HLOOKUP(V2871,Y2871:DP2871,1,FALSE)),0,INDEX(Y2869:DP2869,MATCH(V2868&amp;V2871,Y2868:DP2868&amp;Y2871:DP2871,0))))</f>
        <v>0</v>
      </c>
      <c r="W2869" s="90">
        <f t="array" ref="W2869">IF(COUNTA(Y2868:DP2871)=0,0,IF(ISERROR(HLOOKUP(W2871,Y2871:DP2871,1,FALSE)),0,AVERAGEIF(Y2871:DP2871,$W2871,Y2869:DP2869)))</f>
        <v>0</v>
      </c>
      <c r="X2869" s="107"/>
    </row>
    <row r="2870" spans="2:28" thickBot="1">
      <c r="B2870" s="83"/>
      <c r="C2870" s="84"/>
      <c r="D2870" s="83"/>
      <c r="E2870" s="83"/>
      <c r="F2870" s="83"/>
      <c r="G2870" s="83"/>
      <c r="H2870" s="83"/>
      <c r="I2870" s="83"/>
      <c r="J2870" s="83"/>
      <c r="K2870" s="83"/>
      <c r="L2870" s="83"/>
      <c r="M2870" s="83"/>
      <c r="N2870" s="83"/>
      <c r="O2870" s="83"/>
      <c r="P2870" s="84"/>
      <c r="Q2870" s="217"/>
      <c r="R2870" s="91">
        <f t="shared" ref="R2870" si="7207">IF(COUNTA(Y2868:DP2871)=0,0,HLOOKUP(R2869,Y2869:DP2871,2,FALSE))</f>
        <v>0</v>
      </c>
      <c r="S2870" s="92">
        <f t="shared" ref="S2870" si="7208">IF(COUNTA(Y2868:DP2871)=0,0,HLOOKUP(S2868,Y2868:DP2871,3,FALSE))</f>
        <v>0</v>
      </c>
      <c r="T2870" s="93"/>
      <c r="U2870" s="94">
        <f t="array" ref="U2870">IF(COUNTA(Y2868:DP2871)=0,0,IF(ISERROR(HLOOKUP(U2871,Y2871:DP2871,1,FALSE)),0,INDEX(Y2870:DP2870,MATCH(U2869&amp;U2871,Y2869:DP2869&amp;Y2871:DP2871,0))))</f>
        <v>0</v>
      </c>
      <c r="V2870" s="94">
        <f t="array" ref="V2870">IF(COUNTA(Y2868:DP2871)=0,0,IF(ISERROR(HLOOKUP(V2871,Y2871:DP2871,1,FALSE)),0,INDEX(Y2870:DP2870,MATCH(V2869&amp;V2871,Y2869:DP2869&amp;Y2871:DP2871,0))))</f>
        <v>0</v>
      </c>
      <c r="W2870" s="95"/>
      <c r="X2870" s="108"/>
    </row>
    <row r="2871" spans="2:28" ht="13.9" thickBot="1">
      <c r="B2871" s="96"/>
      <c r="C2871" s="97"/>
      <c r="D2871" s="96"/>
      <c r="E2871" s="96"/>
      <c r="F2871" s="96"/>
      <c r="G2871" s="96"/>
      <c r="H2871" s="96"/>
      <c r="I2871" s="96"/>
      <c r="J2871" s="96"/>
      <c r="K2871" s="96"/>
      <c r="L2871" s="96"/>
      <c r="M2871" s="96"/>
      <c r="N2871" s="96"/>
      <c r="O2871" s="96"/>
      <c r="P2871" s="97"/>
      <c r="Q2871" s="218"/>
      <c r="R2871" s="98" t="str">
        <f t="shared" ref="R2871" si="7209">IF(COUNTA(Y2868:DP2871)=0,"none",HLOOKUP(R2869,Y2869:DP2871,3,FALSE))</f>
        <v>none</v>
      </c>
      <c r="S2871" s="99" t="str">
        <f t="shared" ref="S2871" si="7210">IF(COUNTA(Y2868:DP2871)=0,"none",HLOOKUP(S2868,Y2868:DP2871,4,FALSE))</f>
        <v>none</v>
      </c>
      <c r="T2871" s="100"/>
      <c r="U2871" s="100" t="str">
        <f t="array" ref="U2871">IF(COUNTA(Y2868:DP2871)=0,"none",IF($U$2="WAHR",$W$3,Abfrage!$F$4))</f>
        <v>none</v>
      </c>
      <c r="V2871" s="100" t="str">
        <f t="array" ref="V2871">IF(COUNTA(Y2868:DP2871)=0,"none",IF($U$2="WAHR",$W$3,Abfrage!$F$4))</f>
        <v>none</v>
      </c>
      <c r="W2871" s="100" t="str">
        <f t="array" ref="W2871">IF(COUNTA(Y2868:DP2871)=0,"none",IF($U$2="WAHR",$W$3,Abfrage!$F$4))</f>
        <v>none</v>
      </c>
      <c r="X2871" s="109"/>
    </row>
    <row r="2872" spans="2:28" thickBot="1">
      <c r="B2872" s="75" t="s">
        <v>1812</v>
      </c>
      <c r="C2872" s="76">
        <v>1000163264</v>
      </c>
      <c r="D2872" s="75" t="s">
        <v>95</v>
      </c>
      <c r="E2872" s="75" t="s">
        <v>90</v>
      </c>
      <c r="F2872" s="75" t="s">
        <v>122</v>
      </c>
      <c r="G2872" s="75" t="s">
        <v>122</v>
      </c>
      <c r="H2872" s="75" t="s">
        <v>40</v>
      </c>
      <c r="I2872" s="75" t="s">
        <v>51</v>
      </c>
      <c r="J2872" s="75" t="s">
        <v>1813</v>
      </c>
      <c r="K2872" s="75" t="s">
        <v>306</v>
      </c>
      <c r="L2872" s="75" t="s">
        <v>306</v>
      </c>
      <c r="M2872" s="75" t="s">
        <v>306</v>
      </c>
      <c r="N2872" s="75" t="s">
        <v>327</v>
      </c>
      <c r="O2872" s="75" t="s">
        <v>419</v>
      </c>
      <c r="P2872" s="76" t="s">
        <v>306</v>
      </c>
      <c r="Q2872" s="216"/>
      <c r="R2872" s="77">
        <f t="shared" ref="R2872" si="7211">IF(COUNTA(Y2872:DP2875)=0,"01.01.1900",INDEX(Y2872:DP2872,MATCH(R2873,Y2873:DP2873,0)))</f>
        <v>45671</v>
      </c>
      <c r="S2872" s="78">
        <f t="shared" ref="S2872" si="7212">IF(COUNTA(Y2872:DP2875)=0,"01.01.1900",MAX(Y2872:DP2872))</f>
        <v>45671</v>
      </c>
      <c r="T2872" s="79"/>
      <c r="U2872" s="80" t="str">
        <f t="array" ref="U2872">IF(COUNTA(Y2872:DP2875)=0,"01.01.1900",IF(ISERROR(HLOOKUP(U2875,Y2875:DP2875,1,FALSE)),"01.01.1900",INDEX(Y2872:DP2872,MATCH(U2873&amp;U2875,Y2873:DP2873&amp;Y2875:DP2875,0))))</f>
        <v>01.01.1900</v>
      </c>
      <c r="V2872" s="81">
        <f t="shared" ref="V2872" si="7213">IF(COUNTA(Y2872:DP2875)=0,"01.01.1900",_xlfn.MAXIFS(Y2872:DP2872,Y2875:DP2875,V2875))</f>
        <v>0</v>
      </c>
      <c r="W2872" s="82"/>
      <c r="X2872" s="106"/>
      <c r="Y2872" s="141"/>
      <c r="Z2872" s="141">
        <v>44987</v>
      </c>
      <c r="AA2872" s="141">
        <v>45468</v>
      </c>
      <c r="AB2872" s="141">
        <v>45671</v>
      </c>
    </row>
    <row r="2873" spans="2:28" thickBot="1">
      <c r="B2873" s="83"/>
      <c r="C2873" s="84"/>
      <c r="D2873" s="83"/>
      <c r="E2873" s="83"/>
      <c r="F2873" s="83"/>
      <c r="G2873" s="83"/>
      <c r="H2873" s="83"/>
      <c r="I2873" s="83"/>
      <c r="J2873" s="83"/>
      <c r="K2873" s="83"/>
      <c r="L2873" s="83"/>
      <c r="M2873" s="83"/>
      <c r="N2873" s="83"/>
      <c r="O2873" s="83"/>
      <c r="P2873" s="84"/>
      <c r="Q2873" s="217"/>
      <c r="R2873" s="85">
        <f t="shared" ref="R2873" si="7214">IF(COUNTA(Y2872:DP2875)=0,0,MIN(Y2873:DP2873))</f>
        <v>2.0670000000000001E-2</v>
      </c>
      <c r="S2873" s="86">
        <f t="shared" ref="S2873" si="7215">IF(COUNTA(Y2872:DP2875)=0,0,HLOOKUP(S2872,Y2872:DP2875,2,FALSE))</f>
        <v>2.0670000000000001E-2</v>
      </c>
      <c r="T2873" s="87">
        <f t="shared" ref="T2873" si="7216">IF(COUNTA(Y2872:DP2875)=0,0,AVERAGE(Y2873:DP2873))</f>
        <v>3.2323333333333336E-2</v>
      </c>
      <c r="U2873" s="88">
        <f t="shared" ref="U2873" si="7217">IF(COUNTA(Y2872:DP2875)=0,0,_xlfn.MINIFS(Y2873:DP2873,Y2875:DP2875,U2875))</f>
        <v>0</v>
      </c>
      <c r="V2873" s="89">
        <f t="array" ref="V2873">IF(COUNTA(Y2872:DP2875)=0,0,IF(ISERROR(HLOOKUP(V2875,Y2875:DP2875,1,FALSE)),0,INDEX(Y2873:DP2873,MATCH(V2872&amp;V2875,Y2872:DP2872&amp;Y2875:DP2875,0))))</f>
        <v>0</v>
      </c>
      <c r="W2873" s="90">
        <f t="array" ref="W2873">IF(COUNTA(Y2872:DP2875)=0,0,IF(ISERROR(HLOOKUP(W2875,Y2875:DP2875,1,FALSE)),0,AVERAGEIF(Y2875:DP2875,$W2875,Y2873:DP2873)))</f>
        <v>0</v>
      </c>
      <c r="X2873" s="107"/>
      <c r="Y2873" s="142"/>
      <c r="Z2873" s="142">
        <v>3.85E-2</v>
      </c>
      <c r="AA2873" s="142">
        <v>3.78E-2</v>
      </c>
      <c r="AB2873" s="142">
        <v>2.0670000000000001E-2</v>
      </c>
    </row>
    <row r="2874" spans="2:28" thickBot="1">
      <c r="B2874" s="83"/>
      <c r="C2874" s="84"/>
      <c r="D2874" s="83"/>
      <c r="E2874" s="83"/>
      <c r="F2874" s="83"/>
      <c r="G2874" s="83"/>
      <c r="H2874" s="83"/>
      <c r="I2874" s="83"/>
      <c r="J2874" s="83"/>
      <c r="K2874" s="83"/>
      <c r="L2874" s="83"/>
      <c r="M2874" s="83"/>
      <c r="N2874" s="83"/>
      <c r="O2874" s="83"/>
      <c r="P2874" s="84"/>
      <c r="Q2874" s="217"/>
      <c r="R2874" s="91">
        <f t="shared" ref="R2874" si="7218">IF(COUNTA(Y2872:DP2875)=0,0,HLOOKUP(R2873,Y2873:DP2875,2,FALSE))</f>
        <v>0</v>
      </c>
      <c r="S2874" s="92">
        <f t="shared" ref="S2874" si="7219">IF(COUNTA(Y2872:DP2875)=0,0,HLOOKUP(S2872,Y2872:DP2875,3,FALSE))</f>
        <v>0</v>
      </c>
      <c r="T2874" s="93"/>
      <c r="U2874" s="94">
        <f t="array" ref="U2874">IF(COUNTA(Y2872:DP2875)=0,0,IF(ISERROR(HLOOKUP(U2875,Y2875:DP2875,1,FALSE)),0,INDEX(Y2874:DP2874,MATCH(U2873&amp;U2875,Y2873:DP2873&amp;Y2875:DP2875,0))))</f>
        <v>0</v>
      </c>
      <c r="V2874" s="94">
        <f t="array" ref="V2874">IF(COUNTA(Y2872:DP2875)=0,0,IF(ISERROR(HLOOKUP(V2875,Y2875:DP2875,1,FALSE)),0,INDEX(Y2874:DP2874,MATCH(V2873&amp;V2875,Y2873:DP2873&amp;Y2875:DP2875,0))))</f>
        <v>0</v>
      </c>
      <c r="W2874" s="95"/>
      <c r="X2874" s="108"/>
      <c r="Y2874" s="143"/>
      <c r="Z2874" s="143">
        <v>1000</v>
      </c>
      <c r="AA2874" s="143">
        <v>1000</v>
      </c>
      <c r="AB2874" s="143">
        <v>0</v>
      </c>
    </row>
    <row r="2875" spans="2:28" ht="13.9" thickBot="1">
      <c r="B2875" s="96"/>
      <c r="C2875" s="97"/>
      <c r="D2875" s="96"/>
      <c r="E2875" s="96"/>
      <c r="F2875" s="96"/>
      <c r="G2875" s="96"/>
      <c r="H2875" s="96"/>
      <c r="I2875" s="96"/>
      <c r="J2875" s="96"/>
      <c r="K2875" s="96"/>
      <c r="L2875" s="96"/>
      <c r="M2875" s="96"/>
      <c r="N2875" s="96"/>
      <c r="O2875" s="96"/>
      <c r="P2875" s="97"/>
      <c r="Q2875" s="218"/>
      <c r="R2875" s="98" t="str">
        <f t="shared" ref="R2875" si="7220">IF(COUNTA(Y2872:DP2875)=0,"none",HLOOKUP(R2873,Y2873:DP2875,3,FALSE))</f>
        <v>ECI</v>
      </c>
      <c r="S2875" s="99" t="str">
        <f t="shared" ref="S2875" si="7221">IF(COUNTA(Y2872:DP2875)=0,"none",HLOOKUP(S2872,Y2872:DP2875,4,FALSE))</f>
        <v>ECI</v>
      </c>
      <c r="T2875" s="100"/>
      <c r="U2875" s="100">
        <f t="array" ref="U2875">IF(COUNTA(Y2872:DP2875)=0,"none",IF($U$2="WAHR",$W$3,Abfrage!$F$4))</f>
        <v>0</v>
      </c>
      <c r="V2875" s="100">
        <f t="array" ref="V2875">IF(COUNTA(Y2872:DP2875)=0,"none",IF($U$2="WAHR",$W$3,Abfrage!$F$4))</f>
        <v>0</v>
      </c>
      <c r="W2875" s="100">
        <f t="array" ref="W2875">IF(COUNTA(Y2872:DP2875)=0,"none",IF($U$2="WAHR",$W$3,Abfrage!$F$4))</f>
        <v>0</v>
      </c>
      <c r="X2875" s="109"/>
      <c r="Y2875" s="144"/>
      <c r="Z2875" s="144" t="s">
        <v>43</v>
      </c>
      <c r="AA2875" s="144" t="s">
        <v>721</v>
      </c>
      <c r="AB2875" s="144" t="s">
        <v>101</v>
      </c>
    </row>
    <row r="2876" spans="2:28" thickBot="1">
      <c r="B2876" s="75" t="s">
        <v>1814</v>
      </c>
      <c r="C2876" s="76">
        <v>1000285156</v>
      </c>
      <c r="D2876" s="75" t="s">
        <v>95</v>
      </c>
      <c r="E2876" s="75" t="s">
        <v>90</v>
      </c>
      <c r="F2876" s="75" t="s">
        <v>685</v>
      </c>
      <c r="G2876" s="75" t="s">
        <v>685</v>
      </c>
      <c r="H2876" s="75" t="e">
        <v>#N/A</v>
      </c>
      <c r="I2876" s="75" t="s">
        <v>51</v>
      </c>
      <c r="J2876" s="75" t="s">
        <v>1815</v>
      </c>
      <c r="K2876" s="75" t="s">
        <v>306</v>
      </c>
      <c r="L2876" s="75" t="s">
        <v>306</v>
      </c>
      <c r="M2876" s="75" t="s">
        <v>306</v>
      </c>
      <c r="N2876" s="75" t="s">
        <v>327</v>
      </c>
      <c r="O2876" s="75" t="s">
        <v>306</v>
      </c>
      <c r="P2876" s="76" t="s">
        <v>306</v>
      </c>
      <c r="Q2876" s="216"/>
      <c r="R2876" s="77" t="str">
        <f t="shared" ref="R2876" si="7222">IF(COUNTA(Y2876:DP2879)=0,"01.01.1900",INDEX(Y2876:DP2876,MATCH(R2877,Y2877:DP2877,0)))</f>
        <v>01.01.1900</v>
      </c>
      <c r="S2876" s="78" t="str">
        <f t="shared" ref="S2876" si="7223">IF(COUNTA(Y2876:DP2879)=0,"01.01.1900",MAX(Y2876:DP2876))</f>
        <v>01.01.1900</v>
      </c>
      <c r="T2876" s="79"/>
      <c r="U2876" s="80" t="str">
        <f t="array" ref="U2876">IF(COUNTA(Y2876:DP2879)=0,"01.01.1900",IF(ISERROR(HLOOKUP(U2879,Y2879:DP2879,1,FALSE)),"01.01.1900",INDEX(Y2876:DP2876,MATCH(U2877&amp;U2879,Y2877:DP2877&amp;Y2879:DP2879,0))))</f>
        <v>01.01.1900</v>
      </c>
      <c r="V2876" s="81" t="str">
        <f t="shared" ref="V2876" si="7224">IF(COUNTA(Y2876:DP2879)=0,"01.01.1900",_xlfn.MAXIFS(Y2876:DP2876,Y2879:DP2879,V2879))</f>
        <v>01.01.1900</v>
      </c>
      <c r="W2876" s="82"/>
      <c r="X2876" s="106"/>
    </row>
    <row r="2877" spans="2:28" thickBot="1">
      <c r="B2877" s="83"/>
      <c r="C2877" s="84"/>
      <c r="D2877" s="83"/>
      <c r="E2877" s="83"/>
      <c r="F2877" s="83"/>
      <c r="G2877" s="83"/>
      <c r="H2877" s="83"/>
      <c r="I2877" s="83"/>
      <c r="J2877" s="83"/>
      <c r="K2877" s="83"/>
      <c r="L2877" s="83"/>
      <c r="M2877" s="83"/>
      <c r="N2877" s="83"/>
      <c r="O2877" s="83"/>
      <c r="P2877" s="84"/>
      <c r="Q2877" s="217"/>
      <c r="R2877" s="85">
        <f t="shared" ref="R2877" si="7225">IF(COUNTA(Y2876:DP2879)=0,0,MIN(Y2877:DP2877))</f>
        <v>0</v>
      </c>
      <c r="S2877" s="86">
        <f t="shared" ref="S2877" si="7226">IF(COUNTA(Y2876:DP2879)=0,0,HLOOKUP(S2876,Y2876:DP2879,2,FALSE))</f>
        <v>0</v>
      </c>
      <c r="T2877" s="87">
        <f t="shared" ref="T2877" si="7227">IF(COUNTA(Y2876:DP2879)=0,0,AVERAGE(Y2877:DP2877))</f>
        <v>0</v>
      </c>
      <c r="U2877" s="88">
        <f t="shared" ref="U2877" si="7228">IF(COUNTA(Y2876:DP2879)=0,0,_xlfn.MINIFS(Y2877:DP2877,Y2879:DP2879,U2879))</f>
        <v>0</v>
      </c>
      <c r="V2877" s="89">
        <f t="array" ref="V2877">IF(COUNTA(Y2876:DP2879)=0,0,IF(ISERROR(HLOOKUP(V2879,Y2879:DP2879,1,FALSE)),0,INDEX(Y2877:DP2877,MATCH(V2876&amp;V2879,Y2876:DP2876&amp;Y2879:DP2879,0))))</f>
        <v>0</v>
      </c>
      <c r="W2877" s="90">
        <f t="array" ref="W2877">IF(COUNTA(Y2876:DP2879)=0,0,IF(ISERROR(HLOOKUP(W2879,Y2879:DP2879,1,FALSE)),0,AVERAGEIF(Y2879:DP2879,$W2879,Y2877:DP2877)))</f>
        <v>0</v>
      </c>
      <c r="X2877" s="107"/>
    </row>
    <row r="2878" spans="2:28" thickBot="1">
      <c r="B2878" s="83"/>
      <c r="C2878" s="84"/>
      <c r="D2878" s="83"/>
      <c r="E2878" s="83"/>
      <c r="F2878" s="83"/>
      <c r="G2878" s="83"/>
      <c r="H2878" s="83"/>
      <c r="I2878" s="83"/>
      <c r="J2878" s="83"/>
      <c r="K2878" s="83"/>
      <c r="L2878" s="83"/>
      <c r="M2878" s="83"/>
      <c r="N2878" s="83"/>
      <c r="O2878" s="83"/>
      <c r="P2878" s="84"/>
      <c r="Q2878" s="217"/>
      <c r="R2878" s="91">
        <f t="shared" ref="R2878" si="7229">IF(COUNTA(Y2876:DP2879)=0,0,HLOOKUP(R2877,Y2877:DP2879,2,FALSE))</f>
        <v>0</v>
      </c>
      <c r="S2878" s="92">
        <f t="shared" ref="S2878" si="7230">IF(COUNTA(Y2876:DP2879)=0,0,HLOOKUP(S2876,Y2876:DP2879,3,FALSE))</f>
        <v>0</v>
      </c>
      <c r="T2878" s="93"/>
      <c r="U2878" s="94">
        <f t="array" ref="U2878">IF(COUNTA(Y2876:DP2879)=0,0,IF(ISERROR(HLOOKUP(U2879,Y2879:DP2879,1,FALSE)),0,INDEX(Y2878:DP2878,MATCH(U2877&amp;U2879,Y2877:DP2877&amp;Y2879:DP2879,0))))</f>
        <v>0</v>
      </c>
      <c r="V2878" s="94">
        <f t="array" ref="V2878">IF(COUNTA(Y2876:DP2879)=0,0,IF(ISERROR(HLOOKUP(V2879,Y2879:DP2879,1,FALSE)),0,INDEX(Y2878:DP2878,MATCH(V2877&amp;V2879,Y2877:DP2877&amp;Y2879:DP2879,0))))</f>
        <v>0</v>
      </c>
      <c r="W2878" s="95"/>
      <c r="X2878" s="108"/>
    </row>
    <row r="2879" spans="2:28" ht="13.9" thickBot="1">
      <c r="B2879" s="96"/>
      <c r="C2879" s="97"/>
      <c r="D2879" s="96"/>
      <c r="E2879" s="96"/>
      <c r="F2879" s="96"/>
      <c r="G2879" s="96"/>
      <c r="H2879" s="96"/>
      <c r="I2879" s="96"/>
      <c r="J2879" s="96"/>
      <c r="K2879" s="96"/>
      <c r="L2879" s="96"/>
      <c r="M2879" s="96"/>
      <c r="N2879" s="96"/>
      <c r="O2879" s="96"/>
      <c r="P2879" s="97"/>
      <c r="Q2879" s="218"/>
      <c r="R2879" s="98" t="str">
        <f t="shared" ref="R2879" si="7231">IF(COUNTA(Y2876:DP2879)=0,"none",HLOOKUP(R2877,Y2877:DP2879,3,FALSE))</f>
        <v>none</v>
      </c>
      <c r="S2879" s="99" t="str">
        <f t="shared" ref="S2879" si="7232">IF(COUNTA(Y2876:DP2879)=0,"none",HLOOKUP(S2876,Y2876:DP2879,4,FALSE))</f>
        <v>none</v>
      </c>
      <c r="T2879" s="100"/>
      <c r="U2879" s="100" t="str">
        <f t="array" ref="U2879">IF(COUNTA(Y2876:DP2879)=0,"none",IF($U$2="WAHR",$W$3,Abfrage!$F$4))</f>
        <v>none</v>
      </c>
      <c r="V2879" s="100" t="str">
        <f t="array" ref="V2879">IF(COUNTA(Y2876:DP2879)=0,"none",IF($U$2="WAHR",$W$3,Abfrage!$F$4))</f>
        <v>none</v>
      </c>
      <c r="W2879" s="100" t="str">
        <f t="array" ref="W2879">IF(COUNTA(Y2876:DP2879)=0,"none",IF($U$2="WAHR",$W$3,Abfrage!$F$4))</f>
        <v>none</v>
      </c>
      <c r="X2879" s="109"/>
    </row>
    <row r="2880" spans="2:28" thickBot="1">
      <c r="B2880" s="75" t="s">
        <v>1816</v>
      </c>
      <c r="C2880" s="76">
        <v>1000295294</v>
      </c>
      <c r="D2880" s="75" t="s">
        <v>95</v>
      </c>
      <c r="E2880" s="75" t="s">
        <v>90</v>
      </c>
      <c r="F2880" s="75" t="s">
        <v>122</v>
      </c>
      <c r="G2880" s="75" t="s">
        <v>122</v>
      </c>
      <c r="H2880" s="75" t="e">
        <v>#N/A</v>
      </c>
      <c r="I2880" s="75" t="s">
        <v>51</v>
      </c>
      <c r="J2880" s="75" t="s">
        <v>1817</v>
      </c>
      <c r="K2880" s="75" t="s">
        <v>306</v>
      </c>
      <c r="L2880" s="75" t="s">
        <v>306</v>
      </c>
      <c r="M2880" s="75" t="s">
        <v>306</v>
      </c>
      <c r="N2880" s="75" t="s">
        <v>327</v>
      </c>
      <c r="O2880" s="75" t="s">
        <v>306</v>
      </c>
      <c r="P2880" s="76" t="s">
        <v>306</v>
      </c>
      <c r="Q2880" s="216"/>
      <c r="R2880" s="77" t="str">
        <f t="shared" ref="R2880" si="7233">IF(COUNTA(Y2880:DP2883)=0,"01.01.1900",INDEX(Y2880:DP2880,MATCH(R2881,Y2881:DP2881,0)))</f>
        <v>01.01.1900</v>
      </c>
      <c r="S2880" s="78" t="str">
        <f t="shared" ref="S2880" si="7234">IF(COUNTA(Y2880:DP2883)=0,"01.01.1900",MAX(Y2880:DP2880))</f>
        <v>01.01.1900</v>
      </c>
      <c r="T2880" s="79"/>
      <c r="U2880" s="80" t="str">
        <f t="array" ref="U2880">IF(COUNTA(Y2880:DP2883)=0,"01.01.1900",IF(ISERROR(HLOOKUP(U2883,Y2883:DP2883,1,FALSE)),"01.01.1900",INDEX(Y2880:DP2880,MATCH(U2881&amp;U2883,Y2881:DP2881&amp;Y2883:DP2883,0))))</f>
        <v>01.01.1900</v>
      </c>
      <c r="V2880" s="81" t="str">
        <f t="shared" ref="V2880" si="7235">IF(COUNTA(Y2880:DP2883)=0,"01.01.1900",_xlfn.MAXIFS(Y2880:DP2880,Y2883:DP2883,V2883))</f>
        <v>01.01.1900</v>
      </c>
      <c r="W2880" s="82"/>
      <c r="X2880" s="106"/>
    </row>
    <row r="2881" spans="2:27" thickBot="1">
      <c r="B2881" s="83"/>
      <c r="C2881" s="84"/>
      <c r="D2881" s="83"/>
      <c r="E2881" s="83"/>
      <c r="F2881" s="83"/>
      <c r="G2881" s="83"/>
      <c r="H2881" s="83"/>
      <c r="I2881" s="83"/>
      <c r="J2881" s="83"/>
      <c r="K2881" s="83"/>
      <c r="L2881" s="83"/>
      <c r="M2881" s="83"/>
      <c r="N2881" s="83"/>
      <c r="O2881" s="83"/>
      <c r="P2881" s="84"/>
      <c r="Q2881" s="217"/>
      <c r="R2881" s="85">
        <f t="shared" ref="R2881" si="7236">IF(COUNTA(Y2880:DP2883)=0,0,MIN(Y2881:DP2881))</f>
        <v>0</v>
      </c>
      <c r="S2881" s="86">
        <f t="shared" ref="S2881" si="7237">IF(COUNTA(Y2880:DP2883)=0,0,HLOOKUP(S2880,Y2880:DP2883,2,FALSE))</f>
        <v>0</v>
      </c>
      <c r="T2881" s="87">
        <f t="shared" ref="T2881" si="7238">IF(COUNTA(Y2880:DP2883)=0,0,AVERAGE(Y2881:DP2881))</f>
        <v>0</v>
      </c>
      <c r="U2881" s="88">
        <f t="shared" ref="U2881" si="7239">IF(COUNTA(Y2880:DP2883)=0,0,_xlfn.MINIFS(Y2881:DP2881,Y2883:DP2883,U2883))</f>
        <v>0</v>
      </c>
      <c r="V2881" s="89">
        <f t="array" ref="V2881">IF(COUNTA(Y2880:DP2883)=0,0,IF(ISERROR(HLOOKUP(V2883,Y2883:DP2883,1,FALSE)),0,INDEX(Y2881:DP2881,MATCH(V2880&amp;V2883,Y2880:DP2880&amp;Y2883:DP2883,0))))</f>
        <v>0</v>
      </c>
      <c r="W2881" s="90">
        <f t="array" ref="W2881">IF(COUNTA(Y2880:DP2883)=0,0,IF(ISERROR(HLOOKUP(W2883,Y2883:DP2883,1,FALSE)),0,AVERAGEIF(Y2883:DP2883,$W2883,Y2881:DP2881)))</f>
        <v>0</v>
      </c>
      <c r="X2881" s="107"/>
    </row>
    <row r="2882" spans="2:27" thickBot="1">
      <c r="B2882" s="83"/>
      <c r="C2882" s="84"/>
      <c r="D2882" s="83"/>
      <c r="E2882" s="83"/>
      <c r="F2882" s="83"/>
      <c r="G2882" s="83"/>
      <c r="H2882" s="83"/>
      <c r="I2882" s="83"/>
      <c r="J2882" s="83"/>
      <c r="K2882" s="83"/>
      <c r="L2882" s="83"/>
      <c r="M2882" s="83"/>
      <c r="N2882" s="83"/>
      <c r="O2882" s="83"/>
      <c r="P2882" s="84"/>
      <c r="Q2882" s="217"/>
      <c r="R2882" s="91">
        <f t="shared" ref="R2882" si="7240">IF(COUNTA(Y2880:DP2883)=0,0,HLOOKUP(R2881,Y2881:DP2883,2,FALSE))</f>
        <v>0</v>
      </c>
      <c r="S2882" s="92">
        <f t="shared" ref="S2882" si="7241">IF(COUNTA(Y2880:DP2883)=0,0,HLOOKUP(S2880,Y2880:DP2883,3,FALSE))</f>
        <v>0</v>
      </c>
      <c r="T2882" s="93"/>
      <c r="U2882" s="94">
        <f t="array" ref="U2882">IF(COUNTA(Y2880:DP2883)=0,0,IF(ISERROR(HLOOKUP(U2883,Y2883:DP2883,1,FALSE)),0,INDEX(Y2882:DP2882,MATCH(U2881&amp;U2883,Y2881:DP2881&amp;Y2883:DP2883,0))))</f>
        <v>0</v>
      </c>
      <c r="V2882" s="94">
        <f t="array" ref="V2882">IF(COUNTA(Y2880:DP2883)=0,0,IF(ISERROR(HLOOKUP(V2883,Y2883:DP2883,1,FALSE)),0,INDEX(Y2882:DP2882,MATCH(V2881&amp;V2883,Y2881:DP2881&amp;Y2883:DP2883,0))))</f>
        <v>0</v>
      </c>
      <c r="W2882" s="95"/>
      <c r="X2882" s="108"/>
    </row>
    <row r="2883" spans="2:27" ht="13.9" thickBot="1">
      <c r="B2883" s="96"/>
      <c r="C2883" s="97"/>
      <c r="D2883" s="96"/>
      <c r="E2883" s="96"/>
      <c r="F2883" s="96"/>
      <c r="G2883" s="96"/>
      <c r="H2883" s="96"/>
      <c r="I2883" s="96"/>
      <c r="J2883" s="96"/>
      <c r="K2883" s="96"/>
      <c r="L2883" s="96"/>
      <c r="M2883" s="96"/>
      <c r="N2883" s="96"/>
      <c r="O2883" s="96"/>
      <c r="P2883" s="97"/>
      <c r="Q2883" s="218"/>
      <c r="R2883" s="98" t="str">
        <f t="shared" ref="R2883" si="7242">IF(COUNTA(Y2880:DP2883)=0,"none",HLOOKUP(R2881,Y2881:DP2883,3,FALSE))</f>
        <v>none</v>
      </c>
      <c r="S2883" s="99" t="str">
        <f t="shared" ref="S2883" si="7243">IF(COUNTA(Y2880:DP2883)=0,"none",HLOOKUP(S2880,Y2880:DP2883,4,FALSE))</f>
        <v>none</v>
      </c>
      <c r="T2883" s="100"/>
      <c r="U2883" s="100" t="str">
        <f t="array" ref="U2883">IF(COUNTA(Y2880:DP2883)=0,"none",IF($U$2="WAHR",$W$3,Abfrage!$F$4))</f>
        <v>none</v>
      </c>
      <c r="V2883" s="100" t="str">
        <f t="array" ref="V2883">IF(COUNTA(Y2880:DP2883)=0,"none",IF($U$2="WAHR",$W$3,Abfrage!$F$4))</f>
        <v>none</v>
      </c>
      <c r="W2883" s="100" t="str">
        <f t="array" ref="W2883">IF(COUNTA(Y2880:DP2883)=0,"none",IF($U$2="WAHR",$W$3,Abfrage!$F$4))</f>
        <v>none</v>
      </c>
      <c r="X2883" s="109"/>
    </row>
    <row r="2884" spans="2:27" thickBot="1">
      <c r="B2884" s="75" t="s">
        <v>1818</v>
      </c>
      <c r="C2884" s="76">
        <v>1000104287</v>
      </c>
      <c r="D2884" s="75" t="s">
        <v>95</v>
      </c>
      <c r="E2884" s="75" t="s">
        <v>96</v>
      </c>
      <c r="F2884" s="75" t="s">
        <v>103</v>
      </c>
      <c r="G2884" s="75" t="s">
        <v>103</v>
      </c>
      <c r="H2884" s="75" t="s">
        <v>57</v>
      </c>
      <c r="I2884" s="75" t="s">
        <v>41</v>
      </c>
      <c r="J2884" s="75" t="s">
        <v>1819</v>
      </c>
      <c r="K2884" s="75" t="s">
        <v>306</v>
      </c>
      <c r="L2884" s="75" t="s">
        <v>306</v>
      </c>
      <c r="M2884" s="75" t="s">
        <v>313</v>
      </c>
      <c r="N2884" s="75" t="s">
        <v>393</v>
      </c>
      <c r="O2884" s="75" t="s">
        <v>402</v>
      </c>
      <c r="P2884" s="76" t="s">
        <v>306</v>
      </c>
      <c r="Q2884" s="216"/>
      <c r="R2884" s="77">
        <f t="shared" ref="R2884" si="7244">IF(COUNTA(Y2884:DP2887)=0,"01.01.1900",INDEX(Y2884:DP2884,MATCH(R2885,Y2885:DP2885,0)))</f>
        <v>44958</v>
      </c>
      <c r="S2884" s="78">
        <f t="shared" ref="S2884" si="7245">IF(COUNTA(Y2884:DP2887)=0,"01.01.1900",MAX(Y2884:DP2884))</f>
        <v>45840</v>
      </c>
      <c r="T2884" s="79"/>
      <c r="U2884" s="80" t="str">
        <f t="array" ref="U2884">IF(COUNTA(Y2884:DP2887)=0,"01.01.1900",IF(ISERROR(HLOOKUP(U2887,Y2887:DP2887,1,FALSE)),"01.01.1900",INDEX(Y2884:DP2884,MATCH(U2885&amp;U2887,Y2885:DP2885&amp;Y2887:DP2887,0))))</f>
        <v>01.01.1900</v>
      </c>
      <c r="V2884" s="81">
        <f t="shared" ref="V2884" si="7246">IF(COUNTA(Y2884:DP2887)=0,"01.01.1900",_xlfn.MAXIFS(Y2884:DP2884,Y2887:DP2887,V2887))</f>
        <v>0</v>
      </c>
      <c r="W2884" s="82"/>
      <c r="X2884" s="106"/>
      <c r="Y2884" s="141"/>
      <c r="Z2884" s="141">
        <v>44958</v>
      </c>
      <c r="AA2884" s="141">
        <v>45840</v>
      </c>
    </row>
    <row r="2885" spans="2:27" thickBot="1">
      <c r="B2885" s="83"/>
      <c r="C2885" s="84"/>
      <c r="D2885" s="83"/>
      <c r="E2885" s="83"/>
      <c r="F2885" s="83"/>
      <c r="G2885" s="83"/>
      <c r="H2885" s="83"/>
      <c r="I2885" s="83"/>
      <c r="J2885" s="83"/>
      <c r="K2885" s="83"/>
      <c r="L2885" s="83"/>
      <c r="M2885" s="83"/>
      <c r="N2885" s="83"/>
      <c r="O2885" s="83"/>
      <c r="P2885" s="84"/>
      <c r="Q2885" s="217"/>
      <c r="R2885" s="85">
        <f t="shared" ref="R2885" si="7247">IF(COUNTA(Y2884:DP2887)=0,0,MIN(Y2885:DP2885))</f>
        <v>4.4800000000000006E-2</v>
      </c>
      <c r="S2885" s="86">
        <f t="shared" ref="S2885" si="7248">IF(COUNTA(Y2884:DP2887)=0,0,HLOOKUP(S2884,Y2884:DP2887,2,FALSE))</f>
        <v>5.5130852000000001E-2</v>
      </c>
      <c r="T2885" s="87">
        <f t="shared" ref="T2885" si="7249">IF(COUNTA(Y2884:DP2887)=0,0,AVERAGE(Y2885:DP2885))</f>
        <v>4.9965426000000007E-2</v>
      </c>
      <c r="U2885" s="88">
        <f t="shared" ref="U2885" si="7250">IF(COUNTA(Y2884:DP2887)=0,0,_xlfn.MINIFS(Y2885:DP2885,Y2887:DP2887,U2887))</f>
        <v>0</v>
      </c>
      <c r="V2885" s="89">
        <f t="array" ref="V2885">IF(COUNTA(Y2884:DP2887)=0,0,IF(ISERROR(HLOOKUP(V2887,Y2887:DP2887,1,FALSE)),0,INDEX(Y2885:DP2885,MATCH(V2884&amp;V2887,Y2884:DP2884&amp;Y2887:DP2887,0))))</f>
        <v>0</v>
      </c>
      <c r="W2885" s="90">
        <f t="array" ref="W2885">IF(COUNTA(Y2884:DP2887)=0,0,IF(ISERROR(HLOOKUP(W2887,Y2887:DP2887,1,FALSE)),0,AVERAGEIF(Y2887:DP2887,$W2887,Y2885:DP2885)))</f>
        <v>0</v>
      </c>
      <c r="X2885" s="107"/>
      <c r="Y2885" s="142"/>
      <c r="Z2885" s="142">
        <v>4.4800000000000006E-2</v>
      </c>
      <c r="AA2885" s="142">
        <v>5.5130852000000001E-2</v>
      </c>
    </row>
    <row r="2886" spans="2:27" thickBot="1">
      <c r="B2886" s="83"/>
      <c r="C2886" s="84"/>
      <c r="D2886" s="83"/>
      <c r="E2886" s="83"/>
      <c r="F2886" s="83"/>
      <c r="G2886" s="83"/>
      <c r="H2886" s="83"/>
      <c r="I2886" s="83"/>
      <c r="J2886" s="83"/>
      <c r="K2886" s="83"/>
      <c r="L2886" s="83"/>
      <c r="M2886" s="83"/>
      <c r="N2886" s="83"/>
      <c r="O2886" s="83"/>
      <c r="P2886" s="84"/>
      <c r="Q2886" s="217"/>
      <c r="R2886" s="91">
        <f t="shared" ref="R2886" si="7251">IF(COUNTA(Y2884:DP2887)=0,0,HLOOKUP(R2885,Y2885:DP2887,2,FALSE))</f>
        <v>1000</v>
      </c>
      <c r="S2886" s="92">
        <f t="shared" ref="S2886" si="7252">IF(COUNTA(Y2884:DP2887)=0,0,HLOOKUP(S2884,Y2884:DP2887,3,FALSE))</f>
        <v>0</v>
      </c>
      <c r="T2886" s="93"/>
      <c r="U2886" s="94">
        <f t="array" ref="U2886">IF(COUNTA(Y2884:DP2887)=0,0,IF(ISERROR(HLOOKUP(U2887,Y2887:DP2887,1,FALSE)),0,INDEX(Y2886:DP2886,MATCH(U2885&amp;U2887,Y2885:DP2885&amp;Y2887:DP2887,0))))</f>
        <v>0</v>
      </c>
      <c r="V2886" s="94">
        <f t="array" ref="V2886">IF(COUNTA(Y2884:DP2887)=0,0,IF(ISERROR(HLOOKUP(V2887,Y2887:DP2887,1,FALSE)),0,INDEX(Y2886:DP2886,MATCH(V2885&amp;V2887,Y2885:DP2885&amp;Y2887:DP2887,0))))</f>
        <v>0</v>
      </c>
      <c r="W2886" s="95"/>
      <c r="X2886" s="108"/>
      <c r="Y2886" s="143"/>
      <c r="Z2886" s="143">
        <v>1000</v>
      </c>
      <c r="AA2886" s="143">
        <v>0</v>
      </c>
    </row>
    <row r="2887" spans="2:27" ht="13.9" thickBot="1">
      <c r="B2887" s="96"/>
      <c r="C2887" s="97"/>
      <c r="D2887" s="96"/>
      <c r="E2887" s="96"/>
      <c r="F2887" s="96"/>
      <c r="G2887" s="96"/>
      <c r="H2887" s="96"/>
      <c r="I2887" s="96"/>
      <c r="J2887" s="96"/>
      <c r="K2887" s="96"/>
      <c r="L2887" s="96"/>
      <c r="M2887" s="96"/>
      <c r="N2887" s="96"/>
      <c r="O2887" s="96"/>
      <c r="P2887" s="97"/>
      <c r="Q2887" s="218"/>
      <c r="R2887" s="98" t="str">
        <f t="shared" ref="R2887" si="7253">IF(COUNTA(Y2884:DP2887)=0,"none",HLOOKUP(R2885,Y2885:DP2887,3,FALSE))</f>
        <v>www (-30%)</v>
      </c>
      <c r="S2887" s="99" t="str">
        <f t="shared" ref="S2887" si="7254">IF(COUNTA(Y2884:DP2887)=0,"none",HLOOKUP(S2884,Y2884:DP2887,4,FALSE))</f>
        <v>ECI</v>
      </c>
      <c r="T2887" s="100"/>
      <c r="U2887" s="100">
        <f t="array" ref="U2887">IF(COUNTA(Y2884:DP2887)=0,"none",IF($U$2="WAHR",$W$3,Abfrage!$F$4))</f>
        <v>0</v>
      </c>
      <c r="V2887" s="100">
        <f t="array" ref="V2887">IF(COUNTA(Y2884:DP2887)=0,"none",IF($U$2="WAHR",$W$3,Abfrage!$F$4))</f>
        <v>0</v>
      </c>
      <c r="W2887" s="100">
        <f t="array" ref="W2887">IF(COUNTA(Y2884:DP2887)=0,"none",IF($U$2="WAHR",$W$3,Abfrage!$F$4))</f>
        <v>0</v>
      </c>
      <c r="X2887" s="109"/>
      <c r="Y2887" s="144"/>
      <c r="Z2887" s="144" t="s">
        <v>43</v>
      </c>
      <c r="AA2887" s="144" t="s">
        <v>101</v>
      </c>
    </row>
    <row r="2888" spans="2:27" thickBot="1">
      <c r="B2888" s="75" t="s">
        <v>1820</v>
      </c>
      <c r="C2888" s="76">
        <v>1000105118</v>
      </c>
      <c r="D2888" s="75" t="s">
        <v>95</v>
      </c>
      <c r="E2888" s="75" t="s">
        <v>175</v>
      </c>
      <c r="F2888" s="75" t="s">
        <v>103</v>
      </c>
      <c r="G2888" s="75" t="s">
        <v>103</v>
      </c>
      <c r="H2888" s="75" t="e">
        <v>#N/A</v>
      </c>
      <c r="I2888" s="75" t="s">
        <v>41</v>
      </c>
      <c r="J2888" s="75" t="s">
        <v>1821</v>
      </c>
      <c r="K2888" s="75" t="s">
        <v>306</v>
      </c>
      <c r="L2888" s="75" t="s">
        <v>306</v>
      </c>
      <c r="M2888" s="75" t="s">
        <v>307</v>
      </c>
      <c r="N2888" s="75" t="s">
        <v>348</v>
      </c>
      <c r="O2888" s="75" t="s">
        <v>476</v>
      </c>
      <c r="P2888" s="76" t="s">
        <v>306</v>
      </c>
      <c r="Q2888" s="216"/>
      <c r="R2888" s="77" t="str">
        <f t="shared" ref="R2888" si="7255">IF(COUNTA(Y2888:DP2891)=0,"01.01.1900",INDEX(Y2888:DP2888,MATCH(R2889,Y2889:DP2889,0)))</f>
        <v>01.01.1900</v>
      </c>
      <c r="S2888" s="78" t="str">
        <f t="shared" ref="S2888" si="7256">IF(COUNTA(Y2888:DP2891)=0,"01.01.1900",MAX(Y2888:DP2888))</f>
        <v>01.01.1900</v>
      </c>
      <c r="T2888" s="79"/>
      <c r="U2888" s="80" t="str">
        <f t="array" ref="U2888">IF(COUNTA(Y2888:DP2891)=0,"01.01.1900",IF(ISERROR(HLOOKUP(U2891,Y2891:DP2891,1,FALSE)),"01.01.1900",INDEX(Y2888:DP2888,MATCH(U2889&amp;U2891,Y2889:DP2889&amp;Y2891:DP2891,0))))</f>
        <v>01.01.1900</v>
      </c>
      <c r="V2888" s="81" t="str">
        <f t="shared" ref="V2888" si="7257">IF(COUNTA(Y2888:DP2891)=0,"01.01.1900",_xlfn.MAXIFS(Y2888:DP2888,Y2891:DP2891,V2891))</f>
        <v>01.01.1900</v>
      </c>
      <c r="W2888" s="82"/>
      <c r="X2888" s="106"/>
    </row>
    <row r="2889" spans="2:27" thickBot="1">
      <c r="B2889" s="83"/>
      <c r="C2889" s="84"/>
      <c r="D2889" s="83"/>
      <c r="E2889" s="83"/>
      <c r="F2889" s="83"/>
      <c r="G2889" s="83"/>
      <c r="H2889" s="83"/>
      <c r="I2889" s="83"/>
      <c r="J2889" s="83"/>
      <c r="K2889" s="83"/>
      <c r="L2889" s="83"/>
      <c r="M2889" s="83"/>
      <c r="N2889" s="83"/>
      <c r="O2889" s="83"/>
      <c r="P2889" s="84"/>
      <c r="Q2889" s="217"/>
      <c r="R2889" s="85">
        <f t="shared" ref="R2889" si="7258">IF(COUNTA(Y2888:DP2891)=0,0,MIN(Y2889:DP2889))</f>
        <v>0</v>
      </c>
      <c r="S2889" s="86">
        <f t="shared" ref="S2889" si="7259">IF(COUNTA(Y2888:DP2891)=0,0,HLOOKUP(S2888,Y2888:DP2891,2,FALSE))</f>
        <v>0</v>
      </c>
      <c r="T2889" s="87">
        <f t="shared" ref="T2889" si="7260">IF(COUNTA(Y2888:DP2891)=0,0,AVERAGE(Y2889:DP2889))</f>
        <v>0</v>
      </c>
      <c r="U2889" s="88">
        <f t="shared" ref="U2889" si="7261">IF(COUNTA(Y2888:DP2891)=0,0,_xlfn.MINIFS(Y2889:DP2889,Y2891:DP2891,U2891))</f>
        <v>0</v>
      </c>
      <c r="V2889" s="89">
        <f t="array" ref="V2889">IF(COUNTA(Y2888:DP2891)=0,0,IF(ISERROR(HLOOKUP(V2891,Y2891:DP2891,1,FALSE)),0,INDEX(Y2889:DP2889,MATCH(V2888&amp;V2891,Y2888:DP2888&amp;Y2891:DP2891,0))))</f>
        <v>0</v>
      </c>
      <c r="W2889" s="90">
        <f t="array" ref="W2889">IF(COUNTA(Y2888:DP2891)=0,0,IF(ISERROR(HLOOKUP(W2891,Y2891:DP2891,1,FALSE)),0,AVERAGEIF(Y2891:DP2891,$W2891,Y2889:DP2889)))</f>
        <v>0</v>
      </c>
      <c r="X2889" s="107"/>
    </row>
    <row r="2890" spans="2:27" thickBot="1">
      <c r="B2890" s="83"/>
      <c r="C2890" s="84"/>
      <c r="D2890" s="83"/>
      <c r="E2890" s="83"/>
      <c r="F2890" s="83"/>
      <c r="G2890" s="83"/>
      <c r="H2890" s="83"/>
      <c r="I2890" s="83"/>
      <c r="J2890" s="83"/>
      <c r="K2890" s="83"/>
      <c r="L2890" s="83"/>
      <c r="M2890" s="83"/>
      <c r="N2890" s="83"/>
      <c r="O2890" s="83"/>
      <c r="P2890" s="84"/>
      <c r="Q2890" s="217"/>
      <c r="R2890" s="91">
        <f t="shared" ref="R2890" si="7262">IF(COUNTA(Y2888:DP2891)=0,0,HLOOKUP(R2889,Y2889:DP2891,2,FALSE))</f>
        <v>0</v>
      </c>
      <c r="S2890" s="92">
        <f t="shared" ref="S2890" si="7263">IF(COUNTA(Y2888:DP2891)=0,0,HLOOKUP(S2888,Y2888:DP2891,3,FALSE))</f>
        <v>0</v>
      </c>
      <c r="T2890" s="93"/>
      <c r="U2890" s="94">
        <f t="array" ref="U2890">IF(COUNTA(Y2888:DP2891)=0,0,IF(ISERROR(HLOOKUP(U2891,Y2891:DP2891,1,FALSE)),0,INDEX(Y2890:DP2890,MATCH(U2889&amp;U2891,Y2889:DP2889&amp;Y2891:DP2891,0))))</f>
        <v>0</v>
      </c>
      <c r="V2890" s="94">
        <f t="array" ref="V2890">IF(COUNTA(Y2888:DP2891)=0,0,IF(ISERROR(HLOOKUP(V2891,Y2891:DP2891,1,FALSE)),0,INDEX(Y2890:DP2890,MATCH(V2889&amp;V2891,Y2889:DP2889&amp;Y2891:DP2891,0))))</f>
        <v>0</v>
      </c>
      <c r="W2890" s="95"/>
      <c r="X2890" s="108"/>
    </row>
    <row r="2891" spans="2:27" ht="13.9" thickBot="1">
      <c r="B2891" s="96"/>
      <c r="C2891" s="97"/>
      <c r="D2891" s="96"/>
      <c r="E2891" s="96"/>
      <c r="F2891" s="96"/>
      <c r="G2891" s="96"/>
      <c r="H2891" s="96"/>
      <c r="I2891" s="96"/>
      <c r="J2891" s="96"/>
      <c r="K2891" s="96"/>
      <c r="L2891" s="96"/>
      <c r="M2891" s="96"/>
      <c r="N2891" s="96"/>
      <c r="O2891" s="96"/>
      <c r="P2891" s="97"/>
      <c r="Q2891" s="218"/>
      <c r="R2891" s="98" t="str">
        <f t="shared" ref="R2891" si="7264">IF(COUNTA(Y2888:DP2891)=0,"none",HLOOKUP(R2889,Y2889:DP2891,3,FALSE))</f>
        <v>none</v>
      </c>
      <c r="S2891" s="99" t="str">
        <f t="shared" ref="S2891" si="7265">IF(COUNTA(Y2888:DP2891)=0,"none",HLOOKUP(S2888,Y2888:DP2891,4,FALSE))</f>
        <v>none</v>
      </c>
      <c r="T2891" s="100"/>
      <c r="U2891" s="100" t="str">
        <f t="array" ref="U2891">IF(COUNTA(Y2888:DP2891)=0,"none",IF($U$2="WAHR",$W$3,Abfrage!$F$4))</f>
        <v>none</v>
      </c>
      <c r="V2891" s="100" t="str">
        <f t="array" ref="V2891">IF(COUNTA(Y2888:DP2891)=0,"none",IF($U$2="WAHR",$W$3,Abfrage!$F$4))</f>
        <v>none</v>
      </c>
      <c r="W2891" s="100" t="str">
        <f t="array" ref="W2891">IF(COUNTA(Y2888:DP2891)=0,"none",IF($U$2="WAHR",$W$3,Abfrage!$F$4))</f>
        <v>none</v>
      </c>
      <c r="X2891" s="109"/>
    </row>
    <row r="2892" spans="2:27" thickBot="1">
      <c r="B2892" s="75" t="s">
        <v>1822</v>
      </c>
      <c r="C2892" s="76">
        <v>1000085026</v>
      </c>
      <c r="D2892" s="75" t="s">
        <v>95</v>
      </c>
      <c r="E2892" s="75" t="s">
        <v>175</v>
      </c>
      <c r="F2892" s="75" t="s">
        <v>103</v>
      </c>
      <c r="G2892" s="75" t="s">
        <v>103</v>
      </c>
      <c r="H2892" s="75" t="s">
        <v>57</v>
      </c>
      <c r="I2892" s="75" t="s">
        <v>41</v>
      </c>
      <c r="J2892" s="75" t="s">
        <v>1823</v>
      </c>
      <c r="K2892" s="75" t="s">
        <v>306</v>
      </c>
      <c r="L2892" s="75" t="s">
        <v>306</v>
      </c>
      <c r="M2892" s="75" t="s">
        <v>307</v>
      </c>
      <c r="N2892" s="75" t="s">
        <v>321</v>
      </c>
      <c r="O2892" s="75" t="s">
        <v>476</v>
      </c>
      <c r="P2892" s="76" t="s">
        <v>306</v>
      </c>
      <c r="Q2892" s="216"/>
      <c r="R2892" s="77">
        <f t="shared" ref="R2892" si="7266">IF(COUNTA(Y2892:DP2895)=0,"01.01.1900",INDEX(Y2892:DP2892,MATCH(R2893,Y2893:DP2893,0)))</f>
        <v>45840</v>
      </c>
      <c r="S2892" s="78">
        <f t="shared" ref="S2892" si="7267">IF(COUNTA(Y2892:DP2895)=0,"01.01.1900",MAX(Y2892:DP2892))</f>
        <v>45840</v>
      </c>
      <c r="T2892" s="79"/>
      <c r="U2892" s="80" t="str">
        <f t="array" ref="U2892">IF(COUNTA(Y2892:DP2895)=0,"01.01.1900",IF(ISERROR(HLOOKUP(U2895,Y2895:DP2895,1,FALSE)),"01.01.1900",INDEX(Y2892:DP2892,MATCH(U2893&amp;U2895,Y2893:DP2893&amp;Y2895:DP2895,0))))</f>
        <v>01.01.1900</v>
      </c>
      <c r="V2892" s="81">
        <f t="shared" ref="V2892" si="7268">IF(COUNTA(Y2892:DP2895)=0,"01.01.1900",_xlfn.MAXIFS(Y2892:DP2892,Y2895:DP2895,V2895))</f>
        <v>0</v>
      </c>
      <c r="W2892" s="82"/>
      <c r="X2892" s="106"/>
      <c r="Y2892" s="141">
        <v>45840</v>
      </c>
      <c r="Z2892" s="141">
        <v>45840</v>
      </c>
      <c r="AA2892" s="141"/>
    </row>
    <row r="2893" spans="2:27" thickBot="1">
      <c r="B2893" s="83"/>
      <c r="C2893" s="84"/>
      <c r="D2893" s="83"/>
      <c r="E2893" s="83"/>
      <c r="F2893" s="83"/>
      <c r="G2893" s="83"/>
      <c r="H2893" s="83"/>
      <c r="I2893" s="83"/>
      <c r="J2893" s="83"/>
      <c r="K2893" s="83"/>
      <c r="L2893" s="83"/>
      <c r="M2893" s="83"/>
      <c r="N2893" s="83"/>
      <c r="O2893" s="83"/>
      <c r="P2893" s="84"/>
      <c r="Q2893" s="217"/>
      <c r="R2893" s="85">
        <f t="shared" ref="R2893" si="7269">IF(COUNTA(Y2892:DP2895)=0,0,MIN(Y2893:DP2893))</f>
        <v>3.9937420000000001E-2</v>
      </c>
      <c r="S2893" s="86">
        <f t="shared" ref="S2893" si="7270">IF(COUNTA(Y2892:DP2895)=0,0,HLOOKUP(S2892,Y2892:DP2895,2,FALSE))</f>
        <v>4.1000000000000002E-2</v>
      </c>
      <c r="T2893" s="87">
        <f t="shared" ref="T2893" si="7271">IF(COUNTA(Y2892:DP2895)=0,0,AVERAGE(Y2893:DP2893))</f>
        <v>4.0468710000000005E-2</v>
      </c>
      <c r="U2893" s="88">
        <f t="shared" ref="U2893" si="7272">IF(COUNTA(Y2892:DP2895)=0,0,_xlfn.MINIFS(Y2893:DP2893,Y2895:DP2895,U2895))</f>
        <v>0</v>
      </c>
      <c r="V2893" s="89">
        <f t="array" ref="V2893">IF(COUNTA(Y2892:DP2895)=0,0,IF(ISERROR(HLOOKUP(V2895,Y2895:DP2895,1,FALSE)),0,INDEX(Y2893:DP2893,MATCH(V2892&amp;V2895,Y2892:DP2892&amp;Y2895:DP2895,0))))</f>
        <v>0</v>
      </c>
      <c r="W2893" s="90">
        <f t="array" ref="W2893">IF(COUNTA(Y2892:DP2895)=0,0,IF(ISERROR(HLOOKUP(W2895,Y2895:DP2895,1,FALSE)),0,AVERAGEIF(Y2895:DP2895,$W2895,Y2893:DP2893)))</f>
        <v>0</v>
      </c>
      <c r="X2893" s="107"/>
      <c r="Y2893" s="142">
        <v>4.1000000000000002E-2</v>
      </c>
      <c r="Z2893" s="142">
        <v>3.9937420000000001E-2</v>
      </c>
      <c r="AA2893" s="142"/>
    </row>
    <row r="2894" spans="2:27" thickBot="1">
      <c r="B2894" s="83"/>
      <c r="C2894" s="84"/>
      <c r="D2894" s="83"/>
      <c r="E2894" s="83"/>
      <c r="F2894" s="83"/>
      <c r="G2894" s="83"/>
      <c r="H2894" s="83"/>
      <c r="I2894" s="83"/>
      <c r="J2894" s="83"/>
      <c r="K2894" s="83"/>
      <c r="L2894" s="83"/>
      <c r="M2894" s="83"/>
      <c r="N2894" s="83"/>
      <c r="O2894" s="83"/>
      <c r="P2894" s="84"/>
      <c r="Q2894" s="217"/>
      <c r="R2894" s="91">
        <f t="shared" ref="R2894" si="7273">IF(COUNTA(Y2892:DP2895)=0,0,HLOOKUP(R2893,Y2893:DP2895,2,FALSE))</f>
        <v>0</v>
      </c>
      <c r="S2894" s="92">
        <f t="shared" ref="S2894" si="7274">IF(COUNTA(Y2892:DP2895)=0,0,HLOOKUP(S2892,Y2892:DP2895,3,FALSE))</f>
        <v>1000</v>
      </c>
      <c r="T2894" s="93"/>
      <c r="U2894" s="94">
        <f t="array" ref="U2894">IF(COUNTA(Y2892:DP2895)=0,0,IF(ISERROR(HLOOKUP(U2895,Y2895:DP2895,1,FALSE)),0,INDEX(Y2894:DP2894,MATCH(U2893&amp;U2895,Y2893:DP2893&amp;Y2895:DP2895,0))))</f>
        <v>0</v>
      </c>
      <c r="V2894" s="94">
        <f t="array" ref="V2894">IF(COUNTA(Y2892:DP2895)=0,0,IF(ISERROR(HLOOKUP(V2895,Y2895:DP2895,1,FALSE)),0,INDEX(Y2894:DP2894,MATCH(V2893&amp;V2895,Y2893:DP2893&amp;Y2895:DP2895,0))))</f>
        <v>0</v>
      </c>
      <c r="W2894" s="95"/>
      <c r="X2894" s="108"/>
      <c r="Y2894" s="143">
        <v>1000</v>
      </c>
      <c r="Z2894" s="143">
        <v>0</v>
      </c>
      <c r="AA2894" s="143"/>
    </row>
    <row r="2895" spans="2:27" ht="13.9" thickBot="1">
      <c r="B2895" s="96"/>
      <c r="C2895" s="97"/>
      <c r="D2895" s="96"/>
      <c r="E2895" s="96"/>
      <c r="F2895" s="96"/>
      <c r="G2895" s="96"/>
      <c r="H2895" s="96"/>
      <c r="I2895" s="96"/>
      <c r="J2895" s="96"/>
      <c r="K2895" s="96"/>
      <c r="L2895" s="96"/>
      <c r="M2895" s="96"/>
      <c r="N2895" s="96"/>
      <c r="O2895" s="96"/>
      <c r="P2895" s="97"/>
      <c r="Q2895" s="218"/>
      <c r="R2895" s="98" t="str">
        <f t="shared" ref="R2895" si="7275">IF(COUNTA(Y2892:DP2895)=0,"none",HLOOKUP(R2893,Y2893:DP2895,3,FALSE))</f>
        <v>ECI</v>
      </c>
      <c r="S2895" s="99" t="str">
        <f t="shared" ref="S2895" si="7276">IF(COUNTA(Y2892:DP2895)=0,"none",HLOOKUP(S2892,Y2892:DP2895,4,FALSE))</f>
        <v>www (-30%)</v>
      </c>
      <c r="T2895" s="100"/>
      <c r="U2895" s="100">
        <f t="array" ref="U2895">IF(COUNTA(Y2892:DP2895)=0,"none",IF($U$2="WAHR",$W$3,Abfrage!$F$4))</f>
        <v>0</v>
      </c>
      <c r="V2895" s="100">
        <f t="array" ref="V2895">IF(COUNTA(Y2892:DP2895)=0,"none",IF($U$2="WAHR",$W$3,Abfrage!$F$4))</f>
        <v>0</v>
      </c>
      <c r="W2895" s="100">
        <f t="array" ref="W2895">IF(COUNTA(Y2892:DP2895)=0,"none",IF($U$2="WAHR",$W$3,Abfrage!$F$4))</f>
        <v>0</v>
      </c>
      <c r="X2895" s="109"/>
      <c r="Y2895" s="144" t="s">
        <v>43</v>
      </c>
      <c r="Z2895" s="144" t="s">
        <v>101</v>
      </c>
      <c r="AA2895" s="144"/>
    </row>
    <row r="2896" spans="2:27" thickBot="1">
      <c r="B2896" s="75" t="s">
        <v>1824</v>
      </c>
      <c r="C2896" s="76">
        <v>1000085012</v>
      </c>
      <c r="D2896" s="75" t="s">
        <v>95</v>
      </c>
      <c r="E2896" s="75" t="s">
        <v>175</v>
      </c>
      <c r="F2896" s="75" t="s">
        <v>103</v>
      </c>
      <c r="G2896" s="75" t="s">
        <v>103</v>
      </c>
      <c r="H2896" s="75" t="s">
        <v>57</v>
      </c>
      <c r="I2896" s="75" t="s">
        <v>41</v>
      </c>
      <c r="J2896" s="75" t="s">
        <v>1825</v>
      </c>
      <c r="K2896" s="75" t="s">
        <v>306</v>
      </c>
      <c r="L2896" s="75" t="s">
        <v>306</v>
      </c>
      <c r="M2896" s="75" t="s">
        <v>307</v>
      </c>
      <c r="N2896" s="75" t="s">
        <v>314</v>
      </c>
      <c r="O2896" s="75" t="s">
        <v>476</v>
      </c>
      <c r="P2896" s="76" t="s">
        <v>306</v>
      </c>
      <c r="Q2896" s="216"/>
      <c r="R2896" s="77">
        <f t="shared" ref="R2896" si="7277">IF(COUNTA(Y2896:DP2899)=0,"01.01.1900",INDEX(Y2896:DP2896,MATCH(R2897,Y2897:DP2897,0)))</f>
        <v>44987</v>
      </c>
      <c r="S2896" s="78">
        <f t="shared" ref="S2896" si="7278">IF(COUNTA(Y2896:DP2899)=0,"01.01.1900",MAX(Y2896:DP2896))</f>
        <v>44987</v>
      </c>
      <c r="T2896" s="79"/>
      <c r="U2896" s="80" t="str">
        <f t="array" ref="U2896">IF(COUNTA(Y2896:DP2899)=0,"01.01.1900",IF(ISERROR(HLOOKUP(U2899,Y2899:DP2899,1,FALSE)),"01.01.1900",INDEX(Y2896:DP2896,MATCH(U2897&amp;U2899,Y2897:DP2897&amp;Y2899:DP2899,0))))</f>
        <v>01.01.1900</v>
      </c>
      <c r="V2896" s="81">
        <f t="shared" ref="V2896" si="7279">IF(COUNTA(Y2896:DP2899)=0,"01.01.1900",_xlfn.MAXIFS(Y2896:DP2896,Y2899:DP2899,V2899))</f>
        <v>0</v>
      </c>
      <c r="W2896" s="82"/>
      <c r="X2896" s="106"/>
      <c r="Y2896" s="141"/>
      <c r="Z2896" s="141">
        <v>44987</v>
      </c>
    </row>
    <row r="2897" spans="2:27" thickBot="1">
      <c r="B2897" s="83"/>
      <c r="C2897" s="84"/>
      <c r="D2897" s="83"/>
      <c r="E2897" s="83"/>
      <c r="F2897" s="83"/>
      <c r="G2897" s="83"/>
      <c r="H2897" s="83"/>
      <c r="I2897" s="83"/>
      <c r="J2897" s="83"/>
      <c r="K2897" s="83"/>
      <c r="L2897" s="83"/>
      <c r="M2897" s="83"/>
      <c r="N2897" s="83"/>
      <c r="O2897" s="83"/>
      <c r="P2897" s="84"/>
      <c r="Q2897" s="217"/>
      <c r="R2897" s="85">
        <f t="shared" ref="R2897" si="7280">IF(COUNTA(Y2896:DP2899)=0,0,MIN(Y2897:DP2897))</f>
        <v>9.0999999999999998E-2</v>
      </c>
      <c r="S2897" s="86">
        <f t="shared" ref="S2897" si="7281">IF(COUNTA(Y2896:DP2899)=0,0,HLOOKUP(S2896,Y2896:DP2899,2,FALSE))</f>
        <v>9.0999999999999998E-2</v>
      </c>
      <c r="T2897" s="87">
        <f t="shared" ref="T2897" si="7282">IF(COUNTA(Y2896:DP2899)=0,0,AVERAGE(Y2897:DP2897))</f>
        <v>9.0999999999999998E-2</v>
      </c>
      <c r="U2897" s="88">
        <f t="shared" ref="U2897" si="7283">IF(COUNTA(Y2896:DP2899)=0,0,_xlfn.MINIFS(Y2897:DP2897,Y2899:DP2899,U2899))</f>
        <v>0</v>
      </c>
      <c r="V2897" s="89">
        <f t="array" ref="V2897">IF(COUNTA(Y2896:DP2899)=0,0,IF(ISERROR(HLOOKUP(V2899,Y2899:DP2899,1,FALSE)),0,INDEX(Y2897:DP2897,MATCH(V2896&amp;V2899,Y2896:DP2896&amp;Y2899:DP2899,0))))</f>
        <v>0</v>
      </c>
      <c r="W2897" s="90">
        <f t="array" ref="W2897">IF(COUNTA(Y2896:DP2899)=0,0,IF(ISERROR(HLOOKUP(W2899,Y2899:DP2899,1,FALSE)),0,AVERAGEIF(Y2899:DP2899,$W2899,Y2897:DP2897)))</f>
        <v>0</v>
      </c>
      <c r="X2897" s="107"/>
      <c r="Y2897" s="142"/>
      <c r="Z2897" s="142">
        <v>9.0999999999999998E-2</v>
      </c>
    </row>
    <row r="2898" spans="2:27" thickBot="1">
      <c r="B2898" s="83"/>
      <c r="C2898" s="84"/>
      <c r="D2898" s="83"/>
      <c r="E2898" s="83"/>
      <c r="F2898" s="83"/>
      <c r="G2898" s="83"/>
      <c r="H2898" s="83"/>
      <c r="I2898" s="83"/>
      <c r="J2898" s="83"/>
      <c r="K2898" s="83"/>
      <c r="L2898" s="83"/>
      <c r="M2898" s="83"/>
      <c r="N2898" s="83"/>
      <c r="O2898" s="83"/>
      <c r="P2898" s="84"/>
      <c r="Q2898" s="217"/>
      <c r="R2898" s="91">
        <f t="shared" ref="R2898" si="7284">IF(COUNTA(Y2896:DP2899)=0,0,HLOOKUP(R2897,Y2897:DP2899,2,FALSE))</f>
        <v>1000</v>
      </c>
      <c r="S2898" s="92">
        <f t="shared" ref="S2898" si="7285">IF(COUNTA(Y2896:DP2899)=0,0,HLOOKUP(S2896,Y2896:DP2899,3,FALSE))</f>
        <v>1000</v>
      </c>
      <c r="T2898" s="93"/>
      <c r="U2898" s="94">
        <f t="array" ref="U2898">IF(COUNTA(Y2896:DP2899)=0,0,IF(ISERROR(HLOOKUP(U2899,Y2899:DP2899,1,FALSE)),0,INDEX(Y2898:DP2898,MATCH(U2897&amp;U2899,Y2897:DP2897&amp;Y2899:DP2899,0))))</f>
        <v>0</v>
      </c>
      <c r="V2898" s="94">
        <f t="array" ref="V2898">IF(COUNTA(Y2896:DP2899)=0,0,IF(ISERROR(HLOOKUP(V2899,Y2899:DP2899,1,FALSE)),0,INDEX(Y2898:DP2898,MATCH(V2897&amp;V2899,Y2897:DP2897&amp;Y2899:DP2899,0))))</f>
        <v>0</v>
      </c>
      <c r="W2898" s="95"/>
      <c r="X2898" s="108"/>
      <c r="Y2898" s="143"/>
      <c r="Z2898" s="143">
        <v>1000</v>
      </c>
    </row>
    <row r="2899" spans="2:27" ht="13.9" thickBot="1">
      <c r="B2899" s="96"/>
      <c r="C2899" s="97"/>
      <c r="D2899" s="96"/>
      <c r="E2899" s="96"/>
      <c r="F2899" s="96"/>
      <c r="G2899" s="96"/>
      <c r="H2899" s="96"/>
      <c r="I2899" s="96"/>
      <c r="J2899" s="96"/>
      <c r="K2899" s="96"/>
      <c r="L2899" s="96"/>
      <c r="M2899" s="96"/>
      <c r="N2899" s="96"/>
      <c r="O2899" s="96"/>
      <c r="P2899" s="97"/>
      <c r="Q2899" s="218"/>
      <c r="R2899" s="98" t="str">
        <f t="shared" ref="R2899" si="7286">IF(COUNTA(Y2896:DP2899)=0,"none",HLOOKUP(R2897,Y2897:DP2899,3,FALSE))</f>
        <v>www (-30%)</v>
      </c>
      <c r="S2899" s="99" t="str">
        <f t="shared" ref="S2899" si="7287">IF(COUNTA(Y2896:DP2899)=0,"none",HLOOKUP(S2896,Y2896:DP2899,4,FALSE))</f>
        <v>www (-30%)</v>
      </c>
      <c r="T2899" s="100"/>
      <c r="U2899" s="100">
        <f t="array" ref="U2899">IF(COUNTA(Y2896:DP2899)=0,"none",IF($U$2="WAHR",$W$3,Abfrage!$F$4))</f>
        <v>0</v>
      </c>
      <c r="V2899" s="100">
        <f t="array" ref="V2899">IF(COUNTA(Y2896:DP2899)=0,"none",IF($U$2="WAHR",$W$3,Abfrage!$F$4))</f>
        <v>0</v>
      </c>
      <c r="W2899" s="100">
        <f t="array" ref="W2899">IF(COUNTA(Y2896:DP2899)=0,"none",IF($U$2="WAHR",$W$3,Abfrage!$F$4))</f>
        <v>0</v>
      </c>
      <c r="X2899" s="109"/>
      <c r="Y2899" s="144"/>
      <c r="Z2899" s="144" t="s">
        <v>43</v>
      </c>
    </row>
    <row r="2900" spans="2:27" thickBot="1">
      <c r="B2900" s="75" t="s">
        <v>1826</v>
      </c>
      <c r="C2900" s="76">
        <v>1000236298</v>
      </c>
      <c r="D2900" s="75" t="s">
        <v>95</v>
      </c>
      <c r="E2900" s="75" t="s">
        <v>148</v>
      </c>
      <c r="F2900" s="75" t="s">
        <v>175</v>
      </c>
      <c r="G2900" s="75" t="s">
        <v>175</v>
      </c>
      <c r="H2900" s="75" t="s">
        <v>50</v>
      </c>
      <c r="I2900" s="75" t="s">
        <v>41</v>
      </c>
      <c r="J2900" s="75" t="s">
        <v>1827</v>
      </c>
      <c r="K2900" s="75" t="s">
        <v>325</v>
      </c>
      <c r="L2900" s="75" t="s">
        <v>326</v>
      </c>
      <c r="M2900" s="75" t="s">
        <v>307</v>
      </c>
      <c r="N2900" s="75" t="s">
        <v>327</v>
      </c>
      <c r="O2900" s="75" t="s">
        <v>306</v>
      </c>
      <c r="P2900" s="76" t="s">
        <v>306</v>
      </c>
      <c r="Q2900" s="216"/>
      <c r="R2900" s="77">
        <f t="shared" ref="R2900" si="7288">IF(COUNTA(Y2900:DP2903)=0,"01.01.1900",INDEX(Y2900:DP2900,MATCH(R2901,Y2901:DP2901,0)))</f>
        <v>45638</v>
      </c>
      <c r="S2900" s="78">
        <f t="shared" ref="S2900" si="7289">IF(COUNTA(Y2900:DP2903)=0,"01.01.1900",MAX(Y2900:DP2900))</f>
        <v>45638</v>
      </c>
      <c r="T2900" s="79"/>
      <c r="U2900" s="80" t="str">
        <f t="array" ref="U2900">IF(COUNTA(Y2900:DP2903)=0,"01.01.1900",IF(ISERROR(HLOOKUP(U2903,Y2903:DP2903,1,FALSE)),"01.01.1900",INDEX(Y2900:DP2900,MATCH(U2901&amp;U2903,Y2901:DP2901&amp;Y2903:DP2903,0))))</f>
        <v>01.01.1900</v>
      </c>
      <c r="V2900" s="81">
        <f t="shared" ref="V2900" si="7290">IF(COUNTA(Y2900:DP2903)=0,"01.01.1900",_xlfn.MAXIFS(Y2900:DP2900,Y2903:DP2903,V2903))</f>
        <v>0</v>
      </c>
      <c r="W2900" s="82"/>
      <c r="X2900" s="106"/>
      <c r="Y2900" s="141"/>
      <c r="Z2900" s="141">
        <v>45187</v>
      </c>
      <c r="AA2900" s="141">
        <v>45638</v>
      </c>
    </row>
    <row r="2901" spans="2:27" thickBot="1">
      <c r="B2901" s="83"/>
      <c r="C2901" s="84"/>
      <c r="D2901" s="83"/>
      <c r="E2901" s="83"/>
      <c r="F2901" s="83"/>
      <c r="G2901" s="83"/>
      <c r="H2901" s="83"/>
      <c r="I2901" s="83"/>
      <c r="J2901" s="83"/>
      <c r="K2901" s="83"/>
      <c r="L2901" s="83"/>
      <c r="M2901" s="83"/>
      <c r="N2901" s="83"/>
      <c r="O2901" s="83"/>
      <c r="P2901" s="84"/>
      <c r="Q2901" s="217"/>
      <c r="R2901" s="85">
        <f t="shared" ref="R2901" si="7291">IF(COUNTA(Y2900:DP2903)=0,0,MIN(Y2901:DP2901))</f>
        <v>4.6199999999999998E-2</v>
      </c>
      <c r="S2901" s="86">
        <f t="shared" ref="S2901" si="7292">IF(COUNTA(Y2900:DP2903)=0,0,HLOOKUP(S2900,Y2900:DP2903,2,FALSE))</f>
        <v>4.6199999999999998E-2</v>
      </c>
      <c r="T2901" s="87">
        <f t="shared" ref="T2901" si="7293">IF(COUNTA(Y2900:DP2903)=0,0,AVERAGE(Y2901:DP2901))</f>
        <v>6.5099999999999991E-2</v>
      </c>
      <c r="U2901" s="88">
        <f t="shared" ref="U2901" si="7294">IF(COUNTA(Y2900:DP2903)=0,0,_xlfn.MINIFS(Y2901:DP2901,Y2903:DP2903,U2903))</f>
        <v>0</v>
      </c>
      <c r="V2901" s="89">
        <f t="array" ref="V2901">IF(COUNTA(Y2900:DP2903)=0,0,IF(ISERROR(HLOOKUP(V2903,Y2903:DP2903,1,FALSE)),0,INDEX(Y2901:DP2901,MATCH(V2900&amp;V2903,Y2900:DP2900&amp;Y2903:DP2903,0))))</f>
        <v>0</v>
      </c>
      <c r="W2901" s="90">
        <f t="array" ref="W2901">IF(COUNTA(Y2900:DP2903)=0,0,IF(ISERROR(HLOOKUP(W2903,Y2903:DP2903,1,FALSE)),0,AVERAGEIF(Y2903:DP2903,$W2903,Y2901:DP2901)))</f>
        <v>0</v>
      </c>
      <c r="X2901" s="107"/>
      <c r="Y2901" s="142"/>
      <c r="Z2901" s="142">
        <v>8.3999999999999991E-2</v>
      </c>
      <c r="AA2901" s="142">
        <v>4.6199999999999998E-2</v>
      </c>
    </row>
    <row r="2902" spans="2:27" thickBot="1">
      <c r="B2902" s="83"/>
      <c r="C2902" s="84"/>
      <c r="D2902" s="83"/>
      <c r="E2902" s="83"/>
      <c r="F2902" s="83"/>
      <c r="G2902" s="83"/>
      <c r="H2902" s="83"/>
      <c r="I2902" s="83"/>
      <c r="J2902" s="83"/>
      <c r="K2902" s="83"/>
      <c r="L2902" s="83"/>
      <c r="M2902" s="83"/>
      <c r="N2902" s="83"/>
      <c r="O2902" s="83"/>
      <c r="P2902" s="84"/>
      <c r="Q2902" s="217"/>
      <c r="R2902" s="91">
        <f t="shared" ref="R2902" si="7295">IF(COUNTA(Y2900:DP2903)=0,0,HLOOKUP(R2901,Y2901:DP2903,2,FALSE))</f>
        <v>0</v>
      </c>
      <c r="S2902" s="92">
        <f t="shared" ref="S2902" si="7296">IF(COUNTA(Y2900:DP2903)=0,0,HLOOKUP(S2900,Y2900:DP2903,3,FALSE))</f>
        <v>0</v>
      </c>
      <c r="T2902" s="93"/>
      <c r="U2902" s="94">
        <f t="array" ref="U2902">IF(COUNTA(Y2900:DP2903)=0,0,IF(ISERROR(HLOOKUP(U2903,Y2903:DP2903,1,FALSE)),0,INDEX(Y2902:DP2902,MATCH(U2901&amp;U2903,Y2901:DP2901&amp;Y2903:DP2903,0))))</f>
        <v>0</v>
      </c>
      <c r="V2902" s="94">
        <f t="array" ref="V2902">IF(COUNTA(Y2900:DP2903)=0,0,IF(ISERROR(HLOOKUP(V2903,Y2903:DP2903,1,FALSE)),0,INDEX(Y2902:DP2902,MATCH(V2901&amp;V2903,Y2901:DP2901&amp;Y2903:DP2903,0))))</f>
        <v>0</v>
      </c>
      <c r="W2902" s="95"/>
      <c r="X2902" s="108"/>
      <c r="Y2902" s="143"/>
      <c r="Z2902" s="143">
        <v>1000</v>
      </c>
      <c r="AA2902" s="143">
        <v>0</v>
      </c>
    </row>
    <row r="2903" spans="2:27" ht="13.9" thickBot="1">
      <c r="B2903" s="96"/>
      <c r="C2903" s="97"/>
      <c r="D2903" s="96"/>
      <c r="E2903" s="96"/>
      <c r="F2903" s="96"/>
      <c r="G2903" s="96"/>
      <c r="H2903" s="96"/>
      <c r="I2903" s="96"/>
      <c r="J2903" s="96"/>
      <c r="K2903" s="96"/>
      <c r="L2903" s="96"/>
      <c r="M2903" s="96"/>
      <c r="N2903" s="96"/>
      <c r="O2903" s="96"/>
      <c r="P2903" s="97"/>
      <c r="Q2903" s="218"/>
      <c r="R2903" s="98" t="str">
        <f t="shared" ref="R2903" si="7297">IF(COUNTA(Y2900:DP2903)=0,"none",HLOOKUP(R2901,Y2901:DP2903,3,FALSE))</f>
        <v>GPV</v>
      </c>
      <c r="S2903" s="99" t="str">
        <f t="shared" ref="S2903" si="7298">IF(COUNTA(Y2900:DP2903)=0,"none",HLOOKUP(S2900,Y2900:DP2903,4,FALSE))</f>
        <v>GPV</v>
      </c>
      <c r="T2903" s="100"/>
      <c r="U2903" s="100">
        <f t="array" ref="U2903">IF(COUNTA(Y2900:DP2903)=0,"none",IF($U$2="WAHR",$W$3,Abfrage!$F$4))</f>
        <v>0</v>
      </c>
      <c r="V2903" s="100">
        <f t="array" ref="V2903">IF(COUNTA(Y2900:DP2903)=0,"none",IF($U$2="WAHR",$W$3,Abfrage!$F$4))</f>
        <v>0</v>
      </c>
      <c r="W2903" s="100">
        <f t="array" ref="W2903">IF(COUNTA(Y2900:DP2903)=0,"none",IF($U$2="WAHR",$W$3,Abfrage!$F$4))</f>
        <v>0</v>
      </c>
      <c r="X2903" s="109"/>
      <c r="Y2903" s="144"/>
      <c r="Z2903" s="144" t="s">
        <v>43</v>
      </c>
      <c r="AA2903" s="144" t="s">
        <v>479</v>
      </c>
    </row>
    <row r="2904" spans="2:27" thickBot="1">
      <c r="B2904" s="75" t="s">
        <v>1828</v>
      </c>
      <c r="C2904" s="76">
        <v>1000308641</v>
      </c>
      <c r="D2904" s="75" t="s">
        <v>95</v>
      </c>
      <c r="E2904" s="75" t="s">
        <v>96</v>
      </c>
      <c r="F2904" s="75" t="s">
        <v>97</v>
      </c>
      <c r="G2904" s="75" t="s">
        <v>97</v>
      </c>
      <c r="H2904" s="75" t="s">
        <v>44</v>
      </c>
      <c r="I2904" s="75" t="s">
        <v>51</v>
      </c>
      <c r="J2904" s="75" t="s">
        <v>1829</v>
      </c>
      <c r="K2904" s="75" t="s">
        <v>306</v>
      </c>
      <c r="L2904" s="75" t="s">
        <v>306</v>
      </c>
      <c r="M2904" s="75" t="s">
        <v>313</v>
      </c>
      <c r="N2904" s="75" t="s">
        <v>393</v>
      </c>
      <c r="O2904" s="75" t="s">
        <v>315</v>
      </c>
      <c r="P2904" s="76" t="s">
        <v>306</v>
      </c>
      <c r="Q2904" s="216"/>
      <c r="R2904" s="77">
        <f t="shared" ref="R2904" si="7299">IF(COUNTA(Y2904:DP2907)=0,"01.01.1900",INDEX(Y2904:DP2904,MATCH(R2905,Y2905:DP2905,0)))</f>
        <v>44986</v>
      </c>
      <c r="S2904" s="78">
        <f t="shared" ref="S2904" si="7300">IF(COUNTA(Y2904:DP2907)=0,"01.01.1900",MAX(Y2904:DP2904))</f>
        <v>44986</v>
      </c>
      <c r="T2904" s="79"/>
      <c r="U2904" s="80" t="str">
        <f t="array" ref="U2904">IF(COUNTA(Y2904:DP2907)=0,"01.01.1900",IF(ISERROR(HLOOKUP(U2907,Y2907:DP2907,1,FALSE)),"01.01.1900",INDEX(Y2904:DP2904,MATCH(U2905&amp;U2907,Y2905:DP2905&amp;Y2907:DP2907,0))))</f>
        <v>01.01.1900</v>
      </c>
      <c r="V2904" s="81">
        <f t="shared" ref="V2904" si="7301">IF(COUNTA(Y2904:DP2907)=0,"01.01.1900",_xlfn.MAXIFS(Y2904:DP2904,Y2907:DP2907,V2907))</f>
        <v>0</v>
      </c>
      <c r="W2904" s="82"/>
      <c r="X2904" s="106"/>
      <c r="Y2904" s="141"/>
      <c r="Z2904" s="141">
        <v>44986</v>
      </c>
    </row>
    <row r="2905" spans="2:27" thickBot="1">
      <c r="B2905" s="83"/>
      <c r="C2905" s="84"/>
      <c r="D2905" s="83"/>
      <c r="E2905" s="83"/>
      <c r="F2905" s="83"/>
      <c r="G2905" s="83"/>
      <c r="H2905" s="83"/>
      <c r="I2905" s="83"/>
      <c r="J2905" s="83"/>
      <c r="K2905" s="83"/>
      <c r="L2905" s="83"/>
      <c r="M2905" s="83"/>
      <c r="N2905" s="83"/>
      <c r="O2905" s="83"/>
      <c r="P2905" s="84"/>
      <c r="Q2905" s="217"/>
      <c r="R2905" s="85">
        <f t="shared" ref="R2905" si="7302">IF(COUNTA(Y2904:DP2907)=0,0,MIN(Y2905:DP2905))</f>
        <v>0.58099999999999996</v>
      </c>
      <c r="S2905" s="86">
        <f t="shared" ref="S2905" si="7303">IF(COUNTA(Y2904:DP2907)=0,0,HLOOKUP(S2904,Y2904:DP2907,2,FALSE))</f>
        <v>0.58099999999999996</v>
      </c>
      <c r="T2905" s="87">
        <f t="shared" ref="T2905" si="7304">IF(COUNTA(Y2904:DP2907)=0,0,AVERAGE(Y2905:DP2905))</f>
        <v>0.58099999999999996</v>
      </c>
      <c r="U2905" s="88">
        <f t="shared" ref="U2905" si="7305">IF(COUNTA(Y2904:DP2907)=0,0,_xlfn.MINIFS(Y2905:DP2905,Y2907:DP2907,U2907))</f>
        <v>0</v>
      </c>
      <c r="V2905" s="89">
        <f t="array" ref="V2905">IF(COUNTA(Y2904:DP2907)=0,0,IF(ISERROR(HLOOKUP(V2907,Y2907:DP2907,1,FALSE)),0,INDEX(Y2905:DP2905,MATCH(V2904&amp;V2907,Y2904:DP2904&amp;Y2907:DP2907,0))))</f>
        <v>0</v>
      </c>
      <c r="W2905" s="90">
        <f t="array" ref="W2905">IF(COUNTA(Y2904:DP2907)=0,0,IF(ISERROR(HLOOKUP(W2907,Y2907:DP2907,1,FALSE)),0,AVERAGEIF(Y2907:DP2907,$W2907,Y2905:DP2905)))</f>
        <v>0</v>
      </c>
      <c r="X2905" s="107"/>
      <c r="Y2905" s="142"/>
      <c r="Z2905" s="142">
        <v>0.58099999999999996</v>
      </c>
    </row>
    <row r="2906" spans="2:27" thickBot="1">
      <c r="B2906" s="83"/>
      <c r="C2906" s="84"/>
      <c r="D2906" s="83"/>
      <c r="E2906" s="83"/>
      <c r="F2906" s="83"/>
      <c r="G2906" s="83"/>
      <c r="H2906" s="83"/>
      <c r="I2906" s="83"/>
      <c r="J2906" s="83"/>
      <c r="K2906" s="83"/>
      <c r="L2906" s="83"/>
      <c r="M2906" s="83"/>
      <c r="N2906" s="83"/>
      <c r="O2906" s="83"/>
      <c r="P2906" s="84"/>
      <c r="Q2906" s="217"/>
      <c r="R2906" s="91">
        <f t="shared" ref="R2906" si="7306">IF(COUNTA(Y2904:DP2907)=0,0,HLOOKUP(R2905,Y2905:DP2907,2,FALSE))</f>
        <v>1000</v>
      </c>
      <c r="S2906" s="92">
        <f t="shared" ref="S2906" si="7307">IF(COUNTA(Y2904:DP2907)=0,0,HLOOKUP(S2904,Y2904:DP2907,3,FALSE))</f>
        <v>1000</v>
      </c>
      <c r="T2906" s="93"/>
      <c r="U2906" s="94">
        <f t="array" ref="U2906">IF(COUNTA(Y2904:DP2907)=0,0,IF(ISERROR(HLOOKUP(U2907,Y2907:DP2907,1,FALSE)),0,INDEX(Y2906:DP2906,MATCH(U2905&amp;U2907,Y2905:DP2905&amp;Y2907:DP2907,0))))</f>
        <v>0</v>
      </c>
      <c r="V2906" s="94">
        <f t="array" ref="V2906">IF(COUNTA(Y2904:DP2907)=0,0,IF(ISERROR(HLOOKUP(V2907,Y2907:DP2907,1,FALSE)),0,INDEX(Y2906:DP2906,MATCH(V2905&amp;V2907,Y2905:DP2905&amp;Y2907:DP2907,0))))</f>
        <v>0</v>
      </c>
      <c r="W2906" s="95"/>
      <c r="X2906" s="108"/>
      <c r="Y2906" s="143"/>
      <c r="Z2906" s="143">
        <v>1000</v>
      </c>
    </row>
    <row r="2907" spans="2:27" ht="13.9" thickBot="1">
      <c r="B2907" s="96"/>
      <c r="C2907" s="97"/>
      <c r="D2907" s="96"/>
      <c r="E2907" s="96"/>
      <c r="F2907" s="96"/>
      <c r="G2907" s="96"/>
      <c r="H2907" s="96"/>
      <c r="I2907" s="96"/>
      <c r="J2907" s="96"/>
      <c r="K2907" s="96"/>
      <c r="L2907" s="96"/>
      <c r="M2907" s="96"/>
      <c r="N2907" s="96"/>
      <c r="O2907" s="96"/>
      <c r="P2907" s="97"/>
      <c r="Q2907" s="218"/>
      <c r="R2907" s="98" t="str">
        <f t="shared" ref="R2907" si="7308">IF(COUNTA(Y2904:DP2907)=0,"none",HLOOKUP(R2905,Y2905:DP2907,3,FALSE))</f>
        <v>www (-30%)</v>
      </c>
      <c r="S2907" s="99" t="str">
        <f t="shared" ref="S2907" si="7309">IF(COUNTA(Y2904:DP2907)=0,"none",HLOOKUP(S2904,Y2904:DP2907,4,FALSE))</f>
        <v>www (-30%)</v>
      </c>
      <c r="T2907" s="100"/>
      <c r="U2907" s="100">
        <f t="array" ref="U2907">IF(COUNTA(Y2904:DP2907)=0,"none",IF($U$2="WAHR",$W$3,Abfrage!$F$4))</f>
        <v>0</v>
      </c>
      <c r="V2907" s="100">
        <f t="array" ref="V2907">IF(COUNTA(Y2904:DP2907)=0,"none",IF($U$2="WAHR",$W$3,Abfrage!$F$4))</f>
        <v>0</v>
      </c>
      <c r="W2907" s="100">
        <f t="array" ref="W2907">IF(COUNTA(Y2904:DP2907)=0,"none",IF($U$2="WAHR",$W$3,Abfrage!$F$4))</f>
        <v>0</v>
      </c>
      <c r="X2907" s="109"/>
      <c r="Y2907" s="144"/>
      <c r="Z2907" s="144" t="s">
        <v>43</v>
      </c>
    </row>
    <row r="2908" spans="2:27" thickBot="1">
      <c r="B2908" s="75" t="s">
        <v>1830</v>
      </c>
      <c r="C2908" s="76">
        <v>1000308642</v>
      </c>
      <c r="D2908" s="75" t="s">
        <v>95</v>
      </c>
      <c r="E2908" s="75" t="s">
        <v>175</v>
      </c>
      <c r="F2908" s="75" t="s">
        <v>97</v>
      </c>
      <c r="G2908" s="75" t="s">
        <v>97</v>
      </c>
      <c r="H2908" s="75" t="e">
        <v>#N/A</v>
      </c>
      <c r="I2908" s="75" t="s">
        <v>51</v>
      </c>
      <c r="J2908" s="75" t="s">
        <v>1831</v>
      </c>
      <c r="K2908" s="75" t="s">
        <v>306</v>
      </c>
      <c r="L2908" s="75" t="s">
        <v>306</v>
      </c>
      <c r="M2908" s="75" t="s">
        <v>307</v>
      </c>
      <c r="N2908" s="75" t="s">
        <v>393</v>
      </c>
      <c r="O2908" s="75" t="s">
        <v>315</v>
      </c>
      <c r="P2908" s="76" t="s">
        <v>306</v>
      </c>
      <c r="Q2908" s="216"/>
      <c r="R2908" s="77" t="str">
        <f t="shared" ref="R2908" si="7310">IF(COUNTA(Y2908:DP2911)=0,"01.01.1900",INDEX(Y2908:DP2908,MATCH(R2909,Y2909:DP2909,0)))</f>
        <v>01.01.1900</v>
      </c>
      <c r="S2908" s="78" t="str">
        <f t="shared" ref="S2908" si="7311">IF(COUNTA(Y2908:DP2911)=0,"01.01.1900",MAX(Y2908:DP2908))</f>
        <v>01.01.1900</v>
      </c>
      <c r="T2908" s="79"/>
      <c r="U2908" s="80" t="str">
        <f t="array" ref="U2908">IF(COUNTA(Y2908:DP2911)=0,"01.01.1900",IF(ISERROR(HLOOKUP(U2911,Y2911:DP2911,1,FALSE)),"01.01.1900",INDEX(Y2908:DP2908,MATCH(U2909&amp;U2911,Y2909:DP2909&amp;Y2911:DP2911,0))))</f>
        <v>01.01.1900</v>
      </c>
      <c r="V2908" s="81" t="str">
        <f t="shared" ref="V2908" si="7312">IF(COUNTA(Y2908:DP2911)=0,"01.01.1900",_xlfn.MAXIFS(Y2908:DP2908,Y2911:DP2911,V2911))</f>
        <v>01.01.1900</v>
      </c>
      <c r="W2908" s="82"/>
      <c r="X2908" s="106"/>
    </row>
    <row r="2909" spans="2:27" thickBot="1">
      <c r="B2909" s="83"/>
      <c r="C2909" s="84"/>
      <c r="D2909" s="83"/>
      <c r="E2909" s="83"/>
      <c r="F2909" s="83"/>
      <c r="G2909" s="83"/>
      <c r="H2909" s="83"/>
      <c r="I2909" s="83"/>
      <c r="J2909" s="83"/>
      <c r="K2909" s="83"/>
      <c r="L2909" s="83"/>
      <c r="M2909" s="83"/>
      <c r="N2909" s="83"/>
      <c r="O2909" s="83"/>
      <c r="P2909" s="84"/>
      <c r="Q2909" s="217"/>
      <c r="R2909" s="85">
        <f t="shared" ref="R2909" si="7313">IF(COUNTA(Y2908:DP2911)=0,0,MIN(Y2909:DP2909))</f>
        <v>0</v>
      </c>
      <c r="S2909" s="86">
        <f t="shared" ref="S2909" si="7314">IF(COUNTA(Y2908:DP2911)=0,0,HLOOKUP(S2908,Y2908:DP2911,2,FALSE))</f>
        <v>0</v>
      </c>
      <c r="T2909" s="87">
        <f t="shared" ref="T2909" si="7315">IF(COUNTA(Y2908:DP2911)=0,0,AVERAGE(Y2909:DP2909))</f>
        <v>0</v>
      </c>
      <c r="U2909" s="88">
        <f t="shared" ref="U2909" si="7316">IF(COUNTA(Y2908:DP2911)=0,0,_xlfn.MINIFS(Y2909:DP2909,Y2911:DP2911,U2911))</f>
        <v>0</v>
      </c>
      <c r="V2909" s="89">
        <f t="array" ref="V2909">IF(COUNTA(Y2908:DP2911)=0,0,IF(ISERROR(HLOOKUP(V2911,Y2911:DP2911,1,FALSE)),0,INDEX(Y2909:DP2909,MATCH(V2908&amp;V2911,Y2908:DP2908&amp;Y2911:DP2911,0))))</f>
        <v>0</v>
      </c>
      <c r="W2909" s="90">
        <f t="array" ref="W2909">IF(COUNTA(Y2908:DP2911)=0,0,IF(ISERROR(HLOOKUP(W2911,Y2911:DP2911,1,FALSE)),0,AVERAGEIF(Y2911:DP2911,$W2911,Y2909:DP2909)))</f>
        <v>0</v>
      </c>
      <c r="X2909" s="107"/>
    </row>
    <row r="2910" spans="2:27" thickBot="1">
      <c r="B2910" s="83"/>
      <c r="C2910" s="84"/>
      <c r="D2910" s="83"/>
      <c r="E2910" s="83"/>
      <c r="F2910" s="83"/>
      <c r="G2910" s="83"/>
      <c r="H2910" s="83"/>
      <c r="I2910" s="83"/>
      <c r="J2910" s="83"/>
      <c r="K2910" s="83"/>
      <c r="L2910" s="83"/>
      <c r="M2910" s="83"/>
      <c r="N2910" s="83"/>
      <c r="O2910" s="83"/>
      <c r="P2910" s="84"/>
      <c r="Q2910" s="217"/>
      <c r="R2910" s="91">
        <f t="shared" ref="R2910" si="7317">IF(COUNTA(Y2908:DP2911)=0,0,HLOOKUP(R2909,Y2909:DP2911,2,FALSE))</f>
        <v>0</v>
      </c>
      <c r="S2910" s="92">
        <f t="shared" ref="S2910" si="7318">IF(COUNTA(Y2908:DP2911)=0,0,HLOOKUP(S2908,Y2908:DP2911,3,FALSE))</f>
        <v>0</v>
      </c>
      <c r="T2910" s="93"/>
      <c r="U2910" s="94">
        <f t="array" ref="U2910">IF(COUNTA(Y2908:DP2911)=0,0,IF(ISERROR(HLOOKUP(U2911,Y2911:DP2911,1,FALSE)),0,INDEX(Y2910:DP2910,MATCH(U2909&amp;U2911,Y2909:DP2909&amp;Y2911:DP2911,0))))</f>
        <v>0</v>
      </c>
      <c r="V2910" s="94">
        <f t="array" ref="V2910">IF(COUNTA(Y2908:DP2911)=0,0,IF(ISERROR(HLOOKUP(V2911,Y2911:DP2911,1,FALSE)),0,INDEX(Y2910:DP2910,MATCH(V2909&amp;V2911,Y2909:DP2909&amp;Y2911:DP2911,0))))</f>
        <v>0</v>
      </c>
      <c r="W2910" s="95"/>
      <c r="X2910" s="108"/>
    </row>
    <row r="2911" spans="2:27" ht="13.9" thickBot="1">
      <c r="B2911" s="96"/>
      <c r="C2911" s="97"/>
      <c r="D2911" s="96"/>
      <c r="E2911" s="96"/>
      <c r="F2911" s="96"/>
      <c r="G2911" s="96"/>
      <c r="H2911" s="96"/>
      <c r="I2911" s="96"/>
      <c r="J2911" s="96"/>
      <c r="K2911" s="96"/>
      <c r="L2911" s="96"/>
      <c r="M2911" s="96"/>
      <c r="N2911" s="96"/>
      <c r="O2911" s="96"/>
      <c r="P2911" s="97"/>
      <c r="Q2911" s="218"/>
      <c r="R2911" s="98" t="str">
        <f t="shared" ref="R2911" si="7319">IF(COUNTA(Y2908:DP2911)=0,"none",HLOOKUP(R2909,Y2909:DP2911,3,FALSE))</f>
        <v>none</v>
      </c>
      <c r="S2911" s="99" t="str">
        <f t="shared" ref="S2911" si="7320">IF(COUNTA(Y2908:DP2911)=0,"none",HLOOKUP(S2908,Y2908:DP2911,4,FALSE))</f>
        <v>none</v>
      </c>
      <c r="T2911" s="100"/>
      <c r="U2911" s="100" t="str">
        <f t="array" ref="U2911">IF(COUNTA(Y2908:DP2911)=0,"none",IF($U$2="WAHR",$W$3,Abfrage!$F$4))</f>
        <v>none</v>
      </c>
      <c r="V2911" s="100" t="str">
        <f t="array" ref="V2911">IF(COUNTA(Y2908:DP2911)=0,"none",IF($U$2="WAHR",$W$3,Abfrage!$F$4))</f>
        <v>none</v>
      </c>
      <c r="W2911" s="100" t="str">
        <f t="array" ref="W2911">IF(COUNTA(Y2908:DP2911)=0,"none",IF($U$2="WAHR",$W$3,Abfrage!$F$4))</f>
        <v>none</v>
      </c>
      <c r="X2911" s="109"/>
    </row>
    <row r="2912" spans="2:27" thickBot="1">
      <c r="B2912" s="75" t="s">
        <v>1832</v>
      </c>
      <c r="C2912" s="76">
        <v>1000308732</v>
      </c>
      <c r="D2912" s="75" t="s">
        <v>95</v>
      </c>
      <c r="E2912" s="75" t="s">
        <v>96</v>
      </c>
      <c r="F2912" s="75" t="s">
        <v>97</v>
      </c>
      <c r="G2912" s="75" t="s">
        <v>97</v>
      </c>
      <c r="H2912" s="75" t="e">
        <v>#N/A</v>
      </c>
      <c r="I2912" s="75" t="s">
        <v>51</v>
      </c>
      <c r="J2912" s="75" t="s">
        <v>1833</v>
      </c>
      <c r="K2912" s="75" t="s">
        <v>306</v>
      </c>
      <c r="L2912" s="75" t="s">
        <v>306</v>
      </c>
      <c r="M2912" s="75" t="s">
        <v>313</v>
      </c>
      <c r="N2912" s="75" t="s">
        <v>352</v>
      </c>
      <c r="O2912" s="75" t="s">
        <v>309</v>
      </c>
      <c r="P2912" s="76" t="s">
        <v>306</v>
      </c>
      <c r="Q2912" s="216"/>
      <c r="R2912" s="77" t="str">
        <f t="shared" ref="R2912" si="7321">IF(COUNTA(Y2912:DP2915)=0,"01.01.1900",INDEX(Y2912:DP2912,MATCH(R2913,Y2913:DP2913,0)))</f>
        <v>01.01.1900</v>
      </c>
      <c r="S2912" s="78" t="str">
        <f t="shared" ref="S2912" si="7322">IF(COUNTA(Y2912:DP2915)=0,"01.01.1900",MAX(Y2912:DP2912))</f>
        <v>01.01.1900</v>
      </c>
      <c r="T2912" s="79"/>
      <c r="U2912" s="80" t="str">
        <f t="array" ref="U2912">IF(COUNTA(Y2912:DP2915)=0,"01.01.1900",IF(ISERROR(HLOOKUP(U2915,Y2915:DP2915,1,FALSE)),"01.01.1900",INDEX(Y2912:DP2912,MATCH(U2913&amp;U2915,Y2913:DP2913&amp;Y2915:DP2915,0))))</f>
        <v>01.01.1900</v>
      </c>
      <c r="V2912" s="81" t="str">
        <f t="shared" ref="V2912" si="7323">IF(COUNTA(Y2912:DP2915)=0,"01.01.1900",_xlfn.MAXIFS(Y2912:DP2912,Y2915:DP2915,V2915))</f>
        <v>01.01.1900</v>
      </c>
      <c r="W2912" s="82"/>
      <c r="X2912" s="106"/>
    </row>
    <row r="2913" spans="2:24" thickBot="1">
      <c r="B2913" s="83"/>
      <c r="C2913" s="84"/>
      <c r="D2913" s="83"/>
      <c r="E2913" s="83"/>
      <c r="F2913" s="83"/>
      <c r="G2913" s="83"/>
      <c r="H2913" s="83"/>
      <c r="I2913" s="83"/>
      <c r="J2913" s="83"/>
      <c r="K2913" s="83"/>
      <c r="L2913" s="83"/>
      <c r="M2913" s="83"/>
      <c r="N2913" s="83"/>
      <c r="O2913" s="83"/>
      <c r="P2913" s="84"/>
      <c r="Q2913" s="217"/>
      <c r="R2913" s="85">
        <f t="shared" ref="R2913" si="7324">IF(COUNTA(Y2912:DP2915)=0,0,MIN(Y2913:DP2913))</f>
        <v>0</v>
      </c>
      <c r="S2913" s="86">
        <f t="shared" ref="S2913" si="7325">IF(COUNTA(Y2912:DP2915)=0,0,HLOOKUP(S2912,Y2912:DP2915,2,FALSE))</f>
        <v>0</v>
      </c>
      <c r="T2913" s="87">
        <f t="shared" ref="T2913" si="7326">IF(COUNTA(Y2912:DP2915)=0,0,AVERAGE(Y2913:DP2913))</f>
        <v>0</v>
      </c>
      <c r="U2913" s="88">
        <f t="shared" ref="U2913" si="7327">IF(COUNTA(Y2912:DP2915)=0,0,_xlfn.MINIFS(Y2913:DP2913,Y2915:DP2915,U2915))</f>
        <v>0</v>
      </c>
      <c r="V2913" s="89">
        <f t="array" ref="V2913">IF(COUNTA(Y2912:DP2915)=0,0,IF(ISERROR(HLOOKUP(V2915,Y2915:DP2915,1,FALSE)),0,INDEX(Y2913:DP2913,MATCH(V2912&amp;V2915,Y2912:DP2912&amp;Y2915:DP2915,0))))</f>
        <v>0</v>
      </c>
      <c r="W2913" s="90">
        <f t="array" ref="W2913">IF(COUNTA(Y2912:DP2915)=0,0,IF(ISERROR(HLOOKUP(W2915,Y2915:DP2915,1,FALSE)),0,AVERAGEIF(Y2915:DP2915,$W2915,Y2913:DP2913)))</f>
        <v>0</v>
      </c>
      <c r="X2913" s="107"/>
    </row>
    <row r="2914" spans="2:24" thickBot="1">
      <c r="B2914" s="83"/>
      <c r="C2914" s="84"/>
      <c r="D2914" s="83"/>
      <c r="E2914" s="83"/>
      <c r="F2914" s="83"/>
      <c r="G2914" s="83"/>
      <c r="H2914" s="83"/>
      <c r="I2914" s="83"/>
      <c r="J2914" s="83"/>
      <c r="K2914" s="83"/>
      <c r="L2914" s="83"/>
      <c r="M2914" s="83"/>
      <c r="N2914" s="83"/>
      <c r="O2914" s="83"/>
      <c r="P2914" s="84"/>
      <c r="Q2914" s="217"/>
      <c r="R2914" s="91">
        <f t="shared" ref="R2914" si="7328">IF(COUNTA(Y2912:DP2915)=0,0,HLOOKUP(R2913,Y2913:DP2915,2,FALSE))</f>
        <v>0</v>
      </c>
      <c r="S2914" s="92">
        <f t="shared" ref="S2914" si="7329">IF(COUNTA(Y2912:DP2915)=0,0,HLOOKUP(S2912,Y2912:DP2915,3,FALSE))</f>
        <v>0</v>
      </c>
      <c r="T2914" s="93"/>
      <c r="U2914" s="94">
        <f t="array" ref="U2914">IF(COUNTA(Y2912:DP2915)=0,0,IF(ISERROR(HLOOKUP(U2915,Y2915:DP2915,1,FALSE)),0,INDEX(Y2914:DP2914,MATCH(U2913&amp;U2915,Y2913:DP2913&amp;Y2915:DP2915,0))))</f>
        <v>0</v>
      </c>
      <c r="V2914" s="94">
        <f t="array" ref="V2914">IF(COUNTA(Y2912:DP2915)=0,0,IF(ISERROR(HLOOKUP(V2915,Y2915:DP2915,1,FALSE)),0,INDEX(Y2914:DP2914,MATCH(V2913&amp;V2915,Y2913:DP2913&amp;Y2915:DP2915,0))))</f>
        <v>0</v>
      </c>
      <c r="W2914" s="95"/>
      <c r="X2914" s="108"/>
    </row>
    <row r="2915" spans="2:24" ht="13.9" thickBot="1">
      <c r="B2915" s="96"/>
      <c r="C2915" s="97"/>
      <c r="D2915" s="96"/>
      <c r="E2915" s="96"/>
      <c r="F2915" s="96"/>
      <c r="G2915" s="96"/>
      <c r="H2915" s="96"/>
      <c r="I2915" s="96"/>
      <c r="J2915" s="96"/>
      <c r="K2915" s="96"/>
      <c r="L2915" s="96"/>
      <c r="M2915" s="96"/>
      <c r="N2915" s="96"/>
      <c r="O2915" s="96"/>
      <c r="P2915" s="97"/>
      <c r="Q2915" s="218"/>
      <c r="R2915" s="98" t="str">
        <f t="shared" ref="R2915" si="7330">IF(COUNTA(Y2912:DP2915)=0,"none",HLOOKUP(R2913,Y2913:DP2915,3,FALSE))</f>
        <v>none</v>
      </c>
      <c r="S2915" s="99" t="str">
        <f t="shared" ref="S2915" si="7331">IF(COUNTA(Y2912:DP2915)=0,"none",HLOOKUP(S2912,Y2912:DP2915,4,FALSE))</f>
        <v>none</v>
      </c>
      <c r="T2915" s="100"/>
      <c r="U2915" s="100" t="str">
        <f t="array" ref="U2915">IF(COUNTA(Y2912:DP2915)=0,"none",IF($U$2="WAHR",$W$3,Abfrage!$F$4))</f>
        <v>none</v>
      </c>
      <c r="V2915" s="100" t="str">
        <f t="array" ref="V2915">IF(COUNTA(Y2912:DP2915)=0,"none",IF($U$2="WAHR",$W$3,Abfrage!$F$4))</f>
        <v>none</v>
      </c>
      <c r="W2915" s="100" t="str">
        <f t="array" ref="W2915">IF(COUNTA(Y2912:DP2915)=0,"none",IF($U$2="WAHR",$W$3,Abfrage!$F$4))</f>
        <v>none</v>
      </c>
      <c r="X2915" s="109"/>
    </row>
    <row r="2916" spans="2:24" thickBot="1">
      <c r="B2916" s="75" t="s">
        <v>1834</v>
      </c>
      <c r="C2916" s="76">
        <v>1000095334</v>
      </c>
      <c r="D2916" s="75" t="s">
        <v>95</v>
      </c>
      <c r="E2916" s="75" t="s">
        <v>175</v>
      </c>
      <c r="F2916" s="75" t="s">
        <v>97</v>
      </c>
      <c r="G2916" s="75" t="s">
        <v>97</v>
      </c>
      <c r="H2916" s="75" t="e">
        <v>#N/A</v>
      </c>
      <c r="I2916" s="75" t="s">
        <v>51</v>
      </c>
      <c r="J2916" s="75" t="s">
        <v>1835</v>
      </c>
      <c r="K2916" s="75" t="s">
        <v>306</v>
      </c>
      <c r="L2916" s="75" t="s">
        <v>306</v>
      </c>
      <c r="M2916" s="75" t="s">
        <v>307</v>
      </c>
      <c r="N2916" s="75" t="s">
        <v>869</v>
      </c>
      <c r="O2916" s="75" t="s">
        <v>437</v>
      </c>
      <c r="P2916" s="76" t="s">
        <v>306</v>
      </c>
      <c r="Q2916" s="216"/>
      <c r="R2916" s="77" t="str">
        <f t="shared" ref="R2916" si="7332">IF(COUNTA(Y2916:DP2919)=0,"01.01.1900",INDEX(Y2916:DP2916,MATCH(R2917,Y2917:DP2917,0)))</f>
        <v>01.01.1900</v>
      </c>
      <c r="S2916" s="78" t="str">
        <f t="shared" ref="S2916" si="7333">IF(COUNTA(Y2916:DP2919)=0,"01.01.1900",MAX(Y2916:DP2916))</f>
        <v>01.01.1900</v>
      </c>
      <c r="T2916" s="79"/>
      <c r="U2916" s="80" t="str">
        <f t="array" ref="U2916">IF(COUNTA(Y2916:DP2919)=0,"01.01.1900",IF(ISERROR(HLOOKUP(U2919,Y2919:DP2919,1,FALSE)),"01.01.1900",INDEX(Y2916:DP2916,MATCH(U2917&amp;U2919,Y2917:DP2917&amp;Y2919:DP2919,0))))</f>
        <v>01.01.1900</v>
      </c>
      <c r="V2916" s="81" t="str">
        <f t="shared" ref="V2916" si="7334">IF(COUNTA(Y2916:DP2919)=0,"01.01.1900",_xlfn.MAXIFS(Y2916:DP2916,Y2919:DP2919,V2919))</f>
        <v>01.01.1900</v>
      </c>
      <c r="W2916" s="82"/>
      <c r="X2916" s="106"/>
    </row>
    <row r="2917" spans="2:24" thickBot="1">
      <c r="B2917" s="83"/>
      <c r="C2917" s="84"/>
      <c r="D2917" s="83"/>
      <c r="E2917" s="83"/>
      <c r="F2917" s="83"/>
      <c r="G2917" s="83"/>
      <c r="H2917" s="83"/>
      <c r="I2917" s="83"/>
      <c r="J2917" s="83"/>
      <c r="K2917" s="83"/>
      <c r="L2917" s="83"/>
      <c r="M2917" s="83"/>
      <c r="N2917" s="83"/>
      <c r="O2917" s="83"/>
      <c r="P2917" s="84"/>
      <c r="Q2917" s="217"/>
      <c r="R2917" s="85">
        <f t="shared" ref="R2917" si="7335">IF(COUNTA(Y2916:DP2919)=0,0,MIN(Y2917:DP2917))</f>
        <v>0</v>
      </c>
      <c r="S2917" s="86">
        <f t="shared" ref="S2917" si="7336">IF(COUNTA(Y2916:DP2919)=0,0,HLOOKUP(S2916,Y2916:DP2919,2,FALSE))</f>
        <v>0</v>
      </c>
      <c r="T2917" s="87">
        <f t="shared" ref="T2917" si="7337">IF(COUNTA(Y2916:DP2919)=0,0,AVERAGE(Y2917:DP2917))</f>
        <v>0</v>
      </c>
      <c r="U2917" s="88">
        <f t="shared" ref="U2917" si="7338">IF(COUNTA(Y2916:DP2919)=0,0,_xlfn.MINIFS(Y2917:DP2917,Y2919:DP2919,U2919))</f>
        <v>0</v>
      </c>
      <c r="V2917" s="89">
        <f t="array" ref="V2917">IF(COUNTA(Y2916:DP2919)=0,0,IF(ISERROR(HLOOKUP(V2919,Y2919:DP2919,1,FALSE)),0,INDEX(Y2917:DP2917,MATCH(V2916&amp;V2919,Y2916:DP2916&amp;Y2919:DP2919,0))))</f>
        <v>0</v>
      </c>
      <c r="W2917" s="90">
        <f t="array" ref="W2917">IF(COUNTA(Y2916:DP2919)=0,0,IF(ISERROR(HLOOKUP(W2919,Y2919:DP2919,1,FALSE)),0,AVERAGEIF(Y2919:DP2919,$W2919,Y2917:DP2917)))</f>
        <v>0</v>
      </c>
      <c r="X2917" s="107"/>
    </row>
    <row r="2918" spans="2:24" thickBot="1">
      <c r="B2918" s="83"/>
      <c r="C2918" s="84"/>
      <c r="D2918" s="83"/>
      <c r="E2918" s="83"/>
      <c r="F2918" s="83"/>
      <c r="G2918" s="83"/>
      <c r="H2918" s="83"/>
      <c r="I2918" s="83"/>
      <c r="J2918" s="83"/>
      <c r="K2918" s="83"/>
      <c r="L2918" s="83"/>
      <c r="M2918" s="83"/>
      <c r="N2918" s="83"/>
      <c r="O2918" s="83"/>
      <c r="P2918" s="84"/>
      <c r="Q2918" s="217"/>
      <c r="R2918" s="91">
        <f t="shared" ref="R2918" si="7339">IF(COUNTA(Y2916:DP2919)=0,0,HLOOKUP(R2917,Y2917:DP2919,2,FALSE))</f>
        <v>0</v>
      </c>
      <c r="S2918" s="92">
        <f t="shared" ref="S2918" si="7340">IF(COUNTA(Y2916:DP2919)=0,0,HLOOKUP(S2916,Y2916:DP2919,3,FALSE))</f>
        <v>0</v>
      </c>
      <c r="T2918" s="93"/>
      <c r="U2918" s="94">
        <f t="array" ref="U2918">IF(COUNTA(Y2916:DP2919)=0,0,IF(ISERROR(HLOOKUP(U2919,Y2919:DP2919,1,FALSE)),0,INDEX(Y2918:DP2918,MATCH(U2917&amp;U2919,Y2917:DP2917&amp;Y2919:DP2919,0))))</f>
        <v>0</v>
      </c>
      <c r="V2918" s="94">
        <f t="array" ref="V2918">IF(COUNTA(Y2916:DP2919)=0,0,IF(ISERROR(HLOOKUP(V2919,Y2919:DP2919,1,FALSE)),0,INDEX(Y2918:DP2918,MATCH(V2917&amp;V2919,Y2917:DP2917&amp;Y2919:DP2919,0))))</f>
        <v>0</v>
      </c>
      <c r="W2918" s="95"/>
      <c r="X2918" s="108"/>
    </row>
    <row r="2919" spans="2:24" ht="13.9" thickBot="1">
      <c r="B2919" s="96"/>
      <c r="C2919" s="97"/>
      <c r="D2919" s="96"/>
      <c r="E2919" s="96"/>
      <c r="F2919" s="96"/>
      <c r="G2919" s="96"/>
      <c r="H2919" s="96"/>
      <c r="I2919" s="96"/>
      <c r="J2919" s="96"/>
      <c r="K2919" s="96"/>
      <c r="L2919" s="96"/>
      <c r="M2919" s="96"/>
      <c r="N2919" s="96"/>
      <c r="O2919" s="96"/>
      <c r="P2919" s="97"/>
      <c r="Q2919" s="218"/>
      <c r="R2919" s="98" t="str">
        <f t="shared" ref="R2919" si="7341">IF(COUNTA(Y2916:DP2919)=0,"none",HLOOKUP(R2917,Y2917:DP2919,3,FALSE))</f>
        <v>none</v>
      </c>
      <c r="S2919" s="99" t="str">
        <f t="shared" ref="S2919" si="7342">IF(COUNTA(Y2916:DP2919)=0,"none",HLOOKUP(S2916,Y2916:DP2919,4,FALSE))</f>
        <v>none</v>
      </c>
      <c r="T2919" s="100"/>
      <c r="U2919" s="100" t="str">
        <f t="array" ref="U2919">IF(COUNTA(Y2916:DP2919)=0,"none",IF($U$2="WAHR",$W$3,Abfrage!$F$4))</f>
        <v>none</v>
      </c>
      <c r="V2919" s="100" t="str">
        <f t="array" ref="V2919">IF(COUNTA(Y2916:DP2919)=0,"none",IF($U$2="WAHR",$W$3,Abfrage!$F$4))</f>
        <v>none</v>
      </c>
      <c r="W2919" s="100" t="str">
        <f t="array" ref="W2919">IF(COUNTA(Y2916:DP2919)=0,"none",IF($U$2="WAHR",$W$3,Abfrage!$F$4))</f>
        <v>none</v>
      </c>
      <c r="X2919" s="109"/>
    </row>
    <row r="2920" spans="2:24" thickBot="1">
      <c r="B2920" s="75" t="s">
        <v>1836</v>
      </c>
      <c r="C2920" s="76">
        <v>1000126017</v>
      </c>
      <c r="D2920" s="75" t="s">
        <v>95</v>
      </c>
      <c r="E2920" s="75" t="s">
        <v>96</v>
      </c>
      <c r="F2920" s="75" t="s">
        <v>97</v>
      </c>
      <c r="G2920" s="75" t="s">
        <v>97</v>
      </c>
      <c r="H2920" s="75" t="e">
        <v>#N/A</v>
      </c>
      <c r="I2920" s="75" t="s">
        <v>51</v>
      </c>
      <c r="J2920" s="75" t="s">
        <v>1837</v>
      </c>
      <c r="K2920" s="75" t="s">
        <v>306</v>
      </c>
      <c r="L2920" s="75" t="s">
        <v>306</v>
      </c>
      <c r="M2920" s="75" t="s">
        <v>313</v>
      </c>
      <c r="N2920" s="75" t="s">
        <v>360</v>
      </c>
      <c r="O2920" s="75" t="s">
        <v>309</v>
      </c>
      <c r="P2920" s="76" t="s">
        <v>306</v>
      </c>
      <c r="Q2920" s="216"/>
      <c r="R2920" s="77" t="str">
        <f t="shared" ref="R2920" si="7343">IF(COUNTA(Y2920:DP2923)=0,"01.01.1900",INDEX(Y2920:DP2920,MATCH(R2921,Y2921:DP2921,0)))</f>
        <v>01.01.1900</v>
      </c>
      <c r="S2920" s="78" t="str">
        <f t="shared" ref="S2920" si="7344">IF(COUNTA(Y2920:DP2923)=0,"01.01.1900",MAX(Y2920:DP2920))</f>
        <v>01.01.1900</v>
      </c>
      <c r="T2920" s="79"/>
      <c r="U2920" s="80" t="str">
        <f t="array" ref="U2920">IF(COUNTA(Y2920:DP2923)=0,"01.01.1900",IF(ISERROR(HLOOKUP(U2923,Y2923:DP2923,1,FALSE)),"01.01.1900",INDEX(Y2920:DP2920,MATCH(U2921&amp;U2923,Y2921:DP2921&amp;Y2923:DP2923,0))))</f>
        <v>01.01.1900</v>
      </c>
      <c r="V2920" s="81" t="str">
        <f t="shared" ref="V2920" si="7345">IF(COUNTA(Y2920:DP2923)=0,"01.01.1900",_xlfn.MAXIFS(Y2920:DP2920,Y2923:DP2923,V2923))</f>
        <v>01.01.1900</v>
      </c>
      <c r="W2920" s="82"/>
      <c r="X2920" s="106"/>
    </row>
    <row r="2921" spans="2:24" thickBot="1">
      <c r="B2921" s="83"/>
      <c r="C2921" s="84"/>
      <c r="D2921" s="83"/>
      <c r="E2921" s="83"/>
      <c r="F2921" s="83"/>
      <c r="G2921" s="83"/>
      <c r="H2921" s="83"/>
      <c r="I2921" s="83"/>
      <c r="J2921" s="83"/>
      <c r="K2921" s="83"/>
      <c r="L2921" s="83"/>
      <c r="M2921" s="83"/>
      <c r="N2921" s="83"/>
      <c r="O2921" s="83"/>
      <c r="P2921" s="84"/>
      <c r="Q2921" s="217"/>
      <c r="R2921" s="85">
        <f t="shared" ref="R2921" si="7346">IF(COUNTA(Y2920:DP2923)=0,0,MIN(Y2921:DP2921))</f>
        <v>0</v>
      </c>
      <c r="S2921" s="86">
        <f t="shared" ref="S2921" si="7347">IF(COUNTA(Y2920:DP2923)=0,0,HLOOKUP(S2920,Y2920:DP2923,2,FALSE))</f>
        <v>0</v>
      </c>
      <c r="T2921" s="87">
        <f t="shared" ref="T2921" si="7348">IF(COUNTA(Y2920:DP2923)=0,0,AVERAGE(Y2921:DP2921))</f>
        <v>0</v>
      </c>
      <c r="U2921" s="88">
        <f t="shared" ref="U2921" si="7349">IF(COUNTA(Y2920:DP2923)=0,0,_xlfn.MINIFS(Y2921:DP2921,Y2923:DP2923,U2923))</f>
        <v>0</v>
      </c>
      <c r="V2921" s="89">
        <f t="array" ref="V2921">IF(COUNTA(Y2920:DP2923)=0,0,IF(ISERROR(HLOOKUP(V2923,Y2923:DP2923,1,FALSE)),0,INDEX(Y2921:DP2921,MATCH(V2920&amp;V2923,Y2920:DP2920&amp;Y2923:DP2923,0))))</f>
        <v>0</v>
      </c>
      <c r="W2921" s="90">
        <f t="array" ref="W2921">IF(COUNTA(Y2920:DP2923)=0,0,IF(ISERROR(HLOOKUP(W2923,Y2923:DP2923,1,FALSE)),0,AVERAGEIF(Y2923:DP2923,$W2923,Y2921:DP2921)))</f>
        <v>0</v>
      </c>
      <c r="X2921" s="107"/>
    </row>
    <row r="2922" spans="2:24" thickBot="1">
      <c r="B2922" s="83"/>
      <c r="C2922" s="84"/>
      <c r="D2922" s="83"/>
      <c r="E2922" s="83"/>
      <c r="F2922" s="83"/>
      <c r="G2922" s="83"/>
      <c r="H2922" s="83"/>
      <c r="I2922" s="83"/>
      <c r="J2922" s="83"/>
      <c r="K2922" s="83"/>
      <c r="L2922" s="83"/>
      <c r="M2922" s="83"/>
      <c r="N2922" s="83"/>
      <c r="O2922" s="83"/>
      <c r="P2922" s="84"/>
      <c r="Q2922" s="217"/>
      <c r="R2922" s="91">
        <f t="shared" ref="R2922" si="7350">IF(COUNTA(Y2920:DP2923)=0,0,HLOOKUP(R2921,Y2921:DP2923,2,FALSE))</f>
        <v>0</v>
      </c>
      <c r="S2922" s="92">
        <f t="shared" ref="S2922" si="7351">IF(COUNTA(Y2920:DP2923)=0,0,HLOOKUP(S2920,Y2920:DP2923,3,FALSE))</f>
        <v>0</v>
      </c>
      <c r="T2922" s="93"/>
      <c r="U2922" s="94">
        <f t="array" ref="U2922">IF(COUNTA(Y2920:DP2923)=0,0,IF(ISERROR(HLOOKUP(U2923,Y2923:DP2923,1,FALSE)),0,INDEX(Y2922:DP2922,MATCH(U2921&amp;U2923,Y2921:DP2921&amp;Y2923:DP2923,0))))</f>
        <v>0</v>
      </c>
      <c r="V2922" s="94">
        <f t="array" ref="V2922">IF(COUNTA(Y2920:DP2923)=0,0,IF(ISERROR(HLOOKUP(V2923,Y2923:DP2923,1,FALSE)),0,INDEX(Y2922:DP2922,MATCH(V2921&amp;V2923,Y2921:DP2921&amp;Y2923:DP2923,0))))</f>
        <v>0</v>
      </c>
      <c r="W2922" s="95"/>
      <c r="X2922" s="108"/>
    </row>
    <row r="2923" spans="2:24" ht="13.9" thickBot="1">
      <c r="B2923" s="96"/>
      <c r="C2923" s="97"/>
      <c r="D2923" s="96"/>
      <c r="E2923" s="96"/>
      <c r="F2923" s="96"/>
      <c r="G2923" s="96"/>
      <c r="H2923" s="96"/>
      <c r="I2923" s="96"/>
      <c r="J2923" s="96"/>
      <c r="K2923" s="96"/>
      <c r="L2923" s="96"/>
      <c r="M2923" s="96"/>
      <c r="N2923" s="96"/>
      <c r="O2923" s="96"/>
      <c r="P2923" s="97"/>
      <c r="Q2923" s="218"/>
      <c r="R2923" s="98" t="str">
        <f t="shared" ref="R2923" si="7352">IF(COUNTA(Y2920:DP2923)=0,"none",HLOOKUP(R2921,Y2921:DP2923,3,FALSE))</f>
        <v>none</v>
      </c>
      <c r="S2923" s="99" t="str">
        <f t="shared" ref="S2923" si="7353">IF(COUNTA(Y2920:DP2923)=0,"none",HLOOKUP(S2920,Y2920:DP2923,4,FALSE))</f>
        <v>none</v>
      </c>
      <c r="T2923" s="100"/>
      <c r="U2923" s="100" t="str">
        <f t="array" ref="U2923">IF(COUNTA(Y2920:DP2923)=0,"none",IF($U$2="WAHR",$W$3,Abfrage!$F$4))</f>
        <v>none</v>
      </c>
      <c r="V2923" s="100" t="str">
        <f t="array" ref="V2923">IF(COUNTA(Y2920:DP2923)=0,"none",IF($U$2="WAHR",$W$3,Abfrage!$F$4))</f>
        <v>none</v>
      </c>
      <c r="W2923" s="100" t="str">
        <f t="array" ref="W2923">IF(COUNTA(Y2920:DP2923)=0,"none",IF($U$2="WAHR",$W$3,Abfrage!$F$4))</f>
        <v>none</v>
      </c>
      <c r="X2923" s="109"/>
    </row>
    <row r="2924" spans="2:24" thickBot="1">
      <c r="B2924" s="75" t="s">
        <v>1838</v>
      </c>
      <c r="C2924" s="76">
        <v>1000126011</v>
      </c>
      <c r="D2924" s="75" t="s">
        <v>95</v>
      </c>
      <c r="E2924" s="75" t="s">
        <v>96</v>
      </c>
      <c r="F2924" s="75" t="s">
        <v>97</v>
      </c>
      <c r="G2924" s="75" t="s">
        <v>97</v>
      </c>
      <c r="H2924" s="75" t="e">
        <v>#N/A</v>
      </c>
      <c r="I2924" s="75" t="s">
        <v>51</v>
      </c>
      <c r="J2924" s="75" t="s">
        <v>1839</v>
      </c>
      <c r="K2924" s="75" t="s">
        <v>306</v>
      </c>
      <c r="L2924" s="75" t="s">
        <v>306</v>
      </c>
      <c r="M2924" s="75" t="s">
        <v>313</v>
      </c>
      <c r="N2924" s="75" t="s">
        <v>308</v>
      </c>
      <c r="O2924" s="75" t="s">
        <v>309</v>
      </c>
      <c r="P2924" s="76" t="s">
        <v>306</v>
      </c>
      <c r="Q2924" s="216"/>
      <c r="R2924" s="77" t="str">
        <f t="shared" ref="R2924" si="7354">IF(COUNTA(Y2924:DP2927)=0,"01.01.1900",INDEX(Y2924:DP2924,MATCH(R2925,Y2925:DP2925,0)))</f>
        <v>01.01.1900</v>
      </c>
      <c r="S2924" s="78" t="str">
        <f t="shared" ref="S2924" si="7355">IF(COUNTA(Y2924:DP2927)=0,"01.01.1900",MAX(Y2924:DP2924))</f>
        <v>01.01.1900</v>
      </c>
      <c r="T2924" s="79"/>
      <c r="U2924" s="80" t="str">
        <f t="array" ref="U2924">IF(COUNTA(Y2924:DP2927)=0,"01.01.1900",IF(ISERROR(HLOOKUP(U2927,Y2927:DP2927,1,FALSE)),"01.01.1900",INDEX(Y2924:DP2924,MATCH(U2925&amp;U2927,Y2925:DP2925&amp;Y2927:DP2927,0))))</f>
        <v>01.01.1900</v>
      </c>
      <c r="V2924" s="81" t="str">
        <f t="shared" ref="V2924" si="7356">IF(COUNTA(Y2924:DP2927)=0,"01.01.1900",_xlfn.MAXIFS(Y2924:DP2924,Y2927:DP2927,V2927))</f>
        <v>01.01.1900</v>
      </c>
      <c r="W2924" s="82"/>
      <c r="X2924" s="106"/>
    </row>
    <row r="2925" spans="2:24" thickBot="1">
      <c r="B2925" s="83"/>
      <c r="C2925" s="84"/>
      <c r="D2925" s="83"/>
      <c r="E2925" s="83"/>
      <c r="F2925" s="83"/>
      <c r="G2925" s="83"/>
      <c r="H2925" s="83"/>
      <c r="I2925" s="83"/>
      <c r="J2925" s="83"/>
      <c r="K2925" s="83"/>
      <c r="L2925" s="83"/>
      <c r="M2925" s="83"/>
      <c r="N2925" s="83"/>
      <c r="O2925" s="83"/>
      <c r="P2925" s="84"/>
      <c r="Q2925" s="217"/>
      <c r="R2925" s="85">
        <f t="shared" ref="R2925" si="7357">IF(COUNTA(Y2924:DP2927)=0,0,MIN(Y2925:DP2925))</f>
        <v>0</v>
      </c>
      <c r="S2925" s="86">
        <f t="shared" ref="S2925" si="7358">IF(COUNTA(Y2924:DP2927)=0,0,HLOOKUP(S2924,Y2924:DP2927,2,FALSE))</f>
        <v>0</v>
      </c>
      <c r="T2925" s="87">
        <f t="shared" ref="T2925" si="7359">IF(COUNTA(Y2924:DP2927)=0,0,AVERAGE(Y2925:DP2925))</f>
        <v>0</v>
      </c>
      <c r="U2925" s="88">
        <f t="shared" ref="U2925" si="7360">IF(COUNTA(Y2924:DP2927)=0,0,_xlfn.MINIFS(Y2925:DP2925,Y2927:DP2927,U2927))</f>
        <v>0</v>
      </c>
      <c r="V2925" s="89">
        <f t="array" ref="V2925">IF(COUNTA(Y2924:DP2927)=0,0,IF(ISERROR(HLOOKUP(V2927,Y2927:DP2927,1,FALSE)),0,INDEX(Y2925:DP2925,MATCH(V2924&amp;V2927,Y2924:DP2924&amp;Y2927:DP2927,0))))</f>
        <v>0</v>
      </c>
      <c r="W2925" s="90">
        <f t="array" ref="W2925">IF(COUNTA(Y2924:DP2927)=0,0,IF(ISERROR(HLOOKUP(W2927,Y2927:DP2927,1,FALSE)),0,AVERAGEIF(Y2927:DP2927,$W2927,Y2925:DP2925)))</f>
        <v>0</v>
      </c>
      <c r="X2925" s="107"/>
    </row>
    <row r="2926" spans="2:24" thickBot="1">
      <c r="B2926" s="83"/>
      <c r="C2926" s="84"/>
      <c r="D2926" s="83"/>
      <c r="E2926" s="83"/>
      <c r="F2926" s="83"/>
      <c r="G2926" s="83"/>
      <c r="H2926" s="83"/>
      <c r="I2926" s="83"/>
      <c r="J2926" s="83"/>
      <c r="K2926" s="83"/>
      <c r="L2926" s="83"/>
      <c r="M2926" s="83"/>
      <c r="N2926" s="83"/>
      <c r="O2926" s="83"/>
      <c r="P2926" s="84"/>
      <c r="Q2926" s="217"/>
      <c r="R2926" s="91">
        <f t="shared" ref="R2926" si="7361">IF(COUNTA(Y2924:DP2927)=0,0,HLOOKUP(R2925,Y2925:DP2927,2,FALSE))</f>
        <v>0</v>
      </c>
      <c r="S2926" s="92">
        <f t="shared" ref="S2926" si="7362">IF(COUNTA(Y2924:DP2927)=0,0,HLOOKUP(S2924,Y2924:DP2927,3,FALSE))</f>
        <v>0</v>
      </c>
      <c r="T2926" s="93"/>
      <c r="U2926" s="94">
        <f t="array" ref="U2926">IF(COUNTA(Y2924:DP2927)=0,0,IF(ISERROR(HLOOKUP(U2927,Y2927:DP2927,1,FALSE)),0,INDEX(Y2926:DP2926,MATCH(U2925&amp;U2927,Y2925:DP2925&amp;Y2927:DP2927,0))))</f>
        <v>0</v>
      </c>
      <c r="V2926" s="94">
        <f t="array" ref="V2926">IF(COUNTA(Y2924:DP2927)=0,0,IF(ISERROR(HLOOKUP(V2927,Y2927:DP2927,1,FALSE)),0,INDEX(Y2926:DP2926,MATCH(V2925&amp;V2927,Y2925:DP2925&amp;Y2927:DP2927,0))))</f>
        <v>0</v>
      </c>
      <c r="W2926" s="95"/>
      <c r="X2926" s="108"/>
    </row>
    <row r="2927" spans="2:24" ht="13.9" thickBot="1">
      <c r="B2927" s="96"/>
      <c r="C2927" s="97"/>
      <c r="D2927" s="96"/>
      <c r="E2927" s="96"/>
      <c r="F2927" s="96"/>
      <c r="G2927" s="96"/>
      <c r="H2927" s="96"/>
      <c r="I2927" s="96"/>
      <c r="J2927" s="96"/>
      <c r="K2927" s="96"/>
      <c r="L2927" s="96"/>
      <c r="M2927" s="96"/>
      <c r="N2927" s="96"/>
      <c r="O2927" s="96"/>
      <c r="P2927" s="97"/>
      <c r="Q2927" s="218"/>
      <c r="R2927" s="98" t="str">
        <f t="shared" ref="R2927" si="7363">IF(COUNTA(Y2924:DP2927)=0,"none",HLOOKUP(R2925,Y2925:DP2927,3,FALSE))</f>
        <v>none</v>
      </c>
      <c r="S2927" s="99" t="str">
        <f t="shared" ref="S2927" si="7364">IF(COUNTA(Y2924:DP2927)=0,"none",HLOOKUP(S2924,Y2924:DP2927,4,FALSE))</f>
        <v>none</v>
      </c>
      <c r="T2927" s="100"/>
      <c r="U2927" s="100" t="str">
        <f t="array" ref="U2927">IF(COUNTA(Y2924:DP2927)=0,"none",IF($U$2="WAHR",$W$3,Abfrage!$F$4))</f>
        <v>none</v>
      </c>
      <c r="V2927" s="100" t="str">
        <f t="array" ref="V2927">IF(COUNTA(Y2924:DP2927)=0,"none",IF($U$2="WAHR",$W$3,Abfrage!$F$4))</f>
        <v>none</v>
      </c>
      <c r="W2927" s="100" t="str">
        <f t="array" ref="W2927">IF(COUNTA(Y2924:DP2927)=0,"none",IF($U$2="WAHR",$W$3,Abfrage!$F$4))</f>
        <v>none</v>
      </c>
      <c r="X2927" s="109"/>
    </row>
    <row r="2928" spans="2:24" thickBot="1">
      <c r="B2928" s="75" t="s">
        <v>1840</v>
      </c>
      <c r="C2928" s="76">
        <v>1000303408</v>
      </c>
      <c r="D2928" s="75" t="s">
        <v>95</v>
      </c>
      <c r="E2928" s="75" t="s">
        <v>96</v>
      </c>
      <c r="F2928" s="75" t="s">
        <v>97</v>
      </c>
      <c r="G2928" s="75" t="s">
        <v>97</v>
      </c>
      <c r="H2928" s="75" t="e">
        <v>#N/A</v>
      </c>
      <c r="I2928" s="75" t="s">
        <v>51</v>
      </c>
      <c r="J2928" s="75" t="s">
        <v>1841</v>
      </c>
      <c r="K2928" s="75" t="s">
        <v>306</v>
      </c>
      <c r="L2928" s="75" t="s">
        <v>306</v>
      </c>
      <c r="M2928" s="75" t="s">
        <v>313</v>
      </c>
      <c r="N2928" s="75" t="s">
        <v>1505</v>
      </c>
      <c r="O2928" s="75" t="s">
        <v>415</v>
      </c>
      <c r="P2928" s="76" t="s">
        <v>306</v>
      </c>
      <c r="Q2928" s="216"/>
      <c r="R2928" s="77" t="str">
        <f t="shared" ref="R2928" si="7365">IF(COUNTA(Y2928:DP2931)=0,"01.01.1900",INDEX(Y2928:DP2928,MATCH(R2929,Y2929:DP2929,0)))</f>
        <v>01.01.1900</v>
      </c>
      <c r="S2928" s="78" t="str">
        <f t="shared" ref="S2928" si="7366">IF(COUNTA(Y2928:DP2931)=0,"01.01.1900",MAX(Y2928:DP2928))</f>
        <v>01.01.1900</v>
      </c>
      <c r="T2928" s="79"/>
      <c r="U2928" s="80" t="str">
        <f t="array" ref="U2928">IF(COUNTA(Y2928:DP2931)=0,"01.01.1900",IF(ISERROR(HLOOKUP(U2931,Y2931:DP2931,1,FALSE)),"01.01.1900",INDEX(Y2928:DP2928,MATCH(U2929&amp;U2931,Y2929:DP2929&amp;Y2931:DP2931,0))))</f>
        <v>01.01.1900</v>
      </c>
      <c r="V2928" s="81" t="str">
        <f t="shared" ref="V2928" si="7367">IF(COUNTA(Y2928:DP2931)=0,"01.01.1900",_xlfn.MAXIFS(Y2928:DP2928,Y2931:DP2931,V2931))</f>
        <v>01.01.1900</v>
      </c>
      <c r="W2928" s="82"/>
      <c r="X2928" s="106"/>
    </row>
    <row r="2929" spans="2:24" thickBot="1">
      <c r="B2929" s="83"/>
      <c r="C2929" s="84"/>
      <c r="D2929" s="83"/>
      <c r="E2929" s="83"/>
      <c r="F2929" s="83"/>
      <c r="G2929" s="83"/>
      <c r="H2929" s="83"/>
      <c r="I2929" s="83"/>
      <c r="J2929" s="83"/>
      <c r="K2929" s="83"/>
      <c r="L2929" s="83"/>
      <c r="M2929" s="83"/>
      <c r="N2929" s="83"/>
      <c r="O2929" s="83"/>
      <c r="P2929" s="84"/>
      <c r="Q2929" s="217"/>
      <c r="R2929" s="85">
        <f t="shared" ref="R2929" si="7368">IF(COUNTA(Y2928:DP2931)=0,0,MIN(Y2929:DP2929))</f>
        <v>0</v>
      </c>
      <c r="S2929" s="86">
        <f t="shared" ref="S2929" si="7369">IF(COUNTA(Y2928:DP2931)=0,0,HLOOKUP(S2928,Y2928:DP2931,2,FALSE))</f>
        <v>0</v>
      </c>
      <c r="T2929" s="87">
        <f t="shared" ref="T2929" si="7370">IF(COUNTA(Y2928:DP2931)=0,0,AVERAGE(Y2929:DP2929))</f>
        <v>0</v>
      </c>
      <c r="U2929" s="88">
        <f t="shared" ref="U2929" si="7371">IF(COUNTA(Y2928:DP2931)=0,0,_xlfn.MINIFS(Y2929:DP2929,Y2931:DP2931,U2931))</f>
        <v>0</v>
      </c>
      <c r="V2929" s="89">
        <f t="array" ref="V2929">IF(COUNTA(Y2928:DP2931)=0,0,IF(ISERROR(HLOOKUP(V2931,Y2931:DP2931,1,FALSE)),0,INDEX(Y2929:DP2929,MATCH(V2928&amp;V2931,Y2928:DP2928&amp;Y2931:DP2931,0))))</f>
        <v>0</v>
      </c>
      <c r="W2929" s="90">
        <f t="array" ref="W2929">IF(COUNTA(Y2928:DP2931)=0,0,IF(ISERROR(HLOOKUP(W2931,Y2931:DP2931,1,FALSE)),0,AVERAGEIF(Y2931:DP2931,$W2931,Y2929:DP2929)))</f>
        <v>0</v>
      </c>
      <c r="X2929" s="107"/>
    </row>
    <row r="2930" spans="2:24" thickBot="1">
      <c r="B2930" s="83"/>
      <c r="C2930" s="84"/>
      <c r="D2930" s="83"/>
      <c r="E2930" s="83"/>
      <c r="F2930" s="83"/>
      <c r="G2930" s="83"/>
      <c r="H2930" s="83"/>
      <c r="I2930" s="83"/>
      <c r="J2930" s="83"/>
      <c r="K2930" s="83"/>
      <c r="L2930" s="83"/>
      <c r="M2930" s="83"/>
      <c r="N2930" s="83"/>
      <c r="O2930" s="83"/>
      <c r="P2930" s="84"/>
      <c r="Q2930" s="217"/>
      <c r="R2930" s="91">
        <f t="shared" ref="R2930" si="7372">IF(COUNTA(Y2928:DP2931)=0,0,HLOOKUP(R2929,Y2929:DP2931,2,FALSE))</f>
        <v>0</v>
      </c>
      <c r="S2930" s="92">
        <f t="shared" ref="S2930" si="7373">IF(COUNTA(Y2928:DP2931)=0,0,HLOOKUP(S2928,Y2928:DP2931,3,FALSE))</f>
        <v>0</v>
      </c>
      <c r="T2930" s="93"/>
      <c r="U2930" s="94">
        <f t="array" ref="U2930">IF(COUNTA(Y2928:DP2931)=0,0,IF(ISERROR(HLOOKUP(U2931,Y2931:DP2931,1,FALSE)),0,INDEX(Y2930:DP2930,MATCH(U2929&amp;U2931,Y2929:DP2929&amp;Y2931:DP2931,0))))</f>
        <v>0</v>
      </c>
      <c r="V2930" s="94">
        <f t="array" ref="V2930">IF(COUNTA(Y2928:DP2931)=0,0,IF(ISERROR(HLOOKUP(V2931,Y2931:DP2931,1,FALSE)),0,INDEX(Y2930:DP2930,MATCH(V2929&amp;V2931,Y2929:DP2929&amp;Y2931:DP2931,0))))</f>
        <v>0</v>
      </c>
      <c r="W2930" s="95"/>
      <c r="X2930" s="108"/>
    </row>
    <row r="2931" spans="2:24" ht="13.9" thickBot="1">
      <c r="B2931" s="96"/>
      <c r="C2931" s="97"/>
      <c r="D2931" s="96"/>
      <c r="E2931" s="96"/>
      <c r="F2931" s="96"/>
      <c r="G2931" s="96"/>
      <c r="H2931" s="96"/>
      <c r="I2931" s="96"/>
      <c r="J2931" s="96"/>
      <c r="K2931" s="96"/>
      <c r="L2931" s="96"/>
      <c r="M2931" s="96"/>
      <c r="N2931" s="96"/>
      <c r="O2931" s="96"/>
      <c r="P2931" s="97"/>
      <c r="Q2931" s="218"/>
      <c r="R2931" s="98" t="str">
        <f t="shared" ref="R2931" si="7374">IF(COUNTA(Y2928:DP2931)=0,"none",HLOOKUP(R2929,Y2929:DP2931,3,FALSE))</f>
        <v>none</v>
      </c>
      <c r="S2931" s="99" t="str">
        <f t="shared" ref="S2931" si="7375">IF(COUNTA(Y2928:DP2931)=0,"none",HLOOKUP(S2928,Y2928:DP2931,4,FALSE))</f>
        <v>none</v>
      </c>
      <c r="T2931" s="100"/>
      <c r="U2931" s="100" t="str">
        <f t="array" ref="U2931">IF(COUNTA(Y2928:DP2931)=0,"none",IF($U$2="WAHR",$W$3,Abfrage!$F$4))</f>
        <v>none</v>
      </c>
      <c r="V2931" s="100" t="str">
        <f t="array" ref="V2931">IF(COUNTA(Y2928:DP2931)=0,"none",IF($U$2="WAHR",$W$3,Abfrage!$F$4))</f>
        <v>none</v>
      </c>
      <c r="W2931" s="100" t="str">
        <f t="array" ref="W2931">IF(COUNTA(Y2928:DP2931)=0,"none",IF($U$2="WAHR",$W$3,Abfrage!$F$4))</f>
        <v>none</v>
      </c>
      <c r="X2931" s="109"/>
    </row>
    <row r="2932" spans="2:24" thickBot="1">
      <c r="B2932" s="75" t="s">
        <v>1842</v>
      </c>
      <c r="C2932" s="76">
        <v>1000303402</v>
      </c>
      <c r="D2932" s="75" t="s">
        <v>95</v>
      </c>
      <c r="E2932" s="75" t="s">
        <v>96</v>
      </c>
      <c r="F2932" s="75" t="s">
        <v>97</v>
      </c>
      <c r="G2932" s="75" t="s">
        <v>97</v>
      </c>
      <c r="H2932" s="75" t="e">
        <v>#N/A</v>
      </c>
      <c r="I2932" s="75" t="s">
        <v>51</v>
      </c>
      <c r="J2932" s="75" t="s">
        <v>1843</v>
      </c>
      <c r="K2932" s="75" t="s">
        <v>306</v>
      </c>
      <c r="L2932" s="75" t="s">
        <v>306</v>
      </c>
      <c r="M2932" s="75" t="s">
        <v>313</v>
      </c>
      <c r="N2932" s="75" t="s">
        <v>1530</v>
      </c>
      <c r="O2932" s="75" t="s">
        <v>547</v>
      </c>
      <c r="P2932" s="76" t="s">
        <v>306</v>
      </c>
      <c r="Q2932" s="216"/>
      <c r="R2932" s="77" t="str">
        <f t="shared" ref="R2932" si="7376">IF(COUNTA(Y2932:DP2935)=0,"01.01.1900",INDEX(Y2932:DP2932,MATCH(R2933,Y2933:DP2933,0)))</f>
        <v>01.01.1900</v>
      </c>
      <c r="S2932" s="78" t="str">
        <f t="shared" ref="S2932" si="7377">IF(COUNTA(Y2932:DP2935)=0,"01.01.1900",MAX(Y2932:DP2932))</f>
        <v>01.01.1900</v>
      </c>
      <c r="T2932" s="79"/>
      <c r="U2932" s="80" t="str">
        <f t="array" ref="U2932">IF(COUNTA(Y2932:DP2935)=0,"01.01.1900",IF(ISERROR(HLOOKUP(U2935,Y2935:DP2935,1,FALSE)),"01.01.1900",INDEX(Y2932:DP2932,MATCH(U2933&amp;U2935,Y2933:DP2933&amp;Y2935:DP2935,0))))</f>
        <v>01.01.1900</v>
      </c>
      <c r="V2932" s="81" t="str">
        <f t="shared" ref="V2932" si="7378">IF(COUNTA(Y2932:DP2935)=0,"01.01.1900",_xlfn.MAXIFS(Y2932:DP2932,Y2935:DP2935,V2935))</f>
        <v>01.01.1900</v>
      </c>
      <c r="W2932" s="82"/>
      <c r="X2932" s="106"/>
    </row>
    <row r="2933" spans="2:24" thickBot="1">
      <c r="B2933" s="83"/>
      <c r="C2933" s="84"/>
      <c r="D2933" s="83"/>
      <c r="E2933" s="83"/>
      <c r="F2933" s="83"/>
      <c r="G2933" s="83"/>
      <c r="H2933" s="83"/>
      <c r="I2933" s="83"/>
      <c r="J2933" s="83"/>
      <c r="K2933" s="83"/>
      <c r="L2933" s="83"/>
      <c r="M2933" s="83"/>
      <c r="N2933" s="83"/>
      <c r="O2933" s="83"/>
      <c r="P2933" s="84"/>
      <c r="Q2933" s="217"/>
      <c r="R2933" s="85">
        <f t="shared" ref="R2933" si="7379">IF(COUNTA(Y2932:DP2935)=0,0,MIN(Y2933:DP2933))</f>
        <v>0</v>
      </c>
      <c r="S2933" s="86">
        <f t="shared" ref="S2933" si="7380">IF(COUNTA(Y2932:DP2935)=0,0,HLOOKUP(S2932,Y2932:DP2935,2,FALSE))</f>
        <v>0</v>
      </c>
      <c r="T2933" s="87">
        <f t="shared" ref="T2933" si="7381">IF(COUNTA(Y2932:DP2935)=0,0,AVERAGE(Y2933:DP2933))</f>
        <v>0</v>
      </c>
      <c r="U2933" s="88">
        <f t="shared" ref="U2933" si="7382">IF(COUNTA(Y2932:DP2935)=0,0,_xlfn.MINIFS(Y2933:DP2933,Y2935:DP2935,U2935))</f>
        <v>0</v>
      </c>
      <c r="V2933" s="89">
        <f t="array" ref="V2933">IF(COUNTA(Y2932:DP2935)=0,0,IF(ISERROR(HLOOKUP(V2935,Y2935:DP2935,1,FALSE)),0,INDEX(Y2933:DP2933,MATCH(V2932&amp;V2935,Y2932:DP2932&amp;Y2935:DP2935,0))))</f>
        <v>0</v>
      </c>
      <c r="W2933" s="90">
        <f t="array" ref="W2933">IF(COUNTA(Y2932:DP2935)=0,0,IF(ISERROR(HLOOKUP(W2935,Y2935:DP2935,1,FALSE)),0,AVERAGEIF(Y2935:DP2935,$W2935,Y2933:DP2933)))</f>
        <v>0</v>
      </c>
      <c r="X2933" s="107"/>
    </row>
    <row r="2934" spans="2:24" thickBot="1">
      <c r="B2934" s="83"/>
      <c r="C2934" s="84"/>
      <c r="D2934" s="83"/>
      <c r="E2934" s="83"/>
      <c r="F2934" s="83"/>
      <c r="G2934" s="83"/>
      <c r="H2934" s="83"/>
      <c r="I2934" s="83"/>
      <c r="J2934" s="83"/>
      <c r="K2934" s="83"/>
      <c r="L2934" s="83"/>
      <c r="M2934" s="83"/>
      <c r="N2934" s="83"/>
      <c r="O2934" s="83"/>
      <c r="P2934" s="84"/>
      <c r="Q2934" s="217"/>
      <c r="R2934" s="91">
        <f t="shared" ref="R2934" si="7383">IF(COUNTA(Y2932:DP2935)=0,0,HLOOKUP(R2933,Y2933:DP2935,2,FALSE))</f>
        <v>0</v>
      </c>
      <c r="S2934" s="92">
        <f t="shared" ref="S2934" si="7384">IF(COUNTA(Y2932:DP2935)=0,0,HLOOKUP(S2932,Y2932:DP2935,3,FALSE))</f>
        <v>0</v>
      </c>
      <c r="T2934" s="93"/>
      <c r="U2934" s="94">
        <f t="array" ref="U2934">IF(COUNTA(Y2932:DP2935)=0,0,IF(ISERROR(HLOOKUP(U2935,Y2935:DP2935,1,FALSE)),0,INDEX(Y2934:DP2934,MATCH(U2933&amp;U2935,Y2933:DP2933&amp;Y2935:DP2935,0))))</f>
        <v>0</v>
      </c>
      <c r="V2934" s="94">
        <f t="array" ref="V2934">IF(COUNTA(Y2932:DP2935)=0,0,IF(ISERROR(HLOOKUP(V2935,Y2935:DP2935,1,FALSE)),0,INDEX(Y2934:DP2934,MATCH(V2933&amp;V2935,Y2933:DP2933&amp;Y2935:DP2935,0))))</f>
        <v>0</v>
      </c>
      <c r="W2934" s="95"/>
      <c r="X2934" s="108"/>
    </row>
    <row r="2935" spans="2:24" ht="13.9" thickBot="1">
      <c r="B2935" s="96"/>
      <c r="C2935" s="97"/>
      <c r="D2935" s="96"/>
      <c r="E2935" s="96"/>
      <c r="F2935" s="96"/>
      <c r="G2935" s="96"/>
      <c r="H2935" s="96"/>
      <c r="I2935" s="96"/>
      <c r="J2935" s="96"/>
      <c r="K2935" s="96"/>
      <c r="L2935" s="96"/>
      <c r="M2935" s="96"/>
      <c r="N2935" s="96"/>
      <c r="O2935" s="96"/>
      <c r="P2935" s="97"/>
      <c r="Q2935" s="218"/>
      <c r="R2935" s="98" t="str">
        <f t="shared" ref="R2935" si="7385">IF(COUNTA(Y2932:DP2935)=0,"none",HLOOKUP(R2933,Y2933:DP2935,3,FALSE))</f>
        <v>none</v>
      </c>
      <c r="S2935" s="99" t="str">
        <f t="shared" ref="S2935" si="7386">IF(COUNTA(Y2932:DP2935)=0,"none",HLOOKUP(S2932,Y2932:DP2935,4,FALSE))</f>
        <v>none</v>
      </c>
      <c r="T2935" s="100"/>
      <c r="U2935" s="100" t="str">
        <f t="array" ref="U2935">IF(COUNTA(Y2932:DP2935)=0,"none",IF($U$2="WAHR",$W$3,Abfrage!$F$4))</f>
        <v>none</v>
      </c>
      <c r="V2935" s="100" t="str">
        <f t="array" ref="V2935">IF(COUNTA(Y2932:DP2935)=0,"none",IF($U$2="WAHR",$W$3,Abfrage!$F$4))</f>
        <v>none</v>
      </c>
      <c r="W2935" s="100" t="str">
        <f t="array" ref="W2935">IF(COUNTA(Y2932:DP2935)=0,"none",IF($U$2="WAHR",$W$3,Abfrage!$F$4))</f>
        <v>none</v>
      </c>
      <c r="X2935" s="109"/>
    </row>
    <row r="2936" spans="2:24" thickBot="1">
      <c r="B2936" s="75" t="s">
        <v>1844</v>
      </c>
      <c r="C2936" s="76">
        <v>1000303406</v>
      </c>
      <c r="D2936" s="75" t="s">
        <v>95</v>
      </c>
      <c r="E2936" s="75" t="s">
        <v>175</v>
      </c>
      <c r="F2936" s="75" t="s">
        <v>97</v>
      </c>
      <c r="G2936" s="75" t="s">
        <v>97</v>
      </c>
      <c r="H2936" s="75" t="e">
        <v>#N/A</v>
      </c>
      <c r="I2936" s="75" t="s">
        <v>51</v>
      </c>
      <c r="J2936" s="75" t="s">
        <v>1845</v>
      </c>
      <c r="K2936" s="75" t="s">
        <v>306</v>
      </c>
      <c r="L2936" s="75" t="s">
        <v>306</v>
      </c>
      <c r="M2936" s="75" t="s">
        <v>307</v>
      </c>
      <c r="N2936" s="75" t="s">
        <v>1505</v>
      </c>
      <c r="O2936" s="75" t="s">
        <v>415</v>
      </c>
      <c r="P2936" s="76" t="s">
        <v>306</v>
      </c>
      <c r="Q2936" s="216"/>
      <c r="R2936" s="77" t="str">
        <f t="shared" ref="R2936" si="7387">IF(COUNTA(Y2936:DP2939)=0,"01.01.1900",INDEX(Y2936:DP2936,MATCH(R2937,Y2937:DP2937,0)))</f>
        <v>01.01.1900</v>
      </c>
      <c r="S2936" s="78" t="str">
        <f t="shared" ref="S2936" si="7388">IF(COUNTA(Y2936:DP2939)=0,"01.01.1900",MAX(Y2936:DP2936))</f>
        <v>01.01.1900</v>
      </c>
      <c r="T2936" s="79"/>
      <c r="U2936" s="80" t="str">
        <f t="array" ref="U2936">IF(COUNTA(Y2936:DP2939)=0,"01.01.1900",IF(ISERROR(HLOOKUP(U2939,Y2939:DP2939,1,FALSE)),"01.01.1900",INDEX(Y2936:DP2936,MATCH(U2937&amp;U2939,Y2937:DP2937&amp;Y2939:DP2939,0))))</f>
        <v>01.01.1900</v>
      </c>
      <c r="V2936" s="81" t="str">
        <f t="shared" ref="V2936" si="7389">IF(COUNTA(Y2936:DP2939)=0,"01.01.1900",_xlfn.MAXIFS(Y2936:DP2936,Y2939:DP2939,V2939))</f>
        <v>01.01.1900</v>
      </c>
      <c r="W2936" s="82"/>
      <c r="X2936" s="106"/>
    </row>
    <row r="2937" spans="2:24" thickBot="1">
      <c r="B2937" s="83"/>
      <c r="C2937" s="84"/>
      <c r="D2937" s="83"/>
      <c r="E2937" s="83"/>
      <c r="F2937" s="83"/>
      <c r="G2937" s="83"/>
      <c r="H2937" s="83"/>
      <c r="I2937" s="83"/>
      <c r="J2937" s="83"/>
      <c r="K2937" s="83"/>
      <c r="L2937" s="83"/>
      <c r="M2937" s="83"/>
      <c r="N2937" s="83"/>
      <c r="O2937" s="83"/>
      <c r="P2937" s="84"/>
      <c r="Q2937" s="217"/>
      <c r="R2937" s="85">
        <f t="shared" ref="R2937" si="7390">IF(COUNTA(Y2936:DP2939)=0,0,MIN(Y2937:DP2937))</f>
        <v>0</v>
      </c>
      <c r="S2937" s="86">
        <f t="shared" ref="S2937" si="7391">IF(COUNTA(Y2936:DP2939)=0,0,HLOOKUP(S2936,Y2936:DP2939,2,FALSE))</f>
        <v>0</v>
      </c>
      <c r="T2937" s="87">
        <f t="shared" ref="T2937" si="7392">IF(COUNTA(Y2936:DP2939)=0,0,AVERAGE(Y2937:DP2937))</f>
        <v>0</v>
      </c>
      <c r="U2937" s="88">
        <f t="shared" ref="U2937" si="7393">IF(COUNTA(Y2936:DP2939)=0,0,_xlfn.MINIFS(Y2937:DP2937,Y2939:DP2939,U2939))</f>
        <v>0</v>
      </c>
      <c r="V2937" s="89">
        <f t="array" ref="V2937">IF(COUNTA(Y2936:DP2939)=0,0,IF(ISERROR(HLOOKUP(V2939,Y2939:DP2939,1,FALSE)),0,INDEX(Y2937:DP2937,MATCH(V2936&amp;V2939,Y2936:DP2936&amp;Y2939:DP2939,0))))</f>
        <v>0</v>
      </c>
      <c r="W2937" s="90">
        <f t="array" ref="W2937">IF(COUNTA(Y2936:DP2939)=0,0,IF(ISERROR(HLOOKUP(W2939,Y2939:DP2939,1,FALSE)),0,AVERAGEIF(Y2939:DP2939,$W2939,Y2937:DP2937)))</f>
        <v>0</v>
      </c>
      <c r="X2937" s="107"/>
    </row>
    <row r="2938" spans="2:24" thickBot="1">
      <c r="B2938" s="83"/>
      <c r="C2938" s="84"/>
      <c r="D2938" s="83"/>
      <c r="E2938" s="83"/>
      <c r="F2938" s="83"/>
      <c r="G2938" s="83"/>
      <c r="H2938" s="83"/>
      <c r="I2938" s="83"/>
      <c r="J2938" s="83"/>
      <c r="K2938" s="83"/>
      <c r="L2938" s="83"/>
      <c r="M2938" s="83"/>
      <c r="N2938" s="83"/>
      <c r="O2938" s="83"/>
      <c r="P2938" s="84"/>
      <c r="Q2938" s="217"/>
      <c r="R2938" s="91">
        <f t="shared" ref="R2938" si="7394">IF(COUNTA(Y2936:DP2939)=0,0,HLOOKUP(R2937,Y2937:DP2939,2,FALSE))</f>
        <v>0</v>
      </c>
      <c r="S2938" s="92">
        <f t="shared" ref="S2938" si="7395">IF(COUNTA(Y2936:DP2939)=0,0,HLOOKUP(S2936,Y2936:DP2939,3,FALSE))</f>
        <v>0</v>
      </c>
      <c r="T2938" s="93"/>
      <c r="U2938" s="94">
        <f t="array" ref="U2938">IF(COUNTA(Y2936:DP2939)=0,0,IF(ISERROR(HLOOKUP(U2939,Y2939:DP2939,1,FALSE)),0,INDEX(Y2938:DP2938,MATCH(U2937&amp;U2939,Y2937:DP2937&amp;Y2939:DP2939,0))))</f>
        <v>0</v>
      </c>
      <c r="V2938" s="94">
        <f t="array" ref="V2938">IF(COUNTA(Y2936:DP2939)=0,0,IF(ISERROR(HLOOKUP(V2939,Y2939:DP2939,1,FALSE)),0,INDEX(Y2938:DP2938,MATCH(V2937&amp;V2939,Y2937:DP2937&amp;Y2939:DP2939,0))))</f>
        <v>0</v>
      </c>
      <c r="W2938" s="95"/>
      <c r="X2938" s="108"/>
    </row>
    <row r="2939" spans="2:24" ht="13.9" thickBot="1">
      <c r="B2939" s="96"/>
      <c r="C2939" s="97"/>
      <c r="D2939" s="96"/>
      <c r="E2939" s="96"/>
      <c r="F2939" s="96"/>
      <c r="G2939" s="96"/>
      <c r="H2939" s="96"/>
      <c r="I2939" s="96"/>
      <c r="J2939" s="96"/>
      <c r="K2939" s="96"/>
      <c r="L2939" s="96"/>
      <c r="M2939" s="96"/>
      <c r="N2939" s="96"/>
      <c r="O2939" s="96"/>
      <c r="P2939" s="97"/>
      <c r="Q2939" s="218"/>
      <c r="R2939" s="98" t="str">
        <f t="shared" ref="R2939" si="7396">IF(COUNTA(Y2936:DP2939)=0,"none",HLOOKUP(R2937,Y2937:DP2939,3,FALSE))</f>
        <v>none</v>
      </c>
      <c r="S2939" s="99" t="str">
        <f t="shared" ref="S2939" si="7397">IF(COUNTA(Y2936:DP2939)=0,"none",HLOOKUP(S2936,Y2936:DP2939,4,FALSE))</f>
        <v>none</v>
      </c>
      <c r="T2939" s="100"/>
      <c r="U2939" s="100" t="str">
        <f t="array" ref="U2939">IF(COUNTA(Y2936:DP2939)=0,"none",IF($U$2="WAHR",$W$3,Abfrage!$F$4))</f>
        <v>none</v>
      </c>
      <c r="V2939" s="100" t="str">
        <f t="array" ref="V2939">IF(COUNTA(Y2936:DP2939)=0,"none",IF($U$2="WAHR",$W$3,Abfrage!$F$4))</f>
        <v>none</v>
      </c>
      <c r="W2939" s="100" t="str">
        <f t="array" ref="W2939">IF(COUNTA(Y2936:DP2939)=0,"none",IF($U$2="WAHR",$W$3,Abfrage!$F$4))</f>
        <v>none</v>
      </c>
      <c r="X2939" s="109"/>
    </row>
    <row r="2940" spans="2:24" thickBot="1">
      <c r="B2940" s="75" t="s">
        <v>1846</v>
      </c>
      <c r="C2940" s="76">
        <v>1000303407</v>
      </c>
      <c r="D2940" s="75" t="s">
        <v>95</v>
      </c>
      <c r="E2940" s="75" t="s">
        <v>175</v>
      </c>
      <c r="F2940" s="75" t="s">
        <v>97</v>
      </c>
      <c r="G2940" s="75" t="s">
        <v>97</v>
      </c>
      <c r="H2940" s="75" t="e">
        <v>#N/A</v>
      </c>
      <c r="I2940" s="75" t="s">
        <v>51</v>
      </c>
      <c r="J2940" s="75" t="s">
        <v>1847</v>
      </c>
      <c r="K2940" s="75" t="s">
        <v>306</v>
      </c>
      <c r="L2940" s="75" t="s">
        <v>306</v>
      </c>
      <c r="M2940" s="75" t="s">
        <v>307</v>
      </c>
      <c r="N2940" s="75" t="s">
        <v>1505</v>
      </c>
      <c r="O2940" s="75" t="s">
        <v>476</v>
      </c>
      <c r="P2940" s="76" t="s">
        <v>306</v>
      </c>
      <c r="Q2940" s="216"/>
      <c r="R2940" s="77" t="str">
        <f t="shared" ref="R2940" si="7398">IF(COUNTA(Y2940:DP2943)=0,"01.01.1900",INDEX(Y2940:DP2940,MATCH(R2941,Y2941:DP2941,0)))</f>
        <v>01.01.1900</v>
      </c>
      <c r="S2940" s="78" t="str">
        <f t="shared" ref="S2940" si="7399">IF(COUNTA(Y2940:DP2943)=0,"01.01.1900",MAX(Y2940:DP2940))</f>
        <v>01.01.1900</v>
      </c>
      <c r="T2940" s="79"/>
      <c r="U2940" s="80" t="str">
        <f t="array" ref="U2940">IF(COUNTA(Y2940:DP2943)=0,"01.01.1900",IF(ISERROR(HLOOKUP(U2943,Y2943:DP2943,1,FALSE)),"01.01.1900",INDEX(Y2940:DP2940,MATCH(U2941&amp;U2943,Y2941:DP2941&amp;Y2943:DP2943,0))))</f>
        <v>01.01.1900</v>
      </c>
      <c r="V2940" s="81" t="str">
        <f t="shared" ref="V2940" si="7400">IF(COUNTA(Y2940:DP2943)=0,"01.01.1900",_xlfn.MAXIFS(Y2940:DP2940,Y2943:DP2943,V2943))</f>
        <v>01.01.1900</v>
      </c>
      <c r="W2940" s="82"/>
      <c r="X2940" s="106"/>
    </row>
    <row r="2941" spans="2:24" thickBot="1">
      <c r="B2941" s="83"/>
      <c r="C2941" s="84"/>
      <c r="D2941" s="83"/>
      <c r="E2941" s="83"/>
      <c r="F2941" s="83"/>
      <c r="G2941" s="83"/>
      <c r="H2941" s="83"/>
      <c r="I2941" s="83"/>
      <c r="J2941" s="83"/>
      <c r="K2941" s="83"/>
      <c r="L2941" s="83"/>
      <c r="M2941" s="83"/>
      <c r="N2941" s="83"/>
      <c r="O2941" s="83"/>
      <c r="P2941" s="84"/>
      <c r="Q2941" s="217"/>
      <c r="R2941" s="85">
        <f t="shared" ref="R2941" si="7401">IF(COUNTA(Y2940:DP2943)=0,0,MIN(Y2941:DP2941))</f>
        <v>0</v>
      </c>
      <c r="S2941" s="86">
        <f t="shared" ref="S2941" si="7402">IF(COUNTA(Y2940:DP2943)=0,0,HLOOKUP(S2940,Y2940:DP2943,2,FALSE))</f>
        <v>0</v>
      </c>
      <c r="T2941" s="87">
        <f t="shared" ref="T2941" si="7403">IF(COUNTA(Y2940:DP2943)=0,0,AVERAGE(Y2941:DP2941))</f>
        <v>0</v>
      </c>
      <c r="U2941" s="88">
        <f t="shared" ref="U2941" si="7404">IF(COUNTA(Y2940:DP2943)=0,0,_xlfn.MINIFS(Y2941:DP2941,Y2943:DP2943,U2943))</f>
        <v>0</v>
      </c>
      <c r="V2941" s="89">
        <f t="array" ref="V2941">IF(COUNTA(Y2940:DP2943)=0,0,IF(ISERROR(HLOOKUP(V2943,Y2943:DP2943,1,FALSE)),0,INDEX(Y2941:DP2941,MATCH(V2940&amp;V2943,Y2940:DP2940&amp;Y2943:DP2943,0))))</f>
        <v>0</v>
      </c>
      <c r="W2941" s="90">
        <f t="array" ref="W2941">IF(COUNTA(Y2940:DP2943)=0,0,IF(ISERROR(HLOOKUP(W2943,Y2943:DP2943,1,FALSE)),0,AVERAGEIF(Y2943:DP2943,$W2943,Y2941:DP2941)))</f>
        <v>0</v>
      </c>
      <c r="X2941" s="107"/>
    </row>
    <row r="2942" spans="2:24" thickBot="1">
      <c r="B2942" s="83"/>
      <c r="C2942" s="84"/>
      <c r="D2942" s="83"/>
      <c r="E2942" s="83"/>
      <c r="F2942" s="83"/>
      <c r="G2942" s="83"/>
      <c r="H2942" s="83"/>
      <c r="I2942" s="83"/>
      <c r="J2942" s="83"/>
      <c r="K2942" s="83"/>
      <c r="L2942" s="83"/>
      <c r="M2942" s="83"/>
      <c r="N2942" s="83"/>
      <c r="O2942" s="83"/>
      <c r="P2942" s="84"/>
      <c r="Q2942" s="217"/>
      <c r="R2942" s="91">
        <f t="shared" ref="R2942" si="7405">IF(COUNTA(Y2940:DP2943)=0,0,HLOOKUP(R2941,Y2941:DP2943,2,FALSE))</f>
        <v>0</v>
      </c>
      <c r="S2942" s="92">
        <f t="shared" ref="S2942" si="7406">IF(COUNTA(Y2940:DP2943)=0,0,HLOOKUP(S2940,Y2940:DP2943,3,FALSE))</f>
        <v>0</v>
      </c>
      <c r="T2942" s="93"/>
      <c r="U2942" s="94">
        <f t="array" ref="U2942">IF(COUNTA(Y2940:DP2943)=0,0,IF(ISERROR(HLOOKUP(U2943,Y2943:DP2943,1,FALSE)),0,INDEX(Y2942:DP2942,MATCH(U2941&amp;U2943,Y2941:DP2941&amp;Y2943:DP2943,0))))</f>
        <v>0</v>
      </c>
      <c r="V2942" s="94">
        <f t="array" ref="V2942">IF(COUNTA(Y2940:DP2943)=0,0,IF(ISERROR(HLOOKUP(V2943,Y2943:DP2943,1,FALSE)),0,INDEX(Y2942:DP2942,MATCH(V2941&amp;V2943,Y2941:DP2941&amp;Y2943:DP2943,0))))</f>
        <v>0</v>
      </c>
      <c r="W2942" s="95"/>
      <c r="X2942" s="108"/>
    </row>
    <row r="2943" spans="2:24" ht="13.9" thickBot="1">
      <c r="B2943" s="96"/>
      <c r="C2943" s="97"/>
      <c r="D2943" s="96"/>
      <c r="E2943" s="96"/>
      <c r="F2943" s="96"/>
      <c r="G2943" s="96"/>
      <c r="H2943" s="96"/>
      <c r="I2943" s="96"/>
      <c r="J2943" s="96"/>
      <c r="K2943" s="96"/>
      <c r="L2943" s="96"/>
      <c r="M2943" s="96"/>
      <c r="N2943" s="96"/>
      <c r="O2943" s="96"/>
      <c r="P2943" s="97"/>
      <c r="Q2943" s="218"/>
      <c r="R2943" s="98" t="str">
        <f t="shared" ref="R2943" si="7407">IF(COUNTA(Y2940:DP2943)=0,"none",HLOOKUP(R2941,Y2941:DP2943,3,FALSE))</f>
        <v>none</v>
      </c>
      <c r="S2943" s="99" t="str">
        <f t="shared" ref="S2943" si="7408">IF(COUNTA(Y2940:DP2943)=0,"none",HLOOKUP(S2940,Y2940:DP2943,4,FALSE))</f>
        <v>none</v>
      </c>
      <c r="T2943" s="100"/>
      <c r="U2943" s="100" t="str">
        <f t="array" ref="U2943">IF(COUNTA(Y2940:DP2943)=0,"none",IF($U$2="WAHR",$W$3,Abfrage!$F$4))</f>
        <v>none</v>
      </c>
      <c r="V2943" s="100" t="str">
        <f t="array" ref="V2943">IF(COUNTA(Y2940:DP2943)=0,"none",IF($U$2="WAHR",$W$3,Abfrage!$F$4))</f>
        <v>none</v>
      </c>
      <c r="W2943" s="100" t="str">
        <f t="array" ref="W2943">IF(COUNTA(Y2940:DP2943)=0,"none",IF($U$2="WAHR",$W$3,Abfrage!$F$4))</f>
        <v>none</v>
      </c>
      <c r="X2943" s="109"/>
    </row>
    <row r="2944" spans="2:24" thickBot="1">
      <c r="B2944" s="75" t="s">
        <v>1848</v>
      </c>
      <c r="C2944" s="76">
        <v>1000303403</v>
      </c>
      <c r="D2944" s="75" t="s">
        <v>95</v>
      </c>
      <c r="E2944" s="75" t="s">
        <v>175</v>
      </c>
      <c r="F2944" s="75" t="s">
        <v>97</v>
      </c>
      <c r="G2944" s="75" t="s">
        <v>97</v>
      </c>
      <c r="H2944" s="75" t="e">
        <v>#N/A</v>
      </c>
      <c r="I2944" s="75" t="s">
        <v>51</v>
      </c>
      <c r="J2944" s="75" t="s">
        <v>1849</v>
      </c>
      <c r="K2944" s="75" t="s">
        <v>306</v>
      </c>
      <c r="L2944" s="75" t="s">
        <v>306</v>
      </c>
      <c r="M2944" s="75" t="s">
        <v>307</v>
      </c>
      <c r="N2944" s="75" t="s">
        <v>1530</v>
      </c>
      <c r="O2944" s="75" t="s">
        <v>547</v>
      </c>
      <c r="P2944" s="76" t="s">
        <v>306</v>
      </c>
      <c r="Q2944" s="216"/>
      <c r="R2944" s="77" t="str">
        <f t="shared" ref="R2944" si="7409">IF(COUNTA(Y2944:DP2947)=0,"01.01.1900",INDEX(Y2944:DP2944,MATCH(R2945,Y2945:DP2945,0)))</f>
        <v>01.01.1900</v>
      </c>
      <c r="S2944" s="78" t="str">
        <f t="shared" ref="S2944" si="7410">IF(COUNTA(Y2944:DP2947)=0,"01.01.1900",MAX(Y2944:DP2944))</f>
        <v>01.01.1900</v>
      </c>
      <c r="T2944" s="79"/>
      <c r="U2944" s="80" t="str">
        <f t="array" ref="U2944">IF(COUNTA(Y2944:DP2947)=0,"01.01.1900",IF(ISERROR(HLOOKUP(U2947,Y2947:DP2947,1,FALSE)),"01.01.1900",INDEX(Y2944:DP2944,MATCH(U2945&amp;U2947,Y2945:DP2945&amp;Y2947:DP2947,0))))</f>
        <v>01.01.1900</v>
      </c>
      <c r="V2944" s="81" t="str">
        <f t="shared" ref="V2944" si="7411">IF(COUNTA(Y2944:DP2947)=0,"01.01.1900",_xlfn.MAXIFS(Y2944:DP2944,Y2947:DP2947,V2947))</f>
        <v>01.01.1900</v>
      </c>
      <c r="W2944" s="82"/>
      <c r="X2944" s="106"/>
    </row>
    <row r="2945" spans="2:26" thickBot="1">
      <c r="B2945" s="83"/>
      <c r="C2945" s="84"/>
      <c r="D2945" s="83"/>
      <c r="E2945" s="83"/>
      <c r="F2945" s="83"/>
      <c r="G2945" s="83"/>
      <c r="H2945" s="83"/>
      <c r="I2945" s="83"/>
      <c r="J2945" s="83"/>
      <c r="K2945" s="83"/>
      <c r="L2945" s="83"/>
      <c r="M2945" s="83"/>
      <c r="N2945" s="83"/>
      <c r="O2945" s="83"/>
      <c r="P2945" s="84"/>
      <c r="Q2945" s="217"/>
      <c r="R2945" s="85">
        <f t="shared" ref="R2945" si="7412">IF(COUNTA(Y2944:DP2947)=0,0,MIN(Y2945:DP2945))</f>
        <v>0</v>
      </c>
      <c r="S2945" s="86">
        <f t="shared" ref="S2945" si="7413">IF(COUNTA(Y2944:DP2947)=0,0,HLOOKUP(S2944,Y2944:DP2947,2,FALSE))</f>
        <v>0</v>
      </c>
      <c r="T2945" s="87">
        <f t="shared" ref="T2945" si="7414">IF(COUNTA(Y2944:DP2947)=0,0,AVERAGE(Y2945:DP2945))</f>
        <v>0</v>
      </c>
      <c r="U2945" s="88">
        <f t="shared" ref="U2945" si="7415">IF(COUNTA(Y2944:DP2947)=0,0,_xlfn.MINIFS(Y2945:DP2945,Y2947:DP2947,U2947))</f>
        <v>0</v>
      </c>
      <c r="V2945" s="89">
        <f t="array" ref="V2945">IF(COUNTA(Y2944:DP2947)=0,0,IF(ISERROR(HLOOKUP(V2947,Y2947:DP2947,1,FALSE)),0,INDEX(Y2945:DP2945,MATCH(V2944&amp;V2947,Y2944:DP2944&amp;Y2947:DP2947,0))))</f>
        <v>0</v>
      </c>
      <c r="W2945" s="90">
        <f t="array" ref="W2945">IF(COUNTA(Y2944:DP2947)=0,0,IF(ISERROR(HLOOKUP(W2947,Y2947:DP2947,1,FALSE)),0,AVERAGEIF(Y2947:DP2947,$W2947,Y2945:DP2945)))</f>
        <v>0</v>
      </c>
      <c r="X2945" s="107"/>
    </row>
    <row r="2946" spans="2:26" thickBot="1">
      <c r="B2946" s="83"/>
      <c r="C2946" s="84"/>
      <c r="D2946" s="83"/>
      <c r="E2946" s="83"/>
      <c r="F2946" s="83"/>
      <c r="G2946" s="83"/>
      <c r="H2946" s="83"/>
      <c r="I2946" s="83"/>
      <c r="J2946" s="83"/>
      <c r="K2946" s="83"/>
      <c r="L2946" s="83"/>
      <c r="M2946" s="83"/>
      <c r="N2946" s="83"/>
      <c r="O2946" s="83"/>
      <c r="P2946" s="84"/>
      <c r="Q2946" s="217"/>
      <c r="R2946" s="91">
        <f t="shared" ref="R2946" si="7416">IF(COUNTA(Y2944:DP2947)=0,0,HLOOKUP(R2945,Y2945:DP2947,2,FALSE))</f>
        <v>0</v>
      </c>
      <c r="S2946" s="92">
        <f t="shared" ref="S2946" si="7417">IF(COUNTA(Y2944:DP2947)=0,0,HLOOKUP(S2944,Y2944:DP2947,3,FALSE))</f>
        <v>0</v>
      </c>
      <c r="T2946" s="93"/>
      <c r="U2946" s="94">
        <f t="array" ref="U2946">IF(COUNTA(Y2944:DP2947)=0,0,IF(ISERROR(HLOOKUP(U2947,Y2947:DP2947,1,FALSE)),0,INDEX(Y2946:DP2946,MATCH(U2945&amp;U2947,Y2945:DP2945&amp;Y2947:DP2947,0))))</f>
        <v>0</v>
      </c>
      <c r="V2946" s="94">
        <f t="array" ref="V2946">IF(COUNTA(Y2944:DP2947)=0,0,IF(ISERROR(HLOOKUP(V2947,Y2947:DP2947,1,FALSE)),0,INDEX(Y2946:DP2946,MATCH(V2945&amp;V2947,Y2945:DP2945&amp;Y2947:DP2947,0))))</f>
        <v>0</v>
      </c>
      <c r="W2946" s="95"/>
      <c r="X2946" s="108"/>
    </row>
    <row r="2947" spans="2:26" ht="13.9" thickBot="1">
      <c r="B2947" s="96"/>
      <c r="C2947" s="97"/>
      <c r="D2947" s="96"/>
      <c r="E2947" s="96"/>
      <c r="F2947" s="96"/>
      <c r="G2947" s="96"/>
      <c r="H2947" s="96"/>
      <c r="I2947" s="96"/>
      <c r="J2947" s="96"/>
      <c r="K2947" s="96"/>
      <c r="L2947" s="96"/>
      <c r="M2947" s="96"/>
      <c r="N2947" s="96"/>
      <c r="O2947" s="96"/>
      <c r="P2947" s="97"/>
      <c r="Q2947" s="218"/>
      <c r="R2947" s="98" t="str">
        <f t="shared" ref="R2947" si="7418">IF(COUNTA(Y2944:DP2947)=0,"none",HLOOKUP(R2945,Y2945:DP2947,3,FALSE))</f>
        <v>none</v>
      </c>
      <c r="S2947" s="99" t="str">
        <f t="shared" ref="S2947" si="7419">IF(COUNTA(Y2944:DP2947)=0,"none",HLOOKUP(S2944,Y2944:DP2947,4,FALSE))</f>
        <v>none</v>
      </c>
      <c r="T2947" s="100"/>
      <c r="U2947" s="100" t="str">
        <f t="array" ref="U2947">IF(COUNTA(Y2944:DP2947)=0,"none",IF($U$2="WAHR",$W$3,Abfrage!$F$4))</f>
        <v>none</v>
      </c>
      <c r="V2947" s="100" t="str">
        <f t="array" ref="V2947">IF(COUNTA(Y2944:DP2947)=0,"none",IF($U$2="WAHR",$W$3,Abfrage!$F$4))</f>
        <v>none</v>
      </c>
      <c r="W2947" s="100" t="str">
        <f t="array" ref="W2947">IF(COUNTA(Y2944:DP2947)=0,"none",IF($U$2="WAHR",$W$3,Abfrage!$F$4))</f>
        <v>none</v>
      </c>
      <c r="X2947" s="109"/>
    </row>
    <row r="2948" spans="2:26" thickBot="1">
      <c r="B2948" s="75" t="s">
        <v>1850</v>
      </c>
      <c r="C2948" s="76">
        <v>1000027378</v>
      </c>
      <c r="D2948" s="75" t="s">
        <v>95</v>
      </c>
      <c r="E2948" s="75" t="s">
        <v>175</v>
      </c>
      <c r="F2948" s="75" t="s">
        <v>97</v>
      </c>
      <c r="G2948" s="75" t="s">
        <v>97</v>
      </c>
      <c r="H2948" s="75" t="e">
        <v>#N/A</v>
      </c>
      <c r="I2948" s="75" t="s">
        <v>51</v>
      </c>
      <c r="J2948" s="75" t="s">
        <v>1851</v>
      </c>
      <c r="K2948" s="75" t="s">
        <v>306</v>
      </c>
      <c r="L2948" s="75" t="s">
        <v>306</v>
      </c>
      <c r="M2948" s="75" t="s">
        <v>307</v>
      </c>
      <c r="N2948" s="75" t="s">
        <v>393</v>
      </c>
      <c r="O2948" s="75" t="s">
        <v>309</v>
      </c>
      <c r="P2948" s="76" t="s">
        <v>306</v>
      </c>
      <c r="Q2948" s="216"/>
      <c r="R2948" s="77" t="str">
        <f t="shared" ref="R2948" si="7420">IF(COUNTA(Y2948:DP2951)=0,"01.01.1900",INDEX(Y2948:DP2948,MATCH(R2949,Y2949:DP2949,0)))</f>
        <v>01.01.1900</v>
      </c>
      <c r="S2948" s="78" t="str">
        <f t="shared" ref="S2948" si="7421">IF(COUNTA(Y2948:DP2951)=0,"01.01.1900",MAX(Y2948:DP2948))</f>
        <v>01.01.1900</v>
      </c>
      <c r="T2948" s="79"/>
      <c r="U2948" s="80" t="str">
        <f t="array" ref="U2948">IF(COUNTA(Y2948:DP2951)=0,"01.01.1900",IF(ISERROR(HLOOKUP(U2951,Y2951:DP2951,1,FALSE)),"01.01.1900",INDEX(Y2948:DP2948,MATCH(U2949&amp;U2951,Y2949:DP2949&amp;Y2951:DP2951,0))))</f>
        <v>01.01.1900</v>
      </c>
      <c r="V2948" s="81" t="str">
        <f t="shared" ref="V2948" si="7422">IF(COUNTA(Y2948:DP2951)=0,"01.01.1900",_xlfn.MAXIFS(Y2948:DP2948,Y2951:DP2951,V2951))</f>
        <v>01.01.1900</v>
      </c>
      <c r="W2948" s="82"/>
      <c r="X2948" s="106"/>
    </row>
    <row r="2949" spans="2:26" thickBot="1">
      <c r="B2949" s="83"/>
      <c r="C2949" s="84"/>
      <c r="D2949" s="83"/>
      <c r="E2949" s="83"/>
      <c r="F2949" s="83"/>
      <c r="G2949" s="83"/>
      <c r="H2949" s="83"/>
      <c r="I2949" s="83"/>
      <c r="J2949" s="83"/>
      <c r="K2949" s="83"/>
      <c r="L2949" s="83"/>
      <c r="M2949" s="83"/>
      <c r="N2949" s="83"/>
      <c r="O2949" s="83"/>
      <c r="P2949" s="84"/>
      <c r="Q2949" s="217"/>
      <c r="R2949" s="85">
        <f t="shared" ref="R2949" si="7423">IF(COUNTA(Y2948:DP2951)=0,0,MIN(Y2949:DP2949))</f>
        <v>0</v>
      </c>
      <c r="S2949" s="86">
        <f t="shared" ref="S2949" si="7424">IF(COUNTA(Y2948:DP2951)=0,0,HLOOKUP(S2948,Y2948:DP2951,2,FALSE))</f>
        <v>0</v>
      </c>
      <c r="T2949" s="87">
        <f t="shared" ref="T2949" si="7425">IF(COUNTA(Y2948:DP2951)=0,0,AVERAGE(Y2949:DP2949))</f>
        <v>0</v>
      </c>
      <c r="U2949" s="88">
        <f t="shared" ref="U2949" si="7426">IF(COUNTA(Y2948:DP2951)=0,0,_xlfn.MINIFS(Y2949:DP2949,Y2951:DP2951,U2951))</f>
        <v>0</v>
      </c>
      <c r="V2949" s="89">
        <f t="array" ref="V2949">IF(COUNTA(Y2948:DP2951)=0,0,IF(ISERROR(HLOOKUP(V2951,Y2951:DP2951,1,FALSE)),0,INDEX(Y2949:DP2949,MATCH(V2948&amp;V2951,Y2948:DP2948&amp;Y2951:DP2951,0))))</f>
        <v>0</v>
      </c>
      <c r="W2949" s="90">
        <f t="array" ref="W2949">IF(COUNTA(Y2948:DP2951)=0,0,IF(ISERROR(HLOOKUP(W2951,Y2951:DP2951,1,FALSE)),0,AVERAGEIF(Y2951:DP2951,$W2951,Y2949:DP2949)))</f>
        <v>0</v>
      </c>
      <c r="X2949" s="107"/>
    </row>
    <row r="2950" spans="2:26" thickBot="1">
      <c r="B2950" s="83"/>
      <c r="C2950" s="84"/>
      <c r="D2950" s="83"/>
      <c r="E2950" s="83"/>
      <c r="F2950" s="83"/>
      <c r="G2950" s="83"/>
      <c r="H2950" s="83"/>
      <c r="I2950" s="83"/>
      <c r="J2950" s="83"/>
      <c r="K2950" s="83"/>
      <c r="L2950" s="83"/>
      <c r="M2950" s="83"/>
      <c r="N2950" s="83"/>
      <c r="O2950" s="83"/>
      <c r="P2950" s="84"/>
      <c r="Q2950" s="217"/>
      <c r="R2950" s="91">
        <f t="shared" ref="R2950" si="7427">IF(COUNTA(Y2948:DP2951)=0,0,HLOOKUP(R2949,Y2949:DP2951,2,FALSE))</f>
        <v>0</v>
      </c>
      <c r="S2950" s="92">
        <f t="shared" ref="S2950" si="7428">IF(COUNTA(Y2948:DP2951)=0,0,HLOOKUP(S2948,Y2948:DP2951,3,FALSE))</f>
        <v>0</v>
      </c>
      <c r="T2950" s="93"/>
      <c r="U2950" s="94">
        <f t="array" ref="U2950">IF(COUNTA(Y2948:DP2951)=0,0,IF(ISERROR(HLOOKUP(U2951,Y2951:DP2951,1,FALSE)),0,INDEX(Y2950:DP2950,MATCH(U2949&amp;U2951,Y2949:DP2949&amp;Y2951:DP2951,0))))</f>
        <v>0</v>
      </c>
      <c r="V2950" s="94">
        <f t="array" ref="V2950">IF(COUNTA(Y2948:DP2951)=0,0,IF(ISERROR(HLOOKUP(V2951,Y2951:DP2951,1,FALSE)),0,INDEX(Y2950:DP2950,MATCH(V2949&amp;V2951,Y2949:DP2949&amp;Y2951:DP2951,0))))</f>
        <v>0</v>
      </c>
      <c r="W2950" s="95"/>
      <c r="X2950" s="108"/>
    </row>
    <row r="2951" spans="2:26" ht="13.9" thickBot="1">
      <c r="B2951" s="96"/>
      <c r="C2951" s="97"/>
      <c r="D2951" s="96"/>
      <c r="E2951" s="96"/>
      <c r="F2951" s="96"/>
      <c r="G2951" s="96"/>
      <c r="H2951" s="96"/>
      <c r="I2951" s="96"/>
      <c r="J2951" s="96"/>
      <c r="K2951" s="96"/>
      <c r="L2951" s="96"/>
      <c r="M2951" s="96"/>
      <c r="N2951" s="96"/>
      <c r="O2951" s="96"/>
      <c r="P2951" s="97"/>
      <c r="Q2951" s="218"/>
      <c r="R2951" s="98" t="str">
        <f t="shared" ref="R2951" si="7429">IF(COUNTA(Y2948:DP2951)=0,"none",HLOOKUP(R2949,Y2949:DP2951,3,FALSE))</f>
        <v>none</v>
      </c>
      <c r="S2951" s="99" t="str">
        <f t="shared" ref="S2951" si="7430">IF(COUNTA(Y2948:DP2951)=0,"none",HLOOKUP(S2948,Y2948:DP2951,4,FALSE))</f>
        <v>none</v>
      </c>
      <c r="T2951" s="100"/>
      <c r="U2951" s="100" t="str">
        <f t="array" ref="U2951">IF(COUNTA(Y2948:DP2951)=0,"none",IF($U$2="WAHR",$W$3,Abfrage!$F$4))</f>
        <v>none</v>
      </c>
      <c r="V2951" s="100" t="str">
        <f t="array" ref="V2951">IF(COUNTA(Y2948:DP2951)=0,"none",IF($U$2="WAHR",$W$3,Abfrage!$F$4))</f>
        <v>none</v>
      </c>
      <c r="W2951" s="100" t="str">
        <f t="array" ref="W2951">IF(COUNTA(Y2948:DP2951)=0,"none",IF($U$2="WAHR",$W$3,Abfrage!$F$4))</f>
        <v>none</v>
      </c>
      <c r="X2951" s="109"/>
    </row>
    <row r="2952" spans="2:26" thickBot="1">
      <c r="B2952" s="75" t="s">
        <v>1852</v>
      </c>
      <c r="C2952" s="76">
        <v>1000027448</v>
      </c>
      <c r="D2952" s="75" t="s">
        <v>95</v>
      </c>
      <c r="E2952" s="75" t="s">
        <v>175</v>
      </c>
      <c r="F2952" s="75" t="s">
        <v>97</v>
      </c>
      <c r="G2952" s="75" t="s">
        <v>97</v>
      </c>
      <c r="H2952" s="75" t="e">
        <v>#N/A</v>
      </c>
      <c r="I2952" s="75" t="s">
        <v>51</v>
      </c>
      <c r="J2952" s="75" t="s">
        <v>1853</v>
      </c>
      <c r="K2952" s="75" t="s">
        <v>306</v>
      </c>
      <c r="L2952" s="75" t="s">
        <v>306</v>
      </c>
      <c r="M2952" s="75" t="s">
        <v>307</v>
      </c>
      <c r="N2952" s="75" t="s">
        <v>802</v>
      </c>
      <c r="O2952" s="75" t="s">
        <v>309</v>
      </c>
      <c r="P2952" s="76" t="s">
        <v>306</v>
      </c>
      <c r="Q2952" s="216"/>
      <c r="R2952" s="77" t="str">
        <f t="shared" ref="R2952" si="7431">IF(COUNTA(Y2952:DP2955)=0,"01.01.1900",INDEX(Y2952:DP2952,MATCH(R2953,Y2953:DP2953,0)))</f>
        <v>01.01.1900</v>
      </c>
      <c r="S2952" s="78" t="str">
        <f t="shared" ref="S2952" si="7432">IF(COUNTA(Y2952:DP2955)=0,"01.01.1900",MAX(Y2952:DP2952))</f>
        <v>01.01.1900</v>
      </c>
      <c r="T2952" s="79"/>
      <c r="U2952" s="80" t="str">
        <f t="array" ref="U2952">IF(COUNTA(Y2952:DP2955)=0,"01.01.1900",IF(ISERROR(HLOOKUP(U2955,Y2955:DP2955,1,FALSE)),"01.01.1900",INDEX(Y2952:DP2952,MATCH(U2953&amp;U2955,Y2953:DP2953&amp;Y2955:DP2955,0))))</f>
        <v>01.01.1900</v>
      </c>
      <c r="V2952" s="81" t="str">
        <f t="shared" ref="V2952" si="7433">IF(COUNTA(Y2952:DP2955)=0,"01.01.1900",_xlfn.MAXIFS(Y2952:DP2952,Y2955:DP2955,V2955))</f>
        <v>01.01.1900</v>
      </c>
      <c r="W2952" s="82"/>
      <c r="X2952" s="106"/>
    </row>
    <row r="2953" spans="2:26" thickBot="1">
      <c r="B2953" s="83"/>
      <c r="C2953" s="84"/>
      <c r="D2953" s="83"/>
      <c r="E2953" s="83"/>
      <c r="F2953" s="83"/>
      <c r="G2953" s="83"/>
      <c r="H2953" s="83"/>
      <c r="I2953" s="83"/>
      <c r="J2953" s="83"/>
      <c r="K2953" s="83"/>
      <c r="L2953" s="83"/>
      <c r="M2953" s="83"/>
      <c r="N2953" s="83"/>
      <c r="O2953" s="83"/>
      <c r="P2953" s="84"/>
      <c r="Q2953" s="217"/>
      <c r="R2953" s="85">
        <f t="shared" ref="R2953" si="7434">IF(COUNTA(Y2952:DP2955)=0,0,MIN(Y2953:DP2953))</f>
        <v>0</v>
      </c>
      <c r="S2953" s="86">
        <f t="shared" ref="S2953" si="7435">IF(COUNTA(Y2952:DP2955)=0,0,HLOOKUP(S2952,Y2952:DP2955,2,FALSE))</f>
        <v>0</v>
      </c>
      <c r="T2953" s="87">
        <f t="shared" ref="T2953" si="7436">IF(COUNTA(Y2952:DP2955)=0,0,AVERAGE(Y2953:DP2953))</f>
        <v>0</v>
      </c>
      <c r="U2953" s="88">
        <f t="shared" ref="U2953" si="7437">IF(COUNTA(Y2952:DP2955)=0,0,_xlfn.MINIFS(Y2953:DP2953,Y2955:DP2955,U2955))</f>
        <v>0</v>
      </c>
      <c r="V2953" s="89">
        <f t="array" ref="V2953">IF(COUNTA(Y2952:DP2955)=0,0,IF(ISERROR(HLOOKUP(V2955,Y2955:DP2955,1,FALSE)),0,INDEX(Y2953:DP2953,MATCH(V2952&amp;V2955,Y2952:DP2952&amp;Y2955:DP2955,0))))</f>
        <v>0</v>
      </c>
      <c r="W2953" s="90">
        <f t="array" ref="W2953">IF(COUNTA(Y2952:DP2955)=0,0,IF(ISERROR(HLOOKUP(W2955,Y2955:DP2955,1,FALSE)),0,AVERAGEIF(Y2955:DP2955,$W2955,Y2953:DP2953)))</f>
        <v>0</v>
      </c>
      <c r="X2953" s="107"/>
    </row>
    <row r="2954" spans="2:26" thickBot="1">
      <c r="B2954" s="83"/>
      <c r="C2954" s="84"/>
      <c r="D2954" s="83"/>
      <c r="E2954" s="83"/>
      <c r="F2954" s="83"/>
      <c r="G2954" s="83"/>
      <c r="H2954" s="83"/>
      <c r="I2954" s="83"/>
      <c r="J2954" s="83"/>
      <c r="K2954" s="83"/>
      <c r="L2954" s="83"/>
      <c r="M2954" s="83"/>
      <c r="N2954" s="83"/>
      <c r="O2954" s="83"/>
      <c r="P2954" s="84"/>
      <c r="Q2954" s="217"/>
      <c r="R2954" s="91">
        <f t="shared" ref="R2954" si="7438">IF(COUNTA(Y2952:DP2955)=0,0,HLOOKUP(R2953,Y2953:DP2955,2,FALSE))</f>
        <v>0</v>
      </c>
      <c r="S2954" s="92">
        <f t="shared" ref="S2954" si="7439">IF(COUNTA(Y2952:DP2955)=0,0,HLOOKUP(S2952,Y2952:DP2955,3,FALSE))</f>
        <v>0</v>
      </c>
      <c r="T2954" s="93"/>
      <c r="U2954" s="94">
        <f t="array" ref="U2954">IF(COUNTA(Y2952:DP2955)=0,0,IF(ISERROR(HLOOKUP(U2955,Y2955:DP2955,1,FALSE)),0,INDEX(Y2954:DP2954,MATCH(U2953&amp;U2955,Y2953:DP2953&amp;Y2955:DP2955,0))))</f>
        <v>0</v>
      </c>
      <c r="V2954" s="94">
        <f t="array" ref="V2954">IF(COUNTA(Y2952:DP2955)=0,0,IF(ISERROR(HLOOKUP(V2955,Y2955:DP2955,1,FALSE)),0,INDEX(Y2954:DP2954,MATCH(V2953&amp;V2955,Y2953:DP2953&amp;Y2955:DP2955,0))))</f>
        <v>0</v>
      </c>
      <c r="W2954" s="95"/>
      <c r="X2954" s="108"/>
    </row>
    <row r="2955" spans="2:26" ht="13.9" thickBot="1">
      <c r="B2955" s="96"/>
      <c r="C2955" s="97"/>
      <c r="D2955" s="96"/>
      <c r="E2955" s="96"/>
      <c r="F2955" s="96"/>
      <c r="G2955" s="96"/>
      <c r="H2955" s="96"/>
      <c r="I2955" s="96"/>
      <c r="J2955" s="96"/>
      <c r="K2955" s="96"/>
      <c r="L2955" s="96"/>
      <c r="M2955" s="96"/>
      <c r="N2955" s="96"/>
      <c r="O2955" s="96"/>
      <c r="P2955" s="97"/>
      <c r="Q2955" s="218"/>
      <c r="R2955" s="98" t="str">
        <f t="shared" ref="R2955" si="7440">IF(COUNTA(Y2952:DP2955)=0,"none",HLOOKUP(R2953,Y2953:DP2955,3,FALSE))</f>
        <v>none</v>
      </c>
      <c r="S2955" s="99" t="str">
        <f t="shared" ref="S2955" si="7441">IF(COUNTA(Y2952:DP2955)=0,"none",HLOOKUP(S2952,Y2952:DP2955,4,FALSE))</f>
        <v>none</v>
      </c>
      <c r="T2955" s="100"/>
      <c r="U2955" s="100" t="str">
        <f t="array" ref="U2955">IF(COUNTA(Y2952:DP2955)=0,"none",IF($U$2="WAHR",$W$3,Abfrage!$F$4))</f>
        <v>none</v>
      </c>
      <c r="V2955" s="100" t="str">
        <f t="array" ref="V2955">IF(COUNTA(Y2952:DP2955)=0,"none",IF($U$2="WAHR",$W$3,Abfrage!$F$4))</f>
        <v>none</v>
      </c>
      <c r="W2955" s="100" t="str">
        <f t="array" ref="W2955">IF(COUNTA(Y2952:DP2955)=0,"none",IF($U$2="WAHR",$W$3,Abfrage!$F$4))</f>
        <v>none</v>
      </c>
      <c r="X2955" s="109"/>
    </row>
    <row r="2956" spans="2:26" thickBot="1">
      <c r="B2956" s="75" t="s">
        <v>1854</v>
      </c>
      <c r="C2956" s="76">
        <v>1000236359</v>
      </c>
      <c r="D2956" s="75" t="s">
        <v>95</v>
      </c>
      <c r="E2956" s="75" t="s">
        <v>96</v>
      </c>
      <c r="F2956" s="75" t="s">
        <v>97</v>
      </c>
      <c r="G2956" s="75" t="s">
        <v>97</v>
      </c>
      <c r="H2956" s="75" t="e">
        <v>#N/A</v>
      </c>
      <c r="I2956" s="75" t="s">
        <v>51</v>
      </c>
      <c r="J2956" s="75" t="s">
        <v>1855</v>
      </c>
      <c r="K2956" s="75" t="s">
        <v>306</v>
      </c>
      <c r="L2956" s="75" t="s">
        <v>306</v>
      </c>
      <c r="M2956" s="75" t="s">
        <v>313</v>
      </c>
      <c r="N2956" s="75" t="s">
        <v>393</v>
      </c>
      <c r="O2956" s="75" t="s">
        <v>309</v>
      </c>
      <c r="P2956" s="76" t="s">
        <v>306</v>
      </c>
      <c r="Q2956" s="216"/>
      <c r="R2956" s="77" t="str">
        <f t="shared" ref="R2956" si="7442">IF(COUNTA(Y2956:DP2959)=0,"01.01.1900",INDEX(Y2956:DP2956,MATCH(R2957,Y2957:DP2957,0)))</f>
        <v>01.01.1900</v>
      </c>
      <c r="S2956" s="78" t="str">
        <f t="shared" ref="S2956" si="7443">IF(COUNTA(Y2956:DP2959)=0,"01.01.1900",MAX(Y2956:DP2956))</f>
        <v>01.01.1900</v>
      </c>
      <c r="T2956" s="79"/>
      <c r="U2956" s="80" t="str">
        <f t="array" ref="U2956">IF(COUNTA(Y2956:DP2959)=0,"01.01.1900",IF(ISERROR(HLOOKUP(U2959,Y2959:DP2959,1,FALSE)),"01.01.1900",INDEX(Y2956:DP2956,MATCH(U2957&amp;U2959,Y2957:DP2957&amp;Y2959:DP2959,0))))</f>
        <v>01.01.1900</v>
      </c>
      <c r="V2956" s="81" t="str">
        <f t="shared" ref="V2956" si="7444">IF(COUNTA(Y2956:DP2959)=0,"01.01.1900",_xlfn.MAXIFS(Y2956:DP2956,Y2959:DP2959,V2959))</f>
        <v>01.01.1900</v>
      </c>
      <c r="W2956" s="82"/>
      <c r="X2956" s="106"/>
    </row>
    <row r="2957" spans="2:26" thickBot="1">
      <c r="B2957" s="83"/>
      <c r="C2957" s="84"/>
      <c r="D2957" s="83"/>
      <c r="E2957" s="83"/>
      <c r="F2957" s="83"/>
      <c r="G2957" s="83"/>
      <c r="H2957" s="83"/>
      <c r="I2957" s="83"/>
      <c r="J2957" s="83"/>
      <c r="K2957" s="83"/>
      <c r="L2957" s="83"/>
      <c r="M2957" s="83"/>
      <c r="N2957" s="83"/>
      <c r="O2957" s="83"/>
      <c r="P2957" s="84"/>
      <c r="Q2957" s="217"/>
      <c r="R2957" s="85">
        <f t="shared" ref="R2957" si="7445">IF(COUNTA(Y2956:DP2959)=0,0,MIN(Y2957:DP2957))</f>
        <v>0</v>
      </c>
      <c r="S2957" s="86">
        <f t="shared" ref="S2957" si="7446">IF(COUNTA(Y2956:DP2959)=0,0,HLOOKUP(S2956,Y2956:DP2959,2,FALSE))</f>
        <v>0</v>
      </c>
      <c r="T2957" s="87">
        <f t="shared" ref="T2957" si="7447">IF(COUNTA(Y2956:DP2959)=0,0,AVERAGE(Y2957:DP2957))</f>
        <v>0</v>
      </c>
      <c r="U2957" s="88">
        <f t="shared" ref="U2957" si="7448">IF(COUNTA(Y2956:DP2959)=0,0,_xlfn.MINIFS(Y2957:DP2957,Y2959:DP2959,U2959))</f>
        <v>0</v>
      </c>
      <c r="V2957" s="89">
        <f t="array" ref="V2957">IF(COUNTA(Y2956:DP2959)=0,0,IF(ISERROR(HLOOKUP(V2959,Y2959:DP2959,1,FALSE)),0,INDEX(Y2957:DP2957,MATCH(V2956&amp;V2959,Y2956:DP2956&amp;Y2959:DP2959,0))))</f>
        <v>0</v>
      </c>
      <c r="W2957" s="90">
        <f t="array" ref="W2957">IF(COUNTA(Y2956:DP2959)=0,0,IF(ISERROR(HLOOKUP(W2959,Y2959:DP2959,1,FALSE)),0,AVERAGEIF(Y2959:DP2959,$W2959,Y2957:DP2957)))</f>
        <v>0</v>
      </c>
      <c r="X2957" s="107"/>
    </row>
    <row r="2958" spans="2:26" thickBot="1">
      <c r="B2958" s="83"/>
      <c r="C2958" s="84"/>
      <c r="D2958" s="83"/>
      <c r="E2958" s="83"/>
      <c r="F2958" s="83"/>
      <c r="G2958" s="83"/>
      <c r="H2958" s="83"/>
      <c r="I2958" s="83"/>
      <c r="J2958" s="83"/>
      <c r="K2958" s="83"/>
      <c r="L2958" s="83"/>
      <c r="M2958" s="83"/>
      <c r="N2958" s="83"/>
      <c r="O2958" s="83"/>
      <c r="P2958" s="84"/>
      <c r="Q2958" s="217"/>
      <c r="R2958" s="91">
        <f t="shared" ref="R2958" si="7449">IF(COUNTA(Y2956:DP2959)=0,0,HLOOKUP(R2957,Y2957:DP2959,2,FALSE))</f>
        <v>0</v>
      </c>
      <c r="S2958" s="92">
        <f t="shared" ref="S2958" si="7450">IF(COUNTA(Y2956:DP2959)=0,0,HLOOKUP(S2956,Y2956:DP2959,3,FALSE))</f>
        <v>0</v>
      </c>
      <c r="T2958" s="93"/>
      <c r="U2958" s="94">
        <f t="array" ref="U2958">IF(COUNTA(Y2956:DP2959)=0,0,IF(ISERROR(HLOOKUP(U2959,Y2959:DP2959,1,FALSE)),0,INDEX(Y2958:DP2958,MATCH(U2957&amp;U2959,Y2957:DP2957&amp;Y2959:DP2959,0))))</f>
        <v>0</v>
      </c>
      <c r="V2958" s="94">
        <f t="array" ref="V2958">IF(COUNTA(Y2956:DP2959)=0,0,IF(ISERROR(HLOOKUP(V2959,Y2959:DP2959,1,FALSE)),0,INDEX(Y2958:DP2958,MATCH(V2957&amp;V2959,Y2957:DP2957&amp;Y2959:DP2959,0))))</f>
        <v>0</v>
      </c>
      <c r="W2958" s="95"/>
      <c r="X2958" s="108"/>
    </row>
    <row r="2959" spans="2:26" ht="13.9" thickBot="1">
      <c r="B2959" s="96"/>
      <c r="C2959" s="97"/>
      <c r="D2959" s="96"/>
      <c r="E2959" s="96"/>
      <c r="F2959" s="96"/>
      <c r="G2959" s="96"/>
      <c r="H2959" s="96"/>
      <c r="I2959" s="96"/>
      <c r="J2959" s="96"/>
      <c r="K2959" s="96"/>
      <c r="L2959" s="96"/>
      <c r="M2959" s="96"/>
      <c r="N2959" s="96"/>
      <c r="O2959" s="96"/>
      <c r="P2959" s="97"/>
      <c r="Q2959" s="218"/>
      <c r="R2959" s="98" t="str">
        <f t="shared" ref="R2959" si="7451">IF(COUNTA(Y2956:DP2959)=0,"none",HLOOKUP(R2957,Y2957:DP2959,3,FALSE))</f>
        <v>none</v>
      </c>
      <c r="S2959" s="99" t="str">
        <f t="shared" ref="S2959" si="7452">IF(COUNTA(Y2956:DP2959)=0,"none",HLOOKUP(S2956,Y2956:DP2959,4,FALSE))</f>
        <v>none</v>
      </c>
      <c r="T2959" s="100"/>
      <c r="U2959" s="100" t="str">
        <f t="array" ref="U2959">IF(COUNTA(Y2956:DP2959)=0,"none",IF($U$2="WAHR",$W$3,Abfrage!$F$4))</f>
        <v>none</v>
      </c>
      <c r="V2959" s="100" t="str">
        <f t="array" ref="V2959">IF(COUNTA(Y2956:DP2959)=0,"none",IF($U$2="WAHR",$W$3,Abfrage!$F$4))</f>
        <v>none</v>
      </c>
      <c r="W2959" s="100" t="str">
        <f t="array" ref="W2959">IF(COUNTA(Y2956:DP2959)=0,"none",IF($U$2="WAHR",$W$3,Abfrage!$F$4))</f>
        <v>none</v>
      </c>
      <c r="X2959" s="109"/>
    </row>
    <row r="2960" spans="2:26" thickBot="1">
      <c r="B2960" s="75" t="s">
        <v>1856</v>
      </c>
      <c r="C2960" s="76">
        <v>1000027332</v>
      </c>
      <c r="D2960" s="75" t="s">
        <v>95</v>
      </c>
      <c r="E2960" s="75" t="s">
        <v>96</v>
      </c>
      <c r="F2960" s="75" t="s">
        <v>426</v>
      </c>
      <c r="G2960" s="75" t="s">
        <v>426</v>
      </c>
      <c r="H2960" s="75" t="s">
        <v>44</v>
      </c>
      <c r="I2960" s="75" t="s">
        <v>51</v>
      </c>
      <c r="J2960" s="75" t="s">
        <v>1857</v>
      </c>
      <c r="K2960" s="75" t="s">
        <v>306</v>
      </c>
      <c r="L2960" s="75" t="s">
        <v>306</v>
      </c>
      <c r="M2960" s="75" t="s">
        <v>313</v>
      </c>
      <c r="N2960" s="75" t="s">
        <v>352</v>
      </c>
      <c r="O2960" s="75" t="s">
        <v>476</v>
      </c>
      <c r="P2960" s="76" t="s">
        <v>306</v>
      </c>
      <c r="Q2960" s="216"/>
      <c r="R2960" s="77">
        <f t="shared" ref="R2960" si="7453">IF(COUNTA(Y2960:DP2963)=0,"01.01.1900",INDEX(Y2960:DP2960,MATCH(R2961,Y2961:DP2961,0)))</f>
        <v>45154</v>
      </c>
      <c r="S2960" s="78">
        <f t="shared" ref="S2960" si="7454">IF(COUNTA(Y2960:DP2963)=0,"01.01.1900",MAX(Y2960:DP2960))</f>
        <v>45154</v>
      </c>
      <c r="T2960" s="79"/>
      <c r="U2960" s="80" t="str">
        <f t="array" ref="U2960">IF(COUNTA(Y2960:DP2963)=0,"01.01.1900",IF(ISERROR(HLOOKUP(U2963,Y2963:DP2963,1,FALSE)),"01.01.1900",INDEX(Y2960:DP2960,MATCH(U2961&amp;U2963,Y2961:DP2961&amp;Y2963:DP2963,0))))</f>
        <v>01.01.1900</v>
      </c>
      <c r="V2960" s="81">
        <f t="shared" ref="V2960" si="7455">IF(COUNTA(Y2960:DP2963)=0,"01.01.1900",_xlfn.MAXIFS(Y2960:DP2960,Y2963:DP2963,V2963))</f>
        <v>0</v>
      </c>
      <c r="W2960" s="82"/>
      <c r="X2960" s="106"/>
      <c r="Y2960" s="141">
        <v>45154</v>
      </c>
      <c r="Z2960" s="141">
        <v>45154</v>
      </c>
    </row>
    <row r="2961" spans="2:26" thickBot="1">
      <c r="B2961" s="83"/>
      <c r="C2961" s="84"/>
      <c r="D2961" s="83"/>
      <c r="E2961" s="83"/>
      <c r="F2961" s="83"/>
      <c r="G2961" s="83"/>
      <c r="H2961" s="83"/>
      <c r="I2961" s="83"/>
      <c r="J2961" s="83"/>
      <c r="K2961" s="83"/>
      <c r="L2961" s="83"/>
      <c r="M2961" s="83"/>
      <c r="N2961" s="83"/>
      <c r="O2961" s="83"/>
      <c r="P2961" s="84"/>
      <c r="Q2961" s="217"/>
      <c r="R2961" s="85">
        <f t="shared" ref="R2961" si="7456">IF(COUNTA(Y2960:DP2963)=0,0,MIN(Y2961:DP2961))</f>
        <v>0.51800000000000002</v>
      </c>
      <c r="S2961" s="86">
        <f t="shared" ref="S2961" si="7457">IF(COUNTA(Y2960:DP2963)=0,0,HLOOKUP(S2960,Y2960:DP2963,2,FALSE))</f>
        <v>0.51800000000000002</v>
      </c>
      <c r="T2961" s="87">
        <f t="shared" ref="T2961" si="7458">IF(COUNTA(Y2960:DP2963)=0,0,AVERAGE(Y2961:DP2961))</f>
        <v>0.51800000000000002</v>
      </c>
      <c r="U2961" s="88">
        <f t="shared" ref="U2961" si="7459">IF(COUNTA(Y2960:DP2963)=0,0,_xlfn.MINIFS(Y2961:DP2961,Y2963:DP2963,U2963))</f>
        <v>0</v>
      </c>
      <c r="V2961" s="89">
        <f t="array" ref="V2961">IF(COUNTA(Y2960:DP2963)=0,0,IF(ISERROR(HLOOKUP(V2963,Y2963:DP2963,1,FALSE)),0,INDEX(Y2961:DP2961,MATCH(V2960&amp;V2963,Y2960:DP2960&amp;Y2963:DP2963,0))))</f>
        <v>0</v>
      </c>
      <c r="W2961" s="90">
        <f t="array" ref="W2961">IF(COUNTA(Y2960:DP2963)=0,0,IF(ISERROR(HLOOKUP(W2963,Y2963:DP2963,1,FALSE)),0,AVERAGEIF(Y2963:DP2963,$W2963,Y2961:DP2961)))</f>
        <v>0</v>
      </c>
      <c r="X2961" s="107"/>
      <c r="Y2961" s="142">
        <v>0.51800000000000002</v>
      </c>
      <c r="Z2961" s="142">
        <v>0.51800000000000002</v>
      </c>
    </row>
    <row r="2962" spans="2:26" thickBot="1">
      <c r="B2962" s="83"/>
      <c r="C2962" s="84"/>
      <c r="D2962" s="83"/>
      <c r="E2962" s="83"/>
      <c r="F2962" s="83"/>
      <c r="G2962" s="83"/>
      <c r="H2962" s="83"/>
      <c r="I2962" s="83"/>
      <c r="J2962" s="83"/>
      <c r="K2962" s="83"/>
      <c r="L2962" s="83"/>
      <c r="M2962" s="83"/>
      <c r="N2962" s="83"/>
      <c r="O2962" s="83"/>
      <c r="P2962" s="84"/>
      <c r="Q2962" s="217"/>
      <c r="R2962" s="91">
        <f t="shared" ref="R2962" si="7460">IF(COUNTA(Y2960:DP2963)=0,0,HLOOKUP(R2961,Y2961:DP2963,2,FALSE))</f>
        <v>1000</v>
      </c>
      <c r="S2962" s="92">
        <f t="shared" ref="S2962" si="7461">IF(COUNTA(Y2960:DP2963)=0,0,HLOOKUP(S2960,Y2960:DP2963,3,FALSE))</f>
        <v>1000</v>
      </c>
      <c r="T2962" s="93"/>
      <c r="U2962" s="94">
        <f t="array" ref="U2962">IF(COUNTA(Y2960:DP2963)=0,0,IF(ISERROR(HLOOKUP(U2963,Y2963:DP2963,1,FALSE)),0,INDEX(Y2962:DP2962,MATCH(U2961&amp;U2963,Y2961:DP2961&amp;Y2963:DP2963,0))))</f>
        <v>0</v>
      </c>
      <c r="V2962" s="94">
        <f t="array" ref="V2962">IF(COUNTA(Y2960:DP2963)=0,0,IF(ISERROR(HLOOKUP(V2963,Y2963:DP2963,1,FALSE)),0,INDEX(Y2962:DP2962,MATCH(V2961&amp;V2963,Y2961:DP2961&amp;Y2963:DP2963,0))))</f>
        <v>0</v>
      </c>
      <c r="W2962" s="95"/>
      <c r="X2962" s="108"/>
      <c r="Y2962" s="143">
        <v>1000</v>
      </c>
      <c r="Z2962" s="143">
        <v>1000</v>
      </c>
    </row>
    <row r="2963" spans="2:26" ht="13.9" thickBot="1">
      <c r="B2963" s="96"/>
      <c r="C2963" s="97"/>
      <c r="D2963" s="96"/>
      <c r="E2963" s="96"/>
      <c r="F2963" s="96"/>
      <c r="G2963" s="96"/>
      <c r="H2963" s="96"/>
      <c r="I2963" s="96"/>
      <c r="J2963" s="96"/>
      <c r="K2963" s="96"/>
      <c r="L2963" s="96"/>
      <c r="M2963" s="96"/>
      <c r="N2963" s="96"/>
      <c r="O2963" s="96"/>
      <c r="P2963" s="97"/>
      <c r="Q2963" s="218"/>
      <c r="R2963" s="98" t="str">
        <f t="shared" ref="R2963" si="7462">IF(COUNTA(Y2960:DP2963)=0,"none",HLOOKUP(R2961,Y2961:DP2963,3,FALSE))</f>
        <v>www (-30%)</v>
      </c>
      <c r="S2963" s="99" t="str">
        <f t="shared" ref="S2963" si="7463">IF(COUNTA(Y2960:DP2963)=0,"none",HLOOKUP(S2960,Y2960:DP2963,4,FALSE))</f>
        <v>www (-30%)</v>
      </c>
      <c r="T2963" s="100"/>
      <c r="U2963" s="100">
        <f t="array" ref="U2963">IF(COUNTA(Y2960:DP2963)=0,"none",IF($U$2="WAHR",$W$3,Abfrage!$F$4))</f>
        <v>0</v>
      </c>
      <c r="V2963" s="100">
        <f t="array" ref="V2963">IF(COUNTA(Y2960:DP2963)=0,"none",IF($U$2="WAHR",$W$3,Abfrage!$F$4))</f>
        <v>0</v>
      </c>
      <c r="W2963" s="100">
        <f t="array" ref="W2963">IF(COUNTA(Y2960:DP2963)=0,"none",IF($U$2="WAHR",$W$3,Abfrage!$F$4))</f>
        <v>0</v>
      </c>
      <c r="X2963" s="109"/>
      <c r="Y2963" s="144" t="s">
        <v>43</v>
      </c>
      <c r="Z2963" s="144" t="s">
        <v>43</v>
      </c>
    </row>
    <row r="2964" spans="2:26" thickBot="1">
      <c r="B2964" s="75" t="s">
        <v>1858</v>
      </c>
      <c r="C2964" s="76">
        <v>1000149340</v>
      </c>
      <c r="D2964" s="75" t="s">
        <v>95</v>
      </c>
      <c r="E2964" s="75" t="s">
        <v>96</v>
      </c>
      <c r="F2964" s="75" t="s">
        <v>426</v>
      </c>
      <c r="G2964" s="75" t="s">
        <v>426</v>
      </c>
      <c r="H2964" s="75" t="s">
        <v>44</v>
      </c>
      <c r="I2964" s="75" t="s">
        <v>51</v>
      </c>
      <c r="J2964" s="75" t="s">
        <v>1859</v>
      </c>
      <c r="K2964" s="75" t="s">
        <v>306</v>
      </c>
      <c r="L2964" s="75" t="s">
        <v>306</v>
      </c>
      <c r="M2964" s="75" t="s">
        <v>313</v>
      </c>
      <c r="N2964" s="75" t="s">
        <v>742</v>
      </c>
      <c r="O2964" s="75" t="s">
        <v>315</v>
      </c>
      <c r="P2964" s="76" t="s">
        <v>306</v>
      </c>
      <c r="Q2964" s="216"/>
      <c r="R2964" s="77">
        <f t="shared" ref="R2964" si="7464">IF(COUNTA(Y2964:DP2967)=0,"01.01.1900",INDEX(Y2964:DP2964,MATCH(R2965,Y2965:DP2965,0)))</f>
        <v>44987</v>
      </c>
      <c r="S2964" s="78">
        <f t="shared" ref="S2964" si="7465">IF(COUNTA(Y2964:DP2967)=0,"01.01.1900",MAX(Y2964:DP2964))</f>
        <v>44987</v>
      </c>
      <c r="T2964" s="79"/>
      <c r="U2964" s="80" t="str">
        <f t="array" ref="U2964">IF(COUNTA(Y2964:DP2967)=0,"01.01.1900",IF(ISERROR(HLOOKUP(U2967,Y2967:DP2967,1,FALSE)),"01.01.1900",INDEX(Y2964:DP2964,MATCH(U2965&amp;U2967,Y2965:DP2965&amp;Y2967:DP2967,0))))</f>
        <v>01.01.1900</v>
      </c>
      <c r="V2964" s="81">
        <f t="shared" ref="V2964" si="7466">IF(COUNTA(Y2964:DP2967)=0,"01.01.1900",_xlfn.MAXIFS(Y2964:DP2964,Y2967:DP2967,V2967))</f>
        <v>0</v>
      </c>
      <c r="W2964" s="82"/>
      <c r="X2964" s="106"/>
      <c r="Y2964" s="141">
        <v>44987</v>
      </c>
      <c r="Z2964" s="141">
        <v>44987</v>
      </c>
    </row>
    <row r="2965" spans="2:26" thickBot="1">
      <c r="B2965" s="83"/>
      <c r="C2965" s="84"/>
      <c r="D2965" s="83"/>
      <c r="E2965" s="83"/>
      <c r="F2965" s="83"/>
      <c r="G2965" s="83"/>
      <c r="H2965" s="83"/>
      <c r="I2965" s="83"/>
      <c r="J2965" s="83"/>
      <c r="K2965" s="83"/>
      <c r="L2965" s="83"/>
      <c r="M2965" s="83"/>
      <c r="N2965" s="83"/>
      <c r="O2965" s="83"/>
      <c r="P2965" s="84"/>
      <c r="Q2965" s="217"/>
      <c r="R2965" s="85">
        <f t="shared" ref="R2965" si="7467">IF(COUNTA(Y2964:DP2967)=0,0,MIN(Y2965:DP2965))</f>
        <v>0.25900000000000001</v>
      </c>
      <c r="S2965" s="86">
        <f t="shared" ref="S2965" si="7468">IF(COUNTA(Y2964:DP2967)=0,0,HLOOKUP(S2964,Y2964:DP2967,2,FALSE))</f>
        <v>0.25900000000000001</v>
      </c>
      <c r="T2965" s="87">
        <f t="shared" ref="T2965" si="7469">IF(COUNTA(Y2964:DP2967)=0,0,AVERAGE(Y2965:DP2965))</f>
        <v>0.25900000000000001</v>
      </c>
      <c r="U2965" s="88">
        <f t="shared" ref="U2965" si="7470">IF(COUNTA(Y2964:DP2967)=0,0,_xlfn.MINIFS(Y2965:DP2965,Y2967:DP2967,U2967))</f>
        <v>0</v>
      </c>
      <c r="V2965" s="89">
        <f t="array" ref="V2965">IF(COUNTA(Y2964:DP2967)=0,0,IF(ISERROR(HLOOKUP(V2967,Y2967:DP2967,1,FALSE)),0,INDEX(Y2965:DP2965,MATCH(V2964&amp;V2967,Y2964:DP2964&amp;Y2967:DP2967,0))))</f>
        <v>0</v>
      </c>
      <c r="W2965" s="90">
        <f t="array" ref="W2965">IF(COUNTA(Y2964:DP2967)=0,0,IF(ISERROR(HLOOKUP(W2967,Y2967:DP2967,1,FALSE)),0,AVERAGEIF(Y2967:DP2967,$W2967,Y2965:DP2965)))</f>
        <v>0</v>
      </c>
      <c r="X2965" s="107"/>
      <c r="Y2965" s="142">
        <v>0.25900000000000001</v>
      </c>
      <c r="Z2965" s="142">
        <v>0.25900000000000001</v>
      </c>
    </row>
    <row r="2966" spans="2:26" thickBot="1">
      <c r="B2966" s="83"/>
      <c r="C2966" s="84"/>
      <c r="D2966" s="83"/>
      <c r="E2966" s="83"/>
      <c r="F2966" s="83"/>
      <c r="G2966" s="83"/>
      <c r="H2966" s="83"/>
      <c r="I2966" s="83"/>
      <c r="J2966" s="83"/>
      <c r="K2966" s="83"/>
      <c r="L2966" s="83"/>
      <c r="M2966" s="83"/>
      <c r="N2966" s="83"/>
      <c r="O2966" s="83"/>
      <c r="P2966" s="84"/>
      <c r="Q2966" s="217"/>
      <c r="R2966" s="91">
        <f t="shared" ref="R2966" si="7471">IF(COUNTA(Y2964:DP2967)=0,0,HLOOKUP(R2965,Y2965:DP2967,2,FALSE))</f>
        <v>1000</v>
      </c>
      <c r="S2966" s="92">
        <f t="shared" ref="S2966" si="7472">IF(COUNTA(Y2964:DP2967)=0,0,HLOOKUP(S2964,Y2964:DP2967,3,FALSE))</f>
        <v>1000</v>
      </c>
      <c r="T2966" s="93"/>
      <c r="U2966" s="94">
        <f t="array" ref="U2966">IF(COUNTA(Y2964:DP2967)=0,0,IF(ISERROR(HLOOKUP(U2967,Y2967:DP2967,1,FALSE)),0,INDEX(Y2966:DP2966,MATCH(U2965&amp;U2967,Y2965:DP2965&amp;Y2967:DP2967,0))))</f>
        <v>0</v>
      </c>
      <c r="V2966" s="94">
        <f t="array" ref="V2966">IF(COUNTA(Y2964:DP2967)=0,0,IF(ISERROR(HLOOKUP(V2967,Y2967:DP2967,1,FALSE)),0,INDEX(Y2966:DP2966,MATCH(V2965&amp;V2967,Y2965:DP2965&amp;Y2967:DP2967,0))))</f>
        <v>0</v>
      </c>
      <c r="W2966" s="95"/>
      <c r="X2966" s="108"/>
      <c r="Y2966" s="143">
        <v>1000</v>
      </c>
      <c r="Z2966" s="143">
        <v>1000</v>
      </c>
    </row>
    <row r="2967" spans="2:26" ht="13.9" thickBot="1">
      <c r="B2967" s="96"/>
      <c r="C2967" s="97"/>
      <c r="D2967" s="96"/>
      <c r="E2967" s="96"/>
      <c r="F2967" s="96"/>
      <c r="G2967" s="96"/>
      <c r="H2967" s="96"/>
      <c r="I2967" s="96"/>
      <c r="J2967" s="96"/>
      <c r="K2967" s="96"/>
      <c r="L2967" s="96"/>
      <c r="M2967" s="96"/>
      <c r="N2967" s="96"/>
      <c r="O2967" s="96"/>
      <c r="P2967" s="97"/>
      <c r="Q2967" s="218"/>
      <c r="R2967" s="98" t="str">
        <f t="shared" ref="R2967" si="7473">IF(COUNTA(Y2964:DP2967)=0,"none",HLOOKUP(R2965,Y2965:DP2967,3,FALSE))</f>
        <v>www (-30%)</v>
      </c>
      <c r="S2967" s="99" t="str">
        <f t="shared" ref="S2967" si="7474">IF(COUNTA(Y2964:DP2967)=0,"none",HLOOKUP(S2964,Y2964:DP2967,4,FALSE))</f>
        <v>www (-30%)</v>
      </c>
      <c r="T2967" s="100"/>
      <c r="U2967" s="100">
        <f t="array" ref="U2967">IF(COUNTA(Y2964:DP2967)=0,"none",IF($U$2="WAHR",$W$3,Abfrage!$F$4))</f>
        <v>0</v>
      </c>
      <c r="V2967" s="100">
        <f t="array" ref="V2967">IF(COUNTA(Y2964:DP2967)=0,"none",IF($U$2="WAHR",$W$3,Abfrage!$F$4))</f>
        <v>0</v>
      </c>
      <c r="W2967" s="100">
        <f t="array" ref="W2967">IF(COUNTA(Y2964:DP2967)=0,"none",IF($U$2="WAHR",$W$3,Abfrage!$F$4))</f>
        <v>0</v>
      </c>
      <c r="X2967" s="109"/>
      <c r="Y2967" s="144" t="s">
        <v>43</v>
      </c>
      <c r="Z2967" s="144" t="s">
        <v>43</v>
      </c>
    </row>
    <row r="2968" spans="2:26" thickBot="1">
      <c r="B2968" s="75" t="s">
        <v>1860</v>
      </c>
      <c r="C2968" s="76">
        <v>1000167256</v>
      </c>
      <c r="D2968" s="75" t="s">
        <v>95</v>
      </c>
      <c r="E2968" s="75" t="s">
        <v>175</v>
      </c>
      <c r="F2968" s="75" t="s">
        <v>97</v>
      </c>
      <c r="G2968" s="75" t="s">
        <v>97</v>
      </c>
      <c r="H2968" s="75" t="e">
        <v>#N/A</v>
      </c>
      <c r="I2968" s="75" t="s">
        <v>51</v>
      </c>
      <c r="J2968" s="75" t="s">
        <v>1861</v>
      </c>
      <c r="K2968" s="75" t="s">
        <v>306</v>
      </c>
      <c r="L2968" s="75" t="s">
        <v>306</v>
      </c>
      <c r="M2968" s="75" t="s">
        <v>307</v>
      </c>
      <c r="N2968" s="75" t="s">
        <v>352</v>
      </c>
      <c r="O2968" s="75" t="s">
        <v>309</v>
      </c>
      <c r="P2968" s="76" t="s">
        <v>306</v>
      </c>
      <c r="Q2968" s="216"/>
      <c r="R2968" s="77" t="str">
        <f t="shared" ref="R2968" si="7475">IF(COUNTA(Y2968:DP2971)=0,"01.01.1900",INDEX(Y2968:DP2968,MATCH(R2969,Y2969:DP2969,0)))</f>
        <v>01.01.1900</v>
      </c>
      <c r="S2968" s="78" t="str">
        <f t="shared" ref="S2968" si="7476">IF(COUNTA(Y2968:DP2971)=0,"01.01.1900",MAX(Y2968:DP2968))</f>
        <v>01.01.1900</v>
      </c>
      <c r="T2968" s="79"/>
      <c r="U2968" s="80" t="str">
        <f t="array" ref="U2968">IF(COUNTA(Y2968:DP2971)=0,"01.01.1900",IF(ISERROR(HLOOKUP(U2971,Y2971:DP2971,1,FALSE)),"01.01.1900",INDEX(Y2968:DP2968,MATCH(U2969&amp;U2971,Y2969:DP2969&amp;Y2971:DP2971,0))))</f>
        <v>01.01.1900</v>
      </c>
      <c r="V2968" s="81" t="str">
        <f t="shared" ref="V2968" si="7477">IF(COUNTA(Y2968:DP2971)=0,"01.01.1900",_xlfn.MAXIFS(Y2968:DP2968,Y2971:DP2971,V2971))</f>
        <v>01.01.1900</v>
      </c>
      <c r="W2968" s="82"/>
      <c r="X2968" s="106"/>
    </row>
    <row r="2969" spans="2:26" thickBot="1">
      <c r="B2969" s="83"/>
      <c r="C2969" s="84"/>
      <c r="D2969" s="83"/>
      <c r="E2969" s="83"/>
      <c r="F2969" s="83"/>
      <c r="G2969" s="83"/>
      <c r="H2969" s="83"/>
      <c r="I2969" s="83"/>
      <c r="J2969" s="83"/>
      <c r="K2969" s="83"/>
      <c r="L2969" s="83"/>
      <c r="M2969" s="83"/>
      <c r="N2969" s="83"/>
      <c r="O2969" s="83"/>
      <c r="P2969" s="84"/>
      <c r="Q2969" s="217"/>
      <c r="R2969" s="85">
        <f t="shared" ref="R2969" si="7478">IF(COUNTA(Y2968:DP2971)=0,0,MIN(Y2969:DP2969))</f>
        <v>0</v>
      </c>
      <c r="S2969" s="86">
        <f t="shared" ref="S2969" si="7479">IF(COUNTA(Y2968:DP2971)=0,0,HLOOKUP(S2968,Y2968:DP2971,2,FALSE))</f>
        <v>0</v>
      </c>
      <c r="T2969" s="87">
        <f t="shared" ref="T2969" si="7480">IF(COUNTA(Y2968:DP2971)=0,0,AVERAGE(Y2969:DP2969))</f>
        <v>0</v>
      </c>
      <c r="U2969" s="88">
        <f t="shared" ref="U2969" si="7481">IF(COUNTA(Y2968:DP2971)=0,0,_xlfn.MINIFS(Y2969:DP2969,Y2971:DP2971,U2971))</f>
        <v>0</v>
      </c>
      <c r="V2969" s="89">
        <f t="array" ref="V2969">IF(COUNTA(Y2968:DP2971)=0,0,IF(ISERROR(HLOOKUP(V2971,Y2971:DP2971,1,FALSE)),0,INDEX(Y2969:DP2969,MATCH(V2968&amp;V2971,Y2968:DP2968&amp;Y2971:DP2971,0))))</f>
        <v>0</v>
      </c>
      <c r="W2969" s="90">
        <f t="array" ref="W2969">IF(COUNTA(Y2968:DP2971)=0,0,IF(ISERROR(HLOOKUP(W2971,Y2971:DP2971,1,FALSE)),0,AVERAGEIF(Y2971:DP2971,$W2971,Y2969:DP2969)))</f>
        <v>0</v>
      </c>
      <c r="X2969" s="107"/>
    </row>
    <row r="2970" spans="2:26" thickBot="1">
      <c r="B2970" s="83"/>
      <c r="C2970" s="84"/>
      <c r="D2970" s="83"/>
      <c r="E2970" s="83"/>
      <c r="F2970" s="83"/>
      <c r="G2970" s="83"/>
      <c r="H2970" s="83"/>
      <c r="I2970" s="83"/>
      <c r="J2970" s="83"/>
      <c r="K2970" s="83"/>
      <c r="L2970" s="83"/>
      <c r="M2970" s="83"/>
      <c r="N2970" s="83"/>
      <c r="O2970" s="83"/>
      <c r="P2970" s="84"/>
      <c r="Q2970" s="217"/>
      <c r="R2970" s="91">
        <f t="shared" ref="R2970" si="7482">IF(COUNTA(Y2968:DP2971)=0,0,HLOOKUP(R2969,Y2969:DP2971,2,FALSE))</f>
        <v>0</v>
      </c>
      <c r="S2970" s="92">
        <f t="shared" ref="S2970" si="7483">IF(COUNTA(Y2968:DP2971)=0,0,HLOOKUP(S2968,Y2968:DP2971,3,FALSE))</f>
        <v>0</v>
      </c>
      <c r="T2970" s="93"/>
      <c r="U2970" s="94">
        <f t="array" ref="U2970">IF(COUNTA(Y2968:DP2971)=0,0,IF(ISERROR(HLOOKUP(U2971,Y2971:DP2971,1,FALSE)),0,INDEX(Y2970:DP2970,MATCH(U2969&amp;U2971,Y2969:DP2969&amp;Y2971:DP2971,0))))</f>
        <v>0</v>
      </c>
      <c r="V2970" s="94">
        <f t="array" ref="V2970">IF(COUNTA(Y2968:DP2971)=0,0,IF(ISERROR(HLOOKUP(V2971,Y2971:DP2971,1,FALSE)),0,INDEX(Y2970:DP2970,MATCH(V2969&amp;V2971,Y2969:DP2969&amp;Y2971:DP2971,0))))</f>
        <v>0</v>
      </c>
      <c r="W2970" s="95"/>
      <c r="X2970" s="108"/>
    </row>
    <row r="2971" spans="2:26" ht="13.9" thickBot="1">
      <c r="B2971" s="96"/>
      <c r="C2971" s="97"/>
      <c r="D2971" s="96"/>
      <c r="E2971" s="96"/>
      <c r="F2971" s="96"/>
      <c r="G2971" s="96"/>
      <c r="H2971" s="96"/>
      <c r="I2971" s="96"/>
      <c r="J2971" s="96"/>
      <c r="K2971" s="96"/>
      <c r="L2971" s="96"/>
      <c r="M2971" s="96"/>
      <c r="N2971" s="96"/>
      <c r="O2971" s="96"/>
      <c r="P2971" s="97"/>
      <c r="Q2971" s="218"/>
      <c r="R2971" s="98" t="str">
        <f t="shared" ref="R2971" si="7484">IF(COUNTA(Y2968:DP2971)=0,"none",HLOOKUP(R2969,Y2969:DP2971,3,FALSE))</f>
        <v>none</v>
      </c>
      <c r="S2971" s="99" t="str">
        <f t="shared" ref="S2971" si="7485">IF(COUNTA(Y2968:DP2971)=0,"none",HLOOKUP(S2968,Y2968:DP2971,4,FALSE))</f>
        <v>none</v>
      </c>
      <c r="T2971" s="100"/>
      <c r="U2971" s="100" t="str">
        <f t="array" ref="U2971">IF(COUNTA(Y2968:DP2971)=0,"none",IF($U$2="WAHR",$W$3,Abfrage!$F$4))</f>
        <v>none</v>
      </c>
      <c r="V2971" s="100" t="str">
        <f t="array" ref="V2971">IF(COUNTA(Y2968:DP2971)=0,"none",IF($U$2="WAHR",$W$3,Abfrage!$F$4))</f>
        <v>none</v>
      </c>
      <c r="W2971" s="100" t="str">
        <f t="array" ref="W2971">IF(COUNTA(Y2968:DP2971)=0,"none",IF($U$2="WAHR",$W$3,Abfrage!$F$4))</f>
        <v>none</v>
      </c>
      <c r="X2971" s="109"/>
    </row>
    <row r="2972" spans="2:26" thickBot="1">
      <c r="B2972" s="75" t="s">
        <v>1862</v>
      </c>
      <c r="C2972" s="76">
        <v>1000264681</v>
      </c>
      <c r="D2972" s="75" t="s">
        <v>95</v>
      </c>
      <c r="E2972" s="75" t="s">
        <v>175</v>
      </c>
      <c r="F2972" s="75" t="s">
        <v>97</v>
      </c>
      <c r="G2972" s="75" t="s">
        <v>97</v>
      </c>
      <c r="H2972" s="75" t="e">
        <v>#N/A</v>
      </c>
      <c r="I2972" s="75" t="s">
        <v>51</v>
      </c>
      <c r="J2972" s="75" t="s">
        <v>1863</v>
      </c>
      <c r="K2972" s="75" t="s">
        <v>306</v>
      </c>
      <c r="L2972" s="75" t="s">
        <v>306</v>
      </c>
      <c r="M2972" s="75" t="s">
        <v>307</v>
      </c>
      <c r="N2972" s="75" t="s">
        <v>393</v>
      </c>
      <c r="O2972" s="75" t="s">
        <v>309</v>
      </c>
      <c r="P2972" s="76" t="s">
        <v>306</v>
      </c>
      <c r="Q2972" s="216"/>
      <c r="R2972" s="77" t="str">
        <f t="shared" ref="R2972" si="7486">IF(COUNTA(Y2972:DP2975)=0,"01.01.1900",INDEX(Y2972:DP2972,MATCH(R2973,Y2973:DP2973,0)))</f>
        <v>01.01.1900</v>
      </c>
      <c r="S2972" s="78" t="str">
        <f t="shared" ref="S2972" si="7487">IF(COUNTA(Y2972:DP2975)=0,"01.01.1900",MAX(Y2972:DP2972))</f>
        <v>01.01.1900</v>
      </c>
      <c r="T2972" s="79"/>
      <c r="U2972" s="80" t="str">
        <f t="array" ref="U2972">IF(COUNTA(Y2972:DP2975)=0,"01.01.1900",IF(ISERROR(HLOOKUP(U2975,Y2975:DP2975,1,FALSE)),"01.01.1900",INDEX(Y2972:DP2972,MATCH(U2973&amp;U2975,Y2973:DP2973&amp;Y2975:DP2975,0))))</f>
        <v>01.01.1900</v>
      </c>
      <c r="V2972" s="81" t="str">
        <f t="shared" ref="V2972" si="7488">IF(COUNTA(Y2972:DP2975)=0,"01.01.1900",_xlfn.MAXIFS(Y2972:DP2972,Y2975:DP2975,V2975))</f>
        <v>01.01.1900</v>
      </c>
      <c r="W2972" s="82"/>
      <c r="X2972" s="106"/>
    </row>
    <row r="2973" spans="2:26" thickBot="1">
      <c r="B2973" s="83"/>
      <c r="C2973" s="84"/>
      <c r="D2973" s="83"/>
      <c r="E2973" s="83"/>
      <c r="F2973" s="83"/>
      <c r="G2973" s="83"/>
      <c r="H2973" s="83"/>
      <c r="I2973" s="83"/>
      <c r="J2973" s="83"/>
      <c r="K2973" s="83"/>
      <c r="L2973" s="83"/>
      <c r="M2973" s="83"/>
      <c r="N2973" s="83"/>
      <c r="O2973" s="83"/>
      <c r="P2973" s="84"/>
      <c r="Q2973" s="217"/>
      <c r="R2973" s="85">
        <f t="shared" ref="R2973" si="7489">IF(COUNTA(Y2972:DP2975)=0,0,MIN(Y2973:DP2973))</f>
        <v>0</v>
      </c>
      <c r="S2973" s="86">
        <f t="shared" ref="S2973" si="7490">IF(COUNTA(Y2972:DP2975)=0,0,HLOOKUP(S2972,Y2972:DP2975,2,FALSE))</f>
        <v>0</v>
      </c>
      <c r="T2973" s="87">
        <f t="shared" ref="T2973" si="7491">IF(COUNTA(Y2972:DP2975)=0,0,AVERAGE(Y2973:DP2973))</f>
        <v>0</v>
      </c>
      <c r="U2973" s="88">
        <f t="shared" ref="U2973" si="7492">IF(COUNTA(Y2972:DP2975)=0,0,_xlfn.MINIFS(Y2973:DP2973,Y2975:DP2975,U2975))</f>
        <v>0</v>
      </c>
      <c r="V2973" s="89">
        <f t="array" ref="V2973">IF(COUNTA(Y2972:DP2975)=0,0,IF(ISERROR(HLOOKUP(V2975,Y2975:DP2975,1,FALSE)),0,INDEX(Y2973:DP2973,MATCH(V2972&amp;V2975,Y2972:DP2972&amp;Y2975:DP2975,0))))</f>
        <v>0</v>
      </c>
      <c r="W2973" s="90">
        <f t="array" ref="W2973">IF(COUNTA(Y2972:DP2975)=0,0,IF(ISERROR(HLOOKUP(W2975,Y2975:DP2975,1,FALSE)),0,AVERAGEIF(Y2975:DP2975,$W2975,Y2973:DP2973)))</f>
        <v>0</v>
      </c>
      <c r="X2973" s="107"/>
    </row>
    <row r="2974" spans="2:26" thickBot="1">
      <c r="B2974" s="83"/>
      <c r="C2974" s="84"/>
      <c r="D2974" s="83"/>
      <c r="E2974" s="83"/>
      <c r="F2974" s="83"/>
      <c r="G2974" s="83"/>
      <c r="H2974" s="83"/>
      <c r="I2974" s="83"/>
      <c r="J2974" s="83"/>
      <c r="K2974" s="83"/>
      <c r="L2974" s="83"/>
      <c r="M2974" s="83"/>
      <c r="N2974" s="83"/>
      <c r="O2974" s="83"/>
      <c r="P2974" s="84"/>
      <c r="Q2974" s="217"/>
      <c r="R2974" s="91">
        <f t="shared" ref="R2974" si="7493">IF(COUNTA(Y2972:DP2975)=0,0,HLOOKUP(R2973,Y2973:DP2975,2,FALSE))</f>
        <v>0</v>
      </c>
      <c r="S2974" s="92">
        <f t="shared" ref="S2974" si="7494">IF(COUNTA(Y2972:DP2975)=0,0,HLOOKUP(S2972,Y2972:DP2975,3,FALSE))</f>
        <v>0</v>
      </c>
      <c r="T2974" s="93"/>
      <c r="U2974" s="94">
        <f t="array" ref="U2974">IF(COUNTA(Y2972:DP2975)=0,0,IF(ISERROR(HLOOKUP(U2975,Y2975:DP2975,1,FALSE)),0,INDEX(Y2974:DP2974,MATCH(U2973&amp;U2975,Y2973:DP2973&amp;Y2975:DP2975,0))))</f>
        <v>0</v>
      </c>
      <c r="V2974" s="94">
        <f t="array" ref="V2974">IF(COUNTA(Y2972:DP2975)=0,0,IF(ISERROR(HLOOKUP(V2975,Y2975:DP2975,1,FALSE)),0,INDEX(Y2974:DP2974,MATCH(V2973&amp;V2975,Y2973:DP2973&amp;Y2975:DP2975,0))))</f>
        <v>0</v>
      </c>
      <c r="W2974" s="95"/>
      <c r="X2974" s="108"/>
    </row>
    <row r="2975" spans="2:26" ht="13.9" thickBot="1">
      <c r="B2975" s="96"/>
      <c r="C2975" s="97"/>
      <c r="D2975" s="96"/>
      <c r="E2975" s="96"/>
      <c r="F2975" s="96"/>
      <c r="G2975" s="96"/>
      <c r="H2975" s="96"/>
      <c r="I2975" s="96"/>
      <c r="J2975" s="96"/>
      <c r="K2975" s="96"/>
      <c r="L2975" s="96"/>
      <c r="M2975" s="96"/>
      <c r="N2975" s="96"/>
      <c r="O2975" s="96"/>
      <c r="P2975" s="97"/>
      <c r="Q2975" s="218"/>
      <c r="R2975" s="98" t="str">
        <f t="shared" ref="R2975" si="7495">IF(COUNTA(Y2972:DP2975)=0,"none",HLOOKUP(R2973,Y2973:DP2975,3,FALSE))</f>
        <v>none</v>
      </c>
      <c r="S2975" s="99" t="str">
        <f t="shared" ref="S2975" si="7496">IF(COUNTA(Y2972:DP2975)=0,"none",HLOOKUP(S2972,Y2972:DP2975,4,FALSE))</f>
        <v>none</v>
      </c>
      <c r="T2975" s="100"/>
      <c r="U2975" s="100" t="str">
        <f t="array" ref="U2975">IF(COUNTA(Y2972:DP2975)=0,"none",IF($U$2="WAHR",$W$3,Abfrage!$F$4))</f>
        <v>none</v>
      </c>
      <c r="V2975" s="100" t="str">
        <f t="array" ref="V2975">IF(COUNTA(Y2972:DP2975)=0,"none",IF($U$2="WAHR",$W$3,Abfrage!$F$4))</f>
        <v>none</v>
      </c>
      <c r="W2975" s="100" t="str">
        <f t="array" ref="W2975">IF(COUNTA(Y2972:DP2975)=0,"none",IF($U$2="WAHR",$W$3,Abfrage!$F$4))</f>
        <v>none</v>
      </c>
      <c r="X2975" s="109"/>
    </row>
    <row r="2976" spans="2:26" thickBot="1">
      <c r="B2976" s="75" t="s">
        <v>1864</v>
      </c>
      <c r="C2976" s="76">
        <v>1000105123</v>
      </c>
      <c r="D2976" s="75" t="s">
        <v>95</v>
      </c>
      <c r="E2976" s="75" t="s">
        <v>96</v>
      </c>
      <c r="F2976" s="75" t="s">
        <v>103</v>
      </c>
      <c r="G2976" s="75" t="s">
        <v>103</v>
      </c>
      <c r="H2976" s="75" t="s">
        <v>57</v>
      </c>
      <c r="I2976" s="75" t="s">
        <v>41</v>
      </c>
      <c r="J2976" s="75" t="s">
        <v>1865</v>
      </c>
      <c r="K2976" s="75" t="s">
        <v>306</v>
      </c>
      <c r="L2976" s="75" t="s">
        <v>306</v>
      </c>
      <c r="M2976" s="75" t="s">
        <v>313</v>
      </c>
      <c r="N2976" s="75" t="s">
        <v>314</v>
      </c>
      <c r="O2976" s="75" t="s">
        <v>476</v>
      </c>
      <c r="P2976" s="76" t="s">
        <v>306</v>
      </c>
      <c r="Q2976" s="216"/>
      <c r="R2976" s="77">
        <f t="shared" ref="R2976" si="7497">IF(COUNTA(Y2976:DP2979)=0,"01.01.1900",INDEX(Y2976:DP2976,MATCH(R2977,Y2977:DP2977,0)))</f>
        <v>44970</v>
      </c>
      <c r="S2976" s="78">
        <f t="shared" ref="S2976" si="7498">IF(COUNTA(Y2976:DP2979)=0,"01.01.1900",MAX(Y2976:DP2976))</f>
        <v>44970</v>
      </c>
      <c r="T2976" s="79"/>
      <c r="U2976" s="80" t="str">
        <f t="array" ref="U2976">IF(COUNTA(Y2976:DP2979)=0,"01.01.1900",IF(ISERROR(HLOOKUP(U2979,Y2979:DP2979,1,FALSE)),"01.01.1900",INDEX(Y2976:DP2976,MATCH(U2977&amp;U2979,Y2977:DP2977&amp;Y2979:DP2979,0))))</f>
        <v>01.01.1900</v>
      </c>
      <c r="V2976" s="81">
        <f t="shared" ref="V2976" si="7499">IF(COUNTA(Y2976:DP2979)=0,"01.01.1900",_xlfn.MAXIFS(Y2976:DP2976,Y2979:DP2979,V2979))</f>
        <v>0</v>
      </c>
      <c r="W2976" s="82"/>
      <c r="X2976" s="106"/>
      <c r="Y2976" s="141">
        <v>44970</v>
      </c>
      <c r="Z2976" s="141">
        <v>44970</v>
      </c>
    </row>
    <row r="2977" spans="2:26" thickBot="1">
      <c r="B2977" s="83"/>
      <c r="C2977" s="84"/>
      <c r="D2977" s="83"/>
      <c r="E2977" s="83"/>
      <c r="F2977" s="83"/>
      <c r="G2977" s="83"/>
      <c r="H2977" s="83"/>
      <c r="I2977" s="83"/>
      <c r="J2977" s="83"/>
      <c r="K2977" s="83"/>
      <c r="L2977" s="83"/>
      <c r="M2977" s="83"/>
      <c r="N2977" s="83"/>
      <c r="O2977" s="83"/>
      <c r="P2977" s="84"/>
      <c r="Q2977" s="217"/>
      <c r="R2977" s="85">
        <f t="shared" ref="R2977" si="7500">IF(COUNTA(Y2976:DP2979)=0,0,MIN(Y2977:DP2977))</f>
        <v>0.20299999999999999</v>
      </c>
      <c r="S2977" s="86">
        <f t="shared" ref="S2977" si="7501">IF(COUNTA(Y2976:DP2979)=0,0,HLOOKUP(S2976,Y2976:DP2979,2,FALSE))</f>
        <v>0.20299999999999999</v>
      </c>
      <c r="T2977" s="87">
        <f t="shared" ref="T2977" si="7502">IF(COUNTA(Y2976:DP2979)=0,0,AVERAGE(Y2977:DP2977))</f>
        <v>0.20299999999999999</v>
      </c>
      <c r="U2977" s="88">
        <f t="shared" ref="U2977" si="7503">IF(COUNTA(Y2976:DP2979)=0,0,_xlfn.MINIFS(Y2977:DP2977,Y2979:DP2979,U2979))</f>
        <v>0</v>
      </c>
      <c r="V2977" s="89">
        <f t="array" ref="V2977">IF(COUNTA(Y2976:DP2979)=0,0,IF(ISERROR(HLOOKUP(V2979,Y2979:DP2979,1,FALSE)),0,INDEX(Y2977:DP2977,MATCH(V2976&amp;V2979,Y2976:DP2976&amp;Y2979:DP2979,0))))</f>
        <v>0</v>
      </c>
      <c r="W2977" s="90">
        <f t="array" ref="W2977">IF(COUNTA(Y2976:DP2979)=0,0,IF(ISERROR(HLOOKUP(W2979,Y2979:DP2979,1,FALSE)),0,AVERAGEIF(Y2979:DP2979,$W2979,Y2977:DP2977)))</f>
        <v>0</v>
      </c>
      <c r="X2977" s="107"/>
      <c r="Y2977" s="142">
        <v>0.20299999999999999</v>
      </c>
      <c r="Z2977" s="142">
        <v>0.20299999999999999</v>
      </c>
    </row>
    <row r="2978" spans="2:26" thickBot="1">
      <c r="B2978" s="83"/>
      <c r="C2978" s="84"/>
      <c r="D2978" s="83"/>
      <c r="E2978" s="83"/>
      <c r="F2978" s="83"/>
      <c r="G2978" s="83"/>
      <c r="H2978" s="83"/>
      <c r="I2978" s="83"/>
      <c r="J2978" s="83"/>
      <c r="K2978" s="83"/>
      <c r="L2978" s="83"/>
      <c r="M2978" s="83"/>
      <c r="N2978" s="83"/>
      <c r="O2978" s="83"/>
      <c r="P2978" s="84"/>
      <c r="Q2978" s="217"/>
      <c r="R2978" s="91">
        <f t="shared" ref="R2978" si="7504">IF(COUNTA(Y2976:DP2979)=0,0,HLOOKUP(R2977,Y2977:DP2979,2,FALSE))</f>
        <v>1000</v>
      </c>
      <c r="S2978" s="92">
        <f t="shared" ref="S2978" si="7505">IF(COUNTA(Y2976:DP2979)=0,0,HLOOKUP(S2976,Y2976:DP2979,3,FALSE))</f>
        <v>1000</v>
      </c>
      <c r="T2978" s="93"/>
      <c r="U2978" s="94">
        <f t="array" ref="U2978">IF(COUNTA(Y2976:DP2979)=0,0,IF(ISERROR(HLOOKUP(U2979,Y2979:DP2979,1,FALSE)),0,INDEX(Y2978:DP2978,MATCH(U2977&amp;U2979,Y2977:DP2977&amp;Y2979:DP2979,0))))</f>
        <v>0</v>
      </c>
      <c r="V2978" s="94">
        <f t="array" ref="V2978">IF(COUNTA(Y2976:DP2979)=0,0,IF(ISERROR(HLOOKUP(V2979,Y2979:DP2979,1,FALSE)),0,INDEX(Y2978:DP2978,MATCH(V2977&amp;V2979,Y2977:DP2977&amp;Y2979:DP2979,0))))</f>
        <v>0</v>
      </c>
      <c r="W2978" s="95"/>
      <c r="X2978" s="108"/>
      <c r="Y2978" s="143">
        <v>1000</v>
      </c>
      <c r="Z2978" s="143">
        <v>1000</v>
      </c>
    </row>
    <row r="2979" spans="2:26" ht="13.9" thickBot="1">
      <c r="B2979" s="96"/>
      <c r="C2979" s="97"/>
      <c r="D2979" s="96"/>
      <c r="E2979" s="96"/>
      <c r="F2979" s="96"/>
      <c r="G2979" s="96"/>
      <c r="H2979" s="96"/>
      <c r="I2979" s="96"/>
      <c r="J2979" s="96"/>
      <c r="K2979" s="96"/>
      <c r="L2979" s="96"/>
      <c r="M2979" s="96"/>
      <c r="N2979" s="96"/>
      <c r="O2979" s="96"/>
      <c r="P2979" s="97"/>
      <c r="Q2979" s="218"/>
      <c r="R2979" s="98" t="str">
        <f t="shared" ref="R2979" si="7506">IF(COUNTA(Y2976:DP2979)=0,"none",HLOOKUP(R2977,Y2977:DP2979,3,FALSE))</f>
        <v>www (-30%)</v>
      </c>
      <c r="S2979" s="99" t="str">
        <f t="shared" ref="S2979" si="7507">IF(COUNTA(Y2976:DP2979)=0,"none",HLOOKUP(S2976,Y2976:DP2979,4,FALSE))</f>
        <v>www (-30%)</v>
      </c>
      <c r="T2979" s="100"/>
      <c r="U2979" s="100">
        <f t="array" ref="U2979">IF(COUNTA(Y2976:DP2979)=0,"none",IF($U$2="WAHR",$W$3,Abfrage!$F$4))</f>
        <v>0</v>
      </c>
      <c r="V2979" s="100">
        <f t="array" ref="V2979">IF(COUNTA(Y2976:DP2979)=0,"none",IF($U$2="WAHR",$W$3,Abfrage!$F$4))</f>
        <v>0</v>
      </c>
      <c r="W2979" s="100">
        <f t="array" ref="W2979">IF(COUNTA(Y2976:DP2979)=0,"none",IF($U$2="WAHR",$W$3,Abfrage!$F$4))</f>
        <v>0</v>
      </c>
      <c r="X2979" s="109"/>
      <c r="Y2979" s="144" t="s">
        <v>43</v>
      </c>
      <c r="Z2979" s="144" t="s">
        <v>43</v>
      </c>
    </row>
    <row r="2980" spans="2:26" thickBot="1">
      <c r="B2980" s="75" t="s">
        <v>1866</v>
      </c>
      <c r="C2980" s="76">
        <v>1000105114</v>
      </c>
      <c r="D2980" s="75" t="s">
        <v>95</v>
      </c>
      <c r="E2980" s="75" t="s">
        <v>96</v>
      </c>
      <c r="F2980" s="75" t="s">
        <v>103</v>
      </c>
      <c r="G2980" s="75" t="s">
        <v>103</v>
      </c>
      <c r="H2980" s="75" t="e">
        <v>#N/A</v>
      </c>
      <c r="I2980" s="75" t="s">
        <v>41</v>
      </c>
      <c r="J2980" s="75" t="s">
        <v>1867</v>
      </c>
      <c r="K2980" s="75" t="s">
        <v>306</v>
      </c>
      <c r="L2980" s="75" t="s">
        <v>306</v>
      </c>
      <c r="M2980" s="75" t="s">
        <v>313</v>
      </c>
      <c r="N2980" s="75" t="s">
        <v>348</v>
      </c>
      <c r="O2980" s="75" t="s">
        <v>476</v>
      </c>
      <c r="P2980" s="76" t="s">
        <v>306</v>
      </c>
      <c r="Q2980" s="216"/>
      <c r="R2980" s="77" t="str">
        <f t="shared" ref="R2980" si="7508">IF(COUNTA(Y2980:DP2983)=0,"01.01.1900",INDEX(Y2980:DP2980,MATCH(R2981,Y2981:DP2981,0)))</f>
        <v>01.01.1900</v>
      </c>
      <c r="S2980" s="78" t="str">
        <f t="shared" ref="S2980" si="7509">IF(COUNTA(Y2980:DP2983)=0,"01.01.1900",MAX(Y2980:DP2980))</f>
        <v>01.01.1900</v>
      </c>
      <c r="T2980" s="79"/>
      <c r="U2980" s="80" t="str">
        <f t="array" ref="U2980">IF(COUNTA(Y2980:DP2983)=0,"01.01.1900",IF(ISERROR(HLOOKUP(U2983,Y2983:DP2983,1,FALSE)),"01.01.1900",INDEX(Y2980:DP2980,MATCH(U2981&amp;U2983,Y2981:DP2981&amp;Y2983:DP2983,0))))</f>
        <v>01.01.1900</v>
      </c>
      <c r="V2980" s="81" t="str">
        <f t="shared" ref="V2980" si="7510">IF(COUNTA(Y2980:DP2983)=0,"01.01.1900",_xlfn.MAXIFS(Y2980:DP2980,Y2983:DP2983,V2983))</f>
        <v>01.01.1900</v>
      </c>
      <c r="W2980" s="82"/>
      <c r="X2980" s="106"/>
    </row>
    <row r="2981" spans="2:26" thickBot="1">
      <c r="B2981" s="83"/>
      <c r="C2981" s="84"/>
      <c r="D2981" s="83"/>
      <c r="E2981" s="83"/>
      <c r="F2981" s="83"/>
      <c r="G2981" s="83"/>
      <c r="H2981" s="83"/>
      <c r="I2981" s="83"/>
      <c r="J2981" s="83"/>
      <c r="K2981" s="83"/>
      <c r="L2981" s="83"/>
      <c r="M2981" s="83"/>
      <c r="N2981" s="83"/>
      <c r="O2981" s="83"/>
      <c r="P2981" s="84"/>
      <c r="Q2981" s="217"/>
      <c r="R2981" s="85">
        <f t="shared" ref="R2981" si="7511">IF(COUNTA(Y2980:DP2983)=0,0,MIN(Y2981:DP2981))</f>
        <v>0</v>
      </c>
      <c r="S2981" s="86">
        <f t="shared" ref="S2981" si="7512">IF(COUNTA(Y2980:DP2983)=0,0,HLOOKUP(S2980,Y2980:DP2983,2,FALSE))</f>
        <v>0</v>
      </c>
      <c r="T2981" s="87">
        <f t="shared" ref="T2981" si="7513">IF(COUNTA(Y2980:DP2983)=0,0,AVERAGE(Y2981:DP2981))</f>
        <v>0</v>
      </c>
      <c r="U2981" s="88">
        <f t="shared" ref="U2981" si="7514">IF(COUNTA(Y2980:DP2983)=0,0,_xlfn.MINIFS(Y2981:DP2981,Y2983:DP2983,U2983))</f>
        <v>0</v>
      </c>
      <c r="V2981" s="89">
        <f t="array" ref="V2981">IF(COUNTA(Y2980:DP2983)=0,0,IF(ISERROR(HLOOKUP(V2983,Y2983:DP2983,1,FALSE)),0,INDEX(Y2981:DP2981,MATCH(V2980&amp;V2983,Y2980:DP2980&amp;Y2983:DP2983,0))))</f>
        <v>0</v>
      </c>
      <c r="W2981" s="90">
        <f t="array" ref="W2981">IF(COUNTA(Y2980:DP2983)=0,0,IF(ISERROR(HLOOKUP(W2983,Y2983:DP2983,1,FALSE)),0,AVERAGEIF(Y2983:DP2983,$W2983,Y2981:DP2981)))</f>
        <v>0</v>
      </c>
      <c r="X2981" s="107"/>
    </row>
    <row r="2982" spans="2:26" thickBot="1">
      <c r="B2982" s="83"/>
      <c r="C2982" s="84"/>
      <c r="D2982" s="83"/>
      <c r="E2982" s="83"/>
      <c r="F2982" s="83"/>
      <c r="G2982" s="83"/>
      <c r="H2982" s="83"/>
      <c r="I2982" s="83"/>
      <c r="J2982" s="83"/>
      <c r="K2982" s="83"/>
      <c r="L2982" s="83"/>
      <c r="M2982" s="83"/>
      <c r="N2982" s="83"/>
      <c r="O2982" s="83"/>
      <c r="P2982" s="84"/>
      <c r="Q2982" s="217"/>
      <c r="R2982" s="91">
        <f t="shared" ref="R2982" si="7515">IF(COUNTA(Y2980:DP2983)=0,0,HLOOKUP(R2981,Y2981:DP2983,2,FALSE))</f>
        <v>0</v>
      </c>
      <c r="S2982" s="92">
        <f t="shared" ref="S2982" si="7516">IF(COUNTA(Y2980:DP2983)=0,0,HLOOKUP(S2980,Y2980:DP2983,3,FALSE))</f>
        <v>0</v>
      </c>
      <c r="T2982" s="93"/>
      <c r="U2982" s="94">
        <f t="array" ref="U2982">IF(COUNTA(Y2980:DP2983)=0,0,IF(ISERROR(HLOOKUP(U2983,Y2983:DP2983,1,FALSE)),0,INDEX(Y2982:DP2982,MATCH(U2981&amp;U2983,Y2981:DP2981&amp;Y2983:DP2983,0))))</f>
        <v>0</v>
      </c>
      <c r="V2982" s="94">
        <f t="array" ref="V2982">IF(COUNTA(Y2980:DP2983)=0,0,IF(ISERROR(HLOOKUP(V2983,Y2983:DP2983,1,FALSE)),0,INDEX(Y2982:DP2982,MATCH(V2981&amp;V2983,Y2981:DP2981&amp;Y2983:DP2983,0))))</f>
        <v>0</v>
      </c>
      <c r="W2982" s="95"/>
      <c r="X2982" s="108"/>
    </row>
    <row r="2983" spans="2:26" ht="13.9" thickBot="1">
      <c r="B2983" s="96"/>
      <c r="C2983" s="97"/>
      <c r="D2983" s="96"/>
      <c r="E2983" s="96"/>
      <c r="F2983" s="96"/>
      <c r="G2983" s="96"/>
      <c r="H2983" s="96"/>
      <c r="I2983" s="96"/>
      <c r="J2983" s="96"/>
      <c r="K2983" s="96"/>
      <c r="L2983" s="96"/>
      <c r="M2983" s="96"/>
      <c r="N2983" s="96"/>
      <c r="O2983" s="96"/>
      <c r="P2983" s="97"/>
      <c r="Q2983" s="218"/>
      <c r="R2983" s="98" t="str">
        <f t="shared" ref="R2983" si="7517">IF(COUNTA(Y2980:DP2983)=0,"none",HLOOKUP(R2981,Y2981:DP2983,3,FALSE))</f>
        <v>none</v>
      </c>
      <c r="S2983" s="99" t="str">
        <f t="shared" ref="S2983" si="7518">IF(COUNTA(Y2980:DP2983)=0,"none",HLOOKUP(S2980,Y2980:DP2983,4,FALSE))</f>
        <v>none</v>
      </c>
      <c r="T2983" s="100"/>
      <c r="U2983" s="100" t="str">
        <f t="array" ref="U2983">IF(COUNTA(Y2980:DP2983)=0,"none",IF($U$2="WAHR",$W$3,Abfrage!$F$4))</f>
        <v>none</v>
      </c>
      <c r="V2983" s="100" t="str">
        <f t="array" ref="V2983">IF(COUNTA(Y2980:DP2983)=0,"none",IF($U$2="WAHR",$W$3,Abfrage!$F$4))</f>
        <v>none</v>
      </c>
      <c r="W2983" s="100" t="str">
        <f t="array" ref="W2983">IF(COUNTA(Y2980:DP2983)=0,"none",IF($U$2="WAHR",$W$3,Abfrage!$F$4))</f>
        <v>none</v>
      </c>
      <c r="X2983" s="109"/>
    </row>
    <row r="2984" spans="2:26" thickBot="1">
      <c r="B2984" s="75" t="s">
        <v>1868</v>
      </c>
      <c r="C2984" s="76">
        <v>1000180578</v>
      </c>
      <c r="D2984" s="75" t="s">
        <v>95</v>
      </c>
      <c r="E2984" s="75" t="s">
        <v>175</v>
      </c>
      <c r="F2984" s="75" t="s">
        <v>103</v>
      </c>
      <c r="G2984" s="75" t="s">
        <v>103</v>
      </c>
      <c r="H2984" s="75" t="e">
        <v>#N/A</v>
      </c>
      <c r="I2984" s="75" t="s">
        <v>41</v>
      </c>
      <c r="J2984" s="75" t="s">
        <v>1869</v>
      </c>
      <c r="K2984" s="75" t="s">
        <v>306</v>
      </c>
      <c r="L2984" s="75" t="s">
        <v>306</v>
      </c>
      <c r="M2984" s="75" t="s">
        <v>307</v>
      </c>
      <c r="N2984" s="75" t="s">
        <v>321</v>
      </c>
      <c r="O2984" s="75" t="s">
        <v>402</v>
      </c>
      <c r="P2984" s="76" t="s">
        <v>306</v>
      </c>
      <c r="Q2984" s="216"/>
      <c r="R2984" s="77" t="str">
        <f t="shared" ref="R2984" si="7519">IF(COUNTA(Y2984:DP2987)=0,"01.01.1900",INDEX(Y2984:DP2984,MATCH(R2985,Y2985:DP2985,0)))</f>
        <v>01.01.1900</v>
      </c>
      <c r="S2984" s="78" t="str">
        <f t="shared" ref="S2984" si="7520">IF(COUNTA(Y2984:DP2987)=0,"01.01.1900",MAX(Y2984:DP2984))</f>
        <v>01.01.1900</v>
      </c>
      <c r="T2984" s="79"/>
      <c r="U2984" s="80" t="str">
        <f t="array" ref="U2984">IF(COUNTA(Y2984:DP2987)=0,"01.01.1900",IF(ISERROR(HLOOKUP(U2987,Y2987:DP2987,1,FALSE)),"01.01.1900",INDEX(Y2984:DP2984,MATCH(U2985&amp;U2987,Y2985:DP2985&amp;Y2987:DP2987,0))))</f>
        <v>01.01.1900</v>
      </c>
      <c r="V2984" s="81" t="str">
        <f t="shared" ref="V2984" si="7521">IF(COUNTA(Y2984:DP2987)=0,"01.01.1900",_xlfn.MAXIFS(Y2984:DP2984,Y2987:DP2987,V2987))</f>
        <v>01.01.1900</v>
      </c>
      <c r="W2984" s="82"/>
      <c r="X2984" s="106"/>
    </row>
    <row r="2985" spans="2:26" thickBot="1">
      <c r="B2985" s="83"/>
      <c r="C2985" s="84"/>
      <c r="D2985" s="83"/>
      <c r="E2985" s="83"/>
      <c r="F2985" s="83"/>
      <c r="G2985" s="83"/>
      <c r="H2985" s="83"/>
      <c r="I2985" s="83"/>
      <c r="J2985" s="83"/>
      <c r="K2985" s="83"/>
      <c r="L2985" s="83"/>
      <c r="M2985" s="83"/>
      <c r="N2985" s="83"/>
      <c r="O2985" s="83"/>
      <c r="P2985" s="84"/>
      <c r="Q2985" s="217"/>
      <c r="R2985" s="85">
        <f t="shared" ref="R2985" si="7522">IF(COUNTA(Y2984:DP2987)=0,0,MIN(Y2985:DP2985))</f>
        <v>0</v>
      </c>
      <c r="S2985" s="86">
        <f t="shared" ref="S2985" si="7523">IF(COUNTA(Y2984:DP2987)=0,0,HLOOKUP(S2984,Y2984:DP2987,2,FALSE))</f>
        <v>0</v>
      </c>
      <c r="T2985" s="87">
        <f t="shared" ref="T2985" si="7524">IF(COUNTA(Y2984:DP2987)=0,0,AVERAGE(Y2985:DP2985))</f>
        <v>0</v>
      </c>
      <c r="U2985" s="88">
        <f t="shared" ref="U2985" si="7525">IF(COUNTA(Y2984:DP2987)=0,0,_xlfn.MINIFS(Y2985:DP2985,Y2987:DP2987,U2987))</f>
        <v>0</v>
      </c>
      <c r="V2985" s="89">
        <f t="array" ref="V2985">IF(COUNTA(Y2984:DP2987)=0,0,IF(ISERROR(HLOOKUP(V2987,Y2987:DP2987,1,FALSE)),0,INDEX(Y2985:DP2985,MATCH(V2984&amp;V2987,Y2984:DP2984&amp;Y2987:DP2987,0))))</f>
        <v>0</v>
      </c>
      <c r="W2985" s="90">
        <f t="array" ref="W2985">IF(COUNTA(Y2984:DP2987)=0,0,IF(ISERROR(HLOOKUP(W2987,Y2987:DP2987,1,FALSE)),0,AVERAGEIF(Y2987:DP2987,$W2987,Y2985:DP2985)))</f>
        <v>0</v>
      </c>
      <c r="X2985" s="107"/>
    </row>
    <row r="2986" spans="2:26" thickBot="1">
      <c r="B2986" s="83"/>
      <c r="C2986" s="84"/>
      <c r="D2986" s="83"/>
      <c r="E2986" s="83"/>
      <c r="F2986" s="83"/>
      <c r="G2986" s="83"/>
      <c r="H2986" s="83"/>
      <c r="I2986" s="83"/>
      <c r="J2986" s="83"/>
      <c r="K2986" s="83"/>
      <c r="L2986" s="83"/>
      <c r="M2986" s="83"/>
      <c r="N2986" s="83"/>
      <c r="O2986" s="83"/>
      <c r="P2986" s="84"/>
      <c r="Q2986" s="217"/>
      <c r="R2986" s="91">
        <f t="shared" ref="R2986" si="7526">IF(COUNTA(Y2984:DP2987)=0,0,HLOOKUP(R2985,Y2985:DP2987,2,FALSE))</f>
        <v>0</v>
      </c>
      <c r="S2986" s="92">
        <f t="shared" ref="S2986" si="7527">IF(COUNTA(Y2984:DP2987)=0,0,HLOOKUP(S2984,Y2984:DP2987,3,FALSE))</f>
        <v>0</v>
      </c>
      <c r="T2986" s="93"/>
      <c r="U2986" s="94">
        <f t="array" ref="U2986">IF(COUNTA(Y2984:DP2987)=0,0,IF(ISERROR(HLOOKUP(U2987,Y2987:DP2987,1,FALSE)),0,INDEX(Y2986:DP2986,MATCH(U2985&amp;U2987,Y2985:DP2985&amp;Y2987:DP2987,0))))</f>
        <v>0</v>
      </c>
      <c r="V2986" s="94">
        <f t="array" ref="V2986">IF(COUNTA(Y2984:DP2987)=0,0,IF(ISERROR(HLOOKUP(V2987,Y2987:DP2987,1,FALSE)),0,INDEX(Y2986:DP2986,MATCH(V2985&amp;V2987,Y2985:DP2985&amp;Y2987:DP2987,0))))</f>
        <v>0</v>
      </c>
      <c r="W2986" s="95"/>
      <c r="X2986" s="108"/>
    </row>
    <row r="2987" spans="2:26" ht="13.9" thickBot="1">
      <c r="B2987" s="96"/>
      <c r="C2987" s="97"/>
      <c r="D2987" s="96"/>
      <c r="E2987" s="96"/>
      <c r="F2987" s="96"/>
      <c r="G2987" s="96"/>
      <c r="H2987" s="96"/>
      <c r="I2987" s="96"/>
      <c r="J2987" s="96"/>
      <c r="K2987" s="96"/>
      <c r="L2987" s="96"/>
      <c r="M2987" s="96"/>
      <c r="N2987" s="96"/>
      <c r="O2987" s="96"/>
      <c r="P2987" s="97"/>
      <c r="Q2987" s="218"/>
      <c r="R2987" s="98" t="str">
        <f t="shared" ref="R2987" si="7528">IF(COUNTA(Y2984:DP2987)=0,"none",HLOOKUP(R2985,Y2985:DP2987,3,FALSE))</f>
        <v>none</v>
      </c>
      <c r="S2987" s="99" t="str">
        <f t="shared" ref="S2987" si="7529">IF(COUNTA(Y2984:DP2987)=0,"none",HLOOKUP(S2984,Y2984:DP2987,4,FALSE))</f>
        <v>none</v>
      </c>
      <c r="T2987" s="100"/>
      <c r="U2987" s="100" t="str">
        <f t="array" ref="U2987">IF(COUNTA(Y2984:DP2987)=0,"none",IF($U$2="WAHR",$W$3,Abfrage!$F$4))</f>
        <v>none</v>
      </c>
      <c r="V2987" s="100" t="str">
        <f t="array" ref="V2987">IF(COUNTA(Y2984:DP2987)=0,"none",IF($U$2="WAHR",$W$3,Abfrage!$F$4))</f>
        <v>none</v>
      </c>
      <c r="W2987" s="100" t="str">
        <f t="array" ref="W2987">IF(COUNTA(Y2984:DP2987)=0,"none",IF($U$2="WAHR",$W$3,Abfrage!$F$4))</f>
        <v>none</v>
      </c>
      <c r="X2987" s="109"/>
    </row>
    <row r="2988" spans="2:26" thickBot="1">
      <c r="B2988" s="75" t="s">
        <v>1870</v>
      </c>
      <c r="C2988" s="76">
        <v>1000237955</v>
      </c>
      <c r="D2988" s="75" t="s">
        <v>95</v>
      </c>
      <c r="E2988" s="75" t="s">
        <v>175</v>
      </c>
      <c r="F2988" s="75" t="s">
        <v>97</v>
      </c>
      <c r="G2988" s="75" t="s">
        <v>97</v>
      </c>
      <c r="H2988" s="75" t="e">
        <v>#N/A</v>
      </c>
      <c r="I2988" s="75" t="s">
        <v>41</v>
      </c>
      <c r="J2988" s="75" t="s">
        <v>1871</v>
      </c>
      <c r="K2988" s="75" t="s">
        <v>306</v>
      </c>
      <c r="L2988" s="75" t="s">
        <v>306</v>
      </c>
      <c r="M2988" s="75" t="s">
        <v>307</v>
      </c>
      <c r="N2988" s="75" t="s">
        <v>393</v>
      </c>
      <c r="O2988" s="75" t="s">
        <v>315</v>
      </c>
      <c r="P2988" s="76" t="s">
        <v>306</v>
      </c>
      <c r="Q2988" s="216"/>
      <c r="R2988" s="77" t="str">
        <f t="shared" ref="R2988" si="7530">IF(COUNTA(Y2988:DP2991)=0,"01.01.1900",INDEX(Y2988:DP2988,MATCH(R2989,Y2989:DP2989,0)))</f>
        <v>01.01.1900</v>
      </c>
      <c r="S2988" s="78" t="str">
        <f t="shared" ref="S2988" si="7531">IF(COUNTA(Y2988:DP2991)=0,"01.01.1900",MAX(Y2988:DP2988))</f>
        <v>01.01.1900</v>
      </c>
      <c r="T2988" s="79"/>
      <c r="U2988" s="80" t="str">
        <f t="array" ref="U2988">IF(COUNTA(Y2988:DP2991)=0,"01.01.1900",IF(ISERROR(HLOOKUP(U2991,Y2991:DP2991,1,FALSE)),"01.01.1900",INDEX(Y2988:DP2988,MATCH(U2989&amp;U2991,Y2989:DP2989&amp;Y2991:DP2991,0))))</f>
        <v>01.01.1900</v>
      </c>
      <c r="V2988" s="81" t="str">
        <f t="shared" ref="V2988" si="7532">IF(COUNTA(Y2988:DP2991)=0,"01.01.1900",_xlfn.MAXIFS(Y2988:DP2988,Y2991:DP2991,V2991))</f>
        <v>01.01.1900</v>
      </c>
      <c r="W2988" s="82"/>
      <c r="X2988" s="106"/>
    </row>
    <row r="2989" spans="2:26" thickBot="1">
      <c r="B2989" s="83"/>
      <c r="C2989" s="84"/>
      <c r="D2989" s="83"/>
      <c r="E2989" s="83"/>
      <c r="F2989" s="83"/>
      <c r="G2989" s="83"/>
      <c r="H2989" s="83"/>
      <c r="I2989" s="83"/>
      <c r="J2989" s="83"/>
      <c r="K2989" s="83"/>
      <c r="L2989" s="83"/>
      <c r="M2989" s="83"/>
      <c r="N2989" s="83"/>
      <c r="O2989" s="83"/>
      <c r="P2989" s="84"/>
      <c r="Q2989" s="217"/>
      <c r="R2989" s="85">
        <f t="shared" ref="R2989" si="7533">IF(COUNTA(Y2988:DP2991)=0,0,MIN(Y2989:DP2989))</f>
        <v>0</v>
      </c>
      <c r="S2989" s="86">
        <f t="shared" ref="S2989" si="7534">IF(COUNTA(Y2988:DP2991)=0,0,HLOOKUP(S2988,Y2988:DP2991,2,FALSE))</f>
        <v>0</v>
      </c>
      <c r="T2989" s="87">
        <f t="shared" ref="T2989" si="7535">IF(COUNTA(Y2988:DP2991)=0,0,AVERAGE(Y2989:DP2989))</f>
        <v>0</v>
      </c>
      <c r="U2989" s="88">
        <f t="shared" ref="U2989" si="7536">IF(COUNTA(Y2988:DP2991)=0,0,_xlfn.MINIFS(Y2989:DP2989,Y2991:DP2991,U2991))</f>
        <v>0</v>
      </c>
      <c r="V2989" s="89">
        <f t="array" ref="V2989">IF(COUNTA(Y2988:DP2991)=0,0,IF(ISERROR(HLOOKUP(V2991,Y2991:DP2991,1,FALSE)),0,INDEX(Y2989:DP2989,MATCH(V2988&amp;V2991,Y2988:DP2988&amp;Y2991:DP2991,0))))</f>
        <v>0</v>
      </c>
      <c r="W2989" s="90">
        <f t="array" ref="W2989">IF(COUNTA(Y2988:DP2991)=0,0,IF(ISERROR(HLOOKUP(W2991,Y2991:DP2991,1,FALSE)),0,AVERAGEIF(Y2991:DP2991,$W2991,Y2989:DP2989)))</f>
        <v>0</v>
      </c>
      <c r="X2989" s="107"/>
    </row>
    <row r="2990" spans="2:26" thickBot="1">
      <c r="B2990" s="83"/>
      <c r="C2990" s="84"/>
      <c r="D2990" s="83"/>
      <c r="E2990" s="83"/>
      <c r="F2990" s="83"/>
      <c r="G2990" s="83"/>
      <c r="H2990" s="83"/>
      <c r="I2990" s="83"/>
      <c r="J2990" s="83"/>
      <c r="K2990" s="83"/>
      <c r="L2990" s="83"/>
      <c r="M2990" s="83"/>
      <c r="N2990" s="83"/>
      <c r="O2990" s="83"/>
      <c r="P2990" s="84"/>
      <c r="Q2990" s="217"/>
      <c r="R2990" s="91">
        <f t="shared" ref="R2990" si="7537">IF(COUNTA(Y2988:DP2991)=0,0,HLOOKUP(R2989,Y2989:DP2991,2,FALSE))</f>
        <v>0</v>
      </c>
      <c r="S2990" s="92">
        <f t="shared" ref="S2990" si="7538">IF(COUNTA(Y2988:DP2991)=0,0,HLOOKUP(S2988,Y2988:DP2991,3,FALSE))</f>
        <v>0</v>
      </c>
      <c r="T2990" s="93"/>
      <c r="U2990" s="94">
        <f t="array" ref="U2990">IF(COUNTA(Y2988:DP2991)=0,0,IF(ISERROR(HLOOKUP(U2991,Y2991:DP2991,1,FALSE)),0,INDEX(Y2990:DP2990,MATCH(U2989&amp;U2991,Y2989:DP2989&amp;Y2991:DP2991,0))))</f>
        <v>0</v>
      </c>
      <c r="V2990" s="94">
        <f t="array" ref="V2990">IF(COUNTA(Y2988:DP2991)=0,0,IF(ISERROR(HLOOKUP(V2991,Y2991:DP2991,1,FALSE)),0,INDEX(Y2990:DP2990,MATCH(V2989&amp;V2991,Y2989:DP2989&amp;Y2991:DP2991,0))))</f>
        <v>0</v>
      </c>
      <c r="W2990" s="95"/>
      <c r="X2990" s="108"/>
    </row>
    <row r="2991" spans="2:26" ht="13.9" thickBot="1">
      <c r="B2991" s="96"/>
      <c r="C2991" s="97"/>
      <c r="D2991" s="96"/>
      <c r="E2991" s="96"/>
      <c r="F2991" s="96"/>
      <c r="G2991" s="96"/>
      <c r="H2991" s="96"/>
      <c r="I2991" s="96"/>
      <c r="J2991" s="96"/>
      <c r="K2991" s="96"/>
      <c r="L2991" s="96"/>
      <c r="M2991" s="96"/>
      <c r="N2991" s="96"/>
      <c r="O2991" s="96"/>
      <c r="P2991" s="97"/>
      <c r="Q2991" s="218"/>
      <c r="R2991" s="98" t="str">
        <f t="shared" ref="R2991" si="7539">IF(COUNTA(Y2988:DP2991)=0,"none",HLOOKUP(R2989,Y2989:DP2991,3,FALSE))</f>
        <v>none</v>
      </c>
      <c r="S2991" s="99" t="str">
        <f t="shared" ref="S2991" si="7540">IF(COUNTA(Y2988:DP2991)=0,"none",HLOOKUP(S2988,Y2988:DP2991,4,FALSE))</f>
        <v>none</v>
      </c>
      <c r="T2991" s="100"/>
      <c r="U2991" s="100" t="str">
        <f t="array" ref="U2991">IF(COUNTA(Y2988:DP2991)=0,"none",IF($U$2="WAHR",$W$3,Abfrage!$F$4))</f>
        <v>none</v>
      </c>
      <c r="V2991" s="100" t="str">
        <f t="array" ref="V2991">IF(COUNTA(Y2988:DP2991)=0,"none",IF($U$2="WAHR",$W$3,Abfrage!$F$4))</f>
        <v>none</v>
      </c>
      <c r="W2991" s="100" t="str">
        <f t="array" ref="W2991">IF(COUNTA(Y2988:DP2991)=0,"none",IF($U$2="WAHR",$W$3,Abfrage!$F$4))</f>
        <v>none</v>
      </c>
      <c r="X2991" s="109"/>
    </row>
    <row r="2992" spans="2:26" thickBot="1">
      <c r="B2992" s="75" t="s">
        <v>1872</v>
      </c>
      <c r="C2992" s="76">
        <v>1000299530</v>
      </c>
      <c r="D2992" s="75" t="s">
        <v>95</v>
      </c>
      <c r="E2992" s="75" t="s">
        <v>96</v>
      </c>
      <c r="F2992" s="75" t="s">
        <v>97</v>
      </c>
      <c r="G2992" s="75" t="s">
        <v>97</v>
      </c>
      <c r="H2992" s="75" t="s">
        <v>44</v>
      </c>
      <c r="I2992" s="75" t="s">
        <v>41</v>
      </c>
      <c r="J2992" s="75" t="s">
        <v>1873</v>
      </c>
      <c r="K2992" s="75" t="s">
        <v>306</v>
      </c>
      <c r="L2992" s="75" t="s">
        <v>306</v>
      </c>
      <c r="M2992" s="75" t="s">
        <v>313</v>
      </c>
      <c r="N2992" s="75" t="s">
        <v>393</v>
      </c>
      <c r="O2992" s="75" t="s">
        <v>315</v>
      </c>
      <c r="P2992" s="76" t="s">
        <v>306</v>
      </c>
      <c r="Q2992" s="216"/>
      <c r="R2992" s="77">
        <f t="shared" ref="R2992" si="7541">IF(COUNTA(Y2992:DP2995)=0,"01.01.1900",INDEX(Y2992:DP2992,MATCH(R2993,Y2993:DP2993,0)))</f>
        <v>45849</v>
      </c>
      <c r="S2992" s="78">
        <f t="shared" ref="S2992" si="7542">IF(COUNTA(Y2992:DP2995)=0,"01.01.1900",MAX(Y2992:DP2992))</f>
        <v>45849</v>
      </c>
      <c r="T2992" s="79"/>
      <c r="U2992" s="80" t="str">
        <f t="array" ref="U2992">IF(COUNTA(Y2992:DP2995)=0,"01.01.1900",IF(ISERROR(HLOOKUP(U2995,Y2995:DP2995,1,FALSE)),"01.01.1900",INDEX(Y2992:DP2992,MATCH(U2993&amp;U2995,Y2993:DP2993&amp;Y2995:DP2995,0))))</f>
        <v>01.01.1900</v>
      </c>
      <c r="V2992" s="81">
        <f t="shared" ref="V2992" si="7543">IF(COUNTA(Y2992:DP2995)=0,"01.01.1900",_xlfn.MAXIFS(Y2992:DP2992,Y2995:DP2995,V2995))</f>
        <v>0</v>
      </c>
      <c r="W2992" s="82"/>
      <c r="X2992" s="106"/>
      <c r="Y2992" s="141">
        <v>45849</v>
      </c>
      <c r="Z2992" s="141">
        <v>45849</v>
      </c>
    </row>
    <row r="2993" spans="2:26" thickBot="1">
      <c r="B2993" s="83"/>
      <c r="C2993" s="84"/>
      <c r="D2993" s="83"/>
      <c r="E2993" s="83"/>
      <c r="F2993" s="83"/>
      <c r="G2993" s="83"/>
      <c r="H2993" s="83"/>
      <c r="I2993" s="83"/>
      <c r="J2993" s="83"/>
      <c r="K2993" s="83"/>
      <c r="L2993" s="83"/>
      <c r="M2993" s="83"/>
      <c r="N2993" s="83"/>
      <c r="O2993" s="83"/>
      <c r="P2993" s="84"/>
      <c r="Q2993" s="217"/>
      <c r="R2993" s="85">
        <f t="shared" ref="R2993" si="7544">IF(COUNTA(Y2992:DP2995)=0,0,MIN(Y2993:DP2993))</f>
        <v>0.81899999999999995</v>
      </c>
      <c r="S2993" s="86">
        <f t="shared" ref="S2993" si="7545">IF(COUNTA(Y2992:DP2995)=0,0,HLOOKUP(S2992,Y2992:DP2995,2,FALSE))</f>
        <v>0.81899999999999995</v>
      </c>
      <c r="T2993" s="87">
        <f t="shared" ref="T2993" si="7546">IF(COUNTA(Y2992:DP2995)=0,0,AVERAGE(Y2993:DP2993))</f>
        <v>1.0394999999999999</v>
      </c>
      <c r="U2993" s="88">
        <f t="shared" ref="U2993" si="7547">IF(COUNTA(Y2992:DP2995)=0,0,_xlfn.MINIFS(Y2993:DP2993,Y2995:DP2995,U2995))</f>
        <v>0</v>
      </c>
      <c r="V2993" s="89">
        <f t="array" ref="V2993">IF(COUNTA(Y2992:DP2995)=0,0,IF(ISERROR(HLOOKUP(V2995,Y2995:DP2995,1,FALSE)),0,INDEX(Y2993:DP2993,MATCH(V2992&amp;V2995,Y2992:DP2992&amp;Y2995:DP2995,0))))</f>
        <v>0</v>
      </c>
      <c r="W2993" s="90">
        <f t="array" ref="W2993">IF(COUNTA(Y2992:DP2995)=0,0,IF(ISERROR(HLOOKUP(W2995,Y2995:DP2995,1,FALSE)),0,AVERAGEIF(Y2995:DP2995,$W2995,Y2993:DP2993)))</f>
        <v>0</v>
      </c>
      <c r="X2993" s="107"/>
      <c r="Y2993" s="142">
        <v>0.81899999999999995</v>
      </c>
      <c r="Z2993" s="142">
        <v>1.26</v>
      </c>
    </row>
    <row r="2994" spans="2:26" thickBot="1">
      <c r="B2994" s="83"/>
      <c r="C2994" s="84"/>
      <c r="D2994" s="83"/>
      <c r="E2994" s="83"/>
      <c r="F2994" s="83"/>
      <c r="G2994" s="83"/>
      <c r="H2994" s="83"/>
      <c r="I2994" s="83"/>
      <c r="J2994" s="83"/>
      <c r="K2994" s="83"/>
      <c r="L2994" s="83"/>
      <c r="M2994" s="83"/>
      <c r="N2994" s="83"/>
      <c r="O2994" s="83"/>
      <c r="P2994" s="84"/>
      <c r="Q2994" s="217"/>
      <c r="R2994" s="91">
        <f t="shared" ref="R2994" si="7548">IF(COUNTA(Y2992:DP2995)=0,0,HLOOKUP(R2993,Y2993:DP2995,2,FALSE))</f>
        <v>1000</v>
      </c>
      <c r="S2994" s="92">
        <f t="shared" ref="S2994" si="7549">IF(COUNTA(Y2992:DP2995)=0,0,HLOOKUP(S2992,Y2992:DP2995,3,FALSE))</f>
        <v>1000</v>
      </c>
      <c r="T2994" s="93"/>
      <c r="U2994" s="94">
        <f t="array" ref="U2994">IF(COUNTA(Y2992:DP2995)=0,0,IF(ISERROR(HLOOKUP(U2995,Y2995:DP2995,1,FALSE)),0,INDEX(Y2994:DP2994,MATCH(U2993&amp;U2995,Y2993:DP2993&amp;Y2995:DP2995,0))))</f>
        <v>0</v>
      </c>
      <c r="V2994" s="94">
        <f t="array" ref="V2994">IF(COUNTA(Y2992:DP2995)=0,0,IF(ISERROR(HLOOKUP(V2995,Y2995:DP2995,1,FALSE)),0,INDEX(Y2994:DP2994,MATCH(V2993&amp;V2995,Y2993:DP2993&amp;Y2995:DP2995,0))))</f>
        <v>0</v>
      </c>
      <c r="W2994" s="95"/>
      <c r="X2994" s="108"/>
      <c r="Y2994" s="143">
        <v>1000</v>
      </c>
      <c r="Z2994" s="143">
        <v>1</v>
      </c>
    </row>
    <row r="2995" spans="2:26" ht="13.9" thickBot="1">
      <c r="B2995" s="96"/>
      <c r="C2995" s="97"/>
      <c r="D2995" s="96"/>
      <c r="E2995" s="96"/>
      <c r="F2995" s="96"/>
      <c r="G2995" s="96"/>
      <c r="H2995" s="96"/>
      <c r="I2995" s="96"/>
      <c r="J2995" s="96"/>
      <c r="K2995" s="96"/>
      <c r="L2995" s="96"/>
      <c r="M2995" s="96"/>
      <c r="N2995" s="96"/>
      <c r="O2995" s="96"/>
      <c r="P2995" s="97"/>
      <c r="Q2995" s="218"/>
      <c r="R2995" s="98" t="str">
        <f t="shared" ref="R2995" si="7550">IF(COUNTA(Y2992:DP2995)=0,"none",HLOOKUP(R2993,Y2993:DP2995,3,FALSE))</f>
        <v>www (-30%)</v>
      </c>
      <c r="S2995" s="99" t="str">
        <f t="shared" ref="S2995" si="7551">IF(COUNTA(Y2992:DP2995)=0,"none",HLOOKUP(S2992,Y2992:DP2995,4,FALSE))</f>
        <v>www (-30%)</v>
      </c>
      <c r="T2995" s="100"/>
      <c r="U2995" s="100">
        <f t="array" ref="U2995">IF(COUNTA(Y2992:DP2995)=0,"none",IF($U$2="WAHR",$W$3,Abfrage!$F$4))</f>
        <v>0</v>
      </c>
      <c r="V2995" s="100">
        <f t="array" ref="V2995">IF(COUNTA(Y2992:DP2995)=0,"none",IF($U$2="WAHR",$W$3,Abfrage!$F$4))</f>
        <v>0</v>
      </c>
      <c r="W2995" s="100">
        <f t="array" ref="W2995">IF(COUNTA(Y2992:DP2995)=0,"none",IF($U$2="WAHR",$W$3,Abfrage!$F$4))</f>
        <v>0</v>
      </c>
      <c r="X2995" s="109"/>
      <c r="Y2995" s="144" t="s">
        <v>43</v>
      </c>
      <c r="Z2995" s="144" t="s">
        <v>47</v>
      </c>
    </row>
    <row r="2996" spans="2:26" thickBot="1">
      <c r="B2996" s="75" t="s">
        <v>1874</v>
      </c>
      <c r="C2996" s="76">
        <v>1000299553</v>
      </c>
      <c r="D2996" s="75" t="s">
        <v>95</v>
      </c>
      <c r="E2996" s="75" t="s">
        <v>96</v>
      </c>
      <c r="F2996" s="75" t="s">
        <v>103</v>
      </c>
      <c r="G2996" s="75" t="s">
        <v>103</v>
      </c>
      <c r="H2996" s="75" t="e">
        <v>#N/A</v>
      </c>
      <c r="I2996" s="75" t="s">
        <v>41</v>
      </c>
      <c r="J2996" s="75" t="s">
        <v>1875</v>
      </c>
      <c r="K2996" s="75" t="s">
        <v>306</v>
      </c>
      <c r="L2996" s="75" t="s">
        <v>306</v>
      </c>
      <c r="M2996" s="75" t="s">
        <v>313</v>
      </c>
      <c r="N2996" s="75" t="s">
        <v>393</v>
      </c>
      <c r="O2996" s="75" t="s">
        <v>402</v>
      </c>
      <c r="P2996" s="76" t="s">
        <v>306</v>
      </c>
      <c r="Q2996" s="216"/>
      <c r="R2996" s="77" t="str">
        <f t="shared" ref="R2996" si="7552">IF(COUNTA(Y2996:DP2999)=0,"01.01.1900",INDEX(Y2996:DP2996,MATCH(R2997,Y2997:DP2997,0)))</f>
        <v>01.01.1900</v>
      </c>
      <c r="S2996" s="78" t="str">
        <f t="shared" ref="S2996" si="7553">IF(COUNTA(Y2996:DP2999)=0,"01.01.1900",MAX(Y2996:DP2996))</f>
        <v>01.01.1900</v>
      </c>
      <c r="T2996" s="79"/>
      <c r="U2996" s="80" t="str">
        <f t="array" ref="U2996">IF(COUNTA(Y2996:DP2999)=0,"01.01.1900",IF(ISERROR(HLOOKUP(U2999,Y2999:DP2999,1,FALSE)),"01.01.1900",INDEX(Y2996:DP2996,MATCH(U2997&amp;U2999,Y2997:DP2997&amp;Y2999:DP2999,0))))</f>
        <v>01.01.1900</v>
      </c>
      <c r="V2996" s="81" t="str">
        <f t="shared" ref="V2996" si="7554">IF(COUNTA(Y2996:DP2999)=0,"01.01.1900",_xlfn.MAXIFS(Y2996:DP2996,Y2999:DP2999,V2999))</f>
        <v>01.01.1900</v>
      </c>
      <c r="W2996" s="82"/>
      <c r="X2996" s="106"/>
    </row>
    <row r="2997" spans="2:26" thickBot="1">
      <c r="B2997" s="83"/>
      <c r="C2997" s="84"/>
      <c r="D2997" s="83"/>
      <c r="E2997" s="83"/>
      <c r="F2997" s="83"/>
      <c r="G2997" s="83"/>
      <c r="H2997" s="83"/>
      <c r="I2997" s="83"/>
      <c r="J2997" s="83"/>
      <c r="K2997" s="83"/>
      <c r="L2997" s="83"/>
      <c r="M2997" s="83"/>
      <c r="N2997" s="83"/>
      <c r="O2997" s="83"/>
      <c r="P2997" s="84"/>
      <c r="Q2997" s="217"/>
      <c r="R2997" s="85">
        <f t="shared" ref="R2997" si="7555">IF(COUNTA(Y2996:DP2999)=0,0,MIN(Y2997:DP2997))</f>
        <v>0</v>
      </c>
      <c r="S2997" s="86">
        <f t="shared" ref="S2997" si="7556">IF(COUNTA(Y2996:DP2999)=0,0,HLOOKUP(S2996,Y2996:DP2999,2,FALSE))</f>
        <v>0</v>
      </c>
      <c r="T2997" s="87">
        <f t="shared" ref="T2997" si="7557">IF(COUNTA(Y2996:DP2999)=0,0,AVERAGE(Y2997:DP2997))</f>
        <v>0</v>
      </c>
      <c r="U2997" s="88">
        <f t="shared" ref="U2997" si="7558">IF(COUNTA(Y2996:DP2999)=0,0,_xlfn.MINIFS(Y2997:DP2997,Y2999:DP2999,U2999))</f>
        <v>0</v>
      </c>
      <c r="V2997" s="89">
        <f t="array" ref="V2997">IF(COUNTA(Y2996:DP2999)=0,0,IF(ISERROR(HLOOKUP(V2999,Y2999:DP2999,1,FALSE)),0,INDEX(Y2997:DP2997,MATCH(V2996&amp;V2999,Y2996:DP2996&amp;Y2999:DP2999,0))))</f>
        <v>0</v>
      </c>
      <c r="W2997" s="90">
        <f t="array" ref="W2997">IF(COUNTA(Y2996:DP2999)=0,0,IF(ISERROR(HLOOKUP(W2999,Y2999:DP2999,1,FALSE)),0,AVERAGEIF(Y2999:DP2999,$W2999,Y2997:DP2997)))</f>
        <v>0</v>
      </c>
      <c r="X2997" s="107"/>
    </row>
    <row r="2998" spans="2:26" thickBot="1">
      <c r="B2998" s="83"/>
      <c r="C2998" s="84"/>
      <c r="D2998" s="83"/>
      <c r="E2998" s="83"/>
      <c r="F2998" s="83"/>
      <c r="G2998" s="83"/>
      <c r="H2998" s="83"/>
      <c r="I2998" s="83"/>
      <c r="J2998" s="83"/>
      <c r="K2998" s="83"/>
      <c r="L2998" s="83"/>
      <c r="M2998" s="83"/>
      <c r="N2998" s="83"/>
      <c r="O2998" s="83"/>
      <c r="P2998" s="84"/>
      <c r="Q2998" s="217"/>
      <c r="R2998" s="91">
        <f t="shared" ref="R2998" si="7559">IF(COUNTA(Y2996:DP2999)=0,0,HLOOKUP(R2997,Y2997:DP2999,2,FALSE))</f>
        <v>0</v>
      </c>
      <c r="S2998" s="92">
        <f t="shared" ref="S2998" si="7560">IF(COUNTA(Y2996:DP2999)=0,0,HLOOKUP(S2996,Y2996:DP2999,3,FALSE))</f>
        <v>0</v>
      </c>
      <c r="T2998" s="93"/>
      <c r="U2998" s="94">
        <f t="array" ref="U2998">IF(COUNTA(Y2996:DP2999)=0,0,IF(ISERROR(HLOOKUP(U2999,Y2999:DP2999,1,FALSE)),0,INDEX(Y2998:DP2998,MATCH(U2997&amp;U2999,Y2997:DP2997&amp;Y2999:DP2999,0))))</f>
        <v>0</v>
      </c>
      <c r="V2998" s="94">
        <f t="array" ref="V2998">IF(COUNTA(Y2996:DP2999)=0,0,IF(ISERROR(HLOOKUP(V2999,Y2999:DP2999,1,FALSE)),0,INDEX(Y2998:DP2998,MATCH(V2997&amp;V2999,Y2997:DP2997&amp;Y2999:DP2999,0))))</f>
        <v>0</v>
      </c>
      <c r="W2998" s="95"/>
      <c r="X2998" s="108"/>
    </row>
    <row r="2999" spans="2:26" ht="13.9" thickBot="1">
      <c r="B2999" s="96"/>
      <c r="C2999" s="97"/>
      <c r="D2999" s="96"/>
      <c r="E2999" s="96"/>
      <c r="F2999" s="96"/>
      <c r="G2999" s="96"/>
      <c r="H2999" s="96"/>
      <c r="I2999" s="96"/>
      <c r="J2999" s="96"/>
      <c r="K2999" s="96"/>
      <c r="L2999" s="96"/>
      <c r="M2999" s="96"/>
      <c r="N2999" s="96"/>
      <c r="O2999" s="96"/>
      <c r="P2999" s="97"/>
      <c r="Q2999" s="218"/>
      <c r="R2999" s="98" t="str">
        <f t="shared" ref="R2999" si="7561">IF(COUNTA(Y2996:DP2999)=0,"none",HLOOKUP(R2997,Y2997:DP2999,3,FALSE))</f>
        <v>none</v>
      </c>
      <c r="S2999" s="99" t="str">
        <f t="shared" ref="S2999" si="7562">IF(COUNTA(Y2996:DP2999)=0,"none",HLOOKUP(S2996,Y2996:DP2999,4,FALSE))</f>
        <v>none</v>
      </c>
      <c r="T2999" s="100"/>
      <c r="U2999" s="100" t="str">
        <f t="array" ref="U2999">IF(COUNTA(Y2996:DP2999)=0,"none",IF($U$2="WAHR",$W$3,Abfrage!$F$4))</f>
        <v>none</v>
      </c>
      <c r="V2999" s="100" t="str">
        <f t="array" ref="V2999">IF(COUNTA(Y2996:DP2999)=0,"none",IF($U$2="WAHR",$W$3,Abfrage!$F$4))</f>
        <v>none</v>
      </c>
      <c r="W2999" s="100" t="str">
        <f t="array" ref="W2999">IF(COUNTA(Y2996:DP2999)=0,"none",IF($U$2="WAHR",$W$3,Abfrage!$F$4))</f>
        <v>none</v>
      </c>
      <c r="X2999" s="109"/>
    </row>
    <row r="3000" spans="2:26" thickBot="1">
      <c r="B3000" s="75" t="s">
        <v>1876</v>
      </c>
      <c r="C3000" s="76">
        <v>1000309285</v>
      </c>
      <c r="D3000" s="75" t="s">
        <v>95</v>
      </c>
      <c r="E3000" s="75" t="s">
        <v>90</v>
      </c>
      <c r="F3000" s="75" t="s">
        <v>122</v>
      </c>
      <c r="G3000" s="75" t="s">
        <v>122</v>
      </c>
      <c r="H3000" s="75" t="e">
        <v>#N/A</v>
      </c>
      <c r="I3000" s="75" t="s">
        <v>41</v>
      </c>
      <c r="J3000" s="75" t="s">
        <v>1877</v>
      </c>
      <c r="K3000" s="75" t="s">
        <v>306</v>
      </c>
      <c r="L3000" s="75" t="s">
        <v>306</v>
      </c>
      <c r="M3000" s="75" t="s">
        <v>306</v>
      </c>
      <c r="N3000" s="75" t="s">
        <v>327</v>
      </c>
      <c r="O3000" s="75" t="s">
        <v>309</v>
      </c>
      <c r="P3000" s="76" t="s">
        <v>306</v>
      </c>
      <c r="Q3000" s="216"/>
      <c r="R3000" s="77" t="str">
        <f t="shared" ref="R3000" si="7563">IF(COUNTA(Y3000:DP3003)=0,"01.01.1900",INDEX(Y3000:DP3000,MATCH(R3001,Y3001:DP3001,0)))</f>
        <v>01.01.1900</v>
      </c>
      <c r="S3000" s="78" t="str">
        <f t="shared" ref="S3000" si="7564">IF(COUNTA(Y3000:DP3003)=0,"01.01.1900",MAX(Y3000:DP3000))</f>
        <v>01.01.1900</v>
      </c>
      <c r="T3000" s="79"/>
      <c r="U3000" s="80" t="str">
        <f t="array" ref="U3000">IF(COUNTA(Y3000:DP3003)=0,"01.01.1900",IF(ISERROR(HLOOKUP(U3003,Y3003:DP3003,1,FALSE)),"01.01.1900",INDEX(Y3000:DP3000,MATCH(U3001&amp;U3003,Y3001:DP3001&amp;Y3003:DP3003,0))))</f>
        <v>01.01.1900</v>
      </c>
      <c r="V3000" s="81" t="str">
        <f t="shared" ref="V3000" si="7565">IF(COUNTA(Y3000:DP3003)=0,"01.01.1900",_xlfn.MAXIFS(Y3000:DP3000,Y3003:DP3003,V3003))</f>
        <v>01.01.1900</v>
      </c>
      <c r="W3000" s="82"/>
      <c r="X3000" s="106"/>
    </row>
    <row r="3001" spans="2:26" thickBot="1">
      <c r="B3001" s="83"/>
      <c r="C3001" s="84"/>
      <c r="D3001" s="83"/>
      <c r="E3001" s="83"/>
      <c r="F3001" s="83"/>
      <c r="G3001" s="83"/>
      <c r="H3001" s="83"/>
      <c r="I3001" s="83"/>
      <c r="J3001" s="83"/>
      <c r="K3001" s="83"/>
      <c r="L3001" s="83"/>
      <c r="M3001" s="83"/>
      <c r="N3001" s="83"/>
      <c r="O3001" s="83"/>
      <c r="P3001" s="84"/>
      <c r="Q3001" s="217"/>
      <c r="R3001" s="85">
        <f t="shared" ref="R3001" si="7566">IF(COUNTA(Y3000:DP3003)=0,0,MIN(Y3001:DP3001))</f>
        <v>0</v>
      </c>
      <c r="S3001" s="86">
        <f t="shared" ref="S3001" si="7567">IF(COUNTA(Y3000:DP3003)=0,0,HLOOKUP(S3000,Y3000:DP3003,2,FALSE))</f>
        <v>0</v>
      </c>
      <c r="T3001" s="87">
        <f t="shared" ref="T3001" si="7568">IF(COUNTA(Y3000:DP3003)=0,0,AVERAGE(Y3001:DP3001))</f>
        <v>0</v>
      </c>
      <c r="U3001" s="88">
        <f t="shared" ref="U3001" si="7569">IF(COUNTA(Y3000:DP3003)=0,0,_xlfn.MINIFS(Y3001:DP3001,Y3003:DP3003,U3003))</f>
        <v>0</v>
      </c>
      <c r="V3001" s="89">
        <f t="array" ref="V3001">IF(COUNTA(Y3000:DP3003)=0,0,IF(ISERROR(HLOOKUP(V3003,Y3003:DP3003,1,FALSE)),0,INDEX(Y3001:DP3001,MATCH(V3000&amp;V3003,Y3000:DP3000&amp;Y3003:DP3003,0))))</f>
        <v>0</v>
      </c>
      <c r="W3001" s="90">
        <f t="array" ref="W3001">IF(COUNTA(Y3000:DP3003)=0,0,IF(ISERROR(HLOOKUP(W3003,Y3003:DP3003,1,FALSE)),0,AVERAGEIF(Y3003:DP3003,$W3003,Y3001:DP3001)))</f>
        <v>0</v>
      </c>
      <c r="X3001" s="107"/>
    </row>
    <row r="3002" spans="2:26" thickBot="1">
      <c r="B3002" s="83"/>
      <c r="C3002" s="84"/>
      <c r="D3002" s="83"/>
      <c r="E3002" s="83"/>
      <c r="F3002" s="83"/>
      <c r="G3002" s="83"/>
      <c r="H3002" s="83"/>
      <c r="I3002" s="83"/>
      <c r="J3002" s="83"/>
      <c r="K3002" s="83"/>
      <c r="L3002" s="83"/>
      <c r="M3002" s="83"/>
      <c r="N3002" s="83"/>
      <c r="O3002" s="83"/>
      <c r="P3002" s="84"/>
      <c r="Q3002" s="217"/>
      <c r="R3002" s="91">
        <f t="shared" ref="R3002" si="7570">IF(COUNTA(Y3000:DP3003)=0,0,HLOOKUP(R3001,Y3001:DP3003,2,FALSE))</f>
        <v>0</v>
      </c>
      <c r="S3002" s="92">
        <f t="shared" ref="S3002" si="7571">IF(COUNTA(Y3000:DP3003)=0,0,HLOOKUP(S3000,Y3000:DP3003,3,FALSE))</f>
        <v>0</v>
      </c>
      <c r="T3002" s="93"/>
      <c r="U3002" s="94">
        <f t="array" ref="U3002">IF(COUNTA(Y3000:DP3003)=0,0,IF(ISERROR(HLOOKUP(U3003,Y3003:DP3003,1,FALSE)),0,INDEX(Y3002:DP3002,MATCH(U3001&amp;U3003,Y3001:DP3001&amp;Y3003:DP3003,0))))</f>
        <v>0</v>
      </c>
      <c r="V3002" s="94">
        <f t="array" ref="V3002">IF(COUNTA(Y3000:DP3003)=0,0,IF(ISERROR(HLOOKUP(V3003,Y3003:DP3003,1,FALSE)),0,INDEX(Y3002:DP3002,MATCH(V3001&amp;V3003,Y3001:DP3001&amp;Y3003:DP3003,0))))</f>
        <v>0</v>
      </c>
      <c r="W3002" s="95"/>
      <c r="X3002" s="108"/>
    </row>
    <row r="3003" spans="2:26" ht="13.9" thickBot="1">
      <c r="B3003" s="96"/>
      <c r="C3003" s="97"/>
      <c r="D3003" s="96"/>
      <c r="E3003" s="96"/>
      <c r="F3003" s="96"/>
      <c r="G3003" s="96"/>
      <c r="H3003" s="96"/>
      <c r="I3003" s="96"/>
      <c r="J3003" s="96"/>
      <c r="K3003" s="96"/>
      <c r="L3003" s="96"/>
      <c r="M3003" s="96"/>
      <c r="N3003" s="96"/>
      <c r="O3003" s="96"/>
      <c r="P3003" s="97"/>
      <c r="Q3003" s="218"/>
      <c r="R3003" s="98" t="str">
        <f t="shared" ref="R3003" si="7572">IF(COUNTA(Y3000:DP3003)=0,"none",HLOOKUP(R3001,Y3001:DP3003,3,FALSE))</f>
        <v>none</v>
      </c>
      <c r="S3003" s="99" t="str">
        <f t="shared" ref="S3003" si="7573">IF(COUNTA(Y3000:DP3003)=0,"none",HLOOKUP(S3000,Y3000:DP3003,4,FALSE))</f>
        <v>none</v>
      </c>
      <c r="T3003" s="100"/>
      <c r="U3003" s="100" t="str">
        <f t="array" ref="U3003">IF(COUNTA(Y3000:DP3003)=0,"none",IF($U$2="WAHR",$W$3,Abfrage!$F$4))</f>
        <v>none</v>
      </c>
      <c r="V3003" s="100" t="str">
        <f t="array" ref="V3003">IF(COUNTA(Y3000:DP3003)=0,"none",IF($U$2="WAHR",$W$3,Abfrage!$F$4))</f>
        <v>none</v>
      </c>
      <c r="W3003" s="100" t="str">
        <f t="array" ref="W3003">IF(COUNTA(Y3000:DP3003)=0,"none",IF($U$2="WAHR",$W$3,Abfrage!$F$4))</f>
        <v>none</v>
      </c>
      <c r="X3003" s="109"/>
    </row>
    <row r="3004" spans="2:26" thickBot="1">
      <c r="B3004" s="75" t="s">
        <v>1878</v>
      </c>
      <c r="C3004" s="76">
        <v>1000133832</v>
      </c>
      <c r="D3004" s="75" t="s">
        <v>169</v>
      </c>
      <c r="E3004" s="75" t="s">
        <v>604</v>
      </c>
      <c r="F3004" s="75" t="s">
        <v>619</v>
      </c>
      <c r="G3004" s="75" t="s">
        <v>619</v>
      </c>
      <c r="H3004" s="75" t="s">
        <v>1879</v>
      </c>
      <c r="I3004" s="75" t="s">
        <v>1880</v>
      </c>
      <c r="J3004" s="75" t="s">
        <v>1881</v>
      </c>
      <c r="K3004" s="75" t="s">
        <v>306</v>
      </c>
      <c r="L3004" s="75" t="s">
        <v>306</v>
      </c>
      <c r="M3004" s="75" t="s">
        <v>306</v>
      </c>
      <c r="N3004" s="75" t="s">
        <v>306</v>
      </c>
      <c r="O3004" s="75" t="s">
        <v>309</v>
      </c>
      <c r="P3004" s="76" t="s">
        <v>306</v>
      </c>
      <c r="Q3004" s="216"/>
      <c r="R3004" s="77">
        <f t="shared" ref="R3004" si="7574">IF(COUNTA(Y3004:DP3007)=0,"01.01.1900",INDEX(Y3004:DP3004,MATCH(R3005,Y3005:DP3005,0)))</f>
        <v>44986</v>
      </c>
      <c r="S3004" s="78">
        <f t="shared" ref="S3004" si="7575">IF(COUNTA(Y3004:DP3007)=0,"01.01.1900",MAX(Y3004:DP3004))</f>
        <v>44986</v>
      </c>
      <c r="T3004" s="79"/>
      <c r="U3004" s="80" t="str">
        <f t="array" ref="U3004">IF(COUNTA(Y3004:DP3007)=0,"01.01.1900",IF(ISERROR(HLOOKUP(U3007,Y3007:DP3007,1,FALSE)),"01.01.1900",INDEX(Y3004:DP3004,MATCH(U3005&amp;U3007,Y3005:DP3005&amp;Y3007:DP3007,0))))</f>
        <v>01.01.1900</v>
      </c>
      <c r="V3004" s="81">
        <f t="shared" ref="V3004" si="7576">IF(COUNTA(Y3004:DP3007)=0,"01.01.1900",_xlfn.MAXIFS(Y3004:DP3004,Y3007:DP3007,V3007))</f>
        <v>0</v>
      </c>
      <c r="W3004" s="82"/>
      <c r="X3004" s="106"/>
      <c r="Y3004" s="141">
        <v>44986</v>
      </c>
      <c r="Z3004" s="141">
        <v>44986</v>
      </c>
    </row>
    <row r="3005" spans="2:26" thickBot="1">
      <c r="B3005" s="83"/>
      <c r="C3005" s="84"/>
      <c r="D3005" s="83"/>
      <c r="E3005" s="83"/>
      <c r="F3005" s="83"/>
      <c r="G3005" s="83"/>
      <c r="H3005" s="83"/>
      <c r="I3005" s="83"/>
      <c r="J3005" s="83"/>
      <c r="K3005" s="83"/>
      <c r="L3005" s="83"/>
      <c r="M3005" s="83"/>
      <c r="N3005" s="83"/>
      <c r="O3005" s="83"/>
      <c r="P3005" s="84"/>
      <c r="Q3005" s="217"/>
      <c r="R3005" s="85">
        <f t="shared" ref="R3005" si="7577">IF(COUNTA(Y3004:DP3007)=0,0,MIN(Y3005:DP3005))</f>
        <v>1.06</v>
      </c>
      <c r="S3005" s="86">
        <f t="shared" ref="S3005" si="7578">IF(COUNTA(Y3004:DP3007)=0,0,HLOOKUP(S3004,Y3004:DP3007,2,FALSE))</f>
        <v>1.06</v>
      </c>
      <c r="T3005" s="87">
        <f t="shared" ref="T3005" si="7579">IF(COUNTA(Y3004:DP3007)=0,0,AVERAGE(Y3005:DP3005))</f>
        <v>1.06</v>
      </c>
      <c r="U3005" s="88">
        <f t="shared" ref="U3005" si="7580">IF(COUNTA(Y3004:DP3007)=0,0,_xlfn.MINIFS(Y3005:DP3005,Y3007:DP3007,U3007))</f>
        <v>0</v>
      </c>
      <c r="V3005" s="89">
        <f t="array" ref="V3005">IF(COUNTA(Y3004:DP3007)=0,0,IF(ISERROR(HLOOKUP(V3007,Y3007:DP3007,1,FALSE)),0,INDEX(Y3005:DP3005,MATCH(V3004&amp;V3007,Y3004:DP3004&amp;Y3007:DP3007,0))))</f>
        <v>0</v>
      </c>
      <c r="W3005" s="90">
        <f t="array" ref="W3005">IF(COUNTA(Y3004:DP3007)=0,0,IF(ISERROR(HLOOKUP(W3007,Y3007:DP3007,1,FALSE)),0,AVERAGEIF(Y3007:DP3007,$W3007,Y3005:DP3005)))</f>
        <v>0</v>
      </c>
      <c r="X3005" s="107"/>
      <c r="Y3005" s="142">
        <v>1.06</v>
      </c>
      <c r="Z3005" s="142">
        <v>1.06</v>
      </c>
    </row>
    <row r="3006" spans="2:26" thickBot="1">
      <c r="B3006" s="83"/>
      <c r="C3006" s="84"/>
      <c r="D3006" s="83"/>
      <c r="E3006" s="83"/>
      <c r="F3006" s="83"/>
      <c r="G3006" s="83"/>
      <c r="H3006" s="83"/>
      <c r="I3006" s="83"/>
      <c r="J3006" s="83"/>
      <c r="K3006" s="83"/>
      <c r="L3006" s="83"/>
      <c r="M3006" s="83"/>
      <c r="N3006" s="83"/>
      <c r="O3006" s="83"/>
      <c r="P3006" s="84"/>
      <c r="Q3006" s="217"/>
      <c r="R3006" s="91" t="str">
        <f t="shared" ref="R3006" si="7581">IF(COUNTA(Y3004:DP3007)=0,0,HLOOKUP(R3005,Y3005:DP3007,2,FALSE))</f>
        <v>nn</v>
      </c>
      <c r="S3006" s="92" t="str">
        <f t="shared" ref="S3006" si="7582">IF(COUNTA(Y3004:DP3007)=0,0,HLOOKUP(S3004,Y3004:DP3007,3,FALSE))</f>
        <v>nn</v>
      </c>
      <c r="T3006" s="93"/>
      <c r="U3006" s="94">
        <f t="array" ref="U3006">IF(COUNTA(Y3004:DP3007)=0,0,IF(ISERROR(HLOOKUP(U3007,Y3007:DP3007,1,FALSE)),0,INDEX(Y3006:DP3006,MATCH(U3005&amp;U3007,Y3005:DP3005&amp;Y3007:DP3007,0))))</f>
        <v>0</v>
      </c>
      <c r="V3006" s="94">
        <f t="array" ref="V3006">IF(COUNTA(Y3004:DP3007)=0,0,IF(ISERROR(HLOOKUP(V3007,Y3007:DP3007,1,FALSE)),0,INDEX(Y3006:DP3006,MATCH(V3005&amp;V3007,Y3005:DP3005&amp;Y3007:DP3007,0))))</f>
        <v>0</v>
      </c>
      <c r="W3006" s="95"/>
      <c r="X3006" s="108"/>
      <c r="Y3006" s="143" t="s">
        <v>345</v>
      </c>
      <c r="Z3006" s="143">
        <v>0</v>
      </c>
    </row>
    <row r="3007" spans="2:26" ht="13.9" thickBot="1">
      <c r="B3007" s="96"/>
      <c r="C3007" s="97"/>
      <c r="D3007" s="96"/>
      <c r="E3007" s="96"/>
      <c r="F3007" s="96"/>
      <c r="G3007" s="96"/>
      <c r="H3007" s="96"/>
      <c r="I3007" s="96"/>
      <c r="J3007" s="96"/>
      <c r="K3007" s="96"/>
      <c r="L3007" s="96"/>
      <c r="M3007" s="96"/>
      <c r="N3007" s="96"/>
      <c r="O3007" s="96"/>
      <c r="P3007" s="97"/>
      <c r="Q3007" s="218"/>
      <c r="R3007" s="98" t="str">
        <f t="shared" ref="R3007" si="7583">IF(COUNTA(Y3004:DP3007)=0,"none",HLOOKUP(R3005,Y3005:DP3007,3,FALSE))</f>
        <v>SAP</v>
      </c>
      <c r="S3007" s="99" t="str">
        <f t="shared" ref="S3007" si="7584">IF(COUNTA(Y3004:DP3007)=0,"none",HLOOKUP(S3004,Y3004:DP3007,4,FALSE))</f>
        <v>SAP</v>
      </c>
      <c r="T3007" s="100"/>
      <c r="U3007" s="100">
        <f t="array" ref="U3007">IF(COUNTA(Y3004:DP3007)=0,"none",IF($U$2="WAHR",$W$3,Abfrage!$F$4))</f>
        <v>0</v>
      </c>
      <c r="V3007" s="100">
        <f t="array" ref="V3007">IF(COUNTA(Y3004:DP3007)=0,"none",IF($U$2="WAHR",$W$3,Abfrage!$F$4))</f>
        <v>0</v>
      </c>
      <c r="W3007" s="100">
        <f t="array" ref="W3007">IF(COUNTA(Y3004:DP3007)=0,"none",IF($U$2="WAHR",$W$3,Abfrage!$F$4))</f>
        <v>0</v>
      </c>
      <c r="X3007" s="109"/>
      <c r="Y3007" s="144" t="s">
        <v>47</v>
      </c>
      <c r="Z3007" s="144" t="s">
        <v>591</v>
      </c>
    </row>
    <row r="3008" spans="2:26" thickBot="1">
      <c r="B3008" s="75" t="s">
        <v>1882</v>
      </c>
      <c r="C3008" s="76">
        <v>1000313395</v>
      </c>
      <c r="D3008" s="75" t="s">
        <v>95</v>
      </c>
      <c r="E3008" s="75" t="s">
        <v>175</v>
      </c>
      <c r="F3008" s="75" t="s">
        <v>97</v>
      </c>
      <c r="G3008" s="75" t="s">
        <v>97</v>
      </c>
      <c r="H3008" s="75" t="e">
        <v>#N/A</v>
      </c>
      <c r="I3008" s="75" t="s">
        <v>41</v>
      </c>
      <c r="J3008" s="75" t="s">
        <v>1883</v>
      </c>
      <c r="K3008" s="75" t="s">
        <v>306</v>
      </c>
      <c r="L3008" s="75" t="s">
        <v>306</v>
      </c>
      <c r="M3008" s="75" t="s">
        <v>307</v>
      </c>
      <c r="N3008" s="75" t="s">
        <v>360</v>
      </c>
      <c r="O3008" s="75" t="s">
        <v>309</v>
      </c>
      <c r="P3008" s="76" t="s">
        <v>306</v>
      </c>
      <c r="Q3008" s="216"/>
      <c r="R3008" s="77" t="str">
        <f t="shared" ref="R3008" si="7585">IF(COUNTA(Y3008:DP3011)=0,"01.01.1900",INDEX(Y3008:DP3008,MATCH(R3009,Y3009:DP3009,0)))</f>
        <v>01.01.1900</v>
      </c>
      <c r="S3008" s="78" t="str">
        <f t="shared" ref="S3008" si="7586">IF(COUNTA(Y3008:DP3011)=0,"01.01.1900",MAX(Y3008:DP3008))</f>
        <v>01.01.1900</v>
      </c>
      <c r="T3008" s="79"/>
      <c r="U3008" s="80" t="str">
        <f t="array" ref="U3008">IF(COUNTA(Y3008:DP3011)=0,"01.01.1900",IF(ISERROR(HLOOKUP(U3011,Y3011:DP3011,1,FALSE)),"01.01.1900",INDEX(Y3008:DP3008,MATCH(U3009&amp;U3011,Y3009:DP3009&amp;Y3011:DP3011,0))))</f>
        <v>01.01.1900</v>
      </c>
      <c r="V3008" s="81" t="str">
        <f t="shared" ref="V3008" si="7587">IF(COUNTA(Y3008:DP3011)=0,"01.01.1900",_xlfn.MAXIFS(Y3008:DP3008,Y3011:DP3011,V3011))</f>
        <v>01.01.1900</v>
      </c>
      <c r="W3008" s="82"/>
      <c r="X3008" s="106"/>
    </row>
    <row r="3009" spans="2:24" thickBot="1">
      <c r="B3009" s="83"/>
      <c r="C3009" s="84"/>
      <c r="D3009" s="83"/>
      <c r="E3009" s="83"/>
      <c r="F3009" s="83"/>
      <c r="G3009" s="83"/>
      <c r="H3009" s="83"/>
      <c r="I3009" s="83"/>
      <c r="J3009" s="83"/>
      <c r="K3009" s="83"/>
      <c r="L3009" s="83"/>
      <c r="M3009" s="83"/>
      <c r="N3009" s="83"/>
      <c r="O3009" s="83"/>
      <c r="P3009" s="84"/>
      <c r="Q3009" s="217"/>
      <c r="R3009" s="85">
        <f t="shared" ref="R3009" si="7588">IF(COUNTA(Y3008:DP3011)=0,0,MIN(Y3009:DP3009))</f>
        <v>0</v>
      </c>
      <c r="S3009" s="86">
        <f t="shared" ref="S3009" si="7589">IF(COUNTA(Y3008:DP3011)=0,0,HLOOKUP(S3008,Y3008:DP3011,2,FALSE))</f>
        <v>0</v>
      </c>
      <c r="T3009" s="87">
        <f t="shared" ref="T3009" si="7590">IF(COUNTA(Y3008:DP3011)=0,0,AVERAGE(Y3009:DP3009))</f>
        <v>0</v>
      </c>
      <c r="U3009" s="88">
        <f t="shared" ref="U3009" si="7591">IF(COUNTA(Y3008:DP3011)=0,0,_xlfn.MINIFS(Y3009:DP3009,Y3011:DP3011,U3011))</f>
        <v>0</v>
      </c>
      <c r="V3009" s="89">
        <f t="array" ref="V3009">IF(COUNTA(Y3008:DP3011)=0,0,IF(ISERROR(HLOOKUP(V3011,Y3011:DP3011,1,FALSE)),0,INDEX(Y3009:DP3009,MATCH(V3008&amp;V3011,Y3008:DP3008&amp;Y3011:DP3011,0))))</f>
        <v>0</v>
      </c>
      <c r="W3009" s="90">
        <f t="array" ref="W3009">IF(COUNTA(Y3008:DP3011)=0,0,IF(ISERROR(HLOOKUP(W3011,Y3011:DP3011,1,FALSE)),0,AVERAGEIF(Y3011:DP3011,$W3011,Y3009:DP3009)))</f>
        <v>0</v>
      </c>
      <c r="X3009" s="107"/>
    </row>
    <row r="3010" spans="2:24" thickBot="1">
      <c r="B3010" s="83"/>
      <c r="C3010" s="84"/>
      <c r="D3010" s="83"/>
      <c r="E3010" s="83"/>
      <c r="F3010" s="83"/>
      <c r="G3010" s="83"/>
      <c r="H3010" s="83"/>
      <c r="I3010" s="83"/>
      <c r="J3010" s="83"/>
      <c r="K3010" s="83"/>
      <c r="L3010" s="83"/>
      <c r="M3010" s="83"/>
      <c r="N3010" s="83"/>
      <c r="O3010" s="83"/>
      <c r="P3010" s="84"/>
      <c r="Q3010" s="217"/>
      <c r="R3010" s="91">
        <f t="shared" ref="R3010" si="7592">IF(COUNTA(Y3008:DP3011)=0,0,HLOOKUP(R3009,Y3009:DP3011,2,FALSE))</f>
        <v>0</v>
      </c>
      <c r="S3010" s="92">
        <f t="shared" ref="S3010" si="7593">IF(COUNTA(Y3008:DP3011)=0,0,HLOOKUP(S3008,Y3008:DP3011,3,FALSE))</f>
        <v>0</v>
      </c>
      <c r="T3010" s="93"/>
      <c r="U3010" s="94">
        <f t="array" ref="U3010">IF(COUNTA(Y3008:DP3011)=0,0,IF(ISERROR(HLOOKUP(U3011,Y3011:DP3011,1,FALSE)),0,INDEX(Y3010:DP3010,MATCH(U3009&amp;U3011,Y3009:DP3009&amp;Y3011:DP3011,0))))</f>
        <v>0</v>
      </c>
      <c r="V3010" s="94">
        <f t="array" ref="V3010">IF(COUNTA(Y3008:DP3011)=0,0,IF(ISERROR(HLOOKUP(V3011,Y3011:DP3011,1,FALSE)),0,INDEX(Y3010:DP3010,MATCH(V3009&amp;V3011,Y3009:DP3009&amp;Y3011:DP3011,0))))</f>
        <v>0</v>
      </c>
      <c r="W3010" s="95"/>
      <c r="X3010" s="108"/>
    </row>
    <row r="3011" spans="2:24" ht="13.9" thickBot="1">
      <c r="B3011" s="96"/>
      <c r="C3011" s="97"/>
      <c r="D3011" s="96"/>
      <c r="E3011" s="96"/>
      <c r="F3011" s="96"/>
      <c r="G3011" s="96"/>
      <c r="H3011" s="96"/>
      <c r="I3011" s="96"/>
      <c r="J3011" s="96"/>
      <c r="K3011" s="96"/>
      <c r="L3011" s="96"/>
      <c r="M3011" s="96"/>
      <c r="N3011" s="96"/>
      <c r="O3011" s="96"/>
      <c r="P3011" s="97"/>
      <c r="Q3011" s="218"/>
      <c r="R3011" s="98" t="str">
        <f t="shared" ref="R3011" si="7594">IF(COUNTA(Y3008:DP3011)=0,"none",HLOOKUP(R3009,Y3009:DP3011,3,FALSE))</f>
        <v>none</v>
      </c>
      <c r="S3011" s="99" t="str">
        <f t="shared" ref="S3011" si="7595">IF(COUNTA(Y3008:DP3011)=0,"none",HLOOKUP(S3008,Y3008:DP3011,4,FALSE))</f>
        <v>none</v>
      </c>
      <c r="T3011" s="100"/>
      <c r="U3011" s="100" t="str">
        <f t="array" ref="U3011">IF(COUNTA(Y3008:DP3011)=0,"none",IF($U$2="WAHR",$W$3,Abfrage!$F$4))</f>
        <v>none</v>
      </c>
      <c r="V3011" s="100" t="str">
        <f t="array" ref="V3011">IF(COUNTA(Y3008:DP3011)=0,"none",IF($U$2="WAHR",$W$3,Abfrage!$F$4))</f>
        <v>none</v>
      </c>
      <c r="W3011" s="100" t="str">
        <f t="array" ref="W3011">IF(COUNTA(Y3008:DP3011)=0,"none",IF($U$2="WAHR",$W$3,Abfrage!$F$4))</f>
        <v>none</v>
      </c>
      <c r="X3011" s="109"/>
    </row>
    <row r="3012" spans="2:24" thickBot="1">
      <c r="B3012" s="75" t="s">
        <v>1884</v>
      </c>
      <c r="C3012" s="76">
        <v>1000313396</v>
      </c>
      <c r="D3012" s="75" t="s">
        <v>95</v>
      </c>
      <c r="E3012" s="75" t="s">
        <v>175</v>
      </c>
      <c r="F3012" s="75" t="s">
        <v>103</v>
      </c>
      <c r="G3012" s="75" t="s">
        <v>103</v>
      </c>
      <c r="H3012" s="75" t="e">
        <v>#N/A</v>
      </c>
      <c r="I3012" s="75" t="s">
        <v>41</v>
      </c>
      <c r="J3012" s="75" t="s">
        <v>1885</v>
      </c>
      <c r="K3012" s="75" t="s">
        <v>306</v>
      </c>
      <c r="L3012" s="75" t="s">
        <v>306</v>
      </c>
      <c r="M3012" s="75" t="s">
        <v>307</v>
      </c>
      <c r="N3012" s="75" t="s">
        <v>360</v>
      </c>
      <c r="O3012" s="75" t="s">
        <v>402</v>
      </c>
      <c r="P3012" s="76" t="s">
        <v>306</v>
      </c>
      <c r="Q3012" s="216"/>
      <c r="R3012" s="77" t="str">
        <f t="shared" ref="R3012" si="7596">IF(COUNTA(Y3012:DP3015)=0,"01.01.1900",INDEX(Y3012:DP3012,MATCH(R3013,Y3013:DP3013,0)))</f>
        <v>01.01.1900</v>
      </c>
      <c r="S3012" s="78" t="str">
        <f t="shared" ref="S3012" si="7597">IF(COUNTA(Y3012:DP3015)=0,"01.01.1900",MAX(Y3012:DP3012))</f>
        <v>01.01.1900</v>
      </c>
      <c r="T3012" s="79"/>
      <c r="U3012" s="80" t="str">
        <f t="array" ref="U3012">IF(COUNTA(Y3012:DP3015)=0,"01.01.1900",IF(ISERROR(HLOOKUP(U3015,Y3015:DP3015,1,FALSE)),"01.01.1900",INDEX(Y3012:DP3012,MATCH(U3013&amp;U3015,Y3013:DP3013&amp;Y3015:DP3015,0))))</f>
        <v>01.01.1900</v>
      </c>
      <c r="V3012" s="81" t="str">
        <f t="shared" ref="V3012" si="7598">IF(COUNTA(Y3012:DP3015)=0,"01.01.1900",_xlfn.MAXIFS(Y3012:DP3012,Y3015:DP3015,V3015))</f>
        <v>01.01.1900</v>
      </c>
      <c r="W3012" s="82"/>
      <c r="X3012" s="106"/>
    </row>
    <row r="3013" spans="2:24" thickBot="1">
      <c r="B3013" s="83"/>
      <c r="C3013" s="84"/>
      <c r="D3013" s="83"/>
      <c r="E3013" s="83"/>
      <c r="F3013" s="83"/>
      <c r="G3013" s="83"/>
      <c r="H3013" s="83"/>
      <c r="I3013" s="83"/>
      <c r="J3013" s="83"/>
      <c r="K3013" s="83"/>
      <c r="L3013" s="83"/>
      <c r="M3013" s="83"/>
      <c r="N3013" s="83"/>
      <c r="O3013" s="83"/>
      <c r="P3013" s="84"/>
      <c r="Q3013" s="217"/>
      <c r="R3013" s="85">
        <f t="shared" ref="R3013" si="7599">IF(COUNTA(Y3012:DP3015)=0,0,MIN(Y3013:DP3013))</f>
        <v>0</v>
      </c>
      <c r="S3013" s="86">
        <f t="shared" ref="S3013" si="7600">IF(COUNTA(Y3012:DP3015)=0,0,HLOOKUP(S3012,Y3012:DP3015,2,FALSE))</f>
        <v>0</v>
      </c>
      <c r="T3013" s="87">
        <f t="shared" ref="T3013" si="7601">IF(COUNTA(Y3012:DP3015)=0,0,AVERAGE(Y3013:DP3013))</f>
        <v>0</v>
      </c>
      <c r="U3013" s="88">
        <f t="shared" ref="U3013" si="7602">IF(COUNTA(Y3012:DP3015)=0,0,_xlfn.MINIFS(Y3013:DP3013,Y3015:DP3015,U3015))</f>
        <v>0</v>
      </c>
      <c r="V3013" s="89">
        <f t="array" ref="V3013">IF(COUNTA(Y3012:DP3015)=0,0,IF(ISERROR(HLOOKUP(V3015,Y3015:DP3015,1,FALSE)),0,INDEX(Y3013:DP3013,MATCH(V3012&amp;V3015,Y3012:DP3012&amp;Y3015:DP3015,0))))</f>
        <v>0</v>
      </c>
      <c r="W3013" s="90">
        <f t="array" ref="W3013">IF(COUNTA(Y3012:DP3015)=0,0,IF(ISERROR(HLOOKUP(W3015,Y3015:DP3015,1,FALSE)),0,AVERAGEIF(Y3015:DP3015,$W3015,Y3013:DP3013)))</f>
        <v>0</v>
      </c>
      <c r="X3013" s="107"/>
    </row>
    <row r="3014" spans="2:24" thickBot="1">
      <c r="B3014" s="83"/>
      <c r="C3014" s="84"/>
      <c r="D3014" s="83"/>
      <c r="E3014" s="83"/>
      <c r="F3014" s="83"/>
      <c r="G3014" s="83"/>
      <c r="H3014" s="83"/>
      <c r="I3014" s="83"/>
      <c r="J3014" s="83"/>
      <c r="K3014" s="83"/>
      <c r="L3014" s="83"/>
      <c r="M3014" s="83"/>
      <c r="N3014" s="83"/>
      <c r="O3014" s="83"/>
      <c r="P3014" s="84"/>
      <c r="Q3014" s="217"/>
      <c r="R3014" s="91">
        <f t="shared" ref="R3014" si="7603">IF(COUNTA(Y3012:DP3015)=0,0,HLOOKUP(R3013,Y3013:DP3015,2,FALSE))</f>
        <v>0</v>
      </c>
      <c r="S3014" s="92">
        <f t="shared" ref="S3014" si="7604">IF(COUNTA(Y3012:DP3015)=0,0,HLOOKUP(S3012,Y3012:DP3015,3,FALSE))</f>
        <v>0</v>
      </c>
      <c r="T3014" s="93"/>
      <c r="U3014" s="94">
        <f t="array" ref="U3014">IF(COUNTA(Y3012:DP3015)=0,0,IF(ISERROR(HLOOKUP(U3015,Y3015:DP3015,1,FALSE)),0,INDEX(Y3014:DP3014,MATCH(U3013&amp;U3015,Y3013:DP3013&amp;Y3015:DP3015,0))))</f>
        <v>0</v>
      </c>
      <c r="V3014" s="94">
        <f t="array" ref="V3014">IF(COUNTA(Y3012:DP3015)=0,0,IF(ISERROR(HLOOKUP(V3015,Y3015:DP3015,1,FALSE)),0,INDEX(Y3014:DP3014,MATCH(V3013&amp;V3015,Y3013:DP3013&amp;Y3015:DP3015,0))))</f>
        <v>0</v>
      </c>
      <c r="W3014" s="95"/>
      <c r="X3014" s="108"/>
    </row>
    <row r="3015" spans="2:24" ht="13.9" thickBot="1">
      <c r="B3015" s="96"/>
      <c r="C3015" s="97"/>
      <c r="D3015" s="96"/>
      <c r="E3015" s="96"/>
      <c r="F3015" s="96"/>
      <c r="G3015" s="96"/>
      <c r="H3015" s="96"/>
      <c r="I3015" s="96"/>
      <c r="J3015" s="96"/>
      <c r="K3015" s="96"/>
      <c r="L3015" s="96"/>
      <c r="M3015" s="96"/>
      <c r="N3015" s="96"/>
      <c r="O3015" s="96"/>
      <c r="P3015" s="97"/>
      <c r="Q3015" s="218"/>
      <c r="R3015" s="98" t="str">
        <f t="shared" ref="R3015" si="7605">IF(COUNTA(Y3012:DP3015)=0,"none",HLOOKUP(R3013,Y3013:DP3015,3,FALSE))</f>
        <v>none</v>
      </c>
      <c r="S3015" s="99" t="str">
        <f t="shared" ref="S3015" si="7606">IF(COUNTA(Y3012:DP3015)=0,"none",HLOOKUP(S3012,Y3012:DP3015,4,FALSE))</f>
        <v>none</v>
      </c>
      <c r="T3015" s="100"/>
      <c r="U3015" s="100" t="str">
        <f t="array" ref="U3015">IF(COUNTA(Y3012:DP3015)=0,"none",IF($U$2="WAHR",$W$3,Abfrage!$F$4))</f>
        <v>none</v>
      </c>
      <c r="V3015" s="100" t="str">
        <f t="array" ref="V3015">IF(COUNTA(Y3012:DP3015)=0,"none",IF($U$2="WAHR",$W$3,Abfrage!$F$4))</f>
        <v>none</v>
      </c>
      <c r="W3015" s="100" t="str">
        <f t="array" ref="W3015">IF(COUNTA(Y3012:DP3015)=0,"none",IF($U$2="WAHR",$W$3,Abfrage!$F$4))</f>
        <v>none</v>
      </c>
      <c r="X3015" s="109"/>
    </row>
    <row r="3016" spans="2:24" thickBot="1">
      <c r="B3016" s="75" t="s">
        <v>1886</v>
      </c>
      <c r="C3016" s="76">
        <v>1000109692</v>
      </c>
      <c r="D3016" s="75" t="s">
        <v>95</v>
      </c>
      <c r="E3016" s="75" t="s">
        <v>96</v>
      </c>
      <c r="F3016" s="75" t="s">
        <v>97</v>
      </c>
      <c r="G3016" s="75" t="s">
        <v>97</v>
      </c>
      <c r="H3016" s="75" t="e">
        <v>#N/A</v>
      </c>
      <c r="I3016" s="75" t="s">
        <v>41</v>
      </c>
      <c r="J3016" s="75" t="s">
        <v>1887</v>
      </c>
      <c r="K3016" s="75" t="s">
        <v>306</v>
      </c>
      <c r="L3016" s="75" t="s">
        <v>306</v>
      </c>
      <c r="M3016" s="75" t="s">
        <v>313</v>
      </c>
      <c r="N3016" s="75" t="s">
        <v>802</v>
      </c>
      <c r="O3016" s="75" t="s">
        <v>476</v>
      </c>
      <c r="P3016" s="76" t="s">
        <v>306</v>
      </c>
      <c r="Q3016" s="216"/>
      <c r="R3016" s="77" t="str">
        <f t="shared" ref="R3016" si="7607">IF(COUNTA(Y3016:DP3019)=0,"01.01.1900",INDEX(Y3016:DP3016,MATCH(R3017,Y3017:DP3017,0)))</f>
        <v>01.01.1900</v>
      </c>
      <c r="S3016" s="78" t="str">
        <f t="shared" ref="S3016" si="7608">IF(COUNTA(Y3016:DP3019)=0,"01.01.1900",MAX(Y3016:DP3016))</f>
        <v>01.01.1900</v>
      </c>
      <c r="T3016" s="79"/>
      <c r="U3016" s="80" t="str">
        <f t="array" ref="U3016">IF(COUNTA(Y3016:DP3019)=0,"01.01.1900",IF(ISERROR(HLOOKUP(U3019,Y3019:DP3019,1,FALSE)),"01.01.1900",INDEX(Y3016:DP3016,MATCH(U3017&amp;U3019,Y3017:DP3017&amp;Y3019:DP3019,0))))</f>
        <v>01.01.1900</v>
      </c>
      <c r="V3016" s="81" t="str">
        <f t="shared" ref="V3016" si="7609">IF(COUNTA(Y3016:DP3019)=0,"01.01.1900",_xlfn.MAXIFS(Y3016:DP3016,Y3019:DP3019,V3019))</f>
        <v>01.01.1900</v>
      </c>
      <c r="W3016" s="82"/>
      <c r="X3016" s="106"/>
    </row>
    <row r="3017" spans="2:24" thickBot="1">
      <c r="B3017" s="83"/>
      <c r="C3017" s="84"/>
      <c r="D3017" s="83"/>
      <c r="E3017" s="83"/>
      <c r="F3017" s="83"/>
      <c r="G3017" s="83"/>
      <c r="H3017" s="83"/>
      <c r="I3017" s="83"/>
      <c r="J3017" s="83"/>
      <c r="K3017" s="83"/>
      <c r="L3017" s="83"/>
      <c r="M3017" s="83"/>
      <c r="N3017" s="83"/>
      <c r="O3017" s="83"/>
      <c r="P3017" s="84"/>
      <c r="Q3017" s="217"/>
      <c r="R3017" s="85">
        <f t="shared" ref="R3017" si="7610">IF(COUNTA(Y3016:DP3019)=0,0,MIN(Y3017:DP3017))</f>
        <v>0</v>
      </c>
      <c r="S3017" s="86">
        <f t="shared" ref="S3017" si="7611">IF(COUNTA(Y3016:DP3019)=0,0,HLOOKUP(S3016,Y3016:DP3019,2,FALSE))</f>
        <v>0</v>
      </c>
      <c r="T3017" s="87">
        <f t="shared" ref="T3017" si="7612">IF(COUNTA(Y3016:DP3019)=0,0,AVERAGE(Y3017:DP3017))</f>
        <v>0</v>
      </c>
      <c r="U3017" s="88">
        <f t="shared" ref="U3017" si="7613">IF(COUNTA(Y3016:DP3019)=0,0,_xlfn.MINIFS(Y3017:DP3017,Y3019:DP3019,U3019))</f>
        <v>0</v>
      </c>
      <c r="V3017" s="89">
        <f t="array" ref="V3017">IF(COUNTA(Y3016:DP3019)=0,0,IF(ISERROR(HLOOKUP(V3019,Y3019:DP3019,1,FALSE)),0,INDEX(Y3017:DP3017,MATCH(V3016&amp;V3019,Y3016:DP3016&amp;Y3019:DP3019,0))))</f>
        <v>0</v>
      </c>
      <c r="W3017" s="90">
        <f t="array" ref="W3017">IF(COUNTA(Y3016:DP3019)=0,0,IF(ISERROR(HLOOKUP(W3019,Y3019:DP3019,1,FALSE)),0,AVERAGEIF(Y3019:DP3019,$W3019,Y3017:DP3017)))</f>
        <v>0</v>
      </c>
      <c r="X3017" s="107"/>
    </row>
    <row r="3018" spans="2:24" thickBot="1">
      <c r="B3018" s="83"/>
      <c r="C3018" s="84"/>
      <c r="D3018" s="83"/>
      <c r="E3018" s="83"/>
      <c r="F3018" s="83"/>
      <c r="G3018" s="83"/>
      <c r="H3018" s="83"/>
      <c r="I3018" s="83"/>
      <c r="J3018" s="83"/>
      <c r="K3018" s="83"/>
      <c r="L3018" s="83"/>
      <c r="M3018" s="83"/>
      <c r="N3018" s="83"/>
      <c r="O3018" s="83"/>
      <c r="P3018" s="84"/>
      <c r="Q3018" s="217"/>
      <c r="R3018" s="91">
        <f t="shared" ref="R3018" si="7614">IF(COUNTA(Y3016:DP3019)=0,0,HLOOKUP(R3017,Y3017:DP3019,2,FALSE))</f>
        <v>0</v>
      </c>
      <c r="S3018" s="92">
        <f t="shared" ref="S3018" si="7615">IF(COUNTA(Y3016:DP3019)=0,0,HLOOKUP(S3016,Y3016:DP3019,3,FALSE))</f>
        <v>0</v>
      </c>
      <c r="T3018" s="93"/>
      <c r="U3018" s="94">
        <f t="array" ref="U3018">IF(COUNTA(Y3016:DP3019)=0,0,IF(ISERROR(HLOOKUP(U3019,Y3019:DP3019,1,FALSE)),0,INDEX(Y3018:DP3018,MATCH(U3017&amp;U3019,Y3017:DP3017&amp;Y3019:DP3019,0))))</f>
        <v>0</v>
      </c>
      <c r="V3018" s="94">
        <f t="array" ref="V3018">IF(COUNTA(Y3016:DP3019)=0,0,IF(ISERROR(HLOOKUP(V3019,Y3019:DP3019,1,FALSE)),0,INDEX(Y3018:DP3018,MATCH(V3017&amp;V3019,Y3017:DP3017&amp;Y3019:DP3019,0))))</f>
        <v>0</v>
      </c>
      <c r="W3018" s="95"/>
      <c r="X3018" s="108"/>
    </row>
    <row r="3019" spans="2:24" ht="13.9" thickBot="1">
      <c r="B3019" s="96"/>
      <c r="C3019" s="97"/>
      <c r="D3019" s="96"/>
      <c r="E3019" s="96"/>
      <c r="F3019" s="96"/>
      <c r="G3019" s="96"/>
      <c r="H3019" s="96"/>
      <c r="I3019" s="96"/>
      <c r="J3019" s="96"/>
      <c r="K3019" s="96"/>
      <c r="L3019" s="96"/>
      <c r="M3019" s="96"/>
      <c r="N3019" s="96"/>
      <c r="O3019" s="96"/>
      <c r="P3019" s="97"/>
      <c r="Q3019" s="218"/>
      <c r="R3019" s="98" t="str">
        <f t="shared" ref="R3019" si="7616">IF(COUNTA(Y3016:DP3019)=0,"none",HLOOKUP(R3017,Y3017:DP3019,3,FALSE))</f>
        <v>none</v>
      </c>
      <c r="S3019" s="99" t="str">
        <f t="shared" ref="S3019" si="7617">IF(COUNTA(Y3016:DP3019)=0,"none",HLOOKUP(S3016,Y3016:DP3019,4,FALSE))</f>
        <v>none</v>
      </c>
      <c r="T3019" s="100"/>
      <c r="U3019" s="100" t="str">
        <f t="array" ref="U3019">IF(COUNTA(Y3016:DP3019)=0,"none",IF($U$2="WAHR",$W$3,Abfrage!$F$4))</f>
        <v>none</v>
      </c>
      <c r="V3019" s="100" t="str">
        <f t="array" ref="V3019">IF(COUNTA(Y3016:DP3019)=0,"none",IF($U$2="WAHR",$W$3,Abfrage!$F$4))</f>
        <v>none</v>
      </c>
      <c r="W3019" s="100" t="str">
        <f t="array" ref="W3019">IF(COUNTA(Y3016:DP3019)=0,"none",IF($U$2="WAHR",$W$3,Abfrage!$F$4))</f>
        <v>none</v>
      </c>
      <c r="X3019" s="109"/>
    </row>
    <row r="3020" spans="2:24" thickBot="1">
      <c r="B3020" s="75" t="s">
        <v>1888</v>
      </c>
      <c r="C3020" s="76">
        <v>1000109694</v>
      </c>
      <c r="D3020" s="75" t="s">
        <v>95</v>
      </c>
      <c r="E3020" s="75" t="s">
        <v>175</v>
      </c>
      <c r="F3020" s="75" t="s">
        <v>97</v>
      </c>
      <c r="G3020" s="75" t="s">
        <v>97</v>
      </c>
      <c r="H3020" s="75" t="e">
        <v>#N/A</v>
      </c>
      <c r="I3020" s="75" t="s">
        <v>41</v>
      </c>
      <c r="J3020" s="75" t="s">
        <v>1889</v>
      </c>
      <c r="K3020" s="75" t="s">
        <v>306</v>
      </c>
      <c r="L3020" s="75" t="s">
        <v>306</v>
      </c>
      <c r="M3020" s="75" t="s">
        <v>307</v>
      </c>
      <c r="N3020" s="75" t="s">
        <v>802</v>
      </c>
      <c r="O3020" s="75" t="s">
        <v>547</v>
      </c>
      <c r="P3020" s="76" t="s">
        <v>306</v>
      </c>
      <c r="Q3020" s="216"/>
      <c r="R3020" s="77" t="str">
        <f t="shared" ref="R3020" si="7618">IF(COUNTA(Y3020:DP3023)=0,"01.01.1900",INDEX(Y3020:DP3020,MATCH(R3021,Y3021:DP3021,0)))</f>
        <v>01.01.1900</v>
      </c>
      <c r="S3020" s="78" t="str">
        <f t="shared" ref="S3020" si="7619">IF(COUNTA(Y3020:DP3023)=0,"01.01.1900",MAX(Y3020:DP3020))</f>
        <v>01.01.1900</v>
      </c>
      <c r="T3020" s="79"/>
      <c r="U3020" s="80" t="str">
        <f t="array" ref="U3020">IF(COUNTA(Y3020:DP3023)=0,"01.01.1900",IF(ISERROR(HLOOKUP(U3023,Y3023:DP3023,1,FALSE)),"01.01.1900",INDEX(Y3020:DP3020,MATCH(U3021&amp;U3023,Y3021:DP3021&amp;Y3023:DP3023,0))))</f>
        <v>01.01.1900</v>
      </c>
      <c r="V3020" s="81" t="str">
        <f t="shared" ref="V3020" si="7620">IF(COUNTA(Y3020:DP3023)=0,"01.01.1900",_xlfn.MAXIFS(Y3020:DP3020,Y3023:DP3023,V3023))</f>
        <v>01.01.1900</v>
      </c>
      <c r="W3020" s="82"/>
      <c r="X3020" s="106"/>
    </row>
    <row r="3021" spans="2:24" thickBot="1">
      <c r="B3021" s="83"/>
      <c r="C3021" s="84"/>
      <c r="D3021" s="83"/>
      <c r="E3021" s="83"/>
      <c r="F3021" s="83"/>
      <c r="G3021" s="83"/>
      <c r="H3021" s="83"/>
      <c r="I3021" s="83"/>
      <c r="J3021" s="83"/>
      <c r="K3021" s="83"/>
      <c r="L3021" s="83"/>
      <c r="M3021" s="83"/>
      <c r="N3021" s="83"/>
      <c r="O3021" s="83"/>
      <c r="P3021" s="84"/>
      <c r="Q3021" s="217"/>
      <c r="R3021" s="85">
        <f t="shared" ref="R3021" si="7621">IF(COUNTA(Y3020:DP3023)=0,0,MIN(Y3021:DP3021))</f>
        <v>0</v>
      </c>
      <c r="S3021" s="86">
        <f t="shared" ref="S3021" si="7622">IF(COUNTA(Y3020:DP3023)=0,0,HLOOKUP(S3020,Y3020:DP3023,2,FALSE))</f>
        <v>0</v>
      </c>
      <c r="T3021" s="87">
        <f t="shared" ref="T3021" si="7623">IF(COUNTA(Y3020:DP3023)=0,0,AVERAGE(Y3021:DP3021))</f>
        <v>0</v>
      </c>
      <c r="U3021" s="88">
        <f t="shared" ref="U3021" si="7624">IF(COUNTA(Y3020:DP3023)=0,0,_xlfn.MINIFS(Y3021:DP3021,Y3023:DP3023,U3023))</f>
        <v>0</v>
      </c>
      <c r="V3021" s="89">
        <f t="array" ref="V3021">IF(COUNTA(Y3020:DP3023)=0,0,IF(ISERROR(HLOOKUP(V3023,Y3023:DP3023,1,FALSE)),0,INDEX(Y3021:DP3021,MATCH(V3020&amp;V3023,Y3020:DP3020&amp;Y3023:DP3023,0))))</f>
        <v>0</v>
      </c>
      <c r="W3021" s="90">
        <f t="array" ref="W3021">IF(COUNTA(Y3020:DP3023)=0,0,IF(ISERROR(HLOOKUP(W3023,Y3023:DP3023,1,FALSE)),0,AVERAGEIF(Y3023:DP3023,$W3023,Y3021:DP3021)))</f>
        <v>0</v>
      </c>
      <c r="X3021" s="107"/>
    </row>
    <row r="3022" spans="2:24" thickBot="1">
      <c r="B3022" s="83"/>
      <c r="C3022" s="84"/>
      <c r="D3022" s="83"/>
      <c r="E3022" s="83"/>
      <c r="F3022" s="83"/>
      <c r="G3022" s="83"/>
      <c r="H3022" s="83"/>
      <c r="I3022" s="83"/>
      <c r="J3022" s="83"/>
      <c r="K3022" s="83"/>
      <c r="L3022" s="83"/>
      <c r="M3022" s="83"/>
      <c r="N3022" s="83"/>
      <c r="O3022" s="83"/>
      <c r="P3022" s="84"/>
      <c r="Q3022" s="217"/>
      <c r="R3022" s="91">
        <f t="shared" ref="R3022" si="7625">IF(COUNTA(Y3020:DP3023)=0,0,HLOOKUP(R3021,Y3021:DP3023,2,FALSE))</f>
        <v>0</v>
      </c>
      <c r="S3022" s="92">
        <f t="shared" ref="S3022" si="7626">IF(COUNTA(Y3020:DP3023)=0,0,HLOOKUP(S3020,Y3020:DP3023,3,FALSE))</f>
        <v>0</v>
      </c>
      <c r="T3022" s="93"/>
      <c r="U3022" s="94">
        <f t="array" ref="U3022">IF(COUNTA(Y3020:DP3023)=0,0,IF(ISERROR(HLOOKUP(U3023,Y3023:DP3023,1,FALSE)),0,INDEX(Y3022:DP3022,MATCH(U3021&amp;U3023,Y3021:DP3021&amp;Y3023:DP3023,0))))</f>
        <v>0</v>
      </c>
      <c r="V3022" s="94">
        <f t="array" ref="V3022">IF(COUNTA(Y3020:DP3023)=0,0,IF(ISERROR(HLOOKUP(V3023,Y3023:DP3023,1,FALSE)),0,INDEX(Y3022:DP3022,MATCH(V3021&amp;V3023,Y3021:DP3021&amp;Y3023:DP3023,0))))</f>
        <v>0</v>
      </c>
      <c r="W3022" s="95"/>
      <c r="X3022" s="108"/>
    </row>
    <row r="3023" spans="2:24" ht="13.9" thickBot="1">
      <c r="B3023" s="96"/>
      <c r="C3023" s="97"/>
      <c r="D3023" s="96"/>
      <c r="E3023" s="96"/>
      <c r="F3023" s="96"/>
      <c r="G3023" s="96"/>
      <c r="H3023" s="96"/>
      <c r="I3023" s="96"/>
      <c r="J3023" s="96"/>
      <c r="K3023" s="96"/>
      <c r="L3023" s="96"/>
      <c r="M3023" s="96"/>
      <c r="N3023" s="96"/>
      <c r="O3023" s="96"/>
      <c r="P3023" s="97"/>
      <c r="Q3023" s="218"/>
      <c r="R3023" s="98" t="str">
        <f t="shared" ref="R3023" si="7627">IF(COUNTA(Y3020:DP3023)=0,"none",HLOOKUP(R3021,Y3021:DP3023,3,FALSE))</f>
        <v>none</v>
      </c>
      <c r="S3023" s="99" t="str">
        <f t="shared" ref="S3023" si="7628">IF(COUNTA(Y3020:DP3023)=0,"none",HLOOKUP(S3020,Y3020:DP3023,4,FALSE))</f>
        <v>none</v>
      </c>
      <c r="T3023" s="100"/>
      <c r="U3023" s="100" t="str">
        <f t="array" ref="U3023">IF(COUNTA(Y3020:DP3023)=0,"none",IF($U$2="WAHR",$W$3,Abfrage!$F$4))</f>
        <v>none</v>
      </c>
      <c r="V3023" s="100" t="str">
        <f t="array" ref="V3023">IF(COUNTA(Y3020:DP3023)=0,"none",IF($U$2="WAHR",$W$3,Abfrage!$F$4))</f>
        <v>none</v>
      </c>
      <c r="W3023" s="100" t="str">
        <f t="array" ref="W3023">IF(COUNTA(Y3020:DP3023)=0,"none",IF($U$2="WAHR",$W$3,Abfrage!$F$4))</f>
        <v>none</v>
      </c>
      <c r="X3023" s="109"/>
    </row>
    <row r="3024" spans="2:24" thickBot="1">
      <c r="B3024" s="75" t="s">
        <v>1890</v>
      </c>
      <c r="C3024" s="76">
        <v>1000051978</v>
      </c>
      <c r="D3024" s="75" t="s">
        <v>95</v>
      </c>
      <c r="E3024" s="75" t="s">
        <v>96</v>
      </c>
      <c r="F3024" s="75" t="s">
        <v>97</v>
      </c>
      <c r="G3024" s="75" t="s">
        <v>97</v>
      </c>
      <c r="H3024" s="75" t="e">
        <v>#N/A</v>
      </c>
      <c r="I3024" s="75" t="s">
        <v>41</v>
      </c>
      <c r="J3024" s="75" t="s">
        <v>1891</v>
      </c>
      <c r="K3024" s="75" t="s">
        <v>306</v>
      </c>
      <c r="L3024" s="75" t="s">
        <v>306</v>
      </c>
      <c r="M3024" s="75" t="s">
        <v>313</v>
      </c>
      <c r="N3024" s="75" t="s">
        <v>624</v>
      </c>
      <c r="O3024" s="75" t="s">
        <v>306</v>
      </c>
      <c r="P3024" s="76" t="s">
        <v>306</v>
      </c>
      <c r="Q3024" s="216"/>
      <c r="R3024" s="77" t="str">
        <f t="shared" ref="R3024" si="7629">IF(COUNTA(Y3024:DP3027)=0,"01.01.1900",INDEX(Y3024:DP3024,MATCH(R3025,Y3025:DP3025,0)))</f>
        <v>01.01.1900</v>
      </c>
      <c r="S3024" s="78" t="str">
        <f t="shared" ref="S3024" si="7630">IF(COUNTA(Y3024:DP3027)=0,"01.01.1900",MAX(Y3024:DP3024))</f>
        <v>01.01.1900</v>
      </c>
      <c r="T3024" s="79"/>
      <c r="U3024" s="80" t="str">
        <f t="array" ref="U3024">IF(COUNTA(Y3024:DP3027)=0,"01.01.1900",IF(ISERROR(HLOOKUP(U3027,Y3027:DP3027,1,FALSE)),"01.01.1900",INDEX(Y3024:DP3024,MATCH(U3025&amp;U3027,Y3025:DP3025&amp;Y3027:DP3027,0))))</f>
        <v>01.01.1900</v>
      </c>
      <c r="V3024" s="81" t="str">
        <f t="shared" ref="V3024" si="7631">IF(COUNTA(Y3024:DP3027)=0,"01.01.1900",_xlfn.MAXIFS(Y3024:DP3024,Y3027:DP3027,V3027))</f>
        <v>01.01.1900</v>
      </c>
      <c r="W3024" s="82"/>
      <c r="X3024" s="106"/>
    </row>
    <row r="3025" spans="2:26" thickBot="1">
      <c r="B3025" s="83"/>
      <c r="C3025" s="84"/>
      <c r="D3025" s="83"/>
      <c r="E3025" s="83"/>
      <c r="F3025" s="83"/>
      <c r="G3025" s="83"/>
      <c r="H3025" s="83"/>
      <c r="I3025" s="83"/>
      <c r="J3025" s="83"/>
      <c r="K3025" s="83"/>
      <c r="L3025" s="83"/>
      <c r="M3025" s="83"/>
      <c r="N3025" s="83"/>
      <c r="O3025" s="83"/>
      <c r="P3025" s="84"/>
      <c r="Q3025" s="217"/>
      <c r="R3025" s="85">
        <f t="shared" ref="R3025" si="7632">IF(COUNTA(Y3024:DP3027)=0,0,MIN(Y3025:DP3025))</f>
        <v>0</v>
      </c>
      <c r="S3025" s="86">
        <f t="shared" ref="S3025" si="7633">IF(COUNTA(Y3024:DP3027)=0,0,HLOOKUP(S3024,Y3024:DP3027,2,FALSE))</f>
        <v>0</v>
      </c>
      <c r="T3025" s="87">
        <f t="shared" ref="T3025" si="7634">IF(COUNTA(Y3024:DP3027)=0,0,AVERAGE(Y3025:DP3025))</f>
        <v>0</v>
      </c>
      <c r="U3025" s="88">
        <f t="shared" ref="U3025" si="7635">IF(COUNTA(Y3024:DP3027)=0,0,_xlfn.MINIFS(Y3025:DP3025,Y3027:DP3027,U3027))</f>
        <v>0</v>
      </c>
      <c r="V3025" s="89">
        <f t="array" ref="V3025">IF(COUNTA(Y3024:DP3027)=0,0,IF(ISERROR(HLOOKUP(V3027,Y3027:DP3027,1,FALSE)),0,INDEX(Y3025:DP3025,MATCH(V3024&amp;V3027,Y3024:DP3024&amp;Y3027:DP3027,0))))</f>
        <v>0</v>
      </c>
      <c r="W3025" s="90">
        <f t="array" ref="W3025">IF(COUNTA(Y3024:DP3027)=0,0,IF(ISERROR(HLOOKUP(W3027,Y3027:DP3027,1,FALSE)),0,AVERAGEIF(Y3027:DP3027,$W3027,Y3025:DP3025)))</f>
        <v>0</v>
      </c>
      <c r="X3025" s="107"/>
    </row>
    <row r="3026" spans="2:26" thickBot="1">
      <c r="B3026" s="83"/>
      <c r="C3026" s="84"/>
      <c r="D3026" s="83"/>
      <c r="E3026" s="83"/>
      <c r="F3026" s="83"/>
      <c r="G3026" s="83"/>
      <c r="H3026" s="83"/>
      <c r="I3026" s="83"/>
      <c r="J3026" s="83"/>
      <c r="K3026" s="83"/>
      <c r="L3026" s="83"/>
      <c r="M3026" s="83"/>
      <c r="N3026" s="83"/>
      <c r="O3026" s="83"/>
      <c r="P3026" s="84"/>
      <c r="Q3026" s="217"/>
      <c r="R3026" s="91">
        <f t="shared" ref="R3026" si="7636">IF(COUNTA(Y3024:DP3027)=0,0,HLOOKUP(R3025,Y3025:DP3027,2,FALSE))</f>
        <v>0</v>
      </c>
      <c r="S3026" s="92">
        <f t="shared" ref="S3026" si="7637">IF(COUNTA(Y3024:DP3027)=0,0,HLOOKUP(S3024,Y3024:DP3027,3,FALSE))</f>
        <v>0</v>
      </c>
      <c r="T3026" s="93"/>
      <c r="U3026" s="94">
        <f t="array" ref="U3026">IF(COUNTA(Y3024:DP3027)=0,0,IF(ISERROR(HLOOKUP(U3027,Y3027:DP3027,1,FALSE)),0,INDEX(Y3026:DP3026,MATCH(U3025&amp;U3027,Y3025:DP3025&amp;Y3027:DP3027,0))))</f>
        <v>0</v>
      </c>
      <c r="V3026" s="94">
        <f t="array" ref="V3026">IF(COUNTA(Y3024:DP3027)=0,0,IF(ISERROR(HLOOKUP(V3027,Y3027:DP3027,1,FALSE)),0,INDEX(Y3026:DP3026,MATCH(V3025&amp;V3027,Y3025:DP3025&amp;Y3027:DP3027,0))))</f>
        <v>0</v>
      </c>
      <c r="W3026" s="95"/>
      <c r="X3026" s="108"/>
    </row>
    <row r="3027" spans="2:26" ht="13.9" thickBot="1">
      <c r="B3027" s="96"/>
      <c r="C3027" s="97"/>
      <c r="D3027" s="96"/>
      <c r="E3027" s="96"/>
      <c r="F3027" s="96"/>
      <c r="G3027" s="96"/>
      <c r="H3027" s="96"/>
      <c r="I3027" s="96"/>
      <c r="J3027" s="96"/>
      <c r="K3027" s="96"/>
      <c r="L3027" s="96"/>
      <c r="M3027" s="96"/>
      <c r="N3027" s="96"/>
      <c r="O3027" s="96"/>
      <c r="P3027" s="97"/>
      <c r="Q3027" s="218"/>
      <c r="R3027" s="98" t="str">
        <f t="shared" ref="R3027" si="7638">IF(COUNTA(Y3024:DP3027)=0,"none",HLOOKUP(R3025,Y3025:DP3027,3,FALSE))</f>
        <v>none</v>
      </c>
      <c r="S3027" s="99" t="str">
        <f t="shared" ref="S3027" si="7639">IF(COUNTA(Y3024:DP3027)=0,"none",HLOOKUP(S3024,Y3024:DP3027,4,FALSE))</f>
        <v>none</v>
      </c>
      <c r="T3027" s="100"/>
      <c r="U3027" s="100" t="str">
        <f t="array" ref="U3027">IF(COUNTA(Y3024:DP3027)=0,"none",IF($U$2="WAHR",$W$3,Abfrage!$F$4))</f>
        <v>none</v>
      </c>
      <c r="V3027" s="100" t="str">
        <f t="array" ref="V3027">IF(COUNTA(Y3024:DP3027)=0,"none",IF($U$2="WAHR",$W$3,Abfrage!$F$4))</f>
        <v>none</v>
      </c>
      <c r="W3027" s="100" t="str">
        <f t="array" ref="W3027">IF(COUNTA(Y3024:DP3027)=0,"none",IF($U$2="WAHR",$W$3,Abfrage!$F$4))</f>
        <v>none</v>
      </c>
      <c r="X3027" s="109"/>
    </row>
    <row r="3028" spans="2:26" thickBot="1">
      <c r="B3028" s="75" t="s">
        <v>1892</v>
      </c>
      <c r="C3028" s="76">
        <v>1000275850</v>
      </c>
      <c r="D3028" s="75" t="s">
        <v>95</v>
      </c>
      <c r="E3028" s="75" t="s">
        <v>96</v>
      </c>
      <c r="F3028" s="75" t="s">
        <v>97</v>
      </c>
      <c r="G3028" s="75" t="s">
        <v>97</v>
      </c>
      <c r="H3028" s="75" t="e">
        <v>#N/A</v>
      </c>
      <c r="I3028" s="75" t="s">
        <v>41</v>
      </c>
      <c r="J3028" s="75" t="s">
        <v>1893</v>
      </c>
      <c r="K3028" s="75" t="s">
        <v>306</v>
      </c>
      <c r="L3028" s="75" t="s">
        <v>306</v>
      </c>
      <c r="M3028" s="75" t="s">
        <v>313</v>
      </c>
      <c r="N3028" s="75" t="s">
        <v>624</v>
      </c>
      <c r="O3028" s="75" t="s">
        <v>306</v>
      </c>
      <c r="P3028" s="76" t="s">
        <v>306</v>
      </c>
      <c r="Q3028" s="216"/>
      <c r="R3028" s="77" t="str">
        <f t="shared" ref="R3028" si="7640">IF(COUNTA(Y3028:DP3031)=0,"01.01.1900",INDEX(Y3028:DP3028,MATCH(R3029,Y3029:DP3029,0)))</f>
        <v>01.01.1900</v>
      </c>
      <c r="S3028" s="78" t="str">
        <f t="shared" ref="S3028" si="7641">IF(COUNTA(Y3028:DP3031)=0,"01.01.1900",MAX(Y3028:DP3028))</f>
        <v>01.01.1900</v>
      </c>
      <c r="T3028" s="79"/>
      <c r="U3028" s="80" t="str">
        <f t="array" ref="U3028">IF(COUNTA(Y3028:DP3031)=0,"01.01.1900",IF(ISERROR(HLOOKUP(U3031,Y3031:DP3031,1,FALSE)),"01.01.1900",INDEX(Y3028:DP3028,MATCH(U3029&amp;U3031,Y3029:DP3029&amp;Y3031:DP3031,0))))</f>
        <v>01.01.1900</v>
      </c>
      <c r="V3028" s="81" t="str">
        <f t="shared" ref="V3028" si="7642">IF(COUNTA(Y3028:DP3031)=0,"01.01.1900",_xlfn.MAXIFS(Y3028:DP3028,Y3031:DP3031,V3031))</f>
        <v>01.01.1900</v>
      </c>
      <c r="W3028" s="82"/>
      <c r="X3028" s="106"/>
    </row>
    <row r="3029" spans="2:26" thickBot="1">
      <c r="B3029" s="83"/>
      <c r="C3029" s="84"/>
      <c r="D3029" s="83"/>
      <c r="E3029" s="83"/>
      <c r="F3029" s="83"/>
      <c r="G3029" s="83"/>
      <c r="H3029" s="83"/>
      <c r="I3029" s="83"/>
      <c r="J3029" s="83"/>
      <c r="K3029" s="83"/>
      <c r="L3029" s="83"/>
      <c r="M3029" s="83"/>
      <c r="N3029" s="83"/>
      <c r="O3029" s="83"/>
      <c r="P3029" s="84"/>
      <c r="Q3029" s="217"/>
      <c r="R3029" s="85">
        <f t="shared" ref="R3029" si="7643">IF(COUNTA(Y3028:DP3031)=0,0,MIN(Y3029:DP3029))</f>
        <v>0</v>
      </c>
      <c r="S3029" s="86">
        <f t="shared" ref="S3029" si="7644">IF(COUNTA(Y3028:DP3031)=0,0,HLOOKUP(S3028,Y3028:DP3031,2,FALSE))</f>
        <v>0</v>
      </c>
      <c r="T3029" s="87">
        <f t="shared" ref="T3029" si="7645">IF(COUNTA(Y3028:DP3031)=0,0,AVERAGE(Y3029:DP3029))</f>
        <v>0</v>
      </c>
      <c r="U3029" s="88">
        <f t="shared" ref="U3029" si="7646">IF(COUNTA(Y3028:DP3031)=0,0,_xlfn.MINIFS(Y3029:DP3029,Y3031:DP3031,U3031))</f>
        <v>0</v>
      </c>
      <c r="V3029" s="89">
        <f t="array" ref="V3029">IF(COUNTA(Y3028:DP3031)=0,0,IF(ISERROR(HLOOKUP(V3031,Y3031:DP3031,1,FALSE)),0,INDEX(Y3029:DP3029,MATCH(V3028&amp;V3031,Y3028:DP3028&amp;Y3031:DP3031,0))))</f>
        <v>0</v>
      </c>
      <c r="W3029" s="90">
        <f t="array" ref="W3029">IF(COUNTA(Y3028:DP3031)=0,0,IF(ISERROR(HLOOKUP(W3031,Y3031:DP3031,1,FALSE)),0,AVERAGEIF(Y3031:DP3031,$W3031,Y3029:DP3029)))</f>
        <v>0</v>
      </c>
      <c r="X3029" s="107"/>
    </row>
    <row r="3030" spans="2:26" thickBot="1">
      <c r="B3030" s="83"/>
      <c r="C3030" s="84"/>
      <c r="D3030" s="83"/>
      <c r="E3030" s="83"/>
      <c r="F3030" s="83"/>
      <c r="G3030" s="83"/>
      <c r="H3030" s="83"/>
      <c r="I3030" s="83"/>
      <c r="J3030" s="83"/>
      <c r="K3030" s="83"/>
      <c r="L3030" s="83"/>
      <c r="M3030" s="83"/>
      <c r="N3030" s="83"/>
      <c r="O3030" s="83"/>
      <c r="P3030" s="84"/>
      <c r="Q3030" s="217"/>
      <c r="R3030" s="91">
        <f t="shared" ref="R3030" si="7647">IF(COUNTA(Y3028:DP3031)=0,0,HLOOKUP(R3029,Y3029:DP3031,2,FALSE))</f>
        <v>0</v>
      </c>
      <c r="S3030" s="92">
        <f t="shared" ref="S3030" si="7648">IF(COUNTA(Y3028:DP3031)=0,0,HLOOKUP(S3028,Y3028:DP3031,3,FALSE))</f>
        <v>0</v>
      </c>
      <c r="T3030" s="93"/>
      <c r="U3030" s="94">
        <f t="array" ref="U3030">IF(COUNTA(Y3028:DP3031)=0,0,IF(ISERROR(HLOOKUP(U3031,Y3031:DP3031,1,FALSE)),0,INDEX(Y3030:DP3030,MATCH(U3029&amp;U3031,Y3029:DP3029&amp;Y3031:DP3031,0))))</f>
        <v>0</v>
      </c>
      <c r="V3030" s="94">
        <f t="array" ref="V3030">IF(COUNTA(Y3028:DP3031)=0,0,IF(ISERROR(HLOOKUP(V3031,Y3031:DP3031,1,FALSE)),0,INDEX(Y3030:DP3030,MATCH(V3029&amp;V3031,Y3029:DP3029&amp;Y3031:DP3031,0))))</f>
        <v>0</v>
      </c>
      <c r="W3030" s="95"/>
      <c r="X3030" s="108"/>
    </row>
    <row r="3031" spans="2:26" ht="13.9" thickBot="1">
      <c r="B3031" s="96"/>
      <c r="C3031" s="97"/>
      <c r="D3031" s="96"/>
      <c r="E3031" s="96"/>
      <c r="F3031" s="96"/>
      <c r="G3031" s="96"/>
      <c r="H3031" s="96"/>
      <c r="I3031" s="96"/>
      <c r="J3031" s="96"/>
      <c r="K3031" s="96"/>
      <c r="L3031" s="96"/>
      <c r="M3031" s="96"/>
      <c r="N3031" s="96"/>
      <c r="O3031" s="96"/>
      <c r="P3031" s="97"/>
      <c r="Q3031" s="218"/>
      <c r="R3031" s="98" t="str">
        <f t="shared" ref="R3031" si="7649">IF(COUNTA(Y3028:DP3031)=0,"none",HLOOKUP(R3029,Y3029:DP3031,3,FALSE))</f>
        <v>none</v>
      </c>
      <c r="S3031" s="99" t="str">
        <f t="shared" ref="S3031" si="7650">IF(COUNTA(Y3028:DP3031)=0,"none",HLOOKUP(S3028,Y3028:DP3031,4,FALSE))</f>
        <v>none</v>
      </c>
      <c r="T3031" s="100"/>
      <c r="U3031" s="100" t="str">
        <f t="array" ref="U3031">IF(COUNTA(Y3028:DP3031)=0,"none",IF($U$2="WAHR",$W$3,Abfrage!$F$4))</f>
        <v>none</v>
      </c>
      <c r="V3031" s="100" t="str">
        <f t="array" ref="V3031">IF(COUNTA(Y3028:DP3031)=0,"none",IF($U$2="WAHR",$W$3,Abfrage!$F$4))</f>
        <v>none</v>
      </c>
      <c r="W3031" s="100" t="str">
        <f t="array" ref="W3031">IF(COUNTA(Y3028:DP3031)=0,"none",IF($U$2="WAHR",$W$3,Abfrage!$F$4))</f>
        <v>none</v>
      </c>
      <c r="X3031" s="109"/>
    </row>
    <row r="3032" spans="2:26" thickBot="1">
      <c r="B3032" s="75" t="s">
        <v>1894</v>
      </c>
      <c r="C3032" s="76">
        <v>1000183224</v>
      </c>
      <c r="D3032" s="75" t="s">
        <v>95</v>
      </c>
      <c r="E3032" s="75" t="s">
        <v>96</v>
      </c>
      <c r="F3032" s="75" t="s">
        <v>103</v>
      </c>
      <c r="G3032" s="75" t="s">
        <v>103</v>
      </c>
      <c r="H3032" s="75" t="s">
        <v>57</v>
      </c>
      <c r="I3032" s="75" t="s">
        <v>41</v>
      </c>
      <c r="J3032" s="75" t="s">
        <v>1895</v>
      </c>
      <c r="K3032" s="75" t="s">
        <v>306</v>
      </c>
      <c r="L3032" s="75" t="s">
        <v>306</v>
      </c>
      <c r="M3032" s="75" t="s">
        <v>313</v>
      </c>
      <c r="N3032" s="75" t="s">
        <v>360</v>
      </c>
      <c r="O3032" s="75" t="s">
        <v>402</v>
      </c>
      <c r="P3032" s="76" t="s">
        <v>306</v>
      </c>
      <c r="Q3032" s="216"/>
      <c r="R3032" s="77">
        <f t="shared" ref="R3032" si="7651">IF(COUNTA(Y3032:DP3035)=0,"01.01.1900",INDEX(Y3032:DP3032,MATCH(R3033,Y3033:DP3033,0)))</f>
        <v>44501</v>
      </c>
      <c r="S3032" s="78">
        <f t="shared" ref="S3032" si="7652">IF(COUNTA(Y3032:DP3035)=0,"01.01.1900",MAX(Y3032:DP3032))</f>
        <v>44501</v>
      </c>
      <c r="T3032" s="79"/>
      <c r="U3032" s="80" t="str">
        <f t="array" ref="U3032">IF(COUNTA(Y3032:DP3035)=0,"01.01.1900",IF(ISERROR(HLOOKUP(U3035,Y3035:DP3035,1,FALSE)),"01.01.1900",INDEX(Y3032:DP3032,MATCH(U3033&amp;U3035,Y3033:DP3033&amp;Y3035:DP3035,0))))</f>
        <v>01.01.1900</v>
      </c>
      <c r="V3032" s="81">
        <f t="shared" ref="V3032" si="7653">IF(COUNTA(Y3032:DP3035)=0,"01.01.1900",_xlfn.MAXIFS(Y3032:DP3032,Y3035:DP3035,V3035))</f>
        <v>0</v>
      </c>
      <c r="W3032" s="82"/>
      <c r="X3032" s="106"/>
      <c r="Y3032" s="141">
        <v>44501</v>
      </c>
    </row>
    <row r="3033" spans="2:26" thickBot="1">
      <c r="B3033" s="83"/>
      <c r="C3033" s="84"/>
      <c r="D3033" s="83"/>
      <c r="E3033" s="83"/>
      <c r="F3033" s="83"/>
      <c r="G3033" s="83"/>
      <c r="H3033" s="83"/>
      <c r="I3033" s="83"/>
      <c r="J3033" s="83"/>
      <c r="K3033" s="83"/>
      <c r="L3033" s="83"/>
      <c r="M3033" s="83"/>
      <c r="N3033" s="83"/>
      <c r="O3033" s="83"/>
      <c r="P3033" s="84"/>
      <c r="Q3033" s="217"/>
      <c r="R3033" s="85">
        <f t="shared" ref="R3033" si="7654">IF(COUNTA(Y3032:DP3035)=0,0,MIN(Y3033:DP3033))</f>
        <v>0.73099999999999998</v>
      </c>
      <c r="S3033" s="86">
        <f t="shared" ref="S3033" si="7655">IF(COUNTA(Y3032:DP3035)=0,0,HLOOKUP(S3032,Y3032:DP3035,2,FALSE))</f>
        <v>0.73099999999999998</v>
      </c>
      <c r="T3033" s="87">
        <f t="shared" ref="T3033" si="7656">IF(COUNTA(Y3032:DP3035)=0,0,AVERAGE(Y3033:DP3033))</f>
        <v>0.73099999999999998</v>
      </c>
      <c r="U3033" s="88">
        <f t="shared" ref="U3033" si="7657">IF(COUNTA(Y3032:DP3035)=0,0,_xlfn.MINIFS(Y3033:DP3033,Y3035:DP3035,U3035))</f>
        <v>0</v>
      </c>
      <c r="V3033" s="89">
        <f t="array" ref="V3033">IF(COUNTA(Y3032:DP3035)=0,0,IF(ISERROR(HLOOKUP(V3035,Y3035:DP3035,1,FALSE)),0,INDEX(Y3033:DP3033,MATCH(V3032&amp;V3035,Y3032:DP3032&amp;Y3035:DP3035,0))))</f>
        <v>0</v>
      </c>
      <c r="W3033" s="90">
        <f t="array" ref="W3033">IF(COUNTA(Y3032:DP3035)=0,0,IF(ISERROR(HLOOKUP(W3035,Y3035:DP3035,1,FALSE)),0,AVERAGEIF(Y3035:DP3035,$W3035,Y3033:DP3033)))</f>
        <v>0</v>
      </c>
      <c r="X3033" s="107"/>
      <c r="Y3033" s="142">
        <v>0.73099999999999998</v>
      </c>
    </row>
    <row r="3034" spans="2:26" thickBot="1">
      <c r="B3034" s="83"/>
      <c r="C3034" s="84"/>
      <c r="D3034" s="83"/>
      <c r="E3034" s="83"/>
      <c r="F3034" s="83"/>
      <c r="G3034" s="83"/>
      <c r="H3034" s="83"/>
      <c r="I3034" s="83"/>
      <c r="J3034" s="83"/>
      <c r="K3034" s="83"/>
      <c r="L3034" s="83"/>
      <c r="M3034" s="83"/>
      <c r="N3034" s="83"/>
      <c r="O3034" s="83"/>
      <c r="P3034" s="84"/>
      <c r="Q3034" s="217"/>
      <c r="R3034" s="91">
        <f t="shared" ref="R3034" si="7658">IF(COUNTA(Y3032:DP3035)=0,0,HLOOKUP(R3033,Y3033:DP3035,2,FALSE))</f>
        <v>1000</v>
      </c>
      <c r="S3034" s="92">
        <f t="shared" ref="S3034" si="7659">IF(COUNTA(Y3032:DP3035)=0,0,HLOOKUP(S3032,Y3032:DP3035,3,FALSE))</f>
        <v>1000</v>
      </c>
      <c r="T3034" s="93"/>
      <c r="U3034" s="94">
        <f t="array" ref="U3034">IF(COUNTA(Y3032:DP3035)=0,0,IF(ISERROR(HLOOKUP(U3035,Y3035:DP3035,1,FALSE)),0,INDEX(Y3034:DP3034,MATCH(U3033&amp;U3035,Y3033:DP3033&amp;Y3035:DP3035,0))))</f>
        <v>0</v>
      </c>
      <c r="V3034" s="94">
        <f t="array" ref="V3034">IF(COUNTA(Y3032:DP3035)=0,0,IF(ISERROR(HLOOKUP(V3035,Y3035:DP3035,1,FALSE)),0,INDEX(Y3034:DP3034,MATCH(V3033&amp;V3035,Y3033:DP3033&amp;Y3035:DP3035,0))))</f>
        <v>0</v>
      </c>
      <c r="W3034" s="95"/>
      <c r="X3034" s="108"/>
      <c r="Y3034" s="143">
        <v>1000</v>
      </c>
    </row>
    <row r="3035" spans="2:26" ht="13.9" thickBot="1">
      <c r="B3035" s="96"/>
      <c r="C3035" s="97"/>
      <c r="D3035" s="96"/>
      <c r="E3035" s="96"/>
      <c r="F3035" s="96"/>
      <c r="G3035" s="96"/>
      <c r="H3035" s="96"/>
      <c r="I3035" s="96"/>
      <c r="J3035" s="96"/>
      <c r="K3035" s="96"/>
      <c r="L3035" s="96"/>
      <c r="M3035" s="96"/>
      <c r="N3035" s="96"/>
      <c r="O3035" s="96"/>
      <c r="P3035" s="97"/>
      <c r="Q3035" s="218"/>
      <c r="R3035" s="98" t="str">
        <f t="shared" ref="R3035" si="7660">IF(COUNTA(Y3032:DP3035)=0,"none",HLOOKUP(R3033,Y3033:DP3035,3,FALSE))</f>
        <v>www (-15%)</v>
      </c>
      <c r="S3035" s="99" t="str">
        <f t="shared" ref="S3035" si="7661">IF(COUNTA(Y3032:DP3035)=0,"none",HLOOKUP(S3032,Y3032:DP3035,4,FALSE))</f>
        <v>www (-15%)</v>
      </c>
      <c r="T3035" s="100"/>
      <c r="U3035" s="100">
        <f t="array" ref="U3035">IF(COUNTA(Y3032:DP3035)=0,"none",IF($U$2="WAHR",$W$3,Abfrage!$F$4))</f>
        <v>0</v>
      </c>
      <c r="V3035" s="100">
        <f t="array" ref="V3035">IF(COUNTA(Y3032:DP3035)=0,"none",IF($U$2="WAHR",$W$3,Abfrage!$F$4))</f>
        <v>0</v>
      </c>
      <c r="W3035" s="100">
        <f t="array" ref="W3035">IF(COUNTA(Y3032:DP3035)=0,"none",IF($U$2="WAHR",$W$3,Abfrage!$F$4))</f>
        <v>0</v>
      </c>
      <c r="X3035" s="109"/>
      <c r="Y3035" s="144" t="s">
        <v>354</v>
      </c>
    </row>
    <row r="3036" spans="2:26" thickBot="1">
      <c r="B3036" s="75" t="s">
        <v>1896</v>
      </c>
      <c r="C3036" s="76">
        <v>1000275748</v>
      </c>
      <c r="D3036" s="75" t="s">
        <v>169</v>
      </c>
      <c r="E3036" s="75" t="s">
        <v>125</v>
      </c>
      <c r="F3036" s="75" t="s">
        <v>371</v>
      </c>
      <c r="G3036" s="75" t="s">
        <v>371</v>
      </c>
      <c r="H3036" s="75" t="s">
        <v>44</v>
      </c>
      <c r="I3036" s="75" t="s">
        <v>41</v>
      </c>
      <c r="J3036" s="75" t="s">
        <v>1897</v>
      </c>
      <c r="K3036" s="75" t="s">
        <v>306</v>
      </c>
      <c r="L3036" s="75" t="s">
        <v>306</v>
      </c>
      <c r="M3036" s="75" t="s">
        <v>306</v>
      </c>
      <c r="N3036" s="75" t="s">
        <v>352</v>
      </c>
      <c r="O3036" s="75" t="s">
        <v>309</v>
      </c>
      <c r="P3036" s="76" t="s">
        <v>306</v>
      </c>
      <c r="Q3036" s="216"/>
      <c r="R3036" s="77">
        <f t="shared" ref="R3036" si="7662">IF(COUNTA(Y3036:DP3039)=0,"01.01.1900",INDEX(Y3036:DP3036,MATCH(R3037,Y3037:DP3037,0)))</f>
        <v>44971</v>
      </c>
      <c r="S3036" s="78">
        <f t="shared" ref="S3036" si="7663">IF(COUNTA(Y3036:DP3039)=0,"01.01.1900",MAX(Y3036:DP3036))</f>
        <v>44971</v>
      </c>
      <c r="T3036" s="79"/>
      <c r="U3036" s="80" t="str">
        <f t="array" ref="U3036">IF(COUNTA(Y3036:DP3039)=0,"01.01.1900",IF(ISERROR(HLOOKUP(U3039,Y3039:DP3039,1,FALSE)),"01.01.1900",INDEX(Y3036:DP3036,MATCH(U3037&amp;U3039,Y3037:DP3037&amp;Y3039:DP3039,0))))</f>
        <v>01.01.1900</v>
      </c>
      <c r="V3036" s="81">
        <f t="shared" ref="V3036" si="7664">IF(COUNTA(Y3036:DP3039)=0,"01.01.1900",_xlfn.MAXIFS(Y3036:DP3036,Y3039:DP3039,V3039))</f>
        <v>0</v>
      </c>
      <c r="W3036" s="82"/>
      <c r="X3036" s="106"/>
      <c r="Y3036" s="141">
        <v>44971</v>
      </c>
      <c r="Z3036" s="141">
        <v>44971</v>
      </c>
    </row>
    <row r="3037" spans="2:26" thickBot="1">
      <c r="B3037" s="83"/>
      <c r="C3037" s="84"/>
      <c r="D3037" s="83"/>
      <c r="E3037" s="83"/>
      <c r="F3037" s="83"/>
      <c r="G3037" s="83"/>
      <c r="H3037" s="83"/>
      <c r="I3037" s="83"/>
      <c r="J3037" s="83"/>
      <c r="K3037" s="83"/>
      <c r="L3037" s="83"/>
      <c r="M3037" s="83"/>
      <c r="N3037" s="83"/>
      <c r="O3037" s="83"/>
      <c r="P3037" s="84"/>
      <c r="Q3037" s="217"/>
      <c r="R3037" s="85">
        <f t="shared" ref="R3037" si="7665">IF(COUNTA(Y3036:DP3039)=0,0,MIN(Y3037:DP3037))</f>
        <v>0.252</v>
      </c>
      <c r="S3037" s="86">
        <f t="shared" ref="S3037" si="7666">IF(COUNTA(Y3036:DP3039)=0,0,HLOOKUP(S3036,Y3036:DP3039,2,FALSE))</f>
        <v>0.252</v>
      </c>
      <c r="T3037" s="87">
        <f t="shared" ref="T3037" si="7667">IF(COUNTA(Y3036:DP3039)=0,0,AVERAGE(Y3037:DP3037))</f>
        <v>0.252</v>
      </c>
      <c r="U3037" s="88">
        <f t="shared" ref="U3037" si="7668">IF(COUNTA(Y3036:DP3039)=0,0,_xlfn.MINIFS(Y3037:DP3037,Y3039:DP3039,U3039))</f>
        <v>0</v>
      </c>
      <c r="V3037" s="89">
        <f t="array" ref="V3037">IF(COUNTA(Y3036:DP3039)=0,0,IF(ISERROR(HLOOKUP(V3039,Y3039:DP3039,1,FALSE)),0,INDEX(Y3037:DP3037,MATCH(V3036&amp;V3039,Y3036:DP3036&amp;Y3039:DP3039,0))))</f>
        <v>0</v>
      </c>
      <c r="W3037" s="90">
        <f t="array" ref="W3037">IF(COUNTA(Y3036:DP3039)=0,0,IF(ISERROR(HLOOKUP(W3039,Y3039:DP3039,1,FALSE)),0,AVERAGEIF(Y3039:DP3039,$W3039,Y3037:DP3037)))</f>
        <v>0</v>
      </c>
      <c r="X3037" s="107"/>
      <c r="Y3037" s="142">
        <v>0.252</v>
      </c>
      <c r="Z3037" s="142">
        <v>0.252</v>
      </c>
    </row>
    <row r="3038" spans="2:26" thickBot="1">
      <c r="B3038" s="83"/>
      <c r="C3038" s="84"/>
      <c r="D3038" s="83"/>
      <c r="E3038" s="83"/>
      <c r="F3038" s="83"/>
      <c r="G3038" s="83"/>
      <c r="H3038" s="83"/>
      <c r="I3038" s="83"/>
      <c r="J3038" s="83"/>
      <c r="K3038" s="83"/>
      <c r="L3038" s="83"/>
      <c r="M3038" s="83"/>
      <c r="N3038" s="83"/>
      <c r="O3038" s="83"/>
      <c r="P3038" s="84"/>
      <c r="Q3038" s="217"/>
      <c r="R3038" s="91">
        <f t="shared" ref="R3038" si="7669">IF(COUNTA(Y3036:DP3039)=0,0,HLOOKUP(R3037,Y3037:DP3039,2,FALSE))</f>
        <v>1000</v>
      </c>
      <c r="S3038" s="92">
        <f t="shared" ref="S3038" si="7670">IF(COUNTA(Y3036:DP3039)=0,0,HLOOKUP(S3036,Y3036:DP3039,3,FALSE))</f>
        <v>1000</v>
      </c>
      <c r="T3038" s="93"/>
      <c r="U3038" s="94">
        <f t="array" ref="U3038">IF(COUNTA(Y3036:DP3039)=0,0,IF(ISERROR(HLOOKUP(U3039,Y3039:DP3039,1,FALSE)),0,INDEX(Y3038:DP3038,MATCH(U3037&amp;U3039,Y3037:DP3037&amp;Y3039:DP3039,0))))</f>
        <v>0</v>
      </c>
      <c r="V3038" s="94">
        <f t="array" ref="V3038">IF(COUNTA(Y3036:DP3039)=0,0,IF(ISERROR(HLOOKUP(V3039,Y3039:DP3039,1,FALSE)),0,INDEX(Y3038:DP3038,MATCH(V3037&amp;V3039,Y3037:DP3037&amp;Y3039:DP3039,0))))</f>
        <v>0</v>
      </c>
      <c r="W3038" s="95"/>
      <c r="X3038" s="108"/>
      <c r="Y3038" s="143">
        <v>1000</v>
      </c>
      <c r="Z3038" s="143">
        <v>1000</v>
      </c>
    </row>
    <row r="3039" spans="2:26" ht="13.9" thickBot="1">
      <c r="B3039" s="96"/>
      <c r="C3039" s="97"/>
      <c r="D3039" s="96"/>
      <c r="E3039" s="96"/>
      <c r="F3039" s="96"/>
      <c r="G3039" s="96"/>
      <c r="H3039" s="96"/>
      <c r="I3039" s="96"/>
      <c r="J3039" s="96"/>
      <c r="K3039" s="96"/>
      <c r="L3039" s="96"/>
      <c r="M3039" s="96"/>
      <c r="N3039" s="96"/>
      <c r="O3039" s="96"/>
      <c r="P3039" s="97"/>
      <c r="Q3039" s="218"/>
      <c r="R3039" s="98" t="str">
        <f t="shared" ref="R3039" si="7671">IF(COUNTA(Y3036:DP3039)=0,"none",HLOOKUP(R3037,Y3037:DP3039,3,FALSE))</f>
        <v>www (-30%)</v>
      </c>
      <c r="S3039" s="99" t="str">
        <f t="shared" ref="S3039" si="7672">IF(COUNTA(Y3036:DP3039)=0,"none",HLOOKUP(S3036,Y3036:DP3039,4,FALSE))</f>
        <v>www (-30%)</v>
      </c>
      <c r="T3039" s="100"/>
      <c r="U3039" s="100">
        <f t="array" ref="U3039">IF(COUNTA(Y3036:DP3039)=0,"none",IF($U$2="WAHR",$W$3,Abfrage!$F$4))</f>
        <v>0</v>
      </c>
      <c r="V3039" s="100">
        <f t="array" ref="V3039">IF(COUNTA(Y3036:DP3039)=0,"none",IF($U$2="WAHR",$W$3,Abfrage!$F$4))</f>
        <v>0</v>
      </c>
      <c r="W3039" s="100">
        <f t="array" ref="W3039">IF(COUNTA(Y3036:DP3039)=0,"none",IF($U$2="WAHR",$W$3,Abfrage!$F$4))</f>
        <v>0</v>
      </c>
      <c r="X3039" s="109"/>
      <c r="Y3039" s="144" t="s">
        <v>43</v>
      </c>
      <c r="Z3039" s="144" t="s">
        <v>43</v>
      </c>
    </row>
    <row r="3040" spans="2:26" thickBot="1">
      <c r="B3040" s="75" t="s">
        <v>1898</v>
      </c>
      <c r="C3040" s="76">
        <v>1000051979</v>
      </c>
      <c r="D3040" s="75" t="s">
        <v>169</v>
      </c>
      <c r="E3040" s="75" t="s">
        <v>125</v>
      </c>
      <c r="F3040" s="75" t="s">
        <v>371</v>
      </c>
      <c r="G3040" s="75" t="s">
        <v>371</v>
      </c>
      <c r="H3040" s="75" t="e">
        <v>#N/A</v>
      </c>
      <c r="I3040" s="75" t="s">
        <v>41</v>
      </c>
      <c r="J3040" s="75" t="s">
        <v>1899</v>
      </c>
      <c r="K3040" s="75" t="s">
        <v>306</v>
      </c>
      <c r="L3040" s="75" t="s">
        <v>306</v>
      </c>
      <c r="M3040" s="75" t="s">
        <v>307</v>
      </c>
      <c r="N3040" s="75" t="s">
        <v>306</v>
      </c>
      <c r="O3040" s="75" t="s">
        <v>306</v>
      </c>
      <c r="P3040" s="76" t="s">
        <v>306</v>
      </c>
      <c r="Q3040" s="216"/>
      <c r="R3040" s="77" t="str">
        <f t="shared" ref="R3040" si="7673">IF(COUNTA(Y3040:DP3043)=0,"01.01.1900",INDEX(Y3040:DP3040,MATCH(R3041,Y3041:DP3041,0)))</f>
        <v>01.01.1900</v>
      </c>
      <c r="S3040" s="78" t="str">
        <f t="shared" ref="S3040" si="7674">IF(COUNTA(Y3040:DP3043)=0,"01.01.1900",MAX(Y3040:DP3040))</f>
        <v>01.01.1900</v>
      </c>
      <c r="T3040" s="79"/>
      <c r="U3040" s="80" t="str">
        <f t="array" ref="U3040">IF(COUNTA(Y3040:DP3043)=0,"01.01.1900",IF(ISERROR(HLOOKUP(U3043,Y3043:DP3043,1,FALSE)),"01.01.1900",INDEX(Y3040:DP3040,MATCH(U3041&amp;U3043,Y3041:DP3041&amp;Y3043:DP3043,0))))</f>
        <v>01.01.1900</v>
      </c>
      <c r="V3040" s="81" t="str">
        <f t="shared" ref="V3040" si="7675">IF(COUNTA(Y3040:DP3043)=0,"01.01.1900",_xlfn.MAXIFS(Y3040:DP3040,Y3043:DP3043,V3043))</f>
        <v>01.01.1900</v>
      </c>
      <c r="W3040" s="82"/>
      <c r="X3040" s="106"/>
    </row>
    <row r="3041" spans="2:26" thickBot="1">
      <c r="B3041" s="83"/>
      <c r="C3041" s="84"/>
      <c r="D3041" s="83"/>
      <c r="E3041" s="83"/>
      <c r="F3041" s="83"/>
      <c r="G3041" s="83"/>
      <c r="H3041" s="83"/>
      <c r="I3041" s="83"/>
      <c r="J3041" s="83"/>
      <c r="K3041" s="83"/>
      <c r="L3041" s="83"/>
      <c r="M3041" s="83"/>
      <c r="N3041" s="83"/>
      <c r="O3041" s="83"/>
      <c r="P3041" s="84"/>
      <c r="Q3041" s="217"/>
      <c r="R3041" s="85">
        <f t="shared" ref="R3041" si="7676">IF(COUNTA(Y3040:DP3043)=0,0,MIN(Y3041:DP3041))</f>
        <v>0</v>
      </c>
      <c r="S3041" s="86">
        <f t="shared" ref="S3041" si="7677">IF(COUNTA(Y3040:DP3043)=0,0,HLOOKUP(S3040,Y3040:DP3043,2,FALSE))</f>
        <v>0</v>
      </c>
      <c r="T3041" s="87">
        <f t="shared" ref="T3041" si="7678">IF(COUNTA(Y3040:DP3043)=0,0,AVERAGE(Y3041:DP3041))</f>
        <v>0</v>
      </c>
      <c r="U3041" s="88">
        <f t="shared" ref="U3041" si="7679">IF(COUNTA(Y3040:DP3043)=0,0,_xlfn.MINIFS(Y3041:DP3041,Y3043:DP3043,U3043))</f>
        <v>0</v>
      </c>
      <c r="V3041" s="89">
        <f t="array" ref="V3041">IF(COUNTA(Y3040:DP3043)=0,0,IF(ISERROR(HLOOKUP(V3043,Y3043:DP3043,1,FALSE)),0,INDEX(Y3041:DP3041,MATCH(V3040&amp;V3043,Y3040:DP3040&amp;Y3043:DP3043,0))))</f>
        <v>0</v>
      </c>
      <c r="W3041" s="90">
        <f t="array" ref="W3041">IF(COUNTA(Y3040:DP3043)=0,0,IF(ISERROR(HLOOKUP(W3043,Y3043:DP3043,1,FALSE)),0,AVERAGEIF(Y3043:DP3043,$W3043,Y3041:DP3041)))</f>
        <v>0</v>
      </c>
      <c r="X3041" s="107"/>
    </row>
    <row r="3042" spans="2:26" thickBot="1">
      <c r="B3042" s="83"/>
      <c r="C3042" s="84"/>
      <c r="D3042" s="83"/>
      <c r="E3042" s="83"/>
      <c r="F3042" s="83"/>
      <c r="G3042" s="83"/>
      <c r="H3042" s="83"/>
      <c r="I3042" s="83"/>
      <c r="J3042" s="83"/>
      <c r="K3042" s="83"/>
      <c r="L3042" s="83"/>
      <c r="M3042" s="83"/>
      <c r="N3042" s="83"/>
      <c r="O3042" s="83"/>
      <c r="P3042" s="84"/>
      <c r="Q3042" s="217"/>
      <c r="R3042" s="91">
        <f t="shared" ref="R3042" si="7680">IF(COUNTA(Y3040:DP3043)=0,0,HLOOKUP(R3041,Y3041:DP3043,2,FALSE))</f>
        <v>0</v>
      </c>
      <c r="S3042" s="92">
        <f t="shared" ref="S3042" si="7681">IF(COUNTA(Y3040:DP3043)=0,0,HLOOKUP(S3040,Y3040:DP3043,3,FALSE))</f>
        <v>0</v>
      </c>
      <c r="T3042" s="93"/>
      <c r="U3042" s="94">
        <f t="array" ref="U3042">IF(COUNTA(Y3040:DP3043)=0,0,IF(ISERROR(HLOOKUP(U3043,Y3043:DP3043,1,FALSE)),0,INDEX(Y3042:DP3042,MATCH(U3041&amp;U3043,Y3041:DP3041&amp;Y3043:DP3043,0))))</f>
        <v>0</v>
      </c>
      <c r="V3042" s="94">
        <f t="array" ref="V3042">IF(COUNTA(Y3040:DP3043)=0,0,IF(ISERROR(HLOOKUP(V3043,Y3043:DP3043,1,FALSE)),0,INDEX(Y3042:DP3042,MATCH(V3041&amp;V3043,Y3041:DP3041&amp;Y3043:DP3043,0))))</f>
        <v>0</v>
      </c>
      <c r="W3042" s="95"/>
      <c r="X3042" s="108"/>
    </row>
    <row r="3043" spans="2:26" ht="13.9" thickBot="1">
      <c r="B3043" s="96"/>
      <c r="C3043" s="97"/>
      <c r="D3043" s="96"/>
      <c r="E3043" s="96"/>
      <c r="F3043" s="96"/>
      <c r="G3043" s="96"/>
      <c r="H3043" s="96"/>
      <c r="I3043" s="96"/>
      <c r="J3043" s="96"/>
      <c r="K3043" s="96"/>
      <c r="L3043" s="96"/>
      <c r="M3043" s="96"/>
      <c r="N3043" s="96"/>
      <c r="O3043" s="96"/>
      <c r="P3043" s="97"/>
      <c r="Q3043" s="218"/>
      <c r="R3043" s="98" t="str">
        <f t="shared" ref="R3043" si="7682">IF(COUNTA(Y3040:DP3043)=0,"none",HLOOKUP(R3041,Y3041:DP3043,3,FALSE))</f>
        <v>none</v>
      </c>
      <c r="S3043" s="99" t="str">
        <f t="shared" ref="S3043" si="7683">IF(COUNTA(Y3040:DP3043)=0,"none",HLOOKUP(S3040,Y3040:DP3043,4,FALSE))</f>
        <v>none</v>
      </c>
      <c r="T3043" s="100"/>
      <c r="U3043" s="100" t="str">
        <f t="array" ref="U3043">IF(COUNTA(Y3040:DP3043)=0,"none",IF($U$2="WAHR",$W$3,Abfrage!$F$4))</f>
        <v>none</v>
      </c>
      <c r="V3043" s="100" t="str">
        <f t="array" ref="V3043">IF(COUNTA(Y3040:DP3043)=0,"none",IF($U$2="WAHR",$W$3,Abfrage!$F$4))</f>
        <v>none</v>
      </c>
      <c r="W3043" s="100" t="str">
        <f t="array" ref="W3043">IF(COUNTA(Y3040:DP3043)=0,"none",IF($U$2="WAHR",$W$3,Abfrage!$F$4))</f>
        <v>none</v>
      </c>
      <c r="X3043" s="109"/>
    </row>
    <row r="3044" spans="2:26" thickBot="1">
      <c r="B3044" s="75" t="s">
        <v>1900</v>
      </c>
      <c r="C3044" s="76">
        <v>1000051980</v>
      </c>
      <c r="D3044" s="75" t="s">
        <v>169</v>
      </c>
      <c r="E3044" s="75" t="s">
        <v>125</v>
      </c>
      <c r="F3044" s="75" t="s">
        <v>371</v>
      </c>
      <c r="G3044" s="75" t="s">
        <v>371</v>
      </c>
      <c r="H3044" s="75" t="e">
        <v>#N/A</v>
      </c>
      <c r="I3044" s="75" t="s">
        <v>41</v>
      </c>
      <c r="J3044" s="75" t="s">
        <v>1901</v>
      </c>
      <c r="K3044" s="75" t="s">
        <v>306</v>
      </c>
      <c r="L3044" s="75" t="s">
        <v>306</v>
      </c>
      <c r="M3044" s="75" t="s">
        <v>313</v>
      </c>
      <c r="N3044" s="75" t="s">
        <v>306</v>
      </c>
      <c r="O3044" s="75" t="s">
        <v>306</v>
      </c>
      <c r="P3044" s="76" t="s">
        <v>306</v>
      </c>
      <c r="Q3044" s="216"/>
      <c r="R3044" s="77" t="str">
        <f t="shared" ref="R3044" si="7684">IF(COUNTA(Y3044:DP3047)=0,"01.01.1900",INDEX(Y3044:DP3044,MATCH(R3045,Y3045:DP3045,0)))</f>
        <v>01.01.1900</v>
      </c>
      <c r="S3044" s="78" t="str">
        <f t="shared" ref="S3044" si="7685">IF(COUNTA(Y3044:DP3047)=0,"01.01.1900",MAX(Y3044:DP3044))</f>
        <v>01.01.1900</v>
      </c>
      <c r="T3044" s="79"/>
      <c r="U3044" s="80" t="str">
        <f t="array" ref="U3044">IF(COUNTA(Y3044:DP3047)=0,"01.01.1900",IF(ISERROR(HLOOKUP(U3047,Y3047:DP3047,1,FALSE)),"01.01.1900",INDEX(Y3044:DP3044,MATCH(U3045&amp;U3047,Y3045:DP3045&amp;Y3047:DP3047,0))))</f>
        <v>01.01.1900</v>
      </c>
      <c r="V3044" s="81" t="str">
        <f t="shared" ref="V3044" si="7686">IF(COUNTA(Y3044:DP3047)=0,"01.01.1900",_xlfn.MAXIFS(Y3044:DP3044,Y3047:DP3047,V3047))</f>
        <v>01.01.1900</v>
      </c>
      <c r="W3044" s="82"/>
      <c r="X3044" s="106"/>
    </row>
    <row r="3045" spans="2:26" thickBot="1">
      <c r="B3045" s="83"/>
      <c r="C3045" s="84"/>
      <c r="D3045" s="83"/>
      <c r="E3045" s="83"/>
      <c r="F3045" s="83"/>
      <c r="G3045" s="83"/>
      <c r="H3045" s="83"/>
      <c r="I3045" s="83"/>
      <c r="J3045" s="83"/>
      <c r="K3045" s="83"/>
      <c r="L3045" s="83"/>
      <c r="M3045" s="83"/>
      <c r="N3045" s="83"/>
      <c r="O3045" s="83"/>
      <c r="P3045" s="84"/>
      <c r="Q3045" s="217"/>
      <c r="R3045" s="85">
        <f t="shared" ref="R3045" si="7687">IF(COUNTA(Y3044:DP3047)=0,0,MIN(Y3045:DP3045))</f>
        <v>0</v>
      </c>
      <c r="S3045" s="86">
        <f t="shared" ref="S3045" si="7688">IF(COUNTA(Y3044:DP3047)=0,0,HLOOKUP(S3044,Y3044:DP3047,2,FALSE))</f>
        <v>0</v>
      </c>
      <c r="T3045" s="87">
        <f t="shared" ref="T3045" si="7689">IF(COUNTA(Y3044:DP3047)=0,0,AVERAGE(Y3045:DP3045))</f>
        <v>0</v>
      </c>
      <c r="U3045" s="88">
        <f t="shared" ref="U3045" si="7690">IF(COUNTA(Y3044:DP3047)=0,0,_xlfn.MINIFS(Y3045:DP3045,Y3047:DP3047,U3047))</f>
        <v>0</v>
      </c>
      <c r="V3045" s="89">
        <f t="array" ref="V3045">IF(COUNTA(Y3044:DP3047)=0,0,IF(ISERROR(HLOOKUP(V3047,Y3047:DP3047,1,FALSE)),0,INDEX(Y3045:DP3045,MATCH(V3044&amp;V3047,Y3044:DP3044&amp;Y3047:DP3047,0))))</f>
        <v>0</v>
      </c>
      <c r="W3045" s="90">
        <f t="array" ref="W3045">IF(COUNTA(Y3044:DP3047)=0,0,IF(ISERROR(HLOOKUP(W3047,Y3047:DP3047,1,FALSE)),0,AVERAGEIF(Y3047:DP3047,$W3047,Y3045:DP3045)))</f>
        <v>0</v>
      </c>
      <c r="X3045" s="107"/>
    </row>
    <row r="3046" spans="2:26" thickBot="1">
      <c r="B3046" s="83"/>
      <c r="C3046" s="84"/>
      <c r="D3046" s="83"/>
      <c r="E3046" s="83"/>
      <c r="F3046" s="83"/>
      <c r="G3046" s="83"/>
      <c r="H3046" s="83"/>
      <c r="I3046" s="83"/>
      <c r="J3046" s="83"/>
      <c r="K3046" s="83"/>
      <c r="L3046" s="83"/>
      <c r="M3046" s="83"/>
      <c r="N3046" s="83"/>
      <c r="O3046" s="83"/>
      <c r="P3046" s="84"/>
      <c r="Q3046" s="217"/>
      <c r="R3046" s="91">
        <f t="shared" ref="R3046" si="7691">IF(COUNTA(Y3044:DP3047)=0,0,HLOOKUP(R3045,Y3045:DP3047,2,FALSE))</f>
        <v>0</v>
      </c>
      <c r="S3046" s="92">
        <f t="shared" ref="S3046" si="7692">IF(COUNTA(Y3044:DP3047)=0,0,HLOOKUP(S3044,Y3044:DP3047,3,FALSE))</f>
        <v>0</v>
      </c>
      <c r="T3046" s="93"/>
      <c r="U3046" s="94">
        <f t="array" ref="U3046">IF(COUNTA(Y3044:DP3047)=0,0,IF(ISERROR(HLOOKUP(U3047,Y3047:DP3047,1,FALSE)),0,INDEX(Y3046:DP3046,MATCH(U3045&amp;U3047,Y3045:DP3045&amp;Y3047:DP3047,0))))</f>
        <v>0</v>
      </c>
      <c r="V3046" s="94">
        <f t="array" ref="V3046">IF(COUNTA(Y3044:DP3047)=0,0,IF(ISERROR(HLOOKUP(V3047,Y3047:DP3047,1,FALSE)),0,INDEX(Y3046:DP3046,MATCH(V3045&amp;V3047,Y3045:DP3045&amp;Y3047:DP3047,0))))</f>
        <v>0</v>
      </c>
      <c r="W3046" s="95"/>
      <c r="X3046" s="108"/>
    </row>
    <row r="3047" spans="2:26" ht="13.9" thickBot="1">
      <c r="B3047" s="96"/>
      <c r="C3047" s="97"/>
      <c r="D3047" s="96"/>
      <c r="E3047" s="96"/>
      <c r="F3047" s="96"/>
      <c r="G3047" s="96"/>
      <c r="H3047" s="96"/>
      <c r="I3047" s="96"/>
      <c r="J3047" s="96"/>
      <c r="K3047" s="96"/>
      <c r="L3047" s="96"/>
      <c r="M3047" s="96"/>
      <c r="N3047" s="96"/>
      <c r="O3047" s="96"/>
      <c r="P3047" s="97"/>
      <c r="Q3047" s="218"/>
      <c r="R3047" s="98" t="str">
        <f t="shared" ref="R3047" si="7693">IF(COUNTA(Y3044:DP3047)=0,"none",HLOOKUP(R3045,Y3045:DP3047,3,FALSE))</f>
        <v>none</v>
      </c>
      <c r="S3047" s="99" t="str">
        <f t="shared" ref="S3047" si="7694">IF(COUNTA(Y3044:DP3047)=0,"none",HLOOKUP(S3044,Y3044:DP3047,4,FALSE))</f>
        <v>none</v>
      </c>
      <c r="T3047" s="100"/>
      <c r="U3047" s="100" t="str">
        <f t="array" ref="U3047">IF(COUNTA(Y3044:DP3047)=0,"none",IF($U$2="WAHR",$W$3,Abfrage!$F$4))</f>
        <v>none</v>
      </c>
      <c r="V3047" s="100" t="str">
        <f t="array" ref="V3047">IF(COUNTA(Y3044:DP3047)=0,"none",IF($U$2="WAHR",$W$3,Abfrage!$F$4))</f>
        <v>none</v>
      </c>
      <c r="W3047" s="100" t="str">
        <f t="array" ref="W3047">IF(COUNTA(Y3044:DP3047)=0,"none",IF($U$2="WAHR",$W$3,Abfrage!$F$4))</f>
        <v>none</v>
      </c>
      <c r="X3047" s="109"/>
    </row>
    <row r="3048" spans="2:26" thickBot="1">
      <c r="B3048" s="75" t="s">
        <v>1902</v>
      </c>
      <c r="C3048" s="76">
        <v>1000275853</v>
      </c>
      <c r="D3048" s="75" t="s">
        <v>95</v>
      </c>
      <c r="E3048" s="75" t="s">
        <v>170</v>
      </c>
      <c r="F3048" s="75" t="s">
        <v>605</v>
      </c>
      <c r="G3048" s="75" t="s">
        <v>605</v>
      </c>
      <c r="H3048" s="75" t="e">
        <v>#N/A</v>
      </c>
      <c r="I3048" s="75" t="s">
        <v>41</v>
      </c>
      <c r="J3048" s="75" t="s">
        <v>1903</v>
      </c>
      <c r="K3048" s="75" t="s">
        <v>306</v>
      </c>
      <c r="L3048" s="75" t="s">
        <v>306</v>
      </c>
      <c r="M3048" s="75" t="s">
        <v>306</v>
      </c>
      <c r="N3048" s="75" t="s">
        <v>306</v>
      </c>
      <c r="O3048" s="75" t="s">
        <v>306</v>
      </c>
      <c r="P3048" s="76" t="s">
        <v>306</v>
      </c>
      <c r="Q3048" s="216"/>
      <c r="R3048" s="77" t="str">
        <f t="shared" ref="R3048" si="7695">IF(COUNTA(Y3048:DP3051)=0,"01.01.1900",INDEX(Y3048:DP3048,MATCH(R3049,Y3049:DP3049,0)))</f>
        <v>01.01.1900</v>
      </c>
      <c r="S3048" s="78" t="str">
        <f t="shared" ref="S3048" si="7696">IF(COUNTA(Y3048:DP3051)=0,"01.01.1900",MAX(Y3048:DP3048))</f>
        <v>01.01.1900</v>
      </c>
      <c r="T3048" s="79"/>
      <c r="U3048" s="80" t="str">
        <f t="array" ref="U3048">IF(COUNTA(Y3048:DP3051)=0,"01.01.1900",IF(ISERROR(HLOOKUP(U3051,Y3051:DP3051,1,FALSE)),"01.01.1900",INDEX(Y3048:DP3048,MATCH(U3049&amp;U3051,Y3049:DP3049&amp;Y3051:DP3051,0))))</f>
        <v>01.01.1900</v>
      </c>
      <c r="V3048" s="81" t="str">
        <f t="shared" ref="V3048" si="7697">IF(COUNTA(Y3048:DP3051)=0,"01.01.1900",_xlfn.MAXIFS(Y3048:DP3048,Y3051:DP3051,V3051))</f>
        <v>01.01.1900</v>
      </c>
      <c r="W3048" s="82"/>
      <c r="X3048" s="106"/>
    </row>
    <row r="3049" spans="2:26" thickBot="1">
      <c r="B3049" s="83"/>
      <c r="C3049" s="84"/>
      <c r="D3049" s="83"/>
      <c r="E3049" s="83"/>
      <c r="F3049" s="83"/>
      <c r="G3049" s="83"/>
      <c r="H3049" s="83"/>
      <c r="I3049" s="83"/>
      <c r="J3049" s="83"/>
      <c r="K3049" s="83"/>
      <c r="L3049" s="83"/>
      <c r="M3049" s="83"/>
      <c r="N3049" s="83"/>
      <c r="O3049" s="83"/>
      <c r="P3049" s="84"/>
      <c r="Q3049" s="217"/>
      <c r="R3049" s="85">
        <f t="shared" ref="R3049" si="7698">IF(COUNTA(Y3048:DP3051)=0,0,MIN(Y3049:DP3049))</f>
        <v>0</v>
      </c>
      <c r="S3049" s="86">
        <f t="shared" ref="S3049" si="7699">IF(COUNTA(Y3048:DP3051)=0,0,HLOOKUP(S3048,Y3048:DP3051,2,FALSE))</f>
        <v>0</v>
      </c>
      <c r="T3049" s="87">
        <f t="shared" ref="T3049" si="7700">IF(COUNTA(Y3048:DP3051)=0,0,AVERAGE(Y3049:DP3049))</f>
        <v>0</v>
      </c>
      <c r="U3049" s="88">
        <f t="shared" ref="U3049" si="7701">IF(COUNTA(Y3048:DP3051)=0,0,_xlfn.MINIFS(Y3049:DP3049,Y3051:DP3051,U3051))</f>
        <v>0</v>
      </c>
      <c r="V3049" s="89">
        <f t="array" ref="V3049">IF(COUNTA(Y3048:DP3051)=0,0,IF(ISERROR(HLOOKUP(V3051,Y3051:DP3051,1,FALSE)),0,INDEX(Y3049:DP3049,MATCH(V3048&amp;V3051,Y3048:DP3048&amp;Y3051:DP3051,0))))</f>
        <v>0</v>
      </c>
      <c r="W3049" s="90">
        <f t="array" ref="W3049">IF(COUNTA(Y3048:DP3051)=0,0,IF(ISERROR(HLOOKUP(W3051,Y3051:DP3051,1,FALSE)),0,AVERAGEIF(Y3051:DP3051,$W3051,Y3049:DP3049)))</f>
        <v>0</v>
      </c>
      <c r="X3049" s="107"/>
    </row>
    <row r="3050" spans="2:26" thickBot="1">
      <c r="B3050" s="83"/>
      <c r="C3050" s="84"/>
      <c r="D3050" s="83"/>
      <c r="E3050" s="83"/>
      <c r="F3050" s="83"/>
      <c r="G3050" s="83"/>
      <c r="H3050" s="83"/>
      <c r="I3050" s="83"/>
      <c r="J3050" s="83"/>
      <c r="K3050" s="83"/>
      <c r="L3050" s="83"/>
      <c r="M3050" s="83"/>
      <c r="N3050" s="83"/>
      <c r="O3050" s="83"/>
      <c r="P3050" s="84"/>
      <c r="Q3050" s="217"/>
      <c r="R3050" s="91">
        <f t="shared" ref="R3050" si="7702">IF(COUNTA(Y3048:DP3051)=0,0,HLOOKUP(R3049,Y3049:DP3051,2,FALSE))</f>
        <v>0</v>
      </c>
      <c r="S3050" s="92">
        <f t="shared" ref="S3050" si="7703">IF(COUNTA(Y3048:DP3051)=0,0,HLOOKUP(S3048,Y3048:DP3051,3,FALSE))</f>
        <v>0</v>
      </c>
      <c r="T3050" s="93"/>
      <c r="U3050" s="94">
        <f t="array" ref="U3050">IF(COUNTA(Y3048:DP3051)=0,0,IF(ISERROR(HLOOKUP(U3051,Y3051:DP3051,1,FALSE)),0,INDEX(Y3050:DP3050,MATCH(U3049&amp;U3051,Y3049:DP3049&amp;Y3051:DP3051,0))))</f>
        <v>0</v>
      </c>
      <c r="V3050" s="94">
        <f t="array" ref="V3050">IF(COUNTA(Y3048:DP3051)=0,0,IF(ISERROR(HLOOKUP(V3051,Y3051:DP3051,1,FALSE)),0,INDEX(Y3050:DP3050,MATCH(V3049&amp;V3051,Y3049:DP3049&amp;Y3051:DP3051,0))))</f>
        <v>0</v>
      </c>
      <c r="W3050" s="95"/>
      <c r="X3050" s="108"/>
    </row>
    <row r="3051" spans="2:26" ht="13.9" thickBot="1">
      <c r="B3051" s="96"/>
      <c r="C3051" s="97"/>
      <c r="D3051" s="96"/>
      <c r="E3051" s="96"/>
      <c r="F3051" s="96"/>
      <c r="G3051" s="96"/>
      <c r="H3051" s="96"/>
      <c r="I3051" s="96"/>
      <c r="J3051" s="96"/>
      <c r="K3051" s="96"/>
      <c r="L3051" s="96"/>
      <c r="M3051" s="96"/>
      <c r="N3051" s="96"/>
      <c r="O3051" s="96"/>
      <c r="P3051" s="97"/>
      <c r="Q3051" s="218"/>
      <c r="R3051" s="98" t="str">
        <f t="shared" ref="R3051" si="7704">IF(COUNTA(Y3048:DP3051)=0,"none",HLOOKUP(R3049,Y3049:DP3051,3,FALSE))</f>
        <v>none</v>
      </c>
      <c r="S3051" s="99" t="str">
        <f t="shared" ref="S3051" si="7705">IF(COUNTA(Y3048:DP3051)=0,"none",HLOOKUP(S3048,Y3048:DP3051,4,FALSE))</f>
        <v>none</v>
      </c>
      <c r="T3051" s="100"/>
      <c r="U3051" s="100" t="str">
        <f t="array" ref="U3051">IF(COUNTA(Y3048:DP3051)=0,"none",IF($U$2="WAHR",$W$3,Abfrage!$F$4))</f>
        <v>none</v>
      </c>
      <c r="V3051" s="100" t="str">
        <f t="array" ref="V3051">IF(COUNTA(Y3048:DP3051)=0,"none",IF($U$2="WAHR",$W$3,Abfrage!$F$4))</f>
        <v>none</v>
      </c>
      <c r="W3051" s="100" t="str">
        <f t="array" ref="W3051">IF(COUNTA(Y3048:DP3051)=0,"none",IF($U$2="WAHR",$W$3,Abfrage!$F$4))</f>
        <v>none</v>
      </c>
      <c r="X3051" s="109"/>
    </row>
    <row r="3052" spans="2:26" thickBot="1">
      <c r="B3052" s="75" t="s">
        <v>1904</v>
      </c>
      <c r="C3052" s="76">
        <v>1000275854</v>
      </c>
      <c r="D3052" s="75" t="s">
        <v>95</v>
      </c>
      <c r="E3052" s="75" t="s">
        <v>170</v>
      </c>
      <c r="F3052" s="75" t="s">
        <v>455</v>
      </c>
      <c r="G3052" s="75" t="s">
        <v>1905</v>
      </c>
      <c r="H3052" s="75" t="e">
        <v>#N/A</v>
      </c>
      <c r="I3052" s="75" t="s">
        <v>41</v>
      </c>
      <c r="J3052" s="75" t="s">
        <v>1906</v>
      </c>
      <c r="K3052" s="75" t="s">
        <v>306</v>
      </c>
      <c r="L3052" s="75" t="s">
        <v>306</v>
      </c>
      <c r="M3052" s="75" t="s">
        <v>306</v>
      </c>
      <c r="N3052" s="75" t="s">
        <v>306</v>
      </c>
      <c r="O3052" s="75" t="s">
        <v>306</v>
      </c>
      <c r="P3052" s="76" t="s">
        <v>306</v>
      </c>
      <c r="Q3052" s="216"/>
      <c r="R3052" s="77" t="str">
        <f t="shared" ref="R3052" si="7706">IF(COUNTA(Y3052:DP3055)=0,"01.01.1900",INDEX(Y3052:DP3052,MATCH(R3053,Y3053:DP3053,0)))</f>
        <v>01.01.1900</v>
      </c>
      <c r="S3052" s="78" t="str">
        <f t="shared" ref="S3052" si="7707">IF(COUNTA(Y3052:DP3055)=0,"01.01.1900",MAX(Y3052:DP3052))</f>
        <v>01.01.1900</v>
      </c>
      <c r="T3052" s="79"/>
      <c r="U3052" s="80" t="str">
        <f t="array" ref="U3052">IF(COUNTA(Y3052:DP3055)=0,"01.01.1900",IF(ISERROR(HLOOKUP(U3055,Y3055:DP3055,1,FALSE)),"01.01.1900",INDEX(Y3052:DP3052,MATCH(U3053&amp;U3055,Y3053:DP3053&amp;Y3055:DP3055,0))))</f>
        <v>01.01.1900</v>
      </c>
      <c r="V3052" s="81" t="str">
        <f t="shared" ref="V3052" si="7708">IF(COUNTA(Y3052:DP3055)=0,"01.01.1900",_xlfn.MAXIFS(Y3052:DP3052,Y3055:DP3055,V3055))</f>
        <v>01.01.1900</v>
      </c>
      <c r="W3052" s="82"/>
      <c r="X3052" s="106"/>
    </row>
    <row r="3053" spans="2:26" thickBot="1">
      <c r="B3053" s="83"/>
      <c r="C3053" s="84"/>
      <c r="D3053" s="83"/>
      <c r="E3053" s="83"/>
      <c r="F3053" s="83"/>
      <c r="G3053" s="83"/>
      <c r="H3053" s="83"/>
      <c r="I3053" s="83"/>
      <c r="J3053" s="83"/>
      <c r="K3053" s="83"/>
      <c r="L3053" s="83"/>
      <c r="M3053" s="83"/>
      <c r="N3053" s="83"/>
      <c r="O3053" s="83"/>
      <c r="P3053" s="84"/>
      <c r="Q3053" s="217"/>
      <c r="R3053" s="85">
        <f t="shared" ref="R3053" si="7709">IF(COUNTA(Y3052:DP3055)=0,0,MIN(Y3053:DP3053))</f>
        <v>0</v>
      </c>
      <c r="S3053" s="86">
        <f t="shared" ref="S3053" si="7710">IF(COUNTA(Y3052:DP3055)=0,0,HLOOKUP(S3052,Y3052:DP3055,2,FALSE))</f>
        <v>0</v>
      </c>
      <c r="T3053" s="87">
        <f t="shared" ref="T3053" si="7711">IF(COUNTA(Y3052:DP3055)=0,0,AVERAGE(Y3053:DP3053))</f>
        <v>0</v>
      </c>
      <c r="U3053" s="88">
        <f t="shared" ref="U3053" si="7712">IF(COUNTA(Y3052:DP3055)=0,0,_xlfn.MINIFS(Y3053:DP3053,Y3055:DP3055,U3055))</f>
        <v>0</v>
      </c>
      <c r="V3053" s="89">
        <f t="array" ref="V3053">IF(COUNTA(Y3052:DP3055)=0,0,IF(ISERROR(HLOOKUP(V3055,Y3055:DP3055,1,FALSE)),0,INDEX(Y3053:DP3053,MATCH(V3052&amp;V3055,Y3052:DP3052&amp;Y3055:DP3055,0))))</f>
        <v>0</v>
      </c>
      <c r="W3053" s="90">
        <f t="array" ref="W3053">IF(COUNTA(Y3052:DP3055)=0,0,IF(ISERROR(HLOOKUP(W3055,Y3055:DP3055,1,FALSE)),0,AVERAGEIF(Y3055:DP3055,$W3055,Y3053:DP3053)))</f>
        <v>0</v>
      </c>
      <c r="X3053" s="107"/>
    </row>
    <row r="3054" spans="2:26" thickBot="1">
      <c r="B3054" s="83"/>
      <c r="C3054" s="84"/>
      <c r="D3054" s="83"/>
      <c r="E3054" s="83"/>
      <c r="F3054" s="83"/>
      <c r="G3054" s="83"/>
      <c r="H3054" s="83"/>
      <c r="I3054" s="83"/>
      <c r="J3054" s="83"/>
      <c r="K3054" s="83"/>
      <c r="L3054" s="83"/>
      <c r="M3054" s="83"/>
      <c r="N3054" s="83"/>
      <c r="O3054" s="83"/>
      <c r="P3054" s="84"/>
      <c r="Q3054" s="217"/>
      <c r="R3054" s="91">
        <f t="shared" ref="R3054" si="7713">IF(COUNTA(Y3052:DP3055)=0,0,HLOOKUP(R3053,Y3053:DP3055,2,FALSE))</f>
        <v>0</v>
      </c>
      <c r="S3054" s="92">
        <f t="shared" ref="S3054" si="7714">IF(COUNTA(Y3052:DP3055)=0,0,HLOOKUP(S3052,Y3052:DP3055,3,FALSE))</f>
        <v>0</v>
      </c>
      <c r="T3054" s="93"/>
      <c r="U3054" s="94">
        <f t="array" ref="U3054">IF(COUNTA(Y3052:DP3055)=0,0,IF(ISERROR(HLOOKUP(U3055,Y3055:DP3055,1,FALSE)),0,INDEX(Y3054:DP3054,MATCH(U3053&amp;U3055,Y3053:DP3053&amp;Y3055:DP3055,0))))</f>
        <v>0</v>
      </c>
      <c r="V3054" s="94">
        <f t="array" ref="V3054">IF(COUNTA(Y3052:DP3055)=0,0,IF(ISERROR(HLOOKUP(V3055,Y3055:DP3055,1,FALSE)),0,INDEX(Y3054:DP3054,MATCH(V3053&amp;V3055,Y3053:DP3053&amp;Y3055:DP3055,0))))</f>
        <v>0</v>
      </c>
      <c r="W3054" s="95"/>
      <c r="X3054" s="108"/>
    </row>
    <row r="3055" spans="2:26" ht="13.9" thickBot="1">
      <c r="B3055" s="96"/>
      <c r="C3055" s="97"/>
      <c r="D3055" s="96"/>
      <c r="E3055" s="96"/>
      <c r="F3055" s="96"/>
      <c r="G3055" s="96"/>
      <c r="H3055" s="96"/>
      <c r="I3055" s="96"/>
      <c r="J3055" s="96"/>
      <c r="K3055" s="96"/>
      <c r="L3055" s="96"/>
      <c r="M3055" s="96"/>
      <c r="N3055" s="96"/>
      <c r="O3055" s="96"/>
      <c r="P3055" s="97"/>
      <c r="Q3055" s="218"/>
      <c r="R3055" s="98" t="str">
        <f t="shared" ref="R3055" si="7715">IF(COUNTA(Y3052:DP3055)=0,"none",HLOOKUP(R3053,Y3053:DP3055,3,FALSE))</f>
        <v>none</v>
      </c>
      <c r="S3055" s="99" t="str">
        <f t="shared" ref="S3055" si="7716">IF(COUNTA(Y3052:DP3055)=0,"none",HLOOKUP(S3052,Y3052:DP3055,4,FALSE))</f>
        <v>none</v>
      </c>
      <c r="T3055" s="100"/>
      <c r="U3055" s="100" t="str">
        <f t="array" ref="U3055">IF(COUNTA(Y3052:DP3055)=0,"none",IF($U$2="WAHR",$W$3,Abfrage!$F$4))</f>
        <v>none</v>
      </c>
      <c r="V3055" s="100" t="str">
        <f t="array" ref="V3055">IF(COUNTA(Y3052:DP3055)=0,"none",IF($U$2="WAHR",$W$3,Abfrage!$F$4))</f>
        <v>none</v>
      </c>
      <c r="W3055" s="100" t="str">
        <f t="array" ref="W3055">IF(COUNTA(Y3052:DP3055)=0,"none",IF($U$2="WAHR",$W$3,Abfrage!$F$4))</f>
        <v>none</v>
      </c>
      <c r="X3055" s="109"/>
    </row>
    <row r="3056" spans="2:26" thickBot="1">
      <c r="B3056" s="75" t="s">
        <v>1907</v>
      </c>
      <c r="C3056" s="76">
        <v>1000100723</v>
      </c>
      <c r="D3056" s="75" t="s">
        <v>95</v>
      </c>
      <c r="E3056" s="75" t="s">
        <v>96</v>
      </c>
      <c r="F3056" s="75" t="s">
        <v>103</v>
      </c>
      <c r="G3056" s="75" t="s">
        <v>103</v>
      </c>
      <c r="H3056" s="75" t="s">
        <v>57</v>
      </c>
      <c r="I3056" s="75" t="s">
        <v>41</v>
      </c>
      <c r="J3056" s="75" t="s">
        <v>1908</v>
      </c>
      <c r="K3056" s="75" t="s">
        <v>306</v>
      </c>
      <c r="L3056" s="75" t="s">
        <v>306</v>
      </c>
      <c r="M3056" s="75" t="s">
        <v>313</v>
      </c>
      <c r="N3056" s="75" t="s">
        <v>348</v>
      </c>
      <c r="O3056" s="75" t="s">
        <v>402</v>
      </c>
      <c r="P3056" s="76" t="s">
        <v>306</v>
      </c>
      <c r="Q3056" s="216"/>
      <c r="R3056" s="77">
        <f t="shared" ref="R3056" si="7717">IF(COUNTA(Y3056:DP3059)=0,"01.01.1900",INDEX(Y3056:DP3056,MATCH(R3057,Y3057:DP3057,0)))</f>
        <v>44789</v>
      </c>
      <c r="S3056" s="78">
        <f t="shared" ref="S3056" si="7718">IF(COUNTA(Y3056:DP3059)=0,"01.01.1900",MAX(Y3056:DP3056))</f>
        <v>44789</v>
      </c>
      <c r="T3056" s="79"/>
      <c r="U3056" s="80" t="str">
        <f t="array" ref="U3056">IF(COUNTA(Y3056:DP3059)=0,"01.01.1900",IF(ISERROR(HLOOKUP(U3059,Y3059:DP3059,1,FALSE)),"01.01.1900",INDEX(Y3056:DP3056,MATCH(U3057&amp;U3059,Y3057:DP3057&amp;Y3059:DP3059,0))))</f>
        <v>01.01.1900</v>
      </c>
      <c r="V3056" s="81">
        <f t="shared" ref="V3056" si="7719">IF(COUNTA(Y3056:DP3059)=0,"01.01.1900",_xlfn.MAXIFS(Y3056:DP3056,Y3059:DP3059,V3059))</f>
        <v>0</v>
      </c>
      <c r="W3056" s="82"/>
      <c r="X3056" s="106"/>
      <c r="Y3056" s="141">
        <v>44789</v>
      </c>
      <c r="Z3056" s="141">
        <v>44789</v>
      </c>
    </row>
    <row r="3057" spans="2:26" thickBot="1">
      <c r="B3057" s="83"/>
      <c r="C3057" s="84"/>
      <c r="D3057" s="83"/>
      <c r="E3057" s="83"/>
      <c r="F3057" s="83"/>
      <c r="G3057" s="83"/>
      <c r="H3057" s="83"/>
      <c r="I3057" s="83"/>
      <c r="J3057" s="83"/>
      <c r="K3057" s="83"/>
      <c r="L3057" s="83"/>
      <c r="M3057" s="83"/>
      <c r="N3057" s="83"/>
      <c r="O3057" s="83"/>
      <c r="P3057" s="84"/>
      <c r="Q3057" s="217"/>
      <c r="R3057" s="85">
        <f t="shared" ref="R3057" si="7720">IF(COUNTA(Y3056:DP3059)=0,0,MIN(Y3057:DP3057))</f>
        <v>9.0999999999999998E-2</v>
      </c>
      <c r="S3057" s="86">
        <f t="shared" ref="S3057" si="7721">IF(COUNTA(Y3056:DP3059)=0,0,HLOOKUP(S3056,Y3056:DP3059,2,FALSE))</f>
        <v>9.0999999999999998E-2</v>
      </c>
      <c r="T3057" s="87">
        <f t="shared" ref="T3057" si="7722">IF(COUNTA(Y3056:DP3059)=0,0,AVERAGE(Y3057:DP3057))</f>
        <v>9.0999999999999998E-2</v>
      </c>
      <c r="U3057" s="88">
        <f t="shared" ref="U3057" si="7723">IF(COUNTA(Y3056:DP3059)=0,0,_xlfn.MINIFS(Y3057:DP3057,Y3059:DP3059,U3059))</f>
        <v>0</v>
      </c>
      <c r="V3057" s="89">
        <f t="array" ref="V3057">IF(COUNTA(Y3056:DP3059)=0,0,IF(ISERROR(HLOOKUP(V3059,Y3059:DP3059,1,FALSE)),0,INDEX(Y3057:DP3057,MATCH(V3056&amp;V3059,Y3056:DP3056&amp;Y3059:DP3059,0))))</f>
        <v>0</v>
      </c>
      <c r="W3057" s="90">
        <f t="array" ref="W3057">IF(COUNTA(Y3056:DP3059)=0,0,IF(ISERROR(HLOOKUP(W3059,Y3059:DP3059,1,FALSE)),0,AVERAGEIF(Y3059:DP3059,$W3059,Y3057:DP3057)))</f>
        <v>0</v>
      </c>
      <c r="X3057" s="107"/>
      <c r="Y3057" s="142">
        <v>9.0999999999999998E-2</v>
      </c>
      <c r="Z3057" s="142">
        <v>9.0999999999999998E-2</v>
      </c>
    </row>
    <row r="3058" spans="2:26" thickBot="1">
      <c r="B3058" s="83"/>
      <c r="C3058" s="84"/>
      <c r="D3058" s="83"/>
      <c r="E3058" s="83"/>
      <c r="F3058" s="83"/>
      <c r="G3058" s="83"/>
      <c r="H3058" s="83"/>
      <c r="I3058" s="83"/>
      <c r="J3058" s="83"/>
      <c r="K3058" s="83"/>
      <c r="L3058" s="83"/>
      <c r="M3058" s="83"/>
      <c r="N3058" s="83"/>
      <c r="O3058" s="83"/>
      <c r="P3058" s="84"/>
      <c r="Q3058" s="217"/>
      <c r="R3058" s="91">
        <f t="shared" ref="R3058" si="7724">IF(COUNTA(Y3056:DP3059)=0,0,HLOOKUP(R3057,Y3057:DP3059,2,FALSE))</f>
        <v>1000</v>
      </c>
      <c r="S3058" s="92">
        <f t="shared" ref="S3058" si="7725">IF(COUNTA(Y3056:DP3059)=0,0,HLOOKUP(S3056,Y3056:DP3059,3,FALSE))</f>
        <v>1000</v>
      </c>
      <c r="T3058" s="93"/>
      <c r="U3058" s="94">
        <f t="array" ref="U3058">IF(COUNTA(Y3056:DP3059)=0,0,IF(ISERROR(HLOOKUP(U3059,Y3059:DP3059,1,FALSE)),0,INDEX(Y3058:DP3058,MATCH(U3057&amp;U3059,Y3057:DP3057&amp;Y3059:DP3059,0))))</f>
        <v>0</v>
      </c>
      <c r="V3058" s="94">
        <f t="array" ref="V3058">IF(COUNTA(Y3056:DP3059)=0,0,IF(ISERROR(HLOOKUP(V3059,Y3059:DP3059,1,FALSE)),0,INDEX(Y3058:DP3058,MATCH(V3057&amp;V3059,Y3057:DP3057&amp;Y3059:DP3059,0))))</f>
        <v>0</v>
      </c>
      <c r="W3058" s="95"/>
      <c r="X3058" s="108"/>
      <c r="Y3058" s="143">
        <v>1000</v>
      </c>
      <c r="Z3058" s="143">
        <v>1000</v>
      </c>
    </row>
    <row r="3059" spans="2:26" ht="13.9" thickBot="1">
      <c r="B3059" s="96"/>
      <c r="C3059" s="97"/>
      <c r="D3059" s="96"/>
      <c r="E3059" s="96"/>
      <c r="F3059" s="96"/>
      <c r="G3059" s="96"/>
      <c r="H3059" s="96"/>
      <c r="I3059" s="96"/>
      <c r="J3059" s="96"/>
      <c r="K3059" s="96"/>
      <c r="L3059" s="96"/>
      <c r="M3059" s="96"/>
      <c r="N3059" s="96"/>
      <c r="O3059" s="96"/>
      <c r="P3059" s="97"/>
      <c r="Q3059" s="218"/>
      <c r="R3059" s="98" t="str">
        <f t="shared" ref="R3059" si="7726">IF(COUNTA(Y3056:DP3059)=0,"none",HLOOKUP(R3057,Y3057:DP3059,3,FALSE))</f>
        <v>www (-30%)</v>
      </c>
      <c r="S3059" s="99" t="str">
        <f t="shared" ref="S3059" si="7727">IF(COUNTA(Y3056:DP3059)=0,"none",HLOOKUP(S3056,Y3056:DP3059,4,FALSE))</f>
        <v>www (-30%)</v>
      </c>
      <c r="T3059" s="100"/>
      <c r="U3059" s="100">
        <f t="array" ref="U3059">IF(COUNTA(Y3056:DP3059)=0,"none",IF($U$2="WAHR",$W$3,Abfrage!$F$4))</f>
        <v>0</v>
      </c>
      <c r="V3059" s="100">
        <f t="array" ref="V3059">IF(COUNTA(Y3056:DP3059)=0,"none",IF($U$2="WAHR",$W$3,Abfrage!$F$4))</f>
        <v>0</v>
      </c>
      <c r="W3059" s="100">
        <f t="array" ref="W3059">IF(COUNTA(Y3056:DP3059)=0,"none",IF($U$2="WAHR",$W$3,Abfrage!$F$4))</f>
        <v>0</v>
      </c>
      <c r="X3059" s="109"/>
      <c r="Y3059" s="144" t="s">
        <v>43</v>
      </c>
      <c r="Z3059" s="144" t="s">
        <v>43</v>
      </c>
    </row>
    <row r="3060" spans="2:26" thickBot="1">
      <c r="B3060" s="75" t="s">
        <v>1909</v>
      </c>
      <c r="C3060" s="76">
        <v>1000105108</v>
      </c>
      <c r="D3060" s="75" t="s">
        <v>95</v>
      </c>
      <c r="E3060" s="75" t="s">
        <v>175</v>
      </c>
      <c r="F3060" s="75" t="s">
        <v>97</v>
      </c>
      <c r="G3060" s="75" t="s">
        <v>97</v>
      </c>
      <c r="H3060" s="75" t="e">
        <v>#N/A</v>
      </c>
      <c r="I3060" s="75" t="s">
        <v>51</v>
      </c>
      <c r="J3060" s="75" t="s">
        <v>1910</v>
      </c>
      <c r="K3060" s="75" t="s">
        <v>306</v>
      </c>
      <c r="L3060" s="75" t="s">
        <v>306</v>
      </c>
      <c r="M3060" s="75" t="s">
        <v>307</v>
      </c>
      <c r="N3060" s="75" t="s">
        <v>348</v>
      </c>
      <c r="O3060" s="75" t="s">
        <v>375</v>
      </c>
      <c r="P3060" s="76" t="s">
        <v>306</v>
      </c>
      <c r="Q3060" s="216"/>
      <c r="R3060" s="77" t="str">
        <f t="shared" ref="R3060" si="7728">IF(COUNTA(Y3060:DP3063)=0,"01.01.1900",INDEX(Y3060:DP3060,MATCH(R3061,Y3061:DP3061,0)))</f>
        <v>01.01.1900</v>
      </c>
      <c r="S3060" s="78" t="str">
        <f t="shared" ref="S3060" si="7729">IF(COUNTA(Y3060:DP3063)=0,"01.01.1900",MAX(Y3060:DP3060))</f>
        <v>01.01.1900</v>
      </c>
      <c r="T3060" s="79"/>
      <c r="U3060" s="80" t="str">
        <f t="array" ref="U3060">IF(COUNTA(Y3060:DP3063)=0,"01.01.1900",IF(ISERROR(HLOOKUP(U3063,Y3063:DP3063,1,FALSE)),"01.01.1900",INDEX(Y3060:DP3060,MATCH(U3061&amp;U3063,Y3061:DP3061&amp;Y3063:DP3063,0))))</f>
        <v>01.01.1900</v>
      </c>
      <c r="V3060" s="81" t="str">
        <f t="shared" ref="V3060" si="7730">IF(COUNTA(Y3060:DP3063)=0,"01.01.1900",_xlfn.MAXIFS(Y3060:DP3060,Y3063:DP3063,V3063))</f>
        <v>01.01.1900</v>
      </c>
      <c r="W3060" s="82"/>
      <c r="X3060" s="106"/>
    </row>
    <row r="3061" spans="2:26" thickBot="1">
      <c r="B3061" s="83"/>
      <c r="C3061" s="84"/>
      <c r="D3061" s="83"/>
      <c r="E3061" s="83"/>
      <c r="F3061" s="83"/>
      <c r="G3061" s="83"/>
      <c r="H3061" s="83"/>
      <c r="I3061" s="83"/>
      <c r="J3061" s="83"/>
      <c r="K3061" s="83"/>
      <c r="L3061" s="83"/>
      <c r="M3061" s="83"/>
      <c r="N3061" s="83"/>
      <c r="O3061" s="83"/>
      <c r="P3061" s="84"/>
      <c r="Q3061" s="217"/>
      <c r="R3061" s="85">
        <f t="shared" ref="R3061" si="7731">IF(COUNTA(Y3060:DP3063)=0,0,MIN(Y3061:DP3061))</f>
        <v>0</v>
      </c>
      <c r="S3061" s="86">
        <f t="shared" ref="S3061" si="7732">IF(COUNTA(Y3060:DP3063)=0,0,HLOOKUP(S3060,Y3060:DP3063,2,FALSE))</f>
        <v>0</v>
      </c>
      <c r="T3061" s="87">
        <f t="shared" ref="T3061" si="7733">IF(COUNTA(Y3060:DP3063)=0,0,AVERAGE(Y3061:DP3061))</f>
        <v>0</v>
      </c>
      <c r="U3061" s="88">
        <f t="shared" ref="U3061" si="7734">IF(COUNTA(Y3060:DP3063)=0,0,_xlfn.MINIFS(Y3061:DP3061,Y3063:DP3063,U3063))</f>
        <v>0</v>
      </c>
      <c r="V3061" s="89">
        <f t="array" ref="V3061">IF(COUNTA(Y3060:DP3063)=0,0,IF(ISERROR(HLOOKUP(V3063,Y3063:DP3063,1,FALSE)),0,INDEX(Y3061:DP3061,MATCH(V3060&amp;V3063,Y3060:DP3060&amp;Y3063:DP3063,0))))</f>
        <v>0</v>
      </c>
      <c r="W3061" s="90">
        <f t="array" ref="W3061">IF(COUNTA(Y3060:DP3063)=0,0,IF(ISERROR(HLOOKUP(W3063,Y3063:DP3063,1,FALSE)),0,AVERAGEIF(Y3063:DP3063,$W3063,Y3061:DP3061)))</f>
        <v>0</v>
      </c>
      <c r="X3061" s="107"/>
    </row>
    <row r="3062" spans="2:26" thickBot="1">
      <c r="B3062" s="83"/>
      <c r="C3062" s="84"/>
      <c r="D3062" s="83"/>
      <c r="E3062" s="83"/>
      <c r="F3062" s="83"/>
      <c r="G3062" s="83"/>
      <c r="H3062" s="83"/>
      <c r="I3062" s="83"/>
      <c r="J3062" s="83"/>
      <c r="K3062" s="83"/>
      <c r="L3062" s="83"/>
      <c r="M3062" s="83"/>
      <c r="N3062" s="83"/>
      <c r="O3062" s="83"/>
      <c r="P3062" s="84"/>
      <c r="Q3062" s="217"/>
      <c r="R3062" s="91">
        <f t="shared" ref="R3062" si="7735">IF(COUNTA(Y3060:DP3063)=0,0,HLOOKUP(R3061,Y3061:DP3063,2,FALSE))</f>
        <v>0</v>
      </c>
      <c r="S3062" s="92">
        <f t="shared" ref="S3062" si="7736">IF(COUNTA(Y3060:DP3063)=0,0,HLOOKUP(S3060,Y3060:DP3063,3,FALSE))</f>
        <v>0</v>
      </c>
      <c r="T3062" s="93"/>
      <c r="U3062" s="94">
        <f t="array" ref="U3062">IF(COUNTA(Y3060:DP3063)=0,0,IF(ISERROR(HLOOKUP(U3063,Y3063:DP3063,1,FALSE)),0,INDEX(Y3062:DP3062,MATCH(U3061&amp;U3063,Y3061:DP3061&amp;Y3063:DP3063,0))))</f>
        <v>0</v>
      </c>
      <c r="V3062" s="94">
        <f t="array" ref="V3062">IF(COUNTA(Y3060:DP3063)=0,0,IF(ISERROR(HLOOKUP(V3063,Y3063:DP3063,1,FALSE)),0,INDEX(Y3062:DP3062,MATCH(V3061&amp;V3063,Y3061:DP3061&amp;Y3063:DP3063,0))))</f>
        <v>0</v>
      </c>
      <c r="W3062" s="95"/>
      <c r="X3062" s="108"/>
    </row>
    <row r="3063" spans="2:26" ht="13.9" thickBot="1">
      <c r="B3063" s="96"/>
      <c r="C3063" s="97"/>
      <c r="D3063" s="96"/>
      <c r="E3063" s="96"/>
      <c r="F3063" s="96"/>
      <c r="G3063" s="96"/>
      <c r="H3063" s="96"/>
      <c r="I3063" s="96"/>
      <c r="J3063" s="96"/>
      <c r="K3063" s="96"/>
      <c r="L3063" s="96"/>
      <c r="M3063" s="96"/>
      <c r="N3063" s="96"/>
      <c r="O3063" s="96"/>
      <c r="P3063" s="97"/>
      <c r="Q3063" s="218"/>
      <c r="R3063" s="98" t="str">
        <f t="shared" ref="R3063" si="7737">IF(COUNTA(Y3060:DP3063)=0,"none",HLOOKUP(R3061,Y3061:DP3063,3,FALSE))</f>
        <v>none</v>
      </c>
      <c r="S3063" s="99" t="str">
        <f t="shared" ref="S3063" si="7738">IF(COUNTA(Y3060:DP3063)=0,"none",HLOOKUP(S3060,Y3060:DP3063,4,FALSE))</f>
        <v>none</v>
      </c>
      <c r="T3063" s="100"/>
      <c r="U3063" s="100" t="str">
        <f t="array" ref="U3063">IF(COUNTA(Y3060:DP3063)=0,"none",IF($U$2="WAHR",$W$3,Abfrage!$F$4))</f>
        <v>none</v>
      </c>
      <c r="V3063" s="100" t="str">
        <f t="array" ref="V3063">IF(COUNTA(Y3060:DP3063)=0,"none",IF($U$2="WAHR",$W$3,Abfrage!$F$4))</f>
        <v>none</v>
      </c>
      <c r="W3063" s="100" t="str">
        <f t="array" ref="W3063">IF(COUNTA(Y3060:DP3063)=0,"none",IF($U$2="WAHR",$W$3,Abfrage!$F$4))</f>
        <v>none</v>
      </c>
      <c r="X3063" s="109"/>
    </row>
    <row r="3064" spans="2:26" thickBot="1">
      <c r="B3064" s="75" t="s">
        <v>1911</v>
      </c>
      <c r="C3064" s="76">
        <v>1000105109</v>
      </c>
      <c r="D3064" s="75" t="s">
        <v>95</v>
      </c>
      <c r="E3064" s="75" t="s">
        <v>175</v>
      </c>
      <c r="F3064" s="75" t="s">
        <v>97</v>
      </c>
      <c r="G3064" s="75" t="s">
        <v>97</v>
      </c>
      <c r="H3064" s="75" t="e">
        <v>#N/A</v>
      </c>
      <c r="I3064" s="75" t="s">
        <v>51</v>
      </c>
      <c r="J3064" s="75" t="s">
        <v>1912</v>
      </c>
      <c r="K3064" s="75" t="s">
        <v>306</v>
      </c>
      <c r="L3064" s="75" t="s">
        <v>306</v>
      </c>
      <c r="M3064" s="75" t="s">
        <v>307</v>
      </c>
      <c r="N3064" s="75" t="s">
        <v>348</v>
      </c>
      <c r="O3064" s="75" t="s">
        <v>315</v>
      </c>
      <c r="P3064" s="76" t="s">
        <v>306</v>
      </c>
      <c r="Q3064" s="216"/>
      <c r="R3064" s="77" t="str">
        <f t="shared" ref="R3064" si="7739">IF(COUNTA(Y3064:DP3067)=0,"01.01.1900",INDEX(Y3064:DP3064,MATCH(R3065,Y3065:DP3065,0)))</f>
        <v>01.01.1900</v>
      </c>
      <c r="S3064" s="78" t="str">
        <f t="shared" ref="S3064" si="7740">IF(COUNTA(Y3064:DP3067)=0,"01.01.1900",MAX(Y3064:DP3064))</f>
        <v>01.01.1900</v>
      </c>
      <c r="T3064" s="79"/>
      <c r="U3064" s="80" t="str">
        <f t="array" ref="U3064">IF(COUNTA(Y3064:DP3067)=0,"01.01.1900",IF(ISERROR(HLOOKUP(U3067,Y3067:DP3067,1,FALSE)),"01.01.1900",INDEX(Y3064:DP3064,MATCH(U3065&amp;U3067,Y3065:DP3065&amp;Y3067:DP3067,0))))</f>
        <v>01.01.1900</v>
      </c>
      <c r="V3064" s="81" t="str">
        <f t="shared" ref="V3064" si="7741">IF(COUNTA(Y3064:DP3067)=0,"01.01.1900",_xlfn.MAXIFS(Y3064:DP3064,Y3067:DP3067,V3067))</f>
        <v>01.01.1900</v>
      </c>
      <c r="W3064" s="82"/>
      <c r="X3064" s="106"/>
    </row>
    <row r="3065" spans="2:26" thickBot="1">
      <c r="B3065" s="83"/>
      <c r="C3065" s="84"/>
      <c r="D3065" s="83"/>
      <c r="E3065" s="83"/>
      <c r="F3065" s="83"/>
      <c r="G3065" s="83"/>
      <c r="H3065" s="83"/>
      <c r="I3065" s="83"/>
      <c r="J3065" s="83"/>
      <c r="K3065" s="83"/>
      <c r="L3065" s="83"/>
      <c r="M3065" s="83"/>
      <c r="N3065" s="83"/>
      <c r="O3065" s="83"/>
      <c r="P3065" s="84"/>
      <c r="Q3065" s="217"/>
      <c r="R3065" s="85">
        <f t="shared" ref="R3065" si="7742">IF(COUNTA(Y3064:DP3067)=0,0,MIN(Y3065:DP3065))</f>
        <v>0</v>
      </c>
      <c r="S3065" s="86">
        <f t="shared" ref="S3065" si="7743">IF(COUNTA(Y3064:DP3067)=0,0,HLOOKUP(S3064,Y3064:DP3067,2,FALSE))</f>
        <v>0</v>
      </c>
      <c r="T3065" s="87">
        <f t="shared" ref="T3065" si="7744">IF(COUNTA(Y3064:DP3067)=0,0,AVERAGE(Y3065:DP3065))</f>
        <v>0</v>
      </c>
      <c r="U3065" s="88">
        <f t="shared" ref="U3065" si="7745">IF(COUNTA(Y3064:DP3067)=0,0,_xlfn.MINIFS(Y3065:DP3065,Y3067:DP3067,U3067))</f>
        <v>0</v>
      </c>
      <c r="V3065" s="89">
        <f t="array" ref="V3065">IF(COUNTA(Y3064:DP3067)=0,0,IF(ISERROR(HLOOKUP(V3067,Y3067:DP3067,1,FALSE)),0,INDEX(Y3065:DP3065,MATCH(V3064&amp;V3067,Y3064:DP3064&amp;Y3067:DP3067,0))))</f>
        <v>0</v>
      </c>
      <c r="W3065" s="90">
        <f t="array" ref="W3065">IF(COUNTA(Y3064:DP3067)=0,0,IF(ISERROR(HLOOKUP(W3067,Y3067:DP3067,1,FALSE)),0,AVERAGEIF(Y3067:DP3067,$W3067,Y3065:DP3065)))</f>
        <v>0</v>
      </c>
      <c r="X3065" s="107"/>
    </row>
    <row r="3066" spans="2:26" thickBot="1">
      <c r="B3066" s="83"/>
      <c r="C3066" s="84"/>
      <c r="D3066" s="83"/>
      <c r="E3066" s="83"/>
      <c r="F3066" s="83"/>
      <c r="G3066" s="83"/>
      <c r="H3066" s="83"/>
      <c r="I3066" s="83"/>
      <c r="J3066" s="83"/>
      <c r="K3066" s="83"/>
      <c r="L3066" s="83"/>
      <c r="M3066" s="83"/>
      <c r="N3066" s="83"/>
      <c r="O3066" s="83"/>
      <c r="P3066" s="84"/>
      <c r="Q3066" s="217"/>
      <c r="R3066" s="91">
        <f t="shared" ref="R3066" si="7746">IF(COUNTA(Y3064:DP3067)=0,0,HLOOKUP(R3065,Y3065:DP3067,2,FALSE))</f>
        <v>0</v>
      </c>
      <c r="S3066" s="92">
        <f t="shared" ref="S3066" si="7747">IF(COUNTA(Y3064:DP3067)=0,0,HLOOKUP(S3064,Y3064:DP3067,3,FALSE))</f>
        <v>0</v>
      </c>
      <c r="T3066" s="93"/>
      <c r="U3066" s="94">
        <f t="array" ref="U3066">IF(COUNTA(Y3064:DP3067)=0,0,IF(ISERROR(HLOOKUP(U3067,Y3067:DP3067,1,FALSE)),0,INDEX(Y3066:DP3066,MATCH(U3065&amp;U3067,Y3065:DP3065&amp;Y3067:DP3067,0))))</f>
        <v>0</v>
      </c>
      <c r="V3066" s="94">
        <f t="array" ref="V3066">IF(COUNTA(Y3064:DP3067)=0,0,IF(ISERROR(HLOOKUP(V3067,Y3067:DP3067,1,FALSE)),0,INDEX(Y3066:DP3066,MATCH(V3065&amp;V3067,Y3065:DP3065&amp;Y3067:DP3067,0))))</f>
        <v>0</v>
      </c>
      <c r="W3066" s="95"/>
      <c r="X3066" s="108"/>
    </row>
    <row r="3067" spans="2:26" ht="13.9" thickBot="1">
      <c r="B3067" s="96"/>
      <c r="C3067" s="97"/>
      <c r="D3067" s="96"/>
      <c r="E3067" s="96"/>
      <c r="F3067" s="96"/>
      <c r="G3067" s="96"/>
      <c r="H3067" s="96"/>
      <c r="I3067" s="96"/>
      <c r="J3067" s="96"/>
      <c r="K3067" s="96"/>
      <c r="L3067" s="96"/>
      <c r="M3067" s="96"/>
      <c r="N3067" s="96"/>
      <c r="O3067" s="96"/>
      <c r="P3067" s="97"/>
      <c r="Q3067" s="218"/>
      <c r="R3067" s="98" t="str">
        <f t="shared" ref="R3067" si="7748">IF(COUNTA(Y3064:DP3067)=0,"none",HLOOKUP(R3065,Y3065:DP3067,3,FALSE))</f>
        <v>none</v>
      </c>
      <c r="S3067" s="99" t="str">
        <f t="shared" ref="S3067" si="7749">IF(COUNTA(Y3064:DP3067)=0,"none",HLOOKUP(S3064,Y3064:DP3067,4,FALSE))</f>
        <v>none</v>
      </c>
      <c r="T3067" s="100"/>
      <c r="U3067" s="100" t="str">
        <f t="array" ref="U3067">IF(COUNTA(Y3064:DP3067)=0,"none",IF($U$2="WAHR",$W$3,Abfrage!$F$4))</f>
        <v>none</v>
      </c>
      <c r="V3067" s="100" t="str">
        <f t="array" ref="V3067">IF(COUNTA(Y3064:DP3067)=0,"none",IF($U$2="WAHR",$W$3,Abfrage!$F$4))</f>
        <v>none</v>
      </c>
      <c r="W3067" s="100" t="str">
        <f t="array" ref="W3067">IF(COUNTA(Y3064:DP3067)=0,"none",IF($U$2="WAHR",$W$3,Abfrage!$F$4))</f>
        <v>none</v>
      </c>
      <c r="X3067" s="109"/>
    </row>
    <row r="3068" spans="2:26" thickBot="1">
      <c r="B3068" s="75" t="s">
        <v>1913</v>
      </c>
      <c r="C3068" s="76">
        <v>1000161938</v>
      </c>
      <c r="D3068" s="75" t="s">
        <v>95</v>
      </c>
      <c r="E3068" s="75" t="s">
        <v>90</v>
      </c>
      <c r="F3068" s="75" t="s">
        <v>685</v>
      </c>
      <c r="G3068" s="75" t="s">
        <v>685</v>
      </c>
      <c r="H3068" s="75" t="e">
        <v>#N/A</v>
      </c>
      <c r="I3068" s="75" t="s">
        <v>51</v>
      </c>
      <c r="J3068" s="75" t="s">
        <v>1914</v>
      </c>
      <c r="K3068" s="75" t="s">
        <v>325</v>
      </c>
      <c r="L3068" s="75" t="s">
        <v>326</v>
      </c>
      <c r="M3068" s="75" t="s">
        <v>306</v>
      </c>
      <c r="N3068" s="75" t="s">
        <v>327</v>
      </c>
      <c r="O3068" s="75" t="s">
        <v>1915</v>
      </c>
      <c r="P3068" s="76" t="s">
        <v>306</v>
      </c>
      <c r="Q3068" s="216"/>
      <c r="R3068" s="77" t="str">
        <f t="shared" ref="R3068" si="7750">IF(COUNTA(Y3068:DP3071)=0,"01.01.1900",INDEX(Y3068:DP3068,MATCH(R3069,Y3069:DP3069,0)))</f>
        <v>01.01.1900</v>
      </c>
      <c r="S3068" s="78" t="str">
        <f t="shared" ref="S3068" si="7751">IF(COUNTA(Y3068:DP3071)=0,"01.01.1900",MAX(Y3068:DP3068))</f>
        <v>01.01.1900</v>
      </c>
      <c r="T3068" s="79"/>
      <c r="U3068" s="80" t="str">
        <f t="array" ref="U3068">IF(COUNTA(Y3068:DP3071)=0,"01.01.1900",IF(ISERROR(HLOOKUP(U3071,Y3071:DP3071,1,FALSE)),"01.01.1900",INDEX(Y3068:DP3068,MATCH(U3069&amp;U3071,Y3069:DP3069&amp;Y3071:DP3071,0))))</f>
        <v>01.01.1900</v>
      </c>
      <c r="V3068" s="81" t="str">
        <f t="shared" ref="V3068" si="7752">IF(COUNTA(Y3068:DP3071)=0,"01.01.1900",_xlfn.MAXIFS(Y3068:DP3068,Y3071:DP3071,V3071))</f>
        <v>01.01.1900</v>
      </c>
      <c r="W3068" s="82"/>
      <c r="X3068" s="106"/>
    </row>
    <row r="3069" spans="2:26" thickBot="1">
      <c r="B3069" s="83"/>
      <c r="C3069" s="84"/>
      <c r="D3069" s="83"/>
      <c r="E3069" s="83"/>
      <c r="F3069" s="83"/>
      <c r="G3069" s="83"/>
      <c r="H3069" s="83"/>
      <c r="I3069" s="83"/>
      <c r="J3069" s="83"/>
      <c r="K3069" s="83"/>
      <c r="L3069" s="83"/>
      <c r="M3069" s="83"/>
      <c r="N3069" s="83"/>
      <c r="O3069" s="83"/>
      <c r="P3069" s="84"/>
      <c r="Q3069" s="217"/>
      <c r="R3069" s="85">
        <f t="shared" ref="R3069" si="7753">IF(COUNTA(Y3068:DP3071)=0,0,MIN(Y3069:DP3069))</f>
        <v>0</v>
      </c>
      <c r="S3069" s="86">
        <f t="shared" ref="S3069" si="7754">IF(COUNTA(Y3068:DP3071)=0,0,HLOOKUP(S3068,Y3068:DP3071,2,FALSE))</f>
        <v>0</v>
      </c>
      <c r="T3069" s="87">
        <f t="shared" ref="T3069" si="7755">IF(COUNTA(Y3068:DP3071)=0,0,AVERAGE(Y3069:DP3069))</f>
        <v>0</v>
      </c>
      <c r="U3069" s="88">
        <f t="shared" ref="U3069" si="7756">IF(COUNTA(Y3068:DP3071)=0,0,_xlfn.MINIFS(Y3069:DP3069,Y3071:DP3071,U3071))</f>
        <v>0</v>
      </c>
      <c r="V3069" s="89">
        <f t="array" ref="V3069">IF(COUNTA(Y3068:DP3071)=0,0,IF(ISERROR(HLOOKUP(V3071,Y3071:DP3071,1,FALSE)),0,INDEX(Y3069:DP3069,MATCH(V3068&amp;V3071,Y3068:DP3068&amp;Y3071:DP3071,0))))</f>
        <v>0</v>
      </c>
      <c r="W3069" s="90">
        <f t="array" ref="W3069">IF(COUNTA(Y3068:DP3071)=0,0,IF(ISERROR(HLOOKUP(W3071,Y3071:DP3071,1,FALSE)),0,AVERAGEIF(Y3071:DP3071,$W3071,Y3069:DP3069)))</f>
        <v>0</v>
      </c>
      <c r="X3069" s="107"/>
    </row>
    <row r="3070" spans="2:26" thickBot="1">
      <c r="B3070" s="83"/>
      <c r="C3070" s="84"/>
      <c r="D3070" s="83"/>
      <c r="E3070" s="83"/>
      <c r="F3070" s="83"/>
      <c r="G3070" s="83"/>
      <c r="H3070" s="83"/>
      <c r="I3070" s="83"/>
      <c r="J3070" s="83"/>
      <c r="K3070" s="83"/>
      <c r="L3070" s="83"/>
      <c r="M3070" s="83"/>
      <c r="N3070" s="83"/>
      <c r="O3070" s="83"/>
      <c r="P3070" s="84"/>
      <c r="Q3070" s="217"/>
      <c r="R3070" s="91">
        <f t="shared" ref="R3070" si="7757">IF(COUNTA(Y3068:DP3071)=0,0,HLOOKUP(R3069,Y3069:DP3071,2,FALSE))</f>
        <v>0</v>
      </c>
      <c r="S3070" s="92">
        <f t="shared" ref="S3070" si="7758">IF(COUNTA(Y3068:DP3071)=0,0,HLOOKUP(S3068,Y3068:DP3071,3,FALSE))</f>
        <v>0</v>
      </c>
      <c r="T3070" s="93"/>
      <c r="U3070" s="94">
        <f t="array" ref="U3070">IF(COUNTA(Y3068:DP3071)=0,0,IF(ISERROR(HLOOKUP(U3071,Y3071:DP3071,1,FALSE)),0,INDEX(Y3070:DP3070,MATCH(U3069&amp;U3071,Y3069:DP3069&amp;Y3071:DP3071,0))))</f>
        <v>0</v>
      </c>
      <c r="V3070" s="94">
        <f t="array" ref="V3070">IF(COUNTA(Y3068:DP3071)=0,0,IF(ISERROR(HLOOKUP(V3071,Y3071:DP3071,1,FALSE)),0,INDEX(Y3070:DP3070,MATCH(V3069&amp;V3071,Y3069:DP3069&amp;Y3071:DP3071,0))))</f>
        <v>0</v>
      </c>
      <c r="W3070" s="95"/>
      <c r="X3070" s="108"/>
    </row>
    <row r="3071" spans="2:26" ht="13.9" thickBot="1">
      <c r="B3071" s="96"/>
      <c r="C3071" s="97"/>
      <c r="D3071" s="96"/>
      <c r="E3071" s="96"/>
      <c r="F3071" s="96"/>
      <c r="G3071" s="96"/>
      <c r="H3071" s="96"/>
      <c r="I3071" s="96"/>
      <c r="J3071" s="96"/>
      <c r="K3071" s="96"/>
      <c r="L3071" s="96"/>
      <c r="M3071" s="96"/>
      <c r="N3071" s="96"/>
      <c r="O3071" s="96"/>
      <c r="P3071" s="97"/>
      <c r="Q3071" s="218"/>
      <c r="R3071" s="98" t="str">
        <f t="shared" ref="R3071" si="7759">IF(COUNTA(Y3068:DP3071)=0,"none",HLOOKUP(R3069,Y3069:DP3071,3,FALSE))</f>
        <v>none</v>
      </c>
      <c r="S3071" s="99" t="str">
        <f t="shared" ref="S3071" si="7760">IF(COUNTA(Y3068:DP3071)=0,"none",HLOOKUP(S3068,Y3068:DP3071,4,FALSE))</f>
        <v>none</v>
      </c>
      <c r="T3071" s="100"/>
      <c r="U3071" s="100" t="str">
        <f t="array" ref="U3071">IF(COUNTA(Y3068:DP3071)=0,"none",IF($U$2="WAHR",$W$3,Abfrage!$F$4))</f>
        <v>none</v>
      </c>
      <c r="V3071" s="100" t="str">
        <f t="array" ref="V3071">IF(COUNTA(Y3068:DP3071)=0,"none",IF($U$2="WAHR",$W$3,Abfrage!$F$4))</f>
        <v>none</v>
      </c>
      <c r="W3071" s="100" t="str">
        <f t="array" ref="W3071">IF(COUNTA(Y3068:DP3071)=0,"none",IF($U$2="WAHR",$W$3,Abfrage!$F$4))</f>
        <v>none</v>
      </c>
      <c r="X3071" s="109"/>
    </row>
    <row r="3072" spans="2:26" thickBot="1">
      <c r="B3072" s="75" t="s">
        <v>1916</v>
      </c>
      <c r="C3072" s="76">
        <v>1000234666</v>
      </c>
      <c r="D3072" s="75" t="s">
        <v>95</v>
      </c>
      <c r="E3072" s="75" t="s">
        <v>90</v>
      </c>
      <c r="F3072" s="75" t="s">
        <v>685</v>
      </c>
      <c r="G3072" s="75" t="s">
        <v>685</v>
      </c>
      <c r="H3072" s="75" t="e">
        <v>#N/A</v>
      </c>
      <c r="I3072" s="75" t="s">
        <v>51</v>
      </c>
      <c r="J3072" s="75" t="s">
        <v>1917</v>
      </c>
      <c r="K3072" s="75" t="s">
        <v>666</v>
      </c>
      <c r="L3072" s="75" t="s">
        <v>326</v>
      </c>
      <c r="M3072" s="75" t="s">
        <v>306</v>
      </c>
      <c r="N3072" s="75" t="s">
        <v>327</v>
      </c>
      <c r="O3072" s="75" t="s">
        <v>315</v>
      </c>
      <c r="P3072" s="76" t="s">
        <v>306</v>
      </c>
      <c r="Q3072" s="216"/>
      <c r="R3072" s="77" t="str">
        <f t="shared" ref="R3072" si="7761">IF(COUNTA(Y3072:DP3075)=0,"01.01.1900",INDEX(Y3072:DP3072,MATCH(R3073,Y3073:DP3073,0)))</f>
        <v>01.01.1900</v>
      </c>
      <c r="S3072" s="78" t="str">
        <f t="shared" ref="S3072" si="7762">IF(COUNTA(Y3072:DP3075)=0,"01.01.1900",MAX(Y3072:DP3072))</f>
        <v>01.01.1900</v>
      </c>
      <c r="T3072" s="79"/>
      <c r="U3072" s="80" t="str">
        <f t="array" ref="U3072">IF(COUNTA(Y3072:DP3075)=0,"01.01.1900",IF(ISERROR(HLOOKUP(U3075,Y3075:DP3075,1,FALSE)),"01.01.1900",INDEX(Y3072:DP3072,MATCH(U3073&amp;U3075,Y3073:DP3073&amp;Y3075:DP3075,0))))</f>
        <v>01.01.1900</v>
      </c>
      <c r="V3072" s="81" t="str">
        <f t="shared" ref="V3072" si="7763">IF(COUNTA(Y3072:DP3075)=0,"01.01.1900",_xlfn.MAXIFS(Y3072:DP3072,Y3075:DP3075,V3075))</f>
        <v>01.01.1900</v>
      </c>
      <c r="W3072" s="82"/>
      <c r="X3072" s="106"/>
    </row>
    <row r="3073" spans="2:28" thickBot="1">
      <c r="B3073" s="83"/>
      <c r="C3073" s="84"/>
      <c r="D3073" s="83"/>
      <c r="E3073" s="83"/>
      <c r="F3073" s="83"/>
      <c r="G3073" s="83"/>
      <c r="H3073" s="83"/>
      <c r="I3073" s="83"/>
      <c r="J3073" s="83"/>
      <c r="K3073" s="83"/>
      <c r="L3073" s="83"/>
      <c r="M3073" s="83"/>
      <c r="N3073" s="83"/>
      <c r="O3073" s="83"/>
      <c r="P3073" s="84"/>
      <c r="Q3073" s="217"/>
      <c r="R3073" s="85">
        <f t="shared" ref="R3073" si="7764">IF(COUNTA(Y3072:DP3075)=0,0,MIN(Y3073:DP3073))</f>
        <v>0</v>
      </c>
      <c r="S3073" s="86">
        <f t="shared" ref="S3073" si="7765">IF(COUNTA(Y3072:DP3075)=0,0,HLOOKUP(S3072,Y3072:DP3075,2,FALSE))</f>
        <v>0</v>
      </c>
      <c r="T3073" s="87">
        <f t="shared" ref="T3073" si="7766">IF(COUNTA(Y3072:DP3075)=0,0,AVERAGE(Y3073:DP3073))</f>
        <v>0</v>
      </c>
      <c r="U3073" s="88">
        <f t="shared" ref="U3073" si="7767">IF(COUNTA(Y3072:DP3075)=0,0,_xlfn.MINIFS(Y3073:DP3073,Y3075:DP3075,U3075))</f>
        <v>0</v>
      </c>
      <c r="V3073" s="89">
        <f t="array" ref="V3073">IF(COUNTA(Y3072:DP3075)=0,0,IF(ISERROR(HLOOKUP(V3075,Y3075:DP3075,1,FALSE)),0,INDEX(Y3073:DP3073,MATCH(V3072&amp;V3075,Y3072:DP3072&amp;Y3075:DP3075,0))))</f>
        <v>0</v>
      </c>
      <c r="W3073" s="90">
        <f t="array" ref="W3073">IF(COUNTA(Y3072:DP3075)=0,0,IF(ISERROR(HLOOKUP(W3075,Y3075:DP3075,1,FALSE)),0,AVERAGEIF(Y3075:DP3075,$W3075,Y3073:DP3073)))</f>
        <v>0</v>
      </c>
      <c r="X3073" s="107"/>
    </row>
    <row r="3074" spans="2:28" thickBot="1">
      <c r="B3074" s="83"/>
      <c r="C3074" s="84"/>
      <c r="D3074" s="83"/>
      <c r="E3074" s="83"/>
      <c r="F3074" s="83"/>
      <c r="G3074" s="83"/>
      <c r="H3074" s="83"/>
      <c r="I3074" s="83"/>
      <c r="J3074" s="83"/>
      <c r="K3074" s="83"/>
      <c r="L3074" s="83"/>
      <c r="M3074" s="83"/>
      <c r="N3074" s="83"/>
      <c r="O3074" s="83"/>
      <c r="P3074" s="84"/>
      <c r="Q3074" s="217"/>
      <c r="R3074" s="91">
        <f t="shared" ref="R3074" si="7768">IF(COUNTA(Y3072:DP3075)=0,0,HLOOKUP(R3073,Y3073:DP3075,2,FALSE))</f>
        <v>0</v>
      </c>
      <c r="S3074" s="92">
        <f t="shared" ref="S3074" si="7769">IF(COUNTA(Y3072:DP3075)=0,0,HLOOKUP(S3072,Y3072:DP3075,3,FALSE))</f>
        <v>0</v>
      </c>
      <c r="T3074" s="93"/>
      <c r="U3074" s="94">
        <f t="array" ref="U3074">IF(COUNTA(Y3072:DP3075)=0,0,IF(ISERROR(HLOOKUP(U3075,Y3075:DP3075,1,FALSE)),0,INDEX(Y3074:DP3074,MATCH(U3073&amp;U3075,Y3073:DP3073&amp;Y3075:DP3075,0))))</f>
        <v>0</v>
      </c>
      <c r="V3074" s="94">
        <f t="array" ref="V3074">IF(COUNTA(Y3072:DP3075)=0,0,IF(ISERROR(HLOOKUP(V3075,Y3075:DP3075,1,FALSE)),0,INDEX(Y3074:DP3074,MATCH(V3073&amp;V3075,Y3073:DP3073&amp;Y3075:DP3075,0))))</f>
        <v>0</v>
      </c>
      <c r="W3074" s="95"/>
      <c r="X3074" s="108"/>
    </row>
    <row r="3075" spans="2:28" ht="13.9" thickBot="1">
      <c r="B3075" s="96"/>
      <c r="C3075" s="97"/>
      <c r="D3075" s="96"/>
      <c r="E3075" s="96"/>
      <c r="F3075" s="96"/>
      <c r="G3075" s="96"/>
      <c r="H3075" s="96"/>
      <c r="I3075" s="96"/>
      <c r="J3075" s="96"/>
      <c r="K3075" s="96"/>
      <c r="L3075" s="96"/>
      <c r="M3075" s="96"/>
      <c r="N3075" s="96"/>
      <c r="O3075" s="96"/>
      <c r="P3075" s="97"/>
      <c r="Q3075" s="218"/>
      <c r="R3075" s="98" t="str">
        <f t="shared" ref="R3075" si="7770">IF(COUNTA(Y3072:DP3075)=0,"none",HLOOKUP(R3073,Y3073:DP3075,3,FALSE))</f>
        <v>none</v>
      </c>
      <c r="S3075" s="99" t="str">
        <f t="shared" ref="S3075" si="7771">IF(COUNTA(Y3072:DP3075)=0,"none",HLOOKUP(S3072,Y3072:DP3075,4,FALSE))</f>
        <v>none</v>
      </c>
      <c r="T3075" s="100"/>
      <c r="U3075" s="100" t="str">
        <f t="array" ref="U3075">IF(COUNTA(Y3072:DP3075)=0,"none",IF($U$2="WAHR",$W$3,Abfrage!$F$4))</f>
        <v>none</v>
      </c>
      <c r="V3075" s="100" t="str">
        <f t="array" ref="V3075">IF(COUNTA(Y3072:DP3075)=0,"none",IF($U$2="WAHR",$W$3,Abfrage!$F$4))</f>
        <v>none</v>
      </c>
      <c r="W3075" s="100" t="str">
        <f t="array" ref="W3075">IF(COUNTA(Y3072:DP3075)=0,"none",IF($U$2="WAHR",$W$3,Abfrage!$F$4))</f>
        <v>none</v>
      </c>
      <c r="X3075" s="109"/>
    </row>
    <row r="3076" spans="2:28" thickBot="1">
      <c r="B3076" s="75" t="s">
        <v>1918</v>
      </c>
      <c r="C3076" s="76">
        <v>1000246747</v>
      </c>
      <c r="D3076" s="75" t="s">
        <v>95</v>
      </c>
      <c r="E3076" s="75" t="s">
        <v>90</v>
      </c>
      <c r="F3076" s="75" t="s">
        <v>685</v>
      </c>
      <c r="G3076" s="75" t="s">
        <v>685</v>
      </c>
      <c r="H3076" s="75" t="s">
        <v>40</v>
      </c>
      <c r="I3076" s="75" t="s">
        <v>51</v>
      </c>
      <c r="J3076" s="75" t="s">
        <v>1919</v>
      </c>
      <c r="K3076" s="75" t="s">
        <v>795</v>
      </c>
      <c r="L3076" s="75" t="s">
        <v>1920</v>
      </c>
      <c r="M3076" s="75" t="s">
        <v>306</v>
      </c>
      <c r="N3076" s="75" t="s">
        <v>327</v>
      </c>
      <c r="O3076" s="75" t="s">
        <v>547</v>
      </c>
      <c r="P3076" s="76" t="s">
        <v>306</v>
      </c>
      <c r="Q3076" s="216"/>
      <c r="R3076" s="77">
        <f t="shared" ref="R3076" si="7772">IF(COUNTA(Y3076:DP3079)=0,"01.01.1900",INDEX(Y3076:DP3076,MATCH(R3077,Y3077:DP3077,0)))</f>
        <v>45671</v>
      </c>
      <c r="S3076" s="78">
        <f t="shared" ref="S3076" si="7773">IF(COUNTA(Y3076:DP3079)=0,"01.01.1900",MAX(Y3076:DP3076))</f>
        <v>45671</v>
      </c>
      <c r="T3076" s="79"/>
      <c r="U3076" s="80" t="str">
        <f t="array" ref="U3076">IF(COUNTA(Y3076:DP3079)=0,"01.01.1900",IF(ISERROR(HLOOKUP(U3079,Y3079:DP3079,1,FALSE)),"01.01.1900",INDEX(Y3076:DP3076,MATCH(U3077&amp;U3079,Y3077:DP3077&amp;Y3079:DP3079,0))))</f>
        <v>01.01.1900</v>
      </c>
      <c r="V3076" s="81">
        <f t="shared" ref="V3076" si="7774">IF(COUNTA(Y3076:DP3079)=0,"01.01.1900",_xlfn.MAXIFS(Y3076:DP3076,Y3079:DP3079,V3079))</f>
        <v>0</v>
      </c>
      <c r="W3076" s="82"/>
      <c r="X3076" s="106"/>
      <c r="Y3076" s="141">
        <v>44501</v>
      </c>
      <c r="Z3076" s="141">
        <v>44959</v>
      </c>
      <c r="AA3076" s="141">
        <v>44959</v>
      </c>
      <c r="AB3076" s="141">
        <v>45671</v>
      </c>
    </row>
    <row r="3077" spans="2:28" thickBot="1">
      <c r="B3077" s="83"/>
      <c r="C3077" s="84"/>
      <c r="D3077" s="83"/>
      <c r="E3077" s="83"/>
      <c r="F3077" s="83"/>
      <c r="G3077" s="83"/>
      <c r="H3077" s="83"/>
      <c r="I3077" s="83"/>
      <c r="J3077" s="83"/>
      <c r="K3077" s="83"/>
      <c r="L3077" s="83"/>
      <c r="M3077" s="83"/>
      <c r="N3077" s="83"/>
      <c r="O3077" s="83"/>
      <c r="P3077" s="84"/>
      <c r="Q3077" s="217"/>
      <c r="R3077" s="85">
        <f t="shared" ref="R3077" si="7775">IF(COUNTA(Y3076:DP3079)=0,0,MIN(Y3077:DP3077))</f>
        <v>8.4899999999999993E-3</v>
      </c>
      <c r="S3077" s="86">
        <f t="shared" ref="S3077" si="7776">IF(COUNTA(Y3076:DP3079)=0,0,HLOOKUP(S3076,Y3076:DP3079,2,FALSE))</f>
        <v>8.4899999999999993E-3</v>
      </c>
      <c r="T3077" s="87">
        <f t="shared" ref="T3077" si="7777">IF(COUNTA(Y3076:DP3079)=0,0,AVERAGE(Y3077:DP3077))</f>
        <v>2.1659999999999999E-2</v>
      </c>
      <c r="U3077" s="88">
        <f t="shared" ref="U3077" si="7778">IF(COUNTA(Y3076:DP3079)=0,0,_xlfn.MINIFS(Y3077:DP3077,Y3079:DP3079,U3079))</f>
        <v>0</v>
      </c>
      <c r="V3077" s="89">
        <f t="array" ref="V3077">IF(COUNTA(Y3076:DP3079)=0,0,IF(ISERROR(HLOOKUP(V3079,Y3079:DP3079,1,FALSE)),0,INDEX(Y3077:DP3077,MATCH(V3076&amp;V3079,Y3076:DP3076&amp;Y3079:DP3079,0))))</f>
        <v>0</v>
      </c>
      <c r="W3077" s="90">
        <f t="array" ref="W3077">IF(COUNTA(Y3076:DP3079)=0,0,IF(ISERROR(HLOOKUP(W3079,Y3079:DP3079,1,FALSE)),0,AVERAGEIF(Y3079:DP3079,$W3079,Y3077:DP3077)))</f>
        <v>0</v>
      </c>
      <c r="X3077" s="107"/>
      <c r="Y3077" s="142">
        <v>2.6349999999999998E-2</v>
      </c>
      <c r="Z3077" s="142">
        <v>2.5899999999999999E-2</v>
      </c>
      <c r="AA3077" s="142">
        <v>2.5899999999999999E-2</v>
      </c>
      <c r="AB3077" s="142">
        <v>8.4899999999999993E-3</v>
      </c>
    </row>
    <row r="3078" spans="2:28" thickBot="1">
      <c r="B3078" s="83"/>
      <c r="C3078" s="84"/>
      <c r="D3078" s="83"/>
      <c r="E3078" s="83"/>
      <c r="F3078" s="83"/>
      <c r="G3078" s="83"/>
      <c r="H3078" s="83"/>
      <c r="I3078" s="83"/>
      <c r="J3078" s="83"/>
      <c r="K3078" s="83"/>
      <c r="L3078" s="83"/>
      <c r="M3078" s="83"/>
      <c r="N3078" s="83"/>
      <c r="O3078" s="83"/>
      <c r="P3078" s="84"/>
      <c r="Q3078" s="217"/>
      <c r="R3078" s="91">
        <f t="shared" ref="R3078" si="7779">IF(COUNTA(Y3076:DP3079)=0,0,HLOOKUP(R3077,Y3077:DP3079,2,FALSE))</f>
        <v>0</v>
      </c>
      <c r="S3078" s="92">
        <f t="shared" ref="S3078" si="7780">IF(COUNTA(Y3076:DP3079)=0,0,HLOOKUP(S3076,Y3076:DP3079,3,FALSE))</f>
        <v>0</v>
      </c>
      <c r="T3078" s="93"/>
      <c r="U3078" s="94">
        <f t="array" ref="U3078">IF(COUNTA(Y3076:DP3079)=0,0,IF(ISERROR(HLOOKUP(U3079,Y3079:DP3079,1,FALSE)),0,INDEX(Y3078:DP3078,MATCH(U3077&amp;U3079,Y3077:DP3077&amp;Y3079:DP3079,0))))</f>
        <v>0</v>
      </c>
      <c r="V3078" s="94">
        <f t="array" ref="V3078">IF(COUNTA(Y3076:DP3079)=0,0,IF(ISERROR(HLOOKUP(V3079,Y3079:DP3079,1,FALSE)),0,INDEX(Y3078:DP3078,MATCH(V3077&amp;V3079,Y3077:DP3077&amp;Y3079:DP3079,0))))</f>
        <v>0</v>
      </c>
      <c r="W3078" s="95"/>
      <c r="X3078" s="108"/>
      <c r="Y3078" s="143">
        <v>1000</v>
      </c>
      <c r="Z3078" s="143">
        <v>1000</v>
      </c>
      <c r="AA3078" s="143">
        <v>1000</v>
      </c>
      <c r="AB3078" s="143">
        <v>0</v>
      </c>
    </row>
    <row r="3079" spans="2:28" ht="13.9" thickBot="1">
      <c r="B3079" s="96"/>
      <c r="C3079" s="97"/>
      <c r="D3079" s="96"/>
      <c r="E3079" s="96"/>
      <c r="F3079" s="96"/>
      <c r="G3079" s="96"/>
      <c r="H3079" s="96"/>
      <c r="I3079" s="96"/>
      <c r="J3079" s="96"/>
      <c r="K3079" s="96"/>
      <c r="L3079" s="96"/>
      <c r="M3079" s="96"/>
      <c r="N3079" s="96"/>
      <c r="O3079" s="96"/>
      <c r="P3079" s="97"/>
      <c r="Q3079" s="218"/>
      <c r="R3079" s="98" t="str">
        <f t="shared" ref="R3079" si="7781">IF(COUNTA(Y3076:DP3079)=0,"none",HLOOKUP(R3077,Y3077:DP3079,3,FALSE))</f>
        <v>ECI</v>
      </c>
      <c r="S3079" s="99" t="str">
        <f t="shared" ref="S3079" si="7782">IF(COUNTA(Y3076:DP3079)=0,"none",HLOOKUP(S3076,Y3076:DP3079,4,FALSE))</f>
        <v>ECI</v>
      </c>
      <c r="T3079" s="100"/>
      <c r="U3079" s="100">
        <f t="array" ref="U3079">IF(COUNTA(Y3076:DP3079)=0,"none",IF($U$2="WAHR",$W$3,Abfrage!$F$4))</f>
        <v>0</v>
      </c>
      <c r="V3079" s="100">
        <f t="array" ref="V3079">IF(COUNTA(Y3076:DP3079)=0,"none",IF($U$2="WAHR",$W$3,Abfrage!$F$4))</f>
        <v>0</v>
      </c>
      <c r="W3079" s="100">
        <f t="array" ref="W3079">IF(COUNTA(Y3076:DP3079)=0,"none",IF($U$2="WAHR",$W$3,Abfrage!$F$4))</f>
        <v>0</v>
      </c>
      <c r="X3079" s="109"/>
      <c r="Y3079" s="144" t="s">
        <v>354</v>
      </c>
      <c r="Z3079" s="144" t="s">
        <v>43</v>
      </c>
      <c r="AA3079" s="144" t="s">
        <v>721</v>
      </c>
      <c r="AB3079" s="144" t="s">
        <v>101</v>
      </c>
    </row>
    <row r="3080" spans="2:28" thickBot="1">
      <c r="B3080" s="75" t="s">
        <v>1921</v>
      </c>
      <c r="C3080" s="76">
        <v>1000313479</v>
      </c>
      <c r="D3080" s="75" t="s">
        <v>95</v>
      </c>
      <c r="E3080" s="75" t="s">
        <v>96</v>
      </c>
      <c r="F3080" s="75" t="s">
        <v>97</v>
      </c>
      <c r="G3080" s="75" t="s">
        <v>97</v>
      </c>
      <c r="H3080" s="75" t="e">
        <v>#N/A</v>
      </c>
      <c r="I3080" s="75" t="s">
        <v>45</v>
      </c>
      <c r="J3080" s="75" t="s">
        <v>1922</v>
      </c>
      <c r="K3080" s="75" t="s">
        <v>326</v>
      </c>
      <c r="L3080" s="75" t="s">
        <v>306</v>
      </c>
      <c r="M3080" s="75" t="s">
        <v>313</v>
      </c>
      <c r="N3080" s="75" t="s">
        <v>393</v>
      </c>
      <c r="O3080" s="75" t="s">
        <v>309</v>
      </c>
      <c r="P3080" s="76" t="s">
        <v>306</v>
      </c>
      <c r="Q3080" s="216"/>
      <c r="R3080" s="77" t="str">
        <f t="shared" ref="R3080" si="7783">IF(COUNTA(Y3080:DP3083)=0,"01.01.1900",INDEX(Y3080:DP3080,MATCH(R3081,Y3081:DP3081,0)))</f>
        <v>01.01.1900</v>
      </c>
      <c r="S3080" s="78" t="str">
        <f t="shared" ref="S3080" si="7784">IF(COUNTA(Y3080:DP3083)=0,"01.01.1900",MAX(Y3080:DP3080))</f>
        <v>01.01.1900</v>
      </c>
      <c r="T3080" s="79"/>
      <c r="U3080" s="80" t="str">
        <f t="array" ref="U3080">IF(COUNTA(Y3080:DP3083)=0,"01.01.1900",IF(ISERROR(HLOOKUP(U3083,Y3083:DP3083,1,FALSE)),"01.01.1900",INDEX(Y3080:DP3080,MATCH(U3081&amp;U3083,Y3081:DP3081&amp;Y3083:DP3083,0))))</f>
        <v>01.01.1900</v>
      </c>
      <c r="V3080" s="81" t="str">
        <f t="shared" ref="V3080" si="7785">IF(COUNTA(Y3080:DP3083)=0,"01.01.1900",_xlfn.MAXIFS(Y3080:DP3080,Y3083:DP3083,V3083))</f>
        <v>01.01.1900</v>
      </c>
      <c r="W3080" s="82"/>
      <c r="X3080" s="106"/>
    </row>
    <row r="3081" spans="2:28" thickBot="1">
      <c r="B3081" s="83"/>
      <c r="C3081" s="84"/>
      <c r="D3081" s="83"/>
      <c r="E3081" s="83"/>
      <c r="F3081" s="83"/>
      <c r="G3081" s="83"/>
      <c r="H3081" s="83"/>
      <c r="I3081" s="83"/>
      <c r="J3081" s="83"/>
      <c r="K3081" s="83"/>
      <c r="L3081" s="83"/>
      <c r="M3081" s="83"/>
      <c r="N3081" s="83"/>
      <c r="O3081" s="83"/>
      <c r="P3081" s="84"/>
      <c r="Q3081" s="217"/>
      <c r="R3081" s="85">
        <f t="shared" ref="R3081" si="7786">IF(COUNTA(Y3080:DP3083)=0,0,MIN(Y3081:DP3081))</f>
        <v>0</v>
      </c>
      <c r="S3081" s="86">
        <f t="shared" ref="S3081" si="7787">IF(COUNTA(Y3080:DP3083)=0,0,HLOOKUP(S3080,Y3080:DP3083,2,FALSE))</f>
        <v>0</v>
      </c>
      <c r="T3081" s="87">
        <f t="shared" ref="T3081" si="7788">IF(COUNTA(Y3080:DP3083)=0,0,AVERAGE(Y3081:DP3081))</f>
        <v>0</v>
      </c>
      <c r="U3081" s="88">
        <f t="shared" ref="U3081" si="7789">IF(COUNTA(Y3080:DP3083)=0,0,_xlfn.MINIFS(Y3081:DP3081,Y3083:DP3083,U3083))</f>
        <v>0</v>
      </c>
      <c r="V3081" s="89">
        <f t="array" ref="V3081">IF(COUNTA(Y3080:DP3083)=0,0,IF(ISERROR(HLOOKUP(V3083,Y3083:DP3083,1,FALSE)),0,INDEX(Y3081:DP3081,MATCH(V3080&amp;V3083,Y3080:DP3080&amp;Y3083:DP3083,0))))</f>
        <v>0</v>
      </c>
      <c r="W3081" s="90">
        <f t="array" ref="W3081">IF(COUNTA(Y3080:DP3083)=0,0,IF(ISERROR(HLOOKUP(W3083,Y3083:DP3083,1,FALSE)),0,AVERAGEIF(Y3083:DP3083,$W3083,Y3081:DP3081)))</f>
        <v>0</v>
      </c>
      <c r="X3081" s="107"/>
    </row>
    <row r="3082" spans="2:28" thickBot="1">
      <c r="B3082" s="83"/>
      <c r="C3082" s="84"/>
      <c r="D3082" s="83"/>
      <c r="E3082" s="83"/>
      <c r="F3082" s="83"/>
      <c r="G3082" s="83"/>
      <c r="H3082" s="83"/>
      <c r="I3082" s="83"/>
      <c r="J3082" s="83"/>
      <c r="K3082" s="83"/>
      <c r="L3082" s="83"/>
      <c r="M3082" s="83"/>
      <c r="N3082" s="83"/>
      <c r="O3082" s="83"/>
      <c r="P3082" s="84"/>
      <c r="Q3082" s="217"/>
      <c r="R3082" s="91">
        <f t="shared" ref="R3082" si="7790">IF(COUNTA(Y3080:DP3083)=0,0,HLOOKUP(R3081,Y3081:DP3083,2,FALSE))</f>
        <v>0</v>
      </c>
      <c r="S3082" s="92">
        <f t="shared" ref="S3082" si="7791">IF(COUNTA(Y3080:DP3083)=0,0,HLOOKUP(S3080,Y3080:DP3083,3,FALSE))</f>
        <v>0</v>
      </c>
      <c r="T3082" s="93"/>
      <c r="U3082" s="94">
        <f t="array" ref="U3082">IF(COUNTA(Y3080:DP3083)=0,0,IF(ISERROR(HLOOKUP(U3083,Y3083:DP3083,1,FALSE)),0,INDEX(Y3082:DP3082,MATCH(U3081&amp;U3083,Y3081:DP3081&amp;Y3083:DP3083,0))))</f>
        <v>0</v>
      </c>
      <c r="V3082" s="94">
        <f t="array" ref="V3082">IF(COUNTA(Y3080:DP3083)=0,0,IF(ISERROR(HLOOKUP(V3083,Y3083:DP3083,1,FALSE)),0,INDEX(Y3082:DP3082,MATCH(V3081&amp;V3083,Y3081:DP3081&amp;Y3083:DP3083,0))))</f>
        <v>0</v>
      </c>
      <c r="W3082" s="95"/>
      <c r="X3082" s="108"/>
    </row>
    <row r="3083" spans="2:28" ht="13.9" thickBot="1">
      <c r="B3083" s="96"/>
      <c r="C3083" s="97"/>
      <c r="D3083" s="96"/>
      <c r="E3083" s="96"/>
      <c r="F3083" s="96"/>
      <c r="G3083" s="96"/>
      <c r="H3083" s="96"/>
      <c r="I3083" s="96"/>
      <c r="J3083" s="96"/>
      <c r="K3083" s="96"/>
      <c r="L3083" s="96"/>
      <c r="M3083" s="96"/>
      <c r="N3083" s="96"/>
      <c r="O3083" s="96"/>
      <c r="P3083" s="97"/>
      <c r="Q3083" s="218"/>
      <c r="R3083" s="98" t="str">
        <f t="shared" ref="R3083" si="7792">IF(COUNTA(Y3080:DP3083)=0,"none",HLOOKUP(R3081,Y3081:DP3083,3,FALSE))</f>
        <v>none</v>
      </c>
      <c r="S3083" s="99" t="str">
        <f t="shared" ref="S3083" si="7793">IF(COUNTA(Y3080:DP3083)=0,"none",HLOOKUP(S3080,Y3080:DP3083,4,FALSE))</f>
        <v>none</v>
      </c>
      <c r="T3083" s="100"/>
      <c r="U3083" s="100" t="str">
        <f t="array" ref="U3083">IF(COUNTA(Y3080:DP3083)=0,"none",IF($U$2="WAHR",$W$3,Abfrage!$F$4))</f>
        <v>none</v>
      </c>
      <c r="V3083" s="100" t="str">
        <f t="array" ref="V3083">IF(COUNTA(Y3080:DP3083)=0,"none",IF($U$2="WAHR",$W$3,Abfrage!$F$4))</f>
        <v>none</v>
      </c>
      <c r="W3083" s="100" t="str">
        <f t="array" ref="W3083">IF(COUNTA(Y3080:DP3083)=0,"none",IF($U$2="WAHR",$W$3,Abfrage!$F$4))</f>
        <v>none</v>
      </c>
      <c r="X3083" s="109"/>
    </row>
    <row r="3084" spans="2:28" thickBot="1">
      <c r="B3084" s="75" t="s">
        <v>1923</v>
      </c>
      <c r="C3084" s="76">
        <v>1000313480</v>
      </c>
      <c r="D3084" s="75" t="s">
        <v>169</v>
      </c>
      <c r="E3084" s="75" t="s">
        <v>125</v>
      </c>
      <c r="F3084" s="75" t="s">
        <v>371</v>
      </c>
      <c r="G3084" s="75" t="s">
        <v>371</v>
      </c>
      <c r="H3084" s="75" t="e">
        <v>#N/A</v>
      </c>
      <c r="I3084" s="75" t="s">
        <v>45</v>
      </c>
      <c r="J3084" s="75" t="s">
        <v>1924</v>
      </c>
      <c r="K3084" s="75" t="s">
        <v>306</v>
      </c>
      <c r="L3084" s="75" t="s">
        <v>306</v>
      </c>
      <c r="M3084" s="75" t="s">
        <v>306</v>
      </c>
      <c r="N3084" s="75" t="s">
        <v>306</v>
      </c>
      <c r="O3084" s="75" t="s">
        <v>309</v>
      </c>
      <c r="P3084" s="76" t="s">
        <v>306</v>
      </c>
      <c r="Q3084" s="216"/>
      <c r="R3084" s="77" t="str">
        <f t="shared" ref="R3084" si="7794">IF(COUNTA(Y3084:DP3087)=0,"01.01.1900",INDEX(Y3084:DP3084,MATCH(R3085,Y3085:DP3085,0)))</f>
        <v>01.01.1900</v>
      </c>
      <c r="S3084" s="78" t="str">
        <f t="shared" ref="S3084" si="7795">IF(COUNTA(Y3084:DP3087)=0,"01.01.1900",MAX(Y3084:DP3084))</f>
        <v>01.01.1900</v>
      </c>
      <c r="T3084" s="79"/>
      <c r="U3084" s="80" t="str">
        <f t="array" ref="U3084">IF(COUNTA(Y3084:DP3087)=0,"01.01.1900",IF(ISERROR(HLOOKUP(U3087,Y3087:DP3087,1,FALSE)),"01.01.1900",INDEX(Y3084:DP3084,MATCH(U3085&amp;U3087,Y3085:DP3085&amp;Y3087:DP3087,0))))</f>
        <v>01.01.1900</v>
      </c>
      <c r="V3084" s="81" t="str">
        <f t="shared" ref="V3084" si="7796">IF(COUNTA(Y3084:DP3087)=0,"01.01.1900",_xlfn.MAXIFS(Y3084:DP3084,Y3087:DP3087,V3087))</f>
        <v>01.01.1900</v>
      </c>
      <c r="W3084" s="82"/>
      <c r="X3084" s="106"/>
    </row>
    <row r="3085" spans="2:28" thickBot="1">
      <c r="B3085" s="83"/>
      <c r="C3085" s="84"/>
      <c r="D3085" s="83"/>
      <c r="E3085" s="83"/>
      <c r="F3085" s="83"/>
      <c r="G3085" s="83"/>
      <c r="H3085" s="83"/>
      <c r="I3085" s="83"/>
      <c r="J3085" s="83"/>
      <c r="K3085" s="83"/>
      <c r="L3085" s="83"/>
      <c r="M3085" s="83"/>
      <c r="N3085" s="83"/>
      <c r="O3085" s="83"/>
      <c r="P3085" s="84"/>
      <c r="Q3085" s="217"/>
      <c r="R3085" s="85">
        <f t="shared" ref="R3085" si="7797">IF(COUNTA(Y3084:DP3087)=0,0,MIN(Y3085:DP3085))</f>
        <v>0</v>
      </c>
      <c r="S3085" s="86">
        <f t="shared" ref="S3085" si="7798">IF(COUNTA(Y3084:DP3087)=0,0,HLOOKUP(S3084,Y3084:DP3087,2,FALSE))</f>
        <v>0</v>
      </c>
      <c r="T3085" s="87">
        <f t="shared" ref="T3085" si="7799">IF(COUNTA(Y3084:DP3087)=0,0,AVERAGE(Y3085:DP3085))</f>
        <v>0</v>
      </c>
      <c r="U3085" s="88">
        <f t="shared" ref="U3085" si="7800">IF(COUNTA(Y3084:DP3087)=0,0,_xlfn.MINIFS(Y3085:DP3085,Y3087:DP3087,U3087))</f>
        <v>0</v>
      </c>
      <c r="V3085" s="89">
        <f t="array" ref="V3085">IF(COUNTA(Y3084:DP3087)=0,0,IF(ISERROR(HLOOKUP(V3087,Y3087:DP3087,1,FALSE)),0,INDEX(Y3085:DP3085,MATCH(V3084&amp;V3087,Y3084:DP3084&amp;Y3087:DP3087,0))))</f>
        <v>0</v>
      </c>
      <c r="W3085" s="90">
        <f t="array" ref="W3085">IF(COUNTA(Y3084:DP3087)=0,0,IF(ISERROR(HLOOKUP(W3087,Y3087:DP3087,1,FALSE)),0,AVERAGEIF(Y3087:DP3087,$W3087,Y3085:DP3085)))</f>
        <v>0</v>
      </c>
      <c r="X3085" s="107"/>
    </row>
    <row r="3086" spans="2:28" thickBot="1">
      <c r="B3086" s="83"/>
      <c r="C3086" s="84"/>
      <c r="D3086" s="83"/>
      <c r="E3086" s="83"/>
      <c r="F3086" s="83"/>
      <c r="G3086" s="83"/>
      <c r="H3086" s="83"/>
      <c r="I3086" s="83"/>
      <c r="J3086" s="83"/>
      <c r="K3086" s="83"/>
      <c r="L3086" s="83"/>
      <c r="M3086" s="83"/>
      <c r="N3086" s="83"/>
      <c r="O3086" s="83"/>
      <c r="P3086" s="84"/>
      <c r="Q3086" s="217"/>
      <c r="R3086" s="91">
        <f t="shared" ref="R3086" si="7801">IF(COUNTA(Y3084:DP3087)=0,0,HLOOKUP(R3085,Y3085:DP3087,2,FALSE))</f>
        <v>0</v>
      </c>
      <c r="S3086" s="92">
        <f t="shared" ref="S3086" si="7802">IF(COUNTA(Y3084:DP3087)=0,0,HLOOKUP(S3084,Y3084:DP3087,3,FALSE))</f>
        <v>0</v>
      </c>
      <c r="T3086" s="93"/>
      <c r="U3086" s="94">
        <f t="array" ref="U3086">IF(COUNTA(Y3084:DP3087)=0,0,IF(ISERROR(HLOOKUP(U3087,Y3087:DP3087,1,FALSE)),0,INDEX(Y3086:DP3086,MATCH(U3085&amp;U3087,Y3085:DP3085&amp;Y3087:DP3087,0))))</f>
        <v>0</v>
      </c>
      <c r="V3086" s="94">
        <f t="array" ref="V3086">IF(COUNTA(Y3084:DP3087)=0,0,IF(ISERROR(HLOOKUP(V3087,Y3087:DP3087,1,FALSE)),0,INDEX(Y3086:DP3086,MATCH(V3085&amp;V3087,Y3085:DP3085&amp;Y3087:DP3087,0))))</f>
        <v>0</v>
      </c>
      <c r="W3086" s="95"/>
      <c r="X3086" s="108"/>
    </row>
    <row r="3087" spans="2:28" ht="13.9" thickBot="1">
      <c r="B3087" s="96"/>
      <c r="C3087" s="97"/>
      <c r="D3087" s="96"/>
      <c r="E3087" s="96"/>
      <c r="F3087" s="96"/>
      <c r="G3087" s="96"/>
      <c r="H3087" s="96"/>
      <c r="I3087" s="96"/>
      <c r="J3087" s="96"/>
      <c r="K3087" s="96"/>
      <c r="L3087" s="96"/>
      <c r="M3087" s="96"/>
      <c r="N3087" s="96"/>
      <c r="O3087" s="96"/>
      <c r="P3087" s="97"/>
      <c r="Q3087" s="218"/>
      <c r="R3087" s="98" t="str">
        <f t="shared" ref="R3087" si="7803">IF(COUNTA(Y3084:DP3087)=0,"none",HLOOKUP(R3085,Y3085:DP3087,3,FALSE))</f>
        <v>none</v>
      </c>
      <c r="S3087" s="99" t="str">
        <f t="shared" ref="S3087" si="7804">IF(COUNTA(Y3084:DP3087)=0,"none",HLOOKUP(S3084,Y3084:DP3087,4,FALSE))</f>
        <v>none</v>
      </c>
      <c r="T3087" s="100"/>
      <c r="U3087" s="100" t="str">
        <f t="array" ref="U3087">IF(COUNTA(Y3084:DP3087)=0,"none",IF($U$2="WAHR",$W$3,Abfrage!$F$4))</f>
        <v>none</v>
      </c>
      <c r="V3087" s="100" t="str">
        <f t="array" ref="V3087">IF(COUNTA(Y3084:DP3087)=0,"none",IF($U$2="WAHR",$W$3,Abfrage!$F$4))</f>
        <v>none</v>
      </c>
      <c r="W3087" s="100" t="str">
        <f t="array" ref="W3087">IF(COUNTA(Y3084:DP3087)=0,"none",IF($U$2="WAHR",$W$3,Abfrage!$F$4))</f>
        <v>none</v>
      </c>
      <c r="X3087" s="109"/>
    </row>
    <row r="3088" spans="2:28" thickBot="1">
      <c r="B3088" s="75" t="s">
        <v>1925</v>
      </c>
      <c r="C3088" s="76">
        <v>1000027383</v>
      </c>
      <c r="D3088" s="75" t="s">
        <v>95</v>
      </c>
      <c r="E3088" s="75" t="s">
        <v>96</v>
      </c>
      <c r="F3088" s="75" t="s">
        <v>97</v>
      </c>
      <c r="G3088" s="75" t="s">
        <v>97</v>
      </c>
      <c r="H3088" s="75" t="e">
        <v>#N/A</v>
      </c>
      <c r="I3088" s="75" t="s">
        <v>1926</v>
      </c>
      <c r="J3088" s="75" t="s">
        <v>1927</v>
      </c>
      <c r="K3088" s="75" t="s">
        <v>306</v>
      </c>
      <c r="L3088" s="75" t="s">
        <v>306</v>
      </c>
      <c r="M3088" s="75" t="s">
        <v>313</v>
      </c>
      <c r="N3088" s="75" t="s">
        <v>349</v>
      </c>
      <c r="O3088" s="75" t="s">
        <v>309</v>
      </c>
      <c r="P3088" s="76" t="s">
        <v>328</v>
      </c>
      <c r="Q3088" s="216"/>
      <c r="R3088" s="77" t="str">
        <f t="shared" ref="R3088" si="7805">IF(COUNTA(Y3088:DP3091)=0,"01.01.1900",INDEX(Y3088:DP3088,MATCH(R3089,Y3089:DP3089,0)))</f>
        <v>01.01.1900</v>
      </c>
      <c r="S3088" s="78" t="str">
        <f t="shared" ref="S3088" si="7806">IF(COUNTA(Y3088:DP3091)=0,"01.01.1900",MAX(Y3088:DP3088))</f>
        <v>01.01.1900</v>
      </c>
      <c r="T3088" s="79"/>
      <c r="U3088" s="80" t="str">
        <f t="array" ref="U3088">IF(COUNTA(Y3088:DP3091)=0,"01.01.1900",IF(ISERROR(HLOOKUP(U3091,Y3091:DP3091,1,FALSE)),"01.01.1900",INDEX(Y3088:DP3088,MATCH(U3089&amp;U3091,Y3089:DP3089&amp;Y3091:DP3091,0))))</f>
        <v>01.01.1900</v>
      </c>
      <c r="V3088" s="81" t="str">
        <f t="shared" ref="V3088" si="7807">IF(COUNTA(Y3088:DP3091)=0,"01.01.1900",_xlfn.MAXIFS(Y3088:DP3088,Y3091:DP3091,V3091))</f>
        <v>01.01.1900</v>
      </c>
      <c r="W3088" s="82"/>
      <c r="X3088" s="106"/>
    </row>
    <row r="3089" spans="2:24" thickBot="1">
      <c r="B3089" s="83"/>
      <c r="C3089" s="84"/>
      <c r="D3089" s="83"/>
      <c r="E3089" s="83"/>
      <c r="F3089" s="83"/>
      <c r="G3089" s="83"/>
      <c r="H3089" s="83"/>
      <c r="I3089" s="83"/>
      <c r="J3089" s="83"/>
      <c r="K3089" s="83"/>
      <c r="L3089" s="83"/>
      <c r="M3089" s="83"/>
      <c r="N3089" s="83"/>
      <c r="O3089" s="83"/>
      <c r="P3089" s="84"/>
      <c r="Q3089" s="217"/>
      <c r="R3089" s="85">
        <f t="shared" ref="R3089" si="7808">IF(COUNTA(Y3088:DP3091)=0,0,MIN(Y3089:DP3089))</f>
        <v>0</v>
      </c>
      <c r="S3089" s="86">
        <f t="shared" ref="S3089" si="7809">IF(COUNTA(Y3088:DP3091)=0,0,HLOOKUP(S3088,Y3088:DP3091,2,FALSE))</f>
        <v>0</v>
      </c>
      <c r="T3089" s="87">
        <f t="shared" ref="T3089" si="7810">IF(COUNTA(Y3088:DP3091)=0,0,AVERAGE(Y3089:DP3089))</f>
        <v>0</v>
      </c>
      <c r="U3089" s="88">
        <f t="shared" ref="U3089" si="7811">IF(COUNTA(Y3088:DP3091)=0,0,_xlfn.MINIFS(Y3089:DP3089,Y3091:DP3091,U3091))</f>
        <v>0</v>
      </c>
      <c r="V3089" s="89">
        <f t="array" ref="V3089">IF(COUNTA(Y3088:DP3091)=0,0,IF(ISERROR(HLOOKUP(V3091,Y3091:DP3091,1,FALSE)),0,INDEX(Y3089:DP3089,MATCH(V3088&amp;V3091,Y3088:DP3088&amp;Y3091:DP3091,0))))</f>
        <v>0</v>
      </c>
      <c r="W3089" s="90">
        <f t="array" ref="W3089">IF(COUNTA(Y3088:DP3091)=0,0,IF(ISERROR(HLOOKUP(W3091,Y3091:DP3091,1,FALSE)),0,AVERAGEIF(Y3091:DP3091,$W3091,Y3089:DP3089)))</f>
        <v>0</v>
      </c>
      <c r="X3089" s="107"/>
    </row>
    <row r="3090" spans="2:24" thickBot="1">
      <c r="B3090" s="83"/>
      <c r="C3090" s="84"/>
      <c r="D3090" s="83"/>
      <c r="E3090" s="83"/>
      <c r="F3090" s="83"/>
      <c r="G3090" s="83"/>
      <c r="H3090" s="83"/>
      <c r="I3090" s="83"/>
      <c r="J3090" s="83"/>
      <c r="K3090" s="83"/>
      <c r="L3090" s="83"/>
      <c r="M3090" s="83"/>
      <c r="N3090" s="83"/>
      <c r="O3090" s="83"/>
      <c r="P3090" s="84"/>
      <c r="Q3090" s="217"/>
      <c r="R3090" s="91">
        <f t="shared" ref="R3090" si="7812">IF(COUNTA(Y3088:DP3091)=0,0,HLOOKUP(R3089,Y3089:DP3091,2,FALSE))</f>
        <v>0</v>
      </c>
      <c r="S3090" s="92">
        <f t="shared" ref="S3090" si="7813">IF(COUNTA(Y3088:DP3091)=0,0,HLOOKUP(S3088,Y3088:DP3091,3,FALSE))</f>
        <v>0</v>
      </c>
      <c r="T3090" s="93"/>
      <c r="U3090" s="94">
        <f t="array" ref="U3090">IF(COUNTA(Y3088:DP3091)=0,0,IF(ISERROR(HLOOKUP(U3091,Y3091:DP3091,1,FALSE)),0,INDEX(Y3090:DP3090,MATCH(U3089&amp;U3091,Y3089:DP3089&amp;Y3091:DP3091,0))))</f>
        <v>0</v>
      </c>
      <c r="V3090" s="94">
        <f t="array" ref="V3090">IF(COUNTA(Y3088:DP3091)=0,0,IF(ISERROR(HLOOKUP(V3091,Y3091:DP3091,1,FALSE)),0,INDEX(Y3090:DP3090,MATCH(V3089&amp;V3091,Y3089:DP3089&amp;Y3091:DP3091,0))))</f>
        <v>0</v>
      </c>
      <c r="W3090" s="95"/>
      <c r="X3090" s="108"/>
    </row>
    <row r="3091" spans="2:24" ht="13.9" thickBot="1">
      <c r="B3091" s="96"/>
      <c r="C3091" s="97"/>
      <c r="D3091" s="96"/>
      <c r="E3091" s="96"/>
      <c r="F3091" s="96"/>
      <c r="G3091" s="96"/>
      <c r="H3091" s="96"/>
      <c r="I3091" s="96"/>
      <c r="J3091" s="96"/>
      <c r="K3091" s="96"/>
      <c r="L3091" s="96"/>
      <c r="M3091" s="96"/>
      <c r="N3091" s="96"/>
      <c r="O3091" s="96"/>
      <c r="P3091" s="97"/>
      <c r="Q3091" s="218"/>
      <c r="R3091" s="98" t="str">
        <f t="shared" ref="R3091" si="7814">IF(COUNTA(Y3088:DP3091)=0,"none",HLOOKUP(R3089,Y3089:DP3091,3,FALSE))</f>
        <v>none</v>
      </c>
      <c r="S3091" s="99" t="str">
        <f t="shared" ref="S3091" si="7815">IF(COUNTA(Y3088:DP3091)=0,"none",HLOOKUP(S3088,Y3088:DP3091,4,FALSE))</f>
        <v>none</v>
      </c>
      <c r="T3091" s="100"/>
      <c r="U3091" s="100" t="str">
        <f t="array" ref="U3091">IF(COUNTA(Y3088:DP3091)=0,"none",IF($U$2="WAHR",$W$3,Abfrage!$F$4))</f>
        <v>none</v>
      </c>
      <c r="V3091" s="100" t="str">
        <f t="array" ref="V3091">IF(COUNTA(Y3088:DP3091)=0,"none",IF($U$2="WAHR",$W$3,Abfrage!$F$4))</f>
        <v>none</v>
      </c>
      <c r="W3091" s="100" t="str">
        <f t="array" ref="W3091">IF(COUNTA(Y3088:DP3091)=0,"none",IF($U$2="WAHR",$W$3,Abfrage!$F$4))</f>
        <v>none</v>
      </c>
      <c r="X3091" s="109"/>
    </row>
    <row r="3092" spans="2:24" thickBot="1">
      <c r="B3092" s="75" t="s">
        <v>1928</v>
      </c>
      <c r="C3092" s="76">
        <v>1000027385</v>
      </c>
      <c r="D3092" s="75" t="s">
        <v>95</v>
      </c>
      <c r="E3092" s="75" t="s">
        <v>175</v>
      </c>
      <c r="F3092" s="75" t="s">
        <v>97</v>
      </c>
      <c r="G3092" s="75" t="s">
        <v>97</v>
      </c>
      <c r="H3092" s="75" t="e">
        <v>#N/A</v>
      </c>
      <c r="I3092" s="75" t="s">
        <v>164</v>
      </c>
      <c r="J3092" s="75" t="s">
        <v>1929</v>
      </c>
      <c r="K3092" s="75" t="s">
        <v>306</v>
      </c>
      <c r="L3092" s="75" t="s">
        <v>306</v>
      </c>
      <c r="M3092" s="75" t="s">
        <v>307</v>
      </c>
      <c r="N3092" s="75" t="s">
        <v>349</v>
      </c>
      <c r="O3092" s="75" t="s">
        <v>306</v>
      </c>
      <c r="P3092" s="76" t="s">
        <v>306</v>
      </c>
      <c r="Q3092" s="216"/>
      <c r="R3092" s="77" t="str">
        <f t="shared" ref="R3092" si="7816">IF(COUNTA(Y3092:DP3095)=0,"01.01.1900",INDEX(Y3092:DP3092,MATCH(R3093,Y3093:DP3093,0)))</f>
        <v>01.01.1900</v>
      </c>
      <c r="S3092" s="78" t="str">
        <f t="shared" ref="S3092" si="7817">IF(COUNTA(Y3092:DP3095)=0,"01.01.1900",MAX(Y3092:DP3092))</f>
        <v>01.01.1900</v>
      </c>
      <c r="T3092" s="79"/>
      <c r="U3092" s="80" t="str">
        <f t="array" ref="U3092">IF(COUNTA(Y3092:DP3095)=0,"01.01.1900",IF(ISERROR(HLOOKUP(U3095,Y3095:DP3095,1,FALSE)),"01.01.1900",INDEX(Y3092:DP3092,MATCH(U3093&amp;U3095,Y3093:DP3093&amp;Y3095:DP3095,0))))</f>
        <v>01.01.1900</v>
      </c>
      <c r="V3092" s="81" t="str">
        <f t="shared" ref="V3092" si="7818">IF(COUNTA(Y3092:DP3095)=0,"01.01.1900",_xlfn.MAXIFS(Y3092:DP3092,Y3095:DP3095,V3095))</f>
        <v>01.01.1900</v>
      </c>
      <c r="W3092" s="82"/>
      <c r="X3092" s="106"/>
    </row>
    <row r="3093" spans="2:24" thickBot="1">
      <c r="B3093" s="83"/>
      <c r="C3093" s="84"/>
      <c r="D3093" s="83"/>
      <c r="E3093" s="83"/>
      <c r="F3093" s="83"/>
      <c r="G3093" s="83"/>
      <c r="H3093" s="83"/>
      <c r="I3093" s="83"/>
      <c r="J3093" s="83"/>
      <c r="K3093" s="83"/>
      <c r="L3093" s="83"/>
      <c r="M3093" s="83"/>
      <c r="N3093" s="83"/>
      <c r="O3093" s="83"/>
      <c r="P3093" s="84"/>
      <c r="Q3093" s="217"/>
      <c r="R3093" s="85">
        <f t="shared" ref="R3093" si="7819">IF(COUNTA(Y3092:DP3095)=0,0,MIN(Y3093:DP3093))</f>
        <v>0</v>
      </c>
      <c r="S3093" s="86">
        <f t="shared" ref="S3093" si="7820">IF(COUNTA(Y3092:DP3095)=0,0,HLOOKUP(S3092,Y3092:DP3095,2,FALSE))</f>
        <v>0</v>
      </c>
      <c r="T3093" s="87">
        <f t="shared" ref="T3093" si="7821">IF(COUNTA(Y3092:DP3095)=0,0,AVERAGE(Y3093:DP3093))</f>
        <v>0</v>
      </c>
      <c r="U3093" s="88">
        <f t="shared" ref="U3093" si="7822">IF(COUNTA(Y3092:DP3095)=0,0,_xlfn.MINIFS(Y3093:DP3093,Y3095:DP3095,U3095))</f>
        <v>0</v>
      </c>
      <c r="V3093" s="89">
        <f t="array" ref="V3093">IF(COUNTA(Y3092:DP3095)=0,0,IF(ISERROR(HLOOKUP(V3095,Y3095:DP3095,1,FALSE)),0,INDEX(Y3093:DP3093,MATCH(V3092&amp;V3095,Y3092:DP3092&amp;Y3095:DP3095,0))))</f>
        <v>0</v>
      </c>
      <c r="W3093" s="90">
        <f t="array" ref="W3093">IF(COUNTA(Y3092:DP3095)=0,0,IF(ISERROR(HLOOKUP(W3095,Y3095:DP3095,1,FALSE)),0,AVERAGEIF(Y3095:DP3095,$W3095,Y3093:DP3093)))</f>
        <v>0</v>
      </c>
      <c r="X3093" s="107"/>
    </row>
    <row r="3094" spans="2:24" thickBot="1">
      <c r="B3094" s="83"/>
      <c r="C3094" s="84"/>
      <c r="D3094" s="83"/>
      <c r="E3094" s="83"/>
      <c r="F3094" s="83"/>
      <c r="G3094" s="83"/>
      <c r="H3094" s="83"/>
      <c r="I3094" s="83"/>
      <c r="J3094" s="83"/>
      <c r="K3094" s="83"/>
      <c r="L3094" s="83"/>
      <c r="M3094" s="83"/>
      <c r="N3094" s="83"/>
      <c r="O3094" s="83"/>
      <c r="P3094" s="84"/>
      <c r="Q3094" s="217"/>
      <c r="R3094" s="91">
        <f t="shared" ref="R3094" si="7823">IF(COUNTA(Y3092:DP3095)=0,0,HLOOKUP(R3093,Y3093:DP3095,2,FALSE))</f>
        <v>0</v>
      </c>
      <c r="S3094" s="92">
        <f t="shared" ref="S3094" si="7824">IF(COUNTA(Y3092:DP3095)=0,0,HLOOKUP(S3092,Y3092:DP3095,3,FALSE))</f>
        <v>0</v>
      </c>
      <c r="T3094" s="93"/>
      <c r="U3094" s="94">
        <f t="array" ref="U3094">IF(COUNTA(Y3092:DP3095)=0,0,IF(ISERROR(HLOOKUP(U3095,Y3095:DP3095,1,FALSE)),0,INDEX(Y3094:DP3094,MATCH(U3093&amp;U3095,Y3093:DP3093&amp;Y3095:DP3095,0))))</f>
        <v>0</v>
      </c>
      <c r="V3094" s="94">
        <f t="array" ref="V3094">IF(COUNTA(Y3092:DP3095)=0,0,IF(ISERROR(HLOOKUP(V3095,Y3095:DP3095,1,FALSE)),0,INDEX(Y3094:DP3094,MATCH(V3093&amp;V3095,Y3093:DP3093&amp;Y3095:DP3095,0))))</f>
        <v>0</v>
      </c>
      <c r="W3094" s="95"/>
      <c r="X3094" s="108"/>
    </row>
    <row r="3095" spans="2:24" ht="13.9" thickBot="1">
      <c r="B3095" s="96"/>
      <c r="C3095" s="97"/>
      <c r="D3095" s="96"/>
      <c r="E3095" s="96"/>
      <c r="F3095" s="96"/>
      <c r="G3095" s="96"/>
      <c r="H3095" s="96"/>
      <c r="I3095" s="96"/>
      <c r="J3095" s="96"/>
      <c r="K3095" s="96"/>
      <c r="L3095" s="96"/>
      <c r="M3095" s="96"/>
      <c r="N3095" s="96"/>
      <c r="O3095" s="96"/>
      <c r="P3095" s="97"/>
      <c r="Q3095" s="218"/>
      <c r="R3095" s="98" t="str">
        <f t="shared" ref="R3095" si="7825">IF(COUNTA(Y3092:DP3095)=0,"none",HLOOKUP(R3093,Y3093:DP3095,3,FALSE))</f>
        <v>none</v>
      </c>
      <c r="S3095" s="99" t="str">
        <f t="shared" ref="S3095" si="7826">IF(COUNTA(Y3092:DP3095)=0,"none",HLOOKUP(S3092,Y3092:DP3095,4,FALSE))</f>
        <v>none</v>
      </c>
      <c r="T3095" s="100"/>
      <c r="U3095" s="100" t="str">
        <f t="array" ref="U3095">IF(COUNTA(Y3092:DP3095)=0,"none",IF($U$2="WAHR",$W$3,Abfrage!$F$4))</f>
        <v>none</v>
      </c>
      <c r="V3095" s="100" t="str">
        <f t="array" ref="V3095">IF(COUNTA(Y3092:DP3095)=0,"none",IF($U$2="WAHR",$W$3,Abfrage!$F$4))</f>
        <v>none</v>
      </c>
      <c r="W3095" s="100" t="str">
        <f t="array" ref="W3095">IF(COUNTA(Y3092:DP3095)=0,"none",IF($U$2="WAHR",$W$3,Abfrage!$F$4))</f>
        <v>none</v>
      </c>
      <c r="X3095" s="109"/>
    </row>
    <row r="3096" spans="2:24" thickBot="1">
      <c r="B3096" s="75" t="s">
        <v>1930</v>
      </c>
      <c r="C3096" s="76">
        <v>1000027416</v>
      </c>
      <c r="D3096" s="75" t="s">
        <v>95</v>
      </c>
      <c r="E3096" s="75" t="s">
        <v>175</v>
      </c>
      <c r="F3096" s="75" t="s">
        <v>97</v>
      </c>
      <c r="G3096" s="75" t="s">
        <v>97</v>
      </c>
      <c r="H3096" s="75" t="e">
        <v>#N/A</v>
      </c>
      <c r="I3096" s="75" t="s">
        <v>1931</v>
      </c>
      <c r="J3096" s="75" t="s">
        <v>1932</v>
      </c>
      <c r="K3096" s="75" t="s">
        <v>306</v>
      </c>
      <c r="L3096" s="75" t="s">
        <v>306</v>
      </c>
      <c r="M3096" s="75" t="s">
        <v>307</v>
      </c>
      <c r="N3096" s="75" t="s">
        <v>349</v>
      </c>
      <c r="O3096" s="75" t="s">
        <v>306</v>
      </c>
      <c r="P3096" s="76" t="s">
        <v>306</v>
      </c>
      <c r="Q3096" s="216"/>
      <c r="R3096" s="77" t="str">
        <f t="shared" ref="R3096" si="7827">IF(COUNTA(Y3096:DP3099)=0,"01.01.1900",INDEX(Y3096:DP3096,MATCH(R3097,Y3097:DP3097,0)))</f>
        <v>01.01.1900</v>
      </c>
      <c r="S3096" s="78" t="str">
        <f t="shared" ref="S3096" si="7828">IF(COUNTA(Y3096:DP3099)=0,"01.01.1900",MAX(Y3096:DP3096))</f>
        <v>01.01.1900</v>
      </c>
      <c r="T3096" s="79"/>
      <c r="U3096" s="80" t="str">
        <f t="array" ref="U3096">IF(COUNTA(Y3096:DP3099)=0,"01.01.1900",IF(ISERROR(HLOOKUP(U3099,Y3099:DP3099,1,FALSE)),"01.01.1900",INDEX(Y3096:DP3096,MATCH(U3097&amp;U3099,Y3097:DP3097&amp;Y3099:DP3099,0))))</f>
        <v>01.01.1900</v>
      </c>
      <c r="V3096" s="81" t="str">
        <f t="shared" ref="V3096" si="7829">IF(COUNTA(Y3096:DP3099)=0,"01.01.1900",_xlfn.MAXIFS(Y3096:DP3096,Y3099:DP3099,V3099))</f>
        <v>01.01.1900</v>
      </c>
      <c r="W3096" s="82"/>
      <c r="X3096" s="106"/>
    </row>
    <row r="3097" spans="2:24" thickBot="1">
      <c r="B3097" s="83"/>
      <c r="C3097" s="84"/>
      <c r="D3097" s="83"/>
      <c r="E3097" s="83"/>
      <c r="F3097" s="83"/>
      <c r="G3097" s="83"/>
      <c r="H3097" s="83"/>
      <c r="I3097" s="83"/>
      <c r="J3097" s="83"/>
      <c r="K3097" s="83"/>
      <c r="L3097" s="83"/>
      <c r="M3097" s="83"/>
      <c r="N3097" s="83"/>
      <c r="O3097" s="83"/>
      <c r="P3097" s="84"/>
      <c r="Q3097" s="217"/>
      <c r="R3097" s="85">
        <f t="shared" ref="R3097" si="7830">IF(COUNTA(Y3096:DP3099)=0,0,MIN(Y3097:DP3097))</f>
        <v>0</v>
      </c>
      <c r="S3097" s="86">
        <f t="shared" ref="S3097" si="7831">IF(COUNTA(Y3096:DP3099)=0,0,HLOOKUP(S3096,Y3096:DP3099,2,FALSE))</f>
        <v>0</v>
      </c>
      <c r="T3097" s="87">
        <f t="shared" ref="T3097" si="7832">IF(COUNTA(Y3096:DP3099)=0,0,AVERAGE(Y3097:DP3097))</f>
        <v>0</v>
      </c>
      <c r="U3097" s="88">
        <f t="shared" ref="U3097" si="7833">IF(COUNTA(Y3096:DP3099)=0,0,_xlfn.MINIFS(Y3097:DP3097,Y3099:DP3099,U3099))</f>
        <v>0</v>
      </c>
      <c r="V3097" s="89">
        <f t="array" ref="V3097">IF(COUNTA(Y3096:DP3099)=0,0,IF(ISERROR(HLOOKUP(V3099,Y3099:DP3099,1,FALSE)),0,INDEX(Y3097:DP3097,MATCH(V3096&amp;V3099,Y3096:DP3096&amp;Y3099:DP3099,0))))</f>
        <v>0</v>
      </c>
      <c r="W3097" s="90">
        <f t="array" ref="W3097">IF(COUNTA(Y3096:DP3099)=0,0,IF(ISERROR(HLOOKUP(W3099,Y3099:DP3099,1,FALSE)),0,AVERAGEIF(Y3099:DP3099,$W3099,Y3097:DP3097)))</f>
        <v>0</v>
      </c>
      <c r="X3097" s="107"/>
    </row>
    <row r="3098" spans="2:24" thickBot="1">
      <c r="B3098" s="83"/>
      <c r="C3098" s="84"/>
      <c r="D3098" s="83"/>
      <c r="E3098" s="83"/>
      <c r="F3098" s="83"/>
      <c r="G3098" s="83"/>
      <c r="H3098" s="83"/>
      <c r="I3098" s="83"/>
      <c r="J3098" s="83"/>
      <c r="K3098" s="83"/>
      <c r="L3098" s="83"/>
      <c r="M3098" s="83"/>
      <c r="N3098" s="83"/>
      <c r="O3098" s="83"/>
      <c r="P3098" s="84"/>
      <c r="Q3098" s="217"/>
      <c r="R3098" s="91">
        <f t="shared" ref="R3098" si="7834">IF(COUNTA(Y3096:DP3099)=0,0,HLOOKUP(R3097,Y3097:DP3099,2,FALSE))</f>
        <v>0</v>
      </c>
      <c r="S3098" s="92">
        <f t="shared" ref="S3098" si="7835">IF(COUNTA(Y3096:DP3099)=0,0,HLOOKUP(S3096,Y3096:DP3099,3,FALSE))</f>
        <v>0</v>
      </c>
      <c r="T3098" s="93"/>
      <c r="U3098" s="94">
        <f t="array" ref="U3098">IF(COUNTA(Y3096:DP3099)=0,0,IF(ISERROR(HLOOKUP(U3099,Y3099:DP3099,1,FALSE)),0,INDEX(Y3098:DP3098,MATCH(U3097&amp;U3099,Y3097:DP3097&amp;Y3099:DP3099,0))))</f>
        <v>0</v>
      </c>
      <c r="V3098" s="94">
        <f t="array" ref="V3098">IF(COUNTA(Y3096:DP3099)=0,0,IF(ISERROR(HLOOKUP(V3099,Y3099:DP3099,1,FALSE)),0,INDEX(Y3098:DP3098,MATCH(V3097&amp;V3099,Y3097:DP3097&amp;Y3099:DP3099,0))))</f>
        <v>0</v>
      </c>
      <c r="W3098" s="95"/>
      <c r="X3098" s="108"/>
    </row>
    <row r="3099" spans="2:24" ht="13.9" thickBot="1">
      <c r="B3099" s="96"/>
      <c r="C3099" s="97"/>
      <c r="D3099" s="96"/>
      <c r="E3099" s="96"/>
      <c r="F3099" s="96"/>
      <c r="G3099" s="96"/>
      <c r="H3099" s="96"/>
      <c r="I3099" s="96"/>
      <c r="J3099" s="96"/>
      <c r="K3099" s="96"/>
      <c r="L3099" s="96"/>
      <c r="M3099" s="96"/>
      <c r="N3099" s="96"/>
      <c r="O3099" s="96"/>
      <c r="P3099" s="97"/>
      <c r="Q3099" s="218"/>
      <c r="R3099" s="98" t="str">
        <f t="shared" ref="R3099" si="7836">IF(COUNTA(Y3096:DP3099)=0,"none",HLOOKUP(R3097,Y3097:DP3099,3,FALSE))</f>
        <v>none</v>
      </c>
      <c r="S3099" s="99" t="str">
        <f t="shared" ref="S3099" si="7837">IF(COUNTA(Y3096:DP3099)=0,"none",HLOOKUP(S3096,Y3096:DP3099,4,FALSE))</f>
        <v>none</v>
      </c>
      <c r="T3099" s="100"/>
      <c r="U3099" s="100" t="str">
        <f t="array" ref="U3099">IF(COUNTA(Y3096:DP3099)=0,"none",IF($U$2="WAHR",$W$3,Abfrage!$F$4))</f>
        <v>none</v>
      </c>
      <c r="V3099" s="100" t="str">
        <f t="array" ref="V3099">IF(COUNTA(Y3096:DP3099)=0,"none",IF($U$2="WAHR",$W$3,Abfrage!$F$4))</f>
        <v>none</v>
      </c>
      <c r="W3099" s="100" t="str">
        <f t="array" ref="W3099">IF(COUNTA(Y3096:DP3099)=0,"none",IF($U$2="WAHR",$W$3,Abfrage!$F$4))</f>
        <v>none</v>
      </c>
      <c r="X3099" s="109"/>
    </row>
    <row r="3100" spans="2:24" thickBot="1">
      <c r="B3100" s="75" t="s">
        <v>1933</v>
      </c>
      <c r="C3100" s="76">
        <v>1000333717</v>
      </c>
      <c r="D3100" s="75" t="s">
        <v>95</v>
      </c>
      <c r="E3100" s="75" t="s">
        <v>96</v>
      </c>
      <c r="F3100" s="75" t="s">
        <v>97</v>
      </c>
      <c r="G3100" s="75" t="s">
        <v>97</v>
      </c>
      <c r="H3100" s="75" t="e">
        <v>#N/A</v>
      </c>
      <c r="I3100" s="75" t="s">
        <v>1934</v>
      </c>
      <c r="J3100" s="75" t="s">
        <v>1935</v>
      </c>
      <c r="K3100" s="75" t="s">
        <v>306</v>
      </c>
      <c r="L3100" s="75" t="s">
        <v>306</v>
      </c>
      <c r="M3100" s="75" t="s">
        <v>313</v>
      </c>
      <c r="N3100" s="75" t="s">
        <v>360</v>
      </c>
      <c r="O3100" s="75" t="s">
        <v>306</v>
      </c>
      <c r="P3100" s="76" t="s">
        <v>306</v>
      </c>
      <c r="Q3100" s="216"/>
      <c r="R3100" s="77" t="str">
        <f t="shared" ref="R3100" si="7838">IF(COUNTA(Y3100:DP3103)=0,"01.01.1900",INDEX(Y3100:DP3100,MATCH(R3101,Y3101:DP3101,0)))</f>
        <v>01.01.1900</v>
      </c>
      <c r="S3100" s="78" t="str">
        <f t="shared" ref="S3100" si="7839">IF(COUNTA(Y3100:DP3103)=0,"01.01.1900",MAX(Y3100:DP3100))</f>
        <v>01.01.1900</v>
      </c>
      <c r="T3100" s="79"/>
      <c r="U3100" s="80" t="str">
        <f t="array" ref="U3100">IF(COUNTA(Y3100:DP3103)=0,"01.01.1900",IF(ISERROR(HLOOKUP(U3103,Y3103:DP3103,1,FALSE)),"01.01.1900",INDEX(Y3100:DP3100,MATCH(U3101&amp;U3103,Y3101:DP3101&amp;Y3103:DP3103,0))))</f>
        <v>01.01.1900</v>
      </c>
      <c r="V3100" s="81" t="str">
        <f t="shared" ref="V3100" si="7840">IF(COUNTA(Y3100:DP3103)=0,"01.01.1900",_xlfn.MAXIFS(Y3100:DP3100,Y3103:DP3103,V3103))</f>
        <v>01.01.1900</v>
      </c>
      <c r="W3100" s="82"/>
      <c r="X3100" s="106"/>
    </row>
    <row r="3101" spans="2:24" thickBot="1">
      <c r="B3101" s="83"/>
      <c r="C3101" s="84"/>
      <c r="D3101" s="83"/>
      <c r="E3101" s="83"/>
      <c r="F3101" s="83"/>
      <c r="G3101" s="83"/>
      <c r="H3101" s="83"/>
      <c r="I3101" s="83"/>
      <c r="J3101" s="83"/>
      <c r="K3101" s="83"/>
      <c r="L3101" s="83"/>
      <c r="M3101" s="83"/>
      <c r="N3101" s="83"/>
      <c r="O3101" s="83"/>
      <c r="P3101" s="84"/>
      <c r="Q3101" s="217"/>
      <c r="R3101" s="85">
        <f t="shared" ref="R3101" si="7841">IF(COUNTA(Y3100:DP3103)=0,0,MIN(Y3101:DP3101))</f>
        <v>0</v>
      </c>
      <c r="S3101" s="86">
        <f t="shared" ref="S3101" si="7842">IF(COUNTA(Y3100:DP3103)=0,0,HLOOKUP(S3100,Y3100:DP3103,2,FALSE))</f>
        <v>0</v>
      </c>
      <c r="T3101" s="87">
        <f t="shared" ref="T3101" si="7843">IF(COUNTA(Y3100:DP3103)=0,0,AVERAGE(Y3101:DP3101))</f>
        <v>0</v>
      </c>
      <c r="U3101" s="88">
        <f t="shared" ref="U3101" si="7844">IF(COUNTA(Y3100:DP3103)=0,0,_xlfn.MINIFS(Y3101:DP3101,Y3103:DP3103,U3103))</f>
        <v>0</v>
      </c>
      <c r="V3101" s="89">
        <f t="array" ref="V3101">IF(COUNTA(Y3100:DP3103)=0,0,IF(ISERROR(HLOOKUP(V3103,Y3103:DP3103,1,FALSE)),0,INDEX(Y3101:DP3101,MATCH(V3100&amp;V3103,Y3100:DP3100&amp;Y3103:DP3103,0))))</f>
        <v>0</v>
      </c>
      <c r="W3101" s="90">
        <f t="array" ref="W3101">IF(COUNTA(Y3100:DP3103)=0,0,IF(ISERROR(HLOOKUP(W3103,Y3103:DP3103,1,FALSE)),0,AVERAGEIF(Y3103:DP3103,$W3103,Y3101:DP3101)))</f>
        <v>0</v>
      </c>
      <c r="X3101" s="107"/>
    </row>
    <row r="3102" spans="2:24" thickBot="1">
      <c r="B3102" s="83"/>
      <c r="C3102" s="84"/>
      <c r="D3102" s="83"/>
      <c r="E3102" s="83"/>
      <c r="F3102" s="83"/>
      <c r="G3102" s="83"/>
      <c r="H3102" s="83"/>
      <c r="I3102" s="83"/>
      <c r="J3102" s="83"/>
      <c r="K3102" s="83"/>
      <c r="L3102" s="83"/>
      <c r="M3102" s="83"/>
      <c r="N3102" s="83"/>
      <c r="O3102" s="83"/>
      <c r="P3102" s="84"/>
      <c r="Q3102" s="217"/>
      <c r="R3102" s="91">
        <f t="shared" ref="R3102" si="7845">IF(COUNTA(Y3100:DP3103)=0,0,HLOOKUP(R3101,Y3101:DP3103,2,FALSE))</f>
        <v>0</v>
      </c>
      <c r="S3102" s="92">
        <f t="shared" ref="S3102" si="7846">IF(COUNTA(Y3100:DP3103)=0,0,HLOOKUP(S3100,Y3100:DP3103,3,FALSE))</f>
        <v>0</v>
      </c>
      <c r="T3102" s="93"/>
      <c r="U3102" s="94">
        <f t="array" ref="U3102">IF(COUNTA(Y3100:DP3103)=0,0,IF(ISERROR(HLOOKUP(U3103,Y3103:DP3103,1,FALSE)),0,INDEX(Y3102:DP3102,MATCH(U3101&amp;U3103,Y3101:DP3101&amp;Y3103:DP3103,0))))</f>
        <v>0</v>
      </c>
      <c r="V3102" s="94">
        <f t="array" ref="V3102">IF(COUNTA(Y3100:DP3103)=0,0,IF(ISERROR(HLOOKUP(V3103,Y3103:DP3103,1,FALSE)),0,INDEX(Y3102:DP3102,MATCH(V3101&amp;V3103,Y3101:DP3101&amp;Y3103:DP3103,0))))</f>
        <v>0</v>
      </c>
      <c r="W3102" s="95"/>
      <c r="X3102" s="108"/>
    </row>
    <row r="3103" spans="2:24" ht="13.9" thickBot="1">
      <c r="B3103" s="96"/>
      <c r="C3103" s="97"/>
      <c r="D3103" s="96"/>
      <c r="E3103" s="96"/>
      <c r="F3103" s="96"/>
      <c r="G3103" s="96"/>
      <c r="H3103" s="96"/>
      <c r="I3103" s="96"/>
      <c r="J3103" s="96"/>
      <c r="K3103" s="96"/>
      <c r="L3103" s="96"/>
      <c r="M3103" s="96"/>
      <c r="N3103" s="96"/>
      <c r="O3103" s="96"/>
      <c r="P3103" s="97"/>
      <c r="Q3103" s="218"/>
      <c r="R3103" s="98" t="str">
        <f t="shared" ref="R3103" si="7847">IF(COUNTA(Y3100:DP3103)=0,"none",HLOOKUP(R3101,Y3101:DP3103,3,FALSE))</f>
        <v>none</v>
      </c>
      <c r="S3103" s="99" t="str">
        <f t="shared" ref="S3103" si="7848">IF(COUNTA(Y3100:DP3103)=0,"none",HLOOKUP(S3100,Y3100:DP3103,4,FALSE))</f>
        <v>none</v>
      </c>
      <c r="T3103" s="100"/>
      <c r="U3103" s="100" t="str">
        <f t="array" ref="U3103">IF(COUNTA(Y3100:DP3103)=0,"none",IF($U$2="WAHR",$W$3,Abfrage!$F$4))</f>
        <v>none</v>
      </c>
      <c r="V3103" s="100" t="str">
        <f t="array" ref="V3103">IF(COUNTA(Y3100:DP3103)=0,"none",IF($U$2="WAHR",$W$3,Abfrage!$F$4))</f>
        <v>none</v>
      </c>
      <c r="W3103" s="100" t="str">
        <f t="array" ref="W3103">IF(COUNTA(Y3100:DP3103)=0,"none",IF($U$2="WAHR",$W$3,Abfrage!$F$4))</f>
        <v>none</v>
      </c>
      <c r="X3103" s="109"/>
    </row>
    <row r="3104" spans="2:24" thickBot="1">
      <c r="B3104" s="75" t="s">
        <v>1936</v>
      </c>
      <c r="C3104" s="76">
        <v>1000051976</v>
      </c>
      <c r="D3104" s="75" t="s">
        <v>95</v>
      </c>
      <c r="E3104" s="75" t="s">
        <v>148</v>
      </c>
      <c r="F3104" s="75" t="s">
        <v>96</v>
      </c>
      <c r="G3104" s="75" t="s">
        <v>96</v>
      </c>
      <c r="H3104" s="75" t="e">
        <v>#N/A</v>
      </c>
      <c r="I3104" s="75" t="s">
        <v>1934</v>
      </c>
      <c r="J3104" s="75" t="s">
        <v>1937</v>
      </c>
      <c r="K3104" s="75" t="s">
        <v>331</v>
      </c>
      <c r="L3104" s="75" t="s">
        <v>327</v>
      </c>
      <c r="M3104" s="75" t="s">
        <v>313</v>
      </c>
      <c r="N3104" s="75" t="s">
        <v>360</v>
      </c>
      <c r="O3104" s="75" t="s">
        <v>306</v>
      </c>
      <c r="P3104" s="76" t="s">
        <v>306</v>
      </c>
      <c r="Q3104" s="216"/>
      <c r="R3104" s="77" t="str">
        <f t="shared" ref="R3104" si="7849">IF(COUNTA(Y3104:DP3107)=0,"01.01.1900",INDEX(Y3104:DP3104,MATCH(R3105,Y3105:DP3105,0)))</f>
        <v>01.01.1900</v>
      </c>
      <c r="S3104" s="78" t="str">
        <f t="shared" ref="S3104" si="7850">IF(COUNTA(Y3104:DP3107)=0,"01.01.1900",MAX(Y3104:DP3104))</f>
        <v>01.01.1900</v>
      </c>
      <c r="T3104" s="79"/>
      <c r="U3104" s="80" t="str">
        <f t="array" ref="U3104">IF(COUNTA(Y3104:DP3107)=0,"01.01.1900",IF(ISERROR(HLOOKUP(U3107,Y3107:DP3107,1,FALSE)),"01.01.1900",INDEX(Y3104:DP3104,MATCH(U3105&amp;U3107,Y3105:DP3105&amp;Y3107:DP3107,0))))</f>
        <v>01.01.1900</v>
      </c>
      <c r="V3104" s="81" t="str">
        <f t="shared" ref="V3104" si="7851">IF(COUNTA(Y3104:DP3107)=0,"01.01.1900",_xlfn.MAXIFS(Y3104:DP3104,Y3107:DP3107,V3107))</f>
        <v>01.01.1900</v>
      </c>
      <c r="W3104" s="82"/>
      <c r="X3104" s="106"/>
    </row>
    <row r="3105" spans="2:26" thickBot="1">
      <c r="B3105" s="83"/>
      <c r="C3105" s="84"/>
      <c r="D3105" s="83"/>
      <c r="E3105" s="83"/>
      <c r="F3105" s="83"/>
      <c r="G3105" s="83"/>
      <c r="H3105" s="83"/>
      <c r="I3105" s="83"/>
      <c r="J3105" s="83"/>
      <c r="K3105" s="83"/>
      <c r="L3105" s="83"/>
      <c r="M3105" s="83"/>
      <c r="N3105" s="83"/>
      <c r="O3105" s="83"/>
      <c r="P3105" s="84"/>
      <c r="Q3105" s="217"/>
      <c r="R3105" s="85">
        <f t="shared" ref="R3105" si="7852">IF(COUNTA(Y3104:DP3107)=0,0,MIN(Y3105:DP3105))</f>
        <v>0</v>
      </c>
      <c r="S3105" s="86">
        <f t="shared" ref="S3105" si="7853">IF(COUNTA(Y3104:DP3107)=0,0,HLOOKUP(S3104,Y3104:DP3107,2,FALSE))</f>
        <v>0</v>
      </c>
      <c r="T3105" s="87">
        <f t="shared" ref="T3105" si="7854">IF(COUNTA(Y3104:DP3107)=0,0,AVERAGE(Y3105:DP3105))</f>
        <v>0</v>
      </c>
      <c r="U3105" s="88">
        <f t="shared" ref="U3105" si="7855">IF(COUNTA(Y3104:DP3107)=0,0,_xlfn.MINIFS(Y3105:DP3105,Y3107:DP3107,U3107))</f>
        <v>0</v>
      </c>
      <c r="V3105" s="89">
        <f t="array" ref="V3105">IF(COUNTA(Y3104:DP3107)=0,0,IF(ISERROR(HLOOKUP(V3107,Y3107:DP3107,1,FALSE)),0,INDEX(Y3105:DP3105,MATCH(V3104&amp;V3107,Y3104:DP3104&amp;Y3107:DP3107,0))))</f>
        <v>0</v>
      </c>
      <c r="W3105" s="90">
        <f t="array" ref="W3105">IF(COUNTA(Y3104:DP3107)=0,0,IF(ISERROR(HLOOKUP(W3107,Y3107:DP3107,1,FALSE)),0,AVERAGEIF(Y3107:DP3107,$W3107,Y3105:DP3105)))</f>
        <v>0</v>
      </c>
      <c r="X3105" s="107"/>
    </row>
    <row r="3106" spans="2:26" thickBot="1">
      <c r="B3106" s="83"/>
      <c r="C3106" s="84"/>
      <c r="D3106" s="83"/>
      <c r="E3106" s="83"/>
      <c r="F3106" s="83"/>
      <c r="G3106" s="83"/>
      <c r="H3106" s="83"/>
      <c r="I3106" s="83"/>
      <c r="J3106" s="83"/>
      <c r="K3106" s="83"/>
      <c r="L3106" s="83"/>
      <c r="M3106" s="83"/>
      <c r="N3106" s="83"/>
      <c r="O3106" s="83"/>
      <c r="P3106" s="84"/>
      <c r="Q3106" s="217"/>
      <c r="R3106" s="91">
        <f t="shared" ref="R3106" si="7856">IF(COUNTA(Y3104:DP3107)=0,0,HLOOKUP(R3105,Y3105:DP3107,2,FALSE))</f>
        <v>0</v>
      </c>
      <c r="S3106" s="92">
        <f t="shared" ref="S3106" si="7857">IF(COUNTA(Y3104:DP3107)=0,0,HLOOKUP(S3104,Y3104:DP3107,3,FALSE))</f>
        <v>0</v>
      </c>
      <c r="T3106" s="93"/>
      <c r="U3106" s="94">
        <f t="array" ref="U3106">IF(COUNTA(Y3104:DP3107)=0,0,IF(ISERROR(HLOOKUP(U3107,Y3107:DP3107,1,FALSE)),0,INDEX(Y3106:DP3106,MATCH(U3105&amp;U3107,Y3105:DP3105&amp;Y3107:DP3107,0))))</f>
        <v>0</v>
      </c>
      <c r="V3106" s="94">
        <f t="array" ref="V3106">IF(COUNTA(Y3104:DP3107)=0,0,IF(ISERROR(HLOOKUP(V3107,Y3107:DP3107,1,FALSE)),0,INDEX(Y3106:DP3106,MATCH(V3105&amp;V3107,Y3105:DP3105&amp;Y3107:DP3107,0))))</f>
        <v>0</v>
      </c>
      <c r="W3106" s="95"/>
      <c r="X3106" s="108"/>
    </row>
    <row r="3107" spans="2:26" ht="13.9" thickBot="1">
      <c r="B3107" s="96"/>
      <c r="C3107" s="97"/>
      <c r="D3107" s="96"/>
      <c r="E3107" s="96"/>
      <c r="F3107" s="96"/>
      <c r="G3107" s="96"/>
      <c r="H3107" s="96"/>
      <c r="I3107" s="96"/>
      <c r="J3107" s="96"/>
      <c r="K3107" s="96"/>
      <c r="L3107" s="96"/>
      <c r="M3107" s="96"/>
      <c r="N3107" s="96"/>
      <c r="O3107" s="96"/>
      <c r="P3107" s="97"/>
      <c r="Q3107" s="218"/>
      <c r="R3107" s="98" t="str">
        <f t="shared" ref="R3107" si="7858">IF(COUNTA(Y3104:DP3107)=0,"none",HLOOKUP(R3105,Y3105:DP3107,3,FALSE))</f>
        <v>none</v>
      </c>
      <c r="S3107" s="99" t="str">
        <f t="shared" ref="S3107" si="7859">IF(COUNTA(Y3104:DP3107)=0,"none",HLOOKUP(S3104,Y3104:DP3107,4,FALSE))</f>
        <v>none</v>
      </c>
      <c r="T3107" s="100"/>
      <c r="U3107" s="100" t="str">
        <f t="array" ref="U3107">IF(COUNTA(Y3104:DP3107)=0,"none",IF($U$2="WAHR",$W$3,Abfrage!$F$4))</f>
        <v>none</v>
      </c>
      <c r="V3107" s="100" t="str">
        <f t="array" ref="V3107">IF(COUNTA(Y3104:DP3107)=0,"none",IF($U$2="WAHR",$W$3,Abfrage!$F$4))</f>
        <v>none</v>
      </c>
      <c r="W3107" s="100" t="str">
        <f t="array" ref="W3107">IF(COUNTA(Y3104:DP3107)=0,"none",IF($U$2="WAHR",$W$3,Abfrage!$F$4))</f>
        <v>none</v>
      </c>
      <c r="X3107" s="109"/>
    </row>
    <row r="3108" spans="2:26" thickBot="1">
      <c r="B3108" s="75" t="s">
        <v>1938</v>
      </c>
      <c r="C3108" s="76">
        <v>1000085014</v>
      </c>
      <c r="D3108" s="75" t="s">
        <v>95</v>
      </c>
      <c r="E3108" s="75" t="s">
        <v>175</v>
      </c>
      <c r="F3108" s="75" t="s">
        <v>97</v>
      </c>
      <c r="G3108" s="75" t="s">
        <v>97</v>
      </c>
      <c r="H3108" s="75" t="s">
        <v>44</v>
      </c>
      <c r="I3108" s="75" t="s">
        <v>377</v>
      </c>
      <c r="J3108" s="75" t="s">
        <v>1939</v>
      </c>
      <c r="K3108" s="75" t="s">
        <v>306</v>
      </c>
      <c r="L3108" s="75" t="s">
        <v>306</v>
      </c>
      <c r="M3108" s="75" t="s">
        <v>307</v>
      </c>
      <c r="N3108" s="75" t="s">
        <v>327</v>
      </c>
      <c r="O3108" s="75" t="s">
        <v>437</v>
      </c>
      <c r="P3108" s="76" t="s">
        <v>306</v>
      </c>
      <c r="Q3108" s="216"/>
      <c r="R3108" s="77">
        <f t="shared" ref="R3108" si="7860">IF(COUNTA(Y3108:DP3111)=0,"01.01.1900",INDEX(Y3108:DP3108,MATCH(R3109,Y3109:DP3109,0)))</f>
        <v>45187</v>
      </c>
      <c r="S3108" s="78">
        <f t="shared" ref="S3108" si="7861">IF(COUNTA(Y3108:DP3111)=0,"01.01.1900",MAX(Y3108:DP3108))</f>
        <v>45187</v>
      </c>
      <c r="T3108" s="79"/>
      <c r="U3108" s="80" t="str">
        <f t="array" ref="U3108">IF(COUNTA(Y3108:DP3111)=0,"01.01.1900",IF(ISERROR(HLOOKUP(U3111,Y3111:DP3111,1,FALSE)),"01.01.1900",INDEX(Y3108:DP3108,MATCH(U3109&amp;U3111,Y3109:DP3109&amp;Y3111:DP3111,0))))</f>
        <v>01.01.1900</v>
      </c>
      <c r="V3108" s="81">
        <f t="shared" ref="V3108" si="7862">IF(COUNTA(Y3108:DP3111)=0,"01.01.1900",_xlfn.MAXIFS(Y3108:DP3108,Y3111:DP3111,V3111))</f>
        <v>0</v>
      </c>
      <c r="W3108" s="82"/>
      <c r="X3108" s="106"/>
      <c r="Y3108" s="141">
        <v>45187</v>
      </c>
      <c r="Z3108" s="141">
        <v>45187</v>
      </c>
    </row>
    <row r="3109" spans="2:26" thickBot="1">
      <c r="B3109" s="83"/>
      <c r="C3109" s="84"/>
      <c r="D3109" s="83"/>
      <c r="E3109" s="83"/>
      <c r="F3109" s="83"/>
      <c r="G3109" s="83"/>
      <c r="H3109" s="83"/>
      <c r="I3109" s="83"/>
      <c r="J3109" s="83"/>
      <c r="K3109" s="83"/>
      <c r="L3109" s="83"/>
      <c r="M3109" s="83"/>
      <c r="N3109" s="83"/>
      <c r="O3109" s="83"/>
      <c r="P3109" s="84"/>
      <c r="Q3109" s="217"/>
      <c r="R3109" s="85">
        <f t="shared" ref="R3109" si="7863">IF(COUNTA(Y3108:DP3111)=0,0,MIN(Y3109:DP3109))</f>
        <v>0.308</v>
      </c>
      <c r="S3109" s="86">
        <f t="shared" ref="S3109" si="7864">IF(COUNTA(Y3108:DP3111)=0,0,HLOOKUP(S3108,Y3108:DP3111,2,FALSE))</f>
        <v>0.308</v>
      </c>
      <c r="T3109" s="87">
        <f t="shared" ref="T3109" si="7865">IF(COUNTA(Y3108:DP3111)=0,0,AVERAGE(Y3109:DP3109))</f>
        <v>0.308</v>
      </c>
      <c r="U3109" s="88">
        <f t="shared" ref="U3109" si="7866">IF(COUNTA(Y3108:DP3111)=0,0,_xlfn.MINIFS(Y3109:DP3109,Y3111:DP3111,U3111))</f>
        <v>0</v>
      </c>
      <c r="V3109" s="89">
        <f t="array" ref="V3109">IF(COUNTA(Y3108:DP3111)=0,0,IF(ISERROR(HLOOKUP(V3111,Y3111:DP3111,1,FALSE)),0,INDEX(Y3109:DP3109,MATCH(V3108&amp;V3111,Y3108:DP3108&amp;Y3111:DP3111,0))))</f>
        <v>0</v>
      </c>
      <c r="W3109" s="90">
        <f t="array" ref="W3109">IF(COUNTA(Y3108:DP3111)=0,0,IF(ISERROR(HLOOKUP(W3111,Y3111:DP3111,1,FALSE)),0,AVERAGEIF(Y3111:DP3111,$W3111,Y3109:DP3109)))</f>
        <v>0</v>
      </c>
      <c r="X3109" s="107"/>
      <c r="Y3109" s="142">
        <v>0.308</v>
      </c>
      <c r="Z3109" s="142">
        <v>0.308</v>
      </c>
    </row>
    <row r="3110" spans="2:26" thickBot="1">
      <c r="B3110" s="83"/>
      <c r="C3110" s="84"/>
      <c r="D3110" s="83"/>
      <c r="E3110" s="83"/>
      <c r="F3110" s="83"/>
      <c r="G3110" s="83"/>
      <c r="H3110" s="83"/>
      <c r="I3110" s="83"/>
      <c r="J3110" s="83"/>
      <c r="K3110" s="83"/>
      <c r="L3110" s="83"/>
      <c r="M3110" s="83"/>
      <c r="N3110" s="83"/>
      <c r="O3110" s="83"/>
      <c r="P3110" s="84"/>
      <c r="Q3110" s="217"/>
      <c r="R3110" s="91">
        <f t="shared" ref="R3110" si="7867">IF(COUNTA(Y3108:DP3111)=0,0,HLOOKUP(R3109,Y3109:DP3111,2,FALSE))</f>
        <v>1000</v>
      </c>
      <c r="S3110" s="92">
        <f t="shared" ref="S3110" si="7868">IF(COUNTA(Y3108:DP3111)=0,0,HLOOKUP(S3108,Y3108:DP3111,3,FALSE))</f>
        <v>1000</v>
      </c>
      <c r="T3110" s="93"/>
      <c r="U3110" s="94">
        <f t="array" ref="U3110">IF(COUNTA(Y3108:DP3111)=0,0,IF(ISERROR(HLOOKUP(U3111,Y3111:DP3111,1,FALSE)),0,INDEX(Y3110:DP3110,MATCH(U3109&amp;U3111,Y3109:DP3109&amp;Y3111:DP3111,0))))</f>
        <v>0</v>
      </c>
      <c r="V3110" s="94">
        <f t="array" ref="V3110">IF(COUNTA(Y3108:DP3111)=0,0,IF(ISERROR(HLOOKUP(V3111,Y3111:DP3111,1,FALSE)),0,INDEX(Y3110:DP3110,MATCH(V3109&amp;V3111,Y3109:DP3109&amp;Y3111:DP3111,0))))</f>
        <v>0</v>
      </c>
      <c r="W3110" s="95"/>
      <c r="X3110" s="108"/>
      <c r="Y3110" s="143">
        <v>1000</v>
      </c>
      <c r="Z3110" s="143">
        <v>1000</v>
      </c>
    </row>
    <row r="3111" spans="2:26" ht="13.9" thickBot="1">
      <c r="B3111" s="96"/>
      <c r="C3111" s="97"/>
      <c r="D3111" s="96"/>
      <c r="E3111" s="96"/>
      <c r="F3111" s="96"/>
      <c r="G3111" s="96"/>
      <c r="H3111" s="96"/>
      <c r="I3111" s="96"/>
      <c r="J3111" s="96"/>
      <c r="K3111" s="96"/>
      <c r="L3111" s="96"/>
      <c r="M3111" s="96"/>
      <c r="N3111" s="96"/>
      <c r="O3111" s="96"/>
      <c r="P3111" s="97"/>
      <c r="Q3111" s="218"/>
      <c r="R3111" s="98" t="str">
        <f t="shared" ref="R3111" si="7869">IF(COUNTA(Y3108:DP3111)=0,"none",HLOOKUP(R3109,Y3109:DP3111,3,FALSE))</f>
        <v>www (-30%)</v>
      </c>
      <c r="S3111" s="99" t="str">
        <f t="shared" ref="S3111" si="7870">IF(COUNTA(Y3108:DP3111)=0,"none",HLOOKUP(S3108,Y3108:DP3111,4,FALSE))</f>
        <v>www (-30%)</v>
      </c>
      <c r="T3111" s="100"/>
      <c r="U3111" s="100">
        <f t="array" ref="U3111">IF(COUNTA(Y3108:DP3111)=0,"none",IF($U$2="WAHR",$W$3,Abfrage!$F$4))</f>
        <v>0</v>
      </c>
      <c r="V3111" s="100">
        <f t="array" ref="V3111">IF(COUNTA(Y3108:DP3111)=0,"none",IF($U$2="WAHR",$W$3,Abfrage!$F$4))</f>
        <v>0</v>
      </c>
      <c r="W3111" s="100">
        <f t="array" ref="W3111">IF(COUNTA(Y3108:DP3111)=0,"none",IF($U$2="WAHR",$W$3,Abfrage!$F$4))</f>
        <v>0</v>
      </c>
      <c r="X3111" s="109"/>
      <c r="Y3111" s="144" t="s">
        <v>43</v>
      </c>
      <c r="Z3111" s="144" t="s">
        <v>43</v>
      </c>
    </row>
    <row r="3112" spans="2:26" thickBot="1">
      <c r="B3112" s="75" t="s">
        <v>1940</v>
      </c>
      <c r="C3112" s="76">
        <v>1000092490</v>
      </c>
      <c r="D3112" s="75" t="s">
        <v>95</v>
      </c>
      <c r="E3112" s="75" t="s">
        <v>148</v>
      </c>
      <c r="F3112" s="75" t="s">
        <v>175</v>
      </c>
      <c r="G3112" s="75" t="s">
        <v>175</v>
      </c>
      <c r="H3112" s="75" t="e">
        <v>#N/A</v>
      </c>
      <c r="I3112" s="75" t="s">
        <v>391</v>
      </c>
      <c r="J3112" s="75" t="s">
        <v>1941</v>
      </c>
      <c r="K3112" s="75" t="s">
        <v>306</v>
      </c>
      <c r="L3112" s="75" t="s">
        <v>306</v>
      </c>
      <c r="M3112" s="75" t="s">
        <v>307</v>
      </c>
      <c r="N3112" s="75" t="s">
        <v>327</v>
      </c>
      <c r="O3112" s="75" t="s">
        <v>306</v>
      </c>
      <c r="P3112" s="76" t="s">
        <v>306</v>
      </c>
      <c r="Q3112" s="216"/>
      <c r="R3112" s="77" t="str">
        <f t="shared" ref="R3112" si="7871">IF(COUNTA(Y3112:DP3115)=0,"01.01.1900",INDEX(Y3112:DP3112,MATCH(R3113,Y3113:DP3113,0)))</f>
        <v>01.01.1900</v>
      </c>
      <c r="S3112" s="78" t="str">
        <f t="shared" ref="S3112" si="7872">IF(COUNTA(Y3112:DP3115)=0,"01.01.1900",MAX(Y3112:DP3112))</f>
        <v>01.01.1900</v>
      </c>
      <c r="T3112" s="79"/>
      <c r="U3112" s="80" t="str">
        <f t="array" ref="U3112">IF(COUNTA(Y3112:DP3115)=0,"01.01.1900",IF(ISERROR(HLOOKUP(U3115,Y3115:DP3115,1,FALSE)),"01.01.1900",INDEX(Y3112:DP3112,MATCH(U3113&amp;U3115,Y3113:DP3113&amp;Y3115:DP3115,0))))</f>
        <v>01.01.1900</v>
      </c>
      <c r="V3112" s="81" t="str">
        <f t="shared" ref="V3112" si="7873">IF(COUNTA(Y3112:DP3115)=0,"01.01.1900",_xlfn.MAXIFS(Y3112:DP3112,Y3115:DP3115,V3115))</f>
        <v>01.01.1900</v>
      </c>
      <c r="W3112" s="82"/>
      <c r="X3112" s="106"/>
    </row>
    <row r="3113" spans="2:26" thickBot="1">
      <c r="B3113" s="83"/>
      <c r="C3113" s="84"/>
      <c r="D3113" s="83"/>
      <c r="E3113" s="83"/>
      <c r="F3113" s="83"/>
      <c r="G3113" s="83"/>
      <c r="H3113" s="83"/>
      <c r="I3113" s="83"/>
      <c r="J3113" s="83"/>
      <c r="K3113" s="83"/>
      <c r="L3113" s="83"/>
      <c r="M3113" s="83"/>
      <c r="N3113" s="83"/>
      <c r="O3113" s="83"/>
      <c r="P3113" s="84"/>
      <c r="Q3113" s="217"/>
      <c r="R3113" s="85">
        <f t="shared" ref="R3113" si="7874">IF(COUNTA(Y3112:DP3115)=0,0,MIN(Y3113:DP3113))</f>
        <v>0</v>
      </c>
      <c r="S3113" s="86">
        <f t="shared" ref="S3113" si="7875">IF(COUNTA(Y3112:DP3115)=0,0,HLOOKUP(S3112,Y3112:DP3115,2,FALSE))</f>
        <v>0</v>
      </c>
      <c r="T3113" s="87">
        <f t="shared" ref="T3113" si="7876">IF(COUNTA(Y3112:DP3115)=0,0,AVERAGE(Y3113:DP3113))</f>
        <v>0</v>
      </c>
      <c r="U3113" s="88">
        <f t="shared" ref="U3113" si="7877">IF(COUNTA(Y3112:DP3115)=0,0,_xlfn.MINIFS(Y3113:DP3113,Y3115:DP3115,U3115))</f>
        <v>0</v>
      </c>
      <c r="V3113" s="89">
        <f t="array" ref="V3113">IF(COUNTA(Y3112:DP3115)=0,0,IF(ISERROR(HLOOKUP(V3115,Y3115:DP3115,1,FALSE)),0,INDEX(Y3113:DP3113,MATCH(V3112&amp;V3115,Y3112:DP3112&amp;Y3115:DP3115,0))))</f>
        <v>0</v>
      </c>
      <c r="W3113" s="90">
        <f t="array" ref="W3113">IF(COUNTA(Y3112:DP3115)=0,0,IF(ISERROR(HLOOKUP(W3115,Y3115:DP3115,1,FALSE)),0,AVERAGEIF(Y3115:DP3115,$W3115,Y3113:DP3113)))</f>
        <v>0</v>
      </c>
      <c r="X3113" s="107"/>
    </row>
    <row r="3114" spans="2:26" thickBot="1">
      <c r="B3114" s="83"/>
      <c r="C3114" s="84"/>
      <c r="D3114" s="83"/>
      <c r="E3114" s="83"/>
      <c r="F3114" s="83"/>
      <c r="G3114" s="83"/>
      <c r="H3114" s="83"/>
      <c r="I3114" s="83"/>
      <c r="J3114" s="83"/>
      <c r="K3114" s="83"/>
      <c r="L3114" s="83"/>
      <c r="M3114" s="83"/>
      <c r="N3114" s="83"/>
      <c r="O3114" s="83"/>
      <c r="P3114" s="84"/>
      <c r="Q3114" s="217"/>
      <c r="R3114" s="91">
        <f t="shared" ref="R3114" si="7878">IF(COUNTA(Y3112:DP3115)=0,0,HLOOKUP(R3113,Y3113:DP3115,2,FALSE))</f>
        <v>0</v>
      </c>
      <c r="S3114" s="92">
        <f t="shared" ref="S3114" si="7879">IF(COUNTA(Y3112:DP3115)=0,0,HLOOKUP(S3112,Y3112:DP3115,3,FALSE))</f>
        <v>0</v>
      </c>
      <c r="T3114" s="93"/>
      <c r="U3114" s="94">
        <f t="array" ref="U3114">IF(COUNTA(Y3112:DP3115)=0,0,IF(ISERROR(HLOOKUP(U3115,Y3115:DP3115,1,FALSE)),0,INDEX(Y3114:DP3114,MATCH(U3113&amp;U3115,Y3113:DP3113&amp;Y3115:DP3115,0))))</f>
        <v>0</v>
      </c>
      <c r="V3114" s="94">
        <f t="array" ref="V3114">IF(COUNTA(Y3112:DP3115)=0,0,IF(ISERROR(HLOOKUP(V3115,Y3115:DP3115,1,FALSE)),0,INDEX(Y3114:DP3114,MATCH(V3113&amp;V3115,Y3113:DP3113&amp;Y3115:DP3115,0))))</f>
        <v>0</v>
      </c>
      <c r="W3114" s="95"/>
      <c r="X3114" s="108"/>
    </row>
    <row r="3115" spans="2:26" ht="13.9" thickBot="1">
      <c r="B3115" s="96"/>
      <c r="C3115" s="97"/>
      <c r="D3115" s="96"/>
      <c r="E3115" s="96"/>
      <c r="F3115" s="96"/>
      <c r="G3115" s="96"/>
      <c r="H3115" s="96"/>
      <c r="I3115" s="96"/>
      <c r="J3115" s="96"/>
      <c r="K3115" s="96"/>
      <c r="L3115" s="96"/>
      <c r="M3115" s="96"/>
      <c r="N3115" s="96"/>
      <c r="O3115" s="96"/>
      <c r="P3115" s="97"/>
      <c r="Q3115" s="218"/>
      <c r="R3115" s="98" t="str">
        <f t="shared" ref="R3115" si="7880">IF(COUNTA(Y3112:DP3115)=0,"none",HLOOKUP(R3113,Y3113:DP3115,3,FALSE))</f>
        <v>none</v>
      </c>
      <c r="S3115" s="99" t="str">
        <f t="shared" ref="S3115" si="7881">IF(COUNTA(Y3112:DP3115)=0,"none",HLOOKUP(S3112,Y3112:DP3115,4,FALSE))</f>
        <v>none</v>
      </c>
      <c r="T3115" s="100"/>
      <c r="U3115" s="100" t="str">
        <f t="array" ref="U3115">IF(COUNTA(Y3112:DP3115)=0,"none",IF($U$2="WAHR",$W$3,Abfrage!$F$4))</f>
        <v>none</v>
      </c>
      <c r="V3115" s="100" t="str">
        <f t="array" ref="V3115">IF(COUNTA(Y3112:DP3115)=0,"none",IF($U$2="WAHR",$W$3,Abfrage!$F$4))</f>
        <v>none</v>
      </c>
      <c r="W3115" s="100" t="str">
        <f t="array" ref="W3115">IF(COUNTA(Y3112:DP3115)=0,"none",IF($U$2="WAHR",$W$3,Abfrage!$F$4))</f>
        <v>none</v>
      </c>
      <c r="X3115" s="109"/>
    </row>
    <row r="3116" spans="2:26" thickBot="1">
      <c r="B3116" s="75" t="s">
        <v>1942</v>
      </c>
      <c r="C3116" s="76">
        <v>1000098799</v>
      </c>
      <c r="D3116" s="75" t="s">
        <v>95</v>
      </c>
      <c r="E3116" s="75" t="s">
        <v>175</v>
      </c>
      <c r="F3116" s="75" t="s">
        <v>97</v>
      </c>
      <c r="G3116" s="75" t="s">
        <v>97</v>
      </c>
      <c r="H3116" s="75" t="e">
        <v>#N/A</v>
      </c>
      <c r="I3116" s="75" t="s">
        <v>150</v>
      </c>
      <c r="J3116" s="75" t="s">
        <v>1943</v>
      </c>
      <c r="K3116" s="75" t="s">
        <v>306</v>
      </c>
      <c r="L3116" s="75" t="s">
        <v>306</v>
      </c>
      <c r="M3116" s="75" t="s">
        <v>307</v>
      </c>
      <c r="N3116" s="75" t="s">
        <v>327</v>
      </c>
      <c r="O3116" s="75" t="s">
        <v>476</v>
      </c>
      <c r="P3116" s="76" t="s">
        <v>306</v>
      </c>
      <c r="Q3116" s="216"/>
      <c r="R3116" s="77">
        <f t="shared" ref="R3116" si="7882">IF(COUNTA(Y3116:DP3119)=0,"01.01.1900",INDEX(Y3116:DP3116,MATCH(R3117,Y3117:DP3117,0)))</f>
        <v>44448</v>
      </c>
      <c r="S3116" s="78">
        <f t="shared" ref="S3116" si="7883">IF(COUNTA(Y3116:DP3119)=0,"01.01.1900",MAX(Y3116:DP3116))</f>
        <v>44448</v>
      </c>
      <c r="T3116" s="79"/>
      <c r="U3116" s="80" t="str">
        <f t="array" ref="U3116">IF(COUNTA(Y3116:DP3119)=0,"01.01.1900",IF(ISERROR(HLOOKUP(U3119,Y3119:DP3119,1,FALSE)),"01.01.1900",INDEX(Y3116:DP3116,MATCH(U3117&amp;U3119,Y3117:DP3117&amp;Y3119:DP3119,0))))</f>
        <v>01.01.1900</v>
      </c>
      <c r="V3116" s="81">
        <f t="shared" ref="V3116" si="7884">IF(COUNTA(Y3116:DP3119)=0,"01.01.1900",_xlfn.MAXIFS(Y3116:DP3116,Y3119:DP3119,V3119))</f>
        <v>0</v>
      </c>
      <c r="W3116" s="82"/>
      <c r="X3116" s="106"/>
      <c r="Y3116" s="141">
        <v>44448</v>
      </c>
    </row>
    <row r="3117" spans="2:26" thickBot="1">
      <c r="B3117" s="83"/>
      <c r="C3117" s="84"/>
      <c r="D3117" s="83"/>
      <c r="E3117" s="83"/>
      <c r="F3117" s="83"/>
      <c r="G3117" s="83"/>
      <c r="H3117" s="83"/>
      <c r="I3117" s="83"/>
      <c r="J3117" s="83"/>
      <c r="K3117" s="83"/>
      <c r="L3117" s="83"/>
      <c r="M3117" s="83"/>
      <c r="N3117" s="83"/>
      <c r="O3117" s="83"/>
      <c r="P3117" s="84"/>
      <c r="Q3117" s="217"/>
      <c r="R3117" s="85">
        <f t="shared" ref="R3117" si="7885">IF(COUNTA(Y3116:DP3119)=0,0,MIN(Y3117:DP3117))</f>
        <v>112.71</v>
      </c>
      <c r="S3117" s="86">
        <f t="shared" ref="S3117" si="7886">IF(COUNTA(Y3116:DP3119)=0,0,HLOOKUP(S3116,Y3116:DP3119,2,FALSE))</f>
        <v>112.71</v>
      </c>
      <c r="T3117" s="87">
        <f t="shared" ref="T3117" si="7887">IF(COUNTA(Y3116:DP3119)=0,0,AVERAGE(Y3117:DP3117))</f>
        <v>112.71</v>
      </c>
      <c r="U3117" s="88">
        <f t="shared" ref="U3117" si="7888">IF(COUNTA(Y3116:DP3119)=0,0,_xlfn.MINIFS(Y3117:DP3117,Y3119:DP3119,U3119))</f>
        <v>0</v>
      </c>
      <c r="V3117" s="89">
        <f t="array" ref="V3117">IF(COUNTA(Y3116:DP3119)=0,0,IF(ISERROR(HLOOKUP(V3119,Y3119:DP3119,1,FALSE)),0,INDEX(Y3117:DP3117,MATCH(V3116&amp;V3119,Y3116:DP3116&amp;Y3119:DP3119,0))))</f>
        <v>0</v>
      </c>
      <c r="W3117" s="90">
        <f t="array" ref="W3117">IF(COUNTA(Y3116:DP3119)=0,0,IF(ISERROR(HLOOKUP(W3119,Y3119:DP3119,1,FALSE)),0,AVERAGEIF(Y3119:DP3119,$W3119,Y3117:DP3117)))</f>
        <v>0</v>
      </c>
      <c r="X3117" s="107"/>
      <c r="Y3117" s="142">
        <v>112.71</v>
      </c>
    </row>
    <row r="3118" spans="2:26" thickBot="1">
      <c r="B3118" s="83"/>
      <c r="C3118" s="84"/>
      <c r="D3118" s="83"/>
      <c r="E3118" s="83"/>
      <c r="F3118" s="83"/>
      <c r="G3118" s="83"/>
      <c r="H3118" s="83"/>
      <c r="I3118" s="83"/>
      <c r="J3118" s="83"/>
      <c r="K3118" s="83"/>
      <c r="L3118" s="83"/>
      <c r="M3118" s="83"/>
      <c r="N3118" s="83"/>
      <c r="O3118" s="83"/>
      <c r="P3118" s="84"/>
      <c r="Q3118" s="217"/>
      <c r="R3118" s="91">
        <f t="shared" ref="R3118" si="7889">IF(COUNTA(Y3116:DP3119)=0,0,HLOOKUP(R3117,Y3117:DP3119,2,FALSE))</f>
        <v>1</v>
      </c>
      <c r="S3118" s="92">
        <f t="shared" ref="S3118" si="7890">IF(COUNTA(Y3116:DP3119)=0,0,HLOOKUP(S3116,Y3116:DP3119,3,FALSE))</f>
        <v>1</v>
      </c>
      <c r="T3118" s="93"/>
      <c r="U3118" s="94">
        <f t="array" ref="U3118">IF(COUNTA(Y3116:DP3119)=0,0,IF(ISERROR(HLOOKUP(U3119,Y3119:DP3119,1,FALSE)),0,INDEX(Y3118:DP3118,MATCH(U3117&amp;U3119,Y3117:DP3117&amp;Y3119:DP3119,0))))</f>
        <v>0</v>
      </c>
      <c r="V3118" s="94">
        <f t="array" ref="V3118">IF(COUNTA(Y3116:DP3119)=0,0,IF(ISERROR(HLOOKUP(V3119,Y3119:DP3119,1,FALSE)),0,INDEX(Y3118:DP3118,MATCH(V3117&amp;V3119,Y3117:DP3117&amp;Y3119:DP3119,0))))</f>
        <v>0</v>
      </c>
      <c r="W3118" s="95"/>
      <c r="X3118" s="108"/>
      <c r="Y3118" s="143">
        <v>1</v>
      </c>
    </row>
    <row r="3119" spans="2:26" ht="13.9" thickBot="1">
      <c r="B3119" s="96"/>
      <c r="C3119" s="97"/>
      <c r="D3119" s="96"/>
      <c r="E3119" s="96"/>
      <c r="F3119" s="96"/>
      <c r="G3119" s="96"/>
      <c r="H3119" s="96"/>
      <c r="I3119" s="96"/>
      <c r="J3119" s="96"/>
      <c r="K3119" s="96"/>
      <c r="L3119" s="96"/>
      <c r="M3119" s="96"/>
      <c r="N3119" s="96"/>
      <c r="O3119" s="96"/>
      <c r="P3119" s="97"/>
      <c r="Q3119" s="218"/>
      <c r="R3119" s="98" t="str">
        <f t="shared" ref="R3119" si="7891">IF(COUNTA(Y3116:DP3119)=0,"none",HLOOKUP(R3117,Y3117:DP3119,3,FALSE))</f>
        <v>SAP</v>
      </c>
      <c r="S3119" s="99" t="str">
        <f t="shared" ref="S3119" si="7892">IF(COUNTA(Y3116:DP3119)=0,"none",HLOOKUP(S3116,Y3116:DP3119,4,FALSE))</f>
        <v>SAP</v>
      </c>
      <c r="T3119" s="100"/>
      <c r="U3119" s="100">
        <f t="array" ref="U3119">IF(COUNTA(Y3116:DP3119)=0,"none",IF($U$2="WAHR",$W$3,Abfrage!$F$4))</f>
        <v>0</v>
      </c>
      <c r="V3119" s="100">
        <f t="array" ref="V3119">IF(COUNTA(Y3116:DP3119)=0,"none",IF($U$2="WAHR",$W$3,Abfrage!$F$4))</f>
        <v>0</v>
      </c>
      <c r="W3119" s="100">
        <f t="array" ref="W3119">IF(COUNTA(Y3116:DP3119)=0,"none",IF($U$2="WAHR",$W$3,Abfrage!$F$4))</f>
        <v>0</v>
      </c>
      <c r="X3119" s="109"/>
      <c r="Y3119" s="144" t="s">
        <v>47</v>
      </c>
    </row>
    <row r="3120" spans="2:26" thickBot="1">
      <c r="B3120" s="75" t="s">
        <v>1944</v>
      </c>
      <c r="C3120" s="76">
        <v>1000100843</v>
      </c>
      <c r="D3120" s="75" t="s">
        <v>95</v>
      </c>
      <c r="E3120" s="75" t="s">
        <v>96</v>
      </c>
      <c r="F3120" s="75" t="s">
        <v>410</v>
      </c>
      <c r="G3120" s="75" t="s">
        <v>410</v>
      </c>
      <c r="H3120" s="75" t="e">
        <v>#N/A</v>
      </c>
      <c r="I3120" s="75" t="s">
        <v>304</v>
      </c>
      <c r="J3120" s="75" t="s">
        <v>1945</v>
      </c>
      <c r="K3120" s="75" t="s">
        <v>306</v>
      </c>
      <c r="L3120" s="75" t="s">
        <v>306</v>
      </c>
      <c r="M3120" s="75" t="s">
        <v>313</v>
      </c>
      <c r="N3120" s="75" t="s">
        <v>352</v>
      </c>
      <c r="O3120" s="75" t="s">
        <v>309</v>
      </c>
      <c r="P3120" s="76" t="s">
        <v>1946</v>
      </c>
      <c r="Q3120" s="216"/>
      <c r="R3120" s="77" t="str">
        <f t="shared" ref="R3120" si="7893">IF(COUNTA(Y3120:DP3123)=0,"01.01.1900",INDEX(Y3120:DP3120,MATCH(R3121,Y3121:DP3121,0)))</f>
        <v>01.01.1900</v>
      </c>
      <c r="S3120" s="78" t="str">
        <f t="shared" ref="S3120" si="7894">IF(COUNTA(Y3120:DP3123)=0,"01.01.1900",MAX(Y3120:DP3120))</f>
        <v>01.01.1900</v>
      </c>
      <c r="T3120" s="79"/>
      <c r="U3120" s="80" t="str">
        <f t="array" ref="U3120">IF(COUNTA(Y3120:DP3123)=0,"01.01.1900",IF(ISERROR(HLOOKUP(U3123,Y3123:DP3123,1,FALSE)),"01.01.1900",INDEX(Y3120:DP3120,MATCH(U3121&amp;U3123,Y3121:DP3121&amp;Y3123:DP3123,0))))</f>
        <v>01.01.1900</v>
      </c>
      <c r="V3120" s="81" t="str">
        <f t="shared" ref="V3120" si="7895">IF(COUNTA(Y3120:DP3123)=0,"01.01.1900",_xlfn.MAXIFS(Y3120:DP3120,Y3123:DP3123,V3123))</f>
        <v>01.01.1900</v>
      </c>
      <c r="W3120" s="82"/>
      <c r="X3120" s="106"/>
    </row>
    <row r="3121" spans="2:26" thickBot="1">
      <c r="B3121" s="83"/>
      <c r="C3121" s="84"/>
      <c r="D3121" s="83"/>
      <c r="E3121" s="83"/>
      <c r="F3121" s="83"/>
      <c r="G3121" s="83"/>
      <c r="H3121" s="83"/>
      <c r="I3121" s="83"/>
      <c r="J3121" s="83"/>
      <c r="K3121" s="83"/>
      <c r="L3121" s="83"/>
      <c r="M3121" s="83"/>
      <c r="N3121" s="83"/>
      <c r="O3121" s="83"/>
      <c r="P3121" s="84"/>
      <c r="Q3121" s="217"/>
      <c r="R3121" s="85">
        <f t="shared" ref="R3121" si="7896">IF(COUNTA(Y3120:DP3123)=0,0,MIN(Y3121:DP3121))</f>
        <v>0</v>
      </c>
      <c r="S3121" s="86">
        <f t="shared" ref="S3121" si="7897">IF(COUNTA(Y3120:DP3123)=0,0,HLOOKUP(S3120,Y3120:DP3123,2,FALSE))</f>
        <v>0</v>
      </c>
      <c r="T3121" s="87">
        <f t="shared" ref="T3121" si="7898">IF(COUNTA(Y3120:DP3123)=0,0,AVERAGE(Y3121:DP3121))</f>
        <v>0</v>
      </c>
      <c r="U3121" s="88">
        <f t="shared" ref="U3121" si="7899">IF(COUNTA(Y3120:DP3123)=0,0,_xlfn.MINIFS(Y3121:DP3121,Y3123:DP3123,U3123))</f>
        <v>0</v>
      </c>
      <c r="V3121" s="89">
        <f t="array" ref="V3121">IF(COUNTA(Y3120:DP3123)=0,0,IF(ISERROR(HLOOKUP(V3123,Y3123:DP3123,1,FALSE)),0,INDEX(Y3121:DP3121,MATCH(V3120&amp;V3123,Y3120:DP3120&amp;Y3123:DP3123,0))))</f>
        <v>0</v>
      </c>
      <c r="W3121" s="90">
        <f t="array" ref="W3121">IF(COUNTA(Y3120:DP3123)=0,0,IF(ISERROR(HLOOKUP(W3123,Y3123:DP3123,1,FALSE)),0,AVERAGEIF(Y3123:DP3123,$W3123,Y3121:DP3121)))</f>
        <v>0</v>
      </c>
      <c r="X3121" s="107"/>
    </row>
    <row r="3122" spans="2:26" thickBot="1">
      <c r="B3122" s="83"/>
      <c r="C3122" s="84"/>
      <c r="D3122" s="83"/>
      <c r="E3122" s="83"/>
      <c r="F3122" s="83"/>
      <c r="G3122" s="83"/>
      <c r="H3122" s="83"/>
      <c r="I3122" s="83"/>
      <c r="J3122" s="83"/>
      <c r="K3122" s="83"/>
      <c r="L3122" s="83"/>
      <c r="M3122" s="83"/>
      <c r="N3122" s="83"/>
      <c r="O3122" s="83"/>
      <c r="P3122" s="84"/>
      <c r="Q3122" s="217"/>
      <c r="R3122" s="91">
        <f t="shared" ref="R3122" si="7900">IF(COUNTA(Y3120:DP3123)=0,0,HLOOKUP(R3121,Y3121:DP3123,2,FALSE))</f>
        <v>0</v>
      </c>
      <c r="S3122" s="92">
        <f t="shared" ref="S3122" si="7901">IF(COUNTA(Y3120:DP3123)=0,0,HLOOKUP(S3120,Y3120:DP3123,3,FALSE))</f>
        <v>0</v>
      </c>
      <c r="T3122" s="93"/>
      <c r="U3122" s="94">
        <f t="array" ref="U3122">IF(COUNTA(Y3120:DP3123)=0,0,IF(ISERROR(HLOOKUP(U3123,Y3123:DP3123,1,FALSE)),0,INDEX(Y3122:DP3122,MATCH(U3121&amp;U3123,Y3121:DP3121&amp;Y3123:DP3123,0))))</f>
        <v>0</v>
      </c>
      <c r="V3122" s="94">
        <f t="array" ref="V3122">IF(COUNTA(Y3120:DP3123)=0,0,IF(ISERROR(HLOOKUP(V3123,Y3123:DP3123,1,FALSE)),0,INDEX(Y3122:DP3122,MATCH(V3121&amp;V3123,Y3121:DP3121&amp;Y3123:DP3123,0))))</f>
        <v>0</v>
      </c>
      <c r="W3122" s="95"/>
      <c r="X3122" s="108"/>
    </row>
    <row r="3123" spans="2:26" ht="13.9" thickBot="1">
      <c r="B3123" s="96"/>
      <c r="C3123" s="97"/>
      <c r="D3123" s="96"/>
      <c r="E3123" s="96"/>
      <c r="F3123" s="96"/>
      <c r="G3123" s="96"/>
      <c r="H3123" s="96"/>
      <c r="I3123" s="96"/>
      <c r="J3123" s="96"/>
      <c r="K3123" s="96"/>
      <c r="L3123" s="96"/>
      <c r="M3123" s="96"/>
      <c r="N3123" s="96"/>
      <c r="O3123" s="96"/>
      <c r="P3123" s="97"/>
      <c r="Q3123" s="218"/>
      <c r="R3123" s="98" t="str">
        <f t="shared" ref="R3123" si="7902">IF(COUNTA(Y3120:DP3123)=0,"none",HLOOKUP(R3121,Y3121:DP3123,3,FALSE))</f>
        <v>none</v>
      </c>
      <c r="S3123" s="99" t="str">
        <f t="shared" ref="S3123" si="7903">IF(COUNTA(Y3120:DP3123)=0,"none",HLOOKUP(S3120,Y3120:DP3123,4,FALSE))</f>
        <v>none</v>
      </c>
      <c r="T3123" s="100"/>
      <c r="U3123" s="100" t="str">
        <f t="array" ref="U3123">IF(COUNTA(Y3120:DP3123)=0,"none",IF($U$2="WAHR",$W$3,Abfrage!$F$4))</f>
        <v>none</v>
      </c>
      <c r="V3123" s="100" t="str">
        <f t="array" ref="V3123">IF(COUNTA(Y3120:DP3123)=0,"none",IF($U$2="WAHR",$W$3,Abfrage!$F$4))</f>
        <v>none</v>
      </c>
      <c r="W3123" s="100" t="str">
        <f t="array" ref="W3123">IF(COUNTA(Y3120:DP3123)=0,"none",IF($U$2="WAHR",$W$3,Abfrage!$F$4))</f>
        <v>none</v>
      </c>
      <c r="X3123" s="109"/>
    </row>
    <row r="3124" spans="2:26" thickBot="1">
      <c r="B3124" s="75" t="s">
        <v>1947</v>
      </c>
      <c r="C3124" s="76">
        <v>1000104416</v>
      </c>
      <c r="D3124" s="75" t="s">
        <v>95</v>
      </c>
      <c r="E3124" s="75" t="s">
        <v>175</v>
      </c>
      <c r="F3124" s="75" t="s">
        <v>97</v>
      </c>
      <c r="G3124" s="75" t="s">
        <v>97</v>
      </c>
      <c r="H3124" s="75" t="e">
        <v>#N/A</v>
      </c>
      <c r="I3124" s="75" t="s">
        <v>1948</v>
      </c>
      <c r="J3124" s="75" t="s">
        <v>1949</v>
      </c>
      <c r="K3124" s="75" t="s">
        <v>306</v>
      </c>
      <c r="L3124" s="75" t="s">
        <v>306</v>
      </c>
      <c r="M3124" s="75" t="s">
        <v>307</v>
      </c>
      <c r="N3124" s="75" t="s">
        <v>360</v>
      </c>
      <c r="O3124" s="75" t="s">
        <v>306</v>
      </c>
      <c r="P3124" s="76" t="s">
        <v>306</v>
      </c>
      <c r="Q3124" s="216"/>
      <c r="R3124" s="77" t="str">
        <f t="shared" ref="R3124" si="7904">IF(COUNTA(Y3124:DP3127)=0,"01.01.1900",INDEX(Y3124:DP3124,MATCH(R3125,Y3125:DP3125,0)))</f>
        <v>01.01.1900</v>
      </c>
      <c r="S3124" s="78" t="str">
        <f t="shared" ref="S3124" si="7905">IF(COUNTA(Y3124:DP3127)=0,"01.01.1900",MAX(Y3124:DP3124))</f>
        <v>01.01.1900</v>
      </c>
      <c r="T3124" s="79"/>
      <c r="U3124" s="80" t="str">
        <f t="array" ref="U3124">IF(COUNTA(Y3124:DP3127)=0,"01.01.1900",IF(ISERROR(HLOOKUP(U3127,Y3127:DP3127,1,FALSE)),"01.01.1900",INDEX(Y3124:DP3124,MATCH(U3125&amp;U3127,Y3125:DP3125&amp;Y3127:DP3127,0))))</f>
        <v>01.01.1900</v>
      </c>
      <c r="V3124" s="81" t="str">
        <f t="shared" ref="V3124" si="7906">IF(COUNTA(Y3124:DP3127)=0,"01.01.1900",_xlfn.MAXIFS(Y3124:DP3124,Y3127:DP3127,V3127))</f>
        <v>01.01.1900</v>
      </c>
      <c r="W3124" s="82"/>
      <c r="X3124" s="106"/>
    </row>
    <row r="3125" spans="2:26" thickBot="1">
      <c r="B3125" s="83"/>
      <c r="C3125" s="84"/>
      <c r="D3125" s="83"/>
      <c r="E3125" s="83"/>
      <c r="F3125" s="83"/>
      <c r="G3125" s="83"/>
      <c r="H3125" s="83"/>
      <c r="I3125" s="83"/>
      <c r="J3125" s="83"/>
      <c r="K3125" s="83"/>
      <c r="L3125" s="83"/>
      <c r="M3125" s="83"/>
      <c r="N3125" s="83"/>
      <c r="O3125" s="83"/>
      <c r="P3125" s="84"/>
      <c r="Q3125" s="217"/>
      <c r="R3125" s="85">
        <f t="shared" ref="R3125" si="7907">IF(COUNTA(Y3124:DP3127)=0,0,MIN(Y3125:DP3125))</f>
        <v>0</v>
      </c>
      <c r="S3125" s="86">
        <f t="shared" ref="S3125" si="7908">IF(COUNTA(Y3124:DP3127)=0,0,HLOOKUP(S3124,Y3124:DP3127,2,FALSE))</f>
        <v>0</v>
      </c>
      <c r="T3125" s="87">
        <f t="shared" ref="T3125" si="7909">IF(COUNTA(Y3124:DP3127)=0,0,AVERAGE(Y3125:DP3125))</f>
        <v>0</v>
      </c>
      <c r="U3125" s="88">
        <f t="shared" ref="U3125" si="7910">IF(COUNTA(Y3124:DP3127)=0,0,_xlfn.MINIFS(Y3125:DP3125,Y3127:DP3127,U3127))</f>
        <v>0</v>
      </c>
      <c r="V3125" s="89">
        <f t="array" ref="V3125">IF(COUNTA(Y3124:DP3127)=0,0,IF(ISERROR(HLOOKUP(V3127,Y3127:DP3127,1,FALSE)),0,INDEX(Y3125:DP3125,MATCH(V3124&amp;V3127,Y3124:DP3124&amp;Y3127:DP3127,0))))</f>
        <v>0</v>
      </c>
      <c r="W3125" s="90">
        <f t="array" ref="W3125">IF(COUNTA(Y3124:DP3127)=0,0,IF(ISERROR(HLOOKUP(W3127,Y3127:DP3127,1,FALSE)),0,AVERAGEIF(Y3127:DP3127,$W3127,Y3125:DP3125)))</f>
        <v>0</v>
      </c>
      <c r="X3125" s="107"/>
    </row>
    <row r="3126" spans="2:26" thickBot="1">
      <c r="B3126" s="83"/>
      <c r="C3126" s="84"/>
      <c r="D3126" s="83"/>
      <c r="E3126" s="83"/>
      <c r="F3126" s="83"/>
      <c r="G3126" s="83"/>
      <c r="H3126" s="83"/>
      <c r="I3126" s="83"/>
      <c r="J3126" s="83"/>
      <c r="K3126" s="83"/>
      <c r="L3126" s="83"/>
      <c r="M3126" s="83"/>
      <c r="N3126" s="83"/>
      <c r="O3126" s="83"/>
      <c r="P3126" s="84"/>
      <c r="Q3126" s="217"/>
      <c r="R3126" s="91">
        <f t="shared" ref="R3126" si="7911">IF(COUNTA(Y3124:DP3127)=0,0,HLOOKUP(R3125,Y3125:DP3127,2,FALSE))</f>
        <v>0</v>
      </c>
      <c r="S3126" s="92">
        <f t="shared" ref="S3126" si="7912">IF(COUNTA(Y3124:DP3127)=0,0,HLOOKUP(S3124,Y3124:DP3127,3,FALSE))</f>
        <v>0</v>
      </c>
      <c r="T3126" s="93"/>
      <c r="U3126" s="94">
        <f t="array" ref="U3126">IF(COUNTA(Y3124:DP3127)=0,0,IF(ISERROR(HLOOKUP(U3127,Y3127:DP3127,1,FALSE)),0,INDEX(Y3126:DP3126,MATCH(U3125&amp;U3127,Y3125:DP3125&amp;Y3127:DP3127,0))))</f>
        <v>0</v>
      </c>
      <c r="V3126" s="94">
        <f t="array" ref="V3126">IF(COUNTA(Y3124:DP3127)=0,0,IF(ISERROR(HLOOKUP(V3127,Y3127:DP3127,1,FALSE)),0,INDEX(Y3126:DP3126,MATCH(V3125&amp;V3127,Y3125:DP3125&amp;Y3127:DP3127,0))))</f>
        <v>0</v>
      </c>
      <c r="W3126" s="95"/>
      <c r="X3126" s="108"/>
    </row>
    <row r="3127" spans="2:26" ht="13.9" thickBot="1">
      <c r="B3127" s="96"/>
      <c r="C3127" s="97"/>
      <c r="D3127" s="96"/>
      <c r="E3127" s="96"/>
      <c r="F3127" s="96"/>
      <c r="G3127" s="96"/>
      <c r="H3127" s="96"/>
      <c r="I3127" s="96"/>
      <c r="J3127" s="96"/>
      <c r="K3127" s="96"/>
      <c r="L3127" s="96"/>
      <c r="M3127" s="96"/>
      <c r="N3127" s="96"/>
      <c r="O3127" s="96"/>
      <c r="P3127" s="97"/>
      <c r="Q3127" s="218"/>
      <c r="R3127" s="98" t="str">
        <f t="shared" ref="R3127" si="7913">IF(COUNTA(Y3124:DP3127)=0,"none",HLOOKUP(R3125,Y3125:DP3127,3,FALSE))</f>
        <v>none</v>
      </c>
      <c r="S3127" s="99" t="str">
        <f t="shared" ref="S3127" si="7914">IF(COUNTA(Y3124:DP3127)=0,"none",HLOOKUP(S3124,Y3124:DP3127,4,FALSE))</f>
        <v>none</v>
      </c>
      <c r="T3127" s="100"/>
      <c r="U3127" s="100" t="str">
        <f t="array" ref="U3127">IF(COUNTA(Y3124:DP3127)=0,"none",IF($U$2="WAHR",$W$3,Abfrage!$F$4))</f>
        <v>none</v>
      </c>
      <c r="V3127" s="100" t="str">
        <f t="array" ref="V3127">IF(COUNTA(Y3124:DP3127)=0,"none",IF($U$2="WAHR",$W$3,Abfrage!$F$4))</f>
        <v>none</v>
      </c>
      <c r="W3127" s="100" t="str">
        <f t="array" ref="W3127">IF(COUNTA(Y3124:DP3127)=0,"none",IF($U$2="WAHR",$W$3,Abfrage!$F$4))</f>
        <v>none</v>
      </c>
      <c r="X3127" s="109"/>
    </row>
    <row r="3128" spans="2:26" thickBot="1">
      <c r="B3128" s="75" t="s">
        <v>1950</v>
      </c>
      <c r="C3128" s="76">
        <v>1000105097</v>
      </c>
      <c r="D3128" s="75" t="s">
        <v>95</v>
      </c>
      <c r="E3128" s="75" t="s">
        <v>96</v>
      </c>
      <c r="F3128" s="75" t="s">
        <v>97</v>
      </c>
      <c r="G3128" s="75" t="s">
        <v>97</v>
      </c>
      <c r="H3128" s="75" t="e">
        <v>#N/A</v>
      </c>
      <c r="I3128" s="75" t="s">
        <v>391</v>
      </c>
      <c r="J3128" s="75" t="s">
        <v>1951</v>
      </c>
      <c r="K3128" s="75" t="s">
        <v>306</v>
      </c>
      <c r="L3128" s="75" t="s">
        <v>306</v>
      </c>
      <c r="M3128" s="75" t="s">
        <v>313</v>
      </c>
      <c r="N3128" s="75" t="s">
        <v>321</v>
      </c>
      <c r="O3128" s="75" t="s">
        <v>309</v>
      </c>
      <c r="P3128" s="76" t="s">
        <v>306</v>
      </c>
      <c r="Q3128" s="216"/>
      <c r="R3128" s="77" t="str">
        <f t="shared" ref="R3128" si="7915">IF(COUNTA(Y3128:DP3131)=0,"01.01.1900",INDEX(Y3128:DP3128,MATCH(R3129,Y3129:DP3129,0)))</f>
        <v>01.01.1900</v>
      </c>
      <c r="S3128" s="78" t="str">
        <f t="shared" ref="S3128" si="7916">IF(COUNTA(Y3128:DP3131)=0,"01.01.1900",MAX(Y3128:DP3128))</f>
        <v>01.01.1900</v>
      </c>
      <c r="T3128" s="79"/>
      <c r="U3128" s="80" t="str">
        <f t="array" ref="U3128">IF(COUNTA(Y3128:DP3131)=0,"01.01.1900",IF(ISERROR(HLOOKUP(U3131,Y3131:DP3131,1,FALSE)),"01.01.1900",INDEX(Y3128:DP3128,MATCH(U3129&amp;U3131,Y3129:DP3129&amp;Y3131:DP3131,0))))</f>
        <v>01.01.1900</v>
      </c>
      <c r="V3128" s="81" t="str">
        <f t="shared" ref="V3128" si="7917">IF(COUNTA(Y3128:DP3131)=0,"01.01.1900",_xlfn.MAXIFS(Y3128:DP3128,Y3131:DP3131,V3131))</f>
        <v>01.01.1900</v>
      </c>
      <c r="W3128" s="82"/>
      <c r="X3128" s="106"/>
    </row>
    <row r="3129" spans="2:26" thickBot="1">
      <c r="B3129" s="83"/>
      <c r="C3129" s="84"/>
      <c r="D3129" s="83"/>
      <c r="E3129" s="83"/>
      <c r="F3129" s="83"/>
      <c r="G3129" s="83"/>
      <c r="H3129" s="83"/>
      <c r="I3129" s="83"/>
      <c r="J3129" s="83"/>
      <c r="K3129" s="83"/>
      <c r="L3129" s="83"/>
      <c r="M3129" s="83"/>
      <c r="N3129" s="83"/>
      <c r="O3129" s="83"/>
      <c r="P3129" s="84"/>
      <c r="Q3129" s="217"/>
      <c r="R3129" s="85">
        <f t="shared" ref="R3129" si="7918">IF(COUNTA(Y3128:DP3131)=0,0,MIN(Y3129:DP3129))</f>
        <v>0</v>
      </c>
      <c r="S3129" s="86">
        <f t="shared" ref="S3129" si="7919">IF(COUNTA(Y3128:DP3131)=0,0,HLOOKUP(S3128,Y3128:DP3131,2,FALSE))</f>
        <v>0</v>
      </c>
      <c r="T3129" s="87">
        <f t="shared" ref="T3129" si="7920">IF(COUNTA(Y3128:DP3131)=0,0,AVERAGE(Y3129:DP3129))</f>
        <v>0</v>
      </c>
      <c r="U3129" s="88">
        <f t="shared" ref="U3129" si="7921">IF(COUNTA(Y3128:DP3131)=0,0,_xlfn.MINIFS(Y3129:DP3129,Y3131:DP3131,U3131))</f>
        <v>0</v>
      </c>
      <c r="V3129" s="89">
        <f t="array" ref="V3129">IF(COUNTA(Y3128:DP3131)=0,0,IF(ISERROR(HLOOKUP(V3131,Y3131:DP3131,1,FALSE)),0,INDEX(Y3129:DP3129,MATCH(V3128&amp;V3131,Y3128:DP3128&amp;Y3131:DP3131,0))))</f>
        <v>0</v>
      </c>
      <c r="W3129" s="90">
        <f t="array" ref="W3129">IF(COUNTA(Y3128:DP3131)=0,0,IF(ISERROR(HLOOKUP(W3131,Y3131:DP3131,1,FALSE)),0,AVERAGEIF(Y3131:DP3131,$W3131,Y3129:DP3129)))</f>
        <v>0</v>
      </c>
      <c r="X3129" s="107"/>
    </row>
    <row r="3130" spans="2:26" thickBot="1">
      <c r="B3130" s="83"/>
      <c r="C3130" s="84"/>
      <c r="D3130" s="83"/>
      <c r="E3130" s="83"/>
      <c r="F3130" s="83"/>
      <c r="G3130" s="83"/>
      <c r="H3130" s="83"/>
      <c r="I3130" s="83"/>
      <c r="J3130" s="83"/>
      <c r="K3130" s="83"/>
      <c r="L3130" s="83"/>
      <c r="M3130" s="83"/>
      <c r="N3130" s="83"/>
      <c r="O3130" s="83"/>
      <c r="P3130" s="84"/>
      <c r="Q3130" s="217"/>
      <c r="R3130" s="91">
        <f t="shared" ref="R3130" si="7922">IF(COUNTA(Y3128:DP3131)=0,0,HLOOKUP(R3129,Y3129:DP3131,2,FALSE))</f>
        <v>0</v>
      </c>
      <c r="S3130" s="92">
        <f t="shared" ref="S3130" si="7923">IF(COUNTA(Y3128:DP3131)=0,0,HLOOKUP(S3128,Y3128:DP3131,3,FALSE))</f>
        <v>0</v>
      </c>
      <c r="T3130" s="93"/>
      <c r="U3130" s="94">
        <f t="array" ref="U3130">IF(COUNTA(Y3128:DP3131)=0,0,IF(ISERROR(HLOOKUP(U3131,Y3131:DP3131,1,FALSE)),0,INDEX(Y3130:DP3130,MATCH(U3129&amp;U3131,Y3129:DP3129&amp;Y3131:DP3131,0))))</f>
        <v>0</v>
      </c>
      <c r="V3130" s="94">
        <f t="array" ref="V3130">IF(COUNTA(Y3128:DP3131)=0,0,IF(ISERROR(HLOOKUP(V3131,Y3131:DP3131,1,FALSE)),0,INDEX(Y3130:DP3130,MATCH(V3129&amp;V3131,Y3129:DP3129&amp;Y3131:DP3131,0))))</f>
        <v>0</v>
      </c>
      <c r="W3130" s="95"/>
      <c r="X3130" s="108"/>
    </row>
    <row r="3131" spans="2:26" ht="13.9" thickBot="1">
      <c r="B3131" s="96"/>
      <c r="C3131" s="97"/>
      <c r="D3131" s="96"/>
      <c r="E3131" s="96"/>
      <c r="F3131" s="96"/>
      <c r="G3131" s="96"/>
      <c r="H3131" s="96"/>
      <c r="I3131" s="96"/>
      <c r="J3131" s="96"/>
      <c r="K3131" s="96"/>
      <c r="L3131" s="96"/>
      <c r="M3131" s="96"/>
      <c r="N3131" s="96"/>
      <c r="O3131" s="96"/>
      <c r="P3131" s="97"/>
      <c r="Q3131" s="218"/>
      <c r="R3131" s="98" t="str">
        <f t="shared" ref="R3131" si="7924">IF(COUNTA(Y3128:DP3131)=0,"none",HLOOKUP(R3129,Y3129:DP3131,3,FALSE))</f>
        <v>none</v>
      </c>
      <c r="S3131" s="99" t="str">
        <f t="shared" ref="S3131" si="7925">IF(COUNTA(Y3128:DP3131)=0,"none",HLOOKUP(S3128,Y3128:DP3131,4,FALSE))</f>
        <v>none</v>
      </c>
      <c r="T3131" s="100"/>
      <c r="U3131" s="100" t="str">
        <f t="array" ref="U3131">IF(COUNTA(Y3128:DP3131)=0,"none",IF($U$2="WAHR",$W$3,Abfrage!$F$4))</f>
        <v>none</v>
      </c>
      <c r="V3131" s="100" t="str">
        <f t="array" ref="V3131">IF(COUNTA(Y3128:DP3131)=0,"none",IF($U$2="WAHR",$W$3,Abfrage!$F$4))</f>
        <v>none</v>
      </c>
      <c r="W3131" s="100" t="str">
        <f t="array" ref="W3131">IF(COUNTA(Y3128:DP3131)=0,"none",IF($U$2="WAHR",$W$3,Abfrage!$F$4))</f>
        <v>none</v>
      </c>
      <c r="X3131" s="109"/>
    </row>
    <row r="3132" spans="2:26" thickBot="1">
      <c r="B3132" s="75" t="s">
        <v>1952</v>
      </c>
      <c r="C3132" s="76">
        <v>1000105137</v>
      </c>
      <c r="D3132" s="75" t="s">
        <v>95</v>
      </c>
      <c r="E3132" s="75" t="s">
        <v>170</v>
      </c>
      <c r="F3132" s="75" t="s">
        <v>1953</v>
      </c>
      <c r="G3132" s="75" t="s">
        <v>1953</v>
      </c>
      <c r="H3132" s="75" t="e">
        <v>#N/A</v>
      </c>
      <c r="I3132" s="75" t="s">
        <v>79</v>
      </c>
      <c r="J3132" s="75" t="s">
        <v>1954</v>
      </c>
      <c r="K3132" s="75" t="s">
        <v>306</v>
      </c>
      <c r="L3132" s="75" t="s">
        <v>306</v>
      </c>
      <c r="M3132" s="75" t="s">
        <v>306</v>
      </c>
      <c r="N3132" s="75" t="s">
        <v>306</v>
      </c>
      <c r="O3132" s="75" t="s">
        <v>309</v>
      </c>
      <c r="P3132" s="76" t="s">
        <v>306</v>
      </c>
      <c r="Q3132" s="216"/>
      <c r="R3132" s="77" t="str">
        <f t="shared" ref="R3132" si="7926">IF(COUNTA(Y3132:DP3135)=0,"01.01.1900",INDEX(Y3132:DP3132,MATCH(R3133,Y3133:DP3133,0)))</f>
        <v>01.01.1900</v>
      </c>
      <c r="S3132" s="78" t="str">
        <f t="shared" ref="S3132" si="7927">IF(COUNTA(Y3132:DP3135)=0,"01.01.1900",MAX(Y3132:DP3132))</f>
        <v>01.01.1900</v>
      </c>
      <c r="T3132" s="79"/>
      <c r="U3132" s="80" t="str">
        <f t="array" ref="U3132">IF(COUNTA(Y3132:DP3135)=0,"01.01.1900",IF(ISERROR(HLOOKUP(U3135,Y3135:DP3135,1,FALSE)),"01.01.1900",INDEX(Y3132:DP3132,MATCH(U3133&amp;U3135,Y3133:DP3133&amp;Y3135:DP3135,0))))</f>
        <v>01.01.1900</v>
      </c>
      <c r="V3132" s="81" t="str">
        <f t="shared" ref="V3132" si="7928">IF(COUNTA(Y3132:DP3135)=0,"01.01.1900",_xlfn.MAXIFS(Y3132:DP3132,Y3135:DP3135,V3135))</f>
        <v>01.01.1900</v>
      </c>
      <c r="W3132" s="82"/>
      <c r="X3132" s="106"/>
    </row>
    <row r="3133" spans="2:26" thickBot="1">
      <c r="B3133" s="83"/>
      <c r="C3133" s="84"/>
      <c r="D3133" s="83"/>
      <c r="E3133" s="83"/>
      <c r="F3133" s="83"/>
      <c r="G3133" s="83"/>
      <c r="H3133" s="83"/>
      <c r="I3133" s="83"/>
      <c r="J3133" s="83"/>
      <c r="K3133" s="83"/>
      <c r="L3133" s="83"/>
      <c r="M3133" s="83"/>
      <c r="N3133" s="83"/>
      <c r="O3133" s="83"/>
      <c r="P3133" s="84"/>
      <c r="Q3133" s="217"/>
      <c r="R3133" s="85">
        <f t="shared" ref="R3133" si="7929">IF(COUNTA(Y3132:DP3135)=0,0,MIN(Y3133:DP3133))</f>
        <v>0</v>
      </c>
      <c r="S3133" s="86">
        <f t="shared" ref="S3133" si="7930">IF(COUNTA(Y3132:DP3135)=0,0,HLOOKUP(S3132,Y3132:DP3135,2,FALSE))</f>
        <v>0</v>
      </c>
      <c r="T3133" s="87">
        <f t="shared" ref="T3133" si="7931">IF(COUNTA(Y3132:DP3135)=0,0,AVERAGE(Y3133:DP3133))</f>
        <v>0</v>
      </c>
      <c r="U3133" s="88">
        <f t="shared" ref="U3133" si="7932">IF(COUNTA(Y3132:DP3135)=0,0,_xlfn.MINIFS(Y3133:DP3133,Y3135:DP3135,U3135))</f>
        <v>0</v>
      </c>
      <c r="V3133" s="89">
        <f t="array" ref="V3133">IF(COUNTA(Y3132:DP3135)=0,0,IF(ISERROR(HLOOKUP(V3135,Y3135:DP3135,1,FALSE)),0,INDEX(Y3133:DP3133,MATCH(V3132&amp;V3135,Y3132:DP3132&amp;Y3135:DP3135,0))))</f>
        <v>0</v>
      </c>
      <c r="W3133" s="90">
        <f t="array" ref="W3133">IF(COUNTA(Y3132:DP3135)=0,0,IF(ISERROR(HLOOKUP(W3135,Y3135:DP3135,1,FALSE)),0,AVERAGEIF(Y3135:DP3135,$W3135,Y3133:DP3133)))</f>
        <v>0</v>
      </c>
      <c r="X3133" s="107"/>
    </row>
    <row r="3134" spans="2:26" thickBot="1">
      <c r="B3134" s="83"/>
      <c r="C3134" s="84"/>
      <c r="D3134" s="83"/>
      <c r="E3134" s="83"/>
      <c r="F3134" s="83"/>
      <c r="G3134" s="83"/>
      <c r="H3134" s="83"/>
      <c r="I3134" s="83"/>
      <c r="J3134" s="83"/>
      <c r="K3134" s="83"/>
      <c r="L3134" s="83"/>
      <c r="M3134" s="83"/>
      <c r="N3134" s="83"/>
      <c r="O3134" s="83"/>
      <c r="P3134" s="84"/>
      <c r="Q3134" s="217"/>
      <c r="R3134" s="91">
        <f t="shared" ref="R3134" si="7933">IF(COUNTA(Y3132:DP3135)=0,0,HLOOKUP(R3133,Y3133:DP3135,2,FALSE))</f>
        <v>0</v>
      </c>
      <c r="S3134" s="92">
        <f t="shared" ref="S3134" si="7934">IF(COUNTA(Y3132:DP3135)=0,0,HLOOKUP(S3132,Y3132:DP3135,3,FALSE))</f>
        <v>0</v>
      </c>
      <c r="T3134" s="93"/>
      <c r="U3134" s="94">
        <f t="array" ref="U3134">IF(COUNTA(Y3132:DP3135)=0,0,IF(ISERROR(HLOOKUP(U3135,Y3135:DP3135,1,FALSE)),0,INDEX(Y3134:DP3134,MATCH(U3133&amp;U3135,Y3133:DP3133&amp;Y3135:DP3135,0))))</f>
        <v>0</v>
      </c>
      <c r="V3134" s="94">
        <f t="array" ref="V3134">IF(COUNTA(Y3132:DP3135)=0,0,IF(ISERROR(HLOOKUP(V3135,Y3135:DP3135,1,FALSE)),0,INDEX(Y3134:DP3134,MATCH(V3133&amp;V3135,Y3133:DP3133&amp;Y3135:DP3135,0))))</f>
        <v>0</v>
      </c>
      <c r="W3134" s="95"/>
      <c r="X3134" s="108"/>
    </row>
    <row r="3135" spans="2:26" ht="13.9" thickBot="1">
      <c r="B3135" s="96"/>
      <c r="C3135" s="97"/>
      <c r="D3135" s="96"/>
      <c r="E3135" s="96"/>
      <c r="F3135" s="96"/>
      <c r="G3135" s="96"/>
      <c r="H3135" s="96"/>
      <c r="I3135" s="96"/>
      <c r="J3135" s="96"/>
      <c r="K3135" s="96"/>
      <c r="L3135" s="96"/>
      <c r="M3135" s="96"/>
      <c r="N3135" s="96"/>
      <c r="O3135" s="96"/>
      <c r="P3135" s="97"/>
      <c r="Q3135" s="218"/>
      <c r="R3135" s="98" t="str">
        <f t="shared" ref="R3135" si="7935">IF(COUNTA(Y3132:DP3135)=0,"none",HLOOKUP(R3133,Y3133:DP3135,3,FALSE))</f>
        <v>none</v>
      </c>
      <c r="S3135" s="99" t="str">
        <f t="shared" ref="S3135" si="7936">IF(COUNTA(Y3132:DP3135)=0,"none",HLOOKUP(S3132,Y3132:DP3135,4,FALSE))</f>
        <v>none</v>
      </c>
      <c r="T3135" s="100"/>
      <c r="U3135" s="100" t="str">
        <f t="array" ref="U3135">IF(COUNTA(Y3132:DP3135)=0,"none",IF($U$2="WAHR",$W$3,Abfrage!$F$4))</f>
        <v>none</v>
      </c>
      <c r="V3135" s="100" t="str">
        <f t="array" ref="V3135">IF(COUNTA(Y3132:DP3135)=0,"none",IF($U$2="WAHR",$W$3,Abfrage!$F$4))</f>
        <v>none</v>
      </c>
      <c r="W3135" s="100" t="str">
        <f t="array" ref="W3135">IF(COUNTA(Y3132:DP3135)=0,"none",IF($U$2="WAHR",$W$3,Abfrage!$F$4))</f>
        <v>none</v>
      </c>
      <c r="X3135" s="109"/>
    </row>
    <row r="3136" spans="2:26" thickBot="1">
      <c r="B3136" s="75" t="s">
        <v>1955</v>
      </c>
      <c r="C3136" s="76">
        <v>1000110349</v>
      </c>
      <c r="D3136" s="75" t="s">
        <v>95</v>
      </c>
      <c r="E3136" s="75" t="s">
        <v>96</v>
      </c>
      <c r="F3136" s="75" t="s">
        <v>97</v>
      </c>
      <c r="G3136" s="75" t="s">
        <v>97</v>
      </c>
      <c r="H3136" s="75" t="s">
        <v>44</v>
      </c>
      <c r="I3136" s="75" t="s">
        <v>150</v>
      </c>
      <c r="J3136" s="75" t="s">
        <v>1956</v>
      </c>
      <c r="K3136" s="75" t="s">
        <v>306</v>
      </c>
      <c r="L3136" s="75" t="s">
        <v>306</v>
      </c>
      <c r="M3136" s="75" t="s">
        <v>313</v>
      </c>
      <c r="N3136" s="75" t="s">
        <v>352</v>
      </c>
      <c r="O3136" s="75" t="s">
        <v>309</v>
      </c>
      <c r="P3136" s="76" t="s">
        <v>306</v>
      </c>
      <c r="Q3136" s="216"/>
      <c r="R3136" s="77">
        <f t="shared" ref="R3136" si="7937">IF(COUNTA(Y3136:DP3139)=0,"01.01.1900",INDEX(Y3136:DP3136,MATCH(R3137,Y3137:DP3137,0)))</f>
        <v>44712</v>
      </c>
      <c r="S3136" s="78">
        <f t="shared" ref="S3136" si="7938">IF(COUNTA(Y3136:DP3139)=0,"01.01.1900",MAX(Y3136:DP3136))</f>
        <v>44712</v>
      </c>
      <c r="T3136" s="79"/>
      <c r="U3136" s="80" t="str">
        <f t="array" ref="U3136">IF(COUNTA(Y3136:DP3139)=0,"01.01.1900",IF(ISERROR(HLOOKUP(U3139,Y3139:DP3139,1,FALSE)),"01.01.1900",INDEX(Y3136:DP3136,MATCH(U3137&amp;U3139,Y3137:DP3137&amp;Y3139:DP3139,0))))</f>
        <v>01.01.1900</v>
      </c>
      <c r="V3136" s="81">
        <f t="shared" ref="V3136" si="7939">IF(COUNTA(Y3136:DP3139)=0,"01.01.1900",_xlfn.MAXIFS(Y3136:DP3136,Y3139:DP3139,V3139))</f>
        <v>0</v>
      </c>
      <c r="W3136" s="82"/>
      <c r="X3136" s="106"/>
      <c r="Y3136" s="141">
        <v>44712</v>
      </c>
      <c r="Z3136" s="141">
        <v>44712</v>
      </c>
    </row>
    <row r="3137" spans="2:26" thickBot="1">
      <c r="B3137" s="83"/>
      <c r="C3137" s="84"/>
      <c r="D3137" s="83"/>
      <c r="E3137" s="83"/>
      <c r="F3137" s="83"/>
      <c r="G3137" s="83"/>
      <c r="H3137" s="83"/>
      <c r="I3137" s="83"/>
      <c r="J3137" s="83"/>
      <c r="K3137" s="83"/>
      <c r="L3137" s="83"/>
      <c r="M3137" s="83"/>
      <c r="N3137" s="83"/>
      <c r="O3137" s="83"/>
      <c r="P3137" s="84"/>
      <c r="Q3137" s="217"/>
      <c r="R3137" s="85">
        <f t="shared" ref="R3137" si="7940">IF(COUNTA(Y3136:DP3139)=0,0,MIN(Y3137:DP3137))</f>
        <v>1.28</v>
      </c>
      <c r="S3137" s="86">
        <f t="shared" ref="S3137" si="7941">IF(COUNTA(Y3136:DP3139)=0,0,HLOOKUP(S3136,Y3136:DP3139,2,FALSE))</f>
        <v>1.28</v>
      </c>
      <c r="T3137" s="87">
        <f t="shared" ref="T3137" si="7942">IF(COUNTA(Y3136:DP3139)=0,0,AVERAGE(Y3137:DP3137))</f>
        <v>1.28</v>
      </c>
      <c r="U3137" s="88">
        <f t="shared" ref="U3137" si="7943">IF(COUNTA(Y3136:DP3139)=0,0,_xlfn.MINIFS(Y3137:DP3137,Y3139:DP3139,U3139))</f>
        <v>0</v>
      </c>
      <c r="V3137" s="89">
        <f t="array" ref="V3137">IF(COUNTA(Y3136:DP3139)=0,0,IF(ISERROR(HLOOKUP(V3139,Y3139:DP3139,1,FALSE)),0,INDEX(Y3137:DP3137,MATCH(V3136&amp;V3139,Y3136:DP3136&amp;Y3139:DP3139,0))))</f>
        <v>0</v>
      </c>
      <c r="W3137" s="90">
        <f t="array" ref="W3137">IF(COUNTA(Y3136:DP3139)=0,0,IF(ISERROR(HLOOKUP(W3139,Y3139:DP3139,1,FALSE)),0,AVERAGEIF(Y3139:DP3139,$W3139,Y3137:DP3137)))</f>
        <v>0</v>
      </c>
      <c r="X3137" s="107"/>
      <c r="Y3137" s="142">
        <v>1.28</v>
      </c>
      <c r="Z3137" s="142">
        <v>1.28</v>
      </c>
    </row>
    <row r="3138" spans="2:26" thickBot="1">
      <c r="B3138" s="83"/>
      <c r="C3138" s="84"/>
      <c r="D3138" s="83"/>
      <c r="E3138" s="83"/>
      <c r="F3138" s="83"/>
      <c r="G3138" s="83"/>
      <c r="H3138" s="83"/>
      <c r="I3138" s="83"/>
      <c r="J3138" s="83"/>
      <c r="K3138" s="83"/>
      <c r="L3138" s="83"/>
      <c r="M3138" s="83"/>
      <c r="N3138" s="83"/>
      <c r="O3138" s="83"/>
      <c r="P3138" s="84"/>
      <c r="Q3138" s="217"/>
      <c r="R3138" s="91" t="str">
        <f t="shared" ref="R3138" si="7944">IF(COUNTA(Y3136:DP3139)=0,0,HLOOKUP(R3137,Y3137:DP3139,2,FALSE))</f>
        <v>nn</v>
      </c>
      <c r="S3138" s="92" t="str">
        <f t="shared" ref="S3138" si="7945">IF(COUNTA(Y3136:DP3139)=0,0,HLOOKUP(S3136,Y3136:DP3139,3,FALSE))</f>
        <v>nn</v>
      </c>
      <c r="T3138" s="93"/>
      <c r="U3138" s="94">
        <f t="array" ref="U3138">IF(COUNTA(Y3136:DP3139)=0,0,IF(ISERROR(HLOOKUP(U3139,Y3139:DP3139,1,FALSE)),0,INDEX(Y3138:DP3138,MATCH(U3137&amp;U3139,Y3137:DP3137&amp;Y3139:DP3139,0))))</f>
        <v>0</v>
      </c>
      <c r="V3138" s="94">
        <f t="array" ref="V3138">IF(COUNTA(Y3136:DP3139)=0,0,IF(ISERROR(HLOOKUP(V3139,Y3139:DP3139,1,FALSE)),0,INDEX(Y3138:DP3138,MATCH(V3137&amp;V3139,Y3137:DP3137&amp;Y3139:DP3139,0))))</f>
        <v>0</v>
      </c>
      <c r="W3138" s="95"/>
      <c r="X3138" s="108"/>
      <c r="Y3138" s="143" t="s">
        <v>345</v>
      </c>
      <c r="Z3138" s="143">
        <v>0</v>
      </c>
    </row>
    <row r="3139" spans="2:26" ht="13.9" thickBot="1">
      <c r="B3139" s="96"/>
      <c r="C3139" s="97"/>
      <c r="D3139" s="96"/>
      <c r="E3139" s="96"/>
      <c r="F3139" s="96"/>
      <c r="G3139" s="96"/>
      <c r="H3139" s="96"/>
      <c r="I3139" s="96"/>
      <c r="J3139" s="96"/>
      <c r="K3139" s="96"/>
      <c r="L3139" s="96"/>
      <c r="M3139" s="96"/>
      <c r="N3139" s="96"/>
      <c r="O3139" s="96"/>
      <c r="P3139" s="97"/>
      <c r="Q3139" s="218"/>
      <c r="R3139" s="98" t="str">
        <f t="shared" ref="R3139" si="7946">IF(COUNTA(Y3136:DP3139)=0,"none",HLOOKUP(R3137,Y3137:DP3139,3,FALSE))</f>
        <v>SAP</v>
      </c>
      <c r="S3139" s="99" t="str">
        <f t="shared" ref="S3139" si="7947">IF(COUNTA(Y3136:DP3139)=0,"none",HLOOKUP(S3136,Y3136:DP3139,4,FALSE))</f>
        <v>SAP</v>
      </c>
      <c r="T3139" s="100"/>
      <c r="U3139" s="100">
        <f t="array" ref="U3139">IF(COUNTA(Y3136:DP3139)=0,"none",IF($U$2="WAHR",$W$3,Abfrage!$F$4))</f>
        <v>0</v>
      </c>
      <c r="V3139" s="100">
        <f t="array" ref="V3139">IF(COUNTA(Y3136:DP3139)=0,"none",IF($U$2="WAHR",$W$3,Abfrage!$F$4))</f>
        <v>0</v>
      </c>
      <c r="W3139" s="100">
        <f t="array" ref="W3139">IF(COUNTA(Y3136:DP3139)=0,"none",IF($U$2="WAHR",$W$3,Abfrage!$F$4))</f>
        <v>0</v>
      </c>
      <c r="X3139" s="109"/>
      <c r="Y3139" s="144" t="s">
        <v>47</v>
      </c>
      <c r="Z3139" s="144" t="s">
        <v>47</v>
      </c>
    </row>
    <row r="3140" spans="2:26" thickBot="1">
      <c r="B3140" s="75" t="s">
        <v>1957</v>
      </c>
      <c r="C3140" s="76">
        <v>1000110360</v>
      </c>
      <c r="D3140" s="75" t="s">
        <v>95</v>
      </c>
      <c r="E3140" s="75" t="s">
        <v>96</v>
      </c>
      <c r="F3140" s="75" t="s">
        <v>97</v>
      </c>
      <c r="G3140" s="75" t="s">
        <v>97</v>
      </c>
      <c r="H3140" s="75" t="s">
        <v>44</v>
      </c>
      <c r="I3140" s="75" t="s">
        <v>150</v>
      </c>
      <c r="J3140" s="75" t="s">
        <v>1958</v>
      </c>
      <c r="K3140" s="75" t="s">
        <v>306</v>
      </c>
      <c r="L3140" s="75" t="s">
        <v>306</v>
      </c>
      <c r="M3140" s="75" t="s">
        <v>313</v>
      </c>
      <c r="N3140" s="75" t="s">
        <v>321</v>
      </c>
      <c r="O3140" s="75" t="s">
        <v>315</v>
      </c>
      <c r="P3140" s="76" t="s">
        <v>306</v>
      </c>
      <c r="Q3140" s="216"/>
      <c r="R3140" s="77">
        <f t="shared" ref="R3140" si="7948">IF(COUNTA(Y3140:DP3143)=0,"01.01.1900",INDEX(Y3140:DP3140,MATCH(R3141,Y3141:DP3141,0)))</f>
        <v>44712</v>
      </c>
      <c r="S3140" s="78">
        <f t="shared" ref="S3140" si="7949">IF(COUNTA(Y3140:DP3143)=0,"01.01.1900",MAX(Y3140:DP3140))</f>
        <v>44712</v>
      </c>
      <c r="T3140" s="79"/>
      <c r="U3140" s="80" t="str">
        <f t="array" ref="U3140">IF(COUNTA(Y3140:DP3143)=0,"01.01.1900",IF(ISERROR(HLOOKUP(U3143,Y3143:DP3143,1,FALSE)),"01.01.1900",INDEX(Y3140:DP3140,MATCH(U3141&amp;U3143,Y3141:DP3141&amp;Y3143:DP3143,0))))</f>
        <v>01.01.1900</v>
      </c>
      <c r="V3140" s="81">
        <f t="shared" ref="V3140" si="7950">IF(COUNTA(Y3140:DP3143)=0,"01.01.1900",_xlfn.MAXIFS(Y3140:DP3140,Y3143:DP3143,V3143))</f>
        <v>0</v>
      </c>
      <c r="W3140" s="82"/>
      <c r="X3140" s="106"/>
      <c r="Y3140" s="141">
        <v>44712</v>
      </c>
      <c r="Z3140" s="141">
        <v>44712</v>
      </c>
    </row>
    <row r="3141" spans="2:26" thickBot="1">
      <c r="B3141" s="83"/>
      <c r="C3141" s="84"/>
      <c r="D3141" s="83"/>
      <c r="E3141" s="83"/>
      <c r="F3141" s="83"/>
      <c r="G3141" s="83"/>
      <c r="H3141" s="83"/>
      <c r="I3141" s="83"/>
      <c r="J3141" s="83"/>
      <c r="K3141" s="83"/>
      <c r="L3141" s="83"/>
      <c r="M3141" s="83"/>
      <c r="N3141" s="83"/>
      <c r="O3141" s="83"/>
      <c r="P3141" s="84"/>
      <c r="Q3141" s="217"/>
      <c r="R3141" s="85">
        <f t="shared" ref="R3141" si="7951">IF(COUNTA(Y3140:DP3143)=0,0,MIN(Y3141:DP3141))</f>
        <v>0.98</v>
      </c>
      <c r="S3141" s="86">
        <f t="shared" ref="S3141" si="7952">IF(COUNTA(Y3140:DP3143)=0,0,HLOOKUP(S3140,Y3140:DP3143,2,FALSE))</f>
        <v>0.98</v>
      </c>
      <c r="T3141" s="87">
        <f t="shared" ref="T3141" si="7953">IF(COUNTA(Y3140:DP3143)=0,0,AVERAGE(Y3141:DP3141))</f>
        <v>0.98</v>
      </c>
      <c r="U3141" s="88">
        <f t="shared" ref="U3141" si="7954">IF(COUNTA(Y3140:DP3143)=0,0,_xlfn.MINIFS(Y3141:DP3141,Y3143:DP3143,U3143))</f>
        <v>0</v>
      </c>
      <c r="V3141" s="89">
        <f t="array" ref="V3141">IF(COUNTA(Y3140:DP3143)=0,0,IF(ISERROR(HLOOKUP(V3143,Y3143:DP3143,1,FALSE)),0,INDEX(Y3141:DP3141,MATCH(V3140&amp;V3143,Y3140:DP3140&amp;Y3143:DP3143,0))))</f>
        <v>0</v>
      </c>
      <c r="W3141" s="90">
        <f t="array" ref="W3141">IF(COUNTA(Y3140:DP3143)=0,0,IF(ISERROR(HLOOKUP(W3143,Y3143:DP3143,1,FALSE)),0,AVERAGEIF(Y3143:DP3143,$W3143,Y3141:DP3141)))</f>
        <v>0</v>
      </c>
      <c r="X3141" s="107"/>
      <c r="Y3141" s="142">
        <v>0.98</v>
      </c>
      <c r="Z3141" s="142">
        <v>0.98</v>
      </c>
    </row>
    <row r="3142" spans="2:26" thickBot="1">
      <c r="B3142" s="83"/>
      <c r="C3142" s="84"/>
      <c r="D3142" s="83"/>
      <c r="E3142" s="83"/>
      <c r="F3142" s="83"/>
      <c r="G3142" s="83"/>
      <c r="H3142" s="83"/>
      <c r="I3142" s="83"/>
      <c r="J3142" s="83"/>
      <c r="K3142" s="83"/>
      <c r="L3142" s="83"/>
      <c r="M3142" s="83"/>
      <c r="N3142" s="83"/>
      <c r="O3142" s="83"/>
      <c r="P3142" s="84"/>
      <c r="Q3142" s="217"/>
      <c r="R3142" s="91" t="str">
        <f t="shared" ref="R3142" si="7955">IF(COUNTA(Y3140:DP3143)=0,0,HLOOKUP(R3141,Y3141:DP3143,2,FALSE))</f>
        <v>nn</v>
      </c>
      <c r="S3142" s="92" t="str">
        <f t="shared" ref="S3142" si="7956">IF(COUNTA(Y3140:DP3143)=0,0,HLOOKUP(S3140,Y3140:DP3143,3,FALSE))</f>
        <v>nn</v>
      </c>
      <c r="T3142" s="93"/>
      <c r="U3142" s="94">
        <f t="array" ref="U3142">IF(COUNTA(Y3140:DP3143)=0,0,IF(ISERROR(HLOOKUP(U3143,Y3143:DP3143,1,FALSE)),0,INDEX(Y3142:DP3142,MATCH(U3141&amp;U3143,Y3141:DP3141&amp;Y3143:DP3143,0))))</f>
        <v>0</v>
      </c>
      <c r="V3142" s="94">
        <f t="array" ref="V3142">IF(COUNTA(Y3140:DP3143)=0,0,IF(ISERROR(HLOOKUP(V3143,Y3143:DP3143,1,FALSE)),0,INDEX(Y3142:DP3142,MATCH(V3141&amp;V3143,Y3141:DP3141&amp;Y3143:DP3143,0))))</f>
        <v>0</v>
      </c>
      <c r="W3142" s="95"/>
      <c r="X3142" s="108"/>
      <c r="Y3142" s="143" t="s">
        <v>345</v>
      </c>
      <c r="Z3142" s="143">
        <v>0</v>
      </c>
    </row>
    <row r="3143" spans="2:26" ht="13.9" thickBot="1">
      <c r="B3143" s="96"/>
      <c r="C3143" s="97"/>
      <c r="D3143" s="96"/>
      <c r="E3143" s="96"/>
      <c r="F3143" s="96"/>
      <c r="G3143" s="96"/>
      <c r="H3143" s="96"/>
      <c r="I3143" s="96"/>
      <c r="J3143" s="96"/>
      <c r="K3143" s="96"/>
      <c r="L3143" s="96"/>
      <c r="M3143" s="96"/>
      <c r="N3143" s="96"/>
      <c r="O3143" s="96"/>
      <c r="P3143" s="97"/>
      <c r="Q3143" s="218"/>
      <c r="R3143" s="98" t="str">
        <f t="shared" ref="R3143" si="7957">IF(COUNTA(Y3140:DP3143)=0,"none",HLOOKUP(R3141,Y3141:DP3143,3,FALSE))</f>
        <v>SAP</v>
      </c>
      <c r="S3143" s="99" t="str">
        <f t="shared" ref="S3143" si="7958">IF(COUNTA(Y3140:DP3143)=0,"none",HLOOKUP(S3140,Y3140:DP3143,4,FALSE))</f>
        <v>SAP</v>
      </c>
      <c r="T3143" s="100"/>
      <c r="U3143" s="100">
        <f t="array" ref="U3143">IF(COUNTA(Y3140:DP3143)=0,"none",IF($U$2="WAHR",$W$3,Abfrage!$F$4))</f>
        <v>0</v>
      </c>
      <c r="V3143" s="100">
        <f t="array" ref="V3143">IF(COUNTA(Y3140:DP3143)=0,"none",IF($U$2="WAHR",$W$3,Abfrage!$F$4))</f>
        <v>0</v>
      </c>
      <c r="W3143" s="100">
        <f t="array" ref="W3143">IF(COUNTA(Y3140:DP3143)=0,"none",IF($U$2="WAHR",$W$3,Abfrage!$F$4))</f>
        <v>0</v>
      </c>
      <c r="X3143" s="109"/>
      <c r="Y3143" s="144" t="s">
        <v>47</v>
      </c>
      <c r="Z3143" s="144" t="s">
        <v>47</v>
      </c>
    </row>
    <row r="3144" spans="2:26" thickBot="1">
      <c r="B3144" s="75" t="s">
        <v>1959</v>
      </c>
      <c r="C3144" s="76">
        <v>1000146828</v>
      </c>
      <c r="D3144" s="75" t="s">
        <v>95</v>
      </c>
      <c r="E3144" s="75" t="s">
        <v>175</v>
      </c>
      <c r="F3144" s="75" t="s">
        <v>97</v>
      </c>
      <c r="G3144" s="75" t="s">
        <v>97</v>
      </c>
      <c r="H3144" s="75" t="s">
        <v>44</v>
      </c>
      <c r="I3144" s="75" t="s">
        <v>391</v>
      </c>
      <c r="J3144" s="75" t="s">
        <v>1960</v>
      </c>
      <c r="K3144" s="75" t="s">
        <v>306</v>
      </c>
      <c r="L3144" s="75" t="s">
        <v>306</v>
      </c>
      <c r="M3144" s="75" t="s">
        <v>307</v>
      </c>
      <c r="N3144" s="75" t="s">
        <v>314</v>
      </c>
      <c r="O3144" s="75" t="s">
        <v>309</v>
      </c>
      <c r="P3144" s="76" t="s">
        <v>306</v>
      </c>
      <c r="Q3144" s="216"/>
      <c r="R3144" s="77">
        <f t="shared" ref="R3144" si="7959">IF(COUNTA(Y3144:DP3147)=0,"01.01.1900",INDEX(Y3144:DP3144,MATCH(R3145,Y3145:DP3145,0)))</f>
        <v>44987</v>
      </c>
      <c r="S3144" s="78">
        <f t="shared" ref="S3144" si="7960">IF(COUNTA(Y3144:DP3147)=0,"01.01.1900",MAX(Y3144:DP3144))</f>
        <v>44987</v>
      </c>
      <c r="T3144" s="79"/>
      <c r="U3144" s="80" t="str">
        <f t="array" ref="U3144">IF(COUNTA(Y3144:DP3147)=0,"01.01.1900",IF(ISERROR(HLOOKUP(U3147,Y3147:DP3147,1,FALSE)),"01.01.1900",INDEX(Y3144:DP3144,MATCH(U3145&amp;U3147,Y3145:DP3145&amp;Y3147:DP3147,0))))</f>
        <v>01.01.1900</v>
      </c>
      <c r="V3144" s="81">
        <f t="shared" ref="V3144" si="7961">IF(COUNTA(Y3144:DP3147)=0,"01.01.1900",_xlfn.MAXIFS(Y3144:DP3144,Y3147:DP3147,V3147))</f>
        <v>0</v>
      </c>
      <c r="W3144" s="82"/>
      <c r="X3144" s="106"/>
      <c r="Y3144" s="141">
        <v>44987</v>
      </c>
      <c r="Z3144" s="141">
        <v>44987</v>
      </c>
    </row>
    <row r="3145" spans="2:26" thickBot="1">
      <c r="B3145" s="83"/>
      <c r="C3145" s="84"/>
      <c r="D3145" s="83"/>
      <c r="E3145" s="83"/>
      <c r="F3145" s="83"/>
      <c r="G3145" s="83"/>
      <c r="H3145" s="83"/>
      <c r="I3145" s="83"/>
      <c r="J3145" s="83"/>
      <c r="K3145" s="83"/>
      <c r="L3145" s="83"/>
      <c r="M3145" s="83"/>
      <c r="N3145" s="83"/>
      <c r="O3145" s="83"/>
      <c r="P3145" s="84"/>
      <c r="Q3145" s="217"/>
      <c r="R3145" s="85">
        <f t="shared" ref="R3145" si="7962">IF(COUNTA(Y3144:DP3147)=0,0,MIN(Y3145:DP3145))</f>
        <v>0.2</v>
      </c>
      <c r="S3145" s="86">
        <f t="shared" ref="S3145" si="7963">IF(COUNTA(Y3144:DP3147)=0,0,HLOOKUP(S3144,Y3144:DP3147,2,FALSE))</f>
        <v>0.2</v>
      </c>
      <c r="T3145" s="87">
        <f t="shared" ref="T3145" si="7964">IF(COUNTA(Y3144:DP3147)=0,0,AVERAGE(Y3145:DP3145))</f>
        <v>0.2</v>
      </c>
      <c r="U3145" s="88">
        <f t="shared" ref="U3145" si="7965">IF(COUNTA(Y3144:DP3147)=0,0,_xlfn.MINIFS(Y3145:DP3145,Y3147:DP3147,U3147))</f>
        <v>0</v>
      </c>
      <c r="V3145" s="89">
        <f t="array" ref="V3145">IF(COUNTA(Y3144:DP3147)=0,0,IF(ISERROR(HLOOKUP(V3147,Y3147:DP3147,1,FALSE)),0,INDEX(Y3145:DP3145,MATCH(V3144&amp;V3147,Y3144:DP3144&amp;Y3147:DP3147,0))))</f>
        <v>0</v>
      </c>
      <c r="W3145" s="90">
        <f t="array" ref="W3145">IF(COUNTA(Y3144:DP3147)=0,0,IF(ISERROR(HLOOKUP(W3147,Y3147:DP3147,1,FALSE)),0,AVERAGEIF(Y3147:DP3147,$W3147,Y3145:DP3145)))</f>
        <v>0</v>
      </c>
      <c r="X3145" s="107"/>
      <c r="Y3145" s="142">
        <v>0.2</v>
      </c>
      <c r="Z3145" s="142">
        <v>0.2</v>
      </c>
    </row>
    <row r="3146" spans="2:26" thickBot="1">
      <c r="B3146" s="83"/>
      <c r="C3146" s="84"/>
      <c r="D3146" s="83"/>
      <c r="E3146" s="83"/>
      <c r="F3146" s="83"/>
      <c r="G3146" s="83"/>
      <c r="H3146" s="83"/>
      <c r="I3146" s="83"/>
      <c r="J3146" s="83"/>
      <c r="K3146" s="83"/>
      <c r="L3146" s="83"/>
      <c r="M3146" s="83"/>
      <c r="N3146" s="83"/>
      <c r="O3146" s="83"/>
      <c r="P3146" s="84"/>
      <c r="Q3146" s="217"/>
      <c r="R3146" s="91" t="str">
        <f t="shared" ref="R3146" si="7966">IF(COUNTA(Y3144:DP3147)=0,0,HLOOKUP(R3145,Y3145:DP3147,2,FALSE))</f>
        <v>nn</v>
      </c>
      <c r="S3146" s="92" t="str">
        <f t="shared" ref="S3146" si="7967">IF(COUNTA(Y3144:DP3147)=0,0,HLOOKUP(S3144,Y3144:DP3147,3,FALSE))</f>
        <v>nn</v>
      </c>
      <c r="T3146" s="93"/>
      <c r="U3146" s="94">
        <f t="array" ref="U3146">IF(COUNTA(Y3144:DP3147)=0,0,IF(ISERROR(HLOOKUP(U3147,Y3147:DP3147,1,FALSE)),0,INDEX(Y3146:DP3146,MATCH(U3145&amp;U3147,Y3145:DP3145&amp;Y3147:DP3147,0))))</f>
        <v>0</v>
      </c>
      <c r="V3146" s="94">
        <f t="array" ref="V3146">IF(COUNTA(Y3144:DP3147)=0,0,IF(ISERROR(HLOOKUP(V3147,Y3147:DP3147,1,FALSE)),0,INDEX(Y3146:DP3146,MATCH(V3145&amp;V3147,Y3145:DP3145&amp;Y3147:DP3147,0))))</f>
        <v>0</v>
      </c>
      <c r="W3146" s="95"/>
      <c r="X3146" s="108"/>
      <c r="Y3146" s="143" t="s">
        <v>345</v>
      </c>
      <c r="Z3146" s="143">
        <v>0</v>
      </c>
    </row>
    <row r="3147" spans="2:26" ht="13.9" thickBot="1">
      <c r="B3147" s="96"/>
      <c r="C3147" s="97"/>
      <c r="D3147" s="96"/>
      <c r="E3147" s="96"/>
      <c r="F3147" s="96"/>
      <c r="G3147" s="96"/>
      <c r="H3147" s="96"/>
      <c r="I3147" s="96"/>
      <c r="J3147" s="96"/>
      <c r="K3147" s="96"/>
      <c r="L3147" s="96"/>
      <c r="M3147" s="96"/>
      <c r="N3147" s="96"/>
      <c r="O3147" s="96"/>
      <c r="P3147" s="97"/>
      <c r="Q3147" s="218"/>
      <c r="R3147" s="98" t="str">
        <f t="shared" ref="R3147" si="7968">IF(COUNTA(Y3144:DP3147)=0,"none",HLOOKUP(R3145,Y3145:DP3147,3,FALSE))</f>
        <v>SAP</v>
      </c>
      <c r="S3147" s="99" t="str">
        <f t="shared" ref="S3147" si="7969">IF(COUNTA(Y3144:DP3147)=0,"none",HLOOKUP(S3144,Y3144:DP3147,4,FALSE))</f>
        <v>SAP</v>
      </c>
      <c r="T3147" s="100"/>
      <c r="U3147" s="100">
        <f t="array" ref="U3147">IF(COUNTA(Y3144:DP3147)=0,"none",IF($U$2="WAHR",$W$3,Abfrage!$F$4))</f>
        <v>0</v>
      </c>
      <c r="V3147" s="100">
        <f t="array" ref="V3147">IF(COUNTA(Y3144:DP3147)=0,"none",IF($U$2="WAHR",$W$3,Abfrage!$F$4))</f>
        <v>0</v>
      </c>
      <c r="W3147" s="100">
        <f t="array" ref="W3147">IF(COUNTA(Y3144:DP3147)=0,"none",IF($U$2="WAHR",$W$3,Abfrage!$F$4))</f>
        <v>0</v>
      </c>
      <c r="X3147" s="109"/>
      <c r="Y3147" s="144" t="s">
        <v>47</v>
      </c>
      <c r="Z3147" s="144" t="s">
        <v>47</v>
      </c>
    </row>
    <row r="3148" spans="2:26" thickBot="1">
      <c r="B3148" s="75" t="s">
        <v>1961</v>
      </c>
      <c r="C3148" s="76">
        <v>1000147132</v>
      </c>
      <c r="D3148" s="75" t="s">
        <v>95</v>
      </c>
      <c r="E3148" s="75" t="s">
        <v>175</v>
      </c>
      <c r="F3148" s="75" t="s">
        <v>410</v>
      </c>
      <c r="G3148" s="75" t="s">
        <v>410</v>
      </c>
      <c r="H3148" s="75" t="e">
        <v>#N/A</v>
      </c>
      <c r="I3148" s="75" t="s">
        <v>304</v>
      </c>
      <c r="J3148" s="75" t="s">
        <v>1962</v>
      </c>
      <c r="K3148" s="75" t="s">
        <v>306</v>
      </c>
      <c r="L3148" s="75" t="s">
        <v>306</v>
      </c>
      <c r="M3148" s="75" t="s">
        <v>307</v>
      </c>
      <c r="N3148" s="75" t="s">
        <v>352</v>
      </c>
      <c r="O3148" s="75" t="s">
        <v>309</v>
      </c>
      <c r="P3148" s="76" t="s">
        <v>1946</v>
      </c>
      <c r="Q3148" s="216"/>
      <c r="R3148" s="77" t="str">
        <f t="shared" ref="R3148" si="7970">IF(COUNTA(Y3148:DP3151)=0,"01.01.1900",INDEX(Y3148:DP3148,MATCH(R3149,Y3149:DP3149,0)))</f>
        <v>01.01.1900</v>
      </c>
      <c r="S3148" s="78" t="str">
        <f t="shared" ref="S3148" si="7971">IF(COUNTA(Y3148:DP3151)=0,"01.01.1900",MAX(Y3148:DP3148))</f>
        <v>01.01.1900</v>
      </c>
      <c r="T3148" s="79"/>
      <c r="U3148" s="80" t="str">
        <f t="array" ref="U3148">IF(COUNTA(Y3148:DP3151)=0,"01.01.1900",IF(ISERROR(HLOOKUP(U3151,Y3151:DP3151,1,FALSE)),"01.01.1900",INDEX(Y3148:DP3148,MATCH(U3149&amp;U3151,Y3149:DP3149&amp;Y3151:DP3151,0))))</f>
        <v>01.01.1900</v>
      </c>
      <c r="V3148" s="81" t="str">
        <f t="shared" ref="V3148" si="7972">IF(COUNTA(Y3148:DP3151)=0,"01.01.1900",_xlfn.MAXIFS(Y3148:DP3148,Y3151:DP3151,V3151))</f>
        <v>01.01.1900</v>
      </c>
      <c r="W3148" s="82"/>
      <c r="X3148" s="106"/>
    </row>
    <row r="3149" spans="2:26" thickBot="1">
      <c r="B3149" s="83"/>
      <c r="C3149" s="84"/>
      <c r="D3149" s="83"/>
      <c r="E3149" s="83"/>
      <c r="F3149" s="83"/>
      <c r="G3149" s="83"/>
      <c r="H3149" s="83"/>
      <c r="I3149" s="83"/>
      <c r="J3149" s="83"/>
      <c r="K3149" s="83"/>
      <c r="L3149" s="83"/>
      <c r="M3149" s="83"/>
      <c r="N3149" s="83"/>
      <c r="O3149" s="83"/>
      <c r="P3149" s="84"/>
      <c r="Q3149" s="217"/>
      <c r="R3149" s="85">
        <f t="shared" ref="R3149" si="7973">IF(COUNTA(Y3148:DP3151)=0,0,MIN(Y3149:DP3149))</f>
        <v>0</v>
      </c>
      <c r="S3149" s="86">
        <f t="shared" ref="S3149" si="7974">IF(COUNTA(Y3148:DP3151)=0,0,HLOOKUP(S3148,Y3148:DP3151,2,FALSE))</f>
        <v>0</v>
      </c>
      <c r="T3149" s="87">
        <f t="shared" ref="T3149" si="7975">IF(COUNTA(Y3148:DP3151)=0,0,AVERAGE(Y3149:DP3149))</f>
        <v>0</v>
      </c>
      <c r="U3149" s="88">
        <f t="shared" ref="U3149" si="7976">IF(COUNTA(Y3148:DP3151)=0,0,_xlfn.MINIFS(Y3149:DP3149,Y3151:DP3151,U3151))</f>
        <v>0</v>
      </c>
      <c r="V3149" s="89">
        <f t="array" ref="V3149">IF(COUNTA(Y3148:DP3151)=0,0,IF(ISERROR(HLOOKUP(V3151,Y3151:DP3151,1,FALSE)),0,INDEX(Y3149:DP3149,MATCH(V3148&amp;V3151,Y3148:DP3148&amp;Y3151:DP3151,0))))</f>
        <v>0</v>
      </c>
      <c r="W3149" s="90">
        <f t="array" ref="W3149">IF(COUNTA(Y3148:DP3151)=0,0,IF(ISERROR(HLOOKUP(W3151,Y3151:DP3151,1,FALSE)),0,AVERAGEIF(Y3151:DP3151,$W3151,Y3149:DP3149)))</f>
        <v>0</v>
      </c>
      <c r="X3149" s="107"/>
    </row>
    <row r="3150" spans="2:26" thickBot="1">
      <c r="B3150" s="83"/>
      <c r="C3150" s="84"/>
      <c r="D3150" s="83"/>
      <c r="E3150" s="83"/>
      <c r="F3150" s="83"/>
      <c r="G3150" s="83"/>
      <c r="H3150" s="83"/>
      <c r="I3150" s="83"/>
      <c r="J3150" s="83"/>
      <c r="K3150" s="83"/>
      <c r="L3150" s="83"/>
      <c r="M3150" s="83"/>
      <c r="N3150" s="83"/>
      <c r="O3150" s="83"/>
      <c r="P3150" s="84"/>
      <c r="Q3150" s="217"/>
      <c r="R3150" s="91">
        <f t="shared" ref="R3150" si="7977">IF(COUNTA(Y3148:DP3151)=0,0,HLOOKUP(R3149,Y3149:DP3151,2,FALSE))</f>
        <v>0</v>
      </c>
      <c r="S3150" s="92">
        <f t="shared" ref="S3150" si="7978">IF(COUNTA(Y3148:DP3151)=0,0,HLOOKUP(S3148,Y3148:DP3151,3,FALSE))</f>
        <v>0</v>
      </c>
      <c r="T3150" s="93"/>
      <c r="U3150" s="94">
        <f t="array" ref="U3150">IF(COUNTA(Y3148:DP3151)=0,0,IF(ISERROR(HLOOKUP(U3151,Y3151:DP3151,1,FALSE)),0,INDEX(Y3150:DP3150,MATCH(U3149&amp;U3151,Y3149:DP3149&amp;Y3151:DP3151,0))))</f>
        <v>0</v>
      </c>
      <c r="V3150" s="94">
        <f t="array" ref="V3150">IF(COUNTA(Y3148:DP3151)=0,0,IF(ISERROR(HLOOKUP(V3151,Y3151:DP3151,1,FALSE)),0,INDEX(Y3150:DP3150,MATCH(V3149&amp;V3151,Y3149:DP3149&amp;Y3151:DP3151,0))))</f>
        <v>0</v>
      </c>
      <c r="W3150" s="95"/>
      <c r="X3150" s="108"/>
    </row>
    <row r="3151" spans="2:26" ht="13.9" thickBot="1">
      <c r="B3151" s="96"/>
      <c r="C3151" s="97"/>
      <c r="D3151" s="96"/>
      <c r="E3151" s="96"/>
      <c r="F3151" s="96"/>
      <c r="G3151" s="96"/>
      <c r="H3151" s="96"/>
      <c r="I3151" s="96"/>
      <c r="J3151" s="96"/>
      <c r="K3151" s="96"/>
      <c r="L3151" s="96"/>
      <c r="M3151" s="96"/>
      <c r="N3151" s="96"/>
      <c r="O3151" s="96"/>
      <c r="P3151" s="97"/>
      <c r="Q3151" s="218"/>
      <c r="R3151" s="98" t="str">
        <f t="shared" ref="R3151" si="7979">IF(COUNTA(Y3148:DP3151)=0,"none",HLOOKUP(R3149,Y3149:DP3151,3,FALSE))</f>
        <v>none</v>
      </c>
      <c r="S3151" s="99" t="str">
        <f t="shared" ref="S3151" si="7980">IF(COUNTA(Y3148:DP3151)=0,"none",HLOOKUP(S3148,Y3148:DP3151,4,FALSE))</f>
        <v>none</v>
      </c>
      <c r="T3151" s="100"/>
      <c r="U3151" s="100" t="str">
        <f t="array" ref="U3151">IF(COUNTA(Y3148:DP3151)=0,"none",IF($U$2="WAHR",$W$3,Abfrage!$F$4))</f>
        <v>none</v>
      </c>
      <c r="V3151" s="100" t="str">
        <f t="array" ref="V3151">IF(COUNTA(Y3148:DP3151)=0,"none",IF($U$2="WAHR",$W$3,Abfrage!$F$4))</f>
        <v>none</v>
      </c>
      <c r="W3151" s="100" t="str">
        <f t="array" ref="W3151">IF(COUNTA(Y3148:DP3151)=0,"none",IF($U$2="WAHR",$W$3,Abfrage!$F$4))</f>
        <v>none</v>
      </c>
      <c r="X3151" s="109"/>
    </row>
    <row r="3152" spans="2:26" thickBot="1">
      <c r="B3152" s="75" t="s">
        <v>1963</v>
      </c>
      <c r="C3152" s="76">
        <v>1000155946</v>
      </c>
      <c r="D3152" s="75" t="s">
        <v>95</v>
      </c>
      <c r="E3152" s="75" t="s">
        <v>175</v>
      </c>
      <c r="F3152" s="75" t="s">
        <v>97</v>
      </c>
      <c r="G3152" s="75" t="s">
        <v>97</v>
      </c>
      <c r="H3152" s="75" t="s">
        <v>44</v>
      </c>
      <c r="I3152" s="75" t="s">
        <v>319</v>
      </c>
      <c r="J3152" s="75" t="s">
        <v>1964</v>
      </c>
      <c r="K3152" s="75" t="s">
        <v>306</v>
      </c>
      <c r="L3152" s="75" t="s">
        <v>306</v>
      </c>
      <c r="M3152" s="75" t="s">
        <v>307</v>
      </c>
      <c r="N3152" s="75" t="s">
        <v>742</v>
      </c>
      <c r="O3152" s="75" t="s">
        <v>309</v>
      </c>
      <c r="P3152" s="76" t="s">
        <v>306</v>
      </c>
      <c r="Q3152" s="216"/>
      <c r="R3152" s="77">
        <f t="shared" ref="R3152" si="7981">IF(COUNTA(Y3152:DP3155)=0,"01.01.1900",INDEX(Y3152:DP3152,MATCH(R3153,Y3153:DP3153,0)))</f>
        <v>45798</v>
      </c>
      <c r="S3152" s="78">
        <f t="shared" ref="S3152" si="7982">IF(COUNTA(Y3152:DP3155)=0,"01.01.1900",MAX(Y3152:DP3152))</f>
        <v>45798</v>
      </c>
      <c r="T3152" s="79"/>
      <c r="U3152" s="80" t="str">
        <f t="array" ref="U3152">IF(COUNTA(Y3152:DP3155)=0,"01.01.1900",IF(ISERROR(HLOOKUP(U3155,Y3155:DP3155,1,FALSE)),"01.01.1900",INDEX(Y3152:DP3152,MATCH(U3153&amp;U3155,Y3153:DP3153&amp;Y3155:DP3155,0))))</f>
        <v>01.01.1900</v>
      </c>
      <c r="V3152" s="81">
        <f t="shared" ref="V3152" si="7983">IF(COUNTA(Y3152:DP3155)=0,"01.01.1900",_xlfn.MAXIFS(Y3152:DP3152,Y3155:DP3155,V3155))</f>
        <v>0</v>
      </c>
      <c r="W3152" s="82"/>
      <c r="X3152" s="106"/>
      <c r="Y3152" s="141">
        <v>45798</v>
      </c>
    </row>
    <row r="3153" spans="2:25" thickBot="1">
      <c r="B3153" s="83"/>
      <c r="C3153" s="84"/>
      <c r="D3153" s="83"/>
      <c r="E3153" s="83"/>
      <c r="F3153" s="83"/>
      <c r="G3153" s="83"/>
      <c r="H3153" s="83"/>
      <c r="I3153" s="83"/>
      <c r="J3153" s="83"/>
      <c r="K3153" s="83"/>
      <c r="L3153" s="83"/>
      <c r="M3153" s="83"/>
      <c r="N3153" s="83"/>
      <c r="O3153" s="83"/>
      <c r="P3153" s="84"/>
      <c r="Q3153" s="217"/>
      <c r="R3153" s="85">
        <f t="shared" ref="R3153" si="7984">IF(COUNTA(Y3152:DP3155)=0,0,MIN(Y3153:DP3153))</f>
        <v>3.5210000000000004</v>
      </c>
      <c r="S3153" s="86">
        <f t="shared" ref="S3153" si="7985">IF(COUNTA(Y3152:DP3155)=0,0,HLOOKUP(S3152,Y3152:DP3155,2,FALSE))</f>
        <v>3.5210000000000004</v>
      </c>
      <c r="T3153" s="87">
        <f t="shared" ref="T3153" si="7986">IF(COUNTA(Y3152:DP3155)=0,0,AVERAGE(Y3153:DP3153))</f>
        <v>3.5210000000000004</v>
      </c>
      <c r="U3153" s="88">
        <f t="shared" ref="U3153" si="7987">IF(COUNTA(Y3152:DP3155)=0,0,_xlfn.MINIFS(Y3153:DP3153,Y3155:DP3155,U3155))</f>
        <v>0</v>
      </c>
      <c r="V3153" s="89">
        <f t="array" ref="V3153">IF(COUNTA(Y3152:DP3155)=0,0,IF(ISERROR(HLOOKUP(V3155,Y3155:DP3155,1,FALSE)),0,INDEX(Y3153:DP3153,MATCH(V3152&amp;V3155,Y3152:DP3152&amp;Y3155:DP3155,0))))</f>
        <v>0</v>
      </c>
      <c r="W3153" s="90">
        <f t="array" ref="W3153">IF(COUNTA(Y3152:DP3155)=0,0,IF(ISERROR(HLOOKUP(W3155,Y3155:DP3155,1,FALSE)),0,AVERAGEIF(Y3155:DP3155,$W3155,Y3153:DP3153)))</f>
        <v>0</v>
      </c>
      <c r="X3153" s="107"/>
      <c r="Y3153" s="142">
        <v>3.5210000000000004</v>
      </c>
    </row>
    <row r="3154" spans="2:25" thickBot="1">
      <c r="B3154" s="83"/>
      <c r="C3154" s="84"/>
      <c r="D3154" s="83"/>
      <c r="E3154" s="83"/>
      <c r="F3154" s="83"/>
      <c r="G3154" s="83"/>
      <c r="H3154" s="83"/>
      <c r="I3154" s="83"/>
      <c r="J3154" s="83"/>
      <c r="K3154" s="83"/>
      <c r="L3154" s="83"/>
      <c r="M3154" s="83"/>
      <c r="N3154" s="83"/>
      <c r="O3154" s="83"/>
      <c r="P3154" s="84"/>
      <c r="Q3154" s="217"/>
      <c r="R3154" s="91">
        <f t="shared" ref="R3154" si="7988">IF(COUNTA(Y3152:DP3155)=0,0,HLOOKUP(R3153,Y3153:DP3155,2,FALSE))</f>
        <v>1000</v>
      </c>
      <c r="S3154" s="92">
        <f t="shared" ref="S3154" si="7989">IF(COUNTA(Y3152:DP3155)=0,0,HLOOKUP(S3152,Y3152:DP3155,3,FALSE))</f>
        <v>1000</v>
      </c>
      <c r="T3154" s="93"/>
      <c r="U3154" s="94">
        <f t="array" ref="U3154">IF(COUNTA(Y3152:DP3155)=0,0,IF(ISERROR(HLOOKUP(U3155,Y3155:DP3155,1,FALSE)),0,INDEX(Y3154:DP3154,MATCH(U3153&amp;U3155,Y3153:DP3153&amp;Y3155:DP3155,0))))</f>
        <v>0</v>
      </c>
      <c r="V3154" s="94">
        <f t="array" ref="V3154">IF(COUNTA(Y3152:DP3155)=0,0,IF(ISERROR(HLOOKUP(V3155,Y3155:DP3155,1,FALSE)),0,INDEX(Y3154:DP3154,MATCH(V3153&amp;V3155,Y3153:DP3153&amp;Y3155:DP3155,0))))</f>
        <v>0</v>
      </c>
      <c r="W3154" s="95"/>
      <c r="X3154" s="108"/>
      <c r="Y3154" s="143">
        <v>1000</v>
      </c>
    </row>
    <row r="3155" spans="2:25" ht="13.9" thickBot="1">
      <c r="B3155" s="96"/>
      <c r="C3155" s="97"/>
      <c r="D3155" s="96"/>
      <c r="E3155" s="96"/>
      <c r="F3155" s="96"/>
      <c r="G3155" s="96"/>
      <c r="H3155" s="96"/>
      <c r="I3155" s="96"/>
      <c r="J3155" s="96"/>
      <c r="K3155" s="96"/>
      <c r="L3155" s="96"/>
      <c r="M3155" s="96"/>
      <c r="N3155" s="96"/>
      <c r="O3155" s="96"/>
      <c r="P3155" s="97"/>
      <c r="Q3155" s="218"/>
      <c r="R3155" s="98" t="str">
        <f t="shared" ref="R3155" si="7990">IF(COUNTA(Y3152:DP3155)=0,"none",HLOOKUP(R3153,Y3153:DP3155,3,FALSE))</f>
        <v>www (-30%)</v>
      </c>
      <c r="S3155" s="99" t="str">
        <f t="shared" ref="S3155" si="7991">IF(COUNTA(Y3152:DP3155)=0,"none",HLOOKUP(S3152,Y3152:DP3155,4,FALSE))</f>
        <v>www (-30%)</v>
      </c>
      <c r="T3155" s="100"/>
      <c r="U3155" s="100">
        <f t="array" ref="U3155">IF(COUNTA(Y3152:DP3155)=0,"none",IF($U$2="WAHR",$W$3,Abfrage!$F$4))</f>
        <v>0</v>
      </c>
      <c r="V3155" s="100">
        <f t="array" ref="V3155">IF(COUNTA(Y3152:DP3155)=0,"none",IF($U$2="WAHR",$W$3,Abfrage!$F$4))</f>
        <v>0</v>
      </c>
      <c r="W3155" s="100">
        <f t="array" ref="W3155">IF(COUNTA(Y3152:DP3155)=0,"none",IF($U$2="WAHR",$W$3,Abfrage!$F$4))</f>
        <v>0</v>
      </c>
      <c r="X3155" s="109"/>
      <c r="Y3155" s="144" t="s">
        <v>43</v>
      </c>
    </row>
    <row r="3156" spans="2:25" thickBot="1">
      <c r="B3156" s="75" t="s">
        <v>1965</v>
      </c>
      <c r="C3156" s="76">
        <v>1000157548</v>
      </c>
      <c r="D3156" s="75" t="s">
        <v>95</v>
      </c>
      <c r="E3156" s="75" t="s">
        <v>90</v>
      </c>
      <c r="F3156" s="75" t="s">
        <v>1966</v>
      </c>
      <c r="G3156" s="75" t="s">
        <v>1966</v>
      </c>
      <c r="H3156" s="75" t="e">
        <v>#N/A</v>
      </c>
      <c r="I3156" s="75" t="s">
        <v>433</v>
      </c>
      <c r="J3156" s="75" t="s">
        <v>1967</v>
      </c>
      <c r="K3156" s="75" t="s">
        <v>306</v>
      </c>
      <c r="L3156" s="75" t="s">
        <v>306</v>
      </c>
      <c r="M3156" s="75" t="s">
        <v>306</v>
      </c>
      <c r="N3156" s="75" t="s">
        <v>306</v>
      </c>
      <c r="O3156" s="75" t="s">
        <v>309</v>
      </c>
      <c r="P3156" s="76" t="s">
        <v>306</v>
      </c>
      <c r="Q3156" s="216"/>
      <c r="R3156" s="77" t="str">
        <f t="shared" ref="R3156" si="7992">IF(COUNTA(Y3156:DP3159)=0,"01.01.1900",INDEX(Y3156:DP3156,MATCH(R3157,Y3157:DP3157,0)))</f>
        <v>01.01.1900</v>
      </c>
      <c r="S3156" s="78" t="str">
        <f t="shared" ref="S3156" si="7993">IF(COUNTA(Y3156:DP3159)=0,"01.01.1900",MAX(Y3156:DP3156))</f>
        <v>01.01.1900</v>
      </c>
      <c r="T3156" s="79"/>
      <c r="U3156" s="80" t="str">
        <f t="array" ref="U3156">IF(COUNTA(Y3156:DP3159)=0,"01.01.1900",IF(ISERROR(HLOOKUP(U3159,Y3159:DP3159,1,FALSE)),"01.01.1900",INDEX(Y3156:DP3156,MATCH(U3157&amp;U3159,Y3157:DP3157&amp;Y3159:DP3159,0))))</f>
        <v>01.01.1900</v>
      </c>
      <c r="V3156" s="81" t="str">
        <f t="shared" ref="V3156" si="7994">IF(COUNTA(Y3156:DP3159)=0,"01.01.1900",_xlfn.MAXIFS(Y3156:DP3156,Y3159:DP3159,V3159))</f>
        <v>01.01.1900</v>
      </c>
      <c r="W3156" s="82"/>
      <c r="X3156" s="106"/>
    </row>
    <row r="3157" spans="2:25" thickBot="1">
      <c r="B3157" s="83"/>
      <c r="C3157" s="84"/>
      <c r="D3157" s="83"/>
      <c r="E3157" s="83"/>
      <c r="F3157" s="83"/>
      <c r="G3157" s="83"/>
      <c r="H3157" s="83"/>
      <c r="I3157" s="83"/>
      <c r="J3157" s="83"/>
      <c r="K3157" s="83"/>
      <c r="L3157" s="83"/>
      <c r="M3157" s="83"/>
      <c r="N3157" s="83"/>
      <c r="O3157" s="83"/>
      <c r="P3157" s="84"/>
      <c r="Q3157" s="217"/>
      <c r="R3157" s="85">
        <f t="shared" ref="R3157" si="7995">IF(COUNTA(Y3156:DP3159)=0,0,MIN(Y3157:DP3157))</f>
        <v>0</v>
      </c>
      <c r="S3157" s="86">
        <f t="shared" ref="S3157" si="7996">IF(COUNTA(Y3156:DP3159)=0,0,HLOOKUP(S3156,Y3156:DP3159,2,FALSE))</f>
        <v>0</v>
      </c>
      <c r="T3157" s="87">
        <f t="shared" ref="T3157" si="7997">IF(COUNTA(Y3156:DP3159)=0,0,AVERAGE(Y3157:DP3157))</f>
        <v>0</v>
      </c>
      <c r="U3157" s="88">
        <f t="shared" ref="U3157" si="7998">IF(COUNTA(Y3156:DP3159)=0,0,_xlfn.MINIFS(Y3157:DP3157,Y3159:DP3159,U3159))</f>
        <v>0</v>
      </c>
      <c r="V3157" s="89">
        <f t="array" ref="V3157">IF(COUNTA(Y3156:DP3159)=0,0,IF(ISERROR(HLOOKUP(V3159,Y3159:DP3159,1,FALSE)),0,INDEX(Y3157:DP3157,MATCH(V3156&amp;V3159,Y3156:DP3156&amp;Y3159:DP3159,0))))</f>
        <v>0</v>
      </c>
      <c r="W3157" s="90">
        <f t="array" ref="W3157">IF(COUNTA(Y3156:DP3159)=0,0,IF(ISERROR(HLOOKUP(W3159,Y3159:DP3159,1,FALSE)),0,AVERAGEIF(Y3159:DP3159,$W3159,Y3157:DP3157)))</f>
        <v>0</v>
      </c>
      <c r="X3157" s="107"/>
    </row>
    <row r="3158" spans="2:25" thickBot="1">
      <c r="B3158" s="83"/>
      <c r="C3158" s="84"/>
      <c r="D3158" s="83"/>
      <c r="E3158" s="83"/>
      <c r="F3158" s="83"/>
      <c r="G3158" s="83"/>
      <c r="H3158" s="83"/>
      <c r="I3158" s="83"/>
      <c r="J3158" s="83"/>
      <c r="K3158" s="83"/>
      <c r="L3158" s="83"/>
      <c r="M3158" s="83"/>
      <c r="N3158" s="83"/>
      <c r="O3158" s="83"/>
      <c r="P3158" s="84"/>
      <c r="Q3158" s="217"/>
      <c r="R3158" s="91">
        <f t="shared" ref="R3158" si="7999">IF(COUNTA(Y3156:DP3159)=0,0,HLOOKUP(R3157,Y3157:DP3159,2,FALSE))</f>
        <v>0</v>
      </c>
      <c r="S3158" s="92">
        <f t="shared" ref="S3158" si="8000">IF(COUNTA(Y3156:DP3159)=0,0,HLOOKUP(S3156,Y3156:DP3159,3,FALSE))</f>
        <v>0</v>
      </c>
      <c r="T3158" s="93"/>
      <c r="U3158" s="94">
        <f t="array" ref="U3158">IF(COUNTA(Y3156:DP3159)=0,0,IF(ISERROR(HLOOKUP(U3159,Y3159:DP3159,1,FALSE)),0,INDEX(Y3158:DP3158,MATCH(U3157&amp;U3159,Y3157:DP3157&amp;Y3159:DP3159,0))))</f>
        <v>0</v>
      </c>
      <c r="V3158" s="94">
        <f t="array" ref="V3158">IF(COUNTA(Y3156:DP3159)=0,0,IF(ISERROR(HLOOKUP(V3159,Y3159:DP3159,1,FALSE)),0,INDEX(Y3158:DP3158,MATCH(V3157&amp;V3159,Y3157:DP3157&amp;Y3159:DP3159,0))))</f>
        <v>0</v>
      </c>
      <c r="W3158" s="95"/>
      <c r="X3158" s="108"/>
    </row>
    <row r="3159" spans="2:25" ht="13.9" thickBot="1">
      <c r="B3159" s="96"/>
      <c r="C3159" s="97"/>
      <c r="D3159" s="96"/>
      <c r="E3159" s="96"/>
      <c r="F3159" s="96"/>
      <c r="G3159" s="96"/>
      <c r="H3159" s="96"/>
      <c r="I3159" s="96"/>
      <c r="J3159" s="96"/>
      <c r="K3159" s="96"/>
      <c r="L3159" s="96"/>
      <c r="M3159" s="96"/>
      <c r="N3159" s="96"/>
      <c r="O3159" s="96"/>
      <c r="P3159" s="97"/>
      <c r="Q3159" s="218"/>
      <c r="R3159" s="98" t="str">
        <f t="shared" ref="R3159" si="8001">IF(COUNTA(Y3156:DP3159)=0,"none",HLOOKUP(R3157,Y3157:DP3159,3,FALSE))</f>
        <v>none</v>
      </c>
      <c r="S3159" s="99" t="str">
        <f t="shared" ref="S3159" si="8002">IF(COUNTA(Y3156:DP3159)=0,"none",HLOOKUP(S3156,Y3156:DP3159,4,FALSE))</f>
        <v>none</v>
      </c>
      <c r="T3159" s="100"/>
      <c r="U3159" s="100" t="str">
        <f t="array" ref="U3159">IF(COUNTA(Y3156:DP3159)=0,"none",IF($U$2="WAHR",$W$3,Abfrage!$F$4))</f>
        <v>none</v>
      </c>
      <c r="V3159" s="100" t="str">
        <f t="array" ref="V3159">IF(COUNTA(Y3156:DP3159)=0,"none",IF($U$2="WAHR",$W$3,Abfrage!$F$4))</f>
        <v>none</v>
      </c>
      <c r="W3159" s="100" t="str">
        <f t="array" ref="W3159">IF(COUNTA(Y3156:DP3159)=0,"none",IF($U$2="WAHR",$W$3,Abfrage!$F$4))</f>
        <v>none</v>
      </c>
      <c r="X3159" s="109"/>
    </row>
    <row r="3160" spans="2:25" thickBot="1">
      <c r="B3160" s="75" t="s">
        <v>1968</v>
      </c>
      <c r="C3160" s="76">
        <v>1000179262</v>
      </c>
      <c r="D3160" s="75" t="s">
        <v>158</v>
      </c>
      <c r="E3160" s="75" t="s">
        <v>159</v>
      </c>
      <c r="F3160" s="75" t="s">
        <v>1969</v>
      </c>
      <c r="G3160" s="75" t="s">
        <v>306</v>
      </c>
      <c r="H3160" s="75" t="e">
        <v>#N/A</v>
      </c>
      <c r="I3160" s="75" t="s">
        <v>364</v>
      </c>
      <c r="J3160" s="75" t="s">
        <v>1970</v>
      </c>
      <c r="K3160" s="75" t="s">
        <v>306</v>
      </c>
      <c r="L3160" s="75" t="s">
        <v>306</v>
      </c>
      <c r="M3160" s="75" t="s">
        <v>313</v>
      </c>
      <c r="N3160" s="75" t="s">
        <v>742</v>
      </c>
      <c r="O3160" s="75" t="s">
        <v>309</v>
      </c>
      <c r="P3160" s="76" t="s">
        <v>306</v>
      </c>
      <c r="Q3160" s="216"/>
      <c r="R3160" s="77" t="str">
        <f t="shared" ref="R3160" si="8003">IF(COUNTA(Y3160:DP3163)=0,"01.01.1900",INDEX(Y3160:DP3160,MATCH(R3161,Y3161:DP3161,0)))</f>
        <v>01.01.1900</v>
      </c>
      <c r="S3160" s="78" t="str">
        <f t="shared" ref="S3160" si="8004">IF(COUNTA(Y3160:DP3163)=0,"01.01.1900",MAX(Y3160:DP3160))</f>
        <v>01.01.1900</v>
      </c>
      <c r="T3160" s="79"/>
      <c r="U3160" s="80" t="str">
        <f t="array" ref="U3160">IF(COUNTA(Y3160:DP3163)=0,"01.01.1900",IF(ISERROR(HLOOKUP(U3163,Y3163:DP3163,1,FALSE)),"01.01.1900",INDEX(Y3160:DP3160,MATCH(U3161&amp;U3163,Y3161:DP3161&amp;Y3163:DP3163,0))))</f>
        <v>01.01.1900</v>
      </c>
      <c r="V3160" s="81" t="str">
        <f t="shared" ref="V3160" si="8005">IF(COUNTA(Y3160:DP3163)=0,"01.01.1900",_xlfn.MAXIFS(Y3160:DP3160,Y3163:DP3163,V3163))</f>
        <v>01.01.1900</v>
      </c>
      <c r="W3160" s="82"/>
      <c r="X3160" s="106"/>
    </row>
    <row r="3161" spans="2:25" thickBot="1">
      <c r="B3161" s="83"/>
      <c r="C3161" s="84"/>
      <c r="D3161" s="83"/>
      <c r="E3161" s="83"/>
      <c r="F3161" s="83"/>
      <c r="G3161" s="83"/>
      <c r="H3161" s="83"/>
      <c r="I3161" s="83"/>
      <c r="J3161" s="83"/>
      <c r="K3161" s="83"/>
      <c r="L3161" s="83"/>
      <c r="M3161" s="83"/>
      <c r="N3161" s="83"/>
      <c r="O3161" s="83"/>
      <c r="P3161" s="84"/>
      <c r="Q3161" s="217"/>
      <c r="R3161" s="85">
        <f t="shared" ref="R3161" si="8006">IF(COUNTA(Y3160:DP3163)=0,0,MIN(Y3161:DP3161))</f>
        <v>0</v>
      </c>
      <c r="S3161" s="86">
        <f t="shared" ref="S3161" si="8007">IF(COUNTA(Y3160:DP3163)=0,0,HLOOKUP(S3160,Y3160:DP3163,2,FALSE))</f>
        <v>0</v>
      </c>
      <c r="T3161" s="87">
        <f t="shared" ref="T3161" si="8008">IF(COUNTA(Y3160:DP3163)=0,0,AVERAGE(Y3161:DP3161))</f>
        <v>0</v>
      </c>
      <c r="U3161" s="88">
        <f t="shared" ref="U3161" si="8009">IF(COUNTA(Y3160:DP3163)=0,0,_xlfn.MINIFS(Y3161:DP3161,Y3163:DP3163,U3163))</f>
        <v>0</v>
      </c>
      <c r="V3161" s="89">
        <f t="array" ref="V3161">IF(COUNTA(Y3160:DP3163)=0,0,IF(ISERROR(HLOOKUP(V3163,Y3163:DP3163,1,FALSE)),0,INDEX(Y3161:DP3161,MATCH(V3160&amp;V3163,Y3160:DP3160&amp;Y3163:DP3163,0))))</f>
        <v>0</v>
      </c>
      <c r="W3161" s="90">
        <f t="array" ref="W3161">IF(COUNTA(Y3160:DP3163)=0,0,IF(ISERROR(HLOOKUP(W3163,Y3163:DP3163,1,FALSE)),0,AVERAGEIF(Y3163:DP3163,$W3163,Y3161:DP3161)))</f>
        <v>0</v>
      </c>
      <c r="X3161" s="107"/>
    </row>
    <row r="3162" spans="2:25" thickBot="1">
      <c r="B3162" s="83"/>
      <c r="C3162" s="84"/>
      <c r="D3162" s="83"/>
      <c r="E3162" s="83"/>
      <c r="F3162" s="83"/>
      <c r="G3162" s="83"/>
      <c r="H3162" s="83"/>
      <c r="I3162" s="83"/>
      <c r="J3162" s="83"/>
      <c r="K3162" s="83"/>
      <c r="L3162" s="83"/>
      <c r="M3162" s="83"/>
      <c r="N3162" s="83"/>
      <c r="O3162" s="83"/>
      <c r="P3162" s="84"/>
      <c r="Q3162" s="217"/>
      <c r="R3162" s="91">
        <f t="shared" ref="R3162" si="8010">IF(COUNTA(Y3160:DP3163)=0,0,HLOOKUP(R3161,Y3161:DP3163,2,FALSE))</f>
        <v>0</v>
      </c>
      <c r="S3162" s="92">
        <f t="shared" ref="S3162" si="8011">IF(COUNTA(Y3160:DP3163)=0,0,HLOOKUP(S3160,Y3160:DP3163,3,FALSE))</f>
        <v>0</v>
      </c>
      <c r="T3162" s="93"/>
      <c r="U3162" s="94">
        <f t="array" ref="U3162">IF(COUNTA(Y3160:DP3163)=0,0,IF(ISERROR(HLOOKUP(U3163,Y3163:DP3163,1,FALSE)),0,INDEX(Y3162:DP3162,MATCH(U3161&amp;U3163,Y3161:DP3161&amp;Y3163:DP3163,0))))</f>
        <v>0</v>
      </c>
      <c r="V3162" s="94">
        <f t="array" ref="V3162">IF(COUNTA(Y3160:DP3163)=0,0,IF(ISERROR(HLOOKUP(V3163,Y3163:DP3163,1,FALSE)),0,INDEX(Y3162:DP3162,MATCH(V3161&amp;V3163,Y3161:DP3161&amp;Y3163:DP3163,0))))</f>
        <v>0</v>
      </c>
      <c r="W3162" s="95"/>
      <c r="X3162" s="108"/>
    </row>
    <row r="3163" spans="2:25" ht="13.9" thickBot="1">
      <c r="B3163" s="96"/>
      <c r="C3163" s="97"/>
      <c r="D3163" s="96"/>
      <c r="E3163" s="96"/>
      <c r="F3163" s="96"/>
      <c r="G3163" s="96"/>
      <c r="H3163" s="96"/>
      <c r="I3163" s="96"/>
      <c r="J3163" s="96"/>
      <c r="K3163" s="96"/>
      <c r="L3163" s="96"/>
      <c r="M3163" s="96"/>
      <c r="N3163" s="96"/>
      <c r="O3163" s="96"/>
      <c r="P3163" s="97"/>
      <c r="Q3163" s="218"/>
      <c r="R3163" s="98" t="str">
        <f t="shared" ref="R3163" si="8012">IF(COUNTA(Y3160:DP3163)=0,"none",HLOOKUP(R3161,Y3161:DP3163,3,FALSE))</f>
        <v>none</v>
      </c>
      <c r="S3163" s="99" t="str">
        <f t="shared" ref="S3163" si="8013">IF(COUNTA(Y3160:DP3163)=0,"none",HLOOKUP(S3160,Y3160:DP3163,4,FALSE))</f>
        <v>none</v>
      </c>
      <c r="T3163" s="100"/>
      <c r="U3163" s="100" t="str">
        <f t="array" ref="U3163">IF(COUNTA(Y3160:DP3163)=0,"none",IF($U$2="WAHR",$W$3,Abfrage!$F$4))</f>
        <v>none</v>
      </c>
      <c r="V3163" s="100" t="str">
        <f t="array" ref="V3163">IF(COUNTA(Y3160:DP3163)=0,"none",IF($U$2="WAHR",$W$3,Abfrage!$F$4))</f>
        <v>none</v>
      </c>
      <c r="W3163" s="100" t="str">
        <f t="array" ref="W3163">IF(COUNTA(Y3160:DP3163)=0,"none",IF($U$2="WAHR",$W$3,Abfrage!$F$4))</f>
        <v>none</v>
      </c>
      <c r="X3163" s="109"/>
    </row>
    <row r="3164" spans="2:25" thickBot="1">
      <c r="B3164" s="75" t="s">
        <v>1971</v>
      </c>
      <c r="C3164" s="76">
        <v>1000246277</v>
      </c>
      <c r="D3164" s="75" t="s">
        <v>95</v>
      </c>
      <c r="E3164" s="75" t="s">
        <v>148</v>
      </c>
      <c r="F3164" s="75" t="s">
        <v>96</v>
      </c>
      <c r="G3164" s="75" t="s">
        <v>96</v>
      </c>
      <c r="H3164" s="75" t="e">
        <v>#N/A</v>
      </c>
      <c r="I3164" s="75" t="s">
        <v>1450</v>
      </c>
      <c r="J3164" s="75" t="s">
        <v>1972</v>
      </c>
      <c r="K3164" s="75" t="s">
        <v>325</v>
      </c>
      <c r="L3164" s="75" t="s">
        <v>327</v>
      </c>
      <c r="M3164" s="75" t="s">
        <v>313</v>
      </c>
      <c r="N3164" s="75" t="s">
        <v>306</v>
      </c>
      <c r="O3164" s="75" t="s">
        <v>306</v>
      </c>
      <c r="P3164" s="76" t="s">
        <v>306</v>
      </c>
      <c r="Q3164" s="216"/>
      <c r="R3164" s="77" t="str">
        <f t="shared" ref="R3164" si="8014">IF(COUNTA(Y3164:DP3167)=0,"01.01.1900",INDEX(Y3164:DP3164,MATCH(R3165,Y3165:DP3165,0)))</f>
        <v>01.01.1900</v>
      </c>
      <c r="S3164" s="78" t="str">
        <f t="shared" ref="S3164" si="8015">IF(COUNTA(Y3164:DP3167)=0,"01.01.1900",MAX(Y3164:DP3164))</f>
        <v>01.01.1900</v>
      </c>
      <c r="T3164" s="79"/>
      <c r="U3164" s="80" t="str">
        <f t="array" ref="U3164">IF(COUNTA(Y3164:DP3167)=0,"01.01.1900",IF(ISERROR(HLOOKUP(U3167,Y3167:DP3167,1,FALSE)),"01.01.1900",INDEX(Y3164:DP3164,MATCH(U3165&amp;U3167,Y3165:DP3165&amp;Y3167:DP3167,0))))</f>
        <v>01.01.1900</v>
      </c>
      <c r="V3164" s="81" t="str">
        <f t="shared" ref="V3164" si="8016">IF(COUNTA(Y3164:DP3167)=0,"01.01.1900",_xlfn.MAXIFS(Y3164:DP3164,Y3167:DP3167,V3167))</f>
        <v>01.01.1900</v>
      </c>
      <c r="W3164" s="82"/>
      <c r="X3164" s="106"/>
    </row>
    <row r="3165" spans="2:25" thickBot="1">
      <c r="B3165" s="83"/>
      <c r="C3165" s="84"/>
      <c r="D3165" s="83"/>
      <c r="E3165" s="83"/>
      <c r="F3165" s="83"/>
      <c r="G3165" s="83"/>
      <c r="H3165" s="83"/>
      <c r="I3165" s="83"/>
      <c r="J3165" s="83"/>
      <c r="K3165" s="83"/>
      <c r="L3165" s="83"/>
      <c r="M3165" s="83"/>
      <c r="N3165" s="83"/>
      <c r="O3165" s="83"/>
      <c r="P3165" s="84"/>
      <c r="Q3165" s="217"/>
      <c r="R3165" s="85">
        <f t="shared" ref="R3165" si="8017">IF(COUNTA(Y3164:DP3167)=0,0,MIN(Y3165:DP3165))</f>
        <v>0</v>
      </c>
      <c r="S3165" s="86">
        <f t="shared" ref="S3165" si="8018">IF(COUNTA(Y3164:DP3167)=0,0,HLOOKUP(S3164,Y3164:DP3167,2,FALSE))</f>
        <v>0</v>
      </c>
      <c r="T3165" s="87">
        <f t="shared" ref="T3165" si="8019">IF(COUNTA(Y3164:DP3167)=0,0,AVERAGE(Y3165:DP3165))</f>
        <v>0</v>
      </c>
      <c r="U3165" s="88">
        <f t="shared" ref="U3165" si="8020">IF(COUNTA(Y3164:DP3167)=0,0,_xlfn.MINIFS(Y3165:DP3165,Y3167:DP3167,U3167))</f>
        <v>0</v>
      </c>
      <c r="V3165" s="89">
        <f t="array" ref="V3165">IF(COUNTA(Y3164:DP3167)=0,0,IF(ISERROR(HLOOKUP(V3167,Y3167:DP3167,1,FALSE)),0,INDEX(Y3165:DP3165,MATCH(V3164&amp;V3167,Y3164:DP3164&amp;Y3167:DP3167,0))))</f>
        <v>0</v>
      </c>
      <c r="W3165" s="90">
        <f t="array" ref="W3165">IF(COUNTA(Y3164:DP3167)=0,0,IF(ISERROR(HLOOKUP(W3167,Y3167:DP3167,1,FALSE)),0,AVERAGEIF(Y3167:DP3167,$W3167,Y3165:DP3165)))</f>
        <v>0</v>
      </c>
      <c r="X3165" s="107"/>
    </row>
    <row r="3166" spans="2:25" thickBot="1">
      <c r="B3166" s="83"/>
      <c r="C3166" s="84"/>
      <c r="D3166" s="83"/>
      <c r="E3166" s="83"/>
      <c r="F3166" s="83"/>
      <c r="G3166" s="83"/>
      <c r="H3166" s="83"/>
      <c r="I3166" s="83"/>
      <c r="J3166" s="83"/>
      <c r="K3166" s="83"/>
      <c r="L3166" s="83"/>
      <c r="M3166" s="83"/>
      <c r="N3166" s="83"/>
      <c r="O3166" s="83"/>
      <c r="P3166" s="84"/>
      <c r="Q3166" s="217"/>
      <c r="R3166" s="91">
        <f t="shared" ref="R3166" si="8021">IF(COUNTA(Y3164:DP3167)=0,0,HLOOKUP(R3165,Y3165:DP3167,2,FALSE))</f>
        <v>0</v>
      </c>
      <c r="S3166" s="92">
        <f t="shared" ref="S3166" si="8022">IF(COUNTA(Y3164:DP3167)=0,0,HLOOKUP(S3164,Y3164:DP3167,3,FALSE))</f>
        <v>0</v>
      </c>
      <c r="T3166" s="93"/>
      <c r="U3166" s="94">
        <f t="array" ref="U3166">IF(COUNTA(Y3164:DP3167)=0,0,IF(ISERROR(HLOOKUP(U3167,Y3167:DP3167,1,FALSE)),0,INDEX(Y3166:DP3166,MATCH(U3165&amp;U3167,Y3165:DP3165&amp;Y3167:DP3167,0))))</f>
        <v>0</v>
      </c>
      <c r="V3166" s="94">
        <f t="array" ref="V3166">IF(COUNTA(Y3164:DP3167)=0,0,IF(ISERROR(HLOOKUP(V3167,Y3167:DP3167,1,FALSE)),0,INDEX(Y3166:DP3166,MATCH(V3165&amp;V3167,Y3165:DP3165&amp;Y3167:DP3167,0))))</f>
        <v>0</v>
      </c>
      <c r="W3166" s="95"/>
      <c r="X3166" s="108"/>
    </row>
    <row r="3167" spans="2:25" ht="13.9" thickBot="1">
      <c r="B3167" s="96"/>
      <c r="C3167" s="97"/>
      <c r="D3167" s="96"/>
      <c r="E3167" s="96"/>
      <c r="F3167" s="96"/>
      <c r="G3167" s="96"/>
      <c r="H3167" s="96"/>
      <c r="I3167" s="96"/>
      <c r="J3167" s="96"/>
      <c r="K3167" s="96"/>
      <c r="L3167" s="96"/>
      <c r="M3167" s="96"/>
      <c r="N3167" s="96"/>
      <c r="O3167" s="96"/>
      <c r="P3167" s="97"/>
      <c r="Q3167" s="218"/>
      <c r="R3167" s="98" t="str">
        <f t="shared" ref="R3167" si="8023">IF(COUNTA(Y3164:DP3167)=0,"none",HLOOKUP(R3165,Y3165:DP3167,3,FALSE))</f>
        <v>none</v>
      </c>
      <c r="S3167" s="99" t="str">
        <f t="shared" ref="S3167" si="8024">IF(COUNTA(Y3164:DP3167)=0,"none",HLOOKUP(S3164,Y3164:DP3167,4,FALSE))</f>
        <v>none</v>
      </c>
      <c r="T3167" s="100"/>
      <c r="U3167" s="100" t="str">
        <f t="array" ref="U3167">IF(COUNTA(Y3164:DP3167)=0,"none",IF($U$2="WAHR",$W$3,Abfrage!$F$4))</f>
        <v>none</v>
      </c>
      <c r="V3167" s="100" t="str">
        <f t="array" ref="V3167">IF(COUNTA(Y3164:DP3167)=0,"none",IF($U$2="WAHR",$W$3,Abfrage!$F$4))</f>
        <v>none</v>
      </c>
      <c r="W3167" s="100" t="str">
        <f t="array" ref="W3167">IF(COUNTA(Y3164:DP3167)=0,"none",IF($U$2="WAHR",$W$3,Abfrage!$F$4))</f>
        <v>none</v>
      </c>
      <c r="X3167" s="109"/>
    </row>
    <row r="3168" spans="2:25" thickBot="1">
      <c r="B3168" s="75" t="s">
        <v>1973</v>
      </c>
      <c r="C3168" s="76">
        <v>1000250924</v>
      </c>
      <c r="D3168" s="75" t="s">
        <v>95</v>
      </c>
      <c r="E3168" s="75" t="s">
        <v>148</v>
      </c>
      <c r="F3168" s="75" t="s">
        <v>96</v>
      </c>
      <c r="G3168" s="75" t="s">
        <v>96</v>
      </c>
      <c r="H3168" s="75" t="e">
        <v>#N/A</v>
      </c>
      <c r="I3168" s="75" t="s">
        <v>64</v>
      </c>
      <c r="J3168" s="75" t="s">
        <v>1974</v>
      </c>
      <c r="K3168" s="75" t="s">
        <v>327</v>
      </c>
      <c r="L3168" s="75" t="s">
        <v>523</v>
      </c>
      <c r="M3168" s="75" t="s">
        <v>313</v>
      </c>
      <c r="N3168" s="75" t="s">
        <v>327</v>
      </c>
      <c r="O3168" s="75" t="s">
        <v>306</v>
      </c>
      <c r="P3168" s="76" t="s">
        <v>306</v>
      </c>
      <c r="Q3168" s="216"/>
      <c r="R3168" s="77" t="str">
        <f t="shared" ref="R3168" si="8025">IF(COUNTA(Y3168:DP3171)=0,"01.01.1900",INDEX(Y3168:DP3168,MATCH(R3169,Y3169:DP3169,0)))</f>
        <v>01.01.1900</v>
      </c>
      <c r="S3168" s="78" t="str">
        <f t="shared" ref="S3168" si="8026">IF(COUNTA(Y3168:DP3171)=0,"01.01.1900",MAX(Y3168:DP3168))</f>
        <v>01.01.1900</v>
      </c>
      <c r="T3168" s="79"/>
      <c r="U3168" s="80" t="str">
        <f t="array" ref="U3168">IF(COUNTA(Y3168:DP3171)=0,"01.01.1900",IF(ISERROR(HLOOKUP(U3171,Y3171:DP3171,1,FALSE)),"01.01.1900",INDEX(Y3168:DP3168,MATCH(U3169&amp;U3171,Y3169:DP3169&amp;Y3171:DP3171,0))))</f>
        <v>01.01.1900</v>
      </c>
      <c r="V3168" s="81" t="str">
        <f t="shared" ref="V3168" si="8027">IF(COUNTA(Y3168:DP3171)=0,"01.01.1900",_xlfn.MAXIFS(Y3168:DP3168,Y3171:DP3171,V3171))</f>
        <v>01.01.1900</v>
      </c>
      <c r="W3168" s="82"/>
      <c r="X3168" s="106"/>
    </row>
    <row r="3169" spans="2:25" thickBot="1">
      <c r="B3169" s="83"/>
      <c r="C3169" s="84"/>
      <c r="D3169" s="83"/>
      <c r="E3169" s="83"/>
      <c r="F3169" s="83"/>
      <c r="G3169" s="83"/>
      <c r="H3169" s="83"/>
      <c r="I3169" s="83"/>
      <c r="J3169" s="83"/>
      <c r="K3169" s="83"/>
      <c r="L3169" s="83"/>
      <c r="M3169" s="83"/>
      <c r="N3169" s="83"/>
      <c r="O3169" s="83"/>
      <c r="P3169" s="84"/>
      <c r="Q3169" s="217"/>
      <c r="R3169" s="85">
        <f t="shared" ref="R3169" si="8028">IF(COUNTA(Y3168:DP3171)=0,0,MIN(Y3169:DP3169))</f>
        <v>0</v>
      </c>
      <c r="S3169" s="86">
        <f t="shared" ref="S3169" si="8029">IF(COUNTA(Y3168:DP3171)=0,0,HLOOKUP(S3168,Y3168:DP3171,2,FALSE))</f>
        <v>0</v>
      </c>
      <c r="T3169" s="87">
        <f t="shared" ref="T3169" si="8030">IF(COUNTA(Y3168:DP3171)=0,0,AVERAGE(Y3169:DP3169))</f>
        <v>0</v>
      </c>
      <c r="U3169" s="88">
        <f t="shared" ref="U3169" si="8031">IF(COUNTA(Y3168:DP3171)=0,0,_xlfn.MINIFS(Y3169:DP3169,Y3171:DP3171,U3171))</f>
        <v>0</v>
      </c>
      <c r="V3169" s="89">
        <f t="array" ref="V3169">IF(COUNTA(Y3168:DP3171)=0,0,IF(ISERROR(HLOOKUP(V3171,Y3171:DP3171,1,FALSE)),0,INDEX(Y3169:DP3169,MATCH(V3168&amp;V3171,Y3168:DP3168&amp;Y3171:DP3171,0))))</f>
        <v>0</v>
      </c>
      <c r="W3169" s="90">
        <f t="array" ref="W3169">IF(COUNTA(Y3168:DP3171)=0,0,IF(ISERROR(HLOOKUP(W3171,Y3171:DP3171,1,FALSE)),0,AVERAGEIF(Y3171:DP3171,$W3171,Y3169:DP3169)))</f>
        <v>0</v>
      </c>
      <c r="X3169" s="107"/>
    </row>
    <row r="3170" spans="2:25" thickBot="1">
      <c r="B3170" s="83"/>
      <c r="C3170" s="84"/>
      <c r="D3170" s="83"/>
      <c r="E3170" s="83"/>
      <c r="F3170" s="83"/>
      <c r="G3170" s="83"/>
      <c r="H3170" s="83"/>
      <c r="I3170" s="83"/>
      <c r="J3170" s="83"/>
      <c r="K3170" s="83"/>
      <c r="L3170" s="83"/>
      <c r="M3170" s="83"/>
      <c r="N3170" s="83"/>
      <c r="O3170" s="83"/>
      <c r="P3170" s="84"/>
      <c r="Q3170" s="217"/>
      <c r="R3170" s="91">
        <f t="shared" ref="R3170" si="8032">IF(COUNTA(Y3168:DP3171)=0,0,HLOOKUP(R3169,Y3169:DP3171,2,FALSE))</f>
        <v>0</v>
      </c>
      <c r="S3170" s="92">
        <f t="shared" ref="S3170" si="8033">IF(COUNTA(Y3168:DP3171)=0,0,HLOOKUP(S3168,Y3168:DP3171,3,FALSE))</f>
        <v>0</v>
      </c>
      <c r="T3170" s="93"/>
      <c r="U3170" s="94">
        <f t="array" ref="U3170">IF(COUNTA(Y3168:DP3171)=0,0,IF(ISERROR(HLOOKUP(U3171,Y3171:DP3171,1,FALSE)),0,INDEX(Y3170:DP3170,MATCH(U3169&amp;U3171,Y3169:DP3169&amp;Y3171:DP3171,0))))</f>
        <v>0</v>
      </c>
      <c r="V3170" s="94">
        <f t="array" ref="V3170">IF(COUNTA(Y3168:DP3171)=0,0,IF(ISERROR(HLOOKUP(V3171,Y3171:DP3171,1,FALSE)),0,INDEX(Y3170:DP3170,MATCH(V3169&amp;V3171,Y3169:DP3169&amp;Y3171:DP3171,0))))</f>
        <v>0</v>
      </c>
      <c r="W3170" s="95"/>
      <c r="X3170" s="108"/>
    </row>
    <row r="3171" spans="2:25" ht="13.9" thickBot="1">
      <c r="B3171" s="96"/>
      <c r="C3171" s="97"/>
      <c r="D3171" s="96"/>
      <c r="E3171" s="96"/>
      <c r="F3171" s="96"/>
      <c r="G3171" s="96"/>
      <c r="H3171" s="96"/>
      <c r="I3171" s="96"/>
      <c r="J3171" s="96"/>
      <c r="K3171" s="96"/>
      <c r="L3171" s="96"/>
      <c r="M3171" s="96"/>
      <c r="N3171" s="96"/>
      <c r="O3171" s="96"/>
      <c r="P3171" s="97"/>
      <c r="Q3171" s="218"/>
      <c r="R3171" s="98" t="str">
        <f t="shared" ref="R3171" si="8034">IF(COUNTA(Y3168:DP3171)=0,"none",HLOOKUP(R3169,Y3169:DP3171,3,FALSE))</f>
        <v>none</v>
      </c>
      <c r="S3171" s="99" t="str">
        <f t="shared" ref="S3171" si="8035">IF(COUNTA(Y3168:DP3171)=0,"none",HLOOKUP(S3168,Y3168:DP3171,4,FALSE))</f>
        <v>none</v>
      </c>
      <c r="T3171" s="100"/>
      <c r="U3171" s="100" t="str">
        <f t="array" ref="U3171">IF(COUNTA(Y3168:DP3171)=0,"none",IF($U$2="WAHR",$W$3,Abfrage!$F$4))</f>
        <v>none</v>
      </c>
      <c r="V3171" s="100" t="str">
        <f t="array" ref="V3171">IF(COUNTA(Y3168:DP3171)=0,"none",IF($U$2="WAHR",$W$3,Abfrage!$F$4))</f>
        <v>none</v>
      </c>
      <c r="W3171" s="100" t="str">
        <f t="array" ref="W3171">IF(COUNTA(Y3168:DP3171)=0,"none",IF($U$2="WAHR",$W$3,Abfrage!$F$4))</f>
        <v>none</v>
      </c>
      <c r="X3171" s="109"/>
    </row>
    <row r="3172" spans="2:25" thickBot="1">
      <c r="B3172" s="75" t="s">
        <v>1975</v>
      </c>
      <c r="C3172" s="76">
        <v>1000255233</v>
      </c>
      <c r="D3172" s="75" t="s">
        <v>95</v>
      </c>
      <c r="E3172" s="75" t="s">
        <v>148</v>
      </c>
      <c r="F3172" s="75" t="s">
        <v>96</v>
      </c>
      <c r="G3172" s="75" t="s">
        <v>96</v>
      </c>
      <c r="H3172" s="75" t="e">
        <v>#N/A</v>
      </c>
      <c r="I3172" s="75" t="s">
        <v>51</v>
      </c>
      <c r="J3172" s="75" t="s">
        <v>1976</v>
      </c>
      <c r="K3172" s="75" t="s">
        <v>325</v>
      </c>
      <c r="L3172" s="75" t="s">
        <v>306</v>
      </c>
      <c r="M3172" s="75" t="s">
        <v>313</v>
      </c>
      <c r="N3172" s="75" t="s">
        <v>327</v>
      </c>
      <c r="O3172" s="75" t="s">
        <v>309</v>
      </c>
      <c r="P3172" s="76" t="s">
        <v>306</v>
      </c>
      <c r="Q3172" s="216"/>
      <c r="R3172" s="77" t="str">
        <f t="shared" ref="R3172" si="8036">IF(COUNTA(Y3172:DP3175)=0,"01.01.1900",INDEX(Y3172:DP3172,MATCH(R3173,Y3173:DP3173,0)))</f>
        <v>01.01.1900</v>
      </c>
      <c r="S3172" s="78" t="str">
        <f t="shared" ref="S3172" si="8037">IF(COUNTA(Y3172:DP3175)=0,"01.01.1900",MAX(Y3172:DP3172))</f>
        <v>01.01.1900</v>
      </c>
      <c r="T3172" s="79"/>
      <c r="U3172" s="80" t="str">
        <f t="array" ref="U3172">IF(COUNTA(Y3172:DP3175)=0,"01.01.1900",IF(ISERROR(HLOOKUP(U3175,Y3175:DP3175,1,FALSE)),"01.01.1900",INDEX(Y3172:DP3172,MATCH(U3173&amp;U3175,Y3173:DP3173&amp;Y3175:DP3175,0))))</f>
        <v>01.01.1900</v>
      </c>
      <c r="V3172" s="81" t="str">
        <f t="shared" ref="V3172" si="8038">IF(COUNTA(Y3172:DP3175)=0,"01.01.1900",_xlfn.MAXIFS(Y3172:DP3172,Y3175:DP3175,V3175))</f>
        <v>01.01.1900</v>
      </c>
      <c r="W3172" s="82"/>
      <c r="X3172" s="106"/>
    </row>
    <row r="3173" spans="2:25" thickBot="1">
      <c r="B3173" s="83"/>
      <c r="C3173" s="84"/>
      <c r="D3173" s="83"/>
      <c r="E3173" s="83"/>
      <c r="F3173" s="83"/>
      <c r="G3173" s="83"/>
      <c r="H3173" s="83"/>
      <c r="I3173" s="83"/>
      <c r="J3173" s="83"/>
      <c r="K3173" s="83"/>
      <c r="L3173" s="83"/>
      <c r="M3173" s="83"/>
      <c r="N3173" s="83"/>
      <c r="O3173" s="83"/>
      <c r="P3173" s="84"/>
      <c r="Q3173" s="217"/>
      <c r="R3173" s="85">
        <f t="shared" ref="R3173" si="8039">IF(COUNTA(Y3172:DP3175)=0,0,MIN(Y3173:DP3173))</f>
        <v>0</v>
      </c>
      <c r="S3173" s="86">
        <f t="shared" ref="S3173" si="8040">IF(COUNTA(Y3172:DP3175)=0,0,HLOOKUP(S3172,Y3172:DP3175,2,FALSE))</f>
        <v>0</v>
      </c>
      <c r="T3173" s="87">
        <f t="shared" ref="T3173" si="8041">IF(COUNTA(Y3172:DP3175)=0,0,AVERAGE(Y3173:DP3173))</f>
        <v>0</v>
      </c>
      <c r="U3173" s="88">
        <f t="shared" ref="U3173" si="8042">IF(COUNTA(Y3172:DP3175)=0,0,_xlfn.MINIFS(Y3173:DP3173,Y3175:DP3175,U3175))</f>
        <v>0</v>
      </c>
      <c r="V3173" s="89">
        <f t="array" ref="V3173">IF(COUNTA(Y3172:DP3175)=0,0,IF(ISERROR(HLOOKUP(V3175,Y3175:DP3175,1,FALSE)),0,INDEX(Y3173:DP3173,MATCH(V3172&amp;V3175,Y3172:DP3172&amp;Y3175:DP3175,0))))</f>
        <v>0</v>
      </c>
      <c r="W3173" s="90">
        <f t="array" ref="W3173">IF(COUNTA(Y3172:DP3175)=0,0,IF(ISERROR(HLOOKUP(W3175,Y3175:DP3175,1,FALSE)),0,AVERAGEIF(Y3175:DP3175,$W3175,Y3173:DP3173)))</f>
        <v>0</v>
      </c>
      <c r="X3173" s="107"/>
    </row>
    <row r="3174" spans="2:25" thickBot="1">
      <c r="B3174" s="83"/>
      <c r="C3174" s="84"/>
      <c r="D3174" s="83"/>
      <c r="E3174" s="83"/>
      <c r="F3174" s="83"/>
      <c r="G3174" s="83"/>
      <c r="H3174" s="83"/>
      <c r="I3174" s="83"/>
      <c r="J3174" s="83"/>
      <c r="K3174" s="83"/>
      <c r="L3174" s="83"/>
      <c r="M3174" s="83"/>
      <c r="N3174" s="83"/>
      <c r="O3174" s="83"/>
      <c r="P3174" s="84"/>
      <c r="Q3174" s="217"/>
      <c r="R3174" s="91">
        <f t="shared" ref="R3174" si="8043">IF(COUNTA(Y3172:DP3175)=0,0,HLOOKUP(R3173,Y3173:DP3175,2,FALSE))</f>
        <v>0</v>
      </c>
      <c r="S3174" s="92">
        <f t="shared" ref="S3174" si="8044">IF(COUNTA(Y3172:DP3175)=0,0,HLOOKUP(S3172,Y3172:DP3175,3,FALSE))</f>
        <v>0</v>
      </c>
      <c r="T3174" s="93"/>
      <c r="U3174" s="94">
        <f t="array" ref="U3174">IF(COUNTA(Y3172:DP3175)=0,0,IF(ISERROR(HLOOKUP(U3175,Y3175:DP3175,1,FALSE)),0,INDEX(Y3174:DP3174,MATCH(U3173&amp;U3175,Y3173:DP3173&amp;Y3175:DP3175,0))))</f>
        <v>0</v>
      </c>
      <c r="V3174" s="94">
        <f t="array" ref="V3174">IF(COUNTA(Y3172:DP3175)=0,0,IF(ISERROR(HLOOKUP(V3175,Y3175:DP3175,1,FALSE)),0,INDEX(Y3174:DP3174,MATCH(V3173&amp;V3175,Y3173:DP3173&amp;Y3175:DP3175,0))))</f>
        <v>0</v>
      </c>
      <c r="W3174" s="95"/>
      <c r="X3174" s="108"/>
    </row>
    <row r="3175" spans="2:25" ht="13.9" thickBot="1">
      <c r="B3175" s="96"/>
      <c r="C3175" s="97"/>
      <c r="D3175" s="96"/>
      <c r="E3175" s="96"/>
      <c r="F3175" s="96"/>
      <c r="G3175" s="96"/>
      <c r="H3175" s="96"/>
      <c r="I3175" s="96"/>
      <c r="J3175" s="96"/>
      <c r="K3175" s="96"/>
      <c r="L3175" s="96"/>
      <c r="M3175" s="96"/>
      <c r="N3175" s="96"/>
      <c r="O3175" s="96"/>
      <c r="P3175" s="97"/>
      <c r="Q3175" s="218"/>
      <c r="R3175" s="98" t="str">
        <f t="shared" ref="R3175" si="8045">IF(COUNTA(Y3172:DP3175)=0,"none",HLOOKUP(R3173,Y3173:DP3175,3,FALSE))</f>
        <v>none</v>
      </c>
      <c r="S3175" s="99" t="str">
        <f t="shared" ref="S3175" si="8046">IF(COUNTA(Y3172:DP3175)=0,"none",HLOOKUP(S3172,Y3172:DP3175,4,FALSE))</f>
        <v>none</v>
      </c>
      <c r="T3175" s="100"/>
      <c r="U3175" s="100" t="str">
        <f t="array" ref="U3175">IF(COUNTA(Y3172:DP3175)=0,"none",IF($U$2="WAHR",$W$3,Abfrage!$F$4))</f>
        <v>none</v>
      </c>
      <c r="V3175" s="100" t="str">
        <f t="array" ref="V3175">IF(COUNTA(Y3172:DP3175)=0,"none",IF($U$2="WAHR",$W$3,Abfrage!$F$4))</f>
        <v>none</v>
      </c>
      <c r="W3175" s="100" t="str">
        <f t="array" ref="W3175">IF(COUNTA(Y3172:DP3175)=0,"none",IF($U$2="WAHR",$W$3,Abfrage!$F$4))</f>
        <v>none</v>
      </c>
      <c r="X3175" s="109"/>
    </row>
    <row r="3176" spans="2:25" thickBot="1">
      <c r="B3176" s="75" t="s">
        <v>1977</v>
      </c>
      <c r="C3176" s="76">
        <v>1000289291</v>
      </c>
      <c r="D3176" s="75" t="s">
        <v>95</v>
      </c>
      <c r="E3176" s="75" t="s">
        <v>90</v>
      </c>
      <c r="F3176" s="75" t="s">
        <v>1966</v>
      </c>
      <c r="G3176" s="75" t="s">
        <v>1966</v>
      </c>
      <c r="H3176" s="75" t="e">
        <v>#N/A</v>
      </c>
      <c r="I3176" s="75" t="s">
        <v>433</v>
      </c>
      <c r="J3176" s="75" t="s">
        <v>1978</v>
      </c>
      <c r="K3176" s="75" t="s">
        <v>306</v>
      </c>
      <c r="L3176" s="75" t="s">
        <v>306</v>
      </c>
      <c r="M3176" s="75" t="s">
        <v>306</v>
      </c>
      <c r="N3176" s="75" t="s">
        <v>306</v>
      </c>
      <c r="O3176" s="75" t="s">
        <v>309</v>
      </c>
      <c r="P3176" s="76" t="s">
        <v>306</v>
      </c>
      <c r="Q3176" s="216"/>
      <c r="R3176" s="77" t="str">
        <f t="shared" ref="R3176" si="8047">IF(COUNTA(Y3176:DP3179)=0,"01.01.1900",INDEX(Y3176:DP3176,MATCH(R3177,Y3177:DP3177,0)))</f>
        <v>01.01.1900</v>
      </c>
      <c r="S3176" s="78" t="str">
        <f t="shared" ref="S3176" si="8048">IF(COUNTA(Y3176:DP3179)=0,"01.01.1900",MAX(Y3176:DP3176))</f>
        <v>01.01.1900</v>
      </c>
      <c r="T3176" s="79"/>
      <c r="U3176" s="80" t="str">
        <f t="array" ref="U3176">IF(COUNTA(Y3176:DP3179)=0,"01.01.1900",IF(ISERROR(HLOOKUP(U3179,Y3179:DP3179,1,FALSE)),"01.01.1900",INDEX(Y3176:DP3176,MATCH(U3177&amp;U3179,Y3177:DP3177&amp;Y3179:DP3179,0))))</f>
        <v>01.01.1900</v>
      </c>
      <c r="V3176" s="81" t="str">
        <f t="shared" ref="V3176" si="8049">IF(COUNTA(Y3176:DP3179)=0,"01.01.1900",_xlfn.MAXIFS(Y3176:DP3176,Y3179:DP3179,V3179))</f>
        <v>01.01.1900</v>
      </c>
      <c r="W3176" s="82"/>
      <c r="X3176" s="106"/>
    </row>
    <row r="3177" spans="2:25" thickBot="1">
      <c r="B3177" s="83"/>
      <c r="C3177" s="84"/>
      <c r="D3177" s="83"/>
      <c r="E3177" s="83"/>
      <c r="F3177" s="83"/>
      <c r="G3177" s="83"/>
      <c r="H3177" s="83"/>
      <c r="I3177" s="83"/>
      <c r="J3177" s="83"/>
      <c r="K3177" s="83"/>
      <c r="L3177" s="83"/>
      <c r="M3177" s="83"/>
      <c r="N3177" s="83"/>
      <c r="O3177" s="83"/>
      <c r="P3177" s="84"/>
      <c r="Q3177" s="217"/>
      <c r="R3177" s="85">
        <f t="shared" ref="R3177" si="8050">IF(COUNTA(Y3176:DP3179)=0,0,MIN(Y3177:DP3177))</f>
        <v>0</v>
      </c>
      <c r="S3177" s="86">
        <f t="shared" ref="S3177" si="8051">IF(COUNTA(Y3176:DP3179)=0,0,HLOOKUP(S3176,Y3176:DP3179,2,FALSE))</f>
        <v>0</v>
      </c>
      <c r="T3177" s="87">
        <f t="shared" ref="T3177" si="8052">IF(COUNTA(Y3176:DP3179)=0,0,AVERAGE(Y3177:DP3177))</f>
        <v>0</v>
      </c>
      <c r="U3177" s="88">
        <f t="shared" ref="U3177" si="8053">IF(COUNTA(Y3176:DP3179)=0,0,_xlfn.MINIFS(Y3177:DP3177,Y3179:DP3179,U3179))</f>
        <v>0</v>
      </c>
      <c r="V3177" s="89">
        <f t="array" ref="V3177">IF(COUNTA(Y3176:DP3179)=0,0,IF(ISERROR(HLOOKUP(V3179,Y3179:DP3179,1,FALSE)),0,INDEX(Y3177:DP3177,MATCH(V3176&amp;V3179,Y3176:DP3176&amp;Y3179:DP3179,0))))</f>
        <v>0</v>
      </c>
      <c r="W3177" s="90">
        <f t="array" ref="W3177">IF(COUNTA(Y3176:DP3179)=0,0,IF(ISERROR(HLOOKUP(W3179,Y3179:DP3179,1,FALSE)),0,AVERAGEIF(Y3179:DP3179,$W3179,Y3177:DP3177)))</f>
        <v>0</v>
      </c>
      <c r="X3177" s="107"/>
    </row>
    <row r="3178" spans="2:25" thickBot="1">
      <c r="B3178" s="83"/>
      <c r="C3178" s="84"/>
      <c r="D3178" s="83"/>
      <c r="E3178" s="83"/>
      <c r="F3178" s="83"/>
      <c r="G3178" s="83"/>
      <c r="H3178" s="83"/>
      <c r="I3178" s="83"/>
      <c r="J3178" s="83"/>
      <c r="K3178" s="83"/>
      <c r="L3178" s="83"/>
      <c r="M3178" s="83"/>
      <c r="N3178" s="83"/>
      <c r="O3178" s="83"/>
      <c r="P3178" s="84"/>
      <c r="Q3178" s="217"/>
      <c r="R3178" s="91">
        <f t="shared" ref="R3178" si="8054">IF(COUNTA(Y3176:DP3179)=0,0,HLOOKUP(R3177,Y3177:DP3179,2,FALSE))</f>
        <v>0</v>
      </c>
      <c r="S3178" s="92">
        <f t="shared" ref="S3178" si="8055">IF(COUNTA(Y3176:DP3179)=0,0,HLOOKUP(S3176,Y3176:DP3179,3,FALSE))</f>
        <v>0</v>
      </c>
      <c r="T3178" s="93"/>
      <c r="U3178" s="94">
        <f t="array" ref="U3178">IF(COUNTA(Y3176:DP3179)=0,0,IF(ISERROR(HLOOKUP(U3179,Y3179:DP3179,1,FALSE)),0,INDEX(Y3178:DP3178,MATCH(U3177&amp;U3179,Y3177:DP3177&amp;Y3179:DP3179,0))))</f>
        <v>0</v>
      </c>
      <c r="V3178" s="94">
        <f t="array" ref="V3178">IF(COUNTA(Y3176:DP3179)=0,0,IF(ISERROR(HLOOKUP(V3179,Y3179:DP3179,1,FALSE)),0,INDEX(Y3178:DP3178,MATCH(V3177&amp;V3179,Y3177:DP3177&amp;Y3179:DP3179,0))))</f>
        <v>0</v>
      </c>
      <c r="W3178" s="95"/>
      <c r="X3178" s="108"/>
    </row>
    <row r="3179" spans="2:25" ht="13.9" thickBot="1">
      <c r="B3179" s="96"/>
      <c r="C3179" s="97"/>
      <c r="D3179" s="96"/>
      <c r="E3179" s="96"/>
      <c r="F3179" s="96"/>
      <c r="G3179" s="96"/>
      <c r="H3179" s="96"/>
      <c r="I3179" s="96"/>
      <c r="J3179" s="96"/>
      <c r="K3179" s="96"/>
      <c r="L3179" s="96"/>
      <c r="M3179" s="96"/>
      <c r="N3179" s="96"/>
      <c r="O3179" s="96"/>
      <c r="P3179" s="97"/>
      <c r="Q3179" s="218"/>
      <c r="R3179" s="98" t="str">
        <f t="shared" ref="R3179" si="8056">IF(COUNTA(Y3176:DP3179)=0,"none",HLOOKUP(R3177,Y3177:DP3179,3,FALSE))</f>
        <v>none</v>
      </c>
      <c r="S3179" s="99" t="str">
        <f t="shared" ref="S3179" si="8057">IF(COUNTA(Y3176:DP3179)=0,"none",HLOOKUP(S3176,Y3176:DP3179,4,FALSE))</f>
        <v>none</v>
      </c>
      <c r="T3179" s="100"/>
      <c r="U3179" s="100" t="str">
        <f t="array" ref="U3179">IF(COUNTA(Y3176:DP3179)=0,"none",IF($U$2="WAHR",$W$3,Abfrage!$F$4))</f>
        <v>none</v>
      </c>
      <c r="V3179" s="100" t="str">
        <f t="array" ref="V3179">IF(COUNTA(Y3176:DP3179)=0,"none",IF($U$2="WAHR",$W$3,Abfrage!$F$4))</f>
        <v>none</v>
      </c>
      <c r="W3179" s="100" t="str">
        <f t="array" ref="W3179">IF(COUNTA(Y3176:DP3179)=0,"none",IF($U$2="WAHR",$W$3,Abfrage!$F$4))</f>
        <v>none</v>
      </c>
      <c r="X3179" s="109"/>
    </row>
    <row r="3180" spans="2:25" thickBot="1">
      <c r="B3180" s="75" t="s">
        <v>1979</v>
      </c>
      <c r="C3180" s="76">
        <v>1000161935</v>
      </c>
      <c r="D3180" s="75" t="s">
        <v>95</v>
      </c>
      <c r="E3180" s="75" t="s">
        <v>96</v>
      </c>
      <c r="F3180" s="75" t="s">
        <v>103</v>
      </c>
      <c r="G3180" s="75" t="s">
        <v>103</v>
      </c>
      <c r="H3180" s="75" t="e">
        <v>#N/A</v>
      </c>
      <c r="I3180" s="75" t="s">
        <v>51</v>
      </c>
      <c r="J3180" s="75" t="s">
        <v>1980</v>
      </c>
      <c r="K3180" s="75" t="s">
        <v>306</v>
      </c>
      <c r="L3180" s="75" t="s">
        <v>306</v>
      </c>
      <c r="M3180" s="75" t="s">
        <v>306</v>
      </c>
      <c r="N3180" s="75" t="s">
        <v>306</v>
      </c>
      <c r="O3180" s="75" t="s">
        <v>309</v>
      </c>
      <c r="P3180" s="76" t="s">
        <v>306</v>
      </c>
      <c r="Q3180" s="216"/>
      <c r="R3180" s="77" t="str">
        <f t="shared" ref="R3180" si="8058">IF(COUNTA(Y3180:DP3183)=0,"01.01.1900",INDEX(Y3180:DP3180,MATCH(R3181,Y3181:DP3181,0)))</f>
        <v>01.01.1900</v>
      </c>
      <c r="S3180" s="78" t="str">
        <f t="shared" ref="S3180" si="8059">IF(COUNTA(Y3180:DP3183)=0,"01.01.1900",MAX(Y3180:DP3180))</f>
        <v>01.01.1900</v>
      </c>
      <c r="T3180" s="79"/>
      <c r="U3180" s="80" t="str">
        <f t="array" ref="U3180">IF(COUNTA(Y3180:DP3183)=0,"01.01.1900",IF(ISERROR(HLOOKUP(U3183,Y3183:DP3183,1,FALSE)),"01.01.1900",INDEX(Y3180:DP3180,MATCH(U3181&amp;U3183,Y3181:DP3181&amp;Y3183:DP3183,0))))</f>
        <v>01.01.1900</v>
      </c>
      <c r="V3180" s="81" t="str">
        <f t="shared" ref="V3180" si="8060">IF(COUNTA(Y3180:DP3183)=0,"01.01.1900",_xlfn.MAXIFS(Y3180:DP3180,Y3183:DP3183,V3183))</f>
        <v>01.01.1900</v>
      </c>
      <c r="W3180" s="82"/>
      <c r="X3180" s="106"/>
    </row>
    <row r="3181" spans="2:25" thickBot="1">
      <c r="B3181" s="83"/>
      <c r="C3181" s="84"/>
      <c r="D3181" s="83"/>
      <c r="E3181" s="83"/>
      <c r="F3181" s="83"/>
      <c r="G3181" s="83"/>
      <c r="H3181" s="83"/>
      <c r="I3181" s="83"/>
      <c r="J3181" s="83"/>
      <c r="K3181" s="83"/>
      <c r="L3181" s="83"/>
      <c r="M3181" s="83"/>
      <c r="N3181" s="83"/>
      <c r="O3181" s="83"/>
      <c r="P3181" s="84"/>
      <c r="Q3181" s="217"/>
      <c r="R3181" s="85">
        <f t="shared" ref="R3181" si="8061">IF(COUNTA(Y3180:DP3183)=0,0,MIN(Y3181:DP3181))</f>
        <v>0</v>
      </c>
      <c r="S3181" s="86">
        <f t="shared" ref="S3181" si="8062">IF(COUNTA(Y3180:DP3183)=0,0,HLOOKUP(S3180,Y3180:DP3183,2,FALSE))</f>
        <v>0</v>
      </c>
      <c r="T3181" s="87">
        <f t="shared" ref="T3181" si="8063">IF(COUNTA(Y3180:DP3183)=0,0,AVERAGE(Y3181:DP3181))</f>
        <v>0</v>
      </c>
      <c r="U3181" s="88">
        <f t="shared" ref="U3181" si="8064">IF(COUNTA(Y3180:DP3183)=0,0,_xlfn.MINIFS(Y3181:DP3181,Y3183:DP3183,U3183))</f>
        <v>0</v>
      </c>
      <c r="V3181" s="89">
        <f t="array" ref="V3181">IF(COUNTA(Y3180:DP3183)=0,0,IF(ISERROR(HLOOKUP(V3183,Y3183:DP3183,1,FALSE)),0,INDEX(Y3181:DP3181,MATCH(V3180&amp;V3183,Y3180:DP3180&amp;Y3183:DP3183,0))))</f>
        <v>0</v>
      </c>
      <c r="W3181" s="90">
        <f t="array" ref="W3181">IF(COUNTA(Y3180:DP3183)=0,0,IF(ISERROR(HLOOKUP(W3183,Y3183:DP3183,1,FALSE)),0,AVERAGEIF(Y3183:DP3183,$W3183,Y3181:DP3181)))</f>
        <v>0</v>
      </c>
      <c r="X3181" s="107"/>
    </row>
    <row r="3182" spans="2:25" thickBot="1">
      <c r="B3182" s="83"/>
      <c r="C3182" s="84"/>
      <c r="D3182" s="83"/>
      <c r="E3182" s="83"/>
      <c r="F3182" s="83"/>
      <c r="G3182" s="83"/>
      <c r="H3182" s="83"/>
      <c r="I3182" s="83"/>
      <c r="J3182" s="83"/>
      <c r="K3182" s="83"/>
      <c r="L3182" s="83"/>
      <c r="M3182" s="83"/>
      <c r="N3182" s="83"/>
      <c r="O3182" s="83"/>
      <c r="P3182" s="84"/>
      <c r="Q3182" s="217"/>
      <c r="R3182" s="91">
        <f t="shared" ref="R3182" si="8065">IF(COUNTA(Y3180:DP3183)=0,0,HLOOKUP(R3181,Y3181:DP3183,2,FALSE))</f>
        <v>0</v>
      </c>
      <c r="S3182" s="92">
        <f t="shared" ref="S3182" si="8066">IF(COUNTA(Y3180:DP3183)=0,0,HLOOKUP(S3180,Y3180:DP3183,3,FALSE))</f>
        <v>0</v>
      </c>
      <c r="T3182" s="93"/>
      <c r="U3182" s="94">
        <f t="array" ref="U3182">IF(COUNTA(Y3180:DP3183)=0,0,IF(ISERROR(HLOOKUP(U3183,Y3183:DP3183,1,FALSE)),0,INDEX(Y3182:DP3182,MATCH(U3181&amp;U3183,Y3181:DP3181&amp;Y3183:DP3183,0))))</f>
        <v>0</v>
      </c>
      <c r="V3182" s="94">
        <f t="array" ref="V3182">IF(COUNTA(Y3180:DP3183)=0,0,IF(ISERROR(HLOOKUP(V3183,Y3183:DP3183,1,FALSE)),0,INDEX(Y3182:DP3182,MATCH(V3181&amp;V3183,Y3181:DP3181&amp;Y3183:DP3183,0))))</f>
        <v>0</v>
      </c>
      <c r="W3182" s="95"/>
      <c r="X3182" s="108"/>
    </row>
    <row r="3183" spans="2:25" ht="13.9" thickBot="1">
      <c r="B3183" s="96"/>
      <c r="C3183" s="97"/>
      <c r="D3183" s="96"/>
      <c r="E3183" s="96"/>
      <c r="F3183" s="96"/>
      <c r="G3183" s="96"/>
      <c r="H3183" s="96"/>
      <c r="I3183" s="96"/>
      <c r="J3183" s="96"/>
      <c r="K3183" s="96"/>
      <c r="L3183" s="96"/>
      <c r="M3183" s="96"/>
      <c r="N3183" s="96"/>
      <c r="O3183" s="96"/>
      <c r="P3183" s="97"/>
      <c r="Q3183" s="218"/>
      <c r="R3183" s="98" t="str">
        <f t="shared" ref="R3183" si="8067">IF(COUNTA(Y3180:DP3183)=0,"none",HLOOKUP(R3181,Y3181:DP3183,3,FALSE))</f>
        <v>none</v>
      </c>
      <c r="S3183" s="99" t="str">
        <f t="shared" ref="S3183" si="8068">IF(COUNTA(Y3180:DP3183)=0,"none",HLOOKUP(S3180,Y3180:DP3183,4,FALSE))</f>
        <v>none</v>
      </c>
      <c r="T3183" s="100"/>
      <c r="U3183" s="100" t="str">
        <f t="array" ref="U3183">IF(COUNTA(Y3180:DP3183)=0,"none",IF($U$2="WAHR",$W$3,Abfrage!$F$4))</f>
        <v>none</v>
      </c>
      <c r="V3183" s="100" t="str">
        <f t="array" ref="V3183">IF(COUNTA(Y3180:DP3183)=0,"none",IF($U$2="WAHR",$W$3,Abfrage!$F$4))</f>
        <v>none</v>
      </c>
      <c r="W3183" s="100" t="str">
        <f t="array" ref="W3183">IF(COUNTA(Y3180:DP3183)=0,"none",IF($U$2="WAHR",$W$3,Abfrage!$F$4))</f>
        <v>none</v>
      </c>
      <c r="X3183" s="109"/>
    </row>
    <row r="3184" spans="2:25" thickBot="1">
      <c r="B3184" s="75" t="s">
        <v>1981</v>
      </c>
      <c r="C3184" s="76">
        <v>1000303401</v>
      </c>
      <c r="D3184" s="75" t="s">
        <v>95</v>
      </c>
      <c r="E3184" s="75" t="s">
        <v>96</v>
      </c>
      <c r="F3184" s="75" t="s">
        <v>97</v>
      </c>
      <c r="G3184" s="75" t="s">
        <v>97</v>
      </c>
      <c r="H3184" s="75" t="s">
        <v>44</v>
      </c>
      <c r="I3184" s="75" t="s">
        <v>51</v>
      </c>
      <c r="J3184" s="75" t="s">
        <v>1982</v>
      </c>
      <c r="K3184" s="75" t="s">
        <v>306</v>
      </c>
      <c r="L3184" s="75" t="s">
        <v>306</v>
      </c>
      <c r="M3184" s="75" t="s">
        <v>313</v>
      </c>
      <c r="N3184" s="75" t="s">
        <v>1530</v>
      </c>
      <c r="O3184" s="75" t="s">
        <v>315</v>
      </c>
      <c r="P3184" s="76" t="s">
        <v>306</v>
      </c>
      <c r="Q3184" s="216"/>
      <c r="R3184" s="77">
        <f t="shared" ref="R3184" si="8069">IF(COUNTA(Y3184:DP3187)=0,"01.01.1900",INDEX(Y3184:DP3184,MATCH(R3185,Y3185:DP3185,0)))</f>
        <v>44501</v>
      </c>
      <c r="S3184" s="78">
        <f t="shared" ref="S3184" si="8070">IF(COUNTA(Y3184:DP3187)=0,"01.01.1900",MAX(Y3184:DP3184))</f>
        <v>44501</v>
      </c>
      <c r="T3184" s="79"/>
      <c r="U3184" s="80" t="str">
        <f t="array" ref="U3184">IF(COUNTA(Y3184:DP3187)=0,"01.01.1900",IF(ISERROR(HLOOKUP(U3187,Y3187:DP3187,1,FALSE)),"01.01.1900",INDEX(Y3184:DP3184,MATCH(U3185&amp;U3187,Y3185:DP3185&amp;Y3187:DP3187,0))))</f>
        <v>01.01.1900</v>
      </c>
      <c r="V3184" s="81">
        <f t="shared" ref="V3184" si="8071">IF(COUNTA(Y3184:DP3187)=0,"01.01.1900",_xlfn.MAXIFS(Y3184:DP3184,Y3187:DP3187,V3187))</f>
        <v>0</v>
      </c>
      <c r="W3184" s="82"/>
      <c r="X3184" s="106"/>
      <c r="Y3184" s="141">
        <v>44501</v>
      </c>
    </row>
    <row r="3185" spans="2:28" thickBot="1">
      <c r="B3185" s="83"/>
      <c r="C3185" s="84"/>
      <c r="D3185" s="83"/>
      <c r="E3185" s="83"/>
      <c r="F3185" s="83"/>
      <c r="G3185" s="83"/>
      <c r="H3185" s="83"/>
      <c r="I3185" s="83"/>
      <c r="J3185" s="83"/>
      <c r="K3185" s="83"/>
      <c r="L3185" s="83"/>
      <c r="M3185" s="83"/>
      <c r="N3185" s="83"/>
      <c r="O3185" s="83"/>
      <c r="P3185" s="84"/>
      <c r="Q3185" s="217"/>
      <c r="R3185" s="85">
        <f t="shared" ref="R3185" si="8072">IF(COUNTA(Y3184:DP3187)=0,0,MIN(Y3185:DP3185))</f>
        <v>5.9755000000000003</v>
      </c>
      <c r="S3185" s="86">
        <f t="shared" ref="S3185" si="8073">IF(COUNTA(Y3184:DP3187)=0,0,HLOOKUP(S3184,Y3184:DP3187,2,FALSE))</f>
        <v>5.9755000000000003</v>
      </c>
      <c r="T3185" s="87">
        <f t="shared" ref="T3185" si="8074">IF(COUNTA(Y3184:DP3187)=0,0,AVERAGE(Y3185:DP3185))</f>
        <v>5.9755000000000003</v>
      </c>
      <c r="U3185" s="88">
        <f t="shared" ref="U3185" si="8075">IF(COUNTA(Y3184:DP3187)=0,0,_xlfn.MINIFS(Y3185:DP3185,Y3187:DP3187,U3187))</f>
        <v>0</v>
      </c>
      <c r="V3185" s="89">
        <f t="array" ref="V3185">IF(COUNTA(Y3184:DP3187)=0,0,IF(ISERROR(HLOOKUP(V3187,Y3187:DP3187,1,FALSE)),0,INDEX(Y3185:DP3185,MATCH(V3184&amp;V3187,Y3184:DP3184&amp;Y3187:DP3187,0))))</f>
        <v>0</v>
      </c>
      <c r="W3185" s="90">
        <f t="array" ref="W3185">IF(COUNTA(Y3184:DP3187)=0,0,IF(ISERROR(HLOOKUP(W3187,Y3187:DP3187,1,FALSE)),0,AVERAGEIF(Y3187:DP3187,$W3187,Y3185:DP3185)))</f>
        <v>0</v>
      </c>
      <c r="X3185" s="107"/>
      <c r="Y3185" s="142">
        <v>5.9755000000000003</v>
      </c>
    </row>
    <row r="3186" spans="2:28" thickBot="1">
      <c r="B3186" s="83"/>
      <c r="C3186" s="84"/>
      <c r="D3186" s="83"/>
      <c r="E3186" s="83"/>
      <c r="F3186" s="83"/>
      <c r="G3186" s="83"/>
      <c r="H3186" s="83"/>
      <c r="I3186" s="83"/>
      <c r="J3186" s="83"/>
      <c r="K3186" s="83"/>
      <c r="L3186" s="83"/>
      <c r="M3186" s="83"/>
      <c r="N3186" s="83"/>
      <c r="O3186" s="83"/>
      <c r="P3186" s="84"/>
      <c r="Q3186" s="217"/>
      <c r="R3186" s="91">
        <f t="shared" ref="R3186" si="8076">IF(COUNTA(Y3184:DP3187)=0,0,HLOOKUP(R3185,Y3185:DP3187,2,FALSE))</f>
        <v>1000</v>
      </c>
      <c r="S3186" s="92">
        <f t="shared" ref="S3186" si="8077">IF(COUNTA(Y3184:DP3187)=0,0,HLOOKUP(S3184,Y3184:DP3187,3,FALSE))</f>
        <v>1000</v>
      </c>
      <c r="T3186" s="93"/>
      <c r="U3186" s="94">
        <f t="array" ref="U3186">IF(COUNTA(Y3184:DP3187)=0,0,IF(ISERROR(HLOOKUP(U3187,Y3187:DP3187,1,FALSE)),0,INDEX(Y3186:DP3186,MATCH(U3185&amp;U3187,Y3185:DP3185&amp;Y3187:DP3187,0))))</f>
        <v>0</v>
      </c>
      <c r="V3186" s="94">
        <f t="array" ref="V3186">IF(COUNTA(Y3184:DP3187)=0,0,IF(ISERROR(HLOOKUP(V3187,Y3187:DP3187,1,FALSE)),0,INDEX(Y3186:DP3186,MATCH(V3185&amp;V3187,Y3185:DP3185&amp;Y3187:DP3187,0))))</f>
        <v>0</v>
      </c>
      <c r="W3186" s="95"/>
      <c r="X3186" s="108"/>
      <c r="Y3186" s="143">
        <v>1000</v>
      </c>
    </row>
    <row r="3187" spans="2:28" ht="13.9" thickBot="1">
      <c r="B3187" s="96"/>
      <c r="C3187" s="97"/>
      <c r="D3187" s="96"/>
      <c r="E3187" s="96"/>
      <c r="F3187" s="96"/>
      <c r="G3187" s="96"/>
      <c r="H3187" s="96"/>
      <c r="I3187" s="96"/>
      <c r="J3187" s="96"/>
      <c r="K3187" s="96"/>
      <c r="L3187" s="96"/>
      <c r="M3187" s="96"/>
      <c r="N3187" s="96"/>
      <c r="O3187" s="96"/>
      <c r="P3187" s="97"/>
      <c r="Q3187" s="218"/>
      <c r="R3187" s="98" t="str">
        <f t="shared" ref="R3187" si="8078">IF(COUNTA(Y3184:DP3187)=0,"none",HLOOKUP(R3185,Y3185:DP3187,3,FALSE))</f>
        <v>www (-15%)</v>
      </c>
      <c r="S3187" s="99" t="str">
        <f t="shared" ref="S3187" si="8079">IF(COUNTA(Y3184:DP3187)=0,"none",HLOOKUP(S3184,Y3184:DP3187,4,FALSE))</f>
        <v>www (-15%)</v>
      </c>
      <c r="T3187" s="100"/>
      <c r="U3187" s="100">
        <f t="array" ref="U3187">IF(COUNTA(Y3184:DP3187)=0,"none",IF($U$2="WAHR",$W$3,Abfrage!$F$4))</f>
        <v>0</v>
      </c>
      <c r="V3187" s="100">
        <f t="array" ref="V3187">IF(COUNTA(Y3184:DP3187)=0,"none",IF($U$2="WAHR",$W$3,Abfrage!$F$4))</f>
        <v>0</v>
      </c>
      <c r="W3187" s="100">
        <f t="array" ref="W3187">IF(COUNTA(Y3184:DP3187)=0,"none",IF($U$2="WAHR",$W$3,Abfrage!$F$4))</f>
        <v>0</v>
      </c>
      <c r="X3187" s="109"/>
      <c r="Y3187" s="144" t="s">
        <v>354</v>
      </c>
    </row>
    <row r="3188" spans="2:28" thickBot="1">
      <c r="B3188" s="75" t="s">
        <v>1983</v>
      </c>
      <c r="C3188" s="76">
        <v>1000303404</v>
      </c>
      <c r="D3188" s="75" t="s">
        <v>95</v>
      </c>
      <c r="E3188" s="75" t="s">
        <v>175</v>
      </c>
      <c r="F3188" s="75" t="s">
        <v>97</v>
      </c>
      <c r="G3188" s="75" t="s">
        <v>97</v>
      </c>
      <c r="H3188" s="75" t="e">
        <v>#N/A</v>
      </c>
      <c r="I3188" s="75" t="s">
        <v>51</v>
      </c>
      <c r="J3188" s="75" t="s">
        <v>1984</v>
      </c>
      <c r="K3188" s="75" t="s">
        <v>306</v>
      </c>
      <c r="L3188" s="75" t="s">
        <v>306</v>
      </c>
      <c r="M3188" s="75" t="s">
        <v>307</v>
      </c>
      <c r="N3188" s="75" t="s">
        <v>1530</v>
      </c>
      <c r="O3188" s="75" t="s">
        <v>315</v>
      </c>
      <c r="P3188" s="76" t="s">
        <v>306</v>
      </c>
      <c r="Q3188" s="216"/>
      <c r="R3188" s="77" t="str">
        <f t="shared" ref="R3188" si="8080">IF(COUNTA(Y3188:DP3191)=0,"01.01.1900",INDEX(Y3188:DP3188,MATCH(R3189,Y3189:DP3189,0)))</f>
        <v>01.01.1900</v>
      </c>
      <c r="S3188" s="78" t="str">
        <f t="shared" ref="S3188" si="8081">IF(COUNTA(Y3188:DP3191)=0,"01.01.1900",MAX(Y3188:DP3188))</f>
        <v>01.01.1900</v>
      </c>
      <c r="T3188" s="79"/>
      <c r="U3188" s="80" t="str">
        <f t="array" ref="U3188">IF(COUNTA(Y3188:DP3191)=0,"01.01.1900",IF(ISERROR(HLOOKUP(U3191,Y3191:DP3191,1,FALSE)),"01.01.1900",INDEX(Y3188:DP3188,MATCH(U3189&amp;U3191,Y3189:DP3189&amp;Y3191:DP3191,0))))</f>
        <v>01.01.1900</v>
      </c>
      <c r="V3188" s="81" t="str">
        <f t="shared" ref="V3188" si="8082">IF(COUNTA(Y3188:DP3191)=0,"01.01.1900",_xlfn.MAXIFS(Y3188:DP3188,Y3191:DP3191,V3191))</f>
        <v>01.01.1900</v>
      </c>
      <c r="W3188" s="82"/>
      <c r="X3188" s="106"/>
    </row>
    <row r="3189" spans="2:28" thickBot="1">
      <c r="B3189" s="83"/>
      <c r="C3189" s="84"/>
      <c r="D3189" s="83"/>
      <c r="E3189" s="83"/>
      <c r="F3189" s="83"/>
      <c r="G3189" s="83"/>
      <c r="H3189" s="83"/>
      <c r="I3189" s="83"/>
      <c r="J3189" s="83"/>
      <c r="K3189" s="83"/>
      <c r="L3189" s="83"/>
      <c r="M3189" s="83"/>
      <c r="N3189" s="83"/>
      <c r="O3189" s="83"/>
      <c r="P3189" s="84"/>
      <c r="Q3189" s="217"/>
      <c r="R3189" s="85">
        <f t="shared" ref="R3189" si="8083">IF(COUNTA(Y3188:DP3191)=0,0,MIN(Y3189:DP3189))</f>
        <v>0</v>
      </c>
      <c r="S3189" s="86">
        <f t="shared" ref="S3189" si="8084">IF(COUNTA(Y3188:DP3191)=0,0,HLOOKUP(S3188,Y3188:DP3191,2,FALSE))</f>
        <v>0</v>
      </c>
      <c r="T3189" s="87">
        <f t="shared" ref="T3189" si="8085">IF(COUNTA(Y3188:DP3191)=0,0,AVERAGE(Y3189:DP3189))</f>
        <v>0</v>
      </c>
      <c r="U3189" s="88">
        <f t="shared" ref="U3189" si="8086">IF(COUNTA(Y3188:DP3191)=0,0,_xlfn.MINIFS(Y3189:DP3189,Y3191:DP3191,U3191))</f>
        <v>0</v>
      </c>
      <c r="V3189" s="89">
        <f t="array" ref="V3189">IF(COUNTA(Y3188:DP3191)=0,0,IF(ISERROR(HLOOKUP(V3191,Y3191:DP3191,1,FALSE)),0,INDEX(Y3189:DP3189,MATCH(V3188&amp;V3191,Y3188:DP3188&amp;Y3191:DP3191,0))))</f>
        <v>0</v>
      </c>
      <c r="W3189" s="90">
        <f t="array" ref="W3189">IF(COUNTA(Y3188:DP3191)=0,0,IF(ISERROR(HLOOKUP(W3191,Y3191:DP3191,1,FALSE)),0,AVERAGEIF(Y3191:DP3191,$W3191,Y3189:DP3189)))</f>
        <v>0</v>
      </c>
      <c r="X3189" s="107"/>
    </row>
    <row r="3190" spans="2:28" thickBot="1">
      <c r="B3190" s="83"/>
      <c r="C3190" s="84"/>
      <c r="D3190" s="83"/>
      <c r="E3190" s="83"/>
      <c r="F3190" s="83"/>
      <c r="G3190" s="83"/>
      <c r="H3190" s="83"/>
      <c r="I3190" s="83"/>
      <c r="J3190" s="83"/>
      <c r="K3190" s="83"/>
      <c r="L3190" s="83"/>
      <c r="M3190" s="83"/>
      <c r="N3190" s="83"/>
      <c r="O3190" s="83"/>
      <c r="P3190" s="84"/>
      <c r="Q3190" s="217"/>
      <c r="R3190" s="91">
        <f t="shared" ref="R3190" si="8087">IF(COUNTA(Y3188:DP3191)=0,0,HLOOKUP(R3189,Y3189:DP3191,2,FALSE))</f>
        <v>0</v>
      </c>
      <c r="S3190" s="92">
        <f t="shared" ref="S3190" si="8088">IF(COUNTA(Y3188:DP3191)=0,0,HLOOKUP(S3188,Y3188:DP3191,3,FALSE))</f>
        <v>0</v>
      </c>
      <c r="T3190" s="93"/>
      <c r="U3190" s="94">
        <f t="array" ref="U3190">IF(COUNTA(Y3188:DP3191)=0,0,IF(ISERROR(HLOOKUP(U3191,Y3191:DP3191,1,FALSE)),0,INDEX(Y3190:DP3190,MATCH(U3189&amp;U3191,Y3189:DP3189&amp;Y3191:DP3191,0))))</f>
        <v>0</v>
      </c>
      <c r="V3190" s="94">
        <f t="array" ref="V3190">IF(COUNTA(Y3188:DP3191)=0,0,IF(ISERROR(HLOOKUP(V3191,Y3191:DP3191,1,FALSE)),0,INDEX(Y3190:DP3190,MATCH(V3189&amp;V3191,Y3189:DP3189&amp;Y3191:DP3191,0))))</f>
        <v>0</v>
      </c>
      <c r="W3190" s="95"/>
      <c r="X3190" s="108"/>
    </row>
    <row r="3191" spans="2:28" ht="13.9" thickBot="1">
      <c r="B3191" s="96"/>
      <c r="C3191" s="97"/>
      <c r="D3191" s="96"/>
      <c r="E3191" s="96"/>
      <c r="F3191" s="96"/>
      <c r="G3191" s="96"/>
      <c r="H3191" s="96"/>
      <c r="I3191" s="96"/>
      <c r="J3191" s="96"/>
      <c r="K3191" s="96"/>
      <c r="L3191" s="96"/>
      <c r="M3191" s="96"/>
      <c r="N3191" s="96"/>
      <c r="O3191" s="96"/>
      <c r="P3191" s="97"/>
      <c r="Q3191" s="218"/>
      <c r="R3191" s="98" t="str">
        <f t="shared" ref="R3191" si="8089">IF(COUNTA(Y3188:DP3191)=0,"none",HLOOKUP(R3189,Y3189:DP3191,3,FALSE))</f>
        <v>none</v>
      </c>
      <c r="S3191" s="99" t="str">
        <f t="shared" ref="S3191" si="8090">IF(COUNTA(Y3188:DP3191)=0,"none",HLOOKUP(S3188,Y3188:DP3191,4,FALSE))</f>
        <v>none</v>
      </c>
      <c r="T3191" s="100"/>
      <c r="U3191" s="100" t="str">
        <f t="array" ref="U3191">IF(COUNTA(Y3188:DP3191)=0,"none",IF($U$2="WAHR",$W$3,Abfrage!$F$4))</f>
        <v>none</v>
      </c>
      <c r="V3191" s="100" t="str">
        <f t="array" ref="V3191">IF(COUNTA(Y3188:DP3191)=0,"none",IF($U$2="WAHR",$W$3,Abfrage!$F$4))</f>
        <v>none</v>
      </c>
      <c r="W3191" s="100" t="str">
        <f t="array" ref="W3191">IF(COUNTA(Y3188:DP3191)=0,"none",IF($U$2="WAHR",$W$3,Abfrage!$F$4))</f>
        <v>none</v>
      </c>
      <c r="X3191" s="109"/>
    </row>
    <row r="3192" spans="2:28" thickBot="1">
      <c r="B3192" s="75" t="s">
        <v>1985</v>
      </c>
      <c r="C3192" s="76">
        <v>1000303405</v>
      </c>
      <c r="D3192" s="75" t="s">
        <v>95</v>
      </c>
      <c r="E3192" s="75" t="s">
        <v>175</v>
      </c>
      <c r="F3192" s="75" t="s">
        <v>97</v>
      </c>
      <c r="G3192" s="75" t="s">
        <v>97</v>
      </c>
      <c r="H3192" s="75" t="s">
        <v>44</v>
      </c>
      <c r="I3192" s="75" t="s">
        <v>51</v>
      </c>
      <c r="J3192" s="75" t="s">
        <v>1986</v>
      </c>
      <c r="K3192" s="75" t="s">
        <v>306</v>
      </c>
      <c r="L3192" s="75" t="s">
        <v>306</v>
      </c>
      <c r="M3192" s="75" t="s">
        <v>307</v>
      </c>
      <c r="N3192" s="75" t="s">
        <v>1530</v>
      </c>
      <c r="O3192" s="75" t="s">
        <v>309</v>
      </c>
      <c r="P3192" s="76" t="s">
        <v>306</v>
      </c>
      <c r="Q3192" s="216"/>
      <c r="R3192" s="77">
        <f t="shared" ref="R3192" si="8091">IF(COUNTA(Y3192:DP3195)=0,"01.01.1900",INDEX(Y3192:DP3192,MATCH(R3193,Y3193:DP3193,0)))</f>
        <v>45504</v>
      </c>
      <c r="S3192" s="78">
        <f t="shared" ref="S3192" si="8092">IF(COUNTA(Y3192:DP3195)=0,"01.01.1900",MAX(Y3192:DP3192))</f>
        <v>45848</v>
      </c>
      <c r="T3192" s="79"/>
      <c r="U3192" s="80" t="str">
        <f t="array" ref="U3192">IF(COUNTA(Y3192:DP3195)=0,"01.01.1900",IF(ISERROR(HLOOKUP(U3195,Y3195:DP3195,1,FALSE)),"01.01.1900",INDEX(Y3192:DP3192,MATCH(U3193&amp;U3195,Y3193:DP3193&amp;Y3195:DP3195,0))))</f>
        <v>01.01.1900</v>
      </c>
      <c r="V3192" s="81">
        <f t="shared" ref="V3192" si="8093">IF(COUNTA(Y3192:DP3195)=0,"01.01.1900",_xlfn.MAXIFS(Y3192:DP3192,Y3195:DP3195,V3195))</f>
        <v>0</v>
      </c>
      <c r="W3192" s="82"/>
      <c r="X3192" s="106"/>
      <c r="Y3192" s="141">
        <v>45468</v>
      </c>
      <c r="Z3192" s="141">
        <v>45502</v>
      </c>
      <c r="AA3192" s="141">
        <v>45504</v>
      </c>
      <c r="AB3192" s="141">
        <v>45848</v>
      </c>
    </row>
    <row r="3193" spans="2:28" thickBot="1">
      <c r="B3193" s="83"/>
      <c r="C3193" s="84"/>
      <c r="D3193" s="83"/>
      <c r="E3193" s="83"/>
      <c r="F3193" s="83"/>
      <c r="G3193" s="83"/>
      <c r="H3193" s="83"/>
      <c r="I3193" s="83"/>
      <c r="J3193" s="83"/>
      <c r="K3193" s="83"/>
      <c r="L3193" s="83"/>
      <c r="M3193" s="83"/>
      <c r="N3193" s="83"/>
      <c r="O3193" s="83"/>
      <c r="P3193" s="84"/>
      <c r="Q3193" s="217"/>
      <c r="R3193" s="85">
        <f t="shared" ref="R3193" si="8094">IF(COUNTA(Y3192:DP3195)=0,0,MIN(Y3193:DP3193))</f>
        <v>3.2</v>
      </c>
      <c r="S3193" s="86">
        <f t="shared" ref="S3193" si="8095">IF(COUNTA(Y3192:DP3195)=0,0,HLOOKUP(S3192,Y3192:DP3195,2,FALSE))</f>
        <v>4.375</v>
      </c>
      <c r="T3193" s="87">
        <f t="shared" ref="T3193" si="8096">IF(COUNTA(Y3192:DP3195)=0,0,AVERAGE(Y3193:DP3193))</f>
        <v>3.9295</v>
      </c>
      <c r="U3193" s="88">
        <f t="shared" ref="U3193" si="8097">IF(COUNTA(Y3192:DP3195)=0,0,_xlfn.MINIFS(Y3193:DP3193,Y3195:DP3195,U3195))</f>
        <v>0</v>
      </c>
      <c r="V3193" s="89">
        <f t="array" ref="V3193">IF(COUNTA(Y3192:DP3195)=0,0,IF(ISERROR(HLOOKUP(V3195,Y3195:DP3195,1,FALSE)),0,INDEX(Y3193:DP3193,MATCH(V3192&amp;V3195,Y3192:DP3192&amp;Y3195:DP3195,0))))</f>
        <v>0</v>
      </c>
      <c r="W3193" s="90">
        <f t="array" ref="W3193">IF(COUNTA(Y3192:DP3195)=0,0,IF(ISERROR(HLOOKUP(W3195,Y3195:DP3195,1,FALSE)),0,AVERAGEIF(Y3195:DP3195,$W3195,Y3193:DP3193)))</f>
        <v>0</v>
      </c>
      <c r="X3193" s="107"/>
      <c r="Y3193" s="142">
        <v>4.1930000000000005</v>
      </c>
      <c r="Z3193" s="142">
        <v>3.95</v>
      </c>
      <c r="AA3193" s="142">
        <v>3.2</v>
      </c>
      <c r="AB3193" s="142">
        <v>4.375</v>
      </c>
    </row>
    <row r="3194" spans="2:28" thickBot="1">
      <c r="B3194" s="83"/>
      <c r="C3194" s="84"/>
      <c r="D3194" s="83"/>
      <c r="E3194" s="83"/>
      <c r="F3194" s="83"/>
      <c r="G3194" s="83"/>
      <c r="H3194" s="83"/>
      <c r="I3194" s="83"/>
      <c r="J3194" s="83"/>
      <c r="K3194" s="83"/>
      <c r="L3194" s="83"/>
      <c r="M3194" s="83"/>
      <c r="N3194" s="83"/>
      <c r="O3194" s="83"/>
      <c r="P3194" s="84"/>
      <c r="Q3194" s="217"/>
      <c r="R3194" s="91">
        <f t="shared" ref="R3194" si="8098">IF(COUNTA(Y3192:DP3195)=0,0,HLOOKUP(R3193,Y3193:DP3195,2,FALSE))</f>
        <v>0</v>
      </c>
      <c r="S3194" s="92">
        <f t="shared" ref="S3194" si="8099">IF(COUNTA(Y3192:DP3195)=0,0,HLOOKUP(S3192,Y3192:DP3195,3,FALSE))</f>
        <v>1000</v>
      </c>
      <c r="T3194" s="93"/>
      <c r="U3194" s="94">
        <f t="array" ref="U3194">IF(COUNTA(Y3192:DP3195)=0,0,IF(ISERROR(HLOOKUP(U3195,Y3195:DP3195,1,FALSE)),0,INDEX(Y3194:DP3194,MATCH(U3193&amp;U3195,Y3193:DP3193&amp;Y3195:DP3195,0))))</f>
        <v>0</v>
      </c>
      <c r="V3194" s="94">
        <f t="array" ref="V3194">IF(COUNTA(Y3192:DP3195)=0,0,IF(ISERROR(HLOOKUP(V3195,Y3195:DP3195,1,FALSE)),0,INDEX(Y3194:DP3194,MATCH(V3193&amp;V3195,Y3193:DP3193&amp;Y3195:DP3195,0))))</f>
        <v>0</v>
      </c>
      <c r="W3194" s="95"/>
      <c r="X3194" s="108"/>
      <c r="Y3194" s="143">
        <v>1000</v>
      </c>
      <c r="Z3194" s="143">
        <v>0</v>
      </c>
      <c r="AA3194" s="143">
        <v>0</v>
      </c>
      <c r="AB3194" s="143">
        <v>1000</v>
      </c>
    </row>
    <row r="3195" spans="2:28" ht="13.9" thickBot="1">
      <c r="B3195" s="96"/>
      <c r="C3195" s="97"/>
      <c r="D3195" s="96"/>
      <c r="E3195" s="96"/>
      <c r="F3195" s="96"/>
      <c r="G3195" s="96"/>
      <c r="H3195" s="96"/>
      <c r="I3195" s="96"/>
      <c r="J3195" s="96"/>
      <c r="K3195" s="96"/>
      <c r="L3195" s="96"/>
      <c r="M3195" s="96"/>
      <c r="N3195" s="96"/>
      <c r="O3195" s="96"/>
      <c r="P3195" s="97"/>
      <c r="Q3195" s="218"/>
      <c r="R3195" s="98" t="str">
        <f t="shared" ref="R3195" si="8100">IF(COUNTA(Y3192:DP3195)=0,"none",HLOOKUP(R3193,Y3193:DP3195,3,FALSE))</f>
        <v>Murat</v>
      </c>
      <c r="S3195" s="99" t="str">
        <f t="shared" ref="S3195" si="8101">IF(COUNTA(Y3192:DP3195)=0,"none",HLOOKUP(S3192,Y3192:DP3195,4,FALSE))</f>
        <v>www (-30%)</v>
      </c>
      <c r="T3195" s="100"/>
      <c r="U3195" s="100">
        <f t="array" ref="U3195">IF(COUNTA(Y3192:DP3195)=0,"none",IF($U$2="WAHR",$W$3,Abfrage!$F$4))</f>
        <v>0</v>
      </c>
      <c r="V3195" s="100">
        <f t="array" ref="V3195">IF(COUNTA(Y3192:DP3195)=0,"none",IF($U$2="WAHR",$W$3,Abfrage!$F$4))</f>
        <v>0</v>
      </c>
      <c r="W3195" s="100">
        <f t="array" ref="W3195">IF(COUNTA(Y3192:DP3195)=0,"none",IF($U$2="WAHR",$W$3,Abfrage!$F$4))</f>
        <v>0</v>
      </c>
      <c r="X3195" s="109"/>
      <c r="Y3195" s="144" t="s">
        <v>43</v>
      </c>
      <c r="Z3195" s="144" t="s">
        <v>185</v>
      </c>
      <c r="AA3195" s="144" t="s">
        <v>186</v>
      </c>
      <c r="AB3195" s="144" t="s">
        <v>43</v>
      </c>
    </row>
    <row r="3196" spans="2:28" thickBot="1">
      <c r="B3196" s="75" t="s">
        <v>1987</v>
      </c>
      <c r="C3196" s="76">
        <v>1000068958</v>
      </c>
      <c r="D3196" s="75" t="s">
        <v>1988</v>
      </c>
      <c r="E3196" s="75" t="s">
        <v>306</v>
      </c>
      <c r="F3196" s="75" t="s">
        <v>1989</v>
      </c>
      <c r="G3196" s="75" t="s">
        <v>1990</v>
      </c>
      <c r="H3196" s="75" t="e">
        <v>#N/A</v>
      </c>
      <c r="I3196" s="75" t="s">
        <v>1991</v>
      </c>
      <c r="J3196" s="75" t="s">
        <v>1992</v>
      </c>
      <c r="K3196" s="75" t="s">
        <v>306</v>
      </c>
      <c r="L3196" s="75" t="s">
        <v>306</v>
      </c>
      <c r="M3196" s="75" t="s">
        <v>306</v>
      </c>
      <c r="N3196" s="75" t="s">
        <v>306</v>
      </c>
      <c r="O3196" s="75" t="s">
        <v>306</v>
      </c>
      <c r="P3196" s="76" t="s">
        <v>306</v>
      </c>
      <c r="Q3196" s="216"/>
      <c r="R3196" s="77" t="str">
        <f t="shared" ref="R3196" si="8102">IF(COUNTA(Y3196:DP3199)=0,"01.01.1900",INDEX(Y3196:DP3196,MATCH(R3197,Y3197:DP3197,0)))</f>
        <v>01.01.1900</v>
      </c>
      <c r="S3196" s="78" t="str">
        <f t="shared" ref="S3196" si="8103">IF(COUNTA(Y3196:DP3199)=0,"01.01.1900",MAX(Y3196:DP3196))</f>
        <v>01.01.1900</v>
      </c>
      <c r="T3196" s="79"/>
      <c r="U3196" s="80" t="str">
        <f t="array" ref="U3196">IF(COUNTA(Y3196:DP3199)=0,"01.01.1900",IF(ISERROR(HLOOKUP(U3199,Y3199:DP3199,1,FALSE)),"01.01.1900",INDEX(Y3196:DP3196,MATCH(U3197&amp;U3199,Y3197:DP3197&amp;Y3199:DP3199,0))))</f>
        <v>01.01.1900</v>
      </c>
      <c r="V3196" s="81" t="str">
        <f t="shared" ref="V3196" si="8104">IF(COUNTA(Y3196:DP3199)=0,"01.01.1900",_xlfn.MAXIFS(Y3196:DP3196,Y3199:DP3199,V3199))</f>
        <v>01.01.1900</v>
      </c>
      <c r="W3196" s="82"/>
      <c r="X3196" s="106"/>
    </row>
    <row r="3197" spans="2:28" thickBot="1">
      <c r="B3197" s="83"/>
      <c r="C3197" s="84"/>
      <c r="D3197" s="83"/>
      <c r="E3197" s="83"/>
      <c r="F3197" s="83"/>
      <c r="G3197" s="83"/>
      <c r="H3197" s="83"/>
      <c r="I3197" s="83"/>
      <c r="J3197" s="83"/>
      <c r="K3197" s="83"/>
      <c r="L3197" s="83"/>
      <c r="M3197" s="83"/>
      <c r="N3197" s="83"/>
      <c r="O3197" s="83"/>
      <c r="P3197" s="84"/>
      <c r="Q3197" s="217"/>
      <c r="R3197" s="85">
        <f t="shared" ref="R3197" si="8105">IF(COUNTA(Y3196:DP3199)=0,0,MIN(Y3197:DP3197))</f>
        <v>0</v>
      </c>
      <c r="S3197" s="86">
        <f t="shared" ref="S3197" si="8106">IF(COUNTA(Y3196:DP3199)=0,0,HLOOKUP(S3196,Y3196:DP3199,2,FALSE))</f>
        <v>0</v>
      </c>
      <c r="T3197" s="87">
        <f t="shared" ref="T3197" si="8107">IF(COUNTA(Y3196:DP3199)=0,0,AVERAGE(Y3197:DP3197))</f>
        <v>0</v>
      </c>
      <c r="U3197" s="88">
        <f t="shared" ref="U3197" si="8108">IF(COUNTA(Y3196:DP3199)=0,0,_xlfn.MINIFS(Y3197:DP3197,Y3199:DP3199,U3199))</f>
        <v>0</v>
      </c>
      <c r="V3197" s="89">
        <f t="array" ref="V3197">IF(COUNTA(Y3196:DP3199)=0,0,IF(ISERROR(HLOOKUP(V3199,Y3199:DP3199,1,FALSE)),0,INDEX(Y3197:DP3197,MATCH(V3196&amp;V3199,Y3196:DP3196&amp;Y3199:DP3199,0))))</f>
        <v>0</v>
      </c>
      <c r="W3197" s="90">
        <f t="array" ref="W3197">IF(COUNTA(Y3196:DP3199)=0,0,IF(ISERROR(HLOOKUP(W3199,Y3199:DP3199,1,FALSE)),0,AVERAGEIF(Y3199:DP3199,$W3199,Y3197:DP3197)))</f>
        <v>0</v>
      </c>
      <c r="X3197" s="107"/>
    </row>
    <row r="3198" spans="2:28" thickBot="1">
      <c r="B3198" s="83"/>
      <c r="C3198" s="84"/>
      <c r="D3198" s="83"/>
      <c r="E3198" s="83"/>
      <c r="F3198" s="83"/>
      <c r="G3198" s="83"/>
      <c r="H3198" s="83"/>
      <c r="I3198" s="83"/>
      <c r="J3198" s="83"/>
      <c r="K3198" s="83"/>
      <c r="L3198" s="83"/>
      <c r="M3198" s="83"/>
      <c r="N3198" s="83"/>
      <c r="O3198" s="83"/>
      <c r="P3198" s="84"/>
      <c r="Q3198" s="217"/>
      <c r="R3198" s="91">
        <f t="shared" ref="R3198" si="8109">IF(COUNTA(Y3196:DP3199)=0,0,HLOOKUP(R3197,Y3197:DP3199,2,FALSE))</f>
        <v>0</v>
      </c>
      <c r="S3198" s="92">
        <f t="shared" ref="S3198" si="8110">IF(COUNTA(Y3196:DP3199)=0,0,HLOOKUP(S3196,Y3196:DP3199,3,FALSE))</f>
        <v>0</v>
      </c>
      <c r="T3198" s="93"/>
      <c r="U3198" s="94">
        <f t="array" ref="U3198">IF(COUNTA(Y3196:DP3199)=0,0,IF(ISERROR(HLOOKUP(U3199,Y3199:DP3199,1,FALSE)),0,INDEX(Y3198:DP3198,MATCH(U3197&amp;U3199,Y3197:DP3197&amp;Y3199:DP3199,0))))</f>
        <v>0</v>
      </c>
      <c r="V3198" s="94">
        <f t="array" ref="V3198">IF(COUNTA(Y3196:DP3199)=0,0,IF(ISERROR(HLOOKUP(V3199,Y3199:DP3199,1,FALSE)),0,INDEX(Y3198:DP3198,MATCH(V3197&amp;V3199,Y3197:DP3197&amp;Y3199:DP3199,0))))</f>
        <v>0</v>
      </c>
      <c r="W3198" s="95"/>
      <c r="X3198" s="108"/>
    </row>
    <row r="3199" spans="2:28" ht="13.9" thickBot="1">
      <c r="B3199" s="96"/>
      <c r="C3199" s="97"/>
      <c r="D3199" s="96"/>
      <c r="E3199" s="96"/>
      <c r="F3199" s="96"/>
      <c r="G3199" s="96"/>
      <c r="H3199" s="96"/>
      <c r="I3199" s="96"/>
      <c r="J3199" s="96"/>
      <c r="K3199" s="96"/>
      <c r="L3199" s="96"/>
      <c r="M3199" s="96"/>
      <c r="N3199" s="96"/>
      <c r="O3199" s="96"/>
      <c r="P3199" s="97"/>
      <c r="Q3199" s="218"/>
      <c r="R3199" s="98" t="str">
        <f t="shared" ref="R3199" si="8111">IF(COUNTA(Y3196:DP3199)=0,"none",HLOOKUP(R3197,Y3197:DP3199,3,FALSE))</f>
        <v>none</v>
      </c>
      <c r="S3199" s="99" t="str">
        <f t="shared" ref="S3199" si="8112">IF(COUNTA(Y3196:DP3199)=0,"none",HLOOKUP(S3196,Y3196:DP3199,4,FALSE))</f>
        <v>none</v>
      </c>
      <c r="T3199" s="100"/>
      <c r="U3199" s="100" t="str">
        <f t="array" ref="U3199">IF(COUNTA(Y3196:DP3199)=0,"none",IF($U$2="WAHR",$W$3,Abfrage!$F$4))</f>
        <v>none</v>
      </c>
      <c r="V3199" s="100" t="str">
        <f t="array" ref="V3199">IF(COUNTA(Y3196:DP3199)=0,"none",IF($U$2="WAHR",$W$3,Abfrage!$F$4))</f>
        <v>none</v>
      </c>
      <c r="W3199" s="100" t="str">
        <f t="array" ref="W3199">IF(COUNTA(Y3196:DP3199)=0,"none",IF($U$2="WAHR",$W$3,Abfrage!$F$4))</f>
        <v>none</v>
      </c>
      <c r="X3199" s="109"/>
    </row>
    <row r="3200" spans="2:28" thickBot="1">
      <c r="B3200" s="75" t="s">
        <v>1993</v>
      </c>
      <c r="C3200" s="76">
        <v>1000069027</v>
      </c>
      <c r="D3200" s="75" t="s">
        <v>95</v>
      </c>
      <c r="E3200" s="75" t="s">
        <v>96</v>
      </c>
      <c r="F3200" s="75" t="s">
        <v>410</v>
      </c>
      <c r="G3200" s="75" t="s">
        <v>1994</v>
      </c>
      <c r="H3200" s="75" t="e">
        <v>#N/A</v>
      </c>
      <c r="I3200" s="75" t="s">
        <v>427</v>
      </c>
      <c r="J3200" s="75" t="s">
        <v>1995</v>
      </c>
      <c r="K3200" s="75" t="s">
        <v>306</v>
      </c>
      <c r="L3200" s="75" t="s">
        <v>306</v>
      </c>
      <c r="M3200" s="75" t="s">
        <v>306</v>
      </c>
      <c r="N3200" s="75" t="s">
        <v>306</v>
      </c>
      <c r="O3200" s="75" t="s">
        <v>306</v>
      </c>
      <c r="P3200" s="76" t="s">
        <v>306</v>
      </c>
      <c r="Q3200" s="216"/>
      <c r="R3200" s="77" t="str">
        <f t="shared" ref="R3200" si="8113">IF(COUNTA(Y3200:DP3203)=0,"01.01.1900",INDEX(Y3200:DP3200,MATCH(R3201,Y3201:DP3201,0)))</f>
        <v>01.01.1900</v>
      </c>
      <c r="S3200" s="78" t="str">
        <f t="shared" ref="S3200" si="8114">IF(COUNTA(Y3200:DP3203)=0,"01.01.1900",MAX(Y3200:DP3200))</f>
        <v>01.01.1900</v>
      </c>
      <c r="T3200" s="79"/>
      <c r="U3200" s="80" t="str">
        <f t="array" ref="U3200">IF(COUNTA(Y3200:DP3203)=0,"01.01.1900",IF(ISERROR(HLOOKUP(U3203,Y3203:DP3203,1,FALSE)),"01.01.1900",INDEX(Y3200:DP3200,MATCH(U3201&amp;U3203,Y3201:DP3201&amp;Y3203:DP3203,0))))</f>
        <v>01.01.1900</v>
      </c>
      <c r="V3200" s="81" t="str">
        <f t="shared" ref="V3200" si="8115">IF(COUNTA(Y3200:DP3203)=0,"01.01.1900",_xlfn.MAXIFS(Y3200:DP3200,Y3203:DP3203,V3203))</f>
        <v>01.01.1900</v>
      </c>
      <c r="W3200" s="82"/>
      <c r="X3200" s="106"/>
    </row>
    <row r="3201" spans="2:24" thickBot="1">
      <c r="B3201" s="83"/>
      <c r="C3201" s="84"/>
      <c r="D3201" s="83"/>
      <c r="E3201" s="83"/>
      <c r="F3201" s="83"/>
      <c r="G3201" s="83"/>
      <c r="H3201" s="83"/>
      <c r="I3201" s="83"/>
      <c r="J3201" s="83"/>
      <c r="K3201" s="83"/>
      <c r="L3201" s="83"/>
      <c r="M3201" s="83"/>
      <c r="N3201" s="83"/>
      <c r="O3201" s="83"/>
      <c r="P3201" s="84"/>
      <c r="Q3201" s="217"/>
      <c r="R3201" s="85">
        <f t="shared" ref="R3201" si="8116">IF(COUNTA(Y3200:DP3203)=0,0,MIN(Y3201:DP3201))</f>
        <v>0</v>
      </c>
      <c r="S3201" s="86">
        <f t="shared" ref="S3201" si="8117">IF(COUNTA(Y3200:DP3203)=0,0,HLOOKUP(S3200,Y3200:DP3203,2,FALSE))</f>
        <v>0</v>
      </c>
      <c r="T3201" s="87">
        <f t="shared" ref="T3201" si="8118">IF(COUNTA(Y3200:DP3203)=0,0,AVERAGE(Y3201:DP3201))</f>
        <v>0</v>
      </c>
      <c r="U3201" s="88">
        <f t="shared" ref="U3201" si="8119">IF(COUNTA(Y3200:DP3203)=0,0,_xlfn.MINIFS(Y3201:DP3201,Y3203:DP3203,U3203))</f>
        <v>0</v>
      </c>
      <c r="V3201" s="89">
        <f t="array" ref="V3201">IF(COUNTA(Y3200:DP3203)=0,0,IF(ISERROR(HLOOKUP(V3203,Y3203:DP3203,1,FALSE)),0,INDEX(Y3201:DP3201,MATCH(V3200&amp;V3203,Y3200:DP3200&amp;Y3203:DP3203,0))))</f>
        <v>0</v>
      </c>
      <c r="W3201" s="90">
        <f t="array" ref="W3201">IF(COUNTA(Y3200:DP3203)=0,0,IF(ISERROR(HLOOKUP(W3203,Y3203:DP3203,1,FALSE)),0,AVERAGEIF(Y3203:DP3203,$W3203,Y3201:DP3201)))</f>
        <v>0</v>
      </c>
      <c r="X3201" s="107"/>
    </row>
    <row r="3202" spans="2:24" thickBot="1">
      <c r="B3202" s="83"/>
      <c r="C3202" s="84"/>
      <c r="D3202" s="83"/>
      <c r="E3202" s="83"/>
      <c r="F3202" s="83"/>
      <c r="G3202" s="83"/>
      <c r="H3202" s="83"/>
      <c r="I3202" s="83"/>
      <c r="J3202" s="83"/>
      <c r="K3202" s="83"/>
      <c r="L3202" s="83"/>
      <c r="M3202" s="83"/>
      <c r="N3202" s="83"/>
      <c r="O3202" s="83"/>
      <c r="P3202" s="84"/>
      <c r="Q3202" s="217"/>
      <c r="R3202" s="91">
        <f t="shared" ref="R3202" si="8120">IF(COUNTA(Y3200:DP3203)=0,0,HLOOKUP(R3201,Y3201:DP3203,2,FALSE))</f>
        <v>0</v>
      </c>
      <c r="S3202" s="92">
        <f t="shared" ref="S3202" si="8121">IF(COUNTA(Y3200:DP3203)=0,0,HLOOKUP(S3200,Y3200:DP3203,3,FALSE))</f>
        <v>0</v>
      </c>
      <c r="T3202" s="93"/>
      <c r="U3202" s="94">
        <f t="array" ref="U3202">IF(COUNTA(Y3200:DP3203)=0,0,IF(ISERROR(HLOOKUP(U3203,Y3203:DP3203,1,FALSE)),0,INDEX(Y3202:DP3202,MATCH(U3201&amp;U3203,Y3201:DP3201&amp;Y3203:DP3203,0))))</f>
        <v>0</v>
      </c>
      <c r="V3202" s="94">
        <f t="array" ref="V3202">IF(COUNTA(Y3200:DP3203)=0,0,IF(ISERROR(HLOOKUP(V3203,Y3203:DP3203,1,FALSE)),0,INDEX(Y3202:DP3202,MATCH(V3201&amp;V3203,Y3201:DP3201&amp;Y3203:DP3203,0))))</f>
        <v>0</v>
      </c>
      <c r="W3202" s="95"/>
      <c r="X3202" s="108"/>
    </row>
    <row r="3203" spans="2:24" ht="13.9" thickBot="1">
      <c r="B3203" s="96"/>
      <c r="C3203" s="97"/>
      <c r="D3203" s="96"/>
      <c r="E3203" s="96"/>
      <c r="F3203" s="96"/>
      <c r="G3203" s="96"/>
      <c r="H3203" s="96"/>
      <c r="I3203" s="96"/>
      <c r="J3203" s="96"/>
      <c r="K3203" s="96"/>
      <c r="L3203" s="96"/>
      <c r="M3203" s="96"/>
      <c r="N3203" s="96"/>
      <c r="O3203" s="96"/>
      <c r="P3203" s="97"/>
      <c r="Q3203" s="218"/>
      <c r="R3203" s="98" t="str">
        <f t="shared" ref="R3203" si="8122">IF(COUNTA(Y3200:DP3203)=0,"none",HLOOKUP(R3201,Y3201:DP3203,3,FALSE))</f>
        <v>none</v>
      </c>
      <c r="S3203" s="99" t="str">
        <f t="shared" ref="S3203" si="8123">IF(COUNTA(Y3200:DP3203)=0,"none",HLOOKUP(S3200,Y3200:DP3203,4,FALSE))</f>
        <v>none</v>
      </c>
      <c r="T3203" s="100"/>
      <c r="U3203" s="100" t="str">
        <f t="array" ref="U3203">IF(COUNTA(Y3200:DP3203)=0,"none",IF($U$2="WAHR",$W$3,Abfrage!$F$4))</f>
        <v>none</v>
      </c>
      <c r="V3203" s="100" t="str">
        <f t="array" ref="V3203">IF(COUNTA(Y3200:DP3203)=0,"none",IF($U$2="WAHR",$W$3,Abfrage!$F$4))</f>
        <v>none</v>
      </c>
      <c r="W3203" s="100" t="str">
        <f t="array" ref="W3203">IF(COUNTA(Y3200:DP3203)=0,"none",IF($U$2="WAHR",$W$3,Abfrage!$F$4))</f>
        <v>none</v>
      </c>
      <c r="X3203" s="109"/>
    </row>
    <row r="3204" spans="2:24" thickBot="1">
      <c r="B3204" s="75" t="s">
        <v>1996</v>
      </c>
      <c r="C3204" s="76">
        <v>1000002902</v>
      </c>
      <c r="D3204" s="75" t="s">
        <v>95</v>
      </c>
      <c r="E3204" s="75" t="s">
        <v>96</v>
      </c>
      <c r="F3204" s="75" t="s">
        <v>97</v>
      </c>
      <c r="G3204" s="75" t="s">
        <v>1997</v>
      </c>
      <c r="H3204" s="75" t="e">
        <v>#N/A</v>
      </c>
      <c r="I3204" s="75" t="s">
        <v>427</v>
      </c>
      <c r="J3204" s="75" t="s">
        <v>1998</v>
      </c>
      <c r="K3204" s="75" t="s">
        <v>306</v>
      </c>
      <c r="L3204" s="75" t="s">
        <v>306</v>
      </c>
      <c r="M3204" s="75" t="s">
        <v>306</v>
      </c>
      <c r="N3204" s="75" t="s">
        <v>306</v>
      </c>
      <c r="O3204" s="75" t="s">
        <v>306</v>
      </c>
      <c r="P3204" s="76" t="s">
        <v>306</v>
      </c>
      <c r="Q3204" s="216"/>
      <c r="R3204" s="77" t="str">
        <f t="shared" ref="R3204" si="8124">IF(COUNTA(Y3204:DP3207)=0,"01.01.1900",INDEX(Y3204:DP3204,MATCH(R3205,Y3205:DP3205,0)))</f>
        <v>01.01.1900</v>
      </c>
      <c r="S3204" s="78" t="str">
        <f t="shared" ref="S3204" si="8125">IF(COUNTA(Y3204:DP3207)=0,"01.01.1900",MAX(Y3204:DP3204))</f>
        <v>01.01.1900</v>
      </c>
      <c r="T3204" s="79"/>
      <c r="U3204" s="80" t="str">
        <f t="array" ref="U3204">IF(COUNTA(Y3204:DP3207)=0,"01.01.1900",IF(ISERROR(HLOOKUP(U3207,Y3207:DP3207,1,FALSE)),"01.01.1900",INDEX(Y3204:DP3204,MATCH(U3205&amp;U3207,Y3205:DP3205&amp;Y3207:DP3207,0))))</f>
        <v>01.01.1900</v>
      </c>
      <c r="V3204" s="81" t="str">
        <f t="shared" ref="V3204" si="8126">IF(COUNTA(Y3204:DP3207)=0,"01.01.1900",_xlfn.MAXIFS(Y3204:DP3204,Y3207:DP3207,V3207))</f>
        <v>01.01.1900</v>
      </c>
      <c r="W3204" s="82"/>
      <c r="X3204" s="106"/>
    </row>
    <row r="3205" spans="2:24" thickBot="1">
      <c r="B3205" s="83"/>
      <c r="C3205" s="84"/>
      <c r="D3205" s="83"/>
      <c r="E3205" s="83"/>
      <c r="F3205" s="83"/>
      <c r="G3205" s="83"/>
      <c r="H3205" s="83"/>
      <c r="I3205" s="83"/>
      <c r="J3205" s="83"/>
      <c r="K3205" s="83"/>
      <c r="L3205" s="83"/>
      <c r="M3205" s="83"/>
      <c r="N3205" s="83"/>
      <c r="O3205" s="83"/>
      <c r="P3205" s="84"/>
      <c r="Q3205" s="217"/>
      <c r="R3205" s="85">
        <f t="shared" ref="R3205" si="8127">IF(COUNTA(Y3204:DP3207)=0,0,MIN(Y3205:DP3205))</f>
        <v>0</v>
      </c>
      <c r="S3205" s="86">
        <f t="shared" ref="S3205" si="8128">IF(COUNTA(Y3204:DP3207)=0,0,HLOOKUP(S3204,Y3204:DP3207,2,FALSE))</f>
        <v>0</v>
      </c>
      <c r="T3205" s="87">
        <f t="shared" ref="T3205" si="8129">IF(COUNTA(Y3204:DP3207)=0,0,AVERAGE(Y3205:DP3205))</f>
        <v>0</v>
      </c>
      <c r="U3205" s="88">
        <f t="shared" ref="U3205" si="8130">IF(COUNTA(Y3204:DP3207)=0,0,_xlfn.MINIFS(Y3205:DP3205,Y3207:DP3207,U3207))</f>
        <v>0</v>
      </c>
      <c r="V3205" s="89">
        <f t="array" ref="V3205">IF(COUNTA(Y3204:DP3207)=0,0,IF(ISERROR(HLOOKUP(V3207,Y3207:DP3207,1,FALSE)),0,INDEX(Y3205:DP3205,MATCH(V3204&amp;V3207,Y3204:DP3204&amp;Y3207:DP3207,0))))</f>
        <v>0</v>
      </c>
      <c r="W3205" s="90">
        <f t="array" ref="W3205">IF(COUNTA(Y3204:DP3207)=0,0,IF(ISERROR(HLOOKUP(W3207,Y3207:DP3207,1,FALSE)),0,AVERAGEIF(Y3207:DP3207,$W3207,Y3205:DP3205)))</f>
        <v>0</v>
      </c>
      <c r="X3205" s="107"/>
    </row>
    <row r="3206" spans="2:24" thickBot="1">
      <c r="B3206" s="83"/>
      <c r="C3206" s="84"/>
      <c r="D3206" s="83"/>
      <c r="E3206" s="83"/>
      <c r="F3206" s="83"/>
      <c r="G3206" s="83"/>
      <c r="H3206" s="83"/>
      <c r="I3206" s="83"/>
      <c r="J3206" s="83"/>
      <c r="K3206" s="83"/>
      <c r="L3206" s="83"/>
      <c r="M3206" s="83"/>
      <c r="N3206" s="83"/>
      <c r="O3206" s="83"/>
      <c r="P3206" s="84"/>
      <c r="Q3206" s="217"/>
      <c r="R3206" s="91">
        <f t="shared" ref="R3206" si="8131">IF(COUNTA(Y3204:DP3207)=0,0,HLOOKUP(R3205,Y3205:DP3207,2,FALSE))</f>
        <v>0</v>
      </c>
      <c r="S3206" s="92">
        <f t="shared" ref="S3206" si="8132">IF(COUNTA(Y3204:DP3207)=0,0,HLOOKUP(S3204,Y3204:DP3207,3,FALSE))</f>
        <v>0</v>
      </c>
      <c r="T3206" s="93"/>
      <c r="U3206" s="94">
        <f t="array" ref="U3206">IF(COUNTA(Y3204:DP3207)=0,0,IF(ISERROR(HLOOKUP(U3207,Y3207:DP3207,1,FALSE)),0,INDEX(Y3206:DP3206,MATCH(U3205&amp;U3207,Y3205:DP3205&amp;Y3207:DP3207,0))))</f>
        <v>0</v>
      </c>
      <c r="V3206" s="94">
        <f t="array" ref="V3206">IF(COUNTA(Y3204:DP3207)=0,0,IF(ISERROR(HLOOKUP(V3207,Y3207:DP3207,1,FALSE)),0,INDEX(Y3206:DP3206,MATCH(V3205&amp;V3207,Y3205:DP3205&amp;Y3207:DP3207,0))))</f>
        <v>0</v>
      </c>
      <c r="W3206" s="95"/>
      <c r="X3206" s="108"/>
    </row>
    <row r="3207" spans="2:24" ht="13.9" thickBot="1">
      <c r="B3207" s="96"/>
      <c r="C3207" s="97"/>
      <c r="D3207" s="96"/>
      <c r="E3207" s="96"/>
      <c r="F3207" s="96"/>
      <c r="G3207" s="96"/>
      <c r="H3207" s="96"/>
      <c r="I3207" s="96"/>
      <c r="J3207" s="96"/>
      <c r="K3207" s="96"/>
      <c r="L3207" s="96"/>
      <c r="M3207" s="96"/>
      <c r="N3207" s="96"/>
      <c r="O3207" s="96"/>
      <c r="P3207" s="97"/>
      <c r="Q3207" s="218"/>
      <c r="R3207" s="98" t="str">
        <f t="shared" ref="R3207" si="8133">IF(COUNTA(Y3204:DP3207)=0,"none",HLOOKUP(R3205,Y3205:DP3207,3,FALSE))</f>
        <v>none</v>
      </c>
      <c r="S3207" s="99" t="str">
        <f t="shared" ref="S3207" si="8134">IF(COUNTA(Y3204:DP3207)=0,"none",HLOOKUP(S3204,Y3204:DP3207,4,FALSE))</f>
        <v>none</v>
      </c>
      <c r="T3207" s="100"/>
      <c r="U3207" s="100" t="str">
        <f t="array" ref="U3207">IF(COUNTA(Y3204:DP3207)=0,"none",IF($U$2="WAHR",$W$3,Abfrage!$F$4))</f>
        <v>none</v>
      </c>
      <c r="V3207" s="100" t="str">
        <f t="array" ref="V3207">IF(COUNTA(Y3204:DP3207)=0,"none",IF($U$2="WAHR",$W$3,Abfrage!$F$4))</f>
        <v>none</v>
      </c>
      <c r="W3207" s="100" t="str">
        <f t="array" ref="W3207">IF(COUNTA(Y3204:DP3207)=0,"none",IF($U$2="WAHR",$W$3,Abfrage!$F$4))</f>
        <v>none</v>
      </c>
      <c r="X3207" s="109"/>
    </row>
    <row r="3208" spans="2:24" thickBot="1">
      <c r="B3208" s="75" t="s">
        <v>1999</v>
      </c>
      <c r="C3208" s="76">
        <v>1000317195</v>
      </c>
      <c r="D3208" s="75" t="s">
        <v>95</v>
      </c>
      <c r="E3208" s="75" t="s">
        <v>175</v>
      </c>
      <c r="F3208" s="75" t="s">
        <v>97</v>
      </c>
      <c r="G3208" s="75" t="s">
        <v>97</v>
      </c>
      <c r="H3208" s="75" t="e">
        <v>#N/A</v>
      </c>
      <c r="I3208" s="75" t="s">
        <v>164</v>
      </c>
      <c r="J3208" s="75" t="s">
        <v>2000</v>
      </c>
      <c r="K3208" s="75" t="s">
        <v>306</v>
      </c>
      <c r="L3208" s="75" t="s">
        <v>306</v>
      </c>
      <c r="M3208" s="75" t="s">
        <v>307</v>
      </c>
      <c r="N3208" s="75" t="s">
        <v>2001</v>
      </c>
      <c r="O3208" s="75" t="s">
        <v>309</v>
      </c>
      <c r="P3208" s="76" t="s">
        <v>306</v>
      </c>
      <c r="Q3208" s="216"/>
      <c r="R3208" s="77" t="str">
        <f t="shared" ref="R3208" si="8135">IF(COUNTA(Y3208:DP3211)=0,"01.01.1900",INDEX(Y3208:DP3208,MATCH(R3209,Y3209:DP3209,0)))</f>
        <v>01.01.1900</v>
      </c>
      <c r="S3208" s="78" t="str">
        <f t="shared" ref="S3208" si="8136">IF(COUNTA(Y3208:DP3211)=0,"01.01.1900",MAX(Y3208:DP3208))</f>
        <v>01.01.1900</v>
      </c>
      <c r="T3208" s="79"/>
      <c r="U3208" s="80" t="str">
        <f t="array" ref="U3208">IF(COUNTA(Y3208:DP3211)=0,"01.01.1900",IF(ISERROR(HLOOKUP(U3211,Y3211:DP3211,1,FALSE)),"01.01.1900",INDEX(Y3208:DP3208,MATCH(U3209&amp;U3211,Y3209:DP3209&amp;Y3211:DP3211,0))))</f>
        <v>01.01.1900</v>
      </c>
      <c r="V3208" s="81" t="str">
        <f t="shared" ref="V3208" si="8137">IF(COUNTA(Y3208:DP3211)=0,"01.01.1900",_xlfn.MAXIFS(Y3208:DP3208,Y3211:DP3211,V3211))</f>
        <v>01.01.1900</v>
      </c>
      <c r="W3208" s="82"/>
      <c r="X3208" s="106"/>
    </row>
    <row r="3209" spans="2:24" thickBot="1">
      <c r="B3209" s="83"/>
      <c r="C3209" s="84"/>
      <c r="D3209" s="83"/>
      <c r="E3209" s="83"/>
      <c r="F3209" s="83"/>
      <c r="G3209" s="83"/>
      <c r="H3209" s="83"/>
      <c r="I3209" s="83"/>
      <c r="J3209" s="83"/>
      <c r="K3209" s="83"/>
      <c r="L3209" s="83"/>
      <c r="M3209" s="83"/>
      <c r="N3209" s="83"/>
      <c r="O3209" s="83"/>
      <c r="P3209" s="84"/>
      <c r="Q3209" s="217"/>
      <c r="R3209" s="85">
        <f t="shared" ref="R3209" si="8138">IF(COUNTA(Y3208:DP3211)=0,0,MIN(Y3209:DP3209))</f>
        <v>0</v>
      </c>
      <c r="S3209" s="86">
        <f t="shared" ref="S3209" si="8139">IF(COUNTA(Y3208:DP3211)=0,0,HLOOKUP(S3208,Y3208:DP3211,2,FALSE))</f>
        <v>0</v>
      </c>
      <c r="T3209" s="87">
        <f t="shared" ref="T3209" si="8140">IF(COUNTA(Y3208:DP3211)=0,0,AVERAGE(Y3209:DP3209))</f>
        <v>0</v>
      </c>
      <c r="U3209" s="88">
        <f t="shared" ref="U3209" si="8141">IF(COUNTA(Y3208:DP3211)=0,0,_xlfn.MINIFS(Y3209:DP3209,Y3211:DP3211,U3211))</f>
        <v>0</v>
      </c>
      <c r="V3209" s="89">
        <f t="array" ref="V3209">IF(COUNTA(Y3208:DP3211)=0,0,IF(ISERROR(HLOOKUP(V3211,Y3211:DP3211,1,FALSE)),0,INDEX(Y3209:DP3209,MATCH(V3208&amp;V3211,Y3208:DP3208&amp;Y3211:DP3211,0))))</f>
        <v>0</v>
      </c>
      <c r="W3209" s="90">
        <f t="array" ref="W3209">IF(COUNTA(Y3208:DP3211)=0,0,IF(ISERROR(HLOOKUP(W3211,Y3211:DP3211,1,FALSE)),0,AVERAGEIF(Y3211:DP3211,$W3211,Y3209:DP3209)))</f>
        <v>0</v>
      </c>
      <c r="X3209" s="107"/>
    </row>
    <row r="3210" spans="2:24" thickBot="1">
      <c r="B3210" s="83"/>
      <c r="C3210" s="84"/>
      <c r="D3210" s="83"/>
      <c r="E3210" s="83"/>
      <c r="F3210" s="83"/>
      <c r="G3210" s="83"/>
      <c r="H3210" s="83"/>
      <c r="I3210" s="83"/>
      <c r="J3210" s="83"/>
      <c r="K3210" s="83"/>
      <c r="L3210" s="83"/>
      <c r="M3210" s="83"/>
      <c r="N3210" s="83"/>
      <c r="O3210" s="83"/>
      <c r="P3210" s="84"/>
      <c r="Q3210" s="217"/>
      <c r="R3210" s="91">
        <f t="shared" ref="R3210" si="8142">IF(COUNTA(Y3208:DP3211)=0,0,HLOOKUP(R3209,Y3209:DP3211,2,FALSE))</f>
        <v>0</v>
      </c>
      <c r="S3210" s="92">
        <f t="shared" ref="S3210" si="8143">IF(COUNTA(Y3208:DP3211)=0,0,HLOOKUP(S3208,Y3208:DP3211,3,FALSE))</f>
        <v>0</v>
      </c>
      <c r="T3210" s="93"/>
      <c r="U3210" s="94">
        <f t="array" ref="U3210">IF(COUNTA(Y3208:DP3211)=0,0,IF(ISERROR(HLOOKUP(U3211,Y3211:DP3211,1,FALSE)),0,INDEX(Y3210:DP3210,MATCH(U3209&amp;U3211,Y3209:DP3209&amp;Y3211:DP3211,0))))</f>
        <v>0</v>
      </c>
      <c r="V3210" s="94">
        <f t="array" ref="V3210">IF(COUNTA(Y3208:DP3211)=0,0,IF(ISERROR(HLOOKUP(V3211,Y3211:DP3211,1,FALSE)),0,INDEX(Y3210:DP3210,MATCH(V3209&amp;V3211,Y3209:DP3209&amp;Y3211:DP3211,0))))</f>
        <v>0</v>
      </c>
      <c r="W3210" s="95"/>
      <c r="X3210" s="108"/>
    </row>
    <row r="3211" spans="2:24" ht="13.9" thickBot="1">
      <c r="B3211" s="96"/>
      <c r="C3211" s="97"/>
      <c r="D3211" s="96"/>
      <c r="E3211" s="96"/>
      <c r="F3211" s="96"/>
      <c r="G3211" s="96"/>
      <c r="H3211" s="96"/>
      <c r="I3211" s="96"/>
      <c r="J3211" s="96"/>
      <c r="K3211" s="96"/>
      <c r="L3211" s="96"/>
      <c r="M3211" s="96"/>
      <c r="N3211" s="96"/>
      <c r="O3211" s="96"/>
      <c r="P3211" s="97"/>
      <c r="Q3211" s="218"/>
      <c r="R3211" s="98" t="str">
        <f t="shared" ref="R3211" si="8144">IF(COUNTA(Y3208:DP3211)=0,"none",HLOOKUP(R3209,Y3209:DP3211,3,FALSE))</f>
        <v>none</v>
      </c>
      <c r="S3211" s="99" t="str">
        <f t="shared" ref="S3211" si="8145">IF(COUNTA(Y3208:DP3211)=0,"none",HLOOKUP(S3208,Y3208:DP3211,4,FALSE))</f>
        <v>none</v>
      </c>
      <c r="T3211" s="100"/>
      <c r="U3211" s="100" t="str">
        <f t="array" ref="U3211">IF(COUNTA(Y3208:DP3211)=0,"none",IF($U$2="WAHR",$W$3,Abfrage!$F$4))</f>
        <v>none</v>
      </c>
      <c r="V3211" s="100" t="str">
        <f t="array" ref="V3211">IF(COUNTA(Y3208:DP3211)=0,"none",IF($U$2="WAHR",$W$3,Abfrage!$F$4))</f>
        <v>none</v>
      </c>
      <c r="W3211" s="100" t="str">
        <f t="array" ref="W3211">IF(COUNTA(Y3208:DP3211)=0,"none",IF($U$2="WAHR",$W$3,Abfrage!$F$4))</f>
        <v>none</v>
      </c>
      <c r="X3211" s="109"/>
    </row>
    <row r="3212" spans="2:24" thickBot="1">
      <c r="B3212" s="75" t="s">
        <v>2002</v>
      </c>
      <c r="C3212" s="76">
        <v>1000146934</v>
      </c>
      <c r="D3212" s="75" t="s">
        <v>89</v>
      </c>
      <c r="E3212" s="75" t="s">
        <v>306</v>
      </c>
      <c r="F3212" s="75" t="s">
        <v>306</v>
      </c>
      <c r="G3212" s="75" t="s">
        <v>380</v>
      </c>
      <c r="H3212" s="75" t="e">
        <v>#N/A</v>
      </c>
      <c r="I3212" s="75" t="s">
        <v>635</v>
      </c>
      <c r="J3212" s="75" t="s">
        <v>2003</v>
      </c>
      <c r="K3212" s="75" t="s">
        <v>306</v>
      </c>
      <c r="L3212" s="75" t="s">
        <v>306</v>
      </c>
      <c r="M3212" s="75" t="s">
        <v>306</v>
      </c>
      <c r="N3212" s="75" t="s">
        <v>306</v>
      </c>
      <c r="O3212" s="75" t="s">
        <v>306</v>
      </c>
      <c r="P3212" s="76" t="s">
        <v>306</v>
      </c>
      <c r="Q3212" s="216"/>
      <c r="R3212" s="77" t="str">
        <f t="shared" ref="R3212" si="8146">IF(COUNTA(Y3212:DP3215)=0,"01.01.1900",INDEX(Y3212:DP3212,MATCH(R3213,Y3213:DP3213,0)))</f>
        <v>01.01.1900</v>
      </c>
      <c r="S3212" s="78" t="str">
        <f t="shared" ref="S3212" si="8147">IF(COUNTA(Y3212:DP3215)=0,"01.01.1900",MAX(Y3212:DP3212))</f>
        <v>01.01.1900</v>
      </c>
      <c r="T3212" s="79"/>
      <c r="U3212" s="80" t="str">
        <f t="array" ref="U3212">IF(COUNTA(Y3212:DP3215)=0,"01.01.1900",IF(ISERROR(HLOOKUP(U3215,Y3215:DP3215,1,FALSE)),"01.01.1900",INDEX(Y3212:DP3212,MATCH(U3213&amp;U3215,Y3213:DP3213&amp;Y3215:DP3215,0))))</f>
        <v>01.01.1900</v>
      </c>
      <c r="V3212" s="81" t="str">
        <f t="shared" ref="V3212" si="8148">IF(COUNTA(Y3212:DP3215)=0,"01.01.1900",_xlfn.MAXIFS(Y3212:DP3212,Y3215:DP3215,V3215))</f>
        <v>01.01.1900</v>
      </c>
      <c r="W3212" s="82"/>
      <c r="X3212" s="106"/>
    </row>
    <row r="3213" spans="2:24" thickBot="1">
      <c r="B3213" s="83"/>
      <c r="C3213" s="84"/>
      <c r="D3213" s="83"/>
      <c r="E3213" s="83"/>
      <c r="F3213" s="83"/>
      <c r="G3213" s="83"/>
      <c r="H3213" s="83"/>
      <c r="I3213" s="83"/>
      <c r="J3213" s="83"/>
      <c r="K3213" s="83"/>
      <c r="L3213" s="83"/>
      <c r="M3213" s="83"/>
      <c r="N3213" s="83"/>
      <c r="O3213" s="83"/>
      <c r="P3213" s="84"/>
      <c r="Q3213" s="217"/>
      <c r="R3213" s="85">
        <f t="shared" ref="R3213" si="8149">IF(COUNTA(Y3212:DP3215)=0,0,MIN(Y3213:DP3213))</f>
        <v>0</v>
      </c>
      <c r="S3213" s="86">
        <f t="shared" ref="S3213" si="8150">IF(COUNTA(Y3212:DP3215)=0,0,HLOOKUP(S3212,Y3212:DP3215,2,FALSE))</f>
        <v>0</v>
      </c>
      <c r="T3213" s="87">
        <f t="shared" ref="T3213" si="8151">IF(COUNTA(Y3212:DP3215)=0,0,AVERAGE(Y3213:DP3213))</f>
        <v>0</v>
      </c>
      <c r="U3213" s="88">
        <f t="shared" ref="U3213" si="8152">IF(COUNTA(Y3212:DP3215)=0,0,_xlfn.MINIFS(Y3213:DP3213,Y3215:DP3215,U3215))</f>
        <v>0</v>
      </c>
      <c r="V3213" s="89">
        <f t="array" ref="V3213">IF(COUNTA(Y3212:DP3215)=0,0,IF(ISERROR(HLOOKUP(V3215,Y3215:DP3215,1,FALSE)),0,INDEX(Y3213:DP3213,MATCH(V3212&amp;V3215,Y3212:DP3212&amp;Y3215:DP3215,0))))</f>
        <v>0</v>
      </c>
      <c r="W3213" s="90">
        <f t="array" ref="W3213">IF(COUNTA(Y3212:DP3215)=0,0,IF(ISERROR(HLOOKUP(W3215,Y3215:DP3215,1,FALSE)),0,AVERAGEIF(Y3215:DP3215,$W3215,Y3213:DP3213)))</f>
        <v>0</v>
      </c>
      <c r="X3213" s="107"/>
    </row>
    <row r="3214" spans="2:24" thickBot="1">
      <c r="B3214" s="83"/>
      <c r="C3214" s="84"/>
      <c r="D3214" s="83"/>
      <c r="E3214" s="83"/>
      <c r="F3214" s="83"/>
      <c r="G3214" s="83"/>
      <c r="H3214" s="83"/>
      <c r="I3214" s="83"/>
      <c r="J3214" s="83"/>
      <c r="K3214" s="83"/>
      <c r="L3214" s="83"/>
      <c r="M3214" s="83"/>
      <c r="N3214" s="83"/>
      <c r="O3214" s="83"/>
      <c r="P3214" s="84"/>
      <c r="Q3214" s="217"/>
      <c r="R3214" s="91">
        <f t="shared" ref="R3214" si="8153">IF(COUNTA(Y3212:DP3215)=0,0,HLOOKUP(R3213,Y3213:DP3215,2,FALSE))</f>
        <v>0</v>
      </c>
      <c r="S3214" s="92">
        <f t="shared" ref="S3214" si="8154">IF(COUNTA(Y3212:DP3215)=0,0,HLOOKUP(S3212,Y3212:DP3215,3,FALSE))</f>
        <v>0</v>
      </c>
      <c r="T3214" s="93"/>
      <c r="U3214" s="94">
        <f t="array" ref="U3214">IF(COUNTA(Y3212:DP3215)=0,0,IF(ISERROR(HLOOKUP(U3215,Y3215:DP3215,1,FALSE)),0,INDEX(Y3214:DP3214,MATCH(U3213&amp;U3215,Y3213:DP3213&amp;Y3215:DP3215,0))))</f>
        <v>0</v>
      </c>
      <c r="V3214" s="94">
        <f t="array" ref="V3214">IF(COUNTA(Y3212:DP3215)=0,0,IF(ISERROR(HLOOKUP(V3215,Y3215:DP3215,1,FALSE)),0,INDEX(Y3214:DP3214,MATCH(V3213&amp;V3215,Y3213:DP3213&amp;Y3215:DP3215,0))))</f>
        <v>0</v>
      </c>
      <c r="W3214" s="95"/>
      <c r="X3214" s="108"/>
    </row>
    <row r="3215" spans="2:24" ht="13.9" thickBot="1">
      <c r="B3215" s="96"/>
      <c r="C3215" s="97"/>
      <c r="D3215" s="96"/>
      <c r="E3215" s="96"/>
      <c r="F3215" s="96"/>
      <c r="G3215" s="96"/>
      <c r="H3215" s="96"/>
      <c r="I3215" s="96"/>
      <c r="J3215" s="96"/>
      <c r="K3215" s="96"/>
      <c r="L3215" s="96"/>
      <c r="M3215" s="96"/>
      <c r="N3215" s="96"/>
      <c r="O3215" s="96"/>
      <c r="P3215" s="97"/>
      <c r="Q3215" s="218"/>
      <c r="R3215" s="98" t="str">
        <f t="shared" ref="R3215" si="8155">IF(COUNTA(Y3212:DP3215)=0,"none",HLOOKUP(R3213,Y3213:DP3215,3,FALSE))</f>
        <v>none</v>
      </c>
      <c r="S3215" s="99" t="str">
        <f t="shared" ref="S3215" si="8156">IF(COUNTA(Y3212:DP3215)=0,"none",HLOOKUP(S3212,Y3212:DP3215,4,FALSE))</f>
        <v>none</v>
      </c>
      <c r="T3215" s="100"/>
      <c r="U3215" s="100" t="str">
        <f t="array" ref="U3215">IF(COUNTA(Y3212:DP3215)=0,"none",IF($U$2="WAHR",$W$3,Abfrage!$F$4))</f>
        <v>none</v>
      </c>
      <c r="V3215" s="100" t="str">
        <f t="array" ref="V3215">IF(COUNTA(Y3212:DP3215)=0,"none",IF($U$2="WAHR",$W$3,Abfrage!$F$4))</f>
        <v>none</v>
      </c>
      <c r="W3215" s="100" t="str">
        <f t="array" ref="W3215">IF(COUNTA(Y3212:DP3215)=0,"none",IF($U$2="WAHR",$W$3,Abfrage!$F$4))</f>
        <v>none</v>
      </c>
      <c r="X3215" s="109"/>
    </row>
    <row r="3216" spans="2:24" thickBot="1">
      <c r="B3216" s="75" t="s">
        <v>2002</v>
      </c>
      <c r="C3216" s="76">
        <v>1000146934</v>
      </c>
      <c r="D3216" s="75" t="s">
        <v>89</v>
      </c>
      <c r="E3216" s="75" t="s">
        <v>129</v>
      </c>
      <c r="F3216" s="75" t="s">
        <v>2004</v>
      </c>
      <c r="G3216" s="75" t="s">
        <v>380</v>
      </c>
      <c r="H3216" s="75" t="e">
        <v>#N/A</v>
      </c>
      <c r="I3216" s="75" t="s">
        <v>635</v>
      </c>
      <c r="J3216" s="75" t="s">
        <v>2003</v>
      </c>
      <c r="K3216" s="75" t="s">
        <v>306</v>
      </c>
      <c r="L3216" s="75" t="s">
        <v>306</v>
      </c>
      <c r="M3216" s="75" t="s">
        <v>306</v>
      </c>
      <c r="N3216" s="75" t="s">
        <v>306</v>
      </c>
      <c r="O3216" s="75" t="s">
        <v>306</v>
      </c>
      <c r="P3216" s="76" t="s">
        <v>306</v>
      </c>
      <c r="Q3216" s="216"/>
      <c r="R3216" s="77" t="str">
        <f t="shared" ref="R3216" si="8157">IF(COUNTA(Y3216:DP3219)=0,"01.01.1900",INDEX(Y3216:DP3216,MATCH(R3217,Y3217:DP3217,0)))</f>
        <v>01.01.1900</v>
      </c>
      <c r="S3216" s="78" t="str">
        <f t="shared" ref="S3216" si="8158">IF(COUNTA(Y3216:DP3219)=0,"01.01.1900",MAX(Y3216:DP3216))</f>
        <v>01.01.1900</v>
      </c>
      <c r="T3216" s="79"/>
      <c r="U3216" s="80" t="str">
        <f t="array" ref="U3216">IF(COUNTA(Y3216:DP3219)=0,"01.01.1900",IF(ISERROR(HLOOKUP(U3219,Y3219:DP3219,1,FALSE)),"01.01.1900",INDEX(Y3216:DP3216,MATCH(U3217&amp;U3219,Y3217:DP3217&amp;Y3219:DP3219,0))))</f>
        <v>01.01.1900</v>
      </c>
      <c r="V3216" s="81" t="str">
        <f t="shared" ref="V3216" si="8159">IF(COUNTA(Y3216:DP3219)=0,"01.01.1900",_xlfn.MAXIFS(Y3216:DP3216,Y3219:DP3219,V3219))</f>
        <v>01.01.1900</v>
      </c>
      <c r="W3216" s="82"/>
      <c r="X3216" s="106"/>
    </row>
    <row r="3217" spans="2:26" thickBot="1">
      <c r="B3217" s="83"/>
      <c r="C3217" s="84"/>
      <c r="D3217" s="83"/>
      <c r="E3217" s="83"/>
      <c r="F3217" s="83"/>
      <c r="G3217" s="83"/>
      <c r="H3217" s="83"/>
      <c r="I3217" s="83"/>
      <c r="J3217" s="83"/>
      <c r="K3217" s="83"/>
      <c r="L3217" s="83"/>
      <c r="M3217" s="83"/>
      <c r="N3217" s="83"/>
      <c r="O3217" s="83"/>
      <c r="P3217" s="84"/>
      <c r="Q3217" s="217"/>
      <c r="R3217" s="85">
        <f t="shared" ref="R3217" si="8160">IF(COUNTA(Y3216:DP3219)=0,0,MIN(Y3217:DP3217))</f>
        <v>0</v>
      </c>
      <c r="S3217" s="86">
        <f t="shared" ref="S3217" si="8161">IF(COUNTA(Y3216:DP3219)=0,0,HLOOKUP(S3216,Y3216:DP3219,2,FALSE))</f>
        <v>0</v>
      </c>
      <c r="T3217" s="87">
        <f t="shared" ref="T3217" si="8162">IF(COUNTA(Y3216:DP3219)=0,0,AVERAGE(Y3217:DP3217))</f>
        <v>0</v>
      </c>
      <c r="U3217" s="88">
        <f t="shared" ref="U3217" si="8163">IF(COUNTA(Y3216:DP3219)=0,0,_xlfn.MINIFS(Y3217:DP3217,Y3219:DP3219,U3219))</f>
        <v>0</v>
      </c>
      <c r="V3217" s="89">
        <f t="array" ref="V3217">IF(COUNTA(Y3216:DP3219)=0,0,IF(ISERROR(HLOOKUP(V3219,Y3219:DP3219,1,FALSE)),0,INDEX(Y3217:DP3217,MATCH(V3216&amp;V3219,Y3216:DP3216&amp;Y3219:DP3219,0))))</f>
        <v>0</v>
      </c>
      <c r="W3217" s="90">
        <f t="array" ref="W3217">IF(COUNTA(Y3216:DP3219)=0,0,IF(ISERROR(HLOOKUP(W3219,Y3219:DP3219,1,FALSE)),0,AVERAGEIF(Y3219:DP3219,$W3219,Y3217:DP3217)))</f>
        <v>0</v>
      </c>
      <c r="X3217" s="107"/>
    </row>
    <row r="3218" spans="2:26" thickBot="1">
      <c r="B3218" s="83"/>
      <c r="C3218" s="84"/>
      <c r="D3218" s="83"/>
      <c r="E3218" s="83"/>
      <c r="F3218" s="83"/>
      <c r="G3218" s="83"/>
      <c r="H3218" s="83"/>
      <c r="I3218" s="83"/>
      <c r="J3218" s="83"/>
      <c r="K3218" s="83"/>
      <c r="L3218" s="83"/>
      <c r="M3218" s="83"/>
      <c r="N3218" s="83"/>
      <c r="O3218" s="83"/>
      <c r="P3218" s="84"/>
      <c r="Q3218" s="217"/>
      <c r="R3218" s="91">
        <f t="shared" ref="R3218" si="8164">IF(COUNTA(Y3216:DP3219)=0,0,HLOOKUP(R3217,Y3217:DP3219,2,FALSE))</f>
        <v>0</v>
      </c>
      <c r="S3218" s="92">
        <f t="shared" ref="S3218" si="8165">IF(COUNTA(Y3216:DP3219)=0,0,HLOOKUP(S3216,Y3216:DP3219,3,FALSE))</f>
        <v>0</v>
      </c>
      <c r="T3218" s="93"/>
      <c r="U3218" s="94">
        <f t="array" ref="U3218">IF(COUNTA(Y3216:DP3219)=0,0,IF(ISERROR(HLOOKUP(U3219,Y3219:DP3219,1,FALSE)),0,INDEX(Y3218:DP3218,MATCH(U3217&amp;U3219,Y3217:DP3217&amp;Y3219:DP3219,0))))</f>
        <v>0</v>
      </c>
      <c r="V3218" s="94">
        <f t="array" ref="V3218">IF(COUNTA(Y3216:DP3219)=0,0,IF(ISERROR(HLOOKUP(V3219,Y3219:DP3219,1,FALSE)),0,INDEX(Y3218:DP3218,MATCH(V3217&amp;V3219,Y3217:DP3217&amp;Y3219:DP3219,0))))</f>
        <v>0</v>
      </c>
      <c r="W3218" s="95"/>
      <c r="X3218" s="108"/>
    </row>
    <row r="3219" spans="2:26" ht="13.9" thickBot="1">
      <c r="B3219" s="96"/>
      <c r="C3219" s="97"/>
      <c r="D3219" s="96"/>
      <c r="E3219" s="96"/>
      <c r="F3219" s="96"/>
      <c r="G3219" s="96"/>
      <c r="H3219" s="96"/>
      <c r="I3219" s="96"/>
      <c r="J3219" s="96"/>
      <c r="K3219" s="96"/>
      <c r="L3219" s="96"/>
      <c r="M3219" s="96"/>
      <c r="N3219" s="96"/>
      <c r="O3219" s="96"/>
      <c r="P3219" s="97"/>
      <c r="Q3219" s="218"/>
      <c r="R3219" s="98" t="str">
        <f t="shared" ref="R3219" si="8166">IF(COUNTA(Y3216:DP3219)=0,"none",HLOOKUP(R3217,Y3217:DP3219,3,FALSE))</f>
        <v>none</v>
      </c>
      <c r="S3219" s="99" t="str">
        <f t="shared" ref="S3219" si="8167">IF(COUNTA(Y3216:DP3219)=0,"none",HLOOKUP(S3216,Y3216:DP3219,4,FALSE))</f>
        <v>none</v>
      </c>
      <c r="T3219" s="100"/>
      <c r="U3219" s="100" t="str">
        <f t="array" ref="U3219">IF(COUNTA(Y3216:DP3219)=0,"none",IF($U$2="WAHR",$W$3,Abfrage!$F$4))</f>
        <v>none</v>
      </c>
      <c r="V3219" s="100" t="str">
        <f t="array" ref="V3219">IF(COUNTA(Y3216:DP3219)=0,"none",IF($U$2="WAHR",$W$3,Abfrage!$F$4))</f>
        <v>none</v>
      </c>
      <c r="W3219" s="100" t="str">
        <f t="array" ref="W3219">IF(COUNTA(Y3216:DP3219)=0,"none",IF($U$2="WAHR",$W$3,Abfrage!$F$4))</f>
        <v>none</v>
      </c>
      <c r="X3219" s="109"/>
    </row>
    <row r="3220" spans="2:26" thickBot="1">
      <c r="B3220" s="75" t="s">
        <v>2005</v>
      </c>
      <c r="C3220" s="76">
        <v>1000012912</v>
      </c>
      <c r="D3220" s="75" t="s">
        <v>217</v>
      </c>
      <c r="E3220" s="75" t="s">
        <v>138</v>
      </c>
      <c r="F3220" s="75" t="s">
        <v>702</v>
      </c>
      <c r="G3220" s="75" t="s">
        <v>2006</v>
      </c>
      <c r="H3220" s="75" t="e">
        <v>#N/A</v>
      </c>
      <c r="I3220" s="75" t="s">
        <v>2007</v>
      </c>
      <c r="J3220" s="75" t="s">
        <v>2008</v>
      </c>
      <c r="K3220" s="75" t="s">
        <v>306</v>
      </c>
      <c r="L3220" s="75" t="s">
        <v>306</v>
      </c>
      <c r="M3220" s="75" t="s">
        <v>306</v>
      </c>
      <c r="N3220" s="75" t="s">
        <v>352</v>
      </c>
      <c r="O3220" s="75" t="s">
        <v>306</v>
      </c>
      <c r="P3220" s="76" t="s">
        <v>306</v>
      </c>
      <c r="Q3220" s="216"/>
      <c r="R3220" s="77" t="str">
        <f t="shared" ref="R3220" si="8168">IF(COUNTA(Y3220:DP3223)=0,"01.01.1900",INDEX(Y3220:DP3220,MATCH(R3221,Y3221:DP3221,0)))</f>
        <v>01.01.1900</v>
      </c>
      <c r="S3220" s="78" t="str">
        <f t="shared" ref="S3220" si="8169">IF(COUNTA(Y3220:DP3223)=0,"01.01.1900",MAX(Y3220:DP3220))</f>
        <v>01.01.1900</v>
      </c>
      <c r="T3220" s="79"/>
      <c r="U3220" s="80" t="str">
        <f t="array" ref="U3220">IF(COUNTA(Y3220:DP3223)=0,"01.01.1900",IF(ISERROR(HLOOKUP(U3223,Y3223:DP3223,1,FALSE)),"01.01.1900",INDEX(Y3220:DP3220,MATCH(U3221&amp;U3223,Y3221:DP3221&amp;Y3223:DP3223,0))))</f>
        <v>01.01.1900</v>
      </c>
      <c r="V3220" s="81" t="str">
        <f t="shared" ref="V3220" si="8170">IF(COUNTA(Y3220:DP3223)=0,"01.01.1900",_xlfn.MAXIFS(Y3220:DP3220,Y3223:DP3223,V3223))</f>
        <v>01.01.1900</v>
      </c>
      <c r="W3220" s="82"/>
      <c r="X3220" s="106"/>
    </row>
    <row r="3221" spans="2:26" thickBot="1">
      <c r="B3221" s="83"/>
      <c r="C3221" s="84"/>
      <c r="D3221" s="83"/>
      <c r="E3221" s="83"/>
      <c r="F3221" s="83"/>
      <c r="G3221" s="83"/>
      <c r="H3221" s="83"/>
      <c r="I3221" s="83"/>
      <c r="J3221" s="83"/>
      <c r="K3221" s="83"/>
      <c r="L3221" s="83"/>
      <c r="M3221" s="83"/>
      <c r="N3221" s="83"/>
      <c r="O3221" s="83"/>
      <c r="P3221" s="84"/>
      <c r="Q3221" s="217"/>
      <c r="R3221" s="85">
        <f t="shared" ref="R3221" si="8171">IF(COUNTA(Y3220:DP3223)=0,0,MIN(Y3221:DP3221))</f>
        <v>0</v>
      </c>
      <c r="S3221" s="86">
        <f t="shared" ref="S3221" si="8172">IF(COUNTA(Y3220:DP3223)=0,0,HLOOKUP(S3220,Y3220:DP3223,2,FALSE))</f>
        <v>0</v>
      </c>
      <c r="T3221" s="87">
        <f t="shared" ref="T3221" si="8173">IF(COUNTA(Y3220:DP3223)=0,0,AVERAGE(Y3221:DP3221))</f>
        <v>0</v>
      </c>
      <c r="U3221" s="88">
        <f t="shared" ref="U3221" si="8174">IF(COUNTA(Y3220:DP3223)=0,0,_xlfn.MINIFS(Y3221:DP3221,Y3223:DP3223,U3223))</f>
        <v>0</v>
      </c>
      <c r="V3221" s="89">
        <f t="array" ref="V3221">IF(COUNTA(Y3220:DP3223)=0,0,IF(ISERROR(HLOOKUP(V3223,Y3223:DP3223,1,FALSE)),0,INDEX(Y3221:DP3221,MATCH(V3220&amp;V3223,Y3220:DP3220&amp;Y3223:DP3223,0))))</f>
        <v>0</v>
      </c>
      <c r="W3221" s="90">
        <f t="array" ref="W3221">IF(COUNTA(Y3220:DP3223)=0,0,IF(ISERROR(HLOOKUP(W3223,Y3223:DP3223,1,FALSE)),0,AVERAGEIF(Y3223:DP3223,$W3223,Y3221:DP3221)))</f>
        <v>0</v>
      </c>
      <c r="X3221" s="107"/>
    </row>
    <row r="3222" spans="2:26" thickBot="1">
      <c r="B3222" s="83"/>
      <c r="C3222" s="84"/>
      <c r="D3222" s="83"/>
      <c r="E3222" s="83"/>
      <c r="F3222" s="83"/>
      <c r="G3222" s="83"/>
      <c r="H3222" s="83"/>
      <c r="I3222" s="83"/>
      <c r="J3222" s="83"/>
      <c r="K3222" s="83"/>
      <c r="L3222" s="83"/>
      <c r="M3222" s="83"/>
      <c r="N3222" s="83"/>
      <c r="O3222" s="83"/>
      <c r="P3222" s="84"/>
      <c r="Q3222" s="217"/>
      <c r="R3222" s="91">
        <f t="shared" ref="R3222" si="8175">IF(COUNTA(Y3220:DP3223)=0,0,HLOOKUP(R3221,Y3221:DP3223,2,FALSE))</f>
        <v>0</v>
      </c>
      <c r="S3222" s="92">
        <f t="shared" ref="S3222" si="8176">IF(COUNTA(Y3220:DP3223)=0,0,HLOOKUP(S3220,Y3220:DP3223,3,FALSE))</f>
        <v>0</v>
      </c>
      <c r="T3222" s="93"/>
      <c r="U3222" s="94">
        <f t="array" ref="U3222">IF(COUNTA(Y3220:DP3223)=0,0,IF(ISERROR(HLOOKUP(U3223,Y3223:DP3223,1,FALSE)),0,INDEX(Y3222:DP3222,MATCH(U3221&amp;U3223,Y3221:DP3221&amp;Y3223:DP3223,0))))</f>
        <v>0</v>
      </c>
      <c r="V3222" s="94">
        <f t="array" ref="V3222">IF(COUNTA(Y3220:DP3223)=0,0,IF(ISERROR(HLOOKUP(V3223,Y3223:DP3223,1,FALSE)),0,INDEX(Y3222:DP3222,MATCH(V3221&amp;V3223,Y3221:DP3221&amp;Y3223:DP3223,0))))</f>
        <v>0</v>
      </c>
      <c r="W3222" s="95"/>
      <c r="X3222" s="108"/>
    </row>
    <row r="3223" spans="2:26" ht="13.9" thickBot="1">
      <c r="B3223" s="96"/>
      <c r="C3223" s="97"/>
      <c r="D3223" s="96"/>
      <c r="E3223" s="96"/>
      <c r="F3223" s="96"/>
      <c r="G3223" s="96"/>
      <c r="H3223" s="96"/>
      <c r="I3223" s="96"/>
      <c r="J3223" s="96"/>
      <c r="K3223" s="96"/>
      <c r="L3223" s="96"/>
      <c r="M3223" s="96"/>
      <c r="N3223" s="96"/>
      <c r="O3223" s="96"/>
      <c r="P3223" s="97"/>
      <c r="Q3223" s="218"/>
      <c r="R3223" s="98" t="str">
        <f t="shared" ref="R3223" si="8177">IF(COUNTA(Y3220:DP3223)=0,"none",HLOOKUP(R3221,Y3221:DP3223,3,FALSE))</f>
        <v>none</v>
      </c>
      <c r="S3223" s="99" t="str">
        <f t="shared" ref="S3223" si="8178">IF(COUNTA(Y3220:DP3223)=0,"none",HLOOKUP(S3220,Y3220:DP3223,4,FALSE))</f>
        <v>none</v>
      </c>
      <c r="T3223" s="100"/>
      <c r="U3223" s="100" t="str">
        <f t="array" ref="U3223">IF(COUNTA(Y3220:DP3223)=0,"none",IF($U$2="WAHR",$W$3,Abfrage!$F$4))</f>
        <v>none</v>
      </c>
      <c r="V3223" s="100" t="str">
        <f t="array" ref="V3223">IF(COUNTA(Y3220:DP3223)=0,"none",IF($U$2="WAHR",$W$3,Abfrage!$F$4))</f>
        <v>none</v>
      </c>
      <c r="W3223" s="100" t="str">
        <f t="array" ref="W3223">IF(COUNTA(Y3220:DP3223)=0,"none",IF($U$2="WAHR",$W$3,Abfrage!$F$4))</f>
        <v>none</v>
      </c>
      <c r="X3223" s="109"/>
    </row>
    <row r="3224" spans="2:26" thickBot="1">
      <c r="B3224" s="75" t="s">
        <v>2009</v>
      </c>
      <c r="C3224" s="76">
        <v>1000315300</v>
      </c>
      <c r="D3224" s="75" t="s">
        <v>95</v>
      </c>
      <c r="E3224" s="75" t="s">
        <v>175</v>
      </c>
      <c r="F3224" s="75" t="s">
        <v>97</v>
      </c>
      <c r="G3224" s="75" t="s">
        <v>97</v>
      </c>
      <c r="H3224" s="75" t="s">
        <v>44</v>
      </c>
      <c r="I3224" s="75" t="s">
        <v>51</v>
      </c>
      <c r="J3224" s="75" t="s">
        <v>2010</v>
      </c>
      <c r="K3224" s="75" t="s">
        <v>306</v>
      </c>
      <c r="L3224" s="75" t="s">
        <v>306</v>
      </c>
      <c r="M3224" s="75" t="s">
        <v>307</v>
      </c>
      <c r="N3224" s="75" t="s">
        <v>339</v>
      </c>
      <c r="O3224" s="75" t="s">
        <v>419</v>
      </c>
      <c r="P3224" s="76" t="s">
        <v>306</v>
      </c>
      <c r="Q3224" s="216"/>
      <c r="R3224" s="77">
        <f t="shared" ref="R3224" si="8179">IF(COUNTA(Y3224:DP3227)=0,"01.01.1900",INDEX(Y3224:DP3224,MATCH(R3225,Y3225:DP3225,0)))</f>
        <v>44966</v>
      </c>
      <c r="S3224" s="78">
        <f t="shared" ref="S3224" si="8180">IF(COUNTA(Y3224:DP3227)=0,"01.01.1900",MAX(Y3224:DP3224))</f>
        <v>44966</v>
      </c>
      <c r="T3224" s="79"/>
      <c r="U3224" s="80" t="str">
        <f t="array" ref="U3224">IF(COUNTA(Y3224:DP3227)=0,"01.01.1900",IF(ISERROR(HLOOKUP(U3227,Y3227:DP3227,1,FALSE)),"01.01.1900",INDEX(Y3224:DP3224,MATCH(U3225&amp;U3227,Y3225:DP3225&amp;Y3227:DP3227,0))))</f>
        <v>01.01.1900</v>
      </c>
      <c r="V3224" s="81">
        <f t="shared" ref="V3224" si="8181">IF(COUNTA(Y3224:DP3227)=0,"01.01.1900",_xlfn.MAXIFS(Y3224:DP3224,Y3227:DP3227,V3227))</f>
        <v>0</v>
      </c>
      <c r="W3224" s="82"/>
      <c r="X3224" s="106"/>
      <c r="Y3224" s="141">
        <v>44966</v>
      </c>
      <c r="Z3224" s="141">
        <v>44966</v>
      </c>
    </row>
    <row r="3225" spans="2:26" thickBot="1">
      <c r="B3225" s="83"/>
      <c r="C3225" s="84"/>
      <c r="D3225" s="83"/>
      <c r="E3225" s="83"/>
      <c r="F3225" s="83"/>
      <c r="G3225" s="83"/>
      <c r="H3225" s="83"/>
      <c r="I3225" s="83"/>
      <c r="J3225" s="83"/>
      <c r="K3225" s="83"/>
      <c r="L3225" s="83"/>
      <c r="M3225" s="83"/>
      <c r="N3225" s="83"/>
      <c r="O3225" s="83"/>
      <c r="P3225" s="84"/>
      <c r="Q3225" s="217"/>
      <c r="R3225" s="85">
        <f t="shared" ref="R3225" si="8182">IF(COUNTA(Y3224:DP3227)=0,0,MIN(Y3225:DP3225))</f>
        <v>0.58099999999999996</v>
      </c>
      <c r="S3225" s="86">
        <f t="shared" ref="S3225" si="8183">IF(COUNTA(Y3224:DP3227)=0,0,HLOOKUP(S3224,Y3224:DP3227,2,FALSE))</f>
        <v>0.58099999999999996</v>
      </c>
      <c r="T3225" s="87">
        <f t="shared" ref="T3225" si="8184">IF(COUNTA(Y3224:DP3227)=0,0,AVERAGE(Y3225:DP3225))</f>
        <v>0.58099999999999996</v>
      </c>
      <c r="U3225" s="88">
        <f t="shared" ref="U3225" si="8185">IF(COUNTA(Y3224:DP3227)=0,0,_xlfn.MINIFS(Y3225:DP3225,Y3227:DP3227,U3227))</f>
        <v>0</v>
      </c>
      <c r="V3225" s="89">
        <f t="array" ref="V3225">IF(COUNTA(Y3224:DP3227)=0,0,IF(ISERROR(HLOOKUP(V3227,Y3227:DP3227,1,FALSE)),0,INDEX(Y3225:DP3225,MATCH(V3224&amp;V3227,Y3224:DP3224&amp;Y3227:DP3227,0))))</f>
        <v>0</v>
      </c>
      <c r="W3225" s="90">
        <f t="array" ref="W3225">IF(COUNTA(Y3224:DP3227)=0,0,IF(ISERROR(HLOOKUP(W3227,Y3227:DP3227,1,FALSE)),0,AVERAGEIF(Y3227:DP3227,$W3227,Y3225:DP3225)))</f>
        <v>0</v>
      </c>
      <c r="X3225" s="107"/>
      <c r="Y3225" s="142">
        <v>0.58099999999999996</v>
      </c>
      <c r="Z3225" s="142">
        <v>0.58099999999999996</v>
      </c>
    </row>
    <row r="3226" spans="2:26" thickBot="1">
      <c r="B3226" s="83"/>
      <c r="C3226" s="84"/>
      <c r="D3226" s="83"/>
      <c r="E3226" s="83"/>
      <c r="F3226" s="83"/>
      <c r="G3226" s="83"/>
      <c r="H3226" s="83"/>
      <c r="I3226" s="83"/>
      <c r="J3226" s="83"/>
      <c r="K3226" s="83"/>
      <c r="L3226" s="83"/>
      <c r="M3226" s="83"/>
      <c r="N3226" s="83"/>
      <c r="O3226" s="83"/>
      <c r="P3226" s="84"/>
      <c r="Q3226" s="217"/>
      <c r="R3226" s="91">
        <f t="shared" ref="R3226" si="8186">IF(COUNTA(Y3224:DP3227)=0,0,HLOOKUP(R3225,Y3225:DP3227,2,FALSE))</f>
        <v>1000</v>
      </c>
      <c r="S3226" s="92">
        <f t="shared" ref="S3226" si="8187">IF(COUNTA(Y3224:DP3227)=0,0,HLOOKUP(S3224,Y3224:DP3227,3,FALSE))</f>
        <v>1000</v>
      </c>
      <c r="T3226" s="93"/>
      <c r="U3226" s="94">
        <f t="array" ref="U3226">IF(COUNTA(Y3224:DP3227)=0,0,IF(ISERROR(HLOOKUP(U3227,Y3227:DP3227,1,FALSE)),0,INDEX(Y3226:DP3226,MATCH(U3225&amp;U3227,Y3225:DP3225&amp;Y3227:DP3227,0))))</f>
        <v>0</v>
      </c>
      <c r="V3226" s="94">
        <f t="array" ref="V3226">IF(COUNTA(Y3224:DP3227)=0,0,IF(ISERROR(HLOOKUP(V3227,Y3227:DP3227,1,FALSE)),0,INDEX(Y3226:DP3226,MATCH(V3225&amp;V3227,Y3225:DP3225&amp;Y3227:DP3227,0))))</f>
        <v>0</v>
      </c>
      <c r="W3226" s="95"/>
      <c r="X3226" s="108"/>
      <c r="Y3226" s="143">
        <v>1000</v>
      </c>
      <c r="Z3226" s="143">
        <v>1000</v>
      </c>
    </row>
    <row r="3227" spans="2:26" ht="13.9" thickBot="1">
      <c r="B3227" s="96"/>
      <c r="C3227" s="97"/>
      <c r="D3227" s="96"/>
      <c r="E3227" s="96"/>
      <c r="F3227" s="96"/>
      <c r="G3227" s="96"/>
      <c r="H3227" s="96"/>
      <c r="I3227" s="96"/>
      <c r="J3227" s="96"/>
      <c r="K3227" s="96"/>
      <c r="L3227" s="96"/>
      <c r="M3227" s="96"/>
      <c r="N3227" s="96"/>
      <c r="O3227" s="96"/>
      <c r="P3227" s="97"/>
      <c r="Q3227" s="218"/>
      <c r="R3227" s="98" t="str">
        <f t="shared" ref="R3227" si="8188">IF(COUNTA(Y3224:DP3227)=0,"none",HLOOKUP(R3225,Y3225:DP3227,3,FALSE))</f>
        <v>www (-30%)</v>
      </c>
      <c r="S3227" s="99" t="str">
        <f t="shared" ref="S3227" si="8189">IF(COUNTA(Y3224:DP3227)=0,"none",HLOOKUP(S3224,Y3224:DP3227,4,FALSE))</f>
        <v>www (-30%)</v>
      </c>
      <c r="T3227" s="100"/>
      <c r="U3227" s="100">
        <f t="array" ref="U3227">IF(COUNTA(Y3224:DP3227)=0,"none",IF($U$2="WAHR",$W$3,Abfrage!$F$4))</f>
        <v>0</v>
      </c>
      <c r="V3227" s="100">
        <f t="array" ref="V3227">IF(COUNTA(Y3224:DP3227)=0,"none",IF($U$2="WAHR",$W$3,Abfrage!$F$4))</f>
        <v>0</v>
      </c>
      <c r="W3227" s="100">
        <f t="array" ref="W3227">IF(COUNTA(Y3224:DP3227)=0,"none",IF($U$2="WAHR",$W$3,Abfrage!$F$4))</f>
        <v>0</v>
      </c>
      <c r="X3227" s="109"/>
      <c r="Y3227" s="144" t="s">
        <v>43</v>
      </c>
      <c r="Z3227" s="144" t="s">
        <v>43</v>
      </c>
    </row>
    <row r="3228" spans="2:26" thickBot="1">
      <c r="B3228" s="75" t="s">
        <v>2011</v>
      </c>
      <c r="C3228" s="76">
        <v>1000231523</v>
      </c>
      <c r="D3228" s="75" t="s">
        <v>169</v>
      </c>
      <c r="E3228" s="75" t="s">
        <v>125</v>
      </c>
      <c r="F3228" s="75" t="s">
        <v>371</v>
      </c>
      <c r="G3228" s="75" t="s">
        <v>306</v>
      </c>
      <c r="H3228" s="75" t="e">
        <v>#N/A</v>
      </c>
      <c r="I3228" s="75" t="s">
        <v>51</v>
      </c>
      <c r="J3228" s="75" t="s">
        <v>2012</v>
      </c>
      <c r="K3228" s="75" t="s">
        <v>306</v>
      </c>
      <c r="L3228" s="75" t="s">
        <v>306</v>
      </c>
      <c r="M3228" s="75" t="s">
        <v>306</v>
      </c>
      <c r="N3228" s="75" t="s">
        <v>306</v>
      </c>
      <c r="O3228" s="75" t="s">
        <v>309</v>
      </c>
      <c r="P3228" s="76" t="s">
        <v>306</v>
      </c>
      <c r="Q3228" s="216"/>
      <c r="R3228" s="77" t="str">
        <f t="shared" ref="R3228" si="8190">IF(COUNTA(Y3228:DP3231)=0,"01.01.1900",INDEX(Y3228:DP3228,MATCH(R3229,Y3229:DP3229,0)))</f>
        <v>01.01.1900</v>
      </c>
      <c r="S3228" s="78" t="str">
        <f t="shared" ref="S3228" si="8191">IF(COUNTA(Y3228:DP3231)=0,"01.01.1900",MAX(Y3228:DP3228))</f>
        <v>01.01.1900</v>
      </c>
      <c r="T3228" s="79"/>
      <c r="U3228" s="80" t="str">
        <f t="array" ref="U3228">IF(COUNTA(Y3228:DP3231)=0,"01.01.1900",IF(ISERROR(HLOOKUP(U3231,Y3231:DP3231,1,FALSE)),"01.01.1900",INDEX(Y3228:DP3228,MATCH(U3229&amp;U3231,Y3229:DP3229&amp;Y3231:DP3231,0))))</f>
        <v>01.01.1900</v>
      </c>
      <c r="V3228" s="81" t="str">
        <f t="shared" ref="V3228" si="8192">IF(COUNTA(Y3228:DP3231)=0,"01.01.1900",_xlfn.MAXIFS(Y3228:DP3228,Y3231:DP3231,V3231))</f>
        <v>01.01.1900</v>
      </c>
      <c r="W3228" s="82"/>
      <c r="X3228" s="106"/>
    </row>
    <row r="3229" spans="2:26" thickBot="1">
      <c r="B3229" s="83"/>
      <c r="C3229" s="84"/>
      <c r="D3229" s="83"/>
      <c r="E3229" s="83"/>
      <c r="F3229" s="83"/>
      <c r="G3229" s="83"/>
      <c r="H3229" s="83"/>
      <c r="I3229" s="83"/>
      <c r="J3229" s="83"/>
      <c r="K3229" s="83"/>
      <c r="L3229" s="83"/>
      <c r="M3229" s="83"/>
      <c r="N3229" s="83"/>
      <c r="O3229" s="83"/>
      <c r="P3229" s="84"/>
      <c r="Q3229" s="217"/>
      <c r="R3229" s="85">
        <f t="shared" ref="R3229" si="8193">IF(COUNTA(Y3228:DP3231)=0,0,MIN(Y3229:DP3229))</f>
        <v>0</v>
      </c>
      <c r="S3229" s="86">
        <f t="shared" ref="S3229" si="8194">IF(COUNTA(Y3228:DP3231)=0,0,HLOOKUP(S3228,Y3228:DP3231,2,FALSE))</f>
        <v>0</v>
      </c>
      <c r="T3229" s="87">
        <f t="shared" ref="T3229" si="8195">IF(COUNTA(Y3228:DP3231)=0,0,AVERAGE(Y3229:DP3229))</f>
        <v>0</v>
      </c>
      <c r="U3229" s="88">
        <f t="shared" ref="U3229" si="8196">IF(COUNTA(Y3228:DP3231)=0,0,_xlfn.MINIFS(Y3229:DP3229,Y3231:DP3231,U3231))</f>
        <v>0</v>
      </c>
      <c r="V3229" s="89">
        <f t="array" ref="V3229">IF(COUNTA(Y3228:DP3231)=0,0,IF(ISERROR(HLOOKUP(V3231,Y3231:DP3231,1,FALSE)),0,INDEX(Y3229:DP3229,MATCH(V3228&amp;V3231,Y3228:DP3228&amp;Y3231:DP3231,0))))</f>
        <v>0</v>
      </c>
      <c r="W3229" s="90">
        <f t="array" ref="W3229">IF(COUNTA(Y3228:DP3231)=0,0,IF(ISERROR(HLOOKUP(W3231,Y3231:DP3231,1,FALSE)),0,AVERAGEIF(Y3231:DP3231,$W3231,Y3229:DP3229)))</f>
        <v>0</v>
      </c>
      <c r="X3229" s="107"/>
    </row>
    <row r="3230" spans="2:26" thickBot="1">
      <c r="B3230" s="83"/>
      <c r="C3230" s="84"/>
      <c r="D3230" s="83"/>
      <c r="E3230" s="83"/>
      <c r="F3230" s="83"/>
      <c r="G3230" s="83"/>
      <c r="H3230" s="83"/>
      <c r="I3230" s="83"/>
      <c r="J3230" s="83"/>
      <c r="K3230" s="83"/>
      <c r="L3230" s="83"/>
      <c r="M3230" s="83"/>
      <c r="N3230" s="83"/>
      <c r="O3230" s="83"/>
      <c r="P3230" s="84"/>
      <c r="Q3230" s="217"/>
      <c r="R3230" s="91">
        <f t="shared" ref="R3230" si="8197">IF(COUNTA(Y3228:DP3231)=0,0,HLOOKUP(R3229,Y3229:DP3231,2,FALSE))</f>
        <v>0</v>
      </c>
      <c r="S3230" s="92">
        <f t="shared" ref="S3230" si="8198">IF(COUNTA(Y3228:DP3231)=0,0,HLOOKUP(S3228,Y3228:DP3231,3,FALSE))</f>
        <v>0</v>
      </c>
      <c r="T3230" s="93"/>
      <c r="U3230" s="94">
        <f t="array" ref="U3230">IF(COUNTA(Y3228:DP3231)=0,0,IF(ISERROR(HLOOKUP(U3231,Y3231:DP3231,1,FALSE)),0,INDEX(Y3230:DP3230,MATCH(U3229&amp;U3231,Y3229:DP3229&amp;Y3231:DP3231,0))))</f>
        <v>0</v>
      </c>
      <c r="V3230" s="94">
        <f t="array" ref="V3230">IF(COUNTA(Y3228:DP3231)=0,0,IF(ISERROR(HLOOKUP(V3231,Y3231:DP3231,1,FALSE)),0,INDEX(Y3230:DP3230,MATCH(V3229&amp;V3231,Y3229:DP3229&amp;Y3231:DP3231,0))))</f>
        <v>0</v>
      </c>
      <c r="W3230" s="95"/>
      <c r="X3230" s="108"/>
    </row>
    <row r="3231" spans="2:26" ht="13.9" thickBot="1">
      <c r="B3231" s="96"/>
      <c r="C3231" s="97"/>
      <c r="D3231" s="96"/>
      <c r="E3231" s="96"/>
      <c r="F3231" s="96"/>
      <c r="G3231" s="96"/>
      <c r="H3231" s="96"/>
      <c r="I3231" s="96"/>
      <c r="J3231" s="96"/>
      <c r="K3231" s="96"/>
      <c r="L3231" s="96"/>
      <c r="M3231" s="96"/>
      <c r="N3231" s="96"/>
      <c r="O3231" s="96"/>
      <c r="P3231" s="97"/>
      <c r="Q3231" s="218"/>
      <c r="R3231" s="98" t="str">
        <f t="shared" ref="R3231" si="8199">IF(COUNTA(Y3228:DP3231)=0,"none",HLOOKUP(R3229,Y3229:DP3231,3,FALSE))</f>
        <v>none</v>
      </c>
      <c r="S3231" s="99" t="str">
        <f t="shared" ref="S3231" si="8200">IF(COUNTA(Y3228:DP3231)=0,"none",HLOOKUP(S3228,Y3228:DP3231,4,FALSE))</f>
        <v>none</v>
      </c>
      <c r="T3231" s="100"/>
      <c r="U3231" s="100" t="str">
        <f t="array" ref="U3231">IF(COUNTA(Y3228:DP3231)=0,"none",IF($U$2="WAHR",$W$3,Abfrage!$F$4))</f>
        <v>none</v>
      </c>
      <c r="V3231" s="100" t="str">
        <f t="array" ref="V3231">IF(COUNTA(Y3228:DP3231)=0,"none",IF($U$2="WAHR",$W$3,Abfrage!$F$4))</f>
        <v>none</v>
      </c>
      <c r="W3231" s="100" t="str">
        <f t="array" ref="W3231">IF(COUNTA(Y3228:DP3231)=0,"none",IF($U$2="WAHR",$W$3,Abfrage!$F$4))</f>
        <v>none</v>
      </c>
      <c r="X3231" s="109"/>
    </row>
    <row r="3232" spans="2:26" thickBot="1">
      <c r="B3232" s="75" t="s">
        <v>2013</v>
      </c>
      <c r="C3232" s="76">
        <v>1000301392</v>
      </c>
      <c r="D3232" s="75" t="s">
        <v>95</v>
      </c>
      <c r="E3232" s="75" t="s">
        <v>175</v>
      </c>
      <c r="F3232" s="75" t="s">
        <v>97</v>
      </c>
      <c r="G3232" s="75" t="s">
        <v>97</v>
      </c>
      <c r="H3232" s="75" t="e">
        <v>#N/A</v>
      </c>
      <c r="I3232" s="75" t="s">
        <v>51</v>
      </c>
      <c r="J3232" s="75" t="s">
        <v>2014</v>
      </c>
      <c r="K3232" s="75" t="s">
        <v>306</v>
      </c>
      <c r="L3232" s="75" t="s">
        <v>306</v>
      </c>
      <c r="M3232" s="75" t="s">
        <v>307</v>
      </c>
      <c r="N3232" s="75" t="s">
        <v>393</v>
      </c>
      <c r="O3232" s="75" t="s">
        <v>306</v>
      </c>
      <c r="P3232" s="76" t="s">
        <v>306</v>
      </c>
      <c r="Q3232" s="216"/>
      <c r="R3232" s="77" t="str">
        <f t="shared" ref="R3232" si="8201">IF(COUNTA(Y3232:DP3235)=0,"01.01.1900",INDEX(Y3232:DP3232,MATCH(R3233,Y3233:DP3233,0)))</f>
        <v>01.01.1900</v>
      </c>
      <c r="S3232" s="78" t="str">
        <f t="shared" ref="S3232" si="8202">IF(COUNTA(Y3232:DP3235)=0,"01.01.1900",MAX(Y3232:DP3232))</f>
        <v>01.01.1900</v>
      </c>
      <c r="T3232" s="79"/>
      <c r="U3232" s="80" t="str">
        <f t="array" ref="U3232">IF(COUNTA(Y3232:DP3235)=0,"01.01.1900",IF(ISERROR(HLOOKUP(U3235,Y3235:DP3235,1,FALSE)),"01.01.1900",INDEX(Y3232:DP3232,MATCH(U3233&amp;U3235,Y3233:DP3233&amp;Y3235:DP3235,0))))</f>
        <v>01.01.1900</v>
      </c>
      <c r="V3232" s="81" t="str">
        <f t="shared" ref="V3232" si="8203">IF(COUNTA(Y3232:DP3235)=0,"01.01.1900",_xlfn.MAXIFS(Y3232:DP3232,Y3235:DP3235,V3235))</f>
        <v>01.01.1900</v>
      </c>
      <c r="W3232" s="82"/>
      <c r="X3232" s="106"/>
    </row>
    <row r="3233" spans="2:27" thickBot="1">
      <c r="B3233" s="83"/>
      <c r="C3233" s="84"/>
      <c r="D3233" s="83"/>
      <c r="E3233" s="83"/>
      <c r="F3233" s="83"/>
      <c r="G3233" s="83"/>
      <c r="H3233" s="83"/>
      <c r="I3233" s="83"/>
      <c r="J3233" s="83"/>
      <c r="K3233" s="83"/>
      <c r="L3233" s="83"/>
      <c r="M3233" s="83"/>
      <c r="N3233" s="83"/>
      <c r="O3233" s="83"/>
      <c r="P3233" s="84"/>
      <c r="Q3233" s="217"/>
      <c r="R3233" s="85">
        <f t="shared" ref="R3233" si="8204">IF(COUNTA(Y3232:DP3235)=0,0,MIN(Y3233:DP3233))</f>
        <v>0</v>
      </c>
      <c r="S3233" s="86">
        <f t="shared" ref="S3233" si="8205">IF(COUNTA(Y3232:DP3235)=0,0,HLOOKUP(S3232,Y3232:DP3235,2,FALSE))</f>
        <v>0</v>
      </c>
      <c r="T3233" s="87">
        <f t="shared" ref="T3233" si="8206">IF(COUNTA(Y3232:DP3235)=0,0,AVERAGE(Y3233:DP3233))</f>
        <v>0</v>
      </c>
      <c r="U3233" s="88">
        <f t="shared" ref="U3233" si="8207">IF(COUNTA(Y3232:DP3235)=0,0,_xlfn.MINIFS(Y3233:DP3233,Y3235:DP3235,U3235))</f>
        <v>0</v>
      </c>
      <c r="V3233" s="89">
        <f t="array" ref="V3233">IF(COUNTA(Y3232:DP3235)=0,0,IF(ISERROR(HLOOKUP(V3235,Y3235:DP3235,1,FALSE)),0,INDEX(Y3233:DP3233,MATCH(V3232&amp;V3235,Y3232:DP3232&amp;Y3235:DP3235,0))))</f>
        <v>0</v>
      </c>
      <c r="W3233" s="90">
        <f t="array" ref="W3233">IF(COUNTA(Y3232:DP3235)=0,0,IF(ISERROR(HLOOKUP(W3235,Y3235:DP3235,1,FALSE)),0,AVERAGEIF(Y3235:DP3235,$W3235,Y3233:DP3233)))</f>
        <v>0</v>
      </c>
      <c r="X3233" s="107"/>
    </row>
    <row r="3234" spans="2:27" thickBot="1">
      <c r="B3234" s="83"/>
      <c r="C3234" s="84"/>
      <c r="D3234" s="83"/>
      <c r="E3234" s="83"/>
      <c r="F3234" s="83"/>
      <c r="G3234" s="83"/>
      <c r="H3234" s="83"/>
      <c r="I3234" s="83"/>
      <c r="J3234" s="83"/>
      <c r="K3234" s="83"/>
      <c r="L3234" s="83"/>
      <c r="M3234" s="83"/>
      <c r="N3234" s="83"/>
      <c r="O3234" s="83"/>
      <c r="P3234" s="84"/>
      <c r="Q3234" s="217"/>
      <c r="R3234" s="91">
        <f t="shared" ref="R3234" si="8208">IF(COUNTA(Y3232:DP3235)=0,0,HLOOKUP(R3233,Y3233:DP3235,2,FALSE))</f>
        <v>0</v>
      </c>
      <c r="S3234" s="92">
        <f t="shared" ref="S3234" si="8209">IF(COUNTA(Y3232:DP3235)=0,0,HLOOKUP(S3232,Y3232:DP3235,3,FALSE))</f>
        <v>0</v>
      </c>
      <c r="T3234" s="93"/>
      <c r="U3234" s="94">
        <f t="array" ref="U3234">IF(COUNTA(Y3232:DP3235)=0,0,IF(ISERROR(HLOOKUP(U3235,Y3235:DP3235,1,FALSE)),0,INDEX(Y3234:DP3234,MATCH(U3233&amp;U3235,Y3233:DP3233&amp;Y3235:DP3235,0))))</f>
        <v>0</v>
      </c>
      <c r="V3234" s="94">
        <f t="array" ref="V3234">IF(COUNTA(Y3232:DP3235)=0,0,IF(ISERROR(HLOOKUP(V3235,Y3235:DP3235,1,FALSE)),0,INDEX(Y3234:DP3234,MATCH(V3233&amp;V3235,Y3233:DP3233&amp;Y3235:DP3235,0))))</f>
        <v>0</v>
      </c>
      <c r="W3234" s="95"/>
      <c r="X3234" s="108"/>
    </row>
    <row r="3235" spans="2:27" ht="13.9" thickBot="1">
      <c r="B3235" s="96"/>
      <c r="C3235" s="97"/>
      <c r="D3235" s="96"/>
      <c r="E3235" s="96"/>
      <c r="F3235" s="96"/>
      <c r="G3235" s="96"/>
      <c r="H3235" s="96"/>
      <c r="I3235" s="96"/>
      <c r="J3235" s="96"/>
      <c r="K3235" s="96"/>
      <c r="L3235" s="96"/>
      <c r="M3235" s="96"/>
      <c r="N3235" s="96"/>
      <c r="O3235" s="96"/>
      <c r="P3235" s="97"/>
      <c r="Q3235" s="218"/>
      <c r="R3235" s="98" t="str">
        <f t="shared" ref="R3235" si="8210">IF(COUNTA(Y3232:DP3235)=0,"none",HLOOKUP(R3233,Y3233:DP3235,3,FALSE))</f>
        <v>none</v>
      </c>
      <c r="S3235" s="99" t="str">
        <f t="shared" ref="S3235" si="8211">IF(COUNTA(Y3232:DP3235)=0,"none",HLOOKUP(S3232,Y3232:DP3235,4,FALSE))</f>
        <v>none</v>
      </c>
      <c r="T3235" s="100"/>
      <c r="U3235" s="100" t="str">
        <f t="array" ref="U3235">IF(COUNTA(Y3232:DP3235)=0,"none",IF($U$2="WAHR",$W$3,Abfrage!$F$4))</f>
        <v>none</v>
      </c>
      <c r="V3235" s="100" t="str">
        <f t="array" ref="V3235">IF(COUNTA(Y3232:DP3235)=0,"none",IF($U$2="WAHR",$W$3,Abfrage!$F$4))</f>
        <v>none</v>
      </c>
      <c r="W3235" s="100" t="str">
        <f t="array" ref="W3235">IF(COUNTA(Y3232:DP3235)=0,"none",IF($U$2="WAHR",$W$3,Abfrage!$F$4))</f>
        <v>none</v>
      </c>
      <c r="X3235" s="109"/>
    </row>
    <row r="3236" spans="2:27" thickBot="1">
      <c r="B3236" s="75" t="s">
        <v>2015</v>
      </c>
      <c r="C3236" s="76">
        <v>1000346744</v>
      </c>
      <c r="D3236" s="75" t="s">
        <v>95</v>
      </c>
      <c r="E3236" s="75" t="s">
        <v>175</v>
      </c>
      <c r="F3236" s="75" t="s">
        <v>97</v>
      </c>
      <c r="G3236" s="75" t="s">
        <v>97</v>
      </c>
      <c r="H3236" s="75" t="e">
        <v>#N/A</v>
      </c>
      <c r="I3236" s="75" t="s">
        <v>51</v>
      </c>
      <c r="J3236" s="75" t="s">
        <v>2016</v>
      </c>
      <c r="K3236" s="75" t="s">
        <v>306</v>
      </c>
      <c r="L3236" s="75" t="s">
        <v>306</v>
      </c>
      <c r="M3236" s="75" t="s">
        <v>307</v>
      </c>
      <c r="N3236" s="75" t="s">
        <v>897</v>
      </c>
      <c r="O3236" s="75" t="s">
        <v>315</v>
      </c>
      <c r="P3236" s="76" t="s">
        <v>306</v>
      </c>
      <c r="Q3236" s="216"/>
      <c r="R3236" s="77" t="str">
        <f t="shared" ref="R3236" si="8212">IF(COUNTA(Y3236:DP3239)=0,"01.01.1900",INDEX(Y3236:DP3236,MATCH(R3237,Y3237:DP3237,0)))</f>
        <v>01.01.1900</v>
      </c>
      <c r="S3236" s="78" t="str">
        <f t="shared" ref="S3236" si="8213">IF(COUNTA(Y3236:DP3239)=0,"01.01.1900",MAX(Y3236:DP3236))</f>
        <v>01.01.1900</v>
      </c>
      <c r="T3236" s="79"/>
      <c r="U3236" s="80" t="str">
        <f t="array" ref="U3236">IF(COUNTA(Y3236:DP3239)=0,"01.01.1900",IF(ISERROR(HLOOKUP(U3239,Y3239:DP3239,1,FALSE)),"01.01.1900",INDEX(Y3236:DP3236,MATCH(U3237&amp;U3239,Y3237:DP3237&amp;Y3239:DP3239,0))))</f>
        <v>01.01.1900</v>
      </c>
      <c r="V3236" s="81" t="str">
        <f t="shared" ref="V3236" si="8214">IF(COUNTA(Y3236:DP3239)=0,"01.01.1900",_xlfn.MAXIFS(Y3236:DP3236,Y3239:DP3239,V3239))</f>
        <v>01.01.1900</v>
      </c>
      <c r="W3236" s="82"/>
      <c r="X3236" s="106"/>
    </row>
    <row r="3237" spans="2:27" thickBot="1">
      <c r="B3237" s="83"/>
      <c r="C3237" s="84"/>
      <c r="D3237" s="83"/>
      <c r="E3237" s="83"/>
      <c r="F3237" s="83"/>
      <c r="G3237" s="83"/>
      <c r="H3237" s="83"/>
      <c r="I3237" s="83"/>
      <c r="J3237" s="83"/>
      <c r="K3237" s="83"/>
      <c r="L3237" s="83"/>
      <c r="M3237" s="83"/>
      <c r="N3237" s="83"/>
      <c r="O3237" s="83"/>
      <c r="P3237" s="84"/>
      <c r="Q3237" s="217"/>
      <c r="R3237" s="85">
        <f t="shared" ref="R3237" si="8215">IF(COUNTA(Y3236:DP3239)=0,0,MIN(Y3237:DP3237))</f>
        <v>0</v>
      </c>
      <c r="S3237" s="86">
        <f t="shared" ref="S3237" si="8216">IF(COUNTA(Y3236:DP3239)=0,0,HLOOKUP(S3236,Y3236:DP3239,2,FALSE))</f>
        <v>0</v>
      </c>
      <c r="T3237" s="87">
        <f t="shared" ref="T3237" si="8217">IF(COUNTA(Y3236:DP3239)=0,0,AVERAGE(Y3237:DP3237))</f>
        <v>0</v>
      </c>
      <c r="U3237" s="88">
        <f t="shared" ref="U3237" si="8218">IF(COUNTA(Y3236:DP3239)=0,0,_xlfn.MINIFS(Y3237:DP3237,Y3239:DP3239,U3239))</f>
        <v>0</v>
      </c>
      <c r="V3237" s="89">
        <f t="array" ref="V3237">IF(COUNTA(Y3236:DP3239)=0,0,IF(ISERROR(HLOOKUP(V3239,Y3239:DP3239,1,FALSE)),0,INDEX(Y3237:DP3237,MATCH(V3236&amp;V3239,Y3236:DP3236&amp;Y3239:DP3239,0))))</f>
        <v>0</v>
      </c>
      <c r="W3237" s="90">
        <f t="array" ref="W3237">IF(COUNTA(Y3236:DP3239)=0,0,IF(ISERROR(HLOOKUP(W3239,Y3239:DP3239,1,FALSE)),0,AVERAGEIF(Y3239:DP3239,$W3239,Y3237:DP3237)))</f>
        <v>0</v>
      </c>
      <c r="X3237" s="107"/>
    </row>
    <row r="3238" spans="2:27" thickBot="1">
      <c r="B3238" s="83"/>
      <c r="C3238" s="84"/>
      <c r="D3238" s="83"/>
      <c r="E3238" s="83"/>
      <c r="F3238" s="83"/>
      <c r="G3238" s="83"/>
      <c r="H3238" s="83"/>
      <c r="I3238" s="83"/>
      <c r="J3238" s="83"/>
      <c r="K3238" s="83"/>
      <c r="L3238" s="83"/>
      <c r="M3238" s="83"/>
      <c r="N3238" s="83"/>
      <c r="O3238" s="83"/>
      <c r="P3238" s="84"/>
      <c r="Q3238" s="217"/>
      <c r="R3238" s="91">
        <f t="shared" ref="R3238" si="8219">IF(COUNTA(Y3236:DP3239)=0,0,HLOOKUP(R3237,Y3237:DP3239,2,FALSE))</f>
        <v>0</v>
      </c>
      <c r="S3238" s="92">
        <f t="shared" ref="S3238" si="8220">IF(COUNTA(Y3236:DP3239)=0,0,HLOOKUP(S3236,Y3236:DP3239,3,FALSE))</f>
        <v>0</v>
      </c>
      <c r="T3238" s="93"/>
      <c r="U3238" s="94">
        <f t="array" ref="U3238">IF(COUNTA(Y3236:DP3239)=0,0,IF(ISERROR(HLOOKUP(U3239,Y3239:DP3239,1,FALSE)),0,INDEX(Y3238:DP3238,MATCH(U3237&amp;U3239,Y3237:DP3237&amp;Y3239:DP3239,0))))</f>
        <v>0</v>
      </c>
      <c r="V3238" s="94">
        <f t="array" ref="V3238">IF(COUNTA(Y3236:DP3239)=0,0,IF(ISERROR(HLOOKUP(V3239,Y3239:DP3239,1,FALSE)),0,INDEX(Y3238:DP3238,MATCH(V3237&amp;V3239,Y3237:DP3237&amp;Y3239:DP3239,0))))</f>
        <v>0</v>
      </c>
      <c r="W3238" s="95"/>
      <c r="X3238" s="108"/>
    </row>
    <row r="3239" spans="2:27" ht="13.9" thickBot="1">
      <c r="B3239" s="96"/>
      <c r="C3239" s="97"/>
      <c r="D3239" s="96"/>
      <c r="E3239" s="96"/>
      <c r="F3239" s="96"/>
      <c r="G3239" s="96"/>
      <c r="H3239" s="96"/>
      <c r="I3239" s="96"/>
      <c r="J3239" s="96"/>
      <c r="K3239" s="96"/>
      <c r="L3239" s="96"/>
      <c r="M3239" s="96"/>
      <c r="N3239" s="96"/>
      <c r="O3239" s="96"/>
      <c r="P3239" s="97"/>
      <c r="Q3239" s="218"/>
      <c r="R3239" s="98" t="str">
        <f t="shared" ref="R3239" si="8221">IF(COUNTA(Y3236:DP3239)=0,"none",HLOOKUP(R3237,Y3237:DP3239,3,FALSE))</f>
        <v>none</v>
      </c>
      <c r="S3239" s="99" t="str">
        <f t="shared" ref="S3239" si="8222">IF(COUNTA(Y3236:DP3239)=0,"none",HLOOKUP(S3236,Y3236:DP3239,4,FALSE))</f>
        <v>none</v>
      </c>
      <c r="T3239" s="100"/>
      <c r="U3239" s="100" t="str">
        <f t="array" ref="U3239">IF(COUNTA(Y3236:DP3239)=0,"none",IF($U$2="WAHR",$W$3,Abfrage!$F$4))</f>
        <v>none</v>
      </c>
      <c r="V3239" s="100" t="str">
        <f t="array" ref="V3239">IF(COUNTA(Y3236:DP3239)=0,"none",IF($U$2="WAHR",$W$3,Abfrage!$F$4))</f>
        <v>none</v>
      </c>
      <c r="W3239" s="100" t="str">
        <f t="array" ref="W3239">IF(COUNTA(Y3236:DP3239)=0,"none",IF($U$2="WAHR",$W$3,Abfrage!$F$4))</f>
        <v>none</v>
      </c>
      <c r="X3239" s="109"/>
    </row>
    <row r="3240" spans="2:27" thickBot="1">
      <c r="B3240" s="75" t="s">
        <v>2017</v>
      </c>
      <c r="C3240" s="76">
        <v>1000146159</v>
      </c>
      <c r="D3240" s="75" t="s">
        <v>95</v>
      </c>
      <c r="E3240" s="75" t="s">
        <v>175</v>
      </c>
      <c r="F3240" s="75" t="s">
        <v>97</v>
      </c>
      <c r="G3240" s="75" t="s">
        <v>97</v>
      </c>
      <c r="H3240" s="75" t="e">
        <v>#N/A</v>
      </c>
      <c r="I3240" s="75" t="s">
        <v>1035</v>
      </c>
      <c r="J3240" s="75" t="s">
        <v>2018</v>
      </c>
      <c r="K3240" s="75" t="s">
        <v>306</v>
      </c>
      <c r="L3240" s="75" t="s">
        <v>306</v>
      </c>
      <c r="M3240" s="75" t="s">
        <v>307</v>
      </c>
      <c r="N3240" s="75" t="s">
        <v>2019</v>
      </c>
      <c r="O3240" s="75" t="s">
        <v>309</v>
      </c>
      <c r="P3240" s="76" t="s">
        <v>306</v>
      </c>
      <c r="Q3240" s="216"/>
      <c r="R3240" s="77" t="str">
        <f t="shared" ref="R3240" si="8223">IF(COUNTA(Y3240:DP3243)=0,"01.01.1900",INDEX(Y3240:DP3240,MATCH(R3241,Y3241:DP3241,0)))</f>
        <v>01.01.1900</v>
      </c>
      <c r="S3240" s="78" t="str">
        <f t="shared" ref="S3240" si="8224">IF(COUNTA(Y3240:DP3243)=0,"01.01.1900",MAX(Y3240:DP3240))</f>
        <v>01.01.1900</v>
      </c>
      <c r="T3240" s="79"/>
      <c r="U3240" s="80" t="str">
        <f t="array" ref="U3240">IF(COUNTA(Y3240:DP3243)=0,"01.01.1900",IF(ISERROR(HLOOKUP(U3243,Y3243:DP3243,1,FALSE)),"01.01.1900",INDEX(Y3240:DP3240,MATCH(U3241&amp;U3243,Y3241:DP3241&amp;Y3243:DP3243,0))))</f>
        <v>01.01.1900</v>
      </c>
      <c r="V3240" s="81" t="str">
        <f t="shared" ref="V3240" si="8225">IF(COUNTA(Y3240:DP3243)=0,"01.01.1900",_xlfn.MAXIFS(Y3240:DP3240,Y3243:DP3243,V3243))</f>
        <v>01.01.1900</v>
      </c>
      <c r="W3240" s="82"/>
      <c r="X3240" s="106"/>
    </row>
    <row r="3241" spans="2:27" thickBot="1">
      <c r="B3241" s="83"/>
      <c r="C3241" s="84"/>
      <c r="D3241" s="83"/>
      <c r="E3241" s="83"/>
      <c r="F3241" s="83"/>
      <c r="G3241" s="83"/>
      <c r="H3241" s="83"/>
      <c r="I3241" s="83"/>
      <c r="J3241" s="83"/>
      <c r="K3241" s="83"/>
      <c r="L3241" s="83"/>
      <c r="M3241" s="83"/>
      <c r="N3241" s="83"/>
      <c r="O3241" s="83"/>
      <c r="P3241" s="84"/>
      <c r="Q3241" s="217"/>
      <c r="R3241" s="85">
        <f t="shared" ref="R3241" si="8226">IF(COUNTA(Y3240:DP3243)=0,0,MIN(Y3241:DP3241))</f>
        <v>0</v>
      </c>
      <c r="S3241" s="86">
        <f t="shared" ref="S3241" si="8227">IF(COUNTA(Y3240:DP3243)=0,0,HLOOKUP(S3240,Y3240:DP3243,2,FALSE))</f>
        <v>0</v>
      </c>
      <c r="T3241" s="87">
        <f t="shared" ref="T3241" si="8228">IF(COUNTA(Y3240:DP3243)=0,0,AVERAGE(Y3241:DP3241))</f>
        <v>0</v>
      </c>
      <c r="U3241" s="88">
        <f t="shared" ref="U3241" si="8229">IF(COUNTA(Y3240:DP3243)=0,0,_xlfn.MINIFS(Y3241:DP3241,Y3243:DP3243,U3243))</f>
        <v>0</v>
      </c>
      <c r="V3241" s="89">
        <f t="array" ref="V3241">IF(COUNTA(Y3240:DP3243)=0,0,IF(ISERROR(HLOOKUP(V3243,Y3243:DP3243,1,FALSE)),0,INDEX(Y3241:DP3241,MATCH(V3240&amp;V3243,Y3240:DP3240&amp;Y3243:DP3243,0))))</f>
        <v>0</v>
      </c>
      <c r="W3241" s="90">
        <f t="array" ref="W3241">IF(COUNTA(Y3240:DP3243)=0,0,IF(ISERROR(HLOOKUP(W3243,Y3243:DP3243,1,FALSE)),0,AVERAGEIF(Y3243:DP3243,$W3243,Y3241:DP3241)))</f>
        <v>0</v>
      </c>
      <c r="X3241" s="107"/>
    </row>
    <row r="3242" spans="2:27" thickBot="1">
      <c r="B3242" s="83"/>
      <c r="C3242" s="84"/>
      <c r="D3242" s="83"/>
      <c r="E3242" s="83"/>
      <c r="F3242" s="83"/>
      <c r="G3242" s="83"/>
      <c r="H3242" s="83"/>
      <c r="I3242" s="83"/>
      <c r="J3242" s="83"/>
      <c r="K3242" s="83"/>
      <c r="L3242" s="83"/>
      <c r="M3242" s="83"/>
      <c r="N3242" s="83"/>
      <c r="O3242" s="83"/>
      <c r="P3242" s="84"/>
      <c r="Q3242" s="217"/>
      <c r="R3242" s="91">
        <f t="shared" ref="R3242" si="8230">IF(COUNTA(Y3240:DP3243)=0,0,HLOOKUP(R3241,Y3241:DP3243,2,FALSE))</f>
        <v>0</v>
      </c>
      <c r="S3242" s="92">
        <f t="shared" ref="S3242" si="8231">IF(COUNTA(Y3240:DP3243)=0,0,HLOOKUP(S3240,Y3240:DP3243,3,FALSE))</f>
        <v>0</v>
      </c>
      <c r="T3242" s="93"/>
      <c r="U3242" s="94">
        <f t="array" ref="U3242">IF(COUNTA(Y3240:DP3243)=0,0,IF(ISERROR(HLOOKUP(U3243,Y3243:DP3243,1,FALSE)),0,INDEX(Y3242:DP3242,MATCH(U3241&amp;U3243,Y3241:DP3241&amp;Y3243:DP3243,0))))</f>
        <v>0</v>
      </c>
      <c r="V3242" s="94">
        <f t="array" ref="V3242">IF(COUNTA(Y3240:DP3243)=0,0,IF(ISERROR(HLOOKUP(V3243,Y3243:DP3243,1,FALSE)),0,INDEX(Y3242:DP3242,MATCH(V3241&amp;V3243,Y3241:DP3241&amp;Y3243:DP3243,0))))</f>
        <v>0</v>
      </c>
      <c r="W3242" s="95"/>
      <c r="X3242" s="108"/>
    </row>
    <row r="3243" spans="2:27" ht="13.9" thickBot="1">
      <c r="B3243" s="96"/>
      <c r="C3243" s="97"/>
      <c r="D3243" s="96"/>
      <c r="E3243" s="96"/>
      <c r="F3243" s="96"/>
      <c r="G3243" s="96"/>
      <c r="H3243" s="96"/>
      <c r="I3243" s="96"/>
      <c r="J3243" s="96"/>
      <c r="K3243" s="96"/>
      <c r="L3243" s="96"/>
      <c r="M3243" s="96"/>
      <c r="N3243" s="96"/>
      <c r="O3243" s="96"/>
      <c r="P3243" s="97"/>
      <c r="Q3243" s="218"/>
      <c r="R3243" s="98" t="str">
        <f t="shared" ref="R3243" si="8232">IF(COUNTA(Y3240:DP3243)=0,"none",HLOOKUP(R3241,Y3241:DP3243,3,FALSE))</f>
        <v>none</v>
      </c>
      <c r="S3243" s="99" t="str">
        <f t="shared" ref="S3243" si="8233">IF(COUNTA(Y3240:DP3243)=0,"none",HLOOKUP(S3240,Y3240:DP3243,4,FALSE))</f>
        <v>none</v>
      </c>
      <c r="T3243" s="100"/>
      <c r="U3243" s="100" t="str">
        <f t="array" ref="U3243">IF(COUNTA(Y3240:DP3243)=0,"none",IF($U$2="WAHR",$W$3,Abfrage!$F$4))</f>
        <v>none</v>
      </c>
      <c r="V3243" s="100" t="str">
        <f t="array" ref="V3243">IF(COUNTA(Y3240:DP3243)=0,"none",IF($U$2="WAHR",$W$3,Abfrage!$F$4))</f>
        <v>none</v>
      </c>
      <c r="W3243" s="100" t="str">
        <f t="array" ref="W3243">IF(COUNTA(Y3240:DP3243)=0,"none",IF($U$2="WAHR",$W$3,Abfrage!$F$4))</f>
        <v>none</v>
      </c>
      <c r="X3243" s="109"/>
    </row>
    <row r="3244" spans="2:27" thickBot="1">
      <c r="B3244" s="75" t="s">
        <v>2020</v>
      </c>
      <c r="C3244" s="76">
        <v>1000146158</v>
      </c>
      <c r="D3244" s="75" t="s">
        <v>95</v>
      </c>
      <c r="E3244" s="75" t="s">
        <v>96</v>
      </c>
      <c r="F3244" s="75" t="s">
        <v>97</v>
      </c>
      <c r="G3244" s="75" t="s">
        <v>97</v>
      </c>
      <c r="H3244" s="75" t="e">
        <v>#N/A</v>
      </c>
      <c r="I3244" s="75" t="s">
        <v>1035</v>
      </c>
      <c r="J3244" s="75" t="s">
        <v>2021</v>
      </c>
      <c r="K3244" s="75" t="s">
        <v>306</v>
      </c>
      <c r="L3244" s="75" t="s">
        <v>306</v>
      </c>
      <c r="M3244" s="75" t="s">
        <v>313</v>
      </c>
      <c r="N3244" s="75" t="s">
        <v>2019</v>
      </c>
      <c r="O3244" s="75" t="s">
        <v>309</v>
      </c>
      <c r="P3244" s="76" t="s">
        <v>306</v>
      </c>
      <c r="Q3244" s="216"/>
      <c r="R3244" s="77" t="str">
        <f t="shared" ref="R3244" si="8234">IF(COUNTA(Y3244:DP3247)=0,"01.01.1900",INDEX(Y3244:DP3244,MATCH(R3245,Y3245:DP3245,0)))</f>
        <v>01.01.1900</v>
      </c>
      <c r="S3244" s="78" t="str">
        <f t="shared" ref="S3244" si="8235">IF(COUNTA(Y3244:DP3247)=0,"01.01.1900",MAX(Y3244:DP3244))</f>
        <v>01.01.1900</v>
      </c>
      <c r="T3244" s="79"/>
      <c r="U3244" s="80" t="str">
        <f t="array" ref="U3244">IF(COUNTA(Y3244:DP3247)=0,"01.01.1900",IF(ISERROR(HLOOKUP(U3247,Y3247:DP3247,1,FALSE)),"01.01.1900",INDEX(Y3244:DP3244,MATCH(U3245&amp;U3247,Y3245:DP3245&amp;Y3247:DP3247,0))))</f>
        <v>01.01.1900</v>
      </c>
      <c r="V3244" s="81" t="str">
        <f t="shared" ref="V3244" si="8236">IF(COUNTA(Y3244:DP3247)=0,"01.01.1900",_xlfn.MAXIFS(Y3244:DP3244,Y3247:DP3247,V3247))</f>
        <v>01.01.1900</v>
      </c>
      <c r="W3244" s="82"/>
      <c r="X3244" s="106"/>
    </row>
    <row r="3245" spans="2:27" thickBot="1">
      <c r="B3245" s="83"/>
      <c r="C3245" s="84"/>
      <c r="D3245" s="83"/>
      <c r="E3245" s="83"/>
      <c r="F3245" s="83"/>
      <c r="G3245" s="83"/>
      <c r="H3245" s="83"/>
      <c r="I3245" s="83"/>
      <c r="J3245" s="83"/>
      <c r="K3245" s="83"/>
      <c r="L3245" s="83"/>
      <c r="M3245" s="83"/>
      <c r="N3245" s="83"/>
      <c r="O3245" s="83"/>
      <c r="P3245" s="84"/>
      <c r="Q3245" s="217"/>
      <c r="R3245" s="85">
        <f t="shared" ref="R3245" si="8237">IF(COUNTA(Y3244:DP3247)=0,0,MIN(Y3245:DP3245))</f>
        <v>0</v>
      </c>
      <c r="S3245" s="86">
        <f t="shared" ref="S3245" si="8238">IF(COUNTA(Y3244:DP3247)=0,0,HLOOKUP(S3244,Y3244:DP3247,2,FALSE))</f>
        <v>0</v>
      </c>
      <c r="T3245" s="87">
        <f t="shared" ref="T3245" si="8239">IF(COUNTA(Y3244:DP3247)=0,0,AVERAGE(Y3245:DP3245))</f>
        <v>0</v>
      </c>
      <c r="U3245" s="88">
        <f t="shared" ref="U3245" si="8240">IF(COUNTA(Y3244:DP3247)=0,0,_xlfn.MINIFS(Y3245:DP3245,Y3247:DP3247,U3247))</f>
        <v>0</v>
      </c>
      <c r="V3245" s="89">
        <f t="array" ref="V3245">IF(COUNTA(Y3244:DP3247)=0,0,IF(ISERROR(HLOOKUP(V3247,Y3247:DP3247,1,FALSE)),0,INDEX(Y3245:DP3245,MATCH(V3244&amp;V3247,Y3244:DP3244&amp;Y3247:DP3247,0))))</f>
        <v>0</v>
      </c>
      <c r="W3245" s="90">
        <f t="array" ref="W3245">IF(COUNTA(Y3244:DP3247)=0,0,IF(ISERROR(HLOOKUP(W3247,Y3247:DP3247,1,FALSE)),0,AVERAGEIF(Y3247:DP3247,$W3247,Y3245:DP3245)))</f>
        <v>0</v>
      </c>
      <c r="X3245" s="107"/>
    </row>
    <row r="3246" spans="2:27" thickBot="1">
      <c r="B3246" s="83"/>
      <c r="C3246" s="84"/>
      <c r="D3246" s="83"/>
      <c r="E3246" s="83"/>
      <c r="F3246" s="83"/>
      <c r="G3246" s="83"/>
      <c r="H3246" s="83"/>
      <c r="I3246" s="83"/>
      <c r="J3246" s="83"/>
      <c r="K3246" s="83"/>
      <c r="L3246" s="83"/>
      <c r="M3246" s="83"/>
      <c r="N3246" s="83"/>
      <c r="O3246" s="83"/>
      <c r="P3246" s="84"/>
      <c r="Q3246" s="217"/>
      <c r="R3246" s="91">
        <f t="shared" ref="R3246" si="8241">IF(COUNTA(Y3244:DP3247)=0,0,HLOOKUP(R3245,Y3245:DP3247,2,FALSE))</f>
        <v>0</v>
      </c>
      <c r="S3246" s="92">
        <f t="shared" ref="S3246" si="8242">IF(COUNTA(Y3244:DP3247)=0,0,HLOOKUP(S3244,Y3244:DP3247,3,FALSE))</f>
        <v>0</v>
      </c>
      <c r="T3246" s="93"/>
      <c r="U3246" s="94">
        <f t="array" ref="U3246">IF(COUNTA(Y3244:DP3247)=0,0,IF(ISERROR(HLOOKUP(U3247,Y3247:DP3247,1,FALSE)),0,INDEX(Y3246:DP3246,MATCH(U3245&amp;U3247,Y3245:DP3245&amp;Y3247:DP3247,0))))</f>
        <v>0</v>
      </c>
      <c r="V3246" s="94">
        <f t="array" ref="V3246">IF(COUNTA(Y3244:DP3247)=0,0,IF(ISERROR(HLOOKUP(V3247,Y3247:DP3247,1,FALSE)),0,INDEX(Y3246:DP3246,MATCH(V3245&amp;V3247,Y3245:DP3245&amp;Y3247:DP3247,0))))</f>
        <v>0</v>
      </c>
      <c r="W3246" s="95"/>
      <c r="X3246" s="108"/>
    </row>
    <row r="3247" spans="2:27" ht="13.9" thickBot="1">
      <c r="B3247" s="96"/>
      <c r="C3247" s="97"/>
      <c r="D3247" s="96"/>
      <c r="E3247" s="96"/>
      <c r="F3247" s="96"/>
      <c r="G3247" s="96"/>
      <c r="H3247" s="96"/>
      <c r="I3247" s="96"/>
      <c r="J3247" s="96"/>
      <c r="K3247" s="96"/>
      <c r="L3247" s="96"/>
      <c r="M3247" s="96"/>
      <c r="N3247" s="96"/>
      <c r="O3247" s="96"/>
      <c r="P3247" s="97"/>
      <c r="Q3247" s="218"/>
      <c r="R3247" s="98" t="str">
        <f t="shared" ref="R3247" si="8243">IF(COUNTA(Y3244:DP3247)=0,"none",HLOOKUP(R3245,Y3245:DP3247,3,FALSE))</f>
        <v>none</v>
      </c>
      <c r="S3247" s="99" t="str">
        <f t="shared" ref="S3247" si="8244">IF(COUNTA(Y3244:DP3247)=0,"none",HLOOKUP(S3244,Y3244:DP3247,4,FALSE))</f>
        <v>none</v>
      </c>
      <c r="T3247" s="100"/>
      <c r="U3247" s="100" t="str">
        <f t="array" ref="U3247">IF(COUNTA(Y3244:DP3247)=0,"none",IF($U$2="WAHR",$W$3,Abfrage!$F$4))</f>
        <v>none</v>
      </c>
      <c r="V3247" s="100" t="str">
        <f t="array" ref="V3247">IF(COUNTA(Y3244:DP3247)=0,"none",IF($U$2="WAHR",$W$3,Abfrage!$F$4))</f>
        <v>none</v>
      </c>
      <c r="W3247" s="100" t="str">
        <f t="array" ref="W3247">IF(COUNTA(Y3244:DP3247)=0,"none",IF($U$2="WAHR",$W$3,Abfrage!$F$4))</f>
        <v>none</v>
      </c>
      <c r="X3247" s="109"/>
    </row>
    <row r="3248" spans="2:27" thickBot="1">
      <c r="B3248" s="75" t="s">
        <v>2022</v>
      </c>
      <c r="C3248" s="76">
        <v>1000333857</v>
      </c>
      <c r="D3248" s="75" t="s">
        <v>95</v>
      </c>
      <c r="E3248" s="75" t="s">
        <v>96</v>
      </c>
      <c r="F3248" s="75" t="s">
        <v>97</v>
      </c>
      <c r="G3248" s="75" t="s">
        <v>97</v>
      </c>
      <c r="H3248" s="75" t="s">
        <v>44</v>
      </c>
      <c r="I3248" s="75" t="s">
        <v>51</v>
      </c>
      <c r="J3248" s="75" t="s">
        <v>2023</v>
      </c>
      <c r="K3248" s="75" t="s">
        <v>306</v>
      </c>
      <c r="L3248" s="75" t="s">
        <v>306</v>
      </c>
      <c r="M3248" s="75" t="s">
        <v>313</v>
      </c>
      <c r="N3248" s="75" t="s">
        <v>314</v>
      </c>
      <c r="O3248" s="75" t="s">
        <v>309</v>
      </c>
      <c r="P3248" s="76" t="s">
        <v>306</v>
      </c>
      <c r="Q3248" s="216"/>
      <c r="R3248" s="77">
        <f t="shared" ref="R3248" si="8245">IF(COUNTA(Y3248:DP3251)=0,"01.01.1900",INDEX(Y3248:DP3248,MATCH(R3249,Y3249:DP3249,0)))</f>
        <v>45155</v>
      </c>
      <c r="S3248" s="78">
        <f t="shared" ref="S3248" si="8246">IF(COUNTA(Y3248:DP3251)=0,"01.01.1900",MAX(Y3248:DP3248))</f>
        <v>45155</v>
      </c>
      <c r="T3248" s="79"/>
      <c r="U3248" s="80" t="str">
        <f t="array" ref="U3248">IF(COUNTA(Y3248:DP3251)=0,"01.01.1900",IF(ISERROR(HLOOKUP(U3251,Y3251:DP3251,1,FALSE)),"01.01.1900",INDEX(Y3248:DP3248,MATCH(U3249&amp;U3251,Y3249:DP3249&amp;Y3251:DP3251,0))))</f>
        <v>01.01.1900</v>
      </c>
      <c r="V3248" s="81">
        <f t="shared" ref="V3248" si="8247">IF(COUNTA(Y3248:DP3251)=0,"01.01.1900",_xlfn.MAXIFS(Y3248:DP3248,Y3251:DP3251,V3251))</f>
        <v>0</v>
      </c>
      <c r="W3248" s="82"/>
      <c r="X3248" s="106"/>
      <c r="Y3248" s="141">
        <v>44501</v>
      </c>
      <c r="Z3248" s="141">
        <v>45155</v>
      </c>
      <c r="AA3248" s="141">
        <v>45155</v>
      </c>
    </row>
    <row r="3249" spans="2:27" thickBot="1">
      <c r="B3249" s="83"/>
      <c r="C3249" s="84"/>
      <c r="D3249" s="83"/>
      <c r="E3249" s="83"/>
      <c r="F3249" s="83"/>
      <c r="G3249" s="83"/>
      <c r="H3249" s="83"/>
      <c r="I3249" s="83"/>
      <c r="J3249" s="83"/>
      <c r="K3249" s="83"/>
      <c r="L3249" s="83"/>
      <c r="M3249" s="83"/>
      <c r="N3249" s="83"/>
      <c r="O3249" s="83"/>
      <c r="P3249" s="84"/>
      <c r="Q3249" s="217"/>
      <c r="R3249" s="85">
        <f t="shared" ref="R3249" si="8248">IF(COUNTA(Y3248:DP3251)=0,0,MIN(Y3249:DP3249))</f>
        <v>1.33</v>
      </c>
      <c r="S3249" s="86">
        <f t="shared" ref="S3249" si="8249">IF(COUNTA(Y3248:DP3251)=0,0,HLOOKUP(S3248,Y3248:DP3251,2,FALSE))</f>
        <v>1.33</v>
      </c>
      <c r="T3249" s="87">
        <f t="shared" ref="T3249" si="8250">IF(COUNTA(Y3248:DP3251)=0,0,AVERAGE(Y3249:DP3249))</f>
        <v>1.4816666666666667</v>
      </c>
      <c r="U3249" s="88">
        <f t="shared" ref="U3249" si="8251">IF(COUNTA(Y3248:DP3251)=0,0,_xlfn.MINIFS(Y3249:DP3249,Y3251:DP3251,U3251))</f>
        <v>0</v>
      </c>
      <c r="V3249" s="89">
        <f t="array" ref="V3249">IF(COUNTA(Y3248:DP3251)=0,0,IF(ISERROR(HLOOKUP(V3251,Y3251:DP3251,1,FALSE)),0,INDEX(Y3249:DP3249,MATCH(V3248&amp;V3251,Y3248:DP3248&amp;Y3251:DP3251,0))))</f>
        <v>0</v>
      </c>
      <c r="W3249" s="90">
        <f t="array" ref="W3249">IF(COUNTA(Y3248:DP3251)=0,0,IF(ISERROR(HLOOKUP(W3251,Y3251:DP3251,1,FALSE)),0,AVERAGEIF(Y3251:DP3251,$W3251,Y3249:DP3249)))</f>
        <v>0</v>
      </c>
      <c r="X3249" s="107"/>
      <c r="Y3249" s="142">
        <v>1.7850000000000001</v>
      </c>
      <c r="Z3249" s="142">
        <v>1.33</v>
      </c>
      <c r="AA3249" s="142">
        <v>1.33</v>
      </c>
    </row>
    <row r="3250" spans="2:27" thickBot="1">
      <c r="B3250" s="83"/>
      <c r="C3250" s="84"/>
      <c r="D3250" s="83"/>
      <c r="E3250" s="83"/>
      <c r="F3250" s="83"/>
      <c r="G3250" s="83"/>
      <c r="H3250" s="83"/>
      <c r="I3250" s="83"/>
      <c r="J3250" s="83"/>
      <c r="K3250" s="83"/>
      <c r="L3250" s="83"/>
      <c r="M3250" s="83"/>
      <c r="N3250" s="83"/>
      <c r="O3250" s="83"/>
      <c r="P3250" s="84"/>
      <c r="Q3250" s="217"/>
      <c r="R3250" s="91">
        <f t="shared" ref="R3250" si="8252">IF(COUNTA(Y3248:DP3251)=0,0,HLOOKUP(R3249,Y3249:DP3251,2,FALSE))</f>
        <v>1000</v>
      </c>
      <c r="S3250" s="92">
        <f t="shared" ref="S3250" si="8253">IF(COUNTA(Y3248:DP3251)=0,0,HLOOKUP(S3248,Y3248:DP3251,3,FALSE))</f>
        <v>1000</v>
      </c>
      <c r="T3250" s="93"/>
      <c r="U3250" s="94">
        <f t="array" ref="U3250">IF(COUNTA(Y3248:DP3251)=0,0,IF(ISERROR(HLOOKUP(U3251,Y3251:DP3251,1,FALSE)),0,INDEX(Y3250:DP3250,MATCH(U3249&amp;U3251,Y3249:DP3249&amp;Y3251:DP3251,0))))</f>
        <v>0</v>
      </c>
      <c r="V3250" s="94">
        <f t="array" ref="V3250">IF(COUNTA(Y3248:DP3251)=0,0,IF(ISERROR(HLOOKUP(V3251,Y3251:DP3251,1,FALSE)),0,INDEX(Y3250:DP3250,MATCH(V3249&amp;V3251,Y3249:DP3249&amp;Y3251:DP3251,0))))</f>
        <v>0</v>
      </c>
      <c r="W3250" s="95"/>
      <c r="X3250" s="108"/>
      <c r="Y3250" s="143">
        <v>1000</v>
      </c>
      <c r="Z3250" s="143">
        <v>1000</v>
      </c>
      <c r="AA3250" s="143">
        <v>1000</v>
      </c>
    </row>
    <row r="3251" spans="2:27" ht="13.9" thickBot="1">
      <c r="B3251" s="96"/>
      <c r="C3251" s="97"/>
      <c r="D3251" s="96"/>
      <c r="E3251" s="96"/>
      <c r="F3251" s="96"/>
      <c r="G3251" s="96"/>
      <c r="H3251" s="96"/>
      <c r="I3251" s="96"/>
      <c r="J3251" s="96"/>
      <c r="K3251" s="96"/>
      <c r="L3251" s="96"/>
      <c r="M3251" s="96"/>
      <c r="N3251" s="96"/>
      <c r="O3251" s="96"/>
      <c r="P3251" s="97"/>
      <c r="Q3251" s="218"/>
      <c r="R3251" s="98" t="str">
        <f t="shared" ref="R3251" si="8254">IF(COUNTA(Y3248:DP3251)=0,"none",HLOOKUP(R3249,Y3249:DP3251,3,FALSE))</f>
        <v>www (-30%)</v>
      </c>
      <c r="S3251" s="99" t="str">
        <f t="shared" ref="S3251" si="8255">IF(COUNTA(Y3248:DP3251)=0,"none",HLOOKUP(S3248,Y3248:DP3251,4,FALSE))</f>
        <v>www (-30%)</v>
      </c>
      <c r="T3251" s="100"/>
      <c r="U3251" s="100">
        <f t="array" ref="U3251">IF(COUNTA(Y3248:DP3251)=0,"none",IF($U$2="WAHR",$W$3,Abfrage!$F$4))</f>
        <v>0</v>
      </c>
      <c r="V3251" s="100">
        <f t="array" ref="V3251">IF(COUNTA(Y3248:DP3251)=0,"none",IF($U$2="WAHR",$W$3,Abfrage!$F$4))</f>
        <v>0</v>
      </c>
      <c r="W3251" s="100">
        <f t="array" ref="W3251">IF(COUNTA(Y3248:DP3251)=0,"none",IF($U$2="WAHR",$W$3,Abfrage!$F$4))</f>
        <v>0</v>
      </c>
      <c r="X3251" s="109"/>
      <c r="Y3251" s="144" t="s">
        <v>354</v>
      </c>
      <c r="Z3251" s="144" t="s">
        <v>43</v>
      </c>
      <c r="AA3251" s="144" t="s">
        <v>721</v>
      </c>
    </row>
    <row r="3252" spans="2:27" thickBot="1">
      <c r="B3252" s="75" t="s">
        <v>2024</v>
      </c>
      <c r="C3252" s="76">
        <v>1000288545</v>
      </c>
      <c r="D3252" s="75" t="s">
        <v>95</v>
      </c>
      <c r="E3252" s="75" t="s">
        <v>96</v>
      </c>
      <c r="F3252" s="75" t="s">
        <v>97</v>
      </c>
      <c r="G3252" s="75" t="s">
        <v>97</v>
      </c>
      <c r="H3252" s="75" t="e">
        <v>#N/A</v>
      </c>
      <c r="I3252" s="75" t="s">
        <v>51</v>
      </c>
      <c r="J3252" s="75" t="s">
        <v>2025</v>
      </c>
      <c r="K3252" s="75" t="s">
        <v>306</v>
      </c>
      <c r="L3252" s="75" t="s">
        <v>306</v>
      </c>
      <c r="M3252" s="75" t="s">
        <v>313</v>
      </c>
      <c r="N3252" s="75" t="s">
        <v>1282</v>
      </c>
      <c r="O3252" s="75" t="s">
        <v>309</v>
      </c>
      <c r="P3252" s="76" t="s">
        <v>306</v>
      </c>
      <c r="Q3252" s="216"/>
      <c r="R3252" s="77" t="str">
        <f t="shared" ref="R3252" si="8256">IF(COUNTA(Y3252:DP3255)=0,"01.01.1900",INDEX(Y3252:DP3252,MATCH(R3253,Y3253:DP3253,0)))</f>
        <v>01.01.1900</v>
      </c>
      <c r="S3252" s="78" t="str">
        <f t="shared" ref="S3252" si="8257">IF(COUNTA(Y3252:DP3255)=0,"01.01.1900",MAX(Y3252:DP3252))</f>
        <v>01.01.1900</v>
      </c>
      <c r="T3252" s="79"/>
      <c r="U3252" s="80" t="str">
        <f t="array" ref="U3252">IF(COUNTA(Y3252:DP3255)=0,"01.01.1900",IF(ISERROR(HLOOKUP(U3255,Y3255:DP3255,1,FALSE)),"01.01.1900",INDEX(Y3252:DP3252,MATCH(U3253&amp;U3255,Y3253:DP3253&amp;Y3255:DP3255,0))))</f>
        <v>01.01.1900</v>
      </c>
      <c r="V3252" s="81" t="str">
        <f t="shared" ref="V3252" si="8258">IF(COUNTA(Y3252:DP3255)=0,"01.01.1900",_xlfn.MAXIFS(Y3252:DP3252,Y3255:DP3255,V3255))</f>
        <v>01.01.1900</v>
      </c>
      <c r="W3252" s="82"/>
      <c r="X3252" s="106"/>
    </row>
    <row r="3253" spans="2:27" thickBot="1">
      <c r="B3253" s="83"/>
      <c r="C3253" s="84"/>
      <c r="D3253" s="83"/>
      <c r="E3253" s="83"/>
      <c r="F3253" s="83"/>
      <c r="G3253" s="83"/>
      <c r="H3253" s="83"/>
      <c r="I3253" s="83"/>
      <c r="J3253" s="83"/>
      <c r="K3253" s="83"/>
      <c r="L3253" s="83"/>
      <c r="M3253" s="83"/>
      <c r="N3253" s="83"/>
      <c r="O3253" s="83"/>
      <c r="P3253" s="84"/>
      <c r="Q3253" s="217"/>
      <c r="R3253" s="85">
        <f t="shared" ref="R3253" si="8259">IF(COUNTA(Y3252:DP3255)=0,0,MIN(Y3253:DP3253))</f>
        <v>0</v>
      </c>
      <c r="S3253" s="86">
        <f t="shared" ref="S3253" si="8260">IF(COUNTA(Y3252:DP3255)=0,0,HLOOKUP(S3252,Y3252:DP3255,2,FALSE))</f>
        <v>0</v>
      </c>
      <c r="T3253" s="87">
        <f t="shared" ref="T3253" si="8261">IF(COUNTA(Y3252:DP3255)=0,0,AVERAGE(Y3253:DP3253))</f>
        <v>0</v>
      </c>
      <c r="U3253" s="88">
        <f t="shared" ref="U3253" si="8262">IF(COUNTA(Y3252:DP3255)=0,0,_xlfn.MINIFS(Y3253:DP3253,Y3255:DP3255,U3255))</f>
        <v>0</v>
      </c>
      <c r="V3253" s="89">
        <f t="array" ref="V3253">IF(COUNTA(Y3252:DP3255)=0,0,IF(ISERROR(HLOOKUP(V3255,Y3255:DP3255,1,FALSE)),0,INDEX(Y3253:DP3253,MATCH(V3252&amp;V3255,Y3252:DP3252&amp;Y3255:DP3255,0))))</f>
        <v>0</v>
      </c>
      <c r="W3253" s="90">
        <f t="array" ref="W3253">IF(COUNTA(Y3252:DP3255)=0,0,IF(ISERROR(HLOOKUP(W3255,Y3255:DP3255,1,FALSE)),0,AVERAGEIF(Y3255:DP3255,$W3255,Y3253:DP3253)))</f>
        <v>0</v>
      </c>
      <c r="X3253" s="107"/>
    </row>
    <row r="3254" spans="2:27" thickBot="1">
      <c r="B3254" s="83"/>
      <c r="C3254" s="84"/>
      <c r="D3254" s="83"/>
      <c r="E3254" s="83"/>
      <c r="F3254" s="83"/>
      <c r="G3254" s="83"/>
      <c r="H3254" s="83"/>
      <c r="I3254" s="83"/>
      <c r="J3254" s="83"/>
      <c r="K3254" s="83"/>
      <c r="L3254" s="83"/>
      <c r="M3254" s="83"/>
      <c r="N3254" s="83"/>
      <c r="O3254" s="83"/>
      <c r="P3254" s="84"/>
      <c r="Q3254" s="217"/>
      <c r="R3254" s="91">
        <f t="shared" ref="R3254" si="8263">IF(COUNTA(Y3252:DP3255)=0,0,HLOOKUP(R3253,Y3253:DP3255,2,FALSE))</f>
        <v>0</v>
      </c>
      <c r="S3254" s="92">
        <f t="shared" ref="S3254" si="8264">IF(COUNTA(Y3252:DP3255)=0,0,HLOOKUP(S3252,Y3252:DP3255,3,FALSE))</f>
        <v>0</v>
      </c>
      <c r="T3254" s="93"/>
      <c r="U3254" s="94">
        <f t="array" ref="U3254">IF(COUNTA(Y3252:DP3255)=0,0,IF(ISERROR(HLOOKUP(U3255,Y3255:DP3255,1,FALSE)),0,INDEX(Y3254:DP3254,MATCH(U3253&amp;U3255,Y3253:DP3253&amp;Y3255:DP3255,0))))</f>
        <v>0</v>
      </c>
      <c r="V3254" s="94">
        <f t="array" ref="V3254">IF(COUNTA(Y3252:DP3255)=0,0,IF(ISERROR(HLOOKUP(V3255,Y3255:DP3255,1,FALSE)),0,INDEX(Y3254:DP3254,MATCH(V3253&amp;V3255,Y3253:DP3253&amp;Y3255:DP3255,0))))</f>
        <v>0</v>
      </c>
      <c r="W3254" s="95"/>
      <c r="X3254" s="108"/>
    </row>
    <row r="3255" spans="2:27" ht="13.9" thickBot="1">
      <c r="B3255" s="96"/>
      <c r="C3255" s="97"/>
      <c r="D3255" s="96"/>
      <c r="E3255" s="96"/>
      <c r="F3255" s="96"/>
      <c r="G3255" s="96"/>
      <c r="H3255" s="96"/>
      <c r="I3255" s="96"/>
      <c r="J3255" s="96"/>
      <c r="K3255" s="96"/>
      <c r="L3255" s="96"/>
      <c r="M3255" s="96"/>
      <c r="N3255" s="96"/>
      <c r="O3255" s="96"/>
      <c r="P3255" s="97"/>
      <c r="Q3255" s="218"/>
      <c r="R3255" s="98" t="str">
        <f t="shared" ref="R3255" si="8265">IF(COUNTA(Y3252:DP3255)=0,"none",HLOOKUP(R3253,Y3253:DP3255,3,FALSE))</f>
        <v>none</v>
      </c>
      <c r="S3255" s="99" t="str">
        <f t="shared" ref="S3255" si="8266">IF(COUNTA(Y3252:DP3255)=0,"none",HLOOKUP(S3252,Y3252:DP3255,4,FALSE))</f>
        <v>none</v>
      </c>
      <c r="T3255" s="100"/>
      <c r="U3255" s="100" t="str">
        <f t="array" ref="U3255">IF(COUNTA(Y3252:DP3255)=0,"none",IF($U$2="WAHR",$W$3,Abfrage!$F$4))</f>
        <v>none</v>
      </c>
      <c r="V3255" s="100" t="str">
        <f t="array" ref="V3255">IF(COUNTA(Y3252:DP3255)=0,"none",IF($U$2="WAHR",$W$3,Abfrage!$F$4))</f>
        <v>none</v>
      </c>
      <c r="W3255" s="100" t="str">
        <f t="array" ref="W3255">IF(COUNTA(Y3252:DP3255)=0,"none",IF($U$2="WAHR",$W$3,Abfrage!$F$4))</f>
        <v>none</v>
      </c>
      <c r="X3255" s="109"/>
    </row>
    <row r="3256" spans="2:27" thickBot="1">
      <c r="B3256" s="75" t="s">
        <v>2026</v>
      </c>
      <c r="C3256" s="76">
        <v>1000288543</v>
      </c>
      <c r="D3256" s="75" t="s">
        <v>95</v>
      </c>
      <c r="E3256" s="75" t="s">
        <v>96</v>
      </c>
      <c r="F3256" s="75" t="s">
        <v>97</v>
      </c>
      <c r="G3256" s="75" t="s">
        <v>97</v>
      </c>
      <c r="H3256" s="75" t="s">
        <v>44</v>
      </c>
      <c r="I3256" s="75" t="s">
        <v>51</v>
      </c>
      <c r="J3256" s="75" t="s">
        <v>2027</v>
      </c>
      <c r="K3256" s="75" t="s">
        <v>306</v>
      </c>
      <c r="L3256" s="75" t="s">
        <v>306</v>
      </c>
      <c r="M3256" s="75" t="s">
        <v>313</v>
      </c>
      <c r="N3256" s="75" t="s">
        <v>1279</v>
      </c>
      <c r="O3256" s="75" t="s">
        <v>309</v>
      </c>
      <c r="P3256" s="76" t="s">
        <v>306</v>
      </c>
      <c r="Q3256" s="216"/>
      <c r="R3256" s="77">
        <f t="shared" ref="R3256" si="8267">IF(COUNTA(Y3256:DP3259)=0,"01.01.1900",INDEX(Y3256:DP3256,MATCH(R3257,Y3257:DP3257,0)))</f>
        <v>45154</v>
      </c>
      <c r="S3256" s="78">
        <f t="shared" ref="S3256" si="8268">IF(COUNTA(Y3256:DP3259)=0,"01.01.1900",MAX(Y3256:DP3256))</f>
        <v>45154</v>
      </c>
      <c r="T3256" s="79"/>
      <c r="U3256" s="80" t="str">
        <f t="array" ref="U3256">IF(COUNTA(Y3256:DP3259)=0,"01.01.1900",IF(ISERROR(HLOOKUP(U3259,Y3259:DP3259,1,FALSE)),"01.01.1900",INDEX(Y3256:DP3256,MATCH(U3257&amp;U3259,Y3257:DP3257&amp;Y3259:DP3259,0))))</f>
        <v>01.01.1900</v>
      </c>
      <c r="V3256" s="81">
        <f t="shared" ref="V3256" si="8269">IF(COUNTA(Y3256:DP3259)=0,"01.01.1900",_xlfn.MAXIFS(Y3256:DP3256,Y3259:DP3259,V3259))</f>
        <v>0</v>
      </c>
      <c r="W3256" s="82"/>
      <c r="X3256" s="106"/>
      <c r="Y3256" s="141">
        <v>45154</v>
      </c>
      <c r="Z3256" s="141">
        <v>45154</v>
      </c>
    </row>
    <row r="3257" spans="2:27" thickBot="1">
      <c r="B3257" s="83"/>
      <c r="C3257" s="84"/>
      <c r="D3257" s="83"/>
      <c r="E3257" s="83"/>
      <c r="F3257" s="83"/>
      <c r="G3257" s="83"/>
      <c r="H3257" s="83"/>
      <c r="I3257" s="83"/>
      <c r="J3257" s="83"/>
      <c r="K3257" s="83"/>
      <c r="L3257" s="83"/>
      <c r="M3257" s="83"/>
      <c r="N3257" s="83"/>
      <c r="O3257" s="83"/>
      <c r="P3257" s="84"/>
      <c r="Q3257" s="217"/>
      <c r="R3257" s="85">
        <f t="shared" ref="R3257" si="8270">IF(COUNTA(Y3256:DP3259)=0,0,MIN(Y3257:DP3257))</f>
        <v>2.2050000000000001</v>
      </c>
      <c r="S3257" s="86">
        <f t="shared" ref="S3257" si="8271">IF(COUNTA(Y3256:DP3259)=0,0,HLOOKUP(S3256,Y3256:DP3259,2,FALSE))</f>
        <v>2.2050000000000001</v>
      </c>
      <c r="T3257" s="87">
        <f t="shared" ref="T3257" si="8272">IF(COUNTA(Y3256:DP3259)=0,0,AVERAGE(Y3257:DP3257))</f>
        <v>2.2050000000000001</v>
      </c>
      <c r="U3257" s="88">
        <f t="shared" ref="U3257" si="8273">IF(COUNTA(Y3256:DP3259)=0,0,_xlfn.MINIFS(Y3257:DP3257,Y3259:DP3259,U3259))</f>
        <v>0</v>
      </c>
      <c r="V3257" s="89">
        <f t="array" ref="V3257">IF(COUNTA(Y3256:DP3259)=0,0,IF(ISERROR(HLOOKUP(V3259,Y3259:DP3259,1,FALSE)),0,INDEX(Y3257:DP3257,MATCH(V3256&amp;V3259,Y3256:DP3256&amp;Y3259:DP3259,0))))</f>
        <v>0</v>
      </c>
      <c r="W3257" s="90">
        <f t="array" ref="W3257">IF(COUNTA(Y3256:DP3259)=0,0,IF(ISERROR(HLOOKUP(W3259,Y3259:DP3259,1,FALSE)),0,AVERAGEIF(Y3259:DP3259,$W3259,Y3257:DP3257)))</f>
        <v>0</v>
      </c>
      <c r="X3257" s="107"/>
      <c r="Y3257" s="142">
        <v>2.2050000000000001</v>
      </c>
      <c r="Z3257" s="142">
        <v>2.2050000000000001</v>
      </c>
    </row>
    <row r="3258" spans="2:27" thickBot="1">
      <c r="B3258" s="83"/>
      <c r="C3258" s="84"/>
      <c r="D3258" s="83"/>
      <c r="E3258" s="83"/>
      <c r="F3258" s="83"/>
      <c r="G3258" s="83"/>
      <c r="H3258" s="83"/>
      <c r="I3258" s="83"/>
      <c r="J3258" s="83"/>
      <c r="K3258" s="83"/>
      <c r="L3258" s="83"/>
      <c r="M3258" s="83"/>
      <c r="N3258" s="83"/>
      <c r="O3258" s="83"/>
      <c r="P3258" s="84"/>
      <c r="Q3258" s="217"/>
      <c r="R3258" s="91">
        <f t="shared" ref="R3258" si="8274">IF(COUNTA(Y3256:DP3259)=0,0,HLOOKUP(R3257,Y3257:DP3259,2,FALSE))</f>
        <v>1000</v>
      </c>
      <c r="S3258" s="92">
        <f t="shared" ref="S3258" si="8275">IF(COUNTA(Y3256:DP3259)=0,0,HLOOKUP(S3256,Y3256:DP3259,3,FALSE))</f>
        <v>1000</v>
      </c>
      <c r="T3258" s="93"/>
      <c r="U3258" s="94">
        <f t="array" ref="U3258">IF(COUNTA(Y3256:DP3259)=0,0,IF(ISERROR(HLOOKUP(U3259,Y3259:DP3259,1,FALSE)),0,INDEX(Y3258:DP3258,MATCH(U3257&amp;U3259,Y3257:DP3257&amp;Y3259:DP3259,0))))</f>
        <v>0</v>
      </c>
      <c r="V3258" s="94">
        <f t="array" ref="V3258">IF(COUNTA(Y3256:DP3259)=0,0,IF(ISERROR(HLOOKUP(V3259,Y3259:DP3259,1,FALSE)),0,INDEX(Y3258:DP3258,MATCH(V3257&amp;V3259,Y3257:DP3257&amp;Y3259:DP3259,0))))</f>
        <v>0</v>
      </c>
      <c r="W3258" s="95"/>
      <c r="X3258" s="108"/>
      <c r="Y3258" s="143">
        <v>1000</v>
      </c>
      <c r="Z3258" s="143">
        <v>1000</v>
      </c>
    </row>
    <row r="3259" spans="2:27" ht="13.9" thickBot="1">
      <c r="B3259" s="96"/>
      <c r="C3259" s="97"/>
      <c r="D3259" s="96"/>
      <c r="E3259" s="96"/>
      <c r="F3259" s="96"/>
      <c r="G3259" s="96"/>
      <c r="H3259" s="96"/>
      <c r="I3259" s="96"/>
      <c r="J3259" s="96"/>
      <c r="K3259" s="96"/>
      <c r="L3259" s="96"/>
      <c r="M3259" s="96"/>
      <c r="N3259" s="96"/>
      <c r="O3259" s="96"/>
      <c r="P3259" s="97"/>
      <c r="Q3259" s="218"/>
      <c r="R3259" s="98" t="str">
        <f t="shared" ref="R3259" si="8276">IF(COUNTA(Y3256:DP3259)=0,"none",HLOOKUP(R3257,Y3257:DP3259,3,FALSE))</f>
        <v>www (-30%)</v>
      </c>
      <c r="S3259" s="99" t="str">
        <f t="shared" ref="S3259" si="8277">IF(COUNTA(Y3256:DP3259)=0,"none",HLOOKUP(S3256,Y3256:DP3259,4,FALSE))</f>
        <v>www (-30%)</v>
      </c>
      <c r="T3259" s="100"/>
      <c r="U3259" s="100">
        <f t="array" ref="U3259">IF(COUNTA(Y3256:DP3259)=0,"none",IF($U$2="WAHR",$W$3,Abfrage!$F$4))</f>
        <v>0</v>
      </c>
      <c r="V3259" s="100">
        <f t="array" ref="V3259">IF(COUNTA(Y3256:DP3259)=0,"none",IF($U$2="WAHR",$W$3,Abfrage!$F$4))</f>
        <v>0</v>
      </c>
      <c r="W3259" s="100">
        <f t="array" ref="W3259">IF(COUNTA(Y3256:DP3259)=0,"none",IF($U$2="WAHR",$W$3,Abfrage!$F$4))</f>
        <v>0</v>
      </c>
      <c r="X3259" s="109"/>
      <c r="Y3259" s="144" t="s">
        <v>43</v>
      </c>
      <c r="Z3259" s="144" t="s">
        <v>43</v>
      </c>
    </row>
    <row r="3260" spans="2:27" thickBot="1">
      <c r="B3260" s="75" t="s">
        <v>2028</v>
      </c>
      <c r="C3260" s="76">
        <v>1000395385</v>
      </c>
      <c r="D3260" s="75" t="s">
        <v>169</v>
      </c>
      <c r="E3260" s="75" t="s">
        <v>125</v>
      </c>
      <c r="F3260" s="75" t="s">
        <v>371</v>
      </c>
      <c r="G3260" s="75" t="s">
        <v>2029</v>
      </c>
      <c r="H3260" s="75" t="e">
        <v>#N/A</v>
      </c>
      <c r="I3260" s="75" t="s">
        <v>1035</v>
      </c>
      <c r="J3260" s="75" t="s">
        <v>2030</v>
      </c>
      <c r="K3260" s="75" t="s">
        <v>306</v>
      </c>
      <c r="L3260" s="75" t="s">
        <v>306</v>
      </c>
      <c r="M3260" s="75" t="s">
        <v>306</v>
      </c>
      <c r="N3260" s="75" t="s">
        <v>306</v>
      </c>
      <c r="O3260" s="75" t="s">
        <v>309</v>
      </c>
      <c r="P3260" s="76" t="s">
        <v>306</v>
      </c>
      <c r="Q3260" s="216"/>
      <c r="R3260" s="77" t="str">
        <f t="shared" ref="R3260" si="8278">IF(COUNTA(Y3260:DP3263)=0,"01.01.1900",INDEX(Y3260:DP3260,MATCH(R3261,Y3261:DP3261,0)))</f>
        <v>01.01.1900</v>
      </c>
      <c r="S3260" s="78" t="str">
        <f t="shared" ref="S3260" si="8279">IF(COUNTA(Y3260:DP3263)=0,"01.01.1900",MAX(Y3260:DP3260))</f>
        <v>01.01.1900</v>
      </c>
      <c r="T3260" s="79"/>
      <c r="U3260" s="80" t="str">
        <f t="array" ref="U3260">IF(COUNTA(Y3260:DP3263)=0,"01.01.1900",IF(ISERROR(HLOOKUP(U3263,Y3263:DP3263,1,FALSE)),"01.01.1900",INDEX(Y3260:DP3260,MATCH(U3261&amp;U3263,Y3261:DP3261&amp;Y3263:DP3263,0))))</f>
        <v>01.01.1900</v>
      </c>
      <c r="V3260" s="81" t="str">
        <f t="shared" ref="V3260" si="8280">IF(COUNTA(Y3260:DP3263)=0,"01.01.1900",_xlfn.MAXIFS(Y3260:DP3260,Y3263:DP3263,V3263))</f>
        <v>01.01.1900</v>
      </c>
      <c r="W3260" s="82"/>
      <c r="X3260" s="106"/>
    </row>
    <row r="3261" spans="2:27" thickBot="1">
      <c r="B3261" s="83"/>
      <c r="C3261" s="84"/>
      <c r="D3261" s="83"/>
      <c r="E3261" s="83"/>
      <c r="F3261" s="83"/>
      <c r="G3261" s="83"/>
      <c r="H3261" s="83"/>
      <c r="I3261" s="83"/>
      <c r="J3261" s="83"/>
      <c r="K3261" s="83"/>
      <c r="L3261" s="83"/>
      <c r="M3261" s="83"/>
      <c r="N3261" s="83"/>
      <c r="O3261" s="83"/>
      <c r="P3261" s="84"/>
      <c r="Q3261" s="217"/>
      <c r="R3261" s="85">
        <f t="shared" ref="R3261" si="8281">IF(COUNTA(Y3260:DP3263)=0,0,MIN(Y3261:DP3261))</f>
        <v>0</v>
      </c>
      <c r="S3261" s="86">
        <f t="shared" ref="S3261" si="8282">IF(COUNTA(Y3260:DP3263)=0,0,HLOOKUP(S3260,Y3260:DP3263,2,FALSE))</f>
        <v>0</v>
      </c>
      <c r="T3261" s="87">
        <f t="shared" ref="T3261" si="8283">IF(COUNTA(Y3260:DP3263)=0,0,AVERAGE(Y3261:DP3261))</f>
        <v>0</v>
      </c>
      <c r="U3261" s="88">
        <f t="shared" ref="U3261" si="8284">IF(COUNTA(Y3260:DP3263)=0,0,_xlfn.MINIFS(Y3261:DP3261,Y3263:DP3263,U3263))</f>
        <v>0</v>
      </c>
      <c r="V3261" s="89">
        <f t="array" ref="V3261">IF(COUNTA(Y3260:DP3263)=0,0,IF(ISERROR(HLOOKUP(V3263,Y3263:DP3263,1,FALSE)),0,INDEX(Y3261:DP3261,MATCH(V3260&amp;V3263,Y3260:DP3260&amp;Y3263:DP3263,0))))</f>
        <v>0</v>
      </c>
      <c r="W3261" s="90">
        <f t="array" ref="W3261">IF(COUNTA(Y3260:DP3263)=0,0,IF(ISERROR(HLOOKUP(W3263,Y3263:DP3263,1,FALSE)),0,AVERAGEIF(Y3263:DP3263,$W3263,Y3261:DP3261)))</f>
        <v>0</v>
      </c>
      <c r="X3261" s="107"/>
    </row>
    <row r="3262" spans="2:27" thickBot="1">
      <c r="B3262" s="83"/>
      <c r="C3262" s="84"/>
      <c r="D3262" s="83"/>
      <c r="E3262" s="83"/>
      <c r="F3262" s="83"/>
      <c r="G3262" s="83"/>
      <c r="H3262" s="83"/>
      <c r="I3262" s="83"/>
      <c r="J3262" s="83"/>
      <c r="K3262" s="83"/>
      <c r="L3262" s="83"/>
      <c r="M3262" s="83"/>
      <c r="N3262" s="83"/>
      <c r="O3262" s="83"/>
      <c r="P3262" s="84"/>
      <c r="Q3262" s="217"/>
      <c r="R3262" s="91">
        <f t="shared" ref="R3262" si="8285">IF(COUNTA(Y3260:DP3263)=0,0,HLOOKUP(R3261,Y3261:DP3263,2,FALSE))</f>
        <v>0</v>
      </c>
      <c r="S3262" s="92">
        <f t="shared" ref="S3262" si="8286">IF(COUNTA(Y3260:DP3263)=0,0,HLOOKUP(S3260,Y3260:DP3263,3,FALSE))</f>
        <v>0</v>
      </c>
      <c r="T3262" s="93"/>
      <c r="U3262" s="94">
        <f t="array" ref="U3262">IF(COUNTA(Y3260:DP3263)=0,0,IF(ISERROR(HLOOKUP(U3263,Y3263:DP3263,1,FALSE)),0,INDEX(Y3262:DP3262,MATCH(U3261&amp;U3263,Y3261:DP3261&amp;Y3263:DP3263,0))))</f>
        <v>0</v>
      </c>
      <c r="V3262" s="94">
        <f t="array" ref="V3262">IF(COUNTA(Y3260:DP3263)=0,0,IF(ISERROR(HLOOKUP(V3263,Y3263:DP3263,1,FALSE)),0,INDEX(Y3262:DP3262,MATCH(V3261&amp;V3263,Y3261:DP3261&amp;Y3263:DP3263,0))))</f>
        <v>0</v>
      </c>
      <c r="W3262" s="95"/>
      <c r="X3262" s="108"/>
    </row>
    <row r="3263" spans="2:27" ht="13.9" thickBot="1">
      <c r="B3263" s="96"/>
      <c r="C3263" s="97"/>
      <c r="D3263" s="96"/>
      <c r="E3263" s="96"/>
      <c r="F3263" s="96"/>
      <c r="G3263" s="96"/>
      <c r="H3263" s="96"/>
      <c r="I3263" s="96"/>
      <c r="J3263" s="96"/>
      <c r="K3263" s="96"/>
      <c r="L3263" s="96"/>
      <c r="M3263" s="96"/>
      <c r="N3263" s="96"/>
      <c r="O3263" s="96"/>
      <c r="P3263" s="97"/>
      <c r="Q3263" s="218"/>
      <c r="R3263" s="98" t="str">
        <f t="shared" ref="R3263" si="8287">IF(COUNTA(Y3260:DP3263)=0,"none",HLOOKUP(R3261,Y3261:DP3263,3,FALSE))</f>
        <v>none</v>
      </c>
      <c r="S3263" s="99" t="str">
        <f t="shared" ref="S3263" si="8288">IF(COUNTA(Y3260:DP3263)=0,"none",HLOOKUP(S3260,Y3260:DP3263,4,FALSE))</f>
        <v>none</v>
      </c>
      <c r="T3263" s="100"/>
      <c r="U3263" s="100" t="str">
        <f t="array" ref="U3263">IF(COUNTA(Y3260:DP3263)=0,"none",IF($U$2="WAHR",$W$3,Abfrage!$F$4))</f>
        <v>none</v>
      </c>
      <c r="V3263" s="100" t="str">
        <f t="array" ref="V3263">IF(COUNTA(Y3260:DP3263)=0,"none",IF($U$2="WAHR",$W$3,Abfrage!$F$4))</f>
        <v>none</v>
      </c>
      <c r="W3263" s="100" t="str">
        <f t="array" ref="W3263">IF(COUNTA(Y3260:DP3263)=0,"none",IF($U$2="WAHR",$W$3,Abfrage!$F$4))</f>
        <v>none</v>
      </c>
      <c r="X3263" s="109"/>
    </row>
    <row r="3264" spans="2:27" thickBot="1">
      <c r="B3264" s="75" t="s">
        <v>2031</v>
      </c>
      <c r="C3264" s="76">
        <v>1000406608</v>
      </c>
      <c r="D3264" s="75" t="s">
        <v>95</v>
      </c>
      <c r="E3264" s="75" t="s">
        <v>175</v>
      </c>
      <c r="F3264" s="75" t="s">
        <v>97</v>
      </c>
      <c r="G3264" s="75" t="s">
        <v>97</v>
      </c>
      <c r="H3264" s="75" t="e">
        <v>#N/A</v>
      </c>
      <c r="I3264" s="75" t="s">
        <v>51</v>
      </c>
      <c r="J3264" s="75" t="s">
        <v>2032</v>
      </c>
      <c r="K3264" s="75" t="s">
        <v>306</v>
      </c>
      <c r="L3264" s="75" t="s">
        <v>306</v>
      </c>
      <c r="M3264" s="75" t="s">
        <v>307</v>
      </c>
      <c r="N3264" s="75" t="s">
        <v>314</v>
      </c>
      <c r="O3264" s="75" t="s">
        <v>309</v>
      </c>
      <c r="P3264" s="76" t="s">
        <v>306</v>
      </c>
      <c r="Q3264" s="216"/>
      <c r="R3264" s="77" t="str">
        <f t="shared" ref="R3264" si="8289">IF(COUNTA(Y3264:DP3267)=0,"01.01.1900",INDEX(Y3264:DP3264,MATCH(R3265,Y3265:DP3265,0)))</f>
        <v>01.01.1900</v>
      </c>
      <c r="S3264" s="78" t="str">
        <f t="shared" ref="S3264" si="8290">IF(COUNTA(Y3264:DP3267)=0,"01.01.1900",MAX(Y3264:DP3264))</f>
        <v>01.01.1900</v>
      </c>
      <c r="T3264" s="79"/>
      <c r="U3264" s="80" t="str">
        <f t="array" ref="U3264">IF(COUNTA(Y3264:DP3267)=0,"01.01.1900",IF(ISERROR(HLOOKUP(U3267,Y3267:DP3267,1,FALSE)),"01.01.1900",INDEX(Y3264:DP3264,MATCH(U3265&amp;U3267,Y3265:DP3265&amp;Y3267:DP3267,0))))</f>
        <v>01.01.1900</v>
      </c>
      <c r="V3264" s="81" t="str">
        <f t="shared" ref="V3264" si="8291">IF(COUNTA(Y3264:DP3267)=0,"01.01.1900",_xlfn.MAXIFS(Y3264:DP3264,Y3267:DP3267,V3267))</f>
        <v>01.01.1900</v>
      </c>
      <c r="W3264" s="82"/>
      <c r="X3264" s="106"/>
    </row>
    <row r="3265" spans="2:26" thickBot="1">
      <c r="B3265" s="83"/>
      <c r="C3265" s="84"/>
      <c r="D3265" s="83"/>
      <c r="E3265" s="83"/>
      <c r="F3265" s="83"/>
      <c r="G3265" s="83"/>
      <c r="H3265" s="83"/>
      <c r="I3265" s="83"/>
      <c r="J3265" s="83"/>
      <c r="K3265" s="83"/>
      <c r="L3265" s="83"/>
      <c r="M3265" s="83"/>
      <c r="N3265" s="83"/>
      <c r="O3265" s="83"/>
      <c r="P3265" s="84"/>
      <c r="Q3265" s="217"/>
      <c r="R3265" s="85">
        <f t="shared" ref="R3265" si="8292">IF(COUNTA(Y3264:DP3267)=0,0,MIN(Y3265:DP3265))</f>
        <v>0</v>
      </c>
      <c r="S3265" s="86">
        <f t="shared" ref="S3265" si="8293">IF(COUNTA(Y3264:DP3267)=0,0,HLOOKUP(S3264,Y3264:DP3267,2,FALSE))</f>
        <v>0</v>
      </c>
      <c r="T3265" s="87">
        <f t="shared" ref="T3265" si="8294">IF(COUNTA(Y3264:DP3267)=0,0,AVERAGE(Y3265:DP3265))</f>
        <v>0</v>
      </c>
      <c r="U3265" s="88">
        <f t="shared" ref="U3265" si="8295">IF(COUNTA(Y3264:DP3267)=0,0,_xlfn.MINIFS(Y3265:DP3265,Y3267:DP3267,U3267))</f>
        <v>0</v>
      </c>
      <c r="V3265" s="89">
        <f t="array" ref="V3265">IF(COUNTA(Y3264:DP3267)=0,0,IF(ISERROR(HLOOKUP(V3267,Y3267:DP3267,1,FALSE)),0,INDEX(Y3265:DP3265,MATCH(V3264&amp;V3267,Y3264:DP3264&amp;Y3267:DP3267,0))))</f>
        <v>0</v>
      </c>
      <c r="W3265" s="90">
        <f t="array" ref="W3265">IF(COUNTA(Y3264:DP3267)=0,0,IF(ISERROR(HLOOKUP(W3267,Y3267:DP3267,1,FALSE)),0,AVERAGEIF(Y3267:DP3267,$W3267,Y3265:DP3265)))</f>
        <v>0</v>
      </c>
      <c r="X3265" s="107"/>
    </row>
    <row r="3266" spans="2:26" thickBot="1">
      <c r="B3266" s="83"/>
      <c r="C3266" s="84"/>
      <c r="D3266" s="83"/>
      <c r="E3266" s="83"/>
      <c r="F3266" s="83"/>
      <c r="G3266" s="83"/>
      <c r="H3266" s="83"/>
      <c r="I3266" s="83"/>
      <c r="J3266" s="83"/>
      <c r="K3266" s="83"/>
      <c r="L3266" s="83"/>
      <c r="M3266" s="83"/>
      <c r="N3266" s="83"/>
      <c r="O3266" s="83"/>
      <c r="P3266" s="84"/>
      <c r="Q3266" s="217"/>
      <c r="R3266" s="91">
        <f t="shared" ref="R3266" si="8296">IF(COUNTA(Y3264:DP3267)=0,0,HLOOKUP(R3265,Y3265:DP3267,2,FALSE))</f>
        <v>0</v>
      </c>
      <c r="S3266" s="92">
        <f t="shared" ref="S3266" si="8297">IF(COUNTA(Y3264:DP3267)=0,0,HLOOKUP(S3264,Y3264:DP3267,3,FALSE))</f>
        <v>0</v>
      </c>
      <c r="T3266" s="93"/>
      <c r="U3266" s="94">
        <f t="array" ref="U3266">IF(COUNTA(Y3264:DP3267)=0,0,IF(ISERROR(HLOOKUP(U3267,Y3267:DP3267,1,FALSE)),0,INDEX(Y3266:DP3266,MATCH(U3265&amp;U3267,Y3265:DP3265&amp;Y3267:DP3267,0))))</f>
        <v>0</v>
      </c>
      <c r="V3266" s="94">
        <f t="array" ref="V3266">IF(COUNTA(Y3264:DP3267)=0,0,IF(ISERROR(HLOOKUP(V3267,Y3267:DP3267,1,FALSE)),0,INDEX(Y3266:DP3266,MATCH(V3265&amp;V3267,Y3265:DP3265&amp;Y3267:DP3267,0))))</f>
        <v>0</v>
      </c>
      <c r="W3266" s="95"/>
      <c r="X3266" s="108"/>
    </row>
    <row r="3267" spans="2:26" ht="13.9" thickBot="1">
      <c r="B3267" s="96"/>
      <c r="C3267" s="97"/>
      <c r="D3267" s="96"/>
      <c r="E3267" s="96"/>
      <c r="F3267" s="96"/>
      <c r="G3267" s="96"/>
      <c r="H3267" s="96"/>
      <c r="I3267" s="96"/>
      <c r="J3267" s="96"/>
      <c r="K3267" s="96"/>
      <c r="L3267" s="96"/>
      <c r="M3267" s="96"/>
      <c r="N3267" s="96"/>
      <c r="O3267" s="96"/>
      <c r="P3267" s="97"/>
      <c r="Q3267" s="218"/>
      <c r="R3267" s="98" t="str">
        <f t="shared" ref="R3267" si="8298">IF(COUNTA(Y3264:DP3267)=0,"none",HLOOKUP(R3265,Y3265:DP3267,3,FALSE))</f>
        <v>none</v>
      </c>
      <c r="S3267" s="99" t="str">
        <f t="shared" ref="S3267" si="8299">IF(COUNTA(Y3264:DP3267)=0,"none",HLOOKUP(S3264,Y3264:DP3267,4,FALSE))</f>
        <v>none</v>
      </c>
      <c r="T3267" s="100"/>
      <c r="U3267" s="100" t="str">
        <f t="array" ref="U3267">IF(COUNTA(Y3264:DP3267)=0,"none",IF($U$2="WAHR",$W$3,Abfrage!$F$4))</f>
        <v>none</v>
      </c>
      <c r="V3267" s="100" t="str">
        <f t="array" ref="V3267">IF(COUNTA(Y3264:DP3267)=0,"none",IF($U$2="WAHR",$W$3,Abfrage!$F$4))</f>
        <v>none</v>
      </c>
      <c r="W3267" s="100" t="str">
        <f t="array" ref="W3267">IF(COUNTA(Y3264:DP3267)=0,"none",IF($U$2="WAHR",$W$3,Abfrage!$F$4))</f>
        <v>none</v>
      </c>
      <c r="X3267" s="109"/>
    </row>
    <row r="3268" spans="2:26" thickBot="1">
      <c r="B3268" s="75" t="s">
        <v>2033</v>
      </c>
      <c r="C3268" s="76">
        <v>1000289850</v>
      </c>
      <c r="D3268" s="75" t="s">
        <v>217</v>
      </c>
      <c r="E3268" s="75" t="s">
        <v>138</v>
      </c>
      <c r="F3268" s="75" t="s">
        <v>233</v>
      </c>
      <c r="G3268" s="75" t="s">
        <v>1398</v>
      </c>
      <c r="H3268" s="75" t="s">
        <v>44</v>
      </c>
      <c r="I3268" s="75" t="s">
        <v>41</v>
      </c>
      <c r="J3268" s="75" t="s">
        <v>2034</v>
      </c>
      <c r="K3268" s="75" t="s">
        <v>306</v>
      </c>
      <c r="L3268" s="75" t="s">
        <v>306</v>
      </c>
      <c r="M3268" s="75" t="s">
        <v>313</v>
      </c>
      <c r="N3268" s="75" t="s">
        <v>360</v>
      </c>
      <c r="O3268" s="75" t="s">
        <v>315</v>
      </c>
      <c r="P3268" s="76" t="s">
        <v>306</v>
      </c>
      <c r="Q3268" s="216"/>
      <c r="R3268" s="77">
        <f t="shared" ref="R3268" si="8300">IF(COUNTA(Y3268:DP3271)=0,"01.01.1900",INDEX(Y3268:DP3268,MATCH(R3269,Y3269:DP3269,0)))</f>
        <v>45154</v>
      </c>
      <c r="S3268" s="78">
        <f t="shared" ref="S3268" si="8301">IF(COUNTA(Y3268:DP3271)=0,"01.01.1900",MAX(Y3268:DP3268))</f>
        <v>45154</v>
      </c>
      <c r="T3268" s="79"/>
      <c r="U3268" s="80" t="str">
        <f t="array" ref="U3268">IF(COUNTA(Y3268:DP3271)=0,"01.01.1900",IF(ISERROR(HLOOKUP(U3271,Y3271:DP3271,1,FALSE)),"01.01.1900",INDEX(Y3268:DP3268,MATCH(U3269&amp;U3271,Y3269:DP3269&amp;Y3271:DP3271,0))))</f>
        <v>01.01.1900</v>
      </c>
      <c r="V3268" s="81">
        <f t="shared" ref="V3268" si="8302">IF(COUNTA(Y3268:DP3271)=0,"01.01.1900",_xlfn.MAXIFS(Y3268:DP3268,Y3271:DP3271,V3271))</f>
        <v>0</v>
      </c>
      <c r="W3268" s="82"/>
      <c r="X3268" s="106"/>
      <c r="Y3268" s="141">
        <v>45154</v>
      </c>
      <c r="Z3268" s="141">
        <v>45154</v>
      </c>
    </row>
    <row r="3269" spans="2:26" thickBot="1">
      <c r="B3269" s="83"/>
      <c r="C3269" s="84"/>
      <c r="D3269" s="83"/>
      <c r="E3269" s="83"/>
      <c r="F3269" s="83"/>
      <c r="G3269" s="83"/>
      <c r="H3269" s="83"/>
      <c r="I3269" s="83"/>
      <c r="J3269" s="83"/>
      <c r="K3269" s="83"/>
      <c r="L3269" s="83"/>
      <c r="M3269" s="83"/>
      <c r="N3269" s="83"/>
      <c r="O3269" s="83"/>
      <c r="P3269" s="84"/>
      <c r="Q3269" s="217"/>
      <c r="R3269" s="85">
        <f t="shared" ref="R3269" si="8303">IF(COUNTA(Y3268:DP3271)=0,0,MIN(Y3269:DP3269))</f>
        <v>3.1289999999999996</v>
      </c>
      <c r="S3269" s="86">
        <f t="shared" ref="S3269" si="8304">IF(COUNTA(Y3268:DP3271)=0,0,HLOOKUP(S3268,Y3268:DP3271,2,FALSE))</f>
        <v>3.1289999999999996</v>
      </c>
      <c r="T3269" s="87">
        <f t="shared" ref="T3269" si="8305">IF(COUNTA(Y3268:DP3271)=0,0,AVERAGE(Y3269:DP3269))</f>
        <v>3.1289999999999996</v>
      </c>
      <c r="U3269" s="88">
        <f t="shared" ref="U3269" si="8306">IF(COUNTA(Y3268:DP3271)=0,0,_xlfn.MINIFS(Y3269:DP3269,Y3271:DP3271,U3271))</f>
        <v>0</v>
      </c>
      <c r="V3269" s="89">
        <f t="array" ref="V3269">IF(COUNTA(Y3268:DP3271)=0,0,IF(ISERROR(HLOOKUP(V3271,Y3271:DP3271,1,FALSE)),0,INDEX(Y3269:DP3269,MATCH(V3268&amp;V3271,Y3268:DP3268&amp;Y3271:DP3271,0))))</f>
        <v>0</v>
      </c>
      <c r="W3269" s="90">
        <f t="array" ref="W3269">IF(COUNTA(Y3268:DP3271)=0,0,IF(ISERROR(HLOOKUP(W3271,Y3271:DP3271,1,FALSE)),0,AVERAGEIF(Y3271:DP3271,$W3271,Y3269:DP3269)))</f>
        <v>0</v>
      </c>
      <c r="X3269" s="107"/>
      <c r="Y3269" s="142">
        <v>3.1289999999999996</v>
      </c>
      <c r="Z3269" s="142">
        <v>3.1289999999999996</v>
      </c>
    </row>
    <row r="3270" spans="2:26" thickBot="1">
      <c r="B3270" s="83"/>
      <c r="C3270" s="84"/>
      <c r="D3270" s="83"/>
      <c r="E3270" s="83"/>
      <c r="F3270" s="83"/>
      <c r="G3270" s="83"/>
      <c r="H3270" s="83"/>
      <c r="I3270" s="83"/>
      <c r="J3270" s="83"/>
      <c r="K3270" s="83"/>
      <c r="L3270" s="83"/>
      <c r="M3270" s="83"/>
      <c r="N3270" s="83"/>
      <c r="O3270" s="83"/>
      <c r="P3270" s="84"/>
      <c r="Q3270" s="217"/>
      <c r="R3270" s="91">
        <f t="shared" ref="R3270" si="8307">IF(COUNTA(Y3268:DP3271)=0,0,HLOOKUP(R3269,Y3269:DP3271,2,FALSE))</f>
        <v>1000</v>
      </c>
      <c r="S3270" s="92">
        <f t="shared" ref="S3270" si="8308">IF(COUNTA(Y3268:DP3271)=0,0,HLOOKUP(S3268,Y3268:DP3271,3,FALSE))</f>
        <v>1000</v>
      </c>
      <c r="T3270" s="93"/>
      <c r="U3270" s="94">
        <f t="array" ref="U3270">IF(COUNTA(Y3268:DP3271)=0,0,IF(ISERROR(HLOOKUP(U3271,Y3271:DP3271,1,FALSE)),0,INDEX(Y3270:DP3270,MATCH(U3269&amp;U3271,Y3269:DP3269&amp;Y3271:DP3271,0))))</f>
        <v>0</v>
      </c>
      <c r="V3270" s="94">
        <f t="array" ref="V3270">IF(COUNTA(Y3268:DP3271)=0,0,IF(ISERROR(HLOOKUP(V3271,Y3271:DP3271,1,FALSE)),0,INDEX(Y3270:DP3270,MATCH(V3269&amp;V3271,Y3269:DP3269&amp;Y3271:DP3271,0))))</f>
        <v>0</v>
      </c>
      <c r="W3270" s="95"/>
      <c r="X3270" s="108"/>
      <c r="Y3270" s="143">
        <v>1000</v>
      </c>
      <c r="Z3270" s="143">
        <v>1000</v>
      </c>
    </row>
    <row r="3271" spans="2:26" ht="13.9" thickBot="1">
      <c r="B3271" s="96"/>
      <c r="C3271" s="97"/>
      <c r="D3271" s="96"/>
      <c r="E3271" s="96"/>
      <c r="F3271" s="96"/>
      <c r="G3271" s="96"/>
      <c r="H3271" s="96"/>
      <c r="I3271" s="96"/>
      <c r="J3271" s="96"/>
      <c r="K3271" s="96"/>
      <c r="L3271" s="96"/>
      <c r="M3271" s="96"/>
      <c r="N3271" s="96"/>
      <c r="O3271" s="96"/>
      <c r="P3271" s="97"/>
      <c r="Q3271" s="218"/>
      <c r="R3271" s="98" t="str">
        <f t="shared" ref="R3271" si="8309">IF(COUNTA(Y3268:DP3271)=0,"none",HLOOKUP(R3269,Y3269:DP3271,3,FALSE))</f>
        <v>www (-30%)</v>
      </c>
      <c r="S3271" s="99" t="str">
        <f t="shared" ref="S3271" si="8310">IF(COUNTA(Y3268:DP3271)=0,"none",HLOOKUP(S3268,Y3268:DP3271,4,FALSE))</f>
        <v>www (-30%)</v>
      </c>
      <c r="T3271" s="100"/>
      <c r="U3271" s="100">
        <f t="array" ref="U3271">IF(COUNTA(Y3268:DP3271)=0,"none",IF($U$2="WAHR",$W$3,Abfrage!$F$4))</f>
        <v>0</v>
      </c>
      <c r="V3271" s="100">
        <f t="array" ref="V3271">IF(COUNTA(Y3268:DP3271)=0,"none",IF($U$2="WAHR",$W$3,Abfrage!$F$4))</f>
        <v>0</v>
      </c>
      <c r="W3271" s="100">
        <f t="array" ref="W3271">IF(COUNTA(Y3268:DP3271)=0,"none",IF($U$2="WAHR",$W$3,Abfrage!$F$4))</f>
        <v>0</v>
      </c>
      <c r="X3271" s="109"/>
      <c r="Y3271" s="144" t="s">
        <v>43</v>
      </c>
      <c r="Z3271" s="144" t="s">
        <v>43</v>
      </c>
    </row>
    <row r="3272" spans="2:26" thickBot="1">
      <c r="B3272" s="75" t="s">
        <v>2035</v>
      </c>
      <c r="C3272" s="76">
        <v>1000203326</v>
      </c>
      <c r="D3272" s="75" t="s">
        <v>158</v>
      </c>
      <c r="E3272" s="75" t="s">
        <v>2036</v>
      </c>
      <c r="F3272" s="75" t="s">
        <v>445</v>
      </c>
      <c r="G3272" s="75" t="s">
        <v>2037</v>
      </c>
      <c r="H3272" s="75" t="e">
        <v>#N/A</v>
      </c>
      <c r="I3272" s="75" t="s">
        <v>319</v>
      </c>
      <c r="J3272" s="75" t="s">
        <v>2038</v>
      </c>
      <c r="K3272" s="75" t="s">
        <v>306</v>
      </c>
      <c r="L3272" s="75" t="s">
        <v>306</v>
      </c>
      <c r="M3272" s="75" t="s">
        <v>307</v>
      </c>
      <c r="N3272" s="75" t="s">
        <v>349</v>
      </c>
      <c r="O3272" s="75" t="s">
        <v>306</v>
      </c>
      <c r="P3272" s="76" t="s">
        <v>306</v>
      </c>
      <c r="Q3272" s="216"/>
      <c r="R3272" s="77" t="str">
        <f t="shared" ref="R3272" si="8311">IF(COUNTA(Y3272:DP3275)=0,"01.01.1900",INDEX(Y3272:DP3272,MATCH(R3273,Y3273:DP3273,0)))</f>
        <v>01.01.1900</v>
      </c>
      <c r="S3272" s="78" t="str">
        <f t="shared" ref="S3272" si="8312">IF(COUNTA(Y3272:DP3275)=0,"01.01.1900",MAX(Y3272:DP3272))</f>
        <v>01.01.1900</v>
      </c>
      <c r="T3272" s="79"/>
      <c r="U3272" s="80" t="str">
        <f t="array" ref="U3272">IF(COUNTA(Y3272:DP3275)=0,"01.01.1900",IF(ISERROR(HLOOKUP(U3275,Y3275:DP3275,1,FALSE)),"01.01.1900",INDEX(Y3272:DP3272,MATCH(U3273&amp;U3275,Y3273:DP3273&amp;Y3275:DP3275,0))))</f>
        <v>01.01.1900</v>
      </c>
      <c r="V3272" s="81" t="str">
        <f t="shared" ref="V3272" si="8313">IF(COUNTA(Y3272:DP3275)=0,"01.01.1900",_xlfn.MAXIFS(Y3272:DP3272,Y3275:DP3275,V3275))</f>
        <v>01.01.1900</v>
      </c>
      <c r="W3272" s="82"/>
      <c r="X3272" s="106"/>
    </row>
    <row r="3273" spans="2:26" thickBot="1">
      <c r="B3273" s="83"/>
      <c r="C3273" s="84"/>
      <c r="D3273" s="83"/>
      <c r="E3273" s="83"/>
      <c r="F3273" s="83"/>
      <c r="G3273" s="83"/>
      <c r="H3273" s="83"/>
      <c r="I3273" s="83"/>
      <c r="J3273" s="83"/>
      <c r="K3273" s="83"/>
      <c r="L3273" s="83"/>
      <c r="M3273" s="83"/>
      <c r="N3273" s="83"/>
      <c r="O3273" s="83"/>
      <c r="P3273" s="84"/>
      <c r="Q3273" s="217"/>
      <c r="R3273" s="85">
        <f t="shared" ref="R3273" si="8314">IF(COUNTA(Y3272:DP3275)=0,0,MIN(Y3273:DP3273))</f>
        <v>0</v>
      </c>
      <c r="S3273" s="86">
        <f t="shared" ref="S3273" si="8315">IF(COUNTA(Y3272:DP3275)=0,0,HLOOKUP(S3272,Y3272:DP3275,2,FALSE))</f>
        <v>0</v>
      </c>
      <c r="T3273" s="87">
        <f t="shared" ref="T3273" si="8316">IF(COUNTA(Y3272:DP3275)=0,0,AVERAGE(Y3273:DP3273))</f>
        <v>0</v>
      </c>
      <c r="U3273" s="88">
        <f t="shared" ref="U3273" si="8317">IF(COUNTA(Y3272:DP3275)=0,0,_xlfn.MINIFS(Y3273:DP3273,Y3275:DP3275,U3275))</f>
        <v>0</v>
      </c>
      <c r="V3273" s="89">
        <f t="array" ref="V3273">IF(COUNTA(Y3272:DP3275)=0,0,IF(ISERROR(HLOOKUP(V3275,Y3275:DP3275,1,FALSE)),0,INDEX(Y3273:DP3273,MATCH(V3272&amp;V3275,Y3272:DP3272&amp;Y3275:DP3275,0))))</f>
        <v>0</v>
      </c>
      <c r="W3273" s="90">
        <f t="array" ref="W3273">IF(COUNTA(Y3272:DP3275)=0,0,IF(ISERROR(HLOOKUP(W3275,Y3275:DP3275,1,FALSE)),0,AVERAGEIF(Y3275:DP3275,$W3275,Y3273:DP3273)))</f>
        <v>0</v>
      </c>
      <c r="X3273" s="107"/>
    </row>
    <row r="3274" spans="2:26" thickBot="1">
      <c r="B3274" s="83"/>
      <c r="C3274" s="84"/>
      <c r="D3274" s="83"/>
      <c r="E3274" s="83"/>
      <c r="F3274" s="83"/>
      <c r="G3274" s="83"/>
      <c r="H3274" s="83"/>
      <c r="I3274" s="83"/>
      <c r="J3274" s="83"/>
      <c r="K3274" s="83"/>
      <c r="L3274" s="83"/>
      <c r="M3274" s="83"/>
      <c r="N3274" s="83"/>
      <c r="O3274" s="83"/>
      <c r="P3274" s="84"/>
      <c r="Q3274" s="217"/>
      <c r="R3274" s="91">
        <f t="shared" ref="R3274" si="8318">IF(COUNTA(Y3272:DP3275)=0,0,HLOOKUP(R3273,Y3273:DP3275,2,FALSE))</f>
        <v>0</v>
      </c>
      <c r="S3274" s="92">
        <f t="shared" ref="S3274" si="8319">IF(COUNTA(Y3272:DP3275)=0,0,HLOOKUP(S3272,Y3272:DP3275,3,FALSE))</f>
        <v>0</v>
      </c>
      <c r="T3274" s="93"/>
      <c r="U3274" s="94">
        <f t="array" ref="U3274">IF(COUNTA(Y3272:DP3275)=0,0,IF(ISERROR(HLOOKUP(U3275,Y3275:DP3275,1,FALSE)),0,INDEX(Y3274:DP3274,MATCH(U3273&amp;U3275,Y3273:DP3273&amp;Y3275:DP3275,0))))</f>
        <v>0</v>
      </c>
      <c r="V3274" s="94">
        <f t="array" ref="V3274">IF(COUNTA(Y3272:DP3275)=0,0,IF(ISERROR(HLOOKUP(V3275,Y3275:DP3275,1,FALSE)),0,INDEX(Y3274:DP3274,MATCH(V3273&amp;V3275,Y3273:DP3273&amp;Y3275:DP3275,0))))</f>
        <v>0</v>
      </c>
      <c r="W3274" s="95"/>
      <c r="X3274" s="108"/>
    </row>
    <row r="3275" spans="2:26" ht="13.9" thickBot="1">
      <c r="B3275" s="96"/>
      <c r="C3275" s="97"/>
      <c r="D3275" s="96"/>
      <c r="E3275" s="96"/>
      <c r="F3275" s="96"/>
      <c r="G3275" s="96"/>
      <c r="H3275" s="96"/>
      <c r="I3275" s="96"/>
      <c r="J3275" s="96"/>
      <c r="K3275" s="96"/>
      <c r="L3275" s="96"/>
      <c r="M3275" s="96"/>
      <c r="N3275" s="96"/>
      <c r="O3275" s="96"/>
      <c r="P3275" s="97"/>
      <c r="Q3275" s="218"/>
      <c r="R3275" s="98" t="str">
        <f t="shared" ref="R3275" si="8320">IF(COUNTA(Y3272:DP3275)=0,"none",HLOOKUP(R3273,Y3273:DP3275,3,FALSE))</f>
        <v>none</v>
      </c>
      <c r="S3275" s="99" t="str">
        <f t="shared" ref="S3275" si="8321">IF(COUNTA(Y3272:DP3275)=0,"none",HLOOKUP(S3272,Y3272:DP3275,4,FALSE))</f>
        <v>none</v>
      </c>
      <c r="T3275" s="100"/>
      <c r="U3275" s="100" t="str">
        <f t="array" ref="U3275">IF(COUNTA(Y3272:DP3275)=0,"none",IF($U$2="WAHR",$W$3,Abfrage!$F$4))</f>
        <v>none</v>
      </c>
      <c r="V3275" s="100" t="str">
        <f t="array" ref="V3275">IF(COUNTA(Y3272:DP3275)=0,"none",IF($U$2="WAHR",$W$3,Abfrage!$F$4))</f>
        <v>none</v>
      </c>
      <c r="W3275" s="100" t="str">
        <f t="array" ref="W3275">IF(COUNTA(Y3272:DP3275)=0,"none",IF($U$2="WAHR",$W$3,Abfrage!$F$4))</f>
        <v>none</v>
      </c>
      <c r="X3275" s="109"/>
    </row>
    <row r="3276" spans="2:26" thickBot="1">
      <c r="B3276" s="75" t="s">
        <v>2039</v>
      </c>
      <c r="C3276" s="76">
        <v>1000303938</v>
      </c>
      <c r="D3276" s="75" t="s">
        <v>89</v>
      </c>
      <c r="E3276" s="75" t="s">
        <v>406</v>
      </c>
      <c r="F3276" s="75" t="s">
        <v>407</v>
      </c>
      <c r="G3276" s="75" t="s">
        <v>306</v>
      </c>
      <c r="H3276" s="75" t="e">
        <v>#N/A</v>
      </c>
      <c r="I3276" s="75" t="s">
        <v>79</v>
      </c>
      <c r="J3276" s="75" t="s">
        <v>2040</v>
      </c>
      <c r="K3276" s="75" t="s">
        <v>306</v>
      </c>
      <c r="L3276" s="75" t="s">
        <v>306</v>
      </c>
      <c r="M3276" s="75" t="s">
        <v>306</v>
      </c>
      <c r="N3276" s="75" t="s">
        <v>306</v>
      </c>
      <c r="O3276" s="75" t="s">
        <v>309</v>
      </c>
      <c r="P3276" s="76" t="s">
        <v>306</v>
      </c>
      <c r="Q3276" s="216"/>
      <c r="R3276" s="77" t="str">
        <f t="shared" ref="R3276" si="8322">IF(COUNTA(Y3276:DP3279)=0,"01.01.1900",INDEX(Y3276:DP3276,MATCH(R3277,Y3277:DP3277,0)))</f>
        <v>01.01.1900</v>
      </c>
      <c r="S3276" s="78" t="str">
        <f t="shared" ref="S3276" si="8323">IF(COUNTA(Y3276:DP3279)=0,"01.01.1900",MAX(Y3276:DP3276))</f>
        <v>01.01.1900</v>
      </c>
      <c r="T3276" s="79"/>
      <c r="U3276" s="80" t="str">
        <f t="array" ref="U3276">IF(COUNTA(Y3276:DP3279)=0,"01.01.1900",IF(ISERROR(HLOOKUP(U3279,Y3279:DP3279,1,FALSE)),"01.01.1900",INDEX(Y3276:DP3276,MATCH(U3277&amp;U3279,Y3277:DP3277&amp;Y3279:DP3279,0))))</f>
        <v>01.01.1900</v>
      </c>
      <c r="V3276" s="81" t="str">
        <f t="shared" ref="V3276" si="8324">IF(COUNTA(Y3276:DP3279)=0,"01.01.1900",_xlfn.MAXIFS(Y3276:DP3276,Y3279:DP3279,V3279))</f>
        <v>01.01.1900</v>
      </c>
      <c r="W3276" s="82"/>
      <c r="X3276" s="106"/>
    </row>
    <row r="3277" spans="2:26" thickBot="1">
      <c r="B3277" s="83"/>
      <c r="C3277" s="84"/>
      <c r="D3277" s="83"/>
      <c r="E3277" s="83"/>
      <c r="F3277" s="83"/>
      <c r="G3277" s="83"/>
      <c r="H3277" s="83"/>
      <c r="I3277" s="83"/>
      <c r="J3277" s="83"/>
      <c r="K3277" s="83"/>
      <c r="L3277" s="83"/>
      <c r="M3277" s="83"/>
      <c r="N3277" s="83"/>
      <c r="O3277" s="83"/>
      <c r="P3277" s="84"/>
      <c r="Q3277" s="217"/>
      <c r="R3277" s="85">
        <f t="shared" ref="R3277" si="8325">IF(COUNTA(Y3276:DP3279)=0,0,MIN(Y3277:DP3277))</f>
        <v>0</v>
      </c>
      <c r="S3277" s="86">
        <f t="shared" ref="S3277" si="8326">IF(COUNTA(Y3276:DP3279)=0,0,HLOOKUP(S3276,Y3276:DP3279,2,FALSE))</f>
        <v>0</v>
      </c>
      <c r="T3277" s="87">
        <f t="shared" ref="T3277" si="8327">IF(COUNTA(Y3276:DP3279)=0,0,AVERAGE(Y3277:DP3277))</f>
        <v>0</v>
      </c>
      <c r="U3277" s="88">
        <f t="shared" ref="U3277" si="8328">IF(COUNTA(Y3276:DP3279)=0,0,_xlfn.MINIFS(Y3277:DP3277,Y3279:DP3279,U3279))</f>
        <v>0</v>
      </c>
      <c r="V3277" s="89">
        <f t="array" ref="V3277">IF(COUNTA(Y3276:DP3279)=0,0,IF(ISERROR(HLOOKUP(V3279,Y3279:DP3279,1,FALSE)),0,INDEX(Y3277:DP3277,MATCH(V3276&amp;V3279,Y3276:DP3276&amp;Y3279:DP3279,0))))</f>
        <v>0</v>
      </c>
      <c r="W3277" s="90">
        <f t="array" ref="W3277">IF(COUNTA(Y3276:DP3279)=0,0,IF(ISERROR(HLOOKUP(W3279,Y3279:DP3279,1,FALSE)),0,AVERAGEIF(Y3279:DP3279,$W3279,Y3277:DP3277)))</f>
        <v>0</v>
      </c>
      <c r="X3277" s="107"/>
    </row>
    <row r="3278" spans="2:26" thickBot="1">
      <c r="B3278" s="83"/>
      <c r="C3278" s="84"/>
      <c r="D3278" s="83"/>
      <c r="E3278" s="83"/>
      <c r="F3278" s="83"/>
      <c r="G3278" s="83"/>
      <c r="H3278" s="83"/>
      <c r="I3278" s="83"/>
      <c r="J3278" s="83"/>
      <c r="K3278" s="83"/>
      <c r="L3278" s="83"/>
      <c r="M3278" s="83"/>
      <c r="N3278" s="83"/>
      <c r="O3278" s="83"/>
      <c r="P3278" s="84"/>
      <c r="Q3278" s="217"/>
      <c r="R3278" s="91">
        <f t="shared" ref="R3278" si="8329">IF(COUNTA(Y3276:DP3279)=0,0,HLOOKUP(R3277,Y3277:DP3279,2,FALSE))</f>
        <v>0</v>
      </c>
      <c r="S3278" s="92">
        <f t="shared" ref="S3278" si="8330">IF(COUNTA(Y3276:DP3279)=0,0,HLOOKUP(S3276,Y3276:DP3279,3,FALSE))</f>
        <v>0</v>
      </c>
      <c r="T3278" s="93"/>
      <c r="U3278" s="94">
        <f t="array" ref="U3278">IF(COUNTA(Y3276:DP3279)=0,0,IF(ISERROR(HLOOKUP(U3279,Y3279:DP3279,1,FALSE)),0,INDEX(Y3278:DP3278,MATCH(U3277&amp;U3279,Y3277:DP3277&amp;Y3279:DP3279,0))))</f>
        <v>0</v>
      </c>
      <c r="V3278" s="94">
        <f t="array" ref="V3278">IF(COUNTA(Y3276:DP3279)=0,0,IF(ISERROR(HLOOKUP(V3279,Y3279:DP3279,1,FALSE)),0,INDEX(Y3278:DP3278,MATCH(V3277&amp;V3279,Y3277:DP3277&amp;Y3279:DP3279,0))))</f>
        <v>0</v>
      </c>
      <c r="W3278" s="95"/>
      <c r="X3278" s="108"/>
    </row>
    <row r="3279" spans="2:26" ht="13.9" thickBot="1">
      <c r="B3279" s="96"/>
      <c r="C3279" s="97"/>
      <c r="D3279" s="96"/>
      <c r="E3279" s="96"/>
      <c r="F3279" s="96"/>
      <c r="G3279" s="96"/>
      <c r="H3279" s="96"/>
      <c r="I3279" s="96"/>
      <c r="J3279" s="96"/>
      <c r="K3279" s="96"/>
      <c r="L3279" s="96"/>
      <c r="M3279" s="96"/>
      <c r="N3279" s="96"/>
      <c r="O3279" s="96"/>
      <c r="P3279" s="97"/>
      <c r="Q3279" s="218"/>
      <c r="R3279" s="98" t="str">
        <f t="shared" ref="R3279" si="8331">IF(COUNTA(Y3276:DP3279)=0,"none",HLOOKUP(R3277,Y3277:DP3279,3,FALSE))</f>
        <v>none</v>
      </c>
      <c r="S3279" s="99" t="str">
        <f t="shared" ref="S3279" si="8332">IF(COUNTA(Y3276:DP3279)=0,"none",HLOOKUP(S3276,Y3276:DP3279,4,FALSE))</f>
        <v>none</v>
      </c>
      <c r="T3279" s="100"/>
      <c r="U3279" s="100" t="str">
        <f t="array" ref="U3279">IF(COUNTA(Y3276:DP3279)=0,"none",IF($U$2="WAHR",$W$3,Abfrage!$F$4))</f>
        <v>none</v>
      </c>
      <c r="V3279" s="100" t="str">
        <f t="array" ref="V3279">IF(COUNTA(Y3276:DP3279)=0,"none",IF($U$2="WAHR",$W$3,Abfrage!$F$4))</f>
        <v>none</v>
      </c>
      <c r="W3279" s="100" t="str">
        <f t="array" ref="W3279">IF(COUNTA(Y3276:DP3279)=0,"none",IF($U$2="WAHR",$W$3,Abfrage!$F$4))</f>
        <v>none</v>
      </c>
      <c r="X3279" s="109"/>
    </row>
    <row r="3280" spans="2:26" thickBot="1">
      <c r="B3280" s="75" t="s">
        <v>2041</v>
      </c>
      <c r="C3280" s="76">
        <v>1000272067</v>
      </c>
      <c r="D3280" s="75" t="s">
        <v>95</v>
      </c>
      <c r="E3280" s="75" t="s">
        <v>96</v>
      </c>
      <c r="F3280" s="75" t="s">
        <v>97</v>
      </c>
      <c r="G3280" s="75" t="s">
        <v>97</v>
      </c>
      <c r="H3280" s="75" t="e">
        <v>#N/A</v>
      </c>
      <c r="I3280" s="75" t="s">
        <v>51</v>
      </c>
      <c r="J3280" s="75" t="s">
        <v>2042</v>
      </c>
      <c r="K3280" s="75" t="s">
        <v>306</v>
      </c>
      <c r="L3280" s="75" t="s">
        <v>306</v>
      </c>
      <c r="M3280" s="75" t="s">
        <v>313</v>
      </c>
      <c r="N3280" s="75" t="s">
        <v>1037</v>
      </c>
      <c r="O3280" s="75" t="s">
        <v>309</v>
      </c>
      <c r="P3280" s="76" t="s">
        <v>306</v>
      </c>
      <c r="Q3280" s="216"/>
      <c r="R3280" s="77">
        <f t="shared" ref="R3280" si="8333">IF(COUNTA(Y3280:DP3283)=0,"01.01.1900",INDEX(Y3280:DP3280,MATCH(R3281,Y3281:DP3281,0)))</f>
        <v>44013</v>
      </c>
      <c r="S3280" s="78">
        <f t="shared" ref="S3280" si="8334">IF(COUNTA(Y3280:DP3283)=0,"01.01.1900",MAX(Y3280:DP3280))</f>
        <v>44013</v>
      </c>
      <c r="T3280" s="79"/>
      <c r="U3280" s="80" t="str">
        <f t="array" ref="U3280">IF(COUNTA(Y3280:DP3283)=0,"01.01.1900",IF(ISERROR(HLOOKUP(U3283,Y3283:DP3283,1,FALSE)),"01.01.1900",INDEX(Y3280:DP3280,MATCH(U3281&amp;U3283,Y3281:DP3281&amp;Y3283:DP3283,0))))</f>
        <v>01.01.1900</v>
      </c>
      <c r="V3280" s="81">
        <f t="shared" ref="V3280" si="8335">IF(COUNTA(Y3280:DP3283)=0,"01.01.1900",_xlfn.MAXIFS(Y3280:DP3280,Y3283:DP3283,V3283))</f>
        <v>0</v>
      </c>
      <c r="W3280" s="82"/>
      <c r="X3280" s="106"/>
      <c r="Y3280" s="101">
        <v>44013</v>
      </c>
    </row>
    <row r="3281" spans="2:26" thickBot="1">
      <c r="B3281" s="83"/>
      <c r="C3281" s="84"/>
      <c r="D3281" s="83"/>
      <c r="E3281" s="83"/>
      <c r="F3281" s="83"/>
      <c r="G3281" s="83"/>
      <c r="H3281" s="83"/>
      <c r="I3281" s="83"/>
      <c r="J3281" s="83"/>
      <c r="K3281" s="83"/>
      <c r="L3281" s="83"/>
      <c r="M3281" s="83"/>
      <c r="N3281" s="83"/>
      <c r="O3281" s="83"/>
      <c r="P3281" s="84"/>
      <c r="Q3281" s="217"/>
      <c r="R3281" s="85">
        <f t="shared" ref="R3281" si="8336">IF(COUNTA(Y3280:DP3283)=0,0,MIN(Y3281:DP3281))</f>
        <v>2.2173697674418604</v>
      </c>
      <c r="S3281" s="86">
        <f t="shared" ref="S3281" si="8337">IF(COUNTA(Y3280:DP3283)=0,0,HLOOKUP(S3280,Y3280:DP3283,2,FALSE))</f>
        <v>2.2173697674418604</v>
      </c>
      <c r="T3281" s="87">
        <f t="shared" ref="T3281" si="8338">IF(COUNTA(Y3280:DP3283)=0,0,AVERAGE(Y3281:DP3281))</f>
        <v>2.2173697674418604</v>
      </c>
      <c r="U3281" s="88">
        <f t="shared" ref="U3281" si="8339">IF(COUNTA(Y3280:DP3283)=0,0,_xlfn.MINIFS(Y3281:DP3281,Y3283:DP3283,U3283))</f>
        <v>0</v>
      </c>
      <c r="V3281" s="89">
        <f t="array" ref="V3281">IF(COUNTA(Y3280:DP3283)=0,0,IF(ISERROR(HLOOKUP(V3283,Y3283:DP3283,1,FALSE)),0,INDEX(Y3281:DP3281,MATCH(V3280&amp;V3283,Y3280:DP3280&amp;Y3283:DP3283,0))))</f>
        <v>0</v>
      </c>
      <c r="W3281" s="90">
        <f t="array" ref="W3281">IF(COUNTA(Y3280:DP3283)=0,0,IF(ISERROR(HLOOKUP(W3283,Y3283:DP3283,1,FALSE)),0,AVERAGEIF(Y3283:DP3283,$W3283,Y3281:DP3281)))</f>
        <v>0</v>
      </c>
      <c r="X3281" s="107"/>
      <c r="Y3281" s="102">
        <v>2.2173697674418604</v>
      </c>
    </row>
    <row r="3282" spans="2:26" thickBot="1">
      <c r="B3282" s="83"/>
      <c r="C3282" s="84"/>
      <c r="D3282" s="83"/>
      <c r="E3282" s="83"/>
      <c r="F3282" s="83"/>
      <c r="G3282" s="83"/>
      <c r="H3282" s="83"/>
      <c r="I3282" s="83"/>
      <c r="J3282" s="83"/>
      <c r="K3282" s="83"/>
      <c r="L3282" s="83"/>
      <c r="M3282" s="83"/>
      <c r="N3282" s="83"/>
      <c r="O3282" s="83"/>
      <c r="P3282" s="84"/>
      <c r="Q3282" s="217"/>
      <c r="R3282" s="91">
        <f t="shared" ref="R3282" si="8340">IF(COUNTA(Y3280:DP3283)=0,0,HLOOKUP(R3281,Y3281:DP3283,2,FALSE))</f>
        <v>0</v>
      </c>
      <c r="S3282" s="92">
        <f t="shared" ref="S3282" si="8341">IF(COUNTA(Y3280:DP3283)=0,0,HLOOKUP(S3280,Y3280:DP3283,3,FALSE))</f>
        <v>0</v>
      </c>
      <c r="T3282" s="93"/>
      <c r="U3282" s="94">
        <f t="array" ref="U3282">IF(COUNTA(Y3280:DP3283)=0,0,IF(ISERROR(HLOOKUP(U3283,Y3283:DP3283,1,FALSE)),0,INDEX(Y3282:DP3282,MATCH(U3281&amp;U3283,Y3281:DP3281&amp;Y3283:DP3283,0))))</f>
        <v>0</v>
      </c>
      <c r="V3282" s="94">
        <f t="array" ref="V3282">IF(COUNTA(Y3280:DP3283)=0,0,IF(ISERROR(HLOOKUP(V3283,Y3283:DP3283,1,FALSE)),0,INDEX(Y3282:DP3282,MATCH(V3281&amp;V3283,Y3281:DP3281&amp;Y3283:DP3283,0))))</f>
        <v>0</v>
      </c>
      <c r="W3282" s="95"/>
      <c r="X3282" s="108"/>
      <c r="Y3282" s="103">
        <v>0</v>
      </c>
    </row>
    <row r="3283" spans="2:26" ht="13.9" thickBot="1">
      <c r="B3283" s="96"/>
      <c r="C3283" s="97"/>
      <c r="D3283" s="96"/>
      <c r="E3283" s="96"/>
      <c r="F3283" s="96"/>
      <c r="G3283" s="96"/>
      <c r="H3283" s="96"/>
      <c r="I3283" s="96"/>
      <c r="J3283" s="96"/>
      <c r="K3283" s="96"/>
      <c r="L3283" s="96"/>
      <c r="M3283" s="96"/>
      <c r="N3283" s="96"/>
      <c r="O3283" s="96"/>
      <c r="P3283" s="97"/>
      <c r="Q3283" s="218"/>
      <c r="R3283" s="98" t="str">
        <f t="shared" ref="R3283" si="8342">IF(COUNTA(Y3280:DP3283)=0,"none",HLOOKUP(R3281,Y3281:DP3283,3,FALSE))</f>
        <v>ECI</v>
      </c>
      <c r="S3283" s="99" t="str">
        <f t="shared" ref="S3283" si="8343">IF(COUNTA(Y3280:DP3283)=0,"none",HLOOKUP(S3280,Y3280:DP3283,4,FALSE))</f>
        <v>ECI</v>
      </c>
      <c r="T3283" s="100"/>
      <c r="U3283" s="100">
        <f t="array" ref="U3283">IF(COUNTA(Y3280:DP3283)=0,"none",IF($U$2="WAHR",$W$3,Abfrage!$F$4))</f>
        <v>0</v>
      </c>
      <c r="V3283" s="100">
        <f t="array" ref="V3283">IF(COUNTA(Y3280:DP3283)=0,"none",IF($U$2="WAHR",$W$3,Abfrage!$F$4))</f>
        <v>0</v>
      </c>
      <c r="W3283" s="100">
        <f t="array" ref="W3283">IF(COUNTA(Y3280:DP3283)=0,"none",IF($U$2="WAHR",$W$3,Abfrage!$F$4))</f>
        <v>0</v>
      </c>
      <c r="X3283" s="109"/>
      <c r="Y3283" s="104" t="s">
        <v>101</v>
      </c>
    </row>
    <row r="3284" spans="2:26" thickBot="1">
      <c r="B3284" s="75" t="s">
        <v>2043</v>
      </c>
      <c r="C3284" s="76">
        <v>1000347631</v>
      </c>
      <c r="D3284" s="75" t="s">
        <v>95</v>
      </c>
      <c r="E3284" s="75" t="s">
        <v>96</v>
      </c>
      <c r="F3284" s="75" t="s">
        <v>97</v>
      </c>
      <c r="G3284" s="75" t="s">
        <v>97</v>
      </c>
      <c r="H3284" s="75" t="s">
        <v>44</v>
      </c>
      <c r="I3284" s="75" t="s">
        <v>2044</v>
      </c>
      <c r="J3284" s="75" t="s">
        <v>2045</v>
      </c>
      <c r="K3284" s="75" t="s">
        <v>306</v>
      </c>
      <c r="L3284" s="75" t="s">
        <v>306</v>
      </c>
      <c r="M3284" s="75" t="s">
        <v>313</v>
      </c>
      <c r="N3284" s="75" t="s">
        <v>339</v>
      </c>
      <c r="O3284" s="75" t="s">
        <v>309</v>
      </c>
      <c r="P3284" s="76" t="s">
        <v>306</v>
      </c>
      <c r="Q3284" s="216"/>
      <c r="R3284" s="77">
        <f t="shared" ref="R3284" si="8344">IF(COUNTA(Y3284:DP3287)=0,"01.01.1900",INDEX(Y3284:DP3284,MATCH(R3285,Y3285:DP3285,0)))</f>
        <v>45851</v>
      </c>
      <c r="S3284" s="78">
        <f t="shared" ref="S3284" si="8345">IF(COUNTA(Y3284:DP3287)=0,"01.01.1900",MAX(Y3284:DP3284))</f>
        <v>45851</v>
      </c>
      <c r="T3284" s="79"/>
      <c r="U3284" s="80" t="str">
        <f t="array" ref="U3284">IF(COUNTA(Y3284:DP3287)=0,"01.01.1900",IF(ISERROR(HLOOKUP(U3287,Y3287:DP3287,1,FALSE)),"01.01.1900",INDEX(Y3284:DP3284,MATCH(U3285&amp;U3287,Y3285:DP3285&amp;Y3287:DP3287,0))))</f>
        <v>01.01.1900</v>
      </c>
      <c r="V3284" s="81">
        <f t="shared" ref="V3284" si="8346">IF(COUNTA(Y3284:DP3287)=0,"01.01.1900",_xlfn.MAXIFS(Y3284:DP3284,Y3287:DP3287,V3287))</f>
        <v>0</v>
      </c>
      <c r="W3284" s="82"/>
      <c r="X3284" s="106"/>
      <c r="Y3284" s="141">
        <v>44448</v>
      </c>
      <c r="Z3284" s="141">
        <v>45851</v>
      </c>
    </row>
    <row r="3285" spans="2:26" thickBot="1">
      <c r="B3285" s="83"/>
      <c r="C3285" s="84"/>
      <c r="D3285" s="83"/>
      <c r="E3285" s="83"/>
      <c r="F3285" s="83"/>
      <c r="G3285" s="83"/>
      <c r="H3285" s="83"/>
      <c r="I3285" s="83"/>
      <c r="J3285" s="83"/>
      <c r="K3285" s="83"/>
      <c r="L3285" s="83"/>
      <c r="M3285" s="83"/>
      <c r="N3285" s="83"/>
      <c r="O3285" s="83"/>
      <c r="P3285" s="84"/>
      <c r="Q3285" s="217"/>
      <c r="R3285" s="85">
        <f t="shared" ref="R3285" si="8347">IF(COUNTA(Y3284:DP3287)=0,0,MIN(Y3285:DP3285))</f>
        <v>0.71</v>
      </c>
      <c r="S3285" s="86">
        <f t="shared" ref="S3285" si="8348">IF(COUNTA(Y3284:DP3287)=0,0,HLOOKUP(S3284,Y3284:DP3287,2,FALSE))</f>
        <v>0.71</v>
      </c>
      <c r="T3285" s="87">
        <f t="shared" ref="T3285" si="8349">IF(COUNTA(Y3284:DP3287)=0,0,AVERAGE(Y3285:DP3285))</f>
        <v>0.88</v>
      </c>
      <c r="U3285" s="88">
        <f t="shared" ref="U3285" si="8350">IF(COUNTA(Y3284:DP3287)=0,0,_xlfn.MINIFS(Y3285:DP3285,Y3287:DP3287,U3287))</f>
        <v>0</v>
      </c>
      <c r="V3285" s="89">
        <f t="array" ref="V3285">IF(COUNTA(Y3284:DP3287)=0,0,IF(ISERROR(HLOOKUP(V3287,Y3287:DP3287,1,FALSE)),0,INDEX(Y3285:DP3285,MATCH(V3284&amp;V3287,Y3284:DP3284&amp;Y3287:DP3287,0))))</f>
        <v>0</v>
      </c>
      <c r="W3285" s="90">
        <f t="array" ref="W3285">IF(COUNTA(Y3284:DP3287)=0,0,IF(ISERROR(HLOOKUP(W3287,Y3287:DP3287,1,FALSE)),0,AVERAGEIF(Y3287:DP3287,$W3287,Y3285:DP3285)))</f>
        <v>0</v>
      </c>
      <c r="X3285" s="107"/>
      <c r="Y3285" s="142">
        <v>1.05</v>
      </c>
      <c r="Z3285" s="142">
        <v>0.71</v>
      </c>
    </row>
    <row r="3286" spans="2:26" thickBot="1">
      <c r="B3286" s="83"/>
      <c r="C3286" s="84"/>
      <c r="D3286" s="83"/>
      <c r="E3286" s="83"/>
      <c r="F3286" s="83"/>
      <c r="G3286" s="83"/>
      <c r="H3286" s="83"/>
      <c r="I3286" s="83"/>
      <c r="J3286" s="83"/>
      <c r="K3286" s="83"/>
      <c r="L3286" s="83"/>
      <c r="M3286" s="83"/>
      <c r="N3286" s="83"/>
      <c r="O3286" s="83"/>
      <c r="P3286" s="84"/>
      <c r="Q3286" s="217"/>
      <c r="R3286" s="91">
        <f t="shared" ref="R3286" si="8351">IF(COUNTA(Y3284:DP3287)=0,0,HLOOKUP(R3285,Y3285:DP3287,2,FALSE))</f>
        <v>25</v>
      </c>
      <c r="S3286" s="92">
        <f t="shared" ref="S3286" si="8352">IF(COUNTA(Y3284:DP3287)=0,0,HLOOKUP(S3284,Y3284:DP3287,3,FALSE))</f>
        <v>25</v>
      </c>
      <c r="T3286" s="93"/>
      <c r="U3286" s="94">
        <f t="array" ref="U3286">IF(COUNTA(Y3284:DP3287)=0,0,IF(ISERROR(HLOOKUP(U3287,Y3287:DP3287,1,FALSE)),0,INDEX(Y3286:DP3286,MATCH(U3285&amp;U3287,Y3285:DP3285&amp;Y3287:DP3287,0))))</f>
        <v>0</v>
      </c>
      <c r="V3286" s="94">
        <f t="array" ref="V3286">IF(COUNTA(Y3284:DP3287)=0,0,IF(ISERROR(HLOOKUP(V3287,Y3287:DP3287,1,FALSE)),0,INDEX(Y3286:DP3286,MATCH(V3285&amp;V3287,Y3285:DP3285&amp;Y3287:DP3287,0))))</f>
        <v>0</v>
      </c>
      <c r="W3286" s="95"/>
      <c r="X3286" s="108"/>
      <c r="Y3286" s="143">
        <v>1</v>
      </c>
      <c r="Z3286" s="143">
        <v>25</v>
      </c>
    </row>
    <row r="3287" spans="2:26" ht="13.9" thickBot="1">
      <c r="B3287" s="96"/>
      <c r="C3287" s="97"/>
      <c r="D3287" s="96"/>
      <c r="E3287" s="96"/>
      <c r="F3287" s="96"/>
      <c r="G3287" s="96"/>
      <c r="H3287" s="96"/>
      <c r="I3287" s="96"/>
      <c r="J3287" s="96"/>
      <c r="K3287" s="96"/>
      <c r="L3287" s="96"/>
      <c r="M3287" s="96"/>
      <c r="N3287" s="96"/>
      <c r="O3287" s="96"/>
      <c r="P3287" s="97"/>
      <c r="Q3287" s="218"/>
      <c r="R3287" s="98" t="str">
        <f t="shared" ref="R3287" si="8353">IF(COUNTA(Y3284:DP3287)=0,"none",HLOOKUP(R3285,Y3285:DP3287,3,FALSE))</f>
        <v>www (-30%)</v>
      </c>
      <c r="S3287" s="99" t="str">
        <f t="shared" ref="S3287" si="8354">IF(COUNTA(Y3284:DP3287)=0,"none",HLOOKUP(S3284,Y3284:DP3287,4,FALSE))</f>
        <v>www (-30%)</v>
      </c>
      <c r="T3287" s="100"/>
      <c r="U3287" s="100">
        <f t="array" ref="U3287">IF(COUNTA(Y3284:DP3287)=0,"none",IF($U$2="WAHR",$W$3,Abfrage!$F$4))</f>
        <v>0</v>
      </c>
      <c r="V3287" s="100">
        <f t="array" ref="V3287">IF(COUNTA(Y3284:DP3287)=0,"none",IF($U$2="WAHR",$W$3,Abfrage!$F$4))</f>
        <v>0</v>
      </c>
      <c r="W3287" s="100">
        <f t="array" ref="W3287">IF(COUNTA(Y3284:DP3287)=0,"none",IF($U$2="WAHR",$W$3,Abfrage!$F$4))</f>
        <v>0</v>
      </c>
      <c r="X3287" s="144"/>
      <c r="Y3287" s="144" t="s">
        <v>47</v>
      </c>
      <c r="Z3287" s="144" t="s">
        <v>43</v>
      </c>
    </row>
    <row r="3288" spans="2:26" thickBot="1">
      <c r="B3288" s="75" t="s">
        <v>2046</v>
      </c>
      <c r="C3288" s="76">
        <v>1000288541</v>
      </c>
      <c r="D3288" s="75" t="s">
        <v>95</v>
      </c>
      <c r="E3288" s="75" t="s">
        <v>96</v>
      </c>
      <c r="F3288" s="75" t="s">
        <v>97</v>
      </c>
      <c r="G3288" s="75" t="s">
        <v>97</v>
      </c>
      <c r="H3288" s="75" t="e">
        <v>#N/A</v>
      </c>
      <c r="I3288" s="75" t="s">
        <v>68</v>
      </c>
      <c r="J3288" s="75" t="s">
        <v>2047</v>
      </c>
      <c r="K3288" s="75" t="s">
        <v>306</v>
      </c>
      <c r="L3288" s="75" t="s">
        <v>306</v>
      </c>
      <c r="M3288" s="75" t="s">
        <v>313</v>
      </c>
      <c r="N3288" s="75" t="s">
        <v>339</v>
      </c>
      <c r="O3288" s="75" t="s">
        <v>306</v>
      </c>
      <c r="P3288" s="76" t="s">
        <v>306</v>
      </c>
      <c r="Q3288" s="216"/>
      <c r="R3288" s="77" t="str">
        <f t="shared" ref="R3288" si="8355">IF(COUNTA(Y3288:DP3291)=0,"01.01.1900",INDEX(Y3288:DP3288,MATCH(R3289,Y3289:DP3289,0)))</f>
        <v>01.01.1900</v>
      </c>
      <c r="S3288" s="78" t="str">
        <f t="shared" ref="S3288" si="8356">IF(COUNTA(Y3288:DP3291)=0,"01.01.1900",MAX(Y3288:DP3288))</f>
        <v>01.01.1900</v>
      </c>
      <c r="T3288" s="79"/>
      <c r="U3288" s="80" t="str">
        <f t="array" ref="U3288">IF(COUNTA(Y3288:DP3291)=0,"01.01.1900",IF(ISERROR(HLOOKUP(U3291,Y3291:DP3291,1,FALSE)),"01.01.1900",INDEX(Y3288:DP3288,MATCH(U3289&amp;U3291,Y3289:DP3289&amp;Y3291:DP3291,0))))</f>
        <v>01.01.1900</v>
      </c>
      <c r="V3288" s="81" t="str">
        <f t="shared" ref="V3288" si="8357">IF(COUNTA(Y3288:DP3291)=0,"01.01.1900",_xlfn.MAXIFS(Y3288:DP3288,Y3291:DP3291,V3291))</f>
        <v>01.01.1900</v>
      </c>
      <c r="W3288" s="82"/>
      <c r="X3288" s="106"/>
    </row>
    <row r="3289" spans="2:26" thickBot="1">
      <c r="B3289" s="83"/>
      <c r="C3289" s="84"/>
      <c r="D3289" s="83"/>
      <c r="E3289" s="83"/>
      <c r="F3289" s="83"/>
      <c r="G3289" s="83"/>
      <c r="H3289" s="83"/>
      <c r="I3289" s="83"/>
      <c r="J3289" s="83"/>
      <c r="K3289" s="83"/>
      <c r="L3289" s="83"/>
      <c r="M3289" s="83"/>
      <c r="N3289" s="83"/>
      <c r="O3289" s="83"/>
      <c r="P3289" s="84"/>
      <c r="Q3289" s="217"/>
      <c r="R3289" s="85">
        <f t="shared" ref="R3289" si="8358">IF(COUNTA(Y3288:DP3291)=0,0,MIN(Y3289:DP3289))</f>
        <v>0</v>
      </c>
      <c r="S3289" s="86">
        <f t="shared" ref="S3289" si="8359">IF(COUNTA(Y3288:DP3291)=0,0,HLOOKUP(S3288,Y3288:DP3291,2,FALSE))</f>
        <v>0</v>
      </c>
      <c r="T3289" s="87">
        <f t="shared" ref="T3289" si="8360">IF(COUNTA(Y3288:DP3291)=0,0,AVERAGE(Y3289:DP3289))</f>
        <v>0</v>
      </c>
      <c r="U3289" s="88">
        <f t="shared" ref="U3289" si="8361">IF(COUNTA(Y3288:DP3291)=0,0,_xlfn.MINIFS(Y3289:DP3289,Y3291:DP3291,U3291))</f>
        <v>0</v>
      </c>
      <c r="V3289" s="89">
        <f t="array" ref="V3289">IF(COUNTA(Y3288:DP3291)=0,0,IF(ISERROR(HLOOKUP(V3291,Y3291:DP3291,1,FALSE)),0,INDEX(Y3289:DP3289,MATCH(V3288&amp;V3291,Y3288:DP3288&amp;Y3291:DP3291,0))))</f>
        <v>0</v>
      </c>
      <c r="W3289" s="90">
        <f t="array" ref="W3289">IF(COUNTA(Y3288:DP3291)=0,0,IF(ISERROR(HLOOKUP(W3291,Y3291:DP3291,1,FALSE)),0,AVERAGEIF(Y3291:DP3291,$W3291,Y3289:DP3289)))</f>
        <v>0</v>
      </c>
      <c r="X3289" s="107"/>
    </row>
    <row r="3290" spans="2:26" thickBot="1">
      <c r="B3290" s="83"/>
      <c r="C3290" s="84"/>
      <c r="D3290" s="83"/>
      <c r="E3290" s="83"/>
      <c r="F3290" s="83"/>
      <c r="G3290" s="83"/>
      <c r="H3290" s="83"/>
      <c r="I3290" s="83"/>
      <c r="J3290" s="83"/>
      <c r="K3290" s="83"/>
      <c r="L3290" s="83"/>
      <c r="M3290" s="83"/>
      <c r="N3290" s="83"/>
      <c r="O3290" s="83"/>
      <c r="P3290" s="84"/>
      <c r="Q3290" s="217"/>
      <c r="R3290" s="91">
        <f t="shared" ref="R3290" si="8362">IF(COUNTA(Y3288:DP3291)=0,0,HLOOKUP(R3289,Y3289:DP3291,2,FALSE))</f>
        <v>0</v>
      </c>
      <c r="S3290" s="92">
        <f t="shared" ref="S3290" si="8363">IF(COUNTA(Y3288:DP3291)=0,0,HLOOKUP(S3288,Y3288:DP3291,3,FALSE))</f>
        <v>0</v>
      </c>
      <c r="T3290" s="93"/>
      <c r="U3290" s="94">
        <f t="array" ref="U3290">IF(COUNTA(Y3288:DP3291)=0,0,IF(ISERROR(HLOOKUP(U3291,Y3291:DP3291,1,FALSE)),0,INDEX(Y3290:DP3290,MATCH(U3289&amp;U3291,Y3289:DP3289&amp;Y3291:DP3291,0))))</f>
        <v>0</v>
      </c>
      <c r="V3290" s="94">
        <f t="array" ref="V3290">IF(COUNTA(Y3288:DP3291)=0,0,IF(ISERROR(HLOOKUP(V3291,Y3291:DP3291,1,FALSE)),0,INDEX(Y3290:DP3290,MATCH(V3289&amp;V3291,Y3289:DP3289&amp;Y3291:DP3291,0))))</f>
        <v>0</v>
      </c>
      <c r="W3290" s="95"/>
      <c r="X3290" s="108"/>
    </row>
    <row r="3291" spans="2:26" ht="13.9" thickBot="1">
      <c r="B3291" s="96"/>
      <c r="C3291" s="97"/>
      <c r="D3291" s="96"/>
      <c r="E3291" s="96"/>
      <c r="F3291" s="96"/>
      <c r="G3291" s="96"/>
      <c r="H3291" s="96"/>
      <c r="I3291" s="96"/>
      <c r="J3291" s="96"/>
      <c r="K3291" s="96"/>
      <c r="L3291" s="96"/>
      <c r="M3291" s="96"/>
      <c r="N3291" s="96"/>
      <c r="O3291" s="96"/>
      <c r="P3291" s="97"/>
      <c r="Q3291" s="218"/>
      <c r="R3291" s="98" t="str">
        <f t="shared" ref="R3291" si="8364">IF(COUNTA(Y3288:DP3291)=0,"none",HLOOKUP(R3289,Y3289:DP3291,3,FALSE))</f>
        <v>none</v>
      </c>
      <c r="S3291" s="99" t="str">
        <f t="shared" ref="S3291" si="8365">IF(COUNTA(Y3288:DP3291)=0,"none",HLOOKUP(S3288,Y3288:DP3291,4,FALSE))</f>
        <v>none</v>
      </c>
      <c r="T3291" s="100"/>
      <c r="U3291" s="100" t="str">
        <f t="array" ref="U3291">IF(COUNTA(Y3288:DP3291)=0,"none",IF($U$2="WAHR",$W$3,Abfrage!$F$4))</f>
        <v>none</v>
      </c>
      <c r="V3291" s="100" t="str">
        <f t="array" ref="V3291">IF(COUNTA(Y3288:DP3291)=0,"none",IF($U$2="WAHR",$W$3,Abfrage!$F$4))</f>
        <v>none</v>
      </c>
      <c r="W3291" s="100" t="str">
        <f t="array" ref="W3291">IF(COUNTA(Y3288:DP3291)=0,"none",IF($U$2="WAHR",$W$3,Abfrage!$F$4))</f>
        <v>none</v>
      </c>
      <c r="X3291" s="109"/>
    </row>
    <row r="3292" spans="2:26" thickBot="1">
      <c r="B3292" s="75" t="s">
        <v>2048</v>
      </c>
      <c r="C3292" s="76">
        <v>1000288540</v>
      </c>
      <c r="D3292" s="75" t="s">
        <v>95</v>
      </c>
      <c r="E3292" s="75" t="s">
        <v>96</v>
      </c>
      <c r="F3292" s="75" t="s">
        <v>97</v>
      </c>
      <c r="G3292" s="75" t="s">
        <v>97</v>
      </c>
      <c r="H3292" s="75" t="e">
        <v>#N/A</v>
      </c>
      <c r="I3292" s="75" t="s">
        <v>68</v>
      </c>
      <c r="J3292" s="75" t="s">
        <v>2049</v>
      </c>
      <c r="K3292" s="75" t="s">
        <v>339</v>
      </c>
      <c r="L3292" s="75" t="s">
        <v>915</v>
      </c>
      <c r="M3292" s="75" t="s">
        <v>313</v>
      </c>
      <c r="N3292" s="75" t="s">
        <v>348</v>
      </c>
      <c r="O3292" s="75" t="s">
        <v>309</v>
      </c>
      <c r="P3292" s="76" t="s">
        <v>306</v>
      </c>
      <c r="Q3292" s="216"/>
      <c r="R3292" s="77" t="str">
        <f t="shared" ref="R3292" si="8366">IF(COUNTA(Y3292:DP3295)=0,"01.01.1900",INDEX(Y3292:DP3292,MATCH(R3293,Y3293:DP3293,0)))</f>
        <v>01.01.1900</v>
      </c>
      <c r="S3292" s="78" t="str">
        <f t="shared" ref="S3292" si="8367">IF(COUNTA(Y3292:DP3295)=0,"01.01.1900",MAX(Y3292:DP3292))</f>
        <v>01.01.1900</v>
      </c>
      <c r="T3292" s="79"/>
      <c r="U3292" s="80" t="str">
        <f t="array" ref="U3292">IF(COUNTA(Y3292:DP3295)=0,"01.01.1900",IF(ISERROR(HLOOKUP(U3295,Y3295:DP3295,1,FALSE)),"01.01.1900",INDEX(Y3292:DP3292,MATCH(U3293&amp;U3295,Y3293:DP3293&amp;Y3295:DP3295,0))))</f>
        <v>01.01.1900</v>
      </c>
      <c r="V3292" s="81" t="str">
        <f t="shared" ref="V3292" si="8368">IF(COUNTA(Y3292:DP3295)=0,"01.01.1900",_xlfn.MAXIFS(Y3292:DP3292,Y3295:DP3295,V3295))</f>
        <v>01.01.1900</v>
      </c>
      <c r="W3292" s="82"/>
      <c r="X3292" s="106"/>
    </row>
    <row r="3293" spans="2:26" thickBot="1">
      <c r="B3293" s="83"/>
      <c r="C3293" s="84"/>
      <c r="D3293" s="83"/>
      <c r="E3293" s="83"/>
      <c r="F3293" s="83"/>
      <c r="G3293" s="83"/>
      <c r="H3293" s="83"/>
      <c r="I3293" s="83"/>
      <c r="J3293" s="83"/>
      <c r="K3293" s="83"/>
      <c r="L3293" s="83"/>
      <c r="M3293" s="83"/>
      <c r="N3293" s="83"/>
      <c r="O3293" s="83"/>
      <c r="P3293" s="84"/>
      <c r="Q3293" s="217"/>
      <c r="R3293" s="85">
        <f t="shared" ref="R3293" si="8369">IF(COUNTA(Y3292:DP3295)=0,0,MIN(Y3293:DP3293))</f>
        <v>0</v>
      </c>
      <c r="S3293" s="86">
        <f t="shared" ref="S3293" si="8370">IF(COUNTA(Y3292:DP3295)=0,0,HLOOKUP(S3292,Y3292:DP3295,2,FALSE))</f>
        <v>0</v>
      </c>
      <c r="T3293" s="87">
        <f t="shared" ref="T3293" si="8371">IF(COUNTA(Y3292:DP3295)=0,0,AVERAGE(Y3293:DP3293))</f>
        <v>0</v>
      </c>
      <c r="U3293" s="88">
        <f t="shared" ref="U3293" si="8372">IF(COUNTA(Y3292:DP3295)=0,0,_xlfn.MINIFS(Y3293:DP3293,Y3295:DP3295,U3295))</f>
        <v>0</v>
      </c>
      <c r="V3293" s="89">
        <f t="array" ref="V3293">IF(COUNTA(Y3292:DP3295)=0,0,IF(ISERROR(HLOOKUP(V3295,Y3295:DP3295,1,FALSE)),0,INDEX(Y3293:DP3293,MATCH(V3292&amp;V3295,Y3292:DP3292&amp;Y3295:DP3295,0))))</f>
        <v>0</v>
      </c>
      <c r="W3293" s="90">
        <f t="array" ref="W3293">IF(COUNTA(Y3292:DP3295)=0,0,IF(ISERROR(HLOOKUP(W3295,Y3295:DP3295,1,FALSE)),0,AVERAGEIF(Y3295:DP3295,$W3295,Y3293:DP3293)))</f>
        <v>0</v>
      </c>
      <c r="X3293" s="107"/>
    </row>
    <row r="3294" spans="2:26" thickBot="1">
      <c r="B3294" s="83"/>
      <c r="C3294" s="84"/>
      <c r="D3294" s="83"/>
      <c r="E3294" s="83"/>
      <c r="F3294" s="83"/>
      <c r="G3294" s="83"/>
      <c r="H3294" s="83"/>
      <c r="I3294" s="83"/>
      <c r="J3294" s="83"/>
      <c r="K3294" s="83"/>
      <c r="L3294" s="83"/>
      <c r="M3294" s="83"/>
      <c r="N3294" s="83"/>
      <c r="O3294" s="83"/>
      <c r="P3294" s="84"/>
      <c r="Q3294" s="217"/>
      <c r="R3294" s="91">
        <f t="shared" ref="R3294" si="8373">IF(COUNTA(Y3292:DP3295)=0,0,HLOOKUP(R3293,Y3293:DP3295,2,FALSE))</f>
        <v>0</v>
      </c>
      <c r="S3294" s="92">
        <f t="shared" ref="S3294" si="8374">IF(COUNTA(Y3292:DP3295)=0,0,HLOOKUP(S3292,Y3292:DP3295,3,FALSE))</f>
        <v>0</v>
      </c>
      <c r="T3294" s="93"/>
      <c r="U3294" s="94">
        <f t="array" ref="U3294">IF(COUNTA(Y3292:DP3295)=0,0,IF(ISERROR(HLOOKUP(U3295,Y3295:DP3295,1,FALSE)),0,INDEX(Y3294:DP3294,MATCH(U3293&amp;U3295,Y3293:DP3293&amp;Y3295:DP3295,0))))</f>
        <v>0</v>
      </c>
      <c r="V3294" s="94">
        <f t="array" ref="V3294">IF(COUNTA(Y3292:DP3295)=0,0,IF(ISERROR(HLOOKUP(V3295,Y3295:DP3295,1,FALSE)),0,INDEX(Y3294:DP3294,MATCH(V3293&amp;V3295,Y3293:DP3293&amp;Y3295:DP3295,0))))</f>
        <v>0</v>
      </c>
      <c r="W3294" s="95"/>
      <c r="X3294" s="108"/>
    </row>
    <row r="3295" spans="2:26" ht="13.9" thickBot="1">
      <c r="B3295" s="96"/>
      <c r="C3295" s="97"/>
      <c r="D3295" s="96"/>
      <c r="E3295" s="96"/>
      <c r="F3295" s="96"/>
      <c r="G3295" s="96"/>
      <c r="H3295" s="96"/>
      <c r="I3295" s="96"/>
      <c r="J3295" s="96"/>
      <c r="K3295" s="96"/>
      <c r="L3295" s="96"/>
      <c r="M3295" s="96"/>
      <c r="N3295" s="96"/>
      <c r="O3295" s="96"/>
      <c r="P3295" s="97"/>
      <c r="Q3295" s="218"/>
      <c r="R3295" s="98" t="str">
        <f t="shared" ref="R3295" si="8375">IF(COUNTA(Y3292:DP3295)=0,"none",HLOOKUP(R3293,Y3293:DP3295,3,FALSE))</f>
        <v>none</v>
      </c>
      <c r="S3295" s="99" t="str">
        <f t="shared" ref="S3295" si="8376">IF(COUNTA(Y3292:DP3295)=0,"none",HLOOKUP(S3292,Y3292:DP3295,4,FALSE))</f>
        <v>none</v>
      </c>
      <c r="T3295" s="100"/>
      <c r="U3295" s="100" t="str">
        <f t="array" ref="U3295">IF(COUNTA(Y3292:DP3295)=0,"none",IF($U$2="WAHR",$W$3,Abfrage!$F$4))</f>
        <v>none</v>
      </c>
      <c r="V3295" s="100" t="str">
        <f t="array" ref="V3295">IF(COUNTA(Y3292:DP3295)=0,"none",IF($U$2="WAHR",$W$3,Abfrage!$F$4))</f>
        <v>none</v>
      </c>
      <c r="W3295" s="100" t="str">
        <f t="array" ref="W3295">IF(COUNTA(Y3292:DP3295)=0,"none",IF($U$2="WAHR",$W$3,Abfrage!$F$4))</f>
        <v>none</v>
      </c>
      <c r="X3295" s="109"/>
    </row>
    <row r="3296" spans="2:26" thickBot="1">
      <c r="B3296" s="75" t="s">
        <v>2050</v>
      </c>
      <c r="C3296" s="76">
        <v>1000315298</v>
      </c>
      <c r="D3296" s="75" t="s">
        <v>95</v>
      </c>
      <c r="E3296" s="75" t="s">
        <v>96</v>
      </c>
      <c r="F3296" s="75" t="s">
        <v>97</v>
      </c>
      <c r="G3296" s="75" t="s">
        <v>97</v>
      </c>
      <c r="H3296" s="75" t="e">
        <v>#N/A</v>
      </c>
      <c r="I3296" s="75" t="s">
        <v>2044</v>
      </c>
      <c r="J3296" s="75" t="s">
        <v>2051</v>
      </c>
      <c r="K3296" s="75" t="s">
        <v>306</v>
      </c>
      <c r="L3296" s="75" t="s">
        <v>306</v>
      </c>
      <c r="M3296" s="75" t="s">
        <v>313</v>
      </c>
      <c r="N3296" s="75" t="s">
        <v>352</v>
      </c>
      <c r="O3296" s="75" t="s">
        <v>306</v>
      </c>
      <c r="P3296" s="76" t="s">
        <v>306</v>
      </c>
      <c r="Q3296" s="216"/>
      <c r="R3296" s="77" t="str">
        <f t="shared" ref="R3296" si="8377">IF(COUNTA(Y3296:DP3299)=0,"01.01.1900",INDEX(Y3296:DP3296,MATCH(R3297,Y3297:DP3297,0)))</f>
        <v>01.01.1900</v>
      </c>
      <c r="S3296" s="78" t="str">
        <f t="shared" ref="S3296" si="8378">IF(COUNTA(Y3296:DP3299)=0,"01.01.1900",MAX(Y3296:DP3296))</f>
        <v>01.01.1900</v>
      </c>
      <c r="T3296" s="79"/>
      <c r="U3296" s="80" t="str">
        <f t="array" ref="U3296">IF(COUNTA(Y3296:DP3299)=0,"01.01.1900",IF(ISERROR(HLOOKUP(U3299,Y3299:DP3299,1,FALSE)),"01.01.1900",INDEX(Y3296:DP3296,MATCH(U3297&amp;U3299,Y3297:DP3297&amp;Y3299:DP3299,0))))</f>
        <v>01.01.1900</v>
      </c>
      <c r="V3296" s="81" t="str">
        <f t="shared" ref="V3296" si="8379">IF(COUNTA(Y3296:DP3299)=0,"01.01.1900",_xlfn.MAXIFS(Y3296:DP3296,Y3299:DP3299,V3299))</f>
        <v>01.01.1900</v>
      </c>
      <c r="W3296" s="82"/>
      <c r="X3296" s="106"/>
    </row>
    <row r="3297" spans="2:24" thickBot="1">
      <c r="B3297" s="83"/>
      <c r="C3297" s="84"/>
      <c r="D3297" s="83"/>
      <c r="E3297" s="83"/>
      <c r="F3297" s="83"/>
      <c r="G3297" s="83"/>
      <c r="H3297" s="83"/>
      <c r="I3297" s="83"/>
      <c r="J3297" s="83"/>
      <c r="K3297" s="83"/>
      <c r="L3297" s="83"/>
      <c r="M3297" s="83"/>
      <c r="N3297" s="83"/>
      <c r="O3297" s="83"/>
      <c r="P3297" s="84"/>
      <c r="Q3297" s="217"/>
      <c r="R3297" s="85">
        <f t="shared" ref="R3297" si="8380">IF(COUNTA(Y3296:DP3299)=0,0,MIN(Y3297:DP3297))</f>
        <v>0</v>
      </c>
      <c r="S3297" s="86">
        <f t="shared" ref="S3297" si="8381">IF(COUNTA(Y3296:DP3299)=0,0,HLOOKUP(S3296,Y3296:DP3299,2,FALSE))</f>
        <v>0</v>
      </c>
      <c r="T3297" s="87">
        <f t="shared" ref="T3297" si="8382">IF(COUNTA(Y3296:DP3299)=0,0,AVERAGE(Y3297:DP3297))</f>
        <v>0</v>
      </c>
      <c r="U3297" s="88">
        <f t="shared" ref="U3297" si="8383">IF(COUNTA(Y3296:DP3299)=0,0,_xlfn.MINIFS(Y3297:DP3297,Y3299:DP3299,U3299))</f>
        <v>0</v>
      </c>
      <c r="V3297" s="89">
        <f t="array" ref="V3297">IF(COUNTA(Y3296:DP3299)=0,0,IF(ISERROR(HLOOKUP(V3299,Y3299:DP3299,1,FALSE)),0,INDEX(Y3297:DP3297,MATCH(V3296&amp;V3299,Y3296:DP3296&amp;Y3299:DP3299,0))))</f>
        <v>0</v>
      </c>
      <c r="W3297" s="90">
        <f t="array" ref="W3297">IF(COUNTA(Y3296:DP3299)=0,0,IF(ISERROR(HLOOKUP(W3299,Y3299:DP3299,1,FALSE)),0,AVERAGEIF(Y3299:DP3299,$W3299,Y3297:DP3297)))</f>
        <v>0</v>
      </c>
      <c r="X3297" s="107"/>
    </row>
    <row r="3298" spans="2:24" thickBot="1">
      <c r="B3298" s="83"/>
      <c r="C3298" s="84"/>
      <c r="D3298" s="83"/>
      <c r="E3298" s="83"/>
      <c r="F3298" s="83"/>
      <c r="G3298" s="83"/>
      <c r="H3298" s="83"/>
      <c r="I3298" s="83"/>
      <c r="J3298" s="83"/>
      <c r="K3298" s="83"/>
      <c r="L3298" s="83"/>
      <c r="M3298" s="83"/>
      <c r="N3298" s="83"/>
      <c r="O3298" s="83"/>
      <c r="P3298" s="84"/>
      <c r="Q3298" s="217"/>
      <c r="R3298" s="91">
        <f t="shared" ref="R3298" si="8384">IF(COUNTA(Y3296:DP3299)=0,0,HLOOKUP(R3297,Y3297:DP3299,2,FALSE))</f>
        <v>0</v>
      </c>
      <c r="S3298" s="92">
        <f t="shared" ref="S3298" si="8385">IF(COUNTA(Y3296:DP3299)=0,0,HLOOKUP(S3296,Y3296:DP3299,3,FALSE))</f>
        <v>0</v>
      </c>
      <c r="T3298" s="93"/>
      <c r="U3298" s="94">
        <f t="array" ref="U3298">IF(COUNTA(Y3296:DP3299)=0,0,IF(ISERROR(HLOOKUP(U3299,Y3299:DP3299,1,FALSE)),0,INDEX(Y3298:DP3298,MATCH(U3297&amp;U3299,Y3297:DP3297&amp;Y3299:DP3299,0))))</f>
        <v>0</v>
      </c>
      <c r="V3298" s="94">
        <f t="array" ref="V3298">IF(COUNTA(Y3296:DP3299)=0,0,IF(ISERROR(HLOOKUP(V3299,Y3299:DP3299,1,FALSE)),0,INDEX(Y3298:DP3298,MATCH(V3297&amp;V3299,Y3297:DP3297&amp;Y3299:DP3299,0))))</f>
        <v>0</v>
      </c>
      <c r="W3298" s="95"/>
      <c r="X3298" s="108"/>
    </row>
    <row r="3299" spans="2:24" ht="13.9" thickBot="1">
      <c r="B3299" s="96"/>
      <c r="C3299" s="97"/>
      <c r="D3299" s="96"/>
      <c r="E3299" s="96"/>
      <c r="F3299" s="96"/>
      <c r="G3299" s="96"/>
      <c r="H3299" s="96"/>
      <c r="I3299" s="96"/>
      <c r="J3299" s="96"/>
      <c r="K3299" s="96"/>
      <c r="L3299" s="96"/>
      <c r="M3299" s="96"/>
      <c r="N3299" s="96"/>
      <c r="O3299" s="96"/>
      <c r="P3299" s="97"/>
      <c r="Q3299" s="218"/>
      <c r="R3299" s="98" t="str">
        <f t="shared" ref="R3299" si="8386">IF(COUNTA(Y3296:DP3299)=0,"none",HLOOKUP(R3297,Y3297:DP3299,3,FALSE))</f>
        <v>none</v>
      </c>
      <c r="S3299" s="99" t="str">
        <f t="shared" ref="S3299" si="8387">IF(COUNTA(Y3296:DP3299)=0,"none",HLOOKUP(S3296,Y3296:DP3299,4,FALSE))</f>
        <v>none</v>
      </c>
      <c r="T3299" s="100"/>
      <c r="U3299" s="100" t="str">
        <f t="array" ref="U3299">IF(COUNTA(Y3296:DP3299)=0,"none",IF($U$2="WAHR",$W$3,Abfrage!$F$4))</f>
        <v>none</v>
      </c>
      <c r="V3299" s="100" t="str">
        <f t="array" ref="V3299">IF(COUNTA(Y3296:DP3299)=0,"none",IF($U$2="WAHR",$W$3,Abfrage!$F$4))</f>
        <v>none</v>
      </c>
      <c r="W3299" s="100" t="str">
        <f t="array" ref="W3299">IF(COUNTA(Y3296:DP3299)=0,"none",IF($U$2="WAHR",$W$3,Abfrage!$F$4))</f>
        <v>none</v>
      </c>
      <c r="X3299" s="109"/>
    </row>
    <row r="3300" spans="2:24" thickBot="1">
      <c r="B3300" s="75" t="s">
        <v>2052</v>
      </c>
      <c r="C3300" s="76">
        <v>1000311737</v>
      </c>
      <c r="D3300" s="75" t="s">
        <v>95</v>
      </c>
      <c r="E3300" s="75" t="s">
        <v>96</v>
      </c>
      <c r="F3300" s="75" t="s">
        <v>97</v>
      </c>
      <c r="G3300" s="75" t="s">
        <v>97</v>
      </c>
      <c r="H3300" s="75" t="e">
        <v>#N/A</v>
      </c>
      <c r="I3300" s="75" t="s">
        <v>48</v>
      </c>
      <c r="J3300" s="75" t="s">
        <v>2053</v>
      </c>
      <c r="K3300" s="75" t="s">
        <v>306</v>
      </c>
      <c r="L3300" s="75" t="s">
        <v>306</v>
      </c>
      <c r="M3300" s="75" t="s">
        <v>313</v>
      </c>
      <c r="N3300" s="75" t="s">
        <v>352</v>
      </c>
      <c r="O3300" s="75" t="s">
        <v>419</v>
      </c>
      <c r="P3300" s="76" t="s">
        <v>306</v>
      </c>
      <c r="Q3300" s="216"/>
      <c r="R3300" s="77" t="str">
        <f t="shared" ref="R3300" si="8388">IF(COUNTA(Y3300:DP3303)=0,"01.01.1900",INDEX(Y3300:DP3300,MATCH(R3301,Y3301:DP3301,0)))</f>
        <v>01.01.1900</v>
      </c>
      <c r="S3300" s="78" t="str">
        <f t="shared" ref="S3300" si="8389">IF(COUNTA(Y3300:DP3303)=0,"01.01.1900",MAX(Y3300:DP3300))</f>
        <v>01.01.1900</v>
      </c>
      <c r="T3300" s="79"/>
      <c r="U3300" s="80" t="str">
        <f t="array" ref="U3300">IF(COUNTA(Y3300:DP3303)=0,"01.01.1900",IF(ISERROR(HLOOKUP(U3303,Y3303:DP3303,1,FALSE)),"01.01.1900",INDEX(Y3300:DP3300,MATCH(U3301&amp;U3303,Y3301:DP3301&amp;Y3303:DP3303,0))))</f>
        <v>01.01.1900</v>
      </c>
      <c r="V3300" s="81" t="str">
        <f t="shared" ref="V3300" si="8390">IF(COUNTA(Y3300:DP3303)=0,"01.01.1900",_xlfn.MAXIFS(Y3300:DP3300,Y3303:DP3303,V3303))</f>
        <v>01.01.1900</v>
      </c>
      <c r="W3300" s="82"/>
      <c r="X3300" s="106"/>
    </row>
    <row r="3301" spans="2:24" thickBot="1">
      <c r="B3301" s="83"/>
      <c r="C3301" s="84"/>
      <c r="D3301" s="83"/>
      <c r="E3301" s="83"/>
      <c r="F3301" s="83"/>
      <c r="G3301" s="83"/>
      <c r="H3301" s="83"/>
      <c r="I3301" s="83"/>
      <c r="J3301" s="83"/>
      <c r="K3301" s="83"/>
      <c r="L3301" s="83"/>
      <c r="M3301" s="83"/>
      <c r="N3301" s="83"/>
      <c r="O3301" s="83"/>
      <c r="P3301" s="84"/>
      <c r="Q3301" s="217"/>
      <c r="R3301" s="85">
        <f t="shared" ref="R3301" si="8391">IF(COUNTA(Y3300:DP3303)=0,0,MIN(Y3301:DP3301))</f>
        <v>0</v>
      </c>
      <c r="S3301" s="86">
        <f t="shared" ref="S3301" si="8392">IF(COUNTA(Y3300:DP3303)=0,0,HLOOKUP(S3300,Y3300:DP3303,2,FALSE))</f>
        <v>0</v>
      </c>
      <c r="T3301" s="87">
        <f t="shared" ref="T3301" si="8393">IF(COUNTA(Y3300:DP3303)=0,0,AVERAGE(Y3301:DP3301))</f>
        <v>0</v>
      </c>
      <c r="U3301" s="88">
        <f t="shared" ref="U3301" si="8394">IF(COUNTA(Y3300:DP3303)=0,0,_xlfn.MINIFS(Y3301:DP3301,Y3303:DP3303,U3303))</f>
        <v>0</v>
      </c>
      <c r="V3301" s="89">
        <f t="array" ref="V3301">IF(COUNTA(Y3300:DP3303)=0,0,IF(ISERROR(HLOOKUP(V3303,Y3303:DP3303,1,FALSE)),0,INDEX(Y3301:DP3301,MATCH(V3300&amp;V3303,Y3300:DP3300&amp;Y3303:DP3303,0))))</f>
        <v>0</v>
      </c>
      <c r="W3301" s="90">
        <f t="array" ref="W3301">IF(COUNTA(Y3300:DP3303)=0,0,IF(ISERROR(HLOOKUP(W3303,Y3303:DP3303,1,FALSE)),0,AVERAGEIF(Y3303:DP3303,$W3303,Y3301:DP3301)))</f>
        <v>0</v>
      </c>
      <c r="X3301" s="107"/>
    </row>
    <row r="3302" spans="2:24" thickBot="1">
      <c r="B3302" s="83"/>
      <c r="C3302" s="84"/>
      <c r="D3302" s="83"/>
      <c r="E3302" s="83"/>
      <c r="F3302" s="83"/>
      <c r="G3302" s="83"/>
      <c r="H3302" s="83"/>
      <c r="I3302" s="83"/>
      <c r="J3302" s="83"/>
      <c r="K3302" s="83"/>
      <c r="L3302" s="83"/>
      <c r="M3302" s="83"/>
      <c r="N3302" s="83"/>
      <c r="O3302" s="83"/>
      <c r="P3302" s="84"/>
      <c r="Q3302" s="217"/>
      <c r="R3302" s="91">
        <f t="shared" ref="R3302" si="8395">IF(COUNTA(Y3300:DP3303)=0,0,HLOOKUP(R3301,Y3301:DP3303,2,FALSE))</f>
        <v>0</v>
      </c>
      <c r="S3302" s="92">
        <f t="shared" ref="S3302" si="8396">IF(COUNTA(Y3300:DP3303)=0,0,HLOOKUP(S3300,Y3300:DP3303,3,FALSE))</f>
        <v>0</v>
      </c>
      <c r="T3302" s="93"/>
      <c r="U3302" s="94">
        <f t="array" ref="U3302">IF(COUNTA(Y3300:DP3303)=0,0,IF(ISERROR(HLOOKUP(U3303,Y3303:DP3303,1,FALSE)),0,INDEX(Y3302:DP3302,MATCH(U3301&amp;U3303,Y3301:DP3301&amp;Y3303:DP3303,0))))</f>
        <v>0</v>
      </c>
      <c r="V3302" s="94">
        <f t="array" ref="V3302">IF(COUNTA(Y3300:DP3303)=0,0,IF(ISERROR(HLOOKUP(V3303,Y3303:DP3303,1,FALSE)),0,INDEX(Y3302:DP3302,MATCH(V3301&amp;V3303,Y3301:DP3301&amp;Y3303:DP3303,0))))</f>
        <v>0</v>
      </c>
      <c r="W3302" s="95"/>
      <c r="X3302" s="108"/>
    </row>
    <row r="3303" spans="2:24" ht="13.9" thickBot="1">
      <c r="B3303" s="96"/>
      <c r="C3303" s="97"/>
      <c r="D3303" s="96"/>
      <c r="E3303" s="96"/>
      <c r="F3303" s="96"/>
      <c r="G3303" s="96"/>
      <c r="H3303" s="96"/>
      <c r="I3303" s="96"/>
      <c r="J3303" s="96"/>
      <c r="K3303" s="96"/>
      <c r="L3303" s="96"/>
      <c r="M3303" s="96"/>
      <c r="N3303" s="96"/>
      <c r="O3303" s="96"/>
      <c r="P3303" s="97"/>
      <c r="Q3303" s="218"/>
      <c r="R3303" s="98" t="str">
        <f t="shared" ref="R3303" si="8397">IF(COUNTA(Y3300:DP3303)=0,"none",HLOOKUP(R3301,Y3301:DP3303,3,FALSE))</f>
        <v>none</v>
      </c>
      <c r="S3303" s="99" t="str">
        <f t="shared" ref="S3303" si="8398">IF(COUNTA(Y3300:DP3303)=0,"none",HLOOKUP(S3300,Y3300:DP3303,4,FALSE))</f>
        <v>none</v>
      </c>
      <c r="T3303" s="100"/>
      <c r="U3303" s="100" t="str">
        <f t="array" ref="U3303">IF(COUNTA(Y3300:DP3303)=0,"none",IF($U$2="WAHR",$W$3,Abfrage!$F$4))</f>
        <v>none</v>
      </c>
      <c r="V3303" s="100" t="str">
        <f t="array" ref="V3303">IF(COUNTA(Y3300:DP3303)=0,"none",IF($U$2="WAHR",$W$3,Abfrage!$F$4))</f>
        <v>none</v>
      </c>
      <c r="W3303" s="100" t="str">
        <f t="array" ref="W3303">IF(COUNTA(Y3300:DP3303)=0,"none",IF($U$2="WAHR",$W$3,Abfrage!$F$4))</f>
        <v>none</v>
      </c>
      <c r="X3303" s="109"/>
    </row>
    <row r="3304" spans="2:24" thickBot="1">
      <c r="B3304" s="75" t="s">
        <v>2054</v>
      </c>
      <c r="C3304" s="76">
        <v>1000311735</v>
      </c>
      <c r="D3304" s="75" t="s">
        <v>95</v>
      </c>
      <c r="E3304" s="75" t="s">
        <v>96</v>
      </c>
      <c r="F3304" s="75" t="s">
        <v>97</v>
      </c>
      <c r="G3304" s="75" t="s">
        <v>97</v>
      </c>
      <c r="H3304" s="75" t="e">
        <v>#N/A</v>
      </c>
      <c r="I3304" s="75" t="s">
        <v>48</v>
      </c>
      <c r="J3304" s="75" t="s">
        <v>2055</v>
      </c>
      <c r="K3304" s="75" t="s">
        <v>306</v>
      </c>
      <c r="L3304" s="75" t="s">
        <v>306</v>
      </c>
      <c r="M3304" s="75" t="s">
        <v>313</v>
      </c>
      <c r="N3304" s="75" t="s">
        <v>352</v>
      </c>
      <c r="O3304" s="75" t="s">
        <v>415</v>
      </c>
      <c r="P3304" s="76" t="s">
        <v>306</v>
      </c>
      <c r="Q3304" s="216"/>
      <c r="R3304" s="77" t="str">
        <f t="shared" ref="R3304" si="8399">IF(COUNTA(Y3304:DP3307)=0,"01.01.1900",INDEX(Y3304:DP3304,MATCH(R3305,Y3305:DP3305,0)))</f>
        <v>01.01.1900</v>
      </c>
      <c r="S3304" s="78" t="str">
        <f t="shared" ref="S3304" si="8400">IF(COUNTA(Y3304:DP3307)=0,"01.01.1900",MAX(Y3304:DP3304))</f>
        <v>01.01.1900</v>
      </c>
      <c r="T3304" s="79"/>
      <c r="U3304" s="80" t="str">
        <f t="array" ref="U3304">IF(COUNTA(Y3304:DP3307)=0,"01.01.1900",IF(ISERROR(HLOOKUP(U3307,Y3307:DP3307,1,FALSE)),"01.01.1900",INDEX(Y3304:DP3304,MATCH(U3305&amp;U3307,Y3305:DP3305&amp;Y3307:DP3307,0))))</f>
        <v>01.01.1900</v>
      </c>
      <c r="V3304" s="81" t="str">
        <f t="shared" ref="V3304" si="8401">IF(COUNTA(Y3304:DP3307)=0,"01.01.1900",_xlfn.MAXIFS(Y3304:DP3304,Y3307:DP3307,V3307))</f>
        <v>01.01.1900</v>
      </c>
      <c r="W3304" s="82"/>
      <c r="X3304" s="106"/>
    </row>
    <row r="3305" spans="2:24" thickBot="1">
      <c r="B3305" s="83"/>
      <c r="C3305" s="84"/>
      <c r="D3305" s="83"/>
      <c r="E3305" s="83"/>
      <c r="F3305" s="83"/>
      <c r="G3305" s="83"/>
      <c r="H3305" s="83"/>
      <c r="I3305" s="83"/>
      <c r="J3305" s="83"/>
      <c r="K3305" s="83"/>
      <c r="L3305" s="83"/>
      <c r="M3305" s="83"/>
      <c r="N3305" s="83"/>
      <c r="O3305" s="83"/>
      <c r="P3305" s="84"/>
      <c r="Q3305" s="217"/>
      <c r="R3305" s="85">
        <f t="shared" ref="R3305" si="8402">IF(COUNTA(Y3304:DP3307)=0,0,MIN(Y3305:DP3305))</f>
        <v>0</v>
      </c>
      <c r="S3305" s="86">
        <f t="shared" ref="S3305" si="8403">IF(COUNTA(Y3304:DP3307)=0,0,HLOOKUP(S3304,Y3304:DP3307,2,FALSE))</f>
        <v>0</v>
      </c>
      <c r="T3305" s="87">
        <f t="shared" ref="T3305" si="8404">IF(COUNTA(Y3304:DP3307)=0,0,AVERAGE(Y3305:DP3305))</f>
        <v>0</v>
      </c>
      <c r="U3305" s="88">
        <f t="shared" ref="U3305" si="8405">IF(COUNTA(Y3304:DP3307)=0,0,_xlfn.MINIFS(Y3305:DP3305,Y3307:DP3307,U3307))</f>
        <v>0</v>
      </c>
      <c r="V3305" s="89">
        <f t="array" ref="V3305">IF(COUNTA(Y3304:DP3307)=0,0,IF(ISERROR(HLOOKUP(V3307,Y3307:DP3307,1,FALSE)),0,INDEX(Y3305:DP3305,MATCH(V3304&amp;V3307,Y3304:DP3304&amp;Y3307:DP3307,0))))</f>
        <v>0</v>
      </c>
      <c r="W3305" s="90">
        <f t="array" ref="W3305">IF(COUNTA(Y3304:DP3307)=0,0,IF(ISERROR(HLOOKUP(W3307,Y3307:DP3307,1,FALSE)),0,AVERAGEIF(Y3307:DP3307,$W3307,Y3305:DP3305)))</f>
        <v>0</v>
      </c>
      <c r="X3305" s="107"/>
    </row>
    <row r="3306" spans="2:24" thickBot="1">
      <c r="B3306" s="83"/>
      <c r="C3306" s="84"/>
      <c r="D3306" s="83"/>
      <c r="E3306" s="83"/>
      <c r="F3306" s="83"/>
      <c r="G3306" s="83"/>
      <c r="H3306" s="83"/>
      <c r="I3306" s="83"/>
      <c r="J3306" s="83"/>
      <c r="K3306" s="83"/>
      <c r="L3306" s="83"/>
      <c r="M3306" s="83"/>
      <c r="N3306" s="83"/>
      <c r="O3306" s="83"/>
      <c r="P3306" s="84"/>
      <c r="Q3306" s="217"/>
      <c r="R3306" s="91">
        <f t="shared" ref="R3306" si="8406">IF(COUNTA(Y3304:DP3307)=0,0,HLOOKUP(R3305,Y3305:DP3307,2,FALSE))</f>
        <v>0</v>
      </c>
      <c r="S3306" s="92">
        <f t="shared" ref="S3306" si="8407">IF(COUNTA(Y3304:DP3307)=0,0,HLOOKUP(S3304,Y3304:DP3307,3,FALSE))</f>
        <v>0</v>
      </c>
      <c r="T3306" s="93"/>
      <c r="U3306" s="94">
        <f t="array" ref="U3306">IF(COUNTA(Y3304:DP3307)=0,0,IF(ISERROR(HLOOKUP(U3307,Y3307:DP3307,1,FALSE)),0,INDEX(Y3306:DP3306,MATCH(U3305&amp;U3307,Y3305:DP3305&amp;Y3307:DP3307,0))))</f>
        <v>0</v>
      </c>
      <c r="V3306" s="94">
        <f t="array" ref="V3306">IF(COUNTA(Y3304:DP3307)=0,0,IF(ISERROR(HLOOKUP(V3307,Y3307:DP3307,1,FALSE)),0,INDEX(Y3306:DP3306,MATCH(V3305&amp;V3307,Y3305:DP3305&amp;Y3307:DP3307,0))))</f>
        <v>0</v>
      </c>
      <c r="W3306" s="95"/>
      <c r="X3306" s="108"/>
    </row>
    <row r="3307" spans="2:24" ht="13.9" thickBot="1">
      <c r="B3307" s="96"/>
      <c r="C3307" s="97"/>
      <c r="D3307" s="96"/>
      <c r="E3307" s="96"/>
      <c r="F3307" s="96"/>
      <c r="G3307" s="96"/>
      <c r="H3307" s="96"/>
      <c r="I3307" s="96"/>
      <c r="J3307" s="96"/>
      <c r="K3307" s="96"/>
      <c r="L3307" s="96"/>
      <c r="M3307" s="96"/>
      <c r="N3307" s="96"/>
      <c r="O3307" s="96"/>
      <c r="P3307" s="97"/>
      <c r="Q3307" s="218"/>
      <c r="R3307" s="98" t="str">
        <f t="shared" ref="R3307" si="8408">IF(COUNTA(Y3304:DP3307)=0,"none",HLOOKUP(R3305,Y3305:DP3307,3,FALSE))</f>
        <v>none</v>
      </c>
      <c r="S3307" s="99" t="str">
        <f t="shared" ref="S3307" si="8409">IF(COUNTA(Y3304:DP3307)=0,"none",HLOOKUP(S3304,Y3304:DP3307,4,FALSE))</f>
        <v>none</v>
      </c>
      <c r="T3307" s="100"/>
      <c r="U3307" s="100" t="str">
        <f t="array" ref="U3307">IF(COUNTA(Y3304:DP3307)=0,"none",IF($U$2="WAHR",$W$3,Abfrage!$F$4))</f>
        <v>none</v>
      </c>
      <c r="V3307" s="100" t="str">
        <f t="array" ref="V3307">IF(COUNTA(Y3304:DP3307)=0,"none",IF($U$2="WAHR",$W$3,Abfrage!$F$4))</f>
        <v>none</v>
      </c>
      <c r="W3307" s="100" t="str">
        <f t="array" ref="W3307">IF(COUNTA(Y3304:DP3307)=0,"none",IF($U$2="WAHR",$W$3,Abfrage!$F$4))</f>
        <v>none</v>
      </c>
      <c r="X3307" s="109"/>
    </row>
    <row r="3308" spans="2:24" thickBot="1">
      <c r="B3308" s="75" t="s">
        <v>2056</v>
      </c>
      <c r="C3308" s="76">
        <v>1000311739</v>
      </c>
      <c r="D3308" s="75" t="s">
        <v>95</v>
      </c>
      <c r="E3308" s="75" t="s">
        <v>96</v>
      </c>
      <c r="F3308" s="75" t="s">
        <v>97</v>
      </c>
      <c r="G3308" s="75" t="s">
        <v>97</v>
      </c>
      <c r="H3308" s="75" t="e">
        <v>#N/A</v>
      </c>
      <c r="I3308" s="75" t="s">
        <v>48</v>
      </c>
      <c r="J3308" s="75" t="s">
        <v>2057</v>
      </c>
      <c r="K3308" s="75" t="s">
        <v>306</v>
      </c>
      <c r="L3308" s="75" t="s">
        <v>306</v>
      </c>
      <c r="M3308" s="75" t="s">
        <v>313</v>
      </c>
      <c r="N3308" s="75" t="s">
        <v>321</v>
      </c>
      <c r="O3308" s="75" t="s">
        <v>309</v>
      </c>
      <c r="P3308" s="76" t="s">
        <v>306</v>
      </c>
      <c r="Q3308" s="216"/>
      <c r="R3308" s="77" t="str">
        <f t="shared" ref="R3308" si="8410">IF(COUNTA(Y3308:DP3311)=0,"01.01.1900",INDEX(Y3308:DP3308,MATCH(R3309,Y3309:DP3309,0)))</f>
        <v>01.01.1900</v>
      </c>
      <c r="S3308" s="78" t="str">
        <f t="shared" ref="S3308" si="8411">IF(COUNTA(Y3308:DP3311)=0,"01.01.1900",MAX(Y3308:DP3308))</f>
        <v>01.01.1900</v>
      </c>
      <c r="T3308" s="79"/>
      <c r="U3308" s="80" t="str">
        <f t="array" ref="U3308">IF(COUNTA(Y3308:DP3311)=0,"01.01.1900",IF(ISERROR(HLOOKUP(U3311,Y3311:DP3311,1,FALSE)),"01.01.1900",INDEX(Y3308:DP3308,MATCH(U3309&amp;U3311,Y3309:DP3309&amp;Y3311:DP3311,0))))</f>
        <v>01.01.1900</v>
      </c>
      <c r="V3308" s="81" t="str">
        <f t="shared" ref="V3308" si="8412">IF(COUNTA(Y3308:DP3311)=0,"01.01.1900",_xlfn.MAXIFS(Y3308:DP3308,Y3311:DP3311,V3311))</f>
        <v>01.01.1900</v>
      </c>
      <c r="W3308" s="82"/>
      <c r="X3308" s="106"/>
    </row>
    <row r="3309" spans="2:24" thickBot="1">
      <c r="B3309" s="83"/>
      <c r="C3309" s="84"/>
      <c r="D3309" s="83"/>
      <c r="E3309" s="83"/>
      <c r="F3309" s="83"/>
      <c r="G3309" s="83"/>
      <c r="H3309" s="83"/>
      <c r="I3309" s="83"/>
      <c r="J3309" s="83"/>
      <c r="K3309" s="83"/>
      <c r="L3309" s="83"/>
      <c r="M3309" s="83"/>
      <c r="N3309" s="83"/>
      <c r="O3309" s="83"/>
      <c r="P3309" s="84"/>
      <c r="Q3309" s="217"/>
      <c r="R3309" s="85">
        <f t="shared" ref="R3309" si="8413">IF(COUNTA(Y3308:DP3311)=0,0,MIN(Y3309:DP3309))</f>
        <v>0</v>
      </c>
      <c r="S3309" s="86">
        <f t="shared" ref="S3309" si="8414">IF(COUNTA(Y3308:DP3311)=0,0,HLOOKUP(S3308,Y3308:DP3311,2,FALSE))</f>
        <v>0</v>
      </c>
      <c r="T3309" s="87">
        <f t="shared" ref="T3309" si="8415">IF(COUNTA(Y3308:DP3311)=0,0,AVERAGE(Y3309:DP3309))</f>
        <v>0</v>
      </c>
      <c r="U3309" s="88">
        <f t="shared" ref="U3309" si="8416">IF(COUNTA(Y3308:DP3311)=0,0,_xlfn.MINIFS(Y3309:DP3309,Y3311:DP3311,U3311))</f>
        <v>0</v>
      </c>
      <c r="V3309" s="89">
        <f t="array" ref="V3309">IF(COUNTA(Y3308:DP3311)=0,0,IF(ISERROR(HLOOKUP(V3311,Y3311:DP3311,1,FALSE)),0,INDEX(Y3309:DP3309,MATCH(V3308&amp;V3311,Y3308:DP3308&amp;Y3311:DP3311,0))))</f>
        <v>0</v>
      </c>
      <c r="W3309" s="90">
        <f t="array" ref="W3309">IF(COUNTA(Y3308:DP3311)=0,0,IF(ISERROR(HLOOKUP(W3311,Y3311:DP3311,1,FALSE)),0,AVERAGEIF(Y3311:DP3311,$W3311,Y3309:DP3309)))</f>
        <v>0</v>
      </c>
      <c r="X3309" s="107"/>
    </row>
    <row r="3310" spans="2:24" thickBot="1">
      <c r="B3310" s="83"/>
      <c r="C3310" s="84"/>
      <c r="D3310" s="83"/>
      <c r="E3310" s="83"/>
      <c r="F3310" s="83"/>
      <c r="G3310" s="83"/>
      <c r="H3310" s="83"/>
      <c r="I3310" s="83"/>
      <c r="J3310" s="83"/>
      <c r="K3310" s="83"/>
      <c r="L3310" s="83"/>
      <c r="M3310" s="83"/>
      <c r="N3310" s="83"/>
      <c r="O3310" s="83"/>
      <c r="P3310" s="84"/>
      <c r="Q3310" s="217"/>
      <c r="R3310" s="91">
        <f t="shared" ref="R3310" si="8417">IF(COUNTA(Y3308:DP3311)=0,0,HLOOKUP(R3309,Y3309:DP3311,2,FALSE))</f>
        <v>0</v>
      </c>
      <c r="S3310" s="92">
        <f t="shared" ref="S3310" si="8418">IF(COUNTA(Y3308:DP3311)=0,0,HLOOKUP(S3308,Y3308:DP3311,3,FALSE))</f>
        <v>0</v>
      </c>
      <c r="T3310" s="93"/>
      <c r="U3310" s="94">
        <f t="array" ref="U3310">IF(COUNTA(Y3308:DP3311)=0,0,IF(ISERROR(HLOOKUP(U3311,Y3311:DP3311,1,FALSE)),0,INDEX(Y3310:DP3310,MATCH(U3309&amp;U3311,Y3309:DP3309&amp;Y3311:DP3311,0))))</f>
        <v>0</v>
      </c>
      <c r="V3310" s="94">
        <f t="array" ref="V3310">IF(COUNTA(Y3308:DP3311)=0,0,IF(ISERROR(HLOOKUP(V3311,Y3311:DP3311,1,FALSE)),0,INDEX(Y3310:DP3310,MATCH(V3309&amp;V3311,Y3309:DP3309&amp;Y3311:DP3311,0))))</f>
        <v>0</v>
      </c>
      <c r="W3310" s="95"/>
      <c r="X3310" s="108"/>
    </row>
    <row r="3311" spans="2:24" ht="13.9" thickBot="1">
      <c r="B3311" s="96"/>
      <c r="C3311" s="97"/>
      <c r="D3311" s="96"/>
      <c r="E3311" s="96"/>
      <c r="F3311" s="96"/>
      <c r="G3311" s="96"/>
      <c r="H3311" s="96"/>
      <c r="I3311" s="96"/>
      <c r="J3311" s="96"/>
      <c r="K3311" s="96"/>
      <c r="L3311" s="96"/>
      <c r="M3311" s="96"/>
      <c r="N3311" s="96"/>
      <c r="O3311" s="96"/>
      <c r="P3311" s="97"/>
      <c r="Q3311" s="218"/>
      <c r="R3311" s="98" t="str">
        <f t="shared" ref="R3311" si="8419">IF(COUNTA(Y3308:DP3311)=0,"none",HLOOKUP(R3309,Y3309:DP3311,3,FALSE))</f>
        <v>none</v>
      </c>
      <c r="S3311" s="99" t="str">
        <f t="shared" ref="S3311" si="8420">IF(COUNTA(Y3308:DP3311)=0,"none",HLOOKUP(S3308,Y3308:DP3311,4,FALSE))</f>
        <v>none</v>
      </c>
      <c r="T3311" s="100"/>
      <c r="U3311" s="100" t="str">
        <f t="array" ref="U3311">IF(COUNTA(Y3308:DP3311)=0,"none",IF($U$2="WAHR",$W$3,Abfrage!$F$4))</f>
        <v>none</v>
      </c>
      <c r="V3311" s="100" t="str">
        <f t="array" ref="V3311">IF(COUNTA(Y3308:DP3311)=0,"none",IF($U$2="WAHR",$W$3,Abfrage!$F$4))</f>
        <v>none</v>
      </c>
      <c r="W3311" s="100" t="str">
        <f t="array" ref="W3311">IF(COUNTA(Y3308:DP3311)=0,"none",IF($U$2="WAHR",$W$3,Abfrage!$F$4))</f>
        <v>none</v>
      </c>
      <c r="X3311" s="109"/>
    </row>
    <row r="3312" spans="2:24" thickBot="1">
      <c r="B3312" s="75" t="s">
        <v>2058</v>
      </c>
      <c r="C3312" s="76">
        <v>1000327280</v>
      </c>
      <c r="D3312" s="75" t="s">
        <v>158</v>
      </c>
      <c r="E3312" s="75" t="s">
        <v>2059</v>
      </c>
      <c r="F3312" s="75" t="s">
        <v>306</v>
      </c>
      <c r="G3312" s="75" t="s">
        <v>306</v>
      </c>
      <c r="H3312" s="75" t="e">
        <v>#N/A</v>
      </c>
      <c r="I3312" s="75" t="s">
        <v>221</v>
      </c>
      <c r="J3312" s="75" t="s">
        <v>2060</v>
      </c>
      <c r="K3312" s="75" t="s">
        <v>306</v>
      </c>
      <c r="L3312" s="75" t="s">
        <v>306</v>
      </c>
      <c r="M3312" s="75" t="s">
        <v>306</v>
      </c>
      <c r="N3312" s="75" t="s">
        <v>306</v>
      </c>
      <c r="O3312" s="75" t="s">
        <v>309</v>
      </c>
      <c r="P3312" s="76" t="s">
        <v>306</v>
      </c>
      <c r="Q3312" s="216"/>
      <c r="R3312" s="77" t="str">
        <f t="shared" ref="R3312" si="8421">IF(COUNTA(Y3312:DP3315)=0,"01.01.1900",INDEX(Y3312:DP3312,MATCH(R3313,Y3313:DP3313,0)))</f>
        <v>01.01.1900</v>
      </c>
      <c r="S3312" s="78" t="str">
        <f t="shared" ref="S3312" si="8422">IF(COUNTA(Y3312:DP3315)=0,"01.01.1900",MAX(Y3312:DP3312))</f>
        <v>01.01.1900</v>
      </c>
      <c r="T3312" s="79"/>
      <c r="U3312" s="80" t="str">
        <f t="array" ref="U3312">IF(COUNTA(Y3312:DP3315)=0,"01.01.1900",IF(ISERROR(HLOOKUP(U3315,Y3315:DP3315,1,FALSE)),"01.01.1900",INDEX(Y3312:DP3312,MATCH(U3313&amp;U3315,Y3313:DP3313&amp;Y3315:DP3315,0))))</f>
        <v>01.01.1900</v>
      </c>
      <c r="V3312" s="81" t="str">
        <f t="shared" ref="V3312" si="8423">IF(COUNTA(Y3312:DP3315)=0,"01.01.1900",_xlfn.MAXIFS(Y3312:DP3312,Y3315:DP3315,V3315))</f>
        <v>01.01.1900</v>
      </c>
      <c r="W3312" s="82"/>
      <c r="X3312" s="106"/>
    </row>
    <row r="3313" spans="2:26" thickBot="1">
      <c r="B3313" s="83"/>
      <c r="C3313" s="84"/>
      <c r="D3313" s="83"/>
      <c r="E3313" s="83"/>
      <c r="F3313" s="83"/>
      <c r="G3313" s="83"/>
      <c r="H3313" s="83"/>
      <c r="I3313" s="83"/>
      <c r="J3313" s="83"/>
      <c r="K3313" s="83"/>
      <c r="L3313" s="83"/>
      <c r="M3313" s="83"/>
      <c r="N3313" s="83"/>
      <c r="O3313" s="83"/>
      <c r="P3313" s="84"/>
      <c r="Q3313" s="217"/>
      <c r="R3313" s="85">
        <f t="shared" ref="R3313" si="8424">IF(COUNTA(Y3312:DP3315)=0,0,MIN(Y3313:DP3313))</f>
        <v>0</v>
      </c>
      <c r="S3313" s="86">
        <f t="shared" ref="S3313" si="8425">IF(COUNTA(Y3312:DP3315)=0,0,HLOOKUP(S3312,Y3312:DP3315,2,FALSE))</f>
        <v>0</v>
      </c>
      <c r="T3313" s="87">
        <f t="shared" ref="T3313" si="8426">IF(COUNTA(Y3312:DP3315)=0,0,AVERAGE(Y3313:DP3313))</f>
        <v>0</v>
      </c>
      <c r="U3313" s="88">
        <f t="shared" ref="U3313" si="8427">IF(COUNTA(Y3312:DP3315)=0,0,_xlfn.MINIFS(Y3313:DP3313,Y3315:DP3315,U3315))</f>
        <v>0</v>
      </c>
      <c r="V3313" s="89">
        <f t="array" ref="V3313">IF(COUNTA(Y3312:DP3315)=0,0,IF(ISERROR(HLOOKUP(V3315,Y3315:DP3315,1,FALSE)),0,INDEX(Y3313:DP3313,MATCH(V3312&amp;V3315,Y3312:DP3312&amp;Y3315:DP3315,0))))</f>
        <v>0</v>
      </c>
      <c r="W3313" s="90">
        <f t="array" ref="W3313">IF(COUNTA(Y3312:DP3315)=0,0,IF(ISERROR(HLOOKUP(W3315,Y3315:DP3315,1,FALSE)),0,AVERAGEIF(Y3315:DP3315,$W3315,Y3313:DP3313)))</f>
        <v>0</v>
      </c>
      <c r="X3313" s="107"/>
    </row>
    <row r="3314" spans="2:26" thickBot="1">
      <c r="B3314" s="83"/>
      <c r="C3314" s="84"/>
      <c r="D3314" s="83"/>
      <c r="E3314" s="83"/>
      <c r="F3314" s="83"/>
      <c r="G3314" s="83"/>
      <c r="H3314" s="83"/>
      <c r="I3314" s="83"/>
      <c r="J3314" s="83"/>
      <c r="K3314" s="83"/>
      <c r="L3314" s="83"/>
      <c r="M3314" s="83"/>
      <c r="N3314" s="83"/>
      <c r="O3314" s="83"/>
      <c r="P3314" s="84"/>
      <c r="Q3314" s="217"/>
      <c r="R3314" s="91">
        <f t="shared" ref="R3314" si="8428">IF(COUNTA(Y3312:DP3315)=0,0,HLOOKUP(R3313,Y3313:DP3315,2,FALSE))</f>
        <v>0</v>
      </c>
      <c r="S3314" s="92">
        <f t="shared" ref="S3314" si="8429">IF(COUNTA(Y3312:DP3315)=0,0,HLOOKUP(S3312,Y3312:DP3315,3,FALSE))</f>
        <v>0</v>
      </c>
      <c r="T3314" s="93"/>
      <c r="U3314" s="94">
        <f t="array" ref="U3314">IF(COUNTA(Y3312:DP3315)=0,0,IF(ISERROR(HLOOKUP(U3315,Y3315:DP3315,1,FALSE)),0,INDEX(Y3314:DP3314,MATCH(U3313&amp;U3315,Y3313:DP3313&amp;Y3315:DP3315,0))))</f>
        <v>0</v>
      </c>
      <c r="V3314" s="94">
        <f t="array" ref="V3314">IF(COUNTA(Y3312:DP3315)=0,0,IF(ISERROR(HLOOKUP(V3315,Y3315:DP3315,1,FALSE)),0,INDEX(Y3314:DP3314,MATCH(V3313&amp;V3315,Y3313:DP3313&amp;Y3315:DP3315,0))))</f>
        <v>0</v>
      </c>
      <c r="W3314" s="95"/>
      <c r="X3314" s="108"/>
    </row>
    <row r="3315" spans="2:26" ht="13.9" thickBot="1">
      <c r="B3315" s="96"/>
      <c r="C3315" s="97"/>
      <c r="D3315" s="96"/>
      <c r="E3315" s="96"/>
      <c r="F3315" s="96"/>
      <c r="G3315" s="96"/>
      <c r="H3315" s="96"/>
      <c r="I3315" s="96"/>
      <c r="J3315" s="96"/>
      <c r="K3315" s="96"/>
      <c r="L3315" s="96"/>
      <c r="M3315" s="96"/>
      <c r="N3315" s="96"/>
      <c r="O3315" s="96"/>
      <c r="P3315" s="97"/>
      <c r="Q3315" s="218"/>
      <c r="R3315" s="98" t="str">
        <f t="shared" ref="R3315" si="8430">IF(COUNTA(Y3312:DP3315)=0,"none",HLOOKUP(R3313,Y3313:DP3315,3,FALSE))</f>
        <v>none</v>
      </c>
      <c r="S3315" s="99" t="str">
        <f t="shared" ref="S3315" si="8431">IF(COUNTA(Y3312:DP3315)=0,"none",HLOOKUP(S3312,Y3312:DP3315,4,FALSE))</f>
        <v>none</v>
      </c>
      <c r="T3315" s="100"/>
      <c r="U3315" s="100" t="str">
        <f t="array" ref="U3315">IF(COUNTA(Y3312:DP3315)=0,"none",IF($U$2="WAHR",$W$3,Abfrage!$F$4))</f>
        <v>none</v>
      </c>
      <c r="V3315" s="100" t="str">
        <f t="array" ref="V3315">IF(COUNTA(Y3312:DP3315)=0,"none",IF($U$2="WAHR",$W$3,Abfrage!$F$4))</f>
        <v>none</v>
      </c>
      <c r="W3315" s="100" t="str">
        <f t="array" ref="W3315">IF(COUNTA(Y3312:DP3315)=0,"none",IF($U$2="WAHR",$W$3,Abfrage!$F$4))</f>
        <v>none</v>
      </c>
      <c r="X3315" s="109"/>
    </row>
    <row r="3316" spans="2:26" thickBot="1">
      <c r="B3316" s="75" t="s">
        <v>2061</v>
      </c>
      <c r="C3316" s="76">
        <v>1000333701</v>
      </c>
      <c r="D3316" s="75" t="s">
        <v>95</v>
      </c>
      <c r="E3316" s="75" t="s">
        <v>96</v>
      </c>
      <c r="F3316" s="75" t="s">
        <v>97</v>
      </c>
      <c r="G3316" s="75" t="s">
        <v>97</v>
      </c>
      <c r="H3316" s="75" t="e">
        <v>#N/A</v>
      </c>
      <c r="I3316" s="75" t="s">
        <v>68</v>
      </c>
      <c r="J3316" s="75" t="s">
        <v>2062</v>
      </c>
      <c r="K3316" s="75" t="s">
        <v>306</v>
      </c>
      <c r="L3316" s="75" t="s">
        <v>306</v>
      </c>
      <c r="M3316" s="75" t="s">
        <v>313</v>
      </c>
      <c r="N3316" s="75" t="s">
        <v>352</v>
      </c>
      <c r="O3316" s="75" t="s">
        <v>309</v>
      </c>
      <c r="P3316" s="76" t="s">
        <v>306</v>
      </c>
      <c r="Q3316" s="216"/>
      <c r="R3316" s="77" t="str">
        <f t="shared" ref="R3316" si="8432">IF(COUNTA(Y3316:DP3319)=0,"01.01.1900",INDEX(Y3316:DP3316,MATCH(R3317,Y3317:DP3317,0)))</f>
        <v>01.01.1900</v>
      </c>
      <c r="S3316" s="78" t="str">
        <f t="shared" ref="S3316" si="8433">IF(COUNTA(Y3316:DP3319)=0,"01.01.1900",MAX(Y3316:DP3316))</f>
        <v>01.01.1900</v>
      </c>
      <c r="T3316" s="79"/>
      <c r="U3316" s="80" t="str">
        <f t="array" ref="U3316">IF(COUNTA(Y3316:DP3319)=0,"01.01.1900",IF(ISERROR(HLOOKUP(U3319,Y3319:DP3319,1,FALSE)),"01.01.1900",INDEX(Y3316:DP3316,MATCH(U3317&amp;U3319,Y3317:DP3317&amp;Y3319:DP3319,0))))</f>
        <v>01.01.1900</v>
      </c>
      <c r="V3316" s="81" t="str">
        <f t="shared" ref="V3316" si="8434">IF(COUNTA(Y3316:DP3319)=0,"01.01.1900",_xlfn.MAXIFS(Y3316:DP3316,Y3319:DP3319,V3319))</f>
        <v>01.01.1900</v>
      </c>
      <c r="W3316" s="82"/>
      <c r="X3316" s="106"/>
    </row>
    <row r="3317" spans="2:26" thickBot="1">
      <c r="B3317" s="83"/>
      <c r="C3317" s="84"/>
      <c r="D3317" s="83"/>
      <c r="E3317" s="83"/>
      <c r="F3317" s="83"/>
      <c r="G3317" s="83"/>
      <c r="H3317" s="83"/>
      <c r="I3317" s="83"/>
      <c r="J3317" s="83"/>
      <c r="K3317" s="83"/>
      <c r="L3317" s="83"/>
      <c r="M3317" s="83"/>
      <c r="N3317" s="83"/>
      <c r="O3317" s="83"/>
      <c r="P3317" s="84"/>
      <c r="Q3317" s="217"/>
      <c r="R3317" s="85">
        <f t="shared" ref="R3317" si="8435">IF(COUNTA(Y3316:DP3319)=0,0,MIN(Y3317:DP3317))</f>
        <v>0</v>
      </c>
      <c r="S3317" s="86">
        <f t="shared" ref="S3317" si="8436">IF(COUNTA(Y3316:DP3319)=0,0,HLOOKUP(S3316,Y3316:DP3319,2,FALSE))</f>
        <v>0</v>
      </c>
      <c r="T3317" s="87">
        <f t="shared" ref="T3317" si="8437">IF(COUNTA(Y3316:DP3319)=0,0,AVERAGE(Y3317:DP3317))</f>
        <v>0</v>
      </c>
      <c r="U3317" s="88">
        <f t="shared" ref="U3317" si="8438">IF(COUNTA(Y3316:DP3319)=0,0,_xlfn.MINIFS(Y3317:DP3317,Y3319:DP3319,U3319))</f>
        <v>0</v>
      </c>
      <c r="V3317" s="89">
        <f t="array" ref="V3317">IF(COUNTA(Y3316:DP3319)=0,0,IF(ISERROR(HLOOKUP(V3319,Y3319:DP3319,1,FALSE)),0,INDEX(Y3317:DP3317,MATCH(V3316&amp;V3319,Y3316:DP3316&amp;Y3319:DP3319,0))))</f>
        <v>0</v>
      </c>
      <c r="W3317" s="90">
        <f t="array" ref="W3317">IF(COUNTA(Y3316:DP3319)=0,0,IF(ISERROR(HLOOKUP(W3319,Y3319:DP3319,1,FALSE)),0,AVERAGEIF(Y3319:DP3319,$W3319,Y3317:DP3317)))</f>
        <v>0</v>
      </c>
      <c r="X3317" s="107"/>
    </row>
    <row r="3318" spans="2:26" thickBot="1">
      <c r="B3318" s="83"/>
      <c r="C3318" s="84"/>
      <c r="D3318" s="83"/>
      <c r="E3318" s="83"/>
      <c r="F3318" s="83"/>
      <c r="G3318" s="83"/>
      <c r="H3318" s="83"/>
      <c r="I3318" s="83"/>
      <c r="J3318" s="83"/>
      <c r="K3318" s="83"/>
      <c r="L3318" s="83"/>
      <c r="M3318" s="83"/>
      <c r="N3318" s="83"/>
      <c r="O3318" s="83"/>
      <c r="P3318" s="84"/>
      <c r="Q3318" s="217"/>
      <c r="R3318" s="91">
        <f t="shared" ref="R3318" si="8439">IF(COUNTA(Y3316:DP3319)=0,0,HLOOKUP(R3317,Y3317:DP3319,2,FALSE))</f>
        <v>0</v>
      </c>
      <c r="S3318" s="92">
        <f t="shared" ref="S3318" si="8440">IF(COUNTA(Y3316:DP3319)=0,0,HLOOKUP(S3316,Y3316:DP3319,3,FALSE))</f>
        <v>0</v>
      </c>
      <c r="T3318" s="93"/>
      <c r="U3318" s="94">
        <f t="array" ref="U3318">IF(COUNTA(Y3316:DP3319)=0,0,IF(ISERROR(HLOOKUP(U3319,Y3319:DP3319,1,FALSE)),0,INDEX(Y3318:DP3318,MATCH(U3317&amp;U3319,Y3317:DP3317&amp;Y3319:DP3319,0))))</f>
        <v>0</v>
      </c>
      <c r="V3318" s="94">
        <f t="array" ref="V3318">IF(COUNTA(Y3316:DP3319)=0,0,IF(ISERROR(HLOOKUP(V3319,Y3319:DP3319,1,FALSE)),0,INDEX(Y3318:DP3318,MATCH(V3317&amp;V3319,Y3317:DP3317&amp;Y3319:DP3319,0))))</f>
        <v>0</v>
      </c>
      <c r="W3318" s="95"/>
      <c r="X3318" s="108"/>
    </row>
    <row r="3319" spans="2:26" ht="13.9" thickBot="1">
      <c r="B3319" s="96"/>
      <c r="C3319" s="97"/>
      <c r="D3319" s="96"/>
      <c r="E3319" s="96"/>
      <c r="F3319" s="96"/>
      <c r="G3319" s="96"/>
      <c r="H3319" s="96"/>
      <c r="I3319" s="96"/>
      <c r="J3319" s="96"/>
      <c r="K3319" s="96"/>
      <c r="L3319" s="96"/>
      <c r="M3319" s="96"/>
      <c r="N3319" s="96"/>
      <c r="O3319" s="96"/>
      <c r="P3319" s="97"/>
      <c r="Q3319" s="218"/>
      <c r="R3319" s="98" t="str">
        <f t="shared" ref="R3319" si="8441">IF(COUNTA(Y3316:DP3319)=0,"none",HLOOKUP(R3317,Y3317:DP3319,3,FALSE))</f>
        <v>none</v>
      </c>
      <c r="S3319" s="99" t="str">
        <f t="shared" ref="S3319" si="8442">IF(COUNTA(Y3316:DP3319)=0,"none",HLOOKUP(S3316,Y3316:DP3319,4,FALSE))</f>
        <v>none</v>
      </c>
      <c r="T3319" s="100"/>
      <c r="U3319" s="100" t="str">
        <f t="array" ref="U3319">IF(COUNTA(Y3316:DP3319)=0,"none",IF($U$2="WAHR",$W$3,Abfrage!$F$4))</f>
        <v>none</v>
      </c>
      <c r="V3319" s="100" t="str">
        <f t="array" ref="V3319">IF(COUNTA(Y3316:DP3319)=0,"none",IF($U$2="WAHR",$W$3,Abfrage!$F$4))</f>
        <v>none</v>
      </c>
      <c r="W3319" s="100" t="str">
        <f t="array" ref="W3319">IF(COUNTA(Y3316:DP3319)=0,"none",IF($U$2="WAHR",$W$3,Abfrage!$F$4))</f>
        <v>none</v>
      </c>
      <c r="X3319" s="109"/>
    </row>
    <row r="3320" spans="2:26" thickBot="1">
      <c r="B3320" s="75" t="s">
        <v>2063</v>
      </c>
      <c r="C3320" s="76">
        <v>1000346710</v>
      </c>
      <c r="D3320" s="75" t="s">
        <v>95</v>
      </c>
      <c r="E3320" s="75" t="s">
        <v>96</v>
      </c>
      <c r="F3320" s="75" t="s">
        <v>97</v>
      </c>
      <c r="G3320" s="75" t="s">
        <v>97</v>
      </c>
      <c r="H3320" s="75" t="e">
        <v>#N/A</v>
      </c>
      <c r="I3320" s="75" t="s">
        <v>51</v>
      </c>
      <c r="J3320" s="75" t="s">
        <v>2064</v>
      </c>
      <c r="K3320" s="75" t="s">
        <v>306</v>
      </c>
      <c r="L3320" s="75" t="s">
        <v>306</v>
      </c>
      <c r="M3320" s="75" t="s">
        <v>313</v>
      </c>
      <c r="N3320" s="75" t="s">
        <v>321</v>
      </c>
      <c r="O3320" s="75" t="s">
        <v>419</v>
      </c>
      <c r="P3320" s="76" t="s">
        <v>306</v>
      </c>
      <c r="Q3320" s="216"/>
      <c r="R3320" s="77" t="str">
        <f t="shared" ref="R3320" si="8443">IF(COUNTA(Y3320:DP3323)=0,"01.01.1900",INDEX(Y3320:DP3320,MATCH(R3321,Y3321:DP3321,0)))</f>
        <v>01.01.1900</v>
      </c>
      <c r="S3320" s="78" t="str">
        <f t="shared" ref="S3320" si="8444">IF(COUNTA(Y3320:DP3323)=0,"01.01.1900",MAX(Y3320:DP3320))</f>
        <v>01.01.1900</v>
      </c>
      <c r="T3320" s="79"/>
      <c r="U3320" s="80" t="str">
        <f t="array" ref="U3320">IF(COUNTA(Y3320:DP3323)=0,"01.01.1900",IF(ISERROR(HLOOKUP(U3323,Y3323:DP3323,1,FALSE)),"01.01.1900",INDEX(Y3320:DP3320,MATCH(U3321&amp;U3323,Y3321:DP3321&amp;Y3323:DP3323,0))))</f>
        <v>01.01.1900</v>
      </c>
      <c r="V3320" s="81" t="str">
        <f t="shared" ref="V3320" si="8445">IF(COUNTA(Y3320:DP3323)=0,"01.01.1900",_xlfn.MAXIFS(Y3320:DP3320,Y3323:DP3323,V3323))</f>
        <v>01.01.1900</v>
      </c>
      <c r="W3320" s="82"/>
      <c r="X3320" s="106"/>
    </row>
    <row r="3321" spans="2:26" thickBot="1">
      <c r="B3321" s="83"/>
      <c r="C3321" s="84"/>
      <c r="D3321" s="83"/>
      <c r="E3321" s="83"/>
      <c r="F3321" s="83"/>
      <c r="G3321" s="83"/>
      <c r="H3321" s="83"/>
      <c r="I3321" s="83"/>
      <c r="J3321" s="83"/>
      <c r="K3321" s="83"/>
      <c r="L3321" s="83"/>
      <c r="M3321" s="83"/>
      <c r="N3321" s="83"/>
      <c r="O3321" s="83"/>
      <c r="P3321" s="84"/>
      <c r="Q3321" s="217"/>
      <c r="R3321" s="85">
        <f t="shared" ref="R3321" si="8446">IF(COUNTA(Y3320:DP3323)=0,0,MIN(Y3321:DP3321))</f>
        <v>0</v>
      </c>
      <c r="S3321" s="86">
        <f t="shared" ref="S3321" si="8447">IF(COUNTA(Y3320:DP3323)=0,0,HLOOKUP(S3320,Y3320:DP3323,2,FALSE))</f>
        <v>0</v>
      </c>
      <c r="T3321" s="87">
        <f t="shared" ref="T3321" si="8448">IF(COUNTA(Y3320:DP3323)=0,0,AVERAGE(Y3321:DP3321))</f>
        <v>0</v>
      </c>
      <c r="U3321" s="88">
        <f t="shared" ref="U3321" si="8449">IF(COUNTA(Y3320:DP3323)=0,0,_xlfn.MINIFS(Y3321:DP3321,Y3323:DP3323,U3323))</f>
        <v>0</v>
      </c>
      <c r="V3321" s="89">
        <f t="array" ref="V3321">IF(COUNTA(Y3320:DP3323)=0,0,IF(ISERROR(HLOOKUP(V3323,Y3323:DP3323,1,FALSE)),0,INDEX(Y3321:DP3321,MATCH(V3320&amp;V3323,Y3320:DP3320&amp;Y3323:DP3323,0))))</f>
        <v>0</v>
      </c>
      <c r="W3321" s="90">
        <f t="array" ref="W3321">IF(COUNTA(Y3320:DP3323)=0,0,IF(ISERROR(HLOOKUP(W3323,Y3323:DP3323,1,FALSE)),0,AVERAGEIF(Y3323:DP3323,$W3323,Y3321:DP3321)))</f>
        <v>0</v>
      </c>
      <c r="X3321" s="107"/>
    </row>
    <row r="3322" spans="2:26" thickBot="1">
      <c r="B3322" s="83"/>
      <c r="C3322" s="84"/>
      <c r="D3322" s="83"/>
      <c r="E3322" s="83"/>
      <c r="F3322" s="83"/>
      <c r="G3322" s="83"/>
      <c r="H3322" s="83"/>
      <c r="I3322" s="83"/>
      <c r="J3322" s="83"/>
      <c r="K3322" s="83"/>
      <c r="L3322" s="83"/>
      <c r="M3322" s="83"/>
      <c r="N3322" s="83"/>
      <c r="O3322" s="83"/>
      <c r="P3322" s="84"/>
      <c r="Q3322" s="217"/>
      <c r="R3322" s="91">
        <f t="shared" ref="R3322" si="8450">IF(COUNTA(Y3320:DP3323)=0,0,HLOOKUP(R3321,Y3321:DP3323,2,FALSE))</f>
        <v>0</v>
      </c>
      <c r="S3322" s="92">
        <f t="shared" ref="S3322" si="8451">IF(COUNTA(Y3320:DP3323)=0,0,HLOOKUP(S3320,Y3320:DP3323,3,FALSE))</f>
        <v>0</v>
      </c>
      <c r="T3322" s="93"/>
      <c r="U3322" s="94">
        <f t="array" ref="U3322">IF(COUNTA(Y3320:DP3323)=0,0,IF(ISERROR(HLOOKUP(U3323,Y3323:DP3323,1,FALSE)),0,INDEX(Y3322:DP3322,MATCH(U3321&amp;U3323,Y3321:DP3321&amp;Y3323:DP3323,0))))</f>
        <v>0</v>
      </c>
      <c r="V3322" s="94">
        <f t="array" ref="V3322">IF(COUNTA(Y3320:DP3323)=0,0,IF(ISERROR(HLOOKUP(V3323,Y3323:DP3323,1,FALSE)),0,INDEX(Y3322:DP3322,MATCH(V3321&amp;V3323,Y3321:DP3321&amp;Y3323:DP3323,0))))</f>
        <v>0</v>
      </c>
      <c r="W3322" s="95"/>
      <c r="X3322" s="108"/>
    </row>
    <row r="3323" spans="2:26" ht="13.9" thickBot="1">
      <c r="B3323" s="96"/>
      <c r="C3323" s="97"/>
      <c r="D3323" s="96"/>
      <c r="E3323" s="96"/>
      <c r="F3323" s="96"/>
      <c r="G3323" s="96"/>
      <c r="H3323" s="96"/>
      <c r="I3323" s="96"/>
      <c r="J3323" s="96"/>
      <c r="K3323" s="96"/>
      <c r="L3323" s="96"/>
      <c r="M3323" s="96"/>
      <c r="N3323" s="96"/>
      <c r="O3323" s="96"/>
      <c r="P3323" s="97"/>
      <c r="Q3323" s="218"/>
      <c r="R3323" s="98" t="str">
        <f t="shared" ref="R3323" si="8452">IF(COUNTA(Y3320:DP3323)=0,"none",HLOOKUP(R3321,Y3321:DP3323,3,FALSE))</f>
        <v>none</v>
      </c>
      <c r="S3323" s="99" t="str">
        <f t="shared" ref="S3323" si="8453">IF(COUNTA(Y3320:DP3323)=0,"none",HLOOKUP(S3320,Y3320:DP3323,4,FALSE))</f>
        <v>none</v>
      </c>
      <c r="T3323" s="100"/>
      <c r="U3323" s="100" t="str">
        <f t="array" ref="U3323">IF(COUNTA(Y3320:DP3323)=0,"none",IF($U$2="WAHR",$W$3,Abfrage!$F$4))</f>
        <v>none</v>
      </c>
      <c r="V3323" s="100" t="str">
        <f t="array" ref="V3323">IF(COUNTA(Y3320:DP3323)=0,"none",IF($U$2="WAHR",$W$3,Abfrage!$F$4))</f>
        <v>none</v>
      </c>
      <c r="W3323" s="100" t="str">
        <f t="array" ref="W3323">IF(COUNTA(Y3320:DP3323)=0,"none",IF($U$2="WAHR",$W$3,Abfrage!$F$4))</f>
        <v>none</v>
      </c>
      <c r="X3323" s="109"/>
    </row>
    <row r="3324" spans="2:26" thickBot="1">
      <c r="B3324" s="75" t="s">
        <v>2065</v>
      </c>
      <c r="C3324" s="76">
        <v>1000330038</v>
      </c>
      <c r="D3324" s="75" t="s">
        <v>95</v>
      </c>
      <c r="E3324" s="75" t="s">
        <v>148</v>
      </c>
      <c r="F3324" s="75" t="s">
        <v>96</v>
      </c>
      <c r="G3324" s="75" t="s">
        <v>96</v>
      </c>
      <c r="H3324" s="75" t="e">
        <v>#N/A</v>
      </c>
      <c r="I3324" s="75" t="s">
        <v>51</v>
      </c>
      <c r="J3324" s="75" t="s">
        <v>2066</v>
      </c>
      <c r="K3324" s="75" t="s">
        <v>352</v>
      </c>
      <c r="L3324" s="75" t="s">
        <v>325</v>
      </c>
      <c r="M3324" s="75" t="s">
        <v>313</v>
      </c>
      <c r="N3324" s="75" t="s">
        <v>327</v>
      </c>
      <c r="O3324" s="75" t="s">
        <v>306</v>
      </c>
      <c r="P3324" s="76" t="s">
        <v>306</v>
      </c>
      <c r="Q3324" s="216"/>
      <c r="R3324" s="77" t="str">
        <f t="shared" ref="R3324" si="8454">IF(COUNTA(Y3324:DP3327)=0,"01.01.1900",INDEX(Y3324:DP3324,MATCH(R3325,Y3325:DP3325,0)))</f>
        <v>01.01.1900</v>
      </c>
      <c r="S3324" s="78" t="str">
        <f t="shared" ref="S3324" si="8455">IF(COUNTA(Y3324:DP3327)=0,"01.01.1900",MAX(Y3324:DP3324))</f>
        <v>01.01.1900</v>
      </c>
      <c r="T3324" s="79"/>
      <c r="U3324" s="80" t="str">
        <f t="array" ref="U3324">IF(COUNTA(Y3324:DP3327)=0,"01.01.1900",IF(ISERROR(HLOOKUP(U3327,Y3327:DP3327,1,FALSE)),"01.01.1900",INDEX(Y3324:DP3324,MATCH(U3325&amp;U3327,Y3325:DP3325&amp;Y3327:DP3327,0))))</f>
        <v>01.01.1900</v>
      </c>
      <c r="V3324" s="81" t="str">
        <f t="shared" ref="V3324" si="8456">IF(COUNTA(Y3324:DP3327)=0,"01.01.1900",_xlfn.MAXIFS(Y3324:DP3324,Y3327:DP3327,V3327))</f>
        <v>01.01.1900</v>
      </c>
      <c r="W3324" s="82"/>
      <c r="X3324" s="106"/>
    </row>
    <row r="3325" spans="2:26" thickBot="1">
      <c r="B3325" s="83"/>
      <c r="C3325" s="84"/>
      <c r="D3325" s="83"/>
      <c r="E3325" s="83"/>
      <c r="F3325" s="83"/>
      <c r="G3325" s="83"/>
      <c r="H3325" s="83"/>
      <c r="I3325" s="83"/>
      <c r="J3325" s="83"/>
      <c r="K3325" s="83"/>
      <c r="L3325" s="83"/>
      <c r="M3325" s="83"/>
      <c r="N3325" s="83"/>
      <c r="O3325" s="83"/>
      <c r="P3325" s="84"/>
      <c r="Q3325" s="217"/>
      <c r="R3325" s="85">
        <f t="shared" ref="R3325" si="8457">IF(COUNTA(Y3324:DP3327)=0,0,MIN(Y3325:DP3325))</f>
        <v>0</v>
      </c>
      <c r="S3325" s="86">
        <f t="shared" ref="S3325" si="8458">IF(COUNTA(Y3324:DP3327)=0,0,HLOOKUP(S3324,Y3324:DP3327,2,FALSE))</f>
        <v>0</v>
      </c>
      <c r="T3325" s="87">
        <f t="shared" ref="T3325" si="8459">IF(COUNTA(Y3324:DP3327)=0,0,AVERAGE(Y3325:DP3325))</f>
        <v>0</v>
      </c>
      <c r="U3325" s="88">
        <f t="shared" ref="U3325" si="8460">IF(COUNTA(Y3324:DP3327)=0,0,_xlfn.MINIFS(Y3325:DP3325,Y3327:DP3327,U3327))</f>
        <v>0</v>
      </c>
      <c r="V3325" s="89">
        <f t="array" ref="V3325">IF(COUNTA(Y3324:DP3327)=0,0,IF(ISERROR(HLOOKUP(V3327,Y3327:DP3327,1,FALSE)),0,INDEX(Y3325:DP3325,MATCH(V3324&amp;V3327,Y3324:DP3324&amp;Y3327:DP3327,0))))</f>
        <v>0</v>
      </c>
      <c r="W3325" s="90">
        <f t="array" ref="W3325">IF(COUNTA(Y3324:DP3327)=0,0,IF(ISERROR(HLOOKUP(W3327,Y3327:DP3327,1,FALSE)),0,AVERAGEIF(Y3327:DP3327,$W3327,Y3325:DP3325)))</f>
        <v>0</v>
      </c>
      <c r="X3325" s="107"/>
    </row>
    <row r="3326" spans="2:26" thickBot="1">
      <c r="B3326" s="83"/>
      <c r="C3326" s="84"/>
      <c r="D3326" s="83"/>
      <c r="E3326" s="83"/>
      <c r="F3326" s="83"/>
      <c r="G3326" s="83"/>
      <c r="H3326" s="83"/>
      <c r="I3326" s="83"/>
      <c r="J3326" s="83"/>
      <c r="K3326" s="83"/>
      <c r="L3326" s="83"/>
      <c r="M3326" s="83"/>
      <c r="N3326" s="83"/>
      <c r="O3326" s="83"/>
      <c r="P3326" s="84"/>
      <c r="Q3326" s="217"/>
      <c r="R3326" s="91">
        <f t="shared" ref="R3326" si="8461">IF(COUNTA(Y3324:DP3327)=0,0,HLOOKUP(R3325,Y3325:DP3327,2,FALSE))</f>
        <v>0</v>
      </c>
      <c r="S3326" s="92">
        <f t="shared" ref="S3326" si="8462">IF(COUNTA(Y3324:DP3327)=0,0,HLOOKUP(S3324,Y3324:DP3327,3,FALSE))</f>
        <v>0</v>
      </c>
      <c r="T3326" s="93"/>
      <c r="U3326" s="94">
        <f t="array" ref="U3326">IF(COUNTA(Y3324:DP3327)=0,0,IF(ISERROR(HLOOKUP(U3327,Y3327:DP3327,1,FALSE)),0,INDEX(Y3326:DP3326,MATCH(U3325&amp;U3327,Y3325:DP3325&amp;Y3327:DP3327,0))))</f>
        <v>0</v>
      </c>
      <c r="V3326" s="94">
        <f t="array" ref="V3326">IF(COUNTA(Y3324:DP3327)=0,0,IF(ISERROR(HLOOKUP(V3327,Y3327:DP3327,1,FALSE)),0,INDEX(Y3326:DP3326,MATCH(V3325&amp;V3327,Y3325:DP3325&amp;Y3327:DP3327,0))))</f>
        <v>0</v>
      </c>
      <c r="W3326" s="95"/>
      <c r="X3326" s="108"/>
    </row>
    <row r="3327" spans="2:26" ht="13.9" thickBot="1">
      <c r="B3327" s="96"/>
      <c r="C3327" s="97"/>
      <c r="D3327" s="96"/>
      <c r="E3327" s="96"/>
      <c r="F3327" s="96"/>
      <c r="G3327" s="96"/>
      <c r="H3327" s="96"/>
      <c r="I3327" s="96"/>
      <c r="J3327" s="96"/>
      <c r="K3327" s="96"/>
      <c r="L3327" s="96"/>
      <c r="M3327" s="96"/>
      <c r="N3327" s="96"/>
      <c r="O3327" s="96"/>
      <c r="P3327" s="97"/>
      <c r="Q3327" s="218"/>
      <c r="R3327" s="98" t="str">
        <f t="shared" ref="R3327" si="8463">IF(COUNTA(Y3324:DP3327)=0,"none",HLOOKUP(R3325,Y3325:DP3327,3,FALSE))</f>
        <v>none</v>
      </c>
      <c r="S3327" s="99" t="str">
        <f t="shared" ref="S3327" si="8464">IF(COUNTA(Y3324:DP3327)=0,"none",HLOOKUP(S3324,Y3324:DP3327,4,FALSE))</f>
        <v>none</v>
      </c>
      <c r="T3327" s="100"/>
      <c r="U3327" s="100" t="str">
        <f t="array" ref="U3327">IF(COUNTA(Y3324:DP3327)=0,"none",IF($U$2="WAHR",$W$3,Abfrage!$F$4))</f>
        <v>none</v>
      </c>
      <c r="V3327" s="100" t="str">
        <f t="array" ref="V3327">IF(COUNTA(Y3324:DP3327)=0,"none",IF($U$2="WAHR",$W$3,Abfrage!$F$4))</f>
        <v>none</v>
      </c>
      <c r="W3327" s="100" t="str">
        <f t="array" ref="W3327">IF(COUNTA(Y3324:DP3327)=0,"none",IF($U$2="WAHR",$W$3,Abfrage!$F$4))</f>
        <v>none</v>
      </c>
      <c r="X3327" s="109"/>
    </row>
    <row r="3328" spans="2:26" thickBot="1">
      <c r="B3328" s="75" t="s">
        <v>2067</v>
      </c>
      <c r="C3328" s="76">
        <v>1000330037</v>
      </c>
      <c r="D3328" s="75" t="s">
        <v>95</v>
      </c>
      <c r="E3328" s="75" t="s">
        <v>96</v>
      </c>
      <c r="F3328" s="75" t="s">
        <v>97</v>
      </c>
      <c r="G3328" s="75" t="s">
        <v>2068</v>
      </c>
      <c r="H3328" s="75" t="s">
        <v>57</v>
      </c>
      <c r="I3328" s="75" t="s">
        <v>48</v>
      </c>
      <c r="J3328" s="75" t="s">
        <v>2069</v>
      </c>
      <c r="K3328" s="75" t="s">
        <v>306</v>
      </c>
      <c r="L3328" s="75" t="s">
        <v>306</v>
      </c>
      <c r="M3328" s="75" t="s">
        <v>313</v>
      </c>
      <c r="N3328" s="75" t="s">
        <v>352</v>
      </c>
      <c r="O3328" s="75" t="s">
        <v>306</v>
      </c>
      <c r="P3328" s="76" t="s">
        <v>306</v>
      </c>
      <c r="Q3328" s="216"/>
      <c r="R3328" s="77">
        <f t="shared" ref="R3328" si="8465">IF(COUNTA(Y3328:DP3331)=0,"01.01.1900",INDEX(Y3328:DP3328,MATCH(R3329,Y3329:DP3329,0)))</f>
        <v>44971</v>
      </c>
      <c r="S3328" s="78">
        <f t="shared" ref="S3328" si="8466">IF(COUNTA(Y3328:DP3331)=0,"01.01.1900",MAX(Y3328:DP3328))</f>
        <v>44971</v>
      </c>
      <c r="T3328" s="79"/>
      <c r="U3328" s="80" t="str">
        <f t="array" ref="U3328">IF(COUNTA(Y3328:DP3331)=0,"01.01.1900",IF(ISERROR(HLOOKUP(U3331,Y3331:DP3331,1,FALSE)),"01.01.1900",INDEX(Y3328:DP3328,MATCH(U3329&amp;U3331,Y3329:DP3329&amp;Y3331:DP3331,0))))</f>
        <v>01.01.1900</v>
      </c>
      <c r="V3328" s="81">
        <f t="shared" ref="V3328" si="8467">IF(COUNTA(Y3328:DP3331)=0,"01.01.1900",_xlfn.MAXIFS(Y3328:DP3328,Y3331:DP3331,V3331))</f>
        <v>0</v>
      </c>
      <c r="W3328" s="82"/>
      <c r="X3328" s="106"/>
      <c r="Y3328" s="141">
        <v>44971</v>
      </c>
      <c r="Z3328" s="141">
        <v>44971</v>
      </c>
    </row>
    <row r="3329" spans="2:26" thickBot="1">
      <c r="B3329" s="83"/>
      <c r="C3329" s="84"/>
      <c r="D3329" s="83"/>
      <c r="E3329" s="83"/>
      <c r="F3329" s="83"/>
      <c r="G3329" s="83"/>
      <c r="H3329" s="83"/>
      <c r="I3329" s="83"/>
      <c r="J3329" s="83"/>
      <c r="K3329" s="83"/>
      <c r="L3329" s="83"/>
      <c r="M3329" s="83"/>
      <c r="N3329" s="83"/>
      <c r="O3329" s="83"/>
      <c r="P3329" s="84"/>
      <c r="Q3329" s="217"/>
      <c r="R3329" s="85">
        <f t="shared" ref="R3329" si="8468">IF(COUNTA(Y3328:DP3331)=0,0,MIN(Y3329:DP3329))</f>
        <v>4.1999999999999996E-2</v>
      </c>
      <c r="S3329" s="86">
        <f t="shared" ref="S3329" si="8469">IF(COUNTA(Y3328:DP3331)=0,0,HLOOKUP(S3328,Y3328:DP3331,2,FALSE))</f>
        <v>4.1999999999999996E-2</v>
      </c>
      <c r="T3329" s="87">
        <f t="shared" ref="T3329" si="8470">IF(COUNTA(Y3328:DP3331)=0,0,AVERAGE(Y3329:DP3329))</f>
        <v>4.1999999999999996E-2</v>
      </c>
      <c r="U3329" s="88">
        <f t="shared" ref="U3329" si="8471">IF(COUNTA(Y3328:DP3331)=0,0,_xlfn.MINIFS(Y3329:DP3329,Y3331:DP3331,U3331))</f>
        <v>0</v>
      </c>
      <c r="V3329" s="89">
        <f t="array" ref="V3329">IF(COUNTA(Y3328:DP3331)=0,0,IF(ISERROR(HLOOKUP(V3331,Y3331:DP3331,1,FALSE)),0,INDEX(Y3329:DP3329,MATCH(V3328&amp;V3331,Y3328:DP3328&amp;Y3331:DP3331,0))))</f>
        <v>0</v>
      </c>
      <c r="W3329" s="90">
        <f t="array" ref="W3329">IF(COUNTA(Y3328:DP3331)=0,0,IF(ISERROR(HLOOKUP(W3331,Y3331:DP3331,1,FALSE)),0,AVERAGEIF(Y3331:DP3331,$W3331,Y3329:DP3329)))</f>
        <v>0</v>
      </c>
      <c r="X3329" s="107"/>
      <c r="Y3329" s="142">
        <v>4.1999999999999996E-2</v>
      </c>
      <c r="Z3329" s="142">
        <v>4.1999999999999996E-2</v>
      </c>
    </row>
    <row r="3330" spans="2:26" thickBot="1">
      <c r="B3330" s="83"/>
      <c r="C3330" s="84"/>
      <c r="D3330" s="83"/>
      <c r="E3330" s="83"/>
      <c r="F3330" s="83"/>
      <c r="G3330" s="83"/>
      <c r="H3330" s="83"/>
      <c r="I3330" s="83"/>
      <c r="J3330" s="83"/>
      <c r="K3330" s="83"/>
      <c r="L3330" s="83"/>
      <c r="M3330" s="83"/>
      <c r="N3330" s="83"/>
      <c r="O3330" s="83"/>
      <c r="P3330" s="84"/>
      <c r="Q3330" s="217"/>
      <c r="R3330" s="91">
        <f t="shared" ref="R3330" si="8472">IF(COUNTA(Y3328:DP3331)=0,0,HLOOKUP(R3329,Y3329:DP3331,2,FALSE))</f>
        <v>100</v>
      </c>
      <c r="S3330" s="92">
        <f t="shared" ref="S3330" si="8473">IF(COUNTA(Y3328:DP3331)=0,0,HLOOKUP(S3328,Y3328:DP3331,3,FALSE))</f>
        <v>100</v>
      </c>
      <c r="T3330" s="93"/>
      <c r="U3330" s="94">
        <f t="array" ref="U3330">IF(COUNTA(Y3328:DP3331)=0,0,IF(ISERROR(HLOOKUP(U3331,Y3331:DP3331,1,FALSE)),0,INDEX(Y3330:DP3330,MATCH(U3329&amp;U3331,Y3329:DP3329&amp;Y3331:DP3331,0))))</f>
        <v>0</v>
      </c>
      <c r="V3330" s="94">
        <f t="array" ref="V3330">IF(COUNTA(Y3328:DP3331)=0,0,IF(ISERROR(HLOOKUP(V3331,Y3331:DP3331,1,FALSE)),0,INDEX(Y3330:DP3330,MATCH(V3329&amp;V3331,Y3329:DP3329&amp;Y3331:DP3331,0))))</f>
        <v>0</v>
      </c>
      <c r="W3330" s="95"/>
      <c r="X3330" s="108"/>
      <c r="Y3330" s="143">
        <v>100</v>
      </c>
      <c r="Z3330" s="143">
        <v>100</v>
      </c>
    </row>
    <row r="3331" spans="2:26" ht="13.9" thickBot="1">
      <c r="B3331" s="96"/>
      <c r="C3331" s="97"/>
      <c r="D3331" s="96"/>
      <c r="E3331" s="96"/>
      <c r="F3331" s="96"/>
      <c r="G3331" s="96"/>
      <c r="H3331" s="96"/>
      <c r="I3331" s="96"/>
      <c r="J3331" s="96"/>
      <c r="K3331" s="96"/>
      <c r="L3331" s="96"/>
      <c r="M3331" s="96"/>
      <c r="N3331" s="96"/>
      <c r="O3331" s="96"/>
      <c r="P3331" s="97"/>
      <c r="Q3331" s="218"/>
      <c r="R3331" s="98" t="str">
        <f t="shared" ref="R3331" si="8474">IF(COUNTA(Y3328:DP3331)=0,"none",HLOOKUP(R3329,Y3329:DP3331,3,FALSE))</f>
        <v>www (-30%)</v>
      </c>
      <c r="S3331" s="99" t="str">
        <f t="shared" ref="S3331" si="8475">IF(COUNTA(Y3328:DP3331)=0,"none",HLOOKUP(S3328,Y3328:DP3331,4,FALSE))</f>
        <v>www (-30%)</v>
      </c>
      <c r="T3331" s="100"/>
      <c r="U3331" s="100">
        <f t="array" ref="U3331">IF(COUNTA(Y3328:DP3331)=0,"none",IF($U$2="WAHR",$W$3,Abfrage!$F$4))</f>
        <v>0</v>
      </c>
      <c r="V3331" s="100">
        <f t="array" ref="V3331">IF(COUNTA(Y3328:DP3331)=0,"none",IF($U$2="WAHR",$W$3,Abfrage!$F$4))</f>
        <v>0</v>
      </c>
      <c r="W3331" s="100">
        <f t="array" ref="W3331">IF(COUNTA(Y3328:DP3331)=0,"none",IF($U$2="WAHR",$W$3,Abfrage!$F$4))</f>
        <v>0</v>
      </c>
      <c r="X3331" s="109"/>
      <c r="Y3331" s="144" t="s">
        <v>43</v>
      </c>
      <c r="Z3331" s="144" t="s">
        <v>43</v>
      </c>
    </row>
    <row r="3332" spans="2:26" thickBot="1">
      <c r="B3332" s="75" t="s">
        <v>2070</v>
      </c>
      <c r="C3332" s="76">
        <v>1000260130</v>
      </c>
      <c r="D3332" s="75" t="s">
        <v>95</v>
      </c>
      <c r="E3332" s="75" t="s">
        <v>148</v>
      </c>
      <c r="F3332" s="75" t="s">
        <v>96</v>
      </c>
      <c r="G3332" s="75" t="s">
        <v>96</v>
      </c>
      <c r="H3332" s="75" t="s">
        <v>50</v>
      </c>
      <c r="I3332" s="75" t="s">
        <v>51</v>
      </c>
      <c r="J3332" s="75" t="s">
        <v>2071</v>
      </c>
      <c r="K3332" s="75" t="s">
        <v>523</v>
      </c>
      <c r="L3332" s="75" t="s">
        <v>326</v>
      </c>
      <c r="M3332" s="75" t="s">
        <v>313</v>
      </c>
      <c r="N3332" s="75" t="s">
        <v>327</v>
      </c>
      <c r="O3332" s="75" t="s">
        <v>306</v>
      </c>
      <c r="P3332" s="76" t="s">
        <v>306</v>
      </c>
      <c r="Q3332" s="216"/>
      <c r="R3332" s="77">
        <f t="shared" ref="R3332" si="8476">IF(COUNTA(Y3332:DP3335)=0,"01.01.1900",INDEX(Y3332:DP3332,MATCH(R3333,Y3333:DP3333,0)))</f>
        <v>45154</v>
      </c>
      <c r="S3332" s="78">
        <f t="shared" ref="S3332" si="8477">IF(COUNTA(Y3332:DP3335)=0,"01.01.1900",MAX(Y3332:DP3332))</f>
        <v>45154</v>
      </c>
      <c r="T3332" s="79"/>
      <c r="U3332" s="80" t="str">
        <f t="array" ref="U3332">IF(COUNTA(Y3332:DP3335)=0,"01.01.1900",IF(ISERROR(HLOOKUP(U3335,Y3335:DP3335,1,FALSE)),"01.01.1900",INDEX(Y3332:DP3332,MATCH(U3333&amp;U3335,Y3333:DP3333&amp;Y3335:DP3335,0))))</f>
        <v>01.01.1900</v>
      </c>
      <c r="V3332" s="81">
        <f t="shared" ref="V3332" si="8478">IF(COUNTA(Y3332:DP3335)=0,"01.01.1900",_xlfn.MAXIFS(Y3332:DP3332,Y3335:DP3335,V3335))</f>
        <v>0</v>
      </c>
      <c r="W3332" s="82"/>
      <c r="X3332" s="106"/>
      <c r="Y3332" s="141">
        <v>45154</v>
      </c>
      <c r="Z3332" s="141">
        <v>45154</v>
      </c>
    </row>
    <row r="3333" spans="2:26" thickBot="1">
      <c r="B3333" s="83"/>
      <c r="C3333" s="84"/>
      <c r="D3333" s="83"/>
      <c r="E3333" s="83"/>
      <c r="F3333" s="83"/>
      <c r="G3333" s="83"/>
      <c r="H3333" s="83"/>
      <c r="I3333" s="83"/>
      <c r="J3333" s="83"/>
      <c r="K3333" s="83"/>
      <c r="L3333" s="83"/>
      <c r="M3333" s="83"/>
      <c r="N3333" s="83"/>
      <c r="O3333" s="83"/>
      <c r="P3333" s="84"/>
      <c r="Q3333" s="217"/>
      <c r="R3333" s="85">
        <f t="shared" ref="R3333" si="8479">IF(COUNTA(Y3332:DP3335)=0,0,MIN(Y3333:DP3333))</f>
        <v>3.2199999999999999E-2</v>
      </c>
      <c r="S3333" s="86">
        <f t="shared" ref="S3333" si="8480">IF(COUNTA(Y3332:DP3335)=0,0,HLOOKUP(S3332,Y3332:DP3335,2,FALSE))</f>
        <v>3.2199999999999999E-2</v>
      </c>
      <c r="T3333" s="87">
        <f t="shared" ref="T3333" si="8481">IF(COUNTA(Y3332:DP3335)=0,0,AVERAGE(Y3333:DP3333))</f>
        <v>3.2199999999999999E-2</v>
      </c>
      <c r="U3333" s="88">
        <f t="shared" ref="U3333" si="8482">IF(COUNTA(Y3332:DP3335)=0,0,_xlfn.MINIFS(Y3333:DP3333,Y3335:DP3335,U3335))</f>
        <v>0</v>
      </c>
      <c r="V3333" s="89">
        <f t="array" ref="V3333">IF(COUNTA(Y3332:DP3335)=0,0,IF(ISERROR(HLOOKUP(V3335,Y3335:DP3335,1,FALSE)),0,INDEX(Y3333:DP3333,MATCH(V3332&amp;V3335,Y3332:DP3332&amp;Y3335:DP3335,0))))</f>
        <v>0</v>
      </c>
      <c r="W3333" s="90">
        <f t="array" ref="W3333">IF(COUNTA(Y3332:DP3335)=0,0,IF(ISERROR(HLOOKUP(W3335,Y3335:DP3335,1,FALSE)),0,AVERAGEIF(Y3335:DP3335,$W3335,Y3333:DP3333)))</f>
        <v>0</v>
      </c>
      <c r="X3333" s="107"/>
      <c r="Y3333" s="142">
        <v>3.2199999999999999E-2</v>
      </c>
      <c r="Z3333" s="142">
        <v>3.2199999999999999E-2</v>
      </c>
    </row>
    <row r="3334" spans="2:26" thickBot="1">
      <c r="B3334" s="83"/>
      <c r="C3334" s="84"/>
      <c r="D3334" s="83"/>
      <c r="E3334" s="83"/>
      <c r="F3334" s="83"/>
      <c r="G3334" s="83"/>
      <c r="H3334" s="83"/>
      <c r="I3334" s="83"/>
      <c r="J3334" s="83"/>
      <c r="K3334" s="83"/>
      <c r="L3334" s="83"/>
      <c r="M3334" s="83"/>
      <c r="N3334" s="83"/>
      <c r="O3334" s="83"/>
      <c r="P3334" s="84"/>
      <c r="Q3334" s="217"/>
      <c r="R3334" s="91">
        <f t="shared" ref="R3334" si="8483">IF(COUNTA(Y3332:DP3335)=0,0,HLOOKUP(R3333,Y3333:DP3335,2,FALSE))</f>
        <v>1000</v>
      </c>
      <c r="S3334" s="92">
        <f t="shared" ref="S3334" si="8484">IF(COUNTA(Y3332:DP3335)=0,0,HLOOKUP(S3332,Y3332:DP3335,3,FALSE))</f>
        <v>1000</v>
      </c>
      <c r="T3334" s="93"/>
      <c r="U3334" s="94">
        <f t="array" ref="U3334">IF(COUNTA(Y3332:DP3335)=0,0,IF(ISERROR(HLOOKUP(U3335,Y3335:DP3335,1,FALSE)),0,INDEX(Y3334:DP3334,MATCH(U3333&amp;U3335,Y3333:DP3333&amp;Y3335:DP3335,0))))</f>
        <v>0</v>
      </c>
      <c r="V3334" s="94">
        <f t="array" ref="V3334">IF(COUNTA(Y3332:DP3335)=0,0,IF(ISERROR(HLOOKUP(V3335,Y3335:DP3335,1,FALSE)),0,INDEX(Y3334:DP3334,MATCH(V3333&amp;V3335,Y3333:DP3333&amp;Y3335:DP3335,0))))</f>
        <v>0</v>
      </c>
      <c r="W3334" s="95"/>
      <c r="X3334" s="108"/>
      <c r="Y3334" s="143">
        <v>1000</v>
      </c>
      <c r="Z3334" s="143">
        <v>1000</v>
      </c>
    </row>
    <row r="3335" spans="2:26" ht="13.9" thickBot="1">
      <c r="B3335" s="96"/>
      <c r="C3335" s="97"/>
      <c r="D3335" s="96"/>
      <c r="E3335" s="96"/>
      <c r="F3335" s="96"/>
      <c r="G3335" s="96"/>
      <c r="H3335" s="96"/>
      <c r="I3335" s="96"/>
      <c r="J3335" s="96"/>
      <c r="K3335" s="96"/>
      <c r="L3335" s="96"/>
      <c r="M3335" s="96"/>
      <c r="N3335" s="96"/>
      <c r="O3335" s="96"/>
      <c r="P3335" s="97"/>
      <c r="Q3335" s="218"/>
      <c r="R3335" s="98" t="str">
        <f t="shared" ref="R3335" si="8485">IF(COUNTA(Y3332:DP3335)=0,"none",HLOOKUP(R3333,Y3333:DP3335,3,FALSE))</f>
        <v>www (-30%)</v>
      </c>
      <c r="S3335" s="99" t="str">
        <f t="shared" ref="S3335" si="8486">IF(COUNTA(Y3332:DP3335)=0,"none",HLOOKUP(S3332,Y3332:DP3335,4,FALSE))</f>
        <v>www (-30%)</v>
      </c>
      <c r="T3335" s="100"/>
      <c r="U3335" s="100">
        <f t="array" ref="U3335">IF(COUNTA(Y3332:DP3335)=0,"none",IF($U$2="WAHR",$W$3,Abfrage!$F$4))</f>
        <v>0</v>
      </c>
      <c r="V3335" s="100">
        <f t="array" ref="V3335">IF(COUNTA(Y3332:DP3335)=0,"none",IF($U$2="WAHR",$W$3,Abfrage!$F$4))</f>
        <v>0</v>
      </c>
      <c r="W3335" s="100">
        <f t="array" ref="W3335">IF(COUNTA(Y3332:DP3335)=0,"none",IF($U$2="WAHR",$W$3,Abfrage!$F$4))</f>
        <v>0</v>
      </c>
      <c r="X3335" s="109"/>
      <c r="Y3335" s="144" t="s">
        <v>43</v>
      </c>
      <c r="Z3335" s="144" t="s">
        <v>43</v>
      </c>
    </row>
    <row r="3336" spans="2:26" thickBot="1">
      <c r="B3336" s="75" t="s">
        <v>2072</v>
      </c>
      <c r="C3336" s="76">
        <v>1000260141</v>
      </c>
      <c r="D3336" s="75" t="s">
        <v>95</v>
      </c>
      <c r="E3336" s="75" t="s">
        <v>148</v>
      </c>
      <c r="F3336" s="75" t="s">
        <v>96</v>
      </c>
      <c r="G3336" s="75" t="s">
        <v>96</v>
      </c>
      <c r="H3336" s="75" t="e">
        <v>#N/A</v>
      </c>
      <c r="I3336" s="75" t="s">
        <v>51</v>
      </c>
      <c r="J3336" s="75" t="s">
        <v>2073</v>
      </c>
      <c r="K3336" s="75" t="s">
        <v>325</v>
      </c>
      <c r="L3336" s="75" t="s">
        <v>327</v>
      </c>
      <c r="M3336" s="75" t="s">
        <v>313</v>
      </c>
      <c r="N3336" s="75" t="s">
        <v>327</v>
      </c>
      <c r="O3336" s="75" t="s">
        <v>306</v>
      </c>
      <c r="P3336" s="76" t="s">
        <v>306</v>
      </c>
      <c r="Q3336" s="216"/>
      <c r="R3336" s="77" t="str">
        <f t="shared" ref="R3336" si="8487">IF(COUNTA(Y3336:DP3339)=0,"01.01.1900",INDEX(Y3336:DP3336,MATCH(R3337,Y3337:DP3337,0)))</f>
        <v>01.01.1900</v>
      </c>
      <c r="S3336" s="78" t="str">
        <f t="shared" ref="S3336" si="8488">IF(COUNTA(Y3336:DP3339)=0,"01.01.1900",MAX(Y3336:DP3336))</f>
        <v>01.01.1900</v>
      </c>
      <c r="T3336" s="79"/>
      <c r="U3336" s="80" t="str">
        <f t="array" ref="U3336">IF(COUNTA(Y3336:DP3339)=0,"01.01.1900",IF(ISERROR(HLOOKUP(U3339,Y3339:DP3339,1,FALSE)),"01.01.1900",INDEX(Y3336:DP3336,MATCH(U3337&amp;U3339,Y3337:DP3337&amp;Y3339:DP3339,0))))</f>
        <v>01.01.1900</v>
      </c>
      <c r="V3336" s="81" t="str">
        <f t="shared" ref="V3336" si="8489">IF(COUNTA(Y3336:DP3339)=0,"01.01.1900",_xlfn.MAXIFS(Y3336:DP3336,Y3339:DP3339,V3339))</f>
        <v>01.01.1900</v>
      </c>
      <c r="W3336" s="82"/>
      <c r="X3336" s="106"/>
    </row>
    <row r="3337" spans="2:26" thickBot="1">
      <c r="B3337" s="83"/>
      <c r="C3337" s="84"/>
      <c r="D3337" s="83"/>
      <c r="E3337" s="83"/>
      <c r="F3337" s="83"/>
      <c r="G3337" s="83"/>
      <c r="H3337" s="83"/>
      <c r="I3337" s="83"/>
      <c r="J3337" s="83"/>
      <c r="K3337" s="83"/>
      <c r="L3337" s="83"/>
      <c r="M3337" s="83"/>
      <c r="N3337" s="83"/>
      <c r="O3337" s="83"/>
      <c r="P3337" s="84"/>
      <c r="Q3337" s="217"/>
      <c r="R3337" s="85">
        <f t="shared" ref="R3337" si="8490">IF(COUNTA(Y3336:DP3339)=0,0,MIN(Y3337:DP3337))</f>
        <v>0</v>
      </c>
      <c r="S3337" s="86">
        <f t="shared" ref="S3337" si="8491">IF(COUNTA(Y3336:DP3339)=0,0,HLOOKUP(S3336,Y3336:DP3339,2,FALSE))</f>
        <v>0</v>
      </c>
      <c r="T3337" s="87">
        <f t="shared" ref="T3337" si="8492">IF(COUNTA(Y3336:DP3339)=0,0,AVERAGE(Y3337:DP3337))</f>
        <v>0</v>
      </c>
      <c r="U3337" s="88">
        <f t="shared" ref="U3337" si="8493">IF(COUNTA(Y3336:DP3339)=0,0,_xlfn.MINIFS(Y3337:DP3337,Y3339:DP3339,U3339))</f>
        <v>0</v>
      </c>
      <c r="V3337" s="89">
        <f t="array" ref="V3337">IF(COUNTA(Y3336:DP3339)=0,0,IF(ISERROR(HLOOKUP(V3339,Y3339:DP3339,1,FALSE)),0,INDEX(Y3337:DP3337,MATCH(V3336&amp;V3339,Y3336:DP3336&amp;Y3339:DP3339,0))))</f>
        <v>0</v>
      </c>
      <c r="W3337" s="90">
        <f t="array" ref="W3337">IF(COUNTA(Y3336:DP3339)=0,0,IF(ISERROR(HLOOKUP(W3339,Y3339:DP3339,1,FALSE)),0,AVERAGEIF(Y3339:DP3339,$W3339,Y3337:DP3337)))</f>
        <v>0</v>
      </c>
      <c r="X3337" s="107"/>
    </row>
    <row r="3338" spans="2:26" thickBot="1">
      <c r="B3338" s="83"/>
      <c r="C3338" s="84"/>
      <c r="D3338" s="83"/>
      <c r="E3338" s="83"/>
      <c r="F3338" s="83"/>
      <c r="G3338" s="83"/>
      <c r="H3338" s="83"/>
      <c r="I3338" s="83"/>
      <c r="J3338" s="83"/>
      <c r="K3338" s="83"/>
      <c r="L3338" s="83"/>
      <c r="M3338" s="83"/>
      <c r="N3338" s="83"/>
      <c r="O3338" s="83"/>
      <c r="P3338" s="84"/>
      <c r="Q3338" s="217"/>
      <c r="R3338" s="91">
        <f t="shared" ref="R3338" si="8494">IF(COUNTA(Y3336:DP3339)=0,0,HLOOKUP(R3337,Y3337:DP3339,2,FALSE))</f>
        <v>0</v>
      </c>
      <c r="S3338" s="92">
        <f t="shared" ref="S3338" si="8495">IF(COUNTA(Y3336:DP3339)=0,0,HLOOKUP(S3336,Y3336:DP3339,3,FALSE))</f>
        <v>0</v>
      </c>
      <c r="T3338" s="93"/>
      <c r="U3338" s="94">
        <f t="array" ref="U3338">IF(COUNTA(Y3336:DP3339)=0,0,IF(ISERROR(HLOOKUP(U3339,Y3339:DP3339,1,FALSE)),0,INDEX(Y3338:DP3338,MATCH(U3337&amp;U3339,Y3337:DP3337&amp;Y3339:DP3339,0))))</f>
        <v>0</v>
      </c>
      <c r="V3338" s="94">
        <f t="array" ref="V3338">IF(COUNTA(Y3336:DP3339)=0,0,IF(ISERROR(HLOOKUP(V3339,Y3339:DP3339,1,FALSE)),0,INDEX(Y3338:DP3338,MATCH(V3337&amp;V3339,Y3337:DP3337&amp;Y3339:DP3339,0))))</f>
        <v>0</v>
      </c>
      <c r="W3338" s="95"/>
      <c r="X3338" s="108"/>
    </row>
    <row r="3339" spans="2:26" ht="13.9" thickBot="1">
      <c r="B3339" s="96"/>
      <c r="C3339" s="97"/>
      <c r="D3339" s="96"/>
      <c r="E3339" s="96"/>
      <c r="F3339" s="96"/>
      <c r="G3339" s="96"/>
      <c r="H3339" s="96"/>
      <c r="I3339" s="96"/>
      <c r="J3339" s="96"/>
      <c r="K3339" s="96"/>
      <c r="L3339" s="96"/>
      <c r="M3339" s="96"/>
      <c r="N3339" s="96"/>
      <c r="O3339" s="96"/>
      <c r="P3339" s="97"/>
      <c r="Q3339" s="218"/>
      <c r="R3339" s="98" t="str">
        <f t="shared" ref="R3339" si="8496">IF(COUNTA(Y3336:DP3339)=0,"none",HLOOKUP(R3337,Y3337:DP3339,3,FALSE))</f>
        <v>none</v>
      </c>
      <c r="S3339" s="99" t="str">
        <f t="shared" ref="S3339" si="8497">IF(COUNTA(Y3336:DP3339)=0,"none",HLOOKUP(S3336,Y3336:DP3339,4,FALSE))</f>
        <v>none</v>
      </c>
      <c r="T3339" s="100"/>
      <c r="U3339" s="100" t="str">
        <f t="array" ref="U3339">IF(COUNTA(Y3336:DP3339)=0,"none",IF($U$2="WAHR",$W$3,Abfrage!$F$4))</f>
        <v>none</v>
      </c>
      <c r="V3339" s="100" t="str">
        <f t="array" ref="V3339">IF(COUNTA(Y3336:DP3339)=0,"none",IF($U$2="WAHR",$W$3,Abfrage!$F$4))</f>
        <v>none</v>
      </c>
      <c r="W3339" s="100" t="str">
        <f t="array" ref="W3339">IF(COUNTA(Y3336:DP3339)=0,"none",IF($U$2="WAHR",$W$3,Abfrage!$F$4))</f>
        <v>none</v>
      </c>
      <c r="X3339" s="109"/>
    </row>
    <row r="3340" spans="2:26" thickBot="1">
      <c r="B3340" s="75" t="s">
        <v>2074</v>
      </c>
      <c r="C3340" s="76">
        <v>1000161967</v>
      </c>
      <c r="D3340" s="75" t="s">
        <v>95</v>
      </c>
      <c r="E3340" s="75" t="s">
        <v>90</v>
      </c>
      <c r="F3340" s="75" t="s">
        <v>122</v>
      </c>
      <c r="G3340" s="75" t="s">
        <v>122</v>
      </c>
      <c r="H3340" s="75" t="e">
        <v>#N/A</v>
      </c>
      <c r="I3340" s="75" t="s">
        <v>51</v>
      </c>
      <c r="J3340" s="75" t="s">
        <v>2075</v>
      </c>
      <c r="K3340" s="75" t="s">
        <v>306</v>
      </c>
      <c r="L3340" s="75" t="s">
        <v>306</v>
      </c>
      <c r="M3340" s="75" t="s">
        <v>306</v>
      </c>
      <c r="N3340" s="75" t="s">
        <v>327</v>
      </c>
      <c r="O3340" s="75" t="s">
        <v>306</v>
      </c>
      <c r="P3340" s="76" t="s">
        <v>306</v>
      </c>
      <c r="Q3340" s="216"/>
      <c r="R3340" s="77" t="str">
        <f t="shared" ref="R3340" si="8498">IF(COUNTA(Y3340:DP3343)=0,"01.01.1900",INDEX(Y3340:DP3340,MATCH(R3341,Y3341:DP3341,0)))</f>
        <v>01.01.1900</v>
      </c>
      <c r="S3340" s="78" t="str">
        <f t="shared" ref="S3340" si="8499">IF(COUNTA(Y3340:DP3343)=0,"01.01.1900",MAX(Y3340:DP3340))</f>
        <v>01.01.1900</v>
      </c>
      <c r="T3340" s="79"/>
      <c r="U3340" s="80" t="str">
        <f t="array" ref="U3340">IF(COUNTA(Y3340:DP3343)=0,"01.01.1900",IF(ISERROR(HLOOKUP(U3343,Y3343:DP3343,1,FALSE)),"01.01.1900",INDEX(Y3340:DP3340,MATCH(U3341&amp;U3343,Y3341:DP3341&amp;Y3343:DP3343,0))))</f>
        <v>01.01.1900</v>
      </c>
      <c r="V3340" s="81" t="str">
        <f t="shared" ref="V3340" si="8500">IF(COUNTA(Y3340:DP3343)=0,"01.01.1900",_xlfn.MAXIFS(Y3340:DP3340,Y3343:DP3343,V3343))</f>
        <v>01.01.1900</v>
      </c>
      <c r="W3340" s="82"/>
      <c r="X3340" s="106"/>
    </row>
    <row r="3341" spans="2:26" thickBot="1">
      <c r="B3341" s="83"/>
      <c r="C3341" s="84"/>
      <c r="D3341" s="83"/>
      <c r="E3341" s="83"/>
      <c r="F3341" s="83"/>
      <c r="G3341" s="83"/>
      <c r="H3341" s="83"/>
      <c r="I3341" s="83"/>
      <c r="J3341" s="83"/>
      <c r="K3341" s="83"/>
      <c r="L3341" s="83"/>
      <c r="M3341" s="83"/>
      <c r="N3341" s="83"/>
      <c r="O3341" s="83"/>
      <c r="P3341" s="84"/>
      <c r="Q3341" s="217"/>
      <c r="R3341" s="85">
        <f t="shared" ref="R3341" si="8501">IF(COUNTA(Y3340:DP3343)=0,0,MIN(Y3341:DP3341))</f>
        <v>0</v>
      </c>
      <c r="S3341" s="86">
        <f t="shared" ref="S3341" si="8502">IF(COUNTA(Y3340:DP3343)=0,0,HLOOKUP(S3340,Y3340:DP3343,2,FALSE))</f>
        <v>0</v>
      </c>
      <c r="T3341" s="87">
        <f t="shared" ref="T3341" si="8503">IF(COUNTA(Y3340:DP3343)=0,0,AVERAGE(Y3341:DP3341))</f>
        <v>0</v>
      </c>
      <c r="U3341" s="88">
        <f t="shared" ref="U3341" si="8504">IF(COUNTA(Y3340:DP3343)=0,0,_xlfn.MINIFS(Y3341:DP3341,Y3343:DP3343,U3343))</f>
        <v>0</v>
      </c>
      <c r="V3341" s="89">
        <f t="array" ref="V3341">IF(COUNTA(Y3340:DP3343)=0,0,IF(ISERROR(HLOOKUP(V3343,Y3343:DP3343,1,FALSE)),0,INDEX(Y3341:DP3341,MATCH(V3340&amp;V3343,Y3340:DP3340&amp;Y3343:DP3343,0))))</f>
        <v>0</v>
      </c>
      <c r="W3341" s="90">
        <f t="array" ref="W3341">IF(COUNTA(Y3340:DP3343)=0,0,IF(ISERROR(HLOOKUP(W3343,Y3343:DP3343,1,FALSE)),0,AVERAGEIF(Y3343:DP3343,$W3343,Y3341:DP3341)))</f>
        <v>0</v>
      </c>
      <c r="X3341" s="107"/>
    </row>
    <row r="3342" spans="2:26" thickBot="1">
      <c r="B3342" s="83"/>
      <c r="C3342" s="84"/>
      <c r="D3342" s="83"/>
      <c r="E3342" s="83"/>
      <c r="F3342" s="83"/>
      <c r="G3342" s="83"/>
      <c r="H3342" s="83"/>
      <c r="I3342" s="83"/>
      <c r="J3342" s="83"/>
      <c r="K3342" s="83"/>
      <c r="L3342" s="83"/>
      <c r="M3342" s="83"/>
      <c r="N3342" s="83"/>
      <c r="O3342" s="83"/>
      <c r="P3342" s="84"/>
      <c r="Q3342" s="217"/>
      <c r="R3342" s="91">
        <f t="shared" ref="R3342" si="8505">IF(COUNTA(Y3340:DP3343)=0,0,HLOOKUP(R3341,Y3341:DP3343,2,FALSE))</f>
        <v>0</v>
      </c>
      <c r="S3342" s="92">
        <f t="shared" ref="S3342" si="8506">IF(COUNTA(Y3340:DP3343)=0,0,HLOOKUP(S3340,Y3340:DP3343,3,FALSE))</f>
        <v>0</v>
      </c>
      <c r="T3342" s="93"/>
      <c r="U3342" s="94">
        <f t="array" ref="U3342">IF(COUNTA(Y3340:DP3343)=0,0,IF(ISERROR(HLOOKUP(U3343,Y3343:DP3343,1,FALSE)),0,INDEX(Y3342:DP3342,MATCH(U3341&amp;U3343,Y3341:DP3341&amp;Y3343:DP3343,0))))</f>
        <v>0</v>
      </c>
      <c r="V3342" s="94">
        <f t="array" ref="V3342">IF(COUNTA(Y3340:DP3343)=0,0,IF(ISERROR(HLOOKUP(V3343,Y3343:DP3343,1,FALSE)),0,INDEX(Y3342:DP3342,MATCH(V3341&amp;V3343,Y3341:DP3341&amp;Y3343:DP3343,0))))</f>
        <v>0</v>
      </c>
      <c r="W3342" s="95"/>
      <c r="X3342" s="108"/>
    </row>
    <row r="3343" spans="2:26" ht="13.9" thickBot="1">
      <c r="B3343" s="96"/>
      <c r="C3343" s="97"/>
      <c r="D3343" s="96"/>
      <c r="E3343" s="96"/>
      <c r="F3343" s="96"/>
      <c r="G3343" s="96"/>
      <c r="H3343" s="96"/>
      <c r="I3343" s="96"/>
      <c r="J3343" s="96"/>
      <c r="K3343" s="96"/>
      <c r="L3343" s="96"/>
      <c r="M3343" s="96"/>
      <c r="N3343" s="96"/>
      <c r="O3343" s="96"/>
      <c r="P3343" s="97"/>
      <c r="Q3343" s="218"/>
      <c r="R3343" s="98" t="str">
        <f t="shared" ref="R3343" si="8507">IF(COUNTA(Y3340:DP3343)=0,"none",HLOOKUP(R3341,Y3341:DP3343,3,FALSE))</f>
        <v>none</v>
      </c>
      <c r="S3343" s="99" t="str">
        <f t="shared" ref="S3343" si="8508">IF(COUNTA(Y3340:DP3343)=0,"none",HLOOKUP(S3340,Y3340:DP3343,4,FALSE))</f>
        <v>none</v>
      </c>
      <c r="T3343" s="100"/>
      <c r="U3343" s="100" t="str">
        <f t="array" ref="U3343">IF(COUNTA(Y3340:DP3343)=0,"none",IF($U$2="WAHR",$W$3,Abfrage!$F$4))</f>
        <v>none</v>
      </c>
      <c r="V3343" s="100" t="str">
        <f t="array" ref="V3343">IF(COUNTA(Y3340:DP3343)=0,"none",IF($U$2="WAHR",$W$3,Abfrage!$F$4))</f>
        <v>none</v>
      </c>
      <c r="W3343" s="100" t="str">
        <f t="array" ref="W3343">IF(COUNTA(Y3340:DP3343)=0,"none",IF($U$2="WAHR",$W$3,Abfrage!$F$4))</f>
        <v>none</v>
      </c>
      <c r="X3343" s="109"/>
    </row>
    <row r="3344" spans="2:26" thickBot="1">
      <c r="B3344" s="75" t="s">
        <v>2076</v>
      </c>
      <c r="C3344" s="76">
        <v>1000161968</v>
      </c>
      <c r="D3344" s="75" t="s">
        <v>95</v>
      </c>
      <c r="E3344" s="75" t="s">
        <v>90</v>
      </c>
      <c r="F3344" s="75" t="s">
        <v>122</v>
      </c>
      <c r="G3344" s="75" t="s">
        <v>122</v>
      </c>
      <c r="H3344" s="75" t="e">
        <v>#N/A</v>
      </c>
      <c r="I3344" s="75" t="s">
        <v>51</v>
      </c>
      <c r="J3344" s="75" t="s">
        <v>2077</v>
      </c>
      <c r="K3344" s="75" t="s">
        <v>306</v>
      </c>
      <c r="L3344" s="75" t="s">
        <v>306</v>
      </c>
      <c r="M3344" s="75" t="s">
        <v>306</v>
      </c>
      <c r="N3344" s="75" t="s">
        <v>327</v>
      </c>
      <c r="O3344" s="75" t="s">
        <v>306</v>
      </c>
      <c r="P3344" s="76" t="s">
        <v>306</v>
      </c>
      <c r="Q3344" s="216"/>
      <c r="R3344" s="77" t="str">
        <f t="shared" ref="R3344" si="8509">IF(COUNTA(Y3344:DP3347)=0,"01.01.1900",INDEX(Y3344:DP3344,MATCH(R3345,Y3345:DP3345,0)))</f>
        <v>01.01.1900</v>
      </c>
      <c r="S3344" s="78" t="str">
        <f t="shared" ref="S3344" si="8510">IF(COUNTA(Y3344:DP3347)=0,"01.01.1900",MAX(Y3344:DP3344))</f>
        <v>01.01.1900</v>
      </c>
      <c r="T3344" s="79"/>
      <c r="U3344" s="80" t="str">
        <f t="array" ref="U3344">IF(COUNTA(Y3344:DP3347)=0,"01.01.1900",IF(ISERROR(HLOOKUP(U3347,Y3347:DP3347,1,FALSE)),"01.01.1900",INDEX(Y3344:DP3344,MATCH(U3345&amp;U3347,Y3345:DP3345&amp;Y3347:DP3347,0))))</f>
        <v>01.01.1900</v>
      </c>
      <c r="V3344" s="81" t="str">
        <f t="shared" ref="V3344" si="8511">IF(COUNTA(Y3344:DP3347)=0,"01.01.1900",_xlfn.MAXIFS(Y3344:DP3344,Y3347:DP3347,V3347))</f>
        <v>01.01.1900</v>
      </c>
      <c r="W3344" s="82"/>
      <c r="X3344" s="106"/>
    </row>
    <row r="3345" spans="2:26" thickBot="1">
      <c r="B3345" s="83"/>
      <c r="C3345" s="84"/>
      <c r="D3345" s="83"/>
      <c r="E3345" s="83"/>
      <c r="F3345" s="83"/>
      <c r="G3345" s="83"/>
      <c r="H3345" s="83"/>
      <c r="I3345" s="83"/>
      <c r="J3345" s="83"/>
      <c r="K3345" s="83"/>
      <c r="L3345" s="83"/>
      <c r="M3345" s="83"/>
      <c r="N3345" s="83"/>
      <c r="O3345" s="83"/>
      <c r="P3345" s="84"/>
      <c r="Q3345" s="217"/>
      <c r="R3345" s="85">
        <f t="shared" ref="R3345" si="8512">IF(COUNTA(Y3344:DP3347)=0,0,MIN(Y3345:DP3345))</f>
        <v>0</v>
      </c>
      <c r="S3345" s="86">
        <f t="shared" ref="S3345" si="8513">IF(COUNTA(Y3344:DP3347)=0,0,HLOOKUP(S3344,Y3344:DP3347,2,FALSE))</f>
        <v>0</v>
      </c>
      <c r="T3345" s="87">
        <f t="shared" ref="T3345" si="8514">IF(COUNTA(Y3344:DP3347)=0,0,AVERAGE(Y3345:DP3345))</f>
        <v>0</v>
      </c>
      <c r="U3345" s="88">
        <f t="shared" ref="U3345" si="8515">IF(COUNTA(Y3344:DP3347)=0,0,_xlfn.MINIFS(Y3345:DP3345,Y3347:DP3347,U3347))</f>
        <v>0</v>
      </c>
      <c r="V3345" s="89">
        <f t="array" ref="V3345">IF(COUNTA(Y3344:DP3347)=0,0,IF(ISERROR(HLOOKUP(V3347,Y3347:DP3347,1,FALSE)),0,INDEX(Y3345:DP3345,MATCH(V3344&amp;V3347,Y3344:DP3344&amp;Y3347:DP3347,0))))</f>
        <v>0</v>
      </c>
      <c r="W3345" s="90">
        <f t="array" ref="W3345">IF(COUNTA(Y3344:DP3347)=0,0,IF(ISERROR(HLOOKUP(W3347,Y3347:DP3347,1,FALSE)),0,AVERAGEIF(Y3347:DP3347,$W3347,Y3345:DP3345)))</f>
        <v>0</v>
      </c>
      <c r="X3345" s="107"/>
    </row>
    <row r="3346" spans="2:26" thickBot="1">
      <c r="B3346" s="83"/>
      <c r="C3346" s="84"/>
      <c r="D3346" s="83"/>
      <c r="E3346" s="83"/>
      <c r="F3346" s="83"/>
      <c r="G3346" s="83"/>
      <c r="H3346" s="83"/>
      <c r="I3346" s="83"/>
      <c r="J3346" s="83"/>
      <c r="K3346" s="83"/>
      <c r="L3346" s="83"/>
      <c r="M3346" s="83"/>
      <c r="N3346" s="83"/>
      <c r="O3346" s="83"/>
      <c r="P3346" s="84"/>
      <c r="Q3346" s="217"/>
      <c r="R3346" s="91">
        <f t="shared" ref="R3346" si="8516">IF(COUNTA(Y3344:DP3347)=0,0,HLOOKUP(R3345,Y3345:DP3347,2,FALSE))</f>
        <v>0</v>
      </c>
      <c r="S3346" s="92">
        <f t="shared" ref="S3346" si="8517">IF(COUNTA(Y3344:DP3347)=0,0,HLOOKUP(S3344,Y3344:DP3347,3,FALSE))</f>
        <v>0</v>
      </c>
      <c r="T3346" s="93"/>
      <c r="U3346" s="94">
        <f t="array" ref="U3346">IF(COUNTA(Y3344:DP3347)=0,0,IF(ISERROR(HLOOKUP(U3347,Y3347:DP3347,1,FALSE)),0,INDEX(Y3346:DP3346,MATCH(U3345&amp;U3347,Y3345:DP3345&amp;Y3347:DP3347,0))))</f>
        <v>0</v>
      </c>
      <c r="V3346" s="94">
        <f t="array" ref="V3346">IF(COUNTA(Y3344:DP3347)=0,0,IF(ISERROR(HLOOKUP(V3347,Y3347:DP3347,1,FALSE)),0,INDEX(Y3346:DP3346,MATCH(V3345&amp;V3347,Y3345:DP3345&amp;Y3347:DP3347,0))))</f>
        <v>0</v>
      </c>
      <c r="W3346" s="95"/>
      <c r="X3346" s="108"/>
    </row>
    <row r="3347" spans="2:26" ht="13.9" thickBot="1">
      <c r="B3347" s="96"/>
      <c r="C3347" s="97"/>
      <c r="D3347" s="96"/>
      <c r="E3347" s="96"/>
      <c r="F3347" s="96"/>
      <c r="G3347" s="96"/>
      <c r="H3347" s="96"/>
      <c r="I3347" s="96"/>
      <c r="J3347" s="96"/>
      <c r="K3347" s="96"/>
      <c r="L3347" s="96"/>
      <c r="M3347" s="96"/>
      <c r="N3347" s="96"/>
      <c r="O3347" s="96"/>
      <c r="P3347" s="97"/>
      <c r="Q3347" s="218"/>
      <c r="R3347" s="98" t="str">
        <f t="shared" ref="R3347" si="8518">IF(COUNTA(Y3344:DP3347)=0,"none",HLOOKUP(R3345,Y3345:DP3347,3,FALSE))</f>
        <v>none</v>
      </c>
      <c r="S3347" s="99" t="str">
        <f t="shared" ref="S3347" si="8519">IF(COUNTA(Y3344:DP3347)=0,"none",HLOOKUP(S3344,Y3344:DP3347,4,FALSE))</f>
        <v>none</v>
      </c>
      <c r="T3347" s="100"/>
      <c r="U3347" s="100" t="str">
        <f t="array" ref="U3347">IF(COUNTA(Y3344:DP3347)=0,"none",IF($U$2="WAHR",$W$3,Abfrage!$F$4))</f>
        <v>none</v>
      </c>
      <c r="V3347" s="100" t="str">
        <f t="array" ref="V3347">IF(COUNTA(Y3344:DP3347)=0,"none",IF($U$2="WAHR",$W$3,Abfrage!$F$4))</f>
        <v>none</v>
      </c>
      <c r="W3347" s="100" t="str">
        <f t="array" ref="W3347">IF(COUNTA(Y3344:DP3347)=0,"none",IF($U$2="WAHR",$W$3,Abfrage!$F$4))</f>
        <v>none</v>
      </c>
      <c r="X3347" s="109"/>
    </row>
    <row r="3348" spans="2:26" thickBot="1">
      <c r="B3348" s="75" t="s">
        <v>2078</v>
      </c>
      <c r="C3348" s="76">
        <v>1000330309</v>
      </c>
      <c r="D3348" s="75" t="s">
        <v>95</v>
      </c>
      <c r="E3348" s="75" t="s">
        <v>148</v>
      </c>
      <c r="F3348" s="75" t="s">
        <v>175</v>
      </c>
      <c r="G3348" s="75" t="s">
        <v>2079</v>
      </c>
      <c r="H3348" s="75" t="e">
        <v>#N/A</v>
      </c>
      <c r="I3348" s="75" t="s">
        <v>2080</v>
      </c>
      <c r="J3348" s="75" t="s">
        <v>2081</v>
      </c>
      <c r="K3348" s="75" t="s">
        <v>326</v>
      </c>
      <c r="L3348" s="75" t="s">
        <v>326</v>
      </c>
      <c r="M3348" s="75" t="s">
        <v>307</v>
      </c>
      <c r="N3348" s="75" t="s">
        <v>327</v>
      </c>
      <c r="O3348" s="75" t="s">
        <v>437</v>
      </c>
      <c r="P3348" s="76" t="s">
        <v>520</v>
      </c>
      <c r="Q3348" s="216"/>
      <c r="R3348" s="77" t="str">
        <f t="shared" ref="R3348" si="8520">IF(COUNTA(Y3348:DP3351)=0,"01.01.1900",INDEX(Y3348:DP3348,MATCH(R3349,Y3349:DP3349,0)))</f>
        <v>01.01.1900</v>
      </c>
      <c r="S3348" s="78" t="str">
        <f t="shared" ref="S3348" si="8521">IF(COUNTA(Y3348:DP3351)=0,"01.01.1900",MAX(Y3348:DP3348))</f>
        <v>01.01.1900</v>
      </c>
      <c r="T3348" s="79"/>
      <c r="U3348" s="80" t="str">
        <f t="array" ref="U3348">IF(COUNTA(Y3348:DP3351)=0,"01.01.1900",IF(ISERROR(HLOOKUP(U3351,Y3351:DP3351,1,FALSE)),"01.01.1900",INDEX(Y3348:DP3348,MATCH(U3349&amp;U3351,Y3349:DP3349&amp;Y3351:DP3351,0))))</f>
        <v>01.01.1900</v>
      </c>
      <c r="V3348" s="81" t="str">
        <f t="shared" ref="V3348" si="8522">IF(COUNTA(Y3348:DP3351)=0,"01.01.1900",_xlfn.MAXIFS(Y3348:DP3348,Y3351:DP3351,V3351))</f>
        <v>01.01.1900</v>
      </c>
      <c r="W3348" s="82"/>
      <c r="X3348" s="106"/>
    </row>
    <row r="3349" spans="2:26" thickBot="1">
      <c r="B3349" s="83"/>
      <c r="C3349" s="84"/>
      <c r="D3349" s="83"/>
      <c r="E3349" s="83"/>
      <c r="F3349" s="83"/>
      <c r="G3349" s="83"/>
      <c r="H3349" s="83"/>
      <c r="I3349" s="83"/>
      <c r="J3349" s="83"/>
      <c r="K3349" s="83"/>
      <c r="L3349" s="83"/>
      <c r="M3349" s="83"/>
      <c r="N3349" s="83"/>
      <c r="O3349" s="83"/>
      <c r="P3349" s="84"/>
      <c r="Q3349" s="217"/>
      <c r="R3349" s="85">
        <f t="shared" ref="R3349" si="8523">IF(COUNTA(Y3348:DP3351)=0,0,MIN(Y3349:DP3349))</f>
        <v>0</v>
      </c>
      <c r="S3349" s="86">
        <f t="shared" ref="S3349" si="8524">IF(COUNTA(Y3348:DP3351)=0,0,HLOOKUP(S3348,Y3348:DP3351,2,FALSE))</f>
        <v>0</v>
      </c>
      <c r="T3349" s="87">
        <f t="shared" ref="T3349" si="8525">IF(COUNTA(Y3348:DP3351)=0,0,AVERAGE(Y3349:DP3349))</f>
        <v>0</v>
      </c>
      <c r="U3349" s="88">
        <f t="shared" ref="U3349" si="8526">IF(COUNTA(Y3348:DP3351)=0,0,_xlfn.MINIFS(Y3349:DP3349,Y3351:DP3351,U3351))</f>
        <v>0</v>
      </c>
      <c r="V3349" s="89">
        <f t="array" ref="V3349">IF(COUNTA(Y3348:DP3351)=0,0,IF(ISERROR(HLOOKUP(V3351,Y3351:DP3351,1,FALSE)),0,INDEX(Y3349:DP3349,MATCH(V3348&amp;V3351,Y3348:DP3348&amp;Y3351:DP3351,0))))</f>
        <v>0</v>
      </c>
      <c r="W3349" s="90">
        <f t="array" ref="W3349">IF(COUNTA(Y3348:DP3351)=0,0,IF(ISERROR(HLOOKUP(W3351,Y3351:DP3351,1,FALSE)),0,AVERAGEIF(Y3351:DP3351,$W3351,Y3349:DP3349)))</f>
        <v>0</v>
      </c>
      <c r="X3349" s="107"/>
    </row>
    <row r="3350" spans="2:26" thickBot="1">
      <c r="B3350" s="83"/>
      <c r="C3350" s="84"/>
      <c r="D3350" s="83"/>
      <c r="E3350" s="83"/>
      <c r="F3350" s="83"/>
      <c r="G3350" s="83"/>
      <c r="H3350" s="83"/>
      <c r="I3350" s="83"/>
      <c r="J3350" s="83"/>
      <c r="K3350" s="83"/>
      <c r="L3350" s="83"/>
      <c r="M3350" s="83"/>
      <c r="N3350" s="83"/>
      <c r="O3350" s="83"/>
      <c r="P3350" s="84"/>
      <c r="Q3350" s="217"/>
      <c r="R3350" s="91">
        <f t="shared" ref="R3350" si="8527">IF(COUNTA(Y3348:DP3351)=0,0,HLOOKUP(R3349,Y3349:DP3351,2,FALSE))</f>
        <v>0</v>
      </c>
      <c r="S3350" s="92">
        <f t="shared" ref="S3350" si="8528">IF(COUNTA(Y3348:DP3351)=0,0,HLOOKUP(S3348,Y3348:DP3351,3,FALSE))</f>
        <v>0</v>
      </c>
      <c r="T3350" s="93"/>
      <c r="U3350" s="94">
        <f t="array" ref="U3350">IF(COUNTA(Y3348:DP3351)=0,0,IF(ISERROR(HLOOKUP(U3351,Y3351:DP3351,1,FALSE)),0,INDEX(Y3350:DP3350,MATCH(U3349&amp;U3351,Y3349:DP3349&amp;Y3351:DP3351,0))))</f>
        <v>0</v>
      </c>
      <c r="V3350" s="94">
        <f t="array" ref="V3350">IF(COUNTA(Y3348:DP3351)=0,0,IF(ISERROR(HLOOKUP(V3351,Y3351:DP3351,1,FALSE)),0,INDEX(Y3350:DP3350,MATCH(V3349&amp;V3351,Y3349:DP3349&amp;Y3351:DP3351,0))))</f>
        <v>0</v>
      </c>
      <c r="W3350" s="95"/>
      <c r="X3350" s="108"/>
    </row>
    <row r="3351" spans="2:26" ht="13.9" thickBot="1">
      <c r="B3351" s="96"/>
      <c r="C3351" s="97"/>
      <c r="D3351" s="96"/>
      <c r="E3351" s="96"/>
      <c r="F3351" s="96"/>
      <c r="G3351" s="96"/>
      <c r="H3351" s="96"/>
      <c r="I3351" s="96"/>
      <c r="J3351" s="96"/>
      <c r="K3351" s="96"/>
      <c r="L3351" s="96"/>
      <c r="M3351" s="96"/>
      <c r="N3351" s="96"/>
      <c r="O3351" s="96"/>
      <c r="P3351" s="97"/>
      <c r="Q3351" s="218"/>
      <c r="R3351" s="98" t="str">
        <f t="shared" ref="R3351" si="8529">IF(COUNTA(Y3348:DP3351)=0,"none",HLOOKUP(R3349,Y3349:DP3351,3,FALSE))</f>
        <v>none</v>
      </c>
      <c r="S3351" s="99" t="str">
        <f t="shared" ref="S3351" si="8530">IF(COUNTA(Y3348:DP3351)=0,"none",HLOOKUP(S3348,Y3348:DP3351,4,FALSE))</f>
        <v>none</v>
      </c>
      <c r="T3351" s="100"/>
      <c r="U3351" s="100" t="str">
        <f t="array" ref="U3351">IF(COUNTA(Y3348:DP3351)=0,"none",IF($U$2="WAHR",$W$3,Abfrage!$F$4))</f>
        <v>none</v>
      </c>
      <c r="V3351" s="100" t="str">
        <f t="array" ref="V3351">IF(COUNTA(Y3348:DP3351)=0,"none",IF($U$2="WAHR",$W$3,Abfrage!$F$4))</f>
        <v>none</v>
      </c>
      <c r="W3351" s="100" t="str">
        <f t="array" ref="W3351">IF(COUNTA(Y3348:DP3351)=0,"none",IF($U$2="WAHR",$W$3,Abfrage!$F$4))</f>
        <v>none</v>
      </c>
      <c r="X3351" s="109"/>
    </row>
    <row r="3352" spans="2:26" thickBot="1">
      <c r="B3352" s="75" t="s">
        <v>2082</v>
      </c>
      <c r="C3352" s="76">
        <v>1000330325</v>
      </c>
      <c r="D3352" s="75" t="s">
        <v>95</v>
      </c>
      <c r="E3352" s="75" t="s">
        <v>148</v>
      </c>
      <c r="F3352" s="75" t="s">
        <v>175</v>
      </c>
      <c r="G3352" s="75" t="s">
        <v>2079</v>
      </c>
      <c r="H3352" s="75" t="s">
        <v>2083</v>
      </c>
      <c r="I3352" s="75" t="s">
        <v>2080</v>
      </c>
      <c r="J3352" s="75" t="s">
        <v>2084</v>
      </c>
      <c r="K3352" s="75" t="s">
        <v>523</v>
      </c>
      <c r="L3352" s="75" t="s">
        <v>523</v>
      </c>
      <c r="M3352" s="75" t="s">
        <v>307</v>
      </c>
      <c r="N3352" s="75" t="s">
        <v>327</v>
      </c>
      <c r="O3352" s="75" t="s">
        <v>437</v>
      </c>
      <c r="P3352" s="76" t="s">
        <v>520</v>
      </c>
      <c r="Q3352" s="216"/>
      <c r="R3352" s="77">
        <f t="shared" ref="R3352" si="8531">IF(COUNTA(Y3352:DP3355)=0,"01.01.1900",INDEX(Y3352:DP3352,MATCH(R3353,Y3353:DP3353,0)))</f>
        <v>44987</v>
      </c>
      <c r="S3352" s="78">
        <f t="shared" ref="S3352" si="8532">IF(COUNTA(Y3352:DP3355)=0,"01.01.1900",MAX(Y3352:DP3352))</f>
        <v>44987</v>
      </c>
      <c r="T3352" s="79"/>
      <c r="U3352" s="80" t="str">
        <f t="array" ref="U3352">IF(COUNTA(Y3352:DP3355)=0,"01.01.1900",IF(ISERROR(HLOOKUP(U3355,Y3355:DP3355,1,FALSE)),"01.01.1900",INDEX(Y3352:DP3352,MATCH(U3353&amp;U3355,Y3353:DP3353&amp;Y3355:DP3355,0))))</f>
        <v>01.01.1900</v>
      </c>
      <c r="V3352" s="81">
        <f t="shared" ref="V3352" si="8533">IF(COUNTA(Y3352:DP3355)=0,"01.01.1900",_xlfn.MAXIFS(Y3352:DP3352,Y3355:DP3355,V3355))</f>
        <v>0</v>
      </c>
      <c r="W3352" s="82"/>
      <c r="X3352" s="106"/>
      <c r="Y3352" s="141">
        <v>44987</v>
      </c>
      <c r="Z3352" s="141">
        <v>44987</v>
      </c>
    </row>
    <row r="3353" spans="2:26" thickBot="1">
      <c r="B3353" s="83"/>
      <c r="C3353" s="84"/>
      <c r="D3353" s="83"/>
      <c r="E3353" s="83"/>
      <c r="F3353" s="83"/>
      <c r="G3353" s="83"/>
      <c r="H3353" s="83"/>
      <c r="I3353" s="83"/>
      <c r="J3353" s="83"/>
      <c r="K3353" s="83"/>
      <c r="L3353" s="83"/>
      <c r="M3353" s="83"/>
      <c r="N3353" s="83"/>
      <c r="O3353" s="83"/>
      <c r="P3353" s="84"/>
      <c r="Q3353" s="217"/>
      <c r="R3353" s="85">
        <f t="shared" ref="R3353" si="8534">IF(COUNTA(Y3352:DP3355)=0,0,MIN(Y3353:DP3353))</f>
        <v>1.52</v>
      </c>
      <c r="S3353" s="86">
        <f t="shared" ref="S3353" si="8535">IF(COUNTA(Y3352:DP3355)=0,0,HLOOKUP(S3352,Y3352:DP3355,2,FALSE))</f>
        <v>1.52</v>
      </c>
      <c r="T3353" s="87">
        <f t="shared" ref="T3353" si="8536">IF(COUNTA(Y3352:DP3355)=0,0,AVERAGE(Y3353:DP3353))</f>
        <v>1.52</v>
      </c>
      <c r="U3353" s="88">
        <f t="shared" ref="U3353" si="8537">IF(COUNTA(Y3352:DP3355)=0,0,_xlfn.MINIFS(Y3353:DP3353,Y3355:DP3355,U3355))</f>
        <v>0</v>
      </c>
      <c r="V3353" s="89">
        <f t="array" ref="V3353">IF(COUNTA(Y3352:DP3355)=0,0,IF(ISERROR(HLOOKUP(V3355,Y3355:DP3355,1,FALSE)),0,INDEX(Y3353:DP3353,MATCH(V3352&amp;V3355,Y3352:DP3352&amp;Y3355:DP3355,0))))</f>
        <v>0</v>
      </c>
      <c r="W3353" s="90">
        <f t="array" ref="W3353">IF(COUNTA(Y3352:DP3355)=0,0,IF(ISERROR(HLOOKUP(W3355,Y3355:DP3355,1,FALSE)),0,AVERAGEIF(Y3355:DP3355,$W3355,Y3353:DP3353)))</f>
        <v>0</v>
      </c>
      <c r="X3353" s="107"/>
      <c r="Y3353" s="142">
        <v>1.52</v>
      </c>
      <c r="Z3353" s="142">
        <v>1.52</v>
      </c>
    </row>
    <row r="3354" spans="2:26" thickBot="1">
      <c r="B3354" s="83"/>
      <c r="C3354" s="84"/>
      <c r="D3354" s="83"/>
      <c r="E3354" s="83"/>
      <c r="F3354" s="83"/>
      <c r="G3354" s="83"/>
      <c r="H3354" s="83"/>
      <c r="I3354" s="83"/>
      <c r="J3354" s="83"/>
      <c r="K3354" s="83"/>
      <c r="L3354" s="83"/>
      <c r="M3354" s="83"/>
      <c r="N3354" s="83"/>
      <c r="O3354" s="83"/>
      <c r="P3354" s="84"/>
      <c r="Q3354" s="217"/>
      <c r="R3354" s="91" t="str">
        <f t="shared" ref="R3354" si="8538">IF(COUNTA(Y3352:DP3355)=0,0,HLOOKUP(R3353,Y3353:DP3355,2,FALSE))</f>
        <v>nn</v>
      </c>
      <c r="S3354" s="92" t="str">
        <f t="shared" ref="S3354" si="8539">IF(COUNTA(Y3352:DP3355)=0,0,HLOOKUP(S3352,Y3352:DP3355,3,FALSE))</f>
        <v>nn</v>
      </c>
      <c r="T3354" s="93"/>
      <c r="U3354" s="94">
        <f t="array" ref="U3354">IF(COUNTA(Y3352:DP3355)=0,0,IF(ISERROR(HLOOKUP(U3355,Y3355:DP3355,1,FALSE)),0,INDEX(Y3354:DP3354,MATCH(U3353&amp;U3355,Y3353:DP3353&amp;Y3355:DP3355,0))))</f>
        <v>0</v>
      </c>
      <c r="V3354" s="94">
        <f t="array" ref="V3354">IF(COUNTA(Y3352:DP3355)=0,0,IF(ISERROR(HLOOKUP(V3355,Y3355:DP3355,1,FALSE)),0,INDEX(Y3354:DP3354,MATCH(V3353&amp;V3355,Y3353:DP3353&amp;Y3355:DP3355,0))))</f>
        <v>0</v>
      </c>
      <c r="W3354" s="95"/>
      <c r="X3354" s="108"/>
      <c r="Y3354" s="143" t="s">
        <v>345</v>
      </c>
      <c r="Z3354" s="143">
        <v>0</v>
      </c>
    </row>
    <row r="3355" spans="2:26" ht="13.9" thickBot="1">
      <c r="B3355" s="96"/>
      <c r="C3355" s="97"/>
      <c r="D3355" s="96"/>
      <c r="E3355" s="96"/>
      <c r="F3355" s="96"/>
      <c r="G3355" s="96"/>
      <c r="H3355" s="96"/>
      <c r="I3355" s="96"/>
      <c r="J3355" s="96"/>
      <c r="K3355" s="96"/>
      <c r="L3355" s="96"/>
      <c r="M3355" s="96"/>
      <c r="N3355" s="96"/>
      <c r="O3355" s="96"/>
      <c r="P3355" s="97"/>
      <c r="Q3355" s="218"/>
      <c r="R3355" s="98" t="str">
        <f t="shared" ref="R3355" si="8540">IF(COUNTA(Y3352:DP3355)=0,"none",HLOOKUP(R3353,Y3353:DP3355,3,FALSE))</f>
        <v>SAP</v>
      </c>
      <c r="S3355" s="99" t="str">
        <f t="shared" ref="S3355" si="8541">IF(COUNTA(Y3352:DP3355)=0,"none",HLOOKUP(S3352,Y3352:DP3355,4,FALSE))</f>
        <v>SAP</v>
      </c>
      <c r="T3355" s="100"/>
      <c r="U3355" s="100">
        <f t="array" ref="U3355">IF(COUNTA(Y3352:DP3355)=0,"none",IF($U$2="WAHR",$W$3,Abfrage!$F$4))</f>
        <v>0</v>
      </c>
      <c r="V3355" s="100">
        <f t="array" ref="V3355">IF(COUNTA(Y3352:DP3355)=0,"none",IF($U$2="WAHR",$W$3,Abfrage!$F$4))</f>
        <v>0</v>
      </c>
      <c r="W3355" s="100">
        <f t="array" ref="W3355">IF(COUNTA(Y3352:DP3355)=0,"none",IF($U$2="WAHR",$W$3,Abfrage!$F$4))</f>
        <v>0</v>
      </c>
      <c r="X3355" s="109"/>
      <c r="Y3355" s="144" t="s">
        <v>47</v>
      </c>
      <c r="Z3355" s="144" t="s">
        <v>47</v>
      </c>
    </row>
    <row r="3356" spans="2:26" thickBot="1">
      <c r="B3356" s="75" t="s">
        <v>2085</v>
      </c>
      <c r="C3356" s="76">
        <v>1000312641</v>
      </c>
      <c r="D3356" s="75" t="s">
        <v>95</v>
      </c>
      <c r="E3356" s="75" t="s">
        <v>170</v>
      </c>
      <c r="F3356" s="75" t="s">
        <v>455</v>
      </c>
      <c r="G3356" s="75" t="s">
        <v>1905</v>
      </c>
      <c r="H3356" s="75" t="e">
        <v>#N/A</v>
      </c>
      <c r="I3356" s="75" t="s">
        <v>41</v>
      </c>
      <c r="J3356" s="75" t="s">
        <v>2086</v>
      </c>
      <c r="K3356" s="75" t="s">
        <v>306</v>
      </c>
      <c r="L3356" s="75" t="s">
        <v>306</v>
      </c>
      <c r="M3356" s="75" t="s">
        <v>306</v>
      </c>
      <c r="N3356" s="75" t="s">
        <v>306</v>
      </c>
      <c r="O3356" s="75" t="s">
        <v>306</v>
      </c>
      <c r="P3356" s="76" t="s">
        <v>306</v>
      </c>
      <c r="Q3356" s="216"/>
      <c r="R3356" s="77" t="str">
        <f t="shared" ref="R3356" si="8542">IF(COUNTA(Y3356:DP3359)=0,"01.01.1900",INDEX(Y3356:DP3356,MATCH(R3357,Y3357:DP3357,0)))</f>
        <v>01.01.1900</v>
      </c>
      <c r="S3356" s="78" t="str">
        <f t="shared" ref="S3356" si="8543">IF(COUNTA(Y3356:DP3359)=0,"01.01.1900",MAX(Y3356:DP3356))</f>
        <v>01.01.1900</v>
      </c>
      <c r="T3356" s="79"/>
      <c r="U3356" s="80" t="str">
        <f t="array" ref="U3356">IF(COUNTA(Y3356:DP3359)=0,"01.01.1900",IF(ISERROR(HLOOKUP(U3359,Y3359:DP3359,1,FALSE)),"01.01.1900",INDEX(Y3356:DP3356,MATCH(U3357&amp;U3359,Y3357:DP3357&amp;Y3359:DP3359,0))))</f>
        <v>01.01.1900</v>
      </c>
      <c r="V3356" s="81" t="str">
        <f t="shared" ref="V3356" si="8544">IF(COUNTA(Y3356:DP3359)=0,"01.01.1900",_xlfn.MAXIFS(Y3356:DP3356,Y3359:DP3359,V3359))</f>
        <v>01.01.1900</v>
      </c>
      <c r="W3356" s="82"/>
      <c r="X3356" s="106"/>
    </row>
    <row r="3357" spans="2:26" thickBot="1">
      <c r="B3357" s="83"/>
      <c r="C3357" s="84"/>
      <c r="D3357" s="83"/>
      <c r="E3357" s="83"/>
      <c r="F3357" s="83"/>
      <c r="G3357" s="83"/>
      <c r="H3357" s="83"/>
      <c r="I3357" s="83"/>
      <c r="J3357" s="83"/>
      <c r="K3357" s="83"/>
      <c r="L3357" s="83"/>
      <c r="M3357" s="83"/>
      <c r="N3357" s="83"/>
      <c r="O3357" s="83"/>
      <c r="P3357" s="84"/>
      <c r="Q3357" s="217"/>
      <c r="R3357" s="85">
        <f t="shared" ref="R3357" si="8545">IF(COUNTA(Y3356:DP3359)=0,0,MIN(Y3357:DP3357))</f>
        <v>0</v>
      </c>
      <c r="S3357" s="86">
        <f t="shared" ref="S3357" si="8546">IF(COUNTA(Y3356:DP3359)=0,0,HLOOKUP(S3356,Y3356:DP3359,2,FALSE))</f>
        <v>0</v>
      </c>
      <c r="T3357" s="87">
        <f t="shared" ref="T3357" si="8547">IF(COUNTA(Y3356:DP3359)=0,0,AVERAGE(Y3357:DP3357))</f>
        <v>0</v>
      </c>
      <c r="U3357" s="88">
        <f t="shared" ref="U3357" si="8548">IF(COUNTA(Y3356:DP3359)=0,0,_xlfn.MINIFS(Y3357:DP3357,Y3359:DP3359,U3359))</f>
        <v>0</v>
      </c>
      <c r="V3357" s="89">
        <f t="array" ref="V3357">IF(COUNTA(Y3356:DP3359)=0,0,IF(ISERROR(HLOOKUP(V3359,Y3359:DP3359,1,FALSE)),0,INDEX(Y3357:DP3357,MATCH(V3356&amp;V3359,Y3356:DP3356&amp;Y3359:DP3359,0))))</f>
        <v>0</v>
      </c>
      <c r="W3357" s="90">
        <f t="array" ref="W3357">IF(COUNTA(Y3356:DP3359)=0,0,IF(ISERROR(HLOOKUP(W3359,Y3359:DP3359,1,FALSE)),0,AVERAGEIF(Y3359:DP3359,$W3359,Y3357:DP3357)))</f>
        <v>0</v>
      </c>
      <c r="X3357" s="107"/>
    </row>
    <row r="3358" spans="2:26" thickBot="1">
      <c r="B3358" s="83"/>
      <c r="C3358" s="84"/>
      <c r="D3358" s="83"/>
      <c r="E3358" s="83"/>
      <c r="F3358" s="83"/>
      <c r="G3358" s="83"/>
      <c r="H3358" s="83"/>
      <c r="I3358" s="83"/>
      <c r="J3358" s="83"/>
      <c r="K3358" s="83"/>
      <c r="L3358" s="83"/>
      <c r="M3358" s="83"/>
      <c r="N3358" s="83"/>
      <c r="O3358" s="83"/>
      <c r="P3358" s="84"/>
      <c r="Q3358" s="217"/>
      <c r="R3358" s="91">
        <f t="shared" ref="R3358" si="8549">IF(COUNTA(Y3356:DP3359)=0,0,HLOOKUP(R3357,Y3357:DP3359,2,FALSE))</f>
        <v>0</v>
      </c>
      <c r="S3358" s="92">
        <f t="shared" ref="S3358" si="8550">IF(COUNTA(Y3356:DP3359)=0,0,HLOOKUP(S3356,Y3356:DP3359,3,FALSE))</f>
        <v>0</v>
      </c>
      <c r="T3358" s="93"/>
      <c r="U3358" s="94">
        <f t="array" ref="U3358">IF(COUNTA(Y3356:DP3359)=0,0,IF(ISERROR(HLOOKUP(U3359,Y3359:DP3359,1,FALSE)),0,INDEX(Y3358:DP3358,MATCH(U3357&amp;U3359,Y3357:DP3357&amp;Y3359:DP3359,0))))</f>
        <v>0</v>
      </c>
      <c r="V3358" s="94">
        <f t="array" ref="V3358">IF(COUNTA(Y3356:DP3359)=0,0,IF(ISERROR(HLOOKUP(V3359,Y3359:DP3359,1,FALSE)),0,INDEX(Y3358:DP3358,MATCH(V3357&amp;V3359,Y3357:DP3357&amp;Y3359:DP3359,0))))</f>
        <v>0</v>
      </c>
      <c r="W3358" s="95"/>
      <c r="X3358" s="108"/>
    </row>
    <row r="3359" spans="2:26" ht="13.9" thickBot="1">
      <c r="B3359" s="96"/>
      <c r="C3359" s="97"/>
      <c r="D3359" s="96"/>
      <c r="E3359" s="96"/>
      <c r="F3359" s="96"/>
      <c r="G3359" s="96"/>
      <c r="H3359" s="96"/>
      <c r="I3359" s="96"/>
      <c r="J3359" s="96"/>
      <c r="K3359" s="96"/>
      <c r="L3359" s="96"/>
      <c r="M3359" s="96"/>
      <c r="N3359" s="96"/>
      <c r="O3359" s="96"/>
      <c r="P3359" s="97"/>
      <c r="Q3359" s="218"/>
      <c r="R3359" s="98" t="str">
        <f t="shared" ref="R3359" si="8551">IF(COUNTA(Y3356:DP3359)=0,"none",HLOOKUP(R3357,Y3357:DP3359,3,FALSE))</f>
        <v>none</v>
      </c>
      <c r="S3359" s="99" t="str">
        <f t="shared" ref="S3359" si="8552">IF(COUNTA(Y3356:DP3359)=0,"none",HLOOKUP(S3356,Y3356:DP3359,4,FALSE))</f>
        <v>none</v>
      </c>
      <c r="T3359" s="100"/>
      <c r="U3359" s="100" t="str">
        <f t="array" ref="U3359">IF(COUNTA(Y3356:DP3359)=0,"none",IF($U$2="WAHR",$W$3,Abfrage!$F$4))</f>
        <v>none</v>
      </c>
      <c r="V3359" s="100" t="str">
        <f t="array" ref="V3359">IF(COUNTA(Y3356:DP3359)=0,"none",IF($U$2="WAHR",$W$3,Abfrage!$F$4))</f>
        <v>none</v>
      </c>
      <c r="W3359" s="100" t="str">
        <f t="array" ref="W3359">IF(COUNTA(Y3356:DP3359)=0,"none",IF($U$2="WAHR",$W$3,Abfrage!$F$4))</f>
        <v>none</v>
      </c>
      <c r="X3359" s="109"/>
    </row>
    <row r="3360" spans="2:26" thickBot="1">
      <c r="B3360" s="75" t="s">
        <v>2087</v>
      </c>
      <c r="C3360" s="76">
        <v>1000312642</v>
      </c>
      <c r="D3360" s="75" t="s">
        <v>95</v>
      </c>
      <c r="E3360" s="75" t="s">
        <v>170</v>
      </c>
      <c r="F3360" s="75" t="s">
        <v>605</v>
      </c>
      <c r="G3360" s="75" t="s">
        <v>605</v>
      </c>
      <c r="H3360" s="75" t="e">
        <v>#N/A</v>
      </c>
      <c r="I3360" s="75" t="s">
        <v>41</v>
      </c>
      <c r="J3360" s="75" t="s">
        <v>2088</v>
      </c>
      <c r="K3360" s="75" t="s">
        <v>306</v>
      </c>
      <c r="L3360" s="75" t="s">
        <v>306</v>
      </c>
      <c r="M3360" s="75" t="s">
        <v>306</v>
      </c>
      <c r="N3360" s="75" t="s">
        <v>306</v>
      </c>
      <c r="O3360" s="75" t="s">
        <v>306</v>
      </c>
      <c r="P3360" s="76" t="s">
        <v>306</v>
      </c>
      <c r="Q3360" s="216"/>
      <c r="R3360" s="77" t="str">
        <f t="shared" ref="R3360" si="8553">IF(COUNTA(Y3360:DP3363)=0,"01.01.1900",INDEX(Y3360:DP3360,MATCH(R3361,Y3361:DP3361,0)))</f>
        <v>01.01.1900</v>
      </c>
      <c r="S3360" s="78" t="str">
        <f t="shared" ref="S3360" si="8554">IF(COUNTA(Y3360:DP3363)=0,"01.01.1900",MAX(Y3360:DP3360))</f>
        <v>01.01.1900</v>
      </c>
      <c r="T3360" s="79"/>
      <c r="U3360" s="80" t="str">
        <f t="array" ref="U3360">IF(COUNTA(Y3360:DP3363)=0,"01.01.1900",IF(ISERROR(HLOOKUP(U3363,Y3363:DP3363,1,FALSE)),"01.01.1900",INDEX(Y3360:DP3360,MATCH(U3361&amp;U3363,Y3361:DP3361&amp;Y3363:DP3363,0))))</f>
        <v>01.01.1900</v>
      </c>
      <c r="V3360" s="81" t="str">
        <f t="shared" ref="V3360" si="8555">IF(COUNTA(Y3360:DP3363)=0,"01.01.1900",_xlfn.MAXIFS(Y3360:DP3360,Y3363:DP3363,V3363))</f>
        <v>01.01.1900</v>
      </c>
      <c r="W3360" s="82"/>
      <c r="X3360" s="106"/>
    </row>
    <row r="3361" spans="2:24" thickBot="1">
      <c r="B3361" s="83"/>
      <c r="C3361" s="84"/>
      <c r="D3361" s="83"/>
      <c r="E3361" s="83"/>
      <c r="F3361" s="83"/>
      <c r="G3361" s="83"/>
      <c r="H3361" s="83"/>
      <c r="I3361" s="83"/>
      <c r="J3361" s="83"/>
      <c r="K3361" s="83"/>
      <c r="L3361" s="83"/>
      <c r="M3361" s="83"/>
      <c r="N3361" s="83"/>
      <c r="O3361" s="83"/>
      <c r="P3361" s="84"/>
      <c r="Q3361" s="217"/>
      <c r="R3361" s="85">
        <f t="shared" ref="R3361" si="8556">IF(COUNTA(Y3360:DP3363)=0,0,MIN(Y3361:DP3361))</f>
        <v>0</v>
      </c>
      <c r="S3361" s="86">
        <f t="shared" ref="S3361" si="8557">IF(COUNTA(Y3360:DP3363)=0,0,HLOOKUP(S3360,Y3360:DP3363,2,FALSE))</f>
        <v>0</v>
      </c>
      <c r="T3361" s="87">
        <f t="shared" ref="T3361" si="8558">IF(COUNTA(Y3360:DP3363)=0,0,AVERAGE(Y3361:DP3361))</f>
        <v>0</v>
      </c>
      <c r="U3361" s="88">
        <f t="shared" ref="U3361" si="8559">IF(COUNTA(Y3360:DP3363)=0,0,_xlfn.MINIFS(Y3361:DP3361,Y3363:DP3363,U3363))</f>
        <v>0</v>
      </c>
      <c r="V3361" s="89">
        <f t="array" ref="V3361">IF(COUNTA(Y3360:DP3363)=0,0,IF(ISERROR(HLOOKUP(V3363,Y3363:DP3363,1,FALSE)),0,INDEX(Y3361:DP3361,MATCH(V3360&amp;V3363,Y3360:DP3360&amp;Y3363:DP3363,0))))</f>
        <v>0</v>
      </c>
      <c r="W3361" s="90">
        <f t="array" ref="W3361">IF(COUNTA(Y3360:DP3363)=0,0,IF(ISERROR(HLOOKUP(W3363,Y3363:DP3363,1,FALSE)),0,AVERAGEIF(Y3363:DP3363,$W3363,Y3361:DP3361)))</f>
        <v>0</v>
      </c>
      <c r="X3361" s="107"/>
    </row>
    <row r="3362" spans="2:24" thickBot="1">
      <c r="B3362" s="83"/>
      <c r="C3362" s="84"/>
      <c r="D3362" s="83"/>
      <c r="E3362" s="83"/>
      <c r="F3362" s="83"/>
      <c r="G3362" s="83"/>
      <c r="H3362" s="83"/>
      <c r="I3362" s="83"/>
      <c r="J3362" s="83"/>
      <c r="K3362" s="83"/>
      <c r="L3362" s="83"/>
      <c r="M3362" s="83"/>
      <c r="N3362" s="83"/>
      <c r="O3362" s="83"/>
      <c r="P3362" s="84"/>
      <c r="Q3362" s="217"/>
      <c r="R3362" s="91">
        <f t="shared" ref="R3362" si="8560">IF(COUNTA(Y3360:DP3363)=0,0,HLOOKUP(R3361,Y3361:DP3363,2,FALSE))</f>
        <v>0</v>
      </c>
      <c r="S3362" s="92">
        <f t="shared" ref="S3362" si="8561">IF(COUNTA(Y3360:DP3363)=0,0,HLOOKUP(S3360,Y3360:DP3363,3,FALSE))</f>
        <v>0</v>
      </c>
      <c r="T3362" s="93"/>
      <c r="U3362" s="94">
        <f t="array" ref="U3362">IF(COUNTA(Y3360:DP3363)=0,0,IF(ISERROR(HLOOKUP(U3363,Y3363:DP3363,1,FALSE)),0,INDEX(Y3362:DP3362,MATCH(U3361&amp;U3363,Y3361:DP3361&amp;Y3363:DP3363,0))))</f>
        <v>0</v>
      </c>
      <c r="V3362" s="94">
        <f t="array" ref="V3362">IF(COUNTA(Y3360:DP3363)=0,0,IF(ISERROR(HLOOKUP(V3363,Y3363:DP3363,1,FALSE)),0,INDEX(Y3362:DP3362,MATCH(V3361&amp;V3363,Y3361:DP3361&amp;Y3363:DP3363,0))))</f>
        <v>0</v>
      </c>
      <c r="W3362" s="95"/>
      <c r="X3362" s="108"/>
    </row>
    <row r="3363" spans="2:24" ht="13.9" thickBot="1">
      <c r="B3363" s="96"/>
      <c r="C3363" s="97"/>
      <c r="D3363" s="96"/>
      <c r="E3363" s="96"/>
      <c r="F3363" s="96"/>
      <c r="G3363" s="96"/>
      <c r="H3363" s="96"/>
      <c r="I3363" s="96"/>
      <c r="J3363" s="96"/>
      <c r="K3363" s="96"/>
      <c r="L3363" s="96"/>
      <c r="M3363" s="96"/>
      <c r="N3363" s="96"/>
      <c r="O3363" s="96"/>
      <c r="P3363" s="97"/>
      <c r="Q3363" s="218"/>
      <c r="R3363" s="98" t="str">
        <f t="shared" ref="R3363" si="8562">IF(COUNTA(Y3360:DP3363)=0,"none",HLOOKUP(R3361,Y3361:DP3363,3,FALSE))</f>
        <v>none</v>
      </c>
      <c r="S3363" s="99" t="str">
        <f t="shared" ref="S3363" si="8563">IF(COUNTA(Y3360:DP3363)=0,"none",HLOOKUP(S3360,Y3360:DP3363,4,FALSE))</f>
        <v>none</v>
      </c>
      <c r="T3363" s="100"/>
      <c r="U3363" s="100" t="str">
        <f t="array" ref="U3363">IF(COUNTA(Y3360:DP3363)=0,"none",IF($U$2="WAHR",$W$3,Abfrage!$F$4))</f>
        <v>none</v>
      </c>
      <c r="V3363" s="100" t="str">
        <f t="array" ref="V3363">IF(COUNTA(Y3360:DP3363)=0,"none",IF($U$2="WAHR",$W$3,Abfrage!$F$4))</f>
        <v>none</v>
      </c>
      <c r="W3363" s="100" t="str">
        <f t="array" ref="W3363">IF(COUNTA(Y3360:DP3363)=0,"none",IF($U$2="WAHR",$W$3,Abfrage!$F$4))</f>
        <v>none</v>
      </c>
      <c r="X3363" s="109"/>
    </row>
    <row r="3364" spans="2:24" thickBot="1">
      <c r="B3364" s="75" t="s">
        <v>2089</v>
      </c>
      <c r="C3364" s="76">
        <v>1000298661</v>
      </c>
      <c r="D3364" s="75" t="s">
        <v>95</v>
      </c>
      <c r="E3364" s="75" t="s">
        <v>175</v>
      </c>
      <c r="F3364" s="75" t="s">
        <v>97</v>
      </c>
      <c r="G3364" s="75" t="s">
        <v>97</v>
      </c>
      <c r="H3364" s="75" t="e">
        <v>#N/A</v>
      </c>
      <c r="I3364" s="75" t="s">
        <v>41</v>
      </c>
      <c r="J3364" s="75" t="s">
        <v>2090</v>
      </c>
      <c r="K3364" s="75" t="s">
        <v>306</v>
      </c>
      <c r="L3364" s="75" t="s">
        <v>306</v>
      </c>
      <c r="M3364" s="75" t="s">
        <v>307</v>
      </c>
      <c r="N3364" s="75" t="s">
        <v>742</v>
      </c>
      <c r="O3364" s="75" t="s">
        <v>306</v>
      </c>
      <c r="P3364" s="76" t="s">
        <v>306</v>
      </c>
      <c r="Q3364" s="216"/>
      <c r="R3364" s="77" t="str">
        <f t="shared" ref="R3364" si="8564">IF(COUNTA(Y3364:DP3367)=0,"01.01.1900",INDEX(Y3364:DP3364,MATCH(R3365,Y3365:DP3365,0)))</f>
        <v>01.01.1900</v>
      </c>
      <c r="S3364" s="78" t="str">
        <f t="shared" ref="S3364" si="8565">IF(COUNTA(Y3364:DP3367)=0,"01.01.1900",MAX(Y3364:DP3364))</f>
        <v>01.01.1900</v>
      </c>
      <c r="T3364" s="79"/>
      <c r="U3364" s="80" t="str">
        <f t="array" ref="U3364">IF(COUNTA(Y3364:DP3367)=0,"01.01.1900",IF(ISERROR(HLOOKUP(U3367,Y3367:DP3367,1,FALSE)),"01.01.1900",INDEX(Y3364:DP3364,MATCH(U3365&amp;U3367,Y3365:DP3365&amp;Y3367:DP3367,0))))</f>
        <v>01.01.1900</v>
      </c>
      <c r="V3364" s="81" t="str">
        <f t="shared" ref="V3364" si="8566">IF(COUNTA(Y3364:DP3367)=0,"01.01.1900",_xlfn.MAXIFS(Y3364:DP3364,Y3367:DP3367,V3367))</f>
        <v>01.01.1900</v>
      </c>
      <c r="W3364" s="82"/>
      <c r="X3364" s="106"/>
    </row>
    <row r="3365" spans="2:24" thickBot="1">
      <c r="B3365" s="83"/>
      <c r="C3365" s="84"/>
      <c r="D3365" s="83"/>
      <c r="E3365" s="83"/>
      <c r="F3365" s="83"/>
      <c r="G3365" s="83"/>
      <c r="H3365" s="83"/>
      <c r="I3365" s="83"/>
      <c r="J3365" s="83"/>
      <c r="K3365" s="83"/>
      <c r="L3365" s="83"/>
      <c r="M3365" s="83"/>
      <c r="N3365" s="83"/>
      <c r="O3365" s="83"/>
      <c r="P3365" s="84"/>
      <c r="Q3365" s="217"/>
      <c r="R3365" s="85">
        <f t="shared" ref="R3365" si="8567">IF(COUNTA(Y3364:DP3367)=0,0,MIN(Y3365:DP3365))</f>
        <v>0</v>
      </c>
      <c r="S3365" s="86">
        <f t="shared" ref="S3365" si="8568">IF(COUNTA(Y3364:DP3367)=0,0,HLOOKUP(S3364,Y3364:DP3367,2,FALSE))</f>
        <v>0</v>
      </c>
      <c r="T3365" s="87">
        <f t="shared" ref="T3365" si="8569">IF(COUNTA(Y3364:DP3367)=0,0,AVERAGE(Y3365:DP3365))</f>
        <v>0</v>
      </c>
      <c r="U3365" s="88">
        <f t="shared" ref="U3365" si="8570">IF(COUNTA(Y3364:DP3367)=0,0,_xlfn.MINIFS(Y3365:DP3365,Y3367:DP3367,U3367))</f>
        <v>0</v>
      </c>
      <c r="V3365" s="89">
        <f t="array" ref="V3365">IF(COUNTA(Y3364:DP3367)=0,0,IF(ISERROR(HLOOKUP(V3367,Y3367:DP3367,1,FALSE)),0,INDEX(Y3365:DP3365,MATCH(V3364&amp;V3367,Y3364:DP3364&amp;Y3367:DP3367,0))))</f>
        <v>0</v>
      </c>
      <c r="W3365" s="90">
        <f t="array" ref="W3365">IF(COUNTA(Y3364:DP3367)=0,0,IF(ISERROR(HLOOKUP(W3367,Y3367:DP3367,1,FALSE)),0,AVERAGEIF(Y3367:DP3367,$W3367,Y3365:DP3365)))</f>
        <v>0</v>
      </c>
      <c r="X3365" s="107"/>
    </row>
    <row r="3366" spans="2:24" thickBot="1">
      <c r="B3366" s="83"/>
      <c r="C3366" s="84"/>
      <c r="D3366" s="83"/>
      <c r="E3366" s="83"/>
      <c r="F3366" s="83"/>
      <c r="G3366" s="83"/>
      <c r="H3366" s="83"/>
      <c r="I3366" s="83"/>
      <c r="J3366" s="83"/>
      <c r="K3366" s="83"/>
      <c r="L3366" s="83"/>
      <c r="M3366" s="83"/>
      <c r="N3366" s="83"/>
      <c r="O3366" s="83"/>
      <c r="P3366" s="84"/>
      <c r="Q3366" s="217"/>
      <c r="R3366" s="91">
        <f t="shared" ref="R3366" si="8571">IF(COUNTA(Y3364:DP3367)=0,0,HLOOKUP(R3365,Y3365:DP3367,2,FALSE))</f>
        <v>0</v>
      </c>
      <c r="S3366" s="92">
        <f t="shared" ref="S3366" si="8572">IF(COUNTA(Y3364:DP3367)=0,0,HLOOKUP(S3364,Y3364:DP3367,3,FALSE))</f>
        <v>0</v>
      </c>
      <c r="T3366" s="93"/>
      <c r="U3366" s="94">
        <f t="array" ref="U3366">IF(COUNTA(Y3364:DP3367)=0,0,IF(ISERROR(HLOOKUP(U3367,Y3367:DP3367,1,FALSE)),0,INDEX(Y3366:DP3366,MATCH(U3365&amp;U3367,Y3365:DP3365&amp;Y3367:DP3367,0))))</f>
        <v>0</v>
      </c>
      <c r="V3366" s="94">
        <f t="array" ref="V3366">IF(COUNTA(Y3364:DP3367)=0,0,IF(ISERROR(HLOOKUP(V3367,Y3367:DP3367,1,FALSE)),0,INDEX(Y3366:DP3366,MATCH(V3365&amp;V3367,Y3365:DP3365&amp;Y3367:DP3367,0))))</f>
        <v>0</v>
      </c>
      <c r="W3366" s="95"/>
      <c r="X3366" s="108"/>
    </row>
    <row r="3367" spans="2:24" ht="13.9" thickBot="1">
      <c r="B3367" s="96"/>
      <c r="C3367" s="97"/>
      <c r="D3367" s="96"/>
      <c r="E3367" s="96"/>
      <c r="F3367" s="96"/>
      <c r="G3367" s="96"/>
      <c r="H3367" s="96"/>
      <c r="I3367" s="96"/>
      <c r="J3367" s="96"/>
      <c r="K3367" s="96"/>
      <c r="L3367" s="96"/>
      <c r="M3367" s="96"/>
      <c r="N3367" s="96"/>
      <c r="O3367" s="96"/>
      <c r="P3367" s="97"/>
      <c r="Q3367" s="218"/>
      <c r="R3367" s="98" t="str">
        <f t="shared" ref="R3367" si="8573">IF(COUNTA(Y3364:DP3367)=0,"none",HLOOKUP(R3365,Y3365:DP3367,3,FALSE))</f>
        <v>none</v>
      </c>
      <c r="S3367" s="99" t="str">
        <f t="shared" ref="S3367" si="8574">IF(COUNTA(Y3364:DP3367)=0,"none",HLOOKUP(S3364,Y3364:DP3367,4,FALSE))</f>
        <v>none</v>
      </c>
      <c r="T3367" s="100"/>
      <c r="U3367" s="100" t="str">
        <f t="array" ref="U3367">IF(COUNTA(Y3364:DP3367)=0,"none",IF($U$2="WAHR",$W$3,Abfrage!$F$4))</f>
        <v>none</v>
      </c>
      <c r="V3367" s="100" t="str">
        <f t="array" ref="V3367">IF(COUNTA(Y3364:DP3367)=0,"none",IF($U$2="WAHR",$W$3,Abfrage!$F$4))</f>
        <v>none</v>
      </c>
      <c r="W3367" s="100" t="str">
        <f t="array" ref="W3367">IF(COUNTA(Y3364:DP3367)=0,"none",IF($U$2="WAHR",$W$3,Abfrage!$F$4))</f>
        <v>none</v>
      </c>
      <c r="X3367" s="109"/>
    </row>
    <row r="3368" spans="2:24" thickBot="1">
      <c r="B3368" s="75" t="s">
        <v>2091</v>
      </c>
      <c r="C3368" s="76">
        <v>1000277443</v>
      </c>
      <c r="D3368" s="75" t="s">
        <v>169</v>
      </c>
      <c r="E3368" s="75" t="s">
        <v>125</v>
      </c>
      <c r="F3368" s="75" t="s">
        <v>371</v>
      </c>
      <c r="G3368" s="75" t="s">
        <v>371</v>
      </c>
      <c r="H3368" s="75" t="e">
        <v>#N/A</v>
      </c>
      <c r="I3368" s="75" t="s">
        <v>41</v>
      </c>
      <c r="J3368" s="75" t="s">
        <v>2092</v>
      </c>
      <c r="K3368" s="75" t="s">
        <v>306</v>
      </c>
      <c r="L3368" s="75" t="s">
        <v>306</v>
      </c>
      <c r="M3368" s="75" t="s">
        <v>313</v>
      </c>
      <c r="N3368" s="75" t="s">
        <v>306</v>
      </c>
      <c r="O3368" s="75" t="s">
        <v>306</v>
      </c>
      <c r="P3368" s="76" t="s">
        <v>306</v>
      </c>
      <c r="Q3368" s="216"/>
      <c r="R3368" s="77" t="str">
        <f t="shared" ref="R3368" si="8575">IF(COUNTA(Y3368:DP3371)=0,"01.01.1900",INDEX(Y3368:DP3368,MATCH(R3369,Y3369:DP3369,0)))</f>
        <v>01.01.1900</v>
      </c>
      <c r="S3368" s="78" t="str">
        <f t="shared" ref="S3368" si="8576">IF(COUNTA(Y3368:DP3371)=0,"01.01.1900",MAX(Y3368:DP3368))</f>
        <v>01.01.1900</v>
      </c>
      <c r="T3368" s="79"/>
      <c r="U3368" s="80" t="str">
        <f t="array" ref="U3368">IF(COUNTA(Y3368:DP3371)=0,"01.01.1900",IF(ISERROR(HLOOKUP(U3371,Y3371:DP3371,1,FALSE)),"01.01.1900",INDEX(Y3368:DP3368,MATCH(U3369&amp;U3371,Y3369:DP3369&amp;Y3371:DP3371,0))))</f>
        <v>01.01.1900</v>
      </c>
      <c r="V3368" s="81" t="str">
        <f t="shared" ref="V3368" si="8577">IF(COUNTA(Y3368:DP3371)=0,"01.01.1900",_xlfn.MAXIFS(Y3368:DP3368,Y3371:DP3371,V3371))</f>
        <v>01.01.1900</v>
      </c>
      <c r="W3368" s="82"/>
      <c r="X3368" s="106"/>
    </row>
    <row r="3369" spans="2:24" thickBot="1">
      <c r="B3369" s="83"/>
      <c r="C3369" s="84"/>
      <c r="D3369" s="83"/>
      <c r="E3369" s="83"/>
      <c r="F3369" s="83"/>
      <c r="G3369" s="83"/>
      <c r="H3369" s="83"/>
      <c r="I3369" s="83"/>
      <c r="J3369" s="83"/>
      <c r="K3369" s="83"/>
      <c r="L3369" s="83"/>
      <c r="M3369" s="83"/>
      <c r="N3369" s="83"/>
      <c r="O3369" s="83"/>
      <c r="P3369" s="84"/>
      <c r="Q3369" s="217"/>
      <c r="R3369" s="85">
        <f t="shared" ref="R3369" si="8578">IF(COUNTA(Y3368:DP3371)=0,0,MIN(Y3369:DP3369))</f>
        <v>0</v>
      </c>
      <c r="S3369" s="86">
        <f t="shared" ref="S3369" si="8579">IF(COUNTA(Y3368:DP3371)=0,0,HLOOKUP(S3368,Y3368:DP3371,2,FALSE))</f>
        <v>0</v>
      </c>
      <c r="T3369" s="87">
        <f t="shared" ref="T3369" si="8580">IF(COUNTA(Y3368:DP3371)=0,0,AVERAGE(Y3369:DP3369))</f>
        <v>0</v>
      </c>
      <c r="U3369" s="88">
        <f t="shared" ref="U3369" si="8581">IF(COUNTA(Y3368:DP3371)=0,0,_xlfn.MINIFS(Y3369:DP3369,Y3371:DP3371,U3371))</f>
        <v>0</v>
      </c>
      <c r="V3369" s="89">
        <f t="array" ref="V3369">IF(COUNTA(Y3368:DP3371)=0,0,IF(ISERROR(HLOOKUP(V3371,Y3371:DP3371,1,FALSE)),0,INDEX(Y3369:DP3369,MATCH(V3368&amp;V3371,Y3368:DP3368&amp;Y3371:DP3371,0))))</f>
        <v>0</v>
      </c>
      <c r="W3369" s="90">
        <f t="array" ref="W3369">IF(COUNTA(Y3368:DP3371)=0,0,IF(ISERROR(HLOOKUP(W3371,Y3371:DP3371,1,FALSE)),0,AVERAGEIF(Y3371:DP3371,$W3371,Y3369:DP3369)))</f>
        <v>0</v>
      </c>
      <c r="X3369" s="107"/>
    </row>
    <row r="3370" spans="2:24" thickBot="1">
      <c r="B3370" s="83"/>
      <c r="C3370" s="84"/>
      <c r="D3370" s="83"/>
      <c r="E3370" s="83"/>
      <c r="F3370" s="83"/>
      <c r="G3370" s="83"/>
      <c r="H3370" s="83"/>
      <c r="I3370" s="83"/>
      <c r="J3370" s="83"/>
      <c r="K3370" s="83"/>
      <c r="L3370" s="83"/>
      <c r="M3370" s="83"/>
      <c r="N3370" s="83"/>
      <c r="O3370" s="83"/>
      <c r="P3370" s="84"/>
      <c r="Q3370" s="217"/>
      <c r="R3370" s="91">
        <f t="shared" ref="R3370" si="8582">IF(COUNTA(Y3368:DP3371)=0,0,HLOOKUP(R3369,Y3369:DP3371,2,FALSE))</f>
        <v>0</v>
      </c>
      <c r="S3370" s="92">
        <f t="shared" ref="S3370" si="8583">IF(COUNTA(Y3368:DP3371)=0,0,HLOOKUP(S3368,Y3368:DP3371,3,FALSE))</f>
        <v>0</v>
      </c>
      <c r="T3370" s="93"/>
      <c r="U3370" s="94">
        <f t="array" ref="U3370">IF(COUNTA(Y3368:DP3371)=0,0,IF(ISERROR(HLOOKUP(U3371,Y3371:DP3371,1,FALSE)),0,INDEX(Y3370:DP3370,MATCH(U3369&amp;U3371,Y3369:DP3369&amp;Y3371:DP3371,0))))</f>
        <v>0</v>
      </c>
      <c r="V3370" s="94">
        <f t="array" ref="V3370">IF(COUNTA(Y3368:DP3371)=0,0,IF(ISERROR(HLOOKUP(V3371,Y3371:DP3371,1,FALSE)),0,INDEX(Y3370:DP3370,MATCH(V3369&amp;V3371,Y3369:DP3369&amp;Y3371:DP3371,0))))</f>
        <v>0</v>
      </c>
      <c r="W3370" s="95"/>
      <c r="X3370" s="108"/>
    </row>
    <row r="3371" spans="2:24" ht="13.9" thickBot="1">
      <c r="B3371" s="96"/>
      <c r="C3371" s="97"/>
      <c r="D3371" s="96"/>
      <c r="E3371" s="96"/>
      <c r="F3371" s="96"/>
      <c r="G3371" s="96"/>
      <c r="H3371" s="96"/>
      <c r="I3371" s="96"/>
      <c r="J3371" s="96"/>
      <c r="K3371" s="96"/>
      <c r="L3371" s="96"/>
      <c r="M3371" s="96"/>
      <c r="N3371" s="96"/>
      <c r="O3371" s="96"/>
      <c r="P3371" s="97"/>
      <c r="Q3371" s="218"/>
      <c r="R3371" s="98" t="str">
        <f t="shared" ref="R3371" si="8584">IF(COUNTA(Y3368:DP3371)=0,"none",HLOOKUP(R3369,Y3369:DP3371,3,FALSE))</f>
        <v>none</v>
      </c>
      <c r="S3371" s="99" t="str">
        <f t="shared" ref="S3371" si="8585">IF(COUNTA(Y3368:DP3371)=0,"none",HLOOKUP(S3368,Y3368:DP3371,4,FALSE))</f>
        <v>none</v>
      </c>
      <c r="T3371" s="100"/>
      <c r="U3371" s="100" t="str">
        <f t="array" ref="U3371">IF(COUNTA(Y3368:DP3371)=0,"none",IF($U$2="WAHR",$W$3,Abfrage!$F$4))</f>
        <v>none</v>
      </c>
      <c r="V3371" s="100" t="str">
        <f t="array" ref="V3371">IF(COUNTA(Y3368:DP3371)=0,"none",IF($U$2="WAHR",$W$3,Abfrage!$F$4))</f>
        <v>none</v>
      </c>
      <c r="W3371" s="100" t="str">
        <f t="array" ref="W3371">IF(COUNTA(Y3368:DP3371)=0,"none",IF($U$2="WAHR",$W$3,Abfrage!$F$4))</f>
        <v>none</v>
      </c>
      <c r="X3371" s="109"/>
    </row>
    <row r="3372" spans="2:24" thickBot="1">
      <c r="B3372" s="75" t="s">
        <v>2093</v>
      </c>
      <c r="C3372" s="76">
        <v>1000050032</v>
      </c>
      <c r="D3372" s="75" t="s">
        <v>95</v>
      </c>
      <c r="E3372" s="75" t="s">
        <v>148</v>
      </c>
      <c r="F3372" s="75" t="s">
        <v>341</v>
      </c>
      <c r="G3372" s="75" t="s">
        <v>341</v>
      </c>
      <c r="H3372" s="75" t="e">
        <v>#N/A</v>
      </c>
      <c r="I3372" s="75" t="s">
        <v>342</v>
      </c>
      <c r="J3372" s="75" t="s">
        <v>2094</v>
      </c>
      <c r="K3372" s="75" t="s">
        <v>808</v>
      </c>
      <c r="L3372" s="75" t="s">
        <v>809</v>
      </c>
      <c r="M3372" s="75" t="s">
        <v>313</v>
      </c>
      <c r="N3372" s="75" t="s">
        <v>327</v>
      </c>
      <c r="O3372" s="75" t="s">
        <v>306</v>
      </c>
      <c r="P3372" s="76" t="s">
        <v>344</v>
      </c>
      <c r="Q3372" s="216"/>
      <c r="R3372" s="77" t="str">
        <f t="shared" ref="R3372" si="8586">IF(COUNTA(Y3372:DP3375)=0,"01.01.1900",INDEX(Y3372:DP3372,MATCH(R3373,Y3373:DP3373,0)))</f>
        <v>01.01.1900</v>
      </c>
      <c r="S3372" s="78" t="str">
        <f t="shared" ref="S3372" si="8587">IF(COUNTA(Y3372:DP3375)=0,"01.01.1900",MAX(Y3372:DP3372))</f>
        <v>01.01.1900</v>
      </c>
      <c r="T3372" s="79"/>
      <c r="U3372" s="80" t="str">
        <f t="array" ref="U3372">IF(COUNTA(Y3372:DP3375)=0,"01.01.1900",IF(ISERROR(HLOOKUP(U3375,Y3375:DP3375,1,FALSE)),"01.01.1900",INDEX(Y3372:DP3372,MATCH(U3373&amp;U3375,Y3373:DP3373&amp;Y3375:DP3375,0))))</f>
        <v>01.01.1900</v>
      </c>
      <c r="V3372" s="81" t="str">
        <f t="shared" ref="V3372" si="8588">IF(COUNTA(Y3372:DP3375)=0,"01.01.1900",_xlfn.MAXIFS(Y3372:DP3372,Y3375:DP3375,V3375))</f>
        <v>01.01.1900</v>
      </c>
      <c r="W3372" s="82"/>
      <c r="X3372" s="106"/>
    </row>
    <row r="3373" spans="2:24" thickBot="1">
      <c r="B3373" s="83"/>
      <c r="C3373" s="84"/>
      <c r="D3373" s="83"/>
      <c r="E3373" s="83"/>
      <c r="F3373" s="83"/>
      <c r="G3373" s="83"/>
      <c r="H3373" s="83"/>
      <c r="I3373" s="83"/>
      <c r="J3373" s="83"/>
      <c r="K3373" s="83"/>
      <c r="L3373" s="83"/>
      <c r="M3373" s="83"/>
      <c r="N3373" s="83"/>
      <c r="O3373" s="83"/>
      <c r="P3373" s="84"/>
      <c r="Q3373" s="217"/>
      <c r="R3373" s="85">
        <f t="shared" ref="R3373" si="8589">IF(COUNTA(Y3372:DP3375)=0,0,MIN(Y3373:DP3373))</f>
        <v>0</v>
      </c>
      <c r="S3373" s="86">
        <f t="shared" ref="S3373" si="8590">IF(COUNTA(Y3372:DP3375)=0,0,HLOOKUP(S3372,Y3372:DP3375,2,FALSE))</f>
        <v>0</v>
      </c>
      <c r="T3373" s="87">
        <f t="shared" ref="T3373" si="8591">IF(COUNTA(Y3372:DP3375)=0,0,AVERAGE(Y3373:DP3373))</f>
        <v>0</v>
      </c>
      <c r="U3373" s="88">
        <f t="shared" ref="U3373" si="8592">IF(COUNTA(Y3372:DP3375)=0,0,_xlfn.MINIFS(Y3373:DP3373,Y3375:DP3375,U3375))</f>
        <v>0</v>
      </c>
      <c r="V3373" s="89">
        <f t="array" ref="V3373">IF(COUNTA(Y3372:DP3375)=0,0,IF(ISERROR(HLOOKUP(V3375,Y3375:DP3375,1,FALSE)),0,INDEX(Y3373:DP3373,MATCH(V3372&amp;V3375,Y3372:DP3372&amp;Y3375:DP3375,0))))</f>
        <v>0</v>
      </c>
      <c r="W3373" s="90">
        <f t="array" ref="W3373">IF(COUNTA(Y3372:DP3375)=0,0,IF(ISERROR(HLOOKUP(W3375,Y3375:DP3375,1,FALSE)),0,AVERAGEIF(Y3375:DP3375,$W3375,Y3373:DP3373)))</f>
        <v>0</v>
      </c>
      <c r="X3373" s="107"/>
    </row>
    <row r="3374" spans="2:24" thickBot="1">
      <c r="B3374" s="83"/>
      <c r="C3374" s="84"/>
      <c r="D3374" s="83"/>
      <c r="E3374" s="83"/>
      <c r="F3374" s="83"/>
      <c r="G3374" s="83"/>
      <c r="H3374" s="83"/>
      <c r="I3374" s="83"/>
      <c r="J3374" s="83"/>
      <c r="K3374" s="83"/>
      <c r="L3374" s="83"/>
      <c r="M3374" s="83"/>
      <c r="N3374" s="83"/>
      <c r="O3374" s="83"/>
      <c r="P3374" s="84"/>
      <c r="Q3374" s="217"/>
      <c r="R3374" s="91">
        <f t="shared" ref="R3374" si="8593">IF(COUNTA(Y3372:DP3375)=0,0,HLOOKUP(R3373,Y3373:DP3375,2,FALSE))</f>
        <v>0</v>
      </c>
      <c r="S3374" s="92">
        <f t="shared" ref="S3374" si="8594">IF(COUNTA(Y3372:DP3375)=0,0,HLOOKUP(S3372,Y3372:DP3375,3,FALSE))</f>
        <v>0</v>
      </c>
      <c r="T3374" s="93"/>
      <c r="U3374" s="94">
        <f t="array" ref="U3374">IF(COUNTA(Y3372:DP3375)=0,0,IF(ISERROR(HLOOKUP(U3375,Y3375:DP3375,1,FALSE)),0,INDEX(Y3374:DP3374,MATCH(U3373&amp;U3375,Y3373:DP3373&amp;Y3375:DP3375,0))))</f>
        <v>0</v>
      </c>
      <c r="V3374" s="94">
        <f t="array" ref="V3374">IF(COUNTA(Y3372:DP3375)=0,0,IF(ISERROR(HLOOKUP(V3375,Y3375:DP3375,1,FALSE)),0,INDEX(Y3374:DP3374,MATCH(V3373&amp;V3375,Y3373:DP3373&amp;Y3375:DP3375,0))))</f>
        <v>0</v>
      </c>
      <c r="W3374" s="95"/>
      <c r="X3374" s="108"/>
    </row>
    <row r="3375" spans="2:24" ht="13.9" thickBot="1">
      <c r="B3375" s="96"/>
      <c r="C3375" s="97"/>
      <c r="D3375" s="96"/>
      <c r="E3375" s="96"/>
      <c r="F3375" s="96"/>
      <c r="G3375" s="96"/>
      <c r="H3375" s="96"/>
      <c r="I3375" s="96"/>
      <c r="J3375" s="96"/>
      <c r="K3375" s="96"/>
      <c r="L3375" s="96"/>
      <c r="M3375" s="96"/>
      <c r="N3375" s="96"/>
      <c r="O3375" s="96"/>
      <c r="P3375" s="97"/>
      <c r="Q3375" s="218"/>
      <c r="R3375" s="98" t="str">
        <f t="shared" ref="R3375" si="8595">IF(COUNTA(Y3372:DP3375)=0,"none",HLOOKUP(R3373,Y3373:DP3375,3,FALSE))</f>
        <v>none</v>
      </c>
      <c r="S3375" s="99" t="str">
        <f t="shared" ref="S3375" si="8596">IF(COUNTA(Y3372:DP3375)=0,"none",HLOOKUP(S3372,Y3372:DP3375,4,FALSE))</f>
        <v>none</v>
      </c>
      <c r="T3375" s="100"/>
      <c r="U3375" s="100" t="str">
        <f t="array" ref="U3375">IF(COUNTA(Y3372:DP3375)=0,"none",IF($U$2="WAHR",$W$3,Abfrage!$F$4))</f>
        <v>none</v>
      </c>
      <c r="V3375" s="100" t="str">
        <f t="array" ref="V3375">IF(COUNTA(Y3372:DP3375)=0,"none",IF($U$2="WAHR",$W$3,Abfrage!$F$4))</f>
        <v>none</v>
      </c>
      <c r="W3375" s="100" t="str">
        <f t="array" ref="W3375">IF(COUNTA(Y3372:DP3375)=0,"none",IF($U$2="WAHR",$W$3,Abfrage!$F$4))</f>
        <v>none</v>
      </c>
      <c r="X3375" s="109"/>
    </row>
    <row r="3376" spans="2:24" thickBot="1">
      <c r="B3376" s="75" t="s">
        <v>2095</v>
      </c>
      <c r="C3376" s="76">
        <v>1000147060</v>
      </c>
      <c r="D3376" s="75" t="s">
        <v>95</v>
      </c>
      <c r="E3376" s="75" t="s">
        <v>175</v>
      </c>
      <c r="F3376" s="75" t="s">
        <v>426</v>
      </c>
      <c r="G3376" s="75" t="s">
        <v>97</v>
      </c>
      <c r="H3376" s="75" t="e">
        <v>#N/A</v>
      </c>
      <c r="I3376" s="75" t="s">
        <v>1035</v>
      </c>
      <c r="J3376" s="75" t="s">
        <v>2096</v>
      </c>
      <c r="K3376" s="75" t="s">
        <v>306</v>
      </c>
      <c r="L3376" s="75" t="s">
        <v>306</v>
      </c>
      <c r="M3376" s="75" t="s">
        <v>307</v>
      </c>
      <c r="N3376" s="75" t="s">
        <v>327</v>
      </c>
      <c r="O3376" s="75" t="s">
        <v>375</v>
      </c>
      <c r="P3376" s="76" t="s">
        <v>306</v>
      </c>
      <c r="Q3376" s="216"/>
      <c r="R3376" s="77" t="str">
        <f t="shared" ref="R3376" si="8597">IF(COUNTA(Y3376:DP3379)=0,"01.01.1900",INDEX(Y3376:DP3376,MATCH(R3377,Y3377:DP3377,0)))</f>
        <v>01.01.1900</v>
      </c>
      <c r="S3376" s="78" t="str">
        <f t="shared" ref="S3376" si="8598">IF(COUNTA(Y3376:DP3379)=0,"01.01.1900",MAX(Y3376:DP3376))</f>
        <v>01.01.1900</v>
      </c>
      <c r="T3376" s="79"/>
      <c r="U3376" s="80" t="str">
        <f t="array" ref="U3376">IF(COUNTA(Y3376:DP3379)=0,"01.01.1900",IF(ISERROR(HLOOKUP(U3379,Y3379:DP3379,1,FALSE)),"01.01.1900",INDEX(Y3376:DP3376,MATCH(U3377&amp;U3379,Y3377:DP3377&amp;Y3379:DP3379,0))))</f>
        <v>01.01.1900</v>
      </c>
      <c r="V3376" s="81" t="str">
        <f t="shared" ref="V3376" si="8599">IF(COUNTA(Y3376:DP3379)=0,"01.01.1900",_xlfn.MAXIFS(Y3376:DP3376,Y3379:DP3379,V3379))</f>
        <v>01.01.1900</v>
      </c>
      <c r="W3376" s="82"/>
      <c r="X3376" s="106"/>
    </row>
    <row r="3377" spans="2:25" thickBot="1">
      <c r="B3377" s="83"/>
      <c r="C3377" s="84"/>
      <c r="D3377" s="83"/>
      <c r="E3377" s="83"/>
      <c r="F3377" s="83"/>
      <c r="G3377" s="83"/>
      <c r="H3377" s="83"/>
      <c r="I3377" s="83"/>
      <c r="J3377" s="83"/>
      <c r="K3377" s="83"/>
      <c r="L3377" s="83"/>
      <c r="M3377" s="83"/>
      <c r="N3377" s="83"/>
      <c r="O3377" s="83"/>
      <c r="P3377" s="84"/>
      <c r="Q3377" s="217"/>
      <c r="R3377" s="85">
        <f t="shared" ref="R3377" si="8600">IF(COUNTA(Y3376:DP3379)=0,0,MIN(Y3377:DP3377))</f>
        <v>0</v>
      </c>
      <c r="S3377" s="86">
        <f t="shared" ref="S3377" si="8601">IF(COUNTA(Y3376:DP3379)=0,0,HLOOKUP(S3376,Y3376:DP3379,2,FALSE))</f>
        <v>0</v>
      </c>
      <c r="T3377" s="87">
        <f t="shared" ref="T3377" si="8602">IF(COUNTA(Y3376:DP3379)=0,0,AVERAGE(Y3377:DP3377))</f>
        <v>0</v>
      </c>
      <c r="U3377" s="88">
        <f t="shared" ref="U3377" si="8603">IF(COUNTA(Y3376:DP3379)=0,0,_xlfn.MINIFS(Y3377:DP3377,Y3379:DP3379,U3379))</f>
        <v>0</v>
      </c>
      <c r="V3377" s="89">
        <f t="array" ref="V3377">IF(COUNTA(Y3376:DP3379)=0,0,IF(ISERROR(HLOOKUP(V3379,Y3379:DP3379,1,FALSE)),0,INDEX(Y3377:DP3377,MATCH(V3376&amp;V3379,Y3376:DP3376&amp;Y3379:DP3379,0))))</f>
        <v>0</v>
      </c>
      <c r="W3377" s="90">
        <f t="array" ref="W3377">IF(COUNTA(Y3376:DP3379)=0,0,IF(ISERROR(HLOOKUP(W3379,Y3379:DP3379,1,FALSE)),0,AVERAGEIF(Y3379:DP3379,$W3379,Y3377:DP3377)))</f>
        <v>0</v>
      </c>
      <c r="X3377" s="107"/>
    </row>
    <row r="3378" spans="2:25" thickBot="1">
      <c r="B3378" s="83"/>
      <c r="C3378" s="84"/>
      <c r="D3378" s="83"/>
      <c r="E3378" s="83"/>
      <c r="F3378" s="83"/>
      <c r="G3378" s="83"/>
      <c r="H3378" s="83"/>
      <c r="I3378" s="83"/>
      <c r="J3378" s="83"/>
      <c r="K3378" s="83"/>
      <c r="L3378" s="83"/>
      <c r="M3378" s="83"/>
      <c r="N3378" s="83"/>
      <c r="O3378" s="83"/>
      <c r="P3378" s="84"/>
      <c r="Q3378" s="217"/>
      <c r="R3378" s="91">
        <f t="shared" ref="R3378" si="8604">IF(COUNTA(Y3376:DP3379)=0,0,HLOOKUP(R3377,Y3377:DP3379,2,FALSE))</f>
        <v>0</v>
      </c>
      <c r="S3378" s="92">
        <f t="shared" ref="S3378" si="8605">IF(COUNTA(Y3376:DP3379)=0,0,HLOOKUP(S3376,Y3376:DP3379,3,FALSE))</f>
        <v>0</v>
      </c>
      <c r="T3378" s="93"/>
      <c r="U3378" s="94">
        <f t="array" ref="U3378">IF(COUNTA(Y3376:DP3379)=0,0,IF(ISERROR(HLOOKUP(U3379,Y3379:DP3379,1,FALSE)),0,INDEX(Y3378:DP3378,MATCH(U3377&amp;U3379,Y3377:DP3377&amp;Y3379:DP3379,0))))</f>
        <v>0</v>
      </c>
      <c r="V3378" s="94">
        <f t="array" ref="V3378">IF(COUNTA(Y3376:DP3379)=0,0,IF(ISERROR(HLOOKUP(V3379,Y3379:DP3379,1,FALSE)),0,INDEX(Y3378:DP3378,MATCH(V3377&amp;V3379,Y3377:DP3377&amp;Y3379:DP3379,0))))</f>
        <v>0</v>
      </c>
      <c r="W3378" s="95"/>
      <c r="X3378" s="108"/>
    </row>
    <row r="3379" spans="2:25" ht="13.9" thickBot="1">
      <c r="B3379" s="96"/>
      <c r="C3379" s="97"/>
      <c r="D3379" s="96"/>
      <c r="E3379" s="96"/>
      <c r="F3379" s="96"/>
      <c r="G3379" s="96"/>
      <c r="H3379" s="96"/>
      <c r="I3379" s="96"/>
      <c r="J3379" s="96"/>
      <c r="K3379" s="96"/>
      <c r="L3379" s="96"/>
      <c r="M3379" s="96"/>
      <c r="N3379" s="96"/>
      <c r="O3379" s="96"/>
      <c r="P3379" s="97"/>
      <c r="Q3379" s="218"/>
      <c r="R3379" s="98" t="str">
        <f t="shared" ref="R3379" si="8606">IF(COUNTA(Y3376:DP3379)=0,"none",HLOOKUP(R3377,Y3377:DP3379,3,FALSE))</f>
        <v>none</v>
      </c>
      <c r="S3379" s="99" t="str">
        <f t="shared" ref="S3379" si="8607">IF(COUNTA(Y3376:DP3379)=0,"none",HLOOKUP(S3376,Y3376:DP3379,4,FALSE))</f>
        <v>none</v>
      </c>
      <c r="T3379" s="100"/>
      <c r="U3379" s="100" t="str">
        <f t="array" ref="U3379">IF(COUNTA(Y3376:DP3379)=0,"none",IF($U$2="WAHR",$W$3,Abfrage!$F$4))</f>
        <v>none</v>
      </c>
      <c r="V3379" s="100" t="str">
        <f t="array" ref="V3379">IF(COUNTA(Y3376:DP3379)=0,"none",IF($U$2="WAHR",$W$3,Abfrage!$F$4))</f>
        <v>none</v>
      </c>
      <c r="W3379" s="100" t="str">
        <f t="array" ref="W3379">IF(COUNTA(Y3376:DP3379)=0,"none",IF($U$2="WAHR",$W$3,Abfrage!$F$4))</f>
        <v>none</v>
      </c>
      <c r="X3379" s="109"/>
    </row>
    <row r="3380" spans="2:25" thickBot="1">
      <c r="B3380" s="75" t="s">
        <v>2097</v>
      </c>
      <c r="C3380" s="76">
        <v>1000147131</v>
      </c>
      <c r="D3380" s="75" t="s">
        <v>95</v>
      </c>
      <c r="E3380" s="75" t="s">
        <v>96</v>
      </c>
      <c r="F3380" s="75" t="s">
        <v>97</v>
      </c>
      <c r="G3380" s="75" t="s">
        <v>96</v>
      </c>
      <c r="H3380" s="75" t="s">
        <v>44</v>
      </c>
      <c r="I3380" s="75" t="s">
        <v>1035</v>
      </c>
      <c r="J3380" s="75" t="s">
        <v>2098</v>
      </c>
      <c r="K3380" s="75" t="s">
        <v>306</v>
      </c>
      <c r="L3380" s="75" t="s">
        <v>306</v>
      </c>
      <c r="M3380" s="75" t="s">
        <v>313</v>
      </c>
      <c r="N3380" s="75" t="s">
        <v>327</v>
      </c>
      <c r="O3380" s="75" t="s">
        <v>375</v>
      </c>
      <c r="P3380" s="76" t="s">
        <v>306</v>
      </c>
      <c r="Q3380" s="216"/>
      <c r="R3380" s="77">
        <f t="shared" ref="R3380" si="8608">IF(COUNTA(Y3380:DP3383)=0,"01.01.1900",INDEX(Y3380:DP3380,MATCH(R3381,Y3381:DP3381,0)))</f>
        <v>44501</v>
      </c>
      <c r="S3380" s="78">
        <f t="shared" ref="S3380" si="8609">IF(COUNTA(Y3380:DP3383)=0,"01.01.1900",MAX(Y3380:DP3380))</f>
        <v>44501</v>
      </c>
      <c r="T3380" s="79"/>
      <c r="U3380" s="80" t="str">
        <f t="array" ref="U3380">IF(COUNTA(Y3380:DP3383)=0,"01.01.1900",IF(ISERROR(HLOOKUP(U3383,Y3383:DP3383,1,FALSE)),"01.01.1900",INDEX(Y3380:DP3380,MATCH(U3381&amp;U3383,Y3381:DP3381&amp;Y3383:DP3383,0))))</f>
        <v>01.01.1900</v>
      </c>
      <c r="V3380" s="81">
        <f t="shared" ref="V3380" si="8610">IF(COUNTA(Y3380:DP3383)=0,"01.01.1900",_xlfn.MAXIFS(Y3380:DP3380,Y3383:DP3383,V3383))</f>
        <v>0</v>
      </c>
      <c r="W3380" s="82"/>
      <c r="X3380" s="106"/>
      <c r="Y3380" s="141">
        <v>44501</v>
      </c>
    </row>
    <row r="3381" spans="2:25" thickBot="1">
      <c r="B3381" s="83"/>
      <c r="C3381" s="84"/>
      <c r="D3381" s="83"/>
      <c r="E3381" s="83"/>
      <c r="F3381" s="83"/>
      <c r="G3381" s="83"/>
      <c r="H3381" s="83"/>
      <c r="I3381" s="83"/>
      <c r="J3381" s="83"/>
      <c r="K3381" s="83"/>
      <c r="L3381" s="83"/>
      <c r="M3381" s="83"/>
      <c r="N3381" s="83"/>
      <c r="O3381" s="83"/>
      <c r="P3381" s="84"/>
      <c r="Q3381" s="217"/>
      <c r="R3381" s="85">
        <f t="shared" ref="R3381" si="8611">IF(COUNTA(Y3380:DP3383)=0,0,MIN(Y3381:DP3381))</f>
        <v>4.0374999999999996</v>
      </c>
      <c r="S3381" s="86">
        <f t="shared" ref="S3381" si="8612">IF(COUNTA(Y3380:DP3383)=0,0,HLOOKUP(S3380,Y3380:DP3383,2,FALSE))</f>
        <v>4.0374999999999996</v>
      </c>
      <c r="T3381" s="87">
        <f t="shared" ref="T3381" si="8613">IF(COUNTA(Y3380:DP3383)=0,0,AVERAGE(Y3381:DP3381))</f>
        <v>4.0374999999999996</v>
      </c>
      <c r="U3381" s="88">
        <f t="shared" ref="U3381" si="8614">IF(COUNTA(Y3380:DP3383)=0,0,_xlfn.MINIFS(Y3381:DP3381,Y3383:DP3383,U3383))</f>
        <v>0</v>
      </c>
      <c r="V3381" s="89">
        <f t="array" ref="V3381">IF(COUNTA(Y3380:DP3383)=0,0,IF(ISERROR(HLOOKUP(V3383,Y3383:DP3383,1,FALSE)),0,INDEX(Y3381:DP3381,MATCH(V3380&amp;V3383,Y3380:DP3380&amp;Y3383:DP3383,0))))</f>
        <v>0</v>
      </c>
      <c r="W3381" s="90">
        <f t="array" ref="W3381">IF(COUNTA(Y3380:DP3383)=0,0,IF(ISERROR(HLOOKUP(W3383,Y3383:DP3383,1,FALSE)),0,AVERAGEIF(Y3383:DP3383,$W3383,Y3381:DP3381)))</f>
        <v>0</v>
      </c>
      <c r="X3381" s="107"/>
      <c r="Y3381" s="142">
        <v>4.0374999999999996</v>
      </c>
    </row>
    <row r="3382" spans="2:25" thickBot="1">
      <c r="B3382" s="83"/>
      <c r="C3382" s="84"/>
      <c r="D3382" s="83"/>
      <c r="E3382" s="83"/>
      <c r="F3382" s="83"/>
      <c r="G3382" s="83"/>
      <c r="H3382" s="83"/>
      <c r="I3382" s="83"/>
      <c r="J3382" s="83"/>
      <c r="K3382" s="83"/>
      <c r="L3382" s="83"/>
      <c r="M3382" s="83"/>
      <c r="N3382" s="83"/>
      <c r="O3382" s="83"/>
      <c r="P3382" s="84"/>
      <c r="Q3382" s="217"/>
      <c r="R3382" s="91">
        <f t="shared" ref="R3382" si="8615">IF(COUNTA(Y3380:DP3383)=0,0,HLOOKUP(R3381,Y3381:DP3383,2,FALSE))</f>
        <v>1000</v>
      </c>
      <c r="S3382" s="92">
        <f t="shared" ref="S3382" si="8616">IF(COUNTA(Y3380:DP3383)=0,0,HLOOKUP(S3380,Y3380:DP3383,3,FALSE))</f>
        <v>1000</v>
      </c>
      <c r="T3382" s="93"/>
      <c r="U3382" s="94">
        <f t="array" ref="U3382">IF(COUNTA(Y3380:DP3383)=0,0,IF(ISERROR(HLOOKUP(U3383,Y3383:DP3383,1,FALSE)),0,INDEX(Y3382:DP3382,MATCH(U3381&amp;U3383,Y3381:DP3381&amp;Y3383:DP3383,0))))</f>
        <v>0</v>
      </c>
      <c r="V3382" s="94">
        <f t="array" ref="V3382">IF(COUNTA(Y3380:DP3383)=0,0,IF(ISERROR(HLOOKUP(V3383,Y3383:DP3383,1,FALSE)),0,INDEX(Y3382:DP3382,MATCH(V3381&amp;V3383,Y3381:DP3381&amp;Y3383:DP3383,0))))</f>
        <v>0</v>
      </c>
      <c r="W3382" s="95"/>
      <c r="X3382" s="108"/>
      <c r="Y3382" s="143">
        <v>1000</v>
      </c>
    </row>
    <row r="3383" spans="2:25" ht="13.9" thickBot="1">
      <c r="B3383" s="96"/>
      <c r="C3383" s="97"/>
      <c r="D3383" s="96"/>
      <c r="E3383" s="96"/>
      <c r="F3383" s="96"/>
      <c r="G3383" s="96"/>
      <c r="H3383" s="96"/>
      <c r="I3383" s="96"/>
      <c r="J3383" s="96"/>
      <c r="K3383" s="96"/>
      <c r="L3383" s="96"/>
      <c r="M3383" s="96"/>
      <c r="N3383" s="96"/>
      <c r="O3383" s="96"/>
      <c r="P3383" s="97"/>
      <c r="Q3383" s="218"/>
      <c r="R3383" s="98" t="str">
        <f t="shared" ref="R3383" si="8617">IF(COUNTA(Y3380:DP3383)=0,"none",HLOOKUP(R3381,Y3381:DP3383,3,FALSE))</f>
        <v>www (-15%)</v>
      </c>
      <c r="S3383" s="99" t="str">
        <f t="shared" ref="S3383" si="8618">IF(COUNTA(Y3380:DP3383)=0,"none",HLOOKUP(S3380,Y3380:DP3383,4,FALSE))</f>
        <v>www (-15%)</v>
      </c>
      <c r="T3383" s="100"/>
      <c r="U3383" s="100">
        <f t="array" ref="U3383">IF(COUNTA(Y3380:DP3383)=0,"none",IF($U$2="WAHR",$W$3,Abfrage!$F$4))</f>
        <v>0</v>
      </c>
      <c r="V3383" s="100">
        <f t="array" ref="V3383">IF(COUNTA(Y3380:DP3383)=0,"none",IF($U$2="WAHR",$W$3,Abfrage!$F$4))</f>
        <v>0</v>
      </c>
      <c r="W3383" s="100">
        <f t="array" ref="W3383">IF(COUNTA(Y3380:DP3383)=0,"none",IF($U$2="WAHR",$W$3,Abfrage!$F$4))</f>
        <v>0</v>
      </c>
      <c r="X3383" s="109"/>
      <c r="Y3383" s="144" t="s">
        <v>354</v>
      </c>
    </row>
    <row r="3384" spans="2:25" thickBot="1">
      <c r="B3384" s="75" t="s">
        <v>2099</v>
      </c>
      <c r="C3384" s="76">
        <v>1000330074</v>
      </c>
      <c r="D3384" s="75" t="s">
        <v>95</v>
      </c>
      <c r="E3384" s="75" t="s">
        <v>148</v>
      </c>
      <c r="F3384" s="75" t="s">
        <v>175</v>
      </c>
      <c r="G3384" s="75" t="s">
        <v>175</v>
      </c>
      <c r="H3384" s="75" t="e">
        <v>#N/A</v>
      </c>
      <c r="I3384" s="75" t="s">
        <v>1035</v>
      </c>
      <c r="J3384" s="75" t="s">
        <v>2100</v>
      </c>
      <c r="K3384" s="75" t="s">
        <v>900</v>
      </c>
      <c r="L3384" s="75" t="s">
        <v>900</v>
      </c>
      <c r="M3384" s="75" t="s">
        <v>307</v>
      </c>
      <c r="N3384" s="75" t="s">
        <v>327</v>
      </c>
      <c r="O3384" s="75" t="s">
        <v>306</v>
      </c>
      <c r="P3384" s="76" t="s">
        <v>306</v>
      </c>
      <c r="Q3384" s="216"/>
      <c r="R3384" s="77" t="str">
        <f t="shared" ref="R3384" si="8619">IF(COUNTA(Y3384:DP3387)=0,"01.01.1900",INDEX(Y3384:DP3384,MATCH(R3385,Y3385:DP3385,0)))</f>
        <v>01.01.1900</v>
      </c>
      <c r="S3384" s="78" t="str">
        <f t="shared" ref="S3384" si="8620">IF(COUNTA(Y3384:DP3387)=0,"01.01.1900",MAX(Y3384:DP3384))</f>
        <v>01.01.1900</v>
      </c>
      <c r="T3384" s="79"/>
      <c r="U3384" s="80" t="str">
        <f t="array" ref="U3384">IF(COUNTA(Y3384:DP3387)=0,"01.01.1900",IF(ISERROR(HLOOKUP(U3387,Y3387:DP3387,1,FALSE)),"01.01.1900",INDEX(Y3384:DP3384,MATCH(U3385&amp;U3387,Y3385:DP3385&amp;Y3387:DP3387,0))))</f>
        <v>01.01.1900</v>
      </c>
      <c r="V3384" s="81" t="str">
        <f t="shared" ref="V3384" si="8621">IF(COUNTA(Y3384:DP3387)=0,"01.01.1900",_xlfn.MAXIFS(Y3384:DP3384,Y3387:DP3387,V3387))</f>
        <v>01.01.1900</v>
      </c>
      <c r="W3384" s="82"/>
      <c r="X3384" s="106"/>
    </row>
    <row r="3385" spans="2:25" thickBot="1">
      <c r="B3385" s="83"/>
      <c r="C3385" s="84"/>
      <c r="D3385" s="83"/>
      <c r="E3385" s="83"/>
      <c r="F3385" s="83"/>
      <c r="G3385" s="83"/>
      <c r="H3385" s="83"/>
      <c r="I3385" s="83"/>
      <c r="J3385" s="83"/>
      <c r="K3385" s="83"/>
      <c r="L3385" s="83"/>
      <c r="M3385" s="83"/>
      <c r="N3385" s="83"/>
      <c r="O3385" s="83"/>
      <c r="P3385" s="84"/>
      <c r="Q3385" s="217"/>
      <c r="R3385" s="85">
        <f t="shared" ref="R3385" si="8622">IF(COUNTA(Y3384:DP3387)=0,0,MIN(Y3385:DP3385))</f>
        <v>0</v>
      </c>
      <c r="S3385" s="86">
        <f t="shared" ref="S3385" si="8623">IF(COUNTA(Y3384:DP3387)=0,0,HLOOKUP(S3384,Y3384:DP3387,2,FALSE))</f>
        <v>0</v>
      </c>
      <c r="T3385" s="87">
        <f t="shared" ref="T3385" si="8624">IF(COUNTA(Y3384:DP3387)=0,0,AVERAGE(Y3385:DP3385))</f>
        <v>0</v>
      </c>
      <c r="U3385" s="88">
        <f t="shared" ref="U3385" si="8625">IF(COUNTA(Y3384:DP3387)=0,0,_xlfn.MINIFS(Y3385:DP3385,Y3387:DP3387,U3387))</f>
        <v>0</v>
      </c>
      <c r="V3385" s="89">
        <f t="array" ref="V3385">IF(COUNTA(Y3384:DP3387)=0,0,IF(ISERROR(HLOOKUP(V3387,Y3387:DP3387,1,FALSE)),0,INDEX(Y3385:DP3385,MATCH(V3384&amp;V3387,Y3384:DP3384&amp;Y3387:DP3387,0))))</f>
        <v>0</v>
      </c>
      <c r="W3385" s="90">
        <f t="array" ref="W3385">IF(COUNTA(Y3384:DP3387)=0,0,IF(ISERROR(HLOOKUP(W3387,Y3387:DP3387,1,FALSE)),0,AVERAGEIF(Y3387:DP3387,$W3387,Y3385:DP3385)))</f>
        <v>0</v>
      </c>
      <c r="X3385" s="107"/>
    </row>
    <row r="3386" spans="2:25" thickBot="1">
      <c r="B3386" s="83"/>
      <c r="C3386" s="84"/>
      <c r="D3386" s="83"/>
      <c r="E3386" s="83"/>
      <c r="F3386" s="83"/>
      <c r="G3386" s="83"/>
      <c r="H3386" s="83"/>
      <c r="I3386" s="83"/>
      <c r="J3386" s="83"/>
      <c r="K3386" s="83"/>
      <c r="L3386" s="83"/>
      <c r="M3386" s="83"/>
      <c r="N3386" s="83"/>
      <c r="O3386" s="83"/>
      <c r="P3386" s="84"/>
      <c r="Q3386" s="217"/>
      <c r="R3386" s="91">
        <f t="shared" ref="R3386" si="8626">IF(COUNTA(Y3384:DP3387)=0,0,HLOOKUP(R3385,Y3385:DP3387,2,FALSE))</f>
        <v>0</v>
      </c>
      <c r="S3386" s="92">
        <f t="shared" ref="S3386" si="8627">IF(COUNTA(Y3384:DP3387)=0,0,HLOOKUP(S3384,Y3384:DP3387,3,FALSE))</f>
        <v>0</v>
      </c>
      <c r="T3386" s="93"/>
      <c r="U3386" s="94">
        <f t="array" ref="U3386">IF(COUNTA(Y3384:DP3387)=0,0,IF(ISERROR(HLOOKUP(U3387,Y3387:DP3387,1,FALSE)),0,INDEX(Y3386:DP3386,MATCH(U3385&amp;U3387,Y3385:DP3385&amp;Y3387:DP3387,0))))</f>
        <v>0</v>
      </c>
      <c r="V3386" s="94">
        <f t="array" ref="V3386">IF(COUNTA(Y3384:DP3387)=0,0,IF(ISERROR(HLOOKUP(V3387,Y3387:DP3387,1,FALSE)),0,INDEX(Y3386:DP3386,MATCH(V3385&amp;V3387,Y3385:DP3385&amp;Y3387:DP3387,0))))</f>
        <v>0</v>
      </c>
      <c r="W3386" s="95"/>
      <c r="X3386" s="108"/>
    </row>
    <row r="3387" spans="2:25" ht="13.9" thickBot="1">
      <c r="B3387" s="96"/>
      <c r="C3387" s="97"/>
      <c r="D3387" s="96"/>
      <c r="E3387" s="96"/>
      <c r="F3387" s="96"/>
      <c r="G3387" s="96"/>
      <c r="H3387" s="96"/>
      <c r="I3387" s="96"/>
      <c r="J3387" s="96"/>
      <c r="K3387" s="96"/>
      <c r="L3387" s="96"/>
      <c r="M3387" s="96"/>
      <c r="N3387" s="96"/>
      <c r="O3387" s="96"/>
      <c r="P3387" s="97"/>
      <c r="Q3387" s="218"/>
      <c r="R3387" s="98" t="str">
        <f t="shared" ref="R3387" si="8628">IF(COUNTA(Y3384:DP3387)=0,"none",HLOOKUP(R3385,Y3385:DP3387,3,FALSE))</f>
        <v>none</v>
      </c>
      <c r="S3387" s="99" t="str">
        <f t="shared" ref="S3387" si="8629">IF(COUNTA(Y3384:DP3387)=0,"none",HLOOKUP(S3384,Y3384:DP3387,4,FALSE))</f>
        <v>none</v>
      </c>
      <c r="T3387" s="100"/>
      <c r="U3387" s="100" t="str">
        <f t="array" ref="U3387">IF(COUNTA(Y3384:DP3387)=0,"none",IF($U$2="WAHR",$W$3,Abfrage!$F$4))</f>
        <v>none</v>
      </c>
      <c r="V3387" s="100" t="str">
        <f t="array" ref="V3387">IF(COUNTA(Y3384:DP3387)=0,"none",IF($U$2="WAHR",$W$3,Abfrage!$F$4))</f>
        <v>none</v>
      </c>
      <c r="W3387" s="100" t="str">
        <f t="array" ref="W3387">IF(COUNTA(Y3384:DP3387)=0,"none",IF($U$2="WAHR",$W$3,Abfrage!$F$4))</f>
        <v>none</v>
      </c>
      <c r="X3387" s="109"/>
    </row>
    <row r="3388" spans="2:25" thickBot="1">
      <c r="B3388" s="75" t="s">
        <v>2101</v>
      </c>
      <c r="C3388" s="76">
        <v>1000033040</v>
      </c>
      <c r="D3388" s="75" t="s">
        <v>95</v>
      </c>
      <c r="E3388" s="75" t="s">
        <v>148</v>
      </c>
      <c r="F3388" s="75" t="s">
        <v>96</v>
      </c>
      <c r="G3388" s="75" t="s">
        <v>96</v>
      </c>
      <c r="H3388" s="75" t="s">
        <v>50</v>
      </c>
      <c r="I3388" s="75" t="s">
        <v>1035</v>
      </c>
      <c r="J3388" s="75" t="s">
        <v>2102</v>
      </c>
      <c r="K3388" s="75" t="s">
        <v>900</v>
      </c>
      <c r="L3388" s="75" t="s">
        <v>900</v>
      </c>
      <c r="M3388" s="75" t="s">
        <v>313</v>
      </c>
      <c r="N3388" s="75" t="s">
        <v>327</v>
      </c>
      <c r="O3388" s="75" t="s">
        <v>306</v>
      </c>
      <c r="P3388" s="76" t="s">
        <v>306</v>
      </c>
      <c r="Q3388" s="216"/>
      <c r="R3388" s="77">
        <f t="shared" ref="R3388" si="8630">IF(COUNTA(Y3388:DP3391)=0,"01.01.1900",INDEX(Y3388:DP3388,MATCH(R3389,Y3389:DP3389,0)))</f>
        <v>44501</v>
      </c>
      <c r="S3388" s="78">
        <f t="shared" ref="S3388" si="8631">IF(COUNTA(Y3388:DP3391)=0,"01.01.1900",MAX(Y3388:DP3388))</f>
        <v>44501</v>
      </c>
      <c r="T3388" s="79"/>
      <c r="U3388" s="80" t="str">
        <f t="array" ref="U3388">IF(COUNTA(Y3388:DP3391)=0,"01.01.1900",IF(ISERROR(HLOOKUP(U3391,Y3391:DP3391,1,FALSE)),"01.01.1900",INDEX(Y3388:DP3388,MATCH(U3389&amp;U3391,Y3389:DP3389&amp;Y3391:DP3391,0))))</f>
        <v>01.01.1900</v>
      </c>
      <c r="V3388" s="81">
        <f t="shared" ref="V3388" si="8632">IF(COUNTA(Y3388:DP3391)=0,"01.01.1900",_xlfn.MAXIFS(Y3388:DP3388,Y3391:DP3391,V3391))</f>
        <v>0</v>
      </c>
      <c r="W3388" s="82"/>
      <c r="X3388" s="106"/>
      <c r="Y3388" s="141">
        <v>44501</v>
      </c>
    </row>
    <row r="3389" spans="2:25" thickBot="1">
      <c r="B3389" s="83"/>
      <c r="C3389" s="84"/>
      <c r="D3389" s="83"/>
      <c r="E3389" s="83"/>
      <c r="F3389" s="83"/>
      <c r="G3389" s="83"/>
      <c r="H3389" s="83"/>
      <c r="I3389" s="83"/>
      <c r="J3389" s="83"/>
      <c r="K3389" s="83"/>
      <c r="L3389" s="83"/>
      <c r="M3389" s="83"/>
      <c r="N3389" s="83"/>
      <c r="O3389" s="83"/>
      <c r="P3389" s="84"/>
      <c r="Q3389" s="217"/>
      <c r="R3389" s="85">
        <f t="shared" ref="R3389" si="8633">IF(COUNTA(Y3388:DP3391)=0,0,MIN(Y3389:DP3389))</f>
        <v>10.0725</v>
      </c>
      <c r="S3389" s="86">
        <f t="shared" ref="S3389" si="8634">IF(COUNTA(Y3388:DP3391)=0,0,HLOOKUP(S3388,Y3388:DP3391,2,FALSE))</f>
        <v>10.0725</v>
      </c>
      <c r="T3389" s="87">
        <f t="shared" ref="T3389" si="8635">IF(COUNTA(Y3388:DP3391)=0,0,AVERAGE(Y3389:DP3389))</f>
        <v>10.0725</v>
      </c>
      <c r="U3389" s="88">
        <f t="shared" ref="U3389" si="8636">IF(COUNTA(Y3388:DP3391)=0,0,_xlfn.MINIFS(Y3389:DP3389,Y3391:DP3391,U3391))</f>
        <v>0</v>
      </c>
      <c r="V3389" s="89">
        <f t="array" ref="V3389">IF(COUNTA(Y3388:DP3391)=0,0,IF(ISERROR(HLOOKUP(V3391,Y3391:DP3391,1,FALSE)),0,INDEX(Y3389:DP3389,MATCH(V3388&amp;V3391,Y3388:DP3388&amp;Y3391:DP3391,0))))</f>
        <v>0</v>
      </c>
      <c r="W3389" s="90">
        <f t="array" ref="W3389">IF(COUNTA(Y3388:DP3391)=0,0,IF(ISERROR(HLOOKUP(W3391,Y3391:DP3391,1,FALSE)),0,AVERAGEIF(Y3391:DP3391,$W3391,Y3389:DP3389)))</f>
        <v>0</v>
      </c>
      <c r="X3389" s="107"/>
      <c r="Y3389" s="142">
        <v>10.0725</v>
      </c>
    </row>
    <row r="3390" spans="2:25" thickBot="1">
      <c r="B3390" s="83"/>
      <c r="C3390" s="84"/>
      <c r="D3390" s="83"/>
      <c r="E3390" s="83"/>
      <c r="F3390" s="83"/>
      <c r="G3390" s="83"/>
      <c r="H3390" s="83"/>
      <c r="I3390" s="83"/>
      <c r="J3390" s="83"/>
      <c r="K3390" s="83"/>
      <c r="L3390" s="83"/>
      <c r="M3390" s="83"/>
      <c r="N3390" s="83"/>
      <c r="O3390" s="83"/>
      <c r="P3390" s="84"/>
      <c r="Q3390" s="217"/>
      <c r="R3390" s="91">
        <f t="shared" ref="R3390" si="8637">IF(COUNTA(Y3388:DP3391)=0,0,HLOOKUP(R3389,Y3389:DP3391,2,FALSE))</f>
        <v>1000</v>
      </c>
      <c r="S3390" s="92">
        <f t="shared" ref="S3390" si="8638">IF(COUNTA(Y3388:DP3391)=0,0,HLOOKUP(S3388,Y3388:DP3391,3,FALSE))</f>
        <v>1000</v>
      </c>
      <c r="T3390" s="93"/>
      <c r="U3390" s="94">
        <f t="array" ref="U3390">IF(COUNTA(Y3388:DP3391)=0,0,IF(ISERROR(HLOOKUP(U3391,Y3391:DP3391,1,FALSE)),0,INDEX(Y3390:DP3390,MATCH(U3389&amp;U3391,Y3389:DP3389&amp;Y3391:DP3391,0))))</f>
        <v>0</v>
      </c>
      <c r="V3390" s="94">
        <f t="array" ref="V3390">IF(COUNTA(Y3388:DP3391)=0,0,IF(ISERROR(HLOOKUP(V3391,Y3391:DP3391,1,FALSE)),0,INDEX(Y3390:DP3390,MATCH(V3389&amp;V3391,Y3389:DP3389&amp;Y3391:DP3391,0))))</f>
        <v>0</v>
      </c>
      <c r="W3390" s="95"/>
      <c r="X3390" s="108"/>
      <c r="Y3390" s="143">
        <v>1000</v>
      </c>
    </row>
    <row r="3391" spans="2:25" ht="13.9" thickBot="1">
      <c r="B3391" s="96"/>
      <c r="C3391" s="97"/>
      <c r="D3391" s="96"/>
      <c r="E3391" s="96"/>
      <c r="F3391" s="96"/>
      <c r="G3391" s="96"/>
      <c r="H3391" s="96"/>
      <c r="I3391" s="96"/>
      <c r="J3391" s="96"/>
      <c r="K3391" s="96"/>
      <c r="L3391" s="96"/>
      <c r="M3391" s="96"/>
      <c r="N3391" s="96"/>
      <c r="O3391" s="96"/>
      <c r="P3391" s="97"/>
      <c r="Q3391" s="218"/>
      <c r="R3391" s="98" t="str">
        <f t="shared" ref="R3391" si="8639">IF(COUNTA(Y3388:DP3391)=0,"none",HLOOKUP(R3389,Y3389:DP3391,3,FALSE))</f>
        <v>www (-15%)</v>
      </c>
      <c r="S3391" s="99" t="str">
        <f t="shared" ref="S3391" si="8640">IF(COUNTA(Y3388:DP3391)=0,"none",HLOOKUP(S3388,Y3388:DP3391,4,FALSE))</f>
        <v>www (-15%)</v>
      </c>
      <c r="T3391" s="100"/>
      <c r="U3391" s="100">
        <f t="array" ref="U3391">IF(COUNTA(Y3388:DP3391)=0,"none",IF($U$2="WAHR",$W$3,Abfrage!$F$4))</f>
        <v>0</v>
      </c>
      <c r="V3391" s="100">
        <f t="array" ref="V3391">IF(COUNTA(Y3388:DP3391)=0,"none",IF($U$2="WAHR",$W$3,Abfrage!$F$4))</f>
        <v>0</v>
      </c>
      <c r="W3391" s="100">
        <f t="array" ref="W3391">IF(COUNTA(Y3388:DP3391)=0,"none",IF($U$2="WAHR",$W$3,Abfrage!$F$4))</f>
        <v>0</v>
      </c>
      <c r="X3391" s="109"/>
      <c r="Y3391" s="144" t="s">
        <v>354</v>
      </c>
    </row>
    <row r="3392" spans="2:25" thickBot="1">
      <c r="B3392" s="75" t="s">
        <v>2103</v>
      </c>
      <c r="C3392" s="76">
        <v>1000330071</v>
      </c>
      <c r="D3392" s="75" t="s">
        <v>95</v>
      </c>
      <c r="E3392" s="75" t="s">
        <v>90</v>
      </c>
      <c r="F3392" s="75" t="s">
        <v>685</v>
      </c>
      <c r="G3392" s="75" t="s">
        <v>685</v>
      </c>
      <c r="H3392" s="75" t="s">
        <v>93</v>
      </c>
      <c r="I3392" s="75" t="s">
        <v>1035</v>
      </c>
      <c r="J3392" s="75" t="s">
        <v>2104</v>
      </c>
      <c r="K3392" s="75" t="s">
        <v>900</v>
      </c>
      <c r="L3392" s="75" t="s">
        <v>900</v>
      </c>
      <c r="M3392" s="75" t="s">
        <v>306</v>
      </c>
      <c r="N3392" s="75" t="s">
        <v>327</v>
      </c>
      <c r="O3392" s="75" t="s">
        <v>306</v>
      </c>
      <c r="P3392" s="76" t="s">
        <v>2105</v>
      </c>
      <c r="Q3392" s="216"/>
      <c r="R3392" s="77">
        <f t="shared" ref="R3392" si="8641">IF(COUNTA(Y3392:DP3395)=0,"01.01.1900",INDEX(Y3392:DP3392,MATCH(R3393,Y3393:DP3393,0)))</f>
        <v>44501</v>
      </c>
      <c r="S3392" s="78">
        <f t="shared" ref="S3392" si="8642">IF(COUNTA(Y3392:DP3395)=0,"01.01.1900",MAX(Y3392:DP3392))</f>
        <v>44501</v>
      </c>
      <c r="T3392" s="79"/>
      <c r="U3392" s="80" t="str">
        <f t="array" ref="U3392">IF(COUNTA(Y3392:DP3395)=0,"01.01.1900",IF(ISERROR(HLOOKUP(U3395,Y3395:DP3395,1,FALSE)),"01.01.1900",INDEX(Y3392:DP3392,MATCH(U3393&amp;U3395,Y3393:DP3393&amp;Y3395:DP3395,0))))</f>
        <v>01.01.1900</v>
      </c>
      <c r="V3392" s="81">
        <f t="shared" ref="V3392" si="8643">IF(COUNTA(Y3392:DP3395)=0,"01.01.1900",_xlfn.MAXIFS(Y3392:DP3392,Y3395:DP3395,V3395))</f>
        <v>0</v>
      </c>
      <c r="W3392" s="82"/>
      <c r="X3392" s="106"/>
      <c r="Y3392" s="141">
        <v>44501</v>
      </c>
    </row>
    <row r="3393" spans="2:25" thickBot="1">
      <c r="B3393" s="83"/>
      <c r="C3393" s="84"/>
      <c r="D3393" s="83"/>
      <c r="E3393" s="83"/>
      <c r="F3393" s="83"/>
      <c r="G3393" s="83"/>
      <c r="H3393" s="83"/>
      <c r="I3393" s="83"/>
      <c r="J3393" s="83"/>
      <c r="K3393" s="83"/>
      <c r="L3393" s="83"/>
      <c r="M3393" s="83"/>
      <c r="N3393" s="83"/>
      <c r="O3393" s="83"/>
      <c r="P3393" s="84"/>
      <c r="Q3393" s="217"/>
      <c r="R3393" s="85">
        <f t="shared" ref="R3393" si="8644">IF(COUNTA(Y3392:DP3395)=0,0,MIN(Y3393:DP3393))</f>
        <v>1.3345000000000002</v>
      </c>
      <c r="S3393" s="86">
        <f t="shared" ref="S3393" si="8645">IF(COUNTA(Y3392:DP3395)=0,0,HLOOKUP(S3392,Y3392:DP3395,2,FALSE))</f>
        <v>1.3345000000000002</v>
      </c>
      <c r="T3393" s="87">
        <f t="shared" ref="T3393" si="8646">IF(COUNTA(Y3392:DP3395)=0,0,AVERAGE(Y3393:DP3393))</f>
        <v>1.3345000000000002</v>
      </c>
      <c r="U3393" s="88">
        <f t="shared" ref="U3393" si="8647">IF(COUNTA(Y3392:DP3395)=0,0,_xlfn.MINIFS(Y3393:DP3393,Y3395:DP3395,U3395))</f>
        <v>0</v>
      </c>
      <c r="V3393" s="89">
        <f t="array" ref="V3393">IF(COUNTA(Y3392:DP3395)=0,0,IF(ISERROR(HLOOKUP(V3395,Y3395:DP3395,1,FALSE)),0,INDEX(Y3393:DP3393,MATCH(V3392&amp;V3395,Y3392:DP3392&amp;Y3395:DP3395,0))))</f>
        <v>0</v>
      </c>
      <c r="W3393" s="90">
        <f t="array" ref="W3393">IF(COUNTA(Y3392:DP3395)=0,0,IF(ISERROR(HLOOKUP(W3395,Y3395:DP3395,1,FALSE)),0,AVERAGEIF(Y3395:DP3395,$W3395,Y3393:DP3393)))</f>
        <v>0</v>
      </c>
      <c r="X3393" s="107"/>
      <c r="Y3393" s="142">
        <v>1.3345000000000002</v>
      </c>
    </row>
    <row r="3394" spans="2:25" thickBot="1">
      <c r="B3394" s="83"/>
      <c r="C3394" s="84"/>
      <c r="D3394" s="83"/>
      <c r="E3394" s="83"/>
      <c r="F3394" s="83"/>
      <c r="G3394" s="83"/>
      <c r="H3394" s="83"/>
      <c r="I3394" s="83"/>
      <c r="J3394" s="83"/>
      <c r="K3394" s="83"/>
      <c r="L3394" s="83"/>
      <c r="M3394" s="83"/>
      <c r="N3394" s="83"/>
      <c r="O3394" s="83"/>
      <c r="P3394" s="84"/>
      <c r="Q3394" s="217"/>
      <c r="R3394" s="91">
        <f t="shared" ref="R3394" si="8648">IF(COUNTA(Y3392:DP3395)=0,0,HLOOKUP(R3393,Y3393:DP3395,2,FALSE))</f>
        <v>1000</v>
      </c>
      <c r="S3394" s="92">
        <f t="shared" ref="S3394" si="8649">IF(COUNTA(Y3392:DP3395)=0,0,HLOOKUP(S3392,Y3392:DP3395,3,FALSE))</f>
        <v>1000</v>
      </c>
      <c r="T3394" s="93"/>
      <c r="U3394" s="94">
        <f t="array" ref="U3394">IF(COUNTA(Y3392:DP3395)=0,0,IF(ISERROR(HLOOKUP(U3395,Y3395:DP3395,1,FALSE)),0,INDEX(Y3394:DP3394,MATCH(U3393&amp;U3395,Y3393:DP3393&amp;Y3395:DP3395,0))))</f>
        <v>0</v>
      </c>
      <c r="V3394" s="94">
        <f t="array" ref="V3394">IF(COUNTA(Y3392:DP3395)=0,0,IF(ISERROR(HLOOKUP(V3395,Y3395:DP3395,1,FALSE)),0,INDEX(Y3394:DP3394,MATCH(V3393&amp;V3395,Y3393:DP3393&amp;Y3395:DP3395,0))))</f>
        <v>0</v>
      </c>
      <c r="W3394" s="95"/>
      <c r="X3394" s="108"/>
      <c r="Y3394" s="143">
        <v>1000</v>
      </c>
    </row>
    <row r="3395" spans="2:25" ht="13.9" thickBot="1">
      <c r="B3395" s="96"/>
      <c r="C3395" s="97"/>
      <c r="D3395" s="96"/>
      <c r="E3395" s="96"/>
      <c r="F3395" s="96"/>
      <c r="G3395" s="96"/>
      <c r="H3395" s="96"/>
      <c r="I3395" s="96"/>
      <c r="J3395" s="96"/>
      <c r="K3395" s="96"/>
      <c r="L3395" s="96"/>
      <c r="M3395" s="96"/>
      <c r="N3395" s="96"/>
      <c r="O3395" s="96"/>
      <c r="P3395" s="97"/>
      <c r="Q3395" s="218"/>
      <c r="R3395" s="98" t="str">
        <f t="shared" ref="R3395" si="8650">IF(COUNTA(Y3392:DP3395)=0,"none",HLOOKUP(R3393,Y3393:DP3395,3,FALSE))</f>
        <v>www (-15%)</v>
      </c>
      <c r="S3395" s="99" t="str">
        <f t="shared" ref="S3395" si="8651">IF(COUNTA(Y3392:DP3395)=0,"none",HLOOKUP(S3392,Y3392:DP3395,4,FALSE))</f>
        <v>www (-15%)</v>
      </c>
      <c r="T3395" s="100"/>
      <c r="U3395" s="100">
        <f t="array" ref="U3395">IF(COUNTA(Y3392:DP3395)=0,"none",IF($U$2="WAHR",$W$3,Abfrage!$F$4))</f>
        <v>0</v>
      </c>
      <c r="V3395" s="100">
        <f t="array" ref="V3395">IF(COUNTA(Y3392:DP3395)=0,"none",IF($U$2="WAHR",$W$3,Abfrage!$F$4))</f>
        <v>0</v>
      </c>
      <c r="W3395" s="100">
        <f t="array" ref="W3395">IF(COUNTA(Y3392:DP3395)=0,"none",IF($U$2="WAHR",$W$3,Abfrage!$F$4))</f>
        <v>0</v>
      </c>
      <c r="X3395" s="109"/>
      <c r="Y3395" s="144" t="s">
        <v>354</v>
      </c>
    </row>
    <row r="3396" spans="2:25" thickBot="1">
      <c r="B3396" s="75" t="s">
        <v>2106</v>
      </c>
      <c r="C3396" s="76">
        <v>1000330072</v>
      </c>
      <c r="D3396" s="75" t="s">
        <v>95</v>
      </c>
      <c r="E3396" s="75" t="s">
        <v>170</v>
      </c>
      <c r="F3396" s="75" t="s">
        <v>455</v>
      </c>
      <c r="G3396" s="75" t="s">
        <v>455</v>
      </c>
      <c r="H3396" s="75" t="s">
        <v>2107</v>
      </c>
      <c r="I3396" s="75" t="s">
        <v>1035</v>
      </c>
      <c r="J3396" s="75" t="s">
        <v>2108</v>
      </c>
      <c r="K3396" s="75" t="s">
        <v>306</v>
      </c>
      <c r="L3396" s="75" t="s">
        <v>306</v>
      </c>
      <c r="M3396" s="75" t="s">
        <v>306</v>
      </c>
      <c r="N3396" s="75" t="s">
        <v>327</v>
      </c>
      <c r="O3396" s="75" t="s">
        <v>306</v>
      </c>
      <c r="P3396" s="76" t="s">
        <v>306</v>
      </c>
      <c r="Q3396" s="216"/>
      <c r="R3396" s="77">
        <f t="shared" ref="R3396" si="8652">IF(COUNTA(Y3396:DP3399)=0,"01.01.1900",INDEX(Y3396:DP3396,MATCH(R3397,Y3397:DP3397,0)))</f>
        <v>44501</v>
      </c>
      <c r="S3396" s="78">
        <f t="shared" ref="S3396" si="8653">IF(COUNTA(Y3396:DP3399)=0,"01.01.1900",MAX(Y3396:DP3396))</f>
        <v>44501</v>
      </c>
      <c r="T3396" s="79"/>
      <c r="U3396" s="80" t="str">
        <f t="array" ref="U3396">IF(COUNTA(Y3396:DP3399)=0,"01.01.1900",IF(ISERROR(HLOOKUP(U3399,Y3399:DP3399,1,FALSE)),"01.01.1900",INDEX(Y3396:DP3396,MATCH(U3397&amp;U3399,Y3397:DP3397&amp;Y3399:DP3399,0))))</f>
        <v>01.01.1900</v>
      </c>
      <c r="V3396" s="81">
        <f t="shared" ref="V3396" si="8654">IF(COUNTA(Y3396:DP3399)=0,"01.01.1900",_xlfn.MAXIFS(Y3396:DP3396,Y3399:DP3399,V3399))</f>
        <v>0</v>
      </c>
      <c r="W3396" s="82"/>
      <c r="X3396" s="106"/>
      <c r="Y3396" s="141">
        <v>44501</v>
      </c>
    </row>
    <row r="3397" spans="2:25" thickBot="1">
      <c r="B3397" s="83"/>
      <c r="C3397" s="84"/>
      <c r="D3397" s="83"/>
      <c r="E3397" s="83"/>
      <c r="F3397" s="83"/>
      <c r="G3397" s="83"/>
      <c r="H3397" s="83"/>
      <c r="I3397" s="83"/>
      <c r="J3397" s="83"/>
      <c r="K3397" s="83"/>
      <c r="L3397" s="83"/>
      <c r="M3397" s="83"/>
      <c r="N3397" s="83"/>
      <c r="O3397" s="83"/>
      <c r="P3397" s="84"/>
      <c r="Q3397" s="217"/>
      <c r="R3397" s="85">
        <f t="shared" ref="R3397" si="8655">IF(COUNTA(Y3396:DP3399)=0,0,MIN(Y3397:DP3397))</f>
        <v>1.7765</v>
      </c>
      <c r="S3397" s="86">
        <f t="shared" ref="S3397" si="8656">IF(COUNTA(Y3396:DP3399)=0,0,HLOOKUP(S3396,Y3396:DP3399,2,FALSE))</f>
        <v>1.7765</v>
      </c>
      <c r="T3397" s="87">
        <f t="shared" ref="T3397" si="8657">IF(COUNTA(Y3396:DP3399)=0,0,AVERAGE(Y3397:DP3397))</f>
        <v>1.7765</v>
      </c>
      <c r="U3397" s="88">
        <f t="shared" ref="U3397" si="8658">IF(COUNTA(Y3396:DP3399)=0,0,_xlfn.MINIFS(Y3397:DP3397,Y3399:DP3399,U3399))</f>
        <v>0</v>
      </c>
      <c r="V3397" s="89">
        <f t="array" ref="V3397">IF(COUNTA(Y3396:DP3399)=0,0,IF(ISERROR(HLOOKUP(V3399,Y3399:DP3399,1,FALSE)),0,INDEX(Y3397:DP3397,MATCH(V3396&amp;V3399,Y3396:DP3396&amp;Y3399:DP3399,0))))</f>
        <v>0</v>
      </c>
      <c r="W3397" s="90">
        <f t="array" ref="W3397">IF(COUNTA(Y3396:DP3399)=0,0,IF(ISERROR(HLOOKUP(W3399,Y3399:DP3399,1,FALSE)),0,AVERAGEIF(Y3399:DP3399,$W3399,Y3397:DP3397)))</f>
        <v>0</v>
      </c>
      <c r="X3397" s="107"/>
      <c r="Y3397" s="142">
        <v>1.7765</v>
      </c>
    </row>
    <row r="3398" spans="2:25" thickBot="1">
      <c r="B3398" s="83"/>
      <c r="C3398" s="84"/>
      <c r="D3398" s="83"/>
      <c r="E3398" s="83"/>
      <c r="F3398" s="83"/>
      <c r="G3398" s="83"/>
      <c r="H3398" s="83"/>
      <c r="I3398" s="83"/>
      <c r="J3398" s="83"/>
      <c r="K3398" s="83"/>
      <c r="L3398" s="83"/>
      <c r="M3398" s="83"/>
      <c r="N3398" s="83"/>
      <c r="O3398" s="83"/>
      <c r="P3398" s="84"/>
      <c r="Q3398" s="217"/>
      <c r="R3398" s="91">
        <f t="shared" ref="R3398" si="8659">IF(COUNTA(Y3396:DP3399)=0,0,HLOOKUP(R3397,Y3397:DP3399,2,FALSE))</f>
        <v>1000</v>
      </c>
      <c r="S3398" s="92">
        <f t="shared" ref="S3398" si="8660">IF(COUNTA(Y3396:DP3399)=0,0,HLOOKUP(S3396,Y3396:DP3399,3,FALSE))</f>
        <v>1000</v>
      </c>
      <c r="T3398" s="93"/>
      <c r="U3398" s="94">
        <f t="array" ref="U3398">IF(COUNTA(Y3396:DP3399)=0,0,IF(ISERROR(HLOOKUP(U3399,Y3399:DP3399,1,FALSE)),0,INDEX(Y3398:DP3398,MATCH(U3397&amp;U3399,Y3397:DP3397&amp;Y3399:DP3399,0))))</f>
        <v>0</v>
      </c>
      <c r="V3398" s="94">
        <f t="array" ref="V3398">IF(COUNTA(Y3396:DP3399)=0,0,IF(ISERROR(HLOOKUP(V3399,Y3399:DP3399,1,FALSE)),0,INDEX(Y3398:DP3398,MATCH(V3397&amp;V3399,Y3397:DP3397&amp;Y3399:DP3399,0))))</f>
        <v>0</v>
      </c>
      <c r="W3398" s="95"/>
      <c r="X3398" s="108"/>
      <c r="Y3398" s="143">
        <v>1000</v>
      </c>
    </row>
    <row r="3399" spans="2:25" ht="13.9" thickBot="1">
      <c r="B3399" s="96"/>
      <c r="C3399" s="97"/>
      <c r="D3399" s="96"/>
      <c r="E3399" s="96"/>
      <c r="F3399" s="96"/>
      <c r="G3399" s="96"/>
      <c r="H3399" s="96"/>
      <c r="I3399" s="96"/>
      <c r="J3399" s="96"/>
      <c r="K3399" s="96"/>
      <c r="L3399" s="96"/>
      <c r="M3399" s="96"/>
      <c r="N3399" s="96"/>
      <c r="O3399" s="96"/>
      <c r="P3399" s="97"/>
      <c r="Q3399" s="218"/>
      <c r="R3399" s="98" t="str">
        <f t="shared" ref="R3399" si="8661">IF(COUNTA(Y3396:DP3399)=0,"none",HLOOKUP(R3397,Y3397:DP3399,3,FALSE))</f>
        <v>www (-15%)</v>
      </c>
      <c r="S3399" s="99" t="str">
        <f t="shared" ref="S3399" si="8662">IF(COUNTA(Y3396:DP3399)=0,"none",HLOOKUP(S3396,Y3396:DP3399,4,FALSE))</f>
        <v>www (-15%)</v>
      </c>
      <c r="T3399" s="100"/>
      <c r="U3399" s="100">
        <f t="array" ref="U3399">IF(COUNTA(Y3396:DP3399)=0,"none",IF($U$2="WAHR",$W$3,Abfrage!$F$4))</f>
        <v>0</v>
      </c>
      <c r="V3399" s="100">
        <f t="array" ref="V3399">IF(COUNTA(Y3396:DP3399)=0,"none",IF($U$2="WAHR",$W$3,Abfrage!$F$4))</f>
        <v>0</v>
      </c>
      <c r="W3399" s="100">
        <f t="array" ref="W3399">IF(COUNTA(Y3396:DP3399)=0,"none",IF($U$2="WAHR",$W$3,Abfrage!$F$4))</f>
        <v>0</v>
      </c>
      <c r="X3399" s="109"/>
      <c r="Y3399" s="144" t="s">
        <v>354</v>
      </c>
    </row>
    <row r="3400" spans="2:25" thickBot="1">
      <c r="B3400" s="75" t="s">
        <v>2109</v>
      </c>
      <c r="C3400" s="76">
        <v>1000146743</v>
      </c>
      <c r="D3400" s="75" t="s">
        <v>95</v>
      </c>
      <c r="E3400" s="75" t="s">
        <v>148</v>
      </c>
      <c r="F3400" s="75" t="s">
        <v>96</v>
      </c>
      <c r="G3400" s="75" t="s">
        <v>96</v>
      </c>
      <c r="H3400" s="75" t="e">
        <v>#N/A</v>
      </c>
      <c r="I3400" s="75" t="s">
        <v>1196</v>
      </c>
      <c r="J3400" s="75" t="s">
        <v>2110</v>
      </c>
      <c r="K3400" s="75" t="s">
        <v>523</v>
      </c>
      <c r="L3400" s="75" t="s">
        <v>2111</v>
      </c>
      <c r="M3400" s="75" t="s">
        <v>313</v>
      </c>
      <c r="N3400" s="75" t="s">
        <v>327</v>
      </c>
      <c r="O3400" s="75" t="s">
        <v>306</v>
      </c>
      <c r="P3400" s="76" t="s">
        <v>306</v>
      </c>
      <c r="Q3400" s="216"/>
      <c r="R3400" s="77" t="str">
        <f t="shared" ref="R3400" si="8663">IF(COUNTA(Y3400:DP3403)=0,"01.01.1900",INDEX(Y3400:DP3400,MATCH(R3401,Y3401:DP3401,0)))</f>
        <v>01.01.1900</v>
      </c>
      <c r="S3400" s="78" t="str">
        <f t="shared" ref="S3400" si="8664">IF(COUNTA(Y3400:DP3403)=0,"01.01.1900",MAX(Y3400:DP3400))</f>
        <v>01.01.1900</v>
      </c>
      <c r="T3400" s="79"/>
      <c r="U3400" s="80" t="str">
        <f t="array" ref="U3400">IF(COUNTA(Y3400:DP3403)=0,"01.01.1900",IF(ISERROR(HLOOKUP(U3403,Y3403:DP3403,1,FALSE)),"01.01.1900",INDEX(Y3400:DP3400,MATCH(U3401&amp;U3403,Y3401:DP3401&amp;Y3403:DP3403,0))))</f>
        <v>01.01.1900</v>
      </c>
      <c r="V3400" s="81" t="str">
        <f t="shared" ref="V3400" si="8665">IF(COUNTA(Y3400:DP3403)=0,"01.01.1900",_xlfn.MAXIFS(Y3400:DP3400,Y3403:DP3403,V3403))</f>
        <v>01.01.1900</v>
      </c>
      <c r="W3400" s="82"/>
      <c r="X3400" s="106"/>
    </row>
    <row r="3401" spans="2:25" thickBot="1">
      <c r="B3401" s="83"/>
      <c r="C3401" s="84"/>
      <c r="D3401" s="83"/>
      <c r="E3401" s="83"/>
      <c r="F3401" s="83"/>
      <c r="G3401" s="83"/>
      <c r="H3401" s="83"/>
      <c r="I3401" s="83"/>
      <c r="J3401" s="83"/>
      <c r="K3401" s="83"/>
      <c r="L3401" s="83"/>
      <c r="M3401" s="83"/>
      <c r="N3401" s="83"/>
      <c r="O3401" s="83"/>
      <c r="P3401" s="84"/>
      <c r="Q3401" s="217"/>
      <c r="R3401" s="85">
        <f t="shared" ref="R3401" si="8666">IF(COUNTA(Y3400:DP3403)=0,0,MIN(Y3401:DP3401))</f>
        <v>0</v>
      </c>
      <c r="S3401" s="86">
        <f t="shared" ref="S3401" si="8667">IF(COUNTA(Y3400:DP3403)=0,0,HLOOKUP(S3400,Y3400:DP3403,2,FALSE))</f>
        <v>0</v>
      </c>
      <c r="T3401" s="87">
        <f t="shared" ref="T3401" si="8668">IF(COUNTA(Y3400:DP3403)=0,0,AVERAGE(Y3401:DP3401))</f>
        <v>0</v>
      </c>
      <c r="U3401" s="88">
        <f t="shared" ref="U3401" si="8669">IF(COUNTA(Y3400:DP3403)=0,0,_xlfn.MINIFS(Y3401:DP3401,Y3403:DP3403,U3403))</f>
        <v>0</v>
      </c>
      <c r="V3401" s="89">
        <f t="array" ref="V3401">IF(COUNTA(Y3400:DP3403)=0,0,IF(ISERROR(HLOOKUP(V3403,Y3403:DP3403,1,FALSE)),0,INDEX(Y3401:DP3401,MATCH(V3400&amp;V3403,Y3400:DP3400&amp;Y3403:DP3403,0))))</f>
        <v>0</v>
      </c>
      <c r="W3401" s="90">
        <f t="array" ref="W3401">IF(COUNTA(Y3400:DP3403)=0,0,IF(ISERROR(HLOOKUP(W3403,Y3403:DP3403,1,FALSE)),0,AVERAGEIF(Y3403:DP3403,$W3403,Y3401:DP3401)))</f>
        <v>0</v>
      </c>
      <c r="X3401" s="107"/>
    </row>
    <row r="3402" spans="2:25" thickBot="1">
      <c r="B3402" s="83"/>
      <c r="C3402" s="84"/>
      <c r="D3402" s="83"/>
      <c r="E3402" s="83"/>
      <c r="F3402" s="83"/>
      <c r="G3402" s="83"/>
      <c r="H3402" s="83"/>
      <c r="I3402" s="83"/>
      <c r="J3402" s="83"/>
      <c r="K3402" s="83"/>
      <c r="L3402" s="83"/>
      <c r="M3402" s="83"/>
      <c r="N3402" s="83"/>
      <c r="O3402" s="83"/>
      <c r="P3402" s="84"/>
      <c r="Q3402" s="217"/>
      <c r="R3402" s="91">
        <f t="shared" ref="R3402" si="8670">IF(COUNTA(Y3400:DP3403)=0,0,HLOOKUP(R3401,Y3401:DP3403,2,FALSE))</f>
        <v>0</v>
      </c>
      <c r="S3402" s="92">
        <f t="shared" ref="S3402" si="8671">IF(COUNTA(Y3400:DP3403)=0,0,HLOOKUP(S3400,Y3400:DP3403,3,FALSE))</f>
        <v>0</v>
      </c>
      <c r="T3402" s="93"/>
      <c r="U3402" s="94">
        <f t="array" ref="U3402">IF(COUNTA(Y3400:DP3403)=0,0,IF(ISERROR(HLOOKUP(U3403,Y3403:DP3403,1,FALSE)),0,INDEX(Y3402:DP3402,MATCH(U3401&amp;U3403,Y3401:DP3401&amp;Y3403:DP3403,0))))</f>
        <v>0</v>
      </c>
      <c r="V3402" s="94">
        <f t="array" ref="V3402">IF(COUNTA(Y3400:DP3403)=0,0,IF(ISERROR(HLOOKUP(V3403,Y3403:DP3403,1,FALSE)),0,INDEX(Y3402:DP3402,MATCH(V3401&amp;V3403,Y3401:DP3401&amp;Y3403:DP3403,0))))</f>
        <v>0</v>
      </c>
      <c r="W3402" s="95"/>
      <c r="X3402" s="108"/>
    </row>
    <row r="3403" spans="2:25" ht="13.9" thickBot="1">
      <c r="B3403" s="96"/>
      <c r="C3403" s="97"/>
      <c r="D3403" s="96"/>
      <c r="E3403" s="96"/>
      <c r="F3403" s="96"/>
      <c r="G3403" s="96"/>
      <c r="H3403" s="96"/>
      <c r="I3403" s="96"/>
      <c r="J3403" s="96"/>
      <c r="K3403" s="96"/>
      <c r="L3403" s="96"/>
      <c r="M3403" s="96"/>
      <c r="N3403" s="96"/>
      <c r="O3403" s="96"/>
      <c r="P3403" s="97"/>
      <c r="Q3403" s="218"/>
      <c r="R3403" s="98" t="str">
        <f t="shared" ref="R3403" si="8672">IF(COUNTA(Y3400:DP3403)=0,"none",HLOOKUP(R3401,Y3401:DP3403,3,FALSE))</f>
        <v>none</v>
      </c>
      <c r="S3403" s="99" t="str">
        <f t="shared" ref="S3403" si="8673">IF(COUNTA(Y3400:DP3403)=0,"none",HLOOKUP(S3400,Y3400:DP3403,4,FALSE))</f>
        <v>none</v>
      </c>
      <c r="T3403" s="100"/>
      <c r="U3403" s="100" t="str">
        <f t="array" ref="U3403">IF(COUNTA(Y3400:DP3403)=0,"none",IF($U$2="WAHR",$W$3,Abfrage!$F$4))</f>
        <v>none</v>
      </c>
      <c r="V3403" s="100" t="str">
        <f t="array" ref="V3403">IF(COUNTA(Y3400:DP3403)=0,"none",IF($U$2="WAHR",$W$3,Abfrage!$F$4))</f>
        <v>none</v>
      </c>
      <c r="W3403" s="100" t="str">
        <f t="array" ref="W3403">IF(COUNTA(Y3400:DP3403)=0,"none",IF($U$2="WAHR",$W$3,Abfrage!$F$4))</f>
        <v>none</v>
      </c>
      <c r="X3403" s="109"/>
    </row>
    <row r="3404" spans="2:25" thickBot="1">
      <c r="B3404" s="75" t="s">
        <v>2112</v>
      </c>
      <c r="C3404" s="76">
        <v>1000146744</v>
      </c>
      <c r="D3404" s="75" t="s">
        <v>95</v>
      </c>
      <c r="E3404" s="75" t="s">
        <v>148</v>
      </c>
      <c r="F3404" s="75" t="s">
        <v>175</v>
      </c>
      <c r="G3404" s="75" t="s">
        <v>175</v>
      </c>
      <c r="H3404" s="75" t="e">
        <v>#N/A</v>
      </c>
      <c r="I3404" s="75" t="s">
        <v>1196</v>
      </c>
      <c r="J3404" s="75" t="s">
        <v>2113</v>
      </c>
      <c r="K3404" s="75" t="s">
        <v>523</v>
      </c>
      <c r="L3404" s="75" t="s">
        <v>2111</v>
      </c>
      <c r="M3404" s="75" t="s">
        <v>307</v>
      </c>
      <c r="N3404" s="75" t="s">
        <v>327</v>
      </c>
      <c r="O3404" s="75" t="s">
        <v>306</v>
      </c>
      <c r="P3404" s="76" t="s">
        <v>306</v>
      </c>
      <c r="Q3404" s="216"/>
      <c r="R3404" s="77" t="str">
        <f t="shared" ref="R3404" si="8674">IF(COUNTA(Y3404:DP3407)=0,"01.01.1900",INDEX(Y3404:DP3404,MATCH(R3405,Y3405:DP3405,0)))</f>
        <v>01.01.1900</v>
      </c>
      <c r="S3404" s="78" t="str">
        <f t="shared" ref="S3404" si="8675">IF(COUNTA(Y3404:DP3407)=0,"01.01.1900",MAX(Y3404:DP3404))</f>
        <v>01.01.1900</v>
      </c>
      <c r="T3404" s="79"/>
      <c r="U3404" s="80" t="str">
        <f t="array" ref="U3404">IF(COUNTA(Y3404:DP3407)=0,"01.01.1900",IF(ISERROR(HLOOKUP(U3407,Y3407:DP3407,1,FALSE)),"01.01.1900",INDEX(Y3404:DP3404,MATCH(U3405&amp;U3407,Y3405:DP3405&amp;Y3407:DP3407,0))))</f>
        <v>01.01.1900</v>
      </c>
      <c r="V3404" s="81" t="str">
        <f t="shared" ref="V3404" si="8676">IF(COUNTA(Y3404:DP3407)=0,"01.01.1900",_xlfn.MAXIFS(Y3404:DP3404,Y3407:DP3407,V3407))</f>
        <v>01.01.1900</v>
      </c>
      <c r="W3404" s="82"/>
      <c r="X3404" s="106"/>
    </row>
    <row r="3405" spans="2:25" thickBot="1">
      <c r="B3405" s="83"/>
      <c r="C3405" s="84"/>
      <c r="D3405" s="83"/>
      <c r="E3405" s="83"/>
      <c r="F3405" s="83"/>
      <c r="G3405" s="83"/>
      <c r="H3405" s="83"/>
      <c r="I3405" s="83"/>
      <c r="J3405" s="83"/>
      <c r="K3405" s="83"/>
      <c r="L3405" s="83"/>
      <c r="M3405" s="83"/>
      <c r="N3405" s="83"/>
      <c r="O3405" s="83"/>
      <c r="P3405" s="84"/>
      <c r="Q3405" s="217"/>
      <c r="R3405" s="85">
        <f t="shared" ref="R3405" si="8677">IF(COUNTA(Y3404:DP3407)=0,0,MIN(Y3405:DP3405))</f>
        <v>0</v>
      </c>
      <c r="S3405" s="86">
        <f t="shared" ref="S3405" si="8678">IF(COUNTA(Y3404:DP3407)=0,0,HLOOKUP(S3404,Y3404:DP3407,2,FALSE))</f>
        <v>0</v>
      </c>
      <c r="T3405" s="87">
        <f t="shared" ref="T3405" si="8679">IF(COUNTA(Y3404:DP3407)=0,0,AVERAGE(Y3405:DP3405))</f>
        <v>0</v>
      </c>
      <c r="U3405" s="88">
        <f t="shared" ref="U3405" si="8680">IF(COUNTA(Y3404:DP3407)=0,0,_xlfn.MINIFS(Y3405:DP3405,Y3407:DP3407,U3407))</f>
        <v>0</v>
      </c>
      <c r="V3405" s="89">
        <f t="array" ref="V3405">IF(COUNTA(Y3404:DP3407)=0,0,IF(ISERROR(HLOOKUP(V3407,Y3407:DP3407,1,FALSE)),0,INDEX(Y3405:DP3405,MATCH(V3404&amp;V3407,Y3404:DP3404&amp;Y3407:DP3407,0))))</f>
        <v>0</v>
      </c>
      <c r="W3405" s="90">
        <f t="array" ref="W3405">IF(COUNTA(Y3404:DP3407)=0,0,IF(ISERROR(HLOOKUP(W3407,Y3407:DP3407,1,FALSE)),0,AVERAGEIF(Y3407:DP3407,$W3407,Y3405:DP3405)))</f>
        <v>0</v>
      </c>
      <c r="X3405" s="107"/>
    </row>
    <row r="3406" spans="2:25" thickBot="1">
      <c r="B3406" s="83"/>
      <c r="C3406" s="84"/>
      <c r="D3406" s="83"/>
      <c r="E3406" s="83"/>
      <c r="F3406" s="83"/>
      <c r="G3406" s="83"/>
      <c r="H3406" s="83"/>
      <c r="I3406" s="83"/>
      <c r="J3406" s="83"/>
      <c r="K3406" s="83"/>
      <c r="L3406" s="83"/>
      <c r="M3406" s="83"/>
      <c r="N3406" s="83"/>
      <c r="O3406" s="83"/>
      <c r="P3406" s="84"/>
      <c r="Q3406" s="217"/>
      <c r="R3406" s="91">
        <f t="shared" ref="R3406" si="8681">IF(COUNTA(Y3404:DP3407)=0,0,HLOOKUP(R3405,Y3405:DP3407,2,FALSE))</f>
        <v>0</v>
      </c>
      <c r="S3406" s="92">
        <f t="shared" ref="S3406" si="8682">IF(COUNTA(Y3404:DP3407)=0,0,HLOOKUP(S3404,Y3404:DP3407,3,FALSE))</f>
        <v>0</v>
      </c>
      <c r="T3406" s="93"/>
      <c r="U3406" s="94">
        <f t="array" ref="U3406">IF(COUNTA(Y3404:DP3407)=0,0,IF(ISERROR(HLOOKUP(U3407,Y3407:DP3407,1,FALSE)),0,INDEX(Y3406:DP3406,MATCH(U3405&amp;U3407,Y3405:DP3405&amp;Y3407:DP3407,0))))</f>
        <v>0</v>
      </c>
      <c r="V3406" s="94">
        <f t="array" ref="V3406">IF(COUNTA(Y3404:DP3407)=0,0,IF(ISERROR(HLOOKUP(V3407,Y3407:DP3407,1,FALSE)),0,INDEX(Y3406:DP3406,MATCH(V3405&amp;V3407,Y3405:DP3405&amp;Y3407:DP3407,0))))</f>
        <v>0</v>
      </c>
      <c r="W3406" s="95"/>
      <c r="X3406" s="108"/>
    </row>
    <row r="3407" spans="2:25" ht="13.9" thickBot="1">
      <c r="B3407" s="96"/>
      <c r="C3407" s="97"/>
      <c r="D3407" s="96"/>
      <c r="E3407" s="96"/>
      <c r="F3407" s="96"/>
      <c r="G3407" s="96"/>
      <c r="H3407" s="96"/>
      <c r="I3407" s="96"/>
      <c r="J3407" s="96"/>
      <c r="K3407" s="96"/>
      <c r="L3407" s="96"/>
      <c r="M3407" s="96"/>
      <c r="N3407" s="96"/>
      <c r="O3407" s="96"/>
      <c r="P3407" s="97"/>
      <c r="Q3407" s="218"/>
      <c r="R3407" s="98" t="str">
        <f t="shared" ref="R3407" si="8683">IF(COUNTA(Y3404:DP3407)=0,"none",HLOOKUP(R3405,Y3405:DP3407,3,FALSE))</f>
        <v>none</v>
      </c>
      <c r="S3407" s="99" t="str">
        <f t="shared" ref="S3407" si="8684">IF(COUNTA(Y3404:DP3407)=0,"none",HLOOKUP(S3404,Y3404:DP3407,4,FALSE))</f>
        <v>none</v>
      </c>
      <c r="T3407" s="100"/>
      <c r="U3407" s="100" t="str">
        <f t="array" ref="U3407">IF(COUNTA(Y3404:DP3407)=0,"none",IF($U$2="WAHR",$W$3,Abfrage!$F$4))</f>
        <v>none</v>
      </c>
      <c r="V3407" s="100" t="str">
        <f t="array" ref="V3407">IF(COUNTA(Y3404:DP3407)=0,"none",IF($U$2="WAHR",$W$3,Abfrage!$F$4))</f>
        <v>none</v>
      </c>
      <c r="W3407" s="100" t="str">
        <f t="array" ref="W3407">IF(COUNTA(Y3404:DP3407)=0,"none",IF($U$2="WAHR",$W$3,Abfrage!$F$4))</f>
        <v>none</v>
      </c>
      <c r="X3407" s="109"/>
    </row>
    <row r="3408" spans="2:25" thickBot="1">
      <c r="B3408" s="75" t="s">
        <v>2114</v>
      </c>
      <c r="C3408" s="76">
        <v>1000146818</v>
      </c>
      <c r="D3408" s="75" t="s">
        <v>95</v>
      </c>
      <c r="E3408" s="75" t="s">
        <v>175</v>
      </c>
      <c r="F3408" s="75" t="s">
        <v>97</v>
      </c>
      <c r="G3408" s="75" t="s">
        <v>97</v>
      </c>
      <c r="H3408" s="75" t="e">
        <v>#N/A</v>
      </c>
      <c r="I3408" s="75" t="s">
        <v>1196</v>
      </c>
      <c r="J3408" s="75" t="s">
        <v>2115</v>
      </c>
      <c r="K3408" s="75" t="s">
        <v>306</v>
      </c>
      <c r="L3408" s="75" t="s">
        <v>306</v>
      </c>
      <c r="M3408" s="75" t="s">
        <v>307</v>
      </c>
      <c r="N3408" s="75" t="s">
        <v>742</v>
      </c>
      <c r="O3408" s="75" t="s">
        <v>306</v>
      </c>
      <c r="P3408" s="76" t="s">
        <v>306</v>
      </c>
      <c r="Q3408" s="216"/>
      <c r="R3408" s="77" t="str">
        <f t="shared" ref="R3408" si="8685">IF(COUNTA(Y3408:DP3411)=0,"01.01.1900",INDEX(Y3408:DP3408,MATCH(R3409,Y3409:DP3409,0)))</f>
        <v>01.01.1900</v>
      </c>
      <c r="S3408" s="78" t="str">
        <f t="shared" ref="S3408" si="8686">IF(COUNTA(Y3408:DP3411)=0,"01.01.1900",MAX(Y3408:DP3408))</f>
        <v>01.01.1900</v>
      </c>
      <c r="T3408" s="79"/>
      <c r="U3408" s="80" t="str">
        <f t="array" ref="U3408">IF(COUNTA(Y3408:DP3411)=0,"01.01.1900",IF(ISERROR(HLOOKUP(U3411,Y3411:DP3411,1,FALSE)),"01.01.1900",INDEX(Y3408:DP3408,MATCH(U3409&amp;U3411,Y3409:DP3409&amp;Y3411:DP3411,0))))</f>
        <v>01.01.1900</v>
      </c>
      <c r="V3408" s="81" t="str">
        <f t="shared" ref="V3408" si="8687">IF(COUNTA(Y3408:DP3411)=0,"01.01.1900",_xlfn.MAXIFS(Y3408:DP3408,Y3411:DP3411,V3411))</f>
        <v>01.01.1900</v>
      </c>
      <c r="W3408" s="82"/>
      <c r="X3408" s="106"/>
    </row>
    <row r="3409" spans="2:24" thickBot="1">
      <c r="B3409" s="83"/>
      <c r="C3409" s="84"/>
      <c r="D3409" s="83"/>
      <c r="E3409" s="83"/>
      <c r="F3409" s="83"/>
      <c r="G3409" s="83"/>
      <c r="H3409" s="83"/>
      <c r="I3409" s="83"/>
      <c r="J3409" s="83"/>
      <c r="K3409" s="83"/>
      <c r="L3409" s="83"/>
      <c r="M3409" s="83"/>
      <c r="N3409" s="83"/>
      <c r="O3409" s="83"/>
      <c r="P3409" s="84"/>
      <c r="Q3409" s="217"/>
      <c r="R3409" s="85">
        <f t="shared" ref="R3409" si="8688">IF(COUNTA(Y3408:DP3411)=0,0,MIN(Y3409:DP3409))</f>
        <v>0</v>
      </c>
      <c r="S3409" s="86">
        <f t="shared" ref="S3409" si="8689">IF(COUNTA(Y3408:DP3411)=0,0,HLOOKUP(S3408,Y3408:DP3411,2,FALSE))</f>
        <v>0</v>
      </c>
      <c r="T3409" s="87">
        <f t="shared" ref="T3409" si="8690">IF(COUNTA(Y3408:DP3411)=0,0,AVERAGE(Y3409:DP3409))</f>
        <v>0</v>
      </c>
      <c r="U3409" s="88">
        <f t="shared" ref="U3409" si="8691">IF(COUNTA(Y3408:DP3411)=0,0,_xlfn.MINIFS(Y3409:DP3409,Y3411:DP3411,U3411))</f>
        <v>0</v>
      </c>
      <c r="V3409" s="89">
        <f t="array" ref="V3409">IF(COUNTA(Y3408:DP3411)=0,0,IF(ISERROR(HLOOKUP(V3411,Y3411:DP3411,1,FALSE)),0,INDEX(Y3409:DP3409,MATCH(V3408&amp;V3411,Y3408:DP3408&amp;Y3411:DP3411,0))))</f>
        <v>0</v>
      </c>
      <c r="W3409" s="90">
        <f t="array" ref="W3409">IF(COUNTA(Y3408:DP3411)=0,0,IF(ISERROR(HLOOKUP(W3411,Y3411:DP3411,1,FALSE)),0,AVERAGEIF(Y3411:DP3411,$W3411,Y3409:DP3409)))</f>
        <v>0</v>
      </c>
      <c r="X3409" s="107"/>
    </row>
    <row r="3410" spans="2:24" thickBot="1">
      <c r="B3410" s="83"/>
      <c r="C3410" s="84"/>
      <c r="D3410" s="83"/>
      <c r="E3410" s="83"/>
      <c r="F3410" s="83"/>
      <c r="G3410" s="83"/>
      <c r="H3410" s="83"/>
      <c r="I3410" s="83"/>
      <c r="J3410" s="83"/>
      <c r="K3410" s="83"/>
      <c r="L3410" s="83"/>
      <c r="M3410" s="83"/>
      <c r="N3410" s="83"/>
      <c r="O3410" s="83"/>
      <c r="P3410" s="84"/>
      <c r="Q3410" s="217"/>
      <c r="R3410" s="91">
        <f t="shared" ref="R3410" si="8692">IF(COUNTA(Y3408:DP3411)=0,0,HLOOKUP(R3409,Y3409:DP3411,2,FALSE))</f>
        <v>0</v>
      </c>
      <c r="S3410" s="92">
        <f t="shared" ref="S3410" si="8693">IF(COUNTA(Y3408:DP3411)=0,0,HLOOKUP(S3408,Y3408:DP3411,3,FALSE))</f>
        <v>0</v>
      </c>
      <c r="T3410" s="93"/>
      <c r="U3410" s="94">
        <f t="array" ref="U3410">IF(COUNTA(Y3408:DP3411)=0,0,IF(ISERROR(HLOOKUP(U3411,Y3411:DP3411,1,FALSE)),0,INDEX(Y3410:DP3410,MATCH(U3409&amp;U3411,Y3409:DP3409&amp;Y3411:DP3411,0))))</f>
        <v>0</v>
      </c>
      <c r="V3410" s="94">
        <f t="array" ref="V3410">IF(COUNTA(Y3408:DP3411)=0,0,IF(ISERROR(HLOOKUP(V3411,Y3411:DP3411,1,FALSE)),0,INDEX(Y3410:DP3410,MATCH(V3409&amp;V3411,Y3409:DP3409&amp;Y3411:DP3411,0))))</f>
        <v>0</v>
      </c>
      <c r="W3410" s="95"/>
      <c r="X3410" s="108"/>
    </row>
    <row r="3411" spans="2:24" ht="13.9" thickBot="1">
      <c r="B3411" s="96"/>
      <c r="C3411" s="97"/>
      <c r="D3411" s="96"/>
      <c r="E3411" s="96"/>
      <c r="F3411" s="96"/>
      <c r="G3411" s="96"/>
      <c r="H3411" s="96"/>
      <c r="I3411" s="96"/>
      <c r="J3411" s="96"/>
      <c r="K3411" s="96"/>
      <c r="L3411" s="96"/>
      <c r="M3411" s="96"/>
      <c r="N3411" s="96"/>
      <c r="O3411" s="96"/>
      <c r="P3411" s="97"/>
      <c r="Q3411" s="218"/>
      <c r="R3411" s="98" t="str">
        <f t="shared" ref="R3411" si="8694">IF(COUNTA(Y3408:DP3411)=0,"none",HLOOKUP(R3409,Y3409:DP3411,3,FALSE))</f>
        <v>none</v>
      </c>
      <c r="S3411" s="99" t="str">
        <f t="shared" ref="S3411" si="8695">IF(COUNTA(Y3408:DP3411)=0,"none",HLOOKUP(S3408,Y3408:DP3411,4,FALSE))</f>
        <v>none</v>
      </c>
      <c r="T3411" s="100"/>
      <c r="U3411" s="100" t="str">
        <f t="array" ref="U3411">IF(COUNTA(Y3408:DP3411)=0,"none",IF($U$2="WAHR",$W$3,Abfrage!$F$4))</f>
        <v>none</v>
      </c>
      <c r="V3411" s="100" t="str">
        <f t="array" ref="V3411">IF(COUNTA(Y3408:DP3411)=0,"none",IF($U$2="WAHR",$W$3,Abfrage!$F$4))</f>
        <v>none</v>
      </c>
      <c r="W3411" s="100" t="str">
        <f t="array" ref="W3411">IF(COUNTA(Y3408:DP3411)=0,"none",IF($U$2="WAHR",$W$3,Abfrage!$F$4))</f>
        <v>none</v>
      </c>
      <c r="X3411" s="109"/>
    </row>
    <row r="3412" spans="2:24" thickBot="1">
      <c r="B3412" s="75" t="s">
        <v>2116</v>
      </c>
      <c r="C3412" s="76">
        <v>1000330308</v>
      </c>
      <c r="D3412" s="75" t="s">
        <v>95</v>
      </c>
      <c r="E3412" s="75" t="s">
        <v>148</v>
      </c>
      <c r="F3412" s="75" t="s">
        <v>175</v>
      </c>
      <c r="G3412" s="75" t="s">
        <v>2079</v>
      </c>
      <c r="H3412" s="75" t="e">
        <v>#N/A</v>
      </c>
      <c r="I3412" s="75" t="s">
        <v>2080</v>
      </c>
      <c r="J3412" s="75" t="s">
        <v>2117</v>
      </c>
      <c r="K3412" s="75" t="s">
        <v>327</v>
      </c>
      <c r="L3412" s="75" t="s">
        <v>327</v>
      </c>
      <c r="M3412" s="75" t="s">
        <v>307</v>
      </c>
      <c r="N3412" s="75" t="s">
        <v>327</v>
      </c>
      <c r="O3412" s="75" t="s">
        <v>437</v>
      </c>
      <c r="P3412" s="76" t="s">
        <v>520</v>
      </c>
      <c r="Q3412" s="216"/>
      <c r="R3412" s="77" t="str">
        <f t="shared" ref="R3412" si="8696">IF(COUNTA(Y3412:DP3415)=0,"01.01.1900",INDEX(Y3412:DP3412,MATCH(R3413,Y3413:DP3413,0)))</f>
        <v>01.01.1900</v>
      </c>
      <c r="S3412" s="78" t="str">
        <f t="shared" ref="S3412" si="8697">IF(COUNTA(Y3412:DP3415)=0,"01.01.1900",MAX(Y3412:DP3412))</f>
        <v>01.01.1900</v>
      </c>
      <c r="T3412" s="79"/>
      <c r="U3412" s="80" t="str">
        <f t="array" ref="U3412">IF(COUNTA(Y3412:DP3415)=0,"01.01.1900",IF(ISERROR(HLOOKUP(U3415,Y3415:DP3415,1,FALSE)),"01.01.1900",INDEX(Y3412:DP3412,MATCH(U3413&amp;U3415,Y3413:DP3413&amp;Y3415:DP3415,0))))</f>
        <v>01.01.1900</v>
      </c>
      <c r="V3412" s="81" t="str">
        <f t="shared" ref="V3412" si="8698">IF(COUNTA(Y3412:DP3415)=0,"01.01.1900",_xlfn.MAXIFS(Y3412:DP3412,Y3415:DP3415,V3415))</f>
        <v>01.01.1900</v>
      </c>
      <c r="W3412" s="82"/>
      <c r="X3412" s="106"/>
    </row>
    <row r="3413" spans="2:24" thickBot="1">
      <c r="B3413" s="83"/>
      <c r="C3413" s="84"/>
      <c r="D3413" s="83"/>
      <c r="E3413" s="83"/>
      <c r="F3413" s="83"/>
      <c r="G3413" s="83"/>
      <c r="H3413" s="83"/>
      <c r="I3413" s="83"/>
      <c r="J3413" s="83"/>
      <c r="K3413" s="83"/>
      <c r="L3413" s="83"/>
      <c r="M3413" s="83"/>
      <c r="N3413" s="83"/>
      <c r="O3413" s="83"/>
      <c r="P3413" s="84"/>
      <c r="Q3413" s="217"/>
      <c r="R3413" s="85">
        <f t="shared" ref="R3413" si="8699">IF(COUNTA(Y3412:DP3415)=0,0,MIN(Y3413:DP3413))</f>
        <v>0</v>
      </c>
      <c r="S3413" s="86">
        <f t="shared" ref="S3413" si="8700">IF(COUNTA(Y3412:DP3415)=0,0,HLOOKUP(S3412,Y3412:DP3415,2,FALSE))</f>
        <v>0</v>
      </c>
      <c r="T3413" s="87">
        <f t="shared" ref="T3413" si="8701">IF(COUNTA(Y3412:DP3415)=0,0,AVERAGE(Y3413:DP3413))</f>
        <v>0</v>
      </c>
      <c r="U3413" s="88">
        <f t="shared" ref="U3413" si="8702">IF(COUNTA(Y3412:DP3415)=0,0,_xlfn.MINIFS(Y3413:DP3413,Y3415:DP3415,U3415))</f>
        <v>0</v>
      </c>
      <c r="V3413" s="89">
        <f t="array" ref="V3413">IF(COUNTA(Y3412:DP3415)=0,0,IF(ISERROR(HLOOKUP(V3415,Y3415:DP3415,1,FALSE)),0,INDEX(Y3413:DP3413,MATCH(V3412&amp;V3415,Y3412:DP3412&amp;Y3415:DP3415,0))))</f>
        <v>0</v>
      </c>
      <c r="W3413" s="90">
        <f t="array" ref="W3413">IF(COUNTA(Y3412:DP3415)=0,0,IF(ISERROR(HLOOKUP(W3415,Y3415:DP3415,1,FALSE)),0,AVERAGEIF(Y3415:DP3415,$W3415,Y3413:DP3413)))</f>
        <v>0</v>
      </c>
      <c r="X3413" s="107"/>
    </row>
    <row r="3414" spans="2:24" thickBot="1">
      <c r="B3414" s="83"/>
      <c r="C3414" s="84"/>
      <c r="D3414" s="83"/>
      <c r="E3414" s="83"/>
      <c r="F3414" s="83"/>
      <c r="G3414" s="83"/>
      <c r="H3414" s="83"/>
      <c r="I3414" s="83"/>
      <c r="J3414" s="83"/>
      <c r="K3414" s="83"/>
      <c r="L3414" s="83"/>
      <c r="M3414" s="83"/>
      <c r="N3414" s="83"/>
      <c r="O3414" s="83"/>
      <c r="P3414" s="84"/>
      <c r="Q3414" s="217"/>
      <c r="R3414" s="91">
        <f t="shared" ref="R3414" si="8703">IF(COUNTA(Y3412:DP3415)=0,0,HLOOKUP(R3413,Y3413:DP3415,2,FALSE))</f>
        <v>0</v>
      </c>
      <c r="S3414" s="92">
        <f t="shared" ref="S3414" si="8704">IF(COUNTA(Y3412:DP3415)=0,0,HLOOKUP(S3412,Y3412:DP3415,3,FALSE))</f>
        <v>0</v>
      </c>
      <c r="T3414" s="93"/>
      <c r="U3414" s="94">
        <f t="array" ref="U3414">IF(COUNTA(Y3412:DP3415)=0,0,IF(ISERROR(HLOOKUP(U3415,Y3415:DP3415,1,FALSE)),0,INDEX(Y3414:DP3414,MATCH(U3413&amp;U3415,Y3413:DP3413&amp;Y3415:DP3415,0))))</f>
        <v>0</v>
      </c>
      <c r="V3414" s="94">
        <f t="array" ref="V3414">IF(COUNTA(Y3412:DP3415)=0,0,IF(ISERROR(HLOOKUP(V3415,Y3415:DP3415,1,FALSE)),0,INDEX(Y3414:DP3414,MATCH(V3413&amp;V3415,Y3413:DP3413&amp;Y3415:DP3415,0))))</f>
        <v>0</v>
      </c>
      <c r="W3414" s="95"/>
      <c r="X3414" s="108"/>
    </row>
    <row r="3415" spans="2:24" ht="13.9" thickBot="1">
      <c r="B3415" s="96"/>
      <c r="C3415" s="97"/>
      <c r="D3415" s="96"/>
      <c r="E3415" s="96"/>
      <c r="F3415" s="96"/>
      <c r="G3415" s="96"/>
      <c r="H3415" s="96"/>
      <c r="I3415" s="96"/>
      <c r="J3415" s="96"/>
      <c r="K3415" s="96"/>
      <c r="L3415" s="96"/>
      <c r="M3415" s="96"/>
      <c r="N3415" s="96"/>
      <c r="O3415" s="96"/>
      <c r="P3415" s="97"/>
      <c r="Q3415" s="218"/>
      <c r="R3415" s="98" t="str">
        <f t="shared" ref="R3415" si="8705">IF(COUNTA(Y3412:DP3415)=0,"none",HLOOKUP(R3413,Y3413:DP3415,3,FALSE))</f>
        <v>none</v>
      </c>
      <c r="S3415" s="99" t="str">
        <f t="shared" ref="S3415" si="8706">IF(COUNTA(Y3412:DP3415)=0,"none",HLOOKUP(S3412,Y3412:DP3415,4,FALSE))</f>
        <v>none</v>
      </c>
      <c r="T3415" s="100"/>
      <c r="U3415" s="100" t="str">
        <f t="array" ref="U3415">IF(COUNTA(Y3412:DP3415)=0,"none",IF($U$2="WAHR",$W$3,Abfrage!$F$4))</f>
        <v>none</v>
      </c>
      <c r="V3415" s="100" t="str">
        <f t="array" ref="V3415">IF(COUNTA(Y3412:DP3415)=0,"none",IF($U$2="WAHR",$W$3,Abfrage!$F$4))</f>
        <v>none</v>
      </c>
      <c r="W3415" s="100" t="str">
        <f t="array" ref="W3415">IF(COUNTA(Y3412:DP3415)=0,"none",IF($U$2="WAHR",$W$3,Abfrage!$F$4))</f>
        <v>none</v>
      </c>
      <c r="X3415" s="109"/>
    </row>
    <row r="3416" spans="2:24" thickBot="1">
      <c r="B3416" s="75" t="s">
        <v>2118</v>
      </c>
      <c r="C3416" s="76">
        <v>1000330321</v>
      </c>
      <c r="D3416" s="75" t="s">
        <v>95</v>
      </c>
      <c r="E3416" s="75" t="s">
        <v>148</v>
      </c>
      <c r="F3416" s="75" t="s">
        <v>175</v>
      </c>
      <c r="G3416" s="75" t="s">
        <v>2079</v>
      </c>
      <c r="H3416" s="75" t="e">
        <v>#N/A</v>
      </c>
      <c r="I3416" s="75" t="s">
        <v>2080</v>
      </c>
      <c r="J3416" s="75" t="s">
        <v>2119</v>
      </c>
      <c r="K3416" s="75" t="s">
        <v>325</v>
      </c>
      <c r="L3416" s="75" t="s">
        <v>325</v>
      </c>
      <c r="M3416" s="75" t="s">
        <v>307</v>
      </c>
      <c r="N3416" s="75" t="s">
        <v>327</v>
      </c>
      <c r="O3416" s="75" t="s">
        <v>437</v>
      </c>
      <c r="P3416" s="76" t="s">
        <v>520</v>
      </c>
      <c r="Q3416" s="216"/>
      <c r="R3416" s="77" t="str">
        <f t="shared" ref="R3416" si="8707">IF(COUNTA(Y3416:DP3419)=0,"01.01.1900",INDEX(Y3416:DP3416,MATCH(R3417,Y3417:DP3417,0)))</f>
        <v>01.01.1900</v>
      </c>
      <c r="S3416" s="78" t="str">
        <f t="shared" ref="S3416" si="8708">IF(COUNTA(Y3416:DP3419)=0,"01.01.1900",MAX(Y3416:DP3416))</f>
        <v>01.01.1900</v>
      </c>
      <c r="T3416" s="79"/>
      <c r="U3416" s="80" t="str">
        <f t="array" ref="U3416">IF(COUNTA(Y3416:DP3419)=0,"01.01.1900",IF(ISERROR(HLOOKUP(U3419,Y3419:DP3419,1,FALSE)),"01.01.1900",INDEX(Y3416:DP3416,MATCH(U3417&amp;U3419,Y3417:DP3417&amp;Y3419:DP3419,0))))</f>
        <v>01.01.1900</v>
      </c>
      <c r="V3416" s="81" t="str">
        <f t="shared" ref="V3416" si="8709">IF(COUNTA(Y3416:DP3419)=0,"01.01.1900",_xlfn.MAXIFS(Y3416:DP3416,Y3419:DP3419,V3419))</f>
        <v>01.01.1900</v>
      </c>
      <c r="W3416" s="82"/>
      <c r="X3416" s="106"/>
    </row>
    <row r="3417" spans="2:24" thickBot="1">
      <c r="B3417" s="83"/>
      <c r="C3417" s="84"/>
      <c r="D3417" s="83"/>
      <c r="E3417" s="83"/>
      <c r="F3417" s="83"/>
      <c r="G3417" s="83"/>
      <c r="H3417" s="83"/>
      <c r="I3417" s="83"/>
      <c r="J3417" s="83"/>
      <c r="K3417" s="83"/>
      <c r="L3417" s="83"/>
      <c r="M3417" s="83"/>
      <c r="N3417" s="83"/>
      <c r="O3417" s="83"/>
      <c r="P3417" s="84"/>
      <c r="Q3417" s="217"/>
      <c r="R3417" s="85">
        <f t="shared" ref="R3417" si="8710">IF(COUNTA(Y3416:DP3419)=0,0,MIN(Y3417:DP3417))</f>
        <v>0</v>
      </c>
      <c r="S3417" s="86">
        <f t="shared" ref="S3417" si="8711">IF(COUNTA(Y3416:DP3419)=0,0,HLOOKUP(S3416,Y3416:DP3419,2,FALSE))</f>
        <v>0</v>
      </c>
      <c r="T3417" s="87">
        <f t="shared" ref="T3417" si="8712">IF(COUNTA(Y3416:DP3419)=0,0,AVERAGE(Y3417:DP3417))</f>
        <v>0</v>
      </c>
      <c r="U3417" s="88">
        <f t="shared" ref="U3417" si="8713">IF(COUNTA(Y3416:DP3419)=0,0,_xlfn.MINIFS(Y3417:DP3417,Y3419:DP3419,U3419))</f>
        <v>0</v>
      </c>
      <c r="V3417" s="89">
        <f t="array" ref="V3417">IF(COUNTA(Y3416:DP3419)=0,0,IF(ISERROR(HLOOKUP(V3419,Y3419:DP3419,1,FALSE)),0,INDEX(Y3417:DP3417,MATCH(V3416&amp;V3419,Y3416:DP3416&amp;Y3419:DP3419,0))))</f>
        <v>0</v>
      </c>
      <c r="W3417" s="90">
        <f t="array" ref="W3417">IF(COUNTA(Y3416:DP3419)=0,0,IF(ISERROR(HLOOKUP(W3419,Y3419:DP3419,1,FALSE)),0,AVERAGEIF(Y3419:DP3419,$W3419,Y3417:DP3417)))</f>
        <v>0</v>
      </c>
      <c r="X3417" s="107"/>
    </row>
    <row r="3418" spans="2:24" thickBot="1">
      <c r="B3418" s="83"/>
      <c r="C3418" s="84"/>
      <c r="D3418" s="83"/>
      <c r="E3418" s="83"/>
      <c r="F3418" s="83"/>
      <c r="G3418" s="83"/>
      <c r="H3418" s="83"/>
      <c r="I3418" s="83"/>
      <c r="J3418" s="83"/>
      <c r="K3418" s="83"/>
      <c r="L3418" s="83"/>
      <c r="M3418" s="83"/>
      <c r="N3418" s="83"/>
      <c r="O3418" s="83"/>
      <c r="P3418" s="84"/>
      <c r="Q3418" s="217"/>
      <c r="R3418" s="91">
        <f t="shared" ref="R3418" si="8714">IF(COUNTA(Y3416:DP3419)=0,0,HLOOKUP(R3417,Y3417:DP3419,2,FALSE))</f>
        <v>0</v>
      </c>
      <c r="S3418" s="92">
        <f t="shared" ref="S3418" si="8715">IF(COUNTA(Y3416:DP3419)=0,0,HLOOKUP(S3416,Y3416:DP3419,3,FALSE))</f>
        <v>0</v>
      </c>
      <c r="T3418" s="93"/>
      <c r="U3418" s="94">
        <f t="array" ref="U3418">IF(COUNTA(Y3416:DP3419)=0,0,IF(ISERROR(HLOOKUP(U3419,Y3419:DP3419,1,FALSE)),0,INDEX(Y3418:DP3418,MATCH(U3417&amp;U3419,Y3417:DP3417&amp;Y3419:DP3419,0))))</f>
        <v>0</v>
      </c>
      <c r="V3418" s="94">
        <f t="array" ref="V3418">IF(COUNTA(Y3416:DP3419)=0,0,IF(ISERROR(HLOOKUP(V3419,Y3419:DP3419,1,FALSE)),0,INDEX(Y3418:DP3418,MATCH(V3417&amp;V3419,Y3417:DP3417&amp;Y3419:DP3419,0))))</f>
        <v>0</v>
      </c>
      <c r="W3418" s="95"/>
      <c r="X3418" s="108"/>
    </row>
    <row r="3419" spans="2:24" ht="13.9" thickBot="1">
      <c r="B3419" s="96"/>
      <c r="C3419" s="97"/>
      <c r="D3419" s="96"/>
      <c r="E3419" s="96"/>
      <c r="F3419" s="96"/>
      <c r="G3419" s="96"/>
      <c r="H3419" s="96"/>
      <c r="I3419" s="96"/>
      <c r="J3419" s="96"/>
      <c r="K3419" s="96"/>
      <c r="L3419" s="96"/>
      <c r="M3419" s="96"/>
      <c r="N3419" s="96"/>
      <c r="O3419" s="96"/>
      <c r="P3419" s="97"/>
      <c r="Q3419" s="218"/>
      <c r="R3419" s="98" t="str">
        <f t="shared" ref="R3419" si="8716">IF(COUNTA(Y3416:DP3419)=0,"none",HLOOKUP(R3417,Y3417:DP3419,3,FALSE))</f>
        <v>none</v>
      </c>
      <c r="S3419" s="99" t="str">
        <f t="shared" ref="S3419" si="8717">IF(COUNTA(Y3416:DP3419)=0,"none",HLOOKUP(S3416,Y3416:DP3419,4,FALSE))</f>
        <v>none</v>
      </c>
      <c r="T3419" s="100"/>
      <c r="U3419" s="100" t="str">
        <f t="array" ref="U3419">IF(COUNTA(Y3416:DP3419)=0,"none",IF($U$2="WAHR",$W$3,Abfrage!$F$4))</f>
        <v>none</v>
      </c>
      <c r="V3419" s="100" t="str">
        <f t="array" ref="V3419">IF(COUNTA(Y3416:DP3419)=0,"none",IF($U$2="WAHR",$W$3,Abfrage!$F$4))</f>
        <v>none</v>
      </c>
      <c r="W3419" s="100" t="str">
        <f t="array" ref="W3419">IF(COUNTA(Y3416:DP3419)=0,"none",IF($U$2="WAHR",$W$3,Abfrage!$F$4))</f>
        <v>none</v>
      </c>
      <c r="X3419" s="109"/>
    </row>
    <row r="3420" spans="2:24" thickBot="1">
      <c r="B3420" s="75" t="s">
        <v>2120</v>
      </c>
      <c r="C3420" s="76">
        <v>1000330323</v>
      </c>
      <c r="D3420" s="75" t="s">
        <v>95</v>
      </c>
      <c r="E3420" s="75" t="s">
        <v>148</v>
      </c>
      <c r="F3420" s="75" t="s">
        <v>175</v>
      </c>
      <c r="G3420" s="75" t="s">
        <v>2079</v>
      </c>
      <c r="H3420" s="75" t="e">
        <v>#N/A</v>
      </c>
      <c r="I3420" s="75" t="s">
        <v>2121</v>
      </c>
      <c r="J3420" s="75" t="s">
        <v>2122</v>
      </c>
      <c r="K3420" s="75" t="s">
        <v>331</v>
      </c>
      <c r="L3420" s="75" t="s">
        <v>331</v>
      </c>
      <c r="M3420" s="75" t="s">
        <v>307</v>
      </c>
      <c r="N3420" s="75" t="s">
        <v>327</v>
      </c>
      <c r="O3420" s="75" t="s">
        <v>437</v>
      </c>
      <c r="P3420" s="76" t="s">
        <v>520</v>
      </c>
      <c r="Q3420" s="216"/>
      <c r="R3420" s="77" t="str">
        <f t="shared" ref="R3420" si="8718">IF(COUNTA(Y3420:DP3423)=0,"01.01.1900",INDEX(Y3420:DP3420,MATCH(R3421,Y3421:DP3421,0)))</f>
        <v>01.01.1900</v>
      </c>
      <c r="S3420" s="78" t="str">
        <f t="shared" ref="S3420" si="8719">IF(COUNTA(Y3420:DP3423)=0,"01.01.1900",MAX(Y3420:DP3420))</f>
        <v>01.01.1900</v>
      </c>
      <c r="T3420" s="79"/>
      <c r="U3420" s="80" t="str">
        <f t="array" ref="U3420">IF(COUNTA(Y3420:DP3423)=0,"01.01.1900",IF(ISERROR(HLOOKUP(U3423,Y3423:DP3423,1,FALSE)),"01.01.1900",INDEX(Y3420:DP3420,MATCH(U3421&amp;U3423,Y3421:DP3421&amp;Y3423:DP3423,0))))</f>
        <v>01.01.1900</v>
      </c>
      <c r="V3420" s="81" t="str">
        <f t="shared" ref="V3420" si="8720">IF(COUNTA(Y3420:DP3423)=0,"01.01.1900",_xlfn.MAXIFS(Y3420:DP3420,Y3423:DP3423,V3423))</f>
        <v>01.01.1900</v>
      </c>
      <c r="W3420" s="82"/>
      <c r="X3420" s="106"/>
    </row>
    <row r="3421" spans="2:24" thickBot="1">
      <c r="B3421" s="83"/>
      <c r="C3421" s="84"/>
      <c r="D3421" s="83"/>
      <c r="E3421" s="83"/>
      <c r="F3421" s="83"/>
      <c r="G3421" s="83"/>
      <c r="H3421" s="83"/>
      <c r="I3421" s="83"/>
      <c r="J3421" s="83"/>
      <c r="K3421" s="83"/>
      <c r="L3421" s="83"/>
      <c r="M3421" s="83"/>
      <c r="N3421" s="83"/>
      <c r="O3421" s="83"/>
      <c r="P3421" s="84"/>
      <c r="Q3421" s="217"/>
      <c r="R3421" s="85">
        <f t="shared" ref="R3421" si="8721">IF(COUNTA(Y3420:DP3423)=0,0,MIN(Y3421:DP3421))</f>
        <v>0</v>
      </c>
      <c r="S3421" s="86">
        <f t="shared" ref="S3421" si="8722">IF(COUNTA(Y3420:DP3423)=0,0,HLOOKUP(S3420,Y3420:DP3423,2,FALSE))</f>
        <v>0</v>
      </c>
      <c r="T3421" s="87">
        <f t="shared" ref="T3421" si="8723">IF(COUNTA(Y3420:DP3423)=0,0,AVERAGE(Y3421:DP3421))</f>
        <v>0</v>
      </c>
      <c r="U3421" s="88">
        <f t="shared" ref="U3421" si="8724">IF(COUNTA(Y3420:DP3423)=0,0,_xlfn.MINIFS(Y3421:DP3421,Y3423:DP3423,U3423))</f>
        <v>0</v>
      </c>
      <c r="V3421" s="89">
        <f t="array" ref="V3421">IF(COUNTA(Y3420:DP3423)=0,0,IF(ISERROR(HLOOKUP(V3423,Y3423:DP3423,1,FALSE)),0,INDEX(Y3421:DP3421,MATCH(V3420&amp;V3423,Y3420:DP3420&amp;Y3423:DP3423,0))))</f>
        <v>0</v>
      </c>
      <c r="W3421" s="90">
        <f t="array" ref="W3421">IF(COUNTA(Y3420:DP3423)=0,0,IF(ISERROR(HLOOKUP(W3423,Y3423:DP3423,1,FALSE)),0,AVERAGEIF(Y3423:DP3423,$W3423,Y3421:DP3421)))</f>
        <v>0</v>
      </c>
      <c r="X3421" s="107"/>
    </row>
    <row r="3422" spans="2:24" thickBot="1">
      <c r="B3422" s="83"/>
      <c r="C3422" s="84"/>
      <c r="D3422" s="83"/>
      <c r="E3422" s="83"/>
      <c r="F3422" s="83"/>
      <c r="G3422" s="83"/>
      <c r="H3422" s="83"/>
      <c r="I3422" s="83"/>
      <c r="J3422" s="83"/>
      <c r="K3422" s="83"/>
      <c r="L3422" s="83"/>
      <c r="M3422" s="83"/>
      <c r="N3422" s="83"/>
      <c r="O3422" s="83"/>
      <c r="P3422" s="84"/>
      <c r="Q3422" s="217"/>
      <c r="R3422" s="91">
        <f t="shared" ref="R3422" si="8725">IF(COUNTA(Y3420:DP3423)=0,0,HLOOKUP(R3421,Y3421:DP3423,2,FALSE))</f>
        <v>0</v>
      </c>
      <c r="S3422" s="92">
        <f t="shared" ref="S3422" si="8726">IF(COUNTA(Y3420:DP3423)=0,0,HLOOKUP(S3420,Y3420:DP3423,3,FALSE))</f>
        <v>0</v>
      </c>
      <c r="T3422" s="93"/>
      <c r="U3422" s="94">
        <f t="array" ref="U3422">IF(COUNTA(Y3420:DP3423)=0,0,IF(ISERROR(HLOOKUP(U3423,Y3423:DP3423,1,FALSE)),0,INDEX(Y3422:DP3422,MATCH(U3421&amp;U3423,Y3421:DP3421&amp;Y3423:DP3423,0))))</f>
        <v>0</v>
      </c>
      <c r="V3422" s="94">
        <f t="array" ref="V3422">IF(COUNTA(Y3420:DP3423)=0,0,IF(ISERROR(HLOOKUP(V3423,Y3423:DP3423,1,FALSE)),0,INDEX(Y3422:DP3422,MATCH(V3421&amp;V3423,Y3421:DP3421&amp;Y3423:DP3423,0))))</f>
        <v>0</v>
      </c>
      <c r="W3422" s="95"/>
      <c r="X3422" s="108"/>
    </row>
    <row r="3423" spans="2:24" ht="13.9" thickBot="1">
      <c r="B3423" s="96"/>
      <c r="C3423" s="97"/>
      <c r="D3423" s="96"/>
      <c r="E3423" s="96"/>
      <c r="F3423" s="96"/>
      <c r="G3423" s="96"/>
      <c r="H3423" s="96"/>
      <c r="I3423" s="96"/>
      <c r="J3423" s="96"/>
      <c r="K3423" s="96"/>
      <c r="L3423" s="96"/>
      <c r="M3423" s="96"/>
      <c r="N3423" s="96"/>
      <c r="O3423" s="96"/>
      <c r="P3423" s="97"/>
      <c r="Q3423" s="218"/>
      <c r="R3423" s="98" t="str">
        <f t="shared" ref="R3423" si="8727">IF(COUNTA(Y3420:DP3423)=0,"none",HLOOKUP(R3421,Y3421:DP3423,3,FALSE))</f>
        <v>none</v>
      </c>
      <c r="S3423" s="99" t="str">
        <f t="shared" ref="S3423" si="8728">IF(COUNTA(Y3420:DP3423)=0,"none",HLOOKUP(S3420,Y3420:DP3423,4,FALSE))</f>
        <v>none</v>
      </c>
      <c r="T3423" s="100"/>
      <c r="U3423" s="100" t="str">
        <f t="array" ref="U3423">IF(COUNTA(Y3420:DP3423)=0,"none",IF($U$2="WAHR",$W$3,Abfrage!$F$4))</f>
        <v>none</v>
      </c>
      <c r="V3423" s="100" t="str">
        <f t="array" ref="V3423">IF(COUNTA(Y3420:DP3423)=0,"none",IF($U$2="WAHR",$W$3,Abfrage!$F$4))</f>
        <v>none</v>
      </c>
      <c r="W3423" s="100" t="str">
        <f t="array" ref="W3423">IF(COUNTA(Y3420:DP3423)=0,"none",IF($U$2="WAHR",$W$3,Abfrage!$F$4))</f>
        <v>none</v>
      </c>
      <c r="X3423" s="109"/>
    </row>
    <row r="3424" spans="2:24" thickBot="1">
      <c r="B3424" s="75" t="s">
        <v>2123</v>
      </c>
      <c r="C3424" s="76">
        <v>1000319051</v>
      </c>
      <c r="D3424" s="75" t="s">
        <v>95</v>
      </c>
      <c r="E3424" s="75" t="s">
        <v>90</v>
      </c>
      <c r="F3424" s="75" t="s">
        <v>122</v>
      </c>
      <c r="G3424" s="75" t="s">
        <v>122</v>
      </c>
      <c r="H3424" s="75" t="e">
        <v>#N/A</v>
      </c>
      <c r="I3424" s="75" t="s">
        <v>164</v>
      </c>
      <c r="J3424" s="75" t="s">
        <v>2124</v>
      </c>
      <c r="K3424" s="75" t="s">
        <v>327</v>
      </c>
      <c r="L3424" s="75" t="s">
        <v>326</v>
      </c>
      <c r="M3424" s="75" t="s">
        <v>307</v>
      </c>
      <c r="N3424" s="75" t="s">
        <v>327</v>
      </c>
      <c r="O3424" s="75" t="s">
        <v>306</v>
      </c>
      <c r="P3424" s="76" t="s">
        <v>306</v>
      </c>
      <c r="Q3424" s="216"/>
      <c r="R3424" s="77" t="str">
        <f t="shared" ref="R3424" si="8729">IF(COUNTA(Y3424:DP3427)=0,"01.01.1900",INDEX(Y3424:DP3424,MATCH(R3425,Y3425:DP3425,0)))</f>
        <v>01.01.1900</v>
      </c>
      <c r="S3424" s="78" t="str">
        <f t="shared" ref="S3424" si="8730">IF(COUNTA(Y3424:DP3427)=0,"01.01.1900",MAX(Y3424:DP3424))</f>
        <v>01.01.1900</v>
      </c>
      <c r="T3424" s="79"/>
      <c r="U3424" s="80" t="str">
        <f t="array" ref="U3424">IF(COUNTA(Y3424:DP3427)=0,"01.01.1900",IF(ISERROR(HLOOKUP(U3427,Y3427:DP3427,1,FALSE)),"01.01.1900",INDEX(Y3424:DP3424,MATCH(U3425&amp;U3427,Y3425:DP3425&amp;Y3427:DP3427,0))))</f>
        <v>01.01.1900</v>
      </c>
      <c r="V3424" s="81" t="str">
        <f t="shared" ref="V3424" si="8731">IF(COUNTA(Y3424:DP3427)=0,"01.01.1900",_xlfn.MAXIFS(Y3424:DP3424,Y3427:DP3427,V3427))</f>
        <v>01.01.1900</v>
      </c>
      <c r="W3424" s="82"/>
      <c r="X3424" s="106"/>
    </row>
    <row r="3425" spans="2:26" thickBot="1">
      <c r="B3425" s="83"/>
      <c r="C3425" s="84"/>
      <c r="D3425" s="83"/>
      <c r="E3425" s="83"/>
      <c r="F3425" s="83"/>
      <c r="G3425" s="83"/>
      <c r="H3425" s="83"/>
      <c r="I3425" s="83"/>
      <c r="J3425" s="83"/>
      <c r="K3425" s="83"/>
      <c r="L3425" s="83"/>
      <c r="M3425" s="83"/>
      <c r="N3425" s="83"/>
      <c r="O3425" s="83"/>
      <c r="P3425" s="84"/>
      <c r="Q3425" s="217"/>
      <c r="R3425" s="85">
        <f t="shared" ref="R3425" si="8732">IF(COUNTA(Y3424:DP3427)=0,0,MIN(Y3425:DP3425))</f>
        <v>0</v>
      </c>
      <c r="S3425" s="86">
        <f t="shared" ref="S3425" si="8733">IF(COUNTA(Y3424:DP3427)=0,0,HLOOKUP(S3424,Y3424:DP3427,2,FALSE))</f>
        <v>0</v>
      </c>
      <c r="T3425" s="87">
        <f t="shared" ref="T3425" si="8734">IF(COUNTA(Y3424:DP3427)=0,0,AVERAGE(Y3425:DP3425))</f>
        <v>0</v>
      </c>
      <c r="U3425" s="88">
        <f t="shared" ref="U3425" si="8735">IF(COUNTA(Y3424:DP3427)=0,0,_xlfn.MINIFS(Y3425:DP3425,Y3427:DP3427,U3427))</f>
        <v>0</v>
      </c>
      <c r="V3425" s="89">
        <f t="array" ref="V3425">IF(COUNTA(Y3424:DP3427)=0,0,IF(ISERROR(HLOOKUP(V3427,Y3427:DP3427,1,FALSE)),0,INDEX(Y3425:DP3425,MATCH(V3424&amp;V3427,Y3424:DP3424&amp;Y3427:DP3427,0))))</f>
        <v>0</v>
      </c>
      <c r="W3425" s="90">
        <f t="array" ref="W3425">IF(COUNTA(Y3424:DP3427)=0,0,IF(ISERROR(HLOOKUP(W3427,Y3427:DP3427,1,FALSE)),0,AVERAGEIF(Y3427:DP3427,$W3427,Y3425:DP3425)))</f>
        <v>0</v>
      </c>
      <c r="X3425" s="107"/>
    </row>
    <row r="3426" spans="2:26" thickBot="1">
      <c r="B3426" s="83"/>
      <c r="C3426" s="84"/>
      <c r="D3426" s="83"/>
      <c r="E3426" s="83"/>
      <c r="F3426" s="83"/>
      <c r="G3426" s="83"/>
      <c r="H3426" s="83"/>
      <c r="I3426" s="83"/>
      <c r="J3426" s="83"/>
      <c r="K3426" s="83"/>
      <c r="L3426" s="83"/>
      <c r="M3426" s="83"/>
      <c r="N3426" s="83"/>
      <c r="O3426" s="83"/>
      <c r="P3426" s="84"/>
      <c r="Q3426" s="217"/>
      <c r="R3426" s="91">
        <f t="shared" ref="R3426" si="8736">IF(COUNTA(Y3424:DP3427)=0,0,HLOOKUP(R3425,Y3425:DP3427,2,FALSE))</f>
        <v>0</v>
      </c>
      <c r="S3426" s="92">
        <f t="shared" ref="S3426" si="8737">IF(COUNTA(Y3424:DP3427)=0,0,HLOOKUP(S3424,Y3424:DP3427,3,FALSE))</f>
        <v>0</v>
      </c>
      <c r="T3426" s="93"/>
      <c r="U3426" s="94">
        <f t="array" ref="U3426">IF(COUNTA(Y3424:DP3427)=0,0,IF(ISERROR(HLOOKUP(U3427,Y3427:DP3427,1,FALSE)),0,INDEX(Y3426:DP3426,MATCH(U3425&amp;U3427,Y3425:DP3425&amp;Y3427:DP3427,0))))</f>
        <v>0</v>
      </c>
      <c r="V3426" s="94">
        <f t="array" ref="V3426">IF(COUNTA(Y3424:DP3427)=0,0,IF(ISERROR(HLOOKUP(V3427,Y3427:DP3427,1,FALSE)),0,INDEX(Y3426:DP3426,MATCH(V3425&amp;V3427,Y3425:DP3425&amp;Y3427:DP3427,0))))</f>
        <v>0</v>
      </c>
      <c r="W3426" s="95"/>
      <c r="X3426" s="108"/>
    </row>
    <row r="3427" spans="2:26" ht="13.9" thickBot="1">
      <c r="B3427" s="96"/>
      <c r="C3427" s="97"/>
      <c r="D3427" s="96"/>
      <c r="E3427" s="96"/>
      <c r="F3427" s="96"/>
      <c r="G3427" s="96"/>
      <c r="H3427" s="96"/>
      <c r="I3427" s="96"/>
      <c r="J3427" s="96"/>
      <c r="K3427" s="96"/>
      <c r="L3427" s="96"/>
      <c r="M3427" s="96"/>
      <c r="N3427" s="96"/>
      <c r="O3427" s="96"/>
      <c r="P3427" s="97"/>
      <c r="Q3427" s="218"/>
      <c r="R3427" s="98" t="str">
        <f t="shared" ref="R3427" si="8738">IF(COUNTA(Y3424:DP3427)=0,"none",HLOOKUP(R3425,Y3425:DP3427,3,FALSE))</f>
        <v>none</v>
      </c>
      <c r="S3427" s="99" t="str">
        <f t="shared" ref="S3427" si="8739">IF(COUNTA(Y3424:DP3427)=0,"none",HLOOKUP(S3424,Y3424:DP3427,4,FALSE))</f>
        <v>none</v>
      </c>
      <c r="T3427" s="100"/>
      <c r="U3427" s="100" t="str">
        <f t="array" ref="U3427">IF(COUNTA(Y3424:DP3427)=0,"none",IF($U$2="WAHR",$W$3,Abfrage!$F$4))</f>
        <v>none</v>
      </c>
      <c r="V3427" s="100" t="str">
        <f t="array" ref="V3427">IF(COUNTA(Y3424:DP3427)=0,"none",IF($U$2="WAHR",$W$3,Abfrage!$F$4))</f>
        <v>none</v>
      </c>
      <c r="W3427" s="100" t="str">
        <f t="array" ref="W3427">IF(COUNTA(Y3424:DP3427)=0,"none",IF($U$2="WAHR",$W$3,Abfrage!$F$4))</f>
        <v>none</v>
      </c>
      <c r="X3427" s="109"/>
    </row>
    <row r="3428" spans="2:26" thickBot="1">
      <c r="B3428" s="75" t="s">
        <v>2125</v>
      </c>
      <c r="C3428" s="76">
        <v>1000317328</v>
      </c>
      <c r="D3428" s="75" t="s">
        <v>95</v>
      </c>
      <c r="E3428" s="75" t="s">
        <v>90</v>
      </c>
      <c r="F3428" s="75" t="s">
        <v>122</v>
      </c>
      <c r="G3428" s="75" t="s">
        <v>122</v>
      </c>
      <c r="H3428" s="75" t="e">
        <v>#N/A</v>
      </c>
      <c r="I3428" s="75" t="s">
        <v>164</v>
      </c>
      <c r="J3428" s="75" t="s">
        <v>2126</v>
      </c>
      <c r="K3428" s="75" t="s">
        <v>393</v>
      </c>
      <c r="L3428" s="75" t="s">
        <v>306</v>
      </c>
      <c r="M3428" s="75" t="s">
        <v>307</v>
      </c>
      <c r="N3428" s="75" t="s">
        <v>327</v>
      </c>
      <c r="O3428" s="75" t="s">
        <v>306</v>
      </c>
      <c r="P3428" s="76" t="s">
        <v>306</v>
      </c>
      <c r="Q3428" s="216"/>
      <c r="R3428" s="77" t="str">
        <f t="shared" ref="R3428" si="8740">IF(COUNTA(Y3428:DP3431)=0,"01.01.1900",INDEX(Y3428:DP3428,MATCH(R3429,Y3429:DP3429,0)))</f>
        <v>01.01.1900</v>
      </c>
      <c r="S3428" s="78" t="str">
        <f t="shared" ref="S3428" si="8741">IF(COUNTA(Y3428:DP3431)=0,"01.01.1900",MAX(Y3428:DP3428))</f>
        <v>01.01.1900</v>
      </c>
      <c r="T3428" s="79"/>
      <c r="U3428" s="80" t="str">
        <f t="array" ref="U3428">IF(COUNTA(Y3428:DP3431)=0,"01.01.1900",IF(ISERROR(HLOOKUP(U3431,Y3431:DP3431,1,FALSE)),"01.01.1900",INDEX(Y3428:DP3428,MATCH(U3429&amp;U3431,Y3429:DP3429&amp;Y3431:DP3431,0))))</f>
        <v>01.01.1900</v>
      </c>
      <c r="V3428" s="81" t="str">
        <f t="shared" ref="V3428" si="8742">IF(COUNTA(Y3428:DP3431)=0,"01.01.1900",_xlfn.MAXIFS(Y3428:DP3428,Y3431:DP3431,V3431))</f>
        <v>01.01.1900</v>
      </c>
      <c r="W3428" s="82"/>
      <c r="X3428" s="106"/>
    </row>
    <row r="3429" spans="2:26" thickBot="1">
      <c r="B3429" s="83"/>
      <c r="C3429" s="84"/>
      <c r="D3429" s="83"/>
      <c r="E3429" s="83"/>
      <c r="F3429" s="83"/>
      <c r="G3429" s="83"/>
      <c r="H3429" s="83"/>
      <c r="I3429" s="83"/>
      <c r="J3429" s="83"/>
      <c r="K3429" s="83"/>
      <c r="L3429" s="83"/>
      <c r="M3429" s="83"/>
      <c r="N3429" s="83"/>
      <c r="O3429" s="83"/>
      <c r="P3429" s="84"/>
      <c r="Q3429" s="217"/>
      <c r="R3429" s="85">
        <f t="shared" ref="R3429" si="8743">IF(COUNTA(Y3428:DP3431)=0,0,MIN(Y3429:DP3429))</f>
        <v>0</v>
      </c>
      <c r="S3429" s="86">
        <f t="shared" ref="S3429" si="8744">IF(COUNTA(Y3428:DP3431)=0,0,HLOOKUP(S3428,Y3428:DP3431,2,FALSE))</f>
        <v>0</v>
      </c>
      <c r="T3429" s="87">
        <f t="shared" ref="T3429" si="8745">IF(COUNTA(Y3428:DP3431)=0,0,AVERAGE(Y3429:DP3429))</f>
        <v>0</v>
      </c>
      <c r="U3429" s="88">
        <f t="shared" ref="U3429" si="8746">IF(COUNTA(Y3428:DP3431)=0,0,_xlfn.MINIFS(Y3429:DP3429,Y3431:DP3431,U3431))</f>
        <v>0</v>
      </c>
      <c r="V3429" s="89">
        <f t="array" ref="V3429">IF(COUNTA(Y3428:DP3431)=0,0,IF(ISERROR(HLOOKUP(V3431,Y3431:DP3431,1,FALSE)),0,INDEX(Y3429:DP3429,MATCH(V3428&amp;V3431,Y3428:DP3428&amp;Y3431:DP3431,0))))</f>
        <v>0</v>
      </c>
      <c r="W3429" s="90">
        <f t="array" ref="W3429">IF(COUNTA(Y3428:DP3431)=0,0,IF(ISERROR(HLOOKUP(W3431,Y3431:DP3431,1,FALSE)),0,AVERAGEIF(Y3431:DP3431,$W3431,Y3429:DP3429)))</f>
        <v>0</v>
      </c>
      <c r="X3429" s="107"/>
    </row>
    <row r="3430" spans="2:26" thickBot="1">
      <c r="B3430" s="83"/>
      <c r="C3430" s="84"/>
      <c r="D3430" s="83"/>
      <c r="E3430" s="83"/>
      <c r="F3430" s="83"/>
      <c r="G3430" s="83"/>
      <c r="H3430" s="83"/>
      <c r="I3430" s="83"/>
      <c r="J3430" s="83"/>
      <c r="K3430" s="83"/>
      <c r="L3430" s="83"/>
      <c r="M3430" s="83"/>
      <c r="N3430" s="83"/>
      <c r="O3430" s="83"/>
      <c r="P3430" s="84"/>
      <c r="Q3430" s="217"/>
      <c r="R3430" s="91">
        <f t="shared" ref="R3430" si="8747">IF(COUNTA(Y3428:DP3431)=0,0,HLOOKUP(R3429,Y3429:DP3431,2,FALSE))</f>
        <v>0</v>
      </c>
      <c r="S3430" s="92">
        <f t="shared" ref="S3430" si="8748">IF(COUNTA(Y3428:DP3431)=0,0,HLOOKUP(S3428,Y3428:DP3431,3,FALSE))</f>
        <v>0</v>
      </c>
      <c r="T3430" s="93"/>
      <c r="U3430" s="94">
        <f t="array" ref="U3430">IF(COUNTA(Y3428:DP3431)=0,0,IF(ISERROR(HLOOKUP(U3431,Y3431:DP3431,1,FALSE)),0,INDEX(Y3430:DP3430,MATCH(U3429&amp;U3431,Y3429:DP3429&amp;Y3431:DP3431,0))))</f>
        <v>0</v>
      </c>
      <c r="V3430" s="94">
        <f t="array" ref="V3430">IF(COUNTA(Y3428:DP3431)=0,0,IF(ISERROR(HLOOKUP(V3431,Y3431:DP3431,1,FALSE)),0,INDEX(Y3430:DP3430,MATCH(V3429&amp;V3431,Y3429:DP3429&amp;Y3431:DP3431,0))))</f>
        <v>0</v>
      </c>
      <c r="W3430" s="95"/>
      <c r="X3430" s="108"/>
    </row>
    <row r="3431" spans="2:26" ht="13.9" thickBot="1">
      <c r="B3431" s="96"/>
      <c r="C3431" s="97"/>
      <c r="D3431" s="96"/>
      <c r="E3431" s="96"/>
      <c r="F3431" s="96"/>
      <c r="G3431" s="96"/>
      <c r="H3431" s="96"/>
      <c r="I3431" s="96"/>
      <c r="J3431" s="96"/>
      <c r="K3431" s="96"/>
      <c r="L3431" s="96"/>
      <c r="M3431" s="96"/>
      <c r="N3431" s="96"/>
      <c r="O3431" s="96"/>
      <c r="P3431" s="97"/>
      <c r="Q3431" s="218"/>
      <c r="R3431" s="98" t="str">
        <f t="shared" ref="R3431" si="8749">IF(COUNTA(Y3428:DP3431)=0,"none",HLOOKUP(R3429,Y3429:DP3431,3,FALSE))</f>
        <v>none</v>
      </c>
      <c r="S3431" s="99" t="str">
        <f t="shared" ref="S3431" si="8750">IF(COUNTA(Y3428:DP3431)=0,"none",HLOOKUP(S3428,Y3428:DP3431,4,FALSE))</f>
        <v>none</v>
      </c>
      <c r="T3431" s="100"/>
      <c r="U3431" s="100" t="str">
        <f t="array" ref="U3431">IF(COUNTA(Y3428:DP3431)=0,"none",IF($U$2="WAHR",$W$3,Abfrage!$F$4))</f>
        <v>none</v>
      </c>
      <c r="V3431" s="100" t="str">
        <f t="array" ref="V3431">IF(COUNTA(Y3428:DP3431)=0,"none",IF($U$2="WAHR",$W$3,Abfrage!$F$4))</f>
        <v>none</v>
      </c>
      <c r="W3431" s="100" t="str">
        <f t="array" ref="W3431">IF(COUNTA(Y3428:DP3431)=0,"none",IF($U$2="WAHR",$W$3,Abfrage!$F$4))</f>
        <v>none</v>
      </c>
      <c r="X3431" s="109"/>
    </row>
    <row r="3432" spans="2:26" thickBot="1">
      <c r="B3432" s="75" t="s">
        <v>2127</v>
      </c>
      <c r="C3432" s="76">
        <v>1000317197</v>
      </c>
      <c r="D3432" s="75" t="s">
        <v>95</v>
      </c>
      <c r="E3432" s="75" t="s">
        <v>148</v>
      </c>
      <c r="F3432" s="75" t="s">
        <v>175</v>
      </c>
      <c r="G3432" s="75" t="s">
        <v>175</v>
      </c>
      <c r="H3432" s="75" t="s">
        <v>50</v>
      </c>
      <c r="I3432" s="75" t="s">
        <v>164</v>
      </c>
      <c r="J3432" s="75" t="s">
        <v>2128</v>
      </c>
      <c r="K3432" s="75" t="s">
        <v>327</v>
      </c>
      <c r="L3432" s="75" t="s">
        <v>2129</v>
      </c>
      <c r="M3432" s="75" t="s">
        <v>307</v>
      </c>
      <c r="N3432" s="75" t="s">
        <v>327</v>
      </c>
      <c r="O3432" s="75" t="s">
        <v>306</v>
      </c>
      <c r="P3432" s="76" t="s">
        <v>306</v>
      </c>
      <c r="Q3432" s="216"/>
      <c r="R3432" s="77">
        <f t="shared" ref="R3432" si="8751">IF(COUNTA(Y3432:DP3435)=0,"01.01.1900",INDEX(Y3432:DP3432,MATCH(R3433,Y3433:DP3433,0)))</f>
        <v>44013</v>
      </c>
      <c r="S3432" s="78">
        <f t="shared" ref="S3432" si="8752">IF(COUNTA(Y3432:DP3435)=0,"01.01.1900",MAX(Y3432:DP3432))</f>
        <v>45671</v>
      </c>
      <c r="T3432" s="79"/>
      <c r="U3432" s="80" t="str">
        <f t="array" ref="U3432">IF(COUNTA(Y3432:DP3435)=0,"01.01.1900",IF(ISERROR(HLOOKUP(U3435,Y3435:DP3435,1,FALSE)),"01.01.1900",INDEX(Y3432:DP3432,MATCH(U3433&amp;U3435,Y3433:DP3433&amp;Y3435:DP3435,0))))</f>
        <v>01.01.1900</v>
      </c>
      <c r="V3432" s="81">
        <f t="shared" ref="V3432" si="8753">IF(COUNTA(Y3432:DP3435)=0,"01.01.1900",_xlfn.MAXIFS(Y3432:DP3432,Y3435:DP3435,V3435))</f>
        <v>0</v>
      </c>
      <c r="W3432" s="82"/>
      <c r="X3432" s="106"/>
      <c r="Y3432" s="101">
        <v>44013</v>
      </c>
      <c r="Z3432" s="141">
        <v>45671</v>
      </c>
    </row>
    <row r="3433" spans="2:26" thickBot="1">
      <c r="B3433" s="83"/>
      <c r="C3433" s="84"/>
      <c r="D3433" s="83"/>
      <c r="E3433" s="83"/>
      <c r="F3433" s="83"/>
      <c r="G3433" s="83"/>
      <c r="H3433" s="83"/>
      <c r="I3433" s="83"/>
      <c r="J3433" s="83"/>
      <c r="K3433" s="83"/>
      <c r="L3433" s="83"/>
      <c r="M3433" s="83"/>
      <c r="N3433" s="83"/>
      <c r="O3433" s="83"/>
      <c r="P3433" s="84"/>
      <c r="Q3433" s="217"/>
      <c r="R3433" s="85">
        <f t="shared" ref="R3433" si="8754">IF(COUNTA(Y3432:DP3435)=0,0,MIN(Y3433:DP3433))</f>
        <v>1.5109302325581397E-2</v>
      </c>
      <c r="S3433" s="86">
        <f t="shared" ref="S3433" si="8755">IF(COUNTA(Y3432:DP3435)=0,0,HLOOKUP(S3432,Y3432:DP3435,2,FALSE))</f>
        <v>1.61E-2</v>
      </c>
      <c r="T3433" s="87">
        <f t="shared" ref="T3433" si="8756">IF(COUNTA(Y3432:DP3435)=0,0,AVERAGE(Y3433:DP3433))</f>
        <v>1.5604651162790698E-2</v>
      </c>
      <c r="U3433" s="88">
        <f t="shared" ref="U3433" si="8757">IF(COUNTA(Y3432:DP3435)=0,0,_xlfn.MINIFS(Y3433:DP3433,Y3435:DP3435,U3435))</f>
        <v>0</v>
      </c>
      <c r="V3433" s="89">
        <f t="array" ref="V3433">IF(COUNTA(Y3432:DP3435)=0,0,IF(ISERROR(HLOOKUP(V3435,Y3435:DP3435,1,FALSE)),0,INDEX(Y3433:DP3433,MATCH(V3432&amp;V3435,Y3432:DP3432&amp;Y3435:DP3435,0))))</f>
        <v>0</v>
      </c>
      <c r="W3433" s="90">
        <f t="array" ref="W3433">IF(COUNTA(Y3432:DP3435)=0,0,IF(ISERROR(HLOOKUP(W3435,Y3435:DP3435,1,FALSE)),0,AVERAGEIF(Y3435:DP3435,$W3435,Y3433:DP3433)))</f>
        <v>0</v>
      </c>
      <c r="X3433" s="107"/>
      <c r="Y3433" s="102">
        <v>1.5109302325581397E-2</v>
      </c>
      <c r="Z3433" s="142">
        <v>1.61E-2</v>
      </c>
    </row>
    <row r="3434" spans="2:26" thickBot="1">
      <c r="B3434" s="83"/>
      <c r="C3434" s="84"/>
      <c r="D3434" s="83"/>
      <c r="E3434" s="83"/>
      <c r="F3434" s="83"/>
      <c r="G3434" s="83"/>
      <c r="H3434" s="83"/>
      <c r="I3434" s="83"/>
      <c r="J3434" s="83"/>
      <c r="K3434" s="83"/>
      <c r="L3434" s="83"/>
      <c r="M3434" s="83"/>
      <c r="N3434" s="83"/>
      <c r="O3434" s="83"/>
      <c r="P3434" s="84"/>
      <c r="Q3434" s="217"/>
      <c r="R3434" s="91">
        <f t="shared" ref="R3434" si="8758">IF(COUNTA(Y3432:DP3435)=0,0,HLOOKUP(R3433,Y3433:DP3435,2,FALSE))</f>
        <v>0</v>
      </c>
      <c r="S3434" s="92">
        <f t="shared" ref="S3434" si="8759">IF(COUNTA(Y3432:DP3435)=0,0,HLOOKUP(S3432,Y3432:DP3435,3,FALSE))</f>
        <v>0</v>
      </c>
      <c r="T3434" s="93"/>
      <c r="U3434" s="94">
        <f t="array" ref="U3434">IF(COUNTA(Y3432:DP3435)=0,0,IF(ISERROR(HLOOKUP(U3435,Y3435:DP3435,1,FALSE)),0,INDEX(Y3434:DP3434,MATCH(U3433&amp;U3435,Y3433:DP3433&amp;Y3435:DP3435,0))))</f>
        <v>0</v>
      </c>
      <c r="V3434" s="94">
        <f t="array" ref="V3434">IF(COUNTA(Y3432:DP3435)=0,0,IF(ISERROR(HLOOKUP(V3435,Y3435:DP3435,1,FALSE)),0,INDEX(Y3434:DP3434,MATCH(V3433&amp;V3435,Y3433:DP3433&amp;Y3435:DP3435,0))))</f>
        <v>0</v>
      </c>
      <c r="W3434" s="95"/>
      <c r="X3434" s="108"/>
      <c r="Y3434" s="103">
        <v>0</v>
      </c>
      <c r="Z3434" s="143">
        <v>0</v>
      </c>
    </row>
    <row r="3435" spans="2:26" ht="13.9" thickBot="1">
      <c r="B3435" s="96"/>
      <c r="C3435" s="97"/>
      <c r="D3435" s="96"/>
      <c r="E3435" s="96"/>
      <c r="F3435" s="96"/>
      <c r="G3435" s="96"/>
      <c r="H3435" s="96"/>
      <c r="I3435" s="96"/>
      <c r="J3435" s="96"/>
      <c r="K3435" s="96"/>
      <c r="L3435" s="96"/>
      <c r="M3435" s="96"/>
      <c r="N3435" s="96"/>
      <c r="O3435" s="96"/>
      <c r="P3435" s="97"/>
      <c r="Q3435" s="218"/>
      <c r="R3435" s="98" t="str">
        <f t="shared" ref="R3435" si="8760">IF(COUNTA(Y3432:DP3435)=0,"none",HLOOKUP(R3433,Y3433:DP3435,3,FALSE))</f>
        <v>ECI</v>
      </c>
      <c r="S3435" s="99" t="str">
        <f t="shared" ref="S3435" si="8761">IF(COUNTA(Y3432:DP3435)=0,"none",HLOOKUP(S3432,Y3432:DP3435,4,FALSE))</f>
        <v>ECI</v>
      </c>
      <c r="T3435" s="100"/>
      <c r="U3435" s="100">
        <f t="array" ref="U3435">IF(COUNTA(Y3432:DP3435)=0,"none",IF($U$2="WAHR",$W$3,Abfrage!$F$4))</f>
        <v>0</v>
      </c>
      <c r="V3435" s="100">
        <f t="array" ref="V3435">IF(COUNTA(Y3432:DP3435)=0,"none",IF($U$2="WAHR",$W$3,Abfrage!$F$4))</f>
        <v>0</v>
      </c>
      <c r="W3435" s="100">
        <f t="array" ref="W3435">IF(COUNTA(Y3432:DP3435)=0,"none",IF($U$2="WAHR",$W$3,Abfrage!$F$4))</f>
        <v>0</v>
      </c>
      <c r="X3435" s="109"/>
      <c r="Y3435" s="104" t="s">
        <v>101</v>
      </c>
      <c r="Z3435" s="144" t="s">
        <v>101</v>
      </c>
    </row>
    <row r="3436" spans="2:26" thickBot="1">
      <c r="B3436" s="75" t="s">
        <v>2130</v>
      </c>
      <c r="C3436" s="76">
        <v>1000317327</v>
      </c>
      <c r="D3436" s="75" t="s">
        <v>95</v>
      </c>
      <c r="E3436" s="75" t="s">
        <v>148</v>
      </c>
      <c r="F3436" s="75" t="s">
        <v>175</v>
      </c>
      <c r="G3436" s="75" t="s">
        <v>175</v>
      </c>
      <c r="H3436" s="75" t="e">
        <v>#N/A</v>
      </c>
      <c r="I3436" s="75" t="s">
        <v>164</v>
      </c>
      <c r="J3436" s="75" t="s">
        <v>2131</v>
      </c>
      <c r="K3436" s="75" t="s">
        <v>2132</v>
      </c>
      <c r="L3436" s="75" t="s">
        <v>2133</v>
      </c>
      <c r="M3436" s="75" t="s">
        <v>307</v>
      </c>
      <c r="N3436" s="75" t="s">
        <v>327</v>
      </c>
      <c r="O3436" s="75" t="s">
        <v>306</v>
      </c>
      <c r="P3436" s="76" t="s">
        <v>306</v>
      </c>
      <c r="Q3436" s="216"/>
      <c r="R3436" s="77" t="str">
        <f t="shared" ref="R3436" si="8762">IF(COUNTA(Y3436:DP3439)=0,"01.01.1900",INDEX(Y3436:DP3436,MATCH(R3437,Y3437:DP3437,0)))</f>
        <v>01.01.1900</v>
      </c>
      <c r="S3436" s="78" t="str">
        <f t="shared" ref="S3436" si="8763">IF(COUNTA(Y3436:DP3439)=0,"01.01.1900",MAX(Y3436:DP3436))</f>
        <v>01.01.1900</v>
      </c>
      <c r="T3436" s="79"/>
      <c r="U3436" s="80" t="str">
        <f t="array" ref="U3436">IF(COUNTA(Y3436:DP3439)=0,"01.01.1900",IF(ISERROR(HLOOKUP(U3439,Y3439:DP3439,1,FALSE)),"01.01.1900",INDEX(Y3436:DP3436,MATCH(U3437&amp;U3439,Y3437:DP3437&amp;Y3439:DP3439,0))))</f>
        <v>01.01.1900</v>
      </c>
      <c r="V3436" s="81" t="str">
        <f t="shared" ref="V3436" si="8764">IF(COUNTA(Y3436:DP3439)=0,"01.01.1900",_xlfn.MAXIFS(Y3436:DP3436,Y3439:DP3439,V3439))</f>
        <v>01.01.1900</v>
      </c>
      <c r="W3436" s="82"/>
      <c r="X3436" s="106"/>
    </row>
    <row r="3437" spans="2:26" thickBot="1">
      <c r="B3437" s="83"/>
      <c r="C3437" s="84"/>
      <c r="D3437" s="83"/>
      <c r="E3437" s="83"/>
      <c r="F3437" s="83"/>
      <c r="G3437" s="83"/>
      <c r="H3437" s="83"/>
      <c r="I3437" s="83"/>
      <c r="J3437" s="83"/>
      <c r="K3437" s="83"/>
      <c r="L3437" s="83"/>
      <c r="M3437" s="83"/>
      <c r="N3437" s="83"/>
      <c r="O3437" s="83"/>
      <c r="P3437" s="84"/>
      <c r="Q3437" s="217"/>
      <c r="R3437" s="85">
        <f t="shared" ref="R3437" si="8765">IF(COUNTA(Y3436:DP3439)=0,0,MIN(Y3437:DP3437))</f>
        <v>0</v>
      </c>
      <c r="S3437" s="86">
        <f t="shared" ref="S3437" si="8766">IF(COUNTA(Y3436:DP3439)=0,0,HLOOKUP(S3436,Y3436:DP3439,2,FALSE))</f>
        <v>0</v>
      </c>
      <c r="T3437" s="87">
        <f t="shared" ref="T3437" si="8767">IF(COUNTA(Y3436:DP3439)=0,0,AVERAGE(Y3437:DP3437))</f>
        <v>0</v>
      </c>
      <c r="U3437" s="88">
        <f t="shared" ref="U3437" si="8768">IF(COUNTA(Y3436:DP3439)=0,0,_xlfn.MINIFS(Y3437:DP3437,Y3439:DP3439,U3439))</f>
        <v>0</v>
      </c>
      <c r="V3437" s="89">
        <f t="array" ref="V3437">IF(COUNTA(Y3436:DP3439)=0,0,IF(ISERROR(HLOOKUP(V3439,Y3439:DP3439,1,FALSE)),0,INDEX(Y3437:DP3437,MATCH(V3436&amp;V3439,Y3436:DP3436&amp;Y3439:DP3439,0))))</f>
        <v>0</v>
      </c>
      <c r="W3437" s="90">
        <f t="array" ref="W3437">IF(COUNTA(Y3436:DP3439)=0,0,IF(ISERROR(HLOOKUP(W3439,Y3439:DP3439,1,FALSE)),0,AVERAGEIF(Y3439:DP3439,$W3439,Y3437:DP3437)))</f>
        <v>0</v>
      </c>
      <c r="X3437" s="107"/>
    </row>
    <row r="3438" spans="2:26" thickBot="1">
      <c r="B3438" s="83"/>
      <c r="C3438" s="84"/>
      <c r="D3438" s="83"/>
      <c r="E3438" s="83"/>
      <c r="F3438" s="83"/>
      <c r="G3438" s="83"/>
      <c r="H3438" s="83"/>
      <c r="I3438" s="83"/>
      <c r="J3438" s="83"/>
      <c r="K3438" s="83"/>
      <c r="L3438" s="83"/>
      <c r="M3438" s="83"/>
      <c r="N3438" s="83"/>
      <c r="O3438" s="83"/>
      <c r="P3438" s="84"/>
      <c r="Q3438" s="217"/>
      <c r="R3438" s="91">
        <f t="shared" ref="R3438" si="8769">IF(COUNTA(Y3436:DP3439)=0,0,HLOOKUP(R3437,Y3437:DP3439,2,FALSE))</f>
        <v>0</v>
      </c>
      <c r="S3438" s="92">
        <f t="shared" ref="S3438" si="8770">IF(COUNTA(Y3436:DP3439)=0,0,HLOOKUP(S3436,Y3436:DP3439,3,FALSE))</f>
        <v>0</v>
      </c>
      <c r="T3438" s="93"/>
      <c r="U3438" s="94">
        <f t="array" ref="U3438">IF(COUNTA(Y3436:DP3439)=0,0,IF(ISERROR(HLOOKUP(U3439,Y3439:DP3439,1,FALSE)),0,INDEX(Y3438:DP3438,MATCH(U3437&amp;U3439,Y3437:DP3437&amp;Y3439:DP3439,0))))</f>
        <v>0</v>
      </c>
      <c r="V3438" s="94">
        <f t="array" ref="V3438">IF(COUNTA(Y3436:DP3439)=0,0,IF(ISERROR(HLOOKUP(V3439,Y3439:DP3439,1,FALSE)),0,INDEX(Y3438:DP3438,MATCH(V3437&amp;V3439,Y3437:DP3437&amp;Y3439:DP3439,0))))</f>
        <v>0</v>
      </c>
      <c r="W3438" s="95"/>
      <c r="X3438" s="108"/>
    </row>
    <row r="3439" spans="2:26" ht="13.9" thickBot="1">
      <c r="B3439" s="96"/>
      <c r="C3439" s="97"/>
      <c r="D3439" s="96"/>
      <c r="E3439" s="96"/>
      <c r="F3439" s="96"/>
      <c r="G3439" s="96"/>
      <c r="H3439" s="96"/>
      <c r="I3439" s="96"/>
      <c r="J3439" s="96"/>
      <c r="K3439" s="96"/>
      <c r="L3439" s="96"/>
      <c r="M3439" s="96"/>
      <c r="N3439" s="96"/>
      <c r="O3439" s="96"/>
      <c r="P3439" s="97"/>
      <c r="Q3439" s="218"/>
      <c r="R3439" s="98" t="str">
        <f t="shared" ref="R3439" si="8771">IF(COUNTA(Y3436:DP3439)=0,"none",HLOOKUP(R3437,Y3437:DP3439,3,FALSE))</f>
        <v>none</v>
      </c>
      <c r="S3439" s="99" t="str">
        <f t="shared" ref="S3439" si="8772">IF(COUNTA(Y3436:DP3439)=0,"none",HLOOKUP(S3436,Y3436:DP3439,4,FALSE))</f>
        <v>none</v>
      </c>
      <c r="T3439" s="100"/>
      <c r="U3439" s="100" t="str">
        <f t="array" ref="U3439">IF(COUNTA(Y3436:DP3439)=0,"none",IF($U$2="WAHR",$W$3,Abfrage!$F$4))</f>
        <v>none</v>
      </c>
      <c r="V3439" s="100" t="str">
        <f t="array" ref="V3439">IF(COUNTA(Y3436:DP3439)=0,"none",IF($U$2="WAHR",$W$3,Abfrage!$F$4))</f>
        <v>none</v>
      </c>
      <c r="W3439" s="100" t="str">
        <f t="array" ref="W3439">IF(COUNTA(Y3436:DP3439)=0,"none",IF($U$2="WAHR",$W$3,Abfrage!$F$4))</f>
        <v>none</v>
      </c>
      <c r="X3439" s="109"/>
    </row>
    <row r="3440" spans="2:26" thickBot="1">
      <c r="B3440" s="75" t="s">
        <v>2134</v>
      </c>
      <c r="C3440" s="76">
        <v>1000107772</v>
      </c>
      <c r="D3440" s="75" t="s">
        <v>95</v>
      </c>
      <c r="E3440" s="75" t="s">
        <v>148</v>
      </c>
      <c r="F3440" s="75" t="s">
        <v>175</v>
      </c>
      <c r="G3440" s="75" t="s">
        <v>175</v>
      </c>
      <c r="H3440" s="75" t="e">
        <v>#N/A</v>
      </c>
      <c r="I3440" s="75" t="s">
        <v>391</v>
      </c>
      <c r="J3440" s="75" t="s">
        <v>2135</v>
      </c>
      <c r="K3440" s="75" t="s">
        <v>325</v>
      </c>
      <c r="L3440" s="75" t="s">
        <v>523</v>
      </c>
      <c r="M3440" s="75" t="s">
        <v>307</v>
      </c>
      <c r="N3440" s="75" t="s">
        <v>327</v>
      </c>
      <c r="O3440" s="75" t="s">
        <v>306</v>
      </c>
      <c r="P3440" s="76" t="s">
        <v>306</v>
      </c>
      <c r="Q3440" s="216"/>
      <c r="R3440" s="77" t="str">
        <f t="shared" ref="R3440" si="8773">IF(COUNTA(Y3440:DP3443)=0,"01.01.1900",INDEX(Y3440:DP3440,MATCH(R3441,Y3441:DP3441,0)))</f>
        <v>01.01.1900</v>
      </c>
      <c r="S3440" s="78" t="str">
        <f t="shared" ref="S3440" si="8774">IF(COUNTA(Y3440:DP3443)=0,"01.01.1900",MAX(Y3440:DP3440))</f>
        <v>01.01.1900</v>
      </c>
      <c r="T3440" s="79"/>
      <c r="U3440" s="80" t="str">
        <f t="array" ref="U3440">IF(COUNTA(Y3440:DP3443)=0,"01.01.1900",IF(ISERROR(HLOOKUP(U3443,Y3443:DP3443,1,FALSE)),"01.01.1900",INDEX(Y3440:DP3440,MATCH(U3441&amp;U3443,Y3441:DP3441&amp;Y3443:DP3443,0))))</f>
        <v>01.01.1900</v>
      </c>
      <c r="V3440" s="81" t="str">
        <f t="shared" ref="V3440" si="8775">IF(COUNTA(Y3440:DP3443)=0,"01.01.1900",_xlfn.MAXIFS(Y3440:DP3440,Y3443:DP3443,V3443))</f>
        <v>01.01.1900</v>
      </c>
      <c r="W3440" s="82"/>
      <c r="X3440" s="106"/>
    </row>
    <row r="3441" spans="2:24" thickBot="1">
      <c r="B3441" s="83"/>
      <c r="C3441" s="84"/>
      <c r="D3441" s="83"/>
      <c r="E3441" s="83"/>
      <c r="F3441" s="83"/>
      <c r="G3441" s="83"/>
      <c r="H3441" s="83"/>
      <c r="I3441" s="83"/>
      <c r="J3441" s="83"/>
      <c r="K3441" s="83"/>
      <c r="L3441" s="83"/>
      <c r="M3441" s="83"/>
      <c r="N3441" s="83"/>
      <c r="O3441" s="83"/>
      <c r="P3441" s="84"/>
      <c r="Q3441" s="217"/>
      <c r="R3441" s="85">
        <f t="shared" ref="R3441" si="8776">IF(COUNTA(Y3440:DP3443)=0,0,MIN(Y3441:DP3441))</f>
        <v>0</v>
      </c>
      <c r="S3441" s="86">
        <f t="shared" ref="S3441" si="8777">IF(COUNTA(Y3440:DP3443)=0,0,HLOOKUP(S3440,Y3440:DP3443,2,FALSE))</f>
        <v>0</v>
      </c>
      <c r="T3441" s="87">
        <f t="shared" ref="T3441" si="8778">IF(COUNTA(Y3440:DP3443)=0,0,AVERAGE(Y3441:DP3441))</f>
        <v>0</v>
      </c>
      <c r="U3441" s="88">
        <f t="shared" ref="U3441" si="8779">IF(COUNTA(Y3440:DP3443)=0,0,_xlfn.MINIFS(Y3441:DP3441,Y3443:DP3443,U3443))</f>
        <v>0</v>
      </c>
      <c r="V3441" s="89">
        <f t="array" ref="V3441">IF(COUNTA(Y3440:DP3443)=0,0,IF(ISERROR(HLOOKUP(V3443,Y3443:DP3443,1,FALSE)),0,INDEX(Y3441:DP3441,MATCH(V3440&amp;V3443,Y3440:DP3440&amp;Y3443:DP3443,0))))</f>
        <v>0</v>
      </c>
      <c r="W3441" s="90">
        <f t="array" ref="W3441">IF(COUNTA(Y3440:DP3443)=0,0,IF(ISERROR(HLOOKUP(W3443,Y3443:DP3443,1,FALSE)),0,AVERAGEIF(Y3443:DP3443,$W3443,Y3441:DP3441)))</f>
        <v>0</v>
      </c>
      <c r="X3441" s="107"/>
    </row>
    <row r="3442" spans="2:24" thickBot="1">
      <c r="B3442" s="83"/>
      <c r="C3442" s="84"/>
      <c r="D3442" s="83"/>
      <c r="E3442" s="83"/>
      <c r="F3442" s="83"/>
      <c r="G3442" s="83"/>
      <c r="H3442" s="83"/>
      <c r="I3442" s="83"/>
      <c r="J3442" s="83"/>
      <c r="K3442" s="83"/>
      <c r="L3442" s="83"/>
      <c r="M3442" s="83"/>
      <c r="N3442" s="83"/>
      <c r="O3442" s="83"/>
      <c r="P3442" s="84"/>
      <c r="Q3442" s="217"/>
      <c r="R3442" s="91">
        <f t="shared" ref="R3442" si="8780">IF(COUNTA(Y3440:DP3443)=0,0,HLOOKUP(R3441,Y3441:DP3443,2,FALSE))</f>
        <v>0</v>
      </c>
      <c r="S3442" s="92">
        <f t="shared" ref="S3442" si="8781">IF(COUNTA(Y3440:DP3443)=0,0,HLOOKUP(S3440,Y3440:DP3443,3,FALSE))</f>
        <v>0</v>
      </c>
      <c r="T3442" s="93"/>
      <c r="U3442" s="94">
        <f t="array" ref="U3442">IF(COUNTA(Y3440:DP3443)=0,0,IF(ISERROR(HLOOKUP(U3443,Y3443:DP3443,1,FALSE)),0,INDEX(Y3442:DP3442,MATCH(U3441&amp;U3443,Y3441:DP3441&amp;Y3443:DP3443,0))))</f>
        <v>0</v>
      </c>
      <c r="V3442" s="94">
        <f t="array" ref="V3442">IF(COUNTA(Y3440:DP3443)=0,0,IF(ISERROR(HLOOKUP(V3443,Y3443:DP3443,1,FALSE)),0,INDEX(Y3442:DP3442,MATCH(V3441&amp;V3443,Y3441:DP3441&amp;Y3443:DP3443,0))))</f>
        <v>0</v>
      </c>
      <c r="W3442" s="95"/>
      <c r="X3442" s="108"/>
    </row>
    <row r="3443" spans="2:24" ht="13.9" thickBot="1">
      <c r="B3443" s="96"/>
      <c r="C3443" s="97"/>
      <c r="D3443" s="96"/>
      <c r="E3443" s="96"/>
      <c r="F3443" s="96"/>
      <c r="G3443" s="96"/>
      <c r="H3443" s="96"/>
      <c r="I3443" s="96"/>
      <c r="J3443" s="96"/>
      <c r="K3443" s="96"/>
      <c r="L3443" s="96"/>
      <c r="M3443" s="96"/>
      <c r="N3443" s="96"/>
      <c r="O3443" s="96"/>
      <c r="P3443" s="97"/>
      <c r="Q3443" s="218"/>
      <c r="R3443" s="98" t="str">
        <f t="shared" ref="R3443" si="8782">IF(COUNTA(Y3440:DP3443)=0,"none",HLOOKUP(R3441,Y3441:DP3443,3,FALSE))</f>
        <v>none</v>
      </c>
      <c r="S3443" s="99" t="str">
        <f t="shared" ref="S3443" si="8783">IF(COUNTA(Y3440:DP3443)=0,"none",HLOOKUP(S3440,Y3440:DP3443,4,FALSE))</f>
        <v>none</v>
      </c>
      <c r="T3443" s="100"/>
      <c r="U3443" s="100" t="str">
        <f t="array" ref="U3443">IF(COUNTA(Y3440:DP3443)=0,"none",IF($U$2="WAHR",$W$3,Abfrage!$F$4))</f>
        <v>none</v>
      </c>
      <c r="V3443" s="100" t="str">
        <f t="array" ref="V3443">IF(COUNTA(Y3440:DP3443)=0,"none",IF($U$2="WAHR",$W$3,Abfrage!$F$4))</f>
        <v>none</v>
      </c>
      <c r="W3443" s="100" t="str">
        <f t="array" ref="W3443">IF(COUNTA(Y3440:DP3443)=0,"none",IF($U$2="WAHR",$W$3,Abfrage!$F$4))</f>
        <v>none</v>
      </c>
      <c r="X3443" s="109"/>
    </row>
    <row r="3444" spans="2:24" thickBot="1">
      <c r="B3444" s="75" t="s">
        <v>2136</v>
      </c>
      <c r="C3444" s="76">
        <v>1000107773</v>
      </c>
      <c r="D3444" s="75" t="s">
        <v>95</v>
      </c>
      <c r="E3444" s="75" t="s">
        <v>148</v>
      </c>
      <c r="F3444" s="75" t="s">
        <v>96</v>
      </c>
      <c r="G3444" s="75" t="s">
        <v>96</v>
      </c>
      <c r="H3444" s="75" t="e">
        <v>#N/A</v>
      </c>
      <c r="I3444" s="75" t="s">
        <v>391</v>
      </c>
      <c r="J3444" s="75" t="s">
        <v>2137</v>
      </c>
      <c r="K3444" s="75" t="s">
        <v>2138</v>
      </c>
      <c r="L3444" s="75" t="s">
        <v>789</v>
      </c>
      <c r="M3444" s="75" t="s">
        <v>313</v>
      </c>
      <c r="N3444" s="75" t="s">
        <v>327</v>
      </c>
      <c r="O3444" s="75" t="s">
        <v>306</v>
      </c>
      <c r="P3444" s="76" t="s">
        <v>306</v>
      </c>
      <c r="Q3444" s="216"/>
      <c r="R3444" s="77" t="str">
        <f t="shared" ref="R3444" si="8784">IF(COUNTA(Y3444:DP3447)=0,"01.01.1900",INDEX(Y3444:DP3444,MATCH(R3445,Y3445:DP3445,0)))</f>
        <v>01.01.1900</v>
      </c>
      <c r="S3444" s="78" t="str">
        <f t="shared" ref="S3444" si="8785">IF(COUNTA(Y3444:DP3447)=0,"01.01.1900",MAX(Y3444:DP3444))</f>
        <v>01.01.1900</v>
      </c>
      <c r="T3444" s="79"/>
      <c r="U3444" s="80" t="str">
        <f t="array" ref="U3444">IF(COUNTA(Y3444:DP3447)=0,"01.01.1900",IF(ISERROR(HLOOKUP(U3447,Y3447:DP3447,1,FALSE)),"01.01.1900",INDEX(Y3444:DP3444,MATCH(U3445&amp;U3447,Y3445:DP3445&amp;Y3447:DP3447,0))))</f>
        <v>01.01.1900</v>
      </c>
      <c r="V3444" s="81" t="str">
        <f t="shared" ref="V3444" si="8786">IF(COUNTA(Y3444:DP3447)=0,"01.01.1900",_xlfn.MAXIFS(Y3444:DP3444,Y3447:DP3447,V3447))</f>
        <v>01.01.1900</v>
      </c>
      <c r="W3444" s="82"/>
      <c r="X3444" s="106"/>
    </row>
    <row r="3445" spans="2:24" thickBot="1">
      <c r="B3445" s="83"/>
      <c r="C3445" s="84"/>
      <c r="D3445" s="83"/>
      <c r="E3445" s="83"/>
      <c r="F3445" s="83"/>
      <c r="G3445" s="83"/>
      <c r="H3445" s="83"/>
      <c r="I3445" s="83"/>
      <c r="J3445" s="83"/>
      <c r="K3445" s="83"/>
      <c r="L3445" s="83"/>
      <c r="M3445" s="83"/>
      <c r="N3445" s="83"/>
      <c r="O3445" s="83"/>
      <c r="P3445" s="84"/>
      <c r="Q3445" s="217"/>
      <c r="R3445" s="85">
        <f t="shared" ref="R3445" si="8787">IF(COUNTA(Y3444:DP3447)=0,0,MIN(Y3445:DP3445))</f>
        <v>0</v>
      </c>
      <c r="S3445" s="86">
        <f t="shared" ref="S3445" si="8788">IF(COUNTA(Y3444:DP3447)=0,0,HLOOKUP(S3444,Y3444:DP3447,2,FALSE))</f>
        <v>0</v>
      </c>
      <c r="T3445" s="87">
        <f t="shared" ref="T3445" si="8789">IF(COUNTA(Y3444:DP3447)=0,0,AVERAGE(Y3445:DP3445))</f>
        <v>0</v>
      </c>
      <c r="U3445" s="88">
        <f t="shared" ref="U3445" si="8790">IF(COUNTA(Y3444:DP3447)=0,0,_xlfn.MINIFS(Y3445:DP3445,Y3447:DP3447,U3447))</f>
        <v>0</v>
      </c>
      <c r="V3445" s="89">
        <f t="array" ref="V3445">IF(COUNTA(Y3444:DP3447)=0,0,IF(ISERROR(HLOOKUP(V3447,Y3447:DP3447,1,FALSE)),0,INDEX(Y3445:DP3445,MATCH(V3444&amp;V3447,Y3444:DP3444&amp;Y3447:DP3447,0))))</f>
        <v>0</v>
      </c>
      <c r="W3445" s="90">
        <f t="array" ref="W3445">IF(COUNTA(Y3444:DP3447)=0,0,IF(ISERROR(HLOOKUP(W3447,Y3447:DP3447,1,FALSE)),0,AVERAGEIF(Y3447:DP3447,$W3447,Y3445:DP3445)))</f>
        <v>0</v>
      </c>
      <c r="X3445" s="107"/>
    </row>
    <row r="3446" spans="2:24" thickBot="1">
      <c r="B3446" s="83"/>
      <c r="C3446" s="84"/>
      <c r="D3446" s="83"/>
      <c r="E3446" s="83"/>
      <c r="F3446" s="83"/>
      <c r="G3446" s="83"/>
      <c r="H3446" s="83"/>
      <c r="I3446" s="83"/>
      <c r="J3446" s="83"/>
      <c r="K3446" s="83"/>
      <c r="L3446" s="83"/>
      <c r="M3446" s="83"/>
      <c r="N3446" s="83"/>
      <c r="O3446" s="83"/>
      <c r="P3446" s="84"/>
      <c r="Q3446" s="217"/>
      <c r="R3446" s="91">
        <f t="shared" ref="R3446" si="8791">IF(COUNTA(Y3444:DP3447)=0,0,HLOOKUP(R3445,Y3445:DP3447,2,FALSE))</f>
        <v>0</v>
      </c>
      <c r="S3446" s="92">
        <f t="shared" ref="S3446" si="8792">IF(COUNTA(Y3444:DP3447)=0,0,HLOOKUP(S3444,Y3444:DP3447,3,FALSE))</f>
        <v>0</v>
      </c>
      <c r="T3446" s="93"/>
      <c r="U3446" s="94">
        <f t="array" ref="U3446">IF(COUNTA(Y3444:DP3447)=0,0,IF(ISERROR(HLOOKUP(U3447,Y3447:DP3447,1,FALSE)),0,INDEX(Y3446:DP3446,MATCH(U3445&amp;U3447,Y3445:DP3445&amp;Y3447:DP3447,0))))</f>
        <v>0</v>
      </c>
      <c r="V3446" s="94">
        <f t="array" ref="V3446">IF(COUNTA(Y3444:DP3447)=0,0,IF(ISERROR(HLOOKUP(V3447,Y3447:DP3447,1,FALSE)),0,INDEX(Y3446:DP3446,MATCH(V3445&amp;V3447,Y3445:DP3445&amp;Y3447:DP3447,0))))</f>
        <v>0</v>
      </c>
      <c r="W3446" s="95"/>
      <c r="X3446" s="108"/>
    </row>
    <row r="3447" spans="2:24" ht="13.9" thickBot="1">
      <c r="B3447" s="96"/>
      <c r="C3447" s="97"/>
      <c r="D3447" s="96"/>
      <c r="E3447" s="96"/>
      <c r="F3447" s="96"/>
      <c r="G3447" s="96"/>
      <c r="H3447" s="96"/>
      <c r="I3447" s="96"/>
      <c r="J3447" s="96"/>
      <c r="K3447" s="96"/>
      <c r="L3447" s="96"/>
      <c r="M3447" s="96"/>
      <c r="N3447" s="96"/>
      <c r="O3447" s="96"/>
      <c r="P3447" s="97"/>
      <c r="Q3447" s="218"/>
      <c r="R3447" s="98" t="str">
        <f t="shared" ref="R3447" si="8793">IF(COUNTA(Y3444:DP3447)=0,"none",HLOOKUP(R3445,Y3445:DP3447,3,FALSE))</f>
        <v>none</v>
      </c>
      <c r="S3447" s="99" t="str">
        <f t="shared" ref="S3447" si="8794">IF(COUNTA(Y3444:DP3447)=0,"none",HLOOKUP(S3444,Y3444:DP3447,4,FALSE))</f>
        <v>none</v>
      </c>
      <c r="T3447" s="100"/>
      <c r="U3447" s="100" t="str">
        <f t="array" ref="U3447">IF(COUNTA(Y3444:DP3447)=0,"none",IF($U$2="WAHR",$W$3,Abfrage!$F$4))</f>
        <v>none</v>
      </c>
      <c r="V3447" s="100" t="str">
        <f t="array" ref="V3447">IF(COUNTA(Y3444:DP3447)=0,"none",IF($U$2="WAHR",$W$3,Abfrage!$F$4))</f>
        <v>none</v>
      </c>
      <c r="W3447" s="100" t="str">
        <f t="array" ref="W3447">IF(COUNTA(Y3444:DP3447)=0,"none",IF($U$2="WAHR",$W$3,Abfrage!$F$4))</f>
        <v>none</v>
      </c>
      <c r="X3447" s="109"/>
    </row>
    <row r="3448" spans="2:24" thickBot="1">
      <c r="B3448" s="75" t="s">
        <v>2139</v>
      </c>
      <c r="C3448" s="76">
        <v>1000314843</v>
      </c>
      <c r="D3448" s="75" t="s">
        <v>95</v>
      </c>
      <c r="E3448" s="75" t="s">
        <v>90</v>
      </c>
      <c r="F3448" s="75" t="s">
        <v>685</v>
      </c>
      <c r="G3448" s="75" t="s">
        <v>685</v>
      </c>
      <c r="H3448" s="75" t="e">
        <v>#N/A</v>
      </c>
      <c r="I3448" s="75" t="s">
        <v>68</v>
      </c>
      <c r="J3448" s="75" t="s">
        <v>2140</v>
      </c>
      <c r="K3448" s="75" t="s">
        <v>795</v>
      </c>
      <c r="L3448" s="75" t="s">
        <v>1612</v>
      </c>
      <c r="M3448" s="75" t="s">
        <v>306</v>
      </c>
      <c r="N3448" s="75" t="s">
        <v>327</v>
      </c>
      <c r="O3448" s="75" t="s">
        <v>375</v>
      </c>
      <c r="P3448" s="76" t="s">
        <v>306</v>
      </c>
      <c r="Q3448" s="216"/>
      <c r="R3448" s="77" t="str">
        <f t="shared" ref="R3448" si="8795">IF(COUNTA(Y3448:DP3451)=0,"01.01.1900",INDEX(Y3448:DP3448,MATCH(R3449,Y3449:DP3449,0)))</f>
        <v>01.01.1900</v>
      </c>
      <c r="S3448" s="78" t="str">
        <f t="shared" ref="S3448" si="8796">IF(COUNTA(Y3448:DP3451)=0,"01.01.1900",MAX(Y3448:DP3448))</f>
        <v>01.01.1900</v>
      </c>
      <c r="T3448" s="79"/>
      <c r="U3448" s="80" t="str">
        <f t="array" ref="U3448">IF(COUNTA(Y3448:DP3451)=0,"01.01.1900",IF(ISERROR(HLOOKUP(U3451,Y3451:DP3451,1,FALSE)),"01.01.1900",INDEX(Y3448:DP3448,MATCH(U3449&amp;U3451,Y3449:DP3449&amp;Y3451:DP3451,0))))</f>
        <v>01.01.1900</v>
      </c>
      <c r="V3448" s="81" t="str">
        <f t="shared" ref="V3448" si="8797">IF(COUNTA(Y3448:DP3451)=0,"01.01.1900",_xlfn.MAXIFS(Y3448:DP3448,Y3451:DP3451,V3451))</f>
        <v>01.01.1900</v>
      </c>
      <c r="W3448" s="82"/>
      <c r="X3448" s="106"/>
    </row>
    <row r="3449" spans="2:24" thickBot="1">
      <c r="B3449" s="83"/>
      <c r="C3449" s="84"/>
      <c r="D3449" s="83"/>
      <c r="E3449" s="83"/>
      <c r="F3449" s="83"/>
      <c r="G3449" s="83"/>
      <c r="H3449" s="83"/>
      <c r="I3449" s="83"/>
      <c r="J3449" s="83"/>
      <c r="K3449" s="83"/>
      <c r="L3449" s="83"/>
      <c r="M3449" s="83"/>
      <c r="N3449" s="83"/>
      <c r="O3449" s="83"/>
      <c r="P3449" s="84"/>
      <c r="Q3449" s="217"/>
      <c r="R3449" s="85">
        <f t="shared" ref="R3449" si="8798">IF(COUNTA(Y3448:DP3451)=0,0,MIN(Y3449:DP3449))</f>
        <v>0</v>
      </c>
      <c r="S3449" s="86">
        <f t="shared" ref="S3449" si="8799">IF(COUNTA(Y3448:DP3451)=0,0,HLOOKUP(S3448,Y3448:DP3451,2,FALSE))</f>
        <v>0</v>
      </c>
      <c r="T3449" s="87">
        <f t="shared" ref="T3449" si="8800">IF(COUNTA(Y3448:DP3451)=0,0,AVERAGE(Y3449:DP3449))</f>
        <v>0</v>
      </c>
      <c r="U3449" s="88">
        <f t="shared" ref="U3449" si="8801">IF(COUNTA(Y3448:DP3451)=0,0,_xlfn.MINIFS(Y3449:DP3449,Y3451:DP3451,U3451))</f>
        <v>0</v>
      </c>
      <c r="V3449" s="89">
        <f t="array" ref="V3449">IF(COUNTA(Y3448:DP3451)=0,0,IF(ISERROR(HLOOKUP(V3451,Y3451:DP3451,1,FALSE)),0,INDEX(Y3449:DP3449,MATCH(V3448&amp;V3451,Y3448:DP3448&amp;Y3451:DP3451,0))))</f>
        <v>0</v>
      </c>
      <c r="W3449" s="90">
        <f t="array" ref="W3449">IF(COUNTA(Y3448:DP3451)=0,0,IF(ISERROR(HLOOKUP(W3451,Y3451:DP3451,1,FALSE)),0,AVERAGEIF(Y3451:DP3451,$W3451,Y3449:DP3449)))</f>
        <v>0</v>
      </c>
      <c r="X3449" s="107"/>
    </row>
    <row r="3450" spans="2:24" thickBot="1">
      <c r="B3450" s="83"/>
      <c r="C3450" s="84"/>
      <c r="D3450" s="83"/>
      <c r="E3450" s="83"/>
      <c r="F3450" s="83"/>
      <c r="G3450" s="83"/>
      <c r="H3450" s="83"/>
      <c r="I3450" s="83"/>
      <c r="J3450" s="83"/>
      <c r="K3450" s="83"/>
      <c r="L3450" s="83"/>
      <c r="M3450" s="83"/>
      <c r="N3450" s="83"/>
      <c r="O3450" s="83"/>
      <c r="P3450" s="84"/>
      <c r="Q3450" s="217"/>
      <c r="R3450" s="91">
        <f t="shared" ref="R3450" si="8802">IF(COUNTA(Y3448:DP3451)=0,0,HLOOKUP(R3449,Y3449:DP3451,2,FALSE))</f>
        <v>0</v>
      </c>
      <c r="S3450" s="92">
        <f t="shared" ref="S3450" si="8803">IF(COUNTA(Y3448:DP3451)=0,0,HLOOKUP(S3448,Y3448:DP3451,3,FALSE))</f>
        <v>0</v>
      </c>
      <c r="T3450" s="93"/>
      <c r="U3450" s="94">
        <f t="array" ref="U3450">IF(COUNTA(Y3448:DP3451)=0,0,IF(ISERROR(HLOOKUP(U3451,Y3451:DP3451,1,FALSE)),0,INDEX(Y3450:DP3450,MATCH(U3449&amp;U3451,Y3449:DP3449&amp;Y3451:DP3451,0))))</f>
        <v>0</v>
      </c>
      <c r="V3450" s="94">
        <f t="array" ref="V3450">IF(COUNTA(Y3448:DP3451)=0,0,IF(ISERROR(HLOOKUP(V3451,Y3451:DP3451,1,FALSE)),0,INDEX(Y3450:DP3450,MATCH(V3449&amp;V3451,Y3449:DP3449&amp;Y3451:DP3451,0))))</f>
        <v>0</v>
      </c>
      <c r="W3450" s="95"/>
      <c r="X3450" s="108"/>
    </row>
    <row r="3451" spans="2:24" ht="13.9" thickBot="1">
      <c r="B3451" s="96"/>
      <c r="C3451" s="97"/>
      <c r="D3451" s="96"/>
      <c r="E3451" s="96"/>
      <c r="F3451" s="96"/>
      <c r="G3451" s="96"/>
      <c r="H3451" s="96"/>
      <c r="I3451" s="96"/>
      <c r="J3451" s="96"/>
      <c r="K3451" s="96"/>
      <c r="L3451" s="96"/>
      <c r="M3451" s="96"/>
      <c r="N3451" s="96"/>
      <c r="O3451" s="96"/>
      <c r="P3451" s="97"/>
      <c r="Q3451" s="218"/>
      <c r="R3451" s="98" t="str">
        <f t="shared" ref="R3451" si="8804">IF(COUNTA(Y3448:DP3451)=0,"none",HLOOKUP(R3449,Y3449:DP3451,3,FALSE))</f>
        <v>none</v>
      </c>
      <c r="S3451" s="99" t="str">
        <f t="shared" ref="S3451" si="8805">IF(COUNTA(Y3448:DP3451)=0,"none",HLOOKUP(S3448,Y3448:DP3451,4,FALSE))</f>
        <v>none</v>
      </c>
      <c r="T3451" s="100"/>
      <c r="U3451" s="100" t="str">
        <f t="array" ref="U3451">IF(COUNTA(Y3448:DP3451)=0,"none",IF($U$2="WAHR",$W$3,Abfrage!$F$4))</f>
        <v>none</v>
      </c>
      <c r="V3451" s="100" t="str">
        <f t="array" ref="V3451">IF(COUNTA(Y3448:DP3451)=0,"none",IF($U$2="WAHR",$W$3,Abfrage!$F$4))</f>
        <v>none</v>
      </c>
      <c r="W3451" s="100" t="str">
        <f t="array" ref="W3451">IF(COUNTA(Y3448:DP3451)=0,"none",IF($U$2="WAHR",$W$3,Abfrage!$F$4))</f>
        <v>none</v>
      </c>
      <c r="X3451" s="109"/>
    </row>
    <row r="3452" spans="2:24" thickBot="1">
      <c r="B3452" s="75" t="s">
        <v>2141</v>
      </c>
      <c r="C3452" s="76">
        <v>1000314842</v>
      </c>
      <c r="D3452" s="75" t="s">
        <v>95</v>
      </c>
      <c r="E3452" s="75" t="s">
        <v>90</v>
      </c>
      <c r="F3452" s="75" t="s">
        <v>685</v>
      </c>
      <c r="G3452" s="75" t="s">
        <v>685</v>
      </c>
      <c r="H3452" s="75" t="e">
        <v>#N/A</v>
      </c>
      <c r="I3452" s="75" t="s">
        <v>68</v>
      </c>
      <c r="J3452" s="75" t="s">
        <v>2142</v>
      </c>
      <c r="K3452" s="75" t="s">
        <v>2143</v>
      </c>
      <c r="L3452" s="75" t="s">
        <v>666</v>
      </c>
      <c r="M3452" s="75" t="s">
        <v>306</v>
      </c>
      <c r="N3452" s="75" t="s">
        <v>327</v>
      </c>
      <c r="O3452" s="75" t="s">
        <v>315</v>
      </c>
      <c r="P3452" s="76" t="s">
        <v>306</v>
      </c>
      <c r="Q3452" s="216"/>
      <c r="R3452" s="77" t="str">
        <f t="shared" ref="R3452" si="8806">IF(COUNTA(Y3452:DP3455)=0,"01.01.1900",INDEX(Y3452:DP3452,MATCH(R3453,Y3453:DP3453,0)))</f>
        <v>01.01.1900</v>
      </c>
      <c r="S3452" s="78" t="str">
        <f t="shared" ref="S3452" si="8807">IF(COUNTA(Y3452:DP3455)=0,"01.01.1900",MAX(Y3452:DP3452))</f>
        <v>01.01.1900</v>
      </c>
      <c r="T3452" s="79"/>
      <c r="U3452" s="80" t="str">
        <f t="array" ref="U3452">IF(COUNTA(Y3452:DP3455)=0,"01.01.1900",IF(ISERROR(HLOOKUP(U3455,Y3455:DP3455,1,FALSE)),"01.01.1900",INDEX(Y3452:DP3452,MATCH(U3453&amp;U3455,Y3453:DP3453&amp;Y3455:DP3455,0))))</f>
        <v>01.01.1900</v>
      </c>
      <c r="V3452" s="81" t="str">
        <f t="shared" ref="V3452" si="8808">IF(COUNTA(Y3452:DP3455)=0,"01.01.1900",_xlfn.MAXIFS(Y3452:DP3452,Y3455:DP3455,V3455))</f>
        <v>01.01.1900</v>
      </c>
      <c r="W3452" s="82"/>
      <c r="X3452" s="106"/>
    </row>
    <row r="3453" spans="2:24" thickBot="1">
      <c r="B3453" s="83"/>
      <c r="C3453" s="84"/>
      <c r="D3453" s="83"/>
      <c r="E3453" s="83"/>
      <c r="F3453" s="83"/>
      <c r="G3453" s="83"/>
      <c r="H3453" s="83"/>
      <c r="I3453" s="83"/>
      <c r="J3453" s="83"/>
      <c r="K3453" s="83"/>
      <c r="L3453" s="83"/>
      <c r="M3453" s="83"/>
      <c r="N3453" s="83"/>
      <c r="O3453" s="83"/>
      <c r="P3453" s="84"/>
      <c r="Q3453" s="217"/>
      <c r="R3453" s="85">
        <f t="shared" ref="R3453" si="8809">IF(COUNTA(Y3452:DP3455)=0,0,MIN(Y3453:DP3453))</f>
        <v>0</v>
      </c>
      <c r="S3453" s="86">
        <f t="shared" ref="S3453" si="8810">IF(COUNTA(Y3452:DP3455)=0,0,HLOOKUP(S3452,Y3452:DP3455,2,FALSE))</f>
        <v>0</v>
      </c>
      <c r="T3453" s="87">
        <f t="shared" ref="T3453" si="8811">IF(COUNTA(Y3452:DP3455)=0,0,AVERAGE(Y3453:DP3453))</f>
        <v>0</v>
      </c>
      <c r="U3453" s="88">
        <f t="shared" ref="U3453" si="8812">IF(COUNTA(Y3452:DP3455)=0,0,_xlfn.MINIFS(Y3453:DP3453,Y3455:DP3455,U3455))</f>
        <v>0</v>
      </c>
      <c r="V3453" s="89">
        <f t="array" ref="V3453">IF(COUNTA(Y3452:DP3455)=0,0,IF(ISERROR(HLOOKUP(V3455,Y3455:DP3455,1,FALSE)),0,INDEX(Y3453:DP3453,MATCH(V3452&amp;V3455,Y3452:DP3452&amp;Y3455:DP3455,0))))</f>
        <v>0</v>
      </c>
      <c r="W3453" s="90">
        <f t="array" ref="W3453">IF(COUNTA(Y3452:DP3455)=0,0,IF(ISERROR(HLOOKUP(W3455,Y3455:DP3455,1,FALSE)),0,AVERAGEIF(Y3455:DP3455,$W3455,Y3453:DP3453)))</f>
        <v>0</v>
      </c>
      <c r="X3453" s="107"/>
    </row>
    <row r="3454" spans="2:24" thickBot="1">
      <c r="B3454" s="83"/>
      <c r="C3454" s="84"/>
      <c r="D3454" s="83"/>
      <c r="E3454" s="83"/>
      <c r="F3454" s="83"/>
      <c r="G3454" s="83"/>
      <c r="H3454" s="83"/>
      <c r="I3454" s="83"/>
      <c r="J3454" s="83"/>
      <c r="K3454" s="83"/>
      <c r="L3454" s="83"/>
      <c r="M3454" s="83"/>
      <c r="N3454" s="83"/>
      <c r="O3454" s="83"/>
      <c r="P3454" s="84"/>
      <c r="Q3454" s="217"/>
      <c r="R3454" s="91">
        <f t="shared" ref="R3454" si="8813">IF(COUNTA(Y3452:DP3455)=0,0,HLOOKUP(R3453,Y3453:DP3455,2,FALSE))</f>
        <v>0</v>
      </c>
      <c r="S3454" s="92">
        <f t="shared" ref="S3454" si="8814">IF(COUNTA(Y3452:DP3455)=0,0,HLOOKUP(S3452,Y3452:DP3455,3,FALSE))</f>
        <v>0</v>
      </c>
      <c r="T3454" s="93"/>
      <c r="U3454" s="94">
        <f t="array" ref="U3454">IF(COUNTA(Y3452:DP3455)=0,0,IF(ISERROR(HLOOKUP(U3455,Y3455:DP3455,1,FALSE)),0,INDEX(Y3454:DP3454,MATCH(U3453&amp;U3455,Y3453:DP3453&amp;Y3455:DP3455,0))))</f>
        <v>0</v>
      </c>
      <c r="V3454" s="94">
        <f t="array" ref="V3454">IF(COUNTA(Y3452:DP3455)=0,0,IF(ISERROR(HLOOKUP(V3455,Y3455:DP3455,1,FALSE)),0,INDEX(Y3454:DP3454,MATCH(V3453&amp;V3455,Y3453:DP3453&amp;Y3455:DP3455,0))))</f>
        <v>0</v>
      </c>
      <c r="W3454" s="95"/>
      <c r="X3454" s="108"/>
    </row>
    <row r="3455" spans="2:24" ht="13.9" thickBot="1">
      <c r="B3455" s="96"/>
      <c r="C3455" s="97"/>
      <c r="D3455" s="96"/>
      <c r="E3455" s="96"/>
      <c r="F3455" s="96"/>
      <c r="G3455" s="96"/>
      <c r="H3455" s="96"/>
      <c r="I3455" s="96"/>
      <c r="J3455" s="96"/>
      <c r="K3455" s="96"/>
      <c r="L3455" s="96"/>
      <c r="M3455" s="96"/>
      <c r="N3455" s="96"/>
      <c r="O3455" s="96"/>
      <c r="P3455" s="97"/>
      <c r="Q3455" s="218"/>
      <c r="R3455" s="98" t="str">
        <f t="shared" ref="R3455" si="8815">IF(COUNTA(Y3452:DP3455)=0,"none",HLOOKUP(R3453,Y3453:DP3455,3,FALSE))</f>
        <v>none</v>
      </c>
      <c r="S3455" s="99" t="str">
        <f t="shared" ref="S3455" si="8816">IF(COUNTA(Y3452:DP3455)=0,"none",HLOOKUP(S3452,Y3452:DP3455,4,FALSE))</f>
        <v>none</v>
      </c>
      <c r="T3455" s="100"/>
      <c r="U3455" s="100" t="str">
        <f t="array" ref="U3455">IF(COUNTA(Y3452:DP3455)=0,"none",IF($U$2="WAHR",$W$3,Abfrage!$F$4))</f>
        <v>none</v>
      </c>
      <c r="V3455" s="100" t="str">
        <f t="array" ref="V3455">IF(COUNTA(Y3452:DP3455)=0,"none",IF($U$2="WAHR",$W$3,Abfrage!$F$4))</f>
        <v>none</v>
      </c>
      <c r="W3455" s="100" t="str">
        <f t="array" ref="W3455">IF(COUNTA(Y3452:DP3455)=0,"none",IF($U$2="WAHR",$W$3,Abfrage!$F$4))</f>
        <v>none</v>
      </c>
      <c r="X3455" s="109"/>
    </row>
    <row r="3456" spans="2:24" thickBot="1">
      <c r="B3456" s="75" t="s">
        <v>2144</v>
      </c>
      <c r="C3456" s="76">
        <v>1000314841</v>
      </c>
      <c r="D3456" s="75" t="s">
        <v>95</v>
      </c>
      <c r="E3456" s="75" t="s">
        <v>90</v>
      </c>
      <c r="F3456" s="75" t="s">
        <v>685</v>
      </c>
      <c r="G3456" s="75" t="s">
        <v>685</v>
      </c>
      <c r="H3456" s="75" t="e">
        <v>#N/A</v>
      </c>
      <c r="I3456" s="75" t="s">
        <v>68</v>
      </c>
      <c r="J3456" s="75" t="s">
        <v>2145</v>
      </c>
      <c r="K3456" s="75" t="s">
        <v>2146</v>
      </c>
      <c r="L3456" s="75" t="s">
        <v>2147</v>
      </c>
      <c r="M3456" s="75" t="s">
        <v>306</v>
      </c>
      <c r="N3456" s="75" t="s">
        <v>327</v>
      </c>
      <c r="O3456" s="75" t="s">
        <v>309</v>
      </c>
      <c r="P3456" s="76" t="s">
        <v>306</v>
      </c>
      <c r="Q3456" s="216"/>
      <c r="R3456" s="77" t="str">
        <f t="shared" ref="R3456" si="8817">IF(COUNTA(Y3456:DP3459)=0,"01.01.1900",INDEX(Y3456:DP3456,MATCH(R3457,Y3457:DP3457,0)))</f>
        <v>01.01.1900</v>
      </c>
      <c r="S3456" s="78" t="str">
        <f t="shared" ref="S3456" si="8818">IF(COUNTA(Y3456:DP3459)=0,"01.01.1900",MAX(Y3456:DP3456))</f>
        <v>01.01.1900</v>
      </c>
      <c r="T3456" s="79"/>
      <c r="U3456" s="80" t="str">
        <f t="array" ref="U3456">IF(COUNTA(Y3456:DP3459)=0,"01.01.1900",IF(ISERROR(HLOOKUP(U3459,Y3459:DP3459,1,FALSE)),"01.01.1900",INDEX(Y3456:DP3456,MATCH(U3457&amp;U3459,Y3457:DP3457&amp;Y3459:DP3459,0))))</f>
        <v>01.01.1900</v>
      </c>
      <c r="V3456" s="81" t="str">
        <f t="shared" ref="V3456" si="8819">IF(COUNTA(Y3456:DP3459)=0,"01.01.1900",_xlfn.MAXIFS(Y3456:DP3456,Y3459:DP3459,V3459))</f>
        <v>01.01.1900</v>
      </c>
      <c r="W3456" s="82"/>
      <c r="X3456" s="106"/>
    </row>
    <row r="3457" spans="2:26" thickBot="1">
      <c r="B3457" s="83"/>
      <c r="C3457" s="84"/>
      <c r="D3457" s="83"/>
      <c r="E3457" s="83"/>
      <c r="F3457" s="83"/>
      <c r="G3457" s="83"/>
      <c r="H3457" s="83"/>
      <c r="I3457" s="83"/>
      <c r="J3457" s="83"/>
      <c r="K3457" s="83"/>
      <c r="L3457" s="83"/>
      <c r="M3457" s="83"/>
      <c r="N3457" s="83"/>
      <c r="O3457" s="83"/>
      <c r="P3457" s="84"/>
      <c r="Q3457" s="217"/>
      <c r="R3457" s="85">
        <f t="shared" ref="R3457" si="8820">IF(COUNTA(Y3456:DP3459)=0,0,MIN(Y3457:DP3457))</f>
        <v>0</v>
      </c>
      <c r="S3457" s="86">
        <f t="shared" ref="S3457" si="8821">IF(COUNTA(Y3456:DP3459)=0,0,HLOOKUP(S3456,Y3456:DP3459,2,FALSE))</f>
        <v>0</v>
      </c>
      <c r="T3457" s="87">
        <f t="shared" ref="T3457" si="8822">IF(COUNTA(Y3456:DP3459)=0,0,AVERAGE(Y3457:DP3457))</f>
        <v>0</v>
      </c>
      <c r="U3457" s="88">
        <f t="shared" ref="U3457" si="8823">IF(COUNTA(Y3456:DP3459)=0,0,_xlfn.MINIFS(Y3457:DP3457,Y3459:DP3459,U3459))</f>
        <v>0</v>
      </c>
      <c r="V3457" s="89">
        <f t="array" ref="V3457">IF(COUNTA(Y3456:DP3459)=0,0,IF(ISERROR(HLOOKUP(V3459,Y3459:DP3459,1,FALSE)),0,INDEX(Y3457:DP3457,MATCH(V3456&amp;V3459,Y3456:DP3456&amp;Y3459:DP3459,0))))</f>
        <v>0</v>
      </c>
      <c r="W3457" s="90">
        <f t="array" ref="W3457">IF(COUNTA(Y3456:DP3459)=0,0,IF(ISERROR(HLOOKUP(W3459,Y3459:DP3459,1,FALSE)),0,AVERAGEIF(Y3459:DP3459,$W3459,Y3457:DP3457)))</f>
        <v>0</v>
      </c>
      <c r="X3457" s="107"/>
    </row>
    <row r="3458" spans="2:26" thickBot="1">
      <c r="B3458" s="83"/>
      <c r="C3458" s="84"/>
      <c r="D3458" s="83"/>
      <c r="E3458" s="83"/>
      <c r="F3458" s="83"/>
      <c r="G3458" s="83"/>
      <c r="H3458" s="83"/>
      <c r="I3458" s="83"/>
      <c r="J3458" s="83"/>
      <c r="K3458" s="83"/>
      <c r="L3458" s="83"/>
      <c r="M3458" s="83"/>
      <c r="N3458" s="83"/>
      <c r="O3458" s="83"/>
      <c r="P3458" s="84"/>
      <c r="Q3458" s="217"/>
      <c r="R3458" s="91">
        <f t="shared" ref="R3458" si="8824">IF(COUNTA(Y3456:DP3459)=0,0,HLOOKUP(R3457,Y3457:DP3459,2,FALSE))</f>
        <v>0</v>
      </c>
      <c r="S3458" s="92">
        <f t="shared" ref="S3458" si="8825">IF(COUNTA(Y3456:DP3459)=0,0,HLOOKUP(S3456,Y3456:DP3459,3,FALSE))</f>
        <v>0</v>
      </c>
      <c r="T3458" s="93"/>
      <c r="U3458" s="94">
        <f t="array" ref="U3458">IF(COUNTA(Y3456:DP3459)=0,0,IF(ISERROR(HLOOKUP(U3459,Y3459:DP3459,1,FALSE)),0,INDEX(Y3458:DP3458,MATCH(U3457&amp;U3459,Y3457:DP3457&amp;Y3459:DP3459,0))))</f>
        <v>0</v>
      </c>
      <c r="V3458" s="94">
        <f t="array" ref="V3458">IF(COUNTA(Y3456:DP3459)=0,0,IF(ISERROR(HLOOKUP(V3459,Y3459:DP3459,1,FALSE)),0,INDEX(Y3458:DP3458,MATCH(V3457&amp;V3459,Y3457:DP3457&amp;Y3459:DP3459,0))))</f>
        <v>0</v>
      </c>
      <c r="W3458" s="95"/>
      <c r="X3458" s="108"/>
    </row>
    <row r="3459" spans="2:26" ht="13.9" thickBot="1">
      <c r="B3459" s="96"/>
      <c r="C3459" s="97"/>
      <c r="D3459" s="96"/>
      <c r="E3459" s="96"/>
      <c r="F3459" s="96"/>
      <c r="G3459" s="96"/>
      <c r="H3459" s="96"/>
      <c r="I3459" s="96"/>
      <c r="J3459" s="96"/>
      <c r="K3459" s="96"/>
      <c r="L3459" s="96"/>
      <c r="M3459" s="96"/>
      <c r="N3459" s="96"/>
      <c r="O3459" s="96"/>
      <c r="P3459" s="97"/>
      <c r="Q3459" s="218"/>
      <c r="R3459" s="98" t="str">
        <f t="shared" ref="R3459" si="8826">IF(COUNTA(Y3456:DP3459)=0,"none",HLOOKUP(R3457,Y3457:DP3459,3,FALSE))</f>
        <v>none</v>
      </c>
      <c r="S3459" s="99" t="str">
        <f t="shared" ref="S3459" si="8827">IF(COUNTA(Y3456:DP3459)=0,"none",HLOOKUP(S3456,Y3456:DP3459,4,FALSE))</f>
        <v>none</v>
      </c>
      <c r="T3459" s="100"/>
      <c r="U3459" s="100" t="str">
        <f t="array" ref="U3459">IF(COUNTA(Y3456:DP3459)=0,"none",IF($U$2="WAHR",$W$3,Abfrage!$F$4))</f>
        <v>none</v>
      </c>
      <c r="V3459" s="100" t="str">
        <f t="array" ref="V3459">IF(COUNTA(Y3456:DP3459)=0,"none",IF($U$2="WAHR",$W$3,Abfrage!$F$4))</f>
        <v>none</v>
      </c>
      <c r="W3459" s="100" t="str">
        <f t="array" ref="W3459">IF(COUNTA(Y3456:DP3459)=0,"none",IF($U$2="WAHR",$W$3,Abfrage!$F$4))</f>
        <v>none</v>
      </c>
      <c r="X3459" s="109"/>
    </row>
    <row r="3460" spans="2:26" thickBot="1">
      <c r="B3460" s="75" t="s">
        <v>2148</v>
      </c>
      <c r="C3460" s="76">
        <v>1000315339</v>
      </c>
      <c r="D3460" s="75" t="s">
        <v>95</v>
      </c>
      <c r="E3460" s="75" t="s">
        <v>90</v>
      </c>
      <c r="F3460" s="75" t="s">
        <v>122</v>
      </c>
      <c r="G3460" s="75" t="s">
        <v>122</v>
      </c>
      <c r="H3460" s="75" t="e">
        <v>#N/A</v>
      </c>
      <c r="I3460" s="75" t="s">
        <v>68</v>
      </c>
      <c r="J3460" s="75" t="s">
        <v>2149</v>
      </c>
      <c r="K3460" s="75" t="s">
        <v>306</v>
      </c>
      <c r="L3460" s="75" t="s">
        <v>306</v>
      </c>
      <c r="M3460" s="75" t="s">
        <v>306</v>
      </c>
      <c r="N3460" s="75" t="s">
        <v>327</v>
      </c>
      <c r="O3460" s="75" t="s">
        <v>315</v>
      </c>
      <c r="P3460" s="76" t="s">
        <v>306</v>
      </c>
      <c r="Q3460" s="216"/>
      <c r="R3460" s="77" t="str">
        <f t="shared" ref="R3460" si="8828">IF(COUNTA(Y3460:DP3463)=0,"01.01.1900",INDEX(Y3460:DP3460,MATCH(R3461,Y3461:DP3461,0)))</f>
        <v>01.01.1900</v>
      </c>
      <c r="S3460" s="78" t="str">
        <f t="shared" ref="S3460" si="8829">IF(COUNTA(Y3460:DP3463)=0,"01.01.1900",MAX(Y3460:DP3460))</f>
        <v>01.01.1900</v>
      </c>
      <c r="T3460" s="79"/>
      <c r="U3460" s="80" t="str">
        <f t="array" ref="U3460">IF(COUNTA(Y3460:DP3463)=0,"01.01.1900",IF(ISERROR(HLOOKUP(U3463,Y3463:DP3463,1,FALSE)),"01.01.1900",INDEX(Y3460:DP3460,MATCH(U3461&amp;U3463,Y3461:DP3461&amp;Y3463:DP3463,0))))</f>
        <v>01.01.1900</v>
      </c>
      <c r="V3460" s="81" t="str">
        <f t="shared" ref="V3460" si="8830">IF(COUNTA(Y3460:DP3463)=0,"01.01.1900",_xlfn.MAXIFS(Y3460:DP3460,Y3463:DP3463,V3463))</f>
        <v>01.01.1900</v>
      </c>
      <c r="W3460" s="82"/>
      <c r="X3460" s="106"/>
    </row>
    <row r="3461" spans="2:26" thickBot="1">
      <c r="B3461" s="83"/>
      <c r="C3461" s="84"/>
      <c r="D3461" s="83"/>
      <c r="E3461" s="83"/>
      <c r="F3461" s="83"/>
      <c r="G3461" s="83"/>
      <c r="H3461" s="83"/>
      <c r="I3461" s="83"/>
      <c r="J3461" s="83"/>
      <c r="K3461" s="83"/>
      <c r="L3461" s="83"/>
      <c r="M3461" s="83"/>
      <c r="N3461" s="83"/>
      <c r="O3461" s="83"/>
      <c r="P3461" s="84"/>
      <c r="Q3461" s="217"/>
      <c r="R3461" s="85">
        <f t="shared" ref="R3461" si="8831">IF(COUNTA(Y3460:DP3463)=0,0,MIN(Y3461:DP3461))</f>
        <v>0</v>
      </c>
      <c r="S3461" s="86">
        <f t="shared" ref="S3461" si="8832">IF(COUNTA(Y3460:DP3463)=0,0,HLOOKUP(S3460,Y3460:DP3463,2,FALSE))</f>
        <v>0</v>
      </c>
      <c r="T3461" s="87">
        <f t="shared" ref="T3461" si="8833">IF(COUNTA(Y3460:DP3463)=0,0,AVERAGE(Y3461:DP3461))</f>
        <v>0</v>
      </c>
      <c r="U3461" s="88">
        <f t="shared" ref="U3461" si="8834">IF(COUNTA(Y3460:DP3463)=0,0,_xlfn.MINIFS(Y3461:DP3461,Y3463:DP3463,U3463))</f>
        <v>0</v>
      </c>
      <c r="V3461" s="89">
        <f t="array" ref="V3461">IF(COUNTA(Y3460:DP3463)=0,0,IF(ISERROR(HLOOKUP(V3463,Y3463:DP3463,1,FALSE)),0,INDEX(Y3461:DP3461,MATCH(V3460&amp;V3463,Y3460:DP3460&amp;Y3463:DP3463,0))))</f>
        <v>0</v>
      </c>
      <c r="W3461" s="90">
        <f t="array" ref="W3461">IF(COUNTA(Y3460:DP3463)=0,0,IF(ISERROR(HLOOKUP(W3463,Y3463:DP3463,1,FALSE)),0,AVERAGEIF(Y3463:DP3463,$W3463,Y3461:DP3461)))</f>
        <v>0</v>
      </c>
      <c r="X3461" s="107"/>
    </row>
    <row r="3462" spans="2:26" thickBot="1">
      <c r="B3462" s="83"/>
      <c r="C3462" s="84"/>
      <c r="D3462" s="83"/>
      <c r="E3462" s="83"/>
      <c r="F3462" s="83"/>
      <c r="G3462" s="83"/>
      <c r="H3462" s="83"/>
      <c r="I3462" s="83"/>
      <c r="J3462" s="83"/>
      <c r="K3462" s="83"/>
      <c r="L3462" s="83"/>
      <c r="M3462" s="83"/>
      <c r="N3462" s="83"/>
      <c r="O3462" s="83"/>
      <c r="P3462" s="84"/>
      <c r="Q3462" s="217"/>
      <c r="R3462" s="91">
        <f t="shared" ref="R3462" si="8835">IF(COUNTA(Y3460:DP3463)=0,0,HLOOKUP(R3461,Y3461:DP3463,2,FALSE))</f>
        <v>0</v>
      </c>
      <c r="S3462" s="92">
        <f t="shared" ref="S3462" si="8836">IF(COUNTA(Y3460:DP3463)=0,0,HLOOKUP(S3460,Y3460:DP3463,3,FALSE))</f>
        <v>0</v>
      </c>
      <c r="T3462" s="93"/>
      <c r="U3462" s="94">
        <f t="array" ref="U3462">IF(COUNTA(Y3460:DP3463)=0,0,IF(ISERROR(HLOOKUP(U3463,Y3463:DP3463,1,FALSE)),0,INDEX(Y3462:DP3462,MATCH(U3461&amp;U3463,Y3461:DP3461&amp;Y3463:DP3463,0))))</f>
        <v>0</v>
      </c>
      <c r="V3462" s="94">
        <f t="array" ref="V3462">IF(COUNTA(Y3460:DP3463)=0,0,IF(ISERROR(HLOOKUP(V3463,Y3463:DP3463,1,FALSE)),0,INDEX(Y3462:DP3462,MATCH(V3461&amp;V3463,Y3461:DP3461&amp;Y3463:DP3463,0))))</f>
        <v>0</v>
      </c>
      <c r="W3462" s="95"/>
      <c r="X3462" s="108"/>
    </row>
    <row r="3463" spans="2:26" ht="13.9" thickBot="1">
      <c r="B3463" s="96"/>
      <c r="C3463" s="97"/>
      <c r="D3463" s="96"/>
      <c r="E3463" s="96"/>
      <c r="F3463" s="96"/>
      <c r="G3463" s="96"/>
      <c r="H3463" s="96"/>
      <c r="I3463" s="96"/>
      <c r="J3463" s="96"/>
      <c r="K3463" s="96"/>
      <c r="L3463" s="96"/>
      <c r="M3463" s="96"/>
      <c r="N3463" s="96"/>
      <c r="O3463" s="96"/>
      <c r="P3463" s="97"/>
      <c r="Q3463" s="218"/>
      <c r="R3463" s="98" t="str">
        <f t="shared" ref="R3463" si="8837">IF(COUNTA(Y3460:DP3463)=0,"none",HLOOKUP(R3461,Y3461:DP3463,3,FALSE))</f>
        <v>none</v>
      </c>
      <c r="S3463" s="99" t="str">
        <f t="shared" ref="S3463" si="8838">IF(COUNTA(Y3460:DP3463)=0,"none",HLOOKUP(S3460,Y3460:DP3463,4,FALSE))</f>
        <v>none</v>
      </c>
      <c r="T3463" s="100"/>
      <c r="U3463" s="100" t="str">
        <f t="array" ref="U3463">IF(COUNTA(Y3460:DP3463)=0,"none",IF($U$2="WAHR",$W$3,Abfrage!$F$4))</f>
        <v>none</v>
      </c>
      <c r="V3463" s="100" t="str">
        <f t="array" ref="V3463">IF(COUNTA(Y3460:DP3463)=0,"none",IF($U$2="WAHR",$W$3,Abfrage!$F$4))</f>
        <v>none</v>
      </c>
      <c r="W3463" s="100" t="str">
        <f t="array" ref="W3463">IF(COUNTA(Y3460:DP3463)=0,"none",IF($U$2="WAHR",$W$3,Abfrage!$F$4))</f>
        <v>none</v>
      </c>
      <c r="X3463" s="109"/>
    </row>
    <row r="3464" spans="2:26" thickBot="1">
      <c r="B3464" s="75" t="s">
        <v>2150</v>
      </c>
      <c r="C3464" s="76">
        <v>1000191288</v>
      </c>
      <c r="D3464" s="75" t="s">
        <v>95</v>
      </c>
      <c r="E3464" s="75" t="s">
        <v>90</v>
      </c>
      <c r="F3464" s="75" t="s">
        <v>1966</v>
      </c>
      <c r="G3464" s="75" t="s">
        <v>1966</v>
      </c>
      <c r="H3464" s="75" t="e">
        <v>#N/A</v>
      </c>
      <c r="I3464" s="75" t="s">
        <v>433</v>
      </c>
      <c r="J3464" s="75" t="s">
        <v>2151</v>
      </c>
      <c r="K3464" s="75" t="s">
        <v>306</v>
      </c>
      <c r="L3464" s="75" t="s">
        <v>306</v>
      </c>
      <c r="M3464" s="75" t="s">
        <v>306</v>
      </c>
      <c r="N3464" s="75" t="s">
        <v>306</v>
      </c>
      <c r="O3464" s="75" t="s">
        <v>415</v>
      </c>
      <c r="P3464" s="76" t="s">
        <v>306</v>
      </c>
      <c r="Q3464" s="216"/>
      <c r="R3464" s="77" t="str">
        <f t="shared" ref="R3464" si="8839">IF(COUNTA(Y3464:DP3467)=0,"01.01.1900",INDEX(Y3464:DP3464,MATCH(R3465,Y3465:DP3465,0)))</f>
        <v>01.01.1900</v>
      </c>
      <c r="S3464" s="78" t="str">
        <f t="shared" ref="S3464" si="8840">IF(COUNTA(Y3464:DP3467)=0,"01.01.1900",MAX(Y3464:DP3464))</f>
        <v>01.01.1900</v>
      </c>
      <c r="T3464" s="79"/>
      <c r="U3464" s="80" t="str">
        <f t="array" ref="U3464">IF(COUNTA(Y3464:DP3467)=0,"01.01.1900",IF(ISERROR(HLOOKUP(U3467,Y3467:DP3467,1,FALSE)),"01.01.1900",INDEX(Y3464:DP3464,MATCH(U3465&amp;U3467,Y3465:DP3465&amp;Y3467:DP3467,0))))</f>
        <v>01.01.1900</v>
      </c>
      <c r="V3464" s="81" t="str">
        <f t="shared" ref="V3464" si="8841">IF(COUNTA(Y3464:DP3467)=0,"01.01.1900",_xlfn.MAXIFS(Y3464:DP3464,Y3467:DP3467,V3467))</f>
        <v>01.01.1900</v>
      </c>
      <c r="W3464" s="82"/>
      <c r="X3464" s="106"/>
    </row>
    <row r="3465" spans="2:26" thickBot="1">
      <c r="B3465" s="83"/>
      <c r="C3465" s="84"/>
      <c r="D3465" s="83"/>
      <c r="E3465" s="83"/>
      <c r="F3465" s="83"/>
      <c r="G3465" s="83"/>
      <c r="H3465" s="83"/>
      <c r="I3465" s="83"/>
      <c r="J3465" s="83"/>
      <c r="K3465" s="83"/>
      <c r="L3465" s="83"/>
      <c r="M3465" s="83"/>
      <c r="N3465" s="83"/>
      <c r="O3465" s="83"/>
      <c r="P3465" s="84"/>
      <c r="Q3465" s="217"/>
      <c r="R3465" s="85">
        <f t="shared" ref="R3465" si="8842">IF(COUNTA(Y3464:DP3467)=0,0,MIN(Y3465:DP3465))</f>
        <v>0</v>
      </c>
      <c r="S3465" s="86">
        <f t="shared" ref="S3465" si="8843">IF(COUNTA(Y3464:DP3467)=0,0,HLOOKUP(S3464,Y3464:DP3467,2,FALSE))</f>
        <v>0</v>
      </c>
      <c r="T3465" s="87">
        <f t="shared" ref="T3465" si="8844">IF(COUNTA(Y3464:DP3467)=0,0,AVERAGE(Y3465:DP3465))</f>
        <v>0</v>
      </c>
      <c r="U3465" s="88">
        <f t="shared" ref="U3465" si="8845">IF(COUNTA(Y3464:DP3467)=0,0,_xlfn.MINIFS(Y3465:DP3465,Y3467:DP3467,U3467))</f>
        <v>0</v>
      </c>
      <c r="V3465" s="89">
        <f t="array" ref="V3465">IF(COUNTA(Y3464:DP3467)=0,0,IF(ISERROR(HLOOKUP(V3467,Y3467:DP3467,1,FALSE)),0,INDEX(Y3465:DP3465,MATCH(V3464&amp;V3467,Y3464:DP3464&amp;Y3467:DP3467,0))))</f>
        <v>0</v>
      </c>
      <c r="W3465" s="90">
        <f t="array" ref="W3465">IF(COUNTA(Y3464:DP3467)=0,0,IF(ISERROR(HLOOKUP(W3467,Y3467:DP3467,1,FALSE)),0,AVERAGEIF(Y3467:DP3467,$W3467,Y3465:DP3465)))</f>
        <v>0</v>
      </c>
      <c r="X3465" s="107"/>
    </row>
    <row r="3466" spans="2:26" thickBot="1">
      <c r="B3466" s="83"/>
      <c r="C3466" s="84"/>
      <c r="D3466" s="83"/>
      <c r="E3466" s="83"/>
      <c r="F3466" s="83"/>
      <c r="G3466" s="83"/>
      <c r="H3466" s="83"/>
      <c r="I3466" s="83"/>
      <c r="J3466" s="83"/>
      <c r="K3466" s="83"/>
      <c r="L3466" s="83"/>
      <c r="M3466" s="83"/>
      <c r="N3466" s="83"/>
      <c r="O3466" s="83"/>
      <c r="P3466" s="84"/>
      <c r="Q3466" s="217"/>
      <c r="R3466" s="91">
        <f t="shared" ref="R3466" si="8846">IF(COUNTA(Y3464:DP3467)=0,0,HLOOKUP(R3465,Y3465:DP3467,2,FALSE))</f>
        <v>0</v>
      </c>
      <c r="S3466" s="92">
        <f t="shared" ref="S3466" si="8847">IF(COUNTA(Y3464:DP3467)=0,0,HLOOKUP(S3464,Y3464:DP3467,3,FALSE))</f>
        <v>0</v>
      </c>
      <c r="T3466" s="93"/>
      <c r="U3466" s="94">
        <f t="array" ref="U3466">IF(COUNTA(Y3464:DP3467)=0,0,IF(ISERROR(HLOOKUP(U3467,Y3467:DP3467,1,FALSE)),0,INDEX(Y3466:DP3466,MATCH(U3465&amp;U3467,Y3465:DP3465&amp;Y3467:DP3467,0))))</f>
        <v>0</v>
      </c>
      <c r="V3466" s="94">
        <f t="array" ref="V3466">IF(COUNTA(Y3464:DP3467)=0,0,IF(ISERROR(HLOOKUP(V3467,Y3467:DP3467,1,FALSE)),0,INDEX(Y3466:DP3466,MATCH(V3465&amp;V3467,Y3465:DP3465&amp;Y3467:DP3467,0))))</f>
        <v>0</v>
      </c>
      <c r="W3466" s="95"/>
      <c r="X3466" s="108"/>
    </row>
    <row r="3467" spans="2:26" ht="13.9" thickBot="1">
      <c r="B3467" s="96"/>
      <c r="C3467" s="97"/>
      <c r="D3467" s="96"/>
      <c r="E3467" s="96"/>
      <c r="F3467" s="96"/>
      <c r="G3467" s="96"/>
      <c r="H3467" s="96"/>
      <c r="I3467" s="96"/>
      <c r="J3467" s="96"/>
      <c r="K3467" s="96"/>
      <c r="L3467" s="96"/>
      <c r="M3467" s="96"/>
      <c r="N3467" s="96"/>
      <c r="O3467" s="96"/>
      <c r="P3467" s="97"/>
      <c r="Q3467" s="218"/>
      <c r="R3467" s="98" t="str">
        <f t="shared" ref="R3467" si="8848">IF(COUNTA(Y3464:DP3467)=0,"none",HLOOKUP(R3465,Y3465:DP3467,3,FALSE))</f>
        <v>none</v>
      </c>
      <c r="S3467" s="99" t="str">
        <f t="shared" ref="S3467" si="8849">IF(COUNTA(Y3464:DP3467)=0,"none",HLOOKUP(S3464,Y3464:DP3467,4,FALSE))</f>
        <v>none</v>
      </c>
      <c r="T3467" s="100"/>
      <c r="U3467" s="100" t="str">
        <f t="array" ref="U3467">IF(COUNTA(Y3464:DP3467)=0,"none",IF($U$2="WAHR",$W$3,Abfrage!$F$4))</f>
        <v>none</v>
      </c>
      <c r="V3467" s="100" t="str">
        <f t="array" ref="V3467">IF(COUNTA(Y3464:DP3467)=0,"none",IF($U$2="WAHR",$W$3,Abfrage!$F$4))</f>
        <v>none</v>
      </c>
      <c r="W3467" s="100" t="str">
        <f t="array" ref="W3467">IF(COUNTA(Y3464:DP3467)=0,"none",IF($U$2="WAHR",$W$3,Abfrage!$F$4))</f>
        <v>none</v>
      </c>
      <c r="X3467" s="109"/>
    </row>
    <row r="3468" spans="2:26" thickBot="1">
      <c r="B3468" s="75" t="s">
        <v>2152</v>
      </c>
      <c r="C3468" s="76">
        <v>1000233194</v>
      </c>
      <c r="D3468" s="75" t="s">
        <v>95</v>
      </c>
      <c r="E3468" s="75" t="s">
        <v>148</v>
      </c>
      <c r="F3468" s="75" t="s">
        <v>96</v>
      </c>
      <c r="G3468" s="75" t="s">
        <v>96</v>
      </c>
      <c r="H3468" s="75" t="s">
        <v>50</v>
      </c>
      <c r="I3468" s="75" t="s">
        <v>68</v>
      </c>
      <c r="J3468" s="75" t="s">
        <v>2153</v>
      </c>
      <c r="K3468" s="75" t="s">
        <v>327</v>
      </c>
      <c r="L3468" s="75" t="s">
        <v>326</v>
      </c>
      <c r="M3468" s="75" t="s">
        <v>313</v>
      </c>
      <c r="N3468" s="75" t="s">
        <v>327</v>
      </c>
      <c r="O3468" s="75" t="s">
        <v>306</v>
      </c>
      <c r="P3468" s="76" t="s">
        <v>306</v>
      </c>
      <c r="Q3468" s="216"/>
      <c r="R3468" s="77">
        <f t="shared" ref="R3468" si="8850">IF(COUNTA(Y3468:DP3471)=0,"01.01.1900",INDEX(Y3468:DP3468,MATCH(R3469,Y3469:DP3469,0)))</f>
        <v>44714</v>
      </c>
      <c r="S3468" s="78">
        <f t="shared" ref="S3468" si="8851">IF(COUNTA(Y3468:DP3471)=0,"01.01.1900",MAX(Y3468:DP3468))</f>
        <v>44714</v>
      </c>
      <c r="T3468" s="79"/>
      <c r="U3468" s="80" t="str">
        <f t="array" ref="U3468">IF(COUNTA(Y3468:DP3471)=0,"01.01.1900",IF(ISERROR(HLOOKUP(U3471,Y3471:DP3471,1,FALSE)),"01.01.1900",INDEX(Y3468:DP3468,MATCH(U3469&amp;U3471,Y3469:DP3469&amp;Y3471:DP3471,0))))</f>
        <v>01.01.1900</v>
      </c>
      <c r="V3468" s="81">
        <f t="shared" ref="V3468" si="8852">IF(COUNTA(Y3468:DP3471)=0,"01.01.1900",_xlfn.MAXIFS(Y3468:DP3468,Y3471:DP3471,V3471))</f>
        <v>0</v>
      </c>
      <c r="W3468" s="82"/>
      <c r="X3468" s="106"/>
      <c r="Y3468" s="141">
        <v>44714</v>
      </c>
      <c r="Z3468" s="141">
        <v>44714</v>
      </c>
    </row>
    <row r="3469" spans="2:26" thickBot="1">
      <c r="B3469" s="83"/>
      <c r="C3469" s="84"/>
      <c r="D3469" s="83"/>
      <c r="E3469" s="83"/>
      <c r="F3469" s="83"/>
      <c r="G3469" s="83"/>
      <c r="H3469" s="83"/>
      <c r="I3469" s="83"/>
      <c r="J3469" s="83"/>
      <c r="K3469" s="83"/>
      <c r="L3469" s="83"/>
      <c r="M3469" s="83"/>
      <c r="N3469" s="83"/>
      <c r="O3469" s="83"/>
      <c r="P3469" s="84"/>
      <c r="Q3469" s="217"/>
      <c r="R3469" s="85">
        <f t="shared" ref="R3469" si="8853">IF(COUNTA(Y3468:DP3471)=0,0,MIN(Y3469:DP3469))</f>
        <v>0.40300000000000002</v>
      </c>
      <c r="S3469" s="86">
        <f t="shared" ref="S3469" si="8854">IF(COUNTA(Y3468:DP3471)=0,0,HLOOKUP(S3468,Y3468:DP3471,2,FALSE))</f>
        <v>0.40300000000000002</v>
      </c>
      <c r="T3469" s="87">
        <f t="shared" ref="T3469" si="8855">IF(COUNTA(Y3468:DP3471)=0,0,AVERAGE(Y3469:DP3469))</f>
        <v>0.40300000000000002</v>
      </c>
      <c r="U3469" s="88">
        <f t="shared" ref="U3469" si="8856">IF(COUNTA(Y3468:DP3471)=0,0,_xlfn.MINIFS(Y3469:DP3469,Y3471:DP3471,U3471))</f>
        <v>0</v>
      </c>
      <c r="V3469" s="89">
        <f t="array" ref="V3469">IF(COUNTA(Y3468:DP3471)=0,0,IF(ISERROR(HLOOKUP(V3471,Y3471:DP3471,1,FALSE)),0,INDEX(Y3469:DP3469,MATCH(V3468&amp;V3471,Y3468:DP3468&amp;Y3471:DP3471,0))))</f>
        <v>0</v>
      </c>
      <c r="W3469" s="90">
        <f t="array" ref="W3469">IF(COUNTA(Y3468:DP3471)=0,0,IF(ISERROR(HLOOKUP(W3471,Y3471:DP3471,1,FALSE)),0,AVERAGEIF(Y3471:DP3471,$W3471,Y3469:DP3469)))</f>
        <v>0</v>
      </c>
      <c r="X3469" s="107"/>
      <c r="Y3469" s="142">
        <v>0.40300000000000002</v>
      </c>
      <c r="Z3469" s="142">
        <v>0.40300000000000002</v>
      </c>
    </row>
    <row r="3470" spans="2:26" thickBot="1">
      <c r="B3470" s="83"/>
      <c r="C3470" s="84"/>
      <c r="D3470" s="83"/>
      <c r="E3470" s="83"/>
      <c r="F3470" s="83"/>
      <c r="G3470" s="83"/>
      <c r="H3470" s="83"/>
      <c r="I3470" s="83"/>
      <c r="J3470" s="83"/>
      <c r="K3470" s="83"/>
      <c r="L3470" s="83"/>
      <c r="M3470" s="83"/>
      <c r="N3470" s="83"/>
      <c r="O3470" s="83"/>
      <c r="P3470" s="84"/>
      <c r="Q3470" s="217"/>
      <c r="R3470" s="91" t="str">
        <f t="shared" ref="R3470" si="8857">IF(COUNTA(Y3468:DP3471)=0,0,HLOOKUP(R3469,Y3469:DP3471,2,FALSE))</f>
        <v>nn</v>
      </c>
      <c r="S3470" s="92" t="str">
        <f t="shared" ref="S3470" si="8858">IF(COUNTA(Y3468:DP3471)=0,0,HLOOKUP(S3468,Y3468:DP3471,3,FALSE))</f>
        <v>nn</v>
      </c>
      <c r="T3470" s="93"/>
      <c r="U3470" s="94">
        <f t="array" ref="U3470">IF(COUNTA(Y3468:DP3471)=0,0,IF(ISERROR(HLOOKUP(U3471,Y3471:DP3471,1,FALSE)),0,INDEX(Y3470:DP3470,MATCH(U3469&amp;U3471,Y3469:DP3469&amp;Y3471:DP3471,0))))</f>
        <v>0</v>
      </c>
      <c r="V3470" s="94">
        <f t="array" ref="V3470">IF(COUNTA(Y3468:DP3471)=0,0,IF(ISERROR(HLOOKUP(V3471,Y3471:DP3471,1,FALSE)),0,INDEX(Y3470:DP3470,MATCH(V3469&amp;V3471,Y3469:DP3469&amp;Y3471:DP3471,0))))</f>
        <v>0</v>
      </c>
      <c r="W3470" s="95"/>
      <c r="X3470" s="108"/>
      <c r="Y3470" s="143" t="s">
        <v>345</v>
      </c>
      <c r="Z3470" s="143">
        <v>0</v>
      </c>
    </row>
    <row r="3471" spans="2:26" ht="13.9" thickBot="1">
      <c r="B3471" s="96"/>
      <c r="C3471" s="97"/>
      <c r="D3471" s="96"/>
      <c r="E3471" s="96"/>
      <c r="F3471" s="96"/>
      <c r="G3471" s="96"/>
      <c r="H3471" s="96"/>
      <c r="I3471" s="96"/>
      <c r="J3471" s="96"/>
      <c r="K3471" s="96"/>
      <c r="L3471" s="96"/>
      <c r="M3471" s="96"/>
      <c r="N3471" s="96"/>
      <c r="O3471" s="96"/>
      <c r="P3471" s="97"/>
      <c r="Q3471" s="218"/>
      <c r="R3471" s="98" t="str">
        <f t="shared" ref="R3471" si="8859">IF(COUNTA(Y3468:DP3471)=0,"none",HLOOKUP(R3469,Y3469:DP3471,3,FALSE))</f>
        <v>SAP</v>
      </c>
      <c r="S3471" s="99" t="str">
        <f t="shared" ref="S3471" si="8860">IF(COUNTA(Y3468:DP3471)=0,"none",HLOOKUP(S3468,Y3468:DP3471,4,FALSE))</f>
        <v>SAP</v>
      </c>
      <c r="T3471" s="100"/>
      <c r="U3471" s="100">
        <f t="array" ref="U3471">IF(COUNTA(Y3468:DP3471)=0,"none",IF($U$2="WAHR",$W$3,Abfrage!$F$4))</f>
        <v>0</v>
      </c>
      <c r="V3471" s="100">
        <f t="array" ref="V3471">IF(COUNTA(Y3468:DP3471)=0,"none",IF($U$2="WAHR",$W$3,Abfrage!$F$4))</f>
        <v>0</v>
      </c>
      <c r="W3471" s="100">
        <f t="array" ref="W3471">IF(COUNTA(Y3468:DP3471)=0,"none",IF($U$2="WAHR",$W$3,Abfrage!$F$4))</f>
        <v>0</v>
      </c>
      <c r="X3471" s="109"/>
      <c r="Y3471" s="144" t="s">
        <v>47</v>
      </c>
      <c r="Z3471" s="144" t="s">
        <v>47</v>
      </c>
    </row>
    <row r="3472" spans="2:26" thickBot="1">
      <c r="B3472" s="75" t="s">
        <v>2154</v>
      </c>
      <c r="C3472" s="76">
        <v>1000233192</v>
      </c>
      <c r="D3472" s="75" t="s">
        <v>95</v>
      </c>
      <c r="E3472" s="75" t="s">
        <v>148</v>
      </c>
      <c r="F3472" s="75" t="s">
        <v>175</v>
      </c>
      <c r="G3472" s="75" t="s">
        <v>96</v>
      </c>
      <c r="H3472" s="75" t="s">
        <v>50</v>
      </c>
      <c r="I3472" s="75" t="s">
        <v>68</v>
      </c>
      <c r="J3472" s="75" t="s">
        <v>2155</v>
      </c>
      <c r="K3472" s="75" t="s">
        <v>327</v>
      </c>
      <c r="L3472" s="75" t="s">
        <v>326</v>
      </c>
      <c r="M3472" s="75" t="s">
        <v>307</v>
      </c>
      <c r="N3472" s="75" t="s">
        <v>327</v>
      </c>
      <c r="O3472" s="75" t="s">
        <v>306</v>
      </c>
      <c r="P3472" s="76" t="s">
        <v>306</v>
      </c>
      <c r="Q3472" s="216"/>
      <c r="R3472" s="77">
        <f t="shared" ref="R3472" si="8861">IF(COUNTA(Y3472:DP3475)=0,"01.01.1900",INDEX(Y3472:DP3472,MATCH(R3473,Y3473:DP3473,0)))</f>
        <v>44714</v>
      </c>
      <c r="S3472" s="78">
        <f t="shared" ref="S3472" si="8862">IF(COUNTA(Y3472:DP3475)=0,"01.01.1900",MAX(Y3472:DP3472))</f>
        <v>44714</v>
      </c>
      <c r="T3472" s="79"/>
      <c r="U3472" s="80" t="str">
        <f t="array" ref="U3472">IF(COUNTA(Y3472:DP3475)=0,"01.01.1900",IF(ISERROR(HLOOKUP(U3475,Y3475:DP3475,1,FALSE)),"01.01.1900",INDEX(Y3472:DP3472,MATCH(U3473&amp;U3475,Y3473:DP3473&amp;Y3475:DP3475,0))))</f>
        <v>01.01.1900</v>
      </c>
      <c r="V3472" s="81">
        <f t="shared" ref="V3472" si="8863">IF(COUNTA(Y3472:DP3475)=0,"01.01.1900",_xlfn.MAXIFS(Y3472:DP3472,Y3475:DP3475,V3475))</f>
        <v>0</v>
      </c>
      <c r="W3472" s="82"/>
      <c r="X3472" s="106"/>
      <c r="Y3472" s="141">
        <v>44714</v>
      </c>
      <c r="Z3472" s="141">
        <v>44714</v>
      </c>
    </row>
    <row r="3473" spans="2:26" thickBot="1">
      <c r="B3473" s="83"/>
      <c r="C3473" s="84"/>
      <c r="D3473" s="83"/>
      <c r="E3473" s="83"/>
      <c r="F3473" s="83"/>
      <c r="G3473" s="83"/>
      <c r="H3473" s="83"/>
      <c r="I3473" s="83"/>
      <c r="J3473" s="83"/>
      <c r="K3473" s="83"/>
      <c r="L3473" s="83"/>
      <c r="M3473" s="83"/>
      <c r="N3473" s="83"/>
      <c r="O3473" s="83"/>
      <c r="P3473" s="84"/>
      <c r="Q3473" s="217"/>
      <c r="R3473" s="85">
        <f t="shared" ref="R3473" si="8864">IF(COUNTA(Y3472:DP3475)=0,0,MIN(Y3473:DP3473))</f>
        <v>5.8800000000000005E-2</v>
      </c>
      <c r="S3473" s="86">
        <f t="shared" ref="S3473" si="8865">IF(COUNTA(Y3472:DP3475)=0,0,HLOOKUP(S3472,Y3472:DP3475,2,FALSE))</f>
        <v>5.8800000000000005E-2</v>
      </c>
      <c r="T3473" s="87">
        <f t="shared" ref="T3473" si="8866">IF(COUNTA(Y3472:DP3475)=0,0,AVERAGE(Y3473:DP3473))</f>
        <v>5.8800000000000005E-2</v>
      </c>
      <c r="U3473" s="88">
        <f t="shared" ref="U3473" si="8867">IF(COUNTA(Y3472:DP3475)=0,0,_xlfn.MINIFS(Y3473:DP3473,Y3475:DP3475,U3475))</f>
        <v>0</v>
      </c>
      <c r="V3473" s="89">
        <f t="array" ref="V3473">IF(COUNTA(Y3472:DP3475)=0,0,IF(ISERROR(HLOOKUP(V3475,Y3475:DP3475,1,FALSE)),0,INDEX(Y3473:DP3473,MATCH(V3472&amp;V3475,Y3472:DP3472&amp;Y3475:DP3475,0))))</f>
        <v>0</v>
      </c>
      <c r="W3473" s="90">
        <f t="array" ref="W3473">IF(COUNTA(Y3472:DP3475)=0,0,IF(ISERROR(HLOOKUP(W3475,Y3475:DP3475,1,FALSE)),0,AVERAGEIF(Y3475:DP3475,$W3475,Y3473:DP3473)))</f>
        <v>0</v>
      </c>
      <c r="X3473" s="107"/>
      <c r="Y3473" s="142">
        <v>5.8800000000000005E-2</v>
      </c>
      <c r="Z3473" s="142">
        <v>5.8800000000000005E-2</v>
      </c>
    </row>
    <row r="3474" spans="2:26" thickBot="1">
      <c r="B3474" s="83"/>
      <c r="C3474" s="84"/>
      <c r="D3474" s="83"/>
      <c r="E3474" s="83"/>
      <c r="F3474" s="83"/>
      <c r="G3474" s="83"/>
      <c r="H3474" s="83"/>
      <c r="I3474" s="83"/>
      <c r="J3474" s="83"/>
      <c r="K3474" s="83"/>
      <c r="L3474" s="83"/>
      <c r="M3474" s="83"/>
      <c r="N3474" s="83"/>
      <c r="O3474" s="83"/>
      <c r="P3474" s="84"/>
      <c r="Q3474" s="217"/>
      <c r="R3474" s="91" t="str">
        <f t="shared" ref="R3474" si="8868">IF(COUNTA(Y3472:DP3475)=0,0,HLOOKUP(R3473,Y3473:DP3475,2,FALSE))</f>
        <v>nn</v>
      </c>
      <c r="S3474" s="92" t="str">
        <f t="shared" ref="S3474" si="8869">IF(COUNTA(Y3472:DP3475)=0,0,HLOOKUP(S3472,Y3472:DP3475,3,FALSE))</f>
        <v>nn</v>
      </c>
      <c r="T3474" s="93"/>
      <c r="U3474" s="94">
        <f t="array" ref="U3474">IF(COUNTA(Y3472:DP3475)=0,0,IF(ISERROR(HLOOKUP(U3475,Y3475:DP3475,1,FALSE)),0,INDEX(Y3474:DP3474,MATCH(U3473&amp;U3475,Y3473:DP3473&amp;Y3475:DP3475,0))))</f>
        <v>0</v>
      </c>
      <c r="V3474" s="94">
        <f t="array" ref="V3474">IF(COUNTA(Y3472:DP3475)=0,0,IF(ISERROR(HLOOKUP(V3475,Y3475:DP3475,1,FALSE)),0,INDEX(Y3474:DP3474,MATCH(V3473&amp;V3475,Y3473:DP3473&amp;Y3475:DP3475,0))))</f>
        <v>0</v>
      </c>
      <c r="W3474" s="95"/>
      <c r="X3474" s="108"/>
      <c r="Y3474" s="143" t="s">
        <v>345</v>
      </c>
      <c r="Z3474" s="143">
        <v>10000</v>
      </c>
    </row>
    <row r="3475" spans="2:26" ht="13.9" thickBot="1">
      <c r="B3475" s="96"/>
      <c r="C3475" s="97"/>
      <c r="D3475" s="96"/>
      <c r="E3475" s="96"/>
      <c r="F3475" s="96"/>
      <c r="G3475" s="96"/>
      <c r="H3475" s="96"/>
      <c r="I3475" s="96"/>
      <c r="J3475" s="96"/>
      <c r="K3475" s="96"/>
      <c r="L3475" s="96"/>
      <c r="M3475" s="96"/>
      <c r="N3475" s="96"/>
      <c r="O3475" s="96"/>
      <c r="P3475" s="97"/>
      <c r="Q3475" s="218"/>
      <c r="R3475" s="98" t="str">
        <f t="shared" ref="R3475" si="8870">IF(COUNTA(Y3472:DP3475)=0,"none",HLOOKUP(R3473,Y3473:DP3475,3,FALSE))</f>
        <v>www (-30%)</v>
      </c>
      <c r="S3475" s="99" t="str">
        <f t="shared" ref="S3475" si="8871">IF(COUNTA(Y3472:DP3475)=0,"none",HLOOKUP(S3472,Y3472:DP3475,4,FALSE))</f>
        <v>www (-30%)</v>
      </c>
      <c r="T3475" s="100"/>
      <c r="U3475" s="100">
        <f t="array" ref="U3475">IF(COUNTA(Y3472:DP3475)=0,"none",IF($U$2="WAHR",$W$3,Abfrage!$F$4))</f>
        <v>0</v>
      </c>
      <c r="V3475" s="100">
        <f t="array" ref="V3475">IF(COUNTA(Y3472:DP3475)=0,"none",IF($U$2="WAHR",$W$3,Abfrage!$F$4))</f>
        <v>0</v>
      </c>
      <c r="W3475" s="100">
        <f t="array" ref="W3475">IF(COUNTA(Y3472:DP3475)=0,"none",IF($U$2="WAHR",$W$3,Abfrage!$F$4))</f>
        <v>0</v>
      </c>
      <c r="X3475" s="109"/>
      <c r="Y3475" s="144" t="s">
        <v>43</v>
      </c>
      <c r="Z3475" s="144" t="s">
        <v>43</v>
      </c>
    </row>
    <row r="3476" spans="2:26" thickBot="1">
      <c r="B3476" s="75" t="s">
        <v>2156</v>
      </c>
      <c r="C3476" s="76">
        <v>1000337538</v>
      </c>
      <c r="D3476" s="75" t="s">
        <v>95</v>
      </c>
      <c r="E3476" s="75" t="s">
        <v>148</v>
      </c>
      <c r="F3476" s="75" t="s">
        <v>96</v>
      </c>
      <c r="G3476" s="75" t="s">
        <v>306</v>
      </c>
      <c r="H3476" s="75" t="e">
        <v>#N/A</v>
      </c>
      <c r="I3476" s="75" t="s">
        <v>68</v>
      </c>
      <c r="J3476" s="75" t="s">
        <v>2157</v>
      </c>
      <c r="K3476" s="75" t="s">
        <v>352</v>
      </c>
      <c r="L3476" s="75" t="s">
        <v>327</v>
      </c>
      <c r="M3476" s="75" t="s">
        <v>313</v>
      </c>
      <c r="N3476" s="75" t="s">
        <v>327</v>
      </c>
      <c r="O3476" s="75" t="s">
        <v>306</v>
      </c>
      <c r="P3476" s="76" t="s">
        <v>306</v>
      </c>
      <c r="Q3476" s="216"/>
      <c r="R3476" s="77" t="str">
        <f t="shared" ref="R3476" si="8872">IF(COUNTA(Y3476:DP3479)=0,"01.01.1900",INDEX(Y3476:DP3476,MATCH(R3477,Y3477:DP3477,0)))</f>
        <v>01.01.1900</v>
      </c>
      <c r="S3476" s="78" t="str">
        <f t="shared" ref="S3476" si="8873">IF(COUNTA(Y3476:DP3479)=0,"01.01.1900",MAX(Y3476:DP3476))</f>
        <v>01.01.1900</v>
      </c>
      <c r="T3476" s="79"/>
      <c r="U3476" s="80" t="str">
        <f t="array" ref="U3476">IF(COUNTA(Y3476:DP3479)=0,"01.01.1900",IF(ISERROR(HLOOKUP(U3479,Y3479:DP3479,1,FALSE)),"01.01.1900",INDEX(Y3476:DP3476,MATCH(U3477&amp;U3479,Y3477:DP3477&amp;Y3479:DP3479,0))))</f>
        <v>01.01.1900</v>
      </c>
      <c r="V3476" s="81" t="str">
        <f t="shared" ref="V3476" si="8874">IF(COUNTA(Y3476:DP3479)=0,"01.01.1900",_xlfn.MAXIFS(Y3476:DP3476,Y3479:DP3479,V3479))</f>
        <v>01.01.1900</v>
      </c>
      <c r="W3476" s="82"/>
      <c r="X3476" s="106"/>
    </row>
    <row r="3477" spans="2:26" thickBot="1">
      <c r="B3477" s="83"/>
      <c r="C3477" s="84"/>
      <c r="D3477" s="83"/>
      <c r="E3477" s="83"/>
      <c r="F3477" s="83"/>
      <c r="G3477" s="83"/>
      <c r="H3477" s="83"/>
      <c r="I3477" s="83"/>
      <c r="J3477" s="83"/>
      <c r="K3477" s="83"/>
      <c r="L3477" s="83"/>
      <c r="M3477" s="83"/>
      <c r="N3477" s="83"/>
      <c r="O3477" s="83"/>
      <c r="P3477" s="84"/>
      <c r="Q3477" s="217"/>
      <c r="R3477" s="85">
        <f t="shared" ref="R3477" si="8875">IF(COUNTA(Y3476:DP3479)=0,0,MIN(Y3477:DP3477))</f>
        <v>0</v>
      </c>
      <c r="S3477" s="86">
        <f t="shared" ref="S3477" si="8876">IF(COUNTA(Y3476:DP3479)=0,0,HLOOKUP(S3476,Y3476:DP3479,2,FALSE))</f>
        <v>0</v>
      </c>
      <c r="T3477" s="87">
        <f t="shared" ref="T3477" si="8877">IF(COUNTA(Y3476:DP3479)=0,0,AVERAGE(Y3477:DP3477))</f>
        <v>0</v>
      </c>
      <c r="U3477" s="88">
        <f t="shared" ref="U3477" si="8878">IF(COUNTA(Y3476:DP3479)=0,0,_xlfn.MINIFS(Y3477:DP3477,Y3479:DP3479,U3479))</f>
        <v>0</v>
      </c>
      <c r="V3477" s="89">
        <f t="array" ref="V3477">IF(COUNTA(Y3476:DP3479)=0,0,IF(ISERROR(HLOOKUP(V3479,Y3479:DP3479,1,FALSE)),0,INDEX(Y3477:DP3477,MATCH(V3476&amp;V3479,Y3476:DP3476&amp;Y3479:DP3479,0))))</f>
        <v>0</v>
      </c>
      <c r="W3477" s="90">
        <f t="array" ref="W3477">IF(COUNTA(Y3476:DP3479)=0,0,IF(ISERROR(HLOOKUP(W3479,Y3479:DP3479,1,FALSE)),0,AVERAGEIF(Y3479:DP3479,$W3479,Y3477:DP3477)))</f>
        <v>0</v>
      </c>
      <c r="X3477" s="107"/>
    </row>
    <row r="3478" spans="2:26" thickBot="1">
      <c r="B3478" s="83"/>
      <c r="C3478" s="84"/>
      <c r="D3478" s="83"/>
      <c r="E3478" s="83"/>
      <c r="F3478" s="83"/>
      <c r="G3478" s="83"/>
      <c r="H3478" s="83"/>
      <c r="I3478" s="83"/>
      <c r="J3478" s="83"/>
      <c r="K3478" s="83"/>
      <c r="L3478" s="83"/>
      <c r="M3478" s="83"/>
      <c r="N3478" s="83"/>
      <c r="O3478" s="83"/>
      <c r="P3478" s="84"/>
      <c r="Q3478" s="217"/>
      <c r="R3478" s="91">
        <f t="shared" ref="R3478" si="8879">IF(COUNTA(Y3476:DP3479)=0,0,HLOOKUP(R3477,Y3477:DP3479,2,FALSE))</f>
        <v>0</v>
      </c>
      <c r="S3478" s="92">
        <f t="shared" ref="S3478" si="8880">IF(COUNTA(Y3476:DP3479)=0,0,HLOOKUP(S3476,Y3476:DP3479,3,FALSE))</f>
        <v>0</v>
      </c>
      <c r="T3478" s="93"/>
      <c r="U3478" s="94">
        <f t="array" ref="U3478">IF(COUNTA(Y3476:DP3479)=0,0,IF(ISERROR(HLOOKUP(U3479,Y3479:DP3479,1,FALSE)),0,INDEX(Y3478:DP3478,MATCH(U3477&amp;U3479,Y3477:DP3477&amp;Y3479:DP3479,0))))</f>
        <v>0</v>
      </c>
      <c r="V3478" s="94">
        <f t="array" ref="V3478">IF(COUNTA(Y3476:DP3479)=0,0,IF(ISERROR(HLOOKUP(V3479,Y3479:DP3479,1,FALSE)),0,INDEX(Y3478:DP3478,MATCH(V3477&amp;V3479,Y3477:DP3477&amp;Y3479:DP3479,0))))</f>
        <v>0</v>
      </c>
      <c r="W3478" s="95"/>
      <c r="X3478" s="108"/>
    </row>
    <row r="3479" spans="2:26" ht="13.9" thickBot="1">
      <c r="B3479" s="96"/>
      <c r="C3479" s="97"/>
      <c r="D3479" s="96"/>
      <c r="E3479" s="96"/>
      <c r="F3479" s="96"/>
      <c r="G3479" s="96"/>
      <c r="H3479" s="96"/>
      <c r="I3479" s="96"/>
      <c r="J3479" s="96"/>
      <c r="K3479" s="96"/>
      <c r="L3479" s="96"/>
      <c r="M3479" s="96"/>
      <c r="N3479" s="96"/>
      <c r="O3479" s="96"/>
      <c r="P3479" s="97"/>
      <c r="Q3479" s="218"/>
      <c r="R3479" s="98" t="str">
        <f t="shared" ref="R3479" si="8881">IF(COUNTA(Y3476:DP3479)=0,"none",HLOOKUP(R3477,Y3477:DP3479,3,FALSE))</f>
        <v>none</v>
      </c>
      <c r="S3479" s="99" t="str">
        <f t="shared" ref="S3479" si="8882">IF(COUNTA(Y3476:DP3479)=0,"none",HLOOKUP(S3476,Y3476:DP3479,4,FALSE))</f>
        <v>none</v>
      </c>
      <c r="T3479" s="100"/>
      <c r="U3479" s="100" t="str">
        <f t="array" ref="U3479">IF(COUNTA(Y3476:DP3479)=0,"none",IF($U$2="WAHR",$W$3,Abfrage!$F$4))</f>
        <v>none</v>
      </c>
      <c r="V3479" s="100" t="str">
        <f t="array" ref="V3479">IF(COUNTA(Y3476:DP3479)=0,"none",IF($U$2="WAHR",$W$3,Abfrage!$F$4))</f>
        <v>none</v>
      </c>
      <c r="W3479" s="100" t="str">
        <f t="array" ref="W3479">IF(COUNTA(Y3476:DP3479)=0,"none",IF($U$2="WAHR",$W$3,Abfrage!$F$4))</f>
        <v>none</v>
      </c>
      <c r="X3479" s="109"/>
    </row>
    <row r="3480" spans="2:26" thickBot="1">
      <c r="B3480" s="75" t="s">
        <v>2158</v>
      </c>
      <c r="C3480" s="76">
        <v>1000271156</v>
      </c>
      <c r="D3480" s="75" t="s">
        <v>95</v>
      </c>
      <c r="E3480" s="75" t="s">
        <v>175</v>
      </c>
      <c r="F3480" s="75" t="s">
        <v>97</v>
      </c>
      <c r="G3480" s="75" t="s">
        <v>97</v>
      </c>
      <c r="H3480" s="75" t="e">
        <v>#N/A</v>
      </c>
      <c r="I3480" s="75" t="s">
        <v>51</v>
      </c>
      <c r="J3480" s="75" t="s">
        <v>2159</v>
      </c>
      <c r="K3480" s="75" t="s">
        <v>306</v>
      </c>
      <c r="L3480" s="75" t="s">
        <v>306</v>
      </c>
      <c r="M3480" s="75" t="s">
        <v>307</v>
      </c>
      <c r="N3480" s="75" t="s">
        <v>624</v>
      </c>
      <c r="O3480" s="75" t="s">
        <v>309</v>
      </c>
      <c r="P3480" s="76" t="s">
        <v>306</v>
      </c>
      <c r="Q3480" s="216"/>
      <c r="R3480" s="77" t="str">
        <f t="shared" ref="R3480" si="8883">IF(COUNTA(Y3480:DP3483)=0,"01.01.1900",INDEX(Y3480:DP3480,MATCH(R3481,Y3481:DP3481,0)))</f>
        <v>01.01.1900</v>
      </c>
      <c r="S3480" s="78" t="str">
        <f t="shared" ref="S3480" si="8884">IF(COUNTA(Y3480:DP3483)=0,"01.01.1900",MAX(Y3480:DP3480))</f>
        <v>01.01.1900</v>
      </c>
      <c r="T3480" s="79"/>
      <c r="U3480" s="80" t="str">
        <f t="array" ref="U3480">IF(COUNTA(Y3480:DP3483)=0,"01.01.1900",IF(ISERROR(HLOOKUP(U3483,Y3483:DP3483,1,FALSE)),"01.01.1900",INDEX(Y3480:DP3480,MATCH(U3481&amp;U3483,Y3481:DP3481&amp;Y3483:DP3483,0))))</f>
        <v>01.01.1900</v>
      </c>
      <c r="V3480" s="81" t="str">
        <f t="shared" ref="V3480" si="8885">IF(COUNTA(Y3480:DP3483)=0,"01.01.1900",_xlfn.MAXIFS(Y3480:DP3480,Y3483:DP3483,V3483))</f>
        <v>01.01.1900</v>
      </c>
      <c r="W3480" s="82"/>
      <c r="X3480" s="106"/>
    </row>
    <row r="3481" spans="2:26" thickBot="1">
      <c r="B3481" s="83"/>
      <c r="C3481" s="84"/>
      <c r="D3481" s="83"/>
      <c r="E3481" s="83"/>
      <c r="F3481" s="83"/>
      <c r="G3481" s="83"/>
      <c r="H3481" s="83"/>
      <c r="I3481" s="83"/>
      <c r="J3481" s="83"/>
      <c r="K3481" s="83"/>
      <c r="L3481" s="83"/>
      <c r="M3481" s="83"/>
      <c r="N3481" s="83"/>
      <c r="O3481" s="83"/>
      <c r="P3481" s="84"/>
      <c r="Q3481" s="217"/>
      <c r="R3481" s="85">
        <f t="shared" ref="R3481" si="8886">IF(COUNTA(Y3480:DP3483)=0,0,MIN(Y3481:DP3481))</f>
        <v>0</v>
      </c>
      <c r="S3481" s="86">
        <f t="shared" ref="S3481" si="8887">IF(COUNTA(Y3480:DP3483)=0,0,HLOOKUP(S3480,Y3480:DP3483,2,FALSE))</f>
        <v>0</v>
      </c>
      <c r="T3481" s="87">
        <f t="shared" ref="T3481" si="8888">IF(COUNTA(Y3480:DP3483)=0,0,AVERAGE(Y3481:DP3481))</f>
        <v>0</v>
      </c>
      <c r="U3481" s="88">
        <f t="shared" ref="U3481" si="8889">IF(COUNTA(Y3480:DP3483)=0,0,_xlfn.MINIFS(Y3481:DP3481,Y3483:DP3483,U3483))</f>
        <v>0</v>
      </c>
      <c r="V3481" s="89">
        <f t="array" ref="V3481">IF(COUNTA(Y3480:DP3483)=0,0,IF(ISERROR(HLOOKUP(V3483,Y3483:DP3483,1,FALSE)),0,INDEX(Y3481:DP3481,MATCH(V3480&amp;V3483,Y3480:DP3480&amp;Y3483:DP3483,0))))</f>
        <v>0</v>
      </c>
      <c r="W3481" s="90">
        <f t="array" ref="W3481">IF(COUNTA(Y3480:DP3483)=0,0,IF(ISERROR(HLOOKUP(W3483,Y3483:DP3483,1,FALSE)),0,AVERAGEIF(Y3483:DP3483,$W3483,Y3481:DP3481)))</f>
        <v>0</v>
      </c>
      <c r="X3481" s="107"/>
    </row>
    <row r="3482" spans="2:26" thickBot="1">
      <c r="B3482" s="83"/>
      <c r="C3482" s="84"/>
      <c r="D3482" s="83"/>
      <c r="E3482" s="83"/>
      <c r="F3482" s="83"/>
      <c r="G3482" s="83"/>
      <c r="H3482" s="83"/>
      <c r="I3482" s="83"/>
      <c r="J3482" s="83"/>
      <c r="K3482" s="83"/>
      <c r="L3482" s="83"/>
      <c r="M3482" s="83"/>
      <c r="N3482" s="83"/>
      <c r="O3482" s="83"/>
      <c r="P3482" s="84"/>
      <c r="Q3482" s="217"/>
      <c r="R3482" s="91">
        <f t="shared" ref="R3482" si="8890">IF(COUNTA(Y3480:DP3483)=0,0,HLOOKUP(R3481,Y3481:DP3483,2,FALSE))</f>
        <v>0</v>
      </c>
      <c r="S3482" s="92">
        <f t="shared" ref="S3482" si="8891">IF(COUNTA(Y3480:DP3483)=0,0,HLOOKUP(S3480,Y3480:DP3483,3,FALSE))</f>
        <v>0</v>
      </c>
      <c r="T3482" s="93"/>
      <c r="U3482" s="94">
        <f t="array" ref="U3482">IF(COUNTA(Y3480:DP3483)=0,0,IF(ISERROR(HLOOKUP(U3483,Y3483:DP3483,1,FALSE)),0,INDEX(Y3482:DP3482,MATCH(U3481&amp;U3483,Y3481:DP3481&amp;Y3483:DP3483,0))))</f>
        <v>0</v>
      </c>
      <c r="V3482" s="94">
        <f t="array" ref="V3482">IF(COUNTA(Y3480:DP3483)=0,0,IF(ISERROR(HLOOKUP(V3483,Y3483:DP3483,1,FALSE)),0,INDEX(Y3482:DP3482,MATCH(V3481&amp;V3483,Y3481:DP3481&amp;Y3483:DP3483,0))))</f>
        <v>0</v>
      </c>
      <c r="W3482" s="95"/>
      <c r="X3482" s="108"/>
    </row>
    <row r="3483" spans="2:26" ht="13.9" thickBot="1">
      <c r="B3483" s="96"/>
      <c r="C3483" s="97"/>
      <c r="D3483" s="96"/>
      <c r="E3483" s="96"/>
      <c r="F3483" s="96"/>
      <c r="G3483" s="96"/>
      <c r="H3483" s="96"/>
      <c r="I3483" s="96"/>
      <c r="J3483" s="96"/>
      <c r="K3483" s="96"/>
      <c r="L3483" s="96"/>
      <c r="M3483" s="96"/>
      <c r="N3483" s="96"/>
      <c r="O3483" s="96"/>
      <c r="P3483" s="97"/>
      <c r="Q3483" s="218"/>
      <c r="R3483" s="98" t="str">
        <f t="shared" ref="R3483" si="8892">IF(COUNTA(Y3480:DP3483)=0,"none",HLOOKUP(R3481,Y3481:DP3483,3,FALSE))</f>
        <v>none</v>
      </c>
      <c r="S3483" s="99" t="str">
        <f t="shared" ref="S3483" si="8893">IF(COUNTA(Y3480:DP3483)=0,"none",HLOOKUP(S3480,Y3480:DP3483,4,FALSE))</f>
        <v>none</v>
      </c>
      <c r="T3483" s="100"/>
      <c r="U3483" s="100" t="str">
        <f t="array" ref="U3483">IF(COUNTA(Y3480:DP3483)=0,"none",IF($U$2="WAHR",$W$3,Abfrage!$F$4))</f>
        <v>none</v>
      </c>
      <c r="V3483" s="100" t="str">
        <f t="array" ref="V3483">IF(COUNTA(Y3480:DP3483)=0,"none",IF($U$2="WAHR",$W$3,Abfrage!$F$4))</f>
        <v>none</v>
      </c>
      <c r="W3483" s="100" t="str">
        <f t="array" ref="W3483">IF(COUNTA(Y3480:DP3483)=0,"none",IF($U$2="WAHR",$W$3,Abfrage!$F$4))</f>
        <v>none</v>
      </c>
      <c r="X3483" s="109"/>
    </row>
    <row r="3484" spans="2:26" thickBot="1">
      <c r="B3484" s="75" t="s">
        <v>2160</v>
      </c>
      <c r="C3484" s="76">
        <v>1000171863</v>
      </c>
      <c r="D3484" s="75" t="s">
        <v>95</v>
      </c>
      <c r="E3484" s="75" t="s">
        <v>148</v>
      </c>
      <c r="F3484" s="75" t="s">
        <v>96</v>
      </c>
      <c r="G3484" s="75" t="s">
        <v>96</v>
      </c>
      <c r="H3484" s="75" t="e">
        <v>#N/A</v>
      </c>
      <c r="I3484" s="75" t="s">
        <v>1035</v>
      </c>
      <c r="J3484" s="75" t="s">
        <v>2161</v>
      </c>
      <c r="K3484" s="75" t="s">
        <v>325</v>
      </c>
      <c r="L3484" s="75" t="s">
        <v>523</v>
      </c>
      <c r="M3484" s="75" t="s">
        <v>313</v>
      </c>
      <c r="N3484" s="75" t="s">
        <v>327</v>
      </c>
      <c r="O3484" s="75" t="s">
        <v>306</v>
      </c>
      <c r="P3484" s="76" t="s">
        <v>306</v>
      </c>
      <c r="Q3484" s="216"/>
      <c r="R3484" s="77" t="str">
        <f t="shared" ref="R3484" si="8894">IF(COUNTA(Y3484:DP3487)=0,"01.01.1900",INDEX(Y3484:DP3484,MATCH(R3485,Y3485:DP3485,0)))</f>
        <v>01.01.1900</v>
      </c>
      <c r="S3484" s="78" t="str">
        <f t="shared" ref="S3484" si="8895">IF(COUNTA(Y3484:DP3487)=0,"01.01.1900",MAX(Y3484:DP3484))</f>
        <v>01.01.1900</v>
      </c>
      <c r="T3484" s="79"/>
      <c r="U3484" s="80" t="str">
        <f t="array" ref="U3484">IF(COUNTA(Y3484:DP3487)=0,"01.01.1900",IF(ISERROR(HLOOKUP(U3487,Y3487:DP3487,1,FALSE)),"01.01.1900",INDEX(Y3484:DP3484,MATCH(U3485&amp;U3487,Y3485:DP3485&amp;Y3487:DP3487,0))))</f>
        <v>01.01.1900</v>
      </c>
      <c r="V3484" s="81" t="str">
        <f t="shared" ref="V3484" si="8896">IF(COUNTA(Y3484:DP3487)=0,"01.01.1900",_xlfn.MAXIFS(Y3484:DP3484,Y3487:DP3487,V3487))</f>
        <v>01.01.1900</v>
      </c>
      <c r="W3484" s="82"/>
      <c r="X3484" s="106"/>
    </row>
    <row r="3485" spans="2:26" thickBot="1">
      <c r="B3485" s="83"/>
      <c r="C3485" s="84"/>
      <c r="D3485" s="83"/>
      <c r="E3485" s="83"/>
      <c r="F3485" s="83"/>
      <c r="G3485" s="83"/>
      <c r="H3485" s="83"/>
      <c r="I3485" s="83"/>
      <c r="J3485" s="83"/>
      <c r="K3485" s="83"/>
      <c r="L3485" s="83"/>
      <c r="M3485" s="83"/>
      <c r="N3485" s="83"/>
      <c r="O3485" s="83"/>
      <c r="P3485" s="84"/>
      <c r="Q3485" s="217"/>
      <c r="R3485" s="85">
        <f t="shared" ref="R3485" si="8897">IF(COUNTA(Y3484:DP3487)=0,0,MIN(Y3485:DP3485))</f>
        <v>0</v>
      </c>
      <c r="S3485" s="86">
        <f t="shared" ref="S3485" si="8898">IF(COUNTA(Y3484:DP3487)=0,0,HLOOKUP(S3484,Y3484:DP3487,2,FALSE))</f>
        <v>0</v>
      </c>
      <c r="T3485" s="87">
        <f t="shared" ref="T3485" si="8899">IF(COUNTA(Y3484:DP3487)=0,0,AVERAGE(Y3485:DP3485))</f>
        <v>0</v>
      </c>
      <c r="U3485" s="88">
        <f t="shared" ref="U3485" si="8900">IF(COUNTA(Y3484:DP3487)=0,0,_xlfn.MINIFS(Y3485:DP3485,Y3487:DP3487,U3487))</f>
        <v>0</v>
      </c>
      <c r="V3485" s="89">
        <f t="array" ref="V3485">IF(COUNTA(Y3484:DP3487)=0,0,IF(ISERROR(HLOOKUP(V3487,Y3487:DP3487,1,FALSE)),0,INDEX(Y3485:DP3485,MATCH(V3484&amp;V3487,Y3484:DP3484&amp;Y3487:DP3487,0))))</f>
        <v>0</v>
      </c>
      <c r="W3485" s="90">
        <f t="array" ref="W3485">IF(COUNTA(Y3484:DP3487)=0,0,IF(ISERROR(HLOOKUP(W3487,Y3487:DP3487,1,FALSE)),0,AVERAGEIF(Y3487:DP3487,$W3487,Y3485:DP3485)))</f>
        <v>0</v>
      </c>
      <c r="X3485" s="107"/>
    </row>
    <row r="3486" spans="2:26" thickBot="1">
      <c r="B3486" s="83"/>
      <c r="C3486" s="84"/>
      <c r="D3486" s="83"/>
      <c r="E3486" s="83"/>
      <c r="F3486" s="83"/>
      <c r="G3486" s="83"/>
      <c r="H3486" s="83"/>
      <c r="I3486" s="83"/>
      <c r="J3486" s="83"/>
      <c r="K3486" s="83"/>
      <c r="L3486" s="83"/>
      <c r="M3486" s="83"/>
      <c r="N3486" s="83"/>
      <c r="O3486" s="83"/>
      <c r="P3486" s="84"/>
      <c r="Q3486" s="217"/>
      <c r="R3486" s="91">
        <f t="shared" ref="R3486" si="8901">IF(COUNTA(Y3484:DP3487)=0,0,HLOOKUP(R3485,Y3485:DP3487,2,FALSE))</f>
        <v>0</v>
      </c>
      <c r="S3486" s="92">
        <f t="shared" ref="S3486" si="8902">IF(COUNTA(Y3484:DP3487)=0,0,HLOOKUP(S3484,Y3484:DP3487,3,FALSE))</f>
        <v>0</v>
      </c>
      <c r="T3486" s="93"/>
      <c r="U3486" s="94">
        <f t="array" ref="U3486">IF(COUNTA(Y3484:DP3487)=0,0,IF(ISERROR(HLOOKUP(U3487,Y3487:DP3487,1,FALSE)),0,INDEX(Y3486:DP3486,MATCH(U3485&amp;U3487,Y3485:DP3485&amp;Y3487:DP3487,0))))</f>
        <v>0</v>
      </c>
      <c r="V3486" s="94">
        <f t="array" ref="V3486">IF(COUNTA(Y3484:DP3487)=0,0,IF(ISERROR(HLOOKUP(V3487,Y3487:DP3487,1,FALSE)),0,INDEX(Y3486:DP3486,MATCH(V3485&amp;V3487,Y3485:DP3485&amp;Y3487:DP3487,0))))</f>
        <v>0</v>
      </c>
      <c r="W3486" s="95"/>
      <c r="X3486" s="108"/>
    </row>
    <row r="3487" spans="2:26" ht="13.9" thickBot="1">
      <c r="B3487" s="96"/>
      <c r="C3487" s="97"/>
      <c r="D3487" s="96"/>
      <c r="E3487" s="96"/>
      <c r="F3487" s="96"/>
      <c r="G3487" s="96"/>
      <c r="H3487" s="96"/>
      <c r="I3487" s="96"/>
      <c r="J3487" s="96"/>
      <c r="K3487" s="96"/>
      <c r="L3487" s="96"/>
      <c r="M3487" s="96"/>
      <c r="N3487" s="96"/>
      <c r="O3487" s="96"/>
      <c r="P3487" s="97"/>
      <c r="Q3487" s="218"/>
      <c r="R3487" s="98" t="str">
        <f t="shared" ref="R3487" si="8903">IF(COUNTA(Y3484:DP3487)=0,"none",HLOOKUP(R3485,Y3485:DP3487,3,FALSE))</f>
        <v>none</v>
      </c>
      <c r="S3487" s="99" t="str">
        <f t="shared" ref="S3487" si="8904">IF(COUNTA(Y3484:DP3487)=0,"none",HLOOKUP(S3484,Y3484:DP3487,4,FALSE))</f>
        <v>none</v>
      </c>
      <c r="T3487" s="100"/>
      <c r="U3487" s="100" t="str">
        <f t="array" ref="U3487">IF(COUNTA(Y3484:DP3487)=0,"none",IF($U$2="WAHR",$W$3,Abfrage!$F$4))</f>
        <v>none</v>
      </c>
      <c r="V3487" s="100" t="str">
        <f t="array" ref="V3487">IF(COUNTA(Y3484:DP3487)=0,"none",IF($U$2="WAHR",$W$3,Abfrage!$F$4))</f>
        <v>none</v>
      </c>
      <c r="W3487" s="100" t="str">
        <f t="array" ref="W3487">IF(COUNTA(Y3484:DP3487)=0,"none",IF($U$2="WAHR",$W$3,Abfrage!$F$4))</f>
        <v>none</v>
      </c>
      <c r="X3487" s="109"/>
    </row>
    <row r="3488" spans="2:26" thickBot="1">
      <c r="B3488" s="75" t="s">
        <v>2162</v>
      </c>
      <c r="C3488" s="76">
        <v>1000270099</v>
      </c>
      <c r="D3488" s="75" t="s">
        <v>95</v>
      </c>
      <c r="E3488" s="75" t="s">
        <v>148</v>
      </c>
      <c r="F3488" s="75" t="s">
        <v>96</v>
      </c>
      <c r="G3488" s="75" t="s">
        <v>96</v>
      </c>
      <c r="H3488" s="75" t="s">
        <v>50</v>
      </c>
      <c r="I3488" s="75" t="s">
        <v>79</v>
      </c>
      <c r="J3488" s="75" t="s">
        <v>2163</v>
      </c>
      <c r="K3488" s="75" t="s">
        <v>352</v>
      </c>
      <c r="L3488" s="75" t="s">
        <v>327</v>
      </c>
      <c r="M3488" s="75" t="s">
        <v>313</v>
      </c>
      <c r="N3488" s="75" t="s">
        <v>327</v>
      </c>
      <c r="O3488" s="75" t="s">
        <v>306</v>
      </c>
      <c r="P3488" s="76" t="s">
        <v>306</v>
      </c>
      <c r="Q3488" s="216"/>
      <c r="R3488" s="77">
        <f t="shared" ref="R3488" si="8905">IF(COUNTA(Y3488:DP3491)=0,"01.01.1900",INDEX(Y3488:DP3488,MATCH(R3489,Y3489:DP3489,0)))</f>
        <v>45847</v>
      </c>
      <c r="S3488" s="78">
        <f t="shared" ref="S3488" si="8906">IF(COUNTA(Y3488:DP3491)=0,"01.01.1900",MAX(Y3488:DP3488))</f>
        <v>45847</v>
      </c>
      <c r="T3488" s="79"/>
      <c r="U3488" s="80" t="str">
        <f t="array" ref="U3488">IF(COUNTA(Y3488:DP3491)=0,"01.01.1900",IF(ISERROR(HLOOKUP(U3491,Y3491:DP3491,1,FALSE)),"01.01.1900",INDEX(Y3488:DP3488,MATCH(U3489&amp;U3491,Y3489:DP3489&amp;Y3491:DP3491,0))))</f>
        <v>01.01.1900</v>
      </c>
      <c r="V3488" s="81">
        <f t="shared" ref="V3488" si="8907">IF(COUNTA(Y3488:DP3491)=0,"01.01.1900",_xlfn.MAXIFS(Y3488:DP3488,Y3491:DP3491,V3491))</f>
        <v>0</v>
      </c>
      <c r="W3488" s="82"/>
      <c r="X3488" s="106"/>
      <c r="Y3488" s="141">
        <v>44448</v>
      </c>
      <c r="Z3488" s="141">
        <v>45847</v>
      </c>
    </row>
    <row r="3489" spans="2:27" thickBot="1">
      <c r="B3489" s="83"/>
      <c r="C3489" s="84"/>
      <c r="D3489" s="83"/>
      <c r="E3489" s="83"/>
      <c r="F3489" s="83"/>
      <c r="G3489" s="83"/>
      <c r="H3489" s="83"/>
      <c r="I3489" s="83"/>
      <c r="J3489" s="83"/>
      <c r="K3489" s="83"/>
      <c r="L3489" s="83"/>
      <c r="M3489" s="83"/>
      <c r="N3489" s="83"/>
      <c r="O3489" s="83"/>
      <c r="P3489" s="84"/>
      <c r="Q3489" s="217"/>
      <c r="R3489" s="85">
        <f t="shared" ref="R3489" si="8908">IF(COUNTA(Y3488:DP3491)=0,0,MIN(Y3489:DP3489))</f>
        <v>0.35699999999999998</v>
      </c>
      <c r="S3489" s="86">
        <f t="shared" ref="S3489" si="8909">IF(COUNTA(Y3488:DP3491)=0,0,HLOOKUP(S3488,Y3488:DP3491,2,FALSE))</f>
        <v>0.35699999999999998</v>
      </c>
      <c r="T3489" s="87">
        <f t="shared" ref="T3489" si="8910">IF(COUNTA(Y3488:DP3491)=0,0,AVERAGE(Y3489:DP3489))</f>
        <v>10.4285</v>
      </c>
      <c r="U3489" s="88">
        <f t="shared" ref="U3489" si="8911">IF(COUNTA(Y3488:DP3491)=0,0,_xlfn.MINIFS(Y3489:DP3489,Y3491:DP3491,U3491))</f>
        <v>0</v>
      </c>
      <c r="V3489" s="89">
        <f t="array" ref="V3489">IF(COUNTA(Y3488:DP3491)=0,0,IF(ISERROR(HLOOKUP(V3491,Y3491:DP3491,1,FALSE)),0,INDEX(Y3489:DP3489,MATCH(V3488&amp;V3491,Y3488:DP3488&amp;Y3491:DP3491,0))))</f>
        <v>0</v>
      </c>
      <c r="W3489" s="90">
        <f t="array" ref="W3489">IF(COUNTA(Y3488:DP3491)=0,0,IF(ISERROR(HLOOKUP(W3491,Y3491:DP3491,1,FALSE)),0,AVERAGEIF(Y3491:DP3491,$W3491,Y3489:DP3489)))</f>
        <v>0</v>
      </c>
      <c r="X3489" s="107"/>
      <c r="Y3489" s="142">
        <v>20.5</v>
      </c>
      <c r="Z3489" s="142">
        <v>0.35699999999999998</v>
      </c>
    </row>
    <row r="3490" spans="2:27" thickBot="1">
      <c r="B3490" s="83"/>
      <c r="C3490" s="84"/>
      <c r="D3490" s="83"/>
      <c r="E3490" s="83"/>
      <c r="F3490" s="83"/>
      <c r="G3490" s="83"/>
      <c r="H3490" s="83"/>
      <c r="I3490" s="83"/>
      <c r="J3490" s="83"/>
      <c r="K3490" s="83"/>
      <c r="L3490" s="83"/>
      <c r="M3490" s="83"/>
      <c r="N3490" s="83"/>
      <c r="O3490" s="83"/>
      <c r="P3490" s="84"/>
      <c r="Q3490" s="217"/>
      <c r="R3490" s="91">
        <f t="shared" ref="R3490" si="8912">IF(COUNTA(Y3488:DP3491)=0,0,HLOOKUP(R3489,Y3489:DP3491,2,FALSE))</f>
        <v>1</v>
      </c>
      <c r="S3490" s="92">
        <f t="shared" ref="S3490" si="8913">IF(COUNTA(Y3488:DP3491)=0,0,HLOOKUP(S3488,Y3488:DP3491,3,FALSE))</f>
        <v>1</v>
      </c>
      <c r="T3490" s="93"/>
      <c r="U3490" s="94">
        <f t="array" ref="U3490">IF(COUNTA(Y3488:DP3491)=0,0,IF(ISERROR(HLOOKUP(U3491,Y3491:DP3491,1,FALSE)),0,INDEX(Y3490:DP3490,MATCH(U3489&amp;U3491,Y3489:DP3489&amp;Y3491:DP3491,0))))</f>
        <v>0</v>
      </c>
      <c r="V3490" s="94">
        <f t="array" ref="V3490">IF(COUNTA(Y3488:DP3491)=0,0,IF(ISERROR(HLOOKUP(V3491,Y3491:DP3491,1,FALSE)),0,INDEX(Y3490:DP3490,MATCH(V3489&amp;V3491,Y3489:DP3489&amp;Y3491:DP3491,0))))</f>
        <v>0</v>
      </c>
      <c r="W3490" s="95"/>
      <c r="X3490" s="108"/>
      <c r="Y3490" s="143">
        <v>1</v>
      </c>
      <c r="Z3490" s="143">
        <v>1</v>
      </c>
    </row>
    <row r="3491" spans="2:27" ht="13.9" thickBot="1">
      <c r="B3491" s="96"/>
      <c r="C3491" s="97"/>
      <c r="D3491" s="96"/>
      <c r="E3491" s="96"/>
      <c r="F3491" s="96"/>
      <c r="G3491" s="96"/>
      <c r="H3491" s="96"/>
      <c r="I3491" s="96"/>
      <c r="J3491" s="96"/>
      <c r="K3491" s="96"/>
      <c r="L3491" s="96"/>
      <c r="M3491" s="96"/>
      <c r="N3491" s="96"/>
      <c r="O3491" s="96"/>
      <c r="P3491" s="97"/>
      <c r="Q3491" s="218"/>
      <c r="R3491" s="98" t="str">
        <f t="shared" ref="R3491" si="8914">IF(COUNTA(Y3488:DP3491)=0,"none",HLOOKUP(R3489,Y3489:DP3491,3,FALSE))</f>
        <v>www (-30%)</v>
      </c>
      <c r="S3491" s="99" t="str">
        <f t="shared" ref="S3491" si="8915">IF(COUNTA(Y3488:DP3491)=0,"none",HLOOKUP(S3488,Y3488:DP3491,4,FALSE))</f>
        <v>www (-30%)</v>
      </c>
      <c r="T3491" s="100"/>
      <c r="U3491" s="100">
        <f t="array" ref="U3491">IF(COUNTA(Y3488:DP3491)=0,"none",IF($U$2="WAHR",$W$3,Abfrage!$F$4))</f>
        <v>0</v>
      </c>
      <c r="V3491" s="100">
        <f t="array" ref="V3491">IF(COUNTA(Y3488:DP3491)=0,"none",IF($U$2="WAHR",$W$3,Abfrage!$F$4))</f>
        <v>0</v>
      </c>
      <c r="W3491" s="100">
        <f t="array" ref="W3491">IF(COUNTA(Y3488:DP3491)=0,"none",IF($U$2="WAHR",$W$3,Abfrage!$F$4))</f>
        <v>0</v>
      </c>
      <c r="X3491" s="109"/>
      <c r="Y3491" s="144" t="s">
        <v>47</v>
      </c>
      <c r="Z3491" s="144" t="s">
        <v>43</v>
      </c>
    </row>
    <row r="3492" spans="2:27" thickBot="1">
      <c r="B3492" s="75" t="s">
        <v>2164</v>
      </c>
      <c r="C3492" s="76">
        <v>1000333718</v>
      </c>
      <c r="D3492" s="75" t="s">
        <v>95</v>
      </c>
      <c r="E3492" s="75" t="s">
        <v>90</v>
      </c>
      <c r="F3492" s="75" t="s">
        <v>685</v>
      </c>
      <c r="G3492" s="75" t="s">
        <v>685</v>
      </c>
      <c r="H3492" s="75" t="e">
        <v>#N/A</v>
      </c>
      <c r="I3492" s="75" t="s">
        <v>1934</v>
      </c>
      <c r="J3492" s="75" t="s">
        <v>2165</v>
      </c>
      <c r="K3492" s="75" t="s">
        <v>352</v>
      </c>
      <c r="L3492" s="75" t="s">
        <v>353</v>
      </c>
      <c r="M3492" s="75" t="s">
        <v>306</v>
      </c>
      <c r="N3492" s="75" t="s">
        <v>327</v>
      </c>
      <c r="O3492" s="75" t="s">
        <v>315</v>
      </c>
      <c r="P3492" s="76" t="s">
        <v>306</v>
      </c>
      <c r="Q3492" s="216"/>
      <c r="R3492" s="77" t="str">
        <f t="shared" ref="R3492" si="8916">IF(COUNTA(Y3492:DP3495)=0,"01.01.1900",INDEX(Y3492:DP3492,MATCH(R3493,Y3493:DP3493,0)))</f>
        <v>01.01.1900</v>
      </c>
      <c r="S3492" s="78" t="str">
        <f t="shared" ref="S3492" si="8917">IF(COUNTA(Y3492:DP3495)=0,"01.01.1900",MAX(Y3492:DP3492))</f>
        <v>01.01.1900</v>
      </c>
      <c r="T3492" s="79"/>
      <c r="U3492" s="80" t="str">
        <f t="array" ref="U3492">IF(COUNTA(Y3492:DP3495)=0,"01.01.1900",IF(ISERROR(HLOOKUP(U3495,Y3495:DP3495,1,FALSE)),"01.01.1900",INDEX(Y3492:DP3492,MATCH(U3493&amp;U3495,Y3493:DP3493&amp;Y3495:DP3495,0))))</f>
        <v>01.01.1900</v>
      </c>
      <c r="V3492" s="81" t="str">
        <f t="shared" ref="V3492" si="8918">IF(COUNTA(Y3492:DP3495)=0,"01.01.1900",_xlfn.MAXIFS(Y3492:DP3492,Y3495:DP3495,V3495))</f>
        <v>01.01.1900</v>
      </c>
      <c r="W3492" s="82"/>
      <c r="X3492" s="106"/>
    </row>
    <row r="3493" spans="2:27" thickBot="1">
      <c r="B3493" s="83"/>
      <c r="C3493" s="84"/>
      <c r="D3493" s="83"/>
      <c r="E3493" s="83"/>
      <c r="F3493" s="83"/>
      <c r="G3493" s="83"/>
      <c r="H3493" s="83"/>
      <c r="I3493" s="83"/>
      <c r="J3493" s="83"/>
      <c r="K3493" s="83"/>
      <c r="L3493" s="83"/>
      <c r="M3493" s="83"/>
      <c r="N3493" s="83"/>
      <c r="O3493" s="83"/>
      <c r="P3493" s="84"/>
      <c r="Q3493" s="217"/>
      <c r="R3493" s="85">
        <f t="shared" ref="R3493" si="8919">IF(COUNTA(Y3492:DP3495)=0,0,MIN(Y3493:DP3493))</f>
        <v>0</v>
      </c>
      <c r="S3493" s="86">
        <f t="shared" ref="S3493" si="8920">IF(COUNTA(Y3492:DP3495)=0,0,HLOOKUP(S3492,Y3492:DP3495,2,FALSE))</f>
        <v>0</v>
      </c>
      <c r="T3493" s="87">
        <f t="shared" ref="T3493" si="8921">IF(COUNTA(Y3492:DP3495)=0,0,AVERAGE(Y3493:DP3493))</f>
        <v>0</v>
      </c>
      <c r="U3493" s="88">
        <f t="shared" ref="U3493" si="8922">IF(COUNTA(Y3492:DP3495)=0,0,_xlfn.MINIFS(Y3493:DP3493,Y3495:DP3495,U3495))</f>
        <v>0</v>
      </c>
      <c r="V3493" s="89">
        <f t="array" ref="V3493">IF(COUNTA(Y3492:DP3495)=0,0,IF(ISERROR(HLOOKUP(V3495,Y3495:DP3495,1,FALSE)),0,INDEX(Y3493:DP3493,MATCH(V3492&amp;V3495,Y3492:DP3492&amp;Y3495:DP3495,0))))</f>
        <v>0</v>
      </c>
      <c r="W3493" s="90">
        <f t="array" ref="W3493">IF(COUNTA(Y3492:DP3495)=0,0,IF(ISERROR(HLOOKUP(W3495,Y3495:DP3495,1,FALSE)),0,AVERAGEIF(Y3495:DP3495,$W3495,Y3493:DP3493)))</f>
        <v>0</v>
      </c>
      <c r="X3493" s="107"/>
    </row>
    <row r="3494" spans="2:27" thickBot="1">
      <c r="B3494" s="83"/>
      <c r="C3494" s="84"/>
      <c r="D3494" s="83"/>
      <c r="E3494" s="83"/>
      <c r="F3494" s="83"/>
      <c r="G3494" s="83"/>
      <c r="H3494" s="83"/>
      <c r="I3494" s="83"/>
      <c r="J3494" s="83"/>
      <c r="K3494" s="83"/>
      <c r="L3494" s="83"/>
      <c r="M3494" s="83"/>
      <c r="N3494" s="83"/>
      <c r="O3494" s="83"/>
      <c r="P3494" s="84"/>
      <c r="Q3494" s="217"/>
      <c r="R3494" s="91">
        <f t="shared" ref="R3494" si="8923">IF(COUNTA(Y3492:DP3495)=0,0,HLOOKUP(R3493,Y3493:DP3495,2,FALSE))</f>
        <v>0</v>
      </c>
      <c r="S3494" s="92">
        <f t="shared" ref="S3494" si="8924">IF(COUNTA(Y3492:DP3495)=0,0,HLOOKUP(S3492,Y3492:DP3495,3,FALSE))</f>
        <v>0</v>
      </c>
      <c r="T3494" s="93"/>
      <c r="U3494" s="94">
        <f t="array" ref="U3494">IF(COUNTA(Y3492:DP3495)=0,0,IF(ISERROR(HLOOKUP(U3495,Y3495:DP3495,1,FALSE)),0,INDEX(Y3494:DP3494,MATCH(U3493&amp;U3495,Y3493:DP3493&amp;Y3495:DP3495,0))))</f>
        <v>0</v>
      </c>
      <c r="V3494" s="94">
        <f t="array" ref="V3494">IF(COUNTA(Y3492:DP3495)=0,0,IF(ISERROR(HLOOKUP(V3495,Y3495:DP3495,1,FALSE)),0,INDEX(Y3494:DP3494,MATCH(V3493&amp;V3495,Y3493:DP3493&amp;Y3495:DP3495,0))))</f>
        <v>0</v>
      </c>
      <c r="W3494" s="95"/>
      <c r="X3494" s="108"/>
    </row>
    <row r="3495" spans="2:27" ht="13.9" thickBot="1">
      <c r="B3495" s="96"/>
      <c r="C3495" s="97"/>
      <c r="D3495" s="96"/>
      <c r="E3495" s="96"/>
      <c r="F3495" s="96"/>
      <c r="G3495" s="96"/>
      <c r="H3495" s="96"/>
      <c r="I3495" s="96"/>
      <c r="J3495" s="96"/>
      <c r="K3495" s="96"/>
      <c r="L3495" s="96"/>
      <c r="M3495" s="96"/>
      <c r="N3495" s="96"/>
      <c r="O3495" s="96"/>
      <c r="P3495" s="97"/>
      <c r="Q3495" s="218"/>
      <c r="R3495" s="98" t="str">
        <f t="shared" ref="R3495" si="8925">IF(COUNTA(Y3492:DP3495)=0,"none",HLOOKUP(R3493,Y3493:DP3495,3,FALSE))</f>
        <v>none</v>
      </c>
      <c r="S3495" s="99" t="str">
        <f t="shared" ref="S3495" si="8926">IF(COUNTA(Y3492:DP3495)=0,"none",HLOOKUP(S3492,Y3492:DP3495,4,FALSE))</f>
        <v>none</v>
      </c>
      <c r="T3495" s="100"/>
      <c r="U3495" s="100" t="str">
        <f t="array" ref="U3495">IF(COUNTA(Y3492:DP3495)=0,"none",IF($U$2="WAHR",$W$3,Abfrage!$F$4))</f>
        <v>none</v>
      </c>
      <c r="V3495" s="100" t="str">
        <f t="array" ref="V3495">IF(COUNTA(Y3492:DP3495)=0,"none",IF($U$2="WAHR",$W$3,Abfrage!$F$4))</f>
        <v>none</v>
      </c>
      <c r="W3495" s="100" t="str">
        <f t="array" ref="W3495">IF(COUNTA(Y3492:DP3495)=0,"none",IF($U$2="WAHR",$W$3,Abfrage!$F$4))</f>
        <v>none</v>
      </c>
      <c r="X3495" s="109"/>
    </row>
    <row r="3496" spans="2:27" thickBot="1">
      <c r="B3496" s="75" t="s">
        <v>2166</v>
      </c>
      <c r="C3496" s="76">
        <v>1000312071</v>
      </c>
      <c r="D3496" s="75" t="s">
        <v>95</v>
      </c>
      <c r="E3496" s="75" t="s">
        <v>96</v>
      </c>
      <c r="F3496" s="75" t="s">
        <v>97</v>
      </c>
      <c r="G3496" s="75" t="s">
        <v>97</v>
      </c>
      <c r="H3496" s="75" t="e">
        <v>#N/A</v>
      </c>
      <c r="I3496" s="75" t="s">
        <v>45</v>
      </c>
      <c r="J3496" s="75" t="s">
        <v>2167</v>
      </c>
      <c r="K3496" s="75" t="s">
        <v>306</v>
      </c>
      <c r="L3496" s="75" t="s">
        <v>306</v>
      </c>
      <c r="M3496" s="75" t="s">
        <v>313</v>
      </c>
      <c r="N3496" s="75" t="s">
        <v>348</v>
      </c>
      <c r="O3496" s="75" t="s">
        <v>306</v>
      </c>
      <c r="P3496" s="76" t="s">
        <v>306</v>
      </c>
      <c r="Q3496" s="216"/>
      <c r="R3496" s="77" t="str">
        <f t="shared" ref="R3496" si="8927">IF(COUNTA(Y3496:DP3499)=0,"01.01.1900",INDEX(Y3496:DP3496,MATCH(R3497,Y3497:DP3497,0)))</f>
        <v>01.01.1900</v>
      </c>
      <c r="S3496" s="78" t="str">
        <f t="shared" ref="S3496" si="8928">IF(COUNTA(Y3496:DP3499)=0,"01.01.1900",MAX(Y3496:DP3496))</f>
        <v>01.01.1900</v>
      </c>
      <c r="T3496" s="79"/>
      <c r="U3496" s="80" t="str">
        <f t="array" ref="U3496">IF(COUNTA(Y3496:DP3499)=0,"01.01.1900",IF(ISERROR(HLOOKUP(U3499,Y3499:DP3499,1,FALSE)),"01.01.1900",INDEX(Y3496:DP3496,MATCH(U3497&amp;U3499,Y3497:DP3497&amp;Y3499:DP3499,0))))</f>
        <v>01.01.1900</v>
      </c>
      <c r="V3496" s="81" t="str">
        <f t="shared" ref="V3496" si="8929">IF(COUNTA(Y3496:DP3499)=0,"01.01.1900",_xlfn.MAXIFS(Y3496:DP3496,Y3499:DP3499,V3499))</f>
        <v>01.01.1900</v>
      </c>
      <c r="W3496" s="82"/>
      <c r="X3496" s="106"/>
    </row>
    <row r="3497" spans="2:27" thickBot="1">
      <c r="B3497" s="83"/>
      <c r="C3497" s="84"/>
      <c r="D3497" s="83"/>
      <c r="E3497" s="83"/>
      <c r="F3497" s="83"/>
      <c r="G3497" s="83"/>
      <c r="H3497" s="83"/>
      <c r="I3497" s="83"/>
      <c r="J3497" s="83"/>
      <c r="K3497" s="83"/>
      <c r="L3497" s="83"/>
      <c r="M3497" s="83"/>
      <c r="N3497" s="83"/>
      <c r="O3497" s="83"/>
      <c r="P3497" s="84"/>
      <c r="Q3497" s="217"/>
      <c r="R3497" s="85">
        <f t="shared" ref="R3497" si="8930">IF(COUNTA(Y3496:DP3499)=0,0,MIN(Y3497:DP3497))</f>
        <v>0</v>
      </c>
      <c r="S3497" s="86">
        <f t="shared" ref="S3497" si="8931">IF(COUNTA(Y3496:DP3499)=0,0,HLOOKUP(S3496,Y3496:DP3499,2,FALSE))</f>
        <v>0</v>
      </c>
      <c r="T3497" s="87">
        <f t="shared" ref="T3497" si="8932">IF(COUNTA(Y3496:DP3499)=0,0,AVERAGE(Y3497:DP3497))</f>
        <v>0</v>
      </c>
      <c r="U3497" s="88">
        <f t="shared" ref="U3497" si="8933">IF(COUNTA(Y3496:DP3499)=0,0,_xlfn.MINIFS(Y3497:DP3497,Y3499:DP3499,U3499))</f>
        <v>0</v>
      </c>
      <c r="V3497" s="89">
        <f t="array" ref="V3497">IF(COUNTA(Y3496:DP3499)=0,0,IF(ISERROR(HLOOKUP(V3499,Y3499:DP3499,1,FALSE)),0,INDEX(Y3497:DP3497,MATCH(V3496&amp;V3499,Y3496:DP3496&amp;Y3499:DP3499,0))))</f>
        <v>0</v>
      </c>
      <c r="W3497" s="90">
        <f t="array" ref="W3497">IF(COUNTA(Y3496:DP3499)=0,0,IF(ISERROR(HLOOKUP(W3499,Y3499:DP3499,1,FALSE)),0,AVERAGEIF(Y3499:DP3499,$W3499,Y3497:DP3497)))</f>
        <v>0</v>
      </c>
      <c r="X3497" s="107"/>
    </row>
    <row r="3498" spans="2:27" thickBot="1">
      <c r="B3498" s="83"/>
      <c r="C3498" s="84"/>
      <c r="D3498" s="83"/>
      <c r="E3498" s="83"/>
      <c r="F3498" s="83"/>
      <c r="G3498" s="83"/>
      <c r="H3498" s="83"/>
      <c r="I3498" s="83"/>
      <c r="J3498" s="83"/>
      <c r="K3498" s="83"/>
      <c r="L3498" s="83"/>
      <c r="M3498" s="83"/>
      <c r="N3498" s="83"/>
      <c r="O3498" s="83"/>
      <c r="P3498" s="84"/>
      <c r="Q3498" s="217"/>
      <c r="R3498" s="91">
        <f t="shared" ref="R3498" si="8934">IF(COUNTA(Y3496:DP3499)=0,0,HLOOKUP(R3497,Y3497:DP3499,2,FALSE))</f>
        <v>0</v>
      </c>
      <c r="S3498" s="92">
        <f t="shared" ref="S3498" si="8935">IF(COUNTA(Y3496:DP3499)=0,0,HLOOKUP(S3496,Y3496:DP3499,3,FALSE))</f>
        <v>0</v>
      </c>
      <c r="T3498" s="93"/>
      <c r="U3498" s="94">
        <f t="array" ref="U3498">IF(COUNTA(Y3496:DP3499)=0,0,IF(ISERROR(HLOOKUP(U3499,Y3499:DP3499,1,FALSE)),0,INDEX(Y3498:DP3498,MATCH(U3497&amp;U3499,Y3497:DP3497&amp;Y3499:DP3499,0))))</f>
        <v>0</v>
      </c>
      <c r="V3498" s="94">
        <f t="array" ref="V3498">IF(COUNTA(Y3496:DP3499)=0,0,IF(ISERROR(HLOOKUP(V3499,Y3499:DP3499,1,FALSE)),0,INDEX(Y3498:DP3498,MATCH(V3497&amp;V3499,Y3497:DP3497&amp;Y3499:DP3499,0))))</f>
        <v>0</v>
      </c>
      <c r="W3498" s="95"/>
      <c r="X3498" s="108"/>
    </row>
    <row r="3499" spans="2:27" ht="13.9" thickBot="1">
      <c r="B3499" s="96"/>
      <c r="C3499" s="97"/>
      <c r="D3499" s="96"/>
      <c r="E3499" s="96"/>
      <c r="F3499" s="96"/>
      <c r="G3499" s="96"/>
      <c r="H3499" s="96"/>
      <c r="I3499" s="96"/>
      <c r="J3499" s="96"/>
      <c r="K3499" s="96"/>
      <c r="L3499" s="96"/>
      <c r="M3499" s="96"/>
      <c r="N3499" s="96"/>
      <c r="O3499" s="96"/>
      <c r="P3499" s="97"/>
      <c r="Q3499" s="218"/>
      <c r="R3499" s="98" t="str">
        <f t="shared" ref="R3499" si="8936">IF(COUNTA(Y3496:DP3499)=0,"none",HLOOKUP(R3497,Y3497:DP3499,3,FALSE))</f>
        <v>none</v>
      </c>
      <c r="S3499" s="99" t="str">
        <f t="shared" ref="S3499" si="8937">IF(COUNTA(Y3496:DP3499)=0,"none",HLOOKUP(S3496,Y3496:DP3499,4,FALSE))</f>
        <v>none</v>
      </c>
      <c r="T3499" s="100"/>
      <c r="U3499" s="100" t="str">
        <f t="array" ref="U3499">IF(COUNTA(Y3496:DP3499)=0,"none",IF($U$2="WAHR",$W$3,Abfrage!$F$4))</f>
        <v>none</v>
      </c>
      <c r="V3499" s="100" t="str">
        <f t="array" ref="V3499">IF(COUNTA(Y3496:DP3499)=0,"none",IF($U$2="WAHR",$W$3,Abfrage!$F$4))</f>
        <v>none</v>
      </c>
      <c r="W3499" s="100" t="str">
        <f t="array" ref="W3499">IF(COUNTA(Y3496:DP3499)=0,"none",IF($U$2="WAHR",$W$3,Abfrage!$F$4))</f>
        <v>none</v>
      </c>
      <c r="X3499" s="109"/>
    </row>
    <row r="3500" spans="2:27" thickBot="1">
      <c r="B3500" s="75" t="s">
        <v>2168</v>
      </c>
      <c r="C3500" s="76">
        <v>1000272078</v>
      </c>
      <c r="D3500" s="75" t="s">
        <v>95</v>
      </c>
      <c r="E3500" s="75" t="s">
        <v>96</v>
      </c>
      <c r="F3500" s="75" t="s">
        <v>97</v>
      </c>
      <c r="G3500" s="75" t="s">
        <v>2169</v>
      </c>
      <c r="H3500" s="75" t="e">
        <v>#N/A</v>
      </c>
      <c r="I3500" s="75" t="s">
        <v>51</v>
      </c>
      <c r="J3500" s="75" t="s">
        <v>2170</v>
      </c>
      <c r="K3500" s="75" t="s">
        <v>306</v>
      </c>
      <c r="L3500" s="75" t="s">
        <v>306</v>
      </c>
      <c r="M3500" s="75" t="s">
        <v>306</v>
      </c>
      <c r="N3500" s="75" t="s">
        <v>306</v>
      </c>
      <c r="O3500" s="75" t="s">
        <v>306</v>
      </c>
      <c r="P3500" s="76" t="s">
        <v>306</v>
      </c>
      <c r="Q3500" s="216"/>
      <c r="R3500" s="77" t="str">
        <f t="shared" ref="R3500" si="8938">IF(COUNTA(Y3500:DP3503)=0,"01.01.1900",INDEX(Y3500:DP3500,MATCH(R3501,Y3501:DP3501,0)))</f>
        <v>01.01.1900</v>
      </c>
      <c r="S3500" s="78" t="str">
        <f t="shared" ref="S3500" si="8939">IF(COUNTA(Y3500:DP3503)=0,"01.01.1900",MAX(Y3500:DP3500))</f>
        <v>01.01.1900</v>
      </c>
      <c r="T3500" s="79"/>
      <c r="U3500" s="80" t="str">
        <f t="array" ref="U3500">IF(COUNTA(Y3500:DP3503)=0,"01.01.1900",IF(ISERROR(HLOOKUP(U3503,Y3503:DP3503,1,FALSE)),"01.01.1900",INDEX(Y3500:DP3500,MATCH(U3501&amp;U3503,Y3501:DP3501&amp;Y3503:DP3503,0))))</f>
        <v>01.01.1900</v>
      </c>
      <c r="V3500" s="81" t="str">
        <f t="shared" ref="V3500" si="8940">IF(COUNTA(Y3500:DP3503)=0,"01.01.1900",_xlfn.MAXIFS(Y3500:DP3500,Y3503:DP3503,V3503))</f>
        <v>01.01.1900</v>
      </c>
      <c r="W3500" s="82"/>
      <c r="X3500" s="106"/>
    </row>
    <row r="3501" spans="2:27" thickBot="1">
      <c r="B3501" s="83"/>
      <c r="C3501" s="84"/>
      <c r="D3501" s="83"/>
      <c r="E3501" s="83"/>
      <c r="F3501" s="83"/>
      <c r="G3501" s="83"/>
      <c r="H3501" s="83"/>
      <c r="I3501" s="83"/>
      <c r="J3501" s="83"/>
      <c r="K3501" s="83"/>
      <c r="L3501" s="83"/>
      <c r="M3501" s="83"/>
      <c r="N3501" s="83"/>
      <c r="O3501" s="83"/>
      <c r="P3501" s="84"/>
      <c r="Q3501" s="217"/>
      <c r="R3501" s="85">
        <f t="shared" ref="R3501" si="8941">IF(COUNTA(Y3500:DP3503)=0,0,MIN(Y3501:DP3501))</f>
        <v>0</v>
      </c>
      <c r="S3501" s="86">
        <f t="shared" ref="S3501" si="8942">IF(COUNTA(Y3500:DP3503)=0,0,HLOOKUP(S3500,Y3500:DP3503,2,FALSE))</f>
        <v>0</v>
      </c>
      <c r="T3501" s="87">
        <f t="shared" ref="T3501" si="8943">IF(COUNTA(Y3500:DP3503)=0,0,AVERAGE(Y3501:DP3501))</f>
        <v>0</v>
      </c>
      <c r="U3501" s="88">
        <f t="shared" ref="U3501" si="8944">IF(COUNTA(Y3500:DP3503)=0,0,_xlfn.MINIFS(Y3501:DP3501,Y3503:DP3503,U3503))</f>
        <v>0</v>
      </c>
      <c r="V3501" s="89">
        <f t="array" ref="V3501">IF(COUNTA(Y3500:DP3503)=0,0,IF(ISERROR(HLOOKUP(V3503,Y3503:DP3503,1,FALSE)),0,INDEX(Y3501:DP3501,MATCH(V3500&amp;V3503,Y3500:DP3500&amp;Y3503:DP3503,0))))</f>
        <v>0</v>
      </c>
      <c r="W3501" s="90">
        <f t="array" ref="W3501">IF(COUNTA(Y3500:DP3503)=0,0,IF(ISERROR(HLOOKUP(W3503,Y3503:DP3503,1,FALSE)),0,AVERAGEIF(Y3503:DP3503,$W3503,Y3501:DP3501)))</f>
        <v>0</v>
      </c>
      <c r="X3501" s="107"/>
    </row>
    <row r="3502" spans="2:27" thickBot="1">
      <c r="B3502" s="83"/>
      <c r="C3502" s="84"/>
      <c r="D3502" s="83"/>
      <c r="E3502" s="83"/>
      <c r="F3502" s="83"/>
      <c r="G3502" s="83"/>
      <c r="H3502" s="83"/>
      <c r="I3502" s="83"/>
      <c r="J3502" s="83"/>
      <c r="K3502" s="83"/>
      <c r="L3502" s="83"/>
      <c r="M3502" s="83"/>
      <c r="N3502" s="83"/>
      <c r="O3502" s="83"/>
      <c r="P3502" s="84"/>
      <c r="Q3502" s="217"/>
      <c r="R3502" s="91">
        <f t="shared" ref="R3502" si="8945">IF(COUNTA(Y3500:DP3503)=0,0,HLOOKUP(R3501,Y3501:DP3503,2,FALSE))</f>
        <v>0</v>
      </c>
      <c r="S3502" s="92">
        <f t="shared" ref="S3502" si="8946">IF(COUNTA(Y3500:DP3503)=0,0,HLOOKUP(S3500,Y3500:DP3503,3,FALSE))</f>
        <v>0</v>
      </c>
      <c r="T3502" s="93"/>
      <c r="U3502" s="94">
        <f t="array" ref="U3502">IF(COUNTA(Y3500:DP3503)=0,0,IF(ISERROR(HLOOKUP(U3503,Y3503:DP3503,1,FALSE)),0,INDEX(Y3502:DP3502,MATCH(U3501&amp;U3503,Y3501:DP3501&amp;Y3503:DP3503,0))))</f>
        <v>0</v>
      </c>
      <c r="V3502" s="94">
        <f t="array" ref="V3502">IF(COUNTA(Y3500:DP3503)=0,0,IF(ISERROR(HLOOKUP(V3503,Y3503:DP3503,1,FALSE)),0,INDEX(Y3502:DP3502,MATCH(V3501&amp;V3503,Y3501:DP3501&amp;Y3503:DP3503,0))))</f>
        <v>0</v>
      </c>
      <c r="W3502" s="95"/>
      <c r="X3502" s="108"/>
    </row>
    <row r="3503" spans="2:27" ht="13.9" thickBot="1">
      <c r="B3503" s="96"/>
      <c r="C3503" s="97"/>
      <c r="D3503" s="96"/>
      <c r="E3503" s="96"/>
      <c r="F3503" s="96"/>
      <c r="G3503" s="96"/>
      <c r="H3503" s="96"/>
      <c r="I3503" s="96"/>
      <c r="J3503" s="96"/>
      <c r="K3503" s="96"/>
      <c r="L3503" s="96"/>
      <c r="M3503" s="96"/>
      <c r="N3503" s="96"/>
      <c r="O3503" s="96"/>
      <c r="P3503" s="97"/>
      <c r="Q3503" s="218"/>
      <c r="R3503" s="98" t="str">
        <f t="shared" ref="R3503" si="8947">IF(COUNTA(Y3500:DP3503)=0,"none",HLOOKUP(R3501,Y3501:DP3503,3,FALSE))</f>
        <v>none</v>
      </c>
      <c r="S3503" s="99" t="str">
        <f t="shared" ref="S3503" si="8948">IF(COUNTA(Y3500:DP3503)=0,"none",HLOOKUP(S3500,Y3500:DP3503,4,FALSE))</f>
        <v>none</v>
      </c>
      <c r="T3503" s="100"/>
      <c r="U3503" s="100" t="str">
        <f t="array" ref="U3503">IF(COUNTA(Y3500:DP3503)=0,"none",IF($U$2="WAHR",$W$3,Abfrage!$F$4))</f>
        <v>none</v>
      </c>
      <c r="V3503" s="100" t="str">
        <f t="array" ref="V3503">IF(COUNTA(Y3500:DP3503)=0,"none",IF($U$2="WAHR",$W$3,Abfrage!$F$4))</f>
        <v>none</v>
      </c>
      <c r="W3503" s="100" t="str">
        <f t="array" ref="W3503">IF(COUNTA(Y3500:DP3503)=0,"none",IF($U$2="WAHR",$W$3,Abfrage!$F$4))</f>
        <v>none</v>
      </c>
      <c r="X3503" s="109"/>
    </row>
    <row r="3504" spans="2:27" thickBot="1">
      <c r="B3504" s="75" t="s">
        <v>2171</v>
      </c>
      <c r="C3504" s="76">
        <v>1000272057</v>
      </c>
      <c r="D3504" s="75" t="s">
        <v>95</v>
      </c>
      <c r="E3504" s="75" t="s">
        <v>148</v>
      </c>
      <c r="F3504" s="75" t="s">
        <v>96</v>
      </c>
      <c r="G3504" s="75" t="s">
        <v>96</v>
      </c>
      <c r="H3504" s="75" t="s">
        <v>2172</v>
      </c>
      <c r="I3504" s="75" t="s">
        <v>51</v>
      </c>
      <c r="J3504" s="75" t="s">
        <v>2173</v>
      </c>
      <c r="K3504" s="75" t="s">
        <v>523</v>
      </c>
      <c r="L3504" s="75" t="s">
        <v>326</v>
      </c>
      <c r="M3504" s="75" t="s">
        <v>313</v>
      </c>
      <c r="N3504" s="75" t="s">
        <v>327</v>
      </c>
      <c r="O3504" s="75" t="s">
        <v>306</v>
      </c>
      <c r="P3504" s="76" t="s">
        <v>306</v>
      </c>
      <c r="Q3504" s="216"/>
      <c r="R3504" s="77">
        <f t="shared" ref="R3504" si="8949">IF(COUNTA(Y3504:DP3507)=0,"01.01.1900",INDEX(Y3504:DP3504,MATCH(R3505,Y3505:DP3505,0)))</f>
        <v>45547</v>
      </c>
      <c r="S3504" s="78">
        <f t="shared" ref="S3504" si="8950">IF(COUNTA(Y3504:DP3507)=0,"01.01.1900",MAX(Y3504:DP3504))</f>
        <v>45671</v>
      </c>
      <c r="T3504" s="79"/>
      <c r="U3504" s="80" t="str">
        <f t="array" ref="U3504">IF(COUNTA(Y3504:DP3507)=0,"01.01.1900",IF(ISERROR(HLOOKUP(U3507,Y3507:DP3507,1,FALSE)),"01.01.1900",INDEX(Y3504:DP3504,MATCH(U3505&amp;U3507,Y3505:DP3505&amp;Y3507:DP3507,0))))</f>
        <v>01.01.1900</v>
      </c>
      <c r="V3504" s="81">
        <f t="shared" ref="V3504" si="8951">IF(COUNTA(Y3504:DP3507)=0,"01.01.1900",_xlfn.MAXIFS(Y3504:DP3504,Y3507:DP3507,V3507))</f>
        <v>0</v>
      </c>
      <c r="W3504" s="82"/>
      <c r="X3504" s="106"/>
      <c r="Y3504" s="141">
        <v>45310</v>
      </c>
      <c r="Z3504" s="141">
        <v>45547</v>
      </c>
      <c r="AA3504" s="141">
        <v>45671</v>
      </c>
    </row>
    <row r="3505" spans="2:27" thickBot="1">
      <c r="B3505" s="83"/>
      <c r="C3505" s="84"/>
      <c r="D3505" s="83"/>
      <c r="E3505" s="83"/>
      <c r="F3505" s="83"/>
      <c r="G3505" s="83"/>
      <c r="H3505" s="83"/>
      <c r="I3505" s="83"/>
      <c r="J3505" s="83"/>
      <c r="K3505" s="83"/>
      <c r="L3505" s="83"/>
      <c r="M3505" s="83"/>
      <c r="N3505" s="83"/>
      <c r="O3505" s="83"/>
      <c r="P3505" s="84"/>
      <c r="Q3505" s="217"/>
      <c r="R3505" s="85">
        <f t="shared" ref="R3505" si="8952">IF(COUNTA(Y3504:DP3507)=0,0,MIN(Y3505:DP3505))</f>
        <v>0.09</v>
      </c>
      <c r="S3505" s="86">
        <f t="shared" ref="S3505" si="8953">IF(COUNTA(Y3504:DP3507)=0,0,HLOOKUP(S3504,Y3504:DP3507,2,FALSE))</f>
        <v>0.112</v>
      </c>
      <c r="T3505" s="87">
        <f t="shared" ref="T3505" si="8954">IF(COUNTA(Y3504:DP3507)=0,0,AVERAGE(Y3505:DP3505))</f>
        <v>0.10800806666666667</v>
      </c>
      <c r="U3505" s="88">
        <f t="shared" ref="U3505" si="8955">IF(COUNTA(Y3504:DP3507)=0,0,_xlfn.MINIFS(Y3505:DP3505,Y3507:DP3507,U3507))</f>
        <v>0</v>
      </c>
      <c r="V3505" s="89">
        <f t="array" ref="V3505">IF(COUNTA(Y3504:DP3507)=0,0,IF(ISERROR(HLOOKUP(V3507,Y3507:DP3507,1,FALSE)),0,INDEX(Y3505:DP3505,MATCH(V3504&amp;V3507,Y3504:DP3504&amp;Y3507:DP3507,0))))</f>
        <v>0</v>
      </c>
      <c r="W3505" s="90">
        <f t="array" ref="W3505">IF(COUNTA(Y3504:DP3507)=0,0,IF(ISERROR(HLOOKUP(W3507,Y3507:DP3507,1,FALSE)),0,AVERAGEIF(Y3507:DP3507,$W3507,Y3505:DP3505)))</f>
        <v>0</v>
      </c>
      <c r="X3505" s="107"/>
      <c r="Y3505" s="142">
        <v>0.12202420000000001</v>
      </c>
      <c r="Z3505" s="142">
        <v>0.09</v>
      </c>
      <c r="AA3505" s="142">
        <v>0.112</v>
      </c>
    </row>
    <row r="3506" spans="2:27" thickBot="1">
      <c r="B3506" s="83"/>
      <c r="C3506" s="84"/>
      <c r="D3506" s="83"/>
      <c r="E3506" s="83"/>
      <c r="F3506" s="83"/>
      <c r="G3506" s="83"/>
      <c r="H3506" s="83"/>
      <c r="I3506" s="83"/>
      <c r="J3506" s="83"/>
      <c r="K3506" s="83"/>
      <c r="L3506" s="83"/>
      <c r="M3506" s="83"/>
      <c r="N3506" s="83"/>
      <c r="O3506" s="83"/>
      <c r="P3506" s="84"/>
      <c r="Q3506" s="217"/>
      <c r="R3506" s="91">
        <f t="shared" ref="R3506" si="8956">IF(COUNTA(Y3504:DP3507)=0,0,HLOOKUP(R3505,Y3505:DP3507,2,FALSE))</f>
        <v>0</v>
      </c>
      <c r="S3506" s="92">
        <f t="shared" ref="S3506" si="8957">IF(COUNTA(Y3504:DP3507)=0,0,HLOOKUP(S3504,Y3504:DP3507,3,FALSE))</f>
        <v>0</v>
      </c>
      <c r="T3506" s="93"/>
      <c r="U3506" s="94">
        <f t="array" ref="U3506">IF(COUNTA(Y3504:DP3507)=0,0,IF(ISERROR(HLOOKUP(U3507,Y3507:DP3507,1,FALSE)),0,INDEX(Y3506:DP3506,MATCH(U3505&amp;U3507,Y3505:DP3505&amp;Y3507:DP3507,0))))</f>
        <v>0</v>
      </c>
      <c r="V3506" s="94">
        <f t="array" ref="V3506">IF(COUNTA(Y3504:DP3507)=0,0,IF(ISERROR(HLOOKUP(V3507,Y3507:DP3507,1,FALSE)),0,INDEX(Y3506:DP3506,MATCH(V3505&amp;V3507,Y3505:DP3505&amp;Y3507:DP3507,0))))</f>
        <v>0</v>
      </c>
      <c r="W3506" s="95"/>
      <c r="X3506" s="108"/>
      <c r="Y3506" s="143">
        <v>0</v>
      </c>
      <c r="Z3506" s="143">
        <v>0</v>
      </c>
      <c r="AA3506" s="143">
        <v>0</v>
      </c>
    </row>
    <row r="3507" spans="2:27" ht="13.9" thickBot="1">
      <c r="B3507" s="96"/>
      <c r="C3507" s="97"/>
      <c r="D3507" s="96"/>
      <c r="E3507" s="96"/>
      <c r="F3507" s="96"/>
      <c r="G3507" s="96"/>
      <c r="H3507" s="96"/>
      <c r="I3507" s="96"/>
      <c r="J3507" s="96"/>
      <c r="K3507" s="96"/>
      <c r="L3507" s="96"/>
      <c r="M3507" s="96"/>
      <c r="N3507" s="96"/>
      <c r="O3507" s="96"/>
      <c r="P3507" s="97"/>
      <c r="Q3507" s="218"/>
      <c r="R3507" s="98" t="str">
        <f t="shared" ref="R3507" si="8958">IF(COUNTA(Y3504:DP3507)=0,"none",HLOOKUP(R3505,Y3505:DP3507,3,FALSE))</f>
        <v>PSZ</v>
      </c>
      <c r="S3507" s="99" t="str">
        <f t="shared" ref="S3507" si="8959">IF(COUNTA(Y3504:DP3507)=0,"none",HLOOKUP(S3504,Y3504:DP3507,4,FALSE))</f>
        <v>ECI</v>
      </c>
      <c r="T3507" s="100"/>
      <c r="U3507" s="100">
        <f t="array" ref="U3507">IF(COUNTA(Y3504:DP3507)=0,"none",IF($U$2="WAHR",$W$3,Abfrage!$F$4))</f>
        <v>0</v>
      </c>
      <c r="V3507" s="100">
        <f t="array" ref="V3507">IF(COUNTA(Y3504:DP3507)=0,"none",IF($U$2="WAHR",$W$3,Abfrage!$F$4))</f>
        <v>0</v>
      </c>
      <c r="W3507" s="100">
        <f t="array" ref="W3507">IF(COUNTA(Y3504:DP3507)=0,"none",IF($U$2="WAHR",$W$3,Abfrage!$F$4))</f>
        <v>0</v>
      </c>
      <c r="X3507" s="109"/>
      <c r="Y3507" s="144" t="s">
        <v>101</v>
      </c>
      <c r="Z3507" s="144" t="s">
        <v>185</v>
      </c>
      <c r="AA3507" s="144" t="s">
        <v>101</v>
      </c>
    </row>
    <row r="3508" spans="2:27" thickBot="1">
      <c r="B3508" s="75" t="s">
        <v>2174</v>
      </c>
      <c r="C3508" s="76">
        <v>1000272056</v>
      </c>
      <c r="D3508" s="75" t="s">
        <v>95</v>
      </c>
      <c r="E3508" s="75" t="s">
        <v>148</v>
      </c>
      <c r="F3508" s="75" t="s">
        <v>96</v>
      </c>
      <c r="G3508" s="75" t="s">
        <v>96</v>
      </c>
      <c r="H3508" s="75" t="e">
        <v>#N/A</v>
      </c>
      <c r="I3508" s="75" t="s">
        <v>51</v>
      </c>
      <c r="J3508" s="75" t="s">
        <v>2175</v>
      </c>
      <c r="K3508" s="75" t="s">
        <v>331</v>
      </c>
      <c r="L3508" s="75" t="s">
        <v>325</v>
      </c>
      <c r="M3508" s="75" t="s">
        <v>313</v>
      </c>
      <c r="N3508" s="75" t="s">
        <v>327</v>
      </c>
      <c r="O3508" s="75" t="s">
        <v>306</v>
      </c>
      <c r="P3508" s="76" t="s">
        <v>306</v>
      </c>
      <c r="Q3508" s="216"/>
      <c r="R3508" s="77" t="str">
        <f t="shared" ref="R3508" si="8960">IF(COUNTA(Y3508:DP3511)=0,"01.01.1900",INDEX(Y3508:DP3508,MATCH(R3509,Y3509:DP3509,0)))</f>
        <v>01.01.1900</v>
      </c>
      <c r="S3508" s="78" t="str">
        <f t="shared" ref="S3508" si="8961">IF(COUNTA(Y3508:DP3511)=0,"01.01.1900",MAX(Y3508:DP3508))</f>
        <v>01.01.1900</v>
      </c>
      <c r="T3508" s="79"/>
      <c r="U3508" s="80" t="str">
        <f t="array" ref="U3508">IF(COUNTA(Y3508:DP3511)=0,"01.01.1900",IF(ISERROR(HLOOKUP(U3511,Y3511:DP3511,1,FALSE)),"01.01.1900",INDEX(Y3508:DP3508,MATCH(U3509&amp;U3511,Y3509:DP3509&amp;Y3511:DP3511,0))))</f>
        <v>01.01.1900</v>
      </c>
      <c r="V3508" s="81" t="str">
        <f t="shared" ref="V3508" si="8962">IF(COUNTA(Y3508:DP3511)=0,"01.01.1900",_xlfn.MAXIFS(Y3508:DP3508,Y3511:DP3511,V3511))</f>
        <v>01.01.1900</v>
      </c>
      <c r="W3508" s="82"/>
      <c r="X3508" s="106"/>
    </row>
    <row r="3509" spans="2:27" thickBot="1">
      <c r="B3509" s="83"/>
      <c r="C3509" s="84"/>
      <c r="D3509" s="83"/>
      <c r="E3509" s="83"/>
      <c r="F3509" s="83"/>
      <c r="G3509" s="83"/>
      <c r="H3509" s="83"/>
      <c r="I3509" s="83"/>
      <c r="J3509" s="83"/>
      <c r="K3509" s="83"/>
      <c r="L3509" s="83"/>
      <c r="M3509" s="83"/>
      <c r="N3509" s="83"/>
      <c r="O3509" s="83"/>
      <c r="P3509" s="84"/>
      <c r="Q3509" s="217"/>
      <c r="R3509" s="85">
        <f t="shared" ref="R3509" si="8963">IF(COUNTA(Y3508:DP3511)=0,0,MIN(Y3509:DP3509))</f>
        <v>0</v>
      </c>
      <c r="S3509" s="86">
        <f t="shared" ref="S3509" si="8964">IF(COUNTA(Y3508:DP3511)=0,0,HLOOKUP(S3508,Y3508:DP3511,2,FALSE))</f>
        <v>0</v>
      </c>
      <c r="T3509" s="87">
        <f t="shared" ref="T3509" si="8965">IF(COUNTA(Y3508:DP3511)=0,0,AVERAGE(Y3509:DP3509))</f>
        <v>0</v>
      </c>
      <c r="U3509" s="88">
        <f t="shared" ref="U3509" si="8966">IF(COUNTA(Y3508:DP3511)=0,0,_xlfn.MINIFS(Y3509:DP3509,Y3511:DP3511,U3511))</f>
        <v>0</v>
      </c>
      <c r="V3509" s="89">
        <f t="array" ref="V3509">IF(COUNTA(Y3508:DP3511)=0,0,IF(ISERROR(HLOOKUP(V3511,Y3511:DP3511,1,FALSE)),0,INDEX(Y3509:DP3509,MATCH(V3508&amp;V3511,Y3508:DP3508&amp;Y3511:DP3511,0))))</f>
        <v>0</v>
      </c>
      <c r="W3509" s="90">
        <f t="array" ref="W3509">IF(COUNTA(Y3508:DP3511)=0,0,IF(ISERROR(HLOOKUP(W3511,Y3511:DP3511,1,FALSE)),0,AVERAGEIF(Y3511:DP3511,$W3511,Y3509:DP3509)))</f>
        <v>0</v>
      </c>
      <c r="X3509" s="107"/>
    </row>
    <row r="3510" spans="2:27" thickBot="1">
      <c r="B3510" s="83"/>
      <c r="C3510" s="84"/>
      <c r="D3510" s="83"/>
      <c r="E3510" s="83"/>
      <c r="F3510" s="83"/>
      <c r="G3510" s="83"/>
      <c r="H3510" s="83"/>
      <c r="I3510" s="83"/>
      <c r="J3510" s="83"/>
      <c r="K3510" s="83"/>
      <c r="L3510" s="83"/>
      <c r="M3510" s="83"/>
      <c r="N3510" s="83"/>
      <c r="O3510" s="83"/>
      <c r="P3510" s="84"/>
      <c r="Q3510" s="217"/>
      <c r="R3510" s="91">
        <f t="shared" ref="R3510" si="8967">IF(COUNTA(Y3508:DP3511)=0,0,HLOOKUP(R3509,Y3509:DP3511,2,FALSE))</f>
        <v>0</v>
      </c>
      <c r="S3510" s="92">
        <f t="shared" ref="S3510" si="8968">IF(COUNTA(Y3508:DP3511)=0,0,HLOOKUP(S3508,Y3508:DP3511,3,FALSE))</f>
        <v>0</v>
      </c>
      <c r="T3510" s="93"/>
      <c r="U3510" s="94">
        <f t="array" ref="U3510">IF(COUNTA(Y3508:DP3511)=0,0,IF(ISERROR(HLOOKUP(U3511,Y3511:DP3511,1,FALSE)),0,INDEX(Y3510:DP3510,MATCH(U3509&amp;U3511,Y3509:DP3509&amp;Y3511:DP3511,0))))</f>
        <v>0</v>
      </c>
      <c r="V3510" s="94">
        <f t="array" ref="V3510">IF(COUNTA(Y3508:DP3511)=0,0,IF(ISERROR(HLOOKUP(V3511,Y3511:DP3511,1,FALSE)),0,INDEX(Y3510:DP3510,MATCH(V3509&amp;V3511,Y3509:DP3509&amp;Y3511:DP3511,0))))</f>
        <v>0</v>
      </c>
      <c r="W3510" s="95"/>
      <c r="X3510" s="108"/>
    </row>
    <row r="3511" spans="2:27" ht="13.9" thickBot="1">
      <c r="B3511" s="96"/>
      <c r="C3511" s="97"/>
      <c r="D3511" s="96"/>
      <c r="E3511" s="96"/>
      <c r="F3511" s="96"/>
      <c r="G3511" s="96"/>
      <c r="H3511" s="96"/>
      <c r="I3511" s="96"/>
      <c r="J3511" s="96"/>
      <c r="K3511" s="96"/>
      <c r="L3511" s="96"/>
      <c r="M3511" s="96"/>
      <c r="N3511" s="96"/>
      <c r="O3511" s="96"/>
      <c r="P3511" s="97"/>
      <c r="Q3511" s="218"/>
      <c r="R3511" s="98" t="str">
        <f t="shared" ref="R3511" si="8969">IF(COUNTA(Y3508:DP3511)=0,"none",HLOOKUP(R3509,Y3509:DP3511,3,FALSE))</f>
        <v>none</v>
      </c>
      <c r="S3511" s="99" t="str">
        <f t="shared" ref="S3511" si="8970">IF(COUNTA(Y3508:DP3511)=0,"none",HLOOKUP(S3508,Y3508:DP3511,4,FALSE))</f>
        <v>none</v>
      </c>
      <c r="T3511" s="100"/>
      <c r="U3511" s="100" t="str">
        <f t="array" ref="U3511">IF(COUNTA(Y3508:DP3511)=0,"none",IF($U$2="WAHR",$W$3,Abfrage!$F$4))</f>
        <v>none</v>
      </c>
      <c r="V3511" s="100" t="str">
        <f t="array" ref="V3511">IF(COUNTA(Y3508:DP3511)=0,"none",IF($U$2="WAHR",$W$3,Abfrage!$F$4))</f>
        <v>none</v>
      </c>
      <c r="W3511" s="100" t="str">
        <f t="array" ref="W3511">IF(COUNTA(Y3508:DP3511)=0,"none",IF($U$2="WAHR",$W$3,Abfrage!$F$4))</f>
        <v>none</v>
      </c>
      <c r="X3511" s="109"/>
    </row>
    <row r="3512" spans="2:27" thickBot="1">
      <c r="B3512" s="75" t="s">
        <v>2176</v>
      </c>
      <c r="C3512" s="76">
        <v>1000333676</v>
      </c>
      <c r="D3512" s="75" t="s">
        <v>95</v>
      </c>
      <c r="E3512" s="75" t="s">
        <v>148</v>
      </c>
      <c r="F3512" s="75" t="s">
        <v>96</v>
      </c>
      <c r="G3512" s="75" t="s">
        <v>96</v>
      </c>
      <c r="H3512" s="75" t="e">
        <v>#N/A</v>
      </c>
      <c r="I3512" s="75" t="s">
        <v>68</v>
      </c>
      <c r="J3512" s="75" t="s">
        <v>2177</v>
      </c>
      <c r="K3512" s="75" t="s">
        <v>327</v>
      </c>
      <c r="L3512" s="75" t="s">
        <v>1080</v>
      </c>
      <c r="M3512" s="75" t="s">
        <v>313</v>
      </c>
      <c r="N3512" s="75" t="s">
        <v>327</v>
      </c>
      <c r="O3512" s="75" t="s">
        <v>306</v>
      </c>
      <c r="P3512" s="76" t="s">
        <v>306</v>
      </c>
      <c r="Q3512" s="216"/>
      <c r="R3512" s="77" t="str">
        <f t="shared" ref="R3512" si="8971">IF(COUNTA(Y3512:DP3515)=0,"01.01.1900",INDEX(Y3512:DP3512,MATCH(R3513,Y3513:DP3513,0)))</f>
        <v>01.01.1900</v>
      </c>
      <c r="S3512" s="78" t="str">
        <f t="shared" ref="S3512" si="8972">IF(COUNTA(Y3512:DP3515)=0,"01.01.1900",MAX(Y3512:DP3512))</f>
        <v>01.01.1900</v>
      </c>
      <c r="T3512" s="79"/>
      <c r="U3512" s="80" t="str">
        <f t="array" ref="U3512">IF(COUNTA(Y3512:DP3515)=0,"01.01.1900",IF(ISERROR(HLOOKUP(U3515,Y3515:DP3515,1,FALSE)),"01.01.1900",INDEX(Y3512:DP3512,MATCH(U3513&amp;U3515,Y3513:DP3513&amp;Y3515:DP3515,0))))</f>
        <v>01.01.1900</v>
      </c>
      <c r="V3512" s="81" t="str">
        <f t="shared" ref="V3512" si="8973">IF(COUNTA(Y3512:DP3515)=0,"01.01.1900",_xlfn.MAXIFS(Y3512:DP3512,Y3515:DP3515,V3515))</f>
        <v>01.01.1900</v>
      </c>
      <c r="W3512" s="82"/>
      <c r="X3512" s="106"/>
    </row>
    <row r="3513" spans="2:27" thickBot="1">
      <c r="B3513" s="83"/>
      <c r="C3513" s="84"/>
      <c r="D3513" s="83"/>
      <c r="E3513" s="83"/>
      <c r="F3513" s="83"/>
      <c r="G3513" s="83"/>
      <c r="H3513" s="83"/>
      <c r="I3513" s="83"/>
      <c r="J3513" s="83"/>
      <c r="K3513" s="83"/>
      <c r="L3513" s="83"/>
      <c r="M3513" s="83"/>
      <c r="N3513" s="83"/>
      <c r="O3513" s="83"/>
      <c r="P3513" s="84"/>
      <c r="Q3513" s="217"/>
      <c r="R3513" s="85">
        <f t="shared" ref="R3513" si="8974">IF(COUNTA(Y3512:DP3515)=0,0,MIN(Y3513:DP3513))</f>
        <v>0</v>
      </c>
      <c r="S3513" s="86">
        <f t="shared" ref="S3513" si="8975">IF(COUNTA(Y3512:DP3515)=0,0,HLOOKUP(S3512,Y3512:DP3515,2,FALSE))</f>
        <v>0</v>
      </c>
      <c r="T3513" s="87">
        <f t="shared" ref="T3513" si="8976">IF(COUNTA(Y3512:DP3515)=0,0,AVERAGE(Y3513:DP3513))</f>
        <v>0</v>
      </c>
      <c r="U3513" s="88">
        <f t="shared" ref="U3513" si="8977">IF(COUNTA(Y3512:DP3515)=0,0,_xlfn.MINIFS(Y3513:DP3513,Y3515:DP3515,U3515))</f>
        <v>0</v>
      </c>
      <c r="V3513" s="89">
        <f t="array" ref="V3513">IF(COUNTA(Y3512:DP3515)=0,0,IF(ISERROR(HLOOKUP(V3515,Y3515:DP3515,1,FALSE)),0,INDEX(Y3513:DP3513,MATCH(V3512&amp;V3515,Y3512:DP3512&amp;Y3515:DP3515,0))))</f>
        <v>0</v>
      </c>
      <c r="W3513" s="90">
        <f t="array" ref="W3513">IF(COUNTA(Y3512:DP3515)=0,0,IF(ISERROR(HLOOKUP(W3515,Y3515:DP3515,1,FALSE)),0,AVERAGEIF(Y3515:DP3515,$W3515,Y3513:DP3513)))</f>
        <v>0</v>
      </c>
      <c r="X3513" s="107"/>
    </row>
    <row r="3514" spans="2:27" thickBot="1">
      <c r="B3514" s="83"/>
      <c r="C3514" s="84"/>
      <c r="D3514" s="83"/>
      <c r="E3514" s="83"/>
      <c r="F3514" s="83"/>
      <c r="G3514" s="83"/>
      <c r="H3514" s="83"/>
      <c r="I3514" s="83"/>
      <c r="J3514" s="83"/>
      <c r="K3514" s="83"/>
      <c r="L3514" s="83"/>
      <c r="M3514" s="83"/>
      <c r="N3514" s="83"/>
      <c r="O3514" s="83"/>
      <c r="P3514" s="84"/>
      <c r="Q3514" s="217"/>
      <c r="R3514" s="91">
        <f t="shared" ref="R3514" si="8978">IF(COUNTA(Y3512:DP3515)=0,0,HLOOKUP(R3513,Y3513:DP3515,2,FALSE))</f>
        <v>0</v>
      </c>
      <c r="S3514" s="92">
        <f t="shared" ref="S3514" si="8979">IF(COUNTA(Y3512:DP3515)=0,0,HLOOKUP(S3512,Y3512:DP3515,3,FALSE))</f>
        <v>0</v>
      </c>
      <c r="T3514" s="93"/>
      <c r="U3514" s="94">
        <f t="array" ref="U3514">IF(COUNTA(Y3512:DP3515)=0,0,IF(ISERROR(HLOOKUP(U3515,Y3515:DP3515,1,FALSE)),0,INDEX(Y3514:DP3514,MATCH(U3513&amp;U3515,Y3513:DP3513&amp;Y3515:DP3515,0))))</f>
        <v>0</v>
      </c>
      <c r="V3514" s="94">
        <f t="array" ref="V3514">IF(COUNTA(Y3512:DP3515)=0,0,IF(ISERROR(HLOOKUP(V3515,Y3515:DP3515,1,FALSE)),0,INDEX(Y3514:DP3514,MATCH(V3513&amp;V3515,Y3513:DP3513&amp;Y3515:DP3515,0))))</f>
        <v>0</v>
      </c>
      <c r="W3514" s="95"/>
      <c r="X3514" s="108"/>
    </row>
    <row r="3515" spans="2:27" ht="13.9" thickBot="1">
      <c r="B3515" s="96"/>
      <c r="C3515" s="97"/>
      <c r="D3515" s="96"/>
      <c r="E3515" s="96"/>
      <c r="F3515" s="96"/>
      <c r="G3515" s="96"/>
      <c r="H3515" s="96"/>
      <c r="I3515" s="96"/>
      <c r="J3515" s="96"/>
      <c r="K3515" s="96"/>
      <c r="L3515" s="96"/>
      <c r="M3515" s="96"/>
      <c r="N3515" s="96"/>
      <c r="O3515" s="96"/>
      <c r="P3515" s="97"/>
      <c r="Q3515" s="218"/>
      <c r="R3515" s="98" t="str">
        <f t="shared" ref="R3515" si="8980">IF(COUNTA(Y3512:DP3515)=0,"none",HLOOKUP(R3513,Y3513:DP3515,3,FALSE))</f>
        <v>none</v>
      </c>
      <c r="S3515" s="99" t="str">
        <f t="shared" ref="S3515" si="8981">IF(COUNTA(Y3512:DP3515)=0,"none",HLOOKUP(S3512,Y3512:DP3515,4,FALSE))</f>
        <v>none</v>
      </c>
      <c r="T3515" s="100"/>
      <c r="U3515" s="100" t="str">
        <f t="array" ref="U3515">IF(COUNTA(Y3512:DP3515)=0,"none",IF($U$2="WAHR",$W$3,Abfrage!$F$4))</f>
        <v>none</v>
      </c>
      <c r="V3515" s="100" t="str">
        <f t="array" ref="V3515">IF(COUNTA(Y3512:DP3515)=0,"none",IF($U$2="WAHR",$W$3,Abfrage!$F$4))</f>
        <v>none</v>
      </c>
      <c r="W3515" s="100" t="str">
        <f t="array" ref="W3515">IF(COUNTA(Y3512:DP3515)=0,"none",IF($U$2="WAHR",$W$3,Abfrage!$F$4))</f>
        <v>none</v>
      </c>
      <c r="X3515" s="109"/>
    </row>
    <row r="3516" spans="2:27" thickBot="1">
      <c r="B3516" s="75" t="s">
        <v>2178</v>
      </c>
      <c r="C3516" s="76">
        <v>1000333677</v>
      </c>
      <c r="D3516" s="75" t="s">
        <v>95</v>
      </c>
      <c r="E3516" s="75" t="s">
        <v>148</v>
      </c>
      <c r="F3516" s="75" t="s">
        <v>96</v>
      </c>
      <c r="G3516" s="75" t="s">
        <v>96</v>
      </c>
      <c r="H3516" s="75" t="e">
        <v>#N/A</v>
      </c>
      <c r="I3516" s="75" t="s">
        <v>68</v>
      </c>
      <c r="J3516" s="75" t="s">
        <v>2179</v>
      </c>
      <c r="K3516" s="75" t="s">
        <v>2180</v>
      </c>
      <c r="L3516" s="75" t="s">
        <v>915</v>
      </c>
      <c r="M3516" s="75" t="s">
        <v>313</v>
      </c>
      <c r="N3516" s="75" t="s">
        <v>327</v>
      </c>
      <c r="O3516" s="75" t="s">
        <v>306</v>
      </c>
      <c r="P3516" s="76" t="s">
        <v>306</v>
      </c>
      <c r="Q3516" s="216"/>
      <c r="R3516" s="77" t="str">
        <f t="shared" ref="R3516" si="8982">IF(COUNTA(Y3516:DP3519)=0,"01.01.1900",INDEX(Y3516:DP3516,MATCH(R3517,Y3517:DP3517,0)))</f>
        <v>01.01.1900</v>
      </c>
      <c r="S3516" s="78" t="str">
        <f t="shared" ref="S3516" si="8983">IF(COUNTA(Y3516:DP3519)=0,"01.01.1900",MAX(Y3516:DP3516))</f>
        <v>01.01.1900</v>
      </c>
      <c r="T3516" s="79"/>
      <c r="U3516" s="80" t="str">
        <f t="array" ref="U3516">IF(COUNTA(Y3516:DP3519)=0,"01.01.1900",IF(ISERROR(HLOOKUP(U3519,Y3519:DP3519,1,FALSE)),"01.01.1900",INDEX(Y3516:DP3516,MATCH(U3517&amp;U3519,Y3517:DP3517&amp;Y3519:DP3519,0))))</f>
        <v>01.01.1900</v>
      </c>
      <c r="V3516" s="81" t="str">
        <f t="shared" ref="V3516" si="8984">IF(COUNTA(Y3516:DP3519)=0,"01.01.1900",_xlfn.MAXIFS(Y3516:DP3516,Y3519:DP3519,V3519))</f>
        <v>01.01.1900</v>
      </c>
      <c r="W3516" s="82"/>
      <c r="X3516" s="106"/>
    </row>
    <row r="3517" spans="2:27" thickBot="1">
      <c r="B3517" s="83"/>
      <c r="C3517" s="84"/>
      <c r="D3517" s="83"/>
      <c r="E3517" s="83"/>
      <c r="F3517" s="83"/>
      <c r="G3517" s="83"/>
      <c r="H3517" s="83"/>
      <c r="I3517" s="83"/>
      <c r="J3517" s="83"/>
      <c r="K3517" s="83"/>
      <c r="L3517" s="83"/>
      <c r="M3517" s="83"/>
      <c r="N3517" s="83"/>
      <c r="O3517" s="83"/>
      <c r="P3517" s="84"/>
      <c r="Q3517" s="217"/>
      <c r="R3517" s="85">
        <f t="shared" ref="R3517" si="8985">IF(COUNTA(Y3516:DP3519)=0,0,MIN(Y3517:DP3517))</f>
        <v>0</v>
      </c>
      <c r="S3517" s="86">
        <f t="shared" ref="S3517" si="8986">IF(COUNTA(Y3516:DP3519)=0,0,HLOOKUP(S3516,Y3516:DP3519,2,FALSE))</f>
        <v>0</v>
      </c>
      <c r="T3517" s="87">
        <f t="shared" ref="T3517" si="8987">IF(COUNTA(Y3516:DP3519)=0,0,AVERAGE(Y3517:DP3517))</f>
        <v>0</v>
      </c>
      <c r="U3517" s="88">
        <f t="shared" ref="U3517" si="8988">IF(COUNTA(Y3516:DP3519)=0,0,_xlfn.MINIFS(Y3517:DP3517,Y3519:DP3519,U3519))</f>
        <v>0</v>
      </c>
      <c r="V3517" s="89">
        <f t="array" ref="V3517">IF(COUNTA(Y3516:DP3519)=0,0,IF(ISERROR(HLOOKUP(V3519,Y3519:DP3519,1,FALSE)),0,INDEX(Y3517:DP3517,MATCH(V3516&amp;V3519,Y3516:DP3516&amp;Y3519:DP3519,0))))</f>
        <v>0</v>
      </c>
      <c r="W3517" s="90">
        <f t="array" ref="W3517">IF(COUNTA(Y3516:DP3519)=0,0,IF(ISERROR(HLOOKUP(W3519,Y3519:DP3519,1,FALSE)),0,AVERAGEIF(Y3519:DP3519,$W3519,Y3517:DP3517)))</f>
        <v>0</v>
      </c>
      <c r="X3517" s="107"/>
    </row>
    <row r="3518" spans="2:27" thickBot="1">
      <c r="B3518" s="83"/>
      <c r="C3518" s="84"/>
      <c r="D3518" s="83"/>
      <c r="E3518" s="83"/>
      <c r="F3518" s="83"/>
      <c r="G3518" s="83"/>
      <c r="H3518" s="83"/>
      <c r="I3518" s="83"/>
      <c r="J3518" s="83"/>
      <c r="K3518" s="83"/>
      <c r="L3518" s="83"/>
      <c r="M3518" s="83"/>
      <c r="N3518" s="83"/>
      <c r="O3518" s="83"/>
      <c r="P3518" s="84"/>
      <c r="Q3518" s="217"/>
      <c r="R3518" s="91">
        <f t="shared" ref="R3518" si="8989">IF(COUNTA(Y3516:DP3519)=0,0,HLOOKUP(R3517,Y3517:DP3519,2,FALSE))</f>
        <v>0</v>
      </c>
      <c r="S3518" s="92">
        <f t="shared" ref="S3518" si="8990">IF(COUNTA(Y3516:DP3519)=0,0,HLOOKUP(S3516,Y3516:DP3519,3,FALSE))</f>
        <v>0</v>
      </c>
      <c r="T3518" s="93"/>
      <c r="U3518" s="94">
        <f t="array" ref="U3518">IF(COUNTA(Y3516:DP3519)=0,0,IF(ISERROR(HLOOKUP(U3519,Y3519:DP3519,1,FALSE)),0,INDEX(Y3518:DP3518,MATCH(U3517&amp;U3519,Y3517:DP3517&amp;Y3519:DP3519,0))))</f>
        <v>0</v>
      </c>
      <c r="V3518" s="94">
        <f t="array" ref="V3518">IF(COUNTA(Y3516:DP3519)=0,0,IF(ISERROR(HLOOKUP(V3519,Y3519:DP3519,1,FALSE)),0,INDEX(Y3518:DP3518,MATCH(V3517&amp;V3519,Y3517:DP3517&amp;Y3519:DP3519,0))))</f>
        <v>0</v>
      </c>
      <c r="W3518" s="95"/>
      <c r="X3518" s="108"/>
    </row>
    <row r="3519" spans="2:27" ht="13.9" thickBot="1">
      <c r="B3519" s="96"/>
      <c r="C3519" s="97"/>
      <c r="D3519" s="96"/>
      <c r="E3519" s="96"/>
      <c r="F3519" s="96"/>
      <c r="G3519" s="96"/>
      <c r="H3519" s="96"/>
      <c r="I3519" s="96"/>
      <c r="J3519" s="96"/>
      <c r="K3519" s="96"/>
      <c r="L3519" s="96"/>
      <c r="M3519" s="96"/>
      <c r="N3519" s="96"/>
      <c r="O3519" s="96"/>
      <c r="P3519" s="97"/>
      <c r="Q3519" s="218"/>
      <c r="R3519" s="98" t="str">
        <f t="shared" ref="R3519" si="8991">IF(COUNTA(Y3516:DP3519)=0,"none",HLOOKUP(R3517,Y3517:DP3519,3,FALSE))</f>
        <v>none</v>
      </c>
      <c r="S3519" s="99" t="str">
        <f t="shared" ref="S3519" si="8992">IF(COUNTA(Y3516:DP3519)=0,"none",HLOOKUP(S3516,Y3516:DP3519,4,FALSE))</f>
        <v>none</v>
      </c>
      <c r="T3519" s="100"/>
      <c r="U3519" s="100" t="str">
        <f t="array" ref="U3519">IF(COUNTA(Y3516:DP3519)=0,"none",IF($U$2="WAHR",$W$3,Abfrage!$F$4))</f>
        <v>none</v>
      </c>
      <c r="V3519" s="100" t="str">
        <f t="array" ref="V3519">IF(COUNTA(Y3516:DP3519)=0,"none",IF($U$2="WAHR",$W$3,Abfrage!$F$4))</f>
        <v>none</v>
      </c>
      <c r="W3519" s="100" t="str">
        <f t="array" ref="W3519">IF(COUNTA(Y3516:DP3519)=0,"none",IF($U$2="WAHR",$W$3,Abfrage!$F$4))</f>
        <v>none</v>
      </c>
      <c r="X3519" s="109"/>
    </row>
    <row r="3520" spans="2:27" thickBot="1">
      <c r="B3520" s="75" t="s">
        <v>2181</v>
      </c>
      <c r="C3520" s="76">
        <v>1000319047</v>
      </c>
      <c r="D3520" s="75" t="s">
        <v>95</v>
      </c>
      <c r="E3520" s="75" t="s">
        <v>96</v>
      </c>
      <c r="F3520" s="75" t="s">
        <v>97</v>
      </c>
      <c r="G3520" s="75" t="s">
        <v>97</v>
      </c>
      <c r="H3520" s="75" t="e">
        <v>#N/A</v>
      </c>
      <c r="I3520" s="75" t="s">
        <v>150</v>
      </c>
      <c r="J3520" s="75" t="s">
        <v>2182</v>
      </c>
      <c r="K3520" s="75" t="s">
        <v>306</v>
      </c>
      <c r="L3520" s="75" t="s">
        <v>306</v>
      </c>
      <c r="M3520" s="75" t="s">
        <v>313</v>
      </c>
      <c r="N3520" s="75" t="s">
        <v>352</v>
      </c>
      <c r="O3520" s="75" t="s">
        <v>306</v>
      </c>
      <c r="P3520" s="76" t="s">
        <v>306</v>
      </c>
      <c r="Q3520" s="216"/>
      <c r="R3520" s="77" t="str">
        <f t="shared" ref="R3520" si="8993">IF(COUNTA(Y3520:DP3523)=0,"01.01.1900",INDEX(Y3520:DP3520,MATCH(R3521,Y3521:DP3521,0)))</f>
        <v>01.01.1900</v>
      </c>
      <c r="S3520" s="78" t="str">
        <f t="shared" ref="S3520" si="8994">IF(COUNTA(Y3520:DP3523)=0,"01.01.1900",MAX(Y3520:DP3520))</f>
        <v>01.01.1900</v>
      </c>
      <c r="T3520" s="79"/>
      <c r="U3520" s="80" t="str">
        <f t="array" ref="U3520">IF(COUNTA(Y3520:DP3523)=0,"01.01.1900",IF(ISERROR(HLOOKUP(U3523,Y3523:DP3523,1,FALSE)),"01.01.1900",INDEX(Y3520:DP3520,MATCH(U3521&amp;U3523,Y3521:DP3521&amp;Y3523:DP3523,0))))</f>
        <v>01.01.1900</v>
      </c>
      <c r="V3520" s="81" t="str">
        <f t="shared" ref="V3520" si="8995">IF(COUNTA(Y3520:DP3523)=0,"01.01.1900",_xlfn.MAXIFS(Y3520:DP3520,Y3523:DP3523,V3523))</f>
        <v>01.01.1900</v>
      </c>
      <c r="W3520" s="82"/>
      <c r="X3520" s="106"/>
    </row>
    <row r="3521" spans="2:26" thickBot="1">
      <c r="B3521" s="83"/>
      <c r="C3521" s="84"/>
      <c r="D3521" s="83"/>
      <c r="E3521" s="83"/>
      <c r="F3521" s="83"/>
      <c r="G3521" s="83"/>
      <c r="H3521" s="83"/>
      <c r="I3521" s="83"/>
      <c r="J3521" s="83"/>
      <c r="K3521" s="83"/>
      <c r="L3521" s="83"/>
      <c r="M3521" s="83"/>
      <c r="N3521" s="83"/>
      <c r="O3521" s="83"/>
      <c r="P3521" s="84"/>
      <c r="Q3521" s="217"/>
      <c r="R3521" s="85">
        <f t="shared" ref="R3521" si="8996">IF(COUNTA(Y3520:DP3523)=0,0,MIN(Y3521:DP3521))</f>
        <v>0</v>
      </c>
      <c r="S3521" s="86">
        <f t="shared" ref="S3521" si="8997">IF(COUNTA(Y3520:DP3523)=0,0,HLOOKUP(S3520,Y3520:DP3523,2,FALSE))</f>
        <v>0</v>
      </c>
      <c r="T3521" s="87">
        <f t="shared" ref="T3521" si="8998">IF(COUNTA(Y3520:DP3523)=0,0,AVERAGE(Y3521:DP3521))</f>
        <v>0</v>
      </c>
      <c r="U3521" s="88">
        <f t="shared" ref="U3521" si="8999">IF(COUNTA(Y3520:DP3523)=0,0,_xlfn.MINIFS(Y3521:DP3521,Y3523:DP3523,U3523))</f>
        <v>0</v>
      </c>
      <c r="V3521" s="89">
        <f t="array" ref="V3521">IF(COUNTA(Y3520:DP3523)=0,0,IF(ISERROR(HLOOKUP(V3523,Y3523:DP3523,1,FALSE)),0,INDEX(Y3521:DP3521,MATCH(V3520&amp;V3523,Y3520:DP3520&amp;Y3523:DP3523,0))))</f>
        <v>0</v>
      </c>
      <c r="W3521" s="90">
        <f t="array" ref="W3521">IF(COUNTA(Y3520:DP3523)=0,0,IF(ISERROR(HLOOKUP(W3523,Y3523:DP3523,1,FALSE)),0,AVERAGEIF(Y3523:DP3523,$W3523,Y3521:DP3521)))</f>
        <v>0</v>
      </c>
      <c r="X3521" s="107"/>
    </row>
    <row r="3522" spans="2:26" thickBot="1">
      <c r="B3522" s="83"/>
      <c r="C3522" s="84"/>
      <c r="D3522" s="83"/>
      <c r="E3522" s="83"/>
      <c r="F3522" s="83"/>
      <c r="G3522" s="83"/>
      <c r="H3522" s="83"/>
      <c r="I3522" s="83"/>
      <c r="J3522" s="83"/>
      <c r="K3522" s="83"/>
      <c r="L3522" s="83"/>
      <c r="M3522" s="83"/>
      <c r="N3522" s="83"/>
      <c r="O3522" s="83"/>
      <c r="P3522" s="84"/>
      <c r="Q3522" s="217"/>
      <c r="R3522" s="91">
        <f t="shared" ref="R3522" si="9000">IF(COUNTA(Y3520:DP3523)=0,0,HLOOKUP(R3521,Y3521:DP3523,2,FALSE))</f>
        <v>0</v>
      </c>
      <c r="S3522" s="92">
        <f t="shared" ref="S3522" si="9001">IF(COUNTA(Y3520:DP3523)=0,0,HLOOKUP(S3520,Y3520:DP3523,3,FALSE))</f>
        <v>0</v>
      </c>
      <c r="T3522" s="93"/>
      <c r="U3522" s="94">
        <f t="array" ref="U3522">IF(COUNTA(Y3520:DP3523)=0,0,IF(ISERROR(HLOOKUP(U3523,Y3523:DP3523,1,FALSE)),0,INDEX(Y3522:DP3522,MATCH(U3521&amp;U3523,Y3521:DP3521&amp;Y3523:DP3523,0))))</f>
        <v>0</v>
      </c>
      <c r="V3522" s="94">
        <f t="array" ref="V3522">IF(COUNTA(Y3520:DP3523)=0,0,IF(ISERROR(HLOOKUP(V3523,Y3523:DP3523,1,FALSE)),0,INDEX(Y3522:DP3522,MATCH(V3521&amp;V3523,Y3521:DP3521&amp;Y3523:DP3523,0))))</f>
        <v>0</v>
      </c>
      <c r="W3522" s="95"/>
      <c r="X3522" s="108"/>
    </row>
    <row r="3523" spans="2:26" ht="13.9" thickBot="1">
      <c r="B3523" s="96"/>
      <c r="C3523" s="97"/>
      <c r="D3523" s="96"/>
      <c r="E3523" s="96"/>
      <c r="F3523" s="96"/>
      <c r="G3523" s="96"/>
      <c r="H3523" s="96"/>
      <c r="I3523" s="96"/>
      <c r="J3523" s="96"/>
      <c r="K3523" s="96"/>
      <c r="L3523" s="96"/>
      <c r="M3523" s="96"/>
      <c r="N3523" s="96"/>
      <c r="O3523" s="96"/>
      <c r="P3523" s="97"/>
      <c r="Q3523" s="218"/>
      <c r="R3523" s="98" t="str">
        <f t="shared" ref="R3523" si="9002">IF(COUNTA(Y3520:DP3523)=0,"none",HLOOKUP(R3521,Y3521:DP3523,3,FALSE))</f>
        <v>none</v>
      </c>
      <c r="S3523" s="99" t="str">
        <f t="shared" ref="S3523" si="9003">IF(COUNTA(Y3520:DP3523)=0,"none",HLOOKUP(S3520,Y3520:DP3523,4,FALSE))</f>
        <v>none</v>
      </c>
      <c r="T3523" s="100"/>
      <c r="U3523" s="100" t="str">
        <f t="array" ref="U3523">IF(COUNTA(Y3520:DP3523)=0,"none",IF($U$2="WAHR",$W$3,Abfrage!$F$4))</f>
        <v>none</v>
      </c>
      <c r="V3523" s="100" t="str">
        <f t="array" ref="V3523">IF(COUNTA(Y3520:DP3523)=0,"none",IF($U$2="WAHR",$W$3,Abfrage!$F$4))</f>
        <v>none</v>
      </c>
      <c r="W3523" s="100" t="str">
        <f t="array" ref="W3523">IF(COUNTA(Y3520:DP3523)=0,"none",IF($U$2="WAHR",$W$3,Abfrage!$F$4))</f>
        <v>none</v>
      </c>
      <c r="X3523" s="109"/>
    </row>
    <row r="3524" spans="2:26" thickBot="1">
      <c r="B3524" s="75" t="s">
        <v>2183</v>
      </c>
      <c r="C3524" s="76">
        <v>1000344081</v>
      </c>
      <c r="D3524" s="75" t="s">
        <v>95</v>
      </c>
      <c r="E3524" s="75" t="s">
        <v>96</v>
      </c>
      <c r="F3524" s="75" t="s">
        <v>97</v>
      </c>
      <c r="G3524" s="75" t="s">
        <v>96</v>
      </c>
      <c r="H3524" s="75" t="e">
        <v>#N/A</v>
      </c>
      <c r="I3524" s="75" t="s">
        <v>164</v>
      </c>
      <c r="J3524" s="75" t="s">
        <v>2184</v>
      </c>
      <c r="K3524" s="75" t="s">
        <v>306</v>
      </c>
      <c r="L3524" s="75" t="s">
        <v>306</v>
      </c>
      <c r="M3524" s="75" t="s">
        <v>313</v>
      </c>
      <c r="N3524" s="75" t="s">
        <v>2001</v>
      </c>
      <c r="O3524" s="75" t="s">
        <v>306</v>
      </c>
      <c r="P3524" s="76" t="s">
        <v>306</v>
      </c>
      <c r="Q3524" s="216"/>
      <c r="R3524" s="77">
        <f t="shared" ref="R3524" si="9004">IF(COUNTA(Y3524:DP3527)=0,"01.01.1900",INDEX(Y3524:DP3524,MATCH(R3525,Y3525:DP3525,0)))</f>
        <v>44013</v>
      </c>
      <c r="S3524" s="78">
        <f t="shared" ref="S3524" si="9005">IF(COUNTA(Y3524:DP3527)=0,"01.01.1900",MAX(Y3524:DP3524))</f>
        <v>44013</v>
      </c>
      <c r="T3524" s="79"/>
      <c r="U3524" s="80" t="str">
        <f t="array" ref="U3524">IF(COUNTA(Y3524:DP3527)=0,"01.01.1900",IF(ISERROR(HLOOKUP(U3527,Y3527:DP3527,1,FALSE)),"01.01.1900",INDEX(Y3524:DP3524,MATCH(U3525&amp;U3527,Y3525:DP3525&amp;Y3527:DP3527,0))))</f>
        <v>01.01.1900</v>
      </c>
      <c r="V3524" s="81">
        <f t="shared" ref="V3524" si="9006">IF(COUNTA(Y3524:DP3527)=0,"01.01.1900",_xlfn.MAXIFS(Y3524:DP3524,Y3527:DP3527,V3527))</f>
        <v>0</v>
      </c>
      <c r="W3524" s="82"/>
      <c r="X3524" s="106"/>
      <c r="Y3524" s="101">
        <v>44013</v>
      </c>
      <c r="Z3524" s="101">
        <v>44013</v>
      </c>
    </row>
    <row r="3525" spans="2:26" thickBot="1">
      <c r="B3525" s="83"/>
      <c r="C3525" s="84"/>
      <c r="D3525" s="83"/>
      <c r="E3525" s="83"/>
      <c r="F3525" s="83"/>
      <c r="G3525" s="83"/>
      <c r="H3525" s="83"/>
      <c r="I3525" s="83"/>
      <c r="J3525" s="83"/>
      <c r="K3525" s="83"/>
      <c r="L3525" s="83"/>
      <c r="M3525" s="83"/>
      <c r="N3525" s="83"/>
      <c r="O3525" s="83"/>
      <c r="P3525" s="84"/>
      <c r="Q3525" s="217"/>
      <c r="R3525" s="85">
        <f t="shared" ref="R3525" si="9007">IF(COUNTA(Y3524:DP3527)=0,0,MIN(Y3525:DP3525))</f>
        <v>8.7899999999999991</v>
      </c>
      <c r="S3525" s="86">
        <f t="shared" ref="S3525" si="9008">IF(COUNTA(Y3524:DP3527)=0,0,HLOOKUP(S3524,Y3524:DP3527,2,FALSE))</f>
        <v>10.499997674418605</v>
      </c>
      <c r="T3525" s="87">
        <f t="shared" ref="T3525" si="9009">IF(COUNTA(Y3524:DP3527)=0,0,AVERAGE(Y3525:DP3525))</f>
        <v>9.6449988372093021</v>
      </c>
      <c r="U3525" s="88">
        <f t="shared" ref="U3525" si="9010">IF(COUNTA(Y3524:DP3527)=0,0,_xlfn.MINIFS(Y3525:DP3525,Y3527:DP3527,U3527))</f>
        <v>0</v>
      </c>
      <c r="V3525" s="89">
        <f t="array" ref="V3525">IF(COUNTA(Y3524:DP3527)=0,0,IF(ISERROR(HLOOKUP(V3527,Y3527:DP3527,1,FALSE)),0,INDEX(Y3525:DP3525,MATCH(V3524&amp;V3527,Y3524:DP3524&amp;Y3527:DP3527,0))))</f>
        <v>0</v>
      </c>
      <c r="W3525" s="90">
        <f t="array" ref="W3525">IF(COUNTA(Y3524:DP3527)=0,0,IF(ISERROR(HLOOKUP(W3527,Y3527:DP3527,1,FALSE)),0,AVERAGEIF(Y3527:DP3527,$W3527,Y3525:DP3525)))</f>
        <v>0</v>
      </c>
      <c r="X3525" s="107"/>
      <c r="Y3525" s="102">
        <v>10.499997674418605</v>
      </c>
      <c r="Z3525" s="102">
        <v>8.7899999999999991</v>
      </c>
    </row>
    <row r="3526" spans="2:26" thickBot="1">
      <c r="B3526" s="83"/>
      <c r="C3526" s="84"/>
      <c r="D3526" s="83"/>
      <c r="E3526" s="83"/>
      <c r="F3526" s="83"/>
      <c r="G3526" s="83"/>
      <c r="H3526" s="83"/>
      <c r="I3526" s="83"/>
      <c r="J3526" s="83"/>
      <c r="K3526" s="83"/>
      <c r="L3526" s="83"/>
      <c r="M3526" s="83"/>
      <c r="N3526" s="83"/>
      <c r="O3526" s="83"/>
      <c r="P3526" s="84"/>
      <c r="Q3526" s="217"/>
      <c r="R3526" s="91">
        <f t="shared" ref="R3526" si="9011">IF(COUNTA(Y3524:DP3527)=0,0,HLOOKUP(R3525,Y3525:DP3527,2,FALSE))</f>
        <v>0</v>
      </c>
      <c r="S3526" s="92">
        <f t="shared" ref="S3526" si="9012">IF(COUNTA(Y3524:DP3527)=0,0,HLOOKUP(S3524,Y3524:DP3527,3,FALSE))</f>
        <v>0</v>
      </c>
      <c r="T3526" s="93"/>
      <c r="U3526" s="94">
        <f t="array" ref="U3526">IF(COUNTA(Y3524:DP3527)=0,0,IF(ISERROR(HLOOKUP(U3527,Y3527:DP3527,1,FALSE)),0,INDEX(Y3526:DP3526,MATCH(U3525&amp;U3527,Y3525:DP3525&amp;Y3527:DP3527,0))))</f>
        <v>0</v>
      </c>
      <c r="V3526" s="94">
        <f t="array" ref="V3526">IF(COUNTA(Y3524:DP3527)=0,0,IF(ISERROR(HLOOKUP(V3527,Y3527:DP3527,1,FALSE)),0,INDEX(Y3526:DP3526,MATCH(V3525&amp;V3527,Y3525:DP3525&amp;Y3527:DP3527,0))))</f>
        <v>0</v>
      </c>
      <c r="W3526" s="95"/>
      <c r="X3526" s="108"/>
      <c r="Y3526" s="103">
        <v>0</v>
      </c>
      <c r="Z3526" s="103">
        <v>0</v>
      </c>
    </row>
    <row r="3527" spans="2:26" ht="13.9" thickBot="1">
      <c r="B3527" s="96"/>
      <c r="C3527" s="97"/>
      <c r="D3527" s="96"/>
      <c r="E3527" s="96"/>
      <c r="F3527" s="96"/>
      <c r="G3527" s="96"/>
      <c r="H3527" s="96"/>
      <c r="I3527" s="96"/>
      <c r="J3527" s="96"/>
      <c r="K3527" s="96"/>
      <c r="L3527" s="96"/>
      <c r="M3527" s="96"/>
      <c r="N3527" s="96"/>
      <c r="O3527" s="96"/>
      <c r="P3527" s="97"/>
      <c r="Q3527" s="218"/>
      <c r="R3527" s="98" t="str">
        <f t="shared" ref="R3527" si="9013">IF(COUNTA(Y3524:DP3527)=0,"none",HLOOKUP(R3525,Y3525:DP3527,3,FALSE))</f>
        <v>PSZ</v>
      </c>
      <c r="S3527" s="99" t="str">
        <f t="shared" ref="S3527" si="9014">IF(COUNTA(Y3524:DP3527)=0,"none",HLOOKUP(S3524,Y3524:DP3527,4,FALSE))</f>
        <v>ECI</v>
      </c>
      <c r="T3527" s="100"/>
      <c r="U3527" s="100">
        <f t="array" ref="U3527">IF(COUNTA(Y3524:DP3527)=0,"none",IF($U$2="WAHR",$W$3,Abfrage!$F$4))</f>
        <v>0</v>
      </c>
      <c r="V3527" s="100">
        <f t="array" ref="V3527">IF(COUNTA(Y3524:DP3527)=0,"none",IF($U$2="WAHR",$W$3,Abfrage!$F$4))</f>
        <v>0</v>
      </c>
      <c r="W3527" s="100">
        <f t="array" ref="W3527">IF(COUNTA(Y3524:DP3527)=0,"none",IF($U$2="WAHR",$W$3,Abfrage!$F$4))</f>
        <v>0</v>
      </c>
      <c r="X3527" s="109"/>
      <c r="Y3527" s="104" t="s">
        <v>101</v>
      </c>
      <c r="Z3527" s="104" t="s">
        <v>185</v>
      </c>
    </row>
    <row r="3528" spans="2:26" thickBot="1">
      <c r="B3528" s="75" t="s">
        <v>2185</v>
      </c>
      <c r="C3528" s="76">
        <v>1000355145</v>
      </c>
      <c r="D3528" s="75" t="s">
        <v>95</v>
      </c>
      <c r="E3528" s="75" t="s">
        <v>148</v>
      </c>
      <c r="F3528" s="75" t="s">
        <v>96</v>
      </c>
      <c r="G3528" s="75" t="s">
        <v>96</v>
      </c>
      <c r="H3528" s="75" t="e">
        <v>#N/A</v>
      </c>
      <c r="I3528" s="75" t="s">
        <v>164</v>
      </c>
      <c r="J3528" s="75" t="s">
        <v>2186</v>
      </c>
      <c r="K3528" s="75" t="s">
        <v>321</v>
      </c>
      <c r="L3528" s="75" t="s">
        <v>321</v>
      </c>
      <c r="M3528" s="75" t="s">
        <v>313</v>
      </c>
      <c r="N3528" s="75" t="s">
        <v>327</v>
      </c>
      <c r="O3528" s="75" t="s">
        <v>306</v>
      </c>
      <c r="P3528" s="76" t="s">
        <v>306</v>
      </c>
      <c r="Q3528" s="216"/>
      <c r="R3528" s="77" t="str">
        <f t="shared" ref="R3528" si="9015">IF(COUNTA(Y3528:DP3531)=0,"01.01.1900",INDEX(Y3528:DP3528,MATCH(R3529,Y3529:DP3529,0)))</f>
        <v>01.01.1900</v>
      </c>
      <c r="S3528" s="78" t="str">
        <f t="shared" ref="S3528" si="9016">IF(COUNTA(Y3528:DP3531)=0,"01.01.1900",MAX(Y3528:DP3528))</f>
        <v>01.01.1900</v>
      </c>
      <c r="T3528" s="79"/>
      <c r="U3528" s="80" t="str">
        <f t="array" ref="U3528">IF(COUNTA(Y3528:DP3531)=0,"01.01.1900",IF(ISERROR(HLOOKUP(U3531,Y3531:DP3531,1,FALSE)),"01.01.1900",INDEX(Y3528:DP3528,MATCH(U3529&amp;U3531,Y3529:DP3529&amp;Y3531:DP3531,0))))</f>
        <v>01.01.1900</v>
      </c>
      <c r="V3528" s="81" t="str">
        <f t="shared" ref="V3528" si="9017">IF(COUNTA(Y3528:DP3531)=0,"01.01.1900",_xlfn.MAXIFS(Y3528:DP3528,Y3531:DP3531,V3531))</f>
        <v>01.01.1900</v>
      </c>
      <c r="W3528" s="82"/>
      <c r="X3528" s="106"/>
    </row>
    <row r="3529" spans="2:26" thickBot="1">
      <c r="B3529" s="83"/>
      <c r="C3529" s="84"/>
      <c r="D3529" s="83"/>
      <c r="E3529" s="83"/>
      <c r="F3529" s="83"/>
      <c r="G3529" s="83"/>
      <c r="H3529" s="83"/>
      <c r="I3529" s="83"/>
      <c r="J3529" s="83"/>
      <c r="K3529" s="83"/>
      <c r="L3529" s="83"/>
      <c r="M3529" s="83"/>
      <c r="N3529" s="83"/>
      <c r="O3529" s="83"/>
      <c r="P3529" s="84"/>
      <c r="Q3529" s="217"/>
      <c r="R3529" s="85">
        <f t="shared" ref="R3529" si="9018">IF(COUNTA(Y3528:DP3531)=0,0,MIN(Y3529:DP3529))</f>
        <v>0</v>
      </c>
      <c r="S3529" s="86">
        <f t="shared" ref="S3529" si="9019">IF(COUNTA(Y3528:DP3531)=0,0,HLOOKUP(S3528,Y3528:DP3531,2,FALSE))</f>
        <v>0</v>
      </c>
      <c r="T3529" s="87">
        <f t="shared" ref="T3529" si="9020">IF(COUNTA(Y3528:DP3531)=0,0,AVERAGE(Y3529:DP3529))</f>
        <v>0</v>
      </c>
      <c r="U3529" s="88">
        <f t="shared" ref="U3529" si="9021">IF(COUNTA(Y3528:DP3531)=0,0,_xlfn.MINIFS(Y3529:DP3529,Y3531:DP3531,U3531))</f>
        <v>0</v>
      </c>
      <c r="V3529" s="89">
        <f t="array" ref="V3529">IF(COUNTA(Y3528:DP3531)=0,0,IF(ISERROR(HLOOKUP(V3531,Y3531:DP3531,1,FALSE)),0,INDEX(Y3529:DP3529,MATCH(V3528&amp;V3531,Y3528:DP3528&amp;Y3531:DP3531,0))))</f>
        <v>0</v>
      </c>
      <c r="W3529" s="90">
        <f t="array" ref="W3529">IF(COUNTA(Y3528:DP3531)=0,0,IF(ISERROR(HLOOKUP(W3531,Y3531:DP3531,1,FALSE)),0,AVERAGEIF(Y3531:DP3531,$W3531,Y3529:DP3529)))</f>
        <v>0</v>
      </c>
      <c r="X3529" s="107"/>
    </row>
    <row r="3530" spans="2:26" thickBot="1">
      <c r="B3530" s="83"/>
      <c r="C3530" s="84"/>
      <c r="D3530" s="83"/>
      <c r="E3530" s="83"/>
      <c r="F3530" s="83"/>
      <c r="G3530" s="83"/>
      <c r="H3530" s="83"/>
      <c r="I3530" s="83"/>
      <c r="J3530" s="83"/>
      <c r="K3530" s="83"/>
      <c r="L3530" s="83"/>
      <c r="M3530" s="83"/>
      <c r="N3530" s="83"/>
      <c r="O3530" s="83"/>
      <c r="P3530" s="84"/>
      <c r="Q3530" s="217"/>
      <c r="R3530" s="91">
        <f t="shared" ref="R3530" si="9022">IF(COUNTA(Y3528:DP3531)=0,0,HLOOKUP(R3529,Y3529:DP3531,2,FALSE))</f>
        <v>0</v>
      </c>
      <c r="S3530" s="92">
        <f t="shared" ref="S3530" si="9023">IF(COUNTA(Y3528:DP3531)=0,0,HLOOKUP(S3528,Y3528:DP3531,3,FALSE))</f>
        <v>0</v>
      </c>
      <c r="T3530" s="93"/>
      <c r="U3530" s="94">
        <f t="array" ref="U3530">IF(COUNTA(Y3528:DP3531)=0,0,IF(ISERROR(HLOOKUP(U3531,Y3531:DP3531,1,FALSE)),0,INDEX(Y3530:DP3530,MATCH(U3529&amp;U3531,Y3529:DP3529&amp;Y3531:DP3531,0))))</f>
        <v>0</v>
      </c>
      <c r="V3530" s="94">
        <f t="array" ref="V3530">IF(COUNTA(Y3528:DP3531)=0,0,IF(ISERROR(HLOOKUP(V3531,Y3531:DP3531,1,FALSE)),0,INDEX(Y3530:DP3530,MATCH(V3529&amp;V3531,Y3529:DP3529&amp;Y3531:DP3531,0))))</f>
        <v>0</v>
      </c>
      <c r="W3530" s="95"/>
      <c r="X3530" s="108"/>
    </row>
    <row r="3531" spans="2:26" ht="13.9" thickBot="1">
      <c r="B3531" s="96"/>
      <c r="C3531" s="97"/>
      <c r="D3531" s="96"/>
      <c r="E3531" s="96"/>
      <c r="F3531" s="96"/>
      <c r="G3531" s="96"/>
      <c r="H3531" s="96"/>
      <c r="I3531" s="96"/>
      <c r="J3531" s="96"/>
      <c r="K3531" s="96"/>
      <c r="L3531" s="96"/>
      <c r="M3531" s="96"/>
      <c r="N3531" s="96"/>
      <c r="O3531" s="96"/>
      <c r="P3531" s="97"/>
      <c r="Q3531" s="218"/>
      <c r="R3531" s="98" t="str">
        <f t="shared" ref="R3531" si="9024">IF(COUNTA(Y3528:DP3531)=0,"none",HLOOKUP(R3529,Y3529:DP3531,3,FALSE))</f>
        <v>none</v>
      </c>
      <c r="S3531" s="99" t="str">
        <f t="shared" ref="S3531" si="9025">IF(COUNTA(Y3528:DP3531)=0,"none",HLOOKUP(S3528,Y3528:DP3531,4,FALSE))</f>
        <v>none</v>
      </c>
      <c r="T3531" s="100"/>
      <c r="U3531" s="100" t="str">
        <f t="array" ref="U3531">IF(COUNTA(Y3528:DP3531)=0,"none",IF($U$2="WAHR",$W$3,Abfrage!$F$4))</f>
        <v>none</v>
      </c>
      <c r="V3531" s="100" t="str">
        <f t="array" ref="V3531">IF(COUNTA(Y3528:DP3531)=0,"none",IF($U$2="WAHR",$W$3,Abfrage!$F$4))</f>
        <v>none</v>
      </c>
      <c r="W3531" s="100" t="str">
        <f t="array" ref="W3531">IF(COUNTA(Y3528:DP3531)=0,"none",IF($U$2="WAHR",$W$3,Abfrage!$F$4))</f>
        <v>none</v>
      </c>
      <c r="X3531" s="109"/>
    </row>
    <row r="3532" spans="2:26" thickBot="1">
      <c r="B3532" s="75" t="s">
        <v>2187</v>
      </c>
      <c r="C3532" s="76">
        <v>1000355165</v>
      </c>
      <c r="D3532" s="75" t="s">
        <v>95</v>
      </c>
      <c r="E3532" s="75" t="s">
        <v>148</v>
      </c>
      <c r="F3532" s="75" t="s">
        <v>96</v>
      </c>
      <c r="G3532" s="75" t="s">
        <v>96</v>
      </c>
      <c r="H3532" s="75" t="e">
        <v>#N/A</v>
      </c>
      <c r="I3532" s="75" t="s">
        <v>164</v>
      </c>
      <c r="J3532" s="75" t="s">
        <v>2188</v>
      </c>
      <c r="K3532" s="75" t="s">
        <v>2132</v>
      </c>
      <c r="L3532" s="75" t="s">
        <v>2133</v>
      </c>
      <c r="M3532" s="75" t="s">
        <v>313</v>
      </c>
      <c r="N3532" s="75" t="s">
        <v>327</v>
      </c>
      <c r="O3532" s="75" t="s">
        <v>306</v>
      </c>
      <c r="P3532" s="76" t="s">
        <v>306</v>
      </c>
      <c r="Q3532" s="216"/>
      <c r="R3532" s="77" t="str">
        <f t="shared" ref="R3532" si="9026">IF(COUNTA(Y3532:DP3535)=0,"01.01.1900",INDEX(Y3532:DP3532,MATCH(R3533,Y3533:DP3533,0)))</f>
        <v>01.01.1900</v>
      </c>
      <c r="S3532" s="78" t="str">
        <f t="shared" ref="S3532" si="9027">IF(COUNTA(Y3532:DP3535)=0,"01.01.1900",MAX(Y3532:DP3532))</f>
        <v>01.01.1900</v>
      </c>
      <c r="T3532" s="79"/>
      <c r="U3532" s="80" t="str">
        <f t="array" ref="U3532">IF(COUNTA(Y3532:DP3535)=0,"01.01.1900",IF(ISERROR(HLOOKUP(U3535,Y3535:DP3535,1,FALSE)),"01.01.1900",INDEX(Y3532:DP3532,MATCH(U3533&amp;U3535,Y3533:DP3533&amp;Y3535:DP3535,0))))</f>
        <v>01.01.1900</v>
      </c>
      <c r="V3532" s="81" t="str">
        <f t="shared" ref="V3532" si="9028">IF(COUNTA(Y3532:DP3535)=0,"01.01.1900",_xlfn.MAXIFS(Y3532:DP3532,Y3535:DP3535,V3535))</f>
        <v>01.01.1900</v>
      </c>
      <c r="W3532" s="82"/>
      <c r="X3532" s="106"/>
    </row>
    <row r="3533" spans="2:26" thickBot="1">
      <c r="B3533" s="83"/>
      <c r="C3533" s="84"/>
      <c r="D3533" s="83"/>
      <c r="E3533" s="83"/>
      <c r="F3533" s="83"/>
      <c r="G3533" s="83"/>
      <c r="H3533" s="83"/>
      <c r="I3533" s="83"/>
      <c r="J3533" s="83"/>
      <c r="K3533" s="83"/>
      <c r="L3533" s="83"/>
      <c r="M3533" s="83"/>
      <c r="N3533" s="83"/>
      <c r="O3533" s="83"/>
      <c r="P3533" s="84"/>
      <c r="Q3533" s="217"/>
      <c r="R3533" s="85">
        <f t="shared" ref="R3533" si="9029">IF(COUNTA(Y3532:DP3535)=0,0,MIN(Y3533:DP3533))</f>
        <v>0</v>
      </c>
      <c r="S3533" s="86">
        <f t="shared" ref="S3533" si="9030">IF(COUNTA(Y3532:DP3535)=0,0,HLOOKUP(S3532,Y3532:DP3535,2,FALSE))</f>
        <v>0</v>
      </c>
      <c r="T3533" s="87">
        <f t="shared" ref="T3533" si="9031">IF(COUNTA(Y3532:DP3535)=0,0,AVERAGE(Y3533:DP3533))</f>
        <v>0</v>
      </c>
      <c r="U3533" s="88">
        <f t="shared" ref="U3533" si="9032">IF(COUNTA(Y3532:DP3535)=0,0,_xlfn.MINIFS(Y3533:DP3533,Y3535:DP3535,U3535))</f>
        <v>0</v>
      </c>
      <c r="V3533" s="89">
        <f t="array" ref="V3533">IF(COUNTA(Y3532:DP3535)=0,0,IF(ISERROR(HLOOKUP(V3535,Y3535:DP3535,1,FALSE)),0,INDEX(Y3533:DP3533,MATCH(V3532&amp;V3535,Y3532:DP3532&amp;Y3535:DP3535,0))))</f>
        <v>0</v>
      </c>
      <c r="W3533" s="90">
        <f t="array" ref="W3533">IF(COUNTA(Y3532:DP3535)=0,0,IF(ISERROR(HLOOKUP(W3535,Y3535:DP3535,1,FALSE)),0,AVERAGEIF(Y3535:DP3535,$W3535,Y3533:DP3533)))</f>
        <v>0</v>
      </c>
      <c r="X3533" s="107"/>
    </row>
    <row r="3534" spans="2:26" thickBot="1">
      <c r="B3534" s="83"/>
      <c r="C3534" s="84"/>
      <c r="D3534" s="83"/>
      <c r="E3534" s="83"/>
      <c r="F3534" s="83"/>
      <c r="G3534" s="83"/>
      <c r="H3534" s="83"/>
      <c r="I3534" s="83"/>
      <c r="J3534" s="83"/>
      <c r="K3534" s="83"/>
      <c r="L3534" s="83"/>
      <c r="M3534" s="83"/>
      <c r="N3534" s="83"/>
      <c r="O3534" s="83"/>
      <c r="P3534" s="84"/>
      <c r="Q3534" s="217"/>
      <c r="R3534" s="91">
        <f t="shared" ref="R3534" si="9033">IF(COUNTA(Y3532:DP3535)=0,0,HLOOKUP(R3533,Y3533:DP3535,2,FALSE))</f>
        <v>0</v>
      </c>
      <c r="S3534" s="92">
        <f t="shared" ref="S3534" si="9034">IF(COUNTA(Y3532:DP3535)=0,0,HLOOKUP(S3532,Y3532:DP3535,3,FALSE))</f>
        <v>0</v>
      </c>
      <c r="T3534" s="93"/>
      <c r="U3534" s="94">
        <f t="array" ref="U3534">IF(COUNTA(Y3532:DP3535)=0,0,IF(ISERROR(HLOOKUP(U3535,Y3535:DP3535,1,FALSE)),0,INDEX(Y3534:DP3534,MATCH(U3533&amp;U3535,Y3533:DP3533&amp;Y3535:DP3535,0))))</f>
        <v>0</v>
      </c>
      <c r="V3534" s="94">
        <f t="array" ref="V3534">IF(COUNTA(Y3532:DP3535)=0,0,IF(ISERROR(HLOOKUP(V3535,Y3535:DP3535,1,FALSE)),0,INDEX(Y3534:DP3534,MATCH(V3533&amp;V3535,Y3533:DP3533&amp;Y3535:DP3535,0))))</f>
        <v>0</v>
      </c>
      <c r="W3534" s="95"/>
      <c r="X3534" s="108"/>
    </row>
    <row r="3535" spans="2:26" ht="13.9" thickBot="1">
      <c r="B3535" s="96"/>
      <c r="C3535" s="97"/>
      <c r="D3535" s="96"/>
      <c r="E3535" s="96"/>
      <c r="F3535" s="96"/>
      <c r="G3535" s="96"/>
      <c r="H3535" s="96"/>
      <c r="I3535" s="96"/>
      <c r="J3535" s="96"/>
      <c r="K3535" s="96"/>
      <c r="L3535" s="96"/>
      <c r="M3535" s="96"/>
      <c r="N3535" s="96"/>
      <c r="O3535" s="96"/>
      <c r="P3535" s="97"/>
      <c r="Q3535" s="218"/>
      <c r="R3535" s="98" t="str">
        <f t="shared" ref="R3535" si="9035">IF(COUNTA(Y3532:DP3535)=0,"none",HLOOKUP(R3533,Y3533:DP3535,3,FALSE))</f>
        <v>none</v>
      </c>
      <c r="S3535" s="99" t="str">
        <f t="shared" ref="S3535" si="9036">IF(COUNTA(Y3532:DP3535)=0,"none",HLOOKUP(S3532,Y3532:DP3535,4,FALSE))</f>
        <v>none</v>
      </c>
      <c r="T3535" s="100"/>
      <c r="U3535" s="100" t="str">
        <f t="array" ref="U3535">IF(COUNTA(Y3532:DP3535)=0,"none",IF($U$2="WAHR",$W$3,Abfrage!$F$4))</f>
        <v>none</v>
      </c>
      <c r="V3535" s="100" t="str">
        <f t="array" ref="V3535">IF(COUNTA(Y3532:DP3535)=0,"none",IF($U$2="WAHR",$W$3,Abfrage!$F$4))</f>
        <v>none</v>
      </c>
      <c r="W3535" s="100" t="str">
        <f t="array" ref="W3535">IF(COUNTA(Y3532:DP3535)=0,"none",IF($U$2="WAHR",$W$3,Abfrage!$F$4))</f>
        <v>none</v>
      </c>
      <c r="X3535" s="109"/>
    </row>
    <row r="3536" spans="2:26" thickBot="1">
      <c r="B3536" s="75" t="s">
        <v>2189</v>
      </c>
      <c r="C3536" s="76">
        <v>1000333653</v>
      </c>
      <c r="D3536" s="75" t="s">
        <v>95</v>
      </c>
      <c r="E3536" s="75" t="s">
        <v>148</v>
      </c>
      <c r="F3536" s="75" t="s">
        <v>96</v>
      </c>
      <c r="G3536" s="75" t="s">
        <v>96</v>
      </c>
      <c r="H3536" s="75" t="e">
        <v>#N/A</v>
      </c>
      <c r="I3536" s="75" t="s">
        <v>68</v>
      </c>
      <c r="J3536" s="75" t="s">
        <v>2190</v>
      </c>
      <c r="K3536" s="75" t="s">
        <v>326</v>
      </c>
      <c r="L3536" s="75" t="s">
        <v>915</v>
      </c>
      <c r="M3536" s="75" t="s">
        <v>313</v>
      </c>
      <c r="N3536" s="75" t="s">
        <v>327</v>
      </c>
      <c r="O3536" s="75" t="s">
        <v>306</v>
      </c>
      <c r="P3536" s="76" t="s">
        <v>306</v>
      </c>
      <c r="Q3536" s="216"/>
      <c r="R3536" s="77" t="str">
        <f t="shared" ref="R3536" si="9037">IF(COUNTA(Y3536:DP3539)=0,"01.01.1900",INDEX(Y3536:DP3536,MATCH(R3537,Y3537:DP3537,0)))</f>
        <v>01.01.1900</v>
      </c>
      <c r="S3536" s="78" t="str">
        <f t="shared" ref="S3536" si="9038">IF(COUNTA(Y3536:DP3539)=0,"01.01.1900",MAX(Y3536:DP3536))</f>
        <v>01.01.1900</v>
      </c>
      <c r="T3536" s="79"/>
      <c r="U3536" s="80" t="str">
        <f t="array" ref="U3536">IF(COUNTA(Y3536:DP3539)=0,"01.01.1900",IF(ISERROR(HLOOKUP(U3539,Y3539:DP3539,1,FALSE)),"01.01.1900",INDEX(Y3536:DP3536,MATCH(U3537&amp;U3539,Y3537:DP3537&amp;Y3539:DP3539,0))))</f>
        <v>01.01.1900</v>
      </c>
      <c r="V3536" s="81" t="str">
        <f t="shared" ref="V3536" si="9039">IF(COUNTA(Y3536:DP3539)=0,"01.01.1900",_xlfn.MAXIFS(Y3536:DP3536,Y3539:DP3539,V3539))</f>
        <v>01.01.1900</v>
      </c>
      <c r="W3536" s="82"/>
      <c r="X3536" s="106"/>
    </row>
    <row r="3537" spans="2:34" thickBot="1">
      <c r="B3537" s="83"/>
      <c r="C3537" s="84"/>
      <c r="D3537" s="83"/>
      <c r="E3537" s="83"/>
      <c r="F3537" s="83"/>
      <c r="G3537" s="83"/>
      <c r="H3537" s="83"/>
      <c r="I3537" s="83"/>
      <c r="J3537" s="83"/>
      <c r="K3537" s="83"/>
      <c r="L3537" s="83"/>
      <c r="M3537" s="83"/>
      <c r="N3537" s="83"/>
      <c r="O3537" s="83"/>
      <c r="P3537" s="84"/>
      <c r="Q3537" s="217"/>
      <c r="R3537" s="85">
        <f t="shared" ref="R3537" si="9040">IF(COUNTA(Y3536:DP3539)=0,0,MIN(Y3537:DP3537))</f>
        <v>0</v>
      </c>
      <c r="S3537" s="86">
        <f t="shared" ref="S3537" si="9041">IF(COUNTA(Y3536:DP3539)=0,0,HLOOKUP(S3536,Y3536:DP3539,2,FALSE))</f>
        <v>0</v>
      </c>
      <c r="T3537" s="87">
        <f t="shared" ref="T3537" si="9042">IF(COUNTA(Y3536:DP3539)=0,0,AVERAGE(Y3537:DP3537))</f>
        <v>0</v>
      </c>
      <c r="U3537" s="88">
        <f t="shared" ref="U3537" si="9043">IF(COUNTA(Y3536:DP3539)=0,0,_xlfn.MINIFS(Y3537:DP3537,Y3539:DP3539,U3539))</f>
        <v>0</v>
      </c>
      <c r="V3537" s="89">
        <f t="array" ref="V3537">IF(COUNTA(Y3536:DP3539)=0,0,IF(ISERROR(HLOOKUP(V3539,Y3539:DP3539,1,FALSE)),0,INDEX(Y3537:DP3537,MATCH(V3536&amp;V3539,Y3536:DP3536&amp;Y3539:DP3539,0))))</f>
        <v>0</v>
      </c>
      <c r="W3537" s="90">
        <f t="array" ref="W3537">IF(COUNTA(Y3536:DP3539)=0,0,IF(ISERROR(HLOOKUP(W3539,Y3539:DP3539,1,FALSE)),0,AVERAGEIF(Y3539:DP3539,$W3539,Y3537:DP3537)))</f>
        <v>0</v>
      </c>
      <c r="X3537" s="107"/>
    </row>
    <row r="3538" spans="2:34" thickBot="1">
      <c r="B3538" s="83"/>
      <c r="C3538" s="84"/>
      <c r="D3538" s="83"/>
      <c r="E3538" s="83"/>
      <c r="F3538" s="83"/>
      <c r="G3538" s="83"/>
      <c r="H3538" s="83"/>
      <c r="I3538" s="83"/>
      <c r="J3538" s="83"/>
      <c r="K3538" s="83"/>
      <c r="L3538" s="83"/>
      <c r="M3538" s="83"/>
      <c r="N3538" s="83"/>
      <c r="O3538" s="83"/>
      <c r="P3538" s="84"/>
      <c r="Q3538" s="217"/>
      <c r="R3538" s="91">
        <f t="shared" ref="R3538" si="9044">IF(COUNTA(Y3536:DP3539)=0,0,HLOOKUP(R3537,Y3537:DP3539,2,FALSE))</f>
        <v>0</v>
      </c>
      <c r="S3538" s="92">
        <f t="shared" ref="S3538" si="9045">IF(COUNTA(Y3536:DP3539)=0,0,HLOOKUP(S3536,Y3536:DP3539,3,FALSE))</f>
        <v>0</v>
      </c>
      <c r="T3538" s="93"/>
      <c r="U3538" s="94">
        <f t="array" ref="U3538">IF(COUNTA(Y3536:DP3539)=0,0,IF(ISERROR(HLOOKUP(U3539,Y3539:DP3539,1,FALSE)),0,INDEX(Y3538:DP3538,MATCH(U3537&amp;U3539,Y3537:DP3537&amp;Y3539:DP3539,0))))</f>
        <v>0</v>
      </c>
      <c r="V3538" s="94">
        <f t="array" ref="V3538">IF(COUNTA(Y3536:DP3539)=0,0,IF(ISERROR(HLOOKUP(V3539,Y3539:DP3539,1,FALSE)),0,INDEX(Y3538:DP3538,MATCH(V3537&amp;V3539,Y3537:DP3537&amp;Y3539:DP3539,0))))</f>
        <v>0</v>
      </c>
      <c r="W3538" s="95"/>
      <c r="X3538" s="108"/>
    </row>
    <row r="3539" spans="2:34" ht="13.9" thickBot="1">
      <c r="B3539" s="96"/>
      <c r="C3539" s="97"/>
      <c r="D3539" s="96"/>
      <c r="E3539" s="96"/>
      <c r="F3539" s="96"/>
      <c r="G3539" s="96"/>
      <c r="H3539" s="96"/>
      <c r="I3539" s="96"/>
      <c r="J3539" s="96"/>
      <c r="K3539" s="96"/>
      <c r="L3539" s="96"/>
      <c r="M3539" s="96"/>
      <c r="N3539" s="96"/>
      <c r="O3539" s="96"/>
      <c r="P3539" s="97"/>
      <c r="Q3539" s="218"/>
      <c r="R3539" s="98" t="str">
        <f t="shared" ref="R3539" si="9046">IF(COUNTA(Y3536:DP3539)=0,"none",HLOOKUP(R3537,Y3537:DP3539,3,FALSE))</f>
        <v>none</v>
      </c>
      <c r="S3539" s="99" t="str">
        <f t="shared" ref="S3539" si="9047">IF(COUNTA(Y3536:DP3539)=0,"none",HLOOKUP(S3536,Y3536:DP3539,4,FALSE))</f>
        <v>none</v>
      </c>
      <c r="T3539" s="100"/>
      <c r="U3539" s="100" t="str">
        <f t="array" ref="U3539">IF(COUNTA(Y3536:DP3539)=0,"none",IF($U$2="WAHR",$W$3,Abfrage!$F$4))</f>
        <v>none</v>
      </c>
      <c r="V3539" s="100" t="str">
        <f t="array" ref="V3539">IF(COUNTA(Y3536:DP3539)=0,"none",IF($U$2="WAHR",$W$3,Abfrage!$F$4))</f>
        <v>none</v>
      </c>
      <c r="W3539" s="100" t="str">
        <f t="array" ref="W3539">IF(COUNTA(Y3536:DP3539)=0,"none",IF($U$2="WAHR",$W$3,Abfrage!$F$4))</f>
        <v>none</v>
      </c>
      <c r="X3539" s="109"/>
    </row>
    <row r="3540" spans="2:34" thickBot="1">
      <c r="B3540" s="75" t="s">
        <v>2191</v>
      </c>
      <c r="C3540" s="76">
        <v>1000333654</v>
      </c>
      <c r="D3540" s="75" t="s">
        <v>95</v>
      </c>
      <c r="E3540" s="75" t="s">
        <v>148</v>
      </c>
      <c r="F3540" s="75" t="s">
        <v>96</v>
      </c>
      <c r="G3540" s="75" t="s">
        <v>96</v>
      </c>
      <c r="H3540" s="75" t="e">
        <v>#N/A</v>
      </c>
      <c r="I3540" s="75" t="s">
        <v>68</v>
      </c>
      <c r="J3540" s="75" t="s">
        <v>2192</v>
      </c>
      <c r="K3540" s="75" t="s">
        <v>327</v>
      </c>
      <c r="L3540" s="75" t="s">
        <v>523</v>
      </c>
      <c r="M3540" s="75" t="s">
        <v>313</v>
      </c>
      <c r="N3540" s="75" t="s">
        <v>327</v>
      </c>
      <c r="O3540" s="75" t="s">
        <v>306</v>
      </c>
      <c r="P3540" s="76" t="s">
        <v>306</v>
      </c>
      <c r="Q3540" s="216"/>
      <c r="R3540" s="77" t="str">
        <f t="shared" ref="R3540" si="9048">IF(COUNTA(Y3540:DP3543)=0,"01.01.1900",INDEX(Y3540:DP3540,MATCH(R3541,Y3541:DP3541,0)))</f>
        <v>01.01.1900</v>
      </c>
      <c r="S3540" s="78" t="str">
        <f t="shared" ref="S3540" si="9049">IF(COUNTA(Y3540:DP3543)=0,"01.01.1900",MAX(Y3540:DP3540))</f>
        <v>01.01.1900</v>
      </c>
      <c r="T3540" s="79"/>
      <c r="U3540" s="80" t="str">
        <f t="array" ref="U3540">IF(COUNTA(Y3540:DP3543)=0,"01.01.1900",IF(ISERROR(HLOOKUP(U3543,Y3543:DP3543,1,FALSE)),"01.01.1900",INDEX(Y3540:DP3540,MATCH(U3541&amp;U3543,Y3541:DP3541&amp;Y3543:DP3543,0))))</f>
        <v>01.01.1900</v>
      </c>
      <c r="V3540" s="81" t="str">
        <f t="shared" ref="V3540" si="9050">IF(COUNTA(Y3540:DP3543)=0,"01.01.1900",_xlfn.MAXIFS(Y3540:DP3540,Y3543:DP3543,V3543))</f>
        <v>01.01.1900</v>
      </c>
      <c r="W3540" s="82"/>
      <c r="X3540" s="106"/>
    </row>
    <row r="3541" spans="2:34" thickBot="1">
      <c r="B3541" s="83"/>
      <c r="C3541" s="84"/>
      <c r="D3541" s="83"/>
      <c r="E3541" s="83"/>
      <c r="F3541" s="83"/>
      <c r="G3541" s="83"/>
      <c r="H3541" s="83"/>
      <c r="I3541" s="83"/>
      <c r="J3541" s="83"/>
      <c r="K3541" s="83"/>
      <c r="L3541" s="83"/>
      <c r="M3541" s="83"/>
      <c r="N3541" s="83"/>
      <c r="O3541" s="83"/>
      <c r="P3541" s="84"/>
      <c r="Q3541" s="217"/>
      <c r="R3541" s="85">
        <f t="shared" ref="R3541" si="9051">IF(COUNTA(Y3540:DP3543)=0,0,MIN(Y3541:DP3541))</f>
        <v>0</v>
      </c>
      <c r="S3541" s="86">
        <f t="shared" ref="S3541" si="9052">IF(COUNTA(Y3540:DP3543)=0,0,HLOOKUP(S3540,Y3540:DP3543,2,FALSE))</f>
        <v>0</v>
      </c>
      <c r="T3541" s="87">
        <f t="shared" ref="T3541" si="9053">IF(COUNTA(Y3540:DP3543)=0,0,AVERAGE(Y3541:DP3541))</f>
        <v>0</v>
      </c>
      <c r="U3541" s="88">
        <f t="shared" ref="U3541" si="9054">IF(COUNTA(Y3540:DP3543)=0,0,_xlfn.MINIFS(Y3541:DP3541,Y3543:DP3543,U3543))</f>
        <v>0</v>
      </c>
      <c r="V3541" s="89">
        <f t="array" ref="V3541">IF(COUNTA(Y3540:DP3543)=0,0,IF(ISERROR(HLOOKUP(V3543,Y3543:DP3543,1,FALSE)),0,INDEX(Y3541:DP3541,MATCH(V3540&amp;V3543,Y3540:DP3540&amp;Y3543:DP3543,0))))</f>
        <v>0</v>
      </c>
      <c r="W3541" s="90">
        <f t="array" ref="W3541">IF(COUNTA(Y3540:DP3543)=0,0,IF(ISERROR(HLOOKUP(W3543,Y3543:DP3543,1,FALSE)),0,AVERAGEIF(Y3543:DP3543,$W3543,Y3541:DP3541)))</f>
        <v>0</v>
      </c>
      <c r="X3541" s="107"/>
    </row>
    <row r="3542" spans="2:34" thickBot="1">
      <c r="B3542" s="83"/>
      <c r="C3542" s="84"/>
      <c r="D3542" s="83"/>
      <c r="E3542" s="83"/>
      <c r="F3542" s="83"/>
      <c r="G3542" s="83"/>
      <c r="H3542" s="83"/>
      <c r="I3542" s="83"/>
      <c r="J3542" s="83"/>
      <c r="K3542" s="83"/>
      <c r="L3542" s="83"/>
      <c r="M3542" s="83"/>
      <c r="N3542" s="83"/>
      <c r="O3542" s="83"/>
      <c r="P3542" s="84"/>
      <c r="Q3542" s="217"/>
      <c r="R3542" s="91">
        <f t="shared" ref="R3542" si="9055">IF(COUNTA(Y3540:DP3543)=0,0,HLOOKUP(R3541,Y3541:DP3543,2,FALSE))</f>
        <v>0</v>
      </c>
      <c r="S3542" s="92">
        <f t="shared" ref="S3542" si="9056">IF(COUNTA(Y3540:DP3543)=0,0,HLOOKUP(S3540,Y3540:DP3543,3,FALSE))</f>
        <v>0</v>
      </c>
      <c r="T3542" s="93"/>
      <c r="U3542" s="94">
        <f t="array" ref="U3542">IF(COUNTA(Y3540:DP3543)=0,0,IF(ISERROR(HLOOKUP(U3543,Y3543:DP3543,1,FALSE)),0,INDEX(Y3542:DP3542,MATCH(U3541&amp;U3543,Y3541:DP3541&amp;Y3543:DP3543,0))))</f>
        <v>0</v>
      </c>
      <c r="V3542" s="94">
        <f t="array" ref="V3542">IF(COUNTA(Y3540:DP3543)=0,0,IF(ISERROR(HLOOKUP(V3543,Y3543:DP3543,1,FALSE)),0,INDEX(Y3542:DP3542,MATCH(V3541&amp;V3543,Y3541:DP3541&amp;Y3543:DP3543,0))))</f>
        <v>0</v>
      </c>
      <c r="W3542" s="95"/>
      <c r="X3542" s="108"/>
    </row>
    <row r="3543" spans="2:34" ht="13.9" thickBot="1">
      <c r="B3543" s="96"/>
      <c r="C3543" s="97"/>
      <c r="D3543" s="96"/>
      <c r="E3543" s="96"/>
      <c r="F3543" s="96"/>
      <c r="G3543" s="96"/>
      <c r="H3543" s="96"/>
      <c r="I3543" s="96"/>
      <c r="J3543" s="96"/>
      <c r="K3543" s="96"/>
      <c r="L3543" s="96"/>
      <c r="M3543" s="96"/>
      <c r="N3543" s="96"/>
      <c r="O3543" s="96"/>
      <c r="P3543" s="97"/>
      <c r="Q3543" s="218"/>
      <c r="R3543" s="98" t="str">
        <f t="shared" ref="R3543" si="9057">IF(COUNTA(Y3540:DP3543)=0,"none",HLOOKUP(R3541,Y3541:DP3543,3,FALSE))</f>
        <v>none</v>
      </c>
      <c r="S3543" s="99" t="str">
        <f t="shared" ref="S3543" si="9058">IF(COUNTA(Y3540:DP3543)=0,"none",HLOOKUP(S3540,Y3540:DP3543,4,FALSE))</f>
        <v>none</v>
      </c>
      <c r="T3543" s="100"/>
      <c r="U3543" s="100" t="str">
        <f t="array" ref="U3543">IF(COUNTA(Y3540:DP3543)=0,"none",IF($U$2="WAHR",$W$3,Abfrage!$F$4))</f>
        <v>none</v>
      </c>
      <c r="V3543" s="100" t="str">
        <f t="array" ref="V3543">IF(COUNTA(Y3540:DP3543)=0,"none",IF($U$2="WAHR",$W$3,Abfrage!$F$4))</f>
        <v>none</v>
      </c>
      <c r="W3543" s="100" t="str">
        <f t="array" ref="W3543">IF(COUNTA(Y3540:DP3543)=0,"none",IF($U$2="WAHR",$W$3,Abfrage!$F$4))</f>
        <v>none</v>
      </c>
      <c r="X3543" s="109"/>
    </row>
    <row r="3544" spans="2:34" thickBot="1">
      <c r="B3544" s="75" t="s">
        <v>2193</v>
      </c>
      <c r="C3544" s="76">
        <v>1000333655</v>
      </c>
      <c r="D3544" s="75" t="s">
        <v>95</v>
      </c>
      <c r="E3544" s="75" t="s">
        <v>148</v>
      </c>
      <c r="F3544" s="75" t="s">
        <v>96</v>
      </c>
      <c r="G3544" s="75" t="s">
        <v>96</v>
      </c>
      <c r="H3544" s="75" t="e">
        <v>#N/A</v>
      </c>
      <c r="I3544" s="75" t="s">
        <v>68</v>
      </c>
      <c r="J3544" s="75" t="s">
        <v>2194</v>
      </c>
      <c r="K3544" s="75" t="s">
        <v>360</v>
      </c>
      <c r="L3544" s="75" t="s">
        <v>325</v>
      </c>
      <c r="M3544" s="75" t="s">
        <v>313</v>
      </c>
      <c r="N3544" s="75" t="s">
        <v>327</v>
      </c>
      <c r="O3544" s="75" t="s">
        <v>306</v>
      </c>
      <c r="P3544" s="76" t="s">
        <v>306</v>
      </c>
      <c r="Q3544" s="216"/>
      <c r="R3544" s="77" t="str">
        <f t="shared" ref="R3544" si="9059">IF(COUNTA(Y3544:DP3547)=0,"01.01.1900",INDEX(Y3544:DP3544,MATCH(R3545,Y3545:DP3545,0)))</f>
        <v>01.01.1900</v>
      </c>
      <c r="S3544" s="78" t="str">
        <f t="shared" ref="S3544" si="9060">IF(COUNTA(Y3544:DP3547)=0,"01.01.1900",MAX(Y3544:DP3544))</f>
        <v>01.01.1900</v>
      </c>
      <c r="T3544" s="79"/>
      <c r="U3544" s="80" t="str">
        <f t="array" ref="U3544">IF(COUNTA(Y3544:DP3547)=0,"01.01.1900",IF(ISERROR(HLOOKUP(U3547,Y3547:DP3547,1,FALSE)),"01.01.1900",INDEX(Y3544:DP3544,MATCH(U3545&amp;U3547,Y3545:DP3545&amp;Y3547:DP3547,0))))</f>
        <v>01.01.1900</v>
      </c>
      <c r="V3544" s="81" t="str">
        <f t="shared" ref="V3544" si="9061">IF(COUNTA(Y3544:DP3547)=0,"01.01.1900",_xlfn.MAXIFS(Y3544:DP3544,Y3547:DP3547,V3547))</f>
        <v>01.01.1900</v>
      </c>
      <c r="W3544" s="82"/>
      <c r="X3544" s="106"/>
    </row>
    <row r="3545" spans="2:34" thickBot="1">
      <c r="B3545" s="83"/>
      <c r="C3545" s="84"/>
      <c r="D3545" s="83"/>
      <c r="E3545" s="83"/>
      <c r="F3545" s="83"/>
      <c r="G3545" s="83"/>
      <c r="H3545" s="83"/>
      <c r="I3545" s="83"/>
      <c r="J3545" s="83"/>
      <c r="K3545" s="83"/>
      <c r="L3545" s="83"/>
      <c r="M3545" s="83"/>
      <c r="N3545" s="83"/>
      <c r="O3545" s="83"/>
      <c r="P3545" s="84"/>
      <c r="Q3545" s="217"/>
      <c r="R3545" s="85">
        <f t="shared" ref="R3545" si="9062">IF(COUNTA(Y3544:DP3547)=0,0,MIN(Y3545:DP3545))</f>
        <v>0</v>
      </c>
      <c r="S3545" s="86">
        <f t="shared" ref="S3545" si="9063">IF(COUNTA(Y3544:DP3547)=0,0,HLOOKUP(S3544,Y3544:DP3547,2,FALSE))</f>
        <v>0</v>
      </c>
      <c r="T3545" s="87">
        <f t="shared" ref="T3545" si="9064">IF(COUNTA(Y3544:DP3547)=0,0,AVERAGE(Y3545:DP3545))</f>
        <v>0</v>
      </c>
      <c r="U3545" s="88">
        <f t="shared" ref="U3545" si="9065">IF(COUNTA(Y3544:DP3547)=0,0,_xlfn.MINIFS(Y3545:DP3545,Y3547:DP3547,U3547))</f>
        <v>0</v>
      </c>
      <c r="V3545" s="89">
        <f t="array" ref="V3545">IF(COUNTA(Y3544:DP3547)=0,0,IF(ISERROR(HLOOKUP(V3547,Y3547:DP3547,1,FALSE)),0,INDEX(Y3545:DP3545,MATCH(V3544&amp;V3547,Y3544:DP3544&amp;Y3547:DP3547,0))))</f>
        <v>0</v>
      </c>
      <c r="W3545" s="90">
        <f t="array" ref="W3545">IF(COUNTA(Y3544:DP3547)=0,0,IF(ISERROR(HLOOKUP(W3547,Y3547:DP3547,1,FALSE)),0,AVERAGEIF(Y3547:DP3547,$W3547,Y3545:DP3545)))</f>
        <v>0</v>
      </c>
      <c r="X3545" s="107"/>
    </row>
    <row r="3546" spans="2:34" thickBot="1">
      <c r="B3546" s="83"/>
      <c r="C3546" s="84"/>
      <c r="D3546" s="83"/>
      <c r="E3546" s="83"/>
      <c r="F3546" s="83"/>
      <c r="G3546" s="83"/>
      <c r="H3546" s="83"/>
      <c r="I3546" s="83"/>
      <c r="J3546" s="83"/>
      <c r="K3546" s="83"/>
      <c r="L3546" s="83"/>
      <c r="M3546" s="83"/>
      <c r="N3546" s="83"/>
      <c r="O3546" s="83"/>
      <c r="P3546" s="84"/>
      <c r="Q3546" s="217"/>
      <c r="R3546" s="91">
        <f t="shared" ref="R3546" si="9066">IF(COUNTA(Y3544:DP3547)=0,0,HLOOKUP(R3545,Y3545:DP3547,2,FALSE))</f>
        <v>0</v>
      </c>
      <c r="S3546" s="92">
        <f t="shared" ref="S3546" si="9067">IF(COUNTA(Y3544:DP3547)=0,0,HLOOKUP(S3544,Y3544:DP3547,3,FALSE))</f>
        <v>0</v>
      </c>
      <c r="T3546" s="93"/>
      <c r="U3546" s="94">
        <f t="array" ref="U3546">IF(COUNTA(Y3544:DP3547)=0,0,IF(ISERROR(HLOOKUP(U3547,Y3547:DP3547,1,FALSE)),0,INDEX(Y3546:DP3546,MATCH(U3545&amp;U3547,Y3545:DP3545&amp;Y3547:DP3547,0))))</f>
        <v>0</v>
      </c>
      <c r="V3546" s="94">
        <f t="array" ref="V3546">IF(COUNTA(Y3544:DP3547)=0,0,IF(ISERROR(HLOOKUP(V3547,Y3547:DP3547,1,FALSE)),0,INDEX(Y3546:DP3546,MATCH(V3545&amp;V3547,Y3545:DP3545&amp;Y3547:DP3547,0))))</f>
        <v>0</v>
      </c>
      <c r="W3546" s="95"/>
      <c r="X3546" s="108"/>
    </row>
    <row r="3547" spans="2:34" ht="13.9" thickBot="1">
      <c r="B3547" s="96"/>
      <c r="C3547" s="97"/>
      <c r="D3547" s="96"/>
      <c r="E3547" s="96"/>
      <c r="F3547" s="96"/>
      <c r="G3547" s="96"/>
      <c r="H3547" s="96"/>
      <c r="I3547" s="96"/>
      <c r="J3547" s="96"/>
      <c r="K3547" s="96"/>
      <c r="L3547" s="96"/>
      <c r="M3547" s="96"/>
      <c r="N3547" s="96"/>
      <c r="O3547" s="96"/>
      <c r="P3547" s="97"/>
      <c r="Q3547" s="218"/>
      <c r="R3547" s="98" t="str">
        <f t="shared" ref="R3547" si="9068">IF(COUNTA(Y3544:DP3547)=0,"none",HLOOKUP(R3545,Y3545:DP3547,3,FALSE))</f>
        <v>none</v>
      </c>
      <c r="S3547" s="99" t="str">
        <f t="shared" ref="S3547" si="9069">IF(COUNTA(Y3544:DP3547)=0,"none",HLOOKUP(S3544,Y3544:DP3547,4,FALSE))</f>
        <v>none</v>
      </c>
      <c r="T3547" s="100"/>
      <c r="U3547" s="100" t="str">
        <f t="array" ref="U3547">IF(COUNTA(Y3544:DP3547)=0,"none",IF($U$2="WAHR",$W$3,Abfrage!$F$4))</f>
        <v>none</v>
      </c>
      <c r="V3547" s="100" t="str">
        <f t="array" ref="V3547">IF(COUNTA(Y3544:DP3547)=0,"none",IF($U$2="WAHR",$W$3,Abfrage!$F$4))</f>
        <v>none</v>
      </c>
      <c r="W3547" s="100" t="str">
        <f t="array" ref="W3547">IF(COUNTA(Y3544:DP3547)=0,"none",IF($U$2="WAHR",$W$3,Abfrage!$F$4))</f>
        <v>none</v>
      </c>
      <c r="X3547" s="109"/>
    </row>
    <row r="3548" spans="2:34" thickBot="1">
      <c r="B3548" s="75" t="s">
        <v>2195</v>
      </c>
      <c r="C3548" s="76">
        <v>1000306921</v>
      </c>
      <c r="D3548" s="75" t="s">
        <v>95</v>
      </c>
      <c r="E3548" s="75" t="s">
        <v>96</v>
      </c>
      <c r="F3548" s="75" t="s">
        <v>97</v>
      </c>
      <c r="G3548" s="75" t="s">
        <v>2196</v>
      </c>
      <c r="H3548" s="75" t="s">
        <v>44</v>
      </c>
      <c r="I3548" s="75" t="s">
        <v>51</v>
      </c>
      <c r="J3548" s="75" t="s">
        <v>2197</v>
      </c>
      <c r="K3548" s="75" t="s">
        <v>306</v>
      </c>
      <c r="L3548" s="75" t="s">
        <v>306</v>
      </c>
      <c r="M3548" s="75" t="s">
        <v>313</v>
      </c>
      <c r="N3548" s="75" t="s">
        <v>2198</v>
      </c>
      <c r="O3548" s="75" t="s">
        <v>306</v>
      </c>
      <c r="P3548" s="76" t="s">
        <v>306</v>
      </c>
      <c r="Q3548" s="216"/>
      <c r="R3548" s="77">
        <f t="shared" ref="R3548" si="9070">IF(COUNTA(Y3548:DP3551)=0,"01.01.1900",INDEX(Y3548:DP3548,MATCH(R3549,Y3549:DP3549,0)))</f>
        <v>45847</v>
      </c>
      <c r="S3548" s="78">
        <f t="shared" ref="S3548" si="9071">IF(COUNTA(Y3548:DP3551)=0,"01.01.1900",MAX(Y3548:DP3548))</f>
        <v>45847</v>
      </c>
      <c r="T3548" s="79"/>
      <c r="U3548" s="80" t="str">
        <f t="array" ref="U3548">IF(COUNTA(Y3548:DP3551)=0,"01.01.1900",IF(ISERROR(HLOOKUP(U3551,Y3551:DP3551,1,FALSE)),"01.01.1900",INDEX(Y3548:DP3548,MATCH(U3549&amp;U3551,Y3549:DP3549&amp;Y3551:DP3551,0))))</f>
        <v>01.01.1900</v>
      </c>
      <c r="V3548" s="81">
        <f t="shared" ref="V3548" si="9072">IF(COUNTA(Y3548:DP3551)=0,"01.01.1900",_xlfn.MAXIFS(Y3548:DP3548,Y3551:DP3551,V3551))</f>
        <v>0</v>
      </c>
      <c r="W3548" s="82"/>
      <c r="X3548" s="106"/>
      <c r="Y3548" s="101">
        <v>44013</v>
      </c>
      <c r="Z3548" s="101">
        <v>44013</v>
      </c>
      <c r="AA3548" s="141">
        <v>44987</v>
      </c>
      <c r="AB3548" s="141"/>
      <c r="AC3548" s="141">
        <v>45468</v>
      </c>
      <c r="AD3548" s="141">
        <v>45502</v>
      </c>
      <c r="AE3548" s="141"/>
      <c r="AF3548" s="141"/>
      <c r="AG3548" s="141">
        <v>45671</v>
      </c>
      <c r="AH3548" s="141">
        <v>45847</v>
      </c>
    </row>
    <row r="3549" spans="2:34" thickBot="1">
      <c r="B3549" s="83"/>
      <c r="C3549" s="84"/>
      <c r="D3549" s="83"/>
      <c r="E3549" s="83"/>
      <c r="F3549" s="83"/>
      <c r="G3549" s="83"/>
      <c r="H3549" s="83"/>
      <c r="I3549" s="83"/>
      <c r="J3549" s="83"/>
      <c r="K3549" s="83"/>
      <c r="L3549" s="83"/>
      <c r="M3549" s="83"/>
      <c r="N3549" s="83"/>
      <c r="O3549" s="83"/>
      <c r="P3549" s="84"/>
      <c r="Q3549" s="217"/>
      <c r="R3549" s="85">
        <f t="shared" ref="R3549" si="9073">IF(COUNTA(Y3548:DP3551)=0,0,MIN(Y3549:DP3549))</f>
        <v>1.19</v>
      </c>
      <c r="S3549" s="86">
        <f t="shared" ref="S3549" si="9074">IF(COUNTA(Y3548:DP3551)=0,0,HLOOKUP(S3548,Y3548:DP3551,2,FALSE))</f>
        <v>1.19</v>
      </c>
      <c r="T3549" s="87">
        <f t="shared" ref="T3549" si="9075">IF(COUNTA(Y3548:DP3551)=0,0,AVERAGE(Y3549:DP3549))</f>
        <v>2.8050369435215949</v>
      </c>
      <c r="U3549" s="88">
        <f t="shared" ref="U3549" si="9076">IF(COUNTA(Y3548:DP3551)=0,0,_xlfn.MINIFS(Y3549:DP3549,Y3551:DP3551,U3551))</f>
        <v>0</v>
      </c>
      <c r="V3549" s="89">
        <f t="array" ref="V3549">IF(COUNTA(Y3548:DP3551)=0,0,IF(ISERROR(HLOOKUP(V3551,Y3551:DP3551,1,FALSE)),0,INDEX(Y3549:DP3549,MATCH(V3548&amp;V3551,Y3548:DP3548&amp;Y3551:DP3551,0))))</f>
        <v>0</v>
      </c>
      <c r="W3549" s="90">
        <f t="array" ref="W3549">IF(COUNTA(Y3548:DP3551)=0,0,IF(ISERROR(HLOOKUP(W3551,Y3551:DP3551,1,FALSE)),0,AVERAGEIF(Y3551:DP3551,$W3551,Y3549:DP3549)))</f>
        <v>0</v>
      </c>
      <c r="X3549" s="107"/>
      <c r="Y3549" s="102">
        <v>1.8465186046511628</v>
      </c>
      <c r="Z3549" s="102">
        <v>3.65</v>
      </c>
      <c r="AA3549" s="142">
        <v>3.6189999999999998</v>
      </c>
      <c r="AB3549" s="142"/>
      <c r="AC3549" s="142">
        <v>3.3740000000000001</v>
      </c>
      <c r="AD3549" s="142">
        <v>3.92</v>
      </c>
      <c r="AE3549" s="142"/>
      <c r="AF3549" s="142"/>
      <c r="AG3549" s="142">
        <v>2.0357400000000001</v>
      </c>
      <c r="AH3549" s="142">
        <v>1.19</v>
      </c>
    </row>
    <row r="3550" spans="2:34" thickBot="1">
      <c r="B3550" s="83"/>
      <c r="C3550" s="84"/>
      <c r="D3550" s="83"/>
      <c r="E3550" s="83"/>
      <c r="F3550" s="83"/>
      <c r="G3550" s="83"/>
      <c r="H3550" s="83"/>
      <c r="I3550" s="83"/>
      <c r="J3550" s="83"/>
      <c r="K3550" s="83"/>
      <c r="L3550" s="83"/>
      <c r="M3550" s="83"/>
      <c r="N3550" s="83"/>
      <c r="O3550" s="83"/>
      <c r="P3550" s="84"/>
      <c r="Q3550" s="217"/>
      <c r="R3550" s="91">
        <f t="shared" ref="R3550" si="9077">IF(COUNTA(Y3548:DP3551)=0,0,HLOOKUP(R3549,Y3549:DP3551,2,FALSE))</f>
        <v>1000</v>
      </c>
      <c r="S3550" s="92">
        <f t="shared" ref="S3550" si="9078">IF(COUNTA(Y3548:DP3551)=0,0,HLOOKUP(S3548,Y3548:DP3551,3,FALSE))</f>
        <v>1000</v>
      </c>
      <c r="T3550" s="93"/>
      <c r="U3550" s="94">
        <f t="array" ref="U3550">IF(COUNTA(Y3548:DP3551)=0,0,IF(ISERROR(HLOOKUP(U3551,Y3551:DP3551,1,FALSE)),0,INDEX(Y3550:DP3550,MATCH(U3549&amp;U3551,Y3549:DP3549&amp;Y3551:DP3551,0))))</f>
        <v>0</v>
      </c>
      <c r="V3550" s="94">
        <f t="array" ref="V3550">IF(COUNTA(Y3548:DP3551)=0,0,IF(ISERROR(HLOOKUP(V3551,Y3551:DP3551,1,FALSE)),0,INDEX(Y3550:DP3550,MATCH(V3549&amp;V3551,Y3549:DP3549&amp;Y3551:DP3551,0))))</f>
        <v>0</v>
      </c>
      <c r="W3550" s="95"/>
      <c r="X3550" s="108"/>
      <c r="Y3550" s="103">
        <v>0</v>
      </c>
      <c r="Z3550" s="103">
        <v>0</v>
      </c>
      <c r="AA3550" s="143">
        <v>1000</v>
      </c>
      <c r="AB3550" s="143"/>
      <c r="AC3550" s="143">
        <v>1000</v>
      </c>
      <c r="AD3550" s="143">
        <v>0</v>
      </c>
      <c r="AE3550" s="143"/>
      <c r="AF3550" s="143"/>
      <c r="AG3550" s="143">
        <v>0</v>
      </c>
      <c r="AH3550" s="143">
        <v>1000</v>
      </c>
    </row>
    <row r="3551" spans="2:34" ht="13.9" thickBot="1">
      <c r="B3551" s="96"/>
      <c r="C3551" s="97"/>
      <c r="D3551" s="96"/>
      <c r="E3551" s="96"/>
      <c r="F3551" s="96"/>
      <c r="G3551" s="96"/>
      <c r="H3551" s="96"/>
      <c r="I3551" s="96"/>
      <c r="J3551" s="96"/>
      <c r="K3551" s="96"/>
      <c r="L3551" s="96"/>
      <c r="M3551" s="96"/>
      <c r="N3551" s="96"/>
      <c r="O3551" s="96"/>
      <c r="P3551" s="97"/>
      <c r="Q3551" s="218"/>
      <c r="R3551" s="98" t="str">
        <f t="shared" ref="R3551" si="9079">IF(COUNTA(Y3548:DP3551)=0,"none",HLOOKUP(R3549,Y3549:DP3551,3,FALSE))</f>
        <v>www (-30%)</v>
      </c>
      <c r="S3551" s="99" t="str">
        <f t="shared" ref="S3551" si="9080">IF(COUNTA(Y3548:DP3551)=0,"none",HLOOKUP(S3548,Y3548:DP3551,4,FALSE))</f>
        <v>www (-30%)</v>
      </c>
      <c r="T3551" s="100"/>
      <c r="U3551" s="100">
        <f t="array" ref="U3551">IF(COUNTA(Y3548:DP3551)=0,"none",IF($U$2="WAHR",$W$3,Abfrage!$F$4))</f>
        <v>0</v>
      </c>
      <c r="V3551" s="100">
        <f t="array" ref="V3551">IF(COUNTA(Y3548:DP3551)=0,"none",IF($U$2="WAHR",$W$3,Abfrage!$F$4))</f>
        <v>0</v>
      </c>
      <c r="W3551" s="100">
        <f t="array" ref="W3551">IF(COUNTA(Y3548:DP3551)=0,"none",IF($U$2="WAHR",$W$3,Abfrage!$F$4))</f>
        <v>0</v>
      </c>
      <c r="X3551" s="109"/>
      <c r="Y3551" s="104" t="s">
        <v>101</v>
      </c>
      <c r="Z3551" s="104" t="s">
        <v>185</v>
      </c>
      <c r="AA3551" s="144" t="s">
        <v>43</v>
      </c>
      <c r="AB3551" s="144"/>
      <c r="AC3551" s="144" t="s">
        <v>43</v>
      </c>
      <c r="AD3551" s="144" t="s">
        <v>185</v>
      </c>
      <c r="AE3551" s="144"/>
      <c r="AF3551" s="144"/>
      <c r="AG3551" s="144" t="s">
        <v>101</v>
      </c>
      <c r="AH3551" s="144" t="s">
        <v>43</v>
      </c>
    </row>
    <row r="3552" spans="2:34" thickBot="1">
      <c r="B3552" s="75" t="s">
        <v>2199</v>
      </c>
      <c r="C3552" s="76">
        <v>1000295316</v>
      </c>
      <c r="D3552" s="75" t="s">
        <v>728</v>
      </c>
      <c r="E3552" s="75" t="s">
        <v>728</v>
      </c>
      <c r="F3552" s="75" t="s">
        <v>2200</v>
      </c>
      <c r="G3552" s="75" t="s">
        <v>2201</v>
      </c>
      <c r="H3552" s="75" t="e">
        <v>#N/A</v>
      </c>
      <c r="I3552" s="75" t="s">
        <v>732</v>
      </c>
      <c r="J3552" s="75" t="s">
        <v>306</v>
      </c>
      <c r="K3552" s="75" t="s">
        <v>306</v>
      </c>
      <c r="L3552" s="75" t="s">
        <v>306</v>
      </c>
      <c r="M3552" s="75" t="s">
        <v>306</v>
      </c>
      <c r="N3552" s="75" t="s">
        <v>306</v>
      </c>
      <c r="O3552" s="75" t="s">
        <v>306</v>
      </c>
      <c r="P3552" s="76" t="s">
        <v>306</v>
      </c>
      <c r="Q3552" s="216"/>
      <c r="R3552" s="77" t="str">
        <f t="shared" ref="R3552" si="9081">IF(COUNTA(Y3552:DP3555)=0,"01.01.1900",INDEX(Y3552:DP3552,MATCH(R3553,Y3553:DP3553,0)))</f>
        <v>01.01.1900</v>
      </c>
      <c r="S3552" s="78" t="str">
        <f t="shared" ref="S3552" si="9082">IF(COUNTA(Y3552:DP3555)=0,"01.01.1900",MAX(Y3552:DP3552))</f>
        <v>01.01.1900</v>
      </c>
      <c r="T3552" s="79"/>
      <c r="U3552" s="80" t="str">
        <f t="array" ref="U3552">IF(COUNTA(Y3552:DP3555)=0,"01.01.1900",IF(ISERROR(HLOOKUP(U3555,Y3555:DP3555,1,FALSE)),"01.01.1900",INDEX(Y3552:DP3552,MATCH(U3553&amp;U3555,Y3553:DP3553&amp;Y3555:DP3555,0))))</f>
        <v>01.01.1900</v>
      </c>
      <c r="V3552" s="81" t="str">
        <f t="shared" ref="V3552" si="9083">IF(COUNTA(Y3552:DP3555)=0,"01.01.1900",_xlfn.MAXIFS(Y3552:DP3552,Y3555:DP3555,V3555))</f>
        <v>01.01.1900</v>
      </c>
      <c r="W3552" s="82"/>
      <c r="X3552" s="106"/>
    </row>
    <row r="3553" spans="2:24" thickBot="1">
      <c r="B3553" s="83"/>
      <c r="C3553" s="84"/>
      <c r="D3553" s="83"/>
      <c r="E3553" s="83"/>
      <c r="F3553" s="83"/>
      <c r="G3553" s="83"/>
      <c r="H3553" s="83"/>
      <c r="I3553" s="83"/>
      <c r="J3553" s="83"/>
      <c r="K3553" s="83"/>
      <c r="L3553" s="83"/>
      <c r="M3553" s="83"/>
      <c r="N3553" s="83"/>
      <c r="O3553" s="83"/>
      <c r="P3553" s="84"/>
      <c r="Q3553" s="217"/>
      <c r="R3553" s="85">
        <f t="shared" ref="R3553" si="9084">IF(COUNTA(Y3552:DP3555)=0,0,MIN(Y3553:DP3553))</f>
        <v>0</v>
      </c>
      <c r="S3553" s="86">
        <f t="shared" ref="S3553" si="9085">IF(COUNTA(Y3552:DP3555)=0,0,HLOOKUP(S3552,Y3552:DP3555,2,FALSE))</f>
        <v>0</v>
      </c>
      <c r="T3553" s="87">
        <f t="shared" ref="T3553" si="9086">IF(COUNTA(Y3552:DP3555)=0,0,AVERAGE(Y3553:DP3553))</f>
        <v>0</v>
      </c>
      <c r="U3553" s="88">
        <f t="shared" ref="U3553" si="9087">IF(COUNTA(Y3552:DP3555)=0,0,_xlfn.MINIFS(Y3553:DP3553,Y3555:DP3555,U3555))</f>
        <v>0</v>
      </c>
      <c r="V3553" s="89">
        <f t="array" ref="V3553">IF(COUNTA(Y3552:DP3555)=0,0,IF(ISERROR(HLOOKUP(V3555,Y3555:DP3555,1,FALSE)),0,INDEX(Y3553:DP3553,MATCH(V3552&amp;V3555,Y3552:DP3552&amp;Y3555:DP3555,0))))</f>
        <v>0</v>
      </c>
      <c r="W3553" s="90">
        <f t="array" ref="W3553">IF(COUNTA(Y3552:DP3555)=0,0,IF(ISERROR(HLOOKUP(W3555,Y3555:DP3555,1,FALSE)),0,AVERAGEIF(Y3555:DP3555,$W3555,Y3553:DP3553)))</f>
        <v>0</v>
      </c>
      <c r="X3553" s="107"/>
    </row>
    <row r="3554" spans="2:24" thickBot="1">
      <c r="B3554" s="83"/>
      <c r="C3554" s="84"/>
      <c r="D3554" s="83"/>
      <c r="E3554" s="83"/>
      <c r="F3554" s="83"/>
      <c r="G3554" s="83"/>
      <c r="H3554" s="83"/>
      <c r="I3554" s="83"/>
      <c r="J3554" s="83"/>
      <c r="K3554" s="83"/>
      <c r="L3554" s="83"/>
      <c r="M3554" s="83"/>
      <c r="N3554" s="83"/>
      <c r="O3554" s="83"/>
      <c r="P3554" s="84"/>
      <c r="Q3554" s="217"/>
      <c r="R3554" s="91">
        <f t="shared" ref="R3554" si="9088">IF(COUNTA(Y3552:DP3555)=0,0,HLOOKUP(R3553,Y3553:DP3555,2,FALSE))</f>
        <v>0</v>
      </c>
      <c r="S3554" s="92">
        <f t="shared" ref="S3554" si="9089">IF(COUNTA(Y3552:DP3555)=0,0,HLOOKUP(S3552,Y3552:DP3555,3,FALSE))</f>
        <v>0</v>
      </c>
      <c r="T3554" s="93"/>
      <c r="U3554" s="94">
        <f t="array" ref="U3554">IF(COUNTA(Y3552:DP3555)=0,0,IF(ISERROR(HLOOKUP(U3555,Y3555:DP3555,1,FALSE)),0,INDEX(Y3554:DP3554,MATCH(U3553&amp;U3555,Y3553:DP3553&amp;Y3555:DP3555,0))))</f>
        <v>0</v>
      </c>
      <c r="V3554" s="94">
        <f t="array" ref="V3554">IF(COUNTA(Y3552:DP3555)=0,0,IF(ISERROR(HLOOKUP(V3555,Y3555:DP3555,1,FALSE)),0,INDEX(Y3554:DP3554,MATCH(V3553&amp;V3555,Y3553:DP3553&amp;Y3555:DP3555,0))))</f>
        <v>0</v>
      </c>
      <c r="W3554" s="95"/>
      <c r="X3554" s="108"/>
    </row>
    <row r="3555" spans="2:24" ht="13.9" thickBot="1">
      <c r="B3555" s="96"/>
      <c r="C3555" s="97"/>
      <c r="D3555" s="96"/>
      <c r="E3555" s="96"/>
      <c r="F3555" s="96"/>
      <c r="G3555" s="96"/>
      <c r="H3555" s="96"/>
      <c r="I3555" s="96"/>
      <c r="J3555" s="96"/>
      <c r="K3555" s="96"/>
      <c r="L3555" s="96"/>
      <c r="M3555" s="96"/>
      <c r="N3555" s="96"/>
      <c r="O3555" s="96"/>
      <c r="P3555" s="97"/>
      <c r="Q3555" s="218"/>
      <c r="R3555" s="98" t="str">
        <f t="shared" ref="R3555" si="9090">IF(COUNTA(Y3552:DP3555)=0,"none",HLOOKUP(R3553,Y3553:DP3555,3,FALSE))</f>
        <v>none</v>
      </c>
      <c r="S3555" s="99" t="str">
        <f t="shared" ref="S3555" si="9091">IF(COUNTA(Y3552:DP3555)=0,"none",HLOOKUP(S3552,Y3552:DP3555,4,FALSE))</f>
        <v>none</v>
      </c>
      <c r="T3555" s="100"/>
      <c r="U3555" s="100" t="str">
        <f t="array" ref="U3555">IF(COUNTA(Y3552:DP3555)=0,"none",IF($U$2="WAHR",$W$3,Abfrage!$F$4))</f>
        <v>none</v>
      </c>
      <c r="V3555" s="100" t="str">
        <f t="array" ref="V3555">IF(COUNTA(Y3552:DP3555)=0,"none",IF($U$2="WAHR",$W$3,Abfrage!$F$4))</f>
        <v>none</v>
      </c>
      <c r="W3555" s="100" t="str">
        <f t="array" ref="W3555">IF(COUNTA(Y3552:DP3555)=0,"none",IF($U$2="WAHR",$W$3,Abfrage!$F$4))</f>
        <v>none</v>
      </c>
      <c r="X3555" s="109"/>
    </row>
    <row r="3556" spans="2:24" thickBot="1">
      <c r="B3556" s="75" t="s">
        <v>2202</v>
      </c>
      <c r="C3556" s="76">
        <v>1000333982</v>
      </c>
      <c r="D3556" s="75" t="s">
        <v>95</v>
      </c>
      <c r="E3556" s="75" t="s">
        <v>175</v>
      </c>
      <c r="F3556" s="75" t="s">
        <v>97</v>
      </c>
      <c r="G3556" s="75" t="s">
        <v>2203</v>
      </c>
      <c r="H3556" s="75" t="e">
        <v>#N/A</v>
      </c>
      <c r="I3556" s="75" t="s">
        <v>41</v>
      </c>
      <c r="J3556" s="75" t="s">
        <v>2203</v>
      </c>
      <c r="K3556" s="75" t="s">
        <v>327</v>
      </c>
      <c r="L3556" s="75" t="s">
        <v>326</v>
      </c>
      <c r="M3556" s="75" t="s">
        <v>307</v>
      </c>
      <c r="N3556" s="75" t="s">
        <v>809</v>
      </c>
      <c r="O3556" s="75" t="s">
        <v>309</v>
      </c>
      <c r="P3556" s="76" t="s">
        <v>306</v>
      </c>
      <c r="Q3556" s="216"/>
      <c r="R3556" s="77" t="str">
        <f t="shared" ref="R3556" si="9092">IF(COUNTA(Y3556:DP3559)=0,"01.01.1900",INDEX(Y3556:DP3556,MATCH(R3557,Y3557:DP3557,0)))</f>
        <v>01.01.1900</v>
      </c>
      <c r="S3556" s="78" t="str">
        <f t="shared" ref="S3556" si="9093">IF(COUNTA(Y3556:DP3559)=0,"01.01.1900",MAX(Y3556:DP3556))</f>
        <v>01.01.1900</v>
      </c>
      <c r="T3556" s="79"/>
      <c r="U3556" s="80" t="str">
        <f t="array" ref="U3556">IF(COUNTA(Y3556:DP3559)=0,"01.01.1900",IF(ISERROR(HLOOKUP(U3559,Y3559:DP3559,1,FALSE)),"01.01.1900",INDEX(Y3556:DP3556,MATCH(U3557&amp;U3559,Y3557:DP3557&amp;Y3559:DP3559,0))))</f>
        <v>01.01.1900</v>
      </c>
      <c r="V3556" s="81" t="str">
        <f t="shared" ref="V3556" si="9094">IF(COUNTA(Y3556:DP3559)=0,"01.01.1900",_xlfn.MAXIFS(Y3556:DP3556,Y3559:DP3559,V3559))</f>
        <v>01.01.1900</v>
      </c>
      <c r="W3556" s="82"/>
      <c r="X3556" s="106"/>
    </row>
    <row r="3557" spans="2:24" thickBot="1">
      <c r="B3557" s="83"/>
      <c r="C3557" s="84"/>
      <c r="D3557" s="83"/>
      <c r="E3557" s="83"/>
      <c r="F3557" s="83"/>
      <c r="G3557" s="83"/>
      <c r="H3557" s="83"/>
      <c r="I3557" s="83"/>
      <c r="J3557" s="83"/>
      <c r="K3557" s="83"/>
      <c r="L3557" s="83"/>
      <c r="M3557" s="83"/>
      <c r="N3557" s="83"/>
      <c r="O3557" s="83"/>
      <c r="P3557" s="84"/>
      <c r="Q3557" s="217"/>
      <c r="R3557" s="85">
        <f t="shared" ref="R3557" si="9095">IF(COUNTA(Y3556:DP3559)=0,0,MIN(Y3557:DP3557))</f>
        <v>0</v>
      </c>
      <c r="S3557" s="86">
        <f t="shared" ref="S3557" si="9096">IF(COUNTA(Y3556:DP3559)=0,0,HLOOKUP(S3556,Y3556:DP3559,2,FALSE))</f>
        <v>0</v>
      </c>
      <c r="T3557" s="87">
        <f t="shared" ref="T3557" si="9097">IF(COUNTA(Y3556:DP3559)=0,0,AVERAGE(Y3557:DP3557))</f>
        <v>0</v>
      </c>
      <c r="U3557" s="88">
        <f t="shared" ref="U3557" si="9098">IF(COUNTA(Y3556:DP3559)=0,0,_xlfn.MINIFS(Y3557:DP3557,Y3559:DP3559,U3559))</f>
        <v>0</v>
      </c>
      <c r="V3557" s="89">
        <f t="array" ref="V3557">IF(COUNTA(Y3556:DP3559)=0,0,IF(ISERROR(HLOOKUP(V3559,Y3559:DP3559,1,FALSE)),0,INDEX(Y3557:DP3557,MATCH(V3556&amp;V3559,Y3556:DP3556&amp;Y3559:DP3559,0))))</f>
        <v>0</v>
      </c>
      <c r="W3557" s="90">
        <f t="array" ref="W3557">IF(COUNTA(Y3556:DP3559)=0,0,IF(ISERROR(HLOOKUP(W3559,Y3559:DP3559,1,FALSE)),0,AVERAGEIF(Y3559:DP3559,$W3559,Y3557:DP3557)))</f>
        <v>0</v>
      </c>
      <c r="X3557" s="107"/>
    </row>
    <row r="3558" spans="2:24" thickBot="1">
      <c r="B3558" s="83"/>
      <c r="C3558" s="84"/>
      <c r="D3558" s="83"/>
      <c r="E3558" s="83"/>
      <c r="F3558" s="83"/>
      <c r="G3558" s="83"/>
      <c r="H3558" s="83"/>
      <c r="I3558" s="83"/>
      <c r="J3558" s="83"/>
      <c r="K3558" s="83"/>
      <c r="L3558" s="83"/>
      <c r="M3558" s="83"/>
      <c r="N3558" s="83"/>
      <c r="O3558" s="83"/>
      <c r="P3558" s="84"/>
      <c r="Q3558" s="217"/>
      <c r="R3558" s="91">
        <f t="shared" ref="R3558" si="9099">IF(COUNTA(Y3556:DP3559)=0,0,HLOOKUP(R3557,Y3557:DP3559,2,FALSE))</f>
        <v>0</v>
      </c>
      <c r="S3558" s="92">
        <f t="shared" ref="S3558" si="9100">IF(COUNTA(Y3556:DP3559)=0,0,HLOOKUP(S3556,Y3556:DP3559,3,FALSE))</f>
        <v>0</v>
      </c>
      <c r="T3558" s="93"/>
      <c r="U3558" s="94">
        <f t="array" ref="U3558">IF(COUNTA(Y3556:DP3559)=0,0,IF(ISERROR(HLOOKUP(U3559,Y3559:DP3559,1,FALSE)),0,INDEX(Y3558:DP3558,MATCH(U3557&amp;U3559,Y3557:DP3557&amp;Y3559:DP3559,0))))</f>
        <v>0</v>
      </c>
      <c r="V3558" s="94">
        <f t="array" ref="V3558">IF(COUNTA(Y3556:DP3559)=0,0,IF(ISERROR(HLOOKUP(V3559,Y3559:DP3559,1,FALSE)),0,INDEX(Y3558:DP3558,MATCH(V3557&amp;V3559,Y3557:DP3557&amp;Y3559:DP3559,0))))</f>
        <v>0</v>
      </c>
      <c r="W3558" s="95"/>
      <c r="X3558" s="108"/>
    </row>
    <row r="3559" spans="2:24" ht="13.9" thickBot="1">
      <c r="B3559" s="96"/>
      <c r="C3559" s="97"/>
      <c r="D3559" s="96"/>
      <c r="E3559" s="96"/>
      <c r="F3559" s="96"/>
      <c r="G3559" s="96"/>
      <c r="H3559" s="96"/>
      <c r="I3559" s="96"/>
      <c r="J3559" s="96"/>
      <c r="K3559" s="96"/>
      <c r="L3559" s="96"/>
      <c r="M3559" s="96"/>
      <c r="N3559" s="96"/>
      <c r="O3559" s="96"/>
      <c r="P3559" s="97"/>
      <c r="Q3559" s="218"/>
      <c r="R3559" s="98" t="str">
        <f t="shared" ref="R3559" si="9101">IF(COUNTA(Y3556:DP3559)=0,"none",HLOOKUP(R3557,Y3557:DP3559,3,FALSE))</f>
        <v>none</v>
      </c>
      <c r="S3559" s="99" t="str">
        <f t="shared" ref="S3559" si="9102">IF(COUNTA(Y3556:DP3559)=0,"none",HLOOKUP(S3556,Y3556:DP3559,4,FALSE))</f>
        <v>none</v>
      </c>
      <c r="T3559" s="100"/>
      <c r="U3559" s="100" t="str">
        <f t="array" ref="U3559">IF(COUNTA(Y3556:DP3559)=0,"none",IF($U$2="WAHR",$W$3,Abfrage!$F$4))</f>
        <v>none</v>
      </c>
      <c r="V3559" s="100" t="str">
        <f t="array" ref="V3559">IF(COUNTA(Y3556:DP3559)=0,"none",IF($U$2="WAHR",$W$3,Abfrage!$F$4))</f>
        <v>none</v>
      </c>
      <c r="W3559" s="100" t="str">
        <f t="array" ref="W3559">IF(COUNTA(Y3556:DP3559)=0,"none",IF($U$2="WAHR",$W$3,Abfrage!$F$4))</f>
        <v>none</v>
      </c>
      <c r="X3559" s="109"/>
    </row>
    <row r="3560" spans="2:24" thickBot="1">
      <c r="B3560" s="75" t="s">
        <v>2204</v>
      </c>
      <c r="C3560" s="76">
        <v>1000333984</v>
      </c>
      <c r="D3560" s="75" t="s">
        <v>95</v>
      </c>
      <c r="E3560" s="75" t="s">
        <v>96</v>
      </c>
      <c r="F3560" s="75" t="s">
        <v>97</v>
      </c>
      <c r="G3560" s="75" t="s">
        <v>2205</v>
      </c>
      <c r="H3560" s="75" t="e">
        <v>#N/A</v>
      </c>
      <c r="I3560" s="75" t="s">
        <v>41</v>
      </c>
      <c r="J3560" s="75" t="s">
        <v>2205</v>
      </c>
      <c r="K3560" s="75" t="s">
        <v>327</v>
      </c>
      <c r="L3560" s="75" t="s">
        <v>326</v>
      </c>
      <c r="M3560" s="75" t="s">
        <v>313</v>
      </c>
      <c r="N3560" s="75" t="s">
        <v>809</v>
      </c>
      <c r="O3560" s="75" t="s">
        <v>309</v>
      </c>
      <c r="P3560" s="76" t="s">
        <v>306</v>
      </c>
      <c r="Q3560" s="216"/>
      <c r="R3560" s="77" t="str">
        <f t="shared" ref="R3560" si="9103">IF(COUNTA(Y3560:DP3563)=0,"01.01.1900",INDEX(Y3560:DP3560,MATCH(R3561,Y3561:DP3561,0)))</f>
        <v>01.01.1900</v>
      </c>
      <c r="S3560" s="78" t="str">
        <f t="shared" ref="S3560" si="9104">IF(COUNTA(Y3560:DP3563)=0,"01.01.1900",MAX(Y3560:DP3560))</f>
        <v>01.01.1900</v>
      </c>
      <c r="T3560" s="79"/>
      <c r="U3560" s="80" t="str">
        <f t="array" ref="U3560">IF(COUNTA(Y3560:DP3563)=0,"01.01.1900",IF(ISERROR(HLOOKUP(U3563,Y3563:DP3563,1,FALSE)),"01.01.1900",INDEX(Y3560:DP3560,MATCH(U3561&amp;U3563,Y3561:DP3561&amp;Y3563:DP3563,0))))</f>
        <v>01.01.1900</v>
      </c>
      <c r="V3560" s="81" t="str">
        <f t="shared" ref="V3560" si="9105">IF(COUNTA(Y3560:DP3563)=0,"01.01.1900",_xlfn.MAXIFS(Y3560:DP3560,Y3563:DP3563,V3563))</f>
        <v>01.01.1900</v>
      </c>
      <c r="W3560" s="82"/>
      <c r="X3560" s="106"/>
    </row>
    <row r="3561" spans="2:24" thickBot="1">
      <c r="B3561" s="83"/>
      <c r="C3561" s="84"/>
      <c r="D3561" s="83"/>
      <c r="E3561" s="83"/>
      <c r="F3561" s="83"/>
      <c r="G3561" s="83"/>
      <c r="H3561" s="83"/>
      <c r="I3561" s="83"/>
      <c r="J3561" s="83"/>
      <c r="K3561" s="83"/>
      <c r="L3561" s="83"/>
      <c r="M3561" s="83"/>
      <c r="N3561" s="83"/>
      <c r="O3561" s="83"/>
      <c r="P3561" s="84"/>
      <c r="Q3561" s="217"/>
      <c r="R3561" s="85">
        <f t="shared" ref="R3561" si="9106">IF(COUNTA(Y3560:DP3563)=0,0,MIN(Y3561:DP3561))</f>
        <v>0</v>
      </c>
      <c r="S3561" s="86">
        <f t="shared" ref="S3561" si="9107">IF(COUNTA(Y3560:DP3563)=0,0,HLOOKUP(S3560,Y3560:DP3563,2,FALSE))</f>
        <v>0</v>
      </c>
      <c r="T3561" s="87">
        <f t="shared" ref="T3561" si="9108">IF(COUNTA(Y3560:DP3563)=0,0,AVERAGE(Y3561:DP3561))</f>
        <v>0</v>
      </c>
      <c r="U3561" s="88">
        <f t="shared" ref="U3561" si="9109">IF(COUNTA(Y3560:DP3563)=0,0,_xlfn.MINIFS(Y3561:DP3561,Y3563:DP3563,U3563))</f>
        <v>0</v>
      </c>
      <c r="V3561" s="89">
        <f t="array" ref="V3561">IF(COUNTA(Y3560:DP3563)=0,0,IF(ISERROR(HLOOKUP(V3563,Y3563:DP3563,1,FALSE)),0,INDEX(Y3561:DP3561,MATCH(V3560&amp;V3563,Y3560:DP3560&amp;Y3563:DP3563,0))))</f>
        <v>0</v>
      </c>
      <c r="W3561" s="90">
        <f t="array" ref="W3561">IF(COUNTA(Y3560:DP3563)=0,0,IF(ISERROR(HLOOKUP(W3563,Y3563:DP3563,1,FALSE)),0,AVERAGEIF(Y3563:DP3563,$W3563,Y3561:DP3561)))</f>
        <v>0</v>
      </c>
      <c r="X3561" s="107"/>
    </row>
    <row r="3562" spans="2:24" thickBot="1">
      <c r="B3562" s="83"/>
      <c r="C3562" s="84"/>
      <c r="D3562" s="83"/>
      <c r="E3562" s="83"/>
      <c r="F3562" s="83"/>
      <c r="G3562" s="83"/>
      <c r="H3562" s="83"/>
      <c r="I3562" s="83"/>
      <c r="J3562" s="83"/>
      <c r="K3562" s="83"/>
      <c r="L3562" s="83"/>
      <c r="M3562" s="83"/>
      <c r="N3562" s="83"/>
      <c r="O3562" s="83"/>
      <c r="P3562" s="84"/>
      <c r="Q3562" s="217"/>
      <c r="R3562" s="91">
        <f t="shared" ref="R3562" si="9110">IF(COUNTA(Y3560:DP3563)=0,0,HLOOKUP(R3561,Y3561:DP3563,2,FALSE))</f>
        <v>0</v>
      </c>
      <c r="S3562" s="92">
        <f t="shared" ref="S3562" si="9111">IF(COUNTA(Y3560:DP3563)=0,0,HLOOKUP(S3560,Y3560:DP3563,3,FALSE))</f>
        <v>0</v>
      </c>
      <c r="T3562" s="93"/>
      <c r="U3562" s="94">
        <f t="array" ref="U3562">IF(COUNTA(Y3560:DP3563)=0,0,IF(ISERROR(HLOOKUP(U3563,Y3563:DP3563,1,FALSE)),0,INDEX(Y3562:DP3562,MATCH(U3561&amp;U3563,Y3561:DP3561&amp;Y3563:DP3563,0))))</f>
        <v>0</v>
      </c>
      <c r="V3562" s="94">
        <f t="array" ref="V3562">IF(COUNTA(Y3560:DP3563)=0,0,IF(ISERROR(HLOOKUP(V3563,Y3563:DP3563,1,FALSE)),0,INDEX(Y3562:DP3562,MATCH(V3561&amp;V3563,Y3561:DP3561&amp;Y3563:DP3563,0))))</f>
        <v>0</v>
      </c>
      <c r="W3562" s="95"/>
      <c r="X3562" s="108"/>
    </row>
    <row r="3563" spans="2:24" ht="13.9" thickBot="1">
      <c r="B3563" s="96"/>
      <c r="C3563" s="97"/>
      <c r="D3563" s="96"/>
      <c r="E3563" s="96"/>
      <c r="F3563" s="96"/>
      <c r="G3563" s="96"/>
      <c r="H3563" s="96"/>
      <c r="I3563" s="96"/>
      <c r="J3563" s="96"/>
      <c r="K3563" s="96"/>
      <c r="L3563" s="96"/>
      <c r="M3563" s="96"/>
      <c r="N3563" s="96"/>
      <c r="O3563" s="96"/>
      <c r="P3563" s="97"/>
      <c r="Q3563" s="218"/>
      <c r="R3563" s="98" t="str">
        <f t="shared" ref="R3563" si="9112">IF(COUNTA(Y3560:DP3563)=0,"none",HLOOKUP(R3561,Y3561:DP3563,3,FALSE))</f>
        <v>none</v>
      </c>
      <c r="S3563" s="99" t="str">
        <f t="shared" ref="S3563" si="9113">IF(COUNTA(Y3560:DP3563)=0,"none",HLOOKUP(S3560,Y3560:DP3563,4,FALSE))</f>
        <v>none</v>
      </c>
      <c r="T3563" s="100"/>
      <c r="U3563" s="100" t="str">
        <f t="array" ref="U3563">IF(COUNTA(Y3560:DP3563)=0,"none",IF($U$2="WAHR",$W$3,Abfrage!$F$4))</f>
        <v>none</v>
      </c>
      <c r="V3563" s="100" t="str">
        <f t="array" ref="V3563">IF(COUNTA(Y3560:DP3563)=0,"none",IF($U$2="WAHR",$W$3,Abfrage!$F$4))</f>
        <v>none</v>
      </c>
      <c r="W3563" s="100" t="str">
        <f t="array" ref="W3563">IF(COUNTA(Y3560:DP3563)=0,"none",IF($U$2="WAHR",$W$3,Abfrage!$F$4))</f>
        <v>none</v>
      </c>
      <c r="X3563" s="109"/>
    </row>
    <row r="3564" spans="2:24" thickBot="1">
      <c r="B3564" s="75" t="s">
        <v>2206</v>
      </c>
      <c r="C3564" s="76">
        <v>1000162893</v>
      </c>
      <c r="D3564" s="75" t="s">
        <v>95</v>
      </c>
      <c r="E3564" s="75" t="s">
        <v>148</v>
      </c>
      <c r="F3564" s="75" t="s">
        <v>175</v>
      </c>
      <c r="G3564" s="75" t="s">
        <v>175</v>
      </c>
      <c r="H3564" s="75" t="e">
        <v>#N/A</v>
      </c>
      <c r="I3564" s="75" t="s">
        <v>1035</v>
      </c>
      <c r="J3564" s="75" t="s">
        <v>2207</v>
      </c>
      <c r="K3564" s="75" t="s">
        <v>331</v>
      </c>
      <c r="L3564" s="75" t="s">
        <v>325</v>
      </c>
      <c r="M3564" s="75" t="s">
        <v>307</v>
      </c>
      <c r="N3564" s="75" t="s">
        <v>327</v>
      </c>
      <c r="O3564" s="75" t="s">
        <v>306</v>
      </c>
      <c r="P3564" s="76" t="s">
        <v>306</v>
      </c>
      <c r="Q3564" s="216"/>
      <c r="R3564" s="77" t="str">
        <f t="shared" ref="R3564" si="9114">IF(COUNTA(Y3564:DP3567)=0,"01.01.1900",INDEX(Y3564:DP3564,MATCH(R3565,Y3565:DP3565,0)))</f>
        <v>01.01.1900</v>
      </c>
      <c r="S3564" s="78" t="str">
        <f t="shared" ref="S3564" si="9115">IF(COUNTA(Y3564:DP3567)=0,"01.01.1900",MAX(Y3564:DP3564))</f>
        <v>01.01.1900</v>
      </c>
      <c r="T3564" s="79"/>
      <c r="U3564" s="80" t="str">
        <f t="array" ref="U3564">IF(COUNTA(Y3564:DP3567)=0,"01.01.1900",IF(ISERROR(HLOOKUP(U3567,Y3567:DP3567,1,FALSE)),"01.01.1900",INDEX(Y3564:DP3564,MATCH(U3565&amp;U3567,Y3565:DP3565&amp;Y3567:DP3567,0))))</f>
        <v>01.01.1900</v>
      </c>
      <c r="V3564" s="81" t="str">
        <f t="shared" ref="V3564" si="9116">IF(COUNTA(Y3564:DP3567)=0,"01.01.1900",_xlfn.MAXIFS(Y3564:DP3564,Y3567:DP3567,V3567))</f>
        <v>01.01.1900</v>
      </c>
      <c r="W3564" s="82"/>
      <c r="X3564" s="106"/>
    </row>
    <row r="3565" spans="2:24" thickBot="1">
      <c r="B3565" s="83"/>
      <c r="C3565" s="84"/>
      <c r="D3565" s="83"/>
      <c r="E3565" s="83"/>
      <c r="F3565" s="83"/>
      <c r="G3565" s="83"/>
      <c r="H3565" s="83"/>
      <c r="I3565" s="83"/>
      <c r="J3565" s="83"/>
      <c r="K3565" s="83"/>
      <c r="L3565" s="83"/>
      <c r="M3565" s="83"/>
      <c r="N3565" s="83"/>
      <c r="O3565" s="83"/>
      <c r="P3565" s="84"/>
      <c r="Q3565" s="217"/>
      <c r="R3565" s="85">
        <f t="shared" ref="R3565" si="9117">IF(COUNTA(Y3564:DP3567)=0,0,MIN(Y3565:DP3565))</f>
        <v>0</v>
      </c>
      <c r="S3565" s="86">
        <f t="shared" ref="S3565" si="9118">IF(COUNTA(Y3564:DP3567)=0,0,HLOOKUP(S3564,Y3564:DP3567,2,FALSE))</f>
        <v>0</v>
      </c>
      <c r="T3565" s="87">
        <f t="shared" ref="T3565" si="9119">IF(COUNTA(Y3564:DP3567)=0,0,AVERAGE(Y3565:DP3565))</f>
        <v>0</v>
      </c>
      <c r="U3565" s="88">
        <f t="shared" ref="U3565" si="9120">IF(COUNTA(Y3564:DP3567)=0,0,_xlfn.MINIFS(Y3565:DP3565,Y3567:DP3567,U3567))</f>
        <v>0</v>
      </c>
      <c r="V3565" s="89">
        <f t="array" ref="V3565">IF(COUNTA(Y3564:DP3567)=0,0,IF(ISERROR(HLOOKUP(V3567,Y3567:DP3567,1,FALSE)),0,INDEX(Y3565:DP3565,MATCH(V3564&amp;V3567,Y3564:DP3564&amp;Y3567:DP3567,0))))</f>
        <v>0</v>
      </c>
      <c r="W3565" s="90">
        <f t="array" ref="W3565">IF(COUNTA(Y3564:DP3567)=0,0,IF(ISERROR(HLOOKUP(W3567,Y3567:DP3567,1,FALSE)),0,AVERAGEIF(Y3567:DP3567,$W3567,Y3565:DP3565)))</f>
        <v>0</v>
      </c>
      <c r="X3565" s="107"/>
    </row>
    <row r="3566" spans="2:24" thickBot="1">
      <c r="B3566" s="83"/>
      <c r="C3566" s="84"/>
      <c r="D3566" s="83"/>
      <c r="E3566" s="83"/>
      <c r="F3566" s="83"/>
      <c r="G3566" s="83"/>
      <c r="H3566" s="83"/>
      <c r="I3566" s="83"/>
      <c r="J3566" s="83"/>
      <c r="K3566" s="83"/>
      <c r="L3566" s="83"/>
      <c r="M3566" s="83"/>
      <c r="N3566" s="83"/>
      <c r="O3566" s="83"/>
      <c r="P3566" s="84"/>
      <c r="Q3566" s="217"/>
      <c r="R3566" s="91">
        <f t="shared" ref="R3566" si="9121">IF(COUNTA(Y3564:DP3567)=0,0,HLOOKUP(R3565,Y3565:DP3567,2,FALSE))</f>
        <v>0</v>
      </c>
      <c r="S3566" s="92">
        <f t="shared" ref="S3566" si="9122">IF(COUNTA(Y3564:DP3567)=0,0,HLOOKUP(S3564,Y3564:DP3567,3,FALSE))</f>
        <v>0</v>
      </c>
      <c r="T3566" s="93"/>
      <c r="U3566" s="94">
        <f t="array" ref="U3566">IF(COUNTA(Y3564:DP3567)=0,0,IF(ISERROR(HLOOKUP(U3567,Y3567:DP3567,1,FALSE)),0,INDEX(Y3566:DP3566,MATCH(U3565&amp;U3567,Y3565:DP3565&amp;Y3567:DP3567,0))))</f>
        <v>0</v>
      </c>
      <c r="V3566" s="94">
        <f t="array" ref="V3566">IF(COUNTA(Y3564:DP3567)=0,0,IF(ISERROR(HLOOKUP(V3567,Y3567:DP3567,1,FALSE)),0,INDEX(Y3566:DP3566,MATCH(V3565&amp;V3567,Y3565:DP3565&amp;Y3567:DP3567,0))))</f>
        <v>0</v>
      </c>
      <c r="W3566" s="95"/>
      <c r="X3566" s="108"/>
    </row>
    <row r="3567" spans="2:24" ht="13.9" thickBot="1">
      <c r="B3567" s="96"/>
      <c r="C3567" s="97"/>
      <c r="D3567" s="96"/>
      <c r="E3567" s="96"/>
      <c r="F3567" s="96"/>
      <c r="G3567" s="96"/>
      <c r="H3567" s="96"/>
      <c r="I3567" s="96"/>
      <c r="J3567" s="96"/>
      <c r="K3567" s="96"/>
      <c r="L3567" s="96"/>
      <c r="M3567" s="96"/>
      <c r="N3567" s="96"/>
      <c r="O3567" s="96"/>
      <c r="P3567" s="97"/>
      <c r="Q3567" s="218"/>
      <c r="R3567" s="98" t="str">
        <f t="shared" ref="R3567" si="9123">IF(COUNTA(Y3564:DP3567)=0,"none",HLOOKUP(R3565,Y3565:DP3567,3,FALSE))</f>
        <v>none</v>
      </c>
      <c r="S3567" s="99" t="str">
        <f t="shared" ref="S3567" si="9124">IF(COUNTA(Y3564:DP3567)=0,"none",HLOOKUP(S3564,Y3564:DP3567,4,FALSE))</f>
        <v>none</v>
      </c>
      <c r="T3567" s="100"/>
      <c r="U3567" s="100" t="str">
        <f t="array" ref="U3567">IF(COUNTA(Y3564:DP3567)=0,"none",IF($U$2="WAHR",$W$3,Abfrage!$F$4))</f>
        <v>none</v>
      </c>
      <c r="V3567" s="100" t="str">
        <f t="array" ref="V3567">IF(COUNTA(Y3564:DP3567)=0,"none",IF($U$2="WAHR",$W$3,Abfrage!$F$4))</f>
        <v>none</v>
      </c>
      <c r="W3567" s="100" t="str">
        <f t="array" ref="W3567">IF(COUNTA(Y3564:DP3567)=0,"none",IF($U$2="WAHR",$W$3,Abfrage!$F$4))</f>
        <v>none</v>
      </c>
      <c r="X3567" s="109"/>
    </row>
    <row r="3568" spans="2:24" thickBot="1">
      <c r="B3568" s="75" t="s">
        <v>2208</v>
      </c>
      <c r="C3568" s="76">
        <v>1000162891</v>
      </c>
      <c r="D3568" s="75" t="s">
        <v>95</v>
      </c>
      <c r="E3568" s="75" t="s">
        <v>148</v>
      </c>
      <c r="F3568" s="75" t="s">
        <v>96</v>
      </c>
      <c r="G3568" s="75" t="s">
        <v>96</v>
      </c>
      <c r="H3568" s="75" t="e">
        <v>#N/A</v>
      </c>
      <c r="I3568" s="75" t="s">
        <v>1035</v>
      </c>
      <c r="J3568" s="75" t="s">
        <v>2209</v>
      </c>
      <c r="K3568" s="75" t="s">
        <v>331</v>
      </c>
      <c r="L3568" s="75" t="s">
        <v>325</v>
      </c>
      <c r="M3568" s="75" t="s">
        <v>313</v>
      </c>
      <c r="N3568" s="75" t="s">
        <v>327</v>
      </c>
      <c r="O3568" s="75" t="s">
        <v>306</v>
      </c>
      <c r="P3568" s="76" t="s">
        <v>306</v>
      </c>
      <c r="Q3568" s="216"/>
      <c r="R3568" s="77" t="str">
        <f t="shared" ref="R3568" si="9125">IF(COUNTA(Y3568:DP3571)=0,"01.01.1900",INDEX(Y3568:DP3568,MATCH(R3569,Y3569:DP3569,0)))</f>
        <v>01.01.1900</v>
      </c>
      <c r="S3568" s="78" t="str">
        <f t="shared" ref="S3568" si="9126">IF(COUNTA(Y3568:DP3571)=0,"01.01.1900",MAX(Y3568:DP3568))</f>
        <v>01.01.1900</v>
      </c>
      <c r="T3568" s="79"/>
      <c r="U3568" s="80" t="str">
        <f t="array" ref="U3568">IF(COUNTA(Y3568:DP3571)=0,"01.01.1900",IF(ISERROR(HLOOKUP(U3571,Y3571:DP3571,1,FALSE)),"01.01.1900",INDEX(Y3568:DP3568,MATCH(U3569&amp;U3571,Y3569:DP3569&amp;Y3571:DP3571,0))))</f>
        <v>01.01.1900</v>
      </c>
      <c r="V3568" s="81" t="str">
        <f t="shared" ref="V3568" si="9127">IF(COUNTA(Y3568:DP3571)=0,"01.01.1900",_xlfn.MAXIFS(Y3568:DP3568,Y3571:DP3571,V3571))</f>
        <v>01.01.1900</v>
      </c>
      <c r="W3568" s="82"/>
      <c r="X3568" s="106"/>
    </row>
    <row r="3569" spans="2:26" thickBot="1">
      <c r="B3569" s="83"/>
      <c r="C3569" s="84"/>
      <c r="D3569" s="83"/>
      <c r="E3569" s="83"/>
      <c r="F3569" s="83"/>
      <c r="G3569" s="83"/>
      <c r="H3569" s="83"/>
      <c r="I3569" s="83"/>
      <c r="J3569" s="83"/>
      <c r="K3569" s="83"/>
      <c r="L3569" s="83"/>
      <c r="M3569" s="83"/>
      <c r="N3569" s="83"/>
      <c r="O3569" s="83"/>
      <c r="P3569" s="84"/>
      <c r="Q3569" s="217"/>
      <c r="R3569" s="85">
        <f t="shared" ref="R3569" si="9128">IF(COUNTA(Y3568:DP3571)=0,0,MIN(Y3569:DP3569))</f>
        <v>0</v>
      </c>
      <c r="S3569" s="86">
        <f t="shared" ref="S3569" si="9129">IF(COUNTA(Y3568:DP3571)=0,0,HLOOKUP(S3568,Y3568:DP3571,2,FALSE))</f>
        <v>0</v>
      </c>
      <c r="T3569" s="87">
        <f t="shared" ref="T3569" si="9130">IF(COUNTA(Y3568:DP3571)=0,0,AVERAGE(Y3569:DP3569))</f>
        <v>0</v>
      </c>
      <c r="U3569" s="88">
        <f t="shared" ref="U3569" si="9131">IF(COUNTA(Y3568:DP3571)=0,0,_xlfn.MINIFS(Y3569:DP3569,Y3571:DP3571,U3571))</f>
        <v>0</v>
      </c>
      <c r="V3569" s="89">
        <f t="array" ref="V3569">IF(COUNTA(Y3568:DP3571)=0,0,IF(ISERROR(HLOOKUP(V3571,Y3571:DP3571,1,FALSE)),0,INDEX(Y3569:DP3569,MATCH(V3568&amp;V3571,Y3568:DP3568&amp;Y3571:DP3571,0))))</f>
        <v>0</v>
      </c>
      <c r="W3569" s="90">
        <f t="array" ref="W3569">IF(COUNTA(Y3568:DP3571)=0,0,IF(ISERROR(HLOOKUP(W3571,Y3571:DP3571,1,FALSE)),0,AVERAGEIF(Y3571:DP3571,$W3571,Y3569:DP3569)))</f>
        <v>0</v>
      </c>
      <c r="X3569" s="107"/>
    </row>
    <row r="3570" spans="2:26" thickBot="1">
      <c r="B3570" s="83"/>
      <c r="C3570" s="84"/>
      <c r="D3570" s="83"/>
      <c r="E3570" s="83"/>
      <c r="F3570" s="83"/>
      <c r="G3570" s="83"/>
      <c r="H3570" s="83"/>
      <c r="I3570" s="83"/>
      <c r="J3570" s="83"/>
      <c r="K3570" s="83"/>
      <c r="L3570" s="83"/>
      <c r="M3570" s="83"/>
      <c r="N3570" s="83"/>
      <c r="O3570" s="83"/>
      <c r="P3570" s="84"/>
      <c r="Q3570" s="217"/>
      <c r="R3570" s="91">
        <f t="shared" ref="R3570" si="9132">IF(COUNTA(Y3568:DP3571)=0,0,HLOOKUP(R3569,Y3569:DP3571,2,FALSE))</f>
        <v>0</v>
      </c>
      <c r="S3570" s="92">
        <f t="shared" ref="S3570" si="9133">IF(COUNTA(Y3568:DP3571)=0,0,HLOOKUP(S3568,Y3568:DP3571,3,FALSE))</f>
        <v>0</v>
      </c>
      <c r="T3570" s="93"/>
      <c r="U3570" s="94">
        <f t="array" ref="U3570">IF(COUNTA(Y3568:DP3571)=0,0,IF(ISERROR(HLOOKUP(U3571,Y3571:DP3571,1,FALSE)),0,INDEX(Y3570:DP3570,MATCH(U3569&amp;U3571,Y3569:DP3569&amp;Y3571:DP3571,0))))</f>
        <v>0</v>
      </c>
      <c r="V3570" s="94">
        <f t="array" ref="V3570">IF(COUNTA(Y3568:DP3571)=0,0,IF(ISERROR(HLOOKUP(V3571,Y3571:DP3571,1,FALSE)),0,INDEX(Y3570:DP3570,MATCH(V3569&amp;V3571,Y3569:DP3569&amp;Y3571:DP3571,0))))</f>
        <v>0</v>
      </c>
      <c r="W3570" s="95"/>
      <c r="X3570" s="108"/>
    </row>
    <row r="3571" spans="2:26" ht="13.9" thickBot="1">
      <c r="B3571" s="96"/>
      <c r="C3571" s="97"/>
      <c r="D3571" s="96"/>
      <c r="E3571" s="96"/>
      <c r="F3571" s="96"/>
      <c r="G3571" s="96"/>
      <c r="H3571" s="96"/>
      <c r="I3571" s="96"/>
      <c r="J3571" s="96"/>
      <c r="K3571" s="96"/>
      <c r="L3571" s="96"/>
      <c r="M3571" s="96"/>
      <c r="N3571" s="96"/>
      <c r="O3571" s="96"/>
      <c r="P3571" s="97"/>
      <c r="Q3571" s="218"/>
      <c r="R3571" s="98" t="str">
        <f t="shared" ref="R3571" si="9134">IF(COUNTA(Y3568:DP3571)=0,"none",HLOOKUP(R3569,Y3569:DP3571,3,FALSE))</f>
        <v>none</v>
      </c>
      <c r="S3571" s="99" t="str">
        <f t="shared" ref="S3571" si="9135">IF(COUNTA(Y3568:DP3571)=0,"none",HLOOKUP(S3568,Y3568:DP3571,4,FALSE))</f>
        <v>none</v>
      </c>
      <c r="T3571" s="100"/>
      <c r="U3571" s="100" t="str">
        <f t="array" ref="U3571">IF(COUNTA(Y3568:DP3571)=0,"none",IF($U$2="WAHR",$W$3,Abfrage!$F$4))</f>
        <v>none</v>
      </c>
      <c r="V3571" s="100" t="str">
        <f t="array" ref="V3571">IF(COUNTA(Y3568:DP3571)=0,"none",IF($U$2="WAHR",$W$3,Abfrage!$F$4))</f>
        <v>none</v>
      </c>
      <c r="W3571" s="100" t="str">
        <f t="array" ref="W3571">IF(COUNTA(Y3568:DP3571)=0,"none",IF($U$2="WAHR",$W$3,Abfrage!$F$4))</f>
        <v>none</v>
      </c>
      <c r="X3571" s="109"/>
    </row>
    <row r="3572" spans="2:26" thickBot="1">
      <c r="B3572" s="75" t="s">
        <v>2210</v>
      </c>
      <c r="C3572" s="76">
        <v>1000334152</v>
      </c>
      <c r="D3572" s="75" t="s">
        <v>95</v>
      </c>
      <c r="E3572" s="75" t="s">
        <v>175</v>
      </c>
      <c r="F3572" s="75" t="s">
        <v>97</v>
      </c>
      <c r="G3572" s="75" t="s">
        <v>1481</v>
      </c>
      <c r="H3572" s="75" t="e">
        <v>#N/A</v>
      </c>
      <c r="I3572" s="75" t="s">
        <v>51</v>
      </c>
      <c r="J3572" s="75" t="s">
        <v>2211</v>
      </c>
      <c r="K3572" s="75" t="s">
        <v>306</v>
      </c>
      <c r="L3572" s="75" t="s">
        <v>306</v>
      </c>
      <c r="M3572" s="75" t="s">
        <v>313</v>
      </c>
      <c r="N3572" s="75" t="s">
        <v>339</v>
      </c>
      <c r="O3572" s="75" t="s">
        <v>306</v>
      </c>
      <c r="P3572" s="76" t="s">
        <v>306</v>
      </c>
      <c r="Q3572" s="216"/>
      <c r="R3572" s="77">
        <f t="shared" ref="R3572" si="9136">IF(COUNTA(Y3572:DP3575)=0,"01.01.1900",INDEX(Y3572:DP3572,MATCH(R3573,Y3573:DP3573,0)))</f>
        <v>44013</v>
      </c>
      <c r="S3572" s="78">
        <f t="shared" ref="S3572" si="9137">IF(COUNTA(Y3572:DP3575)=0,"01.01.1900",MAX(Y3572:DP3572))</f>
        <v>44013</v>
      </c>
      <c r="T3572" s="79"/>
      <c r="U3572" s="80" t="str">
        <f t="array" ref="U3572">IF(COUNTA(Y3572:DP3575)=0,"01.01.1900",IF(ISERROR(HLOOKUP(U3575,Y3575:DP3575,1,FALSE)),"01.01.1900",INDEX(Y3572:DP3572,MATCH(U3573&amp;U3575,Y3573:DP3573&amp;Y3575:DP3575,0))))</f>
        <v>01.01.1900</v>
      </c>
      <c r="V3572" s="81">
        <f t="shared" ref="V3572" si="9138">IF(COUNTA(Y3572:DP3575)=0,"01.01.1900",_xlfn.MAXIFS(Y3572:DP3572,Y3575:DP3575,V3575))</f>
        <v>0</v>
      </c>
      <c r="W3572" s="82"/>
      <c r="X3572" s="106"/>
      <c r="Y3572" s="101">
        <v>44013</v>
      </c>
      <c r="Z3572" s="101">
        <v>44013</v>
      </c>
    </row>
    <row r="3573" spans="2:26" thickBot="1">
      <c r="B3573" s="83"/>
      <c r="C3573" s="84"/>
      <c r="D3573" s="83"/>
      <c r="E3573" s="83"/>
      <c r="F3573" s="83"/>
      <c r="G3573" s="83"/>
      <c r="H3573" s="83"/>
      <c r="I3573" s="83"/>
      <c r="J3573" s="83"/>
      <c r="K3573" s="83"/>
      <c r="L3573" s="83"/>
      <c r="M3573" s="83"/>
      <c r="N3573" s="83"/>
      <c r="O3573" s="83"/>
      <c r="P3573" s="84"/>
      <c r="Q3573" s="217"/>
      <c r="R3573" s="85">
        <f t="shared" ref="R3573" si="9139">IF(COUNTA(Y3572:DP3575)=0,0,MIN(Y3573:DP3573))</f>
        <v>0.37</v>
      </c>
      <c r="S3573" s="86">
        <f t="shared" ref="S3573" si="9140">IF(COUNTA(Y3572:DP3575)=0,0,HLOOKUP(S3572,Y3572:DP3575,2,FALSE))</f>
        <v>1.1099999999999999</v>
      </c>
      <c r="T3573" s="87">
        <f t="shared" ref="T3573" si="9141">IF(COUNTA(Y3572:DP3575)=0,0,AVERAGE(Y3573:DP3573))</f>
        <v>0.74</v>
      </c>
      <c r="U3573" s="88">
        <f t="shared" ref="U3573" si="9142">IF(COUNTA(Y3572:DP3575)=0,0,_xlfn.MINIFS(Y3573:DP3573,Y3575:DP3575,U3575))</f>
        <v>0</v>
      </c>
      <c r="V3573" s="89">
        <f t="array" ref="V3573">IF(COUNTA(Y3572:DP3575)=0,0,IF(ISERROR(HLOOKUP(V3575,Y3575:DP3575,1,FALSE)),0,INDEX(Y3573:DP3573,MATCH(V3572&amp;V3575,Y3572:DP3572&amp;Y3575:DP3575,0))))</f>
        <v>0</v>
      </c>
      <c r="W3573" s="90">
        <f t="array" ref="W3573">IF(COUNTA(Y3572:DP3575)=0,0,IF(ISERROR(HLOOKUP(W3575,Y3575:DP3575,1,FALSE)),0,AVERAGEIF(Y3575:DP3575,$W3575,Y3573:DP3573)))</f>
        <v>0</v>
      </c>
      <c r="X3573" s="107"/>
      <c r="Y3573" s="102">
        <v>1.1099999999999999</v>
      </c>
      <c r="Z3573" s="102">
        <v>0.37</v>
      </c>
    </row>
    <row r="3574" spans="2:26" thickBot="1">
      <c r="B3574" s="83"/>
      <c r="C3574" s="84"/>
      <c r="D3574" s="83"/>
      <c r="E3574" s="83"/>
      <c r="F3574" s="83"/>
      <c r="G3574" s="83"/>
      <c r="H3574" s="83"/>
      <c r="I3574" s="83"/>
      <c r="J3574" s="83"/>
      <c r="K3574" s="83"/>
      <c r="L3574" s="83"/>
      <c r="M3574" s="83"/>
      <c r="N3574" s="83"/>
      <c r="O3574" s="83"/>
      <c r="P3574" s="84"/>
      <c r="Q3574" s="217"/>
      <c r="R3574" s="91">
        <f t="shared" ref="R3574" si="9143">IF(COUNTA(Y3572:DP3575)=0,0,HLOOKUP(R3573,Y3573:DP3575,2,FALSE))</f>
        <v>0</v>
      </c>
      <c r="S3574" s="92">
        <f t="shared" ref="S3574" si="9144">IF(COUNTA(Y3572:DP3575)=0,0,HLOOKUP(S3572,Y3572:DP3575,3,FALSE))</f>
        <v>0</v>
      </c>
      <c r="T3574" s="93"/>
      <c r="U3574" s="94">
        <f t="array" ref="U3574">IF(COUNTA(Y3572:DP3575)=0,0,IF(ISERROR(HLOOKUP(U3575,Y3575:DP3575,1,FALSE)),0,INDEX(Y3574:DP3574,MATCH(U3573&amp;U3575,Y3573:DP3573&amp;Y3575:DP3575,0))))</f>
        <v>0</v>
      </c>
      <c r="V3574" s="94">
        <f t="array" ref="V3574">IF(COUNTA(Y3572:DP3575)=0,0,IF(ISERROR(HLOOKUP(V3575,Y3575:DP3575,1,FALSE)),0,INDEX(Y3574:DP3574,MATCH(V3573&amp;V3575,Y3573:DP3573&amp;Y3575:DP3575,0))))</f>
        <v>0</v>
      </c>
      <c r="W3574" s="95"/>
      <c r="X3574" s="108"/>
      <c r="Y3574" s="103">
        <v>0</v>
      </c>
      <c r="Z3574" s="103">
        <v>0</v>
      </c>
    </row>
    <row r="3575" spans="2:26" ht="13.9" thickBot="1">
      <c r="B3575" s="96"/>
      <c r="C3575" s="97"/>
      <c r="D3575" s="96"/>
      <c r="E3575" s="96"/>
      <c r="F3575" s="96"/>
      <c r="G3575" s="96"/>
      <c r="H3575" s="96"/>
      <c r="I3575" s="96"/>
      <c r="J3575" s="96"/>
      <c r="K3575" s="96"/>
      <c r="L3575" s="96"/>
      <c r="M3575" s="96"/>
      <c r="N3575" s="96"/>
      <c r="O3575" s="96"/>
      <c r="P3575" s="97"/>
      <c r="Q3575" s="218"/>
      <c r="R3575" s="98" t="str">
        <f t="shared" ref="R3575" si="9145">IF(COUNTA(Y3572:DP3575)=0,"none",HLOOKUP(R3573,Y3573:DP3575,3,FALSE))</f>
        <v>PSZ</v>
      </c>
      <c r="S3575" s="99" t="str">
        <f t="shared" ref="S3575" si="9146">IF(COUNTA(Y3572:DP3575)=0,"none",HLOOKUP(S3572,Y3572:DP3575,4,FALSE))</f>
        <v>ECI</v>
      </c>
      <c r="T3575" s="100"/>
      <c r="U3575" s="100">
        <f t="array" ref="U3575">IF(COUNTA(Y3572:DP3575)=0,"none",IF($U$2="WAHR",$W$3,Abfrage!$F$4))</f>
        <v>0</v>
      </c>
      <c r="V3575" s="100">
        <f t="array" ref="V3575">IF(COUNTA(Y3572:DP3575)=0,"none",IF($U$2="WAHR",$W$3,Abfrage!$F$4))</f>
        <v>0</v>
      </c>
      <c r="W3575" s="100">
        <f t="array" ref="W3575">IF(COUNTA(Y3572:DP3575)=0,"none",IF($U$2="WAHR",$W$3,Abfrage!$F$4))</f>
        <v>0</v>
      </c>
      <c r="X3575" s="109"/>
      <c r="Y3575" s="104" t="s">
        <v>101</v>
      </c>
      <c r="Z3575" s="104" t="s">
        <v>185</v>
      </c>
    </row>
    <row r="3576" spans="2:26" thickBot="1">
      <c r="B3576" s="75" t="s">
        <v>2212</v>
      </c>
      <c r="C3576" s="76">
        <v>1000359965</v>
      </c>
      <c r="D3576" s="75" t="s">
        <v>95</v>
      </c>
      <c r="E3576" s="75" t="s">
        <v>148</v>
      </c>
      <c r="F3576" s="75" t="s">
        <v>96</v>
      </c>
      <c r="G3576" s="75" t="s">
        <v>96</v>
      </c>
      <c r="H3576" s="75" t="e">
        <v>#N/A</v>
      </c>
      <c r="I3576" s="75" t="s">
        <v>68</v>
      </c>
      <c r="J3576" s="75" t="s">
        <v>2213</v>
      </c>
      <c r="K3576" s="75" t="s">
        <v>523</v>
      </c>
      <c r="L3576" s="75" t="s">
        <v>915</v>
      </c>
      <c r="M3576" s="75" t="s">
        <v>313</v>
      </c>
      <c r="N3576" s="75" t="s">
        <v>327</v>
      </c>
      <c r="O3576" s="75" t="s">
        <v>306</v>
      </c>
      <c r="P3576" s="76" t="s">
        <v>306</v>
      </c>
      <c r="Q3576" s="216"/>
      <c r="R3576" s="77" t="str">
        <f t="shared" ref="R3576" si="9147">IF(COUNTA(Y3576:DP3579)=0,"01.01.1900",INDEX(Y3576:DP3576,MATCH(R3577,Y3577:DP3577,0)))</f>
        <v>01.01.1900</v>
      </c>
      <c r="S3576" s="78" t="str">
        <f t="shared" ref="S3576" si="9148">IF(COUNTA(Y3576:DP3579)=0,"01.01.1900",MAX(Y3576:DP3576))</f>
        <v>01.01.1900</v>
      </c>
      <c r="T3576" s="79"/>
      <c r="U3576" s="80" t="str">
        <f t="array" ref="U3576">IF(COUNTA(Y3576:DP3579)=0,"01.01.1900",IF(ISERROR(HLOOKUP(U3579,Y3579:DP3579,1,FALSE)),"01.01.1900",INDEX(Y3576:DP3576,MATCH(U3577&amp;U3579,Y3577:DP3577&amp;Y3579:DP3579,0))))</f>
        <v>01.01.1900</v>
      </c>
      <c r="V3576" s="81" t="str">
        <f t="shared" ref="V3576" si="9149">IF(COUNTA(Y3576:DP3579)=0,"01.01.1900",_xlfn.MAXIFS(Y3576:DP3576,Y3579:DP3579,V3579))</f>
        <v>01.01.1900</v>
      </c>
      <c r="W3576" s="82"/>
      <c r="X3576" s="106"/>
    </row>
    <row r="3577" spans="2:26" thickBot="1">
      <c r="B3577" s="83"/>
      <c r="C3577" s="84"/>
      <c r="D3577" s="83"/>
      <c r="E3577" s="83"/>
      <c r="F3577" s="83"/>
      <c r="G3577" s="83"/>
      <c r="H3577" s="83"/>
      <c r="I3577" s="83"/>
      <c r="J3577" s="83"/>
      <c r="K3577" s="83"/>
      <c r="L3577" s="83"/>
      <c r="M3577" s="83"/>
      <c r="N3577" s="83"/>
      <c r="O3577" s="83"/>
      <c r="P3577" s="84"/>
      <c r="Q3577" s="217"/>
      <c r="R3577" s="85">
        <f t="shared" ref="R3577" si="9150">IF(COUNTA(Y3576:DP3579)=0,0,MIN(Y3577:DP3577))</f>
        <v>0</v>
      </c>
      <c r="S3577" s="86">
        <f t="shared" ref="S3577" si="9151">IF(COUNTA(Y3576:DP3579)=0,0,HLOOKUP(S3576,Y3576:DP3579,2,FALSE))</f>
        <v>0</v>
      </c>
      <c r="T3577" s="87">
        <f t="shared" ref="T3577" si="9152">IF(COUNTA(Y3576:DP3579)=0,0,AVERAGE(Y3577:DP3577))</f>
        <v>0</v>
      </c>
      <c r="U3577" s="88">
        <f t="shared" ref="U3577" si="9153">IF(COUNTA(Y3576:DP3579)=0,0,_xlfn.MINIFS(Y3577:DP3577,Y3579:DP3579,U3579))</f>
        <v>0</v>
      </c>
      <c r="V3577" s="89">
        <f t="array" ref="V3577">IF(COUNTA(Y3576:DP3579)=0,0,IF(ISERROR(HLOOKUP(V3579,Y3579:DP3579,1,FALSE)),0,INDEX(Y3577:DP3577,MATCH(V3576&amp;V3579,Y3576:DP3576&amp;Y3579:DP3579,0))))</f>
        <v>0</v>
      </c>
      <c r="W3577" s="90">
        <f t="array" ref="W3577">IF(COUNTA(Y3576:DP3579)=0,0,IF(ISERROR(HLOOKUP(W3579,Y3579:DP3579,1,FALSE)),0,AVERAGEIF(Y3579:DP3579,$W3579,Y3577:DP3577)))</f>
        <v>0</v>
      </c>
      <c r="X3577" s="107"/>
    </row>
    <row r="3578" spans="2:26" thickBot="1">
      <c r="B3578" s="83"/>
      <c r="C3578" s="84"/>
      <c r="D3578" s="83"/>
      <c r="E3578" s="83"/>
      <c r="F3578" s="83"/>
      <c r="G3578" s="83"/>
      <c r="H3578" s="83"/>
      <c r="I3578" s="83"/>
      <c r="J3578" s="83"/>
      <c r="K3578" s="83"/>
      <c r="L3578" s="83"/>
      <c r="M3578" s="83"/>
      <c r="N3578" s="83"/>
      <c r="O3578" s="83"/>
      <c r="P3578" s="84"/>
      <c r="Q3578" s="217"/>
      <c r="R3578" s="91">
        <f t="shared" ref="R3578" si="9154">IF(COUNTA(Y3576:DP3579)=0,0,HLOOKUP(R3577,Y3577:DP3579,2,FALSE))</f>
        <v>0</v>
      </c>
      <c r="S3578" s="92">
        <f t="shared" ref="S3578" si="9155">IF(COUNTA(Y3576:DP3579)=0,0,HLOOKUP(S3576,Y3576:DP3579,3,FALSE))</f>
        <v>0</v>
      </c>
      <c r="T3578" s="93"/>
      <c r="U3578" s="94">
        <f t="array" ref="U3578">IF(COUNTA(Y3576:DP3579)=0,0,IF(ISERROR(HLOOKUP(U3579,Y3579:DP3579,1,FALSE)),0,INDEX(Y3578:DP3578,MATCH(U3577&amp;U3579,Y3577:DP3577&amp;Y3579:DP3579,0))))</f>
        <v>0</v>
      </c>
      <c r="V3578" s="94">
        <f t="array" ref="V3578">IF(COUNTA(Y3576:DP3579)=0,0,IF(ISERROR(HLOOKUP(V3579,Y3579:DP3579,1,FALSE)),0,INDEX(Y3578:DP3578,MATCH(V3577&amp;V3579,Y3577:DP3577&amp;Y3579:DP3579,0))))</f>
        <v>0</v>
      </c>
      <c r="W3578" s="95"/>
      <c r="X3578" s="108"/>
    </row>
    <row r="3579" spans="2:26" ht="13.9" thickBot="1">
      <c r="B3579" s="96"/>
      <c r="C3579" s="97"/>
      <c r="D3579" s="96"/>
      <c r="E3579" s="96"/>
      <c r="F3579" s="96"/>
      <c r="G3579" s="96"/>
      <c r="H3579" s="96"/>
      <c r="I3579" s="96"/>
      <c r="J3579" s="96"/>
      <c r="K3579" s="96"/>
      <c r="L3579" s="96"/>
      <c r="M3579" s="96"/>
      <c r="N3579" s="96"/>
      <c r="O3579" s="96"/>
      <c r="P3579" s="97"/>
      <c r="Q3579" s="218"/>
      <c r="R3579" s="98" t="str">
        <f t="shared" ref="R3579" si="9156">IF(COUNTA(Y3576:DP3579)=0,"none",HLOOKUP(R3577,Y3577:DP3579,3,FALSE))</f>
        <v>none</v>
      </c>
      <c r="S3579" s="99" t="str">
        <f t="shared" ref="S3579" si="9157">IF(COUNTA(Y3576:DP3579)=0,"none",HLOOKUP(S3576,Y3576:DP3579,4,FALSE))</f>
        <v>none</v>
      </c>
      <c r="T3579" s="100"/>
      <c r="U3579" s="100" t="str">
        <f t="array" ref="U3579">IF(COUNTA(Y3576:DP3579)=0,"none",IF($U$2="WAHR",$W$3,Abfrage!$F$4))</f>
        <v>none</v>
      </c>
      <c r="V3579" s="100" t="str">
        <f t="array" ref="V3579">IF(COUNTA(Y3576:DP3579)=0,"none",IF($U$2="WAHR",$W$3,Abfrage!$F$4))</f>
        <v>none</v>
      </c>
      <c r="W3579" s="100" t="str">
        <f t="array" ref="W3579">IF(COUNTA(Y3576:DP3579)=0,"none",IF($U$2="WAHR",$W$3,Abfrage!$F$4))</f>
        <v>none</v>
      </c>
      <c r="X3579" s="109"/>
    </row>
    <row r="3580" spans="2:26" thickBot="1">
      <c r="B3580" s="75" t="s">
        <v>2214</v>
      </c>
      <c r="C3580" s="76">
        <v>1000364913</v>
      </c>
      <c r="D3580" s="75" t="s">
        <v>95</v>
      </c>
      <c r="E3580" s="75" t="s">
        <v>148</v>
      </c>
      <c r="F3580" s="75" t="s">
        <v>96</v>
      </c>
      <c r="G3580" s="75" t="s">
        <v>96</v>
      </c>
      <c r="H3580" s="75" t="e">
        <v>#N/A</v>
      </c>
      <c r="I3580" s="75" t="s">
        <v>68</v>
      </c>
      <c r="J3580" s="75" t="s">
        <v>2215</v>
      </c>
      <c r="K3580" s="75" t="s">
        <v>348</v>
      </c>
      <c r="L3580" s="75" t="s">
        <v>331</v>
      </c>
      <c r="M3580" s="75" t="s">
        <v>313</v>
      </c>
      <c r="N3580" s="75" t="s">
        <v>327</v>
      </c>
      <c r="O3580" s="75" t="s">
        <v>306</v>
      </c>
      <c r="P3580" s="76" t="s">
        <v>306</v>
      </c>
      <c r="Q3580" s="216"/>
      <c r="R3580" s="77" t="str">
        <f t="shared" ref="R3580" si="9158">IF(COUNTA(Y3580:DP3583)=0,"01.01.1900",INDEX(Y3580:DP3580,MATCH(R3581,Y3581:DP3581,0)))</f>
        <v>01.01.1900</v>
      </c>
      <c r="S3580" s="78" t="str">
        <f t="shared" ref="S3580" si="9159">IF(COUNTA(Y3580:DP3583)=0,"01.01.1900",MAX(Y3580:DP3580))</f>
        <v>01.01.1900</v>
      </c>
      <c r="T3580" s="79"/>
      <c r="U3580" s="80" t="str">
        <f t="array" ref="U3580">IF(COUNTA(Y3580:DP3583)=0,"01.01.1900",IF(ISERROR(HLOOKUP(U3583,Y3583:DP3583,1,FALSE)),"01.01.1900",INDEX(Y3580:DP3580,MATCH(U3581&amp;U3583,Y3581:DP3581&amp;Y3583:DP3583,0))))</f>
        <v>01.01.1900</v>
      </c>
      <c r="V3580" s="81" t="str">
        <f t="shared" ref="V3580" si="9160">IF(COUNTA(Y3580:DP3583)=0,"01.01.1900",_xlfn.MAXIFS(Y3580:DP3580,Y3583:DP3583,V3583))</f>
        <v>01.01.1900</v>
      </c>
      <c r="W3580" s="82"/>
      <c r="X3580" s="106"/>
    </row>
    <row r="3581" spans="2:26" thickBot="1">
      <c r="B3581" s="83"/>
      <c r="C3581" s="84"/>
      <c r="D3581" s="83"/>
      <c r="E3581" s="83"/>
      <c r="F3581" s="83"/>
      <c r="G3581" s="83"/>
      <c r="H3581" s="83"/>
      <c r="I3581" s="83"/>
      <c r="J3581" s="83"/>
      <c r="K3581" s="83"/>
      <c r="L3581" s="83"/>
      <c r="M3581" s="83"/>
      <c r="N3581" s="83"/>
      <c r="O3581" s="83"/>
      <c r="P3581" s="84"/>
      <c r="Q3581" s="217"/>
      <c r="R3581" s="85">
        <f t="shared" ref="R3581" si="9161">IF(COUNTA(Y3580:DP3583)=0,0,MIN(Y3581:DP3581))</f>
        <v>0</v>
      </c>
      <c r="S3581" s="86">
        <f t="shared" ref="S3581" si="9162">IF(COUNTA(Y3580:DP3583)=0,0,HLOOKUP(S3580,Y3580:DP3583,2,FALSE))</f>
        <v>0</v>
      </c>
      <c r="T3581" s="87">
        <f t="shared" ref="T3581" si="9163">IF(COUNTA(Y3580:DP3583)=0,0,AVERAGE(Y3581:DP3581))</f>
        <v>0</v>
      </c>
      <c r="U3581" s="88">
        <f t="shared" ref="U3581" si="9164">IF(COUNTA(Y3580:DP3583)=0,0,_xlfn.MINIFS(Y3581:DP3581,Y3583:DP3583,U3583))</f>
        <v>0</v>
      </c>
      <c r="V3581" s="89">
        <f t="array" ref="V3581">IF(COUNTA(Y3580:DP3583)=0,0,IF(ISERROR(HLOOKUP(V3583,Y3583:DP3583,1,FALSE)),0,INDEX(Y3581:DP3581,MATCH(V3580&amp;V3583,Y3580:DP3580&amp;Y3583:DP3583,0))))</f>
        <v>0</v>
      </c>
      <c r="W3581" s="90">
        <f t="array" ref="W3581">IF(COUNTA(Y3580:DP3583)=0,0,IF(ISERROR(HLOOKUP(W3583,Y3583:DP3583,1,FALSE)),0,AVERAGEIF(Y3583:DP3583,$W3583,Y3581:DP3581)))</f>
        <v>0</v>
      </c>
      <c r="X3581" s="107"/>
    </row>
    <row r="3582" spans="2:26" thickBot="1">
      <c r="B3582" s="83"/>
      <c r="C3582" s="84"/>
      <c r="D3582" s="83"/>
      <c r="E3582" s="83"/>
      <c r="F3582" s="83"/>
      <c r="G3582" s="83"/>
      <c r="H3582" s="83"/>
      <c r="I3582" s="83"/>
      <c r="J3582" s="83"/>
      <c r="K3582" s="83"/>
      <c r="L3582" s="83"/>
      <c r="M3582" s="83"/>
      <c r="N3582" s="83"/>
      <c r="O3582" s="83"/>
      <c r="P3582" s="84"/>
      <c r="Q3582" s="217"/>
      <c r="R3582" s="91">
        <f t="shared" ref="R3582" si="9165">IF(COUNTA(Y3580:DP3583)=0,0,HLOOKUP(R3581,Y3581:DP3583,2,FALSE))</f>
        <v>0</v>
      </c>
      <c r="S3582" s="92">
        <f t="shared" ref="S3582" si="9166">IF(COUNTA(Y3580:DP3583)=0,0,HLOOKUP(S3580,Y3580:DP3583,3,FALSE))</f>
        <v>0</v>
      </c>
      <c r="T3582" s="93"/>
      <c r="U3582" s="94">
        <f t="array" ref="U3582">IF(COUNTA(Y3580:DP3583)=0,0,IF(ISERROR(HLOOKUP(U3583,Y3583:DP3583,1,FALSE)),0,INDEX(Y3582:DP3582,MATCH(U3581&amp;U3583,Y3581:DP3581&amp;Y3583:DP3583,0))))</f>
        <v>0</v>
      </c>
      <c r="V3582" s="94">
        <f t="array" ref="V3582">IF(COUNTA(Y3580:DP3583)=0,0,IF(ISERROR(HLOOKUP(V3583,Y3583:DP3583,1,FALSE)),0,INDEX(Y3582:DP3582,MATCH(V3581&amp;V3583,Y3581:DP3581&amp;Y3583:DP3583,0))))</f>
        <v>0</v>
      </c>
      <c r="W3582" s="95"/>
      <c r="X3582" s="108"/>
    </row>
    <row r="3583" spans="2:26" ht="13.9" thickBot="1">
      <c r="B3583" s="96"/>
      <c r="C3583" s="97"/>
      <c r="D3583" s="96"/>
      <c r="E3583" s="96"/>
      <c r="F3583" s="96"/>
      <c r="G3583" s="96"/>
      <c r="H3583" s="96"/>
      <c r="I3583" s="96"/>
      <c r="J3583" s="96"/>
      <c r="K3583" s="96"/>
      <c r="L3583" s="96"/>
      <c r="M3583" s="96"/>
      <c r="N3583" s="96"/>
      <c r="O3583" s="96"/>
      <c r="P3583" s="97"/>
      <c r="Q3583" s="218"/>
      <c r="R3583" s="98" t="str">
        <f t="shared" ref="R3583" si="9167">IF(COUNTA(Y3580:DP3583)=0,"none",HLOOKUP(R3581,Y3581:DP3583,3,FALSE))</f>
        <v>none</v>
      </c>
      <c r="S3583" s="99" t="str">
        <f t="shared" ref="S3583" si="9168">IF(COUNTA(Y3580:DP3583)=0,"none",HLOOKUP(S3580,Y3580:DP3583,4,FALSE))</f>
        <v>none</v>
      </c>
      <c r="T3583" s="100"/>
      <c r="U3583" s="100" t="str">
        <f t="array" ref="U3583">IF(COUNTA(Y3580:DP3583)=0,"none",IF($U$2="WAHR",$W$3,Abfrage!$F$4))</f>
        <v>none</v>
      </c>
      <c r="V3583" s="100" t="str">
        <f t="array" ref="V3583">IF(COUNTA(Y3580:DP3583)=0,"none",IF($U$2="WAHR",$W$3,Abfrage!$F$4))</f>
        <v>none</v>
      </c>
      <c r="W3583" s="100" t="str">
        <f t="array" ref="W3583">IF(COUNTA(Y3580:DP3583)=0,"none",IF($U$2="WAHR",$W$3,Abfrage!$F$4))</f>
        <v>none</v>
      </c>
      <c r="X3583" s="109"/>
    </row>
    <row r="3584" spans="2:26" thickBot="1">
      <c r="B3584" s="75" t="s">
        <v>2216</v>
      </c>
      <c r="C3584" s="76">
        <v>1000051981</v>
      </c>
      <c r="D3584" s="75" t="s">
        <v>95</v>
      </c>
      <c r="E3584" s="75" t="s">
        <v>175</v>
      </c>
      <c r="F3584" s="75" t="s">
        <v>97</v>
      </c>
      <c r="G3584" s="75" t="s">
        <v>2217</v>
      </c>
      <c r="H3584" s="75" t="e">
        <v>#N/A</v>
      </c>
      <c r="I3584" s="75" t="s">
        <v>51</v>
      </c>
      <c r="J3584" s="75" t="s">
        <v>2218</v>
      </c>
      <c r="K3584" s="75" t="s">
        <v>306</v>
      </c>
      <c r="L3584" s="75" t="s">
        <v>306</v>
      </c>
      <c r="M3584" s="75" t="s">
        <v>307</v>
      </c>
      <c r="N3584" s="75" t="s">
        <v>352</v>
      </c>
      <c r="O3584" s="75" t="s">
        <v>309</v>
      </c>
      <c r="P3584" s="76" t="s">
        <v>306</v>
      </c>
      <c r="Q3584" s="216"/>
      <c r="R3584" s="77" t="str">
        <f t="shared" ref="R3584" si="9169">IF(COUNTA(Y3584:DP3587)=0,"01.01.1900",INDEX(Y3584:DP3584,MATCH(R3585,Y3585:DP3585,0)))</f>
        <v>01.01.1900</v>
      </c>
      <c r="S3584" s="78" t="str">
        <f t="shared" ref="S3584" si="9170">IF(COUNTA(Y3584:DP3587)=0,"01.01.1900",MAX(Y3584:DP3584))</f>
        <v>01.01.1900</v>
      </c>
      <c r="T3584" s="79"/>
      <c r="U3584" s="80" t="str">
        <f t="array" ref="U3584">IF(COUNTA(Y3584:DP3587)=0,"01.01.1900",IF(ISERROR(HLOOKUP(U3587,Y3587:DP3587,1,FALSE)),"01.01.1900",INDEX(Y3584:DP3584,MATCH(U3585&amp;U3587,Y3585:DP3585&amp;Y3587:DP3587,0))))</f>
        <v>01.01.1900</v>
      </c>
      <c r="V3584" s="81" t="str">
        <f t="shared" ref="V3584" si="9171">IF(COUNTA(Y3584:DP3587)=0,"01.01.1900",_xlfn.MAXIFS(Y3584:DP3584,Y3587:DP3587,V3587))</f>
        <v>01.01.1900</v>
      </c>
      <c r="W3584" s="82"/>
      <c r="X3584" s="106"/>
    </row>
    <row r="3585" spans="2:26" thickBot="1">
      <c r="B3585" s="83"/>
      <c r="C3585" s="84"/>
      <c r="D3585" s="83"/>
      <c r="E3585" s="83"/>
      <c r="F3585" s="83"/>
      <c r="G3585" s="83"/>
      <c r="H3585" s="83"/>
      <c r="I3585" s="83"/>
      <c r="J3585" s="83"/>
      <c r="K3585" s="83"/>
      <c r="L3585" s="83"/>
      <c r="M3585" s="83"/>
      <c r="N3585" s="83"/>
      <c r="O3585" s="83"/>
      <c r="P3585" s="84"/>
      <c r="Q3585" s="217"/>
      <c r="R3585" s="85">
        <f t="shared" ref="R3585" si="9172">IF(COUNTA(Y3584:DP3587)=0,0,MIN(Y3585:DP3585))</f>
        <v>0</v>
      </c>
      <c r="S3585" s="86">
        <f t="shared" ref="S3585" si="9173">IF(COUNTA(Y3584:DP3587)=0,0,HLOOKUP(S3584,Y3584:DP3587,2,FALSE))</f>
        <v>0</v>
      </c>
      <c r="T3585" s="87">
        <f t="shared" ref="T3585" si="9174">IF(COUNTA(Y3584:DP3587)=0,0,AVERAGE(Y3585:DP3585))</f>
        <v>0</v>
      </c>
      <c r="U3585" s="88">
        <f t="shared" ref="U3585" si="9175">IF(COUNTA(Y3584:DP3587)=0,0,_xlfn.MINIFS(Y3585:DP3585,Y3587:DP3587,U3587))</f>
        <v>0</v>
      </c>
      <c r="V3585" s="89">
        <f t="array" ref="V3585">IF(COUNTA(Y3584:DP3587)=0,0,IF(ISERROR(HLOOKUP(V3587,Y3587:DP3587,1,FALSE)),0,INDEX(Y3585:DP3585,MATCH(V3584&amp;V3587,Y3584:DP3584&amp;Y3587:DP3587,0))))</f>
        <v>0</v>
      </c>
      <c r="W3585" s="90">
        <f t="array" ref="W3585">IF(COUNTA(Y3584:DP3587)=0,0,IF(ISERROR(HLOOKUP(W3587,Y3587:DP3587,1,FALSE)),0,AVERAGEIF(Y3587:DP3587,$W3587,Y3585:DP3585)))</f>
        <v>0</v>
      </c>
      <c r="X3585" s="107"/>
    </row>
    <row r="3586" spans="2:26" thickBot="1">
      <c r="B3586" s="83"/>
      <c r="C3586" s="84"/>
      <c r="D3586" s="83"/>
      <c r="E3586" s="83"/>
      <c r="F3586" s="83"/>
      <c r="G3586" s="83"/>
      <c r="H3586" s="83"/>
      <c r="I3586" s="83"/>
      <c r="J3586" s="83"/>
      <c r="K3586" s="83"/>
      <c r="L3586" s="83"/>
      <c r="M3586" s="83"/>
      <c r="N3586" s="83"/>
      <c r="O3586" s="83"/>
      <c r="P3586" s="84"/>
      <c r="Q3586" s="217"/>
      <c r="R3586" s="91">
        <f t="shared" ref="R3586" si="9176">IF(COUNTA(Y3584:DP3587)=0,0,HLOOKUP(R3585,Y3585:DP3587,2,FALSE))</f>
        <v>0</v>
      </c>
      <c r="S3586" s="92">
        <f t="shared" ref="S3586" si="9177">IF(COUNTA(Y3584:DP3587)=0,0,HLOOKUP(S3584,Y3584:DP3587,3,FALSE))</f>
        <v>0</v>
      </c>
      <c r="T3586" s="93"/>
      <c r="U3586" s="94">
        <f t="array" ref="U3586">IF(COUNTA(Y3584:DP3587)=0,0,IF(ISERROR(HLOOKUP(U3587,Y3587:DP3587,1,FALSE)),0,INDEX(Y3586:DP3586,MATCH(U3585&amp;U3587,Y3585:DP3585&amp;Y3587:DP3587,0))))</f>
        <v>0</v>
      </c>
      <c r="V3586" s="94">
        <f t="array" ref="V3586">IF(COUNTA(Y3584:DP3587)=0,0,IF(ISERROR(HLOOKUP(V3587,Y3587:DP3587,1,FALSE)),0,INDEX(Y3586:DP3586,MATCH(V3585&amp;V3587,Y3585:DP3585&amp;Y3587:DP3587,0))))</f>
        <v>0</v>
      </c>
      <c r="W3586" s="95"/>
      <c r="X3586" s="108"/>
    </row>
    <row r="3587" spans="2:26" ht="13.9" thickBot="1">
      <c r="B3587" s="96"/>
      <c r="C3587" s="97"/>
      <c r="D3587" s="96"/>
      <c r="E3587" s="96"/>
      <c r="F3587" s="96"/>
      <c r="G3587" s="96"/>
      <c r="H3587" s="96"/>
      <c r="I3587" s="96"/>
      <c r="J3587" s="96"/>
      <c r="K3587" s="96"/>
      <c r="L3587" s="96"/>
      <c r="M3587" s="96"/>
      <c r="N3587" s="96"/>
      <c r="O3587" s="96"/>
      <c r="P3587" s="97"/>
      <c r="Q3587" s="218"/>
      <c r="R3587" s="98" t="str">
        <f t="shared" ref="R3587" si="9178">IF(COUNTA(Y3584:DP3587)=0,"none",HLOOKUP(R3585,Y3585:DP3587,3,FALSE))</f>
        <v>none</v>
      </c>
      <c r="S3587" s="99" t="str">
        <f t="shared" ref="S3587" si="9179">IF(COUNTA(Y3584:DP3587)=0,"none",HLOOKUP(S3584,Y3584:DP3587,4,FALSE))</f>
        <v>none</v>
      </c>
      <c r="T3587" s="100"/>
      <c r="U3587" s="100" t="str">
        <f t="array" ref="U3587">IF(COUNTA(Y3584:DP3587)=0,"none",IF($U$2="WAHR",$W$3,Abfrage!$F$4))</f>
        <v>none</v>
      </c>
      <c r="V3587" s="100" t="str">
        <f t="array" ref="V3587">IF(COUNTA(Y3584:DP3587)=0,"none",IF($U$2="WAHR",$W$3,Abfrage!$F$4))</f>
        <v>none</v>
      </c>
      <c r="W3587" s="100" t="str">
        <f t="array" ref="W3587">IF(COUNTA(Y3584:DP3587)=0,"none",IF($U$2="WAHR",$W$3,Abfrage!$F$4))</f>
        <v>none</v>
      </c>
      <c r="X3587" s="109"/>
    </row>
    <row r="3588" spans="2:26" thickBot="1">
      <c r="B3588" s="75" t="s">
        <v>2219</v>
      </c>
      <c r="C3588" s="76">
        <v>1000334081</v>
      </c>
      <c r="D3588" s="75" t="s">
        <v>158</v>
      </c>
      <c r="E3588" s="75" t="s">
        <v>2220</v>
      </c>
      <c r="F3588" s="75" t="s">
        <v>2221</v>
      </c>
      <c r="G3588" s="75" t="s">
        <v>2221</v>
      </c>
      <c r="H3588" s="75" t="e">
        <v>#N/A</v>
      </c>
      <c r="I3588" s="75" t="s">
        <v>51</v>
      </c>
      <c r="J3588" s="75" t="s">
        <v>2222</v>
      </c>
      <c r="K3588" s="75" t="s">
        <v>306</v>
      </c>
      <c r="L3588" s="75" t="s">
        <v>306</v>
      </c>
      <c r="M3588" s="75" t="s">
        <v>307</v>
      </c>
      <c r="N3588" s="75" t="s">
        <v>352</v>
      </c>
      <c r="O3588" s="75" t="s">
        <v>306</v>
      </c>
      <c r="P3588" s="76" t="s">
        <v>306</v>
      </c>
      <c r="Q3588" s="216"/>
      <c r="R3588" s="77" t="str">
        <f t="shared" ref="R3588" si="9180">IF(COUNTA(Y3588:DP3591)=0,"01.01.1900",INDEX(Y3588:DP3588,MATCH(R3589,Y3589:DP3589,0)))</f>
        <v>01.01.1900</v>
      </c>
      <c r="S3588" s="78" t="str">
        <f t="shared" ref="S3588" si="9181">IF(COUNTA(Y3588:DP3591)=0,"01.01.1900",MAX(Y3588:DP3588))</f>
        <v>01.01.1900</v>
      </c>
      <c r="T3588" s="79"/>
      <c r="U3588" s="80" t="str">
        <f t="array" ref="U3588">IF(COUNTA(Y3588:DP3591)=0,"01.01.1900",IF(ISERROR(HLOOKUP(U3591,Y3591:DP3591,1,FALSE)),"01.01.1900",INDEX(Y3588:DP3588,MATCH(U3589&amp;U3591,Y3589:DP3589&amp;Y3591:DP3591,0))))</f>
        <v>01.01.1900</v>
      </c>
      <c r="V3588" s="81" t="str">
        <f t="shared" ref="V3588" si="9182">IF(COUNTA(Y3588:DP3591)=0,"01.01.1900",_xlfn.MAXIFS(Y3588:DP3588,Y3591:DP3591,V3591))</f>
        <v>01.01.1900</v>
      </c>
      <c r="W3588" s="82"/>
      <c r="X3588" s="106"/>
    </row>
    <row r="3589" spans="2:26" thickBot="1">
      <c r="B3589" s="83"/>
      <c r="C3589" s="84"/>
      <c r="D3589" s="83"/>
      <c r="E3589" s="83"/>
      <c r="F3589" s="83"/>
      <c r="G3589" s="83"/>
      <c r="H3589" s="83"/>
      <c r="I3589" s="83"/>
      <c r="J3589" s="83"/>
      <c r="K3589" s="83"/>
      <c r="L3589" s="83"/>
      <c r="M3589" s="83"/>
      <c r="N3589" s="83"/>
      <c r="O3589" s="83"/>
      <c r="P3589" s="84"/>
      <c r="Q3589" s="217"/>
      <c r="R3589" s="85">
        <f t="shared" ref="R3589" si="9183">IF(COUNTA(Y3588:DP3591)=0,0,MIN(Y3589:DP3589))</f>
        <v>0</v>
      </c>
      <c r="S3589" s="86">
        <f t="shared" ref="S3589" si="9184">IF(COUNTA(Y3588:DP3591)=0,0,HLOOKUP(S3588,Y3588:DP3591,2,FALSE))</f>
        <v>0</v>
      </c>
      <c r="T3589" s="87">
        <f t="shared" ref="T3589" si="9185">IF(COUNTA(Y3588:DP3591)=0,0,AVERAGE(Y3589:DP3589))</f>
        <v>0</v>
      </c>
      <c r="U3589" s="88">
        <f t="shared" ref="U3589" si="9186">IF(COUNTA(Y3588:DP3591)=0,0,_xlfn.MINIFS(Y3589:DP3589,Y3591:DP3591,U3591))</f>
        <v>0</v>
      </c>
      <c r="V3589" s="89">
        <f t="array" ref="V3589">IF(COUNTA(Y3588:DP3591)=0,0,IF(ISERROR(HLOOKUP(V3591,Y3591:DP3591,1,FALSE)),0,INDEX(Y3589:DP3589,MATCH(V3588&amp;V3591,Y3588:DP3588&amp;Y3591:DP3591,0))))</f>
        <v>0</v>
      </c>
      <c r="W3589" s="90">
        <f t="array" ref="W3589">IF(COUNTA(Y3588:DP3591)=0,0,IF(ISERROR(HLOOKUP(W3591,Y3591:DP3591,1,FALSE)),0,AVERAGEIF(Y3591:DP3591,$W3591,Y3589:DP3589)))</f>
        <v>0</v>
      </c>
      <c r="X3589" s="107"/>
    </row>
    <row r="3590" spans="2:26" thickBot="1">
      <c r="B3590" s="83"/>
      <c r="C3590" s="84"/>
      <c r="D3590" s="83"/>
      <c r="E3590" s="83"/>
      <c r="F3590" s="83"/>
      <c r="G3590" s="83"/>
      <c r="H3590" s="83"/>
      <c r="I3590" s="83"/>
      <c r="J3590" s="83"/>
      <c r="K3590" s="83"/>
      <c r="L3590" s="83"/>
      <c r="M3590" s="83"/>
      <c r="N3590" s="83"/>
      <c r="O3590" s="83"/>
      <c r="P3590" s="84"/>
      <c r="Q3590" s="217"/>
      <c r="R3590" s="91">
        <f t="shared" ref="R3590" si="9187">IF(COUNTA(Y3588:DP3591)=0,0,HLOOKUP(R3589,Y3589:DP3591,2,FALSE))</f>
        <v>0</v>
      </c>
      <c r="S3590" s="92">
        <f t="shared" ref="S3590" si="9188">IF(COUNTA(Y3588:DP3591)=0,0,HLOOKUP(S3588,Y3588:DP3591,3,FALSE))</f>
        <v>0</v>
      </c>
      <c r="T3590" s="93"/>
      <c r="U3590" s="94">
        <f t="array" ref="U3590">IF(COUNTA(Y3588:DP3591)=0,0,IF(ISERROR(HLOOKUP(U3591,Y3591:DP3591,1,FALSE)),0,INDEX(Y3590:DP3590,MATCH(U3589&amp;U3591,Y3589:DP3589&amp;Y3591:DP3591,0))))</f>
        <v>0</v>
      </c>
      <c r="V3590" s="94">
        <f t="array" ref="V3590">IF(COUNTA(Y3588:DP3591)=0,0,IF(ISERROR(HLOOKUP(V3591,Y3591:DP3591,1,FALSE)),0,INDEX(Y3590:DP3590,MATCH(V3589&amp;V3591,Y3589:DP3589&amp;Y3591:DP3591,0))))</f>
        <v>0</v>
      </c>
      <c r="W3590" s="95"/>
      <c r="X3590" s="108"/>
    </row>
    <row r="3591" spans="2:26" ht="13.9" thickBot="1">
      <c r="B3591" s="96"/>
      <c r="C3591" s="97"/>
      <c r="D3591" s="96"/>
      <c r="E3591" s="96"/>
      <c r="F3591" s="96"/>
      <c r="G3591" s="96"/>
      <c r="H3591" s="96"/>
      <c r="I3591" s="96"/>
      <c r="J3591" s="96"/>
      <c r="K3591" s="96"/>
      <c r="L3591" s="96"/>
      <c r="M3591" s="96"/>
      <c r="N3591" s="96"/>
      <c r="O3591" s="96"/>
      <c r="P3591" s="97"/>
      <c r="Q3591" s="218"/>
      <c r="R3591" s="98" t="str">
        <f t="shared" ref="R3591" si="9189">IF(COUNTA(Y3588:DP3591)=0,"none",HLOOKUP(R3589,Y3589:DP3591,3,FALSE))</f>
        <v>none</v>
      </c>
      <c r="S3591" s="99" t="str">
        <f t="shared" ref="S3591" si="9190">IF(COUNTA(Y3588:DP3591)=0,"none",HLOOKUP(S3588,Y3588:DP3591,4,FALSE))</f>
        <v>none</v>
      </c>
      <c r="T3591" s="100"/>
      <c r="U3591" s="100" t="str">
        <f t="array" ref="U3591">IF(COUNTA(Y3588:DP3591)=0,"none",IF($U$2="WAHR",$W$3,Abfrage!$F$4))</f>
        <v>none</v>
      </c>
      <c r="V3591" s="100" t="str">
        <f t="array" ref="V3591">IF(COUNTA(Y3588:DP3591)=0,"none",IF($U$2="WAHR",$W$3,Abfrage!$F$4))</f>
        <v>none</v>
      </c>
      <c r="W3591" s="100" t="str">
        <f t="array" ref="W3591">IF(COUNTA(Y3588:DP3591)=0,"none",IF($U$2="WAHR",$W$3,Abfrage!$F$4))</f>
        <v>none</v>
      </c>
      <c r="X3591" s="109"/>
    </row>
    <row r="3592" spans="2:26" thickBot="1">
      <c r="B3592" s="75" t="s">
        <v>2223</v>
      </c>
      <c r="C3592" s="76">
        <v>1000301696</v>
      </c>
      <c r="D3592" s="75" t="s">
        <v>89</v>
      </c>
      <c r="E3592" s="75" t="s">
        <v>129</v>
      </c>
      <c r="F3592" s="75" t="s">
        <v>2224</v>
      </c>
      <c r="G3592" s="75" t="s">
        <v>380</v>
      </c>
      <c r="H3592" s="75" t="e">
        <v>#N/A</v>
      </c>
      <c r="I3592" s="75" t="s">
        <v>79</v>
      </c>
      <c r="J3592" s="75" t="s">
        <v>2225</v>
      </c>
      <c r="K3592" s="75" t="s">
        <v>306</v>
      </c>
      <c r="L3592" s="75" t="s">
        <v>306</v>
      </c>
      <c r="M3592" s="75" t="s">
        <v>306</v>
      </c>
      <c r="N3592" s="75" t="s">
        <v>306</v>
      </c>
      <c r="O3592" s="75" t="s">
        <v>306</v>
      </c>
      <c r="P3592" s="76" t="s">
        <v>306</v>
      </c>
      <c r="Q3592" s="216"/>
      <c r="R3592" s="77" t="str">
        <f t="shared" ref="R3592" si="9191">IF(COUNTA(Y3592:DP3595)=0,"01.01.1900",INDEX(Y3592:DP3592,MATCH(R3593,Y3593:DP3593,0)))</f>
        <v>01.01.1900</v>
      </c>
      <c r="S3592" s="78" t="str">
        <f t="shared" ref="S3592" si="9192">IF(COUNTA(Y3592:DP3595)=0,"01.01.1900",MAX(Y3592:DP3592))</f>
        <v>01.01.1900</v>
      </c>
      <c r="T3592" s="79"/>
      <c r="U3592" s="80" t="str">
        <f t="array" ref="U3592">IF(COUNTA(Y3592:DP3595)=0,"01.01.1900",IF(ISERROR(HLOOKUP(U3595,Y3595:DP3595,1,FALSE)),"01.01.1900",INDEX(Y3592:DP3592,MATCH(U3593&amp;U3595,Y3593:DP3593&amp;Y3595:DP3595,0))))</f>
        <v>01.01.1900</v>
      </c>
      <c r="V3592" s="81" t="str">
        <f t="shared" ref="V3592" si="9193">IF(COUNTA(Y3592:DP3595)=0,"01.01.1900",_xlfn.MAXIFS(Y3592:DP3592,Y3595:DP3595,V3595))</f>
        <v>01.01.1900</v>
      </c>
      <c r="W3592" s="82"/>
      <c r="X3592" s="106"/>
    </row>
    <row r="3593" spans="2:26" thickBot="1">
      <c r="B3593" s="83"/>
      <c r="C3593" s="84"/>
      <c r="D3593" s="83"/>
      <c r="E3593" s="83"/>
      <c r="F3593" s="83"/>
      <c r="G3593" s="83"/>
      <c r="H3593" s="83"/>
      <c r="I3593" s="83"/>
      <c r="J3593" s="83"/>
      <c r="K3593" s="83"/>
      <c r="L3593" s="83"/>
      <c r="M3593" s="83"/>
      <c r="N3593" s="83"/>
      <c r="O3593" s="83"/>
      <c r="P3593" s="84"/>
      <c r="Q3593" s="217"/>
      <c r="R3593" s="85">
        <f t="shared" ref="R3593" si="9194">IF(COUNTA(Y3592:DP3595)=0,0,MIN(Y3593:DP3593))</f>
        <v>0</v>
      </c>
      <c r="S3593" s="86">
        <f t="shared" ref="S3593" si="9195">IF(COUNTA(Y3592:DP3595)=0,0,HLOOKUP(S3592,Y3592:DP3595,2,FALSE))</f>
        <v>0</v>
      </c>
      <c r="T3593" s="87">
        <f t="shared" ref="T3593" si="9196">IF(COUNTA(Y3592:DP3595)=0,0,AVERAGE(Y3593:DP3593))</f>
        <v>0</v>
      </c>
      <c r="U3593" s="88">
        <f t="shared" ref="U3593" si="9197">IF(COUNTA(Y3592:DP3595)=0,0,_xlfn.MINIFS(Y3593:DP3593,Y3595:DP3595,U3595))</f>
        <v>0</v>
      </c>
      <c r="V3593" s="89">
        <f t="array" ref="V3593">IF(COUNTA(Y3592:DP3595)=0,0,IF(ISERROR(HLOOKUP(V3595,Y3595:DP3595,1,FALSE)),0,INDEX(Y3593:DP3593,MATCH(V3592&amp;V3595,Y3592:DP3592&amp;Y3595:DP3595,0))))</f>
        <v>0</v>
      </c>
      <c r="W3593" s="90">
        <f t="array" ref="W3593">IF(COUNTA(Y3592:DP3595)=0,0,IF(ISERROR(HLOOKUP(W3595,Y3595:DP3595,1,FALSE)),0,AVERAGEIF(Y3595:DP3595,$W3595,Y3593:DP3593)))</f>
        <v>0</v>
      </c>
      <c r="X3593" s="107"/>
    </row>
    <row r="3594" spans="2:26" thickBot="1">
      <c r="B3594" s="83"/>
      <c r="C3594" s="84"/>
      <c r="D3594" s="83"/>
      <c r="E3594" s="83"/>
      <c r="F3594" s="83"/>
      <c r="G3594" s="83"/>
      <c r="H3594" s="83"/>
      <c r="I3594" s="83"/>
      <c r="J3594" s="83"/>
      <c r="K3594" s="83"/>
      <c r="L3594" s="83"/>
      <c r="M3594" s="83"/>
      <c r="N3594" s="83"/>
      <c r="O3594" s="83"/>
      <c r="P3594" s="84"/>
      <c r="Q3594" s="217"/>
      <c r="R3594" s="91">
        <f t="shared" ref="R3594" si="9198">IF(COUNTA(Y3592:DP3595)=0,0,HLOOKUP(R3593,Y3593:DP3595,2,FALSE))</f>
        <v>0</v>
      </c>
      <c r="S3594" s="92">
        <f t="shared" ref="S3594" si="9199">IF(COUNTA(Y3592:DP3595)=0,0,HLOOKUP(S3592,Y3592:DP3595,3,FALSE))</f>
        <v>0</v>
      </c>
      <c r="T3594" s="93"/>
      <c r="U3594" s="94">
        <f t="array" ref="U3594">IF(COUNTA(Y3592:DP3595)=0,0,IF(ISERROR(HLOOKUP(U3595,Y3595:DP3595,1,FALSE)),0,INDEX(Y3594:DP3594,MATCH(U3593&amp;U3595,Y3593:DP3593&amp;Y3595:DP3595,0))))</f>
        <v>0</v>
      </c>
      <c r="V3594" s="94">
        <f t="array" ref="V3594">IF(COUNTA(Y3592:DP3595)=0,0,IF(ISERROR(HLOOKUP(V3595,Y3595:DP3595,1,FALSE)),0,INDEX(Y3594:DP3594,MATCH(V3593&amp;V3595,Y3593:DP3593&amp;Y3595:DP3595,0))))</f>
        <v>0</v>
      </c>
      <c r="W3594" s="95"/>
      <c r="X3594" s="108"/>
    </row>
    <row r="3595" spans="2:26" ht="13.9" thickBot="1">
      <c r="B3595" s="96"/>
      <c r="C3595" s="97"/>
      <c r="D3595" s="96"/>
      <c r="E3595" s="96"/>
      <c r="F3595" s="96"/>
      <c r="G3595" s="96"/>
      <c r="H3595" s="96"/>
      <c r="I3595" s="96"/>
      <c r="J3595" s="96"/>
      <c r="K3595" s="96"/>
      <c r="L3595" s="96"/>
      <c r="M3595" s="96"/>
      <c r="N3595" s="96"/>
      <c r="O3595" s="96"/>
      <c r="P3595" s="97"/>
      <c r="Q3595" s="218"/>
      <c r="R3595" s="98" t="str">
        <f t="shared" ref="R3595" si="9200">IF(COUNTA(Y3592:DP3595)=0,"none",HLOOKUP(R3593,Y3593:DP3595,3,FALSE))</f>
        <v>none</v>
      </c>
      <c r="S3595" s="99" t="str">
        <f t="shared" ref="S3595" si="9201">IF(COUNTA(Y3592:DP3595)=0,"none",HLOOKUP(S3592,Y3592:DP3595,4,FALSE))</f>
        <v>none</v>
      </c>
      <c r="T3595" s="100"/>
      <c r="U3595" s="100" t="str">
        <f t="array" ref="U3595">IF(COUNTA(Y3592:DP3595)=0,"none",IF($U$2="WAHR",$W$3,Abfrage!$F$4))</f>
        <v>none</v>
      </c>
      <c r="V3595" s="100" t="str">
        <f t="array" ref="V3595">IF(COUNTA(Y3592:DP3595)=0,"none",IF($U$2="WAHR",$W$3,Abfrage!$F$4))</f>
        <v>none</v>
      </c>
      <c r="W3595" s="100" t="str">
        <f t="array" ref="W3595">IF(COUNTA(Y3592:DP3595)=0,"none",IF($U$2="WAHR",$W$3,Abfrage!$F$4))</f>
        <v>none</v>
      </c>
      <c r="X3595" s="109"/>
    </row>
    <row r="3596" spans="2:26" thickBot="1">
      <c r="B3596" s="75" t="s">
        <v>2226</v>
      </c>
      <c r="C3596" s="76">
        <v>1000334439</v>
      </c>
      <c r="D3596" s="75" t="s">
        <v>95</v>
      </c>
      <c r="E3596" s="75" t="s">
        <v>96</v>
      </c>
      <c r="F3596" s="75" t="s">
        <v>97</v>
      </c>
      <c r="G3596" s="75" t="s">
        <v>2227</v>
      </c>
      <c r="H3596" s="75" t="s">
        <v>44</v>
      </c>
      <c r="I3596" s="75" t="s">
        <v>51</v>
      </c>
      <c r="J3596" s="75" t="s">
        <v>2228</v>
      </c>
      <c r="K3596" s="75" t="s">
        <v>306</v>
      </c>
      <c r="L3596" s="75" t="s">
        <v>306</v>
      </c>
      <c r="M3596" s="75" t="s">
        <v>313</v>
      </c>
      <c r="N3596" s="75" t="s">
        <v>314</v>
      </c>
      <c r="O3596" s="75" t="s">
        <v>419</v>
      </c>
      <c r="P3596" s="76" t="s">
        <v>306</v>
      </c>
      <c r="Q3596" s="216"/>
      <c r="R3596" s="77">
        <f t="shared" ref="R3596" si="9202">IF(COUNTA(Y3596:DP3599)=0,"01.01.1900",INDEX(Y3596:DP3596,MATCH(R3597,Y3597:DP3597,0)))</f>
        <v>45468</v>
      </c>
      <c r="S3596" s="78">
        <f t="shared" ref="S3596" si="9203">IF(COUNTA(Y3596:DP3599)=0,"01.01.1900",MAX(Y3596:DP3596))</f>
        <v>45671</v>
      </c>
      <c r="T3596" s="79"/>
      <c r="U3596" s="80" t="str">
        <f t="array" ref="U3596">IF(COUNTA(Y3596:DP3599)=0,"01.01.1900",IF(ISERROR(HLOOKUP(U3599,Y3599:DP3599,1,FALSE)),"01.01.1900",INDEX(Y3596:DP3596,MATCH(U3597&amp;U3599,Y3597:DP3597&amp;Y3599:DP3599,0))))</f>
        <v>01.01.1900</v>
      </c>
      <c r="V3596" s="81">
        <f t="shared" ref="V3596" si="9204">IF(COUNTA(Y3596:DP3599)=0,"01.01.1900",_xlfn.MAXIFS(Y3596:DP3596,Y3599:DP3599,V3599))</f>
        <v>0</v>
      </c>
      <c r="W3596" s="82"/>
      <c r="X3596" s="106"/>
      <c r="Y3596" s="141">
        <v>45468</v>
      </c>
      <c r="Z3596" s="141">
        <v>45671</v>
      </c>
    </row>
    <row r="3597" spans="2:26" thickBot="1">
      <c r="B3597" s="83"/>
      <c r="C3597" s="84"/>
      <c r="D3597" s="83"/>
      <c r="E3597" s="83"/>
      <c r="F3597" s="83"/>
      <c r="G3597" s="83"/>
      <c r="H3597" s="83"/>
      <c r="I3597" s="83"/>
      <c r="J3597" s="83"/>
      <c r="K3597" s="83"/>
      <c r="L3597" s="83"/>
      <c r="M3597" s="83"/>
      <c r="N3597" s="83"/>
      <c r="O3597" s="83"/>
      <c r="P3597" s="84"/>
      <c r="Q3597" s="217"/>
      <c r="R3597" s="85">
        <f t="shared" ref="R3597" si="9205">IF(COUNTA(Y3596:DP3599)=0,0,MIN(Y3597:DP3597))</f>
        <v>0.53200000000000003</v>
      </c>
      <c r="S3597" s="86">
        <f t="shared" ref="S3597" si="9206">IF(COUNTA(Y3596:DP3599)=0,0,HLOOKUP(S3596,Y3596:DP3599,2,FALSE))</f>
        <v>0.69076000000000004</v>
      </c>
      <c r="T3597" s="87">
        <f t="shared" ref="T3597" si="9207">IF(COUNTA(Y3596:DP3599)=0,0,AVERAGE(Y3597:DP3597))</f>
        <v>0.61138000000000003</v>
      </c>
      <c r="U3597" s="88">
        <f t="shared" ref="U3597" si="9208">IF(COUNTA(Y3596:DP3599)=0,0,_xlfn.MINIFS(Y3597:DP3597,Y3599:DP3599,U3599))</f>
        <v>0</v>
      </c>
      <c r="V3597" s="89">
        <f t="array" ref="V3597">IF(COUNTA(Y3596:DP3599)=0,0,IF(ISERROR(HLOOKUP(V3599,Y3599:DP3599,1,FALSE)),0,INDEX(Y3597:DP3597,MATCH(V3596&amp;V3599,Y3596:DP3596&amp;Y3599:DP3599,0))))</f>
        <v>0</v>
      </c>
      <c r="W3597" s="90">
        <f t="array" ref="W3597">IF(COUNTA(Y3596:DP3599)=0,0,IF(ISERROR(HLOOKUP(W3599,Y3599:DP3599,1,FALSE)),0,AVERAGEIF(Y3599:DP3599,$W3599,Y3597:DP3597)))</f>
        <v>0</v>
      </c>
      <c r="X3597" s="107"/>
      <c r="Y3597" s="142">
        <v>0.53200000000000003</v>
      </c>
      <c r="Z3597" s="142">
        <v>0.69076000000000004</v>
      </c>
    </row>
    <row r="3598" spans="2:26" thickBot="1">
      <c r="B3598" s="83"/>
      <c r="C3598" s="84"/>
      <c r="D3598" s="83"/>
      <c r="E3598" s="83"/>
      <c r="F3598" s="83"/>
      <c r="G3598" s="83"/>
      <c r="H3598" s="83"/>
      <c r="I3598" s="83"/>
      <c r="J3598" s="83"/>
      <c r="K3598" s="83"/>
      <c r="L3598" s="83"/>
      <c r="M3598" s="83"/>
      <c r="N3598" s="83"/>
      <c r="O3598" s="83"/>
      <c r="P3598" s="84"/>
      <c r="Q3598" s="217"/>
      <c r="R3598" s="91">
        <f t="shared" ref="R3598" si="9209">IF(COUNTA(Y3596:DP3599)=0,0,HLOOKUP(R3597,Y3597:DP3599,2,FALSE))</f>
        <v>1000</v>
      </c>
      <c r="S3598" s="92">
        <f t="shared" ref="S3598" si="9210">IF(COUNTA(Y3596:DP3599)=0,0,HLOOKUP(S3596,Y3596:DP3599,3,FALSE))</f>
        <v>0</v>
      </c>
      <c r="T3598" s="93"/>
      <c r="U3598" s="94">
        <f t="array" ref="U3598">IF(COUNTA(Y3596:DP3599)=0,0,IF(ISERROR(HLOOKUP(U3599,Y3599:DP3599,1,FALSE)),0,INDEX(Y3598:DP3598,MATCH(U3597&amp;U3599,Y3597:DP3597&amp;Y3599:DP3599,0))))</f>
        <v>0</v>
      </c>
      <c r="V3598" s="94">
        <f t="array" ref="V3598">IF(COUNTA(Y3596:DP3599)=0,0,IF(ISERROR(HLOOKUP(V3599,Y3599:DP3599,1,FALSE)),0,INDEX(Y3598:DP3598,MATCH(V3597&amp;V3599,Y3597:DP3597&amp;Y3599:DP3599,0))))</f>
        <v>0</v>
      </c>
      <c r="W3598" s="95"/>
      <c r="X3598" s="108"/>
      <c r="Y3598" s="143">
        <v>1000</v>
      </c>
      <c r="Z3598" s="143">
        <v>0</v>
      </c>
    </row>
    <row r="3599" spans="2:26" ht="13.9" thickBot="1">
      <c r="B3599" s="96"/>
      <c r="C3599" s="97"/>
      <c r="D3599" s="96"/>
      <c r="E3599" s="96"/>
      <c r="F3599" s="96"/>
      <c r="G3599" s="96"/>
      <c r="H3599" s="96"/>
      <c r="I3599" s="96"/>
      <c r="J3599" s="96"/>
      <c r="K3599" s="96"/>
      <c r="L3599" s="96"/>
      <c r="M3599" s="96"/>
      <c r="N3599" s="96"/>
      <c r="O3599" s="96"/>
      <c r="P3599" s="97"/>
      <c r="Q3599" s="218"/>
      <c r="R3599" s="98" t="str">
        <f t="shared" ref="R3599" si="9211">IF(COUNTA(Y3596:DP3599)=0,"none",HLOOKUP(R3597,Y3597:DP3599,3,FALSE))</f>
        <v>www (-30%)</v>
      </c>
      <c r="S3599" s="99" t="str">
        <f t="shared" ref="S3599" si="9212">IF(COUNTA(Y3596:DP3599)=0,"none",HLOOKUP(S3596,Y3596:DP3599,4,FALSE))</f>
        <v>ECI</v>
      </c>
      <c r="T3599" s="100"/>
      <c r="U3599" s="100">
        <f t="array" ref="U3599">IF(COUNTA(Y3596:DP3599)=0,"none",IF($U$2="WAHR",$W$3,Abfrage!$F$4))</f>
        <v>0</v>
      </c>
      <c r="V3599" s="100">
        <f t="array" ref="V3599">IF(COUNTA(Y3596:DP3599)=0,"none",IF($U$2="WAHR",$W$3,Abfrage!$F$4))</f>
        <v>0</v>
      </c>
      <c r="W3599" s="100">
        <f t="array" ref="W3599">IF(COUNTA(Y3596:DP3599)=0,"none",IF($U$2="WAHR",$W$3,Abfrage!$F$4))</f>
        <v>0</v>
      </c>
      <c r="X3599" s="109"/>
      <c r="Y3599" s="144" t="s">
        <v>43</v>
      </c>
      <c r="Z3599" s="144" t="s">
        <v>101</v>
      </c>
    </row>
    <row r="3600" spans="2:26" thickBot="1">
      <c r="B3600" s="75" t="s">
        <v>2229</v>
      </c>
      <c r="C3600" s="76">
        <v>1000334531</v>
      </c>
      <c r="D3600" s="75" t="s">
        <v>95</v>
      </c>
      <c r="E3600" s="75" t="s">
        <v>148</v>
      </c>
      <c r="F3600" s="75" t="s">
        <v>96</v>
      </c>
      <c r="G3600" s="75" t="s">
        <v>96</v>
      </c>
      <c r="H3600" s="75" t="e">
        <v>#N/A</v>
      </c>
      <c r="I3600" s="75" t="s">
        <v>377</v>
      </c>
      <c r="J3600" s="75" t="s">
        <v>2230</v>
      </c>
      <c r="K3600" s="75" t="s">
        <v>1704</v>
      </c>
      <c r="L3600" s="75" t="s">
        <v>789</v>
      </c>
      <c r="M3600" s="75" t="s">
        <v>313</v>
      </c>
      <c r="N3600" s="75" t="s">
        <v>327</v>
      </c>
      <c r="O3600" s="75" t="s">
        <v>306</v>
      </c>
      <c r="P3600" s="76" t="s">
        <v>306</v>
      </c>
      <c r="Q3600" s="216"/>
      <c r="R3600" s="77" t="str">
        <f t="shared" ref="R3600" si="9213">IF(COUNTA(Y3600:DP3603)=0,"01.01.1900",INDEX(Y3600:DP3600,MATCH(R3601,Y3601:DP3601,0)))</f>
        <v>01.01.1900</v>
      </c>
      <c r="S3600" s="78" t="str">
        <f t="shared" ref="S3600" si="9214">IF(COUNTA(Y3600:DP3603)=0,"01.01.1900",MAX(Y3600:DP3600))</f>
        <v>01.01.1900</v>
      </c>
      <c r="T3600" s="79"/>
      <c r="U3600" s="80" t="str">
        <f t="array" ref="U3600">IF(COUNTA(Y3600:DP3603)=0,"01.01.1900",IF(ISERROR(HLOOKUP(U3603,Y3603:DP3603,1,FALSE)),"01.01.1900",INDEX(Y3600:DP3600,MATCH(U3601&amp;U3603,Y3601:DP3601&amp;Y3603:DP3603,0))))</f>
        <v>01.01.1900</v>
      </c>
      <c r="V3600" s="81" t="str">
        <f t="shared" ref="V3600" si="9215">IF(COUNTA(Y3600:DP3603)=0,"01.01.1900",_xlfn.MAXIFS(Y3600:DP3600,Y3603:DP3603,V3603))</f>
        <v>01.01.1900</v>
      </c>
      <c r="W3600" s="82"/>
      <c r="X3600" s="106"/>
    </row>
    <row r="3601" spans="2:26" thickBot="1">
      <c r="B3601" s="83"/>
      <c r="C3601" s="84"/>
      <c r="D3601" s="83"/>
      <c r="E3601" s="83"/>
      <c r="F3601" s="83"/>
      <c r="G3601" s="83"/>
      <c r="H3601" s="83"/>
      <c r="I3601" s="83"/>
      <c r="J3601" s="83"/>
      <c r="K3601" s="83"/>
      <c r="L3601" s="83"/>
      <c r="M3601" s="83"/>
      <c r="N3601" s="83"/>
      <c r="O3601" s="83"/>
      <c r="P3601" s="84"/>
      <c r="Q3601" s="217"/>
      <c r="R3601" s="85">
        <f t="shared" ref="R3601" si="9216">IF(COUNTA(Y3600:DP3603)=0,0,MIN(Y3601:DP3601))</f>
        <v>0</v>
      </c>
      <c r="S3601" s="86">
        <f t="shared" ref="S3601" si="9217">IF(COUNTA(Y3600:DP3603)=0,0,HLOOKUP(S3600,Y3600:DP3603,2,FALSE))</f>
        <v>0</v>
      </c>
      <c r="T3601" s="87">
        <f t="shared" ref="T3601" si="9218">IF(COUNTA(Y3600:DP3603)=0,0,AVERAGE(Y3601:DP3601))</f>
        <v>0</v>
      </c>
      <c r="U3601" s="88">
        <f t="shared" ref="U3601" si="9219">IF(COUNTA(Y3600:DP3603)=0,0,_xlfn.MINIFS(Y3601:DP3601,Y3603:DP3603,U3603))</f>
        <v>0</v>
      </c>
      <c r="V3601" s="89">
        <f t="array" ref="V3601">IF(COUNTA(Y3600:DP3603)=0,0,IF(ISERROR(HLOOKUP(V3603,Y3603:DP3603,1,FALSE)),0,INDEX(Y3601:DP3601,MATCH(V3600&amp;V3603,Y3600:DP3600&amp;Y3603:DP3603,0))))</f>
        <v>0</v>
      </c>
      <c r="W3601" s="90">
        <f t="array" ref="W3601">IF(COUNTA(Y3600:DP3603)=0,0,IF(ISERROR(HLOOKUP(W3603,Y3603:DP3603,1,FALSE)),0,AVERAGEIF(Y3603:DP3603,$W3603,Y3601:DP3601)))</f>
        <v>0</v>
      </c>
      <c r="X3601" s="107"/>
    </row>
    <row r="3602" spans="2:26" thickBot="1">
      <c r="B3602" s="83"/>
      <c r="C3602" s="84"/>
      <c r="D3602" s="83"/>
      <c r="E3602" s="83"/>
      <c r="F3602" s="83"/>
      <c r="G3602" s="83"/>
      <c r="H3602" s="83"/>
      <c r="I3602" s="83"/>
      <c r="J3602" s="83"/>
      <c r="K3602" s="83"/>
      <c r="L3602" s="83"/>
      <c r="M3602" s="83"/>
      <c r="N3602" s="83"/>
      <c r="O3602" s="83"/>
      <c r="P3602" s="84"/>
      <c r="Q3602" s="217"/>
      <c r="R3602" s="91">
        <f t="shared" ref="R3602" si="9220">IF(COUNTA(Y3600:DP3603)=0,0,HLOOKUP(R3601,Y3601:DP3603,2,FALSE))</f>
        <v>0</v>
      </c>
      <c r="S3602" s="92">
        <f t="shared" ref="S3602" si="9221">IF(COUNTA(Y3600:DP3603)=0,0,HLOOKUP(S3600,Y3600:DP3603,3,FALSE))</f>
        <v>0</v>
      </c>
      <c r="T3602" s="93"/>
      <c r="U3602" s="94">
        <f t="array" ref="U3602">IF(COUNTA(Y3600:DP3603)=0,0,IF(ISERROR(HLOOKUP(U3603,Y3603:DP3603,1,FALSE)),0,INDEX(Y3602:DP3602,MATCH(U3601&amp;U3603,Y3601:DP3601&amp;Y3603:DP3603,0))))</f>
        <v>0</v>
      </c>
      <c r="V3602" s="94">
        <f t="array" ref="V3602">IF(COUNTA(Y3600:DP3603)=0,0,IF(ISERROR(HLOOKUP(V3603,Y3603:DP3603,1,FALSE)),0,INDEX(Y3602:DP3602,MATCH(V3601&amp;V3603,Y3601:DP3601&amp;Y3603:DP3603,0))))</f>
        <v>0</v>
      </c>
      <c r="W3602" s="95"/>
      <c r="X3602" s="108"/>
    </row>
    <row r="3603" spans="2:26" ht="13.9" thickBot="1">
      <c r="B3603" s="96"/>
      <c r="C3603" s="97"/>
      <c r="D3603" s="96"/>
      <c r="E3603" s="96"/>
      <c r="F3603" s="96"/>
      <c r="G3603" s="96"/>
      <c r="H3603" s="96"/>
      <c r="I3603" s="96"/>
      <c r="J3603" s="96"/>
      <c r="K3603" s="96"/>
      <c r="L3603" s="96"/>
      <c r="M3603" s="96"/>
      <c r="N3603" s="96"/>
      <c r="O3603" s="96"/>
      <c r="P3603" s="97"/>
      <c r="Q3603" s="218"/>
      <c r="R3603" s="98" t="str">
        <f t="shared" ref="R3603" si="9222">IF(COUNTA(Y3600:DP3603)=0,"none",HLOOKUP(R3601,Y3601:DP3603,3,FALSE))</f>
        <v>none</v>
      </c>
      <c r="S3603" s="99" t="str">
        <f t="shared" ref="S3603" si="9223">IF(COUNTA(Y3600:DP3603)=0,"none",HLOOKUP(S3600,Y3600:DP3603,4,FALSE))</f>
        <v>none</v>
      </c>
      <c r="T3603" s="100"/>
      <c r="U3603" s="100" t="str">
        <f t="array" ref="U3603">IF(COUNTA(Y3600:DP3603)=0,"none",IF($U$2="WAHR",$W$3,Abfrage!$F$4))</f>
        <v>none</v>
      </c>
      <c r="V3603" s="100" t="str">
        <f t="array" ref="V3603">IF(COUNTA(Y3600:DP3603)=0,"none",IF($U$2="WAHR",$W$3,Abfrage!$F$4))</f>
        <v>none</v>
      </c>
      <c r="W3603" s="100" t="str">
        <f t="array" ref="W3603">IF(COUNTA(Y3600:DP3603)=0,"none",IF($U$2="WAHR",$W$3,Abfrage!$F$4))</f>
        <v>none</v>
      </c>
      <c r="X3603" s="109"/>
    </row>
    <row r="3604" spans="2:26" thickBot="1">
      <c r="B3604" s="75" t="s">
        <v>2231</v>
      </c>
      <c r="C3604" s="76">
        <v>1000126891</v>
      </c>
      <c r="D3604" s="75" t="s">
        <v>95</v>
      </c>
      <c r="E3604" s="75" t="s">
        <v>148</v>
      </c>
      <c r="F3604" s="75" t="s">
        <v>341</v>
      </c>
      <c r="G3604" s="75" t="s">
        <v>175</v>
      </c>
      <c r="H3604" s="75" t="s">
        <v>334</v>
      </c>
      <c r="I3604" s="75" t="s">
        <v>391</v>
      </c>
      <c r="J3604" s="75" t="s">
        <v>2232</v>
      </c>
      <c r="K3604" s="75" t="s">
        <v>900</v>
      </c>
      <c r="L3604" s="75" t="s">
        <v>628</v>
      </c>
      <c r="M3604" s="75" t="s">
        <v>313</v>
      </c>
      <c r="N3604" s="75" t="s">
        <v>327</v>
      </c>
      <c r="O3604" s="75" t="s">
        <v>306</v>
      </c>
      <c r="P3604" s="76" t="s">
        <v>2233</v>
      </c>
      <c r="Q3604" s="216"/>
      <c r="R3604" s="77">
        <f t="shared" ref="R3604" si="9224">IF(COUNTA(Y3604:DP3607)=0,"01.01.1900",INDEX(Y3604:DP3604,MATCH(R3605,Y3605:DP3605,0)))</f>
        <v>44502</v>
      </c>
      <c r="S3604" s="78">
        <f t="shared" ref="S3604" si="9225">IF(COUNTA(Y3604:DP3607)=0,"01.01.1900",MAX(Y3604:DP3604))</f>
        <v>44502</v>
      </c>
      <c r="T3604" s="79"/>
      <c r="U3604" s="80" t="str">
        <f t="array" ref="U3604">IF(COUNTA(Y3604:DP3607)=0,"01.01.1900",IF(ISERROR(HLOOKUP(U3607,Y3607:DP3607,1,FALSE)),"01.01.1900",INDEX(Y3604:DP3604,MATCH(U3605&amp;U3607,Y3605:DP3605&amp;Y3607:DP3607,0))))</f>
        <v>01.01.1900</v>
      </c>
      <c r="V3604" s="81">
        <f t="shared" ref="V3604" si="9226">IF(COUNTA(Y3604:DP3607)=0,"01.01.1900",_xlfn.MAXIFS(Y3604:DP3604,Y3607:DP3607,V3607))</f>
        <v>0</v>
      </c>
      <c r="W3604" s="82"/>
      <c r="X3604" s="106"/>
      <c r="Y3604" s="141">
        <v>44502</v>
      </c>
    </row>
    <row r="3605" spans="2:26" thickBot="1">
      <c r="B3605" s="83"/>
      <c r="C3605" s="84"/>
      <c r="D3605" s="83"/>
      <c r="E3605" s="83"/>
      <c r="F3605" s="83"/>
      <c r="G3605" s="83"/>
      <c r="H3605" s="83"/>
      <c r="I3605" s="83"/>
      <c r="J3605" s="83"/>
      <c r="K3605" s="83"/>
      <c r="L3605" s="83"/>
      <c r="M3605" s="83"/>
      <c r="N3605" s="83"/>
      <c r="O3605" s="83"/>
      <c r="P3605" s="84"/>
      <c r="Q3605" s="217"/>
      <c r="R3605" s="85">
        <f t="shared" ref="R3605" si="9227">IF(COUNTA(Y3604:DP3607)=0,0,MIN(Y3605:DP3605))</f>
        <v>0.27</v>
      </c>
      <c r="S3605" s="86">
        <f t="shared" ref="S3605" si="9228">IF(COUNTA(Y3604:DP3607)=0,0,HLOOKUP(S3604,Y3604:DP3607,2,FALSE))</f>
        <v>0.27</v>
      </c>
      <c r="T3605" s="87">
        <f t="shared" ref="T3605" si="9229">IF(COUNTA(Y3604:DP3607)=0,0,AVERAGE(Y3605:DP3605))</f>
        <v>0.27</v>
      </c>
      <c r="U3605" s="88">
        <f t="shared" ref="U3605" si="9230">IF(COUNTA(Y3604:DP3607)=0,0,_xlfn.MINIFS(Y3605:DP3605,Y3607:DP3607,U3607))</f>
        <v>0</v>
      </c>
      <c r="V3605" s="89">
        <f t="array" ref="V3605">IF(COUNTA(Y3604:DP3607)=0,0,IF(ISERROR(HLOOKUP(V3607,Y3607:DP3607,1,FALSE)),0,INDEX(Y3605:DP3605,MATCH(V3604&amp;V3607,Y3604:DP3604&amp;Y3607:DP3607,0))))</f>
        <v>0</v>
      </c>
      <c r="W3605" s="90">
        <f t="array" ref="W3605">IF(COUNTA(Y3604:DP3607)=0,0,IF(ISERROR(HLOOKUP(W3607,Y3607:DP3607,1,FALSE)),0,AVERAGEIF(Y3607:DP3607,$W3607,Y3605:DP3605)))</f>
        <v>0</v>
      </c>
      <c r="X3605" s="107"/>
      <c r="Y3605" s="142">
        <v>0.27</v>
      </c>
    </row>
    <row r="3606" spans="2:26" thickBot="1">
      <c r="B3606" s="83"/>
      <c r="C3606" s="84"/>
      <c r="D3606" s="83"/>
      <c r="E3606" s="83"/>
      <c r="F3606" s="83"/>
      <c r="G3606" s="83"/>
      <c r="H3606" s="83"/>
      <c r="I3606" s="83"/>
      <c r="J3606" s="83"/>
      <c r="K3606" s="83"/>
      <c r="L3606" s="83"/>
      <c r="M3606" s="83"/>
      <c r="N3606" s="83"/>
      <c r="O3606" s="83"/>
      <c r="P3606" s="84"/>
      <c r="Q3606" s="217"/>
      <c r="R3606" s="91">
        <f t="shared" ref="R3606" si="9231">IF(COUNTA(Y3604:DP3607)=0,0,HLOOKUP(R3605,Y3605:DP3607,2,FALSE))</f>
        <v>1</v>
      </c>
      <c r="S3606" s="92">
        <f t="shared" ref="S3606" si="9232">IF(COUNTA(Y3604:DP3607)=0,0,HLOOKUP(S3604,Y3604:DP3607,3,FALSE))</f>
        <v>1</v>
      </c>
      <c r="T3606" s="93"/>
      <c r="U3606" s="94">
        <f t="array" ref="U3606">IF(COUNTA(Y3604:DP3607)=0,0,IF(ISERROR(HLOOKUP(U3607,Y3607:DP3607,1,FALSE)),0,INDEX(Y3606:DP3606,MATCH(U3605&amp;U3607,Y3605:DP3605&amp;Y3607:DP3607,0))))</f>
        <v>0</v>
      </c>
      <c r="V3606" s="94">
        <f t="array" ref="V3606">IF(COUNTA(Y3604:DP3607)=0,0,IF(ISERROR(HLOOKUP(V3607,Y3607:DP3607,1,FALSE)),0,INDEX(Y3606:DP3606,MATCH(V3605&amp;V3607,Y3605:DP3605&amp;Y3607:DP3607,0))))</f>
        <v>0</v>
      </c>
      <c r="W3606" s="95"/>
      <c r="X3606" s="108"/>
      <c r="Y3606" s="143">
        <v>1</v>
      </c>
    </row>
    <row r="3607" spans="2:26" ht="13.9" thickBot="1">
      <c r="B3607" s="96"/>
      <c r="C3607" s="97"/>
      <c r="D3607" s="96"/>
      <c r="E3607" s="96"/>
      <c r="F3607" s="96"/>
      <c r="G3607" s="96"/>
      <c r="H3607" s="96"/>
      <c r="I3607" s="96"/>
      <c r="J3607" s="96"/>
      <c r="K3607" s="96"/>
      <c r="L3607" s="96"/>
      <c r="M3607" s="96"/>
      <c r="N3607" s="96"/>
      <c r="O3607" s="96"/>
      <c r="P3607" s="97"/>
      <c r="Q3607" s="218"/>
      <c r="R3607" s="98" t="str">
        <f t="shared" ref="R3607" si="9233">IF(COUNTA(Y3604:DP3607)=0,"none",HLOOKUP(R3605,Y3605:DP3607,3,FALSE))</f>
        <v>SAP</v>
      </c>
      <c r="S3607" s="99" t="str">
        <f t="shared" ref="S3607" si="9234">IF(COUNTA(Y3604:DP3607)=0,"none",HLOOKUP(S3604,Y3604:DP3607,4,FALSE))</f>
        <v>SAP</v>
      </c>
      <c r="T3607" s="100"/>
      <c r="U3607" s="100">
        <f t="array" ref="U3607">IF(COUNTA(Y3604:DP3607)=0,"none",IF($U$2="WAHR",$W$3,Abfrage!$F$4))</f>
        <v>0</v>
      </c>
      <c r="V3607" s="100">
        <f t="array" ref="V3607">IF(COUNTA(Y3604:DP3607)=0,"none",IF($U$2="WAHR",$W$3,Abfrage!$F$4))</f>
        <v>0</v>
      </c>
      <c r="W3607" s="100">
        <f t="array" ref="W3607">IF(COUNTA(Y3604:DP3607)=0,"none",IF($U$2="WAHR",$W$3,Abfrage!$F$4))</f>
        <v>0</v>
      </c>
      <c r="X3607" s="109"/>
      <c r="Y3607" s="144" t="s">
        <v>47</v>
      </c>
    </row>
    <row r="3608" spans="2:26" thickBot="1">
      <c r="B3608" s="75" t="s">
        <v>2234</v>
      </c>
      <c r="C3608" s="76">
        <v>1000322614</v>
      </c>
      <c r="D3608" s="75" t="s">
        <v>95</v>
      </c>
      <c r="E3608" s="75" t="s">
        <v>96</v>
      </c>
      <c r="F3608" s="75" t="s">
        <v>97</v>
      </c>
      <c r="G3608" s="75" t="s">
        <v>97</v>
      </c>
      <c r="H3608" s="75" t="s">
        <v>44</v>
      </c>
      <c r="I3608" s="75" t="s">
        <v>51</v>
      </c>
      <c r="J3608" s="75" t="s">
        <v>2235</v>
      </c>
      <c r="K3608" s="75" t="s">
        <v>306</v>
      </c>
      <c r="L3608" s="75" t="s">
        <v>306</v>
      </c>
      <c r="M3608" s="75" t="s">
        <v>313</v>
      </c>
      <c r="N3608" s="75" t="s">
        <v>393</v>
      </c>
      <c r="O3608" s="75" t="s">
        <v>309</v>
      </c>
      <c r="P3608" s="76" t="s">
        <v>306</v>
      </c>
      <c r="Q3608" s="216"/>
      <c r="R3608" s="77">
        <f t="shared" ref="R3608" si="9235">IF(COUNTA(Y3608:DP3611)=0,"01.01.1900",INDEX(Y3608:DP3608,MATCH(R3609,Y3609:DP3609,0)))</f>
        <v>45154</v>
      </c>
      <c r="S3608" s="78">
        <f t="shared" ref="S3608" si="9236">IF(COUNTA(Y3608:DP3611)=0,"01.01.1900",MAX(Y3608:DP3608))</f>
        <v>45154</v>
      </c>
      <c r="T3608" s="79"/>
      <c r="U3608" s="80" t="str">
        <f t="array" ref="U3608">IF(COUNTA(Y3608:DP3611)=0,"01.01.1900",IF(ISERROR(HLOOKUP(U3611,Y3611:DP3611,1,FALSE)),"01.01.1900",INDEX(Y3608:DP3608,MATCH(U3609&amp;U3611,Y3609:DP3609&amp;Y3611:DP3611,0))))</f>
        <v>01.01.1900</v>
      </c>
      <c r="V3608" s="81">
        <f t="shared" ref="V3608" si="9237">IF(COUNTA(Y3608:DP3611)=0,"01.01.1900",_xlfn.MAXIFS(Y3608:DP3608,Y3611:DP3611,V3611))</f>
        <v>0</v>
      </c>
      <c r="W3608" s="82"/>
      <c r="X3608" s="106"/>
      <c r="Y3608" s="141">
        <v>45154</v>
      </c>
      <c r="Z3608" s="141">
        <v>45154</v>
      </c>
    </row>
    <row r="3609" spans="2:26" thickBot="1">
      <c r="B3609" s="83"/>
      <c r="C3609" s="84"/>
      <c r="D3609" s="83"/>
      <c r="E3609" s="83"/>
      <c r="F3609" s="83"/>
      <c r="G3609" s="83"/>
      <c r="H3609" s="83"/>
      <c r="I3609" s="83"/>
      <c r="J3609" s="83"/>
      <c r="K3609" s="83"/>
      <c r="L3609" s="83"/>
      <c r="M3609" s="83"/>
      <c r="N3609" s="83"/>
      <c r="O3609" s="83"/>
      <c r="P3609" s="84"/>
      <c r="Q3609" s="217"/>
      <c r="R3609" s="85">
        <f t="shared" ref="R3609" si="9238">IF(COUNTA(Y3608:DP3611)=0,0,MIN(Y3609:DP3609))</f>
        <v>1.0010000000000001</v>
      </c>
      <c r="S3609" s="86">
        <f t="shared" ref="S3609" si="9239">IF(COUNTA(Y3608:DP3611)=0,0,HLOOKUP(S3608,Y3608:DP3611,2,FALSE))</f>
        <v>1.0010000000000001</v>
      </c>
      <c r="T3609" s="87">
        <f t="shared" ref="T3609" si="9240">IF(COUNTA(Y3608:DP3611)=0,0,AVERAGE(Y3609:DP3609))</f>
        <v>1.0010000000000001</v>
      </c>
      <c r="U3609" s="88">
        <f t="shared" ref="U3609" si="9241">IF(COUNTA(Y3608:DP3611)=0,0,_xlfn.MINIFS(Y3609:DP3609,Y3611:DP3611,U3611))</f>
        <v>0</v>
      </c>
      <c r="V3609" s="89">
        <f t="array" ref="V3609">IF(COUNTA(Y3608:DP3611)=0,0,IF(ISERROR(HLOOKUP(V3611,Y3611:DP3611,1,FALSE)),0,INDEX(Y3609:DP3609,MATCH(V3608&amp;V3611,Y3608:DP3608&amp;Y3611:DP3611,0))))</f>
        <v>0</v>
      </c>
      <c r="W3609" s="90">
        <f t="array" ref="W3609">IF(COUNTA(Y3608:DP3611)=0,0,IF(ISERROR(HLOOKUP(W3611,Y3611:DP3611,1,FALSE)),0,AVERAGEIF(Y3611:DP3611,$W3611,Y3609:DP3609)))</f>
        <v>0</v>
      </c>
      <c r="X3609" s="107"/>
      <c r="Y3609" s="142">
        <v>1.0010000000000001</v>
      </c>
      <c r="Z3609" s="142">
        <v>1.0010000000000001</v>
      </c>
    </row>
    <row r="3610" spans="2:26" thickBot="1">
      <c r="B3610" s="83"/>
      <c r="C3610" s="84"/>
      <c r="D3610" s="83"/>
      <c r="E3610" s="83"/>
      <c r="F3610" s="83"/>
      <c r="G3610" s="83"/>
      <c r="H3610" s="83"/>
      <c r="I3610" s="83"/>
      <c r="J3610" s="83"/>
      <c r="K3610" s="83"/>
      <c r="L3610" s="83"/>
      <c r="M3610" s="83"/>
      <c r="N3610" s="83"/>
      <c r="O3610" s="83"/>
      <c r="P3610" s="84"/>
      <c r="Q3610" s="217"/>
      <c r="R3610" s="91">
        <f t="shared" ref="R3610" si="9242">IF(COUNTA(Y3608:DP3611)=0,0,HLOOKUP(R3609,Y3609:DP3611,2,FALSE))</f>
        <v>1000</v>
      </c>
      <c r="S3610" s="92">
        <f t="shared" ref="S3610" si="9243">IF(COUNTA(Y3608:DP3611)=0,0,HLOOKUP(S3608,Y3608:DP3611,3,FALSE))</f>
        <v>1000</v>
      </c>
      <c r="T3610" s="93"/>
      <c r="U3610" s="94">
        <f t="array" ref="U3610">IF(COUNTA(Y3608:DP3611)=0,0,IF(ISERROR(HLOOKUP(U3611,Y3611:DP3611,1,FALSE)),0,INDEX(Y3610:DP3610,MATCH(U3609&amp;U3611,Y3609:DP3609&amp;Y3611:DP3611,0))))</f>
        <v>0</v>
      </c>
      <c r="V3610" s="94">
        <f t="array" ref="V3610">IF(COUNTA(Y3608:DP3611)=0,0,IF(ISERROR(HLOOKUP(V3611,Y3611:DP3611,1,FALSE)),0,INDEX(Y3610:DP3610,MATCH(V3609&amp;V3611,Y3609:DP3609&amp;Y3611:DP3611,0))))</f>
        <v>0</v>
      </c>
      <c r="W3610" s="95"/>
      <c r="X3610" s="108"/>
      <c r="Y3610" s="143">
        <v>1000</v>
      </c>
      <c r="Z3610" s="143">
        <v>1000</v>
      </c>
    </row>
    <row r="3611" spans="2:26" ht="13.9" thickBot="1">
      <c r="B3611" s="96"/>
      <c r="C3611" s="97"/>
      <c r="D3611" s="96"/>
      <c r="E3611" s="96"/>
      <c r="F3611" s="96"/>
      <c r="G3611" s="96"/>
      <c r="H3611" s="96"/>
      <c r="I3611" s="96"/>
      <c r="J3611" s="96"/>
      <c r="K3611" s="96"/>
      <c r="L3611" s="96"/>
      <c r="M3611" s="96"/>
      <c r="N3611" s="96"/>
      <c r="O3611" s="96"/>
      <c r="P3611" s="97"/>
      <c r="Q3611" s="218"/>
      <c r="R3611" s="98" t="str">
        <f t="shared" ref="R3611" si="9244">IF(COUNTA(Y3608:DP3611)=0,"none",HLOOKUP(R3609,Y3609:DP3611,3,FALSE))</f>
        <v>www (-30%)</v>
      </c>
      <c r="S3611" s="99" t="str">
        <f t="shared" ref="S3611" si="9245">IF(COUNTA(Y3608:DP3611)=0,"none",HLOOKUP(S3608,Y3608:DP3611,4,FALSE))</f>
        <v>www (-30%)</v>
      </c>
      <c r="T3611" s="100"/>
      <c r="U3611" s="100">
        <f t="array" ref="U3611">IF(COUNTA(Y3608:DP3611)=0,"none",IF($U$2="WAHR",$W$3,Abfrage!$F$4))</f>
        <v>0</v>
      </c>
      <c r="V3611" s="100">
        <f t="array" ref="V3611">IF(COUNTA(Y3608:DP3611)=0,"none",IF($U$2="WAHR",$W$3,Abfrage!$F$4))</f>
        <v>0</v>
      </c>
      <c r="W3611" s="100">
        <f t="array" ref="W3611">IF(COUNTA(Y3608:DP3611)=0,"none",IF($U$2="WAHR",$W$3,Abfrage!$F$4))</f>
        <v>0</v>
      </c>
      <c r="X3611" s="109"/>
      <c r="Y3611" s="144" t="s">
        <v>43</v>
      </c>
      <c r="Z3611" s="144" t="s">
        <v>43</v>
      </c>
    </row>
    <row r="3612" spans="2:26" thickBot="1">
      <c r="B3612" s="75" t="s">
        <v>2236</v>
      </c>
      <c r="C3612" s="76">
        <v>1000107757</v>
      </c>
      <c r="D3612" s="75" t="s">
        <v>95</v>
      </c>
      <c r="E3612" s="75" t="s">
        <v>148</v>
      </c>
      <c r="F3612" s="75" t="s">
        <v>341</v>
      </c>
      <c r="G3612" s="75" t="s">
        <v>341</v>
      </c>
      <c r="H3612" s="75" t="s">
        <v>334</v>
      </c>
      <c r="I3612" s="75" t="s">
        <v>342</v>
      </c>
      <c r="J3612" s="75" t="s">
        <v>2237</v>
      </c>
      <c r="K3612" s="75" t="s">
        <v>628</v>
      </c>
      <c r="L3612" s="75" t="s">
        <v>339</v>
      </c>
      <c r="M3612" s="75" t="s">
        <v>313</v>
      </c>
      <c r="N3612" s="75" t="s">
        <v>327</v>
      </c>
      <c r="O3612" s="75" t="s">
        <v>306</v>
      </c>
      <c r="P3612" s="76" t="s">
        <v>344</v>
      </c>
      <c r="Q3612" s="216"/>
      <c r="R3612" s="77">
        <f t="shared" ref="R3612" si="9246">IF(COUNTA(Y3612:DP3615)=0,"01.01.1900",INDEX(Y3612:DP3612,MATCH(R3613,Y3613:DP3613,0)))</f>
        <v>45847</v>
      </c>
      <c r="S3612" s="78">
        <f t="shared" ref="S3612" si="9247">IF(COUNTA(Y3612:DP3615)=0,"01.01.1900",MAX(Y3612:DP3612))</f>
        <v>45847</v>
      </c>
      <c r="T3612" s="79"/>
      <c r="U3612" s="80" t="str">
        <f t="array" ref="U3612">IF(COUNTA(Y3612:DP3615)=0,"01.01.1900",IF(ISERROR(HLOOKUP(U3615,Y3615:DP3615,1,FALSE)),"01.01.1900",INDEX(Y3612:DP3612,MATCH(U3613&amp;U3615,Y3613:DP3613&amp;Y3615:DP3615,0))))</f>
        <v>01.01.1900</v>
      </c>
      <c r="V3612" s="81">
        <f t="shared" ref="V3612" si="9248">IF(COUNTA(Y3612:DP3615)=0,"01.01.1900",_xlfn.MAXIFS(Y3612:DP3612,Y3615:DP3615,V3615))</f>
        <v>0</v>
      </c>
      <c r="W3612" s="82"/>
      <c r="X3612" s="106"/>
      <c r="Y3612" s="141">
        <v>44960</v>
      </c>
      <c r="Z3612" s="141">
        <v>45847</v>
      </c>
    </row>
    <row r="3613" spans="2:26" thickBot="1">
      <c r="B3613" s="83"/>
      <c r="C3613" s="84"/>
      <c r="D3613" s="83"/>
      <c r="E3613" s="83"/>
      <c r="F3613" s="83"/>
      <c r="G3613" s="83"/>
      <c r="H3613" s="83"/>
      <c r="I3613" s="83"/>
      <c r="J3613" s="83"/>
      <c r="K3613" s="83"/>
      <c r="L3613" s="83"/>
      <c r="M3613" s="83"/>
      <c r="N3613" s="83"/>
      <c r="O3613" s="83"/>
      <c r="P3613" s="84"/>
      <c r="Q3613" s="217"/>
      <c r="R3613" s="85">
        <f t="shared" ref="R3613" si="9249">IF(COUNTA(Y3612:DP3615)=0,0,MIN(Y3613:DP3613))</f>
        <v>0.11600000000000001</v>
      </c>
      <c r="S3613" s="86">
        <f t="shared" ref="S3613" si="9250">IF(COUNTA(Y3612:DP3615)=0,0,HLOOKUP(S3612,Y3612:DP3615,2,FALSE))</f>
        <v>0.11600000000000001</v>
      </c>
      <c r="T3613" s="87">
        <f t="shared" ref="T3613" si="9251">IF(COUNTA(Y3612:DP3615)=0,0,AVERAGE(Y3613:DP3613))</f>
        <v>0.998</v>
      </c>
      <c r="U3613" s="88">
        <f t="shared" ref="U3613" si="9252">IF(COUNTA(Y3612:DP3615)=0,0,_xlfn.MINIFS(Y3613:DP3613,Y3615:DP3615,U3615))</f>
        <v>0</v>
      </c>
      <c r="V3613" s="89">
        <f t="array" ref="V3613">IF(COUNTA(Y3612:DP3615)=0,0,IF(ISERROR(HLOOKUP(V3615,Y3615:DP3615,1,FALSE)),0,INDEX(Y3613:DP3613,MATCH(V3612&amp;V3615,Y3612:DP3612&amp;Y3615:DP3615,0))))</f>
        <v>0</v>
      </c>
      <c r="W3613" s="90">
        <f t="array" ref="W3613">IF(COUNTA(Y3612:DP3615)=0,0,IF(ISERROR(HLOOKUP(W3615,Y3615:DP3615,1,FALSE)),0,AVERAGEIF(Y3615:DP3615,$W3615,Y3613:DP3613)))</f>
        <v>0</v>
      </c>
      <c r="X3613" s="107"/>
      <c r="Y3613" s="142">
        <v>1.88</v>
      </c>
      <c r="Z3613" s="142">
        <v>0.11600000000000001</v>
      </c>
    </row>
    <row r="3614" spans="2:26" thickBot="1">
      <c r="B3614" s="83"/>
      <c r="C3614" s="84"/>
      <c r="D3614" s="83"/>
      <c r="E3614" s="83"/>
      <c r="F3614" s="83"/>
      <c r="G3614" s="83"/>
      <c r="H3614" s="83"/>
      <c r="I3614" s="83"/>
      <c r="J3614" s="83"/>
      <c r="K3614" s="83"/>
      <c r="L3614" s="83"/>
      <c r="M3614" s="83"/>
      <c r="N3614" s="83"/>
      <c r="O3614" s="83"/>
      <c r="P3614" s="84"/>
      <c r="Q3614" s="217"/>
      <c r="R3614" s="91">
        <f t="shared" ref="R3614" si="9253">IF(COUNTA(Y3612:DP3615)=0,0,HLOOKUP(R3613,Y3613:DP3615,2,FALSE))</f>
        <v>100</v>
      </c>
      <c r="S3614" s="92">
        <f t="shared" ref="S3614" si="9254">IF(COUNTA(Y3612:DP3615)=0,0,HLOOKUP(S3612,Y3612:DP3615,3,FALSE))</f>
        <v>100</v>
      </c>
      <c r="T3614" s="93"/>
      <c r="U3614" s="94">
        <f t="array" ref="U3614">IF(COUNTA(Y3612:DP3615)=0,0,IF(ISERROR(HLOOKUP(U3615,Y3615:DP3615,1,FALSE)),0,INDEX(Y3614:DP3614,MATCH(U3613&amp;U3615,Y3613:DP3613&amp;Y3615:DP3615,0))))</f>
        <v>0</v>
      </c>
      <c r="V3614" s="94">
        <f t="array" ref="V3614">IF(COUNTA(Y3612:DP3615)=0,0,IF(ISERROR(HLOOKUP(V3615,Y3615:DP3615,1,FALSE)),0,INDEX(Y3614:DP3614,MATCH(V3613&amp;V3615,Y3613:DP3613&amp;Y3615:DP3615,0))))</f>
        <v>0</v>
      </c>
      <c r="W3614" s="95"/>
      <c r="X3614" s="108"/>
      <c r="Y3614" s="143" t="s">
        <v>345</v>
      </c>
      <c r="Z3614" s="143">
        <v>100</v>
      </c>
    </row>
    <row r="3615" spans="2:26" ht="13.9" thickBot="1">
      <c r="B3615" s="96"/>
      <c r="C3615" s="97"/>
      <c r="D3615" s="96"/>
      <c r="E3615" s="96"/>
      <c r="F3615" s="96"/>
      <c r="G3615" s="96"/>
      <c r="H3615" s="96"/>
      <c r="I3615" s="96"/>
      <c r="J3615" s="96"/>
      <c r="K3615" s="96"/>
      <c r="L3615" s="96"/>
      <c r="M3615" s="96"/>
      <c r="N3615" s="96"/>
      <c r="O3615" s="96"/>
      <c r="P3615" s="97"/>
      <c r="Q3615" s="218"/>
      <c r="R3615" s="98" t="str">
        <f t="shared" ref="R3615" si="9255">IF(COUNTA(Y3612:DP3615)=0,"none",HLOOKUP(R3613,Y3613:DP3615,3,FALSE))</f>
        <v>SAP</v>
      </c>
      <c r="S3615" s="99" t="str">
        <f t="shared" ref="S3615" si="9256">IF(COUNTA(Y3612:DP3615)=0,"none",HLOOKUP(S3612,Y3612:DP3615,4,FALSE))</f>
        <v>SAP</v>
      </c>
      <c r="T3615" s="100"/>
      <c r="U3615" s="100">
        <f t="array" ref="U3615">IF(COUNTA(Y3612:DP3615)=0,"none",IF($U$2="WAHR",$W$3,Abfrage!$F$4))</f>
        <v>0</v>
      </c>
      <c r="V3615" s="100">
        <f t="array" ref="V3615">IF(COUNTA(Y3612:DP3615)=0,"none",IF($U$2="WAHR",$W$3,Abfrage!$F$4))</f>
        <v>0</v>
      </c>
      <c r="W3615" s="100">
        <f t="array" ref="W3615">IF(COUNTA(Y3612:DP3615)=0,"none",IF($U$2="WAHR",$W$3,Abfrage!$F$4))</f>
        <v>0</v>
      </c>
      <c r="X3615" s="109"/>
      <c r="Y3615" s="144" t="s">
        <v>101</v>
      </c>
      <c r="Z3615" s="144" t="s">
        <v>47</v>
      </c>
    </row>
    <row r="3616" spans="2:26" thickBot="1">
      <c r="B3616" s="75" t="s">
        <v>2238</v>
      </c>
      <c r="C3616" s="76">
        <v>1000050026</v>
      </c>
      <c r="D3616" s="75" t="s">
        <v>95</v>
      </c>
      <c r="E3616" s="75" t="s">
        <v>148</v>
      </c>
      <c r="F3616" s="75" t="s">
        <v>341</v>
      </c>
      <c r="G3616" s="75" t="s">
        <v>341</v>
      </c>
      <c r="H3616" s="75" t="s">
        <v>334</v>
      </c>
      <c r="I3616" s="75" t="s">
        <v>2239</v>
      </c>
      <c r="J3616" s="75" t="s">
        <v>2240</v>
      </c>
      <c r="K3616" s="75" t="s">
        <v>2143</v>
      </c>
      <c r="L3616" s="75" t="s">
        <v>325</v>
      </c>
      <c r="M3616" s="75" t="s">
        <v>306</v>
      </c>
      <c r="N3616" s="75" t="s">
        <v>306</v>
      </c>
      <c r="O3616" s="75" t="s">
        <v>306</v>
      </c>
      <c r="P3616" s="76" t="s">
        <v>2241</v>
      </c>
      <c r="Q3616" s="216"/>
      <c r="R3616" s="77">
        <f t="shared" ref="R3616" si="9257">IF(COUNTA(Y3616:DP3619)=0,"01.01.1900",INDEX(Y3616:DP3616,MATCH(R3617,Y3617:DP3617,0)))</f>
        <v>45846</v>
      </c>
      <c r="S3616" s="78">
        <f t="shared" ref="S3616" si="9258">IF(COUNTA(Y3616:DP3619)=0,"01.01.1900",MAX(Y3616:DP3616))</f>
        <v>45846</v>
      </c>
      <c r="T3616" s="79"/>
      <c r="U3616" s="80" t="str">
        <f t="array" ref="U3616">IF(COUNTA(Y3616:DP3619)=0,"01.01.1900",IF(ISERROR(HLOOKUP(U3619,Y3619:DP3619,1,FALSE)),"01.01.1900",INDEX(Y3616:DP3616,MATCH(U3617&amp;U3619,Y3617:DP3617&amp;Y3619:DP3619,0))))</f>
        <v>01.01.1900</v>
      </c>
      <c r="V3616" s="81">
        <f t="shared" ref="V3616" si="9259">IF(COUNTA(Y3616:DP3619)=0,"01.01.1900",_xlfn.MAXIFS(Y3616:DP3616,Y3619:DP3619,V3619))</f>
        <v>0</v>
      </c>
      <c r="W3616" s="82"/>
      <c r="X3616" s="106"/>
      <c r="Y3616" s="141">
        <v>45846</v>
      </c>
    </row>
    <row r="3617" spans="2:25" thickBot="1">
      <c r="B3617" s="83"/>
      <c r="C3617" s="84"/>
      <c r="D3617" s="83"/>
      <c r="E3617" s="83"/>
      <c r="F3617" s="83"/>
      <c r="G3617" s="83"/>
      <c r="H3617" s="83"/>
      <c r="I3617" s="83"/>
      <c r="J3617" s="83"/>
      <c r="K3617" s="83"/>
      <c r="L3617" s="83"/>
      <c r="M3617" s="83"/>
      <c r="N3617" s="83"/>
      <c r="O3617" s="83"/>
      <c r="P3617" s="84"/>
      <c r="Q3617" s="217"/>
      <c r="R3617" s="85">
        <f t="shared" ref="R3617" si="9260">IF(COUNTA(Y3616:DP3619)=0,0,MIN(Y3617:DP3617))</f>
        <v>7.2999999999999995E-2</v>
      </c>
      <c r="S3617" s="86">
        <f t="shared" ref="S3617" si="9261">IF(COUNTA(Y3616:DP3619)=0,0,HLOOKUP(S3616,Y3616:DP3619,2,FALSE))</f>
        <v>7.2999999999999995E-2</v>
      </c>
      <c r="T3617" s="87">
        <f t="shared" ref="T3617" si="9262">IF(COUNTA(Y3616:DP3619)=0,0,AVERAGE(Y3617:DP3617))</f>
        <v>7.2999999999999995E-2</v>
      </c>
      <c r="U3617" s="88">
        <f t="shared" ref="U3617" si="9263">IF(COUNTA(Y3616:DP3619)=0,0,_xlfn.MINIFS(Y3617:DP3617,Y3619:DP3619,U3619))</f>
        <v>0</v>
      </c>
      <c r="V3617" s="89">
        <f t="array" ref="V3617">IF(COUNTA(Y3616:DP3619)=0,0,IF(ISERROR(HLOOKUP(V3619,Y3619:DP3619,1,FALSE)),0,INDEX(Y3617:DP3617,MATCH(V3616&amp;V3619,Y3616:DP3616&amp;Y3619:DP3619,0))))</f>
        <v>0</v>
      </c>
      <c r="W3617" s="90">
        <f t="array" ref="W3617">IF(COUNTA(Y3616:DP3619)=0,0,IF(ISERROR(HLOOKUP(W3619,Y3619:DP3619,1,FALSE)),0,AVERAGEIF(Y3619:DP3619,$W3619,Y3617:DP3617)))</f>
        <v>0</v>
      </c>
      <c r="X3617" s="107"/>
      <c r="Y3617" s="142">
        <v>7.2999999999999995E-2</v>
      </c>
    </row>
    <row r="3618" spans="2:25" thickBot="1">
      <c r="B3618" s="83"/>
      <c r="C3618" s="84"/>
      <c r="D3618" s="83"/>
      <c r="E3618" s="83"/>
      <c r="F3618" s="83"/>
      <c r="G3618" s="83"/>
      <c r="H3618" s="83"/>
      <c r="I3618" s="83"/>
      <c r="J3618" s="83"/>
      <c r="K3618" s="83"/>
      <c r="L3618" s="83"/>
      <c r="M3618" s="83"/>
      <c r="N3618" s="83"/>
      <c r="O3618" s="83"/>
      <c r="P3618" s="84"/>
      <c r="Q3618" s="217"/>
      <c r="R3618" s="91">
        <f t="shared" ref="R3618" si="9264">IF(COUNTA(Y3616:DP3619)=0,0,HLOOKUP(R3617,Y3617:DP3619,2,FALSE))</f>
        <v>0</v>
      </c>
      <c r="S3618" s="92">
        <f t="shared" ref="S3618" si="9265">IF(COUNTA(Y3616:DP3619)=0,0,HLOOKUP(S3616,Y3616:DP3619,3,FALSE))</f>
        <v>0</v>
      </c>
      <c r="T3618" s="93"/>
      <c r="U3618" s="94">
        <f t="array" ref="U3618">IF(COUNTA(Y3616:DP3619)=0,0,IF(ISERROR(HLOOKUP(U3619,Y3619:DP3619,1,FALSE)),0,INDEX(Y3618:DP3618,MATCH(U3617&amp;U3619,Y3617:DP3617&amp;Y3619:DP3619,0))))</f>
        <v>0</v>
      </c>
      <c r="V3618" s="94">
        <f t="array" ref="V3618">IF(COUNTA(Y3616:DP3619)=0,0,IF(ISERROR(HLOOKUP(V3619,Y3619:DP3619,1,FALSE)),0,INDEX(Y3618:DP3618,MATCH(V3617&amp;V3619,Y3617:DP3617&amp;Y3619:DP3619,0))))</f>
        <v>0</v>
      </c>
      <c r="W3618" s="95"/>
      <c r="X3618" s="108"/>
      <c r="Y3618" s="143">
        <v>0</v>
      </c>
    </row>
    <row r="3619" spans="2:25" ht="13.9" thickBot="1">
      <c r="B3619" s="96"/>
      <c r="C3619" s="97"/>
      <c r="D3619" s="96"/>
      <c r="E3619" s="96"/>
      <c r="F3619" s="96"/>
      <c r="G3619" s="96"/>
      <c r="H3619" s="96"/>
      <c r="I3619" s="96"/>
      <c r="J3619" s="96"/>
      <c r="K3619" s="96"/>
      <c r="L3619" s="96"/>
      <c r="M3619" s="96"/>
      <c r="N3619" s="96"/>
      <c r="O3619" s="96"/>
      <c r="P3619" s="97"/>
      <c r="Q3619" s="218"/>
      <c r="R3619" s="98" t="str">
        <f t="shared" ref="R3619" si="9266">IF(COUNTA(Y3616:DP3619)=0,"none",HLOOKUP(R3617,Y3617:DP3619,3,FALSE))</f>
        <v>SAP</v>
      </c>
      <c r="S3619" s="99" t="str">
        <f t="shared" ref="S3619" si="9267">IF(COUNTA(Y3616:DP3619)=0,"none",HLOOKUP(S3616,Y3616:DP3619,4,FALSE))</f>
        <v>SAP</v>
      </c>
      <c r="T3619" s="100"/>
      <c r="U3619" s="100">
        <f t="array" ref="U3619">IF(COUNTA(Y3616:DP3619)=0,"none",IF($U$2="WAHR",$W$3,Abfrage!$F$4))</f>
        <v>0</v>
      </c>
      <c r="V3619" s="100">
        <f t="array" ref="V3619">IF(COUNTA(Y3616:DP3619)=0,"none",IF($U$2="WAHR",$W$3,Abfrage!$F$4))</f>
        <v>0</v>
      </c>
      <c r="W3619" s="100">
        <f t="array" ref="W3619">IF(COUNTA(Y3616:DP3619)=0,"none",IF($U$2="WAHR",$W$3,Abfrage!$F$4))</f>
        <v>0</v>
      </c>
      <c r="X3619" s="109"/>
      <c r="Y3619" s="144" t="s">
        <v>47</v>
      </c>
    </row>
    <row r="3620" spans="2:25" thickBot="1">
      <c r="B3620" s="75" t="s">
        <v>2242</v>
      </c>
      <c r="C3620" s="76">
        <v>1000050025</v>
      </c>
      <c r="D3620" s="75" t="s">
        <v>95</v>
      </c>
      <c r="E3620" s="75" t="s">
        <v>148</v>
      </c>
      <c r="F3620" s="75" t="s">
        <v>341</v>
      </c>
      <c r="G3620" s="75" t="s">
        <v>341</v>
      </c>
      <c r="H3620" s="75" t="e">
        <v>#N/A</v>
      </c>
      <c r="I3620" s="75" t="s">
        <v>2239</v>
      </c>
      <c r="J3620" s="75" t="s">
        <v>2243</v>
      </c>
      <c r="K3620" s="75" t="s">
        <v>1411</v>
      </c>
      <c r="L3620" s="75" t="s">
        <v>2143</v>
      </c>
      <c r="M3620" s="75" t="s">
        <v>306</v>
      </c>
      <c r="N3620" s="75" t="s">
        <v>306</v>
      </c>
      <c r="O3620" s="75" t="s">
        <v>306</v>
      </c>
      <c r="P3620" s="76" t="s">
        <v>2241</v>
      </c>
      <c r="Q3620" s="216"/>
      <c r="R3620" s="77" t="str">
        <f t="shared" ref="R3620" si="9268">IF(COUNTA(Y3620:DP3623)=0,"01.01.1900",INDEX(Y3620:DP3620,MATCH(R3621,Y3621:DP3621,0)))</f>
        <v>01.01.1900</v>
      </c>
      <c r="S3620" s="78" t="str">
        <f t="shared" ref="S3620" si="9269">IF(COUNTA(Y3620:DP3623)=0,"01.01.1900",MAX(Y3620:DP3620))</f>
        <v>01.01.1900</v>
      </c>
      <c r="T3620" s="79"/>
      <c r="U3620" s="80" t="str">
        <f t="array" ref="U3620">IF(COUNTA(Y3620:DP3623)=0,"01.01.1900",IF(ISERROR(HLOOKUP(U3623,Y3623:DP3623,1,FALSE)),"01.01.1900",INDEX(Y3620:DP3620,MATCH(U3621&amp;U3623,Y3621:DP3621&amp;Y3623:DP3623,0))))</f>
        <v>01.01.1900</v>
      </c>
      <c r="V3620" s="81" t="str">
        <f t="shared" ref="V3620" si="9270">IF(COUNTA(Y3620:DP3623)=0,"01.01.1900",_xlfn.MAXIFS(Y3620:DP3620,Y3623:DP3623,V3623))</f>
        <v>01.01.1900</v>
      </c>
      <c r="W3620" s="82"/>
      <c r="X3620" s="106"/>
    </row>
    <row r="3621" spans="2:25" thickBot="1">
      <c r="B3621" s="83"/>
      <c r="C3621" s="84"/>
      <c r="D3621" s="83"/>
      <c r="E3621" s="83"/>
      <c r="F3621" s="83"/>
      <c r="G3621" s="83"/>
      <c r="H3621" s="83"/>
      <c r="I3621" s="83"/>
      <c r="J3621" s="83"/>
      <c r="K3621" s="83"/>
      <c r="L3621" s="83"/>
      <c r="M3621" s="83"/>
      <c r="N3621" s="83"/>
      <c r="O3621" s="83"/>
      <c r="P3621" s="84"/>
      <c r="Q3621" s="217"/>
      <c r="R3621" s="85">
        <f t="shared" ref="R3621" si="9271">IF(COUNTA(Y3620:DP3623)=0,0,MIN(Y3621:DP3621))</f>
        <v>0</v>
      </c>
      <c r="S3621" s="86">
        <f t="shared" ref="S3621" si="9272">IF(COUNTA(Y3620:DP3623)=0,0,HLOOKUP(S3620,Y3620:DP3623,2,FALSE))</f>
        <v>0</v>
      </c>
      <c r="T3621" s="87">
        <f t="shared" ref="T3621" si="9273">IF(COUNTA(Y3620:DP3623)=0,0,AVERAGE(Y3621:DP3621))</f>
        <v>0</v>
      </c>
      <c r="U3621" s="88">
        <f t="shared" ref="U3621" si="9274">IF(COUNTA(Y3620:DP3623)=0,0,_xlfn.MINIFS(Y3621:DP3621,Y3623:DP3623,U3623))</f>
        <v>0</v>
      </c>
      <c r="V3621" s="89">
        <f t="array" ref="V3621">IF(COUNTA(Y3620:DP3623)=0,0,IF(ISERROR(HLOOKUP(V3623,Y3623:DP3623,1,FALSE)),0,INDEX(Y3621:DP3621,MATCH(V3620&amp;V3623,Y3620:DP3620&amp;Y3623:DP3623,0))))</f>
        <v>0</v>
      </c>
      <c r="W3621" s="90">
        <f t="array" ref="W3621">IF(COUNTA(Y3620:DP3623)=0,0,IF(ISERROR(HLOOKUP(W3623,Y3623:DP3623,1,FALSE)),0,AVERAGEIF(Y3623:DP3623,$W3623,Y3621:DP3621)))</f>
        <v>0</v>
      </c>
      <c r="X3621" s="107"/>
    </row>
    <row r="3622" spans="2:25" thickBot="1">
      <c r="B3622" s="83"/>
      <c r="C3622" s="84"/>
      <c r="D3622" s="83"/>
      <c r="E3622" s="83"/>
      <c r="F3622" s="83"/>
      <c r="G3622" s="83"/>
      <c r="H3622" s="83"/>
      <c r="I3622" s="83"/>
      <c r="J3622" s="83"/>
      <c r="K3622" s="83"/>
      <c r="L3622" s="83"/>
      <c r="M3622" s="83"/>
      <c r="N3622" s="83"/>
      <c r="O3622" s="83"/>
      <c r="P3622" s="84"/>
      <c r="Q3622" s="217"/>
      <c r="R3622" s="91">
        <f t="shared" ref="R3622" si="9275">IF(COUNTA(Y3620:DP3623)=0,0,HLOOKUP(R3621,Y3621:DP3623,2,FALSE))</f>
        <v>0</v>
      </c>
      <c r="S3622" s="92">
        <f t="shared" ref="S3622" si="9276">IF(COUNTA(Y3620:DP3623)=0,0,HLOOKUP(S3620,Y3620:DP3623,3,FALSE))</f>
        <v>0</v>
      </c>
      <c r="T3622" s="93"/>
      <c r="U3622" s="94">
        <f t="array" ref="U3622">IF(COUNTA(Y3620:DP3623)=0,0,IF(ISERROR(HLOOKUP(U3623,Y3623:DP3623,1,FALSE)),0,INDEX(Y3622:DP3622,MATCH(U3621&amp;U3623,Y3621:DP3621&amp;Y3623:DP3623,0))))</f>
        <v>0</v>
      </c>
      <c r="V3622" s="94">
        <f t="array" ref="V3622">IF(COUNTA(Y3620:DP3623)=0,0,IF(ISERROR(HLOOKUP(V3623,Y3623:DP3623,1,FALSE)),0,INDEX(Y3622:DP3622,MATCH(V3621&amp;V3623,Y3621:DP3621&amp;Y3623:DP3623,0))))</f>
        <v>0</v>
      </c>
      <c r="W3622" s="95"/>
      <c r="X3622" s="108"/>
    </row>
    <row r="3623" spans="2:25" ht="13.9" thickBot="1">
      <c r="B3623" s="96"/>
      <c r="C3623" s="97"/>
      <c r="D3623" s="96"/>
      <c r="E3623" s="96"/>
      <c r="F3623" s="96"/>
      <c r="G3623" s="96"/>
      <c r="H3623" s="96"/>
      <c r="I3623" s="96"/>
      <c r="J3623" s="96"/>
      <c r="K3623" s="96"/>
      <c r="L3623" s="96"/>
      <c r="M3623" s="96"/>
      <c r="N3623" s="96"/>
      <c r="O3623" s="96"/>
      <c r="P3623" s="97"/>
      <c r="Q3623" s="218"/>
      <c r="R3623" s="98" t="str">
        <f t="shared" ref="R3623" si="9277">IF(COUNTA(Y3620:DP3623)=0,"none",HLOOKUP(R3621,Y3621:DP3623,3,FALSE))</f>
        <v>none</v>
      </c>
      <c r="S3623" s="99" t="str">
        <f t="shared" ref="S3623" si="9278">IF(COUNTA(Y3620:DP3623)=0,"none",HLOOKUP(S3620,Y3620:DP3623,4,FALSE))</f>
        <v>none</v>
      </c>
      <c r="T3623" s="100"/>
      <c r="U3623" s="100" t="str">
        <f t="array" ref="U3623">IF(COUNTA(Y3620:DP3623)=0,"none",IF($U$2="WAHR",$W$3,Abfrage!$F$4))</f>
        <v>none</v>
      </c>
      <c r="V3623" s="100" t="str">
        <f t="array" ref="V3623">IF(COUNTA(Y3620:DP3623)=0,"none",IF($U$2="WAHR",$W$3,Abfrage!$F$4))</f>
        <v>none</v>
      </c>
      <c r="W3623" s="100" t="str">
        <f t="array" ref="W3623">IF(COUNTA(Y3620:DP3623)=0,"none",IF($U$2="WAHR",$W$3,Abfrage!$F$4))</f>
        <v>none</v>
      </c>
      <c r="X3623" s="109"/>
    </row>
    <row r="3624" spans="2:25" thickBot="1">
      <c r="B3624" s="75" t="s">
        <v>2244</v>
      </c>
      <c r="C3624" s="76">
        <v>1000050024</v>
      </c>
      <c r="D3624" s="75" t="s">
        <v>95</v>
      </c>
      <c r="E3624" s="75" t="s">
        <v>148</v>
      </c>
      <c r="F3624" s="75" t="s">
        <v>341</v>
      </c>
      <c r="G3624" s="75" t="s">
        <v>341</v>
      </c>
      <c r="H3624" s="75" t="e">
        <v>#N/A</v>
      </c>
      <c r="I3624" s="75" t="s">
        <v>2239</v>
      </c>
      <c r="J3624" s="75" t="s">
        <v>2245</v>
      </c>
      <c r="K3624" s="75" t="s">
        <v>2143</v>
      </c>
      <c r="L3624" s="75" t="s">
        <v>666</v>
      </c>
      <c r="M3624" s="75" t="s">
        <v>306</v>
      </c>
      <c r="N3624" s="75" t="s">
        <v>306</v>
      </c>
      <c r="O3624" s="75" t="s">
        <v>306</v>
      </c>
      <c r="P3624" s="76" t="s">
        <v>2241</v>
      </c>
      <c r="Q3624" s="216"/>
      <c r="R3624" s="77" t="str">
        <f t="shared" ref="R3624" si="9279">IF(COUNTA(Y3624:DP3627)=0,"01.01.1900",INDEX(Y3624:DP3624,MATCH(R3625,Y3625:DP3625,0)))</f>
        <v>01.01.1900</v>
      </c>
      <c r="S3624" s="78" t="str">
        <f t="shared" ref="S3624" si="9280">IF(COUNTA(Y3624:DP3627)=0,"01.01.1900",MAX(Y3624:DP3624))</f>
        <v>01.01.1900</v>
      </c>
      <c r="T3624" s="79"/>
      <c r="U3624" s="80" t="str">
        <f t="array" ref="U3624">IF(COUNTA(Y3624:DP3627)=0,"01.01.1900",IF(ISERROR(HLOOKUP(U3627,Y3627:DP3627,1,FALSE)),"01.01.1900",INDEX(Y3624:DP3624,MATCH(U3625&amp;U3627,Y3625:DP3625&amp;Y3627:DP3627,0))))</f>
        <v>01.01.1900</v>
      </c>
      <c r="V3624" s="81" t="str">
        <f t="shared" ref="V3624" si="9281">IF(COUNTA(Y3624:DP3627)=0,"01.01.1900",_xlfn.MAXIFS(Y3624:DP3624,Y3627:DP3627,V3627))</f>
        <v>01.01.1900</v>
      </c>
      <c r="W3624" s="82"/>
      <c r="X3624" s="106"/>
    </row>
    <row r="3625" spans="2:25" thickBot="1">
      <c r="B3625" s="83"/>
      <c r="C3625" s="84"/>
      <c r="D3625" s="83"/>
      <c r="E3625" s="83"/>
      <c r="F3625" s="83"/>
      <c r="G3625" s="83"/>
      <c r="H3625" s="83"/>
      <c r="I3625" s="83"/>
      <c r="J3625" s="83"/>
      <c r="K3625" s="83"/>
      <c r="L3625" s="83"/>
      <c r="M3625" s="83"/>
      <c r="N3625" s="83"/>
      <c r="O3625" s="83"/>
      <c r="P3625" s="84"/>
      <c r="Q3625" s="217"/>
      <c r="R3625" s="85">
        <f t="shared" ref="R3625" si="9282">IF(COUNTA(Y3624:DP3627)=0,0,MIN(Y3625:DP3625))</f>
        <v>0</v>
      </c>
      <c r="S3625" s="86">
        <f t="shared" ref="S3625" si="9283">IF(COUNTA(Y3624:DP3627)=0,0,HLOOKUP(S3624,Y3624:DP3627,2,FALSE))</f>
        <v>0</v>
      </c>
      <c r="T3625" s="87">
        <f t="shared" ref="T3625" si="9284">IF(COUNTA(Y3624:DP3627)=0,0,AVERAGE(Y3625:DP3625))</f>
        <v>0</v>
      </c>
      <c r="U3625" s="88">
        <f t="shared" ref="U3625" si="9285">IF(COUNTA(Y3624:DP3627)=0,0,_xlfn.MINIFS(Y3625:DP3625,Y3627:DP3627,U3627))</f>
        <v>0</v>
      </c>
      <c r="V3625" s="89">
        <f t="array" ref="V3625">IF(COUNTA(Y3624:DP3627)=0,0,IF(ISERROR(HLOOKUP(V3627,Y3627:DP3627,1,FALSE)),0,INDEX(Y3625:DP3625,MATCH(V3624&amp;V3627,Y3624:DP3624&amp;Y3627:DP3627,0))))</f>
        <v>0</v>
      </c>
      <c r="W3625" s="90">
        <f t="array" ref="W3625">IF(COUNTA(Y3624:DP3627)=0,0,IF(ISERROR(HLOOKUP(W3627,Y3627:DP3627,1,FALSE)),0,AVERAGEIF(Y3627:DP3627,$W3627,Y3625:DP3625)))</f>
        <v>0</v>
      </c>
      <c r="X3625" s="107"/>
    </row>
    <row r="3626" spans="2:25" thickBot="1">
      <c r="B3626" s="83"/>
      <c r="C3626" s="84"/>
      <c r="D3626" s="83"/>
      <c r="E3626" s="83"/>
      <c r="F3626" s="83"/>
      <c r="G3626" s="83"/>
      <c r="H3626" s="83"/>
      <c r="I3626" s="83"/>
      <c r="J3626" s="83"/>
      <c r="K3626" s="83"/>
      <c r="L3626" s="83"/>
      <c r="M3626" s="83"/>
      <c r="N3626" s="83"/>
      <c r="O3626" s="83"/>
      <c r="P3626" s="84"/>
      <c r="Q3626" s="217"/>
      <c r="R3626" s="91">
        <f t="shared" ref="R3626" si="9286">IF(COUNTA(Y3624:DP3627)=0,0,HLOOKUP(R3625,Y3625:DP3627,2,FALSE))</f>
        <v>0</v>
      </c>
      <c r="S3626" s="92">
        <f t="shared" ref="S3626" si="9287">IF(COUNTA(Y3624:DP3627)=0,0,HLOOKUP(S3624,Y3624:DP3627,3,FALSE))</f>
        <v>0</v>
      </c>
      <c r="T3626" s="93"/>
      <c r="U3626" s="94">
        <f t="array" ref="U3626">IF(COUNTA(Y3624:DP3627)=0,0,IF(ISERROR(HLOOKUP(U3627,Y3627:DP3627,1,FALSE)),0,INDEX(Y3626:DP3626,MATCH(U3625&amp;U3627,Y3625:DP3625&amp;Y3627:DP3627,0))))</f>
        <v>0</v>
      </c>
      <c r="V3626" s="94">
        <f t="array" ref="V3626">IF(COUNTA(Y3624:DP3627)=0,0,IF(ISERROR(HLOOKUP(V3627,Y3627:DP3627,1,FALSE)),0,INDEX(Y3626:DP3626,MATCH(V3625&amp;V3627,Y3625:DP3625&amp;Y3627:DP3627,0))))</f>
        <v>0</v>
      </c>
      <c r="W3626" s="95"/>
      <c r="X3626" s="108"/>
    </row>
    <row r="3627" spans="2:25" ht="13.9" thickBot="1">
      <c r="B3627" s="96"/>
      <c r="C3627" s="97"/>
      <c r="D3627" s="96"/>
      <c r="E3627" s="96"/>
      <c r="F3627" s="96"/>
      <c r="G3627" s="96"/>
      <c r="H3627" s="96"/>
      <c r="I3627" s="96"/>
      <c r="J3627" s="96"/>
      <c r="K3627" s="96"/>
      <c r="L3627" s="96"/>
      <c r="M3627" s="96"/>
      <c r="N3627" s="96"/>
      <c r="O3627" s="96"/>
      <c r="P3627" s="97"/>
      <c r="Q3627" s="218"/>
      <c r="R3627" s="98" t="str">
        <f t="shared" ref="R3627" si="9288">IF(COUNTA(Y3624:DP3627)=0,"none",HLOOKUP(R3625,Y3625:DP3627,3,FALSE))</f>
        <v>none</v>
      </c>
      <c r="S3627" s="99" t="str">
        <f t="shared" ref="S3627" si="9289">IF(COUNTA(Y3624:DP3627)=0,"none",HLOOKUP(S3624,Y3624:DP3627,4,FALSE))</f>
        <v>none</v>
      </c>
      <c r="T3627" s="100"/>
      <c r="U3627" s="100" t="str">
        <f t="array" ref="U3627">IF(COUNTA(Y3624:DP3627)=0,"none",IF($U$2="WAHR",$W$3,Abfrage!$F$4))</f>
        <v>none</v>
      </c>
      <c r="V3627" s="100" t="str">
        <f t="array" ref="V3627">IF(COUNTA(Y3624:DP3627)=0,"none",IF($U$2="WAHR",$W$3,Abfrage!$F$4))</f>
        <v>none</v>
      </c>
      <c r="W3627" s="100" t="str">
        <f t="array" ref="W3627">IF(COUNTA(Y3624:DP3627)=0,"none",IF($U$2="WAHR",$W$3,Abfrage!$F$4))</f>
        <v>none</v>
      </c>
      <c r="X3627" s="109"/>
    </row>
    <row r="3628" spans="2:25" thickBot="1">
      <c r="B3628" s="75" t="s">
        <v>2246</v>
      </c>
      <c r="C3628" s="76">
        <v>1000107755</v>
      </c>
      <c r="D3628" s="75" t="s">
        <v>95</v>
      </c>
      <c r="E3628" s="75" t="s">
        <v>148</v>
      </c>
      <c r="F3628" s="75" t="s">
        <v>341</v>
      </c>
      <c r="G3628" s="75" t="s">
        <v>341</v>
      </c>
      <c r="H3628" s="75" t="e">
        <v>#N/A</v>
      </c>
      <c r="I3628" s="75" t="s">
        <v>342</v>
      </c>
      <c r="J3628" s="75" t="s">
        <v>2247</v>
      </c>
      <c r="K3628" s="75" t="s">
        <v>339</v>
      </c>
      <c r="L3628" s="75" t="s">
        <v>321</v>
      </c>
      <c r="M3628" s="75" t="s">
        <v>313</v>
      </c>
      <c r="N3628" s="75" t="s">
        <v>327</v>
      </c>
      <c r="O3628" s="75" t="s">
        <v>306</v>
      </c>
      <c r="P3628" s="76" t="s">
        <v>2233</v>
      </c>
      <c r="Q3628" s="216"/>
      <c r="R3628" s="77" t="str">
        <f t="shared" ref="R3628" si="9290">IF(COUNTA(Y3628:DP3631)=0,"01.01.1900",INDEX(Y3628:DP3628,MATCH(R3629,Y3629:DP3629,0)))</f>
        <v>01.01.1900</v>
      </c>
      <c r="S3628" s="78" t="str">
        <f t="shared" ref="S3628" si="9291">IF(COUNTA(Y3628:DP3631)=0,"01.01.1900",MAX(Y3628:DP3628))</f>
        <v>01.01.1900</v>
      </c>
      <c r="T3628" s="79"/>
      <c r="U3628" s="80" t="str">
        <f t="array" ref="U3628">IF(COUNTA(Y3628:DP3631)=0,"01.01.1900",IF(ISERROR(HLOOKUP(U3631,Y3631:DP3631,1,FALSE)),"01.01.1900",INDEX(Y3628:DP3628,MATCH(U3629&amp;U3631,Y3629:DP3629&amp;Y3631:DP3631,0))))</f>
        <v>01.01.1900</v>
      </c>
      <c r="V3628" s="81" t="str">
        <f t="shared" ref="V3628" si="9292">IF(COUNTA(Y3628:DP3631)=0,"01.01.1900",_xlfn.MAXIFS(Y3628:DP3628,Y3631:DP3631,V3631))</f>
        <v>01.01.1900</v>
      </c>
      <c r="W3628" s="82"/>
      <c r="X3628" s="106"/>
    </row>
    <row r="3629" spans="2:25" thickBot="1">
      <c r="B3629" s="83"/>
      <c r="C3629" s="84"/>
      <c r="D3629" s="83"/>
      <c r="E3629" s="83"/>
      <c r="F3629" s="83"/>
      <c r="G3629" s="83"/>
      <c r="H3629" s="83"/>
      <c r="I3629" s="83"/>
      <c r="J3629" s="83"/>
      <c r="K3629" s="83"/>
      <c r="L3629" s="83"/>
      <c r="M3629" s="83"/>
      <c r="N3629" s="83"/>
      <c r="O3629" s="83"/>
      <c r="P3629" s="84"/>
      <c r="Q3629" s="217"/>
      <c r="R3629" s="85">
        <f t="shared" ref="R3629" si="9293">IF(COUNTA(Y3628:DP3631)=0,0,MIN(Y3629:DP3629))</f>
        <v>0</v>
      </c>
      <c r="S3629" s="86">
        <f t="shared" ref="S3629" si="9294">IF(COUNTA(Y3628:DP3631)=0,0,HLOOKUP(S3628,Y3628:DP3631,2,FALSE))</f>
        <v>0</v>
      </c>
      <c r="T3629" s="87">
        <f t="shared" ref="T3629" si="9295">IF(COUNTA(Y3628:DP3631)=0,0,AVERAGE(Y3629:DP3629))</f>
        <v>0</v>
      </c>
      <c r="U3629" s="88">
        <f t="shared" ref="U3629" si="9296">IF(COUNTA(Y3628:DP3631)=0,0,_xlfn.MINIFS(Y3629:DP3629,Y3631:DP3631,U3631))</f>
        <v>0</v>
      </c>
      <c r="V3629" s="89">
        <f t="array" ref="V3629">IF(COUNTA(Y3628:DP3631)=0,0,IF(ISERROR(HLOOKUP(V3631,Y3631:DP3631,1,FALSE)),0,INDEX(Y3629:DP3629,MATCH(V3628&amp;V3631,Y3628:DP3628&amp;Y3631:DP3631,0))))</f>
        <v>0</v>
      </c>
      <c r="W3629" s="90">
        <f t="array" ref="W3629">IF(COUNTA(Y3628:DP3631)=0,0,IF(ISERROR(HLOOKUP(W3631,Y3631:DP3631,1,FALSE)),0,AVERAGEIF(Y3631:DP3631,$W3631,Y3629:DP3629)))</f>
        <v>0</v>
      </c>
      <c r="X3629" s="107"/>
    </row>
    <row r="3630" spans="2:25" thickBot="1">
      <c r="B3630" s="83"/>
      <c r="C3630" s="84"/>
      <c r="D3630" s="83"/>
      <c r="E3630" s="83"/>
      <c r="F3630" s="83"/>
      <c r="G3630" s="83"/>
      <c r="H3630" s="83"/>
      <c r="I3630" s="83"/>
      <c r="J3630" s="83"/>
      <c r="K3630" s="83"/>
      <c r="L3630" s="83"/>
      <c r="M3630" s="83"/>
      <c r="N3630" s="83"/>
      <c r="O3630" s="83"/>
      <c r="P3630" s="84"/>
      <c r="Q3630" s="217"/>
      <c r="R3630" s="91">
        <f t="shared" ref="R3630" si="9297">IF(COUNTA(Y3628:DP3631)=0,0,HLOOKUP(R3629,Y3629:DP3631,2,FALSE))</f>
        <v>0</v>
      </c>
      <c r="S3630" s="92">
        <f t="shared" ref="S3630" si="9298">IF(COUNTA(Y3628:DP3631)=0,0,HLOOKUP(S3628,Y3628:DP3631,3,FALSE))</f>
        <v>0</v>
      </c>
      <c r="T3630" s="93"/>
      <c r="U3630" s="94">
        <f t="array" ref="U3630">IF(COUNTA(Y3628:DP3631)=0,0,IF(ISERROR(HLOOKUP(U3631,Y3631:DP3631,1,FALSE)),0,INDEX(Y3630:DP3630,MATCH(U3629&amp;U3631,Y3629:DP3629&amp;Y3631:DP3631,0))))</f>
        <v>0</v>
      </c>
      <c r="V3630" s="94">
        <f t="array" ref="V3630">IF(COUNTA(Y3628:DP3631)=0,0,IF(ISERROR(HLOOKUP(V3631,Y3631:DP3631,1,FALSE)),0,INDEX(Y3630:DP3630,MATCH(V3629&amp;V3631,Y3629:DP3629&amp;Y3631:DP3631,0))))</f>
        <v>0</v>
      </c>
      <c r="W3630" s="95"/>
      <c r="X3630" s="108"/>
    </row>
    <row r="3631" spans="2:25" ht="13.9" thickBot="1">
      <c r="B3631" s="96"/>
      <c r="C3631" s="97"/>
      <c r="D3631" s="96"/>
      <c r="E3631" s="96"/>
      <c r="F3631" s="96"/>
      <c r="G3631" s="96"/>
      <c r="H3631" s="96"/>
      <c r="I3631" s="96"/>
      <c r="J3631" s="96"/>
      <c r="K3631" s="96"/>
      <c r="L3631" s="96"/>
      <c r="M3631" s="96"/>
      <c r="N3631" s="96"/>
      <c r="O3631" s="96"/>
      <c r="P3631" s="97"/>
      <c r="Q3631" s="218"/>
      <c r="R3631" s="98" t="str">
        <f t="shared" ref="R3631" si="9299">IF(COUNTA(Y3628:DP3631)=0,"none",HLOOKUP(R3629,Y3629:DP3631,3,FALSE))</f>
        <v>none</v>
      </c>
      <c r="S3631" s="99" t="str">
        <f t="shared" ref="S3631" si="9300">IF(COUNTA(Y3628:DP3631)=0,"none",HLOOKUP(S3628,Y3628:DP3631,4,FALSE))</f>
        <v>none</v>
      </c>
      <c r="T3631" s="100"/>
      <c r="U3631" s="100" t="str">
        <f t="array" ref="U3631">IF(COUNTA(Y3628:DP3631)=0,"none",IF($U$2="WAHR",$W$3,Abfrage!$F$4))</f>
        <v>none</v>
      </c>
      <c r="V3631" s="100" t="str">
        <f t="array" ref="V3631">IF(COUNTA(Y3628:DP3631)=0,"none",IF($U$2="WAHR",$W$3,Abfrage!$F$4))</f>
        <v>none</v>
      </c>
      <c r="W3631" s="100" t="str">
        <f t="array" ref="W3631">IF(COUNTA(Y3628:DP3631)=0,"none",IF($U$2="WAHR",$W$3,Abfrage!$F$4))</f>
        <v>none</v>
      </c>
      <c r="X3631" s="109"/>
    </row>
    <row r="3632" spans="2:25" thickBot="1">
      <c r="B3632" s="75" t="s">
        <v>2248</v>
      </c>
      <c r="C3632" s="76">
        <v>1000335082</v>
      </c>
      <c r="D3632" s="75" t="s">
        <v>95</v>
      </c>
      <c r="E3632" s="75" t="s">
        <v>148</v>
      </c>
      <c r="F3632" s="75" t="s">
        <v>96</v>
      </c>
      <c r="G3632" s="75" t="s">
        <v>96</v>
      </c>
      <c r="H3632" s="75" t="e">
        <v>#N/A</v>
      </c>
      <c r="I3632" s="75" t="s">
        <v>150</v>
      </c>
      <c r="J3632" s="75" t="s">
        <v>2249</v>
      </c>
      <c r="K3632" s="75" t="s">
        <v>353</v>
      </c>
      <c r="L3632" s="75" t="s">
        <v>326</v>
      </c>
      <c r="M3632" s="75" t="s">
        <v>313</v>
      </c>
      <c r="N3632" s="75" t="s">
        <v>327</v>
      </c>
      <c r="O3632" s="75" t="s">
        <v>306</v>
      </c>
      <c r="P3632" s="76" t="s">
        <v>306</v>
      </c>
      <c r="Q3632" s="216"/>
      <c r="R3632" s="77" t="str">
        <f t="shared" ref="R3632" si="9301">IF(COUNTA(Y3632:DP3635)=0,"01.01.1900",INDEX(Y3632:DP3632,MATCH(R3633,Y3633:DP3633,0)))</f>
        <v>01.01.1900</v>
      </c>
      <c r="S3632" s="78" t="str">
        <f t="shared" ref="S3632" si="9302">IF(COUNTA(Y3632:DP3635)=0,"01.01.1900",MAX(Y3632:DP3632))</f>
        <v>01.01.1900</v>
      </c>
      <c r="T3632" s="79"/>
      <c r="U3632" s="80" t="str">
        <f t="array" ref="U3632">IF(COUNTA(Y3632:DP3635)=0,"01.01.1900",IF(ISERROR(HLOOKUP(U3635,Y3635:DP3635,1,FALSE)),"01.01.1900",INDEX(Y3632:DP3632,MATCH(U3633&amp;U3635,Y3633:DP3633&amp;Y3635:DP3635,0))))</f>
        <v>01.01.1900</v>
      </c>
      <c r="V3632" s="81" t="str">
        <f t="shared" ref="V3632" si="9303">IF(COUNTA(Y3632:DP3635)=0,"01.01.1900",_xlfn.MAXIFS(Y3632:DP3632,Y3635:DP3635,V3635))</f>
        <v>01.01.1900</v>
      </c>
      <c r="W3632" s="82"/>
      <c r="X3632" s="106"/>
    </row>
    <row r="3633" spans="2:25" thickBot="1">
      <c r="B3633" s="83"/>
      <c r="C3633" s="84"/>
      <c r="D3633" s="83"/>
      <c r="E3633" s="83"/>
      <c r="F3633" s="83"/>
      <c r="G3633" s="83"/>
      <c r="H3633" s="83"/>
      <c r="I3633" s="83"/>
      <c r="J3633" s="83"/>
      <c r="K3633" s="83"/>
      <c r="L3633" s="83"/>
      <c r="M3633" s="83"/>
      <c r="N3633" s="83"/>
      <c r="O3633" s="83"/>
      <c r="P3633" s="84"/>
      <c r="Q3633" s="217"/>
      <c r="R3633" s="85">
        <f t="shared" ref="R3633" si="9304">IF(COUNTA(Y3632:DP3635)=0,0,MIN(Y3633:DP3633))</f>
        <v>0</v>
      </c>
      <c r="S3633" s="86">
        <f t="shared" ref="S3633" si="9305">IF(COUNTA(Y3632:DP3635)=0,0,HLOOKUP(S3632,Y3632:DP3635,2,FALSE))</f>
        <v>0</v>
      </c>
      <c r="T3633" s="87">
        <f t="shared" ref="T3633" si="9306">IF(COUNTA(Y3632:DP3635)=0,0,AVERAGE(Y3633:DP3633))</f>
        <v>0</v>
      </c>
      <c r="U3633" s="88">
        <f t="shared" ref="U3633" si="9307">IF(COUNTA(Y3632:DP3635)=0,0,_xlfn.MINIFS(Y3633:DP3633,Y3635:DP3635,U3635))</f>
        <v>0</v>
      </c>
      <c r="V3633" s="89">
        <f t="array" ref="V3633">IF(COUNTA(Y3632:DP3635)=0,0,IF(ISERROR(HLOOKUP(V3635,Y3635:DP3635,1,FALSE)),0,INDEX(Y3633:DP3633,MATCH(V3632&amp;V3635,Y3632:DP3632&amp;Y3635:DP3635,0))))</f>
        <v>0</v>
      </c>
      <c r="W3633" s="90">
        <f t="array" ref="W3633">IF(COUNTA(Y3632:DP3635)=0,0,IF(ISERROR(HLOOKUP(W3635,Y3635:DP3635,1,FALSE)),0,AVERAGEIF(Y3635:DP3635,$W3635,Y3633:DP3633)))</f>
        <v>0</v>
      </c>
      <c r="X3633" s="107"/>
    </row>
    <row r="3634" spans="2:25" thickBot="1">
      <c r="B3634" s="83"/>
      <c r="C3634" s="84"/>
      <c r="D3634" s="83"/>
      <c r="E3634" s="83"/>
      <c r="F3634" s="83"/>
      <c r="G3634" s="83"/>
      <c r="H3634" s="83"/>
      <c r="I3634" s="83"/>
      <c r="J3634" s="83"/>
      <c r="K3634" s="83"/>
      <c r="L3634" s="83"/>
      <c r="M3634" s="83"/>
      <c r="N3634" s="83"/>
      <c r="O3634" s="83"/>
      <c r="P3634" s="84"/>
      <c r="Q3634" s="217"/>
      <c r="R3634" s="91">
        <f t="shared" ref="R3634" si="9308">IF(COUNTA(Y3632:DP3635)=0,0,HLOOKUP(R3633,Y3633:DP3635,2,FALSE))</f>
        <v>0</v>
      </c>
      <c r="S3634" s="92">
        <f t="shared" ref="S3634" si="9309">IF(COUNTA(Y3632:DP3635)=0,0,HLOOKUP(S3632,Y3632:DP3635,3,FALSE))</f>
        <v>0</v>
      </c>
      <c r="T3634" s="93"/>
      <c r="U3634" s="94">
        <f t="array" ref="U3634">IF(COUNTA(Y3632:DP3635)=0,0,IF(ISERROR(HLOOKUP(U3635,Y3635:DP3635,1,FALSE)),0,INDEX(Y3634:DP3634,MATCH(U3633&amp;U3635,Y3633:DP3633&amp;Y3635:DP3635,0))))</f>
        <v>0</v>
      </c>
      <c r="V3634" s="94">
        <f t="array" ref="V3634">IF(COUNTA(Y3632:DP3635)=0,0,IF(ISERROR(HLOOKUP(V3635,Y3635:DP3635,1,FALSE)),0,INDEX(Y3634:DP3634,MATCH(V3633&amp;V3635,Y3633:DP3633&amp;Y3635:DP3635,0))))</f>
        <v>0</v>
      </c>
      <c r="W3634" s="95"/>
      <c r="X3634" s="108"/>
    </row>
    <row r="3635" spans="2:25" ht="13.9" thickBot="1">
      <c r="B3635" s="96"/>
      <c r="C3635" s="97"/>
      <c r="D3635" s="96"/>
      <c r="E3635" s="96"/>
      <c r="F3635" s="96"/>
      <c r="G3635" s="96"/>
      <c r="H3635" s="96"/>
      <c r="I3635" s="96"/>
      <c r="J3635" s="96"/>
      <c r="K3635" s="96"/>
      <c r="L3635" s="96"/>
      <c r="M3635" s="96"/>
      <c r="N3635" s="96"/>
      <c r="O3635" s="96"/>
      <c r="P3635" s="97"/>
      <c r="Q3635" s="218"/>
      <c r="R3635" s="98" t="str">
        <f t="shared" ref="R3635" si="9310">IF(COUNTA(Y3632:DP3635)=0,"none",HLOOKUP(R3633,Y3633:DP3635,3,FALSE))</f>
        <v>none</v>
      </c>
      <c r="S3635" s="99" t="str">
        <f t="shared" ref="S3635" si="9311">IF(COUNTA(Y3632:DP3635)=0,"none",HLOOKUP(S3632,Y3632:DP3635,4,FALSE))</f>
        <v>none</v>
      </c>
      <c r="T3635" s="100"/>
      <c r="U3635" s="100" t="str">
        <f t="array" ref="U3635">IF(COUNTA(Y3632:DP3635)=0,"none",IF($U$2="WAHR",$W$3,Abfrage!$F$4))</f>
        <v>none</v>
      </c>
      <c r="V3635" s="100" t="str">
        <f t="array" ref="V3635">IF(COUNTA(Y3632:DP3635)=0,"none",IF($U$2="WAHR",$W$3,Abfrage!$F$4))</f>
        <v>none</v>
      </c>
      <c r="W3635" s="100" t="str">
        <f t="array" ref="W3635">IF(COUNTA(Y3632:DP3635)=0,"none",IF($U$2="WAHR",$W$3,Abfrage!$F$4))</f>
        <v>none</v>
      </c>
      <c r="X3635" s="109"/>
    </row>
    <row r="3636" spans="2:25" thickBot="1">
      <c r="B3636" s="75" t="s">
        <v>2250</v>
      </c>
      <c r="C3636" s="76">
        <v>1000335083</v>
      </c>
      <c r="D3636" s="75" t="s">
        <v>95</v>
      </c>
      <c r="E3636" s="75" t="s">
        <v>148</v>
      </c>
      <c r="F3636" s="75" t="s">
        <v>96</v>
      </c>
      <c r="G3636" s="75" t="s">
        <v>96</v>
      </c>
      <c r="H3636" s="75" t="e">
        <v>#N/A</v>
      </c>
      <c r="I3636" s="75" t="s">
        <v>150</v>
      </c>
      <c r="J3636" s="75" t="s">
        <v>2251</v>
      </c>
      <c r="K3636" s="75" t="s">
        <v>360</v>
      </c>
      <c r="L3636" s="75" t="s">
        <v>352</v>
      </c>
      <c r="M3636" s="75" t="s">
        <v>313</v>
      </c>
      <c r="N3636" s="75" t="s">
        <v>327</v>
      </c>
      <c r="O3636" s="75" t="s">
        <v>306</v>
      </c>
      <c r="P3636" s="76" t="s">
        <v>306</v>
      </c>
      <c r="Q3636" s="216"/>
      <c r="R3636" s="77" t="str">
        <f t="shared" ref="R3636" si="9312">IF(COUNTA(Y3636:DP3639)=0,"01.01.1900",INDEX(Y3636:DP3636,MATCH(R3637,Y3637:DP3637,0)))</f>
        <v>01.01.1900</v>
      </c>
      <c r="S3636" s="78" t="str">
        <f t="shared" ref="S3636" si="9313">IF(COUNTA(Y3636:DP3639)=0,"01.01.1900",MAX(Y3636:DP3636))</f>
        <v>01.01.1900</v>
      </c>
      <c r="T3636" s="79"/>
      <c r="U3636" s="80" t="str">
        <f t="array" ref="U3636">IF(COUNTA(Y3636:DP3639)=0,"01.01.1900",IF(ISERROR(HLOOKUP(U3639,Y3639:DP3639,1,FALSE)),"01.01.1900",INDEX(Y3636:DP3636,MATCH(U3637&amp;U3639,Y3637:DP3637&amp;Y3639:DP3639,0))))</f>
        <v>01.01.1900</v>
      </c>
      <c r="V3636" s="81" t="str">
        <f t="shared" ref="V3636" si="9314">IF(COUNTA(Y3636:DP3639)=0,"01.01.1900",_xlfn.MAXIFS(Y3636:DP3636,Y3639:DP3639,V3639))</f>
        <v>01.01.1900</v>
      </c>
      <c r="W3636" s="82"/>
      <c r="X3636" s="106"/>
    </row>
    <row r="3637" spans="2:25" thickBot="1">
      <c r="B3637" s="83"/>
      <c r="C3637" s="84"/>
      <c r="D3637" s="83"/>
      <c r="E3637" s="83"/>
      <c r="F3637" s="83"/>
      <c r="G3637" s="83"/>
      <c r="H3637" s="83"/>
      <c r="I3637" s="83"/>
      <c r="J3637" s="83"/>
      <c r="K3637" s="83"/>
      <c r="L3637" s="83"/>
      <c r="M3637" s="83"/>
      <c r="N3637" s="83"/>
      <c r="O3637" s="83"/>
      <c r="P3637" s="84"/>
      <c r="Q3637" s="217"/>
      <c r="R3637" s="85">
        <f t="shared" ref="R3637" si="9315">IF(COUNTA(Y3636:DP3639)=0,0,MIN(Y3637:DP3637))</f>
        <v>0</v>
      </c>
      <c r="S3637" s="86">
        <f t="shared" ref="S3637" si="9316">IF(COUNTA(Y3636:DP3639)=0,0,HLOOKUP(S3636,Y3636:DP3639,2,FALSE))</f>
        <v>0</v>
      </c>
      <c r="T3637" s="87">
        <f t="shared" ref="T3637" si="9317">IF(COUNTA(Y3636:DP3639)=0,0,AVERAGE(Y3637:DP3637))</f>
        <v>0</v>
      </c>
      <c r="U3637" s="88">
        <f t="shared" ref="U3637" si="9318">IF(COUNTA(Y3636:DP3639)=0,0,_xlfn.MINIFS(Y3637:DP3637,Y3639:DP3639,U3639))</f>
        <v>0</v>
      </c>
      <c r="V3637" s="89">
        <f t="array" ref="V3637">IF(COUNTA(Y3636:DP3639)=0,0,IF(ISERROR(HLOOKUP(V3639,Y3639:DP3639,1,FALSE)),0,INDEX(Y3637:DP3637,MATCH(V3636&amp;V3639,Y3636:DP3636&amp;Y3639:DP3639,0))))</f>
        <v>0</v>
      </c>
      <c r="W3637" s="90">
        <f t="array" ref="W3637">IF(COUNTA(Y3636:DP3639)=0,0,IF(ISERROR(HLOOKUP(W3639,Y3639:DP3639,1,FALSE)),0,AVERAGEIF(Y3639:DP3639,$W3639,Y3637:DP3637)))</f>
        <v>0</v>
      </c>
      <c r="X3637" s="107"/>
    </row>
    <row r="3638" spans="2:25" thickBot="1">
      <c r="B3638" s="83"/>
      <c r="C3638" s="84"/>
      <c r="D3638" s="83"/>
      <c r="E3638" s="83"/>
      <c r="F3638" s="83"/>
      <c r="G3638" s="83"/>
      <c r="H3638" s="83"/>
      <c r="I3638" s="83"/>
      <c r="J3638" s="83"/>
      <c r="K3638" s="83"/>
      <c r="L3638" s="83"/>
      <c r="M3638" s="83"/>
      <c r="N3638" s="83"/>
      <c r="O3638" s="83"/>
      <c r="P3638" s="84"/>
      <c r="Q3638" s="217"/>
      <c r="R3638" s="91">
        <f t="shared" ref="R3638" si="9319">IF(COUNTA(Y3636:DP3639)=0,0,HLOOKUP(R3637,Y3637:DP3639,2,FALSE))</f>
        <v>0</v>
      </c>
      <c r="S3638" s="92">
        <f t="shared" ref="S3638" si="9320">IF(COUNTA(Y3636:DP3639)=0,0,HLOOKUP(S3636,Y3636:DP3639,3,FALSE))</f>
        <v>0</v>
      </c>
      <c r="T3638" s="93"/>
      <c r="U3638" s="94">
        <f t="array" ref="U3638">IF(COUNTA(Y3636:DP3639)=0,0,IF(ISERROR(HLOOKUP(U3639,Y3639:DP3639,1,FALSE)),0,INDEX(Y3638:DP3638,MATCH(U3637&amp;U3639,Y3637:DP3637&amp;Y3639:DP3639,0))))</f>
        <v>0</v>
      </c>
      <c r="V3638" s="94">
        <f t="array" ref="V3638">IF(COUNTA(Y3636:DP3639)=0,0,IF(ISERROR(HLOOKUP(V3639,Y3639:DP3639,1,FALSE)),0,INDEX(Y3638:DP3638,MATCH(V3637&amp;V3639,Y3637:DP3637&amp;Y3639:DP3639,0))))</f>
        <v>0</v>
      </c>
      <c r="W3638" s="95"/>
      <c r="X3638" s="108"/>
    </row>
    <row r="3639" spans="2:25" ht="13.9" thickBot="1">
      <c r="B3639" s="96"/>
      <c r="C3639" s="97"/>
      <c r="D3639" s="96"/>
      <c r="E3639" s="96"/>
      <c r="F3639" s="96"/>
      <c r="G3639" s="96"/>
      <c r="H3639" s="96"/>
      <c r="I3639" s="96"/>
      <c r="J3639" s="96"/>
      <c r="K3639" s="96"/>
      <c r="L3639" s="96"/>
      <c r="M3639" s="96"/>
      <c r="N3639" s="96"/>
      <c r="O3639" s="96"/>
      <c r="P3639" s="97"/>
      <c r="Q3639" s="218"/>
      <c r="R3639" s="98" t="str">
        <f t="shared" ref="R3639" si="9321">IF(COUNTA(Y3636:DP3639)=0,"none",HLOOKUP(R3637,Y3637:DP3639,3,FALSE))</f>
        <v>none</v>
      </c>
      <c r="S3639" s="99" t="str">
        <f t="shared" ref="S3639" si="9322">IF(COUNTA(Y3636:DP3639)=0,"none",HLOOKUP(S3636,Y3636:DP3639,4,FALSE))</f>
        <v>none</v>
      </c>
      <c r="T3639" s="100"/>
      <c r="U3639" s="100" t="str">
        <f t="array" ref="U3639">IF(COUNTA(Y3636:DP3639)=0,"none",IF($U$2="WAHR",$W$3,Abfrage!$F$4))</f>
        <v>none</v>
      </c>
      <c r="V3639" s="100" t="str">
        <f t="array" ref="V3639">IF(COUNTA(Y3636:DP3639)=0,"none",IF($U$2="WAHR",$W$3,Abfrage!$F$4))</f>
        <v>none</v>
      </c>
      <c r="W3639" s="100" t="str">
        <f t="array" ref="W3639">IF(COUNTA(Y3636:DP3639)=0,"none",IF($U$2="WAHR",$W$3,Abfrage!$F$4))</f>
        <v>none</v>
      </c>
      <c r="X3639" s="109"/>
    </row>
    <row r="3640" spans="2:25" thickBot="1">
      <c r="B3640" s="75" t="s">
        <v>2252</v>
      </c>
      <c r="C3640" s="76">
        <v>1000335126</v>
      </c>
      <c r="D3640" s="75" t="s">
        <v>95</v>
      </c>
      <c r="E3640" s="75" t="s">
        <v>90</v>
      </c>
      <c r="F3640" s="75" t="s">
        <v>685</v>
      </c>
      <c r="G3640" s="75" t="s">
        <v>685</v>
      </c>
      <c r="H3640" s="75" t="e">
        <v>#N/A</v>
      </c>
      <c r="I3640" s="75" t="s">
        <v>377</v>
      </c>
      <c r="J3640" s="75" t="s">
        <v>2253</v>
      </c>
      <c r="K3640" s="75" t="s">
        <v>1704</v>
      </c>
      <c r="L3640" s="75" t="s">
        <v>789</v>
      </c>
      <c r="M3640" s="75" t="s">
        <v>306</v>
      </c>
      <c r="N3640" s="75" t="s">
        <v>327</v>
      </c>
      <c r="O3640" s="75" t="s">
        <v>306</v>
      </c>
      <c r="P3640" s="76" t="s">
        <v>306</v>
      </c>
      <c r="Q3640" s="216"/>
      <c r="R3640" s="77" t="str">
        <f t="shared" ref="R3640" si="9323">IF(COUNTA(Y3640:DP3643)=0,"01.01.1900",INDEX(Y3640:DP3640,MATCH(R3641,Y3641:DP3641,0)))</f>
        <v>01.01.1900</v>
      </c>
      <c r="S3640" s="78" t="str">
        <f t="shared" ref="S3640" si="9324">IF(COUNTA(Y3640:DP3643)=0,"01.01.1900",MAX(Y3640:DP3640))</f>
        <v>01.01.1900</v>
      </c>
      <c r="T3640" s="79"/>
      <c r="U3640" s="80" t="str">
        <f t="array" ref="U3640">IF(COUNTA(Y3640:DP3643)=0,"01.01.1900",IF(ISERROR(HLOOKUP(U3643,Y3643:DP3643,1,FALSE)),"01.01.1900",INDEX(Y3640:DP3640,MATCH(U3641&amp;U3643,Y3641:DP3641&amp;Y3643:DP3643,0))))</f>
        <v>01.01.1900</v>
      </c>
      <c r="V3640" s="81" t="str">
        <f t="shared" ref="V3640" si="9325">IF(COUNTA(Y3640:DP3643)=0,"01.01.1900",_xlfn.MAXIFS(Y3640:DP3640,Y3643:DP3643,V3643))</f>
        <v>01.01.1900</v>
      </c>
      <c r="W3640" s="82"/>
      <c r="X3640" s="106"/>
    </row>
    <row r="3641" spans="2:25" thickBot="1">
      <c r="B3641" s="83"/>
      <c r="C3641" s="84"/>
      <c r="D3641" s="83"/>
      <c r="E3641" s="83"/>
      <c r="F3641" s="83"/>
      <c r="G3641" s="83"/>
      <c r="H3641" s="83"/>
      <c r="I3641" s="83"/>
      <c r="J3641" s="83"/>
      <c r="K3641" s="83"/>
      <c r="L3641" s="83"/>
      <c r="M3641" s="83"/>
      <c r="N3641" s="83"/>
      <c r="O3641" s="83"/>
      <c r="P3641" s="84"/>
      <c r="Q3641" s="217"/>
      <c r="R3641" s="85">
        <f t="shared" ref="R3641" si="9326">IF(COUNTA(Y3640:DP3643)=0,0,MIN(Y3641:DP3641))</f>
        <v>0</v>
      </c>
      <c r="S3641" s="86">
        <f t="shared" ref="S3641" si="9327">IF(COUNTA(Y3640:DP3643)=0,0,HLOOKUP(S3640,Y3640:DP3643,2,FALSE))</f>
        <v>0</v>
      </c>
      <c r="T3641" s="87">
        <f t="shared" ref="T3641" si="9328">IF(COUNTA(Y3640:DP3643)=0,0,AVERAGE(Y3641:DP3641))</f>
        <v>0</v>
      </c>
      <c r="U3641" s="88">
        <f t="shared" ref="U3641" si="9329">IF(COUNTA(Y3640:DP3643)=0,0,_xlfn.MINIFS(Y3641:DP3641,Y3643:DP3643,U3643))</f>
        <v>0</v>
      </c>
      <c r="V3641" s="89">
        <f t="array" ref="V3641">IF(COUNTA(Y3640:DP3643)=0,0,IF(ISERROR(HLOOKUP(V3643,Y3643:DP3643,1,FALSE)),0,INDEX(Y3641:DP3641,MATCH(V3640&amp;V3643,Y3640:DP3640&amp;Y3643:DP3643,0))))</f>
        <v>0</v>
      </c>
      <c r="W3641" s="90">
        <f t="array" ref="W3641">IF(COUNTA(Y3640:DP3643)=0,0,IF(ISERROR(HLOOKUP(W3643,Y3643:DP3643,1,FALSE)),0,AVERAGEIF(Y3643:DP3643,$W3643,Y3641:DP3641)))</f>
        <v>0</v>
      </c>
      <c r="X3641" s="107"/>
    </row>
    <row r="3642" spans="2:25" thickBot="1">
      <c r="B3642" s="83"/>
      <c r="C3642" s="84"/>
      <c r="D3642" s="83"/>
      <c r="E3642" s="83"/>
      <c r="F3642" s="83"/>
      <c r="G3642" s="83"/>
      <c r="H3642" s="83"/>
      <c r="I3642" s="83"/>
      <c r="J3642" s="83"/>
      <c r="K3642" s="83"/>
      <c r="L3642" s="83"/>
      <c r="M3642" s="83"/>
      <c r="N3642" s="83"/>
      <c r="O3642" s="83"/>
      <c r="P3642" s="84"/>
      <c r="Q3642" s="217"/>
      <c r="R3642" s="91">
        <f t="shared" ref="R3642" si="9330">IF(COUNTA(Y3640:DP3643)=0,0,HLOOKUP(R3641,Y3641:DP3643,2,FALSE))</f>
        <v>0</v>
      </c>
      <c r="S3642" s="92">
        <f t="shared" ref="S3642" si="9331">IF(COUNTA(Y3640:DP3643)=0,0,HLOOKUP(S3640,Y3640:DP3643,3,FALSE))</f>
        <v>0</v>
      </c>
      <c r="T3642" s="93"/>
      <c r="U3642" s="94">
        <f t="array" ref="U3642">IF(COUNTA(Y3640:DP3643)=0,0,IF(ISERROR(HLOOKUP(U3643,Y3643:DP3643,1,FALSE)),0,INDEX(Y3642:DP3642,MATCH(U3641&amp;U3643,Y3641:DP3641&amp;Y3643:DP3643,0))))</f>
        <v>0</v>
      </c>
      <c r="V3642" s="94">
        <f t="array" ref="V3642">IF(COUNTA(Y3640:DP3643)=0,0,IF(ISERROR(HLOOKUP(V3643,Y3643:DP3643,1,FALSE)),0,INDEX(Y3642:DP3642,MATCH(V3641&amp;V3643,Y3641:DP3641&amp;Y3643:DP3643,0))))</f>
        <v>0</v>
      </c>
      <c r="W3642" s="95"/>
      <c r="X3642" s="108"/>
    </row>
    <row r="3643" spans="2:25" ht="13.9" thickBot="1">
      <c r="B3643" s="96"/>
      <c r="C3643" s="97"/>
      <c r="D3643" s="96"/>
      <c r="E3643" s="96"/>
      <c r="F3643" s="96"/>
      <c r="G3643" s="96"/>
      <c r="H3643" s="96"/>
      <c r="I3643" s="96"/>
      <c r="J3643" s="96"/>
      <c r="K3643" s="96"/>
      <c r="L3643" s="96"/>
      <c r="M3643" s="96"/>
      <c r="N3643" s="96"/>
      <c r="O3643" s="96"/>
      <c r="P3643" s="97"/>
      <c r="Q3643" s="218"/>
      <c r="R3643" s="98" t="str">
        <f t="shared" ref="R3643" si="9332">IF(COUNTA(Y3640:DP3643)=0,"none",HLOOKUP(R3641,Y3641:DP3643,3,FALSE))</f>
        <v>none</v>
      </c>
      <c r="S3643" s="99" t="str">
        <f t="shared" ref="S3643" si="9333">IF(COUNTA(Y3640:DP3643)=0,"none",HLOOKUP(S3640,Y3640:DP3643,4,FALSE))</f>
        <v>none</v>
      </c>
      <c r="T3643" s="100"/>
      <c r="U3643" s="100" t="str">
        <f t="array" ref="U3643">IF(COUNTA(Y3640:DP3643)=0,"none",IF($U$2="WAHR",$W$3,Abfrage!$F$4))</f>
        <v>none</v>
      </c>
      <c r="V3643" s="100" t="str">
        <f t="array" ref="V3643">IF(COUNTA(Y3640:DP3643)=0,"none",IF($U$2="WAHR",$W$3,Abfrage!$F$4))</f>
        <v>none</v>
      </c>
      <c r="W3643" s="100" t="str">
        <f t="array" ref="W3643">IF(COUNTA(Y3640:DP3643)=0,"none",IF($U$2="WAHR",$W$3,Abfrage!$F$4))</f>
        <v>none</v>
      </c>
      <c r="X3643" s="109"/>
    </row>
    <row r="3644" spans="2:25" thickBot="1">
      <c r="B3644" s="75" t="s">
        <v>2254</v>
      </c>
      <c r="C3644" s="76">
        <v>1000186028</v>
      </c>
      <c r="D3644" s="75" t="s">
        <v>89</v>
      </c>
      <c r="E3644" s="75" t="s">
        <v>406</v>
      </c>
      <c r="F3644" s="75" t="s">
        <v>545</v>
      </c>
      <c r="G3644" s="75" t="s">
        <v>545</v>
      </c>
      <c r="H3644" s="75" t="s">
        <v>446</v>
      </c>
      <c r="I3644" s="75" t="s">
        <v>79</v>
      </c>
      <c r="J3644" s="75" t="s">
        <v>2255</v>
      </c>
      <c r="K3644" s="75" t="s">
        <v>306</v>
      </c>
      <c r="L3644" s="75" t="s">
        <v>306</v>
      </c>
      <c r="M3644" s="75" t="s">
        <v>307</v>
      </c>
      <c r="N3644" s="75" t="s">
        <v>352</v>
      </c>
      <c r="O3644" s="75" t="s">
        <v>547</v>
      </c>
      <c r="P3644" s="76" t="s">
        <v>528</v>
      </c>
      <c r="Q3644" s="216"/>
      <c r="R3644" s="77">
        <f t="shared" ref="R3644" si="9334">IF(COUNTA(Y3644:DP3647)=0,"01.01.1900",INDEX(Y3644:DP3644,MATCH(R3645,Y3645:DP3645,0)))</f>
        <v>45848</v>
      </c>
      <c r="S3644" s="78">
        <f t="shared" ref="S3644" si="9335">IF(COUNTA(Y3644:DP3647)=0,"01.01.1900",MAX(Y3644:DP3644))</f>
        <v>45848</v>
      </c>
      <c r="T3644" s="79"/>
      <c r="U3644" s="80" t="str">
        <f t="array" ref="U3644">IF(COUNTA(Y3644:DP3647)=0,"01.01.1900",IF(ISERROR(HLOOKUP(U3647,Y3647:DP3647,1,FALSE)),"01.01.1900",INDEX(Y3644:DP3644,MATCH(U3645&amp;U3647,Y3645:DP3645&amp;Y3647:DP3647,0))))</f>
        <v>01.01.1900</v>
      </c>
      <c r="V3644" s="81">
        <f t="shared" ref="V3644" si="9336">IF(COUNTA(Y3644:DP3647)=0,"01.01.1900",_xlfn.MAXIFS(Y3644:DP3644,Y3647:DP3647,V3647))</f>
        <v>0</v>
      </c>
      <c r="W3644" s="82"/>
      <c r="X3644" s="106"/>
      <c r="Y3644" s="141">
        <v>45848</v>
      </c>
    </row>
    <row r="3645" spans="2:25" thickBot="1">
      <c r="B3645" s="83"/>
      <c r="C3645" s="84"/>
      <c r="D3645" s="83"/>
      <c r="E3645" s="83"/>
      <c r="F3645" s="83"/>
      <c r="G3645" s="83"/>
      <c r="H3645" s="83"/>
      <c r="I3645" s="83"/>
      <c r="J3645" s="83"/>
      <c r="K3645" s="83"/>
      <c r="L3645" s="83"/>
      <c r="M3645" s="83"/>
      <c r="N3645" s="83"/>
      <c r="O3645" s="83"/>
      <c r="P3645" s="84"/>
      <c r="Q3645" s="217"/>
      <c r="R3645" s="85">
        <f t="shared" ref="R3645" si="9337">IF(COUNTA(Y3644:DP3647)=0,0,MIN(Y3645:DP3645))</f>
        <v>0.13300000000000001</v>
      </c>
      <c r="S3645" s="86">
        <f t="shared" ref="S3645" si="9338">IF(COUNTA(Y3644:DP3647)=0,0,HLOOKUP(S3644,Y3644:DP3647,2,FALSE))</f>
        <v>0.13300000000000001</v>
      </c>
      <c r="T3645" s="87">
        <f t="shared" ref="T3645" si="9339">IF(COUNTA(Y3644:DP3647)=0,0,AVERAGE(Y3645:DP3645))</f>
        <v>0.13300000000000001</v>
      </c>
      <c r="U3645" s="88">
        <f t="shared" ref="U3645" si="9340">IF(COUNTA(Y3644:DP3647)=0,0,_xlfn.MINIFS(Y3645:DP3645,Y3647:DP3647,U3647))</f>
        <v>0</v>
      </c>
      <c r="V3645" s="89">
        <f t="array" ref="V3645">IF(COUNTA(Y3644:DP3647)=0,0,IF(ISERROR(HLOOKUP(V3647,Y3647:DP3647,1,FALSE)),0,INDEX(Y3645:DP3645,MATCH(V3644&amp;V3647,Y3644:DP3644&amp;Y3647:DP3647,0))))</f>
        <v>0</v>
      </c>
      <c r="W3645" s="90">
        <f t="array" ref="W3645">IF(COUNTA(Y3644:DP3647)=0,0,IF(ISERROR(HLOOKUP(W3647,Y3647:DP3647,1,FALSE)),0,AVERAGEIF(Y3647:DP3647,$W3647,Y3645:DP3645)))</f>
        <v>0</v>
      </c>
      <c r="X3645" s="107"/>
      <c r="Y3645" s="142">
        <v>0.13300000000000001</v>
      </c>
    </row>
    <row r="3646" spans="2:25" thickBot="1">
      <c r="B3646" s="83"/>
      <c r="C3646" s="84"/>
      <c r="D3646" s="83"/>
      <c r="E3646" s="83"/>
      <c r="F3646" s="83"/>
      <c r="G3646" s="83"/>
      <c r="H3646" s="83"/>
      <c r="I3646" s="83"/>
      <c r="J3646" s="83"/>
      <c r="K3646" s="83"/>
      <c r="L3646" s="83"/>
      <c r="M3646" s="83"/>
      <c r="N3646" s="83"/>
      <c r="O3646" s="83"/>
      <c r="P3646" s="84"/>
      <c r="Q3646" s="217"/>
      <c r="R3646" s="91">
        <f t="shared" ref="R3646" si="9341">IF(COUNTA(Y3644:DP3647)=0,0,HLOOKUP(R3645,Y3645:DP3647,2,FALSE))</f>
        <v>100</v>
      </c>
      <c r="S3646" s="92">
        <f t="shared" ref="S3646" si="9342">IF(COUNTA(Y3644:DP3647)=0,0,HLOOKUP(S3644,Y3644:DP3647,3,FALSE))</f>
        <v>100</v>
      </c>
      <c r="T3646" s="93"/>
      <c r="U3646" s="94">
        <f t="array" ref="U3646">IF(COUNTA(Y3644:DP3647)=0,0,IF(ISERROR(HLOOKUP(U3647,Y3647:DP3647,1,FALSE)),0,INDEX(Y3646:DP3646,MATCH(U3645&amp;U3647,Y3645:DP3645&amp;Y3647:DP3647,0))))</f>
        <v>0</v>
      </c>
      <c r="V3646" s="94">
        <f t="array" ref="V3646">IF(COUNTA(Y3644:DP3647)=0,0,IF(ISERROR(HLOOKUP(V3647,Y3647:DP3647,1,FALSE)),0,INDEX(Y3646:DP3646,MATCH(V3645&amp;V3647,Y3645:DP3645&amp;Y3647:DP3647,0))))</f>
        <v>0</v>
      </c>
      <c r="W3646" s="95"/>
      <c r="X3646" s="108"/>
      <c r="Y3646" s="143">
        <v>100</v>
      </c>
    </row>
    <row r="3647" spans="2:25" ht="13.9" thickBot="1">
      <c r="B3647" s="96"/>
      <c r="C3647" s="97"/>
      <c r="D3647" s="96"/>
      <c r="E3647" s="96"/>
      <c r="F3647" s="96"/>
      <c r="G3647" s="96"/>
      <c r="H3647" s="96"/>
      <c r="I3647" s="96"/>
      <c r="J3647" s="96"/>
      <c r="K3647" s="96"/>
      <c r="L3647" s="96"/>
      <c r="M3647" s="96"/>
      <c r="N3647" s="96"/>
      <c r="O3647" s="96"/>
      <c r="P3647" s="97"/>
      <c r="Q3647" s="218"/>
      <c r="R3647" s="98" t="str">
        <f t="shared" ref="R3647" si="9343">IF(COUNTA(Y3644:DP3647)=0,"none",HLOOKUP(R3645,Y3645:DP3647,3,FALSE))</f>
        <v>SAP</v>
      </c>
      <c r="S3647" s="99" t="str">
        <f t="shared" ref="S3647" si="9344">IF(COUNTA(Y3644:DP3647)=0,"none",HLOOKUP(S3644,Y3644:DP3647,4,FALSE))</f>
        <v>SAP</v>
      </c>
      <c r="T3647" s="100"/>
      <c r="U3647" s="100">
        <f t="array" ref="U3647">IF(COUNTA(Y3644:DP3647)=0,"none",IF($U$2="WAHR",$W$3,Abfrage!$F$4))</f>
        <v>0</v>
      </c>
      <c r="V3647" s="100">
        <f t="array" ref="V3647">IF(COUNTA(Y3644:DP3647)=0,"none",IF($U$2="WAHR",$W$3,Abfrage!$F$4))</f>
        <v>0</v>
      </c>
      <c r="W3647" s="100">
        <f t="array" ref="W3647">IF(COUNTA(Y3644:DP3647)=0,"none",IF($U$2="WAHR",$W$3,Abfrage!$F$4))</f>
        <v>0</v>
      </c>
      <c r="X3647" s="109"/>
      <c r="Y3647" s="144" t="s">
        <v>47</v>
      </c>
    </row>
    <row r="3648" spans="2:25" thickBot="1">
      <c r="B3648" s="75" t="s">
        <v>2256</v>
      </c>
      <c r="C3648" s="76">
        <v>1000264037</v>
      </c>
      <c r="D3648" s="75" t="s">
        <v>89</v>
      </c>
      <c r="E3648" s="75" t="s">
        <v>406</v>
      </c>
      <c r="F3648" s="75" t="s">
        <v>2257</v>
      </c>
      <c r="G3648" s="75" t="s">
        <v>2257</v>
      </c>
      <c r="H3648" s="75" t="s">
        <v>446</v>
      </c>
      <c r="I3648" s="75" t="s">
        <v>79</v>
      </c>
      <c r="J3648" s="75" t="s">
        <v>2258</v>
      </c>
      <c r="K3648" s="75" t="s">
        <v>306</v>
      </c>
      <c r="L3648" s="75" t="s">
        <v>306</v>
      </c>
      <c r="M3648" s="75" t="s">
        <v>307</v>
      </c>
      <c r="N3648" s="75" t="s">
        <v>352</v>
      </c>
      <c r="O3648" s="75" t="s">
        <v>315</v>
      </c>
      <c r="P3648" s="76" t="s">
        <v>528</v>
      </c>
      <c r="Q3648" s="216"/>
      <c r="R3648" s="77">
        <f t="shared" ref="R3648" si="9345">IF(COUNTA(Y3648:DP3651)=0,"01.01.1900",INDEX(Y3648:DP3648,MATCH(R3649,Y3649:DP3649,0)))</f>
        <v>45848</v>
      </c>
      <c r="S3648" s="78">
        <f t="shared" ref="S3648" si="9346">IF(COUNTA(Y3648:DP3651)=0,"01.01.1900",MAX(Y3648:DP3648))</f>
        <v>45848</v>
      </c>
      <c r="T3648" s="79"/>
      <c r="U3648" s="80" t="str">
        <f t="array" ref="U3648">IF(COUNTA(Y3648:DP3651)=0,"01.01.1900",IF(ISERROR(HLOOKUP(U3651,Y3651:DP3651,1,FALSE)),"01.01.1900",INDEX(Y3648:DP3648,MATCH(U3649&amp;U3651,Y3649:DP3649&amp;Y3651:DP3651,0))))</f>
        <v>01.01.1900</v>
      </c>
      <c r="V3648" s="81">
        <f t="shared" ref="V3648" si="9347">IF(COUNTA(Y3648:DP3651)=0,"01.01.1900",_xlfn.MAXIFS(Y3648:DP3648,Y3651:DP3651,V3651))</f>
        <v>0</v>
      </c>
      <c r="W3648" s="82"/>
      <c r="X3648" s="106"/>
      <c r="Y3648" s="141">
        <v>45848</v>
      </c>
    </row>
    <row r="3649" spans="2:25" thickBot="1">
      <c r="B3649" s="83"/>
      <c r="C3649" s="84"/>
      <c r="D3649" s="83"/>
      <c r="E3649" s="83"/>
      <c r="F3649" s="83"/>
      <c r="G3649" s="83"/>
      <c r="H3649" s="83"/>
      <c r="I3649" s="83"/>
      <c r="J3649" s="83"/>
      <c r="K3649" s="83"/>
      <c r="L3649" s="83"/>
      <c r="M3649" s="83"/>
      <c r="N3649" s="83"/>
      <c r="O3649" s="83"/>
      <c r="P3649" s="84"/>
      <c r="Q3649" s="217"/>
      <c r="R3649" s="85">
        <f t="shared" ref="R3649" si="9348">IF(COUNTA(Y3648:DP3651)=0,0,MIN(Y3649:DP3649))</f>
        <v>0.14319999999999999</v>
      </c>
      <c r="S3649" s="86">
        <f t="shared" ref="S3649" si="9349">IF(COUNTA(Y3648:DP3651)=0,0,HLOOKUP(S3648,Y3648:DP3651,2,FALSE))</f>
        <v>0.14319999999999999</v>
      </c>
      <c r="T3649" s="87">
        <f t="shared" ref="T3649" si="9350">IF(COUNTA(Y3648:DP3651)=0,0,AVERAGE(Y3649:DP3649))</f>
        <v>0.14319999999999999</v>
      </c>
      <c r="U3649" s="88">
        <f t="shared" ref="U3649" si="9351">IF(COUNTA(Y3648:DP3651)=0,0,_xlfn.MINIFS(Y3649:DP3649,Y3651:DP3651,U3651))</f>
        <v>0</v>
      </c>
      <c r="V3649" s="89">
        <f t="array" ref="V3649">IF(COUNTA(Y3648:DP3651)=0,0,IF(ISERROR(HLOOKUP(V3651,Y3651:DP3651,1,FALSE)),0,INDEX(Y3649:DP3649,MATCH(V3648&amp;V3651,Y3648:DP3648&amp;Y3651:DP3651,0))))</f>
        <v>0</v>
      </c>
      <c r="W3649" s="90">
        <f t="array" ref="W3649">IF(COUNTA(Y3648:DP3651)=0,0,IF(ISERROR(HLOOKUP(W3651,Y3651:DP3651,1,FALSE)),0,AVERAGEIF(Y3651:DP3651,$W3651,Y3649:DP3649)))</f>
        <v>0</v>
      </c>
      <c r="X3649" s="107"/>
      <c r="Y3649" s="142">
        <v>0.14319999999999999</v>
      </c>
    </row>
    <row r="3650" spans="2:25" thickBot="1">
      <c r="B3650" s="83"/>
      <c r="C3650" s="84"/>
      <c r="D3650" s="83"/>
      <c r="E3650" s="83"/>
      <c r="F3650" s="83"/>
      <c r="G3650" s="83"/>
      <c r="H3650" s="83"/>
      <c r="I3650" s="83"/>
      <c r="J3650" s="83"/>
      <c r="K3650" s="83"/>
      <c r="L3650" s="83"/>
      <c r="M3650" s="83"/>
      <c r="N3650" s="83"/>
      <c r="O3650" s="83"/>
      <c r="P3650" s="84"/>
      <c r="Q3650" s="217"/>
      <c r="R3650" s="91">
        <f t="shared" ref="R3650" si="9352">IF(COUNTA(Y3648:DP3651)=0,0,HLOOKUP(R3649,Y3649:DP3651,2,FALSE))</f>
        <v>100</v>
      </c>
      <c r="S3650" s="92">
        <f t="shared" ref="S3650" si="9353">IF(COUNTA(Y3648:DP3651)=0,0,HLOOKUP(S3648,Y3648:DP3651,3,FALSE))</f>
        <v>100</v>
      </c>
      <c r="T3650" s="93"/>
      <c r="U3650" s="94">
        <f t="array" ref="U3650">IF(COUNTA(Y3648:DP3651)=0,0,IF(ISERROR(HLOOKUP(U3651,Y3651:DP3651,1,FALSE)),0,INDEX(Y3650:DP3650,MATCH(U3649&amp;U3651,Y3649:DP3649&amp;Y3651:DP3651,0))))</f>
        <v>0</v>
      </c>
      <c r="V3650" s="94">
        <f t="array" ref="V3650">IF(COUNTA(Y3648:DP3651)=0,0,IF(ISERROR(HLOOKUP(V3651,Y3651:DP3651,1,FALSE)),0,INDEX(Y3650:DP3650,MATCH(V3649&amp;V3651,Y3649:DP3649&amp;Y3651:DP3651,0))))</f>
        <v>0</v>
      </c>
      <c r="W3650" s="95"/>
      <c r="X3650" s="108"/>
      <c r="Y3650" s="143">
        <v>100</v>
      </c>
    </row>
    <row r="3651" spans="2:25" ht="13.9" thickBot="1">
      <c r="B3651" s="96"/>
      <c r="C3651" s="97"/>
      <c r="D3651" s="96"/>
      <c r="E3651" s="96"/>
      <c r="F3651" s="96"/>
      <c r="G3651" s="96"/>
      <c r="H3651" s="96"/>
      <c r="I3651" s="96"/>
      <c r="J3651" s="96"/>
      <c r="K3651" s="96"/>
      <c r="L3651" s="96"/>
      <c r="M3651" s="96"/>
      <c r="N3651" s="96"/>
      <c r="O3651" s="96"/>
      <c r="P3651" s="97"/>
      <c r="Q3651" s="218"/>
      <c r="R3651" s="98" t="str">
        <f t="shared" ref="R3651" si="9354">IF(COUNTA(Y3648:DP3651)=0,"none",HLOOKUP(R3649,Y3649:DP3651,3,FALSE))</f>
        <v>SAP</v>
      </c>
      <c r="S3651" s="99" t="str">
        <f t="shared" ref="S3651" si="9355">IF(COUNTA(Y3648:DP3651)=0,"none",HLOOKUP(S3648,Y3648:DP3651,4,FALSE))</f>
        <v>SAP</v>
      </c>
      <c r="T3651" s="100"/>
      <c r="U3651" s="100">
        <f t="array" ref="U3651">IF(COUNTA(Y3648:DP3651)=0,"none",IF($U$2="WAHR",$W$3,Abfrage!$F$4))</f>
        <v>0</v>
      </c>
      <c r="V3651" s="100">
        <f t="array" ref="V3651">IF(COUNTA(Y3648:DP3651)=0,"none",IF($U$2="WAHR",$W$3,Abfrage!$F$4))</f>
        <v>0</v>
      </c>
      <c r="W3651" s="100">
        <f t="array" ref="W3651">IF(COUNTA(Y3648:DP3651)=0,"none",IF($U$2="WAHR",$W$3,Abfrage!$F$4))</f>
        <v>0</v>
      </c>
      <c r="X3651" s="109"/>
      <c r="Y3651" s="144" t="s">
        <v>47</v>
      </c>
    </row>
    <row r="3652" spans="2:25" thickBot="1">
      <c r="B3652" s="75" t="s">
        <v>2259</v>
      </c>
      <c r="C3652" s="76">
        <v>1000186025</v>
      </c>
      <c r="D3652" s="75" t="s">
        <v>89</v>
      </c>
      <c r="E3652" s="75" t="s">
        <v>406</v>
      </c>
      <c r="F3652" s="75" t="s">
        <v>538</v>
      </c>
      <c r="G3652" s="75" t="s">
        <v>538</v>
      </c>
      <c r="H3652" s="75" t="s">
        <v>2260</v>
      </c>
      <c r="I3652" s="75" t="s">
        <v>79</v>
      </c>
      <c r="J3652" s="75" t="s">
        <v>2261</v>
      </c>
      <c r="K3652" s="75" t="s">
        <v>306</v>
      </c>
      <c r="L3652" s="75" t="s">
        <v>306</v>
      </c>
      <c r="M3652" s="75" t="s">
        <v>307</v>
      </c>
      <c r="N3652" s="75" t="s">
        <v>352</v>
      </c>
      <c r="O3652" s="75" t="s">
        <v>540</v>
      </c>
      <c r="P3652" s="76" t="s">
        <v>528</v>
      </c>
      <c r="Q3652" s="216"/>
      <c r="R3652" s="77">
        <f t="shared" ref="R3652" si="9356">IF(COUNTA(Y3652:DP3655)=0,"01.01.1900",INDEX(Y3652:DP3652,MATCH(R3653,Y3653:DP3653,0)))</f>
        <v>45849</v>
      </c>
      <c r="S3652" s="78">
        <f t="shared" ref="S3652" si="9357">IF(COUNTA(Y3652:DP3655)=0,"01.01.1900",MAX(Y3652:DP3652))</f>
        <v>45849</v>
      </c>
      <c r="T3652" s="79"/>
      <c r="U3652" s="80" t="str">
        <f t="array" ref="U3652">IF(COUNTA(Y3652:DP3655)=0,"01.01.1900",IF(ISERROR(HLOOKUP(U3655,Y3655:DP3655,1,FALSE)),"01.01.1900",INDEX(Y3652:DP3652,MATCH(U3653&amp;U3655,Y3653:DP3653&amp;Y3655:DP3655,0))))</f>
        <v>01.01.1900</v>
      </c>
      <c r="V3652" s="81">
        <f t="shared" ref="V3652" si="9358">IF(COUNTA(Y3652:DP3655)=0,"01.01.1900",_xlfn.MAXIFS(Y3652:DP3652,Y3655:DP3655,V3655))</f>
        <v>0</v>
      </c>
      <c r="W3652" s="82"/>
      <c r="X3652" s="106"/>
      <c r="Y3652" s="141">
        <v>45849</v>
      </c>
    </row>
    <row r="3653" spans="2:25" thickBot="1">
      <c r="B3653" s="83"/>
      <c r="C3653" s="84"/>
      <c r="D3653" s="83"/>
      <c r="E3653" s="83"/>
      <c r="F3653" s="83"/>
      <c r="G3653" s="83"/>
      <c r="H3653" s="83"/>
      <c r="I3653" s="83"/>
      <c r="J3653" s="83"/>
      <c r="K3653" s="83"/>
      <c r="L3653" s="83"/>
      <c r="M3653" s="83"/>
      <c r="N3653" s="83"/>
      <c r="O3653" s="83"/>
      <c r="P3653" s="84"/>
      <c r="Q3653" s="217"/>
      <c r="R3653" s="85">
        <f t="shared" ref="R3653" si="9359">IF(COUNTA(Y3652:DP3655)=0,0,MIN(Y3653:DP3653))</f>
        <v>0.13300000000000001</v>
      </c>
      <c r="S3653" s="86">
        <f t="shared" ref="S3653" si="9360">IF(COUNTA(Y3652:DP3655)=0,0,HLOOKUP(S3652,Y3652:DP3655,2,FALSE))</f>
        <v>0.13300000000000001</v>
      </c>
      <c r="T3653" s="87">
        <f t="shared" ref="T3653" si="9361">IF(COUNTA(Y3652:DP3655)=0,0,AVERAGE(Y3653:DP3653))</f>
        <v>0.13300000000000001</v>
      </c>
      <c r="U3653" s="88">
        <f t="shared" ref="U3653" si="9362">IF(COUNTA(Y3652:DP3655)=0,0,_xlfn.MINIFS(Y3653:DP3653,Y3655:DP3655,U3655))</f>
        <v>0</v>
      </c>
      <c r="V3653" s="89">
        <f t="array" ref="V3653">IF(COUNTA(Y3652:DP3655)=0,0,IF(ISERROR(HLOOKUP(V3655,Y3655:DP3655,1,FALSE)),0,INDEX(Y3653:DP3653,MATCH(V3652&amp;V3655,Y3652:DP3652&amp;Y3655:DP3655,0))))</f>
        <v>0</v>
      </c>
      <c r="W3653" s="90">
        <f t="array" ref="W3653">IF(COUNTA(Y3652:DP3655)=0,0,IF(ISERROR(HLOOKUP(W3655,Y3655:DP3655,1,FALSE)),0,AVERAGEIF(Y3655:DP3655,$W3655,Y3653:DP3653)))</f>
        <v>0</v>
      </c>
      <c r="X3653" s="107"/>
      <c r="Y3653" s="142">
        <v>0.13300000000000001</v>
      </c>
    </row>
    <row r="3654" spans="2:25" thickBot="1">
      <c r="B3654" s="83"/>
      <c r="C3654" s="84"/>
      <c r="D3654" s="83"/>
      <c r="E3654" s="83"/>
      <c r="F3654" s="83"/>
      <c r="G3654" s="83"/>
      <c r="H3654" s="83"/>
      <c r="I3654" s="83"/>
      <c r="J3654" s="83"/>
      <c r="K3654" s="83"/>
      <c r="L3654" s="83"/>
      <c r="M3654" s="83"/>
      <c r="N3654" s="83"/>
      <c r="O3654" s="83"/>
      <c r="P3654" s="84"/>
      <c r="Q3654" s="217"/>
      <c r="R3654" s="91">
        <f t="shared" ref="R3654" si="9363">IF(COUNTA(Y3652:DP3655)=0,0,HLOOKUP(R3653,Y3653:DP3655,2,FALSE))</f>
        <v>100</v>
      </c>
      <c r="S3654" s="92">
        <f t="shared" ref="S3654" si="9364">IF(COUNTA(Y3652:DP3655)=0,0,HLOOKUP(S3652,Y3652:DP3655,3,FALSE))</f>
        <v>100</v>
      </c>
      <c r="T3654" s="93"/>
      <c r="U3654" s="94">
        <f t="array" ref="U3654">IF(COUNTA(Y3652:DP3655)=0,0,IF(ISERROR(HLOOKUP(U3655,Y3655:DP3655,1,FALSE)),0,INDEX(Y3654:DP3654,MATCH(U3653&amp;U3655,Y3653:DP3653&amp;Y3655:DP3655,0))))</f>
        <v>0</v>
      </c>
      <c r="V3654" s="94">
        <f t="array" ref="V3654">IF(COUNTA(Y3652:DP3655)=0,0,IF(ISERROR(HLOOKUP(V3655,Y3655:DP3655,1,FALSE)),0,INDEX(Y3654:DP3654,MATCH(V3653&amp;V3655,Y3653:DP3653&amp;Y3655:DP3655,0))))</f>
        <v>0</v>
      </c>
      <c r="W3654" s="95"/>
      <c r="X3654" s="108"/>
      <c r="Y3654" s="143">
        <v>100</v>
      </c>
    </row>
    <row r="3655" spans="2:25" ht="13.9" thickBot="1">
      <c r="B3655" s="96"/>
      <c r="C3655" s="97"/>
      <c r="D3655" s="96"/>
      <c r="E3655" s="96"/>
      <c r="F3655" s="96"/>
      <c r="G3655" s="96"/>
      <c r="H3655" s="96"/>
      <c r="I3655" s="96"/>
      <c r="J3655" s="96"/>
      <c r="K3655" s="96"/>
      <c r="L3655" s="96"/>
      <c r="M3655" s="96"/>
      <c r="N3655" s="96"/>
      <c r="O3655" s="96"/>
      <c r="P3655" s="97"/>
      <c r="Q3655" s="218"/>
      <c r="R3655" s="98" t="str">
        <f t="shared" ref="R3655" si="9365">IF(COUNTA(Y3652:DP3655)=0,"none",HLOOKUP(R3653,Y3653:DP3655,3,FALSE))</f>
        <v>SAP</v>
      </c>
      <c r="S3655" s="99" t="str">
        <f t="shared" ref="S3655" si="9366">IF(COUNTA(Y3652:DP3655)=0,"none",HLOOKUP(S3652,Y3652:DP3655,4,FALSE))</f>
        <v>SAP</v>
      </c>
      <c r="T3655" s="100"/>
      <c r="U3655" s="100">
        <f t="array" ref="U3655">IF(COUNTA(Y3652:DP3655)=0,"none",IF($U$2="WAHR",$W$3,Abfrage!$F$4))</f>
        <v>0</v>
      </c>
      <c r="V3655" s="100">
        <f t="array" ref="V3655">IF(COUNTA(Y3652:DP3655)=0,"none",IF($U$2="WAHR",$W$3,Abfrage!$F$4))</f>
        <v>0</v>
      </c>
      <c r="W3655" s="100">
        <f t="array" ref="W3655">IF(COUNTA(Y3652:DP3655)=0,"none",IF($U$2="WAHR",$W$3,Abfrage!$F$4))</f>
        <v>0</v>
      </c>
      <c r="X3655" s="109"/>
      <c r="Y3655" s="144" t="s">
        <v>47</v>
      </c>
    </row>
    <row r="3656" spans="2:25" thickBot="1">
      <c r="B3656" s="75" t="s">
        <v>2262</v>
      </c>
      <c r="C3656" s="76">
        <v>1000186026</v>
      </c>
      <c r="D3656" s="75" t="s">
        <v>89</v>
      </c>
      <c r="E3656" s="75" t="s">
        <v>406</v>
      </c>
      <c r="F3656" s="75" t="s">
        <v>525</v>
      </c>
      <c r="G3656" s="75" t="s">
        <v>525</v>
      </c>
      <c r="H3656" s="75" t="s">
        <v>446</v>
      </c>
      <c r="I3656" s="75" t="s">
        <v>79</v>
      </c>
      <c r="J3656" s="75" t="s">
        <v>2263</v>
      </c>
      <c r="K3656" s="75" t="s">
        <v>306</v>
      </c>
      <c r="L3656" s="75" t="s">
        <v>306</v>
      </c>
      <c r="M3656" s="75" t="s">
        <v>307</v>
      </c>
      <c r="N3656" s="75" t="s">
        <v>352</v>
      </c>
      <c r="O3656" s="75" t="s">
        <v>527</v>
      </c>
      <c r="P3656" s="76" t="s">
        <v>528</v>
      </c>
      <c r="Q3656" s="216"/>
      <c r="R3656" s="77">
        <f t="shared" ref="R3656" si="9367">IF(COUNTA(Y3656:DP3659)=0,"01.01.1900",INDEX(Y3656:DP3656,MATCH(R3657,Y3657:DP3657,0)))</f>
        <v>45848</v>
      </c>
      <c r="S3656" s="78">
        <f t="shared" ref="S3656" si="9368">IF(COUNTA(Y3656:DP3659)=0,"01.01.1900",MAX(Y3656:DP3656))</f>
        <v>45848</v>
      </c>
      <c r="T3656" s="79"/>
      <c r="U3656" s="80" t="str">
        <f t="array" ref="U3656">IF(COUNTA(Y3656:DP3659)=0,"01.01.1900",IF(ISERROR(HLOOKUP(U3659,Y3659:DP3659,1,FALSE)),"01.01.1900",INDEX(Y3656:DP3656,MATCH(U3657&amp;U3659,Y3657:DP3657&amp;Y3659:DP3659,0))))</f>
        <v>01.01.1900</v>
      </c>
      <c r="V3656" s="81">
        <f t="shared" ref="V3656" si="9369">IF(COUNTA(Y3656:DP3659)=0,"01.01.1900",_xlfn.MAXIFS(Y3656:DP3656,Y3659:DP3659,V3659))</f>
        <v>0</v>
      </c>
      <c r="W3656" s="82"/>
      <c r="X3656" s="106"/>
      <c r="Y3656" s="141">
        <v>45848</v>
      </c>
    </row>
    <row r="3657" spans="2:25" thickBot="1">
      <c r="B3657" s="83"/>
      <c r="C3657" s="84"/>
      <c r="D3657" s="83"/>
      <c r="E3657" s="83"/>
      <c r="F3657" s="83"/>
      <c r="G3657" s="83"/>
      <c r="H3657" s="83"/>
      <c r="I3657" s="83"/>
      <c r="J3657" s="83"/>
      <c r="K3657" s="83"/>
      <c r="L3657" s="83"/>
      <c r="M3657" s="83"/>
      <c r="N3657" s="83"/>
      <c r="O3657" s="83"/>
      <c r="P3657" s="84"/>
      <c r="Q3657" s="217"/>
      <c r="R3657" s="85">
        <f t="shared" ref="R3657" si="9370">IF(COUNTA(Y3656:DP3659)=0,0,MIN(Y3657:DP3657))</f>
        <v>0.13300000000000001</v>
      </c>
      <c r="S3657" s="86">
        <f t="shared" ref="S3657" si="9371">IF(COUNTA(Y3656:DP3659)=0,0,HLOOKUP(S3656,Y3656:DP3659,2,FALSE))</f>
        <v>0.13300000000000001</v>
      </c>
      <c r="T3657" s="87">
        <f t="shared" ref="T3657" si="9372">IF(COUNTA(Y3656:DP3659)=0,0,AVERAGE(Y3657:DP3657))</f>
        <v>0.13300000000000001</v>
      </c>
      <c r="U3657" s="88">
        <f t="shared" ref="U3657" si="9373">IF(COUNTA(Y3656:DP3659)=0,0,_xlfn.MINIFS(Y3657:DP3657,Y3659:DP3659,U3659))</f>
        <v>0</v>
      </c>
      <c r="V3657" s="89">
        <f t="array" ref="V3657">IF(COUNTA(Y3656:DP3659)=0,0,IF(ISERROR(HLOOKUP(V3659,Y3659:DP3659,1,FALSE)),0,INDEX(Y3657:DP3657,MATCH(V3656&amp;V3659,Y3656:DP3656&amp;Y3659:DP3659,0))))</f>
        <v>0</v>
      </c>
      <c r="W3657" s="90">
        <f t="array" ref="W3657">IF(COUNTA(Y3656:DP3659)=0,0,IF(ISERROR(HLOOKUP(W3659,Y3659:DP3659,1,FALSE)),0,AVERAGEIF(Y3659:DP3659,$W3659,Y3657:DP3657)))</f>
        <v>0</v>
      </c>
      <c r="X3657" s="107"/>
      <c r="Y3657" s="142">
        <v>0.13300000000000001</v>
      </c>
    </row>
    <row r="3658" spans="2:25" thickBot="1">
      <c r="B3658" s="83"/>
      <c r="C3658" s="84"/>
      <c r="D3658" s="83"/>
      <c r="E3658" s="83"/>
      <c r="F3658" s="83"/>
      <c r="G3658" s="83"/>
      <c r="H3658" s="83"/>
      <c r="I3658" s="83"/>
      <c r="J3658" s="83"/>
      <c r="K3658" s="83"/>
      <c r="L3658" s="83"/>
      <c r="M3658" s="83"/>
      <c r="N3658" s="83"/>
      <c r="O3658" s="83"/>
      <c r="P3658" s="84"/>
      <c r="Q3658" s="217"/>
      <c r="R3658" s="91">
        <f t="shared" ref="R3658" si="9374">IF(COUNTA(Y3656:DP3659)=0,0,HLOOKUP(R3657,Y3657:DP3659,2,FALSE))</f>
        <v>100</v>
      </c>
      <c r="S3658" s="92">
        <f t="shared" ref="S3658" si="9375">IF(COUNTA(Y3656:DP3659)=0,0,HLOOKUP(S3656,Y3656:DP3659,3,FALSE))</f>
        <v>100</v>
      </c>
      <c r="T3658" s="93"/>
      <c r="U3658" s="94">
        <f t="array" ref="U3658">IF(COUNTA(Y3656:DP3659)=0,0,IF(ISERROR(HLOOKUP(U3659,Y3659:DP3659,1,FALSE)),0,INDEX(Y3658:DP3658,MATCH(U3657&amp;U3659,Y3657:DP3657&amp;Y3659:DP3659,0))))</f>
        <v>0</v>
      </c>
      <c r="V3658" s="94">
        <f t="array" ref="V3658">IF(COUNTA(Y3656:DP3659)=0,0,IF(ISERROR(HLOOKUP(V3659,Y3659:DP3659,1,FALSE)),0,INDEX(Y3658:DP3658,MATCH(V3657&amp;V3659,Y3657:DP3657&amp;Y3659:DP3659,0))))</f>
        <v>0</v>
      </c>
      <c r="W3658" s="95"/>
      <c r="X3658" s="108"/>
      <c r="Y3658" s="143">
        <v>100</v>
      </c>
    </row>
    <row r="3659" spans="2:25" ht="13.9" thickBot="1">
      <c r="B3659" s="96"/>
      <c r="C3659" s="97"/>
      <c r="D3659" s="96"/>
      <c r="E3659" s="96"/>
      <c r="F3659" s="96"/>
      <c r="G3659" s="96"/>
      <c r="H3659" s="96"/>
      <c r="I3659" s="96"/>
      <c r="J3659" s="96"/>
      <c r="K3659" s="96"/>
      <c r="L3659" s="96"/>
      <c r="M3659" s="96"/>
      <c r="N3659" s="96"/>
      <c r="O3659" s="96"/>
      <c r="P3659" s="97"/>
      <c r="Q3659" s="218"/>
      <c r="R3659" s="98" t="str">
        <f t="shared" ref="R3659" si="9376">IF(COUNTA(Y3656:DP3659)=0,"none",HLOOKUP(R3657,Y3657:DP3659,3,FALSE))</f>
        <v>SAP</v>
      </c>
      <c r="S3659" s="99" t="str">
        <f t="shared" ref="S3659" si="9377">IF(COUNTA(Y3656:DP3659)=0,"none",HLOOKUP(S3656,Y3656:DP3659,4,FALSE))</f>
        <v>SAP</v>
      </c>
      <c r="T3659" s="100"/>
      <c r="U3659" s="100">
        <f t="array" ref="U3659">IF(COUNTA(Y3656:DP3659)=0,"none",IF($U$2="WAHR",$W$3,Abfrage!$F$4))</f>
        <v>0</v>
      </c>
      <c r="V3659" s="100">
        <f t="array" ref="V3659">IF(COUNTA(Y3656:DP3659)=0,"none",IF($U$2="WAHR",$W$3,Abfrage!$F$4))</f>
        <v>0</v>
      </c>
      <c r="W3659" s="100">
        <f t="array" ref="W3659">IF(COUNTA(Y3656:DP3659)=0,"none",IF($U$2="WAHR",$W$3,Abfrage!$F$4))</f>
        <v>0</v>
      </c>
      <c r="X3659" s="109"/>
      <c r="Y3659" s="144" t="s">
        <v>47</v>
      </c>
    </row>
    <row r="3660" spans="2:25" thickBot="1">
      <c r="B3660" s="75" t="s">
        <v>2264</v>
      </c>
      <c r="C3660" s="76">
        <v>1000186027</v>
      </c>
      <c r="D3660" s="75" t="s">
        <v>89</v>
      </c>
      <c r="E3660" s="75" t="s">
        <v>406</v>
      </c>
      <c r="F3660" s="75" t="s">
        <v>601</v>
      </c>
      <c r="G3660" s="75" t="s">
        <v>601</v>
      </c>
      <c r="H3660" s="75" t="s">
        <v>446</v>
      </c>
      <c r="I3660" s="75" t="s">
        <v>79</v>
      </c>
      <c r="J3660" s="75" t="s">
        <v>2265</v>
      </c>
      <c r="K3660" s="75" t="s">
        <v>306</v>
      </c>
      <c r="L3660" s="75" t="s">
        <v>306</v>
      </c>
      <c r="M3660" s="75" t="s">
        <v>307</v>
      </c>
      <c r="N3660" s="75" t="s">
        <v>352</v>
      </c>
      <c r="O3660" s="75" t="s">
        <v>415</v>
      </c>
      <c r="P3660" s="76" t="s">
        <v>528</v>
      </c>
      <c r="Q3660" s="216"/>
      <c r="R3660" s="77">
        <f t="shared" ref="R3660" si="9378">IF(COUNTA(Y3660:DP3663)=0,"01.01.1900",INDEX(Y3660:DP3660,MATCH(R3661,Y3661:DP3661,0)))</f>
        <v>45847</v>
      </c>
      <c r="S3660" s="78">
        <f t="shared" ref="S3660" si="9379">IF(COUNTA(Y3660:DP3663)=0,"01.01.1900",MAX(Y3660:DP3660))</f>
        <v>45847</v>
      </c>
      <c r="T3660" s="79"/>
      <c r="U3660" s="80" t="str">
        <f t="array" ref="U3660">IF(COUNTA(Y3660:DP3663)=0,"01.01.1900",IF(ISERROR(HLOOKUP(U3663,Y3663:DP3663,1,FALSE)),"01.01.1900",INDEX(Y3660:DP3660,MATCH(U3661&amp;U3663,Y3661:DP3661&amp;Y3663:DP3663,0))))</f>
        <v>01.01.1900</v>
      </c>
      <c r="V3660" s="81">
        <f t="shared" ref="V3660" si="9380">IF(COUNTA(Y3660:DP3663)=0,"01.01.1900",_xlfn.MAXIFS(Y3660:DP3660,Y3663:DP3663,V3663))</f>
        <v>0</v>
      </c>
      <c r="W3660" s="82"/>
      <c r="X3660" s="106"/>
      <c r="Y3660" s="141">
        <v>45847</v>
      </c>
    </row>
    <row r="3661" spans="2:25" thickBot="1">
      <c r="B3661" s="83"/>
      <c r="C3661" s="84"/>
      <c r="D3661" s="83"/>
      <c r="E3661" s="83"/>
      <c r="F3661" s="83"/>
      <c r="G3661" s="83"/>
      <c r="H3661" s="83"/>
      <c r="I3661" s="83"/>
      <c r="J3661" s="83"/>
      <c r="K3661" s="83"/>
      <c r="L3661" s="83"/>
      <c r="M3661" s="83"/>
      <c r="N3661" s="83"/>
      <c r="O3661" s="83"/>
      <c r="P3661" s="84"/>
      <c r="Q3661" s="217"/>
      <c r="R3661" s="85">
        <f t="shared" ref="R3661" si="9381">IF(COUNTA(Y3660:DP3663)=0,0,MIN(Y3661:DP3661))</f>
        <v>9.3799999999999994E-2</v>
      </c>
      <c r="S3661" s="86">
        <f t="shared" ref="S3661" si="9382">IF(COUNTA(Y3660:DP3663)=0,0,HLOOKUP(S3660,Y3660:DP3663,2,FALSE))</f>
        <v>9.3799999999999994E-2</v>
      </c>
      <c r="T3661" s="87">
        <f t="shared" ref="T3661" si="9383">IF(COUNTA(Y3660:DP3663)=0,0,AVERAGE(Y3661:DP3661))</f>
        <v>9.3799999999999994E-2</v>
      </c>
      <c r="U3661" s="88">
        <f t="shared" ref="U3661" si="9384">IF(COUNTA(Y3660:DP3663)=0,0,_xlfn.MINIFS(Y3661:DP3661,Y3663:DP3663,U3663))</f>
        <v>0</v>
      </c>
      <c r="V3661" s="89">
        <f t="array" ref="V3661">IF(COUNTA(Y3660:DP3663)=0,0,IF(ISERROR(HLOOKUP(V3663,Y3663:DP3663,1,FALSE)),0,INDEX(Y3661:DP3661,MATCH(V3660&amp;V3663,Y3660:DP3660&amp;Y3663:DP3663,0))))</f>
        <v>0</v>
      </c>
      <c r="W3661" s="90">
        <f t="array" ref="W3661">IF(COUNTA(Y3660:DP3663)=0,0,IF(ISERROR(HLOOKUP(W3663,Y3663:DP3663,1,FALSE)),0,AVERAGEIF(Y3663:DP3663,$W3663,Y3661:DP3661)))</f>
        <v>0</v>
      </c>
      <c r="X3661" s="107"/>
      <c r="Y3661" s="142">
        <v>9.3799999999999994E-2</v>
      </c>
    </row>
    <row r="3662" spans="2:25" thickBot="1">
      <c r="B3662" s="83"/>
      <c r="C3662" s="84"/>
      <c r="D3662" s="83"/>
      <c r="E3662" s="83"/>
      <c r="F3662" s="83"/>
      <c r="G3662" s="83"/>
      <c r="H3662" s="83"/>
      <c r="I3662" s="83"/>
      <c r="J3662" s="83"/>
      <c r="K3662" s="83"/>
      <c r="L3662" s="83"/>
      <c r="M3662" s="83"/>
      <c r="N3662" s="83"/>
      <c r="O3662" s="83"/>
      <c r="P3662" s="84"/>
      <c r="Q3662" s="217"/>
      <c r="R3662" s="91">
        <f t="shared" ref="R3662" si="9385">IF(COUNTA(Y3660:DP3663)=0,0,HLOOKUP(R3661,Y3661:DP3663,2,FALSE))</f>
        <v>100</v>
      </c>
      <c r="S3662" s="92">
        <f t="shared" ref="S3662" si="9386">IF(COUNTA(Y3660:DP3663)=0,0,HLOOKUP(S3660,Y3660:DP3663,3,FALSE))</f>
        <v>100</v>
      </c>
      <c r="T3662" s="93"/>
      <c r="U3662" s="94">
        <f t="array" ref="U3662">IF(COUNTA(Y3660:DP3663)=0,0,IF(ISERROR(HLOOKUP(U3663,Y3663:DP3663,1,FALSE)),0,INDEX(Y3662:DP3662,MATCH(U3661&amp;U3663,Y3661:DP3661&amp;Y3663:DP3663,0))))</f>
        <v>0</v>
      </c>
      <c r="V3662" s="94">
        <f t="array" ref="V3662">IF(COUNTA(Y3660:DP3663)=0,0,IF(ISERROR(HLOOKUP(V3663,Y3663:DP3663,1,FALSE)),0,INDEX(Y3662:DP3662,MATCH(V3661&amp;V3663,Y3661:DP3661&amp;Y3663:DP3663,0))))</f>
        <v>0</v>
      </c>
      <c r="W3662" s="95"/>
      <c r="X3662" s="108"/>
      <c r="Y3662" s="143">
        <v>100</v>
      </c>
    </row>
    <row r="3663" spans="2:25" ht="13.9" thickBot="1">
      <c r="B3663" s="96"/>
      <c r="C3663" s="97"/>
      <c r="D3663" s="96"/>
      <c r="E3663" s="96"/>
      <c r="F3663" s="96"/>
      <c r="G3663" s="96"/>
      <c r="H3663" s="96"/>
      <c r="I3663" s="96"/>
      <c r="J3663" s="96"/>
      <c r="K3663" s="96"/>
      <c r="L3663" s="96"/>
      <c r="M3663" s="96"/>
      <c r="N3663" s="96"/>
      <c r="O3663" s="96"/>
      <c r="P3663" s="97"/>
      <c r="Q3663" s="218"/>
      <c r="R3663" s="98" t="str">
        <f t="shared" ref="R3663" si="9387">IF(COUNTA(Y3660:DP3663)=0,"none",HLOOKUP(R3661,Y3661:DP3663,3,FALSE))</f>
        <v>SAP</v>
      </c>
      <c r="S3663" s="99" t="str">
        <f t="shared" ref="S3663" si="9388">IF(COUNTA(Y3660:DP3663)=0,"none",HLOOKUP(S3660,Y3660:DP3663,4,FALSE))</f>
        <v>SAP</v>
      </c>
      <c r="T3663" s="100"/>
      <c r="U3663" s="100">
        <f t="array" ref="U3663">IF(COUNTA(Y3660:DP3663)=0,"none",IF($U$2="WAHR",$W$3,Abfrage!$F$4))</f>
        <v>0</v>
      </c>
      <c r="V3663" s="100">
        <f t="array" ref="V3663">IF(COUNTA(Y3660:DP3663)=0,"none",IF($U$2="WAHR",$W$3,Abfrage!$F$4))</f>
        <v>0</v>
      </c>
      <c r="W3663" s="100">
        <f t="array" ref="W3663">IF(COUNTA(Y3660:DP3663)=0,"none",IF($U$2="WAHR",$W$3,Abfrage!$F$4))</f>
        <v>0</v>
      </c>
      <c r="X3663" s="109"/>
      <c r="Y3663" s="144" t="s">
        <v>47</v>
      </c>
    </row>
    <row r="3664" spans="2:25" thickBot="1">
      <c r="B3664" s="75" t="s">
        <v>2266</v>
      </c>
      <c r="C3664" s="76">
        <v>1000114140</v>
      </c>
      <c r="D3664" s="75" t="s">
        <v>89</v>
      </c>
      <c r="E3664" s="75" t="s">
        <v>406</v>
      </c>
      <c r="F3664" s="75" t="s">
        <v>542</v>
      </c>
      <c r="G3664" s="75" t="s">
        <v>542</v>
      </c>
      <c r="H3664" s="75" t="s">
        <v>446</v>
      </c>
      <c r="I3664" s="75" t="s">
        <v>79</v>
      </c>
      <c r="J3664" s="75" t="s">
        <v>2267</v>
      </c>
      <c r="K3664" s="75" t="s">
        <v>306</v>
      </c>
      <c r="L3664" s="75" t="s">
        <v>306</v>
      </c>
      <c r="M3664" s="75" t="s">
        <v>307</v>
      </c>
      <c r="N3664" s="75" t="s">
        <v>352</v>
      </c>
      <c r="O3664" s="75" t="s">
        <v>375</v>
      </c>
      <c r="P3664" s="76" t="s">
        <v>528</v>
      </c>
      <c r="Q3664" s="216"/>
      <c r="R3664" s="77">
        <f t="shared" ref="R3664" si="9389">IF(COUNTA(Y3664:DP3667)=0,"01.01.1900",INDEX(Y3664:DP3664,MATCH(R3665,Y3665:DP3665,0)))</f>
        <v>45847</v>
      </c>
      <c r="S3664" s="78">
        <f t="shared" ref="S3664" si="9390">IF(COUNTA(Y3664:DP3667)=0,"01.01.1900",MAX(Y3664:DP3664))</f>
        <v>45847</v>
      </c>
      <c r="T3664" s="79"/>
      <c r="U3664" s="80" t="str">
        <f t="array" ref="U3664">IF(COUNTA(Y3664:DP3667)=0,"01.01.1900",IF(ISERROR(HLOOKUP(U3667,Y3667:DP3667,1,FALSE)),"01.01.1900",INDEX(Y3664:DP3664,MATCH(U3665&amp;U3667,Y3665:DP3665&amp;Y3667:DP3667,0))))</f>
        <v>01.01.1900</v>
      </c>
      <c r="V3664" s="81">
        <f t="shared" ref="V3664" si="9391">IF(COUNTA(Y3664:DP3667)=0,"01.01.1900",_xlfn.MAXIFS(Y3664:DP3664,Y3667:DP3667,V3667))</f>
        <v>0</v>
      </c>
      <c r="W3664" s="82"/>
      <c r="X3664" s="106"/>
      <c r="Y3664" s="141">
        <v>45847</v>
      </c>
    </row>
    <row r="3665" spans="2:26" thickBot="1">
      <c r="B3665" s="83"/>
      <c r="C3665" s="84"/>
      <c r="D3665" s="83"/>
      <c r="E3665" s="83"/>
      <c r="F3665" s="83"/>
      <c r="G3665" s="83"/>
      <c r="H3665" s="83"/>
      <c r="I3665" s="83"/>
      <c r="J3665" s="83"/>
      <c r="K3665" s="83"/>
      <c r="L3665" s="83"/>
      <c r="M3665" s="83"/>
      <c r="N3665" s="83"/>
      <c r="O3665" s="83"/>
      <c r="P3665" s="84"/>
      <c r="Q3665" s="217"/>
      <c r="R3665" s="85">
        <f t="shared" ref="R3665" si="9392">IF(COUNTA(Y3664:DP3667)=0,0,MIN(Y3665:DP3665))</f>
        <v>0.13300000000000001</v>
      </c>
      <c r="S3665" s="86">
        <f t="shared" ref="S3665" si="9393">IF(COUNTA(Y3664:DP3667)=0,0,HLOOKUP(S3664,Y3664:DP3667,2,FALSE))</f>
        <v>0.13300000000000001</v>
      </c>
      <c r="T3665" s="87">
        <f t="shared" ref="T3665" si="9394">IF(COUNTA(Y3664:DP3667)=0,0,AVERAGE(Y3665:DP3665))</f>
        <v>0.13300000000000001</v>
      </c>
      <c r="U3665" s="88">
        <f t="shared" ref="U3665" si="9395">IF(COUNTA(Y3664:DP3667)=0,0,_xlfn.MINIFS(Y3665:DP3665,Y3667:DP3667,U3667))</f>
        <v>0</v>
      </c>
      <c r="V3665" s="89">
        <f t="array" ref="V3665">IF(COUNTA(Y3664:DP3667)=0,0,IF(ISERROR(HLOOKUP(V3667,Y3667:DP3667,1,FALSE)),0,INDEX(Y3665:DP3665,MATCH(V3664&amp;V3667,Y3664:DP3664&amp;Y3667:DP3667,0))))</f>
        <v>0</v>
      </c>
      <c r="W3665" s="90">
        <f t="array" ref="W3665">IF(COUNTA(Y3664:DP3667)=0,0,IF(ISERROR(HLOOKUP(W3667,Y3667:DP3667,1,FALSE)),0,AVERAGEIF(Y3667:DP3667,$W3667,Y3665:DP3665)))</f>
        <v>0</v>
      </c>
      <c r="X3665" s="107"/>
      <c r="Y3665" s="142">
        <v>0.13300000000000001</v>
      </c>
    </row>
    <row r="3666" spans="2:26" thickBot="1">
      <c r="B3666" s="83"/>
      <c r="C3666" s="84"/>
      <c r="D3666" s="83"/>
      <c r="E3666" s="83"/>
      <c r="F3666" s="83"/>
      <c r="G3666" s="83"/>
      <c r="H3666" s="83"/>
      <c r="I3666" s="83"/>
      <c r="J3666" s="83"/>
      <c r="K3666" s="83"/>
      <c r="L3666" s="83"/>
      <c r="M3666" s="83"/>
      <c r="N3666" s="83"/>
      <c r="O3666" s="83"/>
      <c r="P3666" s="84"/>
      <c r="Q3666" s="217"/>
      <c r="R3666" s="91">
        <f t="shared" ref="R3666" si="9396">IF(COUNTA(Y3664:DP3667)=0,0,HLOOKUP(R3665,Y3665:DP3667,2,FALSE))</f>
        <v>100</v>
      </c>
      <c r="S3666" s="92">
        <f t="shared" ref="S3666" si="9397">IF(COUNTA(Y3664:DP3667)=0,0,HLOOKUP(S3664,Y3664:DP3667,3,FALSE))</f>
        <v>100</v>
      </c>
      <c r="T3666" s="93"/>
      <c r="U3666" s="94">
        <f t="array" ref="U3666">IF(COUNTA(Y3664:DP3667)=0,0,IF(ISERROR(HLOOKUP(U3667,Y3667:DP3667,1,FALSE)),0,INDEX(Y3666:DP3666,MATCH(U3665&amp;U3667,Y3665:DP3665&amp;Y3667:DP3667,0))))</f>
        <v>0</v>
      </c>
      <c r="V3666" s="94">
        <f t="array" ref="V3666">IF(COUNTA(Y3664:DP3667)=0,0,IF(ISERROR(HLOOKUP(V3667,Y3667:DP3667,1,FALSE)),0,INDEX(Y3666:DP3666,MATCH(V3665&amp;V3667,Y3665:DP3665&amp;Y3667:DP3667,0))))</f>
        <v>0</v>
      </c>
      <c r="W3666" s="95"/>
      <c r="X3666" s="108"/>
      <c r="Y3666" s="143">
        <v>100</v>
      </c>
    </row>
    <row r="3667" spans="2:26" ht="13.9" thickBot="1">
      <c r="B3667" s="96"/>
      <c r="C3667" s="97"/>
      <c r="D3667" s="96"/>
      <c r="E3667" s="96"/>
      <c r="F3667" s="96"/>
      <c r="G3667" s="96"/>
      <c r="H3667" s="96"/>
      <c r="I3667" s="96"/>
      <c r="J3667" s="96"/>
      <c r="K3667" s="96"/>
      <c r="L3667" s="96"/>
      <c r="M3667" s="96"/>
      <c r="N3667" s="96"/>
      <c r="O3667" s="96"/>
      <c r="P3667" s="97"/>
      <c r="Q3667" s="218"/>
      <c r="R3667" s="98" t="str">
        <f t="shared" ref="R3667" si="9398">IF(COUNTA(Y3664:DP3667)=0,"none",HLOOKUP(R3665,Y3665:DP3667,3,FALSE))</f>
        <v>SAP</v>
      </c>
      <c r="S3667" s="99" t="str">
        <f t="shared" ref="S3667" si="9399">IF(COUNTA(Y3664:DP3667)=0,"none",HLOOKUP(S3664,Y3664:DP3667,4,FALSE))</f>
        <v>SAP</v>
      </c>
      <c r="T3667" s="100"/>
      <c r="U3667" s="100">
        <f t="array" ref="U3667">IF(COUNTA(Y3664:DP3667)=0,"none",IF($U$2="WAHR",$W$3,Abfrage!$F$4))</f>
        <v>0</v>
      </c>
      <c r="V3667" s="100">
        <f t="array" ref="V3667">IF(COUNTA(Y3664:DP3667)=0,"none",IF($U$2="WAHR",$W$3,Abfrage!$F$4))</f>
        <v>0</v>
      </c>
      <c r="W3667" s="100">
        <f t="array" ref="W3667">IF(COUNTA(Y3664:DP3667)=0,"none",IF($U$2="WAHR",$W$3,Abfrage!$F$4))</f>
        <v>0</v>
      </c>
      <c r="X3667" s="109"/>
      <c r="Y3667" s="144" t="s">
        <v>47</v>
      </c>
    </row>
    <row r="3668" spans="2:26" thickBot="1">
      <c r="B3668" s="75" t="s">
        <v>2268</v>
      </c>
      <c r="C3668" s="76">
        <v>1000168904</v>
      </c>
      <c r="D3668" s="75" t="s">
        <v>89</v>
      </c>
      <c r="E3668" s="75" t="s">
        <v>406</v>
      </c>
      <c r="F3668" s="75" t="s">
        <v>848</v>
      </c>
      <c r="G3668" s="75" t="s">
        <v>848</v>
      </c>
      <c r="H3668" s="75" t="s">
        <v>446</v>
      </c>
      <c r="I3668" s="75" t="s">
        <v>79</v>
      </c>
      <c r="J3668" s="75" t="s">
        <v>2269</v>
      </c>
      <c r="K3668" s="75" t="s">
        <v>306</v>
      </c>
      <c r="L3668" s="75" t="s">
        <v>306</v>
      </c>
      <c r="M3668" s="75" t="s">
        <v>307</v>
      </c>
      <c r="N3668" s="75" t="s">
        <v>352</v>
      </c>
      <c r="O3668" s="75" t="s">
        <v>419</v>
      </c>
      <c r="P3668" s="76" t="s">
        <v>528</v>
      </c>
      <c r="Q3668" s="216"/>
      <c r="R3668" s="77">
        <f t="shared" ref="R3668" si="9400">IF(COUNTA(Y3668:DP3671)=0,"01.01.1900",INDEX(Y3668:DP3668,MATCH(R3669,Y3669:DP3669,0)))</f>
        <v>45848</v>
      </c>
      <c r="S3668" s="78">
        <f t="shared" ref="S3668" si="9401">IF(COUNTA(Y3668:DP3671)=0,"01.01.1900",MAX(Y3668:DP3668))</f>
        <v>45848</v>
      </c>
      <c r="T3668" s="79"/>
      <c r="U3668" s="80" t="str">
        <f t="array" ref="U3668">IF(COUNTA(Y3668:DP3671)=0,"01.01.1900",IF(ISERROR(HLOOKUP(U3671,Y3671:DP3671,1,FALSE)),"01.01.1900",INDEX(Y3668:DP3668,MATCH(U3669&amp;U3671,Y3669:DP3669&amp;Y3671:DP3671,0))))</f>
        <v>01.01.1900</v>
      </c>
      <c r="V3668" s="81">
        <f t="shared" ref="V3668" si="9402">IF(COUNTA(Y3668:DP3671)=0,"01.01.1900",_xlfn.MAXIFS(Y3668:DP3668,Y3671:DP3671,V3671))</f>
        <v>0</v>
      </c>
      <c r="W3668" s="82"/>
      <c r="X3668" s="106"/>
      <c r="Y3668" s="141">
        <v>45848</v>
      </c>
    </row>
    <row r="3669" spans="2:26" thickBot="1">
      <c r="B3669" s="83"/>
      <c r="C3669" s="84"/>
      <c r="D3669" s="83"/>
      <c r="E3669" s="83"/>
      <c r="F3669" s="83"/>
      <c r="G3669" s="83"/>
      <c r="H3669" s="83"/>
      <c r="I3669" s="83"/>
      <c r="J3669" s="83"/>
      <c r="K3669" s="83"/>
      <c r="L3669" s="83"/>
      <c r="M3669" s="83"/>
      <c r="N3669" s="83"/>
      <c r="O3669" s="83"/>
      <c r="P3669" s="84"/>
      <c r="Q3669" s="217"/>
      <c r="R3669" s="85">
        <f t="shared" ref="R3669" si="9403">IF(COUNTA(Y3668:DP3671)=0,0,MIN(Y3669:DP3669))</f>
        <v>0.13300000000000001</v>
      </c>
      <c r="S3669" s="86">
        <f t="shared" ref="S3669" si="9404">IF(COUNTA(Y3668:DP3671)=0,0,HLOOKUP(S3668,Y3668:DP3671,2,FALSE))</f>
        <v>0.13300000000000001</v>
      </c>
      <c r="T3669" s="87">
        <f t="shared" ref="T3669" si="9405">IF(COUNTA(Y3668:DP3671)=0,0,AVERAGE(Y3669:DP3669))</f>
        <v>0.13300000000000001</v>
      </c>
      <c r="U3669" s="88">
        <f t="shared" ref="U3669" si="9406">IF(COUNTA(Y3668:DP3671)=0,0,_xlfn.MINIFS(Y3669:DP3669,Y3671:DP3671,U3671))</f>
        <v>0</v>
      </c>
      <c r="V3669" s="89">
        <f t="array" ref="V3669">IF(COUNTA(Y3668:DP3671)=0,0,IF(ISERROR(HLOOKUP(V3671,Y3671:DP3671,1,FALSE)),0,INDEX(Y3669:DP3669,MATCH(V3668&amp;V3671,Y3668:DP3668&amp;Y3671:DP3671,0))))</f>
        <v>0</v>
      </c>
      <c r="W3669" s="90">
        <f t="array" ref="W3669">IF(COUNTA(Y3668:DP3671)=0,0,IF(ISERROR(HLOOKUP(W3671,Y3671:DP3671,1,FALSE)),0,AVERAGEIF(Y3671:DP3671,$W3671,Y3669:DP3669)))</f>
        <v>0</v>
      </c>
      <c r="X3669" s="107"/>
      <c r="Y3669" s="142">
        <v>0.13300000000000001</v>
      </c>
    </row>
    <row r="3670" spans="2:26" thickBot="1">
      <c r="B3670" s="83"/>
      <c r="C3670" s="84"/>
      <c r="D3670" s="83"/>
      <c r="E3670" s="83"/>
      <c r="F3670" s="83"/>
      <c r="G3670" s="83"/>
      <c r="H3670" s="83"/>
      <c r="I3670" s="83"/>
      <c r="J3670" s="83"/>
      <c r="K3670" s="83"/>
      <c r="L3670" s="83"/>
      <c r="M3670" s="83"/>
      <c r="N3670" s="83"/>
      <c r="O3670" s="83"/>
      <c r="P3670" s="84"/>
      <c r="Q3670" s="217"/>
      <c r="R3670" s="91">
        <f t="shared" ref="R3670" si="9407">IF(COUNTA(Y3668:DP3671)=0,0,HLOOKUP(R3669,Y3669:DP3671,2,FALSE))</f>
        <v>100</v>
      </c>
      <c r="S3670" s="92">
        <f t="shared" ref="S3670" si="9408">IF(COUNTA(Y3668:DP3671)=0,0,HLOOKUP(S3668,Y3668:DP3671,3,FALSE))</f>
        <v>100</v>
      </c>
      <c r="T3670" s="93"/>
      <c r="U3670" s="94">
        <f t="array" ref="U3670">IF(COUNTA(Y3668:DP3671)=0,0,IF(ISERROR(HLOOKUP(U3671,Y3671:DP3671,1,FALSE)),0,INDEX(Y3670:DP3670,MATCH(U3669&amp;U3671,Y3669:DP3669&amp;Y3671:DP3671,0))))</f>
        <v>0</v>
      </c>
      <c r="V3670" s="94">
        <f t="array" ref="V3670">IF(COUNTA(Y3668:DP3671)=0,0,IF(ISERROR(HLOOKUP(V3671,Y3671:DP3671,1,FALSE)),0,INDEX(Y3670:DP3670,MATCH(V3669&amp;V3671,Y3669:DP3669&amp;Y3671:DP3671,0))))</f>
        <v>0</v>
      </c>
      <c r="W3670" s="95"/>
      <c r="X3670" s="108"/>
      <c r="Y3670" s="143">
        <v>100</v>
      </c>
    </row>
    <row r="3671" spans="2:26" ht="13.9" thickBot="1">
      <c r="B3671" s="96"/>
      <c r="C3671" s="97"/>
      <c r="D3671" s="96"/>
      <c r="E3671" s="96"/>
      <c r="F3671" s="96"/>
      <c r="G3671" s="96"/>
      <c r="H3671" s="96"/>
      <c r="I3671" s="96"/>
      <c r="J3671" s="96"/>
      <c r="K3671" s="96"/>
      <c r="L3671" s="96"/>
      <c r="M3671" s="96"/>
      <c r="N3671" s="96"/>
      <c r="O3671" s="96"/>
      <c r="P3671" s="97"/>
      <c r="Q3671" s="218"/>
      <c r="R3671" s="98" t="str">
        <f t="shared" ref="R3671" si="9409">IF(COUNTA(Y3668:DP3671)=0,"none",HLOOKUP(R3669,Y3669:DP3671,3,FALSE))</f>
        <v>SAP</v>
      </c>
      <c r="S3671" s="99" t="str">
        <f t="shared" ref="S3671" si="9410">IF(COUNTA(Y3668:DP3671)=0,"none",HLOOKUP(S3668,Y3668:DP3671,4,FALSE))</f>
        <v>SAP</v>
      </c>
      <c r="T3671" s="100"/>
      <c r="U3671" s="100">
        <f t="array" ref="U3671">IF(COUNTA(Y3668:DP3671)=0,"none",IF($U$2="WAHR",$W$3,Abfrage!$F$4))</f>
        <v>0</v>
      </c>
      <c r="V3671" s="100">
        <f t="array" ref="V3671">IF(COUNTA(Y3668:DP3671)=0,"none",IF($U$2="WAHR",$W$3,Abfrage!$F$4))</f>
        <v>0</v>
      </c>
      <c r="W3671" s="100">
        <f t="array" ref="W3671">IF(COUNTA(Y3668:DP3671)=0,"none",IF($U$2="WAHR",$W$3,Abfrage!$F$4))</f>
        <v>0</v>
      </c>
      <c r="X3671" s="109"/>
      <c r="Y3671" s="144" t="s">
        <v>47</v>
      </c>
    </row>
    <row r="3672" spans="2:26" thickBot="1">
      <c r="B3672" s="75" t="s">
        <v>2270</v>
      </c>
      <c r="C3672" s="76">
        <v>1000081760</v>
      </c>
      <c r="D3672" s="75" t="s">
        <v>95</v>
      </c>
      <c r="E3672" s="75" t="s">
        <v>148</v>
      </c>
      <c r="F3672" s="75" t="s">
        <v>2271</v>
      </c>
      <c r="G3672" s="75" t="s">
        <v>341</v>
      </c>
      <c r="H3672" s="75" t="e">
        <v>#N/A</v>
      </c>
      <c r="I3672" s="75" t="s">
        <v>342</v>
      </c>
      <c r="J3672" s="75" t="s">
        <v>2272</v>
      </c>
      <c r="K3672" s="75" t="s">
        <v>900</v>
      </c>
      <c r="L3672" s="75" t="s">
        <v>628</v>
      </c>
      <c r="M3672" s="75" t="s">
        <v>313</v>
      </c>
      <c r="N3672" s="75" t="s">
        <v>327</v>
      </c>
      <c r="O3672" s="75" t="s">
        <v>306</v>
      </c>
      <c r="P3672" s="76" t="s">
        <v>344</v>
      </c>
      <c r="Q3672" s="216"/>
      <c r="R3672" s="77" t="str">
        <f t="shared" ref="R3672" si="9411">IF(COUNTA(Y3672:DP3675)=0,"01.01.1900",INDEX(Y3672:DP3672,MATCH(R3673,Y3673:DP3673,0)))</f>
        <v>01.01.1900</v>
      </c>
      <c r="S3672" s="78" t="str">
        <f t="shared" ref="S3672" si="9412">IF(COUNTA(Y3672:DP3675)=0,"01.01.1900",MAX(Y3672:DP3672))</f>
        <v>01.01.1900</v>
      </c>
      <c r="T3672" s="79"/>
      <c r="U3672" s="80" t="str">
        <f t="array" ref="U3672">IF(COUNTA(Y3672:DP3675)=0,"01.01.1900",IF(ISERROR(HLOOKUP(U3675,Y3675:DP3675,1,FALSE)),"01.01.1900",INDEX(Y3672:DP3672,MATCH(U3673&amp;U3675,Y3673:DP3673&amp;Y3675:DP3675,0))))</f>
        <v>01.01.1900</v>
      </c>
      <c r="V3672" s="81" t="str">
        <f t="shared" ref="V3672" si="9413">IF(COUNTA(Y3672:DP3675)=0,"01.01.1900",_xlfn.MAXIFS(Y3672:DP3672,Y3675:DP3675,V3675))</f>
        <v>01.01.1900</v>
      </c>
      <c r="W3672" s="82"/>
      <c r="X3672" s="106"/>
    </row>
    <row r="3673" spans="2:26" thickBot="1">
      <c r="B3673" s="83"/>
      <c r="C3673" s="84"/>
      <c r="D3673" s="83"/>
      <c r="E3673" s="83"/>
      <c r="F3673" s="83"/>
      <c r="G3673" s="83"/>
      <c r="H3673" s="83"/>
      <c r="I3673" s="83"/>
      <c r="J3673" s="83"/>
      <c r="K3673" s="83"/>
      <c r="L3673" s="83"/>
      <c r="M3673" s="83"/>
      <c r="N3673" s="83"/>
      <c r="O3673" s="83"/>
      <c r="P3673" s="84"/>
      <c r="Q3673" s="217"/>
      <c r="R3673" s="85">
        <f t="shared" ref="R3673" si="9414">IF(COUNTA(Y3672:DP3675)=0,0,MIN(Y3673:DP3673))</f>
        <v>0</v>
      </c>
      <c r="S3673" s="86">
        <f t="shared" ref="S3673" si="9415">IF(COUNTA(Y3672:DP3675)=0,0,HLOOKUP(S3672,Y3672:DP3675,2,FALSE))</f>
        <v>0</v>
      </c>
      <c r="T3673" s="87">
        <f t="shared" ref="T3673" si="9416">IF(COUNTA(Y3672:DP3675)=0,0,AVERAGE(Y3673:DP3673))</f>
        <v>0</v>
      </c>
      <c r="U3673" s="88">
        <f t="shared" ref="U3673" si="9417">IF(COUNTA(Y3672:DP3675)=0,0,_xlfn.MINIFS(Y3673:DP3673,Y3675:DP3675,U3675))</f>
        <v>0</v>
      </c>
      <c r="V3673" s="89">
        <f t="array" ref="V3673">IF(COUNTA(Y3672:DP3675)=0,0,IF(ISERROR(HLOOKUP(V3675,Y3675:DP3675,1,FALSE)),0,INDEX(Y3673:DP3673,MATCH(V3672&amp;V3675,Y3672:DP3672&amp;Y3675:DP3675,0))))</f>
        <v>0</v>
      </c>
      <c r="W3673" s="90">
        <f t="array" ref="W3673">IF(COUNTA(Y3672:DP3675)=0,0,IF(ISERROR(HLOOKUP(W3675,Y3675:DP3675,1,FALSE)),0,AVERAGEIF(Y3675:DP3675,$W3675,Y3673:DP3673)))</f>
        <v>0</v>
      </c>
      <c r="X3673" s="107"/>
    </row>
    <row r="3674" spans="2:26" thickBot="1">
      <c r="B3674" s="83"/>
      <c r="C3674" s="84"/>
      <c r="D3674" s="83"/>
      <c r="E3674" s="83"/>
      <c r="F3674" s="83"/>
      <c r="G3674" s="83"/>
      <c r="H3674" s="83"/>
      <c r="I3674" s="83"/>
      <c r="J3674" s="83"/>
      <c r="K3674" s="83"/>
      <c r="L3674" s="83"/>
      <c r="M3674" s="83"/>
      <c r="N3674" s="83"/>
      <c r="O3674" s="83"/>
      <c r="P3674" s="84"/>
      <c r="Q3674" s="217"/>
      <c r="R3674" s="91">
        <f t="shared" ref="R3674" si="9418">IF(COUNTA(Y3672:DP3675)=0,0,HLOOKUP(R3673,Y3673:DP3675,2,FALSE))</f>
        <v>0</v>
      </c>
      <c r="S3674" s="92">
        <f t="shared" ref="S3674" si="9419">IF(COUNTA(Y3672:DP3675)=0,0,HLOOKUP(S3672,Y3672:DP3675,3,FALSE))</f>
        <v>0</v>
      </c>
      <c r="T3674" s="93"/>
      <c r="U3674" s="94">
        <f t="array" ref="U3674">IF(COUNTA(Y3672:DP3675)=0,0,IF(ISERROR(HLOOKUP(U3675,Y3675:DP3675,1,FALSE)),0,INDEX(Y3674:DP3674,MATCH(U3673&amp;U3675,Y3673:DP3673&amp;Y3675:DP3675,0))))</f>
        <v>0</v>
      </c>
      <c r="V3674" s="94">
        <f t="array" ref="V3674">IF(COUNTA(Y3672:DP3675)=0,0,IF(ISERROR(HLOOKUP(V3675,Y3675:DP3675,1,FALSE)),0,INDEX(Y3674:DP3674,MATCH(V3673&amp;V3675,Y3673:DP3673&amp;Y3675:DP3675,0))))</f>
        <v>0</v>
      </c>
      <c r="W3674" s="95"/>
      <c r="X3674" s="108"/>
    </row>
    <row r="3675" spans="2:26" ht="13.9" thickBot="1">
      <c r="B3675" s="96"/>
      <c r="C3675" s="97"/>
      <c r="D3675" s="96"/>
      <c r="E3675" s="96"/>
      <c r="F3675" s="96"/>
      <c r="G3675" s="96"/>
      <c r="H3675" s="96"/>
      <c r="I3675" s="96"/>
      <c r="J3675" s="96"/>
      <c r="K3675" s="96"/>
      <c r="L3675" s="96"/>
      <c r="M3675" s="96"/>
      <c r="N3675" s="96"/>
      <c r="O3675" s="96"/>
      <c r="P3675" s="97"/>
      <c r="Q3675" s="218"/>
      <c r="R3675" s="98" t="str">
        <f t="shared" ref="R3675" si="9420">IF(COUNTA(Y3672:DP3675)=0,"none",HLOOKUP(R3673,Y3673:DP3675,3,FALSE))</f>
        <v>none</v>
      </c>
      <c r="S3675" s="99" t="str">
        <f t="shared" ref="S3675" si="9421">IF(COUNTA(Y3672:DP3675)=0,"none",HLOOKUP(S3672,Y3672:DP3675,4,FALSE))</f>
        <v>none</v>
      </c>
      <c r="T3675" s="100"/>
      <c r="U3675" s="100" t="str">
        <f t="array" ref="U3675">IF(COUNTA(Y3672:DP3675)=0,"none",IF($U$2="WAHR",$W$3,Abfrage!$F$4))</f>
        <v>none</v>
      </c>
      <c r="V3675" s="100" t="str">
        <f t="array" ref="V3675">IF(COUNTA(Y3672:DP3675)=0,"none",IF($U$2="WAHR",$W$3,Abfrage!$F$4))</f>
        <v>none</v>
      </c>
      <c r="W3675" s="100" t="str">
        <f t="array" ref="W3675">IF(COUNTA(Y3672:DP3675)=0,"none",IF($U$2="WAHR",$W$3,Abfrage!$F$4))</f>
        <v>none</v>
      </c>
      <c r="X3675" s="109"/>
    </row>
    <row r="3676" spans="2:26" thickBot="1">
      <c r="B3676" s="75" t="s">
        <v>2273</v>
      </c>
      <c r="C3676" s="76">
        <v>1000355751</v>
      </c>
      <c r="D3676" s="75" t="s">
        <v>95</v>
      </c>
      <c r="E3676" s="75" t="s">
        <v>148</v>
      </c>
      <c r="F3676" s="75" t="s">
        <v>2271</v>
      </c>
      <c r="G3676" s="75" t="s">
        <v>341</v>
      </c>
      <c r="H3676" s="75" t="e">
        <v>#N/A</v>
      </c>
      <c r="I3676" s="75" t="s">
        <v>391</v>
      </c>
      <c r="J3676" s="75" t="s">
        <v>2274</v>
      </c>
      <c r="K3676" s="75" t="s">
        <v>809</v>
      </c>
      <c r="L3676" s="75" t="s">
        <v>900</v>
      </c>
      <c r="M3676" s="75" t="s">
        <v>313</v>
      </c>
      <c r="N3676" s="75" t="s">
        <v>327</v>
      </c>
      <c r="O3676" s="75" t="s">
        <v>306</v>
      </c>
      <c r="P3676" s="76" t="s">
        <v>344</v>
      </c>
      <c r="Q3676" s="216"/>
      <c r="R3676" s="77" t="str">
        <f t="shared" ref="R3676" si="9422">IF(COUNTA(Y3676:DP3679)=0,"01.01.1900",INDEX(Y3676:DP3676,MATCH(R3677,Y3677:DP3677,0)))</f>
        <v>01.01.1900</v>
      </c>
      <c r="S3676" s="78" t="str">
        <f t="shared" ref="S3676" si="9423">IF(COUNTA(Y3676:DP3679)=0,"01.01.1900",MAX(Y3676:DP3676))</f>
        <v>01.01.1900</v>
      </c>
      <c r="T3676" s="79"/>
      <c r="U3676" s="80" t="str">
        <f t="array" ref="U3676">IF(COUNTA(Y3676:DP3679)=0,"01.01.1900",IF(ISERROR(HLOOKUP(U3679,Y3679:DP3679,1,FALSE)),"01.01.1900",INDEX(Y3676:DP3676,MATCH(U3677&amp;U3679,Y3677:DP3677&amp;Y3679:DP3679,0))))</f>
        <v>01.01.1900</v>
      </c>
      <c r="V3676" s="81" t="str">
        <f t="shared" ref="V3676" si="9424">IF(COUNTA(Y3676:DP3679)=0,"01.01.1900",_xlfn.MAXIFS(Y3676:DP3676,Y3679:DP3679,V3679))</f>
        <v>01.01.1900</v>
      </c>
      <c r="W3676" s="82"/>
      <c r="X3676" s="106"/>
    </row>
    <row r="3677" spans="2:26" thickBot="1">
      <c r="B3677" s="83"/>
      <c r="C3677" s="84"/>
      <c r="D3677" s="83"/>
      <c r="E3677" s="83"/>
      <c r="F3677" s="83"/>
      <c r="G3677" s="83"/>
      <c r="H3677" s="83"/>
      <c r="I3677" s="83"/>
      <c r="J3677" s="83"/>
      <c r="K3677" s="83"/>
      <c r="L3677" s="83"/>
      <c r="M3677" s="83"/>
      <c r="N3677" s="83"/>
      <c r="O3677" s="83"/>
      <c r="P3677" s="84"/>
      <c r="Q3677" s="217"/>
      <c r="R3677" s="85">
        <f t="shared" ref="R3677" si="9425">IF(COUNTA(Y3676:DP3679)=0,0,MIN(Y3677:DP3677))</f>
        <v>0</v>
      </c>
      <c r="S3677" s="86">
        <f t="shared" ref="S3677" si="9426">IF(COUNTA(Y3676:DP3679)=0,0,HLOOKUP(S3676,Y3676:DP3679,2,FALSE))</f>
        <v>0</v>
      </c>
      <c r="T3677" s="87">
        <f t="shared" ref="T3677" si="9427">IF(COUNTA(Y3676:DP3679)=0,0,AVERAGE(Y3677:DP3677))</f>
        <v>0</v>
      </c>
      <c r="U3677" s="88">
        <f t="shared" ref="U3677" si="9428">IF(COUNTA(Y3676:DP3679)=0,0,_xlfn.MINIFS(Y3677:DP3677,Y3679:DP3679,U3679))</f>
        <v>0</v>
      </c>
      <c r="V3677" s="89">
        <f t="array" ref="V3677">IF(COUNTA(Y3676:DP3679)=0,0,IF(ISERROR(HLOOKUP(V3679,Y3679:DP3679,1,FALSE)),0,INDEX(Y3677:DP3677,MATCH(V3676&amp;V3679,Y3676:DP3676&amp;Y3679:DP3679,0))))</f>
        <v>0</v>
      </c>
      <c r="W3677" s="90">
        <f t="array" ref="W3677">IF(COUNTA(Y3676:DP3679)=0,0,IF(ISERROR(HLOOKUP(W3679,Y3679:DP3679,1,FALSE)),0,AVERAGEIF(Y3679:DP3679,$W3679,Y3677:DP3677)))</f>
        <v>0</v>
      </c>
      <c r="X3677" s="107"/>
    </row>
    <row r="3678" spans="2:26" thickBot="1">
      <c r="B3678" s="83"/>
      <c r="C3678" s="84"/>
      <c r="D3678" s="83"/>
      <c r="E3678" s="83"/>
      <c r="F3678" s="83"/>
      <c r="G3678" s="83"/>
      <c r="H3678" s="83"/>
      <c r="I3678" s="83"/>
      <c r="J3678" s="83"/>
      <c r="K3678" s="83"/>
      <c r="L3678" s="83"/>
      <c r="M3678" s="83"/>
      <c r="N3678" s="83"/>
      <c r="O3678" s="83"/>
      <c r="P3678" s="84"/>
      <c r="Q3678" s="217"/>
      <c r="R3678" s="91">
        <f t="shared" ref="R3678" si="9429">IF(COUNTA(Y3676:DP3679)=0,0,HLOOKUP(R3677,Y3677:DP3679,2,FALSE))</f>
        <v>0</v>
      </c>
      <c r="S3678" s="92">
        <f t="shared" ref="S3678" si="9430">IF(COUNTA(Y3676:DP3679)=0,0,HLOOKUP(S3676,Y3676:DP3679,3,FALSE))</f>
        <v>0</v>
      </c>
      <c r="T3678" s="93"/>
      <c r="U3678" s="94">
        <f t="array" ref="U3678">IF(COUNTA(Y3676:DP3679)=0,0,IF(ISERROR(HLOOKUP(U3679,Y3679:DP3679,1,FALSE)),0,INDEX(Y3678:DP3678,MATCH(U3677&amp;U3679,Y3677:DP3677&amp;Y3679:DP3679,0))))</f>
        <v>0</v>
      </c>
      <c r="V3678" s="94">
        <f t="array" ref="V3678">IF(COUNTA(Y3676:DP3679)=0,0,IF(ISERROR(HLOOKUP(V3679,Y3679:DP3679,1,FALSE)),0,INDEX(Y3678:DP3678,MATCH(V3677&amp;V3679,Y3677:DP3677&amp;Y3679:DP3679,0))))</f>
        <v>0</v>
      </c>
      <c r="W3678" s="95"/>
      <c r="X3678" s="108"/>
    </row>
    <row r="3679" spans="2:26" ht="13.9" thickBot="1">
      <c r="B3679" s="96"/>
      <c r="C3679" s="97"/>
      <c r="D3679" s="96"/>
      <c r="E3679" s="96"/>
      <c r="F3679" s="96"/>
      <c r="G3679" s="96"/>
      <c r="H3679" s="96"/>
      <c r="I3679" s="96"/>
      <c r="J3679" s="96"/>
      <c r="K3679" s="96"/>
      <c r="L3679" s="96"/>
      <c r="M3679" s="96"/>
      <c r="N3679" s="96"/>
      <c r="O3679" s="96"/>
      <c r="P3679" s="97"/>
      <c r="Q3679" s="218"/>
      <c r="R3679" s="98" t="str">
        <f t="shared" ref="R3679" si="9431">IF(COUNTA(Y3676:DP3679)=0,"none",HLOOKUP(R3677,Y3677:DP3679,3,FALSE))</f>
        <v>none</v>
      </c>
      <c r="S3679" s="99" t="str">
        <f t="shared" ref="S3679" si="9432">IF(COUNTA(Y3676:DP3679)=0,"none",HLOOKUP(S3676,Y3676:DP3679,4,FALSE))</f>
        <v>none</v>
      </c>
      <c r="T3679" s="100"/>
      <c r="U3679" s="100" t="str">
        <f t="array" ref="U3679">IF(COUNTA(Y3676:DP3679)=0,"none",IF($U$2="WAHR",$W$3,Abfrage!$F$4))</f>
        <v>none</v>
      </c>
      <c r="V3679" s="100" t="str">
        <f t="array" ref="V3679">IF(COUNTA(Y3676:DP3679)=0,"none",IF($U$2="WAHR",$W$3,Abfrage!$F$4))</f>
        <v>none</v>
      </c>
      <c r="W3679" s="100" t="str">
        <f t="array" ref="W3679">IF(COUNTA(Y3676:DP3679)=0,"none",IF($U$2="WAHR",$W$3,Abfrage!$F$4))</f>
        <v>none</v>
      </c>
      <c r="X3679" s="109"/>
    </row>
    <row r="3680" spans="2:26" thickBot="1">
      <c r="B3680" s="75" t="s">
        <v>2275</v>
      </c>
      <c r="C3680" s="76">
        <v>1000095367</v>
      </c>
      <c r="D3680" s="75" t="s">
        <v>95</v>
      </c>
      <c r="E3680" s="75" t="s">
        <v>148</v>
      </c>
      <c r="F3680" s="75" t="s">
        <v>2276</v>
      </c>
      <c r="G3680" s="75" t="s">
        <v>175</v>
      </c>
      <c r="H3680" s="75" t="s">
        <v>44</v>
      </c>
      <c r="I3680" s="75" t="s">
        <v>67</v>
      </c>
      <c r="J3680" s="75" t="s">
        <v>2277</v>
      </c>
      <c r="K3680" s="75" t="s">
        <v>327</v>
      </c>
      <c r="L3680" s="75" t="s">
        <v>326</v>
      </c>
      <c r="M3680" s="75" t="s">
        <v>307</v>
      </c>
      <c r="N3680" s="75" t="s">
        <v>327</v>
      </c>
      <c r="O3680" s="75" t="s">
        <v>306</v>
      </c>
      <c r="P3680" s="76" t="s">
        <v>1767</v>
      </c>
      <c r="Q3680" s="216"/>
      <c r="R3680" s="77">
        <f t="shared" ref="R3680" si="9433">IF(COUNTA(Y3680:DP3683)=0,"01.01.1900",INDEX(Y3680:DP3680,MATCH(R3681,Y3681:DP3681,0)))</f>
        <v>44965</v>
      </c>
      <c r="S3680" s="78">
        <f t="shared" ref="S3680" si="9434">IF(COUNTA(Y3680:DP3683)=0,"01.01.1900",MAX(Y3680:DP3680))</f>
        <v>44965</v>
      </c>
      <c r="T3680" s="79"/>
      <c r="U3680" s="80" t="str">
        <f t="array" ref="U3680">IF(COUNTA(Y3680:DP3683)=0,"01.01.1900",IF(ISERROR(HLOOKUP(U3683,Y3683:DP3683,1,FALSE)),"01.01.1900",INDEX(Y3680:DP3680,MATCH(U3681&amp;U3683,Y3681:DP3681&amp;Y3683:DP3683,0))))</f>
        <v>01.01.1900</v>
      </c>
      <c r="V3680" s="81">
        <f t="shared" ref="V3680" si="9435">IF(COUNTA(Y3680:DP3683)=0,"01.01.1900",_xlfn.MAXIFS(Y3680:DP3680,Y3683:DP3683,V3683))</f>
        <v>0</v>
      </c>
      <c r="W3680" s="82"/>
      <c r="X3680" s="106"/>
      <c r="Y3680" s="141">
        <v>44965</v>
      </c>
      <c r="Z3680" s="141">
        <v>44965</v>
      </c>
    </row>
    <row r="3681" spans="2:26" thickBot="1">
      <c r="B3681" s="83"/>
      <c r="C3681" s="84"/>
      <c r="D3681" s="83"/>
      <c r="E3681" s="83"/>
      <c r="F3681" s="83"/>
      <c r="G3681" s="83"/>
      <c r="H3681" s="83"/>
      <c r="I3681" s="83"/>
      <c r="J3681" s="83"/>
      <c r="K3681" s="83"/>
      <c r="L3681" s="83"/>
      <c r="M3681" s="83"/>
      <c r="N3681" s="83"/>
      <c r="O3681" s="83"/>
      <c r="P3681" s="84"/>
      <c r="Q3681" s="217"/>
      <c r="R3681" s="85">
        <f t="shared" ref="R3681" si="9436">IF(COUNTA(Y3680:DP3683)=0,0,MIN(Y3681:DP3681))</f>
        <v>0.08</v>
      </c>
      <c r="S3681" s="86">
        <f t="shared" ref="S3681" si="9437">IF(COUNTA(Y3680:DP3683)=0,0,HLOOKUP(S3680,Y3680:DP3683,2,FALSE))</f>
        <v>0.08</v>
      </c>
      <c r="T3681" s="87">
        <f t="shared" ref="T3681" si="9438">IF(COUNTA(Y3680:DP3683)=0,0,AVERAGE(Y3681:DP3681))</f>
        <v>0.08</v>
      </c>
      <c r="U3681" s="88">
        <f t="shared" ref="U3681" si="9439">IF(COUNTA(Y3680:DP3683)=0,0,_xlfn.MINIFS(Y3681:DP3681,Y3683:DP3683,U3683))</f>
        <v>0</v>
      </c>
      <c r="V3681" s="89">
        <f t="array" ref="V3681">IF(COUNTA(Y3680:DP3683)=0,0,IF(ISERROR(HLOOKUP(V3683,Y3683:DP3683,1,FALSE)),0,INDEX(Y3681:DP3681,MATCH(V3680&amp;V3683,Y3680:DP3680&amp;Y3683:DP3683,0))))</f>
        <v>0</v>
      </c>
      <c r="W3681" s="90">
        <f t="array" ref="W3681">IF(COUNTA(Y3680:DP3683)=0,0,IF(ISERROR(HLOOKUP(W3683,Y3683:DP3683,1,FALSE)),0,AVERAGEIF(Y3683:DP3683,$W3683,Y3681:DP3681)))</f>
        <v>0</v>
      </c>
      <c r="X3681" s="107"/>
      <c r="Y3681" s="142">
        <v>0.08</v>
      </c>
      <c r="Z3681" s="142">
        <v>0.08</v>
      </c>
    </row>
    <row r="3682" spans="2:26" thickBot="1">
      <c r="B3682" s="83"/>
      <c r="C3682" s="84"/>
      <c r="D3682" s="83"/>
      <c r="E3682" s="83"/>
      <c r="F3682" s="83"/>
      <c r="G3682" s="83"/>
      <c r="H3682" s="83"/>
      <c r="I3682" s="83"/>
      <c r="J3682" s="83"/>
      <c r="K3682" s="83"/>
      <c r="L3682" s="83"/>
      <c r="M3682" s="83"/>
      <c r="N3682" s="83"/>
      <c r="O3682" s="83"/>
      <c r="P3682" s="84"/>
      <c r="Q3682" s="217"/>
      <c r="R3682" s="91" t="str">
        <f t="shared" ref="R3682" si="9440">IF(COUNTA(Y3680:DP3683)=0,0,HLOOKUP(R3681,Y3681:DP3683,2,FALSE))</f>
        <v>nn</v>
      </c>
      <c r="S3682" s="92" t="str">
        <f t="shared" ref="S3682" si="9441">IF(COUNTA(Y3680:DP3683)=0,0,HLOOKUP(S3680,Y3680:DP3683,3,FALSE))</f>
        <v>nn</v>
      </c>
      <c r="T3682" s="93"/>
      <c r="U3682" s="94">
        <f t="array" ref="U3682">IF(COUNTA(Y3680:DP3683)=0,0,IF(ISERROR(HLOOKUP(U3683,Y3683:DP3683,1,FALSE)),0,INDEX(Y3682:DP3682,MATCH(U3681&amp;U3683,Y3681:DP3681&amp;Y3683:DP3683,0))))</f>
        <v>0</v>
      </c>
      <c r="V3682" s="94">
        <f t="array" ref="V3682">IF(COUNTA(Y3680:DP3683)=0,0,IF(ISERROR(HLOOKUP(V3683,Y3683:DP3683,1,FALSE)),0,INDEX(Y3682:DP3682,MATCH(V3681&amp;V3683,Y3681:DP3681&amp;Y3683:DP3683,0))))</f>
        <v>0</v>
      </c>
      <c r="W3682" s="95"/>
      <c r="X3682" s="108"/>
      <c r="Y3682" s="143" t="s">
        <v>345</v>
      </c>
      <c r="Z3682" s="143">
        <v>0</v>
      </c>
    </row>
    <row r="3683" spans="2:26" ht="13.9" thickBot="1">
      <c r="B3683" s="96"/>
      <c r="C3683" s="97"/>
      <c r="D3683" s="96"/>
      <c r="E3683" s="96"/>
      <c r="F3683" s="96"/>
      <c r="G3683" s="96"/>
      <c r="H3683" s="96"/>
      <c r="I3683" s="96"/>
      <c r="J3683" s="96"/>
      <c r="K3683" s="96"/>
      <c r="L3683" s="96"/>
      <c r="M3683" s="96"/>
      <c r="N3683" s="96"/>
      <c r="O3683" s="96"/>
      <c r="P3683" s="97"/>
      <c r="Q3683" s="218"/>
      <c r="R3683" s="98" t="str">
        <f t="shared" ref="R3683" si="9442">IF(COUNTA(Y3680:DP3683)=0,"none",HLOOKUP(R3681,Y3681:DP3683,3,FALSE))</f>
        <v>SAP</v>
      </c>
      <c r="S3683" s="99" t="str">
        <f t="shared" ref="S3683" si="9443">IF(COUNTA(Y3680:DP3683)=0,"none",HLOOKUP(S3680,Y3680:DP3683,4,FALSE))</f>
        <v>SAP</v>
      </c>
      <c r="T3683" s="100"/>
      <c r="U3683" s="100">
        <f t="array" ref="U3683">IF(COUNTA(Y3680:DP3683)=0,"none",IF($U$2="WAHR",$W$3,Abfrage!$F$4))</f>
        <v>0</v>
      </c>
      <c r="V3683" s="100">
        <f t="array" ref="V3683">IF(COUNTA(Y3680:DP3683)=0,"none",IF($U$2="WAHR",$W$3,Abfrage!$F$4))</f>
        <v>0</v>
      </c>
      <c r="W3683" s="100">
        <f t="array" ref="W3683">IF(COUNTA(Y3680:DP3683)=0,"none",IF($U$2="WAHR",$W$3,Abfrage!$F$4))</f>
        <v>0</v>
      </c>
      <c r="X3683" s="109"/>
      <c r="Y3683" s="144" t="s">
        <v>47</v>
      </c>
      <c r="Z3683" s="144" t="s">
        <v>47</v>
      </c>
    </row>
    <row r="3684" spans="2:26" thickBot="1">
      <c r="B3684" s="75" t="s">
        <v>2278</v>
      </c>
      <c r="C3684" s="76">
        <v>1000051953</v>
      </c>
      <c r="D3684" s="75" t="s">
        <v>158</v>
      </c>
      <c r="E3684" s="75" t="s">
        <v>2279</v>
      </c>
      <c r="F3684" s="75" t="s">
        <v>306</v>
      </c>
      <c r="G3684" s="75" t="s">
        <v>306</v>
      </c>
      <c r="H3684" s="75" t="e">
        <v>#N/A</v>
      </c>
      <c r="I3684" s="75" t="s">
        <v>364</v>
      </c>
      <c r="J3684" s="75" t="s">
        <v>2280</v>
      </c>
      <c r="K3684" s="75" t="s">
        <v>306</v>
      </c>
      <c r="L3684" s="75" t="s">
        <v>306</v>
      </c>
      <c r="M3684" s="75" t="s">
        <v>306</v>
      </c>
      <c r="N3684" s="75" t="s">
        <v>306</v>
      </c>
      <c r="O3684" s="75" t="s">
        <v>306</v>
      </c>
      <c r="P3684" s="76" t="s">
        <v>306</v>
      </c>
      <c r="Q3684" s="216"/>
      <c r="R3684" s="77" t="str">
        <f t="shared" ref="R3684" si="9444">IF(COUNTA(Y3684:DP3687)=0,"01.01.1900",INDEX(Y3684:DP3684,MATCH(R3685,Y3685:DP3685,0)))</f>
        <v>01.01.1900</v>
      </c>
      <c r="S3684" s="78" t="str">
        <f t="shared" ref="S3684" si="9445">IF(COUNTA(Y3684:DP3687)=0,"01.01.1900",MAX(Y3684:DP3684))</f>
        <v>01.01.1900</v>
      </c>
      <c r="T3684" s="79"/>
      <c r="U3684" s="80" t="str">
        <f t="array" ref="U3684">IF(COUNTA(Y3684:DP3687)=0,"01.01.1900",IF(ISERROR(HLOOKUP(U3687,Y3687:DP3687,1,FALSE)),"01.01.1900",INDEX(Y3684:DP3684,MATCH(U3685&amp;U3687,Y3685:DP3685&amp;Y3687:DP3687,0))))</f>
        <v>01.01.1900</v>
      </c>
      <c r="V3684" s="81" t="str">
        <f t="shared" ref="V3684" si="9446">IF(COUNTA(Y3684:DP3687)=0,"01.01.1900",_xlfn.MAXIFS(Y3684:DP3684,Y3687:DP3687,V3687))</f>
        <v>01.01.1900</v>
      </c>
      <c r="W3684" s="82"/>
      <c r="X3684" s="106"/>
    </row>
    <row r="3685" spans="2:26" thickBot="1">
      <c r="B3685" s="83"/>
      <c r="C3685" s="84"/>
      <c r="D3685" s="83"/>
      <c r="E3685" s="83"/>
      <c r="F3685" s="83"/>
      <c r="G3685" s="83"/>
      <c r="H3685" s="83"/>
      <c r="I3685" s="83"/>
      <c r="J3685" s="83"/>
      <c r="K3685" s="83"/>
      <c r="L3685" s="83"/>
      <c r="M3685" s="83"/>
      <c r="N3685" s="83"/>
      <c r="O3685" s="83"/>
      <c r="P3685" s="84"/>
      <c r="Q3685" s="217"/>
      <c r="R3685" s="85">
        <f t="shared" ref="R3685" si="9447">IF(COUNTA(Y3684:DP3687)=0,0,MIN(Y3685:DP3685))</f>
        <v>0</v>
      </c>
      <c r="S3685" s="86">
        <f t="shared" ref="S3685" si="9448">IF(COUNTA(Y3684:DP3687)=0,0,HLOOKUP(S3684,Y3684:DP3687,2,FALSE))</f>
        <v>0</v>
      </c>
      <c r="T3685" s="87">
        <f t="shared" ref="T3685" si="9449">IF(COUNTA(Y3684:DP3687)=0,0,AVERAGE(Y3685:DP3685))</f>
        <v>0</v>
      </c>
      <c r="U3685" s="88">
        <f t="shared" ref="U3685" si="9450">IF(COUNTA(Y3684:DP3687)=0,0,_xlfn.MINIFS(Y3685:DP3685,Y3687:DP3687,U3687))</f>
        <v>0</v>
      </c>
      <c r="V3685" s="89">
        <f t="array" ref="V3685">IF(COUNTA(Y3684:DP3687)=0,0,IF(ISERROR(HLOOKUP(V3687,Y3687:DP3687,1,FALSE)),0,INDEX(Y3685:DP3685,MATCH(V3684&amp;V3687,Y3684:DP3684&amp;Y3687:DP3687,0))))</f>
        <v>0</v>
      </c>
      <c r="W3685" s="90">
        <f t="array" ref="W3685">IF(COUNTA(Y3684:DP3687)=0,0,IF(ISERROR(HLOOKUP(W3687,Y3687:DP3687,1,FALSE)),0,AVERAGEIF(Y3687:DP3687,$W3687,Y3685:DP3685)))</f>
        <v>0</v>
      </c>
      <c r="X3685" s="107"/>
    </row>
    <row r="3686" spans="2:26" thickBot="1">
      <c r="B3686" s="83"/>
      <c r="C3686" s="84"/>
      <c r="D3686" s="83"/>
      <c r="E3686" s="83"/>
      <c r="F3686" s="83"/>
      <c r="G3686" s="83"/>
      <c r="H3686" s="83"/>
      <c r="I3686" s="83"/>
      <c r="J3686" s="83"/>
      <c r="K3686" s="83"/>
      <c r="L3686" s="83"/>
      <c r="M3686" s="83"/>
      <c r="N3686" s="83"/>
      <c r="O3686" s="83"/>
      <c r="P3686" s="84"/>
      <c r="Q3686" s="217"/>
      <c r="R3686" s="91">
        <f t="shared" ref="R3686" si="9451">IF(COUNTA(Y3684:DP3687)=0,0,HLOOKUP(R3685,Y3685:DP3687,2,FALSE))</f>
        <v>0</v>
      </c>
      <c r="S3686" s="92">
        <f t="shared" ref="S3686" si="9452">IF(COUNTA(Y3684:DP3687)=0,0,HLOOKUP(S3684,Y3684:DP3687,3,FALSE))</f>
        <v>0</v>
      </c>
      <c r="T3686" s="93"/>
      <c r="U3686" s="94">
        <f t="array" ref="U3686">IF(COUNTA(Y3684:DP3687)=0,0,IF(ISERROR(HLOOKUP(U3687,Y3687:DP3687,1,FALSE)),0,INDEX(Y3686:DP3686,MATCH(U3685&amp;U3687,Y3685:DP3685&amp;Y3687:DP3687,0))))</f>
        <v>0</v>
      </c>
      <c r="V3686" s="94">
        <f t="array" ref="V3686">IF(COUNTA(Y3684:DP3687)=0,0,IF(ISERROR(HLOOKUP(V3687,Y3687:DP3687,1,FALSE)),0,INDEX(Y3686:DP3686,MATCH(V3685&amp;V3687,Y3685:DP3685&amp;Y3687:DP3687,0))))</f>
        <v>0</v>
      </c>
      <c r="W3686" s="95"/>
      <c r="X3686" s="108"/>
    </row>
    <row r="3687" spans="2:26" ht="13.9" thickBot="1">
      <c r="B3687" s="96"/>
      <c r="C3687" s="97"/>
      <c r="D3687" s="96"/>
      <c r="E3687" s="96"/>
      <c r="F3687" s="96"/>
      <c r="G3687" s="96"/>
      <c r="H3687" s="96"/>
      <c r="I3687" s="96"/>
      <c r="J3687" s="96"/>
      <c r="K3687" s="96"/>
      <c r="L3687" s="96"/>
      <c r="M3687" s="96"/>
      <c r="N3687" s="96"/>
      <c r="O3687" s="96"/>
      <c r="P3687" s="97"/>
      <c r="Q3687" s="218"/>
      <c r="R3687" s="98" t="str">
        <f t="shared" ref="R3687" si="9453">IF(COUNTA(Y3684:DP3687)=0,"none",HLOOKUP(R3685,Y3685:DP3687,3,FALSE))</f>
        <v>none</v>
      </c>
      <c r="S3687" s="99" t="str">
        <f t="shared" ref="S3687" si="9454">IF(COUNTA(Y3684:DP3687)=0,"none",HLOOKUP(S3684,Y3684:DP3687,4,FALSE))</f>
        <v>none</v>
      </c>
      <c r="T3687" s="100"/>
      <c r="U3687" s="100" t="str">
        <f t="array" ref="U3687">IF(COUNTA(Y3684:DP3687)=0,"none",IF($U$2="WAHR",$W$3,Abfrage!$F$4))</f>
        <v>none</v>
      </c>
      <c r="V3687" s="100" t="str">
        <f t="array" ref="V3687">IF(COUNTA(Y3684:DP3687)=0,"none",IF($U$2="WAHR",$W$3,Abfrage!$F$4))</f>
        <v>none</v>
      </c>
      <c r="W3687" s="100" t="str">
        <f t="array" ref="W3687">IF(COUNTA(Y3684:DP3687)=0,"none",IF($U$2="WAHR",$W$3,Abfrage!$F$4))</f>
        <v>none</v>
      </c>
      <c r="X3687" s="109"/>
    </row>
    <row r="3688" spans="2:26" thickBot="1">
      <c r="B3688" s="75" t="s">
        <v>2281</v>
      </c>
      <c r="C3688" s="76">
        <v>1000146838</v>
      </c>
      <c r="D3688" s="75" t="s">
        <v>158</v>
      </c>
      <c r="E3688" s="75" t="s">
        <v>2282</v>
      </c>
      <c r="F3688" s="75" t="s">
        <v>2283</v>
      </c>
      <c r="G3688" s="75" t="s">
        <v>2283</v>
      </c>
      <c r="H3688" s="75" t="e">
        <v>#N/A</v>
      </c>
      <c r="I3688" s="75" t="s">
        <v>319</v>
      </c>
      <c r="J3688" s="75" t="s">
        <v>2284</v>
      </c>
      <c r="K3688" s="75" t="s">
        <v>306</v>
      </c>
      <c r="L3688" s="75" t="s">
        <v>306</v>
      </c>
      <c r="M3688" s="75" t="s">
        <v>307</v>
      </c>
      <c r="N3688" s="75" t="s">
        <v>321</v>
      </c>
      <c r="O3688" s="75" t="s">
        <v>306</v>
      </c>
      <c r="P3688" s="76" t="s">
        <v>2285</v>
      </c>
      <c r="Q3688" s="216"/>
      <c r="R3688" s="77" t="str">
        <f t="shared" ref="R3688" si="9455">IF(COUNTA(Y3688:DP3691)=0,"01.01.1900",INDEX(Y3688:DP3688,MATCH(R3689,Y3689:DP3689,0)))</f>
        <v>01.01.1900</v>
      </c>
      <c r="S3688" s="78" t="str">
        <f t="shared" ref="S3688" si="9456">IF(COUNTA(Y3688:DP3691)=0,"01.01.1900",MAX(Y3688:DP3688))</f>
        <v>01.01.1900</v>
      </c>
      <c r="T3688" s="79"/>
      <c r="U3688" s="80" t="str">
        <f t="array" ref="U3688">IF(COUNTA(Y3688:DP3691)=0,"01.01.1900",IF(ISERROR(HLOOKUP(U3691,Y3691:DP3691,1,FALSE)),"01.01.1900",INDEX(Y3688:DP3688,MATCH(U3689&amp;U3691,Y3689:DP3689&amp;Y3691:DP3691,0))))</f>
        <v>01.01.1900</v>
      </c>
      <c r="V3688" s="81" t="str">
        <f t="shared" ref="V3688" si="9457">IF(COUNTA(Y3688:DP3691)=0,"01.01.1900",_xlfn.MAXIFS(Y3688:DP3688,Y3691:DP3691,V3691))</f>
        <v>01.01.1900</v>
      </c>
      <c r="W3688" s="82"/>
      <c r="X3688" s="106"/>
    </row>
    <row r="3689" spans="2:26" thickBot="1">
      <c r="B3689" s="83"/>
      <c r="C3689" s="84"/>
      <c r="D3689" s="83"/>
      <c r="E3689" s="83"/>
      <c r="F3689" s="83"/>
      <c r="G3689" s="83"/>
      <c r="H3689" s="83"/>
      <c r="I3689" s="83"/>
      <c r="J3689" s="83"/>
      <c r="K3689" s="83"/>
      <c r="L3689" s="83"/>
      <c r="M3689" s="83"/>
      <c r="N3689" s="83"/>
      <c r="O3689" s="83"/>
      <c r="P3689" s="84"/>
      <c r="Q3689" s="217"/>
      <c r="R3689" s="85">
        <f t="shared" ref="R3689" si="9458">IF(COUNTA(Y3688:DP3691)=0,0,MIN(Y3689:DP3689))</f>
        <v>0</v>
      </c>
      <c r="S3689" s="86">
        <f t="shared" ref="S3689" si="9459">IF(COUNTA(Y3688:DP3691)=0,0,HLOOKUP(S3688,Y3688:DP3691,2,FALSE))</f>
        <v>0</v>
      </c>
      <c r="T3689" s="87">
        <f t="shared" ref="T3689" si="9460">IF(COUNTA(Y3688:DP3691)=0,0,AVERAGE(Y3689:DP3689))</f>
        <v>0</v>
      </c>
      <c r="U3689" s="88">
        <f t="shared" ref="U3689" si="9461">IF(COUNTA(Y3688:DP3691)=0,0,_xlfn.MINIFS(Y3689:DP3689,Y3691:DP3691,U3691))</f>
        <v>0</v>
      </c>
      <c r="V3689" s="89">
        <f t="array" ref="V3689">IF(COUNTA(Y3688:DP3691)=0,0,IF(ISERROR(HLOOKUP(V3691,Y3691:DP3691,1,FALSE)),0,INDEX(Y3689:DP3689,MATCH(V3688&amp;V3691,Y3688:DP3688&amp;Y3691:DP3691,0))))</f>
        <v>0</v>
      </c>
      <c r="W3689" s="90">
        <f t="array" ref="W3689">IF(COUNTA(Y3688:DP3691)=0,0,IF(ISERROR(HLOOKUP(W3691,Y3691:DP3691,1,FALSE)),0,AVERAGEIF(Y3691:DP3691,$W3691,Y3689:DP3689)))</f>
        <v>0</v>
      </c>
      <c r="X3689" s="107"/>
    </row>
    <row r="3690" spans="2:26" thickBot="1">
      <c r="B3690" s="83"/>
      <c r="C3690" s="84"/>
      <c r="D3690" s="83"/>
      <c r="E3690" s="83"/>
      <c r="F3690" s="83"/>
      <c r="G3690" s="83"/>
      <c r="H3690" s="83"/>
      <c r="I3690" s="83"/>
      <c r="J3690" s="83"/>
      <c r="K3690" s="83"/>
      <c r="L3690" s="83"/>
      <c r="M3690" s="83"/>
      <c r="N3690" s="83"/>
      <c r="O3690" s="83"/>
      <c r="P3690" s="84"/>
      <c r="Q3690" s="217"/>
      <c r="R3690" s="91">
        <f t="shared" ref="R3690" si="9462">IF(COUNTA(Y3688:DP3691)=0,0,HLOOKUP(R3689,Y3689:DP3691,2,FALSE))</f>
        <v>0</v>
      </c>
      <c r="S3690" s="92">
        <f t="shared" ref="S3690" si="9463">IF(COUNTA(Y3688:DP3691)=0,0,HLOOKUP(S3688,Y3688:DP3691,3,FALSE))</f>
        <v>0</v>
      </c>
      <c r="T3690" s="93"/>
      <c r="U3690" s="94">
        <f t="array" ref="U3690">IF(COUNTA(Y3688:DP3691)=0,0,IF(ISERROR(HLOOKUP(U3691,Y3691:DP3691,1,FALSE)),0,INDEX(Y3690:DP3690,MATCH(U3689&amp;U3691,Y3689:DP3689&amp;Y3691:DP3691,0))))</f>
        <v>0</v>
      </c>
      <c r="V3690" s="94">
        <f t="array" ref="V3690">IF(COUNTA(Y3688:DP3691)=0,0,IF(ISERROR(HLOOKUP(V3691,Y3691:DP3691,1,FALSE)),0,INDEX(Y3690:DP3690,MATCH(V3689&amp;V3691,Y3689:DP3689&amp;Y3691:DP3691,0))))</f>
        <v>0</v>
      </c>
      <c r="W3690" s="95"/>
      <c r="X3690" s="108"/>
    </row>
    <row r="3691" spans="2:26" ht="13.9" thickBot="1">
      <c r="B3691" s="96"/>
      <c r="C3691" s="97"/>
      <c r="D3691" s="96"/>
      <c r="E3691" s="96"/>
      <c r="F3691" s="96"/>
      <c r="G3691" s="96"/>
      <c r="H3691" s="96"/>
      <c r="I3691" s="96"/>
      <c r="J3691" s="96"/>
      <c r="K3691" s="96"/>
      <c r="L3691" s="96"/>
      <c r="M3691" s="96"/>
      <c r="N3691" s="96"/>
      <c r="O3691" s="96"/>
      <c r="P3691" s="97"/>
      <c r="Q3691" s="218"/>
      <c r="R3691" s="98" t="str">
        <f t="shared" ref="R3691" si="9464">IF(COUNTA(Y3688:DP3691)=0,"none",HLOOKUP(R3689,Y3689:DP3691,3,FALSE))</f>
        <v>none</v>
      </c>
      <c r="S3691" s="99" t="str">
        <f t="shared" ref="S3691" si="9465">IF(COUNTA(Y3688:DP3691)=0,"none",HLOOKUP(S3688,Y3688:DP3691,4,FALSE))</f>
        <v>none</v>
      </c>
      <c r="T3691" s="100"/>
      <c r="U3691" s="100" t="str">
        <f t="array" ref="U3691">IF(COUNTA(Y3688:DP3691)=0,"none",IF($U$2="WAHR",$W$3,Abfrage!$F$4))</f>
        <v>none</v>
      </c>
      <c r="V3691" s="100" t="str">
        <f t="array" ref="V3691">IF(COUNTA(Y3688:DP3691)=0,"none",IF($U$2="WAHR",$W$3,Abfrage!$F$4))</f>
        <v>none</v>
      </c>
      <c r="W3691" s="100" t="str">
        <f t="array" ref="W3691">IF(COUNTA(Y3688:DP3691)=0,"none",IF($U$2="WAHR",$W$3,Abfrage!$F$4))</f>
        <v>none</v>
      </c>
      <c r="X3691" s="109"/>
    </row>
    <row r="3692" spans="2:26" thickBot="1">
      <c r="B3692" s="75" t="s">
        <v>2286</v>
      </c>
      <c r="C3692" s="76">
        <v>1000000441</v>
      </c>
      <c r="D3692" s="75" t="s">
        <v>158</v>
      </c>
      <c r="E3692" s="75" t="s">
        <v>2287</v>
      </c>
      <c r="F3692" s="75" t="s">
        <v>2288</v>
      </c>
      <c r="G3692" s="75" t="s">
        <v>2288</v>
      </c>
      <c r="H3692" s="75" t="e">
        <v>#N/A</v>
      </c>
      <c r="I3692" s="75" t="s">
        <v>364</v>
      </c>
      <c r="J3692" s="75" t="s">
        <v>2289</v>
      </c>
      <c r="K3692" s="75" t="s">
        <v>306</v>
      </c>
      <c r="L3692" s="75" t="s">
        <v>306</v>
      </c>
      <c r="M3692" s="75" t="s">
        <v>307</v>
      </c>
      <c r="N3692" s="75" t="s">
        <v>349</v>
      </c>
      <c r="O3692" s="75" t="s">
        <v>306</v>
      </c>
      <c r="P3692" s="76" t="s">
        <v>306</v>
      </c>
      <c r="Q3692" s="216"/>
      <c r="R3692" s="77" t="str">
        <f t="shared" ref="R3692" si="9466">IF(COUNTA(Y3692:DP3695)=0,"01.01.1900",INDEX(Y3692:DP3692,MATCH(R3693,Y3693:DP3693,0)))</f>
        <v>01.01.1900</v>
      </c>
      <c r="S3692" s="78" t="str">
        <f t="shared" ref="S3692" si="9467">IF(COUNTA(Y3692:DP3695)=0,"01.01.1900",MAX(Y3692:DP3692))</f>
        <v>01.01.1900</v>
      </c>
      <c r="T3692" s="79"/>
      <c r="U3692" s="80" t="str">
        <f t="array" ref="U3692">IF(COUNTA(Y3692:DP3695)=0,"01.01.1900",IF(ISERROR(HLOOKUP(U3695,Y3695:DP3695,1,FALSE)),"01.01.1900",INDEX(Y3692:DP3692,MATCH(U3693&amp;U3695,Y3693:DP3693&amp;Y3695:DP3695,0))))</f>
        <v>01.01.1900</v>
      </c>
      <c r="V3692" s="81" t="str">
        <f t="shared" ref="V3692" si="9468">IF(COUNTA(Y3692:DP3695)=0,"01.01.1900",_xlfn.MAXIFS(Y3692:DP3692,Y3695:DP3695,V3695))</f>
        <v>01.01.1900</v>
      </c>
      <c r="W3692" s="82"/>
      <c r="X3692" s="106"/>
    </row>
    <row r="3693" spans="2:26" thickBot="1">
      <c r="B3693" s="83"/>
      <c r="C3693" s="84"/>
      <c r="D3693" s="83"/>
      <c r="E3693" s="83"/>
      <c r="F3693" s="83"/>
      <c r="G3693" s="83"/>
      <c r="H3693" s="83"/>
      <c r="I3693" s="83"/>
      <c r="J3693" s="83"/>
      <c r="K3693" s="83"/>
      <c r="L3693" s="83"/>
      <c r="M3693" s="83"/>
      <c r="N3693" s="83"/>
      <c r="O3693" s="83"/>
      <c r="P3693" s="84"/>
      <c r="Q3693" s="217"/>
      <c r="R3693" s="85">
        <f t="shared" ref="R3693" si="9469">IF(COUNTA(Y3692:DP3695)=0,0,MIN(Y3693:DP3693))</f>
        <v>0</v>
      </c>
      <c r="S3693" s="86">
        <f t="shared" ref="S3693" si="9470">IF(COUNTA(Y3692:DP3695)=0,0,HLOOKUP(S3692,Y3692:DP3695,2,FALSE))</f>
        <v>0</v>
      </c>
      <c r="T3693" s="87">
        <f t="shared" ref="T3693" si="9471">IF(COUNTA(Y3692:DP3695)=0,0,AVERAGE(Y3693:DP3693))</f>
        <v>0</v>
      </c>
      <c r="U3693" s="88">
        <f t="shared" ref="U3693" si="9472">IF(COUNTA(Y3692:DP3695)=0,0,_xlfn.MINIFS(Y3693:DP3693,Y3695:DP3695,U3695))</f>
        <v>0</v>
      </c>
      <c r="V3693" s="89">
        <f t="array" ref="V3693">IF(COUNTA(Y3692:DP3695)=0,0,IF(ISERROR(HLOOKUP(V3695,Y3695:DP3695,1,FALSE)),0,INDEX(Y3693:DP3693,MATCH(V3692&amp;V3695,Y3692:DP3692&amp;Y3695:DP3695,0))))</f>
        <v>0</v>
      </c>
      <c r="W3693" s="90">
        <f t="array" ref="W3693">IF(COUNTA(Y3692:DP3695)=0,0,IF(ISERROR(HLOOKUP(W3695,Y3695:DP3695,1,FALSE)),0,AVERAGEIF(Y3695:DP3695,$W3695,Y3693:DP3693)))</f>
        <v>0</v>
      </c>
      <c r="X3693" s="107"/>
    </row>
    <row r="3694" spans="2:26" thickBot="1">
      <c r="B3694" s="83"/>
      <c r="C3694" s="84"/>
      <c r="D3694" s="83"/>
      <c r="E3694" s="83"/>
      <c r="F3694" s="83"/>
      <c r="G3694" s="83"/>
      <c r="H3694" s="83"/>
      <c r="I3694" s="83"/>
      <c r="J3694" s="83"/>
      <c r="K3694" s="83"/>
      <c r="L3694" s="83"/>
      <c r="M3694" s="83"/>
      <c r="N3694" s="83"/>
      <c r="O3694" s="83"/>
      <c r="P3694" s="84"/>
      <c r="Q3694" s="217"/>
      <c r="R3694" s="91">
        <f t="shared" ref="R3694" si="9473">IF(COUNTA(Y3692:DP3695)=0,0,HLOOKUP(R3693,Y3693:DP3695,2,FALSE))</f>
        <v>0</v>
      </c>
      <c r="S3694" s="92">
        <f t="shared" ref="S3694" si="9474">IF(COUNTA(Y3692:DP3695)=0,0,HLOOKUP(S3692,Y3692:DP3695,3,FALSE))</f>
        <v>0</v>
      </c>
      <c r="T3694" s="93"/>
      <c r="U3694" s="94">
        <f t="array" ref="U3694">IF(COUNTA(Y3692:DP3695)=0,0,IF(ISERROR(HLOOKUP(U3695,Y3695:DP3695,1,FALSE)),0,INDEX(Y3694:DP3694,MATCH(U3693&amp;U3695,Y3693:DP3693&amp;Y3695:DP3695,0))))</f>
        <v>0</v>
      </c>
      <c r="V3694" s="94">
        <f t="array" ref="V3694">IF(COUNTA(Y3692:DP3695)=0,0,IF(ISERROR(HLOOKUP(V3695,Y3695:DP3695,1,FALSE)),0,INDEX(Y3694:DP3694,MATCH(V3693&amp;V3695,Y3693:DP3693&amp;Y3695:DP3695,0))))</f>
        <v>0</v>
      </c>
      <c r="W3694" s="95"/>
      <c r="X3694" s="108"/>
    </row>
    <row r="3695" spans="2:26" ht="13.9" thickBot="1">
      <c r="B3695" s="96"/>
      <c r="C3695" s="97"/>
      <c r="D3695" s="96"/>
      <c r="E3695" s="96"/>
      <c r="F3695" s="96"/>
      <c r="G3695" s="96"/>
      <c r="H3695" s="96"/>
      <c r="I3695" s="96"/>
      <c r="J3695" s="96"/>
      <c r="K3695" s="96"/>
      <c r="L3695" s="96"/>
      <c r="M3695" s="96"/>
      <c r="N3695" s="96"/>
      <c r="O3695" s="96"/>
      <c r="P3695" s="97"/>
      <c r="Q3695" s="218"/>
      <c r="R3695" s="98" t="str">
        <f t="shared" ref="R3695" si="9475">IF(COUNTA(Y3692:DP3695)=0,"none",HLOOKUP(R3693,Y3693:DP3695,3,FALSE))</f>
        <v>none</v>
      </c>
      <c r="S3695" s="99" t="str">
        <f t="shared" ref="S3695" si="9476">IF(COUNTA(Y3692:DP3695)=0,"none",HLOOKUP(S3692,Y3692:DP3695,4,FALSE))</f>
        <v>none</v>
      </c>
      <c r="T3695" s="100"/>
      <c r="U3695" s="100" t="str">
        <f t="array" ref="U3695">IF(COUNTA(Y3692:DP3695)=0,"none",IF($U$2="WAHR",$W$3,Abfrage!$F$4))</f>
        <v>none</v>
      </c>
      <c r="V3695" s="100" t="str">
        <f t="array" ref="V3695">IF(COUNTA(Y3692:DP3695)=0,"none",IF($U$2="WAHR",$W$3,Abfrage!$F$4))</f>
        <v>none</v>
      </c>
      <c r="W3695" s="100" t="str">
        <f t="array" ref="W3695">IF(COUNTA(Y3692:DP3695)=0,"none",IF($U$2="WAHR",$W$3,Abfrage!$F$4))</f>
        <v>none</v>
      </c>
      <c r="X3695" s="109"/>
    </row>
    <row r="3696" spans="2:26" thickBot="1">
      <c r="B3696" s="75" t="s">
        <v>2290</v>
      </c>
      <c r="C3696" s="76">
        <v>1000252656</v>
      </c>
      <c r="D3696" s="75" t="s">
        <v>158</v>
      </c>
      <c r="E3696" s="75" t="s">
        <v>2291</v>
      </c>
      <c r="F3696" s="75" t="s">
        <v>306</v>
      </c>
      <c r="G3696" s="75" t="s">
        <v>306</v>
      </c>
      <c r="H3696" s="75" t="e">
        <v>#N/A</v>
      </c>
      <c r="I3696" s="75" t="s">
        <v>221</v>
      </c>
      <c r="J3696" s="75" t="s">
        <v>2292</v>
      </c>
      <c r="K3696" s="75" t="s">
        <v>306</v>
      </c>
      <c r="L3696" s="75" t="s">
        <v>306</v>
      </c>
      <c r="M3696" s="75" t="s">
        <v>307</v>
      </c>
      <c r="N3696" s="75" t="s">
        <v>321</v>
      </c>
      <c r="O3696" s="75" t="s">
        <v>309</v>
      </c>
      <c r="P3696" s="76" t="s">
        <v>306</v>
      </c>
      <c r="Q3696" s="216"/>
      <c r="R3696" s="77" t="str">
        <f t="shared" ref="R3696" si="9477">IF(COUNTA(Y3696:DP3699)=0,"01.01.1900",INDEX(Y3696:DP3696,MATCH(R3697,Y3697:DP3697,0)))</f>
        <v>01.01.1900</v>
      </c>
      <c r="S3696" s="78" t="str">
        <f t="shared" ref="S3696" si="9478">IF(COUNTA(Y3696:DP3699)=0,"01.01.1900",MAX(Y3696:DP3696))</f>
        <v>01.01.1900</v>
      </c>
      <c r="T3696" s="79"/>
      <c r="U3696" s="80" t="str">
        <f t="array" ref="U3696">IF(COUNTA(Y3696:DP3699)=0,"01.01.1900",IF(ISERROR(HLOOKUP(U3699,Y3699:DP3699,1,FALSE)),"01.01.1900",INDEX(Y3696:DP3696,MATCH(U3697&amp;U3699,Y3697:DP3697&amp;Y3699:DP3699,0))))</f>
        <v>01.01.1900</v>
      </c>
      <c r="V3696" s="81" t="str">
        <f t="shared" ref="V3696" si="9479">IF(COUNTA(Y3696:DP3699)=0,"01.01.1900",_xlfn.MAXIFS(Y3696:DP3696,Y3699:DP3699,V3699))</f>
        <v>01.01.1900</v>
      </c>
      <c r="W3696" s="82"/>
      <c r="X3696" s="106"/>
    </row>
    <row r="3697" spans="2:24" thickBot="1">
      <c r="B3697" s="83"/>
      <c r="C3697" s="84"/>
      <c r="D3697" s="83"/>
      <c r="E3697" s="83"/>
      <c r="F3697" s="83"/>
      <c r="G3697" s="83"/>
      <c r="H3697" s="83"/>
      <c r="I3697" s="83"/>
      <c r="J3697" s="83"/>
      <c r="K3697" s="83"/>
      <c r="L3697" s="83"/>
      <c r="M3697" s="83"/>
      <c r="N3697" s="83"/>
      <c r="O3697" s="83"/>
      <c r="P3697" s="84"/>
      <c r="Q3697" s="217"/>
      <c r="R3697" s="85">
        <f t="shared" ref="R3697" si="9480">IF(COUNTA(Y3696:DP3699)=0,0,MIN(Y3697:DP3697))</f>
        <v>0</v>
      </c>
      <c r="S3697" s="86">
        <f t="shared" ref="S3697" si="9481">IF(COUNTA(Y3696:DP3699)=0,0,HLOOKUP(S3696,Y3696:DP3699,2,FALSE))</f>
        <v>0</v>
      </c>
      <c r="T3697" s="87">
        <f t="shared" ref="T3697" si="9482">IF(COUNTA(Y3696:DP3699)=0,0,AVERAGE(Y3697:DP3697))</f>
        <v>0</v>
      </c>
      <c r="U3697" s="88">
        <f t="shared" ref="U3697" si="9483">IF(COUNTA(Y3696:DP3699)=0,0,_xlfn.MINIFS(Y3697:DP3697,Y3699:DP3699,U3699))</f>
        <v>0</v>
      </c>
      <c r="V3697" s="89">
        <f t="array" ref="V3697">IF(COUNTA(Y3696:DP3699)=0,0,IF(ISERROR(HLOOKUP(V3699,Y3699:DP3699,1,FALSE)),0,INDEX(Y3697:DP3697,MATCH(V3696&amp;V3699,Y3696:DP3696&amp;Y3699:DP3699,0))))</f>
        <v>0</v>
      </c>
      <c r="W3697" s="90">
        <f t="array" ref="W3697">IF(COUNTA(Y3696:DP3699)=0,0,IF(ISERROR(HLOOKUP(W3699,Y3699:DP3699,1,FALSE)),0,AVERAGEIF(Y3699:DP3699,$W3699,Y3697:DP3697)))</f>
        <v>0</v>
      </c>
      <c r="X3697" s="107"/>
    </row>
    <row r="3698" spans="2:24" thickBot="1">
      <c r="B3698" s="83"/>
      <c r="C3698" s="84"/>
      <c r="D3698" s="83"/>
      <c r="E3698" s="83"/>
      <c r="F3698" s="83"/>
      <c r="G3698" s="83"/>
      <c r="H3698" s="83"/>
      <c r="I3698" s="83"/>
      <c r="J3698" s="83"/>
      <c r="K3698" s="83"/>
      <c r="L3698" s="83"/>
      <c r="M3698" s="83"/>
      <c r="N3698" s="83"/>
      <c r="O3698" s="83"/>
      <c r="P3698" s="84"/>
      <c r="Q3698" s="217"/>
      <c r="R3698" s="91">
        <f t="shared" ref="R3698" si="9484">IF(COUNTA(Y3696:DP3699)=0,0,HLOOKUP(R3697,Y3697:DP3699,2,FALSE))</f>
        <v>0</v>
      </c>
      <c r="S3698" s="92">
        <f t="shared" ref="S3698" si="9485">IF(COUNTA(Y3696:DP3699)=0,0,HLOOKUP(S3696,Y3696:DP3699,3,FALSE))</f>
        <v>0</v>
      </c>
      <c r="T3698" s="93"/>
      <c r="U3698" s="94">
        <f t="array" ref="U3698">IF(COUNTA(Y3696:DP3699)=0,0,IF(ISERROR(HLOOKUP(U3699,Y3699:DP3699,1,FALSE)),0,INDEX(Y3698:DP3698,MATCH(U3697&amp;U3699,Y3697:DP3697&amp;Y3699:DP3699,0))))</f>
        <v>0</v>
      </c>
      <c r="V3698" s="94">
        <f t="array" ref="V3698">IF(COUNTA(Y3696:DP3699)=0,0,IF(ISERROR(HLOOKUP(V3699,Y3699:DP3699,1,FALSE)),0,INDEX(Y3698:DP3698,MATCH(V3697&amp;V3699,Y3697:DP3697&amp;Y3699:DP3699,0))))</f>
        <v>0</v>
      </c>
      <c r="W3698" s="95"/>
      <c r="X3698" s="108"/>
    </row>
    <row r="3699" spans="2:24" ht="13.9" thickBot="1">
      <c r="B3699" s="96"/>
      <c r="C3699" s="97"/>
      <c r="D3699" s="96"/>
      <c r="E3699" s="96"/>
      <c r="F3699" s="96"/>
      <c r="G3699" s="96"/>
      <c r="H3699" s="96"/>
      <c r="I3699" s="96"/>
      <c r="J3699" s="96"/>
      <c r="K3699" s="96"/>
      <c r="L3699" s="96"/>
      <c r="M3699" s="96"/>
      <c r="N3699" s="96"/>
      <c r="O3699" s="96"/>
      <c r="P3699" s="97"/>
      <c r="Q3699" s="218"/>
      <c r="R3699" s="98" t="str">
        <f t="shared" ref="R3699" si="9486">IF(COUNTA(Y3696:DP3699)=0,"none",HLOOKUP(R3697,Y3697:DP3699,3,FALSE))</f>
        <v>none</v>
      </c>
      <c r="S3699" s="99" t="str">
        <f t="shared" ref="S3699" si="9487">IF(COUNTA(Y3696:DP3699)=0,"none",HLOOKUP(S3696,Y3696:DP3699,4,FALSE))</f>
        <v>none</v>
      </c>
      <c r="T3699" s="100"/>
      <c r="U3699" s="100" t="str">
        <f t="array" ref="U3699">IF(COUNTA(Y3696:DP3699)=0,"none",IF($U$2="WAHR",$W$3,Abfrage!$F$4))</f>
        <v>none</v>
      </c>
      <c r="V3699" s="100" t="str">
        <f t="array" ref="V3699">IF(COUNTA(Y3696:DP3699)=0,"none",IF($U$2="WAHR",$W$3,Abfrage!$F$4))</f>
        <v>none</v>
      </c>
      <c r="W3699" s="100" t="str">
        <f t="array" ref="W3699">IF(COUNTA(Y3696:DP3699)=0,"none",IF($U$2="WAHR",$W$3,Abfrage!$F$4))</f>
        <v>none</v>
      </c>
      <c r="X3699" s="109"/>
    </row>
    <row r="3700" spans="2:24" thickBot="1">
      <c r="B3700" s="75" t="s">
        <v>2293</v>
      </c>
      <c r="C3700" s="76">
        <v>1000273216</v>
      </c>
      <c r="D3700" s="75" t="s">
        <v>158</v>
      </c>
      <c r="E3700" s="75" t="s">
        <v>2059</v>
      </c>
      <c r="F3700" s="75" t="s">
        <v>306</v>
      </c>
      <c r="G3700" s="75" t="s">
        <v>306</v>
      </c>
      <c r="H3700" s="75" t="e">
        <v>#N/A</v>
      </c>
      <c r="I3700" s="75" t="s">
        <v>221</v>
      </c>
      <c r="J3700" s="75" t="s">
        <v>2294</v>
      </c>
      <c r="K3700" s="75" t="s">
        <v>306</v>
      </c>
      <c r="L3700" s="75" t="s">
        <v>306</v>
      </c>
      <c r="M3700" s="75" t="s">
        <v>306</v>
      </c>
      <c r="N3700" s="75" t="s">
        <v>306</v>
      </c>
      <c r="O3700" s="75" t="s">
        <v>306</v>
      </c>
      <c r="P3700" s="76" t="s">
        <v>306</v>
      </c>
      <c r="Q3700" s="216"/>
      <c r="R3700" s="77" t="str">
        <f t="shared" ref="R3700" si="9488">IF(COUNTA(Y3700:DP3703)=0,"01.01.1900",INDEX(Y3700:DP3700,MATCH(R3701,Y3701:DP3701,0)))</f>
        <v>01.01.1900</v>
      </c>
      <c r="S3700" s="78" t="str">
        <f t="shared" ref="S3700" si="9489">IF(COUNTA(Y3700:DP3703)=0,"01.01.1900",MAX(Y3700:DP3700))</f>
        <v>01.01.1900</v>
      </c>
      <c r="T3700" s="79"/>
      <c r="U3700" s="80" t="str">
        <f t="array" ref="U3700">IF(COUNTA(Y3700:DP3703)=0,"01.01.1900",IF(ISERROR(HLOOKUP(U3703,Y3703:DP3703,1,FALSE)),"01.01.1900",INDEX(Y3700:DP3700,MATCH(U3701&amp;U3703,Y3701:DP3701&amp;Y3703:DP3703,0))))</f>
        <v>01.01.1900</v>
      </c>
      <c r="V3700" s="81" t="str">
        <f t="shared" ref="V3700" si="9490">IF(COUNTA(Y3700:DP3703)=0,"01.01.1900",_xlfn.MAXIFS(Y3700:DP3700,Y3703:DP3703,V3703))</f>
        <v>01.01.1900</v>
      </c>
      <c r="W3700" s="82"/>
      <c r="X3700" s="106"/>
    </row>
    <row r="3701" spans="2:24" thickBot="1">
      <c r="B3701" s="83"/>
      <c r="C3701" s="84"/>
      <c r="D3701" s="83"/>
      <c r="E3701" s="83"/>
      <c r="F3701" s="83"/>
      <c r="G3701" s="83"/>
      <c r="H3701" s="83"/>
      <c r="I3701" s="83"/>
      <c r="J3701" s="83"/>
      <c r="K3701" s="83"/>
      <c r="L3701" s="83"/>
      <c r="M3701" s="83"/>
      <c r="N3701" s="83"/>
      <c r="O3701" s="83"/>
      <c r="P3701" s="84"/>
      <c r="Q3701" s="217"/>
      <c r="R3701" s="85">
        <f t="shared" ref="R3701" si="9491">IF(COUNTA(Y3700:DP3703)=0,0,MIN(Y3701:DP3701))</f>
        <v>0</v>
      </c>
      <c r="S3701" s="86">
        <f t="shared" ref="S3701" si="9492">IF(COUNTA(Y3700:DP3703)=0,0,HLOOKUP(S3700,Y3700:DP3703,2,FALSE))</f>
        <v>0</v>
      </c>
      <c r="T3701" s="87">
        <f t="shared" ref="T3701" si="9493">IF(COUNTA(Y3700:DP3703)=0,0,AVERAGE(Y3701:DP3701))</f>
        <v>0</v>
      </c>
      <c r="U3701" s="88">
        <f t="shared" ref="U3701" si="9494">IF(COUNTA(Y3700:DP3703)=0,0,_xlfn.MINIFS(Y3701:DP3701,Y3703:DP3703,U3703))</f>
        <v>0</v>
      </c>
      <c r="V3701" s="89">
        <f t="array" ref="V3701">IF(COUNTA(Y3700:DP3703)=0,0,IF(ISERROR(HLOOKUP(V3703,Y3703:DP3703,1,FALSE)),0,INDEX(Y3701:DP3701,MATCH(V3700&amp;V3703,Y3700:DP3700&amp;Y3703:DP3703,0))))</f>
        <v>0</v>
      </c>
      <c r="W3701" s="90">
        <f t="array" ref="W3701">IF(COUNTA(Y3700:DP3703)=0,0,IF(ISERROR(HLOOKUP(W3703,Y3703:DP3703,1,FALSE)),0,AVERAGEIF(Y3703:DP3703,$W3703,Y3701:DP3701)))</f>
        <v>0</v>
      </c>
      <c r="X3701" s="107"/>
    </row>
    <row r="3702" spans="2:24" thickBot="1">
      <c r="B3702" s="83"/>
      <c r="C3702" s="84"/>
      <c r="D3702" s="83"/>
      <c r="E3702" s="83"/>
      <c r="F3702" s="83"/>
      <c r="G3702" s="83"/>
      <c r="H3702" s="83"/>
      <c r="I3702" s="83"/>
      <c r="J3702" s="83"/>
      <c r="K3702" s="83"/>
      <c r="L3702" s="83"/>
      <c r="M3702" s="83"/>
      <c r="N3702" s="83"/>
      <c r="O3702" s="83"/>
      <c r="P3702" s="84"/>
      <c r="Q3702" s="217"/>
      <c r="R3702" s="91">
        <f t="shared" ref="R3702" si="9495">IF(COUNTA(Y3700:DP3703)=0,0,HLOOKUP(R3701,Y3701:DP3703,2,FALSE))</f>
        <v>0</v>
      </c>
      <c r="S3702" s="92">
        <f t="shared" ref="S3702" si="9496">IF(COUNTA(Y3700:DP3703)=0,0,HLOOKUP(S3700,Y3700:DP3703,3,FALSE))</f>
        <v>0</v>
      </c>
      <c r="T3702" s="93"/>
      <c r="U3702" s="94">
        <f t="array" ref="U3702">IF(COUNTA(Y3700:DP3703)=0,0,IF(ISERROR(HLOOKUP(U3703,Y3703:DP3703,1,FALSE)),0,INDEX(Y3702:DP3702,MATCH(U3701&amp;U3703,Y3701:DP3701&amp;Y3703:DP3703,0))))</f>
        <v>0</v>
      </c>
      <c r="V3702" s="94">
        <f t="array" ref="V3702">IF(COUNTA(Y3700:DP3703)=0,0,IF(ISERROR(HLOOKUP(V3703,Y3703:DP3703,1,FALSE)),0,INDEX(Y3702:DP3702,MATCH(V3701&amp;V3703,Y3701:DP3701&amp;Y3703:DP3703,0))))</f>
        <v>0</v>
      </c>
      <c r="W3702" s="95"/>
      <c r="X3702" s="108"/>
    </row>
    <row r="3703" spans="2:24" ht="13.9" thickBot="1">
      <c r="B3703" s="96"/>
      <c r="C3703" s="97"/>
      <c r="D3703" s="96"/>
      <c r="E3703" s="96"/>
      <c r="F3703" s="96"/>
      <c r="G3703" s="96"/>
      <c r="H3703" s="96"/>
      <c r="I3703" s="96"/>
      <c r="J3703" s="96"/>
      <c r="K3703" s="96"/>
      <c r="L3703" s="96"/>
      <c r="M3703" s="96"/>
      <c r="N3703" s="96"/>
      <c r="O3703" s="96"/>
      <c r="P3703" s="97"/>
      <c r="Q3703" s="218"/>
      <c r="R3703" s="98" t="str">
        <f t="shared" ref="R3703" si="9497">IF(COUNTA(Y3700:DP3703)=0,"none",HLOOKUP(R3701,Y3701:DP3703,3,FALSE))</f>
        <v>none</v>
      </c>
      <c r="S3703" s="99" t="str">
        <f t="shared" ref="S3703" si="9498">IF(COUNTA(Y3700:DP3703)=0,"none",HLOOKUP(S3700,Y3700:DP3703,4,FALSE))</f>
        <v>none</v>
      </c>
      <c r="T3703" s="100"/>
      <c r="U3703" s="100" t="str">
        <f t="array" ref="U3703">IF(COUNTA(Y3700:DP3703)=0,"none",IF($U$2="WAHR",$W$3,Abfrage!$F$4))</f>
        <v>none</v>
      </c>
      <c r="V3703" s="100" t="str">
        <f t="array" ref="V3703">IF(COUNTA(Y3700:DP3703)=0,"none",IF($U$2="WAHR",$W$3,Abfrage!$F$4))</f>
        <v>none</v>
      </c>
      <c r="W3703" s="100" t="str">
        <f t="array" ref="W3703">IF(COUNTA(Y3700:DP3703)=0,"none",IF($U$2="WAHR",$W$3,Abfrage!$F$4))</f>
        <v>none</v>
      </c>
      <c r="X3703" s="109"/>
    </row>
    <row r="3704" spans="2:24" thickBot="1">
      <c r="B3704" s="75" t="s">
        <v>2295</v>
      </c>
      <c r="C3704" s="76">
        <v>1000317194</v>
      </c>
      <c r="D3704" s="75" t="s">
        <v>158</v>
      </c>
      <c r="E3704" s="75" t="s">
        <v>2059</v>
      </c>
      <c r="F3704" s="75" t="s">
        <v>306</v>
      </c>
      <c r="G3704" s="75" t="s">
        <v>2296</v>
      </c>
      <c r="H3704" s="75" t="e">
        <v>#N/A</v>
      </c>
      <c r="I3704" s="75" t="s">
        <v>364</v>
      </c>
      <c r="J3704" s="75" t="s">
        <v>2297</v>
      </c>
      <c r="K3704" s="75" t="s">
        <v>306</v>
      </c>
      <c r="L3704" s="75" t="s">
        <v>306</v>
      </c>
      <c r="M3704" s="75" t="s">
        <v>307</v>
      </c>
      <c r="N3704" s="75" t="s">
        <v>321</v>
      </c>
      <c r="O3704" s="75" t="s">
        <v>306</v>
      </c>
      <c r="P3704" s="76" t="s">
        <v>306</v>
      </c>
      <c r="Q3704" s="216"/>
      <c r="R3704" s="77" t="str">
        <f t="shared" ref="R3704" si="9499">IF(COUNTA(Y3704:DP3707)=0,"01.01.1900",INDEX(Y3704:DP3704,MATCH(R3705,Y3705:DP3705,0)))</f>
        <v>01.01.1900</v>
      </c>
      <c r="S3704" s="78" t="str">
        <f t="shared" ref="S3704" si="9500">IF(COUNTA(Y3704:DP3707)=0,"01.01.1900",MAX(Y3704:DP3704))</f>
        <v>01.01.1900</v>
      </c>
      <c r="T3704" s="79"/>
      <c r="U3704" s="80" t="str">
        <f t="array" ref="U3704">IF(COUNTA(Y3704:DP3707)=0,"01.01.1900",IF(ISERROR(HLOOKUP(U3707,Y3707:DP3707,1,FALSE)),"01.01.1900",INDEX(Y3704:DP3704,MATCH(U3705&amp;U3707,Y3705:DP3705&amp;Y3707:DP3707,0))))</f>
        <v>01.01.1900</v>
      </c>
      <c r="V3704" s="81" t="str">
        <f t="shared" ref="V3704" si="9501">IF(COUNTA(Y3704:DP3707)=0,"01.01.1900",_xlfn.MAXIFS(Y3704:DP3704,Y3707:DP3707,V3707))</f>
        <v>01.01.1900</v>
      </c>
      <c r="W3704" s="82"/>
      <c r="X3704" s="106"/>
    </row>
    <row r="3705" spans="2:24" thickBot="1">
      <c r="B3705" s="83"/>
      <c r="C3705" s="84"/>
      <c r="D3705" s="83"/>
      <c r="E3705" s="83"/>
      <c r="F3705" s="83"/>
      <c r="G3705" s="83"/>
      <c r="H3705" s="83"/>
      <c r="I3705" s="83"/>
      <c r="J3705" s="83"/>
      <c r="K3705" s="83"/>
      <c r="L3705" s="83"/>
      <c r="M3705" s="83"/>
      <c r="N3705" s="83"/>
      <c r="O3705" s="83"/>
      <c r="P3705" s="84"/>
      <c r="Q3705" s="217"/>
      <c r="R3705" s="85">
        <f t="shared" ref="R3705" si="9502">IF(COUNTA(Y3704:DP3707)=0,0,MIN(Y3705:DP3705))</f>
        <v>0</v>
      </c>
      <c r="S3705" s="86">
        <f t="shared" ref="S3705" si="9503">IF(COUNTA(Y3704:DP3707)=0,0,HLOOKUP(S3704,Y3704:DP3707,2,FALSE))</f>
        <v>0</v>
      </c>
      <c r="T3705" s="87">
        <f t="shared" ref="T3705" si="9504">IF(COUNTA(Y3704:DP3707)=0,0,AVERAGE(Y3705:DP3705))</f>
        <v>0</v>
      </c>
      <c r="U3705" s="88">
        <f t="shared" ref="U3705" si="9505">IF(COUNTA(Y3704:DP3707)=0,0,_xlfn.MINIFS(Y3705:DP3705,Y3707:DP3707,U3707))</f>
        <v>0</v>
      </c>
      <c r="V3705" s="89">
        <f t="array" ref="V3705">IF(COUNTA(Y3704:DP3707)=0,0,IF(ISERROR(HLOOKUP(V3707,Y3707:DP3707,1,FALSE)),0,INDEX(Y3705:DP3705,MATCH(V3704&amp;V3707,Y3704:DP3704&amp;Y3707:DP3707,0))))</f>
        <v>0</v>
      </c>
      <c r="W3705" s="90">
        <f t="array" ref="W3705">IF(COUNTA(Y3704:DP3707)=0,0,IF(ISERROR(HLOOKUP(W3707,Y3707:DP3707,1,FALSE)),0,AVERAGEIF(Y3707:DP3707,$W3707,Y3705:DP3705)))</f>
        <v>0</v>
      </c>
      <c r="X3705" s="107"/>
    </row>
    <row r="3706" spans="2:24" thickBot="1">
      <c r="B3706" s="83"/>
      <c r="C3706" s="84"/>
      <c r="D3706" s="83"/>
      <c r="E3706" s="83"/>
      <c r="F3706" s="83"/>
      <c r="G3706" s="83"/>
      <c r="H3706" s="83"/>
      <c r="I3706" s="83"/>
      <c r="J3706" s="83"/>
      <c r="K3706" s="83"/>
      <c r="L3706" s="83"/>
      <c r="M3706" s="83"/>
      <c r="N3706" s="83"/>
      <c r="O3706" s="83"/>
      <c r="P3706" s="84"/>
      <c r="Q3706" s="217"/>
      <c r="R3706" s="91">
        <f t="shared" ref="R3706" si="9506">IF(COUNTA(Y3704:DP3707)=0,0,HLOOKUP(R3705,Y3705:DP3707,2,FALSE))</f>
        <v>0</v>
      </c>
      <c r="S3706" s="92">
        <f t="shared" ref="S3706" si="9507">IF(COUNTA(Y3704:DP3707)=0,0,HLOOKUP(S3704,Y3704:DP3707,3,FALSE))</f>
        <v>0</v>
      </c>
      <c r="T3706" s="93"/>
      <c r="U3706" s="94">
        <f t="array" ref="U3706">IF(COUNTA(Y3704:DP3707)=0,0,IF(ISERROR(HLOOKUP(U3707,Y3707:DP3707,1,FALSE)),0,INDEX(Y3706:DP3706,MATCH(U3705&amp;U3707,Y3705:DP3705&amp;Y3707:DP3707,0))))</f>
        <v>0</v>
      </c>
      <c r="V3706" s="94">
        <f t="array" ref="V3706">IF(COUNTA(Y3704:DP3707)=0,0,IF(ISERROR(HLOOKUP(V3707,Y3707:DP3707,1,FALSE)),0,INDEX(Y3706:DP3706,MATCH(V3705&amp;V3707,Y3705:DP3705&amp;Y3707:DP3707,0))))</f>
        <v>0</v>
      </c>
      <c r="W3706" s="95"/>
      <c r="X3706" s="108"/>
    </row>
    <row r="3707" spans="2:24" ht="13.9" thickBot="1">
      <c r="B3707" s="96"/>
      <c r="C3707" s="97"/>
      <c r="D3707" s="96"/>
      <c r="E3707" s="96"/>
      <c r="F3707" s="96"/>
      <c r="G3707" s="96"/>
      <c r="H3707" s="96"/>
      <c r="I3707" s="96"/>
      <c r="J3707" s="96"/>
      <c r="K3707" s="96"/>
      <c r="L3707" s="96"/>
      <c r="M3707" s="96"/>
      <c r="N3707" s="96"/>
      <c r="O3707" s="96"/>
      <c r="P3707" s="97"/>
      <c r="Q3707" s="218"/>
      <c r="R3707" s="98" t="str">
        <f t="shared" ref="R3707" si="9508">IF(COUNTA(Y3704:DP3707)=0,"none",HLOOKUP(R3705,Y3705:DP3707,3,FALSE))</f>
        <v>none</v>
      </c>
      <c r="S3707" s="99" t="str">
        <f t="shared" ref="S3707" si="9509">IF(COUNTA(Y3704:DP3707)=0,"none",HLOOKUP(S3704,Y3704:DP3707,4,FALSE))</f>
        <v>none</v>
      </c>
      <c r="T3707" s="100"/>
      <c r="U3707" s="100" t="str">
        <f t="array" ref="U3707">IF(COUNTA(Y3704:DP3707)=0,"none",IF($U$2="WAHR",$W$3,Abfrage!$F$4))</f>
        <v>none</v>
      </c>
      <c r="V3707" s="100" t="str">
        <f t="array" ref="V3707">IF(COUNTA(Y3704:DP3707)=0,"none",IF($U$2="WAHR",$W$3,Abfrage!$F$4))</f>
        <v>none</v>
      </c>
      <c r="W3707" s="100" t="str">
        <f t="array" ref="W3707">IF(COUNTA(Y3704:DP3707)=0,"none",IF($U$2="WAHR",$W$3,Abfrage!$F$4))</f>
        <v>none</v>
      </c>
      <c r="X3707" s="109"/>
    </row>
    <row r="3708" spans="2:24" thickBot="1">
      <c r="B3708" s="75" t="s">
        <v>2298</v>
      </c>
      <c r="C3708" s="76">
        <v>1000322064</v>
      </c>
      <c r="D3708" s="75" t="s">
        <v>158</v>
      </c>
      <c r="E3708" s="75" t="s">
        <v>367</v>
      </c>
      <c r="F3708" s="75" t="s">
        <v>306</v>
      </c>
      <c r="G3708" s="75" t="s">
        <v>306</v>
      </c>
      <c r="H3708" s="75" t="e">
        <v>#N/A</v>
      </c>
      <c r="I3708" s="75" t="s">
        <v>221</v>
      </c>
      <c r="J3708" s="75" t="s">
        <v>2299</v>
      </c>
      <c r="K3708" s="75" t="s">
        <v>306</v>
      </c>
      <c r="L3708" s="75" t="s">
        <v>306</v>
      </c>
      <c r="M3708" s="75" t="s">
        <v>306</v>
      </c>
      <c r="N3708" s="75" t="s">
        <v>306</v>
      </c>
      <c r="O3708" s="75" t="s">
        <v>306</v>
      </c>
      <c r="P3708" s="76" t="s">
        <v>306</v>
      </c>
      <c r="Q3708" s="216"/>
      <c r="R3708" s="77" t="str">
        <f t="shared" ref="R3708" si="9510">IF(COUNTA(Y3708:DP3711)=0,"01.01.1900",INDEX(Y3708:DP3708,MATCH(R3709,Y3709:DP3709,0)))</f>
        <v>01.01.1900</v>
      </c>
      <c r="S3708" s="78" t="str">
        <f t="shared" ref="S3708" si="9511">IF(COUNTA(Y3708:DP3711)=0,"01.01.1900",MAX(Y3708:DP3708))</f>
        <v>01.01.1900</v>
      </c>
      <c r="T3708" s="79"/>
      <c r="U3708" s="80" t="str">
        <f t="array" ref="U3708">IF(COUNTA(Y3708:DP3711)=0,"01.01.1900",IF(ISERROR(HLOOKUP(U3711,Y3711:DP3711,1,FALSE)),"01.01.1900",INDEX(Y3708:DP3708,MATCH(U3709&amp;U3711,Y3709:DP3709&amp;Y3711:DP3711,0))))</f>
        <v>01.01.1900</v>
      </c>
      <c r="V3708" s="81" t="str">
        <f t="shared" ref="V3708" si="9512">IF(COUNTA(Y3708:DP3711)=0,"01.01.1900",_xlfn.MAXIFS(Y3708:DP3708,Y3711:DP3711,V3711))</f>
        <v>01.01.1900</v>
      </c>
      <c r="W3708" s="82"/>
      <c r="X3708" s="106"/>
    </row>
    <row r="3709" spans="2:24" thickBot="1">
      <c r="B3709" s="83"/>
      <c r="C3709" s="84"/>
      <c r="D3709" s="83"/>
      <c r="E3709" s="83"/>
      <c r="F3709" s="83"/>
      <c r="G3709" s="83"/>
      <c r="H3709" s="83"/>
      <c r="I3709" s="83"/>
      <c r="J3709" s="83"/>
      <c r="K3709" s="83"/>
      <c r="L3709" s="83"/>
      <c r="M3709" s="83"/>
      <c r="N3709" s="83"/>
      <c r="O3709" s="83"/>
      <c r="P3709" s="84"/>
      <c r="Q3709" s="217"/>
      <c r="R3709" s="85">
        <f t="shared" ref="R3709" si="9513">IF(COUNTA(Y3708:DP3711)=0,0,MIN(Y3709:DP3709))</f>
        <v>0</v>
      </c>
      <c r="S3709" s="86">
        <f t="shared" ref="S3709" si="9514">IF(COUNTA(Y3708:DP3711)=0,0,HLOOKUP(S3708,Y3708:DP3711,2,FALSE))</f>
        <v>0</v>
      </c>
      <c r="T3709" s="87">
        <f t="shared" ref="T3709" si="9515">IF(COUNTA(Y3708:DP3711)=0,0,AVERAGE(Y3709:DP3709))</f>
        <v>0</v>
      </c>
      <c r="U3709" s="88">
        <f t="shared" ref="U3709" si="9516">IF(COUNTA(Y3708:DP3711)=0,0,_xlfn.MINIFS(Y3709:DP3709,Y3711:DP3711,U3711))</f>
        <v>0</v>
      </c>
      <c r="V3709" s="89">
        <f t="array" ref="V3709">IF(COUNTA(Y3708:DP3711)=0,0,IF(ISERROR(HLOOKUP(V3711,Y3711:DP3711,1,FALSE)),0,INDEX(Y3709:DP3709,MATCH(V3708&amp;V3711,Y3708:DP3708&amp;Y3711:DP3711,0))))</f>
        <v>0</v>
      </c>
      <c r="W3709" s="90">
        <f t="array" ref="W3709">IF(COUNTA(Y3708:DP3711)=0,0,IF(ISERROR(HLOOKUP(W3711,Y3711:DP3711,1,FALSE)),0,AVERAGEIF(Y3711:DP3711,$W3711,Y3709:DP3709)))</f>
        <v>0</v>
      </c>
      <c r="X3709" s="107"/>
    </row>
    <row r="3710" spans="2:24" thickBot="1">
      <c r="B3710" s="83"/>
      <c r="C3710" s="84"/>
      <c r="D3710" s="83"/>
      <c r="E3710" s="83"/>
      <c r="F3710" s="83"/>
      <c r="G3710" s="83"/>
      <c r="H3710" s="83"/>
      <c r="I3710" s="83"/>
      <c r="J3710" s="83"/>
      <c r="K3710" s="83"/>
      <c r="L3710" s="83"/>
      <c r="M3710" s="83"/>
      <c r="N3710" s="83"/>
      <c r="O3710" s="83"/>
      <c r="P3710" s="84"/>
      <c r="Q3710" s="217"/>
      <c r="R3710" s="91">
        <f t="shared" ref="R3710" si="9517">IF(COUNTA(Y3708:DP3711)=0,0,HLOOKUP(R3709,Y3709:DP3711,2,FALSE))</f>
        <v>0</v>
      </c>
      <c r="S3710" s="92">
        <f t="shared" ref="S3710" si="9518">IF(COUNTA(Y3708:DP3711)=0,0,HLOOKUP(S3708,Y3708:DP3711,3,FALSE))</f>
        <v>0</v>
      </c>
      <c r="T3710" s="93"/>
      <c r="U3710" s="94">
        <f t="array" ref="U3710">IF(COUNTA(Y3708:DP3711)=0,0,IF(ISERROR(HLOOKUP(U3711,Y3711:DP3711,1,FALSE)),0,INDEX(Y3710:DP3710,MATCH(U3709&amp;U3711,Y3709:DP3709&amp;Y3711:DP3711,0))))</f>
        <v>0</v>
      </c>
      <c r="V3710" s="94">
        <f t="array" ref="V3710">IF(COUNTA(Y3708:DP3711)=0,0,IF(ISERROR(HLOOKUP(V3711,Y3711:DP3711,1,FALSE)),0,INDEX(Y3710:DP3710,MATCH(V3709&amp;V3711,Y3709:DP3709&amp;Y3711:DP3711,0))))</f>
        <v>0</v>
      </c>
      <c r="W3710" s="95"/>
      <c r="X3710" s="108"/>
    </row>
    <row r="3711" spans="2:24" ht="13.9" thickBot="1">
      <c r="B3711" s="96"/>
      <c r="C3711" s="97"/>
      <c r="D3711" s="96"/>
      <c r="E3711" s="96"/>
      <c r="F3711" s="96"/>
      <c r="G3711" s="96"/>
      <c r="H3711" s="96"/>
      <c r="I3711" s="96"/>
      <c r="J3711" s="96"/>
      <c r="K3711" s="96"/>
      <c r="L3711" s="96"/>
      <c r="M3711" s="96"/>
      <c r="N3711" s="96"/>
      <c r="O3711" s="96"/>
      <c r="P3711" s="97"/>
      <c r="Q3711" s="218"/>
      <c r="R3711" s="98" t="str">
        <f t="shared" ref="R3711" si="9519">IF(COUNTA(Y3708:DP3711)=0,"none",HLOOKUP(R3709,Y3709:DP3711,3,FALSE))</f>
        <v>none</v>
      </c>
      <c r="S3711" s="99" t="str">
        <f t="shared" ref="S3711" si="9520">IF(COUNTA(Y3708:DP3711)=0,"none",HLOOKUP(S3708,Y3708:DP3711,4,FALSE))</f>
        <v>none</v>
      </c>
      <c r="T3711" s="100"/>
      <c r="U3711" s="100" t="str">
        <f t="array" ref="U3711">IF(COUNTA(Y3708:DP3711)=0,"none",IF($U$2="WAHR",$W$3,Abfrage!$F$4))</f>
        <v>none</v>
      </c>
      <c r="V3711" s="100" t="str">
        <f t="array" ref="V3711">IF(COUNTA(Y3708:DP3711)=0,"none",IF($U$2="WAHR",$W$3,Abfrage!$F$4))</f>
        <v>none</v>
      </c>
      <c r="W3711" s="100" t="str">
        <f t="array" ref="W3711">IF(COUNTA(Y3708:DP3711)=0,"none",IF($U$2="WAHR",$W$3,Abfrage!$F$4))</f>
        <v>none</v>
      </c>
      <c r="X3711" s="109"/>
    </row>
    <row r="3712" spans="2:24" thickBot="1">
      <c r="B3712" s="75" t="s">
        <v>2300</v>
      </c>
      <c r="C3712" s="76">
        <v>1000355179</v>
      </c>
      <c r="D3712" s="75" t="s">
        <v>95</v>
      </c>
      <c r="E3712" s="75" t="s">
        <v>148</v>
      </c>
      <c r="F3712" s="75" t="s">
        <v>96</v>
      </c>
      <c r="G3712" s="75" t="s">
        <v>96</v>
      </c>
      <c r="H3712" s="75" t="e">
        <v>#N/A</v>
      </c>
      <c r="I3712" s="75" t="s">
        <v>41</v>
      </c>
      <c r="J3712" s="75" t="s">
        <v>2301</v>
      </c>
      <c r="K3712" s="75" t="s">
        <v>325</v>
      </c>
      <c r="L3712" s="75" t="s">
        <v>326</v>
      </c>
      <c r="M3712" s="75" t="s">
        <v>313</v>
      </c>
      <c r="N3712" s="75" t="s">
        <v>327</v>
      </c>
      <c r="O3712" s="75" t="s">
        <v>306</v>
      </c>
      <c r="P3712" s="76" t="s">
        <v>306</v>
      </c>
      <c r="Q3712" s="216"/>
      <c r="R3712" s="77" t="str">
        <f t="shared" ref="R3712" si="9521">IF(COUNTA(Y3712:DP3715)=0,"01.01.1900",INDEX(Y3712:DP3712,MATCH(R3713,Y3713:DP3713,0)))</f>
        <v>01.01.1900</v>
      </c>
      <c r="S3712" s="78" t="str">
        <f t="shared" ref="S3712" si="9522">IF(COUNTA(Y3712:DP3715)=0,"01.01.1900",MAX(Y3712:DP3712))</f>
        <v>01.01.1900</v>
      </c>
      <c r="T3712" s="79"/>
      <c r="U3712" s="80" t="str">
        <f t="array" ref="U3712">IF(COUNTA(Y3712:DP3715)=0,"01.01.1900",IF(ISERROR(HLOOKUP(U3715,Y3715:DP3715,1,FALSE)),"01.01.1900",INDEX(Y3712:DP3712,MATCH(U3713&amp;U3715,Y3713:DP3713&amp;Y3715:DP3715,0))))</f>
        <v>01.01.1900</v>
      </c>
      <c r="V3712" s="81" t="str">
        <f t="shared" ref="V3712" si="9523">IF(COUNTA(Y3712:DP3715)=0,"01.01.1900",_xlfn.MAXIFS(Y3712:DP3712,Y3715:DP3715,V3715))</f>
        <v>01.01.1900</v>
      </c>
      <c r="W3712" s="82"/>
      <c r="X3712" s="106"/>
    </row>
    <row r="3713" spans="2:25" thickBot="1">
      <c r="B3713" s="83"/>
      <c r="C3713" s="84"/>
      <c r="D3713" s="83"/>
      <c r="E3713" s="83"/>
      <c r="F3713" s="83"/>
      <c r="G3713" s="83"/>
      <c r="H3713" s="83"/>
      <c r="I3713" s="83"/>
      <c r="J3713" s="83"/>
      <c r="K3713" s="83"/>
      <c r="L3713" s="83"/>
      <c r="M3713" s="83"/>
      <c r="N3713" s="83"/>
      <c r="O3713" s="83"/>
      <c r="P3713" s="84"/>
      <c r="Q3713" s="217"/>
      <c r="R3713" s="85">
        <f t="shared" ref="R3713" si="9524">IF(COUNTA(Y3712:DP3715)=0,0,MIN(Y3713:DP3713))</f>
        <v>0</v>
      </c>
      <c r="S3713" s="86">
        <f t="shared" ref="S3713" si="9525">IF(COUNTA(Y3712:DP3715)=0,0,HLOOKUP(S3712,Y3712:DP3715,2,FALSE))</f>
        <v>0</v>
      </c>
      <c r="T3713" s="87">
        <f t="shared" ref="T3713" si="9526">IF(COUNTA(Y3712:DP3715)=0,0,AVERAGE(Y3713:DP3713))</f>
        <v>0</v>
      </c>
      <c r="U3713" s="88">
        <f t="shared" ref="U3713" si="9527">IF(COUNTA(Y3712:DP3715)=0,0,_xlfn.MINIFS(Y3713:DP3713,Y3715:DP3715,U3715))</f>
        <v>0</v>
      </c>
      <c r="V3713" s="89">
        <f t="array" ref="V3713">IF(COUNTA(Y3712:DP3715)=0,0,IF(ISERROR(HLOOKUP(V3715,Y3715:DP3715,1,FALSE)),0,INDEX(Y3713:DP3713,MATCH(V3712&amp;V3715,Y3712:DP3712&amp;Y3715:DP3715,0))))</f>
        <v>0</v>
      </c>
      <c r="W3713" s="90">
        <f t="array" ref="W3713">IF(COUNTA(Y3712:DP3715)=0,0,IF(ISERROR(HLOOKUP(W3715,Y3715:DP3715,1,FALSE)),0,AVERAGEIF(Y3715:DP3715,$W3715,Y3713:DP3713)))</f>
        <v>0</v>
      </c>
      <c r="X3713" s="107"/>
    </row>
    <row r="3714" spans="2:25" thickBot="1">
      <c r="B3714" s="83"/>
      <c r="C3714" s="84"/>
      <c r="D3714" s="83"/>
      <c r="E3714" s="83"/>
      <c r="F3714" s="83"/>
      <c r="G3714" s="83"/>
      <c r="H3714" s="83"/>
      <c r="I3714" s="83"/>
      <c r="J3714" s="83"/>
      <c r="K3714" s="83"/>
      <c r="L3714" s="83"/>
      <c r="M3714" s="83"/>
      <c r="N3714" s="83"/>
      <c r="O3714" s="83"/>
      <c r="P3714" s="84"/>
      <c r="Q3714" s="217"/>
      <c r="R3714" s="91">
        <f t="shared" ref="R3714" si="9528">IF(COUNTA(Y3712:DP3715)=0,0,HLOOKUP(R3713,Y3713:DP3715,2,FALSE))</f>
        <v>0</v>
      </c>
      <c r="S3714" s="92">
        <f t="shared" ref="S3714" si="9529">IF(COUNTA(Y3712:DP3715)=0,0,HLOOKUP(S3712,Y3712:DP3715,3,FALSE))</f>
        <v>0</v>
      </c>
      <c r="T3714" s="93"/>
      <c r="U3714" s="94">
        <f t="array" ref="U3714">IF(COUNTA(Y3712:DP3715)=0,0,IF(ISERROR(HLOOKUP(U3715,Y3715:DP3715,1,FALSE)),0,INDEX(Y3714:DP3714,MATCH(U3713&amp;U3715,Y3713:DP3713&amp;Y3715:DP3715,0))))</f>
        <v>0</v>
      </c>
      <c r="V3714" s="94">
        <f t="array" ref="V3714">IF(COUNTA(Y3712:DP3715)=0,0,IF(ISERROR(HLOOKUP(V3715,Y3715:DP3715,1,FALSE)),0,INDEX(Y3714:DP3714,MATCH(V3713&amp;V3715,Y3713:DP3713&amp;Y3715:DP3715,0))))</f>
        <v>0</v>
      </c>
      <c r="W3714" s="95"/>
      <c r="X3714" s="108"/>
    </row>
    <row r="3715" spans="2:25" ht="13.9" thickBot="1">
      <c r="B3715" s="96"/>
      <c r="C3715" s="97"/>
      <c r="D3715" s="96"/>
      <c r="E3715" s="96"/>
      <c r="F3715" s="96"/>
      <c r="G3715" s="96"/>
      <c r="H3715" s="96"/>
      <c r="I3715" s="96"/>
      <c r="J3715" s="96"/>
      <c r="K3715" s="96"/>
      <c r="L3715" s="96"/>
      <c r="M3715" s="96"/>
      <c r="N3715" s="96"/>
      <c r="O3715" s="96"/>
      <c r="P3715" s="97"/>
      <c r="Q3715" s="218"/>
      <c r="R3715" s="98" t="str">
        <f t="shared" ref="R3715" si="9530">IF(COUNTA(Y3712:DP3715)=0,"none",HLOOKUP(R3713,Y3713:DP3715,3,FALSE))</f>
        <v>none</v>
      </c>
      <c r="S3715" s="99" t="str">
        <f t="shared" ref="S3715" si="9531">IF(COUNTA(Y3712:DP3715)=0,"none",HLOOKUP(S3712,Y3712:DP3715,4,FALSE))</f>
        <v>none</v>
      </c>
      <c r="T3715" s="100"/>
      <c r="U3715" s="100" t="str">
        <f t="array" ref="U3715">IF(COUNTA(Y3712:DP3715)=0,"none",IF($U$2="WAHR",$W$3,Abfrage!$F$4))</f>
        <v>none</v>
      </c>
      <c r="V3715" s="100" t="str">
        <f t="array" ref="V3715">IF(COUNTA(Y3712:DP3715)=0,"none",IF($U$2="WAHR",$W$3,Abfrage!$F$4))</f>
        <v>none</v>
      </c>
      <c r="W3715" s="100" t="str">
        <f t="array" ref="W3715">IF(COUNTA(Y3712:DP3715)=0,"none",IF($U$2="WAHR",$W$3,Abfrage!$F$4))</f>
        <v>none</v>
      </c>
      <c r="X3715" s="109"/>
    </row>
    <row r="3716" spans="2:25" thickBot="1">
      <c r="B3716" s="75" t="s">
        <v>2302</v>
      </c>
      <c r="C3716" s="76">
        <v>1000355191</v>
      </c>
      <c r="D3716" s="75" t="s">
        <v>95</v>
      </c>
      <c r="E3716" s="75" t="s">
        <v>148</v>
      </c>
      <c r="F3716" s="75" t="s">
        <v>175</v>
      </c>
      <c r="G3716" s="75" t="s">
        <v>175</v>
      </c>
      <c r="H3716" s="75" t="s">
        <v>50</v>
      </c>
      <c r="I3716" s="75" t="s">
        <v>41</v>
      </c>
      <c r="J3716" s="75" t="s">
        <v>2303</v>
      </c>
      <c r="K3716" s="75" t="s">
        <v>327</v>
      </c>
      <c r="L3716" s="75" t="s">
        <v>326</v>
      </c>
      <c r="M3716" s="75" t="s">
        <v>307</v>
      </c>
      <c r="N3716" s="75" t="s">
        <v>327</v>
      </c>
      <c r="O3716" s="75" t="s">
        <v>306</v>
      </c>
      <c r="P3716" s="76" t="s">
        <v>306</v>
      </c>
      <c r="Q3716" s="216"/>
      <c r="R3716" s="77">
        <f t="shared" ref="R3716" si="9532">IF(COUNTA(Y3716:DP3719)=0,"01.01.1900",INDEX(Y3716:DP3716,MATCH(R3717,Y3717:DP3717,0)))</f>
        <v>44467</v>
      </c>
      <c r="S3716" s="78">
        <f t="shared" ref="S3716" si="9533">IF(COUNTA(Y3716:DP3719)=0,"01.01.1900",MAX(Y3716:DP3716))</f>
        <v>44467</v>
      </c>
      <c r="T3716" s="79"/>
      <c r="U3716" s="80" t="str">
        <f t="array" ref="U3716">IF(COUNTA(Y3716:DP3719)=0,"01.01.1900",IF(ISERROR(HLOOKUP(U3719,Y3719:DP3719,1,FALSE)),"01.01.1900",INDEX(Y3716:DP3716,MATCH(U3717&amp;U3719,Y3717:DP3717&amp;Y3719:DP3719,0))))</f>
        <v>01.01.1900</v>
      </c>
      <c r="V3716" s="81">
        <f t="shared" ref="V3716" si="9534">IF(COUNTA(Y3716:DP3719)=0,"01.01.1900",_xlfn.MAXIFS(Y3716:DP3716,Y3719:DP3719,V3719))</f>
        <v>0</v>
      </c>
      <c r="W3716" s="82"/>
      <c r="X3716" s="106"/>
      <c r="Y3716" s="141">
        <v>44467</v>
      </c>
    </row>
    <row r="3717" spans="2:25" thickBot="1">
      <c r="B3717" s="83"/>
      <c r="C3717" s="84"/>
      <c r="D3717" s="83"/>
      <c r="E3717" s="83"/>
      <c r="F3717" s="83"/>
      <c r="G3717" s="83"/>
      <c r="H3717" s="83"/>
      <c r="I3717" s="83"/>
      <c r="J3717" s="83"/>
      <c r="K3717" s="83"/>
      <c r="L3717" s="83"/>
      <c r="M3717" s="83"/>
      <c r="N3717" s="83"/>
      <c r="O3717" s="83"/>
      <c r="P3717" s="84"/>
      <c r="Q3717" s="217"/>
      <c r="R3717" s="85">
        <f t="shared" ref="R3717" si="9535">IF(COUNTA(Y3716:DP3719)=0,0,MIN(Y3717:DP3717))</f>
        <v>0.17849999999999999</v>
      </c>
      <c r="S3717" s="86">
        <f t="shared" ref="S3717" si="9536">IF(COUNTA(Y3716:DP3719)=0,0,HLOOKUP(S3716,Y3716:DP3719,2,FALSE))</f>
        <v>0.17849999999999999</v>
      </c>
      <c r="T3717" s="87">
        <f t="shared" ref="T3717" si="9537">IF(COUNTA(Y3716:DP3719)=0,0,AVERAGE(Y3717:DP3717))</f>
        <v>0.17849999999999999</v>
      </c>
      <c r="U3717" s="88">
        <f t="shared" ref="U3717" si="9538">IF(COUNTA(Y3716:DP3719)=0,0,_xlfn.MINIFS(Y3717:DP3717,Y3719:DP3719,U3719))</f>
        <v>0</v>
      </c>
      <c r="V3717" s="89">
        <f t="array" ref="V3717">IF(COUNTA(Y3716:DP3719)=0,0,IF(ISERROR(HLOOKUP(V3719,Y3719:DP3719,1,FALSE)),0,INDEX(Y3717:DP3717,MATCH(V3716&amp;V3719,Y3716:DP3716&amp;Y3719:DP3719,0))))</f>
        <v>0</v>
      </c>
      <c r="W3717" s="90">
        <f t="array" ref="W3717">IF(COUNTA(Y3716:DP3719)=0,0,IF(ISERROR(HLOOKUP(W3719,Y3719:DP3719,1,FALSE)),0,AVERAGEIF(Y3719:DP3719,$W3719,Y3717:DP3717)))</f>
        <v>0</v>
      </c>
      <c r="X3717" s="107"/>
      <c r="Y3717" s="142">
        <v>0.17849999999999999</v>
      </c>
    </row>
    <row r="3718" spans="2:25" thickBot="1">
      <c r="B3718" s="83"/>
      <c r="C3718" s="84"/>
      <c r="D3718" s="83"/>
      <c r="E3718" s="83"/>
      <c r="F3718" s="83"/>
      <c r="G3718" s="83"/>
      <c r="H3718" s="83"/>
      <c r="I3718" s="83"/>
      <c r="J3718" s="83"/>
      <c r="K3718" s="83"/>
      <c r="L3718" s="83"/>
      <c r="M3718" s="83"/>
      <c r="N3718" s="83"/>
      <c r="O3718" s="83"/>
      <c r="P3718" s="84"/>
      <c r="Q3718" s="217"/>
      <c r="R3718" s="91">
        <f t="shared" ref="R3718" si="9539">IF(COUNTA(Y3716:DP3719)=0,0,HLOOKUP(R3717,Y3717:DP3719,2,FALSE))</f>
        <v>1000</v>
      </c>
      <c r="S3718" s="92">
        <f t="shared" ref="S3718" si="9540">IF(COUNTA(Y3716:DP3719)=0,0,HLOOKUP(S3716,Y3716:DP3719,3,FALSE))</f>
        <v>1000</v>
      </c>
      <c r="T3718" s="93"/>
      <c r="U3718" s="94">
        <f t="array" ref="U3718">IF(COUNTA(Y3716:DP3719)=0,0,IF(ISERROR(HLOOKUP(U3719,Y3719:DP3719,1,FALSE)),0,INDEX(Y3718:DP3718,MATCH(U3717&amp;U3719,Y3717:DP3717&amp;Y3719:DP3719,0))))</f>
        <v>0</v>
      </c>
      <c r="V3718" s="94">
        <f t="array" ref="V3718">IF(COUNTA(Y3716:DP3719)=0,0,IF(ISERROR(HLOOKUP(V3719,Y3719:DP3719,1,FALSE)),0,INDEX(Y3718:DP3718,MATCH(V3717&amp;V3719,Y3717:DP3717&amp;Y3719:DP3719,0))))</f>
        <v>0</v>
      </c>
      <c r="W3718" s="95"/>
      <c r="X3718" s="108"/>
      <c r="Y3718" s="143">
        <v>1000</v>
      </c>
    </row>
    <row r="3719" spans="2:25" ht="13.9" thickBot="1">
      <c r="B3719" s="96"/>
      <c r="C3719" s="97"/>
      <c r="D3719" s="96"/>
      <c r="E3719" s="96"/>
      <c r="F3719" s="96"/>
      <c r="G3719" s="96"/>
      <c r="H3719" s="96"/>
      <c r="I3719" s="96"/>
      <c r="J3719" s="96"/>
      <c r="K3719" s="96"/>
      <c r="L3719" s="96"/>
      <c r="M3719" s="96"/>
      <c r="N3719" s="96"/>
      <c r="O3719" s="96"/>
      <c r="P3719" s="97"/>
      <c r="Q3719" s="218"/>
      <c r="R3719" s="98" t="str">
        <f t="shared" ref="R3719" si="9541">IF(COUNTA(Y3716:DP3719)=0,"none",HLOOKUP(R3717,Y3717:DP3719,3,FALSE))</f>
        <v>www (-15%)</v>
      </c>
      <c r="S3719" s="99" t="str">
        <f t="shared" ref="S3719" si="9542">IF(COUNTA(Y3716:DP3719)=0,"none",HLOOKUP(S3716,Y3716:DP3719,4,FALSE))</f>
        <v>www (-15%)</v>
      </c>
      <c r="T3719" s="100"/>
      <c r="U3719" s="100">
        <f t="array" ref="U3719">IF(COUNTA(Y3716:DP3719)=0,"none",IF($U$2="WAHR",$W$3,Abfrage!$F$4))</f>
        <v>0</v>
      </c>
      <c r="V3719" s="100">
        <f t="array" ref="V3719">IF(COUNTA(Y3716:DP3719)=0,"none",IF($U$2="WAHR",$W$3,Abfrage!$F$4))</f>
        <v>0</v>
      </c>
      <c r="W3719" s="100">
        <f t="array" ref="W3719">IF(COUNTA(Y3716:DP3719)=0,"none",IF($U$2="WAHR",$W$3,Abfrage!$F$4))</f>
        <v>0</v>
      </c>
      <c r="X3719" s="109"/>
      <c r="Y3719" s="144" t="s">
        <v>354</v>
      </c>
    </row>
    <row r="3720" spans="2:25" thickBot="1">
      <c r="B3720" s="75" t="s">
        <v>2304</v>
      </c>
      <c r="C3720" s="76">
        <v>1000127876</v>
      </c>
      <c r="D3720" s="75" t="s">
        <v>89</v>
      </c>
      <c r="E3720" s="75" t="s">
        <v>1148</v>
      </c>
      <c r="F3720" s="75" t="s">
        <v>1149</v>
      </c>
      <c r="G3720" s="75" t="s">
        <v>1149</v>
      </c>
      <c r="H3720" s="75" t="s">
        <v>446</v>
      </c>
      <c r="I3720" s="75" t="s">
        <v>79</v>
      </c>
      <c r="J3720" s="75" t="s">
        <v>2305</v>
      </c>
      <c r="K3720" s="75" t="s">
        <v>306</v>
      </c>
      <c r="L3720" s="75" t="s">
        <v>306</v>
      </c>
      <c r="M3720" s="75" t="s">
        <v>307</v>
      </c>
      <c r="N3720" s="75" t="s">
        <v>352</v>
      </c>
      <c r="O3720" s="75" t="s">
        <v>476</v>
      </c>
      <c r="P3720" s="76" t="s">
        <v>306</v>
      </c>
      <c r="Q3720" s="216"/>
      <c r="R3720" s="77">
        <f t="shared" ref="R3720" si="9543">IF(COUNTA(Y3720:DP3723)=0,"01.01.1900",INDEX(Y3720:DP3720,MATCH(R3721,Y3721:DP3721,0)))</f>
        <v>45847</v>
      </c>
      <c r="S3720" s="78">
        <f t="shared" ref="S3720" si="9544">IF(COUNTA(Y3720:DP3723)=0,"01.01.1900",MAX(Y3720:DP3720))</f>
        <v>45847</v>
      </c>
      <c r="T3720" s="79"/>
      <c r="U3720" s="80" t="str">
        <f t="array" ref="U3720">IF(COUNTA(Y3720:DP3723)=0,"01.01.1900",IF(ISERROR(HLOOKUP(U3723,Y3723:DP3723,1,FALSE)),"01.01.1900",INDEX(Y3720:DP3720,MATCH(U3721&amp;U3723,Y3721:DP3721&amp;Y3723:DP3723,0))))</f>
        <v>01.01.1900</v>
      </c>
      <c r="V3720" s="81">
        <f t="shared" ref="V3720" si="9545">IF(COUNTA(Y3720:DP3723)=0,"01.01.1900",_xlfn.MAXIFS(Y3720:DP3720,Y3723:DP3723,V3723))</f>
        <v>0</v>
      </c>
      <c r="W3720" s="82"/>
      <c r="X3720" s="106"/>
      <c r="Y3720" s="141">
        <v>45847</v>
      </c>
    </row>
    <row r="3721" spans="2:25" thickBot="1">
      <c r="B3721" s="83"/>
      <c r="C3721" s="84"/>
      <c r="D3721" s="83"/>
      <c r="E3721" s="83"/>
      <c r="F3721" s="83"/>
      <c r="G3721" s="83"/>
      <c r="H3721" s="83"/>
      <c r="I3721" s="83"/>
      <c r="J3721" s="83"/>
      <c r="K3721" s="83"/>
      <c r="L3721" s="83"/>
      <c r="M3721" s="83"/>
      <c r="N3721" s="83"/>
      <c r="O3721" s="83"/>
      <c r="P3721" s="84"/>
      <c r="Q3721" s="217"/>
      <c r="R3721" s="85">
        <f t="shared" ref="R3721" si="9546">IF(COUNTA(Y3720:DP3723)=0,0,MIN(Y3721:DP3721))</f>
        <v>2.0636999999999999</v>
      </c>
      <c r="S3721" s="86">
        <f t="shared" ref="S3721" si="9547">IF(COUNTA(Y3720:DP3723)=0,0,HLOOKUP(S3720,Y3720:DP3723,2,FALSE))</f>
        <v>2.0636999999999999</v>
      </c>
      <c r="T3721" s="87">
        <f t="shared" ref="T3721" si="9548">IF(COUNTA(Y3720:DP3723)=0,0,AVERAGE(Y3721:DP3721))</f>
        <v>2.0636999999999999</v>
      </c>
      <c r="U3721" s="88">
        <f t="shared" ref="U3721" si="9549">IF(COUNTA(Y3720:DP3723)=0,0,_xlfn.MINIFS(Y3721:DP3721,Y3723:DP3723,U3723))</f>
        <v>0</v>
      </c>
      <c r="V3721" s="89">
        <f t="array" ref="V3721">IF(COUNTA(Y3720:DP3723)=0,0,IF(ISERROR(HLOOKUP(V3723,Y3723:DP3723,1,FALSE)),0,INDEX(Y3721:DP3721,MATCH(V3720&amp;V3723,Y3720:DP3720&amp;Y3723:DP3723,0))))</f>
        <v>0</v>
      </c>
      <c r="W3721" s="90">
        <f t="array" ref="W3721">IF(COUNTA(Y3720:DP3723)=0,0,IF(ISERROR(HLOOKUP(W3723,Y3723:DP3723,1,FALSE)),0,AVERAGEIF(Y3723:DP3723,$W3723,Y3721:DP3721)))</f>
        <v>0</v>
      </c>
      <c r="X3721" s="107"/>
      <c r="Y3721" s="142">
        <v>2.0636999999999999</v>
      </c>
    </row>
    <row r="3722" spans="2:25" thickBot="1">
      <c r="B3722" s="83"/>
      <c r="C3722" s="84"/>
      <c r="D3722" s="83"/>
      <c r="E3722" s="83"/>
      <c r="F3722" s="83"/>
      <c r="G3722" s="83"/>
      <c r="H3722" s="83"/>
      <c r="I3722" s="83"/>
      <c r="J3722" s="83"/>
      <c r="K3722" s="83"/>
      <c r="L3722" s="83"/>
      <c r="M3722" s="83"/>
      <c r="N3722" s="83"/>
      <c r="O3722" s="83"/>
      <c r="P3722" s="84"/>
      <c r="Q3722" s="217"/>
      <c r="R3722" s="91">
        <f t="shared" ref="R3722" si="9550">IF(COUNTA(Y3720:DP3723)=0,0,HLOOKUP(R3721,Y3721:DP3723,2,FALSE))</f>
        <v>100</v>
      </c>
      <c r="S3722" s="92">
        <f t="shared" ref="S3722" si="9551">IF(COUNTA(Y3720:DP3723)=0,0,HLOOKUP(S3720,Y3720:DP3723,3,FALSE))</f>
        <v>100</v>
      </c>
      <c r="T3722" s="93"/>
      <c r="U3722" s="94">
        <f t="array" ref="U3722">IF(COUNTA(Y3720:DP3723)=0,0,IF(ISERROR(HLOOKUP(U3723,Y3723:DP3723,1,FALSE)),0,INDEX(Y3722:DP3722,MATCH(U3721&amp;U3723,Y3721:DP3721&amp;Y3723:DP3723,0))))</f>
        <v>0</v>
      </c>
      <c r="V3722" s="94">
        <f t="array" ref="V3722">IF(COUNTA(Y3720:DP3723)=0,0,IF(ISERROR(HLOOKUP(V3723,Y3723:DP3723,1,FALSE)),0,INDEX(Y3722:DP3722,MATCH(V3721&amp;V3723,Y3721:DP3721&amp;Y3723:DP3723,0))))</f>
        <v>0</v>
      </c>
      <c r="W3722" s="95"/>
      <c r="X3722" s="108"/>
      <c r="Y3722" s="143">
        <v>100</v>
      </c>
    </row>
    <row r="3723" spans="2:25" ht="13.9" thickBot="1">
      <c r="B3723" s="96"/>
      <c r="C3723" s="97"/>
      <c r="D3723" s="96"/>
      <c r="E3723" s="96"/>
      <c r="F3723" s="96"/>
      <c r="G3723" s="96"/>
      <c r="H3723" s="96"/>
      <c r="I3723" s="96"/>
      <c r="J3723" s="96"/>
      <c r="K3723" s="96"/>
      <c r="L3723" s="96"/>
      <c r="M3723" s="96"/>
      <c r="N3723" s="96"/>
      <c r="O3723" s="96"/>
      <c r="P3723" s="97"/>
      <c r="Q3723" s="218"/>
      <c r="R3723" s="98" t="str">
        <f t="shared" ref="R3723" si="9552">IF(COUNTA(Y3720:DP3723)=0,"none",HLOOKUP(R3721,Y3721:DP3723,3,FALSE))</f>
        <v>SAP</v>
      </c>
      <c r="S3723" s="99" t="str">
        <f t="shared" ref="S3723" si="9553">IF(COUNTA(Y3720:DP3723)=0,"none",HLOOKUP(S3720,Y3720:DP3723,4,FALSE))</f>
        <v>SAP</v>
      </c>
      <c r="T3723" s="100"/>
      <c r="U3723" s="100">
        <f t="array" ref="U3723">IF(COUNTA(Y3720:DP3723)=0,"none",IF($U$2="WAHR",$W$3,Abfrage!$F$4))</f>
        <v>0</v>
      </c>
      <c r="V3723" s="100">
        <f t="array" ref="V3723">IF(COUNTA(Y3720:DP3723)=0,"none",IF($U$2="WAHR",$W$3,Abfrage!$F$4))</f>
        <v>0</v>
      </c>
      <c r="W3723" s="100">
        <f t="array" ref="W3723">IF(COUNTA(Y3720:DP3723)=0,"none",IF($U$2="WAHR",$W$3,Abfrage!$F$4))</f>
        <v>0</v>
      </c>
      <c r="X3723" s="109"/>
      <c r="Y3723" s="144" t="s">
        <v>47</v>
      </c>
    </row>
    <row r="3724" spans="2:25" thickBot="1">
      <c r="B3724" s="75" t="s">
        <v>2306</v>
      </c>
      <c r="C3724" s="76">
        <v>1000325751</v>
      </c>
      <c r="D3724" s="75" t="s">
        <v>89</v>
      </c>
      <c r="E3724" s="75" t="s">
        <v>1148</v>
      </c>
      <c r="F3724" s="75" t="s">
        <v>1465</v>
      </c>
      <c r="G3724" s="75" t="s">
        <v>1465</v>
      </c>
      <c r="H3724" s="75" t="e">
        <v>#N/A</v>
      </c>
      <c r="I3724" s="75" t="s">
        <v>2307</v>
      </c>
      <c r="J3724" s="75" t="s">
        <v>2308</v>
      </c>
      <c r="K3724" s="75" t="s">
        <v>306</v>
      </c>
      <c r="L3724" s="75" t="s">
        <v>306</v>
      </c>
      <c r="M3724" s="75" t="s">
        <v>307</v>
      </c>
      <c r="N3724" s="75" t="s">
        <v>352</v>
      </c>
      <c r="O3724" s="75" t="s">
        <v>402</v>
      </c>
      <c r="P3724" s="76" t="s">
        <v>306</v>
      </c>
      <c r="Q3724" s="216"/>
      <c r="R3724" s="77" t="str">
        <f t="shared" ref="R3724" si="9554">IF(COUNTA(Y3724:DP3727)=0,"01.01.1900",INDEX(Y3724:DP3724,MATCH(R3725,Y3725:DP3725,0)))</f>
        <v>01.01.1900</v>
      </c>
      <c r="S3724" s="78" t="str">
        <f t="shared" ref="S3724" si="9555">IF(COUNTA(Y3724:DP3727)=0,"01.01.1900",MAX(Y3724:DP3724))</f>
        <v>01.01.1900</v>
      </c>
      <c r="T3724" s="79"/>
      <c r="U3724" s="80" t="str">
        <f t="array" ref="U3724">IF(COUNTA(Y3724:DP3727)=0,"01.01.1900",IF(ISERROR(HLOOKUP(U3727,Y3727:DP3727,1,FALSE)),"01.01.1900",INDEX(Y3724:DP3724,MATCH(U3725&amp;U3727,Y3725:DP3725&amp;Y3727:DP3727,0))))</f>
        <v>01.01.1900</v>
      </c>
      <c r="V3724" s="81" t="str">
        <f t="shared" ref="V3724" si="9556">IF(COUNTA(Y3724:DP3727)=0,"01.01.1900",_xlfn.MAXIFS(Y3724:DP3724,Y3727:DP3727,V3727))</f>
        <v>01.01.1900</v>
      </c>
      <c r="W3724" s="82"/>
      <c r="X3724" s="106"/>
    </row>
    <row r="3725" spans="2:25" thickBot="1">
      <c r="B3725" s="83"/>
      <c r="C3725" s="84"/>
      <c r="D3725" s="83"/>
      <c r="E3725" s="83"/>
      <c r="F3725" s="83"/>
      <c r="G3725" s="83"/>
      <c r="H3725" s="83"/>
      <c r="I3725" s="83"/>
      <c r="J3725" s="83"/>
      <c r="K3725" s="83"/>
      <c r="L3725" s="83"/>
      <c r="M3725" s="83"/>
      <c r="N3725" s="83"/>
      <c r="O3725" s="83"/>
      <c r="P3725" s="84"/>
      <c r="Q3725" s="217"/>
      <c r="R3725" s="85">
        <f t="shared" ref="R3725" si="9557">IF(COUNTA(Y3724:DP3727)=0,0,MIN(Y3725:DP3725))</f>
        <v>0</v>
      </c>
      <c r="S3725" s="86">
        <f t="shared" ref="S3725" si="9558">IF(COUNTA(Y3724:DP3727)=0,0,HLOOKUP(S3724,Y3724:DP3727,2,FALSE))</f>
        <v>0</v>
      </c>
      <c r="T3725" s="87">
        <f t="shared" ref="T3725" si="9559">IF(COUNTA(Y3724:DP3727)=0,0,AVERAGE(Y3725:DP3725))</f>
        <v>0</v>
      </c>
      <c r="U3725" s="88">
        <f t="shared" ref="U3725" si="9560">IF(COUNTA(Y3724:DP3727)=0,0,_xlfn.MINIFS(Y3725:DP3725,Y3727:DP3727,U3727))</f>
        <v>0</v>
      </c>
      <c r="V3725" s="89">
        <f t="array" ref="V3725">IF(COUNTA(Y3724:DP3727)=0,0,IF(ISERROR(HLOOKUP(V3727,Y3727:DP3727,1,FALSE)),0,INDEX(Y3725:DP3725,MATCH(V3724&amp;V3727,Y3724:DP3724&amp;Y3727:DP3727,0))))</f>
        <v>0</v>
      </c>
      <c r="W3725" s="90">
        <f t="array" ref="W3725">IF(COUNTA(Y3724:DP3727)=0,0,IF(ISERROR(HLOOKUP(W3727,Y3727:DP3727,1,FALSE)),0,AVERAGEIF(Y3727:DP3727,$W3727,Y3725:DP3725)))</f>
        <v>0</v>
      </c>
      <c r="X3725" s="107"/>
    </row>
    <row r="3726" spans="2:25" thickBot="1">
      <c r="B3726" s="83"/>
      <c r="C3726" s="84"/>
      <c r="D3726" s="83"/>
      <c r="E3726" s="83"/>
      <c r="F3726" s="83"/>
      <c r="G3726" s="83"/>
      <c r="H3726" s="83"/>
      <c r="I3726" s="83"/>
      <c r="J3726" s="83"/>
      <c r="K3726" s="83"/>
      <c r="L3726" s="83"/>
      <c r="M3726" s="83"/>
      <c r="N3726" s="83"/>
      <c r="O3726" s="83"/>
      <c r="P3726" s="84"/>
      <c r="Q3726" s="217"/>
      <c r="R3726" s="91">
        <f t="shared" ref="R3726" si="9561">IF(COUNTA(Y3724:DP3727)=0,0,HLOOKUP(R3725,Y3725:DP3727,2,FALSE))</f>
        <v>0</v>
      </c>
      <c r="S3726" s="92">
        <f t="shared" ref="S3726" si="9562">IF(COUNTA(Y3724:DP3727)=0,0,HLOOKUP(S3724,Y3724:DP3727,3,FALSE))</f>
        <v>0</v>
      </c>
      <c r="T3726" s="93"/>
      <c r="U3726" s="94">
        <f t="array" ref="U3726">IF(COUNTA(Y3724:DP3727)=0,0,IF(ISERROR(HLOOKUP(U3727,Y3727:DP3727,1,FALSE)),0,INDEX(Y3726:DP3726,MATCH(U3725&amp;U3727,Y3725:DP3725&amp;Y3727:DP3727,0))))</f>
        <v>0</v>
      </c>
      <c r="V3726" s="94">
        <f t="array" ref="V3726">IF(COUNTA(Y3724:DP3727)=0,0,IF(ISERROR(HLOOKUP(V3727,Y3727:DP3727,1,FALSE)),0,INDEX(Y3726:DP3726,MATCH(V3725&amp;V3727,Y3725:DP3725&amp;Y3727:DP3727,0))))</f>
        <v>0</v>
      </c>
      <c r="W3726" s="95"/>
      <c r="X3726" s="108"/>
    </row>
    <row r="3727" spans="2:25" ht="13.9" thickBot="1">
      <c r="B3727" s="96"/>
      <c r="C3727" s="97"/>
      <c r="D3727" s="96"/>
      <c r="E3727" s="96"/>
      <c r="F3727" s="96"/>
      <c r="G3727" s="96"/>
      <c r="H3727" s="96"/>
      <c r="I3727" s="96"/>
      <c r="J3727" s="96"/>
      <c r="K3727" s="96"/>
      <c r="L3727" s="96"/>
      <c r="M3727" s="96"/>
      <c r="N3727" s="96"/>
      <c r="O3727" s="96"/>
      <c r="P3727" s="97"/>
      <c r="Q3727" s="218"/>
      <c r="R3727" s="98" t="str">
        <f t="shared" ref="R3727" si="9563">IF(COUNTA(Y3724:DP3727)=0,"none",HLOOKUP(R3725,Y3725:DP3727,3,FALSE))</f>
        <v>none</v>
      </c>
      <c r="S3727" s="99" t="str">
        <f t="shared" ref="S3727" si="9564">IF(COUNTA(Y3724:DP3727)=0,"none",HLOOKUP(S3724,Y3724:DP3727,4,FALSE))</f>
        <v>none</v>
      </c>
      <c r="T3727" s="100"/>
      <c r="U3727" s="100" t="str">
        <f t="array" ref="U3727">IF(COUNTA(Y3724:DP3727)=0,"none",IF($U$2="WAHR",$W$3,Abfrage!$F$4))</f>
        <v>none</v>
      </c>
      <c r="V3727" s="100" t="str">
        <f t="array" ref="V3727">IF(COUNTA(Y3724:DP3727)=0,"none",IF($U$2="WAHR",$W$3,Abfrage!$F$4))</f>
        <v>none</v>
      </c>
      <c r="W3727" s="100" t="str">
        <f t="array" ref="W3727">IF(COUNTA(Y3724:DP3727)=0,"none",IF($U$2="WAHR",$W$3,Abfrage!$F$4))</f>
        <v>none</v>
      </c>
      <c r="X3727" s="109"/>
    </row>
    <row r="3728" spans="2:25" thickBot="1">
      <c r="B3728" s="75" t="s">
        <v>2309</v>
      </c>
      <c r="C3728" s="76">
        <v>1000325756</v>
      </c>
      <c r="D3728" s="75" t="s">
        <v>89</v>
      </c>
      <c r="E3728" s="75" t="s">
        <v>1148</v>
      </c>
      <c r="F3728" s="75" t="s">
        <v>771</v>
      </c>
      <c r="G3728" s="75" t="s">
        <v>771</v>
      </c>
      <c r="H3728" s="75" t="e">
        <v>#N/A</v>
      </c>
      <c r="I3728" s="75" t="s">
        <v>2307</v>
      </c>
      <c r="J3728" s="75" t="s">
        <v>2310</v>
      </c>
      <c r="K3728" s="75" t="s">
        <v>306</v>
      </c>
      <c r="L3728" s="75" t="s">
        <v>306</v>
      </c>
      <c r="M3728" s="75" t="s">
        <v>307</v>
      </c>
      <c r="N3728" s="75" t="s">
        <v>352</v>
      </c>
      <c r="O3728" s="75" t="s">
        <v>419</v>
      </c>
      <c r="P3728" s="76" t="s">
        <v>306</v>
      </c>
      <c r="Q3728" s="216"/>
      <c r="R3728" s="77" t="str">
        <f t="shared" ref="R3728" si="9565">IF(COUNTA(Y3728:DP3731)=0,"01.01.1900",INDEX(Y3728:DP3728,MATCH(R3729,Y3729:DP3729,0)))</f>
        <v>01.01.1900</v>
      </c>
      <c r="S3728" s="78" t="str">
        <f t="shared" ref="S3728" si="9566">IF(COUNTA(Y3728:DP3731)=0,"01.01.1900",MAX(Y3728:DP3728))</f>
        <v>01.01.1900</v>
      </c>
      <c r="T3728" s="79"/>
      <c r="U3728" s="80" t="str">
        <f t="array" ref="U3728">IF(COUNTA(Y3728:DP3731)=0,"01.01.1900",IF(ISERROR(HLOOKUP(U3731,Y3731:DP3731,1,FALSE)),"01.01.1900",INDEX(Y3728:DP3728,MATCH(U3729&amp;U3731,Y3729:DP3729&amp;Y3731:DP3731,0))))</f>
        <v>01.01.1900</v>
      </c>
      <c r="V3728" s="81" t="str">
        <f t="shared" ref="V3728" si="9567">IF(COUNTA(Y3728:DP3731)=0,"01.01.1900",_xlfn.MAXIFS(Y3728:DP3728,Y3731:DP3731,V3731))</f>
        <v>01.01.1900</v>
      </c>
      <c r="W3728" s="82"/>
      <c r="X3728" s="106"/>
    </row>
    <row r="3729" spans="2:28" thickBot="1">
      <c r="B3729" s="83"/>
      <c r="C3729" s="84"/>
      <c r="D3729" s="83"/>
      <c r="E3729" s="83"/>
      <c r="F3729" s="83"/>
      <c r="G3729" s="83"/>
      <c r="H3729" s="83"/>
      <c r="I3729" s="83"/>
      <c r="J3729" s="83"/>
      <c r="K3729" s="83"/>
      <c r="L3729" s="83"/>
      <c r="M3729" s="83"/>
      <c r="N3729" s="83"/>
      <c r="O3729" s="83"/>
      <c r="P3729" s="84"/>
      <c r="Q3729" s="217"/>
      <c r="R3729" s="85">
        <f t="shared" ref="R3729" si="9568">IF(COUNTA(Y3728:DP3731)=0,0,MIN(Y3729:DP3729))</f>
        <v>0</v>
      </c>
      <c r="S3729" s="86">
        <f t="shared" ref="S3729" si="9569">IF(COUNTA(Y3728:DP3731)=0,0,HLOOKUP(S3728,Y3728:DP3731,2,FALSE))</f>
        <v>0</v>
      </c>
      <c r="T3729" s="87">
        <f t="shared" ref="T3729" si="9570">IF(COUNTA(Y3728:DP3731)=0,0,AVERAGE(Y3729:DP3729))</f>
        <v>0</v>
      </c>
      <c r="U3729" s="88">
        <f t="shared" ref="U3729" si="9571">IF(COUNTA(Y3728:DP3731)=0,0,_xlfn.MINIFS(Y3729:DP3729,Y3731:DP3731,U3731))</f>
        <v>0</v>
      </c>
      <c r="V3729" s="89">
        <f t="array" ref="V3729">IF(COUNTA(Y3728:DP3731)=0,0,IF(ISERROR(HLOOKUP(V3731,Y3731:DP3731,1,FALSE)),0,INDEX(Y3729:DP3729,MATCH(V3728&amp;V3731,Y3728:DP3728&amp;Y3731:DP3731,0))))</f>
        <v>0</v>
      </c>
      <c r="W3729" s="90">
        <f t="array" ref="W3729">IF(COUNTA(Y3728:DP3731)=0,0,IF(ISERROR(HLOOKUP(W3731,Y3731:DP3731,1,FALSE)),0,AVERAGEIF(Y3731:DP3731,$W3731,Y3729:DP3729)))</f>
        <v>0</v>
      </c>
      <c r="X3729" s="107"/>
    </row>
    <row r="3730" spans="2:28" thickBot="1">
      <c r="B3730" s="83"/>
      <c r="C3730" s="84"/>
      <c r="D3730" s="83"/>
      <c r="E3730" s="83"/>
      <c r="F3730" s="83"/>
      <c r="G3730" s="83"/>
      <c r="H3730" s="83"/>
      <c r="I3730" s="83"/>
      <c r="J3730" s="83"/>
      <c r="K3730" s="83"/>
      <c r="L3730" s="83"/>
      <c r="M3730" s="83"/>
      <c r="N3730" s="83"/>
      <c r="O3730" s="83"/>
      <c r="P3730" s="84"/>
      <c r="Q3730" s="217"/>
      <c r="R3730" s="91">
        <f t="shared" ref="R3730" si="9572">IF(COUNTA(Y3728:DP3731)=0,0,HLOOKUP(R3729,Y3729:DP3731,2,FALSE))</f>
        <v>0</v>
      </c>
      <c r="S3730" s="92">
        <f t="shared" ref="S3730" si="9573">IF(COUNTA(Y3728:DP3731)=0,0,HLOOKUP(S3728,Y3728:DP3731,3,FALSE))</f>
        <v>0</v>
      </c>
      <c r="T3730" s="93"/>
      <c r="U3730" s="94">
        <f t="array" ref="U3730">IF(COUNTA(Y3728:DP3731)=0,0,IF(ISERROR(HLOOKUP(U3731,Y3731:DP3731,1,FALSE)),0,INDEX(Y3730:DP3730,MATCH(U3729&amp;U3731,Y3729:DP3729&amp;Y3731:DP3731,0))))</f>
        <v>0</v>
      </c>
      <c r="V3730" s="94">
        <f t="array" ref="V3730">IF(COUNTA(Y3728:DP3731)=0,0,IF(ISERROR(HLOOKUP(V3731,Y3731:DP3731,1,FALSE)),0,INDEX(Y3730:DP3730,MATCH(V3729&amp;V3731,Y3729:DP3729&amp;Y3731:DP3731,0))))</f>
        <v>0</v>
      </c>
      <c r="W3730" s="95"/>
      <c r="X3730" s="108"/>
    </row>
    <row r="3731" spans="2:28" ht="13.9" thickBot="1">
      <c r="B3731" s="96"/>
      <c r="C3731" s="97"/>
      <c r="D3731" s="96"/>
      <c r="E3731" s="96"/>
      <c r="F3731" s="96"/>
      <c r="G3731" s="96"/>
      <c r="H3731" s="96"/>
      <c r="I3731" s="96"/>
      <c r="J3731" s="96"/>
      <c r="K3731" s="96"/>
      <c r="L3731" s="96"/>
      <c r="M3731" s="96"/>
      <c r="N3731" s="96"/>
      <c r="O3731" s="96"/>
      <c r="P3731" s="97"/>
      <c r="Q3731" s="218"/>
      <c r="R3731" s="98" t="str">
        <f t="shared" ref="R3731" si="9574">IF(COUNTA(Y3728:DP3731)=0,"none",HLOOKUP(R3729,Y3729:DP3731,3,FALSE))</f>
        <v>none</v>
      </c>
      <c r="S3731" s="99" t="str">
        <f t="shared" ref="S3731" si="9575">IF(COUNTA(Y3728:DP3731)=0,"none",HLOOKUP(S3728,Y3728:DP3731,4,FALSE))</f>
        <v>none</v>
      </c>
      <c r="T3731" s="100"/>
      <c r="U3731" s="100" t="str">
        <f t="array" ref="U3731">IF(COUNTA(Y3728:DP3731)=0,"none",IF($U$2="WAHR",$W$3,Abfrage!$F$4))</f>
        <v>none</v>
      </c>
      <c r="V3731" s="100" t="str">
        <f t="array" ref="V3731">IF(COUNTA(Y3728:DP3731)=0,"none",IF($U$2="WAHR",$W$3,Abfrage!$F$4))</f>
        <v>none</v>
      </c>
      <c r="W3731" s="100" t="str">
        <f t="array" ref="W3731">IF(COUNTA(Y3728:DP3731)=0,"none",IF($U$2="WAHR",$W$3,Abfrage!$F$4))</f>
        <v>none</v>
      </c>
      <c r="X3731" s="109"/>
    </row>
    <row r="3732" spans="2:28" thickBot="1">
      <c r="B3732" s="75" t="s">
        <v>2311</v>
      </c>
      <c r="C3732" s="76"/>
      <c r="D3732" s="75" t="s">
        <v>2312</v>
      </c>
      <c r="E3732" s="75" t="s">
        <v>306</v>
      </c>
      <c r="F3732" s="75" t="s">
        <v>306</v>
      </c>
      <c r="G3732" s="75" t="s">
        <v>2313</v>
      </c>
      <c r="H3732" s="75"/>
      <c r="I3732" s="75" t="s">
        <v>306</v>
      </c>
      <c r="J3732" s="75" t="s">
        <v>306</v>
      </c>
      <c r="K3732" s="75" t="s">
        <v>306</v>
      </c>
      <c r="L3732" s="75" t="s">
        <v>306</v>
      </c>
      <c r="M3732" s="75" t="s">
        <v>306</v>
      </c>
      <c r="N3732" s="75" t="s">
        <v>306</v>
      </c>
      <c r="O3732" s="75" t="s">
        <v>306</v>
      </c>
      <c r="P3732" s="76" t="s">
        <v>306</v>
      </c>
      <c r="Q3732" s="216"/>
      <c r="R3732" s="77" t="str">
        <f t="shared" ref="R3732" si="9576">IF(COUNTA(Y3732:DP3735)=0,"01.01.1900",INDEX(Y3732:DP3732,MATCH(R3733,Y3733:DP3733,0)))</f>
        <v>01.01.1900</v>
      </c>
      <c r="S3732" s="78" t="str">
        <f t="shared" ref="S3732" si="9577">IF(COUNTA(Y3732:DP3735)=0,"01.01.1900",MAX(Y3732:DP3732))</f>
        <v>01.01.1900</v>
      </c>
      <c r="T3732" s="79"/>
      <c r="U3732" s="80" t="str">
        <f t="array" ref="U3732">IF(COUNTA(Y3732:DP3735)=0,"01.01.1900",IF(ISERROR(HLOOKUP(U3735,Y3735:DP3735,1,FALSE)),"01.01.1900",INDEX(Y3732:DP3732,MATCH(U3733&amp;U3735,Y3733:DP3733&amp;Y3735:DP3735,0))))</f>
        <v>01.01.1900</v>
      </c>
      <c r="V3732" s="81" t="str">
        <f t="shared" ref="V3732" si="9578">IF(COUNTA(Y3732:DP3735)=0,"01.01.1900",_xlfn.MAXIFS(Y3732:DP3732,Y3735:DP3735,V3735))</f>
        <v>01.01.1900</v>
      </c>
      <c r="W3732" s="82"/>
      <c r="X3732" s="106"/>
    </row>
    <row r="3733" spans="2:28" thickBot="1">
      <c r="B3733" s="83"/>
      <c r="C3733" s="84"/>
      <c r="D3733" s="83"/>
      <c r="E3733" s="83"/>
      <c r="F3733" s="83"/>
      <c r="G3733" s="83"/>
      <c r="H3733" s="83"/>
      <c r="I3733" s="83"/>
      <c r="J3733" s="83"/>
      <c r="K3733" s="83"/>
      <c r="L3733" s="83"/>
      <c r="M3733" s="83"/>
      <c r="N3733" s="83"/>
      <c r="O3733" s="83"/>
      <c r="P3733" s="84"/>
      <c r="Q3733" s="217"/>
      <c r="R3733" s="85">
        <f t="shared" ref="R3733" si="9579">IF(COUNTA(Y3732:DP3735)=0,0,MIN(Y3733:DP3733))</f>
        <v>0</v>
      </c>
      <c r="S3733" s="86">
        <f t="shared" ref="S3733" si="9580">IF(COUNTA(Y3732:DP3735)=0,0,HLOOKUP(S3732,Y3732:DP3735,2,FALSE))</f>
        <v>0</v>
      </c>
      <c r="T3733" s="87">
        <f t="shared" ref="T3733" si="9581">IF(COUNTA(Y3732:DP3735)=0,0,AVERAGE(Y3733:DP3733))</f>
        <v>0</v>
      </c>
      <c r="U3733" s="88">
        <f t="shared" ref="U3733" si="9582">IF(COUNTA(Y3732:DP3735)=0,0,_xlfn.MINIFS(Y3733:DP3733,Y3735:DP3735,U3735))</f>
        <v>0</v>
      </c>
      <c r="V3733" s="89">
        <f t="array" ref="V3733">IF(COUNTA(Y3732:DP3735)=0,0,IF(ISERROR(HLOOKUP(V3735,Y3735:DP3735,1,FALSE)),0,INDEX(Y3733:DP3733,MATCH(V3732&amp;V3735,Y3732:DP3732&amp;Y3735:DP3735,0))))</f>
        <v>0</v>
      </c>
      <c r="W3733" s="90">
        <f t="array" ref="W3733">IF(COUNTA(Y3732:DP3735)=0,0,IF(ISERROR(HLOOKUP(W3735,Y3735:DP3735,1,FALSE)),0,AVERAGEIF(Y3735:DP3735,$W3735,Y3733:DP3733)))</f>
        <v>0</v>
      </c>
      <c r="X3733" s="107"/>
    </row>
    <row r="3734" spans="2:28" thickBot="1">
      <c r="B3734" s="83"/>
      <c r="C3734" s="84"/>
      <c r="D3734" s="83"/>
      <c r="E3734" s="83"/>
      <c r="F3734" s="83"/>
      <c r="G3734" s="83"/>
      <c r="H3734" s="83"/>
      <c r="I3734" s="83"/>
      <c r="J3734" s="83"/>
      <c r="K3734" s="83"/>
      <c r="L3734" s="83"/>
      <c r="M3734" s="83"/>
      <c r="N3734" s="83"/>
      <c r="O3734" s="83"/>
      <c r="P3734" s="84"/>
      <c r="Q3734" s="217"/>
      <c r="R3734" s="91">
        <f t="shared" ref="R3734" si="9583">IF(COUNTA(Y3732:DP3735)=0,0,HLOOKUP(R3733,Y3733:DP3735,2,FALSE))</f>
        <v>0</v>
      </c>
      <c r="S3734" s="92">
        <f t="shared" ref="S3734" si="9584">IF(COUNTA(Y3732:DP3735)=0,0,HLOOKUP(S3732,Y3732:DP3735,3,FALSE))</f>
        <v>0</v>
      </c>
      <c r="T3734" s="93"/>
      <c r="U3734" s="94">
        <f t="array" ref="U3734">IF(COUNTA(Y3732:DP3735)=0,0,IF(ISERROR(HLOOKUP(U3735,Y3735:DP3735,1,FALSE)),0,INDEX(Y3734:DP3734,MATCH(U3733&amp;U3735,Y3733:DP3733&amp;Y3735:DP3735,0))))</f>
        <v>0</v>
      </c>
      <c r="V3734" s="94">
        <f t="array" ref="V3734">IF(COUNTA(Y3732:DP3735)=0,0,IF(ISERROR(HLOOKUP(V3735,Y3735:DP3735,1,FALSE)),0,INDEX(Y3734:DP3734,MATCH(V3733&amp;V3735,Y3733:DP3733&amp;Y3735:DP3735,0))))</f>
        <v>0</v>
      </c>
      <c r="W3734" s="95"/>
      <c r="X3734" s="108"/>
    </row>
    <row r="3735" spans="2:28" ht="13.9" thickBot="1">
      <c r="B3735" s="96"/>
      <c r="C3735" s="97"/>
      <c r="D3735" s="96"/>
      <c r="E3735" s="96"/>
      <c r="F3735" s="96"/>
      <c r="G3735" s="96"/>
      <c r="H3735" s="96"/>
      <c r="I3735" s="96"/>
      <c r="J3735" s="96"/>
      <c r="K3735" s="96"/>
      <c r="L3735" s="96"/>
      <c r="M3735" s="96"/>
      <c r="N3735" s="96"/>
      <c r="O3735" s="96"/>
      <c r="P3735" s="97"/>
      <c r="Q3735" s="218"/>
      <c r="R3735" s="98" t="str">
        <f t="shared" ref="R3735" si="9585">IF(COUNTA(Y3732:DP3735)=0,"none",HLOOKUP(R3733,Y3733:DP3735,3,FALSE))</f>
        <v>none</v>
      </c>
      <c r="S3735" s="99" t="str">
        <f t="shared" ref="S3735" si="9586">IF(COUNTA(Y3732:DP3735)=0,"none",HLOOKUP(S3732,Y3732:DP3735,4,FALSE))</f>
        <v>none</v>
      </c>
      <c r="T3735" s="100"/>
      <c r="U3735" s="100" t="str">
        <f t="array" ref="U3735">IF(COUNTA(Y3732:DP3735)=0,"none",IF($U$2="WAHR",$W$3,Abfrage!$F$4))</f>
        <v>none</v>
      </c>
      <c r="V3735" s="100" t="str">
        <f t="array" ref="V3735">IF(COUNTA(Y3732:DP3735)=0,"none",IF($U$2="WAHR",$W$3,Abfrage!$F$4))</f>
        <v>none</v>
      </c>
      <c r="W3735" s="100" t="str">
        <f t="array" ref="W3735">IF(COUNTA(Y3732:DP3735)=0,"none",IF($U$2="WAHR",$W$3,Abfrage!$F$4))</f>
        <v>none</v>
      </c>
      <c r="X3735" s="109"/>
    </row>
    <row r="3736" spans="2:28" thickBot="1">
      <c r="B3736" s="75" t="s">
        <v>2314</v>
      </c>
      <c r="C3736" s="76">
        <v>1000059162</v>
      </c>
      <c r="D3736" s="75" t="s">
        <v>158</v>
      </c>
      <c r="E3736" s="75" t="s">
        <v>2220</v>
      </c>
      <c r="F3736" s="75" t="s">
        <v>2315</v>
      </c>
      <c r="G3736" s="75" t="s">
        <v>2316</v>
      </c>
      <c r="H3736" s="75" t="e">
        <v>#N/A</v>
      </c>
      <c r="I3736" s="75" t="s">
        <v>427</v>
      </c>
      <c r="J3736" s="75" t="s">
        <v>2317</v>
      </c>
      <c r="K3736" s="75" t="s">
        <v>306</v>
      </c>
      <c r="L3736" s="75" t="s">
        <v>306</v>
      </c>
      <c r="M3736" s="75" t="s">
        <v>306</v>
      </c>
      <c r="N3736" s="75" t="s">
        <v>306</v>
      </c>
      <c r="O3736" s="75" t="s">
        <v>309</v>
      </c>
      <c r="P3736" s="76" t="s">
        <v>306</v>
      </c>
      <c r="Q3736" s="216"/>
      <c r="R3736" s="77" t="str">
        <f t="shared" ref="R3736" si="9587">IF(COUNTA(Y3736:DP3739)=0,"01.01.1900",INDEX(Y3736:DP3736,MATCH(R3737,Y3737:DP3737,0)))</f>
        <v>01.01.1900</v>
      </c>
      <c r="S3736" s="78" t="str">
        <f t="shared" ref="S3736" si="9588">IF(COUNTA(Y3736:DP3739)=0,"01.01.1900",MAX(Y3736:DP3736))</f>
        <v>01.01.1900</v>
      </c>
      <c r="T3736" s="79"/>
      <c r="U3736" s="80" t="str">
        <f t="array" ref="U3736">IF(COUNTA(Y3736:DP3739)=0,"01.01.1900",IF(ISERROR(HLOOKUP(U3739,Y3739:DP3739,1,FALSE)),"01.01.1900",INDEX(Y3736:DP3736,MATCH(U3737&amp;U3739,Y3737:DP3737&amp;Y3739:DP3739,0))))</f>
        <v>01.01.1900</v>
      </c>
      <c r="V3736" s="81" t="str">
        <f t="shared" ref="V3736" si="9589">IF(COUNTA(Y3736:DP3739)=0,"01.01.1900",_xlfn.MAXIFS(Y3736:DP3736,Y3739:DP3739,V3739))</f>
        <v>01.01.1900</v>
      </c>
      <c r="W3736" s="82"/>
      <c r="X3736" s="106"/>
    </row>
    <row r="3737" spans="2:28" thickBot="1">
      <c r="B3737" s="83"/>
      <c r="C3737" s="84"/>
      <c r="D3737" s="83"/>
      <c r="E3737" s="83"/>
      <c r="F3737" s="83"/>
      <c r="G3737" s="83"/>
      <c r="H3737" s="83"/>
      <c r="I3737" s="83"/>
      <c r="J3737" s="83"/>
      <c r="K3737" s="83"/>
      <c r="L3737" s="83"/>
      <c r="M3737" s="83"/>
      <c r="N3737" s="83"/>
      <c r="O3737" s="83"/>
      <c r="P3737" s="84"/>
      <c r="Q3737" s="217"/>
      <c r="R3737" s="85">
        <f t="shared" ref="R3737" si="9590">IF(COUNTA(Y3736:DP3739)=0,0,MIN(Y3737:DP3737))</f>
        <v>0</v>
      </c>
      <c r="S3737" s="86">
        <f t="shared" ref="S3737" si="9591">IF(COUNTA(Y3736:DP3739)=0,0,HLOOKUP(S3736,Y3736:DP3739,2,FALSE))</f>
        <v>0</v>
      </c>
      <c r="T3737" s="87">
        <f t="shared" ref="T3737" si="9592">IF(COUNTA(Y3736:DP3739)=0,0,AVERAGE(Y3737:DP3737))</f>
        <v>0</v>
      </c>
      <c r="U3737" s="88">
        <f t="shared" ref="U3737" si="9593">IF(COUNTA(Y3736:DP3739)=0,0,_xlfn.MINIFS(Y3737:DP3737,Y3739:DP3739,U3739))</f>
        <v>0</v>
      </c>
      <c r="V3737" s="89">
        <f t="array" ref="V3737">IF(COUNTA(Y3736:DP3739)=0,0,IF(ISERROR(HLOOKUP(V3739,Y3739:DP3739,1,FALSE)),0,INDEX(Y3737:DP3737,MATCH(V3736&amp;V3739,Y3736:DP3736&amp;Y3739:DP3739,0))))</f>
        <v>0</v>
      </c>
      <c r="W3737" s="90">
        <f t="array" ref="W3737">IF(COUNTA(Y3736:DP3739)=0,0,IF(ISERROR(HLOOKUP(W3739,Y3739:DP3739,1,FALSE)),0,AVERAGEIF(Y3739:DP3739,$W3739,Y3737:DP3737)))</f>
        <v>0</v>
      </c>
      <c r="X3737" s="107"/>
    </row>
    <row r="3738" spans="2:28" thickBot="1">
      <c r="B3738" s="83"/>
      <c r="C3738" s="84"/>
      <c r="D3738" s="83"/>
      <c r="E3738" s="83"/>
      <c r="F3738" s="83"/>
      <c r="G3738" s="83"/>
      <c r="H3738" s="83"/>
      <c r="I3738" s="83"/>
      <c r="J3738" s="83"/>
      <c r="K3738" s="83"/>
      <c r="L3738" s="83"/>
      <c r="M3738" s="83"/>
      <c r="N3738" s="83"/>
      <c r="O3738" s="83"/>
      <c r="P3738" s="84"/>
      <c r="Q3738" s="217"/>
      <c r="R3738" s="91">
        <f t="shared" ref="R3738" si="9594">IF(COUNTA(Y3736:DP3739)=0,0,HLOOKUP(R3737,Y3737:DP3739,2,FALSE))</f>
        <v>0</v>
      </c>
      <c r="S3738" s="92">
        <f t="shared" ref="S3738" si="9595">IF(COUNTA(Y3736:DP3739)=0,0,HLOOKUP(S3736,Y3736:DP3739,3,FALSE))</f>
        <v>0</v>
      </c>
      <c r="T3738" s="93"/>
      <c r="U3738" s="94">
        <f t="array" ref="U3738">IF(COUNTA(Y3736:DP3739)=0,0,IF(ISERROR(HLOOKUP(U3739,Y3739:DP3739,1,FALSE)),0,INDEX(Y3738:DP3738,MATCH(U3737&amp;U3739,Y3737:DP3737&amp;Y3739:DP3739,0))))</f>
        <v>0</v>
      </c>
      <c r="V3738" s="94">
        <f t="array" ref="V3738">IF(COUNTA(Y3736:DP3739)=0,0,IF(ISERROR(HLOOKUP(V3739,Y3739:DP3739,1,FALSE)),0,INDEX(Y3738:DP3738,MATCH(V3737&amp;V3739,Y3737:DP3737&amp;Y3739:DP3739,0))))</f>
        <v>0</v>
      </c>
      <c r="W3738" s="95"/>
      <c r="X3738" s="108"/>
    </row>
    <row r="3739" spans="2:28" ht="13.9" thickBot="1">
      <c r="B3739" s="96"/>
      <c r="C3739" s="97"/>
      <c r="D3739" s="96"/>
      <c r="E3739" s="96"/>
      <c r="F3739" s="96"/>
      <c r="G3739" s="96"/>
      <c r="H3739" s="96"/>
      <c r="I3739" s="96"/>
      <c r="J3739" s="96"/>
      <c r="K3739" s="96"/>
      <c r="L3739" s="96"/>
      <c r="M3739" s="96"/>
      <c r="N3739" s="96"/>
      <c r="O3739" s="96"/>
      <c r="P3739" s="97"/>
      <c r="Q3739" s="218"/>
      <c r="R3739" s="98" t="str">
        <f t="shared" ref="R3739" si="9596">IF(COUNTA(Y3736:DP3739)=0,"none",HLOOKUP(R3737,Y3737:DP3739,3,FALSE))</f>
        <v>none</v>
      </c>
      <c r="S3739" s="99" t="str">
        <f t="shared" ref="S3739" si="9597">IF(COUNTA(Y3736:DP3739)=0,"none",HLOOKUP(S3736,Y3736:DP3739,4,FALSE))</f>
        <v>none</v>
      </c>
      <c r="T3739" s="100"/>
      <c r="U3739" s="100" t="str">
        <f t="array" ref="U3739">IF(COUNTA(Y3736:DP3739)=0,"none",IF($U$2="WAHR",$W$3,Abfrage!$F$4))</f>
        <v>none</v>
      </c>
      <c r="V3739" s="100" t="str">
        <f t="array" ref="V3739">IF(COUNTA(Y3736:DP3739)=0,"none",IF($U$2="WAHR",$W$3,Abfrage!$F$4))</f>
        <v>none</v>
      </c>
      <c r="W3739" s="100" t="str">
        <f t="array" ref="W3739">IF(COUNTA(Y3736:DP3739)=0,"none",IF($U$2="WAHR",$W$3,Abfrage!$F$4))</f>
        <v>none</v>
      </c>
      <c r="X3739" s="109"/>
    </row>
    <row r="3740" spans="2:28" thickBot="1">
      <c r="B3740" s="75" t="s">
        <v>2318</v>
      </c>
      <c r="C3740" s="76">
        <v>1000308919</v>
      </c>
      <c r="D3740" s="75" t="s">
        <v>217</v>
      </c>
      <c r="E3740" s="75" t="s">
        <v>138</v>
      </c>
      <c r="F3740" s="75" t="s">
        <v>702</v>
      </c>
      <c r="G3740" s="75" t="s">
        <v>2319</v>
      </c>
      <c r="H3740" s="75" t="s">
        <v>508</v>
      </c>
      <c r="I3740" s="75" t="s">
        <v>2320</v>
      </c>
      <c r="J3740" s="75" t="s">
        <v>2321</v>
      </c>
      <c r="K3740" s="75" t="s">
        <v>306</v>
      </c>
      <c r="L3740" s="75" t="s">
        <v>306</v>
      </c>
      <c r="M3740" s="75" t="s">
        <v>307</v>
      </c>
      <c r="N3740" s="75" t="s">
        <v>352</v>
      </c>
      <c r="O3740" s="75" t="s">
        <v>306</v>
      </c>
      <c r="P3740" s="76" t="s">
        <v>306</v>
      </c>
      <c r="Q3740" s="216"/>
      <c r="R3740" s="77">
        <f t="shared" ref="R3740" si="9598">IF(COUNTA(Y3740:DP3743)=0,"01.01.1900",INDEX(Y3740:DP3740,MATCH(R3741,Y3741:DP3741,0)))</f>
        <v>44965</v>
      </c>
      <c r="S3740" s="78">
        <f t="shared" ref="S3740" si="9599">IF(COUNTA(Y3740:DP3743)=0,"01.01.1900",MAX(Y3740:DP3740))</f>
        <v>44965</v>
      </c>
      <c r="T3740" s="79"/>
      <c r="U3740" s="80" t="str">
        <f t="array" ref="U3740">IF(COUNTA(Y3740:DP3743)=0,"01.01.1900",IF(ISERROR(HLOOKUP(U3743,Y3743:DP3743,1,FALSE)),"01.01.1900",INDEX(Y3740:DP3740,MATCH(U3741&amp;U3743,Y3741:DP3741&amp;Y3743:DP3743,0))))</f>
        <v>01.01.1900</v>
      </c>
      <c r="V3740" s="81">
        <f t="shared" ref="V3740" si="9600">IF(COUNTA(Y3740:DP3743)=0,"01.01.1900",_xlfn.MAXIFS(Y3740:DP3740,Y3743:DP3743,V3743))</f>
        <v>0</v>
      </c>
      <c r="W3740" s="82"/>
      <c r="X3740" s="106"/>
      <c r="Y3740" s="141">
        <v>44965</v>
      </c>
      <c r="Z3740" s="141">
        <v>44965</v>
      </c>
    </row>
    <row r="3741" spans="2:28" thickBot="1">
      <c r="B3741" s="83"/>
      <c r="C3741" s="84"/>
      <c r="D3741" s="83"/>
      <c r="E3741" s="83"/>
      <c r="F3741" s="83"/>
      <c r="G3741" s="83"/>
      <c r="H3741" s="83"/>
      <c r="I3741" s="83"/>
      <c r="J3741" s="83"/>
      <c r="K3741" s="83"/>
      <c r="L3741" s="83"/>
      <c r="M3741" s="83"/>
      <c r="N3741" s="83"/>
      <c r="O3741" s="83"/>
      <c r="P3741" s="84"/>
      <c r="Q3741" s="217"/>
      <c r="R3741" s="85">
        <f t="shared" ref="R3741" si="9601">IF(COUNTA(Y3740:DP3743)=0,0,MIN(Y3741:DP3741))</f>
        <v>3.5699999999999996E-2</v>
      </c>
      <c r="S3741" s="86">
        <f t="shared" ref="S3741" si="9602">IF(COUNTA(Y3740:DP3743)=0,0,HLOOKUP(S3740,Y3740:DP3743,2,FALSE))</f>
        <v>3.5699999999999996E-2</v>
      </c>
      <c r="T3741" s="87">
        <f t="shared" ref="T3741" si="9603">IF(COUNTA(Y3740:DP3743)=0,0,AVERAGE(Y3741:DP3741))</f>
        <v>3.5699999999999996E-2</v>
      </c>
      <c r="U3741" s="88">
        <f t="shared" ref="U3741" si="9604">IF(COUNTA(Y3740:DP3743)=0,0,_xlfn.MINIFS(Y3741:DP3741,Y3743:DP3743,U3743))</f>
        <v>0</v>
      </c>
      <c r="V3741" s="89">
        <f t="array" ref="V3741">IF(COUNTA(Y3740:DP3743)=0,0,IF(ISERROR(HLOOKUP(V3743,Y3743:DP3743,1,FALSE)),0,INDEX(Y3741:DP3741,MATCH(V3740&amp;V3743,Y3740:DP3740&amp;Y3743:DP3743,0))))</f>
        <v>0</v>
      </c>
      <c r="W3741" s="90">
        <f t="array" ref="W3741">IF(COUNTA(Y3740:DP3743)=0,0,IF(ISERROR(HLOOKUP(W3743,Y3743:DP3743,1,FALSE)),0,AVERAGEIF(Y3743:DP3743,$W3743,Y3741:DP3741)))</f>
        <v>0</v>
      </c>
      <c r="X3741" s="107"/>
      <c r="Y3741" s="142">
        <v>3.5699999999999996E-2</v>
      </c>
      <c r="Z3741" s="142">
        <v>3.5699999999999996E-2</v>
      </c>
    </row>
    <row r="3742" spans="2:28" thickBot="1">
      <c r="B3742" s="83"/>
      <c r="C3742" s="84"/>
      <c r="D3742" s="83"/>
      <c r="E3742" s="83"/>
      <c r="F3742" s="83"/>
      <c r="G3742" s="83"/>
      <c r="H3742" s="83"/>
      <c r="I3742" s="83"/>
      <c r="J3742" s="83"/>
      <c r="K3742" s="83"/>
      <c r="L3742" s="83"/>
      <c r="M3742" s="83"/>
      <c r="N3742" s="83"/>
      <c r="O3742" s="83"/>
      <c r="P3742" s="84"/>
      <c r="Q3742" s="217"/>
      <c r="R3742" s="91">
        <f t="shared" ref="R3742" si="9605">IF(COUNTA(Y3740:DP3743)=0,0,HLOOKUP(R3741,Y3741:DP3743,2,FALSE))</f>
        <v>1000</v>
      </c>
      <c r="S3742" s="92">
        <f t="shared" ref="S3742" si="9606">IF(COUNTA(Y3740:DP3743)=0,0,HLOOKUP(S3740,Y3740:DP3743,3,FALSE))</f>
        <v>1000</v>
      </c>
      <c r="T3742" s="93"/>
      <c r="U3742" s="94">
        <f t="array" ref="U3742">IF(COUNTA(Y3740:DP3743)=0,0,IF(ISERROR(HLOOKUP(U3743,Y3743:DP3743,1,FALSE)),0,INDEX(Y3742:DP3742,MATCH(U3741&amp;U3743,Y3741:DP3741&amp;Y3743:DP3743,0))))</f>
        <v>0</v>
      </c>
      <c r="V3742" s="94">
        <f t="array" ref="V3742">IF(COUNTA(Y3740:DP3743)=0,0,IF(ISERROR(HLOOKUP(V3743,Y3743:DP3743,1,FALSE)),0,INDEX(Y3742:DP3742,MATCH(V3741&amp;V3743,Y3741:DP3741&amp;Y3743:DP3743,0))))</f>
        <v>0</v>
      </c>
      <c r="W3742" s="95"/>
      <c r="X3742" s="108"/>
      <c r="Y3742" s="143">
        <v>1000</v>
      </c>
      <c r="Z3742" s="143">
        <v>1000</v>
      </c>
    </row>
    <row r="3743" spans="2:28" ht="13.9" thickBot="1">
      <c r="B3743" s="96"/>
      <c r="C3743" s="97"/>
      <c r="D3743" s="96"/>
      <c r="E3743" s="96"/>
      <c r="F3743" s="96"/>
      <c r="G3743" s="96"/>
      <c r="H3743" s="96"/>
      <c r="I3743" s="96"/>
      <c r="J3743" s="96"/>
      <c r="K3743" s="96"/>
      <c r="L3743" s="96"/>
      <c r="M3743" s="96"/>
      <c r="N3743" s="96"/>
      <c r="O3743" s="96"/>
      <c r="P3743" s="97"/>
      <c r="Q3743" s="218"/>
      <c r="R3743" s="98" t="str">
        <f t="shared" ref="R3743" si="9607">IF(COUNTA(Y3740:DP3743)=0,"none",HLOOKUP(R3741,Y3741:DP3743,3,FALSE))</f>
        <v>www (-30%)</v>
      </c>
      <c r="S3743" s="99" t="str">
        <f t="shared" ref="S3743" si="9608">IF(COUNTA(Y3740:DP3743)=0,"none",HLOOKUP(S3740,Y3740:DP3743,4,FALSE))</f>
        <v>www (-30%)</v>
      </c>
      <c r="T3743" s="100"/>
      <c r="U3743" s="100">
        <f t="array" ref="U3743">IF(COUNTA(Y3740:DP3743)=0,"none",IF($U$2="WAHR",$W$3,Abfrage!$F$4))</f>
        <v>0</v>
      </c>
      <c r="V3743" s="100">
        <f t="array" ref="V3743">IF(COUNTA(Y3740:DP3743)=0,"none",IF($U$2="WAHR",$W$3,Abfrage!$F$4))</f>
        <v>0</v>
      </c>
      <c r="W3743" s="100">
        <f t="array" ref="W3743">IF(COUNTA(Y3740:DP3743)=0,"none",IF($U$2="WAHR",$W$3,Abfrage!$F$4))</f>
        <v>0</v>
      </c>
      <c r="X3743" s="109"/>
      <c r="Y3743" s="144" t="s">
        <v>43</v>
      </c>
      <c r="Z3743" s="144" t="s">
        <v>43</v>
      </c>
    </row>
    <row r="3744" spans="2:28" thickBot="1">
      <c r="B3744" s="75" t="s">
        <v>2322</v>
      </c>
      <c r="C3744" s="76">
        <v>1000104739</v>
      </c>
      <c r="D3744" s="75" t="s">
        <v>95</v>
      </c>
      <c r="E3744" s="75" t="s">
        <v>90</v>
      </c>
      <c r="F3744" s="75" t="s">
        <v>685</v>
      </c>
      <c r="G3744" s="75" t="s">
        <v>685</v>
      </c>
      <c r="H3744" s="75" t="s">
        <v>93</v>
      </c>
      <c r="I3744" s="75" t="s">
        <v>51</v>
      </c>
      <c r="J3744" s="75" t="s">
        <v>2323</v>
      </c>
      <c r="K3744" s="75" t="s">
        <v>393</v>
      </c>
      <c r="L3744" s="75" t="s">
        <v>325</v>
      </c>
      <c r="M3744" s="75" t="s">
        <v>306</v>
      </c>
      <c r="N3744" s="75" t="s">
        <v>327</v>
      </c>
      <c r="O3744" s="75" t="s">
        <v>419</v>
      </c>
      <c r="P3744" s="76" t="s">
        <v>306</v>
      </c>
      <c r="Q3744" s="216"/>
      <c r="R3744" s="77">
        <f t="shared" ref="R3744" si="9609">IF(COUNTA(Y3744:DP3747)=0,"01.01.1900",INDEX(Y3744:DP3744,MATCH(R3745,Y3745:DP3745,0)))</f>
        <v>45671</v>
      </c>
      <c r="S3744" s="78">
        <f t="shared" ref="S3744" si="9610">IF(COUNTA(Y3744:DP3747)=0,"01.01.1900",MAX(Y3744:DP3744))</f>
        <v>45671</v>
      </c>
      <c r="T3744" s="79"/>
      <c r="U3744" s="80" t="str">
        <f t="array" ref="U3744">IF(COUNTA(Y3744:DP3747)=0,"01.01.1900",IF(ISERROR(HLOOKUP(U3747,Y3747:DP3747,1,FALSE)),"01.01.1900",INDEX(Y3744:DP3744,MATCH(U3745&amp;U3747,Y3745:DP3745&amp;Y3747:DP3747,0))))</f>
        <v>01.01.1900</v>
      </c>
      <c r="V3744" s="81">
        <f t="shared" ref="V3744" si="9611">IF(COUNTA(Y3744:DP3747)=0,"01.01.1900",_xlfn.MAXIFS(Y3744:DP3744,Y3747:DP3747,V3747))</f>
        <v>0</v>
      </c>
      <c r="W3744" s="82"/>
      <c r="X3744" s="106"/>
      <c r="Y3744" s="141">
        <v>44501</v>
      </c>
      <c r="Z3744" s="141">
        <v>44966</v>
      </c>
      <c r="AA3744" s="141">
        <v>44966</v>
      </c>
      <c r="AB3744" s="141">
        <v>45671</v>
      </c>
    </row>
    <row r="3745" spans="2:29" thickBot="1">
      <c r="B3745" s="83"/>
      <c r="C3745" s="84"/>
      <c r="D3745" s="83"/>
      <c r="E3745" s="83"/>
      <c r="F3745" s="83"/>
      <c r="G3745" s="83"/>
      <c r="H3745" s="83"/>
      <c r="I3745" s="83"/>
      <c r="J3745" s="83"/>
      <c r="K3745" s="83"/>
      <c r="L3745" s="83"/>
      <c r="M3745" s="83"/>
      <c r="N3745" s="83"/>
      <c r="O3745" s="83"/>
      <c r="P3745" s="84"/>
      <c r="Q3745" s="217"/>
      <c r="R3745" s="85">
        <f t="shared" ref="R3745" si="9612">IF(COUNTA(Y3744:DP3747)=0,0,MIN(Y3745:DP3745))</f>
        <v>7.2399999999999999E-3</v>
      </c>
      <c r="S3745" s="86">
        <f t="shared" ref="S3745" si="9613">IF(COUNTA(Y3744:DP3747)=0,0,HLOOKUP(S3744,Y3744:DP3747,2,FALSE))</f>
        <v>7.2399999999999999E-3</v>
      </c>
      <c r="T3745" s="87">
        <f t="shared" ref="T3745" si="9614">IF(COUNTA(Y3744:DP3747)=0,0,AVERAGE(Y3745:DP3745))</f>
        <v>1.0797499999999998E-2</v>
      </c>
      <c r="U3745" s="88">
        <f t="shared" ref="U3745" si="9615">IF(COUNTA(Y3744:DP3747)=0,0,_xlfn.MINIFS(Y3745:DP3745,Y3747:DP3747,U3747))</f>
        <v>0</v>
      </c>
      <c r="V3745" s="89">
        <f t="array" ref="V3745">IF(COUNTA(Y3744:DP3747)=0,0,IF(ISERROR(HLOOKUP(V3747,Y3747:DP3747,1,FALSE)),0,INDEX(Y3745:DP3745,MATCH(V3744&amp;V3747,Y3744:DP3744&amp;Y3747:DP3747,0))))</f>
        <v>0</v>
      </c>
      <c r="W3745" s="90">
        <f t="array" ref="W3745">IF(COUNTA(Y3744:DP3747)=0,0,IF(ISERROR(HLOOKUP(W3747,Y3747:DP3747,1,FALSE)),0,AVERAGEIF(Y3747:DP3747,$W3747,Y3745:DP3745)))</f>
        <v>0</v>
      </c>
      <c r="X3745" s="107"/>
      <c r="Y3745" s="142">
        <v>9.3499999999999989E-3</v>
      </c>
      <c r="Z3745" s="142">
        <v>1.3299999999999999E-2</v>
      </c>
      <c r="AA3745" s="142">
        <v>1.3299999999999999E-2</v>
      </c>
      <c r="AB3745" s="142">
        <v>7.2399999999999999E-3</v>
      </c>
    </row>
    <row r="3746" spans="2:29" thickBot="1">
      <c r="B3746" s="83"/>
      <c r="C3746" s="84"/>
      <c r="D3746" s="83"/>
      <c r="E3746" s="83"/>
      <c r="F3746" s="83"/>
      <c r="G3746" s="83"/>
      <c r="H3746" s="83"/>
      <c r="I3746" s="83"/>
      <c r="J3746" s="83"/>
      <c r="K3746" s="83"/>
      <c r="L3746" s="83"/>
      <c r="M3746" s="83"/>
      <c r="N3746" s="83"/>
      <c r="O3746" s="83"/>
      <c r="P3746" s="84"/>
      <c r="Q3746" s="217"/>
      <c r="R3746" s="91">
        <f t="shared" ref="R3746" si="9616">IF(COUNTA(Y3744:DP3747)=0,0,HLOOKUP(R3745,Y3745:DP3747,2,FALSE))</f>
        <v>0</v>
      </c>
      <c r="S3746" s="92">
        <f t="shared" ref="S3746" si="9617">IF(COUNTA(Y3744:DP3747)=0,0,HLOOKUP(S3744,Y3744:DP3747,3,FALSE))</f>
        <v>0</v>
      </c>
      <c r="T3746" s="93"/>
      <c r="U3746" s="94">
        <f t="array" ref="U3746">IF(COUNTA(Y3744:DP3747)=0,0,IF(ISERROR(HLOOKUP(U3747,Y3747:DP3747,1,FALSE)),0,INDEX(Y3746:DP3746,MATCH(U3745&amp;U3747,Y3745:DP3745&amp;Y3747:DP3747,0))))</f>
        <v>0</v>
      </c>
      <c r="V3746" s="94">
        <f t="array" ref="V3746">IF(COUNTA(Y3744:DP3747)=0,0,IF(ISERROR(HLOOKUP(V3747,Y3747:DP3747,1,FALSE)),0,INDEX(Y3746:DP3746,MATCH(V3745&amp;V3747,Y3745:DP3745&amp;Y3747:DP3747,0))))</f>
        <v>0</v>
      </c>
      <c r="W3746" s="95"/>
      <c r="X3746" s="108"/>
      <c r="Y3746" s="143">
        <v>1000</v>
      </c>
      <c r="Z3746" s="143">
        <v>1000</v>
      </c>
      <c r="AA3746" s="143">
        <v>1000</v>
      </c>
      <c r="AB3746" s="143">
        <v>0</v>
      </c>
    </row>
    <row r="3747" spans="2:29" ht="13.9" thickBot="1">
      <c r="B3747" s="96"/>
      <c r="C3747" s="97"/>
      <c r="D3747" s="96"/>
      <c r="E3747" s="96"/>
      <c r="F3747" s="96"/>
      <c r="G3747" s="96"/>
      <c r="H3747" s="96"/>
      <c r="I3747" s="96"/>
      <c r="J3747" s="96"/>
      <c r="K3747" s="96"/>
      <c r="L3747" s="96"/>
      <c r="M3747" s="96"/>
      <c r="N3747" s="96"/>
      <c r="O3747" s="96"/>
      <c r="P3747" s="97"/>
      <c r="Q3747" s="218"/>
      <c r="R3747" s="98" t="str">
        <f t="shared" ref="R3747" si="9618">IF(COUNTA(Y3744:DP3747)=0,"none",HLOOKUP(R3745,Y3745:DP3747,3,FALSE))</f>
        <v>ECI</v>
      </c>
      <c r="S3747" s="99" t="str">
        <f t="shared" ref="S3747" si="9619">IF(COUNTA(Y3744:DP3747)=0,"none",HLOOKUP(S3744,Y3744:DP3747,4,FALSE))</f>
        <v>ECI</v>
      </c>
      <c r="T3747" s="100"/>
      <c r="U3747" s="100">
        <f t="array" ref="U3747">IF(COUNTA(Y3744:DP3747)=0,"none",IF($U$2="WAHR",$W$3,Abfrage!$F$4))</f>
        <v>0</v>
      </c>
      <c r="V3747" s="100">
        <f t="array" ref="V3747">IF(COUNTA(Y3744:DP3747)=0,"none",IF($U$2="WAHR",$W$3,Abfrage!$F$4))</f>
        <v>0</v>
      </c>
      <c r="W3747" s="100">
        <f t="array" ref="W3747">IF(COUNTA(Y3744:DP3747)=0,"none",IF($U$2="WAHR",$W$3,Abfrage!$F$4))</f>
        <v>0</v>
      </c>
      <c r="X3747" s="109"/>
      <c r="Y3747" s="144" t="s">
        <v>354</v>
      </c>
      <c r="Z3747" s="144" t="s">
        <v>43</v>
      </c>
      <c r="AA3747" s="144" t="s">
        <v>721</v>
      </c>
      <c r="AB3747" s="144" t="s">
        <v>101</v>
      </c>
    </row>
    <row r="3748" spans="2:29" thickBot="1">
      <c r="B3748" s="75" t="s">
        <v>2324</v>
      </c>
      <c r="C3748" s="76">
        <v>1000336503</v>
      </c>
      <c r="D3748" s="75" t="s">
        <v>217</v>
      </c>
      <c r="E3748" s="75" t="s">
        <v>138</v>
      </c>
      <c r="F3748" s="75" t="s">
        <v>702</v>
      </c>
      <c r="G3748" s="75" t="s">
        <v>2325</v>
      </c>
      <c r="H3748" s="75" t="s">
        <v>508</v>
      </c>
      <c r="I3748" s="75" t="s">
        <v>2320</v>
      </c>
      <c r="J3748" s="75" t="s">
        <v>2326</v>
      </c>
      <c r="K3748" s="75" t="s">
        <v>306</v>
      </c>
      <c r="L3748" s="75" t="s">
        <v>306</v>
      </c>
      <c r="M3748" s="75" t="s">
        <v>307</v>
      </c>
      <c r="N3748" s="75" t="s">
        <v>352</v>
      </c>
      <c r="O3748" s="75" t="s">
        <v>306</v>
      </c>
      <c r="P3748" s="76" t="s">
        <v>306</v>
      </c>
      <c r="Q3748" s="216"/>
      <c r="R3748" s="77">
        <f t="shared" ref="R3748" si="9620">IF(COUNTA(Y3748:DP3751)=0,"01.01.1900",INDEX(Y3748:DP3748,MATCH(R3749,Y3749:DP3749,0)))</f>
        <v>45468</v>
      </c>
      <c r="S3748" s="78">
        <f t="shared" ref="S3748" si="9621">IF(COUNTA(Y3748:DP3751)=0,"01.01.1900",MAX(Y3748:DP3748))</f>
        <v>45468</v>
      </c>
      <c r="T3748" s="79"/>
      <c r="U3748" s="80" t="str">
        <f t="array" ref="U3748">IF(COUNTA(Y3748:DP3751)=0,"01.01.1900",IF(ISERROR(HLOOKUP(U3751,Y3751:DP3751,1,FALSE)),"01.01.1900",INDEX(Y3748:DP3748,MATCH(U3749&amp;U3751,Y3749:DP3749&amp;Y3751:DP3751,0))))</f>
        <v>01.01.1900</v>
      </c>
      <c r="V3748" s="81">
        <f t="shared" ref="V3748" si="9622">IF(COUNTA(Y3748:DP3751)=0,"01.01.1900",_xlfn.MAXIFS(Y3748:DP3748,Y3751:DP3751,V3751))</f>
        <v>0</v>
      </c>
      <c r="W3748" s="82"/>
      <c r="X3748" s="106"/>
      <c r="Y3748" s="141">
        <v>45468</v>
      </c>
    </row>
    <row r="3749" spans="2:29" thickBot="1">
      <c r="B3749" s="83"/>
      <c r="C3749" s="84"/>
      <c r="D3749" s="83"/>
      <c r="E3749" s="83"/>
      <c r="F3749" s="83"/>
      <c r="G3749" s="83"/>
      <c r="H3749" s="83"/>
      <c r="I3749" s="83"/>
      <c r="J3749" s="83"/>
      <c r="K3749" s="83"/>
      <c r="L3749" s="83"/>
      <c r="M3749" s="83"/>
      <c r="N3749" s="83"/>
      <c r="O3749" s="83"/>
      <c r="P3749" s="84"/>
      <c r="Q3749" s="217"/>
      <c r="R3749" s="85">
        <f t="shared" ref="R3749" si="9623">IF(COUNTA(Y3748:DP3751)=0,0,MIN(Y3749:DP3749))</f>
        <v>3.9899999999999998E-2</v>
      </c>
      <c r="S3749" s="86">
        <f t="shared" ref="S3749" si="9624">IF(COUNTA(Y3748:DP3751)=0,0,HLOOKUP(S3748,Y3748:DP3751,2,FALSE))</f>
        <v>3.9899999999999998E-2</v>
      </c>
      <c r="T3749" s="87">
        <f t="shared" ref="T3749" si="9625">IF(COUNTA(Y3748:DP3751)=0,0,AVERAGE(Y3749:DP3749))</f>
        <v>3.9899999999999998E-2</v>
      </c>
      <c r="U3749" s="88">
        <f t="shared" ref="U3749" si="9626">IF(COUNTA(Y3748:DP3751)=0,0,_xlfn.MINIFS(Y3749:DP3749,Y3751:DP3751,U3751))</f>
        <v>0</v>
      </c>
      <c r="V3749" s="89">
        <f t="array" ref="V3749">IF(COUNTA(Y3748:DP3751)=0,0,IF(ISERROR(HLOOKUP(V3751,Y3751:DP3751,1,FALSE)),0,INDEX(Y3749:DP3749,MATCH(V3748&amp;V3751,Y3748:DP3748&amp;Y3751:DP3751,0))))</f>
        <v>0</v>
      </c>
      <c r="W3749" s="90">
        <f t="array" ref="W3749">IF(COUNTA(Y3748:DP3751)=0,0,IF(ISERROR(HLOOKUP(W3751,Y3751:DP3751,1,FALSE)),0,AVERAGEIF(Y3751:DP3751,$W3751,Y3749:DP3749)))</f>
        <v>0</v>
      </c>
      <c r="X3749" s="107"/>
      <c r="Y3749" s="142">
        <v>3.9899999999999998E-2</v>
      </c>
    </row>
    <row r="3750" spans="2:29" thickBot="1">
      <c r="B3750" s="83"/>
      <c r="C3750" s="84"/>
      <c r="D3750" s="83"/>
      <c r="E3750" s="83"/>
      <c r="F3750" s="83"/>
      <c r="G3750" s="83"/>
      <c r="H3750" s="83"/>
      <c r="I3750" s="83"/>
      <c r="J3750" s="83"/>
      <c r="K3750" s="83"/>
      <c r="L3750" s="83"/>
      <c r="M3750" s="83"/>
      <c r="N3750" s="83"/>
      <c r="O3750" s="83"/>
      <c r="P3750" s="84"/>
      <c r="Q3750" s="217"/>
      <c r="R3750" s="91">
        <f t="shared" ref="R3750" si="9627">IF(COUNTA(Y3748:DP3751)=0,0,HLOOKUP(R3749,Y3749:DP3751,2,FALSE))</f>
        <v>1000</v>
      </c>
      <c r="S3750" s="92">
        <f t="shared" ref="S3750" si="9628">IF(COUNTA(Y3748:DP3751)=0,0,HLOOKUP(S3748,Y3748:DP3751,3,FALSE))</f>
        <v>1000</v>
      </c>
      <c r="T3750" s="93"/>
      <c r="U3750" s="94">
        <f t="array" ref="U3750">IF(COUNTA(Y3748:DP3751)=0,0,IF(ISERROR(HLOOKUP(U3751,Y3751:DP3751,1,FALSE)),0,INDEX(Y3750:DP3750,MATCH(U3749&amp;U3751,Y3749:DP3749&amp;Y3751:DP3751,0))))</f>
        <v>0</v>
      </c>
      <c r="V3750" s="94">
        <f t="array" ref="V3750">IF(COUNTA(Y3748:DP3751)=0,0,IF(ISERROR(HLOOKUP(V3751,Y3751:DP3751,1,FALSE)),0,INDEX(Y3750:DP3750,MATCH(V3749&amp;V3751,Y3749:DP3749&amp;Y3751:DP3751,0))))</f>
        <v>0</v>
      </c>
      <c r="W3750" s="95"/>
      <c r="X3750" s="108"/>
      <c r="Y3750" s="143">
        <v>1000</v>
      </c>
    </row>
    <row r="3751" spans="2:29" ht="13.9" thickBot="1">
      <c r="B3751" s="96"/>
      <c r="C3751" s="97"/>
      <c r="D3751" s="96"/>
      <c r="E3751" s="96"/>
      <c r="F3751" s="96"/>
      <c r="G3751" s="96"/>
      <c r="H3751" s="96"/>
      <c r="I3751" s="96"/>
      <c r="J3751" s="96"/>
      <c r="K3751" s="96"/>
      <c r="L3751" s="96"/>
      <c r="M3751" s="96"/>
      <c r="N3751" s="96"/>
      <c r="O3751" s="96"/>
      <c r="P3751" s="97"/>
      <c r="Q3751" s="218"/>
      <c r="R3751" s="98" t="str">
        <f t="shared" ref="R3751" si="9629">IF(COUNTA(Y3748:DP3751)=0,"none",HLOOKUP(R3749,Y3749:DP3751,3,FALSE))</f>
        <v>www (-30%)</v>
      </c>
      <c r="S3751" s="99" t="str">
        <f t="shared" ref="S3751" si="9630">IF(COUNTA(Y3748:DP3751)=0,"none",HLOOKUP(S3748,Y3748:DP3751,4,FALSE))</f>
        <v>www (-30%)</v>
      </c>
      <c r="T3751" s="100"/>
      <c r="U3751" s="100">
        <f t="array" ref="U3751">IF(COUNTA(Y3748:DP3751)=0,"none",IF($U$2="WAHR",$W$3,Abfrage!$F$4))</f>
        <v>0</v>
      </c>
      <c r="V3751" s="100">
        <f t="array" ref="V3751">IF(COUNTA(Y3748:DP3751)=0,"none",IF($U$2="WAHR",$W$3,Abfrage!$F$4))</f>
        <v>0</v>
      </c>
      <c r="W3751" s="100">
        <f t="array" ref="W3751">IF(COUNTA(Y3748:DP3751)=0,"none",IF($U$2="WAHR",$W$3,Abfrage!$F$4))</f>
        <v>0</v>
      </c>
      <c r="X3751" s="109"/>
      <c r="Y3751" s="144" t="s">
        <v>43</v>
      </c>
    </row>
    <row r="3752" spans="2:29" thickBot="1">
      <c r="B3752" s="75" t="s">
        <v>2327</v>
      </c>
      <c r="C3752" s="76">
        <v>1000329493</v>
      </c>
      <c r="D3752" s="75" t="s">
        <v>89</v>
      </c>
      <c r="E3752" s="75" t="s">
        <v>406</v>
      </c>
      <c r="F3752" s="75" t="s">
        <v>306</v>
      </c>
      <c r="G3752" s="75" t="s">
        <v>2328</v>
      </c>
      <c r="H3752" s="75" t="e">
        <v>#N/A</v>
      </c>
      <c r="I3752" s="75" t="s">
        <v>635</v>
      </c>
      <c r="J3752" s="75" t="s">
        <v>2329</v>
      </c>
      <c r="K3752" s="75" t="s">
        <v>306</v>
      </c>
      <c r="L3752" s="75" t="s">
        <v>306</v>
      </c>
      <c r="M3752" s="75" t="s">
        <v>307</v>
      </c>
      <c r="N3752" s="75" t="s">
        <v>352</v>
      </c>
      <c r="O3752" s="75" t="s">
        <v>306</v>
      </c>
      <c r="P3752" s="76" t="s">
        <v>306</v>
      </c>
      <c r="Q3752" s="216"/>
      <c r="R3752" s="77" t="str">
        <f t="shared" ref="R3752" si="9631">IF(COUNTA(Y3752:DP3755)=0,"01.01.1900",INDEX(Y3752:DP3752,MATCH(R3753,Y3753:DP3753,0)))</f>
        <v>01.01.1900</v>
      </c>
      <c r="S3752" s="78" t="str">
        <f t="shared" ref="S3752" si="9632">IF(COUNTA(Y3752:DP3755)=0,"01.01.1900",MAX(Y3752:DP3752))</f>
        <v>01.01.1900</v>
      </c>
      <c r="T3752" s="79"/>
      <c r="U3752" s="80" t="str">
        <f t="array" ref="U3752">IF(COUNTA(Y3752:DP3755)=0,"01.01.1900",IF(ISERROR(HLOOKUP(U3755,Y3755:DP3755,1,FALSE)),"01.01.1900",INDEX(Y3752:DP3752,MATCH(U3753&amp;U3755,Y3753:DP3753&amp;Y3755:DP3755,0))))</f>
        <v>01.01.1900</v>
      </c>
      <c r="V3752" s="81" t="str">
        <f t="shared" ref="V3752" si="9633">IF(COUNTA(Y3752:DP3755)=0,"01.01.1900",_xlfn.MAXIFS(Y3752:DP3752,Y3755:DP3755,V3755))</f>
        <v>01.01.1900</v>
      </c>
      <c r="W3752" s="82"/>
      <c r="X3752" s="106"/>
    </row>
    <row r="3753" spans="2:29" thickBot="1">
      <c r="B3753" s="83"/>
      <c r="C3753" s="84"/>
      <c r="D3753" s="83"/>
      <c r="E3753" s="83"/>
      <c r="F3753" s="83"/>
      <c r="G3753" s="83"/>
      <c r="H3753" s="83"/>
      <c r="I3753" s="83"/>
      <c r="J3753" s="83"/>
      <c r="K3753" s="83"/>
      <c r="L3753" s="83"/>
      <c r="M3753" s="83"/>
      <c r="N3753" s="83"/>
      <c r="O3753" s="83"/>
      <c r="P3753" s="84"/>
      <c r="Q3753" s="217"/>
      <c r="R3753" s="85">
        <f t="shared" ref="R3753" si="9634">IF(COUNTA(Y3752:DP3755)=0,0,MIN(Y3753:DP3753))</f>
        <v>0</v>
      </c>
      <c r="S3753" s="86">
        <f t="shared" ref="S3753" si="9635">IF(COUNTA(Y3752:DP3755)=0,0,HLOOKUP(S3752,Y3752:DP3755,2,FALSE))</f>
        <v>0</v>
      </c>
      <c r="T3753" s="87">
        <f t="shared" ref="T3753" si="9636">IF(COUNTA(Y3752:DP3755)=0,0,AVERAGE(Y3753:DP3753))</f>
        <v>0</v>
      </c>
      <c r="U3753" s="88">
        <f t="shared" ref="U3753" si="9637">IF(COUNTA(Y3752:DP3755)=0,0,_xlfn.MINIFS(Y3753:DP3753,Y3755:DP3755,U3755))</f>
        <v>0</v>
      </c>
      <c r="V3753" s="89">
        <f t="array" ref="V3753">IF(COUNTA(Y3752:DP3755)=0,0,IF(ISERROR(HLOOKUP(V3755,Y3755:DP3755,1,FALSE)),0,INDEX(Y3753:DP3753,MATCH(V3752&amp;V3755,Y3752:DP3752&amp;Y3755:DP3755,0))))</f>
        <v>0</v>
      </c>
      <c r="W3753" s="90">
        <f t="array" ref="W3753">IF(COUNTA(Y3752:DP3755)=0,0,IF(ISERROR(HLOOKUP(W3755,Y3755:DP3755,1,FALSE)),0,AVERAGEIF(Y3755:DP3755,$W3755,Y3753:DP3753)))</f>
        <v>0</v>
      </c>
      <c r="X3753" s="107"/>
    </row>
    <row r="3754" spans="2:29" thickBot="1">
      <c r="B3754" s="83"/>
      <c r="C3754" s="84"/>
      <c r="D3754" s="83"/>
      <c r="E3754" s="83"/>
      <c r="F3754" s="83"/>
      <c r="G3754" s="83"/>
      <c r="H3754" s="83"/>
      <c r="I3754" s="83"/>
      <c r="J3754" s="83"/>
      <c r="K3754" s="83"/>
      <c r="L3754" s="83"/>
      <c r="M3754" s="83"/>
      <c r="N3754" s="83"/>
      <c r="O3754" s="83"/>
      <c r="P3754" s="84"/>
      <c r="Q3754" s="217"/>
      <c r="R3754" s="91">
        <f t="shared" ref="R3754" si="9638">IF(COUNTA(Y3752:DP3755)=0,0,HLOOKUP(R3753,Y3753:DP3755,2,FALSE))</f>
        <v>0</v>
      </c>
      <c r="S3754" s="92">
        <f t="shared" ref="S3754" si="9639">IF(COUNTA(Y3752:DP3755)=0,0,HLOOKUP(S3752,Y3752:DP3755,3,FALSE))</f>
        <v>0</v>
      </c>
      <c r="T3754" s="93"/>
      <c r="U3754" s="94">
        <f t="array" ref="U3754">IF(COUNTA(Y3752:DP3755)=0,0,IF(ISERROR(HLOOKUP(U3755,Y3755:DP3755,1,FALSE)),0,INDEX(Y3754:DP3754,MATCH(U3753&amp;U3755,Y3753:DP3753&amp;Y3755:DP3755,0))))</f>
        <v>0</v>
      </c>
      <c r="V3754" s="94">
        <f t="array" ref="V3754">IF(COUNTA(Y3752:DP3755)=0,0,IF(ISERROR(HLOOKUP(V3755,Y3755:DP3755,1,FALSE)),0,INDEX(Y3754:DP3754,MATCH(V3753&amp;V3755,Y3753:DP3753&amp;Y3755:DP3755,0))))</f>
        <v>0</v>
      </c>
      <c r="W3754" s="95"/>
      <c r="X3754" s="108"/>
    </row>
    <row r="3755" spans="2:29" ht="13.9" thickBot="1">
      <c r="B3755" s="96"/>
      <c r="C3755" s="97"/>
      <c r="D3755" s="96"/>
      <c r="E3755" s="96"/>
      <c r="F3755" s="96"/>
      <c r="G3755" s="96"/>
      <c r="H3755" s="96"/>
      <c r="I3755" s="96"/>
      <c r="J3755" s="96"/>
      <c r="K3755" s="96"/>
      <c r="L3755" s="96"/>
      <c r="M3755" s="96"/>
      <c r="N3755" s="96"/>
      <c r="O3755" s="96"/>
      <c r="P3755" s="97"/>
      <c r="Q3755" s="218"/>
      <c r="R3755" s="98" t="str">
        <f t="shared" ref="R3755" si="9640">IF(COUNTA(Y3752:DP3755)=0,"none",HLOOKUP(R3753,Y3753:DP3755,3,FALSE))</f>
        <v>none</v>
      </c>
      <c r="S3755" s="99" t="str">
        <f t="shared" ref="S3755" si="9641">IF(COUNTA(Y3752:DP3755)=0,"none",HLOOKUP(S3752,Y3752:DP3755,4,FALSE))</f>
        <v>none</v>
      </c>
      <c r="T3755" s="100"/>
      <c r="U3755" s="100" t="str">
        <f t="array" ref="U3755">IF(COUNTA(Y3752:DP3755)=0,"none",IF($U$2="WAHR",$W$3,Abfrage!$F$4))</f>
        <v>none</v>
      </c>
      <c r="V3755" s="100" t="str">
        <f t="array" ref="V3755">IF(COUNTA(Y3752:DP3755)=0,"none",IF($U$2="WAHR",$W$3,Abfrage!$F$4))</f>
        <v>none</v>
      </c>
      <c r="W3755" s="100" t="str">
        <f t="array" ref="W3755">IF(COUNTA(Y3752:DP3755)=0,"none",IF($U$2="WAHR",$W$3,Abfrage!$F$4))</f>
        <v>none</v>
      </c>
      <c r="X3755" s="109"/>
    </row>
    <row r="3756" spans="2:29" thickBot="1">
      <c r="B3756" s="75" t="s">
        <v>2330</v>
      </c>
      <c r="C3756" s="76">
        <v>1000325527</v>
      </c>
      <c r="D3756" s="75" t="s">
        <v>95</v>
      </c>
      <c r="E3756" s="75" t="s">
        <v>148</v>
      </c>
      <c r="F3756" s="75" t="s">
        <v>96</v>
      </c>
      <c r="G3756" s="75" t="s">
        <v>96</v>
      </c>
      <c r="H3756" s="75" t="s">
        <v>50</v>
      </c>
      <c r="I3756" s="75" t="s">
        <v>164</v>
      </c>
      <c r="J3756" s="75" t="s">
        <v>2331</v>
      </c>
      <c r="K3756" s="75" t="s">
        <v>523</v>
      </c>
      <c r="L3756" s="75" t="s">
        <v>789</v>
      </c>
      <c r="M3756" s="75" t="s">
        <v>313</v>
      </c>
      <c r="N3756" s="75" t="s">
        <v>327</v>
      </c>
      <c r="O3756" s="75" t="s">
        <v>306</v>
      </c>
      <c r="P3756" s="76" t="s">
        <v>306</v>
      </c>
      <c r="Q3756" s="216"/>
      <c r="R3756" s="77">
        <f t="shared" ref="R3756" si="9642">IF(COUNTA(Y3756:DP3759)=0,"01.01.1900",INDEX(Y3756:DP3756,MATCH(R3757,Y3757:DP3757,0)))</f>
        <v>45671</v>
      </c>
      <c r="S3756" s="78">
        <f t="shared" ref="S3756" si="9643">IF(COUNTA(Y3756:DP3759)=0,"01.01.1900",MAX(Y3756:DP3756))</f>
        <v>45671</v>
      </c>
      <c r="T3756" s="79"/>
      <c r="U3756" s="80" t="str">
        <f t="array" ref="U3756">IF(COUNTA(Y3756:DP3759)=0,"01.01.1900",IF(ISERROR(HLOOKUP(U3759,Y3759:DP3759,1,FALSE)),"01.01.1900",INDEX(Y3756:DP3756,MATCH(U3757&amp;U3759,Y3757:DP3757&amp;Y3759:DP3759,0))))</f>
        <v>01.01.1900</v>
      </c>
      <c r="V3756" s="81">
        <f t="shared" ref="V3756" si="9644">IF(COUNTA(Y3756:DP3759)=0,"01.01.1900",_xlfn.MAXIFS(Y3756:DP3756,Y3759:DP3759,V3759))</f>
        <v>0</v>
      </c>
      <c r="W3756" s="82"/>
      <c r="X3756" s="106"/>
      <c r="Y3756" s="141">
        <v>44960</v>
      </c>
      <c r="Z3756" s="141">
        <v>44960</v>
      </c>
      <c r="AA3756" s="141">
        <v>44960</v>
      </c>
      <c r="AB3756" s="141">
        <v>45671</v>
      </c>
    </row>
    <row r="3757" spans="2:29" thickBot="1">
      <c r="B3757" s="83"/>
      <c r="C3757" s="84"/>
      <c r="D3757" s="83"/>
      <c r="E3757" s="83"/>
      <c r="F3757" s="83"/>
      <c r="G3757" s="83"/>
      <c r="H3757" s="83"/>
      <c r="I3757" s="83"/>
      <c r="J3757" s="83"/>
      <c r="K3757" s="83"/>
      <c r="L3757" s="83"/>
      <c r="M3757" s="83"/>
      <c r="N3757" s="83"/>
      <c r="O3757" s="83"/>
      <c r="P3757" s="84"/>
      <c r="Q3757" s="217"/>
      <c r="R3757" s="85">
        <f t="shared" ref="R3757" si="9645">IF(COUNTA(Y3756:DP3759)=0,0,MIN(Y3757:DP3757))</f>
        <v>4.1230000000000003E-2</v>
      </c>
      <c r="S3757" s="86">
        <f t="shared" ref="S3757" si="9646">IF(COUNTA(Y3756:DP3759)=0,0,HLOOKUP(S3756,Y3756:DP3759,2,FALSE))</f>
        <v>4.1230000000000003E-2</v>
      </c>
      <c r="T3757" s="87">
        <f t="shared" ref="T3757" si="9647">IF(COUNTA(Y3756:DP3759)=0,0,AVERAGE(Y3757:DP3757))</f>
        <v>4.12825E-2</v>
      </c>
      <c r="U3757" s="88">
        <f t="shared" ref="U3757" si="9648">IF(COUNTA(Y3756:DP3759)=0,0,_xlfn.MINIFS(Y3757:DP3757,Y3759:DP3759,U3759))</f>
        <v>0</v>
      </c>
      <c r="V3757" s="89">
        <f t="array" ref="V3757">IF(COUNTA(Y3756:DP3759)=0,0,IF(ISERROR(HLOOKUP(V3759,Y3759:DP3759,1,FALSE)),0,INDEX(Y3757:DP3757,MATCH(V3756&amp;V3759,Y3756:DP3756&amp;Y3759:DP3759,0))))</f>
        <v>0</v>
      </c>
      <c r="W3757" s="90">
        <f t="array" ref="W3757">IF(COUNTA(Y3756:DP3759)=0,0,IF(ISERROR(HLOOKUP(W3759,Y3759:DP3759,1,FALSE)),0,AVERAGEIF(Y3759:DP3759,$W3759,Y3757:DP3757)))</f>
        <v>0</v>
      </c>
      <c r="X3757" s="107"/>
      <c r="Y3757" s="142">
        <v>4.1299999999999996E-2</v>
      </c>
      <c r="Z3757" s="142">
        <v>4.1299999999999996E-2</v>
      </c>
      <c r="AA3757" s="142">
        <v>4.1299999999999996E-2</v>
      </c>
      <c r="AB3757" s="142">
        <v>4.1230000000000003E-2</v>
      </c>
    </row>
    <row r="3758" spans="2:29" thickBot="1">
      <c r="B3758" s="83"/>
      <c r="C3758" s="84"/>
      <c r="D3758" s="83"/>
      <c r="E3758" s="83"/>
      <c r="F3758" s="83"/>
      <c r="G3758" s="83"/>
      <c r="H3758" s="83"/>
      <c r="I3758" s="83"/>
      <c r="J3758" s="83"/>
      <c r="K3758" s="83"/>
      <c r="L3758" s="83"/>
      <c r="M3758" s="83"/>
      <c r="N3758" s="83"/>
      <c r="O3758" s="83"/>
      <c r="P3758" s="84"/>
      <c r="Q3758" s="217"/>
      <c r="R3758" s="91">
        <f t="shared" ref="R3758" si="9649">IF(COUNTA(Y3756:DP3759)=0,0,HLOOKUP(R3757,Y3757:DP3759,2,FALSE))</f>
        <v>0</v>
      </c>
      <c r="S3758" s="92">
        <f t="shared" ref="S3758" si="9650">IF(COUNTA(Y3756:DP3759)=0,0,HLOOKUP(S3756,Y3756:DP3759,3,FALSE))</f>
        <v>0</v>
      </c>
      <c r="T3758" s="93"/>
      <c r="U3758" s="94">
        <f t="array" ref="U3758">IF(COUNTA(Y3756:DP3759)=0,0,IF(ISERROR(HLOOKUP(U3759,Y3759:DP3759,1,FALSE)),0,INDEX(Y3758:DP3758,MATCH(U3757&amp;U3759,Y3757:DP3757&amp;Y3759:DP3759,0))))</f>
        <v>0</v>
      </c>
      <c r="V3758" s="94">
        <f t="array" ref="V3758">IF(COUNTA(Y3756:DP3759)=0,0,IF(ISERROR(HLOOKUP(V3759,Y3759:DP3759,1,FALSE)),0,INDEX(Y3758:DP3758,MATCH(V3757&amp;V3759,Y3757:DP3757&amp;Y3759:DP3759,0))))</f>
        <v>0</v>
      </c>
      <c r="W3758" s="95"/>
      <c r="X3758" s="108"/>
      <c r="Y3758" s="143">
        <v>1000</v>
      </c>
      <c r="Z3758" s="143">
        <v>1000</v>
      </c>
      <c r="AA3758" s="143">
        <v>1000</v>
      </c>
      <c r="AB3758" s="143">
        <v>0</v>
      </c>
    </row>
    <row r="3759" spans="2:29" ht="13.9" thickBot="1">
      <c r="B3759" s="96"/>
      <c r="C3759" s="97"/>
      <c r="D3759" s="96"/>
      <c r="E3759" s="96"/>
      <c r="F3759" s="96"/>
      <c r="G3759" s="96"/>
      <c r="H3759" s="96"/>
      <c r="I3759" s="96"/>
      <c r="J3759" s="96"/>
      <c r="K3759" s="96"/>
      <c r="L3759" s="96"/>
      <c r="M3759" s="96"/>
      <c r="N3759" s="96"/>
      <c r="O3759" s="96"/>
      <c r="P3759" s="97"/>
      <c r="Q3759" s="218"/>
      <c r="R3759" s="98" t="str">
        <f t="shared" ref="R3759" si="9651">IF(COUNTA(Y3756:DP3759)=0,"none",HLOOKUP(R3757,Y3757:DP3759,3,FALSE))</f>
        <v>ECI</v>
      </c>
      <c r="S3759" s="99" t="str">
        <f t="shared" ref="S3759" si="9652">IF(COUNTA(Y3756:DP3759)=0,"none",HLOOKUP(S3756,Y3756:DP3759,4,FALSE))</f>
        <v>ECI</v>
      </c>
      <c r="T3759" s="100"/>
      <c r="U3759" s="100">
        <f t="array" ref="U3759">IF(COUNTA(Y3756:DP3759)=0,"none",IF($U$2="WAHR",$W$3,Abfrage!$F$4))</f>
        <v>0</v>
      </c>
      <c r="V3759" s="100">
        <f t="array" ref="V3759">IF(COUNTA(Y3756:DP3759)=0,"none",IF($U$2="WAHR",$W$3,Abfrage!$F$4))</f>
        <v>0</v>
      </c>
      <c r="W3759" s="100">
        <f t="array" ref="W3759">IF(COUNTA(Y3756:DP3759)=0,"none",IF($U$2="WAHR",$W$3,Abfrage!$F$4))</f>
        <v>0</v>
      </c>
      <c r="X3759" s="109"/>
      <c r="Y3759" s="144" t="s">
        <v>43</v>
      </c>
      <c r="Z3759" s="144" t="s">
        <v>43</v>
      </c>
      <c r="AA3759" s="144" t="s">
        <v>43</v>
      </c>
      <c r="AB3759" s="144" t="s">
        <v>101</v>
      </c>
    </row>
    <row r="3760" spans="2:29" thickBot="1">
      <c r="B3760" s="75" t="s">
        <v>2332</v>
      </c>
      <c r="C3760" s="76">
        <v>1000325528</v>
      </c>
      <c r="D3760" s="75" t="s">
        <v>95</v>
      </c>
      <c r="E3760" s="75" t="s">
        <v>96</v>
      </c>
      <c r="F3760" s="75" t="s">
        <v>97</v>
      </c>
      <c r="G3760" s="75" t="s">
        <v>2333</v>
      </c>
      <c r="H3760" s="75" t="s">
        <v>44</v>
      </c>
      <c r="I3760" s="75" t="s">
        <v>164</v>
      </c>
      <c r="J3760" s="75" t="s">
        <v>2334</v>
      </c>
      <c r="K3760" s="75" t="s">
        <v>306</v>
      </c>
      <c r="L3760" s="75" t="s">
        <v>306</v>
      </c>
      <c r="M3760" s="75" t="s">
        <v>313</v>
      </c>
      <c r="N3760" s="75" t="s">
        <v>628</v>
      </c>
      <c r="O3760" s="75" t="s">
        <v>306</v>
      </c>
      <c r="P3760" s="76" t="s">
        <v>306</v>
      </c>
      <c r="Q3760" s="216"/>
      <c r="R3760" s="77">
        <f t="shared" ref="R3760" si="9653">IF(COUNTA(Y3760:DP3763)=0,"01.01.1900",INDEX(Y3760:DP3760,MATCH(R3761,Y3761:DP3761,0)))</f>
        <v>44960</v>
      </c>
      <c r="S3760" s="78">
        <f t="shared" ref="S3760" si="9654">IF(COUNTA(Y3760:DP3763)=0,"01.01.1900",MAX(Y3760:DP3760))</f>
        <v>45671</v>
      </c>
      <c r="T3760" s="79"/>
      <c r="U3760" s="80" t="str">
        <f t="array" ref="U3760">IF(COUNTA(Y3760:DP3763)=0,"01.01.1900",IF(ISERROR(HLOOKUP(U3763,Y3763:DP3763,1,FALSE)),"01.01.1900",INDEX(Y3760:DP3760,MATCH(U3761&amp;U3763,Y3761:DP3761&amp;Y3763:DP3763,0))))</f>
        <v>01.01.1900</v>
      </c>
      <c r="V3760" s="81">
        <f t="shared" ref="V3760" si="9655">IF(COUNTA(Y3760:DP3763)=0,"01.01.1900",_xlfn.MAXIFS(Y3760:DP3760,Y3763:DP3763,V3763))</f>
        <v>0</v>
      </c>
      <c r="W3760" s="82"/>
      <c r="X3760" s="106"/>
      <c r="Y3760" s="141">
        <v>44960</v>
      </c>
      <c r="Z3760" s="141">
        <v>44960</v>
      </c>
      <c r="AA3760" s="141">
        <v>44960</v>
      </c>
      <c r="AB3760" s="141">
        <v>45469</v>
      </c>
      <c r="AC3760" s="141">
        <v>45671</v>
      </c>
    </row>
    <row r="3761" spans="2:29" thickBot="1">
      <c r="B3761" s="83"/>
      <c r="C3761" s="84"/>
      <c r="D3761" s="83"/>
      <c r="E3761" s="83"/>
      <c r="F3761" s="83"/>
      <c r="G3761" s="83"/>
      <c r="H3761" s="83"/>
      <c r="I3761" s="83"/>
      <c r="J3761" s="83"/>
      <c r="K3761" s="83"/>
      <c r="L3761" s="83"/>
      <c r="M3761" s="83"/>
      <c r="N3761" s="83"/>
      <c r="O3761" s="83"/>
      <c r="P3761" s="84"/>
      <c r="Q3761" s="217"/>
      <c r="R3761" s="85">
        <f t="shared" ref="R3761" si="9656">IF(COUNTA(Y3760:DP3763)=0,0,MIN(Y3761:DP3761))</f>
        <v>0.44800000000000001</v>
      </c>
      <c r="S3761" s="86">
        <f t="shared" ref="S3761" si="9657">IF(COUNTA(Y3760:DP3763)=0,0,HLOOKUP(S3760,Y3760:DP3763,2,FALSE))</f>
        <v>0.77383999999999997</v>
      </c>
      <c r="T3761" s="87">
        <f t="shared" ref="T3761" si="9658">IF(COUNTA(Y3760:DP3763)=0,0,AVERAGE(Y3761:DP3761))</f>
        <v>0.56356799999999996</v>
      </c>
      <c r="U3761" s="88">
        <f t="shared" ref="U3761" si="9659">IF(COUNTA(Y3760:DP3763)=0,0,_xlfn.MINIFS(Y3761:DP3761,Y3763:DP3763,U3763))</f>
        <v>0</v>
      </c>
      <c r="V3761" s="89">
        <f t="array" ref="V3761">IF(COUNTA(Y3760:DP3763)=0,0,IF(ISERROR(HLOOKUP(V3763,Y3763:DP3763,1,FALSE)),0,INDEX(Y3761:DP3761,MATCH(V3760&amp;V3763,Y3760:DP3760&amp;Y3763:DP3763,0))))</f>
        <v>0</v>
      </c>
      <c r="W3761" s="90">
        <f t="array" ref="W3761">IF(COUNTA(Y3760:DP3763)=0,0,IF(ISERROR(HLOOKUP(W3763,Y3763:DP3763,1,FALSE)),0,AVERAGEIF(Y3763:DP3763,$W3763,Y3761:DP3761)))</f>
        <v>0</v>
      </c>
      <c r="X3761" s="107"/>
      <c r="Y3761" s="142">
        <v>0.44800000000000001</v>
      </c>
      <c r="Z3761" s="142">
        <v>0.44800000000000001</v>
      </c>
      <c r="AA3761" s="142">
        <v>0.44800000000000001</v>
      </c>
      <c r="AB3761" s="142">
        <v>0.70000000000000007</v>
      </c>
      <c r="AC3761" s="142">
        <v>0.77383999999999997</v>
      </c>
    </row>
    <row r="3762" spans="2:29" thickBot="1">
      <c r="B3762" s="83"/>
      <c r="C3762" s="84"/>
      <c r="D3762" s="83"/>
      <c r="E3762" s="83"/>
      <c r="F3762" s="83"/>
      <c r="G3762" s="83"/>
      <c r="H3762" s="83"/>
      <c r="I3762" s="83"/>
      <c r="J3762" s="83"/>
      <c r="K3762" s="83"/>
      <c r="L3762" s="83"/>
      <c r="M3762" s="83"/>
      <c r="N3762" s="83"/>
      <c r="O3762" s="83"/>
      <c r="P3762" s="84"/>
      <c r="Q3762" s="217"/>
      <c r="R3762" s="91">
        <f t="shared" ref="R3762" si="9660">IF(COUNTA(Y3760:DP3763)=0,0,HLOOKUP(R3761,Y3761:DP3763,2,FALSE))</f>
        <v>1000</v>
      </c>
      <c r="S3762" s="92">
        <f t="shared" ref="S3762" si="9661">IF(COUNTA(Y3760:DP3763)=0,0,HLOOKUP(S3760,Y3760:DP3763,3,FALSE))</f>
        <v>0</v>
      </c>
      <c r="T3762" s="93"/>
      <c r="U3762" s="94">
        <f t="array" ref="U3762">IF(COUNTA(Y3760:DP3763)=0,0,IF(ISERROR(HLOOKUP(U3763,Y3763:DP3763,1,FALSE)),0,INDEX(Y3762:DP3762,MATCH(U3761&amp;U3763,Y3761:DP3761&amp;Y3763:DP3763,0))))</f>
        <v>0</v>
      </c>
      <c r="V3762" s="94">
        <f t="array" ref="V3762">IF(COUNTA(Y3760:DP3763)=0,0,IF(ISERROR(HLOOKUP(V3763,Y3763:DP3763,1,FALSE)),0,INDEX(Y3762:DP3762,MATCH(V3761&amp;V3763,Y3761:DP3761&amp;Y3763:DP3763,0))))</f>
        <v>0</v>
      </c>
      <c r="W3762" s="95"/>
      <c r="X3762" s="108"/>
      <c r="Y3762" s="143">
        <v>1000</v>
      </c>
      <c r="Z3762" s="143">
        <v>1000</v>
      </c>
      <c r="AA3762" s="143">
        <v>1000</v>
      </c>
      <c r="AB3762" s="143">
        <v>1000</v>
      </c>
      <c r="AC3762" s="143">
        <v>0</v>
      </c>
    </row>
    <row r="3763" spans="2:29" ht="13.9" thickBot="1">
      <c r="B3763" s="96"/>
      <c r="C3763" s="97"/>
      <c r="D3763" s="96"/>
      <c r="E3763" s="96"/>
      <c r="F3763" s="96"/>
      <c r="G3763" s="96"/>
      <c r="H3763" s="96"/>
      <c r="I3763" s="96"/>
      <c r="J3763" s="96"/>
      <c r="K3763" s="96"/>
      <c r="L3763" s="96"/>
      <c r="M3763" s="96"/>
      <c r="N3763" s="96"/>
      <c r="O3763" s="96"/>
      <c r="P3763" s="97"/>
      <c r="Q3763" s="218"/>
      <c r="R3763" s="98" t="str">
        <f t="shared" ref="R3763" si="9662">IF(COUNTA(Y3760:DP3763)=0,"none",HLOOKUP(R3761,Y3761:DP3763,3,FALSE))</f>
        <v>www (-30%)</v>
      </c>
      <c r="S3763" s="99" t="str">
        <f t="shared" ref="S3763" si="9663">IF(COUNTA(Y3760:DP3763)=0,"none",HLOOKUP(S3760,Y3760:DP3763,4,FALSE))</f>
        <v>ECI</v>
      </c>
      <c r="T3763" s="100"/>
      <c r="U3763" s="100">
        <f t="array" ref="U3763">IF(COUNTA(Y3760:DP3763)=0,"none",IF($U$2="WAHR",$W$3,Abfrage!$F$4))</f>
        <v>0</v>
      </c>
      <c r="V3763" s="100">
        <f t="array" ref="V3763">IF(COUNTA(Y3760:DP3763)=0,"none",IF($U$2="WAHR",$W$3,Abfrage!$F$4))</f>
        <v>0</v>
      </c>
      <c r="W3763" s="100">
        <f t="array" ref="W3763">IF(COUNTA(Y3760:DP3763)=0,"none",IF($U$2="WAHR",$W$3,Abfrage!$F$4))</f>
        <v>0</v>
      </c>
      <c r="X3763" s="109"/>
      <c r="Y3763" s="144" t="s">
        <v>43</v>
      </c>
      <c r="Z3763" s="144" t="s">
        <v>43</v>
      </c>
      <c r="AA3763" s="144" t="s">
        <v>43</v>
      </c>
      <c r="AB3763" s="144" t="s">
        <v>43</v>
      </c>
      <c r="AC3763" s="144" t="s">
        <v>101</v>
      </c>
    </row>
    <row r="3764" spans="2:29" thickBot="1">
      <c r="B3764" s="75" t="s">
        <v>2335</v>
      </c>
      <c r="C3764" s="76">
        <v>1000321508</v>
      </c>
      <c r="D3764" s="75" t="s">
        <v>95</v>
      </c>
      <c r="E3764" s="75" t="s">
        <v>175</v>
      </c>
      <c r="F3764" s="75" t="s">
        <v>97</v>
      </c>
      <c r="G3764" s="75" t="s">
        <v>97</v>
      </c>
      <c r="H3764" s="75" t="e">
        <v>#N/A</v>
      </c>
      <c r="I3764" s="75" t="s">
        <v>51</v>
      </c>
      <c r="J3764" s="75" t="s">
        <v>2336</v>
      </c>
      <c r="K3764" s="75" t="s">
        <v>306</v>
      </c>
      <c r="L3764" s="75" t="s">
        <v>306</v>
      </c>
      <c r="M3764" s="75" t="s">
        <v>307</v>
      </c>
      <c r="N3764" s="75" t="s">
        <v>308</v>
      </c>
      <c r="O3764" s="75" t="s">
        <v>306</v>
      </c>
      <c r="P3764" s="76" t="s">
        <v>306</v>
      </c>
      <c r="Q3764" s="216"/>
      <c r="R3764" s="77" t="str">
        <f t="shared" ref="R3764" si="9664">IF(COUNTA(Y3764:DP3767)=0,"01.01.1900",INDEX(Y3764:DP3764,MATCH(R3765,Y3765:DP3765,0)))</f>
        <v>01.01.1900</v>
      </c>
      <c r="S3764" s="78" t="str">
        <f t="shared" ref="S3764" si="9665">IF(COUNTA(Y3764:DP3767)=0,"01.01.1900",MAX(Y3764:DP3764))</f>
        <v>01.01.1900</v>
      </c>
      <c r="T3764" s="79"/>
      <c r="U3764" s="80" t="str">
        <f t="array" ref="U3764">IF(COUNTA(Y3764:DP3767)=0,"01.01.1900",IF(ISERROR(HLOOKUP(U3767,Y3767:DP3767,1,FALSE)),"01.01.1900",INDEX(Y3764:DP3764,MATCH(U3765&amp;U3767,Y3765:DP3765&amp;Y3767:DP3767,0))))</f>
        <v>01.01.1900</v>
      </c>
      <c r="V3764" s="81" t="str">
        <f t="shared" ref="V3764" si="9666">IF(COUNTA(Y3764:DP3767)=0,"01.01.1900",_xlfn.MAXIFS(Y3764:DP3764,Y3767:DP3767,V3767))</f>
        <v>01.01.1900</v>
      </c>
      <c r="W3764" s="82"/>
      <c r="X3764" s="106"/>
    </row>
    <row r="3765" spans="2:29" thickBot="1">
      <c r="B3765" s="83"/>
      <c r="C3765" s="84"/>
      <c r="D3765" s="83"/>
      <c r="E3765" s="83"/>
      <c r="F3765" s="83"/>
      <c r="G3765" s="83"/>
      <c r="H3765" s="83"/>
      <c r="I3765" s="83"/>
      <c r="J3765" s="83"/>
      <c r="K3765" s="83"/>
      <c r="L3765" s="83"/>
      <c r="M3765" s="83"/>
      <c r="N3765" s="83"/>
      <c r="O3765" s="83"/>
      <c r="P3765" s="84"/>
      <c r="Q3765" s="217"/>
      <c r="R3765" s="85">
        <f t="shared" ref="R3765" si="9667">IF(COUNTA(Y3764:DP3767)=0,0,MIN(Y3765:DP3765))</f>
        <v>0</v>
      </c>
      <c r="S3765" s="86">
        <f t="shared" ref="S3765" si="9668">IF(COUNTA(Y3764:DP3767)=0,0,HLOOKUP(S3764,Y3764:DP3767,2,FALSE))</f>
        <v>0</v>
      </c>
      <c r="T3765" s="87">
        <f t="shared" ref="T3765" si="9669">IF(COUNTA(Y3764:DP3767)=0,0,AVERAGE(Y3765:DP3765))</f>
        <v>0</v>
      </c>
      <c r="U3765" s="88">
        <f t="shared" ref="U3765" si="9670">IF(COUNTA(Y3764:DP3767)=0,0,_xlfn.MINIFS(Y3765:DP3765,Y3767:DP3767,U3767))</f>
        <v>0</v>
      </c>
      <c r="V3765" s="89">
        <f t="array" ref="V3765">IF(COUNTA(Y3764:DP3767)=0,0,IF(ISERROR(HLOOKUP(V3767,Y3767:DP3767,1,FALSE)),0,INDEX(Y3765:DP3765,MATCH(V3764&amp;V3767,Y3764:DP3764&amp;Y3767:DP3767,0))))</f>
        <v>0</v>
      </c>
      <c r="W3765" s="90">
        <f t="array" ref="W3765">IF(COUNTA(Y3764:DP3767)=0,0,IF(ISERROR(HLOOKUP(W3767,Y3767:DP3767,1,FALSE)),0,AVERAGEIF(Y3767:DP3767,$W3767,Y3765:DP3765)))</f>
        <v>0</v>
      </c>
      <c r="X3765" s="107"/>
    </row>
    <row r="3766" spans="2:29" thickBot="1">
      <c r="B3766" s="83"/>
      <c r="C3766" s="84"/>
      <c r="D3766" s="83"/>
      <c r="E3766" s="83"/>
      <c r="F3766" s="83"/>
      <c r="G3766" s="83"/>
      <c r="H3766" s="83"/>
      <c r="I3766" s="83"/>
      <c r="J3766" s="83"/>
      <c r="K3766" s="83"/>
      <c r="L3766" s="83"/>
      <c r="M3766" s="83"/>
      <c r="N3766" s="83"/>
      <c r="O3766" s="83"/>
      <c r="P3766" s="84"/>
      <c r="Q3766" s="217"/>
      <c r="R3766" s="91">
        <f t="shared" ref="R3766" si="9671">IF(COUNTA(Y3764:DP3767)=0,0,HLOOKUP(R3765,Y3765:DP3767,2,FALSE))</f>
        <v>0</v>
      </c>
      <c r="S3766" s="92">
        <f t="shared" ref="S3766" si="9672">IF(COUNTA(Y3764:DP3767)=0,0,HLOOKUP(S3764,Y3764:DP3767,3,FALSE))</f>
        <v>0</v>
      </c>
      <c r="T3766" s="93"/>
      <c r="U3766" s="94">
        <f t="array" ref="U3766">IF(COUNTA(Y3764:DP3767)=0,0,IF(ISERROR(HLOOKUP(U3767,Y3767:DP3767,1,FALSE)),0,INDEX(Y3766:DP3766,MATCH(U3765&amp;U3767,Y3765:DP3765&amp;Y3767:DP3767,0))))</f>
        <v>0</v>
      </c>
      <c r="V3766" s="94">
        <f t="array" ref="V3766">IF(COUNTA(Y3764:DP3767)=0,0,IF(ISERROR(HLOOKUP(V3767,Y3767:DP3767,1,FALSE)),0,INDEX(Y3766:DP3766,MATCH(V3765&amp;V3767,Y3765:DP3765&amp;Y3767:DP3767,0))))</f>
        <v>0</v>
      </c>
      <c r="W3766" s="95"/>
      <c r="X3766" s="108"/>
    </row>
    <row r="3767" spans="2:29" ht="13.9" thickBot="1">
      <c r="B3767" s="96"/>
      <c r="C3767" s="97"/>
      <c r="D3767" s="96"/>
      <c r="E3767" s="96"/>
      <c r="F3767" s="96"/>
      <c r="G3767" s="96"/>
      <c r="H3767" s="96"/>
      <c r="I3767" s="96"/>
      <c r="J3767" s="96"/>
      <c r="K3767" s="96"/>
      <c r="L3767" s="96"/>
      <c r="M3767" s="96"/>
      <c r="N3767" s="96"/>
      <c r="O3767" s="96"/>
      <c r="P3767" s="97"/>
      <c r="Q3767" s="218"/>
      <c r="R3767" s="98" t="str">
        <f t="shared" ref="R3767" si="9673">IF(COUNTA(Y3764:DP3767)=0,"none",HLOOKUP(R3765,Y3765:DP3767,3,FALSE))</f>
        <v>none</v>
      </c>
      <c r="S3767" s="99" t="str">
        <f t="shared" ref="S3767" si="9674">IF(COUNTA(Y3764:DP3767)=0,"none",HLOOKUP(S3764,Y3764:DP3767,4,FALSE))</f>
        <v>none</v>
      </c>
      <c r="T3767" s="100"/>
      <c r="U3767" s="100" t="str">
        <f t="array" ref="U3767">IF(COUNTA(Y3764:DP3767)=0,"none",IF($U$2="WAHR",$W$3,Abfrage!$F$4))</f>
        <v>none</v>
      </c>
      <c r="V3767" s="100" t="str">
        <f t="array" ref="V3767">IF(COUNTA(Y3764:DP3767)=0,"none",IF($U$2="WAHR",$W$3,Abfrage!$F$4))</f>
        <v>none</v>
      </c>
      <c r="W3767" s="100" t="str">
        <f t="array" ref="W3767">IF(COUNTA(Y3764:DP3767)=0,"none",IF($U$2="WAHR",$W$3,Abfrage!$F$4))</f>
        <v>none</v>
      </c>
      <c r="X3767" s="109"/>
    </row>
    <row r="3768" spans="2:29" thickBot="1">
      <c r="B3768" s="75" t="s">
        <v>2337</v>
      </c>
      <c r="C3768" s="76">
        <v>1000321523</v>
      </c>
      <c r="D3768" s="75" t="s">
        <v>169</v>
      </c>
      <c r="E3768" s="75" t="s">
        <v>125</v>
      </c>
      <c r="F3768" s="75" t="s">
        <v>371</v>
      </c>
      <c r="G3768" s="75" t="s">
        <v>371</v>
      </c>
      <c r="H3768" s="75" t="e">
        <v>#N/A</v>
      </c>
      <c r="I3768" s="75" t="s">
        <v>51</v>
      </c>
      <c r="J3768" s="75" t="s">
        <v>2338</v>
      </c>
      <c r="K3768" s="75" t="s">
        <v>306</v>
      </c>
      <c r="L3768" s="75" t="s">
        <v>306</v>
      </c>
      <c r="M3768" s="75" t="s">
        <v>306</v>
      </c>
      <c r="N3768" s="75" t="s">
        <v>306</v>
      </c>
      <c r="O3768" s="75" t="s">
        <v>306</v>
      </c>
      <c r="P3768" s="76" t="s">
        <v>306</v>
      </c>
      <c r="Q3768" s="216"/>
      <c r="R3768" s="77" t="str">
        <f t="shared" ref="R3768" si="9675">IF(COUNTA(Y3768:DP3771)=0,"01.01.1900",INDEX(Y3768:DP3768,MATCH(R3769,Y3769:DP3769,0)))</f>
        <v>01.01.1900</v>
      </c>
      <c r="S3768" s="78" t="str">
        <f t="shared" ref="S3768" si="9676">IF(COUNTA(Y3768:DP3771)=0,"01.01.1900",MAX(Y3768:DP3768))</f>
        <v>01.01.1900</v>
      </c>
      <c r="T3768" s="79"/>
      <c r="U3768" s="80" t="str">
        <f t="array" ref="U3768">IF(COUNTA(Y3768:DP3771)=0,"01.01.1900",IF(ISERROR(HLOOKUP(U3771,Y3771:DP3771,1,FALSE)),"01.01.1900",INDEX(Y3768:DP3768,MATCH(U3769&amp;U3771,Y3769:DP3769&amp;Y3771:DP3771,0))))</f>
        <v>01.01.1900</v>
      </c>
      <c r="V3768" s="81" t="str">
        <f t="shared" ref="V3768" si="9677">IF(COUNTA(Y3768:DP3771)=0,"01.01.1900",_xlfn.MAXIFS(Y3768:DP3768,Y3771:DP3771,V3771))</f>
        <v>01.01.1900</v>
      </c>
      <c r="W3768" s="82"/>
      <c r="X3768" s="106"/>
    </row>
    <row r="3769" spans="2:29" thickBot="1">
      <c r="B3769" s="83"/>
      <c r="C3769" s="84"/>
      <c r="D3769" s="83"/>
      <c r="E3769" s="83"/>
      <c r="F3769" s="83"/>
      <c r="G3769" s="83"/>
      <c r="H3769" s="83"/>
      <c r="I3769" s="83"/>
      <c r="J3769" s="83"/>
      <c r="K3769" s="83"/>
      <c r="L3769" s="83"/>
      <c r="M3769" s="83"/>
      <c r="N3769" s="83"/>
      <c r="O3769" s="83"/>
      <c r="P3769" s="84"/>
      <c r="Q3769" s="217"/>
      <c r="R3769" s="85">
        <f t="shared" ref="R3769" si="9678">IF(COUNTA(Y3768:DP3771)=0,0,MIN(Y3769:DP3769))</f>
        <v>0</v>
      </c>
      <c r="S3769" s="86">
        <f t="shared" ref="S3769" si="9679">IF(COUNTA(Y3768:DP3771)=0,0,HLOOKUP(S3768,Y3768:DP3771,2,FALSE))</f>
        <v>0</v>
      </c>
      <c r="T3769" s="87">
        <f t="shared" ref="T3769" si="9680">IF(COUNTA(Y3768:DP3771)=0,0,AVERAGE(Y3769:DP3769))</f>
        <v>0</v>
      </c>
      <c r="U3769" s="88">
        <f t="shared" ref="U3769" si="9681">IF(COUNTA(Y3768:DP3771)=0,0,_xlfn.MINIFS(Y3769:DP3769,Y3771:DP3771,U3771))</f>
        <v>0</v>
      </c>
      <c r="V3769" s="89">
        <f t="array" ref="V3769">IF(COUNTA(Y3768:DP3771)=0,0,IF(ISERROR(HLOOKUP(V3771,Y3771:DP3771,1,FALSE)),0,INDEX(Y3769:DP3769,MATCH(V3768&amp;V3771,Y3768:DP3768&amp;Y3771:DP3771,0))))</f>
        <v>0</v>
      </c>
      <c r="W3769" s="90">
        <f t="array" ref="W3769">IF(COUNTA(Y3768:DP3771)=0,0,IF(ISERROR(HLOOKUP(W3771,Y3771:DP3771,1,FALSE)),0,AVERAGEIF(Y3771:DP3771,$W3771,Y3769:DP3769)))</f>
        <v>0</v>
      </c>
      <c r="X3769" s="107"/>
    </row>
    <row r="3770" spans="2:29" thickBot="1">
      <c r="B3770" s="83"/>
      <c r="C3770" s="84"/>
      <c r="D3770" s="83"/>
      <c r="E3770" s="83"/>
      <c r="F3770" s="83"/>
      <c r="G3770" s="83"/>
      <c r="H3770" s="83"/>
      <c r="I3770" s="83"/>
      <c r="J3770" s="83"/>
      <c r="K3770" s="83"/>
      <c r="L3770" s="83"/>
      <c r="M3770" s="83"/>
      <c r="N3770" s="83"/>
      <c r="O3770" s="83"/>
      <c r="P3770" s="84"/>
      <c r="Q3770" s="217"/>
      <c r="R3770" s="91">
        <f t="shared" ref="R3770" si="9682">IF(COUNTA(Y3768:DP3771)=0,0,HLOOKUP(R3769,Y3769:DP3771,2,FALSE))</f>
        <v>0</v>
      </c>
      <c r="S3770" s="92">
        <f t="shared" ref="S3770" si="9683">IF(COUNTA(Y3768:DP3771)=0,0,HLOOKUP(S3768,Y3768:DP3771,3,FALSE))</f>
        <v>0</v>
      </c>
      <c r="T3770" s="93"/>
      <c r="U3770" s="94">
        <f t="array" ref="U3770">IF(COUNTA(Y3768:DP3771)=0,0,IF(ISERROR(HLOOKUP(U3771,Y3771:DP3771,1,FALSE)),0,INDEX(Y3770:DP3770,MATCH(U3769&amp;U3771,Y3769:DP3769&amp;Y3771:DP3771,0))))</f>
        <v>0</v>
      </c>
      <c r="V3770" s="94">
        <f t="array" ref="V3770">IF(COUNTA(Y3768:DP3771)=0,0,IF(ISERROR(HLOOKUP(V3771,Y3771:DP3771,1,FALSE)),0,INDEX(Y3770:DP3770,MATCH(V3769&amp;V3771,Y3769:DP3769&amp;Y3771:DP3771,0))))</f>
        <v>0</v>
      </c>
      <c r="W3770" s="95"/>
      <c r="X3770" s="108"/>
    </row>
    <row r="3771" spans="2:29" ht="13.9" thickBot="1">
      <c r="B3771" s="96"/>
      <c r="C3771" s="97"/>
      <c r="D3771" s="96"/>
      <c r="E3771" s="96"/>
      <c r="F3771" s="96"/>
      <c r="G3771" s="96"/>
      <c r="H3771" s="96"/>
      <c r="I3771" s="96"/>
      <c r="J3771" s="96"/>
      <c r="K3771" s="96"/>
      <c r="L3771" s="96"/>
      <c r="M3771" s="96"/>
      <c r="N3771" s="96"/>
      <c r="O3771" s="96"/>
      <c r="P3771" s="97"/>
      <c r="Q3771" s="218"/>
      <c r="R3771" s="98" t="str">
        <f t="shared" ref="R3771" si="9684">IF(COUNTA(Y3768:DP3771)=0,"none",HLOOKUP(R3769,Y3769:DP3771,3,FALSE))</f>
        <v>none</v>
      </c>
      <c r="S3771" s="99" t="str">
        <f t="shared" ref="S3771" si="9685">IF(COUNTA(Y3768:DP3771)=0,"none",HLOOKUP(S3768,Y3768:DP3771,4,FALSE))</f>
        <v>none</v>
      </c>
      <c r="T3771" s="100"/>
      <c r="U3771" s="100" t="str">
        <f t="array" ref="U3771">IF(COUNTA(Y3768:DP3771)=0,"none",IF($U$2="WAHR",$W$3,Abfrage!$F$4))</f>
        <v>none</v>
      </c>
      <c r="V3771" s="100" t="str">
        <f t="array" ref="V3771">IF(COUNTA(Y3768:DP3771)=0,"none",IF($U$2="WAHR",$W$3,Abfrage!$F$4))</f>
        <v>none</v>
      </c>
      <c r="W3771" s="100" t="str">
        <f t="array" ref="W3771">IF(COUNTA(Y3768:DP3771)=0,"none",IF($U$2="WAHR",$W$3,Abfrage!$F$4))</f>
        <v>none</v>
      </c>
      <c r="X3771" s="109"/>
    </row>
    <row r="3772" spans="2:29" thickBot="1">
      <c r="B3772" s="75" t="s">
        <v>2339</v>
      </c>
      <c r="C3772" s="76">
        <v>1000327459</v>
      </c>
      <c r="D3772" s="75" t="s">
        <v>95</v>
      </c>
      <c r="E3772" s="75" t="s">
        <v>148</v>
      </c>
      <c r="F3772" s="75" t="s">
        <v>96</v>
      </c>
      <c r="G3772" s="75" t="s">
        <v>96</v>
      </c>
      <c r="H3772" s="75" t="e">
        <v>#N/A</v>
      </c>
      <c r="I3772" s="75" t="s">
        <v>79</v>
      </c>
      <c r="J3772" s="75" t="s">
        <v>2340</v>
      </c>
      <c r="K3772" s="75" t="s">
        <v>331</v>
      </c>
      <c r="L3772" s="75" t="s">
        <v>523</v>
      </c>
      <c r="M3772" s="75" t="s">
        <v>313</v>
      </c>
      <c r="N3772" s="75" t="s">
        <v>327</v>
      </c>
      <c r="O3772" s="75" t="s">
        <v>306</v>
      </c>
      <c r="P3772" s="76" t="s">
        <v>306</v>
      </c>
      <c r="Q3772" s="216"/>
      <c r="R3772" s="77" t="str">
        <f t="shared" ref="R3772" si="9686">IF(COUNTA(Y3772:DP3775)=0,"01.01.1900",INDEX(Y3772:DP3772,MATCH(R3773,Y3773:DP3773,0)))</f>
        <v>01.01.1900</v>
      </c>
      <c r="S3772" s="78" t="str">
        <f t="shared" ref="S3772" si="9687">IF(COUNTA(Y3772:DP3775)=0,"01.01.1900",MAX(Y3772:DP3772))</f>
        <v>01.01.1900</v>
      </c>
      <c r="T3772" s="79"/>
      <c r="U3772" s="80" t="str">
        <f t="array" ref="U3772">IF(COUNTA(Y3772:DP3775)=0,"01.01.1900",IF(ISERROR(HLOOKUP(U3775,Y3775:DP3775,1,FALSE)),"01.01.1900",INDEX(Y3772:DP3772,MATCH(U3773&amp;U3775,Y3773:DP3773&amp;Y3775:DP3775,0))))</f>
        <v>01.01.1900</v>
      </c>
      <c r="V3772" s="81" t="str">
        <f t="shared" ref="V3772" si="9688">IF(COUNTA(Y3772:DP3775)=0,"01.01.1900",_xlfn.MAXIFS(Y3772:DP3772,Y3775:DP3775,V3775))</f>
        <v>01.01.1900</v>
      </c>
      <c r="W3772" s="82"/>
      <c r="X3772" s="106"/>
    </row>
    <row r="3773" spans="2:29" thickBot="1">
      <c r="B3773" s="83"/>
      <c r="C3773" s="84"/>
      <c r="D3773" s="83"/>
      <c r="E3773" s="83"/>
      <c r="F3773" s="83"/>
      <c r="G3773" s="83"/>
      <c r="H3773" s="83"/>
      <c r="I3773" s="83"/>
      <c r="J3773" s="83"/>
      <c r="K3773" s="83"/>
      <c r="L3773" s="83"/>
      <c r="M3773" s="83"/>
      <c r="N3773" s="83"/>
      <c r="O3773" s="83"/>
      <c r="P3773" s="84"/>
      <c r="Q3773" s="217"/>
      <c r="R3773" s="85">
        <f t="shared" ref="R3773" si="9689">IF(COUNTA(Y3772:DP3775)=0,0,MIN(Y3773:DP3773))</f>
        <v>0</v>
      </c>
      <c r="S3773" s="86">
        <f t="shared" ref="S3773" si="9690">IF(COUNTA(Y3772:DP3775)=0,0,HLOOKUP(S3772,Y3772:DP3775,2,FALSE))</f>
        <v>0</v>
      </c>
      <c r="T3773" s="87">
        <f t="shared" ref="T3773" si="9691">IF(COUNTA(Y3772:DP3775)=0,0,AVERAGE(Y3773:DP3773))</f>
        <v>0</v>
      </c>
      <c r="U3773" s="88">
        <f t="shared" ref="U3773" si="9692">IF(COUNTA(Y3772:DP3775)=0,0,_xlfn.MINIFS(Y3773:DP3773,Y3775:DP3775,U3775))</f>
        <v>0</v>
      </c>
      <c r="V3773" s="89">
        <f t="array" ref="V3773">IF(COUNTA(Y3772:DP3775)=0,0,IF(ISERROR(HLOOKUP(V3775,Y3775:DP3775,1,FALSE)),0,INDEX(Y3773:DP3773,MATCH(V3772&amp;V3775,Y3772:DP3772&amp;Y3775:DP3775,0))))</f>
        <v>0</v>
      </c>
      <c r="W3773" s="90">
        <f t="array" ref="W3773">IF(COUNTA(Y3772:DP3775)=0,0,IF(ISERROR(HLOOKUP(W3775,Y3775:DP3775,1,FALSE)),0,AVERAGEIF(Y3775:DP3775,$W3775,Y3773:DP3773)))</f>
        <v>0</v>
      </c>
      <c r="X3773" s="107"/>
    </row>
    <row r="3774" spans="2:29" thickBot="1">
      <c r="B3774" s="83"/>
      <c r="C3774" s="84"/>
      <c r="D3774" s="83"/>
      <c r="E3774" s="83"/>
      <c r="F3774" s="83"/>
      <c r="G3774" s="83"/>
      <c r="H3774" s="83"/>
      <c r="I3774" s="83"/>
      <c r="J3774" s="83"/>
      <c r="K3774" s="83"/>
      <c r="L3774" s="83"/>
      <c r="M3774" s="83"/>
      <c r="N3774" s="83"/>
      <c r="O3774" s="83"/>
      <c r="P3774" s="84"/>
      <c r="Q3774" s="217"/>
      <c r="R3774" s="91">
        <f t="shared" ref="R3774" si="9693">IF(COUNTA(Y3772:DP3775)=0,0,HLOOKUP(R3773,Y3773:DP3775,2,FALSE))</f>
        <v>0</v>
      </c>
      <c r="S3774" s="92">
        <f t="shared" ref="S3774" si="9694">IF(COUNTA(Y3772:DP3775)=0,0,HLOOKUP(S3772,Y3772:DP3775,3,FALSE))</f>
        <v>0</v>
      </c>
      <c r="T3774" s="93"/>
      <c r="U3774" s="94">
        <f t="array" ref="U3774">IF(COUNTA(Y3772:DP3775)=0,0,IF(ISERROR(HLOOKUP(U3775,Y3775:DP3775,1,FALSE)),0,INDEX(Y3774:DP3774,MATCH(U3773&amp;U3775,Y3773:DP3773&amp;Y3775:DP3775,0))))</f>
        <v>0</v>
      </c>
      <c r="V3774" s="94">
        <f t="array" ref="V3774">IF(COUNTA(Y3772:DP3775)=0,0,IF(ISERROR(HLOOKUP(V3775,Y3775:DP3775,1,FALSE)),0,INDEX(Y3774:DP3774,MATCH(V3773&amp;V3775,Y3773:DP3773&amp;Y3775:DP3775,0))))</f>
        <v>0</v>
      </c>
      <c r="W3774" s="95"/>
      <c r="X3774" s="108"/>
    </row>
    <row r="3775" spans="2:29" ht="13.9" thickBot="1">
      <c r="B3775" s="96"/>
      <c r="C3775" s="97"/>
      <c r="D3775" s="96"/>
      <c r="E3775" s="96"/>
      <c r="F3775" s="96"/>
      <c r="G3775" s="96"/>
      <c r="H3775" s="96"/>
      <c r="I3775" s="96"/>
      <c r="J3775" s="96"/>
      <c r="K3775" s="96"/>
      <c r="L3775" s="96"/>
      <c r="M3775" s="96"/>
      <c r="N3775" s="96"/>
      <c r="O3775" s="96"/>
      <c r="P3775" s="97"/>
      <c r="Q3775" s="218"/>
      <c r="R3775" s="98" t="str">
        <f t="shared" ref="R3775" si="9695">IF(COUNTA(Y3772:DP3775)=0,"none",HLOOKUP(R3773,Y3773:DP3775,3,FALSE))</f>
        <v>none</v>
      </c>
      <c r="S3775" s="99" t="str">
        <f t="shared" ref="S3775" si="9696">IF(COUNTA(Y3772:DP3775)=0,"none",HLOOKUP(S3772,Y3772:DP3775,4,FALSE))</f>
        <v>none</v>
      </c>
      <c r="T3775" s="100"/>
      <c r="U3775" s="100" t="str">
        <f t="array" ref="U3775">IF(COUNTA(Y3772:DP3775)=0,"none",IF($U$2="WAHR",$W$3,Abfrage!$F$4))</f>
        <v>none</v>
      </c>
      <c r="V3775" s="100" t="str">
        <f t="array" ref="V3775">IF(COUNTA(Y3772:DP3775)=0,"none",IF($U$2="WAHR",$W$3,Abfrage!$F$4))</f>
        <v>none</v>
      </c>
      <c r="W3775" s="100" t="str">
        <f t="array" ref="W3775">IF(COUNTA(Y3772:DP3775)=0,"none",IF($U$2="WAHR",$W$3,Abfrage!$F$4))</f>
        <v>none</v>
      </c>
      <c r="X3775" s="109"/>
    </row>
    <row r="3776" spans="2:29" thickBot="1">
      <c r="B3776" s="75" t="s">
        <v>2341</v>
      </c>
      <c r="C3776" s="76">
        <v>1000337209</v>
      </c>
      <c r="D3776" s="75" t="s">
        <v>95</v>
      </c>
      <c r="E3776" s="75" t="s">
        <v>96</v>
      </c>
      <c r="F3776" s="75" t="s">
        <v>97</v>
      </c>
      <c r="G3776" s="75" t="s">
        <v>2342</v>
      </c>
      <c r="H3776" s="75" t="s">
        <v>44</v>
      </c>
      <c r="I3776" s="75" t="s">
        <v>64</v>
      </c>
      <c r="J3776" s="75" t="s">
        <v>2343</v>
      </c>
      <c r="K3776" s="75" t="s">
        <v>306</v>
      </c>
      <c r="L3776" s="75" t="s">
        <v>306</v>
      </c>
      <c r="M3776" s="75" t="s">
        <v>313</v>
      </c>
      <c r="N3776" s="75" t="s">
        <v>2344</v>
      </c>
      <c r="O3776" s="75" t="s">
        <v>306</v>
      </c>
      <c r="P3776" s="76" t="s">
        <v>306</v>
      </c>
      <c r="Q3776" s="216"/>
      <c r="R3776" s="77">
        <f t="shared" ref="R3776" si="9697">IF(COUNTA(Y3776:DP3779)=0,"01.01.1900",INDEX(Y3776:DP3776,MATCH(R3777,Y3777:DP3777,0)))</f>
        <v>45707</v>
      </c>
      <c r="S3776" s="78">
        <f t="shared" ref="S3776" si="9698">IF(COUNTA(Y3776:DP3779)=0,"01.01.1900",MAX(Y3776:DP3776))</f>
        <v>45849</v>
      </c>
      <c r="T3776" s="79"/>
      <c r="U3776" s="80" t="str">
        <f t="array" ref="U3776">IF(COUNTA(Y3776:DP3779)=0,"01.01.1900",IF(ISERROR(HLOOKUP(U3779,Y3779:DP3779,1,FALSE)),"01.01.1900",INDEX(Y3776:DP3776,MATCH(U3777&amp;U3779,Y3777:DP3777&amp;Y3779:DP3779,0))))</f>
        <v>01.01.1900</v>
      </c>
      <c r="V3776" s="81">
        <f t="shared" ref="V3776" si="9699">IF(COUNTA(Y3776:DP3779)=0,"01.01.1900",_xlfn.MAXIFS(Y3776:DP3776,Y3779:DP3779,V3779))</f>
        <v>0</v>
      </c>
      <c r="W3776" s="82"/>
      <c r="X3776" s="106"/>
      <c r="Y3776" s="141">
        <v>45849</v>
      </c>
      <c r="Z3776" s="141">
        <v>45539</v>
      </c>
      <c r="AA3776" s="141">
        <v>45707</v>
      </c>
    </row>
    <row r="3777" spans="2:27" thickBot="1">
      <c r="B3777" s="83"/>
      <c r="C3777" s="84"/>
      <c r="D3777" s="83"/>
      <c r="E3777" s="83"/>
      <c r="F3777" s="83"/>
      <c r="G3777" s="83"/>
      <c r="H3777" s="83"/>
      <c r="I3777" s="83"/>
      <c r="J3777" s="83"/>
      <c r="K3777" s="83"/>
      <c r="L3777" s="83"/>
      <c r="M3777" s="83"/>
      <c r="N3777" s="83"/>
      <c r="O3777" s="83"/>
      <c r="P3777" s="84"/>
      <c r="Q3777" s="217"/>
      <c r="R3777" s="85">
        <f t="shared" ref="R3777" si="9700">IF(COUNTA(Y3776:DP3779)=0,0,MIN(Y3777:DP3777))</f>
        <v>4.54</v>
      </c>
      <c r="S3777" s="86">
        <f t="shared" ref="S3777" si="9701">IF(COUNTA(Y3776:DP3779)=0,0,HLOOKUP(S3776,Y3776:DP3779,2,FALSE))</f>
        <v>26.2059</v>
      </c>
      <c r="T3777" s="87">
        <f t="shared" ref="T3777" si="9702">IF(COUNTA(Y3776:DP3779)=0,0,AVERAGE(Y3777:DP3777))</f>
        <v>14.1053</v>
      </c>
      <c r="U3777" s="88">
        <f t="shared" ref="U3777" si="9703">IF(COUNTA(Y3776:DP3779)=0,0,_xlfn.MINIFS(Y3777:DP3777,Y3779:DP3779,U3779))</f>
        <v>0</v>
      </c>
      <c r="V3777" s="89">
        <f t="array" ref="V3777">IF(COUNTA(Y3776:DP3779)=0,0,IF(ISERROR(HLOOKUP(V3779,Y3779:DP3779,1,FALSE)),0,INDEX(Y3777:DP3777,MATCH(V3776&amp;V3779,Y3776:DP3776&amp;Y3779:DP3779,0))))</f>
        <v>0</v>
      </c>
      <c r="W3777" s="90">
        <f t="array" ref="W3777">IF(COUNTA(Y3776:DP3779)=0,0,IF(ISERROR(HLOOKUP(W3779,Y3779:DP3779,1,FALSE)),0,AVERAGEIF(Y3779:DP3779,$W3779,Y3777:DP3777)))</f>
        <v>0</v>
      </c>
      <c r="X3777" s="107"/>
      <c r="Y3777" s="142">
        <v>26.2059</v>
      </c>
      <c r="Z3777" s="142">
        <v>11.57</v>
      </c>
      <c r="AA3777" s="142">
        <v>4.54</v>
      </c>
    </row>
    <row r="3778" spans="2:27" thickBot="1">
      <c r="B3778" s="83"/>
      <c r="C3778" s="84"/>
      <c r="D3778" s="83"/>
      <c r="E3778" s="83"/>
      <c r="F3778" s="83"/>
      <c r="G3778" s="83"/>
      <c r="H3778" s="83"/>
      <c r="I3778" s="83"/>
      <c r="J3778" s="83"/>
      <c r="K3778" s="83"/>
      <c r="L3778" s="83"/>
      <c r="M3778" s="83"/>
      <c r="N3778" s="83"/>
      <c r="O3778" s="83"/>
      <c r="P3778" s="84"/>
      <c r="Q3778" s="217"/>
      <c r="R3778" s="91">
        <f t="shared" ref="R3778" si="9704">IF(COUNTA(Y3776:DP3779)=0,0,HLOOKUP(R3777,Y3777:DP3779,2,FALSE))</f>
        <v>1</v>
      </c>
      <c r="S3778" s="92">
        <f t="shared" ref="S3778" si="9705">IF(COUNTA(Y3776:DP3779)=0,0,HLOOKUP(S3776,Y3776:DP3779,3,FALSE))</f>
        <v>10</v>
      </c>
      <c r="T3778" s="93"/>
      <c r="U3778" s="94">
        <f t="array" ref="U3778">IF(COUNTA(Y3776:DP3779)=0,0,IF(ISERROR(HLOOKUP(U3779,Y3779:DP3779,1,FALSE)),0,INDEX(Y3778:DP3778,MATCH(U3777&amp;U3779,Y3777:DP3777&amp;Y3779:DP3779,0))))</f>
        <v>0</v>
      </c>
      <c r="V3778" s="94">
        <f t="array" ref="V3778">IF(COUNTA(Y3776:DP3779)=0,0,IF(ISERROR(HLOOKUP(V3779,Y3779:DP3779,1,FALSE)),0,INDEX(Y3778:DP3778,MATCH(V3777&amp;V3779,Y3777:DP3777&amp;Y3779:DP3779,0))))</f>
        <v>0</v>
      </c>
      <c r="W3778" s="95"/>
      <c r="X3778" s="108"/>
      <c r="Y3778" s="143">
        <v>10</v>
      </c>
      <c r="Z3778" s="143">
        <v>1</v>
      </c>
      <c r="AA3778" s="143">
        <v>1</v>
      </c>
    </row>
    <row r="3779" spans="2:27" ht="13.9" thickBot="1">
      <c r="B3779" s="96"/>
      <c r="C3779" s="97"/>
      <c r="D3779" s="96"/>
      <c r="E3779" s="96"/>
      <c r="F3779" s="96"/>
      <c r="G3779" s="96"/>
      <c r="H3779" s="96"/>
      <c r="I3779" s="96"/>
      <c r="J3779" s="96"/>
      <c r="K3779" s="96"/>
      <c r="L3779" s="96"/>
      <c r="M3779" s="96"/>
      <c r="N3779" s="96"/>
      <c r="O3779" s="96"/>
      <c r="P3779" s="97"/>
      <c r="Q3779" s="218"/>
      <c r="R3779" s="98" t="str">
        <f t="shared" ref="R3779" si="9706">IF(COUNTA(Y3776:DP3779)=0,"none",HLOOKUP(R3777,Y3777:DP3779,3,FALSE))</f>
        <v>Excel</v>
      </c>
      <c r="S3779" s="99" t="str">
        <f t="shared" ref="S3779" si="9707">IF(COUNTA(Y3776:DP3779)=0,"none",HLOOKUP(S3776,Y3776:DP3779,4,FALSE))</f>
        <v>www (-30%)</v>
      </c>
      <c r="T3779" s="100"/>
      <c r="U3779" s="100">
        <f t="array" ref="U3779">IF(COUNTA(Y3776:DP3779)=0,"none",IF($U$2="WAHR",$W$3,Abfrage!$F$4))</f>
        <v>0</v>
      </c>
      <c r="V3779" s="100">
        <f t="array" ref="V3779">IF(COUNTA(Y3776:DP3779)=0,"none",IF($U$2="WAHR",$W$3,Abfrage!$F$4))</f>
        <v>0</v>
      </c>
      <c r="W3779" s="100">
        <f t="array" ref="W3779">IF(COUNTA(Y3776:DP3779)=0,"none",IF($U$2="WAHR",$W$3,Abfrage!$F$4))</f>
        <v>0</v>
      </c>
      <c r="X3779" s="109"/>
      <c r="Y3779" s="144" t="s">
        <v>43</v>
      </c>
      <c r="Z3779" s="144" t="s">
        <v>47</v>
      </c>
      <c r="AA3779" s="144" t="s">
        <v>66</v>
      </c>
    </row>
    <row r="3780" spans="2:27" thickBot="1">
      <c r="B3780" s="75" t="s">
        <v>2345</v>
      </c>
      <c r="C3780" s="76">
        <v>1000337210</v>
      </c>
      <c r="D3780" s="75" t="s">
        <v>95</v>
      </c>
      <c r="E3780" s="75" t="s">
        <v>96</v>
      </c>
      <c r="F3780" s="75" t="s">
        <v>97</v>
      </c>
      <c r="G3780" s="75" t="s">
        <v>2346</v>
      </c>
      <c r="H3780" s="75" t="s">
        <v>44</v>
      </c>
      <c r="I3780" s="75" t="s">
        <v>64</v>
      </c>
      <c r="J3780" s="75" t="s">
        <v>2347</v>
      </c>
      <c r="K3780" s="75" t="s">
        <v>306</v>
      </c>
      <c r="L3780" s="75" t="s">
        <v>306</v>
      </c>
      <c r="M3780" s="75" t="s">
        <v>313</v>
      </c>
      <c r="N3780" s="75" t="s">
        <v>2348</v>
      </c>
      <c r="O3780" s="75" t="s">
        <v>309</v>
      </c>
      <c r="P3780" s="76" t="s">
        <v>306</v>
      </c>
      <c r="Q3780" s="216"/>
      <c r="R3780" s="77">
        <f t="shared" ref="R3780" si="9708">IF(COUNTA(Y3780:DP3783)=0,"01.01.1900",INDEX(Y3780:DP3780,MATCH(R3781,Y3781:DP3781,0)))</f>
        <v>45707</v>
      </c>
      <c r="S3780" s="78">
        <f t="shared" ref="S3780" si="9709">IF(COUNTA(Y3780:DP3783)=0,"01.01.1900",MAX(Y3780:DP3780))</f>
        <v>45849</v>
      </c>
      <c r="T3780" s="79"/>
      <c r="U3780" s="80" t="str">
        <f t="array" ref="U3780">IF(COUNTA(Y3780:DP3783)=0,"01.01.1900",IF(ISERROR(HLOOKUP(U3783,Y3783:DP3783,1,FALSE)),"01.01.1900",INDEX(Y3780:DP3780,MATCH(U3781&amp;U3783,Y3781:DP3781&amp;Y3783:DP3783,0))))</f>
        <v>01.01.1900</v>
      </c>
      <c r="V3780" s="81">
        <f t="shared" ref="V3780" si="9710">IF(COUNTA(Y3780:DP3783)=0,"01.01.1900",_xlfn.MAXIFS(Y3780:DP3780,Y3783:DP3783,V3783))</f>
        <v>0</v>
      </c>
      <c r="W3780" s="82"/>
      <c r="X3780" s="106"/>
      <c r="Y3780" s="141">
        <v>45849</v>
      </c>
      <c r="Z3780" s="141">
        <v>45707</v>
      </c>
      <c r="AA3780" s="141">
        <v>45749</v>
      </c>
    </row>
    <row r="3781" spans="2:27" thickBot="1">
      <c r="B3781" s="83"/>
      <c r="C3781" s="84"/>
      <c r="D3781" s="83"/>
      <c r="E3781" s="83"/>
      <c r="F3781" s="83"/>
      <c r="G3781" s="83"/>
      <c r="H3781" s="83"/>
      <c r="I3781" s="83"/>
      <c r="J3781" s="83"/>
      <c r="K3781" s="83"/>
      <c r="L3781" s="83"/>
      <c r="M3781" s="83"/>
      <c r="N3781" s="83"/>
      <c r="O3781" s="83"/>
      <c r="P3781" s="84"/>
      <c r="Q3781" s="217"/>
      <c r="R3781" s="85">
        <f t="shared" ref="R3781" si="9711">IF(COUNTA(Y3780:DP3783)=0,0,MIN(Y3781:DP3781))</f>
        <v>13.45</v>
      </c>
      <c r="S3781" s="86">
        <f t="shared" ref="S3781" si="9712">IF(COUNTA(Y3780:DP3783)=0,0,HLOOKUP(S3780,Y3780:DP3783,2,FALSE))</f>
        <v>69.224400000000003</v>
      </c>
      <c r="T3781" s="87">
        <f t="shared" ref="T3781" si="9713">IF(COUNTA(Y3780:DP3783)=0,0,AVERAGE(Y3781:DP3781))</f>
        <v>32.608133333333335</v>
      </c>
      <c r="U3781" s="88">
        <f t="shared" ref="U3781" si="9714">IF(COUNTA(Y3780:DP3783)=0,0,_xlfn.MINIFS(Y3781:DP3781,Y3783:DP3783,U3783))</f>
        <v>0</v>
      </c>
      <c r="V3781" s="89">
        <f t="array" ref="V3781">IF(COUNTA(Y3780:DP3783)=0,0,IF(ISERROR(HLOOKUP(V3783,Y3783:DP3783,1,FALSE)),0,INDEX(Y3781:DP3781,MATCH(V3780&amp;V3783,Y3780:DP3780&amp;Y3783:DP3783,0))))</f>
        <v>0</v>
      </c>
      <c r="W3781" s="90">
        <f t="array" ref="W3781">IF(COUNTA(Y3780:DP3783)=0,0,IF(ISERROR(HLOOKUP(W3783,Y3783:DP3783,1,FALSE)),0,AVERAGEIF(Y3783:DP3783,$W3783,Y3781:DP3781)))</f>
        <v>0</v>
      </c>
      <c r="X3781" s="107"/>
      <c r="Y3781" s="142">
        <v>69.224400000000003</v>
      </c>
      <c r="Z3781" s="142">
        <v>13.45</v>
      </c>
      <c r="AA3781" s="142">
        <v>15.15</v>
      </c>
    </row>
    <row r="3782" spans="2:27" thickBot="1">
      <c r="B3782" s="83"/>
      <c r="C3782" s="84"/>
      <c r="D3782" s="83"/>
      <c r="E3782" s="83"/>
      <c r="F3782" s="83"/>
      <c r="G3782" s="83"/>
      <c r="H3782" s="83"/>
      <c r="I3782" s="83"/>
      <c r="J3782" s="83"/>
      <c r="K3782" s="83"/>
      <c r="L3782" s="83"/>
      <c r="M3782" s="83"/>
      <c r="N3782" s="83"/>
      <c r="O3782" s="83"/>
      <c r="P3782" s="84"/>
      <c r="Q3782" s="217"/>
      <c r="R3782" s="91">
        <f t="shared" ref="R3782" si="9715">IF(COUNTA(Y3780:DP3783)=0,0,HLOOKUP(R3781,Y3781:DP3783,2,FALSE))</f>
        <v>1</v>
      </c>
      <c r="S3782" s="92">
        <f t="shared" ref="S3782" si="9716">IF(COUNTA(Y3780:DP3783)=0,0,HLOOKUP(S3780,Y3780:DP3783,3,FALSE))</f>
        <v>5</v>
      </c>
      <c r="T3782" s="93"/>
      <c r="U3782" s="94">
        <f t="array" ref="U3782">IF(COUNTA(Y3780:DP3783)=0,0,IF(ISERROR(HLOOKUP(U3783,Y3783:DP3783,1,FALSE)),0,INDEX(Y3782:DP3782,MATCH(U3781&amp;U3783,Y3781:DP3781&amp;Y3783:DP3783,0))))</f>
        <v>0</v>
      </c>
      <c r="V3782" s="94">
        <f t="array" ref="V3782">IF(COUNTA(Y3780:DP3783)=0,0,IF(ISERROR(HLOOKUP(V3783,Y3783:DP3783,1,FALSE)),0,INDEX(Y3782:DP3782,MATCH(V3781&amp;V3783,Y3781:DP3781&amp;Y3783:DP3783,0))))</f>
        <v>0</v>
      </c>
      <c r="W3782" s="95"/>
      <c r="X3782" s="108"/>
      <c r="Y3782" s="143">
        <v>5</v>
      </c>
      <c r="Z3782" s="143">
        <v>1</v>
      </c>
      <c r="AA3782" s="143">
        <v>1</v>
      </c>
    </row>
    <row r="3783" spans="2:27" ht="13.9" thickBot="1">
      <c r="B3783" s="96"/>
      <c r="C3783" s="97"/>
      <c r="D3783" s="96"/>
      <c r="E3783" s="96"/>
      <c r="F3783" s="96"/>
      <c r="G3783" s="96"/>
      <c r="H3783" s="96"/>
      <c r="I3783" s="96"/>
      <c r="J3783" s="96"/>
      <c r="K3783" s="96"/>
      <c r="L3783" s="96"/>
      <c r="M3783" s="96"/>
      <c r="N3783" s="96"/>
      <c r="O3783" s="96"/>
      <c r="P3783" s="97"/>
      <c r="Q3783" s="218"/>
      <c r="R3783" s="98" t="str">
        <f t="shared" ref="R3783" si="9717">IF(COUNTA(Y3780:DP3783)=0,"none",HLOOKUP(R3781,Y3781:DP3783,3,FALSE))</f>
        <v>Excel</v>
      </c>
      <c r="S3783" s="99" t="str">
        <f t="shared" ref="S3783" si="9718">IF(COUNTA(Y3780:DP3783)=0,"none",HLOOKUP(S3780,Y3780:DP3783,4,FALSE))</f>
        <v>www (-30%)</v>
      </c>
      <c r="T3783" s="100"/>
      <c r="U3783" s="100">
        <f t="array" ref="U3783">IF(COUNTA(Y3780:DP3783)=0,"none",IF($U$2="WAHR",$W$3,Abfrage!$F$4))</f>
        <v>0</v>
      </c>
      <c r="V3783" s="100">
        <f t="array" ref="V3783">IF(COUNTA(Y3780:DP3783)=0,"none",IF($U$2="WAHR",$W$3,Abfrage!$F$4))</f>
        <v>0</v>
      </c>
      <c r="W3783" s="100">
        <f t="array" ref="W3783">IF(COUNTA(Y3780:DP3783)=0,"none",IF($U$2="WAHR",$W$3,Abfrage!$F$4))</f>
        <v>0</v>
      </c>
      <c r="X3783" s="109"/>
      <c r="Y3783" s="144" t="s">
        <v>43</v>
      </c>
      <c r="Z3783" s="144" t="s">
        <v>66</v>
      </c>
      <c r="AA3783" s="144" t="s">
        <v>47</v>
      </c>
    </row>
    <row r="3784" spans="2:27" thickBot="1">
      <c r="B3784" s="75" t="s">
        <v>2349</v>
      </c>
      <c r="C3784" s="76">
        <v>1000086544</v>
      </c>
      <c r="D3784" s="75" t="s">
        <v>158</v>
      </c>
      <c r="E3784" s="75" t="s">
        <v>367</v>
      </c>
      <c r="F3784" s="75" t="s">
        <v>306</v>
      </c>
      <c r="G3784" s="75" t="s">
        <v>2350</v>
      </c>
      <c r="H3784" s="75" t="e">
        <v>#N/A</v>
      </c>
      <c r="I3784" s="75" t="s">
        <v>427</v>
      </c>
      <c r="J3784" s="75" t="s">
        <v>2351</v>
      </c>
      <c r="K3784" s="75" t="s">
        <v>306</v>
      </c>
      <c r="L3784" s="75" t="s">
        <v>306</v>
      </c>
      <c r="M3784" s="75" t="s">
        <v>306</v>
      </c>
      <c r="N3784" s="75" t="s">
        <v>306</v>
      </c>
      <c r="O3784" s="75" t="s">
        <v>306</v>
      </c>
      <c r="P3784" s="76" t="s">
        <v>306</v>
      </c>
      <c r="Q3784" s="216"/>
      <c r="R3784" s="77" t="str">
        <f t="shared" ref="R3784" si="9719">IF(COUNTA(Y3784:DP3787)=0,"01.01.1900",INDEX(Y3784:DP3784,MATCH(R3785,Y3785:DP3785,0)))</f>
        <v>01.01.1900</v>
      </c>
      <c r="S3784" s="78" t="str">
        <f t="shared" ref="S3784" si="9720">IF(COUNTA(Y3784:DP3787)=0,"01.01.1900",MAX(Y3784:DP3784))</f>
        <v>01.01.1900</v>
      </c>
      <c r="T3784" s="79"/>
      <c r="U3784" s="80" t="str">
        <f t="array" ref="U3784">IF(COUNTA(Y3784:DP3787)=0,"01.01.1900",IF(ISERROR(HLOOKUP(U3787,Y3787:DP3787,1,FALSE)),"01.01.1900",INDEX(Y3784:DP3784,MATCH(U3785&amp;U3787,Y3785:DP3785&amp;Y3787:DP3787,0))))</f>
        <v>01.01.1900</v>
      </c>
      <c r="V3784" s="81" t="str">
        <f t="shared" ref="V3784" si="9721">IF(COUNTA(Y3784:DP3787)=0,"01.01.1900",_xlfn.MAXIFS(Y3784:DP3784,Y3787:DP3787,V3787))</f>
        <v>01.01.1900</v>
      </c>
      <c r="W3784" s="82"/>
      <c r="X3784" s="106"/>
    </row>
    <row r="3785" spans="2:27" thickBot="1">
      <c r="B3785" s="83"/>
      <c r="C3785" s="84"/>
      <c r="D3785" s="83"/>
      <c r="E3785" s="83"/>
      <c r="F3785" s="83"/>
      <c r="G3785" s="83"/>
      <c r="H3785" s="83"/>
      <c r="I3785" s="83"/>
      <c r="J3785" s="83"/>
      <c r="K3785" s="83"/>
      <c r="L3785" s="83"/>
      <c r="M3785" s="83"/>
      <c r="N3785" s="83"/>
      <c r="O3785" s="83"/>
      <c r="P3785" s="84"/>
      <c r="Q3785" s="217"/>
      <c r="R3785" s="85">
        <f t="shared" ref="R3785" si="9722">IF(COUNTA(Y3784:DP3787)=0,0,MIN(Y3785:DP3785))</f>
        <v>0</v>
      </c>
      <c r="S3785" s="86">
        <f t="shared" ref="S3785" si="9723">IF(COUNTA(Y3784:DP3787)=0,0,HLOOKUP(S3784,Y3784:DP3787,2,FALSE))</f>
        <v>0</v>
      </c>
      <c r="T3785" s="87">
        <f t="shared" ref="T3785" si="9724">IF(COUNTA(Y3784:DP3787)=0,0,AVERAGE(Y3785:DP3785))</f>
        <v>0</v>
      </c>
      <c r="U3785" s="88">
        <f t="shared" ref="U3785" si="9725">IF(COUNTA(Y3784:DP3787)=0,0,_xlfn.MINIFS(Y3785:DP3785,Y3787:DP3787,U3787))</f>
        <v>0</v>
      </c>
      <c r="V3785" s="89">
        <f t="array" ref="V3785">IF(COUNTA(Y3784:DP3787)=0,0,IF(ISERROR(HLOOKUP(V3787,Y3787:DP3787,1,FALSE)),0,INDEX(Y3785:DP3785,MATCH(V3784&amp;V3787,Y3784:DP3784&amp;Y3787:DP3787,0))))</f>
        <v>0</v>
      </c>
      <c r="W3785" s="90">
        <f t="array" ref="W3785">IF(COUNTA(Y3784:DP3787)=0,0,IF(ISERROR(HLOOKUP(W3787,Y3787:DP3787,1,FALSE)),0,AVERAGEIF(Y3787:DP3787,$W3787,Y3785:DP3785)))</f>
        <v>0</v>
      </c>
      <c r="X3785" s="107"/>
    </row>
    <row r="3786" spans="2:27" thickBot="1">
      <c r="B3786" s="83"/>
      <c r="C3786" s="84"/>
      <c r="D3786" s="83"/>
      <c r="E3786" s="83"/>
      <c r="F3786" s="83"/>
      <c r="G3786" s="83"/>
      <c r="H3786" s="83"/>
      <c r="I3786" s="83"/>
      <c r="J3786" s="83"/>
      <c r="K3786" s="83"/>
      <c r="L3786" s="83"/>
      <c r="M3786" s="83"/>
      <c r="N3786" s="83"/>
      <c r="O3786" s="83"/>
      <c r="P3786" s="84"/>
      <c r="Q3786" s="217"/>
      <c r="R3786" s="91">
        <f t="shared" ref="R3786" si="9726">IF(COUNTA(Y3784:DP3787)=0,0,HLOOKUP(R3785,Y3785:DP3787,2,FALSE))</f>
        <v>0</v>
      </c>
      <c r="S3786" s="92">
        <f t="shared" ref="S3786" si="9727">IF(COUNTA(Y3784:DP3787)=0,0,HLOOKUP(S3784,Y3784:DP3787,3,FALSE))</f>
        <v>0</v>
      </c>
      <c r="T3786" s="93"/>
      <c r="U3786" s="94">
        <f t="array" ref="U3786">IF(COUNTA(Y3784:DP3787)=0,0,IF(ISERROR(HLOOKUP(U3787,Y3787:DP3787,1,FALSE)),0,INDEX(Y3786:DP3786,MATCH(U3785&amp;U3787,Y3785:DP3785&amp;Y3787:DP3787,0))))</f>
        <v>0</v>
      </c>
      <c r="V3786" s="94">
        <f t="array" ref="V3786">IF(COUNTA(Y3784:DP3787)=0,0,IF(ISERROR(HLOOKUP(V3787,Y3787:DP3787,1,FALSE)),0,INDEX(Y3786:DP3786,MATCH(V3785&amp;V3787,Y3785:DP3785&amp;Y3787:DP3787,0))))</f>
        <v>0</v>
      </c>
      <c r="W3786" s="95"/>
      <c r="X3786" s="108"/>
    </row>
    <row r="3787" spans="2:27" ht="13.9" thickBot="1">
      <c r="B3787" s="96"/>
      <c r="C3787" s="97"/>
      <c r="D3787" s="96"/>
      <c r="E3787" s="96"/>
      <c r="F3787" s="96"/>
      <c r="G3787" s="96"/>
      <c r="H3787" s="96"/>
      <c r="I3787" s="96"/>
      <c r="J3787" s="96"/>
      <c r="K3787" s="96"/>
      <c r="L3787" s="96"/>
      <c r="M3787" s="96"/>
      <c r="N3787" s="96"/>
      <c r="O3787" s="96"/>
      <c r="P3787" s="97"/>
      <c r="Q3787" s="218"/>
      <c r="R3787" s="98" t="str">
        <f t="shared" ref="R3787" si="9728">IF(COUNTA(Y3784:DP3787)=0,"none",HLOOKUP(R3785,Y3785:DP3787,3,FALSE))</f>
        <v>none</v>
      </c>
      <c r="S3787" s="99" t="str">
        <f t="shared" ref="S3787" si="9729">IF(COUNTA(Y3784:DP3787)=0,"none",HLOOKUP(S3784,Y3784:DP3787,4,FALSE))</f>
        <v>none</v>
      </c>
      <c r="T3787" s="100"/>
      <c r="U3787" s="100" t="str">
        <f t="array" ref="U3787">IF(COUNTA(Y3784:DP3787)=0,"none",IF($U$2="WAHR",$W$3,Abfrage!$F$4))</f>
        <v>none</v>
      </c>
      <c r="V3787" s="100" t="str">
        <f t="array" ref="V3787">IF(COUNTA(Y3784:DP3787)=0,"none",IF($U$2="WAHR",$W$3,Abfrage!$F$4))</f>
        <v>none</v>
      </c>
      <c r="W3787" s="100" t="str">
        <f t="array" ref="W3787">IF(COUNTA(Y3784:DP3787)=0,"none",IF($U$2="WAHR",$W$3,Abfrage!$F$4))</f>
        <v>none</v>
      </c>
      <c r="X3787" s="109"/>
    </row>
    <row r="3788" spans="2:27" thickBot="1">
      <c r="B3788" s="75" t="s">
        <v>2352</v>
      </c>
      <c r="C3788" s="76">
        <v>1000299131</v>
      </c>
      <c r="D3788" s="75" t="s">
        <v>95</v>
      </c>
      <c r="E3788" s="75" t="s">
        <v>96</v>
      </c>
      <c r="F3788" s="75" t="s">
        <v>97</v>
      </c>
      <c r="G3788" s="75" t="s">
        <v>97</v>
      </c>
      <c r="H3788" s="75" t="s">
        <v>44</v>
      </c>
      <c r="I3788" s="75" t="s">
        <v>41</v>
      </c>
      <c r="J3788" s="75" t="s">
        <v>2353</v>
      </c>
      <c r="K3788" s="75" t="s">
        <v>306</v>
      </c>
      <c r="L3788" s="75" t="s">
        <v>306</v>
      </c>
      <c r="M3788" s="75" t="s">
        <v>313</v>
      </c>
      <c r="N3788" s="75" t="s">
        <v>321</v>
      </c>
      <c r="O3788" s="75" t="s">
        <v>306</v>
      </c>
      <c r="P3788" s="76" t="s">
        <v>306</v>
      </c>
      <c r="Q3788" s="216"/>
      <c r="R3788" s="77">
        <f t="shared" ref="R3788" si="9730">IF(COUNTA(Y3788:DP3791)=0,"01.01.1900",INDEX(Y3788:DP3788,MATCH(R3789,Y3789:DP3789,0)))</f>
        <v>44987</v>
      </c>
      <c r="S3788" s="78">
        <f t="shared" ref="S3788" si="9731">IF(COUNTA(Y3788:DP3791)=0,"01.01.1900",MAX(Y3788:DP3788))</f>
        <v>44987</v>
      </c>
      <c r="T3788" s="79"/>
      <c r="U3788" s="80" t="str">
        <f t="array" ref="U3788">IF(COUNTA(Y3788:DP3791)=0,"01.01.1900",IF(ISERROR(HLOOKUP(U3791,Y3791:DP3791,1,FALSE)),"01.01.1900",INDEX(Y3788:DP3788,MATCH(U3789&amp;U3791,Y3789:DP3789&amp;Y3791:DP3791,0))))</f>
        <v>01.01.1900</v>
      </c>
      <c r="V3788" s="81">
        <f t="shared" ref="V3788" si="9732">IF(COUNTA(Y3788:DP3791)=0,"01.01.1900",_xlfn.MAXIFS(Y3788:DP3788,Y3791:DP3791,V3791))</f>
        <v>0</v>
      </c>
      <c r="W3788" s="82"/>
      <c r="X3788" s="106"/>
      <c r="Y3788" s="141">
        <v>44987</v>
      </c>
      <c r="Z3788" s="141">
        <v>44987</v>
      </c>
      <c r="AA3788" s="141">
        <v>44987</v>
      </c>
    </row>
    <row r="3789" spans="2:27" thickBot="1">
      <c r="B3789" s="83"/>
      <c r="C3789" s="84"/>
      <c r="D3789" s="83"/>
      <c r="E3789" s="83"/>
      <c r="F3789" s="83"/>
      <c r="G3789" s="83"/>
      <c r="H3789" s="83"/>
      <c r="I3789" s="83"/>
      <c r="J3789" s="83"/>
      <c r="K3789" s="83"/>
      <c r="L3789" s="83"/>
      <c r="M3789" s="83"/>
      <c r="N3789" s="83"/>
      <c r="O3789" s="83"/>
      <c r="P3789" s="84"/>
      <c r="Q3789" s="217"/>
      <c r="R3789" s="85">
        <f t="shared" ref="R3789" si="9733">IF(COUNTA(Y3788:DP3791)=0,0,MIN(Y3789:DP3789))</f>
        <v>0.7350000000000001</v>
      </c>
      <c r="S3789" s="86">
        <f t="shared" ref="S3789" si="9734">IF(COUNTA(Y3788:DP3791)=0,0,HLOOKUP(S3788,Y3788:DP3791,2,FALSE))</f>
        <v>0.7350000000000001</v>
      </c>
      <c r="T3789" s="87">
        <f t="shared" ref="T3789" si="9735">IF(COUNTA(Y3788:DP3791)=0,0,AVERAGE(Y3789:DP3789))</f>
        <v>0.73499999999999999</v>
      </c>
      <c r="U3789" s="88">
        <f t="shared" ref="U3789" si="9736">IF(COUNTA(Y3788:DP3791)=0,0,_xlfn.MINIFS(Y3789:DP3789,Y3791:DP3791,U3791))</f>
        <v>0</v>
      </c>
      <c r="V3789" s="89">
        <f t="array" ref="V3789">IF(COUNTA(Y3788:DP3791)=0,0,IF(ISERROR(HLOOKUP(V3791,Y3791:DP3791,1,FALSE)),0,INDEX(Y3789:DP3789,MATCH(V3788&amp;V3791,Y3788:DP3788&amp;Y3791:DP3791,0))))</f>
        <v>0</v>
      </c>
      <c r="W3789" s="90">
        <f t="array" ref="W3789">IF(COUNTA(Y3788:DP3791)=0,0,IF(ISERROR(HLOOKUP(W3791,Y3791:DP3791,1,FALSE)),0,AVERAGEIF(Y3791:DP3791,$W3791,Y3789:DP3789)))</f>
        <v>0</v>
      </c>
      <c r="X3789" s="107"/>
      <c r="Y3789" s="142">
        <v>0.7350000000000001</v>
      </c>
      <c r="Z3789" s="142">
        <v>0.7350000000000001</v>
      </c>
      <c r="AA3789" s="142">
        <v>0.7350000000000001</v>
      </c>
    </row>
    <row r="3790" spans="2:27" thickBot="1">
      <c r="B3790" s="83"/>
      <c r="C3790" s="84"/>
      <c r="D3790" s="83"/>
      <c r="E3790" s="83"/>
      <c r="F3790" s="83"/>
      <c r="G3790" s="83"/>
      <c r="H3790" s="83"/>
      <c r="I3790" s="83"/>
      <c r="J3790" s="83"/>
      <c r="K3790" s="83"/>
      <c r="L3790" s="83"/>
      <c r="M3790" s="83"/>
      <c r="N3790" s="83"/>
      <c r="O3790" s="83"/>
      <c r="P3790" s="84"/>
      <c r="Q3790" s="217"/>
      <c r="R3790" s="91">
        <f t="shared" ref="R3790" si="9737">IF(COUNTA(Y3788:DP3791)=0,0,HLOOKUP(R3789,Y3789:DP3791,2,FALSE))</f>
        <v>1000</v>
      </c>
      <c r="S3790" s="92">
        <f t="shared" ref="S3790" si="9738">IF(COUNTA(Y3788:DP3791)=0,0,HLOOKUP(S3788,Y3788:DP3791,3,FALSE))</f>
        <v>1000</v>
      </c>
      <c r="T3790" s="93"/>
      <c r="U3790" s="94">
        <f t="array" ref="U3790">IF(COUNTA(Y3788:DP3791)=0,0,IF(ISERROR(HLOOKUP(U3791,Y3791:DP3791,1,FALSE)),0,INDEX(Y3790:DP3790,MATCH(U3789&amp;U3791,Y3789:DP3789&amp;Y3791:DP3791,0))))</f>
        <v>0</v>
      </c>
      <c r="V3790" s="94">
        <f t="array" ref="V3790">IF(COUNTA(Y3788:DP3791)=0,0,IF(ISERROR(HLOOKUP(V3791,Y3791:DP3791,1,FALSE)),0,INDEX(Y3790:DP3790,MATCH(V3789&amp;V3791,Y3789:DP3789&amp;Y3791:DP3791,0))))</f>
        <v>0</v>
      </c>
      <c r="W3790" s="95"/>
      <c r="X3790" s="108"/>
      <c r="Y3790" s="143">
        <v>1000</v>
      </c>
      <c r="Z3790" s="143">
        <v>1000</v>
      </c>
      <c r="AA3790" s="143">
        <v>1000</v>
      </c>
    </row>
    <row r="3791" spans="2:27" ht="13.9" thickBot="1">
      <c r="B3791" s="96"/>
      <c r="C3791" s="97"/>
      <c r="D3791" s="96"/>
      <c r="E3791" s="96"/>
      <c r="F3791" s="96"/>
      <c r="G3791" s="96"/>
      <c r="H3791" s="96"/>
      <c r="I3791" s="96"/>
      <c r="J3791" s="96"/>
      <c r="K3791" s="96"/>
      <c r="L3791" s="96"/>
      <c r="M3791" s="96"/>
      <c r="N3791" s="96"/>
      <c r="O3791" s="96"/>
      <c r="P3791" s="97"/>
      <c r="Q3791" s="218"/>
      <c r="R3791" s="98" t="str">
        <f t="shared" ref="R3791" si="9739">IF(COUNTA(Y3788:DP3791)=0,"none",HLOOKUP(R3789,Y3789:DP3791,3,FALSE))</f>
        <v>www (-30%)</v>
      </c>
      <c r="S3791" s="99" t="str">
        <f t="shared" ref="S3791" si="9740">IF(COUNTA(Y3788:DP3791)=0,"none",HLOOKUP(S3788,Y3788:DP3791,4,FALSE))</f>
        <v>www (-30%)</v>
      </c>
      <c r="T3791" s="100"/>
      <c r="U3791" s="100">
        <f t="array" ref="U3791">IF(COUNTA(Y3788:DP3791)=0,"none",IF($U$2="WAHR",$W$3,Abfrage!$F$4))</f>
        <v>0</v>
      </c>
      <c r="V3791" s="100">
        <f t="array" ref="V3791">IF(COUNTA(Y3788:DP3791)=0,"none",IF($U$2="WAHR",$W$3,Abfrage!$F$4))</f>
        <v>0</v>
      </c>
      <c r="W3791" s="100">
        <f t="array" ref="W3791">IF(COUNTA(Y3788:DP3791)=0,"none",IF($U$2="WAHR",$W$3,Abfrage!$F$4))</f>
        <v>0</v>
      </c>
      <c r="X3791" s="109"/>
      <c r="Y3791" s="144" t="s">
        <v>43</v>
      </c>
      <c r="Z3791" s="144" t="s">
        <v>43</v>
      </c>
      <c r="AA3791" s="144" t="s">
        <v>43</v>
      </c>
    </row>
    <row r="3792" spans="2:27" thickBot="1">
      <c r="B3792" s="75" t="s">
        <v>2354</v>
      </c>
      <c r="C3792" s="76">
        <v>1000337881</v>
      </c>
      <c r="D3792" s="75" t="s">
        <v>95</v>
      </c>
      <c r="E3792" s="75" t="s">
        <v>96</v>
      </c>
      <c r="F3792" s="75" t="s">
        <v>97</v>
      </c>
      <c r="G3792" s="75" t="s">
        <v>97</v>
      </c>
      <c r="H3792" s="75" t="e">
        <v>#N/A</v>
      </c>
      <c r="I3792" s="75" t="s">
        <v>41</v>
      </c>
      <c r="J3792" s="75" t="s">
        <v>2355</v>
      </c>
      <c r="K3792" s="75" t="s">
        <v>306</v>
      </c>
      <c r="L3792" s="75" t="s">
        <v>306</v>
      </c>
      <c r="M3792" s="75" t="s">
        <v>313</v>
      </c>
      <c r="N3792" s="75" t="s">
        <v>321</v>
      </c>
      <c r="O3792" s="75" t="s">
        <v>309</v>
      </c>
      <c r="P3792" s="76" t="s">
        <v>306</v>
      </c>
      <c r="Q3792" s="216"/>
      <c r="R3792" s="77" t="str">
        <f t="shared" ref="R3792" si="9741">IF(COUNTA(Y3792:DP3795)=0,"01.01.1900",INDEX(Y3792:DP3792,MATCH(R3793,Y3793:DP3793,0)))</f>
        <v>01.01.1900</v>
      </c>
      <c r="S3792" s="78" t="str">
        <f t="shared" ref="S3792" si="9742">IF(COUNTA(Y3792:DP3795)=0,"01.01.1900",MAX(Y3792:DP3792))</f>
        <v>01.01.1900</v>
      </c>
      <c r="T3792" s="79"/>
      <c r="U3792" s="80" t="str">
        <f t="array" ref="U3792">IF(COUNTA(Y3792:DP3795)=0,"01.01.1900",IF(ISERROR(HLOOKUP(U3795,Y3795:DP3795,1,FALSE)),"01.01.1900",INDEX(Y3792:DP3792,MATCH(U3793&amp;U3795,Y3793:DP3793&amp;Y3795:DP3795,0))))</f>
        <v>01.01.1900</v>
      </c>
      <c r="V3792" s="81" t="str">
        <f t="shared" ref="V3792" si="9743">IF(COUNTA(Y3792:DP3795)=0,"01.01.1900",_xlfn.MAXIFS(Y3792:DP3792,Y3795:DP3795,V3795))</f>
        <v>01.01.1900</v>
      </c>
      <c r="W3792" s="82"/>
      <c r="X3792" s="106"/>
    </row>
    <row r="3793" spans="2:28" thickBot="1">
      <c r="B3793" s="83"/>
      <c r="C3793" s="84"/>
      <c r="D3793" s="83"/>
      <c r="E3793" s="83"/>
      <c r="F3793" s="83"/>
      <c r="G3793" s="83"/>
      <c r="H3793" s="83"/>
      <c r="I3793" s="83"/>
      <c r="J3793" s="83"/>
      <c r="K3793" s="83"/>
      <c r="L3793" s="83"/>
      <c r="M3793" s="83"/>
      <c r="N3793" s="83"/>
      <c r="O3793" s="83"/>
      <c r="P3793" s="84"/>
      <c r="Q3793" s="217"/>
      <c r="R3793" s="85">
        <f t="shared" ref="R3793" si="9744">IF(COUNTA(Y3792:DP3795)=0,0,MIN(Y3793:DP3793))</f>
        <v>0</v>
      </c>
      <c r="S3793" s="86">
        <f t="shared" ref="S3793" si="9745">IF(COUNTA(Y3792:DP3795)=0,0,HLOOKUP(S3792,Y3792:DP3795,2,FALSE))</f>
        <v>0</v>
      </c>
      <c r="T3793" s="87">
        <f t="shared" ref="T3793" si="9746">IF(COUNTA(Y3792:DP3795)=0,0,AVERAGE(Y3793:DP3793))</f>
        <v>0</v>
      </c>
      <c r="U3793" s="88">
        <f t="shared" ref="U3793" si="9747">IF(COUNTA(Y3792:DP3795)=0,0,_xlfn.MINIFS(Y3793:DP3793,Y3795:DP3795,U3795))</f>
        <v>0</v>
      </c>
      <c r="V3793" s="89">
        <f t="array" ref="V3793">IF(COUNTA(Y3792:DP3795)=0,0,IF(ISERROR(HLOOKUP(V3795,Y3795:DP3795,1,FALSE)),0,INDEX(Y3793:DP3793,MATCH(V3792&amp;V3795,Y3792:DP3792&amp;Y3795:DP3795,0))))</f>
        <v>0</v>
      </c>
      <c r="W3793" s="90">
        <f t="array" ref="W3793">IF(COUNTA(Y3792:DP3795)=0,0,IF(ISERROR(HLOOKUP(W3795,Y3795:DP3795,1,FALSE)),0,AVERAGEIF(Y3795:DP3795,$W3795,Y3793:DP3793)))</f>
        <v>0</v>
      </c>
      <c r="X3793" s="107"/>
    </row>
    <row r="3794" spans="2:28" thickBot="1">
      <c r="B3794" s="83"/>
      <c r="C3794" s="84"/>
      <c r="D3794" s="83"/>
      <c r="E3794" s="83"/>
      <c r="F3794" s="83"/>
      <c r="G3794" s="83"/>
      <c r="H3794" s="83"/>
      <c r="I3794" s="83"/>
      <c r="J3794" s="83"/>
      <c r="K3794" s="83"/>
      <c r="L3794" s="83"/>
      <c r="M3794" s="83"/>
      <c r="N3794" s="83"/>
      <c r="O3794" s="83"/>
      <c r="P3794" s="84"/>
      <c r="Q3794" s="217"/>
      <c r="R3794" s="91">
        <f t="shared" ref="R3794" si="9748">IF(COUNTA(Y3792:DP3795)=0,0,HLOOKUP(R3793,Y3793:DP3795,2,FALSE))</f>
        <v>0</v>
      </c>
      <c r="S3794" s="92">
        <f t="shared" ref="S3794" si="9749">IF(COUNTA(Y3792:DP3795)=0,0,HLOOKUP(S3792,Y3792:DP3795,3,FALSE))</f>
        <v>0</v>
      </c>
      <c r="T3794" s="93"/>
      <c r="U3794" s="94">
        <f t="array" ref="U3794">IF(COUNTA(Y3792:DP3795)=0,0,IF(ISERROR(HLOOKUP(U3795,Y3795:DP3795,1,FALSE)),0,INDEX(Y3794:DP3794,MATCH(U3793&amp;U3795,Y3793:DP3793&amp;Y3795:DP3795,0))))</f>
        <v>0</v>
      </c>
      <c r="V3794" s="94">
        <f t="array" ref="V3794">IF(COUNTA(Y3792:DP3795)=0,0,IF(ISERROR(HLOOKUP(V3795,Y3795:DP3795,1,FALSE)),0,INDEX(Y3794:DP3794,MATCH(V3793&amp;V3795,Y3793:DP3793&amp;Y3795:DP3795,0))))</f>
        <v>0</v>
      </c>
      <c r="W3794" s="95"/>
      <c r="X3794" s="108"/>
    </row>
    <row r="3795" spans="2:28" ht="13.9" thickBot="1">
      <c r="B3795" s="96"/>
      <c r="C3795" s="97"/>
      <c r="D3795" s="96"/>
      <c r="E3795" s="96"/>
      <c r="F3795" s="96"/>
      <c r="G3795" s="96"/>
      <c r="H3795" s="96"/>
      <c r="I3795" s="96"/>
      <c r="J3795" s="96"/>
      <c r="K3795" s="96"/>
      <c r="L3795" s="96"/>
      <c r="M3795" s="96"/>
      <c r="N3795" s="96"/>
      <c r="O3795" s="96"/>
      <c r="P3795" s="97"/>
      <c r="Q3795" s="218"/>
      <c r="R3795" s="98" t="str">
        <f t="shared" ref="R3795" si="9750">IF(COUNTA(Y3792:DP3795)=0,"none",HLOOKUP(R3793,Y3793:DP3795,3,FALSE))</f>
        <v>none</v>
      </c>
      <c r="S3795" s="99" t="str">
        <f t="shared" ref="S3795" si="9751">IF(COUNTA(Y3792:DP3795)=0,"none",HLOOKUP(S3792,Y3792:DP3795,4,FALSE))</f>
        <v>none</v>
      </c>
      <c r="T3795" s="100"/>
      <c r="U3795" s="100" t="str">
        <f t="array" ref="U3795">IF(COUNTA(Y3792:DP3795)=0,"none",IF($U$2="WAHR",$W$3,Abfrage!$F$4))</f>
        <v>none</v>
      </c>
      <c r="V3795" s="100" t="str">
        <f t="array" ref="V3795">IF(COUNTA(Y3792:DP3795)=0,"none",IF($U$2="WAHR",$W$3,Abfrage!$F$4))</f>
        <v>none</v>
      </c>
      <c r="W3795" s="100" t="str">
        <f t="array" ref="W3795">IF(COUNTA(Y3792:DP3795)=0,"none",IF($U$2="WAHR",$W$3,Abfrage!$F$4))</f>
        <v>none</v>
      </c>
      <c r="X3795" s="109"/>
    </row>
    <row r="3796" spans="2:28" thickBot="1">
      <c r="B3796" s="75" t="s">
        <v>2356</v>
      </c>
      <c r="C3796" s="76">
        <v>1000312305</v>
      </c>
      <c r="D3796" s="75" t="s">
        <v>217</v>
      </c>
      <c r="E3796" s="75" t="s">
        <v>138</v>
      </c>
      <c r="F3796" s="75" t="s">
        <v>2357</v>
      </c>
      <c r="G3796" s="75" t="s">
        <v>2358</v>
      </c>
      <c r="H3796" s="75" t="s">
        <v>2359</v>
      </c>
      <c r="I3796" s="75" t="s">
        <v>51</v>
      </c>
      <c r="J3796" s="75" t="s">
        <v>2360</v>
      </c>
      <c r="K3796" s="75" t="s">
        <v>306</v>
      </c>
      <c r="L3796" s="75" t="s">
        <v>306</v>
      </c>
      <c r="M3796" s="75" t="s">
        <v>307</v>
      </c>
      <c r="N3796" s="75" t="s">
        <v>352</v>
      </c>
      <c r="O3796" s="75" t="s">
        <v>306</v>
      </c>
      <c r="P3796" s="76" t="s">
        <v>306</v>
      </c>
      <c r="Q3796" s="216"/>
      <c r="R3796" s="77">
        <f t="shared" ref="R3796" si="9752">IF(COUNTA(Y3796:DP3799)=0,"01.01.1900",INDEX(Y3796:DP3796,MATCH(R3797,Y3797:DP3797,0)))</f>
        <v>44714</v>
      </c>
      <c r="S3796" s="78">
        <f t="shared" ref="S3796" si="9753">IF(COUNTA(Y3796:DP3799)=0,"01.01.1900",MAX(Y3796:DP3796))</f>
        <v>44714</v>
      </c>
      <c r="T3796" s="79"/>
      <c r="U3796" s="80" t="str">
        <f t="array" ref="U3796">IF(COUNTA(Y3796:DP3799)=0,"01.01.1900",IF(ISERROR(HLOOKUP(U3799,Y3799:DP3799,1,FALSE)),"01.01.1900",INDEX(Y3796:DP3796,MATCH(U3797&amp;U3799,Y3797:DP3797&amp;Y3799:DP3799,0))))</f>
        <v>01.01.1900</v>
      </c>
      <c r="V3796" s="81">
        <f t="shared" ref="V3796" si="9754">IF(COUNTA(Y3796:DP3799)=0,"01.01.1900",_xlfn.MAXIFS(Y3796:DP3796,Y3799:DP3799,V3799))</f>
        <v>0</v>
      </c>
      <c r="W3796" s="82"/>
      <c r="X3796" s="106"/>
      <c r="Y3796" s="141">
        <v>44714</v>
      </c>
      <c r="Z3796" s="141">
        <v>44714</v>
      </c>
    </row>
    <row r="3797" spans="2:28" thickBot="1">
      <c r="B3797" s="83"/>
      <c r="C3797" s="84"/>
      <c r="D3797" s="83"/>
      <c r="E3797" s="83"/>
      <c r="F3797" s="83"/>
      <c r="G3797" s="83"/>
      <c r="H3797" s="83"/>
      <c r="I3797" s="83"/>
      <c r="J3797" s="83"/>
      <c r="K3797" s="83"/>
      <c r="L3797" s="83"/>
      <c r="M3797" s="83"/>
      <c r="N3797" s="83"/>
      <c r="O3797" s="83"/>
      <c r="P3797" s="84"/>
      <c r="Q3797" s="217"/>
      <c r="R3797" s="85">
        <f t="shared" ref="R3797" si="9755">IF(COUNTA(Y3796:DP3799)=0,0,MIN(Y3797:DP3797))</f>
        <v>0.17</v>
      </c>
      <c r="S3797" s="86">
        <f t="shared" ref="S3797" si="9756">IF(COUNTA(Y3796:DP3799)=0,0,HLOOKUP(S3796,Y3796:DP3799,2,FALSE))</f>
        <v>0.17</v>
      </c>
      <c r="T3797" s="87">
        <f t="shared" ref="T3797" si="9757">IF(COUNTA(Y3796:DP3799)=0,0,AVERAGE(Y3797:DP3797))</f>
        <v>0.17</v>
      </c>
      <c r="U3797" s="88">
        <f t="shared" ref="U3797" si="9758">IF(COUNTA(Y3796:DP3799)=0,0,_xlfn.MINIFS(Y3797:DP3797,Y3799:DP3799,U3799))</f>
        <v>0</v>
      </c>
      <c r="V3797" s="89">
        <f t="array" ref="V3797">IF(COUNTA(Y3796:DP3799)=0,0,IF(ISERROR(HLOOKUP(V3799,Y3799:DP3799,1,FALSE)),0,INDEX(Y3797:DP3797,MATCH(V3796&amp;V3799,Y3796:DP3796&amp;Y3799:DP3799,0))))</f>
        <v>0</v>
      </c>
      <c r="W3797" s="90">
        <f t="array" ref="W3797">IF(COUNTA(Y3796:DP3799)=0,0,IF(ISERROR(HLOOKUP(W3799,Y3799:DP3799,1,FALSE)),0,AVERAGEIF(Y3799:DP3799,$W3799,Y3797:DP3797)))</f>
        <v>0</v>
      </c>
      <c r="X3797" s="107"/>
      <c r="Y3797" s="142">
        <v>0.17</v>
      </c>
      <c r="Z3797" s="142">
        <v>0.17</v>
      </c>
    </row>
    <row r="3798" spans="2:28" thickBot="1">
      <c r="B3798" s="83"/>
      <c r="C3798" s="84"/>
      <c r="D3798" s="83"/>
      <c r="E3798" s="83"/>
      <c r="F3798" s="83"/>
      <c r="G3798" s="83"/>
      <c r="H3798" s="83"/>
      <c r="I3798" s="83"/>
      <c r="J3798" s="83"/>
      <c r="K3798" s="83"/>
      <c r="L3798" s="83"/>
      <c r="M3798" s="83"/>
      <c r="N3798" s="83"/>
      <c r="O3798" s="83"/>
      <c r="P3798" s="84"/>
      <c r="Q3798" s="217"/>
      <c r="R3798" s="91" t="str">
        <f t="shared" ref="R3798" si="9759">IF(COUNTA(Y3796:DP3799)=0,0,HLOOKUP(R3797,Y3797:DP3799,2,FALSE))</f>
        <v>nn</v>
      </c>
      <c r="S3798" s="92" t="str">
        <f t="shared" ref="S3798" si="9760">IF(COUNTA(Y3796:DP3799)=0,0,HLOOKUP(S3796,Y3796:DP3799,3,FALSE))</f>
        <v>nn</v>
      </c>
      <c r="T3798" s="93"/>
      <c r="U3798" s="94">
        <f t="array" ref="U3798">IF(COUNTA(Y3796:DP3799)=0,0,IF(ISERROR(HLOOKUP(U3799,Y3799:DP3799,1,FALSE)),0,INDEX(Y3798:DP3798,MATCH(U3797&amp;U3799,Y3797:DP3797&amp;Y3799:DP3799,0))))</f>
        <v>0</v>
      </c>
      <c r="V3798" s="94">
        <f t="array" ref="V3798">IF(COUNTA(Y3796:DP3799)=0,0,IF(ISERROR(HLOOKUP(V3799,Y3799:DP3799,1,FALSE)),0,INDEX(Y3798:DP3798,MATCH(V3797&amp;V3799,Y3797:DP3797&amp;Y3799:DP3799,0))))</f>
        <v>0</v>
      </c>
      <c r="W3798" s="95"/>
      <c r="X3798" s="108"/>
      <c r="Y3798" s="143" t="s">
        <v>345</v>
      </c>
      <c r="Z3798" s="143">
        <v>0</v>
      </c>
    </row>
    <row r="3799" spans="2:28" ht="13.9" thickBot="1">
      <c r="B3799" s="96"/>
      <c r="C3799" s="97"/>
      <c r="D3799" s="96"/>
      <c r="E3799" s="96"/>
      <c r="F3799" s="96"/>
      <c r="G3799" s="96"/>
      <c r="H3799" s="96"/>
      <c r="I3799" s="96"/>
      <c r="J3799" s="96"/>
      <c r="K3799" s="96"/>
      <c r="L3799" s="96"/>
      <c r="M3799" s="96"/>
      <c r="N3799" s="96"/>
      <c r="O3799" s="96"/>
      <c r="P3799" s="97"/>
      <c r="Q3799" s="218"/>
      <c r="R3799" s="98" t="str">
        <f t="shared" ref="R3799" si="9761">IF(COUNTA(Y3796:DP3799)=0,"none",HLOOKUP(R3797,Y3797:DP3799,3,FALSE))</f>
        <v>SAP</v>
      </c>
      <c r="S3799" s="99" t="str">
        <f t="shared" ref="S3799" si="9762">IF(COUNTA(Y3796:DP3799)=0,"none",HLOOKUP(S3796,Y3796:DP3799,4,FALSE))</f>
        <v>SAP</v>
      </c>
      <c r="T3799" s="100"/>
      <c r="U3799" s="100">
        <f t="array" ref="U3799">IF(COUNTA(Y3796:DP3799)=0,"none",IF($U$2="WAHR",$W$3,Abfrage!$F$4))</f>
        <v>0</v>
      </c>
      <c r="V3799" s="100">
        <f t="array" ref="V3799">IF(COUNTA(Y3796:DP3799)=0,"none",IF($U$2="WAHR",$W$3,Abfrage!$F$4))</f>
        <v>0</v>
      </c>
      <c r="W3799" s="100">
        <f t="array" ref="W3799">IF(COUNTA(Y3796:DP3799)=0,"none",IF($U$2="WAHR",$W$3,Abfrage!$F$4))</f>
        <v>0</v>
      </c>
      <c r="X3799" s="109"/>
      <c r="Y3799" s="144" t="s">
        <v>47</v>
      </c>
      <c r="Z3799" s="144" t="s">
        <v>47</v>
      </c>
    </row>
    <row r="3800" spans="2:28" thickBot="1">
      <c r="B3800" s="75" t="s">
        <v>2361</v>
      </c>
      <c r="C3800" s="76">
        <v>1000312306</v>
      </c>
      <c r="D3800" s="75" t="s">
        <v>217</v>
      </c>
      <c r="E3800" s="75" t="s">
        <v>138</v>
      </c>
      <c r="F3800" s="75" t="s">
        <v>2362</v>
      </c>
      <c r="G3800" s="75" t="s">
        <v>2363</v>
      </c>
      <c r="H3800" s="75" t="s">
        <v>2364</v>
      </c>
      <c r="I3800" s="75" t="s">
        <v>51</v>
      </c>
      <c r="J3800" s="75" t="s">
        <v>2365</v>
      </c>
      <c r="K3800" s="75" t="s">
        <v>306</v>
      </c>
      <c r="L3800" s="75" t="s">
        <v>306</v>
      </c>
      <c r="M3800" s="75" t="s">
        <v>307</v>
      </c>
      <c r="N3800" s="75" t="s">
        <v>352</v>
      </c>
      <c r="O3800" s="75" t="s">
        <v>306</v>
      </c>
      <c r="P3800" s="76" t="s">
        <v>306</v>
      </c>
      <c r="Q3800" s="216"/>
      <c r="R3800" s="77">
        <f t="shared" ref="R3800" si="9763">IF(COUNTA(Y3800:DP3803)=0,"01.01.1900",INDEX(Y3800:DP3800,MATCH(R3801,Y3801:DP3801,0)))</f>
        <v>44714</v>
      </c>
      <c r="S3800" s="78">
        <f t="shared" ref="S3800" si="9764">IF(COUNTA(Y3800:DP3803)=0,"01.01.1900",MAX(Y3800:DP3800))</f>
        <v>44714</v>
      </c>
      <c r="T3800" s="79"/>
      <c r="U3800" s="80" t="str">
        <f t="array" ref="U3800">IF(COUNTA(Y3800:DP3803)=0,"01.01.1900",IF(ISERROR(HLOOKUP(U3803,Y3803:DP3803,1,FALSE)),"01.01.1900",INDEX(Y3800:DP3800,MATCH(U3801&amp;U3803,Y3801:DP3801&amp;Y3803:DP3803,0))))</f>
        <v>01.01.1900</v>
      </c>
      <c r="V3800" s="81">
        <f t="shared" ref="V3800" si="9765">IF(COUNTA(Y3800:DP3803)=0,"01.01.1900",_xlfn.MAXIFS(Y3800:DP3800,Y3803:DP3803,V3803))</f>
        <v>0</v>
      </c>
      <c r="W3800" s="82"/>
      <c r="X3800" s="106"/>
      <c r="Y3800" s="141">
        <v>44714</v>
      </c>
      <c r="Z3800" s="141">
        <v>44714</v>
      </c>
      <c r="AA3800" s="141">
        <v>44714</v>
      </c>
      <c r="AB3800" s="141">
        <v>44714</v>
      </c>
    </row>
    <row r="3801" spans="2:28" thickBot="1">
      <c r="B3801" s="83"/>
      <c r="C3801" s="84"/>
      <c r="D3801" s="83"/>
      <c r="E3801" s="83"/>
      <c r="F3801" s="83"/>
      <c r="G3801" s="83"/>
      <c r="H3801" s="83"/>
      <c r="I3801" s="83"/>
      <c r="J3801" s="83"/>
      <c r="K3801" s="83"/>
      <c r="L3801" s="83"/>
      <c r="M3801" s="83"/>
      <c r="N3801" s="83"/>
      <c r="O3801" s="83"/>
      <c r="P3801" s="84"/>
      <c r="Q3801" s="217"/>
      <c r="R3801" s="85">
        <f t="shared" ref="R3801" si="9766">IF(COUNTA(Y3800:DP3803)=0,0,MIN(Y3801:DP3801))</f>
        <v>9.8000000000000014E-3</v>
      </c>
      <c r="S3801" s="86">
        <f t="shared" ref="S3801" si="9767">IF(COUNTA(Y3800:DP3803)=0,0,HLOOKUP(S3800,Y3800:DP3803,2,FALSE))</f>
        <v>0.04</v>
      </c>
      <c r="T3801" s="87">
        <f t="shared" ref="T3801" si="9768">IF(COUNTA(Y3800:DP3803)=0,0,AVERAGE(Y3801:DP3801))</f>
        <v>3.245E-2</v>
      </c>
      <c r="U3801" s="88">
        <f t="shared" ref="U3801" si="9769">IF(COUNTA(Y3800:DP3803)=0,0,_xlfn.MINIFS(Y3801:DP3801,Y3803:DP3803,U3803))</f>
        <v>0</v>
      </c>
      <c r="V3801" s="89">
        <f t="array" ref="V3801">IF(COUNTA(Y3800:DP3803)=0,0,IF(ISERROR(HLOOKUP(V3803,Y3803:DP3803,1,FALSE)),0,INDEX(Y3801:DP3801,MATCH(V3800&amp;V3803,Y3800:DP3800&amp;Y3803:DP3803,0))))</f>
        <v>0</v>
      </c>
      <c r="W3801" s="90">
        <f t="array" ref="W3801">IF(COUNTA(Y3800:DP3803)=0,0,IF(ISERROR(HLOOKUP(W3803,Y3803:DP3803,1,FALSE)),0,AVERAGEIF(Y3803:DP3803,$W3803,Y3801:DP3801)))</f>
        <v>0</v>
      </c>
      <c r="X3801" s="107"/>
      <c r="Y3801" s="142">
        <v>0.04</v>
      </c>
      <c r="Z3801" s="142">
        <v>9.8000000000000014E-3</v>
      </c>
      <c r="AA3801" s="142">
        <v>0.04</v>
      </c>
      <c r="AB3801" s="142">
        <v>0.04</v>
      </c>
    </row>
    <row r="3802" spans="2:28" thickBot="1">
      <c r="B3802" s="83"/>
      <c r="C3802" s="84"/>
      <c r="D3802" s="83"/>
      <c r="E3802" s="83"/>
      <c r="F3802" s="83"/>
      <c r="G3802" s="83"/>
      <c r="H3802" s="83"/>
      <c r="I3802" s="83"/>
      <c r="J3802" s="83"/>
      <c r="K3802" s="83"/>
      <c r="L3802" s="83"/>
      <c r="M3802" s="83"/>
      <c r="N3802" s="83"/>
      <c r="O3802" s="83"/>
      <c r="P3802" s="84"/>
      <c r="Q3802" s="217"/>
      <c r="R3802" s="91">
        <f t="shared" ref="R3802" si="9770">IF(COUNTA(Y3800:DP3803)=0,0,HLOOKUP(R3801,Y3801:DP3803,2,FALSE))</f>
        <v>1000</v>
      </c>
      <c r="S3802" s="92" t="str">
        <f t="shared" ref="S3802" si="9771">IF(COUNTA(Y3800:DP3803)=0,0,HLOOKUP(S3800,Y3800:DP3803,3,FALSE))</f>
        <v>nn</v>
      </c>
      <c r="T3802" s="93"/>
      <c r="U3802" s="94">
        <f t="array" ref="U3802">IF(COUNTA(Y3800:DP3803)=0,0,IF(ISERROR(HLOOKUP(U3803,Y3803:DP3803,1,FALSE)),0,INDEX(Y3802:DP3802,MATCH(U3801&amp;U3803,Y3801:DP3801&amp;Y3803:DP3803,0))))</f>
        <v>0</v>
      </c>
      <c r="V3802" s="94">
        <f t="array" ref="V3802">IF(COUNTA(Y3800:DP3803)=0,0,IF(ISERROR(HLOOKUP(V3803,Y3803:DP3803,1,FALSE)),0,INDEX(Y3802:DP3802,MATCH(V3801&amp;V3803,Y3801:DP3801&amp;Y3803:DP3803,0))))</f>
        <v>0</v>
      </c>
      <c r="W3802" s="95"/>
      <c r="X3802" s="108"/>
      <c r="Y3802" s="143" t="s">
        <v>345</v>
      </c>
      <c r="Z3802" s="143">
        <v>1000</v>
      </c>
      <c r="AA3802" s="143">
        <v>0</v>
      </c>
      <c r="AB3802" s="143">
        <v>0</v>
      </c>
    </row>
    <row r="3803" spans="2:28" ht="13.9" thickBot="1">
      <c r="B3803" s="96"/>
      <c r="C3803" s="97"/>
      <c r="D3803" s="96"/>
      <c r="E3803" s="96"/>
      <c r="F3803" s="96"/>
      <c r="G3803" s="96"/>
      <c r="H3803" s="96"/>
      <c r="I3803" s="96"/>
      <c r="J3803" s="96"/>
      <c r="K3803" s="96"/>
      <c r="L3803" s="96"/>
      <c r="M3803" s="96"/>
      <c r="N3803" s="96"/>
      <c r="O3803" s="96"/>
      <c r="P3803" s="97"/>
      <c r="Q3803" s="218"/>
      <c r="R3803" s="98" t="str">
        <f t="shared" ref="R3803" si="9772">IF(COUNTA(Y3800:DP3803)=0,"none",HLOOKUP(R3801,Y3801:DP3803,3,FALSE))</f>
        <v>www (-30%)</v>
      </c>
      <c r="S3803" s="99" t="str">
        <f t="shared" ref="S3803" si="9773">IF(COUNTA(Y3800:DP3803)=0,"none",HLOOKUP(S3800,Y3800:DP3803,4,FALSE))</f>
        <v>SAP</v>
      </c>
      <c r="T3803" s="100"/>
      <c r="U3803" s="100">
        <f t="array" ref="U3803">IF(COUNTA(Y3800:DP3803)=0,"none",IF($U$2="WAHR",$W$3,Abfrage!$F$4))</f>
        <v>0</v>
      </c>
      <c r="V3803" s="100">
        <f t="array" ref="V3803">IF(COUNTA(Y3800:DP3803)=0,"none",IF($U$2="WAHR",$W$3,Abfrage!$F$4))</f>
        <v>0</v>
      </c>
      <c r="W3803" s="100">
        <f t="array" ref="W3803">IF(COUNTA(Y3800:DP3803)=0,"none",IF($U$2="WAHR",$W$3,Abfrage!$F$4))</f>
        <v>0</v>
      </c>
      <c r="X3803" s="109"/>
      <c r="Y3803" s="144" t="s">
        <v>47</v>
      </c>
      <c r="Z3803" s="144" t="s">
        <v>43</v>
      </c>
      <c r="AA3803" s="144" t="s">
        <v>47</v>
      </c>
      <c r="AB3803" s="144" t="s">
        <v>47</v>
      </c>
    </row>
    <row r="3804" spans="2:28" thickBot="1">
      <c r="B3804" s="75" t="s">
        <v>2366</v>
      </c>
      <c r="C3804" s="76">
        <v>1000052491</v>
      </c>
      <c r="D3804" s="75" t="s">
        <v>89</v>
      </c>
      <c r="E3804" s="75" t="s">
        <v>406</v>
      </c>
      <c r="F3804" s="75" t="s">
        <v>1465</v>
      </c>
      <c r="G3804" s="75" t="s">
        <v>1465</v>
      </c>
      <c r="H3804" s="75" t="e">
        <v>#N/A</v>
      </c>
      <c r="I3804" s="75" t="s">
        <v>79</v>
      </c>
      <c r="J3804" s="75" t="s">
        <v>2367</v>
      </c>
      <c r="K3804" s="75" t="s">
        <v>306</v>
      </c>
      <c r="L3804" s="75" t="s">
        <v>306</v>
      </c>
      <c r="M3804" s="75" t="s">
        <v>307</v>
      </c>
      <c r="N3804" s="75" t="s">
        <v>352</v>
      </c>
      <c r="O3804" s="75" t="s">
        <v>476</v>
      </c>
      <c r="P3804" s="76" t="s">
        <v>528</v>
      </c>
      <c r="Q3804" s="216"/>
      <c r="R3804" s="77" t="str">
        <f t="shared" ref="R3804" si="9774">IF(COUNTA(Y3804:DP3807)=0,"01.01.1900",INDEX(Y3804:DP3804,MATCH(R3805,Y3805:DP3805,0)))</f>
        <v>01.01.1900</v>
      </c>
      <c r="S3804" s="78" t="str">
        <f t="shared" ref="S3804" si="9775">IF(COUNTA(Y3804:DP3807)=0,"01.01.1900",MAX(Y3804:DP3804))</f>
        <v>01.01.1900</v>
      </c>
      <c r="T3804" s="79"/>
      <c r="U3804" s="80" t="str">
        <f t="array" ref="U3804">IF(COUNTA(Y3804:DP3807)=0,"01.01.1900",IF(ISERROR(HLOOKUP(U3807,Y3807:DP3807,1,FALSE)),"01.01.1900",INDEX(Y3804:DP3804,MATCH(U3805&amp;U3807,Y3805:DP3805&amp;Y3807:DP3807,0))))</f>
        <v>01.01.1900</v>
      </c>
      <c r="V3804" s="81" t="str">
        <f t="shared" ref="V3804" si="9776">IF(COUNTA(Y3804:DP3807)=0,"01.01.1900",_xlfn.MAXIFS(Y3804:DP3804,Y3807:DP3807,V3807))</f>
        <v>01.01.1900</v>
      </c>
      <c r="W3804" s="82"/>
      <c r="X3804" s="106"/>
    </row>
    <row r="3805" spans="2:28" thickBot="1">
      <c r="B3805" s="83"/>
      <c r="C3805" s="84"/>
      <c r="D3805" s="83"/>
      <c r="E3805" s="83"/>
      <c r="F3805" s="83"/>
      <c r="G3805" s="83"/>
      <c r="H3805" s="83"/>
      <c r="I3805" s="83"/>
      <c r="J3805" s="83"/>
      <c r="K3805" s="83"/>
      <c r="L3805" s="83"/>
      <c r="M3805" s="83"/>
      <c r="N3805" s="83"/>
      <c r="O3805" s="83"/>
      <c r="P3805" s="84"/>
      <c r="Q3805" s="217"/>
      <c r="R3805" s="85">
        <f t="shared" ref="R3805" si="9777">IF(COUNTA(Y3804:DP3807)=0,0,MIN(Y3805:DP3805))</f>
        <v>0</v>
      </c>
      <c r="S3805" s="86">
        <f t="shared" ref="S3805" si="9778">IF(COUNTA(Y3804:DP3807)=0,0,HLOOKUP(S3804,Y3804:DP3807,2,FALSE))</f>
        <v>0</v>
      </c>
      <c r="T3805" s="87">
        <f t="shared" ref="T3805" si="9779">IF(COUNTA(Y3804:DP3807)=0,0,AVERAGE(Y3805:DP3805))</f>
        <v>0</v>
      </c>
      <c r="U3805" s="88">
        <f t="shared" ref="U3805" si="9780">IF(COUNTA(Y3804:DP3807)=0,0,_xlfn.MINIFS(Y3805:DP3805,Y3807:DP3807,U3807))</f>
        <v>0</v>
      </c>
      <c r="V3805" s="89">
        <f t="array" ref="V3805">IF(COUNTA(Y3804:DP3807)=0,0,IF(ISERROR(HLOOKUP(V3807,Y3807:DP3807,1,FALSE)),0,INDEX(Y3805:DP3805,MATCH(V3804&amp;V3807,Y3804:DP3804&amp;Y3807:DP3807,0))))</f>
        <v>0</v>
      </c>
      <c r="W3805" s="90">
        <f t="array" ref="W3805">IF(COUNTA(Y3804:DP3807)=0,0,IF(ISERROR(HLOOKUP(W3807,Y3807:DP3807,1,FALSE)),0,AVERAGEIF(Y3807:DP3807,$W3807,Y3805:DP3805)))</f>
        <v>0</v>
      </c>
      <c r="X3805" s="107"/>
    </row>
    <row r="3806" spans="2:28" thickBot="1">
      <c r="B3806" s="83"/>
      <c r="C3806" s="84"/>
      <c r="D3806" s="83"/>
      <c r="E3806" s="83"/>
      <c r="F3806" s="83"/>
      <c r="G3806" s="83"/>
      <c r="H3806" s="83"/>
      <c r="I3806" s="83"/>
      <c r="J3806" s="83"/>
      <c r="K3806" s="83"/>
      <c r="L3806" s="83"/>
      <c r="M3806" s="83"/>
      <c r="N3806" s="83"/>
      <c r="O3806" s="83"/>
      <c r="P3806" s="84"/>
      <c r="Q3806" s="217"/>
      <c r="R3806" s="91">
        <f t="shared" ref="R3806" si="9781">IF(COUNTA(Y3804:DP3807)=0,0,HLOOKUP(R3805,Y3805:DP3807,2,FALSE))</f>
        <v>0</v>
      </c>
      <c r="S3806" s="92">
        <f t="shared" ref="S3806" si="9782">IF(COUNTA(Y3804:DP3807)=0,0,HLOOKUP(S3804,Y3804:DP3807,3,FALSE))</f>
        <v>0</v>
      </c>
      <c r="T3806" s="93"/>
      <c r="U3806" s="94">
        <f t="array" ref="U3806">IF(COUNTA(Y3804:DP3807)=0,0,IF(ISERROR(HLOOKUP(U3807,Y3807:DP3807,1,FALSE)),0,INDEX(Y3806:DP3806,MATCH(U3805&amp;U3807,Y3805:DP3805&amp;Y3807:DP3807,0))))</f>
        <v>0</v>
      </c>
      <c r="V3806" s="94">
        <f t="array" ref="V3806">IF(COUNTA(Y3804:DP3807)=0,0,IF(ISERROR(HLOOKUP(V3807,Y3807:DP3807,1,FALSE)),0,INDEX(Y3806:DP3806,MATCH(V3805&amp;V3807,Y3805:DP3805&amp;Y3807:DP3807,0))))</f>
        <v>0</v>
      </c>
      <c r="W3806" s="95"/>
      <c r="X3806" s="108"/>
    </row>
    <row r="3807" spans="2:28" ht="13.9" thickBot="1">
      <c r="B3807" s="96"/>
      <c r="C3807" s="97"/>
      <c r="D3807" s="96"/>
      <c r="E3807" s="96"/>
      <c r="F3807" s="96"/>
      <c r="G3807" s="96"/>
      <c r="H3807" s="96"/>
      <c r="I3807" s="96"/>
      <c r="J3807" s="96"/>
      <c r="K3807" s="96"/>
      <c r="L3807" s="96"/>
      <c r="M3807" s="96"/>
      <c r="N3807" s="96"/>
      <c r="O3807" s="96"/>
      <c r="P3807" s="97"/>
      <c r="Q3807" s="218"/>
      <c r="R3807" s="98" t="str">
        <f t="shared" ref="R3807" si="9783">IF(COUNTA(Y3804:DP3807)=0,"none",HLOOKUP(R3805,Y3805:DP3807,3,FALSE))</f>
        <v>none</v>
      </c>
      <c r="S3807" s="99" t="str">
        <f t="shared" ref="S3807" si="9784">IF(COUNTA(Y3804:DP3807)=0,"none",HLOOKUP(S3804,Y3804:DP3807,4,FALSE))</f>
        <v>none</v>
      </c>
      <c r="T3807" s="100"/>
      <c r="U3807" s="100" t="str">
        <f t="array" ref="U3807">IF(COUNTA(Y3804:DP3807)=0,"none",IF($U$2="WAHR",$W$3,Abfrage!$F$4))</f>
        <v>none</v>
      </c>
      <c r="V3807" s="100" t="str">
        <f t="array" ref="V3807">IF(COUNTA(Y3804:DP3807)=0,"none",IF($U$2="WAHR",$W$3,Abfrage!$F$4))</f>
        <v>none</v>
      </c>
      <c r="W3807" s="100" t="str">
        <f t="array" ref="W3807">IF(COUNTA(Y3804:DP3807)=0,"none",IF($U$2="WAHR",$W$3,Abfrage!$F$4))</f>
        <v>none</v>
      </c>
      <c r="X3807" s="109"/>
    </row>
    <row r="3808" spans="2:28" thickBot="1">
      <c r="B3808" s="75" t="s">
        <v>2368</v>
      </c>
      <c r="C3808" s="76">
        <v>1000312303</v>
      </c>
      <c r="D3808" s="75" t="s">
        <v>217</v>
      </c>
      <c r="E3808" s="75" t="s">
        <v>138</v>
      </c>
      <c r="F3808" s="75" t="s">
        <v>2369</v>
      </c>
      <c r="G3808" s="75" t="s">
        <v>2370</v>
      </c>
      <c r="H3808" s="75" t="s">
        <v>59</v>
      </c>
      <c r="I3808" s="75" t="s">
        <v>51</v>
      </c>
      <c r="J3808" s="75" t="s">
        <v>2371</v>
      </c>
      <c r="K3808" s="75" t="s">
        <v>306</v>
      </c>
      <c r="L3808" s="75" t="s">
        <v>306</v>
      </c>
      <c r="M3808" s="75" t="s">
        <v>307</v>
      </c>
      <c r="N3808" s="75" t="s">
        <v>352</v>
      </c>
      <c r="O3808" s="75" t="s">
        <v>306</v>
      </c>
      <c r="P3808" s="76" t="s">
        <v>306</v>
      </c>
      <c r="Q3808" s="216"/>
      <c r="R3808" s="77">
        <f t="shared" ref="R3808" si="9785">IF(COUNTA(Y3808:DP3811)=0,"01.01.1900",INDEX(Y3808:DP3808,MATCH(R3809,Y3809:DP3809,0)))</f>
        <v>44960</v>
      </c>
      <c r="S3808" s="78">
        <f t="shared" ref="S3808" si="9786">IF(COUNTA(Y3808:DP3811)=0,"01.01.1900",MAX(Y3808:DP3808))</f>
        <v>44960</v>
      </c>
      <c r="T3808" s="79"/>
      <c r="U3808" s="80" t="str">
        <f t="array" ref="U3808">IF(COUNTA(Y3808:DP3811)=0,"01.01.1900",IF(ISERROR(HLOOKUP(U3811,Y3811:DP3811,1,FALSE)),"01.01.1900",INDEX(Y3808:DP3808,MATCH(U3809&amp;U3811,Y3809:DP3809&amp;Y3811:DP3811,0))))</f>
        <v>01.01.1900</v>
      </c>
      <c r="V3808" s="81">
        <f t="shared" ref="V3808" si="9787">IF(COUNTA(Y3808:DP3811)=0,"01.01.1900",_xlfn.MAXIFS(Y3808:DP3808,Y3811:DP3811,V3811))</f>
        <v>0</v>
      </c>
      <c r="W3808" s="82"/>
      <c r="X3808" s="106"/>
      <c r="Y3808" s="141">
        <v>44960</v>
      </c>
      <c r="Z3808" s="141">
        <v>44960</v>
      </c>
    </row>
    <row r="3809" spans="2:26" thickBot="1">
      <c r="B3809" s="83"/>
      <c r="C3809" s="84"/>
      <c r="D3809" s="83"/>
      <c r="E3809" s="83"/>
      <c r="F3809" s="83"/>
      <c r="G3809" s="83"/>
      <c r="H3809" s="83"/>
      <c r="I3809" s="83"/>
      <c r="J3809" s="83"/>
      <c r="K3809" s="83"/>
      <c r="L3809" s="83"/>
      <c r="M3809" s="83"/>
      <c r="N3809" s="83"/>
      <c r="O3809" s="83"/>
      <c r="P3809" s="84"/>
      <c r="Q3809" s="217"/>
      <c r="R3809" s="85">
        <f t="shared" ref="R3809" si="9788">IF(COUNTA(Y3808:DP3811)=0,0,MIN(Y3809:DP3809))</f>
        <v>1.0499999999999999E-2</v>
      </c>
      <c r="S3809" s="86">
        <f t="shared" ref="S3809" si="9789">IF(COUNTA(Y3808:DP3811)=0,0,HLOOKUP(S3808,Y3808:DP3811,2,FALSE))</f>
        <v>1.0499999999999999E-2</v>
      </c>
      <c r="T3809" s="87">
        <f t="shared" ref="T3809" si="9790">IF(COUNTA(Y3808:DP3811)=0,0,AVERAGE(Y3809:DP3809))</f>
        <v>1.0499999999999999E-2</v>
      </c>
      <c r="U3809" s="88">
        <f t="shared" ref="U3809" si="9791">IF(COUNTA(Y3808:DP3811)=0,0,_xlfn.MINIFS(Y3809:DP3809,Y3811:DP3811,U3811))</f>
        <v>0</v>
      </c>
      <c r="V3809" s="89">
        <f t="array" ref="V3809">IF(COUNTA(Y3808:DP3811)=0,0,IF(ISERROR(HLOOKUP(V3811,Y3811:DP3811,1,FALSE)),0,INDEX(Y3809:DP3809,MATCH(V3808&amp;V3811,Y3808:DP3808&amp;Y3811:DP3811,0))))</f>
        <v>0</v>
      </c>
      <c r="W3809" s="90">
        <f t="array" ref="W3809">IF(COUNTA(Y3808:DP3811)=0,0,IF(ISERROR(HLOOKUP(W3811,Y3811:DP3811,1,FALSE)),0,AVERAGEIF(Y3811:DP3811,$W3811,Y3809:DP3809)))</f>
        <v>0</v>
      </c>
      <c r="X3809" s="107"/>
      <c r="Y3809" s="142">
        <v>1.0499999999999999E-2</v>
      </c>
      <c r="Z3809" s="142">
        <v>1.0499999999999999E-2</v>
      </c>
    </row>
    <row r="3810" spans="2:26" thickBot="1">
      <c r="B3810" s="83"/>
      <c r="C3810" s="84"/>
      <c r="D3810" s="83"/>
      <c r="E3810" s="83"/>
      <c r="F3810" s="83"/>
      <c r="G3810" s="83"/>
      <c r="H3810" s="83"/>
      <c r="I3810" s="83"/>
      <c r="J3810" s="83"/>
      <c r="K3810" s="83"/>
      <c r="L3810" s="83"/>
      <c r="M3810" s="83"/>
      <c r="N3810" s="83"/>
      <c r="O3810" s="83"/>
      <c r="P3810" s="84"/>
      <c r="Q3810" s="217"/>
      <c r="R3810" s="91">
        <f t="shared" ref="R3810" si="9792">IF(COUNTA(Y3808:DP3811)=0,0,HLOOKUP(R3809,Y3809:DP3811,2,FALSE))</f>
        <v>1000</v>
      </c>
      <c r="S3810" s="92">
        <f t="shared" ref="S3810" si="9793">IF(COUNTA(Y3808:DP3811)=0,0,HLOOKUP(S3808,Y3808:DP3811,3,FALSE))</f>
        <v>1000</v>
      </c>
      <c r="T3810" s="93"/>
      <c r="U3810" s="94">
        <f t="array" ref="U3810">IF(COUNTA(Y3808:DP3811)=0,0,IF(ISERROR(HLOOKUP(U3811,Y3811:DP3811,1,FALSE)),0,INDEX(Y3810:DP3810,MATCH(U3809&amp;U3811,Y3809:DP3809&amp;Y3811:DP3811,0))))</f>
        <v>0</v>
      </c>
      <c r="V3810" s="94">
        <f t="array" ref="V3810">IF(COUNTA(Y3808:DP3811)=0,0,IF(ISERROR(HLOOKUP(V3811,Y3811:DP3811,1,FALSE)),0,INDEX(Y3810:DP3810,MATCH(V3809&amp;V3811,Y3809:DP3809&amp;Y3811:DP3811,0))))</f>
        <v>0</v>
      </c>
      <c r="W3810" s="95"/>
      <c r="X3810" s="108"/>
      <c r="Y3810" s="143">
        <v>1000</v>
      </c>
      <c r="Z3810" s="143">
        <v>1000</v>
      </c>
    </row>
    <row r="3811" spans="2:26" ht="13.9" thickBot="1">
      <c r="B3811" s="96"/>
      <c r="C3811" s="97"/>
      <c r="D3811" s="96"/>
      <c r="E3811" s="96"/>
      <c r="F3811" s="96"/>
      <c r="G3811" s="96"/>
      <c r="H3811" s="96"/>
      <c r="I3811" s="96"/>
      <c r="J3811" s="96"/>
      <c r="K3811" s="96"/>
      <c r="L3811" s="96"/>
      <c r="M3811" s="96"/>
      <c r="N3811" s="96"/>
      <c r="O3811" s="96"/>
      <c r="P3811" s="97"/>
      <c r="Q3811" s="218"/>
      <c r="R3811" s="98" t="str">
        <f t="shared" ref="R3811" si="9794">IF(COUNTA(Y3808:DP3811)=0,"none",HLOOKUP(R3809,Y3809:DP3811,3,FALSE))</f>
        <v>www (-30%)</v>
      </c>
      <c r="S3811" s="99" t="str">
        <f t="shared" ref="S3811" si="9795">IF(COUNTA(Y3808:DP3811)=0,"none",HLOOKUP(S3808,Y3808:DP3811,4,FALSE))</f>
        <v>www (-30%)</v>
      </c>
      <c r="T3811" s="100"/>
      <c r="U3811" s="100">
        <f t="array" ref="U3811">IF(COUNTA(Y3808:DP3811)=0,"none",IF($U$2="WAHR",$W$3,Abfrage!$F$4))</f>
        <v>0</v>
      </c>
      <c r="V3811" s="100">
        <f t="array" ref="V3811">IF(COUNTA(Y3808:DP3811)=0,"none",IF($U$2="WAHR",$W$3,Abfrage!$F$4))</f>
        <v>0</v>
      </c>
      <c r="W3811" s="100">
        <f t="array" ref="W3811">IF(COUNTA(Y3808:DP3811)=0,"none",IF($U$2="WAHR",$W$3,Abfrage!$F$4))</f>
        <v>0</v>
      </c>
      <c r="X3811" s="109"/>
      <c r="Y3811" s="144" t="s">
        <v>43</v>
      </c>
      <c r="Z3811" s="144" t="s">
        <v>43</v>
      </c>
    </row>
    <row r="3812" spans="2:26" thickBot="1">
      <c r="B3812" s="75" t="s">
        <v>2372</v>
      </c>
      <c r="C3812" s="76">
        <v>1000247229</v>
      </c>
      <c r="D3812" s="75" t="s">
        <v>95</v>
      </c>
      <c r="E3812" s="75" t="s">
        <v>148</v>
      </c>
      <c r="F3812" s="75" t="s">
        <v>96</v>
      </c>
      <c r="G3812" s="75" t="s">
        <v>2373</v>
      </c>
      <c r="H3812" s="75" t="e">
        <v>#N/A</v>
      </c>
      <c r="I3812" s="75" t="s">
        <v>364</v>
      </c>
      <c r="J3812" s="75" t="s">
        <v>2374</v>
      </c>
      <c r="K3812" s="75" t="s">
        <v>306</v>
      </c>
      <c r="L3812" s="75" t="s">
        <v>306</v>
      </c>
      <c r="M3812" s="75" t="s">
        <v>306</v>
      </c>
      <c r="N3812" s="75" t="s">
        <v>393</v>
      </c>
      <c r="O3812" s="75" t="s">
        <v>306</v>
      </c>
      <c r="P3812" s="76" t="s">
        <v>306</v>
      </c>
      <c r="Q3812" s="216"/>
      <c r="R3812" s="77" t="str">
        <f t="shared" ref="R3812" si="9796">IF(COUNTA(Y3812:DP3815)=0,"01.01.1900",INDEX(Y3812:DP3812,MATCH(R3813,Y3813:DP3813,0)))</f>
        <v>01.01.1900</v>
      </c>
      <c r="S3812" s="78" t="str">
        <f t="shared" ref="S3812" si="9797">IF(COUNTA(Y3812:DP3815)=0,"01.01.1900",MAX(Y3812:DP3812))</f>
        <v>01.01.1900</v>
      </c>
      <c r="T3812" s="79"/>
      <c r="U3812" s="80" t="str">
        <f t="array" ref="U3812">IF(COUNTA(Y3812:DP3815)=0,"01.01.1900",IF(ISERROR(HLOOKUP(U3815,Y3815:DP3815,1,FALSE)),"01.01.1900",INDEX(Y3812:DP3812,MATCH(U3813&amp;U3815,Y3813:DP3813&amp;Y3815:DP3815,0))))</f>
        <v>01.01.1900</v>
      </c>
      <c r="V3812" s="81" t="str">
        <f t="shared" ref="V3812" si="9798">IF(COUNTA(Y3812:DP3815)=0,"01.01.1900",_xlfn.MAXIFS(Y3812:DP3812,Y3815:DP3815,V3815))</f>
        <v>01.01.1900</v>
      </c>
      <c r="W3812" s="82"/>
      <c r="X3812" s="106"/>
    </row>
    <row r="3813" spans="2:26" thickBot="1">
      <c r="B3813" s="83"/>
      <c r="C3813" s="84"/>
      <c r="D3813" s="83"/>
      <c r="E3813" s="83"/>
      <c r="F3813" s="83"/>
      <c r="G3813" s="83"/>
      <c r="H3813" s="83"/>
      <c r="I3813" s="83"/>
      <c r="J3813" s="83"/>
      <c r="K3813" s="83"/>
      <c r="L3813" s="83"/>
      <c r="M3813" s="83"/>
      <c r="N3813" s="83"/>
      <c r="O3813" s="83"/>
      <c r="P3813" s="84"/>
      <c r="Q3813" s="217"/>
      <c r="R3813" s="85">
        <f t="shared" ref="R3813" si="9799">IF(COUNTA(Y3812:DP3815)=0,0,MIN(Y3813:DP3813))</f>
        <v>0</v>
      </c>
      <c r="S3813" s="86">
        <f t="shared" ref="S3813" si="9800">IF(COUNTA(Y3812:DP3815)=0,0,HLOOKUP(S3812,Y3812:DP3815,2,FALSE))</f>
        <v>0</v>
      </c>
      <c r="T3813" s="87">
        <f t="shared" ref="T3813" si="9801">IF(COUNTA(Y3812:DP3815)=0,0,AVERAGE(Y3813:DP3813))</f>
        <v>0</v>
      </c>
      <c r="U3813" s="88">
        <f t="shared" ref="U3813" si="9802">IF(COUNTA(Y3812:DP3815)=0,0,_xlfn.MINIFS(Y3813:DP3813,Y3815:DP3815,U3815))</f>
        <v>0</v>
      </c>
      <c r="V3813" s="89">
        <f t="array" ref="V3813">IF(COUNTA(Y3812:DP3815)=0,0,IF(ISERROR(HLOOKUP(V3815,Y3815:DP3815,1,FALSE)),0,INDEX(Y3813:DP3813,MATCH(V3812&amp;V3815,Y3812:DP3812&amp;Y3815:DP3815,0))))</f>
        <v>0</v>
      </c>
      <c r="W3813" s="90">
        <f t="array" ref="W3813">IF(COUNTA(Y3812:DP3815)=0,0,IF(ISERROR(HLOOKUP(W3815,Y3815:DP3815,1,FALSE)),0,AVERAGEIF(Y3815:DP3815,$W3815,Y3813:DP3813)))</f>
        <v>0</v>
      </c>
      <c r="X3813" s="107"/>
    </row>
    <row r="3814" spans="2:26" thickBot="1">
      <c r="B3814" s="83"/>
      <c r="C3814" s="84"/>
      <c r="D3814" s="83"/>
      <c r="E3814" s="83"/>
      <c r="F3814" s="83"/>
      <c r="G3814" s="83"/>
      <c r="H3814" s="83"/>
      <c r="I3814" s="83"/>
      <c r="J3814" s="83"/>
      <c r="K3814" s="83"/>
      <c r="L3814" s="83"/>
      <c r="M3814" s="83"/>
      <c r="N3814" s="83"/>
      <c r="O3814" s="83"/>
      <c r="P3814" s="84"/>
      <c r="Q3814" s="217"/>
      <c r="R3814" s="91">
        <f t="shared" ref="R3814" si="9803">IF(COUNTA(Y3812:DP3815)=0,0,HLOOKUP(R3813,Y3813:DP3815,2,FALSE))</f>
        <v>0</v>
      </c>
      <c r="S3814" s="92">
        <f t="shared" ref="S3814" si="9804">IF(COUNTA(Y3812:DP3815)=0,0,HLOOKUP(S3812,Y3812:DP3815,3,FALSE))</f>
        <v>0</v>
      </c>
      <c r="T3814" s="93"/>
      <c r="U3814" s="94">
        <f t="array" ref="U3814">IF(COUNTA(Y3812:DP3815)=0,0,IF(ISERROR(HLOOKUP(U3815,Y3815:DP3815,1,FALSE)),0,INDEX(Y3814:DP3814,MATCH(U3813&amp;U3815,Y3813:DP3813&amp;Y3815:DP3815,0))))</f>
        <v>0</v>
      </c>
      <c r="V3814" s="94">
        <f t="array" ref="V3814">IF(COUNTA(Y3812:DP3815)=0,0,IF(ISERROR(HLOOKUP(V3815,Y3815:DP3815,1,FALSE)),0,INDEX(Y3814:DP3814,MATCH(V3813&amp;V3815,Y3813:DP3813&amp;Y3815:DP3815,0))))</f>
        <v>0</v>
      </c>
      <c r="W3814" s="95"/>
      <c r="X3814" s="108"/>
    </row>
    <row r="3815" spans="2:26" ht="13.9" thickBot="1">
      <c r="B3815" s="96"/>
      <c r="C3815" s="97"/>
      <c r="D3815" s="96"/>
      <c r="E3815" s="96"/>
      <c r="F3815" s="96"/>
      <c r="G3815" s="96"/>
      <c r="H3815" s="96"/>
      <c r="I3815" s="96"/>
      <c r="J3815" s="96"/>
      <c r="K3815" s="96"/>
      <c r="L3815" s="96"/>
      <c r="M3815" s="96"/>
      <c r="N3815" s="96"/>
      <c r="O3815" s="96"/>
      <c r="P3815" s="97"/>
      <c r="Q3815" s="218"/>
      <c r="R3815" s="98" t="str">
        <f t="shared" ref="R3815" si="9805">IF(COUNTA(Y3812:DP3815)=0,"none",HLOOKUP(R3813,Y3813:DP3815,3,FALSE))</f>
        <v>none</v>
      </c>
      <c r="S3815" s="99" t="str">
        <f t="shared" ref="S3815" si="9806">IF(COUNTA(Y3812:DP3815)=0,"none",HLOOKUP(S3812,Y3812:DP3815,4,FALSE))</f>
        <v>none</v>
      </c>
      <c r="T3815" s="100"/>
      <c r="U3815" s="100" t="str">
        <f t="array" ref="U3815">IF(COUNTA(Y3812:DP3815)=0,"none",IF($U$2="WAHR",$W$3,Abfrage!$F$4))</f>
        <v>none</v>
      </c>
      <c r="V3815" s="100" t="str">
        <f t="array" ref="V3815">IF(COUNTA(Y3812:DP3815)=0,"none",IF($U$2="WAHR",$W$3,Abfrage!$F$4))</f>
        <v>none</v>
      </c>
      <c r="W3815" s="100" t="str">
        <f t="array" ref="W3815">IF(COUNTA(Y3812:DP3815)=0,"none",IF($U$2="WAHR",$W$3,Abfrage!$F$4))</f>
        <v>none</v>
      </c>
      <c r="X3815" s="109"/>
    </row>
    <row r="3816" spans="2:26" thickBot="1">
      <c r="B3816" s="75" t="s">
        <v>2375</v>
      </c>
      <c r="C3816" s="76">
        <v>1000325407</v>
      </c>
      <c r="D3816" s="75" t="s">
        <v>217</v>
      </c>
      <c r="E3816" s="75" t="s">
        <v>138</v>
      </c>
      <c r="F3816" s="75" t="s">
        <v>2376</v>
      </c>
      <c r="G3816" s="75" t="s">
        <v>2377</v>
      </c>
      <c r="H3816" s="75" t="e">
        <v>#N/A</v>
      </c>
      <c r="I3816" s="75" t="s">
        <v>51</v>
      </c>
      <c r="J3816" s="75" t="s">
        <v>2378</v>
      </c>
      <c r="K3816" s="75" t="s">
        <v>306</v>
      </c>
      <c r="L3816" s="75" t="s">
        <v>306</v>
      </c>
      <c r="M3816" s="75" t="s">
        <v>307</v>
      </c>
      <c r="N3816" s="75" t="s">
        <v>352</v>
      </c>
      <c r="O3816" s="75" t="s">
        <v>306</v>
      </c>
      <c r="P3816" s="76" t="s">
        <v>306</v>
      </c>
      <c r="Q3816" s="216"/>
      <c r="R3816" s="77" t="str">
        <f t="shared" ref="R3816" si="9807">IF(COUNTA(Y3816:DP3819)=0,"01.01.1900",INDEX(Y3816:DP3816,MATCH(R3817,Y3817:DP3817,0)))</f>
        <v>01.01.1900</v>
      </c>
      <c r="S3816" s="78" t="str">
        <f t="shared" ref="S3816" si="9808">IF(COUNTA(Y3816:DP3819)=0,"01.01.1900",MAX(Y3816:DP3816))</f>
        <v>01.01.1900</v>
      </c>
      <c r="T3816" s="79"/>
      <c r="U3816" s="80" t="str">
        <f t="array" ref="U3816">IF(COUNTA(Y3816:DP3819)=0,"01.01.1900",IF(ISERROR(HLOOKUP(U3819,Y3819:DP3819,1,FALSE)),"01.01.1900",INDEX(Y3816:DP3816,MATCH(U3817&amp;U3819,Y3817:DP3817&amp;Y3819:DP3819,0))))</f>
        <v>01.01.1900</v>
      </c>
      <c r="V3816" s="81" t="str">
        <f t="shared" ref="V3816" si="9809">IF(COUNTA(Y3816:DP3819)=0,"01.01.1900",_xlfn.MAXIFS(Y3816:DP3816,Y3819:DP3819,V3819))</f>
        <v>01.01.1900</v>
      </c>
      <c r="W3816" s="82"/>
      <c r="X3816" s="106"/>
    </row>
    <row r="3817" spans="2:26" thickBot="1">
      <c r="B3817" s="83"/>
      <c r="C3817" s="84"/>
      <c r="D3817" s="83"/>
      <c r="E3817" s="83"/>
      <c r="F3817" s="83"/>
      <c r="G3817" s="83"/>
      <c r="H3817" s="83"/>
      <c r="I3817" s="83"/>
      <c r="J3817" s="83"/>
      <c r="K3817" s="83"/>
      <c r="L3817" s="83"/>
      <c r="M3817" s="83"/>
      <c r="N3817" s="83"/>
      <c r="O3817" s="83"/>
      <c r="P3817" s="84"/>
      <c r="Q3817" s="217"/>
      <c r="R3817" s="85">
        <f t="shared" ref="R3817" si="9810">IF(COUNTA(Y3816:DP3819)=0,0,MIN(Y3817:DP3817))</f>
        <v>0</v>
      </c>
      <c r="S3817" s="86">
        <f t="shared" ref="S3817" si="9811">IF(COUNTA(Y3816:DP3819)=0,0,HLOOKUP(S3816,Y3816:DP3819,2,FALSE))</f>
        <v>0</v>
      </c>
      <c r="T3817" s="87">
        <f t="shared" ref="T3817" si="9812">IF(COUNTA(Y3816:DP3819)=0,0,AVERAGE(Y3817:DP3817))</f>
        <v>0</v>
      </c>
      <c r="U3817" s="88">
        <f t="shared" ref="U3817" si="9813">IF(COUNTA(Y3816:DP3819)=0,0,_xlfn.MINIFS(Y3817:DP3817,Y3819:DP3819,U3819))</f>
        <v>0</v>
      </c>
      <c r="V3817" s="89">
        <f t="array" ref="V3817">IF(COUNTA(Y3816:DP3819)=0,0,IF(ISERROR(HLOOKUP(V3819,Y3819:DP3819,1,FALSE)),0,INDEX(Y3817:DP3817,MATCH(V3816&amp;V3819,Y3816:DP3816&amp;Y3819:DP3819,0))))</f>
        <v>0</v>
      </c>
      <c r="W3817" s="90">
        <f t="array" ref="W3817">IF(COUNTA(Y3816:DP3819)=0,0,IF(ISERROR(HLOOKUP(W3819,Y3819:DP3819,1,FALSE)),0,AVERAGEIF(Y3819:DP3819,$W3819,Y3817:DP3817)))</f>
        <v>0</v>
      </c>
      <c r="X3817" s="107"/>
    </row>
    <row r="3818" spans="2:26" thickBot="1">
      <c r="B3818" s="83"/>
      <c r="C3818" s="84"/>
      <c r="D3818" s="83"/>
      <c r="E3818" s="83"/>
      <c r="F3818" s="83"/>
      <c r="G3818" s="83"/>
      <c r="H3818" s="83"/>
      <c r="I3818" s="83"/>
      <c r="J3818" s="83"/>
      <c r="K3818" s="83"/>
      <c r="L3818" s="83"/>
      <c r="M3818" s="83"/>
      <c r="N3818" s="83"/>
      <c r="O3818" s="83"/>
      <c r="P3818" s="84"/>
      <c r="Q3818" s="217"/>
      <c r="R3818" s="91">
        <f t="shared" ref="R3818" si="9814">IF(COUNTA(Y3816:DP3819)=0,0,HLOOKUP(R3817,Y3817:DP3819,2,FALSE))</f>
        <v>0</v>
      </c>
      <c r="S3818" s="92">
        <f t="shared" ref="S3818" si="9815">IF(COUNTA(Y3816:DP3819)=0,0,HLOOKUP(S3816,Y3816:DP3819,3,FALSE))</f>
        <v>0</v>
      </c>
      <c r="T3818" s="93"/>
      <c r="U3818" s="94">
        <f t="array" ref="U3818">IF(COUNTA(Y3816:DP3819)=0,0,IF(ISERROR(HLOOKUP(U3819,Y3819:DP3819,1,FALSE)),0,INDEX(Y3818:DP3818,MATCH(U3817&amp;U3819,Y3817:DP3817&amp;Y3819:DP3819,0))))</f>
        <v>0</v>
      </c>
      <c r="V3818" s="94">
        <f t="array" ref="V3818">IF(COUNTA(Y3816:DP3819)=0,0,IF(ISERROR(HLOOKUP(V3819,Y3819:DP3819,1,FALSE)),0,INDEX(Y3818:DP3818,MATCH(V3817&amp;V3819,Y3817:DP3817&amp;Y3819:DP3819,0))))</f>
        <v>0</v>
      </c>
      <c r="W3818" s="95"/>
      <c r="X3818" s="108"/>
    </row>
    <row r="3819" spans="2:26" ht="13.9" thickBot="1">
      <c r="B3819" s="96"/>
      <c r="C3819" s="97"/>
      <c r="D3819" s="96"/>
      <c r="E3819" s="96"/>
      <c r="F3819" s="96"/>
      <c r="G3819" s="96"/>
      <c r="H3819" s="96"/>
      <c r="I3819" s="96"/>
      <c r="J3819" s="96"/>
      <c r="K3819" s="96"/>
      <c r="L3819" s="96"/>
      <c r="M3819" s="96"/>
      <c r="N3819" s="96"/>
      <c r="O3819" s="96"/>
      <c r="P3819" s="97"/>
      <c r="Q3819" s="218"/>
      <c r="R3819" s="98" t="str">
        <f t="shared" ref="R3819" si="9816">IF(COUNTA(Y3816:DP3819)=0,"none",HLOOKUP(R3817,Y3817:DP3819,3,FALSE))</f>
        <v>none</v>
      </c>
      <c r="S3819" s="99" t="str">
        <f t="shared" ref="S3819" si="9817">IF(COUNTA(Y3816:DP3819)=0,"none",HLOOKUP(S3816,Y3816:DP3819,4,FALSE))</f>
        <v>none</v>
      </c>
      <c r="T3819" s="100"/>
      <c r="U3819" s="100" t="str">
        <f t="array" ref="U3819">IF(COUNTA(Y3816:DP3819)=0,"none",IF($U$2="WAHR",$W$3,Abfrage!$F$4))</f>
        <v>none</v>
      </c>
      <c r="V3819" s="100" t="str">
        <f t="array" ref="V3819">IF(COUNTA(Y3816:DP3819)=0,"none",IF($U$2="WAHR",$W$3,Abfrage!$F$4))</f>
        <v>none</v>
      </c>
      <c r="W3819" s="100" t="str">
        <f t="array" ref="W3819">IF(COUNTA(Y3816:DP3819)=0,"none",IF($U$2="WAHR",$W$3,Abfrage!$F$4))</f>
        <v>none</v>
      </c>
      <c r="X3819" s="109"/>
    </row>
    <row r="3820" spans="2:26" thickBot="1">
      <c r="B3820" s="75" t="s">
        <v>2379</v>
      </c>
      <c r="C3820" s="76">
        <v>1000338478</v>
      </c>
      <c r="D3820" s="75" t="s">
        <v>217</v>
      </c>
      <c r="E3820" s="75" t="s">
        <v>138</v>
      </c>
      <c r="F3820" s="75" t="s">
        <v>233</v>
      </c>
      <c r="G3820" s="75" t="s">
        <v>2380</v>
      </c>
      <c r="H3820" s="75" t="e">
        <v>#N/A</v>
      </c>
      <c r="I3820" s="75" t="s">
        <v>51</v>
      </c>
      <c r="J3820" s="75" t="s">
        <v>2381</v>
      </c>
      <c r="K3820" s="75" t="s">
        <v>306</v>
      </c>
      <c r="L3820" s="75" t="s">
        <v>306</v>
      </c>
      <c r="M3820" s="75" t="s">
        <v>307</v>
      </c>
      <c r="N3820" s="75" t="s">
        <v>352</v>
      </c>
      <c r="O3820" s="75" t="s">
        <v>306</v>
      </c>
      <c r="P3820" s="76" t="s">
        <v>306</v>
      </c>
      <c r="Q3820" s="216"/>
      <c r="R3820" s="77" t="str">
        <f t="shared" ref="R3820" si="9818">IF(COUNTA(Y3820:DP3823)=0,"01.01.1900",INDEX(Y3820:DP3820,MATCH(R3821,Y3821:DP3821,0)))</f>
        <v>01.01.1900</v>
      </c>
      <c r="S3820" s="78" t="str">
        <f t="shared" ref="S3820" si="9819">IF(COUNTA(Y3820:DP3823)=0,"01.01.1900",MAX(Y3820:DP3820))</f>
        <v>01.01.1900</v>
      </c>
      <c r="T3820" s="79"/>
      <c r="U3820" s="80" t="str">
        <f t="array" ref="U3820">IF(COUNTA(Y3820:DP3823)=0,"01.01.1900",IF(ISERROR(HLOOKUP(U3823,Y3823:DP3823,1,FALSE)),"01.01.1900",INDEX(Y3820:DP3820,MATCH(U3821&amp;U3823,Y3821:DP3821&amp;Y3823:DP3823,0))))</f>
        <v>01.01.1900</v>
      </c>
      <c r="V3820" s="81" t="str">
        <f t="shared" ref="V3820" si="9820">IF(COUNTA(Y3820:DP3823)=0,"01.01.1900",_xlfn.MAXIFS(Y3820:DP3820,Y3823:DP3823,V3823))</f>
        <v>01.01.1900</v>
      </c>
      <c r="W3820" s="82"/>
      <c r="X3820" s="106"/>
    </row>
    <row r="3821" spans="2:26" thickBot="1">
      <c r="B3821" s="83"/>
      <c r="C3821" s="84"/>
      <c r="D3821" s="83"/>
      <c r="E3821" s="83"/>
      <c r="F3821" s="83"/>
      <c r="G3821" s="83"/>
      <c r="H3821" s="83"/>
      <c r="I3821" s="83"/>
      <c r="J3821" s="83"/>
      <c r="K3821" s="83"/>
      <c r="L3821" s="83"/>
      <c r="M3821" s="83"/>
      <c r="N3821" s="83"/>
      <c r="O3821" s="83"/>
      <c r="P3821" s="84"/>
      <c r="Q3821" s="217"/>
      <c r="R3821" s="85">
        <f t="shared" ref="R3821" si="9821">IF(COUNTA(Y3820:DP3823)=0,0,MIN(Y3821:DP3821))</f>
        <v>0</v>
      </c>
      <c r="S3821" s="86">
        <f t="shared" ref="S3821" si="9822">IF(COUNTA(Y3820:DP3823)=0,0,HLOOKUP(S3820,Y3820:DP3823,2,FALSE))</f>
        <v>0</v>
      </c>
      <c r="T3821" s="87">
        <f t="shared" ref="T3821" si="9823">IF(COUNTA(Y3820:DP3823)=0,0,AVERAGE(Y3821:DP3821))</f>
        <v>0</v>
      </c>
      <c r="U3821" s="88">
        <f t="shared" ref="U3821" si="9824">IF(COUNTA(Y3820:DP3823)=0,0,_xlfn.MINIFS(Y3821:DP3821,Y3823:DP3823,U3823))</f>
        <v>0</v>
      </c>
      <c r="V3821" s="89">
        <f t="array" ref="V3821">IF(COUNTA(Y3820:DP3823)=0,0,IF(ISERROR(HLOOKUP(V3823,Y3823:DP3823,1,FALSE)),0,INDEX(Y3821:DP3821,MATCH(V3820&amp;V3823,Y3820:DP3820&amp;Y3823:DP3823,0))))</f>
        <v>0</v>
      </c>
      <c r="W3821" s="90">
        <f t="array" ref="W3821">IF(COUNTA(Y3820:DP3823)=0,0,IF(ISERROR(HLOOKUP(W3823,Y3823:DP3823,1,FALSE)),0,AVERAGEIF(Y3823:DP3823,$W3823,Y3821:DP3821)))</f>
        <v>0</v>
      </c>
      <c r="X3821" s="107"/>
    </row>
    <row r="3822" spans="2:26" thickBot="1">
      <c r="B3822" s="83"/>
      <c r="C3822" s="84"/>
      <c r="D3822" s="83"/>
      <c r="E3822" s="83"/>
      <c r="F3822" s="83"/>
      <c r="G3822" s="83"/>
      <c r="H3822" s="83"/>
      <c r="I3822" s="83"/>
      <c r="J3822" s="83"/>
      <c r="K3822" s="83"/>
      <c r="L3822" s="83"/>
      <c r="M3822" s="83"/>
      <c r="N3822" s="83"/>
      <c r="O3822" s="83"/>
      <c r="P3822" s="84"/>
      <c r="Q3822" s="217"/>
      <c r="R3822" s="91">
        <f t="shared" ref="R3822" si="9825">IF(COUNTA(Y3820:DP3823)=0,0,HLOOKUP(R3821,Y3821:DP3823,2,FALSE))</f>
        <v>0</v>
      </c>
      <c r="S3822" s="92">
        <f t="shared" ref="S3822" si="9826">IF(COUNTA(Y3820:DP3823)=0,0,HLOOKUP(S3820,Y3820:DP3823,3,FALSE))</f>
        <v>0</v>
      </c>
      <c r="T3822" s="93"/>
      <c r="U3822" s="94">
        <f t="array" ref="U3822">IF(COUNTA(Y3820:DP3823)=0,0,IF(ISERROR(HLOOKUP(U3823,Y3823:DP3823,1,FALSE)),0,INDEX(Y3822:DP3822,MATCH(U3821&amp;U3823,Y3821:DP3821&amp;Y3823:DP3823,0))))</f>
        <v>0</v>
      </c>
      <c r="V3822" s="94">
        <f t="array" ref="V3822">IF(COUNTA(Y3820:DP3823)=0,0,IF(ISERROR(HLOOKUP(V3823,Y3823:DP3823,1,FALSE)),0,INDEX(Y3822:DP3822,MATCH(V3821&amp;V3823,Y3821:DP3821&amp;Y3823:DP3823,0))))</f>
        <v>0</v>
      </c>
      <c r="W3822" s="95"/>
      <c r="X3822" s="108"/>
    </row>
    <row r="3823" spans="2:26" ht="13.9" thickBot="1">
      <c r="B3823" s="96"/>
      <c r="C3823" s="97"/>
      <c r="D3823" s="96"/>
      <c r="E3823" s="96"/>
      <c r="F3823" s="96"/>
      <c r="G3823" s="96"/>
      <c r="H3823" s="96"/>
      <c r="I3823" s="96"/>
      <c r="J3823" s="96"/>
      <c r="K3823" s="96"/>
      <c r="L3823" s="96"/>
      <c r="M3823" s="96"/>
      <c r="N3823" s="96"/>
      <c r="O3823" s="96"/>
      <c r="P3823" s="97"/>
      <c r="Q3823" s="218"/>
      <c r="R3823" s="98" t="str">
        <f t="shared" ref="R3823" si="9827">IF(COUNTA(Y3820:DP3823)=0,"none",HLOOKUP(R3821,Y3821:DP3823,3,FALSE))</f>
        <v>none</v>
      </c>
      <c r="S3823" s="99" t="str">
        <f t="shared" ref="S3823" si="9828">IF(COUNTA(Y3820:DP3823)=0,"none",HLOOKUP(S3820,Y3820:DP3823,4,FALSE))</f>
        <v>none</v>
      </c>
      <c r="T3823" s="100"/>
      <c r="U3823" s="100" t="str">
        <f t="array" ref="U3823">IF(COUNTA(Y3820:DP3823)=0,"none",IF($U$2="WAHR",$W$3,Abfrage!$F$4))</f>
        <v>none</v>
      </c>
      <c r="V3823" s="100" t="str">
        <f t="array" ref="V3823">IF(COUNTA(Y3820:DP3823)=0,"none",IF($U$2="WAHR",$W$3,Abfrage!$F$4))</f>
        <v>none</v>
      </c>
      <c r="W3823" s="100" t="str">
        <f t="array" ref="W3823">IF(COUNTA(Y3820:DP3823)=0,"none",IF($U$2="WAHR",$W$3,Abfrage!$F$4))</f>
        <v>none</v>
      </c>
      <c r="X3823" s="109"/>
    </row>
    <row r="3824" spans="2:26" thickBot="1">
      <c r="B3824" s="75" t="s">
        <v>2382</v>
      </c>
      <c r="C3824" s="76">
        <v>1000337207</v>
      </c>
      <c r="D3824" s="75" t="s">
        <v>95</v>
      </c>
      <c r="E3824" s="75" t="s">
        <v>148</v>
      </c>
      <c r="F3824" s="75" t="s">
        <v>96</v>
      </c>
      <c r="G3824" s="75" t="s">
        <v>96</v>
      </c>
      <c r="H3824" s="75" t="s">
        <v>50</v>
      </c>
      <c r="I3824" s="75" t="s">
        <v>64</v>
      </c>
      <c r="J3824" s="75" t="s">
        <v>2383</v>
      </c>
      <c r="K3824" s="75" t="s">
        <v>327</v>
      </c>
      <c r="L3824" s="75" t="s">
        <v>523</v>
      </c>
      <c r="M3824" s="75" t="s">
        <v>313</v>
      </c>
      <c r="N3824" s="75" t="s">
        <v>327</v>
      </c>
      <c r="O3824" s="75" t="s">
        <v>306</v>
      </c>
      <c r="P3824" s="76" t="s">
        <v>306</v>
      </c>
      <c r="Q3824" s="216"/>
      <c r="R3824" s="77">
        <f t="shared" ref="R3824" si="9829">IF(COUNTA(Y3824:DP3827)=0,"01.01.1900",INDEX(Y3824:DP3824,MATCH(R3825,Y3825:DP3825,0)))</f>
        <v>45849</v>
      </c>
      <c r="S3824" s="78">
        <f t="shared" ref="S3824" si="9830">IF(COUNTA(Y3824:DP3827)=0,"01.01.1900",MAX(Y3824:DP3824))</f>
        <v>45849</v>
      </c>
      <c r="T3824" s="79"/>
      <c r="U3824" s="80" t="str">
        <f t="array" ref="U3824">IF(COUNTA(Y3824:DP3827)=0,"01.01.1900",IF(ISERROR(HLOOKUP(U3827,Y3827:DP3827,1,FALSE)),"01.01.1900",INDEX(Y3824:DP3824,MATCH(U3825&amp;U3827,Y3825:DP3825&amp;Y3827:DP3827,0))))</f>
        <v>01.01.1900</v>
      </c>
      <c r="V3824" s="81">
        <f t="shared" ref="V3824" si="9831">IF(COUNTA(Y3824:DP3827)=0,"01.01.1900",_xlfn.MAXIFS(Y3824:DP3824,Y3827:DP3827,V3827))</f>
        <v>0</v>
      </c>
      <c r="W3824" s="82"/>
      <c r="X3824" s="106"/>
      <c r="Y3824" s="141">
        <v>45849</v>
      </c>
      <c r="Z3824" s="141">
        <v>45849</v>
      </c>
    </row>
    <row r="3825" spans="2:26" thickBot="1">
      <c r="B3825" s="83"/>
      <c r="C3825" s="84"/>
      <c r="D3825" s="83"/>
      <c r="E3825" s="83"/>
      <c r="F3825" s="83"/>
      <c r="G3825" s="83"/>
      <c r="H3825" s="83"/>
      <c r="I3825" s="83"/>
      <c r="J3825" s="83"/>
      <c r="K3825" s="83"/>
      <c r="L3825" s="83"/>
      <c r="M3825" s="83"/>
      <c r="N3825" s="83"/>
      <c r="O3825" s="83"/>
      <c r="P3825" s="84"/>
      <c r="Q3825" s="217"/>
      <c r="R3825" s="85">
        <f t="shared" ref="R3825" si="9832">IF(COUNTA(Y3824:DP3827)=0,0,MIN(Y3825:DP3825))</f>
        <v>0.08</v>
      </c>
      <c r="S3825" s="86">
        <f t="shared" ref="S3825" si="9833">IF(COUNTA(Y3824:DP3827)=0,0,HLOOKUP(S3824,Y3824:DP3827,2,FALSE))</f>
        <v>0.14965999999999999</v>
      </c>
      <c r="T3825" s="87">
        <f t="shared" ref="T3825" si="9834">IF(COUNTA(Y3824:DP3827)=0,0,AVERAGE(Y3825:DP3825))</f>
        <v>0.11482999999999999</v>
      </c>
      <c r="U3825" s="88">
        <f t="shared" ref="U3825" si="9835">IF(COUNTA(Y3824:DP3827)=0,0,_xlfn.MINIFS(Y3825:DP3825,Y3827:DP3827,U3827))</f>
        <v>0</v>
      </c>
      <c r="V3825" s="89">
        <f t="array" ref="V3825">IF(COUNTA(Y3824:DP3827)=0,0,IF(ISERROR(HLOOKUP(V3827,Y3827:DP3827,1,FALSE)),0,INDEX(Y3825:DP3825,MATCH(V3824&amp;V3827,Y3824:DP3824&amp;Y3827:DP3827,0))))</f>
        <v>0</v>
      </c>
      <c r="W3825" s="90">
        <f t="array" ref="W3825">IF(COUNTA(Y3824:DP3827)=0,0,IF(ISERROR(HLOOKUP(W3827,Y3827:DP3827,1,FALSE)),0,AVERAGEIF(Y3827:DP3827,$W3827,Y3825:DP3825)))</f>
        <v>0</v>
      </c>
      <c r="X3825" s="107"/>
      <c r="Y3825" s="142">
        <v>0.14965999999999999</v>
      </c>
      <c r="Z3825" s="142">
        <v>0.08</v>
      </c>
    </row>
    <row r="3826" spans="2:26" thickBot="1">
      <c r="B3826" s="83"/>
      <c r="C3826" s="84"/>
      <c r="D3826" s="83"/>
      <c r="E3826" s="83"/>
      <c r="F3826" s="83"/>
      <c r="G3826" s="83"/>
      <c r="H3826" s="83"/>
      <c r="I3826" s="83"/>
      <c r="J3826" s="83"/>
      <c r="K3826" s="83"/>
      <c r="L3826" s="83"/>
      <c r="M3826" s="83"/>
      <c r="N3826" s="83"/>
      <c r="O3826" s="83"/>
      <c r="P3826" s="84"/>
      <c r="Q3826" s="217"/>
      <c r="R3826" s="91">
        <f t="shared" ref="R3826" si="9836">IF(COUNTA(Y3824:DP3827)=0,0,HLOOKUP(R3825,Y3825:DP3827,2,FALSE))</f>
        <v>0</v>
      </c>
      <c r="S3826" s="92">
        <f t="shared" ref="S3826" si="9837">IF(COUNTA(Y3824:DP3827)=0,0,HLOOKUP(S3824,Y3824:DP3827,3,FALSE))</f>
        <v>50</v>
      </c>
      <c r="T3826" s="93"/>
      <c r="U3826" s="94">
        <f t="array" ref="U3826">IF(COUNTA(Y3824:DP3827)=0,0,IF(ISERROR(HLOOKUP(U3827,Y3827:DP3827,1,FALSE)),0,INDEX(Y3826:DP3826,MATCH(U3825&amp;U3827,Y3825:DP3825&amp;Y3827:DP3827,0))))</f>
        <v>0</v>
      </c>
      <c r="V3826" s="94">
        <f t="array" ref="V3826">IF(COUNTA(Y3824:DP3827)=0,0,IF(ISERROR(HLOOKUP(V3827,Y3827:DP3827,1,FALSE)),0,INDEX(Y3826:DP3826,MATCH(V3825&amp;V3827,Y3825:DP3825&amp;Y3827:DP3827,0))))</f>
        <v>0</v>
      </c>
      <c r="W3826" s="95"/>
      <c r="X3826" s="108"/>
      <c r="Y3826" s="143">
        <v>50</v>
      </c>
      <c r="Z3826" s="143">
        <v>0</v>
      </c>
    </row>
    <row r="3827" spans="2:26" ht="13.9" thickBot="1">
      <c r="B3827" s="96"/>
      <c r="C3827" s="97"/>
      <c r="D3827" s="96"/>
      <c r="E3827" s="96"/>
      <c r="F3827" s="96"/>
      <c r="G3827" s="96"/>
      <c r="H3827" s="96"/>
      <c r="I3827" s="96"/>
      <c r="J3827" s="96"/>
      <c r="K3827" s="96"/>
      <c r="L3827" s="96"/>
      <c r="M3827" s="96"/>
      <c r="N3827" s="96"/>
      <c r="O3827" s="96"/>
      <c r="P3827" s="97"/>
      <c r="Q3827" s="218"/>
      <c r="R3827" s="98" t="str">
        <f t="shared" ref="R3827" si="9838">IF(COUNTA(Y3824:DP3827)=0,"none",HLOOKUP(R3825,Y3825:DP3827,3,FALSE))</f>
        <v>Excel</v>
      </c>
      <c r="S3827" s="99" t="str">
        <f t="shared" ref="S3827" si="9839">IF(COUNTA(Y3824:DP3827)=0,"none",HLOOKUP(S3824,Y3824:DP3827,4,FALSE))</f>
        <v>www (-30%)</v>
      </c>
      <c r="T3827" s="100"/>
      <c r="U3827" s="100">
        <f t="array" ref="U3827">IF(COUNTA(Y3824:DP3827)=0,"none",IF($U$2="WAHR",$W$3,Abfrage!$F$4))</f>
        <v>0</v>
      </c>
      <c r="V3827" s="100">
        <f t="array" ref="V3827">IF(COUNTA(Y3824:DP3827)=0,"none",IF($U$2="WAHR",$W$3,Abfrage!$F$4))</f>
        <v>0</v>
      </c>
      <c r="W3827" s="100">
        <f t="array" ref="W3827">IF(COUNTA(Y3824:DP3827)=0,"none",IF($U$2="WAHR",$W$3,Abfrage!$F$4))</f>
        <v>0</v>
      </c>
      <c r="X3827" s="109"/>
      <c r="Y3827" s="144" t="s">
        <v>43</v>
      </c>
      <c r="Z3827" s="144" t="s">
        <v>66</v>
      </c>
    </row>
    <row r="3828" spans="2:26" thickBot="1">
      <c r="B3828" s="75" t="s">
        <v>2384</v>
      </c>
      <c r="C3828" s="76">
        <v>1000337208</v>
      </c>
      <c r="D3828" s="75" t="s">
        <v>95</v>
      </c>
      <c r="E3828" s="75" t="s">
        <v>148</v>
      </c>
      <c r="F3828" s="75" t="s">
        <v>96</v>
      </c>
      <c r="G3828" s="75" t="s">
        <v>96</v>
      </c>
      <c r="H3828" s="75" t="e">
        <v>#N/A</v>
      </c>
      <c r="I3828" s="75" t="s">
        <v>64</v>
      </c>
      <c r="J3828" s="75" t="s">
        <v>2385</v>
      </c>
      <c r="K3828" s="75" t="s">
        <v>393</v>
      </c>
      <c r="L3828" s="75" t="s">
        <v>331</v>
      </c>
      <c r="M3828" s="75" t="s">
        <v>313</v>
      </c>
      <c r="N3828" s="75" t="s">
        <v>327</v>
      </c>
      <c r="O3828" s="75" t="s">
        <v>306</v>
      </c>
      <c r="P3828" s="76" t="s">
        <v>306</v>
      </c>
      <c r="Q3828" s="216"/>
      <c r="R3828" s="77" t="str">
        <f t="shared" ref="R3828" si="9840">IF(COUNTA(Y3828:DP3831)=0,"01.01.1900",INDEX(Y3828:DP3828,MATCH(R3829,Y3829:DP3829,0)))</f>
        <v>01.01.1900</v>
      </c>
      <c r="S3828" s="78" t="str">
        <f t="shared" ref="S3828" si="9841">IF(COUNTA(Y3828:DP3831)=0,"01.01.1900",MAX(Y3828:DP3828))</f>
        <v>01.01.1900</v>
      </c>
      <c r="T3828" s="79"/>
      <c r="U3828" s="80" t="str">
        <f t="array" ref="U3828">IF(COUNTA(Y3828:DP3831)=0,"01.01.1900",IF(ISERROR(HLOOKUP(U3831,Y3831:DP3831,1,FALSE)),"01.01.1900",INDEX(Y3828:DP3828,MATCH(U3829&amp;U3831,Y3829:DP3829&amp;Y3831:DP3831,0))))</f>
        <v>01.01.1900</v>
      </c>
      <c r="V3828" s="81" t="str">
        <f t="shared" ref="V3828" si="9842">IF(COUNTA(Y3828:DP3831)=0,"01.01.1900",_xlfn.MAXIFS(Y3828:DP3828,Y3831:DP3831,V3831))</f>
        <v>01.01.1900</v>
      </c>
      <c r="W3828" s="82"/>
      <c r="X3828" s="106"/>
    </row>
    <row r="3829" spans="2:26" thickBot="1">
      <c r="B3829" s="83"/>
      <c r="C3829" s="84"/>
      <c r="D3829" s="83"/>
      <c r="E3829" s="83"/>
      <c r="F3829" s="83"/>
      <c r="G3829" s="83"/>
      <c r="H3829" s="83"/>
      <c r="I3829" s="83"/>
      <c r="J3829" s="83"/>
      <c r="K3829" s="83"/>
      <c r="L3829" s="83"/>
      <c r="M3829" s="83"/>
      <c r="N3829" s="83"/>
      <c r="O3829" s="83"/>
      <c r="P3829" s="84"/>
      <c r="Q3829" s="217"/>
      <c r="R3829" s="85">
        <f t="shared" ref="R3829" si="9843">IF(COUNTA(Y3828:DP3831)=0,0,MIN(Y3829:DP3829))</f>
        <v>0</v>
      </c>
      <c r="S3829" s="86">
        <f t="shared" ref="S3829" si="9844">IF(COUNTA(Y3828:DP3831)=0,0,HLOOKUP(S3828,Y3828:DP3831,2,FALSE))</f>
        <v>0</v>
      </c>
      <c r="T3829" s="87">
        <f t="shared" ref="T3829" si="9845">IF(COUNTA(Y3828:DP3831)=0,0,AVERAGE(Y3829:DP3829))</f>
        <v>0</v>
      </c>
      <c r="U3829" s="88">
        <f t="shared" ref="U3829" si="9846">IF(COUNTA(Y3828:DP3831)=0,0,_xlfn.MINIFS(Y3829:DP3829,Y3831:DP3831,U3831))</f>
        <v>0</v>
      </c>
      <c r="V3829" s="89">
        <f t="array" ref="V3829">IF(COUNTA(Y3828:DP3831)=0,0,IF(ISERROR(HLOOKUP(V3831,Y3831:DP3831,1,FALSE)),0,INDEX(Y3829:DP3829,MATCH(V3828&amp;V3831,Y3828:DP3828&amp;Y3831:DP3831,0))))</f>
        <v>0</v>
      </c>
      <c r="W3829" s="90">
        <f t="array" ref="W3829">IF(COUNTA(Y3828:DP3831)=0,0,IF(ISERROR(HLOOKUP(W3831,Y3831:DP3831,1,FALSE)),0,AVERAGEIF(Y3831:DP3831,$W3831,Y3829:DP3829)))</f>
        <v>0</v>
      </c>
      <c r="X3829" s="107"/>
    </row>
    <row r="3830" spans="2:26" thickBot="1">
      <c r="B3830" s="83"/>
      <c r="C3830" s="84"/>
      <c r="D3830" s="83"/>
      <c r="E3830" s="83"/>
      <c r="F3830" s="83"/>
      <c r="G3830" s="83"/>
      <c r="H3830" s="83"/>
      <c r="I3830" s="83"/>
      <c r="J3830" s="83"/>
      <c r="K3830" s="83"/>
      <c r="L3830" s="83"/>
      <c r="M3830" s="83"/>
      <c r="N3830" s="83"/>
      <c r="O3830" s="83"/>
      <c r="P3830" s="84"/>
      <c r="Q3830" s="217"/>
      <c r="R3830" s="91">
        <f t="shared" ref="R3830" si="9847">IF(COUNTA(Y3828:DP3831)=0,0,HLOOKUP(R3829,Y3829:DP3831,2,FALSE))</f>
        <v>0</v>
      </c>
      <c r="S3830" s="92">
        <f t="shared" ref="S3830" si="9848">IF(COUNTA(Y3828:DP3831)=0,0,HLOOKUP(S3828,Y3828:DP3831,3,FALSE))</f>
        <v>0</v>
      </c>
      <c r="T3830" s="93"/>
      <c r="U3830" s="94">
        <f t="array" ref="U3830">IF(COUNTA(Y3828:DP3831)=0,0,IF(ISERROR(HLOOKUP(U3831,Y3831:DP3831,1,FALSE)),0,INDEX(Y3830:DP3830,MATCH(U3829&amp;U3831,Y3829:DP3829&amp;Y3831:DP3831,0))))</f>
        <v>0</v>
      </c>
      <c r="V3830" s="94">
        <f t="array" ref="V3830">IF(COUNTA(Y3828:DP3831)=0,0,IF(ISERROR(HLOOKUP(V3831,Y3831:DP3831,1,FALSE)),0,INDEX(Y3830:DP3830,MATCH(V3829&amp;V3831,Y3829:DP3829&amp;Y3831:DP3831,0))))</f>
        <v>0</v>
      </c>
      <c r="W3830" s="95"/>
      <c r="X3830" s="108"/>
    </row>
    <row r="3831" spans="2:26" ht="13.9" thickBot="1">
      <c r="B3831" s="96"/>
      <c r="C3831" s="97"/>
      <c r="D3831" s="96"/>
      <c r="E3831" s="96"/>
      <c r="F3831" s="96"/>
      <c r="G3831" s="96"/>
      <c r="H3831" s="96"/>
      <c r="I3831" s="96"/>
      <c r="J3831" s="96"/>
      <c r="K3831" s="96"/>
      <c r="L3831" s="96"/>
      <c r="M3831" s="96"/>
      <c r="N3831" s="96"/>
      <c r="O3831" s="96"/>
      <c r="P3831" s="97"/>
      <c r="Q3831" s="218"/>
      <c r="R3831" s="98" t="str">
        <f t="shared" ref="R3831" si="9849">IF(COUNTA(Y3828:DP3831)=0,"none",HLOOKUP(R3829,Y3829:DP3831,3,FALSE))</f>
        <v>none</v>
      </c>
      <c r="S3831" s="99" t="str">
        <f t="shared" ref="S3831" si="9850">IF(COUNTA(Y3828:DP3831)=0,"none",HLOOKUP(S3828,Y3828:DP3831,4,FALSE))</f>
        <v>none</v>
      </c>
      <c r="T3831" s="100"/>
      <c r="U3831" s="100" t="str">
        <f t="array" ref="U3831">IF(COUNTA(Y3828:DP3831)=0,"none",IF($U$2="WAHR",$W$3,Abfrage!$F$4))</f>
        <v>none</v>
      </c>
      <c r="V3831" s="100" t="str">
        <f t="array" ref="V3831">IF(COUNTA(Y3828:DP3831)=0,"none",IF($U$2="WAHR",$W$3,Abfrage!$F$4))</f>
        <v>none</v>
      </c>
      <c r="W3831" s="100" t="str">
        <f t="array" ref="W3831">IF(COUNTA(Y3828:DP3831)=0,"none",IF($U$2="WAHR",$W$3,Abfrage!$F$4))</f>
        <v>none</v>
      </c>
      <c r="X3831" s="109"/>
    </row>
    <row r="3832" spans="2:26" thickBot="1">
      <c r="B3832" s="75" t="s">
        <v>2386</v>
      </c>
      <c r="C3832" s="76">
        <v>1000338667</v>
      </c>
      <c r="D3832" s="75" t="s">
        <v>95</v>
      </c>
      <c r="E3832" s="75" t="s">
        <v>96</v>
      </c>
      <c r="F3832" s="75" t="s">
        <v>97</v>
      </c>
      <c r="G3832" s="75" t="s">
        <v>97</v>
      </c>
      <c r="H3832" s="75" t="e">
        <v>#N/A</v>
      </c>
      <c r="I3832" s="75" t="s">
        <v>319</v>
      </c>
      <c r="J3832" s="75" t="s">
        <v>2387</v>
      </c>
      <c r="K3832" s="75" t="s">
        <v>306</v>
      </c>
      <c r="L3832" s="75" t="s">
        <v>306</v>
      </c>
      <c r="M3832" s="75" t="s">
        <v>313</v>
      </c>
      <c r="N3832" s="75" t="s">
        <v>352</v>
      </c>
      <c r="O3832" s="75" t="s">
        <v>2388</v>
      </c>
      <c r="P3832" s="76" t="s">
        <v>306</v>
      </c>
      <c r="Q3832" s="216"/>
      <c r="R3832" s="77" t="str">
        <f t="shared" ref="R3832" si="9851">IF(COUNTA(Y3832:DP3835)=0,"01.01.1900",INDEX(Y3832:DP3832,MATCH(R3833,Y3833:DP3833,0)))</f>
        <v>01.01.1900</v>
      </c>
      <c r="S3832" s="78" t="str">
        <f t="shared" ref="S3832" si="9852">IF(COUNTA(Y3832:DP3835)=0,"01.01.1900",MAX(Y3832:DP3832))</f>
        <v>01.01.1900</v>
      </c>
      <c r="T3832" s="79"/>
      <c r="U3832" s="80" t="str">
        <f t="array" ref="U3832">IF(COUNTA(Y3832:DP3835)=0,"01.01.1900",IF(ISERROR(HLOOKUP(U3835,Y3835:DP3835,1,FALSE)),"01.01.1900",INDEX(Y3832:DP3832,MATCH(U3833&amp;U3835,Y3833:DP3833&amp;Y3835:DP3835,0))))</f>
        <v>01.01.1900</v>
      </c>
      <c r="V3832" s="81" t="str">
        <f t="shared" ref="V3832" si="9853">IF(COUNTA(Y3832:DP3835)=0,"01.01.1900",_xlfn.MAXIFS(Y3832:DP3832,Y3835:DP3835,V3835))</f>
        <v>01.01.1900</v>
      </c>
      <c r="W3832" s="82"/>
      <c r="X3832" s="106"/>
    </row>
    <row r="3833" spans="2:26" thickBot="1">
      <c r="B3833" s="83"/>
      <c r="C3833" s="84"/>
      <c r="D3833" s="83"/>
      <c r="E3833" s="83"/>
      <c r="F3833" s="83"/>
      <c r="G3833" s="83"/>
      <c r="H3833" s="83"/>
      <c r="I3833" s="83"/>
      <c r="J3833" s="83"/>
      <c r="K3833" s="83"/>
      <c r="L3833" s="83"/>
      <c r="M3833" s="83"/>
      <c r="N3833" s="83"/>
      <c r="O3833" s="83"/>
      <c r="P3833" s="84"/>
      <c r="Q3833" s="217"/>
      <c r="R3833" s="85">
        <f t="shared" ref="R3833" si="9854">IF(COUNTA(Y3832:DP3835)=0,0,MIN(Y3833:DP3833))</f>
        <v>0</v>
      </c>
      <c r="S3833" s="86">
        <f t="shared" ref="S3833" si="9855">IF(COUNTA(Y3832:DP3835)=0,0,HLOOKUP(S3832,Y3832:DP3835,2,FALSE))</f>
        <v>0</v>
      </c>
      <c r="T3833" s="87">
        <f t="shared" ref="T3833" si="9856">IF(COUNTA(Y3832:DP3835)=0,0,AVERAGE(Y3833:DP3833))</f>
        <v>0</v>
      </c>
      <c r="U3833" s="88">
        <f t="shared" ref="U3833" si="9857">IF(COUNTA(Y3832:DP3835)=0,0,_xlfn.MINIFS(Y3833:DP3833,Y3835:DP3835,U3835))</f>
        <v>0</v>
      </c>
      <c r="V3833" s="89">
        <f t="array" ref="V3833">IF(COUNTA(Y3832:DP3835)=0,0,IF(ISERROR(HLOOKUP(V3835,Y3835:DP3835,1,FALSE)),0,INDEX(Y3833:DP3833,MATCH(V3832&amp;V3835,Y3832:DP3832&amp;Y3835:DP3835,0))))</f>
        <v>0</v>
      </c>
      <c r="W3833" s="90">
        <f t="array" ref="W3833">IF(COUNTA(Y3832:DP3835)=0,0,IF(ISERROR(HLOOKUP(W3835,Y3835:DP3835,1,FALSE)),0,AVERAGEIF(Y3835:DP3835,$W3835,Y3833:DP3833)))</f>
        <v>0</v>
      </c>
      <c r="X3833" s="107"/>
    </row>
    <row r="3834" spans="2:26" thickBot="1">
      <c r="B3834" s="83"/>
      <c r="C3834" s="84"/>
      <c r="D3834" s="83"/>
      <c r="E3834" s="83"/>
      <c r="F3834" s="83"/>
      <c r="G3834" s="83"/>
      <c r="H3834" s="83"/>
      <c r="I3834" s="83"/>
      <c r="J3834" s="83"/>
      <c r="K3834" s="83"/>
      <c r="L3834" s="83"/>
      <c r="M3834" s="83"/>
      <c r="N3834" s="83"/>
      <c r="O3834" s="83"/>
      <c r="P3834" s="84"/>
      <c r="Q3834" s="217"/>
      <c r="R3834" s="91">
        <f t="shared" ref="R3834" si="9858">IF(COUNTA(Y3832:DP3835)=0,0,HLOOKUP(R3833,Y3833:DP3835,2,FALSE))</f>
        <v>0</v>
      </c>
      <c r="S3834" s="92">
        <f t="shared" ref="S3834" si="9859">IF(COUNTA(Y3832:DP3835)=0,0,HLOOKUP(S3832,Y3832:DP3835,3,FALSE))</f>
        <v>0</v>
      </c>
      <c r="T3834" s="93"/>
      <c r="U3834" s="94">
        <f t="array" ref="U3834">IF(COUNTA(Y3832:DP3835)=0,0,IF(ISERROR(HLOOKUP(U3835,Y3835:DP3835,1,FALSE)),0,INDEX(Y3834:DP3834,MATCH(U3833&amp;U3835,Y3833:DP3833&amp;Y3835:DP3835,0))))</f>
        <v>0</v>
      </c>
      <c r="V3834" s="94">
        <f t="array" ref="V3834">IF(COUNTA(Y3832:DP3835)=0,0,IF(ISERROR(HLOOKUP(V3835,Y3835:DP3835,1,FALSE)),0,INDEX(Y3834:DP3834,MATCH(V3833&amp;V3835,Y3833:DP3833&amp;Y3835:DP3835,0))))</f>
        <v>0</v>
      </c>
      <c r="W3834" s="95"/>
      <c r="X3834" s="108"/>
    </row>
    <row r="3835" spans="2:26" ht="13.9" thickBot="1">
      <c r="B3835" s="96"/>
      <c r="C3835" s="97"/>
      <c r="D3835" s="96"/>
      <c r="E3835" s="96"/>
      <c r="F3835" s="96"/>
      <c r="G3835" s="96"/>
      <c r="H3835" s="96"/>
      <c r="I3835" s="96"/>
      <c r="J3835" s="96"/>
      <c r="K3835" s="96"/>
      <c r="L3835" s="96"/>
      <c r="M3835" s="96"/>
      <c r="N3835" s="96"/>
      <c r="O3835" s="96"/>
      <c r="P3835" s="97"/>
      <c r="Q3835" s="218"/>
      <c r="R3835" s="98" t="str">
        <f t="shared" ref="R3835" si="9860">IF(COUNTA(Y3832:DP3835)=0,"none",HLOOKUP(R3833,Y3833:DP3835,3,FALSE))</f>
        <v>none</v>
      </c>
      <c r="S3835" s="99" t="str">
        <f t="shared" ref="S3835" si="9861">IF(COUNTA(Y3832:DP3835)=0,"none",HLOOKUP(S3832,Y3832:DP3835,4,FALSE))</f>
        <v>none</v>
      </c>
      <c r="T3835" s="100"/>
      <c r="U3835" s="100" t="str">
        <f t="array" ref="U3835">IF(COUNTA(Y3832:DP3835)=0,"none",IF($U$2="WAHR",$W$3,Abfrage!$F$4))</f>
        <v>none</v>
      </c>
      <c r="V3835" s="100" t="str">
        <f t="array" ref="V3835">IF(COUNTA(Y3832:DP3835)=0,"none",IF($U$2="WAHR",$W$3,Abfrage!$F$4))</f>
        <v>none</v>
      </c>
      <c r="W3835" s="100" t="str">
        <f t="array" ref="W3835">IF(COUNTA(Y3832:DP3835)=0,"none",IF($U$2="WAHR",$W$3,Abfrage!$F$4))</f>
        <v>none</v>
      </c>
      <c r="X3835" s="109"/>
    </row>
    <row r="3836" spans="2:26" thickBot="1">
      <c r="B3836" s="75" t="s">
        <v>2389</v>
      </c>
      <c r="C3836" s="76">
        <v>1000338681</v>
      </c>
      <c r="D3836" s="75" t="s">
        <v>95</v>
      </c>
      <c r="E3836" s="75" t="s">
        <v>96</v>
      </c>
      <c r="F3836" s="75" t="s">
        <v>97</v>
      </c>
      <c r="G3836" s="75" t="s">
        <v>97</v>
      </c>
      <c r="H3836" s="75" t="e">
        <v>#N/A</v>
      </c>
      <c r="I3836" s="75" t="s">
        <v>319</v>
      </c>
      <c r="J3836" s="75" t="s">
        <v>2390</v>
      </c>
      <c r="K3836" s="75" t="s">
        <v>306</v>
      </c>
      <c r="L3836" s="75" t="s">
        <v>306</v>
      </c>
      <c r="M3836" s="75" t="s">
        <v>307</v>
      </c>
      <c r="N3836" s="75" t="s">
        <v>418</v>
      </c>
      <c r="O3836" s="75" t="s">
        <v>309</v>
      </c>
      <c r="P3836" s="76" t="s">
        <v>306</v>
      </c>
      <c r="Q3836" s="216"/>
      <c r="R3836" s="77" t="str">
        <f t="shared" ref="R3836" si="9862">IF(COUNTA(Y3836:DP3839)=0,"01.01.1900",INDEX(Y3836:DP3836,MATCH(R3837,Y3837:DP3837,0)))</f>
        <v>01.01.1900</v>
      </c>
      <c r="S3836" s="78" t="str">
        <f t="shared" ref="S3836" si="9863">IF(COUNTA(Y3836:DP3839)=0,"01.01.1900",MAX(Y3836:DP3836))</f>
        <v>01.01.1900</v>
      </c>
      <c r="T3836" s="79"/>
      <c r="U3836" s="80" t="str">
        <f t="array" ref="U3836">IF(COUNTA(Y3836:DP3839)=0,"01.01.1900",IF(ISERROR(HLOOKUP(U3839,Y3839:DP3839,1,FALSE)),"01.01.1900",INDEX(Y3836:DP3836,MATCH(U3837&amp;U3839,Y3837:DP3837&amp;Y3839:DP3839,0))))</f>
        <v>01.01.1900</v>
      </c>
      <c r="V3836" s="81" t="str">
        <f t="shared" ref="V3836" si="9864">IF(COUNTA(Y3836:DP3839)=0,"01.01.1900",_xlfn.MAXIFS(Y3836:DP3836,Y3839:DP3839,V3839))</f>
        <v>01.01.1900</v>
      </c>
      <c r="W3836" s="82"/>
      <c r="X3836" s="106"/>
    </row>
    <row r="3837" spans="2:26" thickBot="1">
      <c r="B3837" s="83"/>
      <c r="C3837" s="84"/>
      <c r="D3837" s="83"/>
      <c r="E3837" s="83"/>
      <c r="F3837" s="83"/>
      <c r="G3837" s="83"/>
      <c r="H3837" s="83"/>
      <c r="I3837" s="83"/>
      <c r="J3837" s="83"/>
      <c r="K3837" s="83"/>
      <c r="L3837" s="83"/>
      <c r="M3837" s="83"/>
      <c r="N3837" s="83"/>
      <c r="O3837" s="83"/>
      <c r="P3837" s="84"/>
      <c r="Q3837" s="217"/>
      <c r="R3837" s="85">
        <f t="shared" ref="R3837" si="9865">IF(COUNTA(Y3836:DP3839)=0,0,MIN(Y3837:DP3837))</f>
        <v>0</v>
      </c>
      <c r="S3837" s="86">
        <f t="shared" ref="S3837" si="9866">IF(COUNTA(Y3836:DP3839)=0,0,HLOOKUP(S3836,Y3836:DP3839,2,FALSE))</f>
        <v>0</v>
      </c>
      <c r="T3837" s="87">
        <f t="shared" ref="T3837" si="9867">IF(COUNTA(Y3836:DP3839)=0,0,AVERAGE(Y3837:DP3837))</f>
        <v>0</v>
      </c>
      <c r="U3837" s="88">
        <f t="shared" ref="U3837" si="9868">IF(COUNTA(Y3836:DP3839)=0,0,_xlfn.MINIFS(Y3837:DP3837,Y3839:DP3839,U3839))</f>
        <v>0</v>
      </c>
      <c r="V3837" s="89">
        <f t="array" ref="V3837">IF(COUNTA(Y3836:DP3839)=0,0,IF(ISERROR(HLOOKUP(V3839,Y3839:DP3839,1,FALSE)),0,INDEX(Y3837:DP3837,MATCH(V3836&amp;V3839,Y3836:DP3836&amp;Y3839:DP3839,0))))</f>
        <v>0</v>
      </c>
      <c r="W3837" s="90">
        <f t="array" ref="W3837">IF(COUNTA(Y3836:DP3839)=0,0,IF(ISERROR(HLOOKUP(W3839,Y3839:DP3839,1,FALSE)),0,AVERAGEIF(Y3839:DP3839,$W3839,Y3837:DP3837)))</f>
        <v>0</v>
      </c>
      <c r="X3837" s="107"/>
    </row>
    <row r="3838" spans="2:26" thickBot="1">
      <c r="B3838" s="83"/>
      <c r="C3838" s="84"/>
      <c r="D3838" s="83"/>
      <c r="E3838" s="83"/>
      <c r="F3838" s="83"/>
      <c r="G3838" s="83"/>
      <c r="H3838" s="83"/>
      <c r="I3838" s="83"/>
      <c r="J3838" s="83"/>
      <c r="K3838" s="83"/>
      <c r="L3838" s="83"/>
      <c r="M3838" s="83"/>
      <c r="N3838" s="83"/>
      <c r="O3838" s="83"/>
      <c r="P3838" s="84"/>
      <c r="Q3838" s="217"/>
      <c r="R3838" s="91">
        <f t="shared" ref="R3838" si="9869">IF(COUNTA(Y3836:DP3839)=0,0,HLOOKUP(R3837,Y3837:DP3839,2,FALSE))</f>
        <v>0</v>
      </c>
      <c r="S3838" s="92">
        <f t="shared" ref="S3838" si="9870">IF(COUNTA(Y3836:DP3839)=0,0,HLOOKUP(S3836,Y3836:DP3839,3,FALSE))</f>
        <v>0</v>
      </c>
      <c r="T3838" s="93"/>
      <c r="U3838" s="94">
        <f t="array" ref="U3838">IF(COUNTA(Y3836:DP3839)=0,0,IF(ISERROR(HLOOKUP(U3839,Y3839:DP3839,1,FALSE)),0,INDEX(Y3838:DP3838,MATCH(U3837&amp;U3839,Y3837:DP3837&amp;Y3839:DP3839,0))))</f>
        <v>0</v>
      </c>
      <c r="V3838" s="94">
        <f t="array" ref="V3838">IF(COUNTA(Y3836:DP3839)=0,0,IF(ISERROR(HLOOKUP(V3839,Y3839:DP3839,1,FALSE)),0,INDEX(Y3838:DP3838,MATCH(V3837&amp;V3839,Y3837:DP3837&amp;Y3839:DP3839,0))))</f>
        <v>0</v>
      </c>
      <c r="W3838" s="95"/>
      <c r="X3838" s="108"/>
    </row>
    <row r="3839" spans="2:26" ht="13.9" thickBot="1">
      <c r="B3839" s="96"/>
      <c r="C3839" s="97"/>
      <c r="D3839" s="96"/>
      <c r="E3839" s="96"/>
      <c r="F3839" s="96"/>
      <c r="G3839" s="96"/>
      <c r="H3839" s="96"/>
      <c r="I3839" s="96"/>
      <c r="J3839" s="96"/>
      <c r="K3839" s="96"/>
      <c r="L3839" s="96"/>
      <c r="M3839" s="96"/>
      <c r="N3839" s="96"/>
      <c r="O3839" s="96"/>
      <c r="P3839" s="97"/>
      <c r="Q3839" s="218"/>
      <c r="R3839" s="98" t="str">
        <f t="shared" ref="R3839" si="9871">IF(COUNTA(Y3836:DP3839)=0,"none",HLOOKUP(R3837,Y3837:DP3839,3,FALSE))</f>
        <v>none</v>
      </c>
      <c r="S3839" s="99" t="str">
        <f t="shared" ref="S3839" si="9872">IF(COUNTA(Y3836:DP3839)=0,"none",HLOOKUP(S3836,Y3836:DP3839,4,FALSE))</f>
        <v>none</v>
      </c>
      <c r="T3839" s="100"/>
      <c r="U3839" s="100" t="str">
        <f t="array" ref="U3839">IF(COUNTA(Y3836:DP3839)=0,"none",IF($U$2="WAHR",$W$3,Abfrage!$F$4))</f>
        <v>none</v>
      </c>
      <c r="V3839" s="100" t="str">
        <f t="array" ref="V3839">IF(COUNTA(Y3836:DP3839)=0,"none",IF($U$2="WAHR",$W$3,Abfrage!$F$4))</f>
        <v>none</v>
      </c>
      <c r="W3839" s="100" t="str">
        <f t="array" ref="W3839">IF(COUNTA(Y3836:DP3839)=0,"none",IF($U$2="WAHR",$W$3,Abfrage!$F$4))</f>
        <v>none</v>
      </c>
      <c r="X3839" s="109"/>
    </row>
    <row r="3840" spans="2:26" thickBot="1">
      <c r="B3840" s="75" t="s">
        <v>2391</v>
      </c>
      <c r="C3840" s="76"/>
      <c r="D3840" s="75" t="s">
        <v>95</v>
      </c>
      <c r="E3840" s="75" t="s">
        <v>2392</v>
      </c>
      <c r="F3840" s="75" t="s">
        <v>2393</v>
      </c>
      <c r="G3840" s="75" t="s">
        <v>306</v>
      </c>
      <c r="H3840" s="75"/>
      <c r="I3840" s="75" t="s">
        <v>958</v>
      </c>
      <c r="J3840" s="75" t="s">
        <v>2394</v>
      </c>
      <c r="K3840" s="75" t="s">
        <v>306</v>
      </c>
      <c r="L3840" s="75" t="s">
        <v>306</v>
      </c>
      <c r="M3840" s="75" t="s">
        <v>306</v>
      </c>
      <c r="N3840" s="75" t="s">
        <v>306</v>
      </c>
      <c r="O3840" s="75" t="s">
        <v>306</v>
      </c>
      <c r="P3840" s="76" t="s">
        <v>960</v>
      </c>
      <c r="Q3840" s="216"/>
      <c r="R3840" s="77" t="str">
        <f t="shared" ref="R3840" si="9873">IF(COUNTA(Y3840:DP3843)=0,"01.01.1900",INDEX(Y3840:DP3840,MATCH(R3841,Y3841:DP3841,0)))</f>
        <v>01.01.1900</v>
      </c>
      <c r="S3840" s="78" t="str">
        <f t="shared" ref="S3840" si="9874">IF(COUNTA(Y3840:DP3843)=0,"01.01.1900",MAX(Y3840:DP3840))</f>
        <v>01.01.1900</v>
      </c>
      <c r="T3840" s="79"/>
      <c r="U3840" s="80" t="str">
        <f t="array" ref="U3840">IF(COUNTA(Y3840:DP3843)=0,"01.01.1900",IF(ISERROR(HLOOKUP(U3843,Y3843:DP3843,1,FALSE)),"01.01.1900",INDEX(Y3840:DP3840,MATCH(U3841&amp;U3843,Y3841:DP3841&amp;Y3843:DP3843,0))))</f>
        <v>01.01.1900</v>
      </c>
      <c r="V3840" s="81" t="str">
        <f t="shared" ref="V3840" si="9875">IF(COUNTA(Y3840:DP3843)=0,"01.01.1900",_xlfn.MAXIFS(Y3840:DP3840,Y3843:DP3843,V3843))</f>
        <v>01.01.1900</v>
      </c>
      <c r="W3840" s="82"/>
      <c r="X3840" s="106"/>
    </row>
    <row r="3841" spans="2:26" thickBot="1">
      <c r="B3841" s="83"/>
      <c r="C3841" s="84"/>
      <c r="D3841" s="83"/>
      <c r="E3841" s="83"/>
      <c r="F3841" s="83"/>
      <c r="G3841" s="83"/>
      <c r="H3841" s="83"/>
      <c r="I3841" s="83"/>
      <c r="J3841" s="83"/>
      <c r="K3841" s="83"/>
      <c r="L3841" s="83"/>
      <c r="M3841" s="83"/>
      <c r="N3841" s="83"/>
      <c r="O3841" s="83"/>
      <c r="P3841" s="84"/>
      <c r="Q3841" s="217"/>
      <c r="R3841" s="85">
        <f t="shared" ref="R3841" si="9876">IF(COUNTA(Y3840:DP3843)=0,0,MIN(Y3841:DP3841))</f>
        <v>0</v>
      </c>
      <c r="S3841" s="86">
        <f t="shared" ref="S3841" si="9877">IF(COUNTA(Y3840:DP3843)=0,0,HLOOKUP(S3840,Y3840:DP3843,2,FALSE))</f>
        <v>0</v>
      </c>
      <c r="T3841" s="87">
        <f t="shared" ref="T3841" si="9878">IF(COUNTA(Y3840:DP3843)=0,0,AVERAGE(Y3841:DP3841))</f>
        <v>0</v>
      </c>
      <c r="U3841" s="88">
        <f t="shared" ref="U3841" si="9879">IF(COUNTA(Y3840:DP3843)=0,0,_xlfn.MINIFS(Y3841:DP3841,Y3843:DP3843,U3843))</f>
        <v>0</v>
      </c>
      <c r="V3841" s="89">
        <f t="array" ref="V3841">IF(COUNTA(Y3840:DP3843)=0,0,IF(ISERROR(HLOOKUP(V3843,Y3843:DP3843,1,FALSE)),0,INDEX(Y3841:DP3841,MATCH(V3840&amp;V3843,Y3840:DP3840&amp;Y3843:DP3843,0))))</f>
        <v>0</v>
      </c>
      <c r="W3841" s="90">
        <f t="array" ref="W3841">IF(COUNTA(Y3840:DP3843)=0,0,IF(ISERROR(HLOOKUP(W3843,Y3843:DP3843,1,FALSE)),0,AVERAGEIF(Y3843:DP3843,$W3843,Y3841:DP3841)))</f>
        <v>0</v>
      </c>
      <c r="X3841" s="107"/>
    </row>
    <row r="3842" spans="2:26" thickBot="1">
      <c r="B3842" s="83"/>
      <c r="C3842" s="84"/>
      <c r="D3842" s="83"/>
      <c r="E3842" s="83"/>
      <c r="F3842" s="83"/>
      <c r="G3842" s="83"/>
      <c r="H3842" s="83"/>
      <c r="I3842" s="83"/>
      <c r="J3842" s="83"/>
      <c r="K3842" s="83"/>
      <c r="L3842" s="83"/>
      <c r="M3842" s="83"/>
      <c r="N3842" s="83"/>
      <c r="O3842" s="83"/>
      <c r="P3842" s="84"/>
      <c r="Q3842" s="217"/>
      <c r="R3842" s="91">
        <f t="shared" ref="R3842" si="9880">IF(COUNTA(Y3840:DP3843)=0,0,HLOOKUP(R3841,Y3841:DP3843,2,FALSE))</f>
        <v>0</v>
      </c>
      <c r="S3842" s="92">
        <f t="shared" ref="S3842" si="9881">IF(COUNTA(Y3840:DP3843)=0,0,HLOOKUP(S3840,Y3840:DP3843,3,FALSE))</f>
        <v>0</v>
      </c>
      <c r="T3842" s="93"/>
      <c r="U3842" s="94">
        <f t="array" ref="U3842">IF(COUNTA(Y3840:DP3843)=0,0,IF(ISERROR(HLOOKUP(U3843,Y3843:DP3843,1,FALSE)),0,INDEX(Y3842:DP3842,MATCH(U3841&amp;U3843,Y3841:DP3841&amp;Y3843:DP3843,0))))</f>
        <v>0</v>
      </c>
      <c r="V3842" s="94">
        <f t="array" ref="V3842">IF(COUNTA(Y3840:DP3843)=0,0,IF(ISERROR(HLOOKUP(V3843,Y3843:DP3843,1,FALSE)),0,INDEX(Y3842:DP3842,MATCH(V3841&amp;V3843,Y3841:DP3841&amp;Y3843:DP3843,0))))</f>
        <v>0</v>
      </c>
      <c r="W3842" s="95"/>
      <c r="X3842" s="108"/>
    </row>
    <row r="3843" spans="2:26" ht="13.9" thickBot="1">
      <c r="B3843" s="96"/>
      <c r="C3843" s="97"/>
      <c r="D3843" s="96"/>
      <c r="E3843" s="96"/>
      <c r="F3843" s="96"/>
      <c r="G3843" s="96"/>
      <c r="H3843" s="96"/>
      <c r="I3843" s="96"/>
      <c r="J3843" s="96"/>
      <c r="K3843" s="96"/>
      <c r="L3843" s="96"/>
      <c r="M3843" s="96"/>
      <c r="N3843" s="96"/>
      <c r="O3843" s="96"/>
      <c r="P3843" s="97"/>
      <c r="Q3843" s="218"/>
      <c r="R3843" s="98" t="str">
        <f t="shared" ref="R3843" si="9882">IF(COUNTA(Y3840:DP3843)=0,"none",HLOOKUP(R3841,Y3841:DP3843,3,FALSE))</f>
        <v>none</v>
      </c>
      <c r="S3843" s="99" t="str">
        <f t="shared" ref="S3843" si="9883">IF(COUNTA(Y3840:DP3843)=0,"none",HLOOKUP(S3840,Y3840:DP3843,4,FALSE))</f>
        <v>none</v>
      </c>
      <c r="T3843" s="100"/>
      <c r="U3843" s="100" t="str">
        <f t="array" ref="U3843">IF(COUNTA(Y3840:DP3843)=0,"none",IF($U$2="WAHR",$W$3,Abfrage!$F$4))</f>
        <v>none</v>
      </c>
      <c r="V3843" s="100" t="str">
        <f t="array" ref="V3843">IF(COUNTA(Y3840:DP3843)=0,"none",IF($U$2="WAHR",$W$3,Abfrage!$F$4))</f>
        <v>none</v>
      </c>
      <c r="W3843" s="100" t="str">
        <f t="array" ref="W3843">IF(COUNTA(Y3840:DP3843)=0,"none",IF($U$2="WAHR",$W$3,Abfrage!$F$4))</f>
        <v>none</v>
      </c>
      <c r="X3843" s="109"/>
    </row>
    <row r="3844" spans="2:26" thickBot="1">
      <c r="B3844" s="75" t="s">
        <v>2395</v>
      </c>
      <c r="C3844" s="76">
        <v>1000127092</v>
      </c>
      <c r="D3844" s="75" t="s">
        <v>95</v>
      </c>
      <c r="E3844" s="75" t="s">
        <v>148</v>
      </c>
      <c r="F3844" s="75" t="s">
        <v>153</v>
      </c>
      <c r="G3844" s="75" t="s">
        <v>2396</v>
      </c>
      <c r="H3844" s="75" t="e">
        <v>#N/A</v>
      </c>
      <c r="I3844" s="75" t="s">
        <v>155</v>
      </c>
      <c r="J3844" s="75" t="s">
        <v>2397</v>
      </c>
      <c r="K3844" s="75" t="s">
        <v>900</v>
      </c>
      <c r="L3844" s="75" t="s">
        <v>628</v>
      </c>
      <c r="M3844" s="75" t="s">
        <v>313</v>
      </c>
      <c r="N3844" s="75" t="s">
        <v>327</v>
      </c>
      <c r="O3844" s="75" t="s">
        <v>306</v>
      </c>
      <c r="P3844" s="76" t="s">
        <v>2398</v>
      </c>
      <c r="Q3844" s="216"/>
      <c r="R3844" s="77" t="str">
        <f t="shared" ref="R3844" si="9884">IF(COUNTA(Y3844:DP3847)=0,"01.01.1900",INDEX(Y3844:DP3844,MATCH(R3845,Y3845:DP3845,0)))</f>
        <v>01.01.1900</v>
      </c>
      <c r="S3844" s="78" t="str">
        <f t="shared" ref="S3844" si="9885">IF(COUNTA(Y3844:DP3847)=0,"01.01.1900",MAX(Y3844:DP3844))</f>
        <v>01.01.1900</v>
      </c>
      <c r="T3844" s="79"/>
      <c r="U3844" s="80" t="str">
        <f t="array" ref="U3844">IF(COUNTA(Y3844:DP3847)=0,"01.01.1900",IF(ISERROR(HLOOKUP(U3847,Y3847:DP3847,1,FALSE)),"01.01.1900",INDEX(Y3844:DP3844,MATCH(U3845&amp;U3847,Y3845:DP3845&amp;Y3847:DP3847,0))))</f>
        <v>01.01.1900</v>
      </c>
      <c r="V3844" s="81" t="str">
        <f t="shared" ref="V3844" si="9886">IF(COUNTA(Y3844:DP3847)=0,"01.01.1900",_xlfn.MAXIFS(Y3844:DP3844,Y3847:DP3847,V3847))</f>
        <v>01.01.1900</v>
      </c>
      <c r="W3844" s="82"/>
      <c r="X3844" s="106"/>
    </row>
    <row r="3845" spans="2:26" thickBot="1">
      <c r="B3845" s="83"/>
      <c r="C3845" s="84"/>
      <c r="D3845" s="83"/>
      <c r="E3845" s="83"/>
      <c r="F3845" s="83"/>
      <c r="G3845" s="83"/>
      <c r="H3845" s="83"/>
      <c r="I3845" s="83"/>
      <c r="J3845" s="83"/>
      <c r="K3845" s="83"/>
      <c r="L3845" s="83"/>
      <c r="M3845" s="83"/>
      <c r="N3845" s="83"/>
      <c r="O3845" s="83"/>
      <c r="P3845" s="84"/>
      <c r="Q3845" s="217"/>
      <c r="R3845" s="85">
        <f t="shared" ref="R3845" si="9887">IF(COUNTA(Y3844:DP3847)=0,0,MIN(Y3845:DP3845))</f>
        <v>0</v>
      </c>
      <c r="S3845" s="86">
        <f t="shared" ref="S3845" si="9888">IF(COUNTA(Y3844:DP3847)=0,0,HLOOKUP(S3844,Y3844:DP3847,2,FALSE))</f>
        <v>0</v>
      </c>
      <c r="T3845" s="87">
        <f t="shared" ref="T3845" si="9889">IF(COUNTA(Y3844:DP3847)=0,0,AVERAGE(Y3845:DP3845))</f>
        <v>0</v>
      </c>
      <c r="U3845" s="88">
        <f t="shared" ref="U3845" si="9890">IF(COUNTA(Y3844:DP3847)=0,0,_xlfn.MINIFS(Y3845:DP3845,Y3847:DP3847,U3847))</f>
        <v>0</v>
      </c>
      <c r="V3845" s="89">
        <f t="array" ref="V3845">IF(COUNTA(Y3844:DP3847)=0,0,IF(ISERROR(HLOOKUP(V3847,Y3847:DP3847,1,FALSE)),0,INDEX(Y3845:DP3845,MATCH(V3844&amp;V3847,Y3844:DP3844&amp;Y3847:DP3847,0))))</f>
        <v>0</v>
      </c>
      <c r="W3845" s="90">
        <f t="array" ref="W3845">IF(COUNTA(Y3844:DP3847)=0,0,IF(ISERROR(HLOOKUP(W3847,Y3847:DP3847,1,FALSE)),0,AVERAGEIF(Y3847:DP3847,$W3847,Y3845:DP3845)))</f>
        <v>0</v>
      </c>
      <c r="X3845" s="107"/>
    </row>
    <row r="3846" spans="2:26" thickBot="1">
      <c r="B3846" s="83"/>
      <c r="C3846" s="84"/>
      <c r="D3846" s="83"/>
      <c r="E3846" s="83"/>
      <c r="F3846" s="83"/>
      <c r="G3846" s="83"/>
      <c r="H3846" s="83"/>
      <c r="I3846" s="83"/>
      <c r="J3846" s="83"/>
      <c r="K3846" s="83"/>
      <c r="L3846" s="83"/>
      <c r="M3846" s="83"/>
      <c r="N3846" s="83"/>
      <c r="O3846" s="83"/>
      <c r="P3846" s="84"/>
      <c r="Q3846" s="217"/>
      <c r="R3846" s="91">
        <f t="shared" ref="R3846" si="9891">IF(COUNTA(Y3844:DP3847)=0,0,HLOOKUP(R3845,Y3845:DP3847,2,FALSE))</f>
        <v>0</v>
      </c>
      <c r="S3846" s="92">
        <f t="shared" ref="S3846" si="9892">IF(COUNTA(Y3844:DP3847)=0,0,HLOOKUP(S3844,Y3844:DP3847,3,FALSE))</f>
        <v>0</v>
      </c>
      <c r="T3846" s="93"/>
      <c r="U3846" s="94">
        <f t="array" ref="U3846">IF(COUNTA(Y3844:DP3847)=0,0,IF(ISERROR(HLOOKUP(U3847,Y3847:DP3847,1,FALSE)),0,INDEX(Y3846:DP3846,MATCH(U3845&amp;U3847,Y3845:DP3845&amp;Y3847:DP3847,0))))</f>
        <v>0</v>
      </c>
      <c r="V3846" s="94">
        <f t="array" ref="V3846">IF(COUNTA(Y3844:DP3847)=0,0,IF(ISERROR(HLOOKUP(V3847,Y3847:DP3847,1,FALSE)),0,INDEX(Y3846:DP3846,MATCH(V3845&amp;V3847,Y3845:DP3845&amp;Y3847:DP3847,0))))</f>
        <v>0</v>
      </c>
      <c r="W3846" s="95"/>
      <c r="X3846" s="108"/>
    </row>
    <row r="3847" spans="2:26" ht="13.9" thickBot="1">
      <c r="B3847" s="96"/>
      <c r="C3847" s="97"/>
      <c r="D3847" s="96"/>
      <c r="E3847" s="96"/>
      <c r="F3847" s="96"/>
      <c r="G3847" s="96"/>
      <c r="H3847" s="96"/>
      <c r="I3847" s="96"/>
      <c r="J3847" s="96"/>
      <c r="K3847" s="96"/>
      <c r="L3847" s="96"/>
      <c r="M3847" s="96"/>
      <c r="N3847" s="96"/>
      <c r="O3847" s="96"/>
      <c r="P3847" s="97"/>
      <c r="Q3847" s="218"/>
      <c r="R3847" s="98" t="str">
        <f t="shared" ref="R3847" si="9893">IF(COUNTA(Y3844:DP3847)=0,"none",HLOOKUP(R3845,Y3845:DP3847,3,FALSE))</f>
        <v>none</v>
      </c>
      <c r="S3847" s="99" t="str">
        <f t="shared" ref="S3847" si="9894">IF(COUNTA(Y3844:DP3847)=0,"none",HLOOKUP(S3844,Y3844:DP3847,4,FALSE))</f>
        <v>none</v>
      </c>
      <c r="T3847" s="100"/>
      <c r="U3847" s="100" t="str">
        <f t="array" ref="U3847">IF(COUNTA(Y3844:DP3847)=0,"none",IF($U$2="WAHR",$W$3,Abfrage!$F$4))</f>
        <v>none</v>
      </c>
      <c r="V3847" s="100" t="str">
        <f t="array" ref="V3847">IF(COUNTA(Y3844:DP3847)=0,"none",IF($U$2="WAHR",$W$3,Abfrage!$F$4))</f>
        <v>none</v>
      </c>
      <c r="W3847" s="100" t="str">
        <f t="array" ref="W3847">IF(COUNTA(Y3844:DP3847)=0,"none",IF($U$2="WAHR",$W$3,Abfrage!$F$4))</f>
        <v>none</v>
      </c>
      <c r="X3847" s="109"/>
    </row>
    <row r="3848" spans="2:26" thickBot="1">
      <c r="B3848" s="75" t="s">
        <v>2399</v>
      </c>
      <c r="C3848" s="76">
        <v>1000127761</v>
      </c>
      <c r="D3848" s="75" t="s">
        <v>95</v>
      </c>
      <c r="E3848" s="75" t="s">
        <v>148</v>
      </c>
      <c r="F3848" s="75" t="s">
        <v>2271</v>
      </c>
      <c r="G3848" s="75" t="s">
        <v>2400</v>
      </c>
      <c r="H3848" s="75" t="e">
        <v>#N/A</v>
      </c>
      <c r="I3848" s="75" t="s">
        <v>155</v>
      </c>
      <c r="J3848" s="75" t="s">
        <v>2401</v>
      </c>
      <c r="K3848" s="75" t="s">
        <v>900</v>
      </c>
      <c r="L3848" s="75" t="s">
        <v>628</v>
      </c>
      <c r="M3848" s="75" t="s">
        <v>313</v>
      </c>
      <c r="N3848" s="75" t="s">
        <v>327</v>
      </c>
      <c r="O3848" s="75" t="s">
        <v>306</v>
      </c>
      <c r="P3848" s="76" t="s">
        <v>2402</v>
      </c>
      <c r="Q3848" s="216"/>
      <c r="R3848" s="77" t="str">
        <f t="shared" ref="R3848" si="9895">IF(COUNTA(Y3848:DP3851)=0,"01.01.1900",INDEX(Y3848:DP3848,MATCH(R3849,Y3849:DP3849,0)))</f>
        <v>01.01.1900</v>
      </c>
      <c r="S3848" s="78" t="str">
        <f t="shared" ref="S3848" si="9896">IF(COUNTA(Y3848:DP3851)=0,"01.01.1900",MAX(Y3848:DP3848))</f>
        <v>01.01.1900</v>
      </c>
      <c r="T3848" s="79"/>
      <c r="U3848" s="80" t="str">
        <f t="array" ref="U3848">IF(COUNTA(Y3848:DP3851)=0,"01.01.1900",IF(ISERROR(HLOOKUP(U3851,Y3851:DP3851,1,FALSE)),"01.01.1900",INDEX(Y3848:DP3848,MATCH(U3849&amp;U3851,Y3849:DP3849&amp;Y3851:DP3851,0))))</f>
        <v>01.01.1900</v>
      </c>
      <c r="V3848" s="81" t="str">
        <f t="shared" ref="V3848" si="9897">IF(COUNTA(Y3848:DP3851)=0,"01.01.1900",_xlfn.MAXIFS(Y3848:DP3848,Y3851:DP3851,V3851))</f>
        <v>01.01.1900</v>
      </c>
      <c r="W3848" s="82"/>
      <c r="X3848" s="106"/>
    </row>
    <row r="3849" spans="2:26" thickBot="1">
      <c r="B3849" s="83"/>
      <c r="C3849" s="84"/>
      <c r="D3849" s="83"/>
      <c r="E3849" s="83"/>
      <c r="F3849" s="83"/>
      <c r="G3849" s="83"/>
      <c r="H3849" s="83"/>
      <c r="I3849" s="83"/>
      <c r="J3849" s="83"/>
      <c r="K3849" s="83"/>
      <c r="L3849" s="83"/>
      <c r="M3849" s="83"/>
      <c r="N3849" s="83"/>
      <c r="O3849" s="83"/>
      <c r="P3849" s="84"/>
      <c r="Q3849" s="217"/>
      <c r="R3849" s="85">
        <f t="shared" ref="R3849" si="9898">IF(COUNTA(Y3848:DP3851)=0,0,MIN(Y3849:DP3849))</f>
        <v>0</v>
      </c>
      <c r="S3849" s="86">
        <f t="shared" ref="S3849" si="9899">IF(COUNTA(Y3848:DP3851)=0,0,HLOOKUP(S3848,Y3848:DP3851,2,FALSE))</f>
        <v>0</v>
      </c>
      <c r="T3849" s="87">
        <f t="shared" ref="T3849" si="9900">IF(COUNTA(Y3848:DP3851)=0,0,AVERAGE(Y3849:DP3849))</f>
        <v>0</v>
      </c>
      <c r="U3849" s="88">
        <f t="shared" ref="U3849" si="9901">IF(COUNTA(Y3848:DP3851)=0,0,_xlfn.MINIFS(Y3849:DP3849,Y3851:DP3851,U3851))</f>
        <v>0</v>
      </c>
      <c r="V3849" s="89">
        <f t="array" ref="V3849">IF(COUNTA(Y3848:DP3851)=0,0,IF(ISERROR(HLOOKUP(V3851,Y3851:DP3851,1,FALSE)),0,INDEX(Y3849:DP3849,MATCH(V3848&amp;V3851,Y3848:DP3848&amp;Y3851:DP3851,0))))</f>
        <v>0</v>
      </c>
      <c r="W3849" s="90">
        <f t="array" ref="W3849">IF(COUNTA(Y3848:DP3851)=0,0,IF(ISERROR(HLOOKUP(W3851,Y3851:DP3851,1,FALSE)),0,AVERAGEIF(Y3851:DP3851,$W3851,Y3849:DP3849)))</f>
        <v>0</v>
      </c>
      <c r="X3849" s="107"/>
    </row>
    <row r="3850" spans="2:26" thickBot="1">
      <c r="B3850" s="83"/>
      <c r="C3850" s="84"/>
      <c r="D3850" s="83"/>
      <c r="E3850" s="83"/>
      <c r="F3850" s="83"/>
      <c r="G3850" s="83"/>
      <c r="H3850" s="83"/>
      <c r="I3850" s="83"/>
      <c r="J3850" s="83"/>
      <c r="K3850" s="83"/>
      <c r="L3850" s="83"/>
      <c r="M3850" s="83"/>
      <c r="N3850" s="83"/>
      <c r="O3850" s="83"/>
      <c r="P3850" s="84"/>
      <c r="Q3850" s="217"/>
      <c r="R3850" s="91">
        <f t="shared" ref="R3850" si="9902">IF(COUNTA(Y3848:DP3851)=0,0,HLOOKUP(R3849,Y3849:DP3851,2,FALSE))</f>
        <v>0</v>
      </c>
      <c r="S3850" s="92">
        <f t="shared" ref="S3850" si="9903">IF(COUNTA(Y3848:DP3851)=0,0,HLOOKUP(S3848,Y3848:DP3851,3,FALSE))</f>
        <v>0</v>
      </c>
      <c r="T3850" s="93"/>
      <c r="U3850" s="94">
        <f t="array" ref="U3850">IF(COUNTA(Y3848:DP3851)=0,0,IF(ISERROR(HLOOKUP(U3851,Y3851:DP3851,1,FALSE)),0,INDEX(Y3850:DP3850,MATCH(U3849&amp;U3851,Y3849:DP3849&amp;Y3851:DP3851,0))))</f>
        <v>0</v>
      </c>
      <c r="V3850" s="94">
        <f t="array" ref="V3850">IF(COUNTA(Y3848:DP3851)=0,0,IF(ISERROR(HLOOKUP(V3851,Y3851:DP3851,1,FALSE)),0,INDEX(Y3850:DP3850,MATCH(V3849&amp;V3851,Y3849:DP3849&amp;Y3851:DP3851,0))))</f>
        <v>0</v>
      </c>
      <c r="W3850" s="95"/>
      <c r="X3850" s="108"/>
    </row>
    <row r="3851" spans="2:26" ht="13.9" thickBot="1">
      <c r="B3851" s="96"/>
      <c r="C3851" s="97"/>
      <c r="D3851" s="96"/>
      <c r="E3851" s="96"/>
      <c r="F3851" s="96"/>
      <c r="G3851" s="96"/>
      <c r="H3851" s="96"/>
      <c r="I3851" s="96"/>
      <c r="J3851" s="96"/>
      <c r="K3851" s="96"/>
      <c r="L3851" s="96"/>
      <c r="M3851" s="96"/>
      <c r="N3851" s="96"/>
      <c r="O3851" s="96"/>
      <c r="P3851" s="97"/>
      <c r="Q3851" s="218"/>
      <c r="R3851" s="98" t="str">
        <f t="shared" ref="R3851" si="9904">IF(COUNTA(Y3848:DP3851)=0,"none",HLOOKUP(R3849,Y3849:DP3851,3,FALSE))</f>
        <v>none</v>
      </c>
      <c r="S3851" s="99" t="str">
        <f t="shared" ref="S3851" si="9905">IF(COUNTA(Y3848:DP3851)=0,"none",HLOOKUP(S3848,Y3848:DP3851,4,FALSE))</f>
        <v>none</v>
      </c>
      <c r="T3851" s="100"/>
      <c r="U3851" s="100" t="str">
        <f t="array" ref="U3851">IF(COUNTA(Y3848:DP3851)=0,"none",IF($U$2="WAHR",$W$3,Abfrage!$F$4))</f>
        <v>none</v>
      </c>
      <c r="V3851" s="100" t="str">
        <f t="array" ref="V3851">IF(COUNTA(Y3848:DP3851)=0,"none",IF($U$2="WAHR",$W$3,Abfrage!$F$4))</f>
        <v>none</v>
      </c>
      <c r="W3851" s="100" t="str">
        <f t="array" ref="W3851">IF(COUNTA(Y3848:DP3851)=0,"none",IF($U$2="WAHR",$W$3,Abfrage!$F$4))</f>
        <v>none</v>
      </c>
      <c r="X3851" s="109"/>
    </row>
    <row r="3852" spans="2:26" thickBot="1">
      <c r="B3852" s="75" t="s">
        <v>2403</v>
      </c>
      <c r="C3852" s="76">
        <v>1000308958</v>
      </c>
      <c r="D3852" s="75" t="s">
        <v>217</v>
      </c>
      <c r="E3852" s="75" t="s">
        <v>138</v>
      </c>
      <c r="F3852" s="75" t="s">
        <v>2404</v>
      </c>
      <c r="G3852" s="75" t="s">
        <v>2405</v>
      </c>
      <c r="H3852" s="75" t="s">
        <v>59</v>
      </c>
      <c r="I3852" s="75" t="s">
        <v>51</v>
      </c>
      <c r="J3852" s="75" t="s">
        <v>2406</v>
      </c>
      <c r="K3852" s="75" t="s">
        <v>306</v>
      </c>
      <c r="L3852" s="75" t="s">
        <v>306</v>
      </c>
      <c r="M3852" s="75" t="s">
        <v>307</v>
      </c>
      <c r="N3852" s="75" t="s">
        <v>352</v>
      </c>
      <c r="O3852" s="75" t="s">
        <v>306</v>
      </c>
      <c r="P3852" s="76" t="s">
        <v>306</v>
      </c>
      <c r="Q3852" s="216"/>
      <c r="R3852" s="77">
        <f t="shared" ref="R3852" si="9906">IF(COUNTA(Y3852:DP3855)=0,"01.01.1900",INDEX(Y3852:DP3852,MATCH(R3853,Y3853:DP3853,0)))</f>
        <v>45154</v>
      </c>
      <c r="S3852" s="78">
        <f t="shared" ref="S3852" si="9907">IF(COUNTA(Y3852:DP3855)=0,"01.01.1900",MAX(Y3852:DP3852))</f>
        <v>45154</v>
      </c>
      <c r="T3852" s="79"/>
      <c r="U3852" s="80" t="str">
        <f t="array" ref="U3852">IF(COUNTA(Y3852:DP3855)=0,"01.01.1900",IF(ISERROR(HLOOKUP(U3855,Y3855:DP3855,1,FALSE)),"01.01.1900",INDEX(Y3852:DP3852,MATCH(U3853&amp;U3855,Y3853:DP3853&amp;Y3855:DP3855,0))))</f>
        <v>01.01.1900</v>
      </c>
      <c r="V3852" s="81">
        <f t="shared" ref="V3852" si="9908">IF(COUNTA(Y3852:DP3855)=0,"01.01.1900",_xlfn.MAXIFS(Y3852:DP3852,Y3855:DP3855,V3855))</f>
        <v>0</v>
      </c>
      <c r="W3852" s="82"/>
      <c r="X3852" s="106"/>
      <c r="Y3852" s="141">
        <v>45154</v>
      </c>
      <c r="Z3852" s="141">
        <v>45154</v>
      </c>
    </row>
    <row r="3853" spans="2:26" thickBot="1">
      <c r="B3853" s="83"/>
      <c r="C3853" s="84"/>
      <c r="D3853" s="83"/>
      <c r="E3853" s="83"/>
      <c r="F3853" s="83"/>
      <c r="G3853" s="83"/>
      <c r="H3853" s="83"/>
      <c r="I3853" s="83"/>
      <c r="J3853" s="83"/>
      <c r="K3853" s="83"/>
      <c r="L3853" s="83"/>
      <c r="M3853" s="83"/>
      <c r="N3853" s="83"/>
      <c r="O3853" s="83"/>
      <c r="P3853" s="84"/>
      <c r="Q3853" s="217"/>
      <c r="R3853" s="85">
        <f t="shared" ref="R3853" si="9909">IF(COUNTA(Y3852:DP3855)=0,0,MIN(Y3853:DP3853))</f>
        <v>9.8000000000000014E-3</v>
      </c>
      <c r="S3853" s="86">
        <f t="shared" ref="S3853" si="9910">IF(COUNTA(Y3852:DP3855)=0,0,HLOOKUP(S3852,Y3852:DP3855,2,FALSE))</f>
        <v>9.8000000000000014E-3</v>
      </c>
      <c r="T3853" s="87">
        <f t="shared" ref="T3853" si="9911">IF(COUNTA(Y3852:DP3855)=0,0,AVERAGE(Y3853:DP3853))</f>
        <v>9.8000000000000014E-3</v>
      </c>
      <c r="U3853" s="88">
        <f t="shared" ref="U3853" si="9912">IF(COUNTA(Y3852:DP3855)=0,0,_xlfn.MINIFS(Y3853:DP3853,Y3855:DP3855,U3855))</f>
        <v>0</v>
      </c>
      <c r="V3853" s="89">
        <f t="array" ref="V3853">IF(COUNTA(Y3852:DP3855)=0,0,IF(ISERROR(HLOOKUP(V3855,Y3855:DP3855,1,FALSE)),0,INDEX(Y3853:DP3853,MATCH(V3852&amp;V3855,Y3852:DP3852&amp;Y3855:DP3855,0))))</f>
        <v>0</v>
      </c>
      <c r="W3853" s="90">
        <f t="array" ref="W3853">IF(COUNTA(Y3852:DP3855)=0,0,IF(ISERROR(HLOOKUP(W3855,Y3855:DP3855,1,FALSE)),0,AVERAGEIF(Y3855:DP3855,$W3855,Y3853:DP3853)))</f>
        <v>0</v>
      </c>
      <c r="X3853" s="107"/>
      <c r="Y3853" s="142">
        <v>9.8000000000000014E-3</v>
      </c>
      <c r="Z3853" s="142">
        <v>9.8000000000000014E-3</v>
      </c>
    </row>
    <row r="3854" spans="2:26" thickBot="1">
      <c r="B3854" s="83"/>
      <c r="C3854" s="84"/>
      <c r="D3854" s="83"/>
      <c r="E3854" s="83"/>
      <c r="F3854" s="83"/>
      <c r="G3854" s="83"/>
      <c r="H3854" s="83"/>
      <c r="I3854" s="83"/>
      <c r="J3854" s="83"/>
      <c r="K3854" s="83"/>
      <c r="L3854" s="83"/>
      <c r="M3854" s="83"/>
      <c r="N3854" s="83"/>
      <c r="O3854" s="83"/>
      <c r="P3854" s="84"/>
      <c r="Q3854" s="217"/>
      <c r="R3854" s="91">
        <f t="shared" ref="R3854" si="9913">IF(COUNTA(Y3852:DP3855)=0,0,HLOOKUP(R3853,Y3853:DP3855,2,FALSE))</f>
        <v>1000</v>
      </c>
      <c r="S3854" s="92">
        <f t="shared" ref="S3854" si="9914">IF(COUNTA(Y3852:DP3855)=0,0,HLOOKUP(S3852,Y3852:DP3855,3,FALSE))</f>
        <v>1000</v>
      </c>
      <c r="T3854" s="93"/>
      <c r="U3854" s="94">
        <f t="array" ref="U3854">IF(COUNTA(Y3852:DP3855)=0,0,IF(ISERROR(HLOOKUP(U3855,Y3855:DP3855,1,FALSE)),0,INDEX(Y3854:DP3854,MATCH(U3853&amp;U3855,Y3853:DP3853&amp;Y3855:DP3855,0))))</f>
        <v>0</v>
      </c>
      <c r="V3854" s="94">
        <f t="array" ref="V3854">IF(COUNTA(Y3852:DP3855)=0,0,IF(ISERROR(HLOOKUP(V3855,Y3855:DP3855,1,FALSE)),0,INDEX(Y3854:DP3854,MATCH(V3853&amp;V3855,Y3853:DP3853&amp;Y3855:DP3855,0))))</f>
        <v>0</v>
      </c>
      <c r="W3854" s="95"/>
      <c r="X3854" s="108"/>
      <c r="Y3854" s="143">
        <v>1000</v>
      </c>
      <c r="Z3854" s="143">
        <v>1000</v>
      </c>
    </row>
    <row r="3855" spans="2:26" ht="13.9" thickBot="1">
      <c r="B3855" s="96"/>
      <c r="C3855" s="97"/>
      <c r="D3855" s="96"/>
      <c r="E3855" s="96"/>
      <c r="F3855" s="96"/>
      <c r="G3855" s="96"/>
      <c r="H3855" s="96"/>
      <c r="I3855" s="96"/>
      <c r="J3855" s="96"/>
      <c r="K3855" s="96"/>
      <c r="L3855" s="96"/>
      <c r="M3855" s="96"/>
      <c r="N3855" s="96"/>
      <c r="O3855" s="96"/>
      <c r="P3855" s="97"/>
      <c r="Q3855" s="218"/>
      <c r="R3855" s="98" t="str">
        <f t="shared" ref="R3855" si="9915">IF(COUNTA(Y3852:DP3855)=0,"none",HLOOKUP(R3853,Y3853:DP3855,3,FALSE))</f>
        <v>www (-30%)</v>
      </c>
      <c r="S3855" s="99" t="str">
        <f t="shared" ref="S3855" si="9916">IF(COUNTA(Y3852:DP3855)=0,"none",HLOOKUP(S3852,Y3852:DP3855,4,FALSE))</f>
        <v>www (-30%)</v>
      </c>
      <c r="T3855" s="100"/>
      <c r="U3855" s="100">
        <f t="array" ref="U3855">IF(COUNTA(Y3852:DP3855)=0,"none",IF($U$2="WAHR",$W$3,Abfrage!$F$4))</f>
        <v>0</v>
      </c>
      <c r="V3855" s="100">
        <f t="array" ref="V3855">IF(COUNTA(Y3852:DP3855)=0,"none",IF($U$2="WAHR",$W$3,Abfrage!$F$4))</f>
        <v>0</v>
      </c>
      <c r="W3855" s="100">
        <f t="array" ref="W3855">IF(COUNTA(Y3852:DP3855)=0,"none",IF($U$2="WAHR",$W$3,Abfrage!$F$4))</f>
        <v>0</v>
      </c>
      <c r="X3855" s="109"/>
      <c r="Y3855" s="144" t="s">
        <v>43</v>
      </c>
      <c r="Z3855" s="144" t="s">
        <v>43</v>
      </c>
    </row>
    <row r="3856" spans="2:26" thickBot="1">
      <c r="B3856" s="75" t="s">
        <v>2407</v>
      </c>
      <c r="C3856" s="76">
        <v>1000364917</v>
      </c>
      <c r="D3856" s="75" t="s">
        <v>95</v>
      </c>
      <c r="E3856" s="75" t="s">
        <v>148</v>
      </c>
      <c r="F3856" s="75" t="s">
        <v>341</v>
      </c>
      <c r="G3856" s="75" t="s">
        <v>306</v>
      </c>
      <c r="H3856" s="75" t="e">
        <v>#N/A</v>
      </c>
      <c r="I3856" s="75" t="s">
        <v>391</v>
      </c>
      <c r="J3856" s="75" t="s">
        <v>2408</v>
      </c>
      <c r="K3856" s="75" t="s">
        <v>321</v>
      </c>
      <c r="L3856" s="75" t="s">
        <v>393</v>
      </c>
      <c r="M3856" s="75" t="s">
        <v>313</v>
      </c>
      <c r="N3856" s="75" t="s">
        <v>327</v>
      </c>
      <c r="O3856" s="75" t="s">
        <v>306</v>
      </c>
      <c r="P3856" s="76" t="s">
        <v>344</v>
      </c>
      <c r="Q3856" s="216"/>
      <c r="R3856" s="77" t="str">
        <f t="shared" ref="R3856" si="9917">IF(COUNTA(Y3856:DP3859)=0,"01.01.1900",INDEX(Y3856:DP3856,MATCH(R3857,Y3857:DP3857,0)))</f>
        <v>01.01.1900</v>
      </c>
      <c r="S3856" s="78" t="str">
        <f t="shared" ref="S3856" si="9918">IF(COUNTA(Y3856:DP3859)=0,"01.01.1900",MAX(Y3856:DP3856))</f>
        <v>01.01.1900</v>
      </c>
      <c r="T3856" s="79"/>
      <c r="U3856" s="80" t="str">
        <f t="array" ref="U3856">IF(COUNTA(Y3856:DP3859)=0,"01.01.1900",IF(ISERROR(HLOOKUP(U3859,Y3859:DP3859,1,FALSE)),"01.01.1900",INDEX(Y3856:DP3856,MATCH(U3857&amp;U3859,Y3857:DP3857&amp;Y3859:DP3859,0))))</f>
        <v>01.01.1900</v>
      </c>
      <c r="V3856" s="81" t="str">
        <f t="shared" ref="V3856" si="9919">IF(COUNTA(Y3856:DP3859)=0,"01.01.1900",_xlfn.MAXIFS(Y3856:DP3856,Y3859:DP3859,V3859))</f>
        <v>01.01.1900</v>
      </c>
      <c r="W3856" s="82"/>
      <c r="X3856" s="106"/>
    </row>
    <row r="3857" spans="2:24" thickBot="1">
      <c r="B3857" s="83"/>
      <c r="C3857" s="84"/>
      <c r="D3857" s="83"/>
      <c r="E3857" s="83"/>
      <c r="F3857" s="83"/>
      <c r="G3857" s="83"/>
      <c r="H3857" s="83"/>
      <c r="I3857" s="83"/>
      <c r="J3857" s="83"/>
      <c r="K3857" s="83"/>
      <c r="L3857" s="83"/>
      <c r="M3857" s="83"/>
      <c r="N3857" s="83"/>
      <c r="O3857" s="83"/>
      <c r="P3857" s="84"/>
      <c r="Q3857" s="217"/>
      <c r="R3857" s="85">
        <f t="shared" ref="R3857" si="9920">IF(COUNTA(Y3856:DP3859)=0,0,MIN(Y3857:DP3857))</f>
        <v>0</v>
      </c>
      <c r="S3857" s="86">
        <f t="shared" ref="S3857" si="9921">IF(COUNTA(Y3856:DP3859)=0,0,HLOOKUP(S3856,Y3856:DP3859,2,FALSE))</f>
        <v>0</v>
      </c>
      <c r="T3857" s="87">
        <f t="shared" ref="T3857" si="9922">IF(COUNTA(Y3856:DP3859)=0,0,AVERAGE(Y3857:DP3857))</f>
        <v>0</v>
      </c>
      <c r="U3857" s="88">
        <f t="shared" ref="U3857" si="9923">IF(COUNTA(Y3856:DP3859)=0,0,_xlfn.MINIFS(Y3857:DP3857,Y3859:DP3859,U3859))</f>
        <v>0</v>
      </c>
      <c r="V3857" s="89">
        <f t="array" ref="V3857">IF(COUNTA(Y3856:DP3859)=0,0,IF(ISERROR(HLOOKUP(V3859,Y3859:DP3859,1,FALSE)),0,INDEX(Y3857:DP3857,MATCH(V3856&amp;V3859,Y3856:DP3856&amp;Y3859:DP3859,0))))</f>
        <v>0</v>
      </c>
      <c r="W3857" s="90">
        <f t="array" ref="W3857">IF(COUNTA(Y3856:DP3859)=0,0,IF(ISERROR(HLOOKUP(W3859,Y3859:DP3859,1,FALSE)),0,AVERAGEIF(Y3859:DP3859,$W3859,Y3857:DP3857)))</f>
        <v>0</v>
      </c>
      <c r="X3857" s="107"/>
    </row>
    <row r="3858" spans="2:24" thickBot="1">
      <c r="B3858" s="83"/>
      <c r="C3858" s="84"/>
      <c r="D3858" s="83"/>
      <c r="E3858" s="83"/>
      <c r="F3858" s="83"/>
      <c r="G3858" s="83"/>
      <c r="H3858" s="83"/>
      <c r="I3858" s="83"/>
      <c r="J3858" s="83"/>
      <c r="K3858" s="83"/>
      <c r="L3858" s="83"/>
      <c r="M3858" s="83"/>
      <c r="N3858" s="83"/>
      <c r="O3858" s="83"/>
      <c r="P3858" s="84"/>
      <c r="Q3858" s="217"/>
      <c r="R3858" s="91">
        <f t="shared" ref="R3858" si="9924">IF(COUNTA(Y3856:DP3859)=0,0,HLOOKUP(R3857,Y3857:DP3859,2,FALSE))</f>
        <v>0</v>
      </c>
      <c r="S3858" s="92">
        <f t="shared" ref="S3858" si="9925">IF(COUNTA(Y3856:DP3859)=0,0,HLOOKUP(S3856,Y3856:DP3859,3,FALSE))</f>
        <v>0</v>
      </c>
      <c r="T3858" s="93"/>
      <c r="U3858" s="94">
        <f t="array" ref="U3858">IF(COUNTA(Y3856:DP3859)=0,0,IF(ISERROR(HLOOKUP(U3859,Y3859:DP3859,1,FALSE)),0,INDEX(Y3858:DP3858,MATCH(U3857&amp;U3859,Y3857:DP3857&amp;Y3859:DP3859,0))))</f>
        <v>0</v>
      </c>
      <c r="V3858" s="94">
        <f t="array" ref="V3858">IF(COUNTA(Y3856:DP3859)=0,0,IF(ISERROR(HLOOKUP(V3859,Y3859:DP3859,1,FALSE)),0,INDEX(Y3858:DP3858,MATCH(V3857&amp;V3859,Y3857:DP3857&amp;Y3859:DP3859,0))))</f>
        <v>0</v>
      </c>
      <c r="W3858" s="95"/>
      <c r="X3858" s="108"/>
    </row>
    <row r="3859" spans="2:24" ht="13.9" thickBot="1">
      <c r="B3859" s="96"/>
      <c r="C3859" s="97"/>
      <c r="D3859" s="96"/>
      <c r="E3859" s="96"/>
      <c r="F3859" s="96"/>
      <c r="G3859" s="96"/>
      <c r="H3859" s="96"/>
      <c r="I3859" s="96"/>
      <c r="J3859" s="96"/>
      <c r="K3859" s="96"/>
      <c r="L3859" s="96"/>
      <c r="M3859" s="96"/>
      <c r="N3859" s="96"/>
      <c r="O3859" s="96"/>
      <c r="P3859" s="97"/>
      <c r="Q3859" s="218"/>
      <c r="R3859" s="98" t="str">
        <f t="shared" ref="R3859" si="9926">IF(COUNTA(Y3856:DP3859)=0,"none",HLOOKUP(R3857,Y3857:DP3859,3,FALSE))</f>
        <v>none</v>
      </c>
      <c r="S3859" s="99" t="str">
        <f t="shared" ref="S3859" si="9927">IF(COUNTA(Y3856:DP3859)=0,"none",HLOOKUP(S3856,Y3856:DP3859,4,FALSE))</f>
        <v>none</v>
      </c>
      <c r="T3859" s="100"/>
      <c r="U3859" s="100" t="str">
        <f t="array" ref="U3859">IF(COUNTA(Y3856:DP3859)=0,"none",IF($U$2="WAHR",$W$3,Abfrage!$F$4))</f>
        <v>none</v>
      </c>
      <c r="V3859" s="100" t="str">
        <f t="array" ref="V3859">IF(COUNTA(Y3856:DP3859)=0,"none",IF($U$2="WAHR",$W$3,Abfrage!$F$4))</f>
        <v>none</v>
      </c>
      <c r="W3859" s="100" t="str">
        <f t="array" ref="W3859">IF(COUNTA(Y3856:DP3859)=0,"none",IF($U$2="WAHR",$W$3,Abfrage!$F$4))</f>
        <v>none</v>
      </c>
      <c r="X3859" s="109"/>
    </row>
    <row r="3860" spans="2:24" thickBot="1">
      <c r="B3860" s="75" t="s">
        <v>2409</v>
      </c>
      <c r="C3860" s="76">
        <v>1000346192</v>
      </c>
      <c r="D3860" s="75" t="s">
        <v>95</v>
      </c>
      <c r="E3860" s="75" t="s">
        <v>96</v>
      </c>
      <c r="F3860" s="75" t="s">
        <v>97</v>
      </c>
      <c r="G3860" s="75" t="s">
        <v>97</v>
      </c>
      <c r="H3860" s="75" t="e">
        <v>#N/A</v>
      </c>
      <c r="I3860" s="75" t="s">
        <v>51</v>
      </c>
      <c r="J3860" s="75" t="s">
        <v>2410</v>
      </c>
      <c r="K3860" s="75" t="s">
        <v>306</v>
      </c>
      <c r="L3860" s="75" t="s">
        <v>306</v>
      </c>
      <c r="M3860" s="75" t="s">
        <v>313</v>
      </c>
      <c r="N3860" s="75" t="s">
        <v>2411</v>
      </c>
      <c r="O3860" s="75" t="s">
        <v>309</v>
      </c>
      <c r="P3860" s="76" t="s">
        <v>306</v>
      </c>
      <c r="Q3860" s="216"/>
      <c r="R3860" s="77" t="str">
        <f t="shared" ref="R3860" si="9928">IF(COUNTA(Y3860:DP3863)=0,"01.01.1900",INDEX(Y3860:DP3860,MATCH(R3861,Y3861:DP3861,0)))</f>
        <v>01.01.1900</v>
      </c>
      <c r="S3860" s="78" t="str">
        <f t="shared" ref="S3860" si="9929">IF(COUNTA(Y3860:DP3863)=0,"01.01.1900",MAX(Y3860:DP3860))</f>
        <v>01.01.1900</v>
      </c>
      <c r="T3860" s="79"/>
      <c r="U3860" s="80" t="str">
        <f t="array" ref="U3860">IF(COUNTA(Y3860:DP3863)=0,"01.01.1900",IF(ISERROR(HLOOKUP(U3863,Y3863:DP3863,1,FALSE)),"01.01.1900",INDEX(Y3860:DP3860,MATCH(U3861&amp;U3863,Y3861:DP3861&amp;Y3863:DP3863,0))))</f>
        <v>01.01.1900</v>
      </c>
      <c r="V3860" s="81" t="str">
        <f t="shared" ref="V3860" si="9930">IF(COUNTA(Y3860:DP3863)=0,"01.01.1900",_xlfn.MAXIFS(Y3860:DP3860,Y3863:DP3863,V3863))</f>
        <v>01.01.1900</v>
      </c>
      <c r="W3860" s="82"/>
      <c r="X3860" s="106"/>
    </row>
    <row r="3861" spans="2:24" thickBot="1">
      <c r="B3861" s="83"/>
      <c r="C3861" s="84"/>
      <c r="D3861" s="83"/>
      <c r="E3861" s="83"/>
      <c r="F3861" s="83"/>
      <c r="G3861" s="83"/>
      <c r="H3861" s="83"/>
      <c r="I3861" s="83"/>
      <c r="J3861" s="83"/>
      <c r="K3861" s="83"/>
      <c r="L3861" s="83"/>
      <c r="M3861" s="83"/>
      <c r="N3861" s="83"/>
      <c r="O3861" s="83"/>
      <c r="P3861" s="84"/>
      <c r="Q3861" s="217"/>
      <c r="R3861" s="85">
        <f t="shared" ref="R3861" si="9931">IF(COUNTA(Y3860:DP3863)=0,0,MIN(Y3861:DP3861))</f>
        <v>0</v>
      </c>
      <c r="S3861" s="86">
        <f t="shared" ref="S3861" si="9932">IF(COUNTA(Y3860:DP3863)=0,0,HLOOKUP(S3860,Y3860:DP3863,2,FALSE))</f>
        <v>0</v>
      </c>
      <c r="T3861" s="87">
        <f t="shared" ref="T3861" si="9933">IF(COUNTA(Y3860:DP3863)=0,0,AVERAGE(Y3861:DP3861))</f>
        <v>0</v>
      </c>
      <c r="U3861" s="88">
        <f t="shared" ref="U3861" si="9934">IF(COUNTA(Y3860:DP3863)=0,0,_xlfn.MINIFS(Y3861:DP3861,Y3863:DP3863,U3863))</f>
        <v>0</v>
      </c>
      <c r="V3861" s="89">
        <f t="array" ref="V3861">IF(COUNTA(Y3860:DP3863)=0,0,IF(ISERROR(HLOOKUP(V3863,Y3863:DP3863,1,FALSE)),0,INDEX(Y3861:DP3861,MATCH(V3860&amp;V3863,Y3860:DP3860&amp;Y3863:DP3863,0))))</f>
        <v>0</v>
      </c>
      <c r="W3861" s="90">
        <f t="array" ref="W3861">IF(COUNTA(Y3860:DP3863)=0,0,IF(ISERROR(HLOOKUP(W3863,Y3863:DP3863,1,FALSE)),0,AVERAGEIF(Y3863:DP3863,$W3863,Y3861:DP3861)))</f>
        <v>0</v>
      </c>
      <c r="X3861" s="107"/>
    </row>
    <row r="3862" spans="2:24" thickBot="1">
      <c r="B3862" s="83"/>
      <c r="C3862" s="84"/>
      <c r="D3862" s="83"/>
      <c r="E3862" s="83"/>
      <c r="F3862" s="83"/>
      <c r="G3862" s="83"/>
      <c r="H3862" s="83"/>
      <c r="I3862" s="83"/>
      <c r="J3862" s="83"/>
      <c r="K3862" s="83"/>
      <c r="L3862" s="83"/>
      <c r="M3862" s="83"/>
      <c r="N3862" s="83"/>
      <c r="O3862" s="83"/>
      <c r="P3862" s="84"/>
      <c r="Q3862" s="217"/>
      <c r="R3862" s="91">
        <f t="shared" ref="R3862" si="9935">IF(COUNTA(Y3860:DP3863)=0,0,HLOOKUP(R3861,Y3861:DP3863,2,FALSE))</f>
        <v>0</v>
      </c>
      <c r="S3862" s="92">
        <f t="shared" ref="S3862" si="9936">IF(COUNTA(Y3860:DP3863)=0,0,HLOOKUP(S3860,Y3860:DP3863,3,FALSE))</f>
        <v>0</v>
      </c>
      <c r="T3862" s="93"/>
      <c r="U3862" s="94">
        <f t="array" ref="U3862">IF(COUNTA(Y3860:DP3863)=0,0,IF(ISERROR(HLOOKUP(U3863,Y3863:DP3863,1,FALSE)),0,INDEX(Y3862:DP3862,MATCH(U3861&amp;U3863,Y3861:DP3861&amp;Y3863:DP3863,0))))</f>
        <v>0</v>
      </c>
      <c r="V3862" s="94">
        <f t="array" ref="V3862">IF(COUNTA(Y3860:DP3863)=0,0,IF(ISERROR(HLOOKUP(V3863,Y3863:DP3863,1,FALSE)),0,INDEX(Y3862:DP3862,MATCH(V3861&amp;V3863,Y3861:DP3861&amp;Y3863:DP3863,0))))</f>
        <v>0</v>
      </c>
      <c r="W3862" s="95"/>
      <c r="X3862" s="108"/>
    </row>
    <row r="3863" spans="2:24" ht="13.9" thickBot="1">
      <c r="B3863" s="96"/>
      <c r="C3863" s="97"/>
      <c r="D3863" s="96"/>
      <c r="E3863" s="96"/>
      <c r="F3863" s="96"/>
      <c r="G3863" s="96"/>
      <c r="H3863" s="96"/>
      <c r="I3863" s="96"/>
      <c r="J3863" s="96"/>
      <c r="K3863" s="96"/>
      <c r="L3863" s="96"/>
      <c r="M3863" s="96"/>
      <c r="N3863" s="96"/>
      <c r="O3863" s="96"/>
      <c r="P3863" s="97"/>
      <c r="Q3863" s="218"/>
      <c r="R3863" s="98" t="str">
        <f t="shared" ref="R3863" si="9937">IF(COUNTA(Y3860:DP3863)=0,"none",HLOOKUP(R3861,Y3861:DP3863,3,FALSE))</f>
        <v>none</v>
      </c>
      <c r="S3863" s="99" t="str">
        <f t="shared" ref="S3863" si="9938">IF(COUNTA(Y3860:DP3863)=0,"none",HLOOKUP(S3860,Y3860:DP3863,4,FALSE))</f>
        <v>none</v>
      </c>
      <c r="T3863" s="100"/>
      <c r="U3863" s="100" t="str">
        <f t="array" ref="U3863">IF(COUNTA(Y3860:DP3863)=0,"none",IF($U$2="WAHR",$W$3,Abfrage!$F$4))</f>
        <v>none</v>
      </c>
      <c r="V3863" s="100" t="str">
        <f t="array" ref="V3863">IF(COUNTA(Y3860:DP3863)=0,"none",IF($U$2="WAHR",$W$3,Abfrage!$F$4))</f>
        <v>none</v>
      </c>
      <c r="W3863" s="100" t="str">
        <f t="array" ref="W3863">IF(COUNTA(Y3860:DP3863)=0,"none",IF($U$2="WAHR",$W$3,Abfrage!$F$4))</f>
        <v>none</v>
      </c>
      <c r="X3863" s="109"/>
    </row>
    <row r="3864" spans="2:24" thickBot="1">
      <c r="B3864" s="75" t="s">
        <v>2412</v>
      </c>
      <c r="C3864" s="76">
        <v>1000343673</v>
      </c>
      <c r="D3864" s="75" t="s">
        <v>95</v>
      </c>
      <c r="E3864" s="75" t="s">
        <v>96</v>
      </c>
      <c r="F3864" s="75" t="s">
        <v>97</v>
      </c>
      <c r="G3864" s="75" t="s">
        <v>97</v>
      </c>
      <c r="H3864" s="75" t="e">
        <v>#N/A</v>
      </c>
      <c r="I3864" s="75" t="s">
        <v>319</v>
      </c>
      <c r="J3864" s="75" t="s">
        <v>2413</v>
      </c>
      <c r="K3864" s="75" t="s">
        <v>306</v>
      </c>
      <c r="L3864" s="75" t="s">
        <v>306</v>
      </c>
      <c r="M3864" s="75" t="s">
        <v>313</v>
      </c>
      <c r="N3864" s="75" t="s">
        <v>308</v>
      </c>
      <c r="O3864" s="75" t="s">
        <v>309</v>
      </c>
      <c r="P3864" s="76" t="s">
        <v>757</v>
      </c>
      <c r="Q3864" s="216"/>
      <c r="R3864" s="77" t="str">
        <f t="shared" ref="R3864" si="9939">IF(COUNTA(Y3864:DP3867)=0,"01.01.1900",INDEX(Y3864:DP3864,MATCH(R3865,Y3865:DP3865,0)))</f>
        <v>01.01.1900</v>
      </c>
      <c r="S3864" s="78" t="str">
        <f t="shared" ref="S3864" si="9940">IF(COUNTA(Y3864:DP3867)=0,"01.01.1900",MAX(Y3864:DP3864))</f>
        <v>01.01.1900</v>
      </c>
      <c r="T3864" s="79"/>
      <c r="U3864" s="80" t="str">
        <f t="array" ref="U3864">IF(COUNTA(Y3864:DP3867)=0,"01.01.1900",IF(ISERROR(HLOOKUP(U3867,Y3867:DP3867,1,FALSE)),"01.01.1900",INDEX(Y3864:DP3864,MATCH(U3865&amp;U3867,Y3865:DP3865&amp;Y3867:DP3867,0))))</f>
        <v>01.01.1900</v>
      </c>
      <c r="V3864" s="81" t="str">
        <f t="shared" ref="V3864" si="9941">IF(COUNTA(Y3864:DP3867)=0,"01.01.1900",_xlfn.MAXIFS(Y3864:DP3864,Y3867:DP3867,V3867))</f>
        <v>01.01.1900</v>
      </c>
      <c r="W3864" s="82"/>
      <c r="X3864" s="106"/>
    </row>
    <row r="3865" spans="2:24" thickBot="1">
      <c r="B3865" s="83"/>
      <c r="C3865" s="84"/>
      <c r="D3865" s="83"/>
      <c r="E3865" s="83"/>
      <c r="F3865" s="83"/>
      <c r="G3865" s="83"/>
      <c r="H3865" s="83"/>
      <c r="I3865" s="83"/>
      <c r="J3865" s="83"/>
      <c r="K3865" s="83"/>
      <c r="L3865" s="83"/>
      <c r="M3865" s="83"/>
      <c r="N3865" s="83"/>
      <c r="O3865" s="83"/>
      <c r="P3865" s="84"/>
      <c r="Q3865" s="217"/>
      <c r="R3865" s="85">
        <f t="shared" ref="R3865" si="9942">IF(COUNTA(Y3864:DP3867)=0,0,MIN(Y3865:DP3865))</f>
        <v>0</v>
      </c>
      <c r="S3865" s="86">
        <f t="shared" ref="S3865" si="9943">IF(COUNTA(Y3864:DP3867)=0,0,HLOOKUP(S3864,Y3864:DP3867,2,FALSE))</f>
        <v>0</v>
      </c>
      <c r="T3865" s="87">
        <f t="shared" ref="T3865" si="9944">IF(COUNTA(Y3864:DP3867)=0,0,AVERAGE(Y3865:DP3865))</f>
        <v>0</v>
      </c>
      <c r="U3865" s="88">
        <f t="shared" ref="U3865" si="9945">IF(COUNTA(Y3864:DP3867)=0,0,_xlfn.MINIFS(Y3865:DP3865,Y3867:DP3867,U3867))</f>
        <v>0</v>
      </c>
      <c r="V3865" s="89">
        <f t="array" ref="V3865">IF(COUNTA(Y3864:DP3867)=0,0,IF(ISERROR(HLOOKUP(V3867,Y3867:DP3867,1,FALSE)),0,INDEX(Y3865:DP3865,MATCH(V3864&amp;V3867,Y3864:DP3864&amp;Y3867:DP3867,0))))</f>
        <v>0</v>
      </c>
      <c r="W3865" s="90">
        <f t="array" ref="W3865">IF(COUNTA(Y3864:DP3867)=0,0,IF(ISERROR(HLOOKUP(W3867,Y3867:DP3867,1,FALSE)),0,AVERAGEIF(Y3867:DP3867,$W3867,Y3865:DP3865)))</f>
        <v>0</v>
      </c>
      <c r="X3865" s="107"/>
    </row>
    <row r="3866" spans="2:24" thickBot="1">
      <c r="B3866" s="83"/>
      <c r="C3866" s="84"/>
      <c r="D3866" s="83"/>
      <c r="E3866" s="83"/>
      <c r="F3866" s="83"/>
      <c r="G3866" s="83"/>
      <c r="H3866" s="83"/>
      <c r="I3866" s="83"/>
      <c r="J3866" s="83"/>
      <c r="K3866" s="83"/>
      <c r="L3866" s="83"/>
      <c r="M3866" s="83"/>
      <c r="N3866" s="83"/>
      <c r="O3866" s="83"/>
      <c r="P3866" s="84"/>
      <c r="Q3866" s="217"/>
      <c r="R3866" s="91">
        <f t="shared" ref="R3866" si="9946">IF(COUNTA(Y3864:DP3867)=0,0,HLOOKUP(R3865,Y3865:DP3867,2,FALSE))</f>
        <v>0</v>
      </c>
      <c r="S3866" s="92">
        <f t="shared" ref="S3866" si="9947">IF(COUNTA(Y3864:DP3867)=0,0,HLOOKUP(S3864,Y3864:DP3867,3,FALSE))</f>
        <v>0</v>
      </c>
      <c r="T3866" s="93"/>
      <c r="U3866" s="94">
        <f t="array" ref="U3866">IF(COUNTA(Y3864:DP3867)=0,0,IF(ISERROR(HLOOKUP(U3867,Y3867:DP3867,1,FALSE)),0,INDEX(Y3866:DP3866,MATCH(U3865&amp;U3867,Y3865:DP3865&amp;Y3867:DP3867,0))))</f>
        <v>0</v>
      </c>
      <c r="V3866" s="94">
        <f t="array" ref="V3866">IF(COUNTA(Y3864:DP3867)=0,0,IF(ISERROR(HLOOKUP(V3867,Y3867:DP3867,1,FALSE)),0,INDEX(Y3866:DP3866,MATCH(V3865&amp;V3867,Y3865:DP3865&amp;Y3867:DP3867,0))))</f>
        <v>0</v>
      </c>
      <c r="W3866" s="95"/>
      <c r="X3866" s="108"/>
    </row>
    <row r="3867" spans="2:24" ht="13.9" thickBot="1">
      <c r="B3867" s="96"/>
      <c r="C3867" s="97"/>
      <c r="D3867" s="96"/>
      <c r="E3867" s="96"/>
      <c r="F3867" s="96"/>
      <c r="G3867" s="96"/>
      <c r="H3867" s="96"/>
      <c r="I3867" s="96"/>
      <c r="J3867" s="96"/>
      <c r="K3867" s="96"/>
      <c r="L3867" s="96"/>
      <c r="M3867" s="96"/>
      <c r="N3867" s="96"/>
      <c r="O3867" s="96"/>
      <c r="P3867" s="97"/>
      <c r="Q3867" s="218"/>
      <c r="R3867" s="98" t="str">
        <f t="shared" ref="R3867" si="9948">IF(COUNTA(Y3864:DP3867)=0,"none",HLOOKUP(R3865,Y3865:DP3867,3,FALSE))</f>
        <v>none</v>
      </c>
      <c r="S3867" s="99" t="str">
        <f t="shared" ref="S3867" si="9949">IF(COUNTA(Y3864:DP3867)=0,"none",HLOOKUP(S3864,Y3864:DP3867,4,FALSE))</f>
        <v>none</v>
      </c>
      <c r="T3867" s="100"/>
      <c r="U3867" s="100" t="str">
        <f t="array" ref="U3867">IF(COUNTA(Y3864:DP3867)=0,"none",IF($U$2="WAHR",$W$3,Abfrage!$F$4))</f>
        <v>none</v>
      </c>
      <c r="V3867" s="100" t="str">
        <f t="array" ref="V3867">IF(COUNTA(Y3864:DP3867)=0,"none",IF($U$2="WAHR",$W$3,Abfrage!$F$4))</f>
        <v>none</v>
      </c>
      <c r="W3867" s="100" t="str">
        <f t="array" ref="W3867">IF(COUNTA(Y3864:DP3867)=0,"none",IF($U$2="WAHR",$W$3,Abfrage!$F$4))</f>
        <v>none</v>
      </c>
      <c r="X3867" s="109"/>
    </row>
    <row r="3868" spans="2:24" thickBot="1">
      <c r="B3868" s="75" t="s">
        <v>2414</v>
      </c>
      <c r="C3868" s="76">
        <v>1000229866</v>
      </c>
      <c r="D3868" s="75" t="s">
        <v>95</v>
      </c>
      <c r="E3868" s="75" t="s">
        <v>148</v>
      </c>
      <c r="F3868" s="75" t="s">
        <v>96</v>
      </c>
      <c r="G3868" s="75" t="s">
        <v>2415</v>
      </c>
      <c r="H3868" s="75" t="e">
        <v>#N/A</v>
      </c>
      <c r="I3868" s="75" t="s">
        <v>51</v>
      </c>
      <c r="J3868" s="75" t="s">
        <v>2416</v>
      </c>
      <c r="K3868" s="75" t="s">
        <v>321</v>
      </c>
      <c r="L3868" s="75" t="s">
        <v>393</v>
      </c>
      <c r="M3868" s="75" t="s">
        <v>313</v>
      </c>
      <c r="N3868" s="75" t="s">
        <v>327</v>
      </c>
      <c r="O3868" s="75" t="s">
        <v>306</v>
      </c>
      <c r="P3868" s="76" t="s">
        <v>306</v>
      </c>
      <c r="Q3868" s="216"/>
      <c r="R3868" s="77" t="str">
        <f t="shared" ref="R3868" si="9950">IF(COUNTA(Y3868:DP3871)=0,"01.01.1900",INDEX(Y3868:DP3868,MATCH(R3869,Y3869:DP3869,0)))</f>
        <v>01.01.1900</v>
      </c>
      <c r="S3868" s="78" t="str">
        <f t="shared" ref="S3868" si="9951">IF(COUNTA(Y3868:DP3871)=0,"01.01.1900",MAX(Y3868:DP3868))</f>
        <v>01.01.1900</v>
      </c>
      <c r="T3868" s="79"/>
      <c r="U3868" s="80" t="str">
        <f t="array" ref="U3868">IF(COUNTA(Y3868:DP3871)=0,"01.01.1900",IF(ISERROR(HLOOKUP(U3871,Y3871:DP3871,1,FALSE)),"01.01.1900",INDEX(Y3868:DP3868,MATCH(U3869&amp;U3871,Y3869:DP3869&amp;Y3871:DP3871,0))))</f>
        <v>01.01.1900</v>
      </c>
      <c r="V3868" s="81" t="str">
        <f t="shared" ref="V3868" si="9952">IF(COUNTA(Y3868:DP3871)=0,"01.01.1900",_xlfn.MAXIFS(Y3868:DP3868,Y3871:DP3871,V3871))</f>
        <v>01.01.1900</v>
      </c>
      <c r="W3868" s="82"/>
      <c r="X3868" s="106"/>
    </row>
    <row r="3869" spans="2:24" thickBot="1">
      <c r="B3869" s="83"/>
      <c r="C3869" s="84"/>
      <c r="D3869" s="83"/>
      <c r="E3869" s="83"/>
      <c r="F3869" s="83"/>
      <c r="G3869" s="83"/>
      <c r="H3869" s="83"/>
      <c r="I3869" s="83"/>
      <c r="J3869" s="83"/>
      <c r="K3869" s="83"/>
      <c r="L3869" s="83"/>
      <c r="M3869" s="83"/>
      <c r="N3869" s="83"/>
      <c r="O3869" s="83"/>
      <c r="P3869" s="84"/>
      <c r="Q3869" s="217"/>
      <c r="R3869" s="85">
        <f t="shared" ref="R3869" si="9953">IF(COUNTA(Y3868:DP3871)=0,0,MIN(Y3869:DP3869))</f>
        <v>0</v>
      </c>
      <c r="S3869" s="86">
        <f t="shared" ref="S3869" si="9954">IF(COUNTA(Y3868:DP3871)=0,0,HLOOKUP(S3868,Y3868:DP3871,2,FALSE))</f>
        <v>0</v>
      </c>
      <c r="T3869" s="87">
        <f t="shared" ref="T3869" si="9955">IF(COUNTA(Y3868:DP3871)=0,0,AVERAGE(Y3869:DP3869))</f>
        <v>0</v>
      </c>
      <c r="U3869" s="88">
        <f t="shared" ref="U3869" si="9956">IF(COUNTA(Y3868:DP3871)=0,0,_xlfn.MINIFS(Y3869:DP3869,Y3871:DP3871,U3871))</f>
        <v>0</v>
      </c>
      <c r="V3869" s="89">
        <f t="array" ref="V3869">IF(COUNTA(Y3868:DP3871)=0,0,IF(ISERROR(HLOOKUP(V3871,Y3871:DP3871,1,FALSE)),0,INDEX(Y3869:DP3869,MATCH(V3868&amp;V3871,Y3868:DP3868&amp;Y3871:DP3871,0))))</f>
        <v>0</v>
      </c>
      <c r="W3869" s="90">
        <f t="array" ref="W3869">IF(COUNTA(Y3868:DP3871)=0,0,IF(ISERROR(HLOOKUP(W3871,Y3871:DP3871,1,FALSE)),0,AVERAGEIF(Y3871:DP3871,$W3871,Y3869:DP3869)))</f>
        <v>0</v>
      </c>
      <c r="X3869" s="107"/>
    </row>
    <row r="3870" spans="2:24" thickBot="1">
      <c r="B3870" s="83"/>
      <c r="C3870" s="84"/>
      <c r="D3870" s="83"/>
      <c r="E3870" s="83"/>
      <c r="F3870" s="83"/>
      <c r="G3870" s="83"/>
      <c r="H3870" s="83"/>
      <c r="I3870" s="83"/>
      <c r="J3870" s="83"/>
      <c r="K3870" s="83"/>
      <c r="L3870" s="83"/>
      <c r="M3870" s="83"/>
      <c r="N3870" s="83"/>
      <c r="O3870" s="83"/>
      <c r="P3870" s="84"/>
      <c r="Q3870" s="217"/>
      <c r="R3870" s="91">
        <f t="shared" ref="R3870" si="9957">IF(COUNTA(Y3868:DP3871)=0,0,HLOOKUP(R3869,Y3869:DP3871,2,FALSE))</f>
        <v>0</v>
      </c>
      <c r="S3870" s="92">
        <f t="shared" ref="S3870" si="9958">IF(COUNTA(Y3868:DP3871)=0,0,HLOOKUP(S3868,Y3868:DP3871,3,FALSE))</f>
        <v>0</v>
      </c>
      <c r="T3870" s="93"/>
      <c r="U3870" s="94">
        <f t="array" ref="U3870">IF(COUNTA(Y3868:DP3871)=0,0,IF(ISERROR(HLOOKUP(U3871,Y3871:DP3871,1,FALSE)),0,INDEX(Y3870:DP3870,MATCH(U3869&amp;U3871,Y3869:DP3869&amp;Y3871:DP3871,0))))</f>
        <v>0</v>
      </c>
      <c r="V3870" s="94">
        <f t="array" ref="V3870">IF(COUNTA(Y3868:DP3871)=0,0,IF(ISERROR(HLOOKUP(V3871,Y3871:DP3871,1,FALSE)),0,INDEX(Y3870:DP3870,MATCH(V3869&amp;V3871,Y3869:DP3869&amp;Y3871:DP3871,0))))</f>
        <v>0</v>
      </c>
      <c r="W3870" s="95"/>
      <c r="X3870" s="108"/>
    </row>
    <row r="3871" spans="2:24" ht="13.9" thickBot="1">
      <c r="B3871" s="96"/>
      <c r="C3871" s="97"/>
      <c r="D3871" s="96"/>
      <c r="E3871" s="96"/>
      <c r="F3871" s="96"/>
      <c r="G3871" s="96"/>
      <c r="H3871" s="96"/>
      <c r="I3871" s="96"/>
      <c r="J3871" s="96"/>
      <c r="K3871" s="96"/>
      <c r="L3871" s="96"/>
      <c r="M3871" s="96"/>
      <c r="N3871" s="96"/>
      <c r="O3871" s="96"/>
      <c r="P3871" s="97"/>
      <c r="Q3871" s="218"/>
      <c r="R3871" s="98" t="str">
        <f t="shared" ref="R3871" si="9959">IF(COUNTA(Y3868:DP3871)=0,"none",HLOOKUP(R3869,Y3869:DP3871,3,FALSE))</f>
        <v>none</v>
      </c>
      <c r="S3871" s="99" t="str">
        <f t="shared" ref="S3871" si="9960">IF(COUNTA(Y3868:DP3871)=0,"none",HLOOKUP(S3868,Y3868:DP3871,4,FALSE))</f>
        <v>none</v>
      </c>
      <c r="T3871" s="100"/>
      <c r="U3871" s="100" t="str">
        <f t="array" ref="U3871">IF(COUNTA(Y3868:DP3871)=0,"none",IF($U$2="WAHR",$W$3,Abfrage!$F$4))</f>
        <v>none</v>
      </c>
      <c r="V3871" s="100" t="str">
        <f t="array" ref="V3871">IF(COUNTA(Y3868:DP3871)=0,"none",IF($U$2="WAHR",$W$3,Abfrage!$F$4))</f>
        <v>none</v>
      </c>
      <c r="W3871" s="100" t="str">
        <f t="array" ref="W3871">IF(COUNTA(Y3868:DP3871)=0,"none",IF($U$2="WAHR",$W$3,Abfrage!$F$4))</f>
        <v>none</v>
      </c>
      <c r="X3871" s="109"/>
    </row>
    <row r="3872" spans="2:24" thickBot="1">
      <c r="B3872" s="75" t="s">
        <v>2417</v>
      </c>
      <c r="C3872" s="76">
        <v>1000346193</v>
      </c>
      <c r="D3872" s="75" t="s">
        <v>95</v>
      </c>
      <c r="E3872" s="75" t="s">
        <v>148</v>
      </c>
      <c r="F3872" s="75" t="s">
        <v>96</v>
      </c>
      <c r="G3872" s="75" t="s">
        <v>96</v>
      </c>
      <c r="H3872" s="75" t="e">
        <v>#N/A</v>
      </c>
      <c r="I3872" s="75" t="s">
        <v>51</v>
      </c>
      <c r="J3872" s="75" t="s">
        <v>2418</v>
      </c>
      <c r="K3872" s="75" t="s">
        <v>331</v>
      </c>
      <c r="L3872" s="75" t="s">
        <v>325</v>
      </c>
      <c r="M3872" s="75" t="s">
        <v>313</v>
      </c>
      <c r="N3872" s="75" t="s">
        <v>327</v>
      </c>
      <c r="O3872" s="75" t="s">
        <v>306</v>
      </c>
      <c r="P3872" s="76" t="s">
        <v>306</v>
      </c>
      <c r="Q3872" s="216"/>
      <c r="R3872" s="77" t="str">
        <f t="shared" ref="R3872" si="9961">IF(COUNTA(Y3872:DP3875)=0,"01.01.1900",INDEX(Y3872:DP3872,MATCH(R3873,Y3873:DP3873,0)))</f>
        <v>01.01.1900</v>
      </c>
      <c r="S3872" s="78" t="str">
        <f t="shared" ref="S3872" si="9962">IF(COUNTA(Y3872:DP3875)=0,"01.01.1900",MAX(Y3872:DP3872))</f>
        <v>01.01.1900</v>
      </c>
      <c r="T3872" s="79"/>
      <c r="U3872" s="80" t="str">
        <f t="array" ref="U3872">IF(COUNTA(Y3872:DP3875)=0,"01.01.1900",IF(ISERROR(HLOOKUP(U3875,Y3875:DP3875,1,FALSE)),"01.01.1900",INDEX(Y3872:DP3872,MATCH(U3873&amp;U3875,Y3873:DP3873&amp;Y3875:DP3875,0))))</f>
        <v>01.01.1900</v>
      </c>
      <c r="V3872" s="81" t="str">
        <f t="shared" ref="V3872" si="9963">IF(COUNTA(Y3872:DP3875)=0,"01.01.1900",_xlfn.MAXIFS(Y3872:DP3872,Y3875:DP3875,V3875))</f>
        <v>01.01.1900</v>
      </c>
      <c r="W3872" s="82"/>
      <c r="X3872" s="106"/>
    </row>
    <row r="3873" spans="2:27" thickBot="1">
      <c r="B3873" s="83"/>
      <c r="C3873" s="84"/>
      <c r="D3873" s="83"/>
      <c r="E3873" s="83"/>
      <c r="F3873" s="83"/>
      <c r="G3873" s="83"/>
      <c r="H3873" s="83"/>
      <c r="I3873" s="83"/>
      <c r="J3873" s="83"/>
      <c r="K3873" s="83"/>
      <c r="L3873" s="83"/>
      <c r="M3873" s="83"/>
      <c r="N3873" s="83"/>
      <c r="O3873" s="83"/>
      <c r="P3873" s="84"/>
      <c r="Q3873" s="217"/>
      <c r="R3873" s="85">
        <f t="shared" ref="R3873" si="9964">IF(COUNTA(Y3872:DP3875)=0,0,MIN(Y3873:DP3873))</f>
        <v>0</v>
      </c>
      <c r="S3873" s="86">
        <f t="shared" ref="S3873" si="9965">IF(COUNTA(Y3872:DP3875)=0,0,HLOOKUP(S3872,Y3872:DP3875,2,FALSE))</f>
        <v>0</v>
      </c>
      <c r="T3873" s="87">
        <f t="shared" ref="T3873" si="9966">IF(COUNTA(Y3872:DP3875)=0,0,AVERAGE(Y3873:DP3873))</f>
        <v>0</v>
      </c>
      <c r="U3873" s="88">
        <f t="shared" ref="U3873" si="9967">IF(COUNTA(Y3872:DP3875)=0,0,_xlfn.MINIFS(Y3873:DP3873,Y3875:DP3875,U3875))</f>
        <v>0</v>
      </c>
      <c r="V3873" s="89">
        <f t="array" ref="V3873">IF(COUNTA(Y3872:DP3875)=0,0,IF(ISERROR(HLOOKUP(V3875,Y3875:DP3875,1,FALSE)),0,INDEX(Y3873:DP3873,MATCH(V3872&amp;V3875,Y3872:DP3872&amp;Y3875:DP3875,0))))</f>
        <v>0</v>
      </c>
      <c r="W3873" s="90">
        <f t="array" ref="W3873">IF(COUNTA(Y3872:DP3875)=0,0,IF(ISERROR(HLOOKUP(W3875,Y3875:DP3875,1,FALSE)),0,AVERAGEIF(Y3875:DP3875,$W3875,Y3873:DP3873)))</f>
        <v>0</v>
      </c>
      <c r="X3873" s="107"/>
    </row>
    <row r="3874" spans="2:27" thickBot="1">
      <c r="B3874" s="83"/>
      <c r="C3874" s="84"/>
      <c r="D3874" s="83"/>
      <c r="E3874" s="83"/>
      <c r="F3874" s="83"/>
      <c r="G3874" s="83"/>
      <c r="H3874" s="83"/>
      <c r="I3874" s="83"/>
      <c r="J3874" s="83"/>
      <c r="K3874" s="83"/>
      <c r="L3874" s="83"/>
      <c r="M3874" s="83"/>
      <c r="N3874" s="83"/>
      <c r="O3874" s="83"/>
      <c r="P3874" s="84"/>
      <c r="Q3874" s="217"/>
      <c r="R3874" s="91">
        <f t="shared" ref="R3874" si="9968">IF(COUNTA(Y3872:DP3875)=0,0,HLOOKUP(R3873,Y3873:DP3875,2,FALSE))</f>
        <v>0</v>
      </c>
      <c r="S3874" s="92">
        <f t="shared" ref="S3874" si="9969">IF(COUNTA(Y3872:DP3875)=0,0,HLOOKUP(S3872,Y3872:DP3875,3,FALSE))</f>
        <v>0</v>
      </c>
      <c r="T3874" s="93"/>
      <c r="U3874" s="94">
        <f t="array" ref="U3874">IF(COUNTA(Y3872:DP3875)=0,0,IF(ISERROR(HLOOKUP(U3875,Y3875:DP3875,1,FALSE)),0,INDEX(Y3874:DP3874,MATCH(U3873&amp;U3875,Y3873:DP3873&amp;Y3875:DP3875,0))))</f>
        <v>0</v>
      </c>
      <c r="V3874" s="94">
        <f t="array" ref="V3874">IF(COUNTA(Y3872:DP3875)=0,0,IF(ISERROR(HLOOKUP(V3875,Y3875:DP3875,1,FALSE)),0,INDEX(Y3874:DP3874,MATCH(V3873&amp;V3875,Y3873:DP3873&amp;Y3875:DP3875,0))))</f>
        <v>0</v>
      </c>
      <c r="W3874" s="95"/>
      <c r="X3874" s="108"/>
    </row>
    <row r="3875" spans="2:27" ht="13.9" thickBot="1">
      <c r="B3875" s="96"/>
      <c r="C3875" s="97"/>
      <c r="D3875" s="96"/>
      <c r="E3875" s="96"/>
      <c r="F3875" s="96"/>
      <c r="G3875" s="96"/>
      <c r="H3875" s="96"/>
      <c r="I3875" s="96"/>
      <c r="J3875" s="96"/>
      <c r="K3875" s="96"/>
      <c r="L3875" s="96"/>
      <c r="M3875" s="96"/>
      <c r="N3875" s="96"/>
      <c r="O3875" s="96"/>
      <c r="P3875" s="97"/>
      <c r="Q3875" s="218"/>
      <c r="R3875" s="98" t="str">
        <f t="shared" ref="R3875" si="9970">IF(COUNTA(Y3872:DP3875)=0,"none",HLOOKUP(R3873,Y3873:DP3875,3,FALSE))</f>
        <v>none</v>
      </c>
      <c r="S3875" s="99" t="str">
        <f t="shared" ref="S3875" si="9971">IF(COUNTA(Y3872:DP3875)=0,"none",HLOOKUP(S3872,Y3872:DP3875,4,FALSE))</f>
        <v>none</v>
      </c>
      <c r="T3875" s="100"/>
      <c r="U3875" s="100" t="str">
        <f t="array" ref="U3875">IF(COUNTA(Y3872:DP3875)=0,"none",IF($U$2="WAHR",$W$3,Abfrage!$F$4))</f>
        <v>none</v>
      </c>
      <c r="V3875" s="100" t="str">
        <f t="array" ref="V3875">IF(COUNTA(Y3872:DP3875)=0,"none",IF($U$2="WAHR",$W$3,Abfrage!$F$4))</f>
        <v>none</v>
      </c>
      <c r="W3875" s="100" t="str">
        <f t="array" ref="W3875">IF(COUNTA(Y3872:DP3875)=0,"none",IF($U$2="WAHR",$W$3,Abfrage!$F$4))</f>
        <v>none</v>
      </c>
      <c r="X3875" s="109"/>
    </row>
    <row r="3876" spans="2:27" thickBot="1">
      <c r="B3876" s="75" t="s">
        <v>2419</v>
      </c>
      <c r="C3876" s="76">
        <v>1000261621</v>
      </c>
      <c r="D3876" s="75" t="s">
        <v>95</v>
      </c>
      <c r="E3876" s="75" t="s">
        <v>175</v>
      </c>
      <c r="F3876" s="75" t="s">
        <v>97</v>
      </c>
      <c r="G3876" s="75" t="s">
        <v>97</v>
      </c>
      <c r="H3876" s="75" t="e">
        <v>#N/A</v>
      </c>
      <c r="I3876" s="75" t="s">
        <v>51</v>
      </c>
      <c r="J3876" s="75" t="s">
        <v>2420</v>
      </c>
      <c r="K3876" s="75" t="s">
        <v>306</v>
      </c>
      <c r="L3876" s="75" t="s">
        <v>306</v>
      </c>
      <c r="M3876" s="75" t="s">
        <v>307</v>
      </c>
      <c r="N3876" s="75" t="s">
        <v>628</v>
      </c>
      <c r="O3876" s="75" t="s">
        <v>309</v>
      </c>
      <c r="P3876" s="76" t="s">
        <v>306</v>
      </c>
      <c r="Q3876" s="216"/>
      <c r="R3876" s="77">
        <f t="shared" ref="R3876" si="9972">IF(COUNTA(Y3876:DP3879)=0,"01.01.1900",INDEX(Y3876:DP3876,MATCH(R3877,Y3877:DP3877,0)))</f>
        <v>44448</v>
      </c>
      <c r="S3876" s="78">
        <f t="shared" ref="S3876" si="9973">IF(COUNTA(Y3876:DP3879)=0,"01.01.1900",MAX(Y3876:DP3876))</f>
        <v>44448</v>
      </c>
      <c r="T3876" s="79"/>
      <c r="U3876" s="80" t="str">
        <f t="array" ref="U3876">IF(COUNTA(Y3876:DP3879)=0,"01.01.1900",IF(ISERROR(HLOOKUP(U3879,Y3879:DP3879,1,FALSE)),"01.01.1900",INDEX(Y3876:DP3876,MATCH(U3877&amp;U3879,Y3877:DP3877&amp;Y3879:DP3879,0))))</f>
        <v>01.01.1900</v>
      </c>
      <c r="V3876" s="81">
        <f t="shared" ref="V3876" si="9974">IF(COUNTA(Y3876:DP3879)=0,"01.01.1900",_xlfn.MAXIFS(Y3876:DP3876,Y3879:DP3879,V3879))</f>
        <v>0</v>
      </c>
      <c r="W3876" s="82"/>
      <c r="X3876" s="106"/>
      <c r="Y3876" s="141">
        <v>44448</v>
      </c>
    </row>
    <row r="3877" spans="2:27" thickBot="1">
      <c r="B3877" s="83"/>
      <c r="C3877" s="84"/>
      <c r="D3877" s="83"/>
      <c r="E3877" s="83"/>
      <c r="F3877" s="83"/>
      <c r="G3877" s="83"/>
      <c r="H3877" s="83"/>
      <c r="I3877" s="83"/>
      <c r="J3877" s="83"/>
      <c r="K3877" s="83"/>
      <c r="L3877" s="83"/>
      <c r="M3877" s="83"/>
      <c r="N3877" s="83"/>
      <c r="O3877" s="83"/>
      <c r="P3877" s="84"/>
      <c r="Q3877" s="217"/>
      <c r="R3877" s="85">
        <f t="shared" ref="R3877" si="9975">IF(COUNTA(Y3876:DP3879)=0,0,MIN(Y3877:DP3877))</f>
        <v>176.4</v>
      </c>
      <c r="S3877" s="86">
        <f t="shared" ref="S3877" si="9976">IF(COUNTA(Y3876:DP3879)=0,0,HLOOKUP(S3876,Y3876:DP3879,2,FALSE))</f>
        <v>176.4</v>
      </c>
      <c r="T3877" s="87">
        <f t="shared" ref="T3877" si="9977">IF(COUNTA(Y3876:DP3879)=0,0,AVERAGE(Y3877:DP3877))</f>
        <v>176.4</v>
      </c>
      <c r="U3877" s="88">
        <f t="shared" ref="U3877" si="9978">IF(COUNTA(Y3876:DP3879)=0,0,_xlfn.MINIFS(Y3877:DP3877,Y3879:DP3879,U3879))</f>
        <v>0</v>
      </c>
      <c r="V3877" s="89">
        <f t="array" ref="V3877">IF(COUNTA(Y3876:DP3879)=0,0,IF(ISERROR(HLOOKUP(V3879,Y3879:DP3879,1,FALSE)),0,INDEX(Y3877:DP3877,MATCH(V3876&amp;V3879,Y3876:DP3876&amp;Y3879:DP3879,0))))</f>
        <v>0</v>
      </c>
      <c r="W3877" s="90">
        <f t="array" ref="W3877">IF(COUNTA(Y3876:DP3879)=0,0,IF(ISERROR(HLOOKUP(W3879,Y3879:DP3879,1,FALSE)),0,AVERAGEIF(Y3879:DP3879,$W3879,Y3877:DP3877)))</f>
        <v>0</v>
      </c>
      <c r="X3877" s="107"/>
      <c r="Y3877" s="142">
        <v>176.4</v>
      </c>
    </row>
    <row r="3878" spans="2:27" thickBot="1">
      <c r="B3878" s="83"/>
      <c r="C3878" s="84"/>
      <c r="D3878" s="83"/>
      <c r="E3878" s="83"/>
      <c r="F3878" s="83"/>
      <c r="G3878" s="83"/>
      <c r="H3878" s="83"/>
      <c r="I3878" s="83"/>
      <c r="J3878" s="83"/>
      <c r="K3878" s="83"/>
      <c r="L3878" s="83"/>
      <c r="M3878" s="83"/>
      <c r="N3878" s="83"/>
      <c r="O3878" s="83"/>
      <c r="P3878" s="84"/>
      <c r="Q3878" s="217"/>
      <c r="R3878" s="91">
        <f t="shared" ref="R3878" si="9979">IF(COUNTA(Y3876:DP3879)=0,0,HLOOKUP(R3877,Y3877:DP3879,2,FALSE))</f>
        <v>1</v>
      </c>
      <c r="S3878" s="92">
        <f t="shared" ref="S3878" si="9980">IF(COUNTA(Y3876:DP3879)=0,0,HLOOKUP(S3876,Y3876:DP3879,3,FALSE))</f>
        <v>1</v>
      </c>
      <c r="T3878" s="93"/>
      <c r="U3878" s="94">
        <f t="array" ref="U3878">IF(COUNTA(Y3876:DP3879)=0,0,IF(ISERROR(HLOOKUP(U3879,Y3879:DP3879,1,FALSE)),0,INDEX(Y3878:DP3878,MATCH(U3877&amp;U3879,Y3877:DP3877&amp;Y3879:DP3879,0))))</f>
        <v>0</v>
      </c>
      <c r="V3878" s="94">
        <f t="array" ref="V3878">IF(COUNTA(Y3876:DP3879)=0,0,IF(ISERROR(HLOOKUP(V3879,Y3879:DP3879,1,FALSE)),0,INDEX(Y3878:DP3878,MATCH(V3877&amp;V3879,Y3877:DP3877&amp;Y3879:DP3879,0))))</f>
        <v>0</v>
      </c>
      <c r="W3878" s="95"/>
      <c r="X3878" s="108"/>
      <c r="Y3878" s="143">
        <v>1</v>
      </c>
    </row>
    <row r="3879" spans="2:27" ht="13.9" thickBot="1">
      <c r="B3879" s="96"/>
      <c r="C3879" s="97"/>
      <c r="D3879" s="96"/>
      <c r="E3879" s="96"/>
      <c r="F3879" s="96"/>
      <c r="G3879" s="96"/>
      <c r="H3879" s="96"/>
      <c r="I3879" s="96"/>
      <c r="J3879" s="96"/>
      <c r="K3879" s="96"/>
      <c r="L3879" s="96"/>
      <c r="M3879" s="96"/>
      <c r="N3879" s="96"/>
      <c r="O3879" s="96"/>
      <c r="P3879" s="97"/>
      <c r="Q3879" s="218"/>
      <c r="R3879" s="98" t="str">
        <f t="shared" ref="R3879" si="9981">IF(COUNTA(Y3876:DP3879)=0,"none",HLOOKUP(R3877,Y3877:DP3879,3,FALSE))</f>
        <v>SAP</v>
      </c>
      <c r="S3879" s="99" t="str">
        <f t="shared" ref="S3879" si="9982">IF(COUNTA(Y3876:DP3879)=0,"none",HLOOKUP(S3876,Y3876:DP3879,4,FALSE))</f>
        <v>SAP</v>
      </c>
      <c r="T3879" s="100"/>
      <c r="U3879" s="100">
        <f t="array" ref="U3879">IF(COUNTA(Y3876:DP3879)=0,"none",IF($U$2="WAHR",$W$3,Abfrage!$F$4))</f>
        <v>0</v>
      </c>
      <c r="V3879" s="100">
        <f t="array" ref="V3879">IF(COUNTA(Y3876:DP3879)=0,"none",IF($U$2="WAHR",$W$3,Abfrage!$F$4))</f>
        <v>0</v>
      </c>
      <c r="W3879" s="100">
        <f t="array" ref="W3879">IF(COUNTA(Y3876:DP3879)=0,"none",IF($U$2="WAHR",$W$3,Abfrage!$F$4))</f>
        <v>0</v>
      </c>
      <c r="X3879" s="109"/>
      <c r="Y3879" s="144" t="s">
        <v>47</v>
      </c>
    </row>
    <row r="3880" spans="2:27" thickBot="1">
      <c r="B3880" s="75" t="s">
        <v>2421</v>
      </c>
      <c r="C3880" s="76">
        <v>1000328549</v>
      </c>
      <c r="D3880" s="75" t="s">
        <v>95</v>
      </c>
      <c r="E3880" s="75" t="s">
        <v>175</v>
      </c>
      <c r="F3880" s="75" t="s">
        <v>97</v>
      </c>
      <c r="G3880" s="75" t="s">
        <v>306</v>
      </c>
      <c r="H3880" s="75" t="e">
        <v>#N/A</v>
      </c>
      <c r="I3880" s="75" t="s">
        <v>51</v>
      </c>
      <c r="J3880" s="75" t="s">
        <v>2422</v>
      </c>
      <c r="K3880" s="75" t="s">
        <v>306</v>
      </c>
      <c r="L3880" s="75" t="s">
        <v>306</v>
      </c>
      <c r="M3880" s="75" t="s">
        <v>313</v>
      </c>
      <c r="N3880" s="75" t="s">
        <v>352</v>
      </c>
      <c r="O3880" s="75" t="s">
        <v>309</v>
      </c>
      <c r="P3880" s="76" t="s">
        <v>306</v>
      </c>
      <c r="Q3880" s="216"/>
      <c r="R3880" s="77" t="str">
        <f t="shared" ref="R3880" si="9983">IF(COUNTA(Y3880:DP3883)=0,"01.01.1900",INDEX(Y3880:DP3880,MATCH(R3881,Y3881:DP3881,0)))</f>
        <v>01.01.1900</v>
      </c>
      <c r="S3880" s="78" t="str">
        <f t="shared" ref="S3880" si="9984">IF(COUNTA(Y3880:DP3883)=0,"01.01.1900",MAX(Y3880:DP3880))</f>
        <v>01.01.1900</v>
      </c>
      <c r="T3880" s="79"/>
      <c r="U3880" s="80" t="str">
        <f t="array" ref="U3880">IF(COUNTA(Y3880:DP3883)=0,"01.01.1900",IF(ISERROR(HLOOKUP(U3883,Y3883:DP3883,1,FALSE)),"01.01.1900",INDEX(Y3880:DP3880,MATCH(U3881&amp;U3883,Y3881:DP3881&amp;Y3883:DP3883,0))))</f>
        <v>01.01.1900</v>
      </c>
      <c r="V3880" s="81" t="str">
        <f t="shared" ref="V3880" si="9985">IF(COUNTA(Y3880:DP3883)=0,"01.01.1900",_xlfn.MAXIFS(Y3880:DP3880,Y3883:DP3883,V3883))</f>
        <v>01.01.1900</v>
      </c>
      <c r="W3880" s="82"/>
      <c r="X3880" s="106"/>
    </row>
    <row r="3881" spans="2:27" thickBot="1">
      <c r="B3881" s="83"/>
      <c r="C3881" s="84"/>
      <c r="D3881" s="83"/>
      <c r="E3881" s="83"/>
      <c r="F3881" s="83"/>
      <c r="G3881" s="83"/>
      <c r="H3881" s="83"/>
      <c r="I3881" s="83"/>
      <c r="J3881" s="83"/>
      <c r="K3881" s="83"/>
      <c r="L3881" s="83"/>
      <c r="M3881" s="83"/>
      <c r="N3881" s="83"/>
      <c r="O3881" s="83"/>
      <c r="P3881" s="84"/>
      <c r="Q3881" s="217"/>
      <c r="R3881" s="85">
        <f t="shared" ref="R3881" si="9986">IF(COUNTA(Y3880:DP3883)=0,0,MIN(Y3881:DP3881))</f>
        <v>0</v>
      </c>
      <c r="S3881" s="86">
        <f t="shared" ref="S3881" si="9987">IF(COUNTA(Y3880:DP3883)=0,0,HLOOKUP(S3880,Y3880:DP3883,2,FALSE))</f>
        <v>0</v>
      </c>
      <c r="T3881" s="87">
        <f t="shared" ref="T3881" si="9988">IF(COUNTA(Y3880:DP3883)=0,0,AVERAGE(Y3881:DP3881))</f>
        <v>0</v>
      </c>
      <c r="U3881" s="88">
        <f t="shared" ref="U3881" si="9989">IF(COUNTA(Y3880:DP3883)=0,0,_xlfn.MINIFS(Y3881:DP3881,Y3883:DP3883,U3883))</f>
        <v>0</v>
      </c>
      <c r="V3881" s="89">
        <f t="array" ref="V3881">IF(COUNTA(Y3880:DP3883)=0,0,IF(ISERROR(HLOOKUP(V3883,Y3883:DP3883,1,FALSE)),0,INDEX(Y3881:DP3881,MATCH(V3880&amp;V3883,Y3880:DP3880&amp;Y3883:DP3883,0))))</f>
        <v>0</v>
      </c>
      <c r="W3881" s="90">
        <f t="array" ref="W3881">IF(COUNTA(Y3880:DP3883)=0,0,IF(ISERROR(HLOOKUP(W3883,Y3883:DP3883,1,FALSE)),0,AVERAGEIF(Y3883:DP3883,$W3883,Y3881:DP3881)))</f>
        <v>0</v>
      </c>
      <c r="X3881" s="107"/>
    </row>
    <row r="3882" spans="2:27" thickBot="1">
      <c r="B3882" s="83"/>
      <c r="C3882" s="84"/>
      <c r="D3882" s="83"/>
      <c r="E3882" s="83"/>
      <c r="F3882" s="83"/>
      <c r="G3882" s="83"/>
      <c r="H3882" s="83"/>
      <c r="I3882" s="83"/>
      <c r="J3882" s="83"/>
      <c r="K3882" s="83"/>
      <c r="L3882" s="83"/>
      <c r="M3882" s="83"/>
      <c r="N3882" s="83"/>
      <c r="O3882" s="83"/>
      <c r="P3882" s="84"/>
      <c r="Q3882" s="217"/>
      <c r="R3882" s="91">
        <f t="shared" ref="R3882" si="9990">IF(COUNTA(Y3880:DP3883)=0,0,HLOOKUP(R3881,Y3881:DP3883,2,FALSE))</f>
        <v>0</v>
      </c>
      <c r="S3882" s="92">
        <f t="shared" ref="S3882" si="9991">IF(COUNTA(Y3880:DP3883)=0,0,HLOOKUP(S3880,Y3880:DP3883,3,FALSE))</f>
        <v>0</v>
      </c>
      <c r="T3882" s="93"/>
      <c r="U3882" s="94">
        <f t="array" ref="U3882">IF(COUNTA(Y3880:DP3883)=0,0,IF(ISERROR(HLOOKUP(U3883,Y3883:DP3883,1,FALSE)),0,INDEX(Y3882:DP3882,MATCH(U3881&amp;U3883,Y3881:DP3881&amp;Y3883:DP3883,0))))</f>
        <v>0</v>
      </c>
      <c r="V3882" s="94">
        <f t="array" ref="V3882">IF(COUNTA(Y3880:DP3883)=0,0,IF(ISERROR(HLOOKUP(V3883,Y3883:DP3883,1,FALSE)),0,INDEX(Y3882:DP3882,MATCH(V3881&amp;V3883,Y3881:DP3881&amp;Y3883:DP3883,0))))</f>
        <v>0</v>
      </c>
      <c r="W3882" s="95"/>
      <c r="X3882" s="108"/>
    </row>
    <row r="3883" spans="2:27" ht="13.9" thickBot="1">
      <c r="B3883" s="96"/>
      <c r="C3883" s="97"/>
      <c r="D3883" s="96"/>
      <c r="E3883" s="96"/>
      <c r="F3883" s="96"/>
      <c r="G3883" s="96"/>
      <c r="H3883" s="96"/>
      <c r="I3883" s="96"/>
      <c r="J3883" s="96"/>
      <c r="K3883" s="96"/>
      <c r="L3883" s="96"/>
      <c r="M3883" s="96"/>
      <c r="N3883" s="96"/>
      <c r="O3883" s="96"/>
      <c r="P3883" s="97"/>
      <c r="Q3883" s="218"/>
      <c r="R3883" s="98" t="str">
        <f t="shared" ref="R3883" si="9992">IF(COUNTA(Y3880:DP3883)=0,"none",HLOOKUP(R3881,Y3881:DP3883,3,FALSE))</f>
        <v>none</v>
      </c>
      <c r="S3883" s="99" t="str">
        <f t="shared" ref="S3883" si="9993">IF(COUNTA(Y3880:DP3883)=0,"none",HLOOKUP(S3880,Y3880:DP3883,4,FALSE))</f>
        <v>none</v>
      </c>
      <c r="T3883" s="100"/>
      <c r="U3883" s="100" t="str">
        <f t="array" ref="U3883">IF(COUNTA(Y3880:DP3883)=0,"none",IF($U$2="WAHR",$W$3,Abfrage!$F$4))</f>
        <v>none</v>
      </c>
      <c r="V3883" s="100" t="str">
        <f t="array" ref="V3883">IF(COUNTA(Y3880:DP3883)=0,"none",IF($U$2="WAHR",$W$3,Abfrage!$F$4))</f>
        <v>none</v>
      </c>
      <c r="W3883" s="100" t="str">
        <f t="array" ref="W3883">IF(COUNTA(Y3880:DP3883)=0,"none",IF($U$2="WAHR",$W$3,Abfrage!$F$4))</f>
        <v>none</v>
      </c>
      <c r="X3883" s="109"/>
    </row>
    <row r="3884" spans="2:27" thickBot="1">
      <c r="B3884" s="75" t="s">
        <v>2423</v>
      </c>
      <c r="C3884" s="76">
        <v>1000333910</v>
      </c>
      <c r="D3884" s="75" t="s">
        <v>95</v>
      </c>
      <c r="E3884" s="75" t="s">
        <v>148</v>
      </c>
      <c r="F3884" s="75" t="s">
        <v>96</v>
      </c>
      <c r="G3884" s="75" t="s">
        <v>96</v>
      </c>
      <c r="H3884" s="75" t="s">
        <v>50</v>
      </c>
      <c r="I3884" s="75" t="s">
        <v>51</v>
      </c>
      <c r="J3884" s="75" t="s">
        <v>2424</v>
      </c>
      <c r="K3884" s="75" t="s">
        <v>331</v>
      </c>
      <c r="L3884" s="75" t="s">
        <v>327</v>
      </c>
      <c r="M3884" s="75" t="s">
        <v>313</v>
      </c>
      <c r="N3884" s="75" t="s">
        <v>327</v>
      </c>
      <c r="O3884" s="75" t="s">
        <v>306</v>
      </c>
      <c r="P3884" s="76" t="s">
        <v>306</v>
      </c>
      <c r="Q3884" s="216"/>
      <c r="R3884" s="77">
        <f t="shared" ref="R3884" si="9994">IF(COUNTA(Y3884:DP3887)=0,"01.01.1900",INDEX(Y3884:DP3884,MATCH(R3885,Y3885:DP3885,0)))</f>
        <v>45671</v>
      </c>
      <c r="S3884" s="78">
        <f t="shared" ref="S3884" si="9995">IF(COUNTA(Y3884:DP3887)=0,"01.01.1900",MAX(Y3884:DP3884))</f>
        <v>45671</v>
      </c>
      <c r="T3884" s="79"/>
      <c r="U3884" s="80" t="str">
        <f t="array" ref="U3884">IF(COUNTA(Y3884:DP3887)=0,"01.01.1900",IF(ISERROR(HLOOKUP(U3887,Y3887:DP3887,1,FALSE)),"01.01.1900",INDEX(Y3884:DP3884,MATCH(U3885&amp;U3887,Y3885:DP3885&amp;Y3887:DP3887,0))))</f>
        <v>01.01.1900</v>
      </c>
      <c r="V3884" s="81">
        <f t="shared" ref="V3884" si="9996">IF(COUNTA(Y3884:DP3887)=0,"01.01.1900",_xlfn.MAXIFS(Y3884:DP3884,Y3887:DP3887,V3887))</f>
        <v>0</v>
      </c>
      <c r="W3884" s="82"/>
      <c r="X3884" s="106"/>
      <c r="Y3884" s="141">
        <v>44987</v>
      </c>
      <c r="Z3884" s="141">
        <v>44987</v>
      </c>
      <c r="AA3884" s="141">
        <v>45671</v>
      </c>
    </row>
    <row r="3885" spans="2:27" thickBot="1">
      <c r="B3885" s="83"/>
      <c r="C3885" s="84"/>
      <c r="D3885" s="83"/>
      <c r="E3885" s="83"/>
      <c r="F3885" s="83"/>
      <c r="G3885" s="83"/>
      <c r="H3885" s="83"/>
      <c r="I3885" s="83"/>
      <c r="J3885" s="83"/>
      <c r="K3885" s="83"/>
      <c r="L3885" s="83"/>
      <c r="M3885" s="83"/>
      <c r="N3885" s="83"/>
      <c r="O3885" s="83"/>
      <c r="P3885" s="84"/>
      <c r="Q3885" s="217"/>
      <c r="R3885" s="85">
        <f t="shared" ref="R3885" si="9997">IF(COUNTA(Y3884:DP3887)=0,0,MIN(Y3885:DP3885))</f>
        <v>2.7900000000000001E-2</v>
      </c>
      <c r="S3885" s="86">
        <f t="shared" ref="S3885" si="9998">IF(COUNTA(Y3884:DP3887)=0,0,HLOOKUP(S3884,Y3884:DP3887,2,FALSE))</f>
        <v>2.7900000000000001E-2</v>
      </c>
      <c r="T3885" s="87">
        <f t="shared" ref="T3885" si="9999">IF(COUNTA(Y3884:DP3887)=0,0,AVERAGE(Y3885:DP3885))</f>
        <v>6.9966666666666663E-2</v>
      </c>
      <c r="U3885" s="88">
        <f t="shared" ref="U3885" si="10000">IF(COUNTA(Y3884:DP3887)=0,0,_xlfn.MINIFS(Y3885:DP3885,Y3887:DP3887,U3887))</f>
        <v>0</v>
      </c>
      <c r="V3885" s="89">
        <f t="array" ref="V3885">IF(COUNTA(Y3884:DP3887)=0,0,IF(ISERROR(HLOOKUP(V3887,Y3887:DP3887,1,FALSE)),0,INDEX(Y3885:DP3885,MATCH(V3884&amp;V3887,Y3884:DP3884&amp;Y3887:DP3887,0))))</f>
        <v>0</v>
      </c>
      <c r="W3885" s="90">
        <f t="array" ref="W3885">IF(COUNTA(Y3884:DP3887)=0,0,IF(ISERROR(HLOOKUP(W3887,Y3887:DP3887,1,FALSE)),0,AVERAGEIF(Y3887:DP3887,$W3887,Y3885:DP3885)))</f>
        <v>0</v>
      </c>
      <c r="X3885" s="107"/>
      <c r="Y3885" s="142">
        <v>9.0999999999999998E-2</v>
      </c>
      <c r="Z3885" s="142">
        <v>9.0999999999999998E-2</v>
      </c>
      <c r="AA3885" s="142">
        <v>2.7900000000000001E-2</v>
      </c>
    </row>
    <row r="3886" spans="2:27" thickBot="1">
      <c r="B3886" s="83"/>
      <c r="C3886" s="84"/>
      <c r="D3886" s="83"/>
      <c r="E3886" s="83"/>
      <c r="F3886" s="83"/>
      <c r="G3886" s="83"/>
      <c r="H3886" s="83"/>
      <c r="I3886" s="83"/>
      <c r="J3886" s="83"/>
      <c r="K3886" s="83"/>
      <c r="L3886" s="83"/>
      <c r="M3886" s="83"/>
      <c r="N3886" s="83"/>
      <c r="O3886" s="83"/>
      <c r="P3886" s="84"/>
      <c r="Q3886" s="217"/>
      <c r="R3886" s="91">
        <f t="shared" ref="R3886" si="10001">IF(COUNTA(Y3884:DP3887)=0,0,HLOOKUP(R3885,Y3885:DP3887,2,FALSE))</f>
        <v>0</v>
      </c>
      <c r="S3886" s="92">
        <f t="shared" ref="S3886" si="10002">IF(COUNTA(Y3884:DP3887)=0,0,HLOOKUP(S3884,Y3884:DP3887,3,FALSE))</f>
        <v>0</v>
      </c>
      <c r="T3886" s="93"/>
      <c r="U3886" s="94">
        <f t="array" ref="U3886">IF(COUNTA(Y3884:DP3887)=0,0,IF(ISERROR(HLOOKUP(U3887,Y3887:DP3887,1,FALSE)),0,INDEX(Y3886:DP3886,MATCH(U3885&amp;U3887,Y3885:DP3885&amp;Y3887:DP3887,0))))</f>
        <v>0</v>
      </c>
      <c r="V3886" s="94">
        <f t="array" ref="V3886">IF(COUNTA(Y3884:DP3887)=0,0,IF(ISERROR(HLOOKUP(V3887,Y3887:DP3887,1,FALSE)),0,INDEX(Y3886:DP3886,MATCH(V3885&amp;V3887,Y3885:DP3885&amp;Y3887:DP3887,0))))</f>
        <v>0</v>
      </c>
      <c r="W3886" s="95"/>
      <c r="X3886" s="108"/>
      <c r="Y3886" s="143">
        <v>1000</v>
      </c>
      <c r="Z3886" s="143">
        <v>1000</v>
      </c>
      <c r="AA3886" s="143">
        <v>0</v>
      </c>
    </row>
    <row r="3887" spans="2:27" ht="13.9" thickBot="1">
      <c r="B3887" s="96"/>
      <c r="C3887" s="97"/>
      <c r="D3887" s="96"/>
      <c r="E3887" s="96"/>
      <c r="F3887" s="96"/>
      <c r="G3887" s="96"/>
      <c r="H3887" s="96"/>
      <c r="I3887" s="96"/>
      <c r="J3887" s="96"/>
      <c r="K3887" s="96"/>
      <c r="L3887" s="96"/>
      <c r="M3887" s="96"/>
      <c r="N3887" s="96"/>
      <c r="O3887" s="96"/>
      <c r="P3887" s="97"/>
      <c r="Q3887" s="218"/>
      <c r="R3887" s="98" t="str">
        <f t="shared" ref="R3887" si="10003">IF(COUNTA(Y3884:DP3887)=0,"none",HLOOKUP(R3885,Y3885:DP3887,3,FALSE))</f>
        <v>ECI</v>
      </c>
      <c r="S3887" s="99" t="str">
        <f t="shared" ref="S3887" si="10004">IF(COUNTA(Y3884:DP3887)=0,"none",HLOOKUP(S3884,Y3884:DP3887,4,FALSE))</f>
        <v>ECI</v>
      </c>
      <c r="T3887" s="100"/>
      <c r="U3887" s="100">
        <f t="array" ref="U3887">IF(COUNTA(Y3884:DP3887)=0,"none",IF($U$2="WAHR",$W$3,Abfrage!$F$4))</f>
        <v>0</v>
      </c>
      <c r="V3887" s="100">
        <f t="array" ref="V3887">IF(COUNTA(Y3884:DP3887)=0,"none",IF($U$2="WAHR",$W$3,Abfrage!$F$4))</f>
        <v>0</v>
      </c>
      <c r="W3887" s="100">
        <f t="array" ref="W3887">IF(COUNTA(Y3884:DP3887)=0,"none",IF($U$2="WAHR",$W$3,Abfrage!$F$4))</f>
        <v>0</v>
      </c>
      <c r="X3887" s="109"/>
      <c r="Y3887" s="144" t="s">
        <v>43</v>
      </c>
      <c r="Z3887" s="144" t="s">
        <v>43</v>
      </c>
      <c r="AA3887" s="144" t="s">
        <v>101</v>
      </c>
    </row>
    <row r="3888" spans="2:27" thickBot="1">
      <c r="B3888" s="75" t="s">
        <v>2425</v>
      </c>
      <c r="C3888" s="76">
        <v>1000229891</v>
      </c>
      <c r="D3888" s="75" t="s">
        <v>95</v>
      </c>
      <c r="E3888" s="75" t="s">
        <v>148</v>
      </c>
      <c r="F3888" s="75" t="s">
        <v>96</v>
      </c>
      <c r="G3888" s="75" t="s">
        <v>2426</v>
      </c>
      <c r="H3888" s="75" t="e">
        <v>#N/A</v>
      </c>
      <c r="I3888" s="75" t="s">
        <v>51</v>
      </c>
      <c r="J3888" s="75" t="s">
        <v>2427</v>
      </c>
      <c r="K3888" s="75" t="s">
        <v>325</v>
      </c>
      <c r="L3888" s="75" t="s">
        <v>523</v>
      </c>
      <c r="M3888" s="75" t="s">
        <v>313</v>
      </c>
      <c r="N3888" s="75" t="s">
        <v>327</v>
      </c>
      <c r="O3888" s="75" t="s">
        <v>306</v>
      </c>
      <c r="P3888" s="76" t="s">
        <v>306</v>
      </c>
      <c r="Q3888" s="216"/>
      <c r="R3888" s="77" t="str">
        <f t="shared" ref="R3888" si="10005">IF(COUNTA(Y3888:DP3891)=0,"01.01.1900",INDEX(Y3888:DP3888,MATCH(R3889,Y3889:DP3889,0)))</f>
        <v>01.01.1900</v>
      </c>
      <c r="S3888" s="78" t="str">
        <f t="shared" ref="S3888" si="10006">IF(COUNTA(Y3888:DP3891)=0,"01.01.1900",MAX(Y3888:DP3888))</f>
        <v>01.01.1900</v>
      </c>
      <c r="T3888" s="79"/>
      <c r="U3888" s="80" t="str">
        <f t="array" ref="U3888">IF(COUNTA(Y3888:DP3891)=0,"01.01.1900",IF(ISERROR(HLOOKUP(U3891,Y3891:DP3891,1,FALSE)),"01.01.1900",INDEX(Y3888:DP3888,MATCH(U3889&amp;U3891,Y3889:DP3889&amp;Y3891:DP3891,0))))</f>
        <v>01.01.1900</v>
      </c>
      <c r="V3888" s="81" t="str">
        <f t="shared" ref="V3888" si="10007">IF(COUNTA(Y3888:DP3891)=0,"01.01.1900",_xlfn.MAXIFS(Y3888:DP3888,Y3891:DP3891,V3891))</f>
        <v>01.01.1900</v>
      </c>
      <c r="W3888" s="82"/>
      <c r="X3888" s="106"/>
    </row>
    <row r="3889" spans="2:27" thickBot="1">
      <c r="B3889" s="83"/>
      <c r="C3889" s="84"/>
      <c r="D3889" s="83"/>
      <c r="E3889" s="83"/>
      <c r="F3889" s="83"/>
      <c r="G3889" s="83"/>
      <c r="H3889" s="83"/>
      <c r="I3889" s="83"/>
      <c r="J3889" s="83"/>
      <c r="K3889" s="83"/>
      <c r="L3889" s="83"/>
      <c r="M3889" s="83"/>
      <c r="N3889" s="83"/>
      <c r="O3889" s="83"/>
      <c r="P3889" s="84"/>
      <c r="Q3889" s="217"/>
      <c r="R3889" s="85">
        <f t="shared" ref="R3889" si="10008">IF(COUNTA(Y3888:DP3891)=0,0,MIN(Y3889:DP3889))</f>
        <v>0</v>
      </c>
      <c r="S3889" s="86">
        <f t="shared" ref="S3889" si="10009">IF(COUNTA(Y3888:DP3891)=0,0,HLOOKUP(S3888,Y3888:DP3891,2,FALSE))</f>
        <v>0</v>
      </c>
      <c r="T3889" s="87">
        <f t="shared" ref="T3889" si="10010">IF(COUNTA(Y3888:DP3891)=0,0,AVERAGE(Y3889:DP3889))</f>
        <v>0</v>
      </c>
      <c r="U3889" s="88">
        <f t="shared" ref="U3889" si="10011">IF(COUNTA(Y3888:DP3891)=0,0,_xlfn.MINIFS(Y3889:DP3889,Y3891:DP3891,U3891))</f>
        <v>0</v>
      </c>
      <c r="V3889" s="89">
        <f t="array" ref="V3889">IF(COUNTA(Y3888:DP3891)=0,0,IF(ISERROR(HLOOKUP(V3891,Y3891:DP3891,1,FALSE)),0,INDEX(Y3889:DP3889,MATCH(V3888&amp;V3891,Y3888:DP3888&amp;Y3891:DP3891,0))))</f>
        <v>0</v>
      </c>
      <c r="W3889" s="90">
        <f t="array" ref="W3889">IF(COUNTA(Y3888:DP3891)=0,0,IF(ISERROR(HLOOKUP(W3891,Y3891:DP3891,1,FALSE)),0,AVERAGEIF(Y3891:DP3891,$W3891,Y3889:DP3889)))</f>
        <v>0</v>
      </c>
      <c r="X3889" s="107"/>
    </row>
    <row r="3890" spans="2:27" thickBot="1">
      <c r="B3890" s="83"/>
      <c r="C3890" s="84"/>
      <c r="D3890" s="83"/>
      <c r="E3890" s="83"/>
      <c r="F3890" s="83"/>
      <c r="G3890" s="83"/>
      <c r="H3890" s="83"/>
      <c r="I3890" s="83"/>
      <c r="J3890" s="83"/>
      <c r="K3890" s="83"/>
      <c r="L3890" s="83"/>
      <c r="M3890" s="83"/>
      <c r="N3890" s="83"/>
      <c r="O3890" s="83"/>
      <c r="P3890" s="84"/>
      <c r="Q3890" s="217"/>
      <c r="R3890" s="91">
        <f t="shared" ref="R3890" si="10012">IF(COUNTA(Y3888:DP3891)=0,0,HLOOKUP(R3889,Y3889:DP3891,2,FALSE))</f>
        <v>0</v>
      </c>
      <c r="S3890" s="92">
        <f t="shared" ref="S3890" si="10013">IF(COUNTA(Y3888:DP3891)=0,0,HLOOKUP(S3888,Y3888:DP3891,3,FALSE))</f>
        <v>0</v>
      </c>
      <c r="T3890" s="93"/>
      <c r="U3890" s="94">
        <f t="array" ref="U3890">IF(COUNTA(Y3888:DP3891)=0,0,IF(ISERROR(HLOOKUP(U3891,Y3891:DP3891,1,FALSE)),0,INDEX(Y3890:DP3890,MATCH(U3889&amp;U3891,Y3889:DP3889&amp;Y3891:DP3891,0))))</f>
        <v>0</v>
      </c>
      <c r="V3890" s="94">
        <f t="array" ref="V3890">IF(COUNTA(Y3888:DP3891)=0,0,IF(ISERROR(HLOOKUP(V3891,Y3891:DP3891,1,FALSE)),0,INDEX(Y3890:DP3890,MATCH(V3889&amp;V3891,Y3889:DP3889&amp;Y3891:DP3891,0))))</f>
        <v>0</v>
      </c>
      <c r="W3890" s="95"/>
      <c r="X3890" s="108"/>
    </row>
    <row r="3891" spans="2:27" ht="13.9" thickBot="1">
      <c r="B3891" s="96"/>
      <c r="C3891" s="97"/>
      <c r="D3891" s="96"/>
      <c r="E3891" s="96"/>
      <c r="F3891" s="96"/>
      <c r="G3891" s="96"/>
      <c r="H3891" s="96"/>
      <c r="I3891" s="96"/>
      <c r="J3891" s="96"/>
      <c r="K3891" s="96"/>
      <c r="L3891" s="96"/>
      <c r="M3891" s="96"/>
      <c r="N3891" s="96"/>
      <c r="O3891" s="96"/>
      <c r="P3891" s="97"/>
      <c r="Q3891" s="218"/>
      <c r="R3891" s="98" t="str">
        <f t="shared" ref="R3891" si="10014">IF(COUNTA(Y3888:DP3891)=0,"none",HLOOKUP(R3889,Y3889:DP3891,3,FALSE))</f>
        <v>none</v>
      </c>
      <c r="S3891" s="99" t="str">
        <f t="shared" ref="S3891" si="10015">IF(COUNTA(Y3888:DP3891)=0,"none",HLOOKUP(S3888,Y3888:DP3891,4,FALSE))</f>
        <v>none</v>
      </c>
      <c r="T3891" s="100"/>
      <c r="U3891" s="100" t="str">
        <f t="array" ref="U3891">IF(COUNTA(Y3888:DP3891)=0,"none",IF($U$2="WAHR",$W$3,Abfrage!$F$4))</f>
        <v>none</v>
      </c>
      <c r="V3891" s="100" t="str">
        <f t="array" ref="V3891">IF(COUNTA(Y3888:DP3891)=0,"none",IF($U$2="WAHR",$W$3,Abfrage!$F$4))</f>
        <v>none</v>
      </c>
      <c r="W3891" s="100" t="str">
        <f t="array" ref="W3891">IF(COUNTA(Y3888:DP3891)=0,"none",IF($U$2="WAHR",$W$3,Abfrage!$F$4))</f>
        <v>none</v>
      </c>
      <c r="X3891" s="109"/>
    </row>
    <row r="3892" spans="2:27" thickBot="1">
      <c r="B3892" s="75" t="s">
        <v>2428</v>
      </c>
      <c r="C3892" s="76">
        <v>1000229869</v>
      </c>
      <c r="D3892" s="75" t="s">
        <v>95</v>
      </c>
      <c r="E3892" s="75" t="s">
        <v>148</v>
      </c>
      <c r="F3892" s="75" t="s">
        <v>96</v>
      </c>
      <c r="G3892" s="75" t="s">
        <v>2415</v>
      </c>
      <c r="H3892" s="75" t="s">
        <v>50</v>
      </c>
      <c r="I3892" s="75" t="s">
        <v>51</v>
      </c>
      <c r="J3892" s="75" t="s">
        <v>2429</v>
      </c>
      <c r="K3892" s="75" t="s">
        <v>331</v>
      </c>
      <c r="L3892" s="75" t="s">
        <v>327</v>
      </c>
      <c r="M3892" s="75" t="s">
        <v>313</v>
      </c>
      <c r="N3892" s="75" t="s">
        <v>327</v>
      </c>
      <c r="O3892" s="75" t="s">
        <v>306</v>
      </c>
      <c r="P3892" s="76" t="s">
        <v>306</v>
      </c>
      <c r="Q3892" s="216"/>
      <c r="R3892" s="77">
        <f t="shared" ref="R3892" si="10016">IF(COUNTA(Y3892:DP3895)=0,"01.01.1900",INDEX(Y3892:DP3892,MATCH(R3893,Y3893:DP3893,0)))</f>
        <v>45671</v>
      </c>
      <c r="S3892" s="78">
        <f t="shared" ref="S3892" si="10017">IF(COUNTA(Y3892:DP3895)=0,"01.01.1900",MAX(Y3892:DP3892))</f>
        <v>45671</v>
      </c>
      <c r="T3892" s="79"/>
      <c r="U3892" s="80" t="str">
        <f t="array" ref="U3892">IF(COUNTA(Y3892:DP3895)=0,"01.01.1900",IF(ISERROR(HLOOKUP(U3895,Y3895:DP3895,1,FALSE)),"01.01.1900",INDEX(Y3892:DP3892,MATCH(U3893&amp;U3895,Y3893:DP3893&amp;Y3895:DP3895,0))))</f>
        <v>01.01.1900</v>
      </c>
      <c r="V3892" s="81">
        <f t="shared" ref="V3892" si="10018">IF(COUNTA(Y3892:DP3895)=0,"01.01.1900",_xlfn.MAXIFS(Y3892:DP3892,Y3895:DP3895,V3895))</f>
        <v>0</v>
      </c>
      <c r="W3892" s="82"/>
      <c r="X3892" s="106"/>
      <c r="Y3892" s="141">
        <v>45468</v>
      </c>
      <c r="Z3892" s="141">
        <v>45671</v>
      </c>
    </row>
    <row r="3893" spans="2:27" thickBot="1">
      <c r="B3893" s="83"/>
      <c r="C3893" s="84"/>
      <c r="D3893" s="83"/>
      <c r="E3893" s="83"/>
      <c r="F3893" s="83"/>
      <c r="G3893" s="83"/>
      <c r="H3893" s="83"/>
      <c r="I3893" s="83"/>
      <c r="J3893" s="83"/>
      <c r="K3893" s="83"/>
      <c r="L3893" s="83"/>
      <c r="M3893" s="83"/>
      <c r="N3893" s="83"/>
      <c r="O3893" s="83"/>
      <c r="P3893" s="84"/>
      <c r="Q3893" s="217"/>
      <c r="R3893" s="85">
        <f t="shared" ref="R3893" si="10019">IF(COUNTA(Y3892:DP3895)=0,0,MIN(Y3893:DP3893))</f>
        <v>4.4839999999999998E-2</v>
      </c>
      <c r="S3893" s="86">
        <f t="shared" ref="S3893" si="10020">IF(COUNTA(Y3892:DP3895)=0,0,HLOOKUP(S3892,Y3892:DP3895,2,FALSE))</f>
        <v>4.4839999999999998E-2</v>
      </c>
      <c r="T3893" s="87">
        <f t="shared" ref="T3893" si="10021">IF(COUNTA(Y3892:DP3895)=0,0,AVERAGE(Y3893:DP3893))</f>
        <v>5.7419999999999999E-2</v>
      </c>
      <c r="U3893" s="88">
        <f t="shared" ref="U3893" si="10022">IF(COUNTA(Y3892:DP3895)=0,0,_xlfn.MINIFS(Y3893:DP3893,Y3895:DP3895,U3895))</f>
        <v>0</v>
      </c>
      <c r="V3893" s="89">
        <f t="array" ref="V3893">IF(COUNTA(Y3892:DP3895)=0,0,IF(ISERROR(HLOOKUP(V3895,Y3895:DP3895,1,FALSE)),0,INDEX(Y3893:DP3893,MATCH(V3892&amp;V3895,Y3892:DP3892&amp;Y3895:DP3895,0))))</f>
        <v>0</v>
      </c>
      <c r="W3893" s="90">
        <f t="array" ref="W3893">IF(COUNTA(Y3892:DP3895)=0,0,IF(ISERROR(HLOOKUP(W3895,Y3895:DP3895,1,FALSE)),0,AVERAGEIF(Y3895:DP3895,$W3895,Y3893:DP3893)))</f>
        <v>0</v>
      </c>
      <c r="X3893" s="107"/>
      <c r="Y3893" s="142">
        <v>7.0000000000000007E-2</v>
      </c>
      <c r="Z3893" s="142">
        <v>4.4839999999999998E-2</v>
      </c>
    </row>
    <row r="3894" spans="2:27" thickBot="1">
      <c r="B3894" s="83"/>
      <c r="C3894" s="84"/>
      <c r="D3894" s="83"/>
      <c r="E3894" s="83"/>
      <c r="F3894" s="83"/>
      <c r="G3894" s="83"/>
      <c r="H3894" s="83"/>
      <c r="I3894" s="83"/>
      <c r="J3894" s="83"/>
      <c r="K3894" s="83"/>
      <c r="L3894" s="83"/>
      <c r="M3894" s="83"/>
      <c r="N3894" s="83"/>
      <c r="O3894" s="83"/>
      <c r="P3894" s="84"/>
      <c r="Q3894" s="217"/>
      <c r="R3894" s="91">
        <f t="shared" ref="R3894" si="10023">IF(COUNTA(Y3892:DP3895)=0,0,HLOOKUP(R3893,Y3893:DP3895,2,FALSE))</f>
        <v>0</v>
      </c>
      <c r="S3894" s="92">
        <f t="shared" ref="S3894" si="10024">IF(COUNTA(Y3892:DP3895)=0,0,HLOOKUP(S3892,Y3892:DP3895,3,FALSE))</f>
        <v>0</v>
      </c>
      <c r="T3894" s="93"/>
      <c r="U3894" s="94">
        <f t="array" ref="U3894">IF(COUNTA(Y3892:DP3895)=0,0,IF(ISERROR(HLOOKUP(U3895,Y3895:DP3895,1,FALSE)),0,INDEX(Y3894:DP3894,MATCH(U3893&amp;U3895,Y3893:DP3893&amp;Y3895:DP3895,0))))</f>
        <v>0</v>
      </c>
      <c r="V3894" s="94">
        <f t="array" ref="V3894">IF(COUNTA(Y3892:DP3895)=0,0,IF(ISERROR(HLOOKUP(V3895,Y3895:DP3895,1,FALSE)),0,INDEX(Y3894:DP3894,MATCH(V3893&amp;V3895,Y3893:DP3893&amp;Y3895:DP3895,0))))</f>
        <v>0</v>
      </c>
      <c r="W3894" s="95"/>
      <c r="X3894" s="108"/>
      <c r="Y3894" s="143">
        <v>1000</v>
      </c>
      <c r="Z3894" s="143">
        <v>0</v>
      </c>
    </row>
    <row r="3895" spans="2:27" ht="13.9" thickBot="1">
      <c r="B3895" s="96"/>
      <c r="C3895" s="97"/>
      <c r="D3895" s="96"/>
      <c r="E3895" s="96"/>
      <c r="F3895" s="96"/>
      <c r="G3895" s="96"/>
      <c r="H3895" s="96"/>
      <c r="I3895" s="96"/>
      <c r="J3895" s="96"/>
      <c r="K3895" s="96"/>
      <c r="L3895" s="96"/>
      <c r="M3895" s="96"/>
      <c r="N3895" s="96"/>
      <c r="O3895" s="96"/>
      <c r="P3895" s="97"/>
      <c r="Q3895" s="218"/>
      <c r="R3895" s="98" t="str">
        <f t="shared" ref="R3895" si="10025">IF(COUNTA(Y3892:DP3895)=0,"none",HLOOKUP(R3893,Y3893:DP3895,3,FALSE))</f>
        <v>ECI</v>
      </c>
      <c r="S3895" s="99" t="str">
        <f t="shared" ref="S3895" si="10026">IF(COUNTA(Y3892:DP3895)=0,"none",HLOOKUP(S3892,Y3892:DP3895,4,FALSE))</f>
        <v>ECI</v>
      </c>
      <c r="T3895" s="100"/>
      <c r="U3895" s="100">
        <f t="array" ref="U3895">IF(COUNTA(Y3892:DP3895)=0,"none",IF($U$2="WAHR",$W$3,Abfrage!$F$4))</f>
        <v>0</v>
      </c>
      <c r="V3895" s="100">
        <f t="array" ref="V3895">IF(COUNTA(Y3892:DP3895)=0,"none",IF($U$2="WAHR",$W$3,Abfrage!$F$4))</f>
        <v>0</v>
      </c>
      <c r="W3895" s="100">
        <f t="array" ref="W3895">IF(COUNTA(Y3892:DP3895)=0,"none",IF($U$2="WAHR",$W$3,Abfrage!$F$4))</f>
        <v>0</v>
      </c>
      <c r="X3895" s="109"/>
      <c r="Y3895" s="144" t="s">
        <v>43</v>
      </c>
      <c r="Z3895" s="144" t="s">
        <v>101</v>
      </c>
    </row>
    <row r="3896" spans="2:27" thickBot="1">
      <c r="B3896" s="75" t="s">
        <v>2430</v>
      </c>
      <c r="C3896" s="76">
        <v>1000364991</v>
      </c>
      <c r="D3896" s="75" t="s">
        <v>95</v>
      </c>
      <c r="E3896" s="75" t="s">
        <v>148</v>
      </c>
      <c r="F3896" s="75" t="s">
        <v>341</v>
      </c>
      <c r="G3896" s="75" t="s">
        <v>341</v>
      </c>
      <c r="H3896" s="75" t="e">
        <v>#N/A</v>
      </c>
      <c r="I3896" s="75" t="s">
        <v>504</v>
      </c>
      <c r="J3896" s="75" t="s">
        <v>2431</v>
      </c>
      <c r="K3896" s="75" t="s">
        <v>314</v>
      </c>
      <c r="L3896" s="75" t="s">
        <v>321</v>
      </c>
      <c r="M3896" s="75" t="s">
        <v>313</v>
      </c>
      <c r="N3896" s="75" t="s">
        <v>327</v>
      </c>
      <c r="O3896" s="75" t="s">
        <v>306</v>
      </c>
      <c r="P3896" s="76" t="s">
        <v>506</v>
      </c>
      <c r="Q3896" s="216"/>
      <c r="R3896" s="77">
        <f t="shared" ref="R3896" si="10027">IF(COUNTA(Y3896:DP3899)=0,"01.01.1900",INDEX(Y3896:DP3896,MATCH(R3897,Y3897:DP3897,0)))</f>
        <v>45846</v>
      </c>
      <c r="S3896" s="78">
        <f t="shared" ref="S3896" si="10028">IF(COUNTA(Y3896:DP3899)=0,"01.01.1900",MAX(Y3896:DP3896))</f>
        <v>45846</v>
      </c>
      <c r="T3896" s="79"/>
      <c r="U3896" s="80" t="str">
        <f t="array" ref="U3896">IF(COUNTA(Y3896:DP3899)=0,"01.01.1900",IF(ISERROR(HLOOKUP(U3899,Y3899:DP3899,1,FALSE)),"01.01.1900",INDEX(Y3896:DP3896,MATCH(U3897&amp;U3899,Y3897:DP3897&amp;Y3899:DP3899,0))))</f>
        <v>01.01.1900</v>
      </c>
      <c r="V3896" s="81">
        <f t="shared" ref="V3896" si="10029">IF(COUNTA(Y3896:DP3899)=0,"01.01.1900",_xlfn.MAXIFS(Y3896:DP3896,Y3899:DP3899,V3899))</f>
        <v>0</v>
      </c>
      <c r="W3896" s="82"/>
      <c r="X3896" s="106"/>
      <c r="Y3896" s="141">
        <v>45846</v>
      </c>
    </row>
    <row r="3897" spans="2:27" thickBot="1">
      <c r="B3897" s="83"/>
      <c r="C3897" s="84"/>
      <c r="D3897" s="83"/>
      <c r="E3897" s="83"/>
      <c r="F3897" s="83"/>
      <c r="G3897" s="83"/>
      <c r="H3897" s="83"/>
      <c r="I3897" s="83"/>
      <c r="J3897" s="83"/>
      <c r="K3897" s="83"/>
      <c r="L3897" s="83"/>
      <c r="M3897" s="83"/>
      <c r="N3897" s="83"/>
      <c r="O3897" s="83"/>
      <c r="P3897" s="84"/>
      <c r="Q3897" s="217"/>
      <c r="R3897" s="85">
        <f t="shared" ref="R3897" si="10030">IF(COUNTA(Y3896:DP3899)=0,0,MIN(Y3897:DP3897))</f>
        <v>0.16879</v>
      </c>
      <c r="S3897" s="86">
        <f t="shared" ref="S3897" si="10031">IF(COUNTA(Y3896:DP3899)=0,0,HLOOKUP(S3896,Y3896:DP3899,2,FALSE))</f>
        <v>0.16879</v>
      </c>
      <c r="T3897" s="87">
        <f t="shared" ref="T3897" si="10032">IF(COUNTA(Y3896:DP3899)=0,0,AVERAGE(Y3897:DP3897))</f>
        <v>0.16879</v>
      </c>
      <c r="U3897" s="88">
        <f t="shared" ref="U3897" si="10033">IF(COUNTA(Y3896:DP3899)=0,0,_xlfn.MINIFS(Y3897:DP3897,Y3899:DP3899,U3899))</f>
        <v>0</v>
      </c>
      <c r="V3897" s="89">
        <f t="array" ref="V3897">IF(COUNTA(Y3896:DP3899)=0,0,IF(ISERROR(HLOOKUP(V3899,Y3899:DP3899,1,FALSE)),0,INDEX(Y3897:DP3897,MATCH(V3896&amp;V3899,Y3896:DP3896&amp;Y3899:DP3899,0))))</f>
        <v>0</v>
      </c>
      <c r="W3897" s="90">
        <f t="array" ref="W3897">IF(COUNTA(Y3896:DP3899)=0,0,IF(ISERROR(HLOOKUP(W3899,Y3899:DP3899,1,FALSE)),0,AVERAGEIF(Y3899:DP3899,$W3899,Y3897:DP3897)))</f>
        <v>0</v>
      </c>
      <c r="X3897" s="107"/>
      <c r="Y3897" s="142">
        <v>0.16879</v>
      </c>
    </row>
    <row r="3898" spans="2:27" thickBot="1">
      <c r="B3898" s="83"/>
      <c r="C3898" s="84"/>
      <c r="D3898" s="83"/>
      <c r="E3898" s="83"/>
      <c r="F3898" s="83"/>
      <c r="G3898" s="83"/>
      <c r="H3898" s="83"/>
      <c r="I3898" s="83"/>
      <c r="J3898" s="83"/>
      <c r="K3898" s="83"/>
      <c r="L3898" s="83"/>
      <c r="M3898" s="83"/>
      <c r="N3898" s="83"/>
      <c r="O3898" s="83"/>
      <c r="P3898" s="84"/>
      <c r="Q3898" s="217"/>
      <c r="R3898" s="91">
        <f t="shared" ref="R3898" si="10034">IF(COUNTA(Y3896:DP3899)=0,0,HLOOKUP(R3897,Y3897:DP3899,2,FALSE))</f>
        <v>0</v>
      </c>
      <c r="S3898" s="92">
        <f t="shared" ref="S3898" si="10035">IF(COUNTA(Y3896:DP3899)=0,0,HLOOKUP(S3896,Y3896:DP3899,3,FALSE))</f>
        <v>0</v>
      </c>
      <c r="T3898" s="93"/>
      <c r="U3898" s="94">
        <f t="array" ref="U3898">IF(COUNTA(Y3896:DP3899)=0,0,IF(ISERROR(HLOOKUP(U3899,Y3899:DP3899,1,FALSE)),0,INDEX(Y3898:DP3898,MATCH(U3897&amp;U3899,Y3897:DP3897&amp;Y3899:DP3899,0))))</f>
        <v>0</v>
      </c>
      <c r="V3898" s="94">
        <f t="array" ref="V3898">IF(COUNTA(Y3896:DP3899)=0,0,IF(ISERROR(HLOOKUP(V3899,Y3899:DP3899,1,FALSE)),0,INDEX(Y3898:DP3898,MATCH(V3897&amp;V3899,Y3897:DP3897&amp;Y3899:DP3899,0))))</f>
        <v>0</v>
      </c>
      <c r="W3898" s="95"/>
      <c r="X3898" s="108"/>
      <c r="Y3898" s="143">
        <v>0</v>
      </c>
    </row>
    <row r="3899" spans="2:27" ht="13.9" thickBot="1">
      <c r="B3899" s="96"/>
      <c r="C3899" s="97"/>
      <c r="D3899" s="96"/>
      <c r="E3899" s="96"/>
      <c r="F3899" s="96"/>
      <c r="G3899" s="96"/>
      <c r="H3899" s="96"/>
      <c r="I3899" s="96"/>
      <c r="J3899" s="96"/>
      <c r="K3899" s="96"/>
      <c r="L3899" s="96"/>
      <c r="M3899" s="96"/>
      <c r="N3899" s="96"/>
      <c r="O3899" s="96"/>
      <c r="P3899" s="97"/>
      <c r="Q3899" s="218"/>
      <c r="R3899" s="98" t="str">
        <f t="shared" ref="R3899" si="10036">IF(COUNTA(Y3896:DP3899)=0,"none",HLOOKUP(R3897,Y3897:DP3899,3,FALSE))</f>
        <v>SAP</v>
      </c>
      <c r="S3899" s="99" t="str">
        <f t="shared" ref="S3899" si="10037">IF(COUNTA(Y3896:DP3899)=0,"none",HLOOKUP(S3896,Y3896:DP3899,4,FALSE))</f>
        <v>SAP</v>
      </c>
      <c r="T3899" s="100"/>
      <c r="U3899" s="100">
        <f t="array" ref="U3899">IF(COUNTA(Y3896:DP3899)=0,"none",IF($U$2="WAHR",$W$3,Abfrage!$F$4))</f>
        <v>0</v>
      </c>
      <c r="V3899" s="100">
        <f t="array" ref="V3899">IF(COUNTA(Y3896:DP3899)=0,"none",IF($U$2="WAHR",$W$3,Abfrage!$F$4))</f>
        <v>0</v>
      </c>
      <c r="W3899" s="100">
        <f t="array" ref="W3899">IF(COUNTA(Y3896:DP3899)=0,"none",IF($U$2="WAHR",$W$3,Abfrage!$F$4))</f>
        <v>0</v>
      </c>
      <c r="X3899" s="109"/>
      <c r="Y3899" s="144" t="s">
        <v>47</v>
      </c>
    </row>
    <row r="3900" spans="2:27" thickBot="1">
      <c r="B3900" s="75" t="s">
        <v>2432</v>
      </c>
      <c r="C3900" s="76">
        <v>1000341447</v>
      </c>
      <c r="D3900" s="75" t="s">
        <v>95</v>
      </c>
      <c r="E3900" s="75" t="s">
        <v>175</v>
      </c>
      <c r="F3900" s="75" t="s">
        <v>97</v>
      </c>
      <c r="G3900" s="75" t="s">
        <v>2433</v>
      </c>
      <c r="H3900" s="75" t="s">
        <v>40</v>
      </c>
      <c r="I3900" s="75" t="s">
        <v>51</v>
      </c>
      <c r="J3900" s="75" t="s">
        <v>2434</v>
      </c>
      <c r="K3900" s="75" t="s">
        <v>306</v>
      </c>
      <c r="L3900" s="75" t="s">
        <v>306</v>
      </c>
      <c r="M3900" s="75" t="s">
        <v>307</v>
      </c>
      <c r="N3900" s="75" t="s">
        <v>327</v>
      </c>
      <c r="O3900" s="75" t="s">
        <v>306</v>
      </c>
      <c r="P3900" s="76" t="s">
        <v>306</v>
      </c>
      <c r="Q3900" s="216"/>
      <c r="R3900" s="77">
        <f t="shared" ref="R3900" si="10038">IF(COUNTA(Y3900:DP3903)=0,"01.01.1900",INDEX(Y3900:DP3900,MATCH(R3901,Y3901:DP3901,0)))</f>
        <v>45848</v>
      </c>
      <c r="S3900" s="78">
        <f t="shared" ref="S3900" si="10039">IF(COUNTA(Y3900:DP3903)=0,"01.01.1900",MAX(Y3900:DP3900))</f>
        <v>45848</v>
      </c>
      <c r="T3900" s="79"/>
      <c r="U3900" s="80" t="str">
        <f t="array" ref="U3900">IF(COUNTA(Y3900:DP3903)=0,"01.01.1900",IF(ISERROR(HLOOKUP(U3903,Y3903:DP3903,1,FALSE)),"01.01.1900",INDEX(Y3900:DP3900,MATCH(U3901&amp;U3903,Y3901:DP3901&amp;Y3903:DP3903,0))))</f>
        <v>01.01.1900</v>
      </c>
      <c r="V3900" s="81">
        <f t="shared" ref="V3900" si="10040">IF(COUNTA(Y3900:DP3903)=0,"01.01.1900",_xlfn.MAXIFS(Y3900:DP3900,Y3903:DP3903,V3903))</f>
        <v>0</v>
      </c>
      <c r="W3900" s="82"/>
      <c r="X3900" s="106"/>
      <c r="Y3900" s="141"/>
      <c r="Z3900" s="141">
        <v>45848</v>
      </c>
      <c r="AA3900" s="141">
        <v>45848</v>
      </c>
    </row>
    <row r="3901" spans="2:27" thickBot="1">
      <c r="B3901" s="83"/>
      <c r="C3901" s="84"/>
      <c r="D3901" s="83"/>
      <c r="E3901" s="83"/>
      <c r="F3901" s="83"/>
      <c r="G3901" s="83"/>
      <c r="H3901" s="83"/>
      <c r="I3901" s="83"/>
      <c r="J3901" s="83"/>
      <c r="K3901" s="83"/>
      <c r="L3901" s="83"/>
      <c r="M3901" s="83"/>
      <c r="N3901" s="83"/>
      <c r="O3901" s="83"/>
      <c r="P3901" s="84"/>
      <c r="Q3901" s="217"/>
      <c r="R3901" s="85">
        <f t="shared" ref="R3901" si="10041">IF(COUNTA(Y3900:DP3903)=0,0,MIN(Y3901:DP3901))</f>
        <v>0.08</v>
      </c>
      <c r="S3901" s="86">
        <f t="shared" ref="S3901" si="10042">IF(COUNTA(Y3900:DP3903)=0,0,HLOOKUP(S3900,Y3900:DP3903,2,FALSE))</f>
        <v>8.4000000000000005E-2</v>
      </c>
      <c r="T3901" s="87">
        <f t="shared" ref="T3901" si="10043">IF(COUNTA(Y3900:DP3903)=0,0,AVERAGE(Y3901:DP3901))</f>
        <v>8.2000000000000003E-2</v>
      </c>
      <c r="U3901" s="88">
        <f t="shared" ref="U3901" si="10044">IF(COUNTA(Y3900:DP3903)=0,0,_xlfn.MINIFS(Y3901:DP3901,Y3903:DP3903,U3903))</f>
        <v>0</v>
      </c>
      <c r="V3901" s="89">
        <f t="array" ref="V3901">IF(COUNTA(Y3900:DP3903)=0,0,IF(ISERROR(HLOOKUP(V3903,Y3903:DP3903,1,FALSE)),0,INDEX(Y3901:DP3901,MATCH(V3900&amp;V3903,Y3900:DP3900&amp;Y3903:DP3903,0))))</f>
        <v>0</v>
      </c>
      <c r="W3901" s="90">
        <f t="array" ref="W3901">IF(COUNTA(Y3900:DP3903)=0,0,IF(ISERROR(HLOOKUP(W3903,Y3903:DP3903,1,FALSE)),0,AVERAGEIF(Y3903:DP3903,$W3903,Y3901:DP3901)))</f>
        <v>0</v>
      </c>
      <c r="X3901" s="107"/>
      <c r="Y3901" s="142"/>
      <c r="Z3901" s="142">
        <v>8.4000000000000005E-2</v>
      </c>
      <c r="AA3901" s="142">
        <v>0.08</v>
      </c>
    </row>
    <row r="3902" spans="2:27" thickBot="1">
      <c r="B3902" s="83"/>
      <c r="C3902" s="84"/>
      <c r="D3902" s="83"/>
      <c r="E3902" s="83"/>
      <c r="F3902" s="83"/>
      <c r="G3902" s="83"/>
      <c r="H3902" s="83"/>
      <c r="I3902" s="83"/>
      <c r="J3902" s="83"/>
      <c r="K3902" s="83"/>
      <c r="L3902" s="83"/>
      <c r="M3902" s="83"/>
      <c r="N3902" s="83"/>
      <c r="O3902" s="83"/>
      <c r="P3902" s="84"/>
      <c r="Q3902" s="217"/>
      <c r="R3902" s="91">
        <f t="shared" ref="R3902" si="10045">IF(COUNTA(Y3900:DP3903)=0,0,HLOOKUP(R3901,Y3901:DP3903,2,FALSE))</f>
        <v>1000</v>
      </c>
      <c r="S3902" s="92">
        <f t="shared" ref="S3902" si="10046">IF(COUNTA(Y3900:DP3903)=0,0,HLOOKUP(S3900,Y3900:DP3903,3,FALSE))</f>
        <v>1000</v>
      </c>
      <c r="T3902" s="93"/>
      <c r="U3902" s="94">
        <f t="array" ref="U3902">IF(COUNTA(Y3900:DP3903)=0,0,IF(ISERROR(HLOOKUP(U3903,Y3903:DP3903,1,FALSE)),0,INDEX(Y3902:DP3902,MATCH(U3901&amp;U3903,Y3901:DP3901&amp;Y3903:DP3903,0))))</f>
        <v>0</v>
      </c>
      <c r="V3902" s="94">
        <f t="array" ref="V3902">IF(COUNTA(Y3900:DP3903)=0,0,IF(ISERROR(HLOOKUP(V3903,Y3903:DP3903,1,FALSE)),0,INDEX(Y3902:DP3902,MATCH(V3901&amp;V3903,Y3901:DP3901&amp;Y3903:DP3903,0))))</f>
        <v>0</v>
      </c>
      <c r="W3902" s="95"/>
      <c r="X3902" s="108"/>
      <c r="Y3902" s="143"/>
      <c r="Z3902" s="143">
        <v>1000</v>
      </c>
      <c r="AA3902" s="143">
        <v>1000</v>
      </c>
    </row>
    <row r="3903" spans="2:27" ht="13.9" thickBot="1">
      <c r="B3903" s="96"/>
      <c r="C3903" s="97"/>
      <c r="D3903" s="96"/>
      <c r="E3903" s="96"/>
      <c r="F3903" s="96"/>
      <c r="G3903" s="96"/>
      <c r="H3903" s="96"/>
      <c r="I3903" s="96"/>
      <c r="J3903" s="96"/>
      <c r="K3903" s="96"/>
      <c r="L3903" s="96"/>
      <c r="M3903" s="96"/>
      <c r="N3903" s="96"/>
      <c r="O3903" s="96"/>
      <c r="P3903" s="97"/>
      <c r="Q3903" s="218"/>
      <c r="R3903" s="98" t="str">
        <f t="shared" ref="R3903" si="10047">IF(COUNTA(Y3900:DP3903)=0,"none",HLOOKUP(R3901,Y3901:DP3903,3,FALSE))</f>
        <v>SAP</v>
      </c>
      <c r="S3903" s="99" t="str">
        <f t="shared" ref="S3903" si="10048">IF(COUNTA(Y3900:DP3903)=0,"none",HLOOKUP(S3900,Y3900:DP3903,4,FALSE))</f>
        <v>www (-30%)</v>
      </c>
      <c r="T3903" s="100"/>
      <c r="U3903" s="100">
        <f t="array" ref="U3903">IF(COUNTA(Y3900:DP3903)=0,"none",IF($U$2="WAHR",$W$3,Abfrage!$F$4))</f>
        <v>0</v>
      </c>
      <c r="V3903" s="100">
        <f t="array" ref="V3903">IF(COUNTA(Y3900:DP3903)=0,"none",IF($U$2="WAHR",$W$3,Abfrage!$F$4))</f>
        <v>0</v>
      </c>
      <c r="W3903" s="100">
        <f t="array" ref="W3903">IF(COUNTA(Y3900:DP3903)=0,"none",IF($U$2="WAHR",$W$3,Abfrage!$F$4))</f>
        <v>0</v>
      </c>
      <c r="X3903" s="109"/>
      <c r="Y3903" s="144"/>
      <c r="Z3903" s="144" t="s">
        <v>43</v>
      </c>
      <c r="AA3903" s="144" t="s">
        <v>47</v>
      </c>
    </row>
    <row r="3904" spans="2:27" thickBot="1">
      <c r="B3904" s="75" t="s">
        <v>2435</v>
      </c>
      <c r="C3904" s="76">
        <v>1000328550</v>
      </c>
      <c r="D3904" s="75" t="s">
        <v>95</v>
      </c>
      <c r="E3904" s="75" t="s">
        <v>96</v>
      </c>
      <c r="F3904" s="75" t="s">
        <v>97</v>
      </c>
      <c r="G3904" s="75" t="s">
        <v>97</v>
      </c>
      <c r="H3904" s="75" t="e">
        <v>#N/A</v>
      </c>
      <c r="I3904" s="75" t="s">
        <v>51</v>
      </c>
      <c r="J3904" s="75" t="s">
        <v>2436</v>
      </c>
      <c r="K3904" s="75" t="s">
        <v>306</v>
      </c>
      <c r="L3904" s="75" t="s">
        <v>306</v>
      </c>
      <c r="M3904" s="75" t="s">
        <v>313</v>
      </c>
      <c r="N3904" s="75" t="s">
        <v>321</v>
      </c>
      <c r="O3904" s="75" t="s">
        <v>315</v>
      </c>
      <c r="P3904" s="76" t="s">
        <v>306</v>
      </c>
      <c r="Q3904" s="216"/>
      <c r="R3904" s="77" t="str">
        <f t="shared" ref="R3904" si="10049">IF(COUNTA(Y3904:DP3907)=0,"01.01.1900",INDEX(Y3904:DP3904,MATCH(R3905,Y3905:DP3905,0)))</f>
        <v>01.01.1900</v>
      </c>
      <c r="S3904" s="78" t="str">
        <f t="shared" ref="S3904" si="10050">IF(COUNTA(Y3904:DP3907)=0,"01.01.1900",MAX(Y3904:DP3904))</f>
        <v>01.01.1900</v>
      </c>
      <c r="T3904" s="79"/>
      <c r="U3904" s="80" t="str">
        <f t="array" ref="U3904">IF(COUNTA(Y3904:DP3907)=0,"01.01.1900",IF(ISERROR(HLOOKUP(U3907,Y3907:DP3907,1,FALSE)),"01.01.1900",INDEX(Y3904:DP3904,MATCH(U3905&amp;U3907,Y3905:DP3905&amp;Y3907:DP3907,0))))</f>
        <v>01.01.1900</v>
      </c>
      <c r="V3904" s="81" t="str">
        <f t="shared" ref="V3904" si="10051">IF(COUNTA(Y3904:DP3907)=0,"01.01.1900",_xlfn.MAXIFS(Y3904:DP3904,Y3907:DP3907,V3907))</f>
        <v>01.01.1900</v>
      </c>
      <c r="W3904" s="82"/>
      <c r="X3904" s="106"/>
    </row>
    <row r="3905" spans="2:29" thickBot="1">
      <c r="B3905" s="83"/>
      <c r="C3905" s="84"/>
      <c r="D3905" s="83"/>
      <c r="E3905" s="83"/>
      <c r="F3905" s="83"/>
      <c r="G3905" s="83"/>
      <c r="H3905" s="83"/>
      <c r="I3905" s="83"/>
      <c r="J3905" s="83"/>
      <c r="K3905" s="83"/>
      <c r="L3905" s="83"/>
      <c r="M3905" s="83"/>
      <c r="N3905" s="83"/>
      <c r="O3905" s="83"/>
      <c r="P3905" s="84"/>
      <c r="Q3905" s="217"/>
      <c r="R3905" s="85">
        <f t="shared" ref="R3905" si="10052">IF(COUNTA(Y3904:DP3907)=0,0,MIN(Y3905:DP3905))</f>
        <v>0</v>
      </c>
      <c r="S3905" s="86">
        <f t="shared" ref="S3905" si="10053">IF(COUNTA(Y3904:DP3907)=0,0,HLOOKUP(S3904,Y3904:DP3907,2,FALSE))</f>
        <v>0</v>
      </c>
      <c r="T3905" s="87">
        <f t="shared" ref="T3905" si="10054">IF(COUNTA(Y3904:DP3907)=0,0,AVERAGE(Y3905:DP3905))</f>
        <v>0</v>
      </c>
      <c r="U3905" s="88">
        <f t="shared" ref="U3905" si="10055">IF(COUNTA(Y3904:DP3907)=0,0,_xlfn.MINIFS(Y3905:DP3905,Y3907:DP3907,U3907))</f>
        <v>0</v>
      </c>
      <c r="V3905" s="89">
        <f t="array" ref="V3905">IF(COUNTA(Y3904:DP3907)=0,0,IF(ISERROR(HLOOKUP(V3907,Y3907:DP3907,1,FALSE)),0,INDEX(Y3905:DP3905,MATCH(V3904&amp;V3907,Y3904:DP3904&amp;Y3907:DP3907,0))))</f>
        <v>0</v>
      </c>
      <c r="W3905" s="90">
        <f t="array" ref="W3905">IF(COUNTA(Y3904:DP3907)=0,0,IF(ISERROR(HLOOKUP(W3907,Y3907:DP3907,1,FALSE)),0,AVERAGEIF(Y3907:DP3907,$W3907,Y3905:DP3905)))</f>
        <v>0</v>
      </c>
      <c r="X3905" s="107"/>
    </row>
    <row r="3906" spans="2:29" thickBot="1">
      <c r="B3906" s="83"/>
      <c r="C3906" s="84"/>
      <c r="D3906" s="83"/>
      <c r="E3906" s="83"/>
      <c r="F3906" s="83"/>
      <c r="G3906" s="83"/>
      <c r="H3906" s="83"/>
      <c r="I3906" s="83"/>
      <c r="J3906" s="83"/>
      <c r="K3906" s="83"/>
      <c r="L3906" s="83"/>
      <c r="M3906" s="83"/>
      <c r="N3906" s="83"/>
      <c r="O3906" s="83"/>
      <c r="P3906" s="84"/>
      <c r="Q3906" s="217"/>
      <c r="R3906" s="91">
        <f t="shared" ref="R3906" si="10056">IF(COUNTA(Y3904:DP3907)=0,0,HLOOKUP(R3905,Y3905:DP3907,2,FALSE))</f>
        <v>0</v>
      </c>
      <c r="S3906" s="92">
        <f t="shared" ref="S3906" si="10057">IF(COUNTA(Y3904:DP3907)=0,0,HLOOKUP(S3904,Y3904:DP3907,3,FALSE))</f>
        <v>0</v>
      </c>
      <c r="T3906" s="93"/>
      <c r="U3906" s="94">
        <f t="array" ref="U3906">IF(COUNTA(Y3904:DP3907)=0,0,IF(ISERROR(HLOOKUP(U3907,Y3907:DP3907,1,FALSE)),0,INDEX(Y3906:DP3906,MATCH(U3905&amp;U3907,Y3905:DP3905&amp;Y3907:DP3907,0))))</f>
        <v>0</v>
      </c>
      <c r="V3906" s="94">
        <f t="array" ref="V3906">IF(COUNTA(Y3904:DP3907)=0,0,IF(ISERROR(HLOOKUP(V3907,Y3907:DP3907,1,FALSE)),0,INDEX(Y3906:DP3906,MATCH(V3905&amp;V3907,Y3905:DP3905&amp;Y3907:DP3907,0))))</f>
        <v>0</v>
      </c>
      <c r="W3906" s="95"/>
      <c r="X3906" s="108"/>
    </row>
    <row r="3907" spans="2:29" ht="13.9" thickBot="1">
      <c r="B3907" s="96"/>
      <c r="C3907" s="97"/>
      <c r="D3907" s="96"/>
      <c r="E3907" s="96"/>
      <c r="F3907" s="96"/>
      <c r="G3907" s="96"/>
      <c r="H3907" s="96"/>
      <c r="I3907" s="96"/>
      <c r="J3907" s="96"/>
      <c r="K3907" s="96"/>
      <c r="L3907" s="96"/>
      <c r="M3907" s="96"/>
      <c r="N3907" s="96"/>
      <c r="O3907" s="96"/>
      <c r="P3907" s="97"/>
      <c r="Q3907" s="218"/>
      <c r="R3907" s="98" t="str">
        <f t="shared" ref="R3907" si="10058">IF(COUNTA(Y3904:DP3907)=0,"none",HLOOKUP(R3905,Y3905:DP3907,3,FALSE))</f>
        <v>none</v>
      </c>
      <c r="S3907" s="99" t="str">
        <f t="shared" ref="S3907" si="10059">IF(COUNTA(Y3904:DP3907)=0,"none",HLOOKUP(S3904,Y3904:DP3907,4,FALSE))</f>
        <v>none</v>
      </c>
      <c r="T3907" s="100"/>
      <c r="U3907" s="100" t="str">
        <f t="array" ref="U3907">IF(COUNTA(Y3904:DP3907)=0,"none",IF($U$2="WAHR",$W$3,Abfrage!$F$4))</f>
        <v>none</v>
      </c>
      <c r="V3907" s="100" t="str">
        <f t="array" ref="V3907">IF(COUNTA(Y3904:DP3907)=0,"none",IF($U$2="WAHR",$W$3,Abfrage!$F$4))</f>
        <v>none</v>
      </c>
      <c r="W3907" s="100" t="str">
        <f t="array" ref="W3907">IF(COUNTA(Y3904:DP3907)=0,"none",IF($U$2="WAHR",$W$3,Abfrage!$F$4))</f>
        <v>none</v>
      </c>
      <c r="X3907" s="109"/>
    </row>
    <row r="3908" spans="2:29" thickBot="1">
      <c r="B3908" s="75" t="s">
        <v>2437</v>
      </c>
      <c r="C3908" s="76">
        <v>1000346194</v>
      </c>
      <c r="D3908" s="75" t="s">
        <v>95</v>
      </c>
      <c r="E3908" s="75" t="s">
        <v>96</v>
      </c>
      <c r="F3908" s="75" t="s">
        <v>97</v>
      </c>
      <c r="G3908" s="75" t="s">
        <v>97</v>
      </c>
      <c r="H3908" s="75" t="e">
        <v>#N/A</v>
      </c>
      <c r="I3908" s="75" t="s">
        <v>51</v>
      </c>
      <c r="J3908" s="75" t="s">
        <v>2438</v>
      </c>
      <c r="K3908" s="75" t="s">
        <v>306</v>
      </c>
      <c r="L3908" s="75" t="s">
        <v>306</v>
      </c>
      <c r="M3908" s="75" t="s">
        <v>313</v>
      </c>
      <c r="N3908" s="75" t="s">
        <v>352</v>
      </c>
      <c r="O3908" s="75" t="s">
        <v>315</v>
      </c>
      <c r="P3908" s="76" t="s">
        <v>306</v>
      </c>
      <c r="Q3908" s="216"/>
      <c r="R3908" s="77" t="str">
        <f t="shared" ref="R3908" si="10060">IF(COUNTA(Y3908:DP3911)=0,"01.01.1900",INDEX(Y3908:DP3908,MATCH(R3909,Y3909:DP3909,0)))</f>
        <v>01.01.1900</v>
      </c>
      <c r="S3908" s="78" t="str">
        <f t="shared" ref="S3908" si="10061">IF(COUNTA(Y3908:DP3911)=0,"01.01.1900",MAX(Y3908:DP3908))</f>
        <v>01.01.1900</v>
      </c>
      <c r="T3908" s="79"/>
      <c r="U3908" s="80" t="str">
        <f t="array" ref="U3908">IF(COUNTA(Y3908:DP3911)=0,"01.01.1900",IF(ISERROR(HLOOKUP(U3911,Y3911:DP3911,1,FALSE)),"01.01.1900",INDEX(Y3908:DP3908,MATCH(U3909&amp;U3911,Y3909:DP3909&amp;Y3911:DP3911,0))))</f>
        <v>01.01.1900</v>
      </c>
      <c r="V3908" s="81" t="str">
        <f t="shared" ref="V3908" si="10062">IF(COUNTA(Y3908:DP3911)=0,"01.01.1900",_xlfn.MAXIFS(Y3908:DP3908,Y3911:DP3911,V3911))</f>
        <v>01.01.1900</v>
      </c>
      <c r="W3908" s="82"/>
      <c r="X3908" s="106"/>
    </row>
    <row r="3909" spans="2:29" thickBot="1">
      <c r="B3909" s="83"/>
      <c r="C3909" s="84"/>
      <c r="D3909" s="83"/>
      <c r="E3909" s="83"/>
      <c r="F3909" s="83"/>
      <c r="G3909" s="83"/>
      <c r="H3909" s="83"/>
      <c r="I3909" s="83"/>
      <c r="J3909" s="83"/>
      <c r="K3909" s="83"/>
      <c r="L3909" s="83"/>
      <c r="M3909" s="83"/>
      <c r="N3909" s="83"/>
      <c r="O3909" s="83"/>
      <c r="P3909" s="84"/>
      <c r="Q3909" s="217"/>
      <c r="R3909" s="85">
        <f t="shared" ref="R3909" si="10063">IF(COUNTA(Y3908:DP3911)=0,0,MIN(Y3909:DP3909))</f>
        <v>0</v>
      </c>
      <c r="S3909" s="86">
        <f t="shared" ref="S3909" si="10064">IF(COUNTA(Y3908:DP3911)=0,0,HLOOKUP(S3908,Y3908:DP3911,2,FALSE))</f>
        <v>0</v>
      </c>
      <c r="T3909" s="87">
        <f t="shared" ref="T3909" si="10065">IF(COUNTA(Y3908:DP3911)=0,0,AVERAGE(Y3909:DP3909))</f>
        <v>0</v>
      </c>
      <c r="U3909" s="88">
        <f t="shared" ref="U3909" si="10066">IF(COUNTA(Y3908:DP3911)=0,0,_xlfn.MINIFS(Y3909:DP3909,Y3911:DP3911,U3911))</f>
        <v>0</v>
      </c>
      <c r="V3909" s="89">
        <f t="array" ref="V3909">IF(COUNTA(Y3908:DP3911)=0,0,IF(ISERROR(HLOOKUP(V3911,Y3911:DP3911,1,FALSE)),0,INDEX(Y3909:DP3909,MATCH(V3908&amp;V3911,Y3908:DP3908&amp;Y3911:DP3911,0))))</f>
        <v>0</v>
      </c>
      <c r="W3909" s="90">
        <f t="array" ref="W3909">IF(COUNTA(Y3908:DP3911)=0,0,IF(ISERROR(HLOOKUP(W3911,Y3911:DP3911,1,FALSE)),0,AVERAGEIF(Y3911:DP3911,$W3911,Y3909:DP3909)))</f>
        <v>0</v>
      </c>
      <c r="X3909" s="107"/>
    </row>
    <row r="3910" spans="2:29" thickBot="1">
      <c r="B3910" s="83"/>
      <c r="C3910" s="84"/>
      <c r="D3910" s="83"/>
      <c r="E3910" s="83"/>
      <c r="F3910" s="83"/>
      <c r="G3910" s="83"/>
      <c r="H3910" s="83"/>
      <c r="I3910" s="83"/>
      <c r="J3910" s="83"/>
      <c r="K3910" s="83"/>
      <c r="L3910" s="83"/>
      <c r="M3910" s="83"/>
      <c r="N3910" s="83"/>
      <c r="O3910" s="83"/>
      <c r="P3910" s="84"/>
      <c r="Q3910" s="217"/>
      <c r="R3910" s="91">
        <f t="shared" ref="R3910" si="10067">IF(COUNTA(Y3908:DP3911)=0,0,HLOOKUP(R3909,Y3909:DP3911,2,FALSE))</f>
        <v>0</v>
      </c>
      <c r="S3910" s="92">
        <f t="shared" ref="S3910" si="10068">IF(COUNTA(Y3908:DP3911)=0,0,HLOOKUP(S3908,Y3908:DP3911,3,FALSE))</f>
        <v>0</v>
      </c>
      <c r="T3910" s="93"/>
      <c r="U3910" s="94">
        <f t="array" ref="U3910">IF(COUNTA(Y3908:DP3911)=0,0,IF(ISERROR(HLOOKUP(U3911,Y3911:DP3911,1,FALSE)),0,INDEX(Y3910:DP3910,MATCH(U3909&amp;U3911,Y3909:DP3909&amp;Y3911:DP3911,0))))</f>
        <v>0</v>
      </c>
      <c r="V3910" s="94">
        <f t="array" ref="V3910">IF(COUNTA(Y3908:DP3911)=0,0,IF(ISERROR(HLOOKUP(V3911,Y3911:DP3911,1,FALSE)),0,INDEX(Y3910:DP3910,MATCH(V3909&amp;V3911,Y3909:DP3909&amp;Y3911:DP3911,0))))</f>
        <v>0</v>
      </c>
      <c r="W3910" s="95"/>
      <c r="X3910" s="108"/>
    </row>
    <row r="3911" spans="2:29" ht="13.9" thickBot="1">
      <c r="B3911" s="96"/>
      <c r="C3911" s="97"/>
      <c r="D3911" s="96"/>
      <c r="E3911" s="96"/>
      <c r="F3911" s="96"/>
      <c r="G3911" s="96"/>
      <c r="H3911" s="96"/>
      <c r="I3911" s="96"/>
      <c r="J3911" s="96"/>
      <c r="K3911" s="96"/>
      <c r="L3911" s="96"/>
      <c r="M3911" s="96"/>
      <c r="N3911" s="96"/>
      <c r="O3911" s="96"/>
      <c r="P3911" s="97"/>
      <c r="Q3911" s="218"/>
      <c r="R3911" s="98" t="str">
        <f t="shared" ref="R3911" si="10069">IF(COUNTA(Y3908:DP3911)=0,"none",HLOOKUP(R3909,Y3909:DP3911,3,FALSE))</f>
        <v>none</v>
      </c>
      <c r="S3911" s="99" t="str">
        <f t="shared" ref="S3911" si="10070">IF(COUNTA(Y3908:DP3911)=0,"none",HLOOKUP(S3908,Y3908:DP3911,4,FALSE))</f>
        <v>none</v>
      </c>
      <c r="T3911" s="100"/>
      <c r="U3911" s="100" t="str">
        <f t="array" ref="U3911">IF(COUNTA(Y3908:DP3911)=0,"none",IF($U$2="WAHR",$W$3,Abfrage!$F$4))</f>
        <v>none</v>
      </c>
      <c r="V3911" s="100" t="str">
        <f t="array" ref="V3911">IF(COUNTA(Y3908:DP3911)=0,"none",IF($U$2="WAHR",$W$3,Abfrage!$F$4))</f>
        <v>none</v>
      </c>
      <c r="W3911" s="100" t="str">
        <f t="array" ref="W3911">IF(COUNTA(Y3908:DP3911)=0,"none",IF($U$2="WAHR",$W$3,Abfrage!$F$4))</f>
        <v>none</v>
      </c>
      <c r="X3911" s="109"/>
    </row>
    <row r="3912" spans="2:29" thickBot="1">
      <c r="B3912" s="75" t="s">
        <v>2439</v>
      </c>
      <c r="C3912" s="76">
        <v>1000308534</v>
      </c>
      <c r="D3912" s="75" t="s">
        <v>95</v>
      </c>
      <c r="E3912" s="75" t="s">
        <v>96</v>
      </c>
      <c r="F3912" s="75" t="s">
        <v>97</v>
      </c>
      <c r="G3912" s="75" t="s">
        <v>306</v>
      </c>
      <c r="H3912" s="75" t="s">
        <v>44</v>
      </c>
      <c r="I3912" s="75" t="s">
        <v>68</v>
      </c>
      <c r="J3912" s="75" t="s">
        <v>2440</v>
      </c>
      <c r="K3912" s="75" t="s">
        <v>306</v>
      </c>
      <c r="L3912" s="75" t="s">
        <v>306</v>
      </c>
      <c r="M3912" s="75" t="s">
        <v>313</v>
      </c>
      <c r="N3912" s="75" t="s">
        <v>321</v>
      </c>
      <c r="O3912" s="75" t="s">
        <v>309</v>
      </c>
      <c r="P3912" s="76" t="s">
        <v>306</v>
      </c>
      <c r="Q3912" s="216"/>
      <c r="R3912" s="77">
        <f t="shared" ref="R3912" si="10071">IF(COUNTA(Y3912:DP3915)=0,"01.01.1900",INDEX(Y3912:DP3912,MATCH(R3913,Y3913:DP3913,0)))</f>
        <v>45502</v>
      </c>
      <c r="S3912" s="78">
        <f t="shared" ref="S3912" si="10072">IF(COUNTA(Y3912:DP3915)=0,"01.01.1900",MAX(Y3912:DP3912))</f>
        <v>45671</v>
      </c>
      <c r="T3912" s="79"/>
      <c r="U3912" s="80" t="str">
        <f t="array" ref="U3912">IF(COUNTA(Y3912:DP3915)=0,"01.01.1900",IF(ISERROR(HLOOKUP(U3915,Y3915:DP3915,1,FALSE)),"01.01.1900",INDEX(Y3912:DP3912,MATCH(U3913&amp;U3915,Y3913:DP3913&amp;Y3915:DP3915,0))))</f>
        <v>01.01.1900</v>
      </c>
      <c r="V3912" s="81">
        <f t="shared" ref="V3912" si="10073">IF(COUNTA(Y3912:DP3915)=0,"01.01.1900",_xlfn.MAXIFS(Y3912:DP3912,Y3915:DP3915,V3915))</f>
        <v>0</v>
      </c>
      <c r="W3912" s="82"/>
      <c r="X3912" s="106"/>
      <c r="Y3912" s="101">
        <v>44013</v>
      </c>
      <c r="Z3912" s="101">
        <v>44013</v>
      </c>
      <c r="AA3912" s="141">
        <v>45502</v>
      </c>
      <c r="AB3912" s="141">
        <v>45502</v>
      </c>
      <c r="AC3912" s="141">
        <v>45671</v>
      </c>
    </row>
    <row r="3913" spans="2:29" thickBot="1">
      <c r="B3913" s="83"/>
      <c r="C3913" s="84"/>
      <c r="D3913" s="83"/>
      <c r="E3913" s="83"/>
      <c r="F3913" s="83"/>
      <c r="G3913" s="83"/>
      <c r="H3913" s="83"/>
      <c r="I3913" s="83"/>
      <c r="J3913" s="83"/>
      <c r="K3913" s="83"/>
      <c r="L3913" s="83"/>
      <c r="M3913" s="83"/>
      <c r="N3913" s="83"/>
      <c r="O3913" s="83"/>
      <c r="P3913" s="84"/>
      <c r="Q3913" s="217"/>
      <c r="R3913" s="85">
        <f t="shared" ref="R3913" si="10074">IF(COUNTA(Y3912:DP3915)=0,0,MIN(Y3913:DP3913))</f>
        <v>7.0000000000000007E-2</v>
      </c>
      <c r="S3913" s="86">
        <f t="shared" ref="S3913" si="10075">IF(COUNTA(Y3912:DP3915)=0,0,HLOOKUP(S3912,Y3912:DP3915,2,FALSE))</f>
        <v>0.73501000000000005</v>
      </c>
      <c r="T3913" s="87">
        <f t="shared" ref="T3913" si="10076">IF(COUNTA(Y3912:DP3915)=0,0,AVERAGE(Y3913:DP3913))</f>
        <v>0.56899409302325576</v>
      </c>
      <c r="U3913" s="88">
        <f t="shared" ref="U3913" si="10077">IF(COUNTA(Y3912:DP3915)=0,0,_xlfn.MINIFS(Y3913:DP3913,Y3915:DP3915,U3915))</f>
        <v>0</v>
      </c>
      <c r="V3913" s="89">
        <f t="array" ref="V3913">IF(COUNTA(Y3912:DP3915)=0,0,IF(ISERROR(HLOOKUP(V3915,Y3915:DP3915,1,FALSE)),0,INDEX(Y3913:DP3913,MATCH(V3912&amp;V3915,Y3912:DP3912&amp;Y3915:DP3915,0))))</f>
        <v>0</v>
      </c>
      <c r="W3913" s="90">
        <f t="array" ref="W3913">IF(COUNTA(Y3912:DP3915)=0,0,IF(ISERROR(HLOOKUP(W3915,Y3915:DP3915,1,FALSE)),0,AVERAGEIF(Y3915:DP3915,$W3915,Y3913:DP3913)))</f>
        <v>0</v>
      </c>
      <c r="X3913" s="107"/>
      <c r="Y3913" s="102">
        <v>1.4199604651162792</v>
      </c>
      <c r="Z3913" s="102">
        <v>0.55000000000000004</v>
      </c>
      <c r="AA3913" s="142">
        <v>7.0000000000000007E-2</v>
      </c>
      <c r="AB3913" s="142">
        <v>7.0000000000000007E-2</v>
      </c>
      <c r="AC3913" s="142">
        <v>0.73501000000000005</v>
      </c>
    </row>
    <row r="3914" spans="2:29" thickBot="1">
      <c r="B3914" s="83"/>
      <c r="C3914" s="84"/>
      <c r="D3914" s="83"/>
      <c r="E3914" s="83"/>
      <c r="F3914" s="83"/>
      <c r="G3914" s="83"/>
      <c r="H3914" s="83"/>
      <c r="I3914" s="83"/>
      <c r="J3914" s="83"/>
      <c r="K3914" s="83"/>
      <c r="L3914" s="83"/>
      <c r="M3914" s="83"/>
      <c r="N3914" s="83"/>
      <c r="O3914" s="83"/>
      <c r="P3914" s="84"/>
      <c r="Q3914" s="217"/>
      <c r="R3914" s="91">
        <f t="shared" ref="R3914" si="10078">IF(COUNTA(Y3912:DP3915)=0,0,HLOOKUP(R3913,Y3913:DP3915,2,FALSE))</f>
        <v>0</v>
      </c>
      <c r="S3914" s="92">
        <f t="shared" ref="S3914" si="10079">IF(COUNTA(Y3912:DP3915)=0,0,HLOOKUP(S3912,Y3912:DP3915,3,FALSE))</f>
        <v>0</v>
      </c>
      <c r="T3914" s="93"/>
      <c r="U3914" s="94">
        <f t="array" ref="U3914">IF(COUNTA(Y3912:DP3915)=0,0,IF(ISERROR(HLOOKUP(U3915,Y3915:DP3915,1,FALSE)),0,INDEX(Y3914:DP3914,MATCH(U3913&amp;U3915,Y3913:DP3913&amp;Y3915:DP3915,0))))</f>
        <v>0</v>
      </c>
      <c r="V3914" s="94">
        <f t="array" ref="V3914">IF(COUNTA(Y3912:DP3915)=0,0,IF(ISERROR(HLOOKUP(V3915,Y3915:DP3915,1,FALSE)),0,INDEX(Y3914:DP3914,MATCH(V3913&amp;V3915,Y3913:DP3913&amp;Y3915:DP3915,0))))</f>
        <v>0</v>
      </c>
      <c r="W3914" s="95"/>
      <c r="X3914" s="108"/>
      <c r="Y3914" s="103">
        <v>0</v>
      </c>
      <c r="Z3914" s="103">
        <v>0</v>
      </c>
      <c r="AA3914" s="143">
        <v>0</v>
      </c>
      <c r="AB3914" s="143">
        <v>0</v>
      </c>
      <c r="AC3914" s="143">
        <v>0</v>
      </c>
    </row>
    <row r="3915" spans="2:29" ht="13.9" thickBot="1">
      <c r="B3915" s="96"/>
      <c r="C3915" s="97"/>
      <c r="D3915" s="96"/>
      <c r="E3915" s="96"/>
      <c r="F3915" s="96"/>
      <c r="G3915" s="96"/>
      <c r="H3915" s="96"/>
      <c r="I3915" s="96"/>
      <c r="J3915" s="96"/>
      <c r="K3915" s="96"/>
      <c r="L3915" s="96"/>
      <c r="M3915" s="96"/>
      <c r="N3915" s="96"/>
      <c r="O3915" s="96"/>
      <c r="P3915" s="97"/>
      <c r="Q3915" s="218"/>
      <c r="R3915" s="98" t="str">
        <f t="shared" ref="R3915" si="10080">IF(COUNTA(Y3912:DP3915)=0,"none",HLOOKUP(R3913,Y3913:DP3915,3,FALSE))</f>
        <v>PSZ</v>
      </c>
      <c r="S3915" s="99" t="str">
        <f t="shared" ref="S3915" si="10081">IF(COUNTA(Y3912:DP3915)=0,"none",HLOOKUP(S3912,Y3912:DP3915,4,FALSE))</f>
        <v>ECI</v>
      </c>
      <c r="T3915" s="100"/>
      <c r="U3915" s="100">
        <f t="array" ref="U3915">IF(COUNTA(Y3912:DP3915)=0,"none",IF($U$2="WAHR",$W$3,Abfrage!$F$4))</f>
        <v>0</v>
      </c>
      <c r="V3915" s="100">
        <f t="array" ref="V3915">IF(COUNTA(Y3912:DP3915)=0,"none",IF($U$2="WAHR",$W$3,Abfrage!$F$4))</f>
        <v>0</v>
      </c>
      <c r="W3915" s="100">
        <f t="array" ref="W3915">IF(COUNTA(Y3912:DP3915)=0,"none",IF($U$2="WAHR",$W$3,Abfrage!$F$4))</f>
        <v>0</v>
      </c>
      <c r="X3915" s="109"/>
      <c r="Y3915" s="104" t="s">
        <v>101</v>
      </c>
      <c r="Z3915" s="104" t="s">
        <v>185</v>
      </c>
      <c r="AA3915" s="144" t="s">
        <v>185</v>
      </c>
      <c r="AB3915" s="144" t="s">
        <v>185</v>
      </c>
      <c r="AC3915" s="144" t="s">
        <v>101</v>
      </c>
    </row>
    <row r="3916" spans="2:29" thickBot="1">
      <c r="B3916" s="75" t="s">
        <v>2441</v>
      </c>
      <c r="C3916" s="76">
        <v>1000320106</v>
      </c>
      <c r="D3916" s="75" t="s">
        <v>158</v>
      </c>
      <c r="E3916" s="75" t="s">
        <v>2442</v>
      </c>
      <c r="F3916" s="75" t="s">
        <v>2036</v>
      </c>
      <c r="G3916" s="75" t="s">
        <v>2443</v>
      </c>
      <c r="H3916" s="75" t="e">
        <v>#N/A</v>
      </c>
      <c r="I3916" s="75" t="s">
        <v>2444</v>
      </c>
      <c r="J3916" s="75" t="s">
        <v>2445</v>
      </c>
      <c r="K3916" s="75" t="s">
        <v>306</v>
      </c>
      <c r="L3916" s="75" t="s">
        <v>306</v>
      </c>
      <c r="M3916" s="75" t="s">
        <v>306</v>
      </c>
      <c r="N3916" s="75" t="s">
        <v>306</v>
      </c>
      <c r="O3916" s="75" t="s">
        <v>306</v>
      </c>
      <c r="P3916" s="76" t="s">
        <v>306</v>
      </c>
      <c r="Q3916" s="216"/>
      <c r="R3916" s="77" t="str">
        <f t="shared" ref="R3916" si="10082">IF(COUNTA(Y3916:DP3919)=0,"01.01.1900",INDEX(Y3916:DP3916,MATCH(R3917,Y3917:DP3917,0)))</f>
        <v>01.01.1900</v>
      </c>
      <c r="S3916" s="78" t="str">
        <f t="shared" ref="S3916" si="10083">IF(COUNTA(Y3916:DP3919)=0,"01.01.1900",MAX(Y3916:DP3916))</f>
        <v>01.01.1900</v>
      </c>
      <c r="T3916" s="79"/>
      <c r="U3916" s="80" t="str">
        <f t="array" ref="U3916">IF(COUNTA(Y3916:DP3919)=0,"01.01.1900",IF(ISERROR(HLOOKUP(U3919,Y3919:DP3919,1,FALSE)),"01.01.1900",INDEX(Y3916:DP3916,MATCH(U3917&amp;U3919,Y3917:DP3917&amp;Y3919:DP3919,0))))</f>
        <v>01.01.1900</v>
      </c>
      <c r="V3916" s="81" t="str">
        <f t="shared" ref="V3916" si="10084">IF(COUNTA(Y3916:DP3919)=0,"01.01.1900",_xlfn.MAXIFS(Y3916:DP3916,Y3919:DP3919,V3919))</f>
        <v>01.01.1900</v>
      </c>
      <c r="W3916" s="82"/>
      <c r="X3916" s="106"/>
    </row>
    <row r="3917" spans="2:29" thickBot="1">
      <c r="B3917" s="83"/>
      <c r="C3917" s="84"/>
      <c r="D3917" s="83"/>
      <c r="E3917" s="83"/>
      <c r="F3917" s="83"/>
      <c r="G3917" s="83"/>
      <c r="H3917" s="83"/>
      <c r="I3917" s="83"/>
      <c r="J3917" s="83"/>
      <c r="K3917" s="83"/>
      <c r="L3917" s="83"/>
      <c r="M3917" s="83"/>
      <c r="N3917" s="83"/>
      <c r="O3917" s="83"/>
      <c r="P3917" s="84"/>
      <c r="Q3917" s="217"/>
      <c r="R3917" s="85">
        <f t="shared" ref="R3917" si="10085">IF(COUNTA(Y3916:DP3919)=0,0,MIN(Y3917:DP3917))</f>
        <v>0</v>
      </c>
      <c r="S3917" s="86">
        <f t="shared" ref="S3917" si="10086">IF(COUNTA(Y3916:DP3919)=0,0,HLOOKUP(S3916,Y3916:DP3919,2,FALSE))</f>
        <v>0</v>
      </c>
      <c r="T3917" s="87">
        <f t="shared" ref="T3917" si="10087">IF(COUNTA(Y3916:DP3919)=0,0,AVERAGE(Y3917:DP3917))</f>
        <v>0</v>
      </c>
      <c r="U3917" s="88">
        <f t="shared" ref="U3917" si="10088">IF(COUNTA(Y3916:DP3919)=0,0,_xlfn.MINIFS(Y3917:DP3917,Y3919:DP3919,U3919))</f>
        <v>0</v>
      </c>
      <c r="V3917" s="89">
        <f t="array" ref="V3917">IF(COUNTA(Y3916:DP3919)=0,0,IF(ISERROR(HLOOKUP(V3919,Y3919:DP3919,1,FALSE)),0,INDEX(Y3917:DP3917,MATCH(V3916&amp;V3919,Y3916:DP3916&amp;Y3919:DP3919,0))))</f>
        <v>0</v>
      </c>
      <c r="W3917" s="90">
        <f t="array" ref="W3917">IF(COUNTA(Y3916:DP3919)=0,0,IF(ISERROR(HLOOKUP(W3919,Y3919:DP3919,1,FALSE)),0,AVERAGEIF(Y3919:DP3919,$W3919,Y3917:DP3917)))</f>
        <v>0</v>
      </c>
      <c r="X3917" s="107"/>
    </row>
    <row r="3918" spans="2:29" thickBot="1">
      <c r="B3918" s="83"/>
      <c r="C3918" s="84"/>
      <c r="D3918" s="83"/>
      <c r="E3918" s="83"/>
      <c r="F3918" s="83"/>
      <c r="G3918" s="83"/>
      <c r="H3918" s="83"/>
      <c r="I3918" s="83"/>
      <c r="J3918" s="83"/>
      <c r="K3918" s="83"/>
      <c r="L3918" s="83"/>
      <c r="M3918" s="83"/>
      <c r="N3918" s="83"/>
      <c r="O3918" s="83"/>
      <c r="P3918" s="84"/>
      <c r="Q3918" s="217"/>
      <c r="R3918" s="91">
        <f t="shared" ref="R3918" si="10089">IF(COUNTA(Y3916:DP3919)=0,0,HLOOKUP(R3917,Y3917:DP3919,2,FALSE))</f>
        <v>0</v>
      </c>
      <c r="S3918" s="92">
        <f t="shared" ref="S3918" si="10090">IF(COUNTA(Y3916:DP3919)=0,0,HLOOKUP(S3916,Y3916:DP3919,3,FALSE))</f>
        <v>0</v>
      </c>
      <c r="T3918" s="93"/>
      <c r="U3918" s="94">
        <f t="array" ref="U3918">IF(COUNTA(Y3916:DP3919)=0,0,IF(ISERROR(HLOOKUP(U3919,Y3919:DP3919,1,FALSE)),0,INDEX(Y3918:DP3918,MATCH(U3917&amp;U3919,Y3917:DP3917&amp;Y3919:DP3919,0))))</f>
        <v>0</v>
      </c>
      <c r="V3918" s="94">
        <f t="array" ref="V3918">IF(COUNTA(Y3916:DP3919)=0,0,IF(ISERROR(HLOOKUP(V3919,Y3919:DP3919,1,FALSE)),0,INDEX(Y3918:DP3918,MATCH(V3917&amp;V3919,Y3917:DP3917&amp;Y3919:DP3919,0))))</f>
        <v>0</v>
      </c>
      <c r="W3918" s="95"/>
      <c r="X3918" s="108"/>
    </row>
    <row r="3919" spans="2:29" ht="13.9" thickBot="1">
      <c r="B3919" s="96"/>
      <c r="C3919" s="97"/>
      <c r="D3919" s="96"/>
      <c r="E3919" s="96"/>
      <c r="F3919" s="96"/>
      <c r="G3919" s="96"/>
      <c r="H3919" s="96"/>
      <c r="I3919" s="96"/>
      <c r="J3919" s="96"/>
      <c r="K3919" s="96"/>
      <c r="L3919" s="96"/>
      <c r="M3919" s="96"/>
      <c r="N3919" s="96"/>
      <c r="O3919" s="96"/>
      <c r="P3919" s="97"/>
      <c r="Q3919" s="218"/>
      <c r="R3919" s="98" t="str">
        <f t="shared" ref="R3919" si="10091">IF(COUNTA(Y3916:DP3919)=0,"none",HLOOKUP(R3917,Y3917:DP3919,3,FALSE))</f>
        <v>none</v>
      </c>
      <c r="S3919" s="99" t="str">
        <f t="shared" ref="S3919" si="10092">IF(COUNTA(Y3916:DP3919)=0,"none",HLOOKUP(S3916,Y3916:DP3919,4,FALSE))</f>
        <v>none</v>
      </c>
      <c r="T3919" s="100"/>
      <c r="U3919" s="100" t="str">
        <f t="array" ref="U3919">IF(COUNTA(Y3916:DP3919)=0,"none",IF($U$2="WAHR",$W$3,Abfrage!$F$4))</f>
        <v>none</v>
      </c>
      <c r="V3919" s="100" t="str">
        <f t="array" ref="V3919">IF(COUNTA(Y3916:DP3919)=0,"none",IF($U$2="WAHR",$W$3,Abfrage!$F$4))</f>
        <v>none</v>
      </c>
      <c r="W3919" s="100" t="str">
        <f t="array" ref="W3919">IF(COUNTA(Y3916:DP3919)=0,"none",IF($U$2="WAHR",$W$3,Abfrage!$F$4))</f>
        <v>none</v>
      </c>
      <c r="X3919" s="109"/>
    </row>
    <row r="3920" spans="2:29" thickBot="1">
      <c r="B3920" s="75" t="s">
        <v>2446</v>
      </c>
      <c r="C3920" s="76">
        <v>1000341448</v>
      </c>
      <c r="D3920" s="75" t="s">
        <v>95</v>
      </c>
      <c r="E3920" s="75" t="s">
        <v>96</v>
      </c>
      <c r="F3920" s="75" t="s">
        <v>97</v>
      </c>
      <c r="G3920" s="75" t="s">
        <v>2433</v>
      </c>
      <c r="H3920" s="75" t="s">
        <v>40</v>
      </c>
      <c r="I3920" s="75" t="s">
        <v>51</v>
      </c>
      <c r="J3920" s="75" t="s">
        <v>2447</v>
      </c>
      <c r="K3920" s="75" t="s">
        <v>306</v>
      </c>
      <c r="L3920" s="75" t="s">
        <v>306</v>
      </c>
      <c r="M3920" s="75" t="s">
        <v>313</v>
      </c>
      <c r="N3920" s="75" t="s">
        <v>327</v>
      </c>
      <c r="O3920" s="75" t="s">
        <v>306</v>
      </c>
      <c r="P3920" s="76" t="s">
        <v>306</v>
      </c>
      <c r="Q3920" s="216"/>
      <c r="R3920" s="77">
        <f t="shared" ref="R3920" si="10093">IF(COUNTA(Y3920:DP3923)=0,"01.01.1900",INDEX(Y3920:DP3920,MATCH(R3921,Y3921:DP3921,0)))</f>
        <v>45468</v>
      </c>
      <c r="S3920" s="78">
        <f t="shared" ref="S3920" si="10094">IF(COUNTA(Y3920:DP3923)=0,"01.01.1900",MAX(Y3920:DP3920))</f>
        <v>45468</v>
      </c>
      <c r="T3920" s="79"/>
      <c r="U3920" s="80" t="str">
        <f t="array" ref="U3920">IF(COUNTA(Y3920:DP3923)=0,"01.01.1900",IF(ISERROR(HLOOKUP(U3923,Y3923:DP3923,1,FALSE)),"01.01.1900",INDEX(Y3920:DP3920,MATCH(U3921&amp;U3923,Y3921:DP3921&amp;Y3923:DP3923,0))))</f>
        <v>01.01.1900</v>
      </c>
      <c r="V3920" s="81">
        <f t="shared" ref="V3920" si="10095">IF(COUNTA(Y3920:DP3923)=0,"01.01.1900",_xlfn.MAXIFS(Y3920:DP3920,Y3923:DP3923,V3923))</f>
        <v>0</v>
      </c>
      <c r="W3920" s="82"/>
      <c r="X3920" s="106"/>
      <c r="Y3920" s="141">
        <v>44448</v>
      </c>
      <c r="Z3920" s="141">
        <v>45468</v>
      </c>
    </row>
    <row r="3921" spans="2:26" thickBot="1">
      <c r="B3921" s="83"/>
      <c r="C3921" s="84"/>
      <c r="D3921" s="83"/>
      <c r="E3921" s="83"/>
      <c r="F3921" s="83"/>
      <c r="G3921" s="83"/>
      <c r="H3921" s="83"/>
      <c r="I3921" s="83"/>
      <c r="J3921" s="83"/>
      <c r="K3921" s="83"/>
      <c r="L3921" s="83"/>
      <c r="M3921" s="83"/>
      <c r="N3921" s="83"/>
      <c r="O3921" s="83"/>
      <c r="P3921" s="84"/>
      <c r="Q3921" s="217"/>
      <c r="R3921" s="85">
        <f t="shared" ref="R3921" si="10096">IF(COUNTA(Y3920:DP3923)=0,0,MIN(Y3921:DP3921))</f>
        <v>6.3700000000000007E-2</v>
      </c>
      <c r="S3921" s="86">
        <f t="shared" ref="S3921" si="10097">IF(COUNTA(Y3920:DP3923)=0,0,HLOOKUP(S3920,Y3920:DP3923,2,FALSE))</f>
        <v>6.3700000000000007E-2</v>
      </c>
      <c r="T3921" s="87">
        <f t="shared" ref="T3921" si="10098">IF(COUNTA(Y3920:DP3923)=0,0,AVERAGE(Y3921:DP3921))</f>
        <v>0.12185</v>
      </c>
      <c r="U3921" s="88">
        <f t="shared" ref="U3921" si="10099">IF(COUNTA(Y3920:DP3923)=0,0,_xlfn.MINIFS(Y3921:DP3921,Y3923:DP3923,U3923))</f>
        <v>0</v>
      </c>
      <c r="V3921" s="89">
        <f t="array" ref="V3921">IF(COUNTA(Y3920:DP3923)=0,0,IF(ISERROR(HLOOKUP(V3923,Y3923:DP3923,1,FALSE)),0,INDEX(Y3921:DP3921,MATCH(V3920&amp;V3923,Y3920:DP3920&amp;Y3923:DP3923,0))))</f>
        <v>0</v>
      </c>
      <c r="W3921" s="90">
        <f t="array" ref="W3921">IF(COUNTA(Y3920:DP3923)=0,0,IF(ISERROR(HLOOKUP(W3923,Y3923:DP3923,1,FALSE)),0,AVERAGEIF(Y3923:DP3923,$W3923,Y3921:DP3921)))</f>
        <v>0</v>
      </c>
      <c r="X3921" s="107"/>
      <c r="Y3921" s="142">
        <v>0.18</v>
      </c>
      <c r="Z3921" s="142">
        <v>6.3700000000000007E-2</v>
      </c>
    </row>
    <row r="3922" spans="2:26" thickBot="1">
      <c r="B3922" s="83"/>
      <c r="C3922" s="84"/>
      <c r="D3922" s="83"/>
      <c r="E3922" s="83"/>
      <c r="F3922" s="83"/>
      <c r="G3922" s="83"/>
      <c r="H3922" s="83"/>
      <c r="I3922" s="83"/>
      <c r="J3922" s="83"/>
      <c r="K3922" s="83"/>
      <c r="L3922" s="83"/>
      <c r="M3922" s="83"/>
      <c r="N3922" s="83"/>
      <c r="O3922" s="83"/>
      <c r="P3922" s="84"/>
      <c r="Q3922" s="217"/>
      <c r="R3922" s="91">
        <f t="shared" ref="R3922" si="10100">IF(COUNTA(Y3920:DP3923)=0,0,HLOOKUP(R3921,Y3921:DP3923,2,FALSE))</f>
        <v>1000</v>
      </c>
      <c r="S3922" s="92">
        <f t="shared" ref="S3922" si="10101">IF(COUNTA(Y3920:DP3923)=0,0,HLOOKUP(S3920,Y3920:DP3923,3,FALSE))</f>
        <v>1000</v>
      </c>
      <c r="T3922" s="93"/>
      <c r="U3922" s="94">
        <f t="array" ref="U3922">IF(COUNTA(Y3920:DP3923)=0,0,IF(ISERROR(HLOOKUP(U3923,Y3923:DP3923,1,FALSE)),0,INDEX(Y3922:DP3922,MATCH(U3921&amp;U3923,Y3921:DP3921&amp;Y3923:DP3923,0))))</f>
        <v>0</v>
      </c>
      <c r="V3922" s="94">
        <f t="array" ref="V3922">IF(COUNTA(Y3920:DP3923)=0,0,IF(ISERROR(HLOOKUP(V3923,Y3923:DP3923,1,FALSE)),0,INDEX(Y3922:DP3922,MATCH(V3921&amp;V3923,Y3921:DP3921&amp;Y3923:DP3923,0))))</f>
        <v>0</v>
      </c>
      <c r="W3922" s="95"/>
      <c r="X3922" s="108"/>
      <c r="Y3922" s="143">
        <v>1</v>
      </c>
      <c r="Z3922" s="143">
        <v>1000</v>
      </c>
    </row>
    <row r="3923" spans="2:26" ht="13.9" thickBot="1">
      <c r="B3923" s="96"/>
      <c r="C3923" s="97"/>
      <c r="D3923" s="96"/>
      <c r="E3923" s="96"/>
      <c r="F3923" s="96"/>
      <c r="G3923" s="96"/>
      <c r="H3923" s="96"/>
      <c r="I3923" s="96"/>
      <c r="J3923" s="96"/>
      <c r="K3923" s="96"/>
      <c r="L3923" s="96"/>
      <c r="M3923" s="96"/>
      <c r="N3923" s="96"/>
      <c r="O3923" s="96"/>
      <c r="P3923" s="97"/>
      <c r="Q3923" s="218"/>
      <c r="R3923" s="98" t="str">
        <f t="shared" ref="R3923" si="10102">IF(COUNTA(Y3920:DP3923)=0,"none",HLOOKUP(R3921,Y3921:DP3923,3,FALSE))</f>
        <v>www (-30%)</v>
      </c>
      <c r="S3923" s="99" t="str">
        <f t="shared" ref="S3923" si="10103">IF(COUNTA(Y3920:DP3923)=0,"none",HLOOKUP(S3920,Y3920:DP3923,4,FALSE))</f>
        <v>www (-30%)</v>
      </c>
      <c r="T3923" s="100"/>
      <c r="U3923" s="100">
        <f t="array" ref="U3923">IF(COUNTA(Y3920:DP3923)=0,"none",IF($U$2="WAHR",$W$3,Abfrage!$F$4))</f>
        <v>0</v>
      </c>
      <c r="V3923" s="100">
        <f t="array" ref="V3923">IF(COUNTA(Y3920:DP3923)=0,"none",IF($U$2="WAHR",$W$3,Abfrage!$F$4))</f>
        <v>0</v>
      </c>
      <c r="W3923" s="100">
        <f t="array" ref="W3923">IF(COUNTA(Y3920:DP3923)=0,"none",IF($U$2="WAHR",$W$3,Abfrage!$F$4))</f>
        <v>0</v>
      </c>
      <c r="X3923" s="109"/>
      <c r="Y3923" s="144" t="s">
        <v>47</v>
      </c>
      <c r="Z3923" s="144" t="s">
        <v>43</v>
      </c>
    </row>
    <row r="3924" spans="2:26" thickBot="1">
      <c r="B3924" s="75" t="s">
        <v>2448</v>
      </c>
      <c r="C3924" s="76">
        <v>1000349302</v>
      </c>
      <c r="D3924" s="75" t="s">
        <v>95</v>
      </c>
      <c r="E3924" s="75" t="s">
        <v>148</v>
      </c>
      <c r="F3924" s="75" t="s">
        <v>175</v>
      </c>
      <c r="G3924" s="75" t="s">
        <v>175</v>
      </c>
      <c r="H3924" s="75" t="e">
        <v>#N/A</v>
      </c>
      <c r="I3924" s="75" t="s">
        <v>51</v>
      </c>
      <c r="J3924" s="75" t="s">
        <v>2449</v>
      </c>
      <c r="K3924" s="75" t="s">
        <v>795</v>
      </c>
      <c r="L3924" s="75" t="s">
        <v>1080</v>
      </c>
      <c r="M3924" s="75" t="s">
        <v>307</v>
      </c>
      <c r="N3924" s="75" t="s">
        <v>327</v>
      </c>
      <c r="O3924" s="75" t="s">
        <v>306</v>
      </c>
      <c r="P3924" s="76" t="s">
        <v>306</v>
      </c>
      <c r="Q3924" s="216"/>
      <c r="R3924" s="77" t="str">
        <f t="shared" ref="R3924" si="10104">IF(COUNTA(Y3924:DP3927)=0,"01.01.1900",INDEX(Y3924:DP3924,MATCH(R3925,Y3925:DP3925,0)))</f>
        <v>01.01.1900</v>
      </c>
      <c r="S3924" s="78" t="str">
        <f t="shared" ref="S3924" si="10105">IF(COUNTA(Y3924:DP3927)=0,"01.01.1900",MAX(Y3924:DP3924))</f>
        <v>01.01.1900</v>
      </c>
      <c r="T3924" s="79"/>
      <c r="U3924" s="80" t="str">
        <f t="array" ref="U3924">IF(COUNTA(Y3924:DP3927)=0,"01.01.1900",IF(ISERROR(HLOOKUP(U3927,Y3927:DP3927,1,FALSE)),"01.01.1900",INDEX(Y3924:DP3924,MATCH(U3925&amp;U3927,Y3925:DP3925&amp;Y3927:DP3927,0))))</f>
        <v>01.01.1900</v>
      </c>
      <c r="V3924" s="81" t="str">
        <f t="shared" ref="V3924" si="10106">IF(COUNTA(Y3924:DP3927)=0,"01.01.1900",_xlfn.MAXIFS(Y3924:DP3924,Y3927:DP3927,V3927))</f>
        <v>01.01.1900</v>
      </c>
      <c r="W3924" s="82"/>
      <c r="X3924" s="106"/>
    </row>
    <row r="3925" spans="2:26" thickBot="1">
      <c r="B3925" s="83"/>
      <c r="C3925" s="84"/>
      <c r="D3925" s="83"/>
      <c r="E3925" s="83"/>
      <c r="F3925" s="83"/>
      <c r="G3925" s="83"/>
      <c r="H3925" s="83"/>
      <c r="I3925" s="83"/>
      <c r="J3925" s="83"/>
      <c r="K3925" s="83"/>
      <c r="L3925" s="83"/>
      <c r="M3925" s="83"/>
      <c r="N3925" s="83"/>
      <c r="O3925" s="83"/>
      <c r="P3925" s="84"/>
      <c r="Q3925" s="217"/>
      <c r="R3925" s="85">
        <f t="shared" ref="R3925" si="10107">IF(COUNTA(Y3924:DP3927)=0,0,MIN(Y3925:DP3925))</f>
        <v>0</v>
      </c>
      <c r="S3925" s="86">
        <f t="shared" ref="S3925" si="10108">IF(COUNTA(Y3924:DP3927)=0,0,HLOOKUP(S3924,Y3924:DP3927,2,FALSE))</f>
        <v>0</v>
      </c>
      <c r="T3925" s="87">
        <f t="shared" ref="T3925" si="10109">IF(COUNTA(Y3924:DP3927)=0,0,AVERAGE(Y3925:DP3925))</f>
        <v>0</v>
      </c>
      <c r="U3925" s="88">
        <f t="shared" ref="U3925" si="10110">IF(COUNTA(Y3924:DP3927)=0,0,_xlfn.MINIFS(Y3925:DP3925,Y3927:DP3927,U3927))</f>
        <v>0</v>
      </c>
      <c r="V3925" s="89">
        <f t="array" ref="V3925">IF(COUNTA(Y3924:DP3927)=0,0,IF(ISERROR(HLOOKUP(V3927,Y3927:DP3927,1,FALSE)),0,INDEX(Y3925:DP3925,MATCH(V3924&amp;V3927,Y3924:DP3924&amp;Y3927:DP3927,0))))</f>
        <v>0</v>
      </c>
      <c r="W3925" s="90">
        <f t="array" ref="W3925">IF(COUNTA(Y3924:DP3927)=0,0,IF(ISERROR(HLOOKUP(W3927,Y3927:DP3927,1,FALSE)),0,AVERAGEIF(Y3927:DP3927,$W3927,Y3925:DP3925)))</f>
        <v>0</v>
      </c>
      <c r="X3925" s="107"/>
    </row>
    <row r="3926" spans="2:26" thickBot="1">
      <c r="B3926" s="83"/>
      <c r="C3926" s="84"/>
      <c r="D3926" s="83"/>
      <c r="E3926" s="83"/>
      <c r="F3926" s="83"/>
      <c r="G3926" s="83"/>
      <c r="H3926" s="83"/>
      <c r="I3926" s="83"/>
      <c r="J3926" s="83"/>
      <c r="K3926" s="83"/>
      <c r="L3926" s="83"/>
      <c r="M3926" s="83"/>
      <c r="N3926" s="83"/>
      <c r="O3926" s="83"/>
      <c r="P3926" s="84"/>
      <c r="Q3926" s="217"/>
      <c r="R3926" s="91">
        <f t="shared" ref="R3926" si="10111">IF(COUNTA(Y3924:DP3927)=0,0,HLOOKUP(R3925,Y3925:DP3927,2,FALSE))</f>
        <v>0</v>
      </c>
      <c r="S3926" s="92">
        <f t="shared" ref="S3926" si="10112">IF(COUNTA(Y3924:DP3927)=0,0,HLOOKUP(S3924,Y3924:DP3927,3,FALSE))</f>
        <v>0</v>
      </c>
      <c r="T3926" s="93"/>
      <c r="U3926" s="94">
        <f t="array" ref="U3926">IF(COUNTA(Y3924:DP3927)=0,0,IF(ISERROR(HLOOKUP(U3927,Y3927:DP3927,1,FALSE)),0,INDEX(Y3926:DP3926,MATCH(U3925&amp;U3927,Y3925:DP3925&amp;Y3927:DP3927,0))))</f>
        <v>0</v>
      </c>
      <c r="V3926" s="94">
        <f t="array" ref="V3926">IF(COUNTA(Y3924:DP3927)=0,0,IF(ISERROR(HLOOKUP(V3927,Y3927:DP3927,1,FALSE)),0,INDEX(Y3926:DP3926,MATCH(V3925&amp;V3927,Y3925:DP3925&amp;Y3927:DP3927,0))))</f>
        <v>0</v>
      </c>
      <c r="W3926" s="95"/>
      <c r="X3926" s="108"/>
    </row>
    <row r="3927" spans="2:26" ht="13.9" thickBot="1">
      <c r="B3927" s="96"/>
      <c r="C3927" s="97"/>
      <c r="D3927" s="96"/>
      <c r="E3927" s="96"/>
      <c r="F3927" s="96"/>
      <c r="G3927" s="96"/>
      <c r="H3927" s="96"/>
      <c r="I3927" s="96"/>
      <c r="J3927" s="96"/>
      <c r="K3927" s="96"/>
      <c r="L3927" s="96"/>
      <c r="M3927" s="96"/>
      <c r="N3927" s="96"/>
      <c r="O3927" s="96"/>
      <c r="P3927" s="97"/>
      <c r="Q3927" s="218"/>
      <c r="R3927" s="98" t="str">
        <f t="shared" ref="R3927" si="10113">IF(COUNTA(Y3924:DP3927)=0,"none",HLOOKUP(R3925,Y3925:DP3927,3,FALSE))</f>
        <v>none</v>
      </c>
      <c r="S3927" s="99" t="str">
        <f t="shared" ref="S3927" si="10114">IF(COUNTA(Y3924:DP3927)=0,"none",HLOOKUP(S3924,Y3924:DP3927,4,FALSE))</f>
        <v>none</v>
      </c>
      <c r="T3927" s="100"/>
      <c r="U3927" s="100" t="str">
        <f t="array" ref="U3927">IF(COUNTA(Y3924:DP3927)=0,"none",IF($U$2="WAHR",$W$3,Abfrage!$F$4))</f>
        <v>none</v>
      </c>
      <c r="V3927" s="100" t="str">
        <f t="array" ref="V3927">IF(COUNTA(Y3924:DP3927)=0,"none",IF($U$2="WAHR",$W$3,Abfrage!$F$4))</f>
        <v>none</v>
      </c>
      <c r="W3927" s="100" t="str">
        <f t="array" ref="W3927">IF(COUNTA(Y3924:DP3927)=0,"none",IF($U$2="WAHR",$W$3,Abfrage!$F$4))</f>
        <v>none</v>
      </c>
      <c r="X3927" s="109"/>
    </row>
    <row r="3928" spans="2:26" thickBot="1">
      <c r="B3928" s="75" t="s">
        <v>2450</v>
      </c>
      <c r="C3928" s="76">
        <v>1000312236</v>
      </c>
      <c r="D3928" s="75" t="s">
        <v>95</v>
      </c>
      <c r="E3928" s="75" t="s">
        <v>148</v>
      </c>
      <c r="F3928" s="75" t="s">
        <v>96</v>
      </c>
      <c r="G3928" s="75" t="s">
        <v>2451</v>
      </c>
      <c r="H3928" s="75" t="e">
        <v>#N/A</v>
      </c>
      <c r="I3928" s="75" t="s">
        <v>79</v>
      </c>
      <c r="J3928" s="75" t="s">
        <v>2452</v>
      </c>
      <c r="K3928" s="75" t="s">
        <v>809</v>
      </c>
      <c r="L3928" s="75" t="s">
        <v>900</v>
      </c>
      <c r="M3928" s="75" t="s">
        <v>313</v>
      </c>
      <c r="N3928" s="75" t="s">
        <v>327</v>
      </c>
      <c r="O3928" s="75" t="s">
        <v>306</v>
      </c>
      <c r="P3928" s="76" t="s">
        <v>306</v>
      </c>
      <c r="Q3928" s="216"/>
      <c r="R3928" s="77" t="str">
        <f t="shared" ref="R3928" si="10115">IF(COUNTA(Y3928:DP3931)=0,"01.01.1900",INDEX(Y3928:DP3928,MATCH(R3929,Y3929:DP3929,0)))</f>
        <v>01.01.1900</v>
      </c>
      <c r="S3928" s="78" t="str">
        <f t="shared" ref="S3928" si="10116">IF(COUNTA(Y3928:DP3931)=0,"01.01.1900",MAX(Y3928:DP3928))</f>
        <v>01.01.1900</v>
      </c>
      <c r="T3928" s="79"/>
      <c r="U3928" s="80" t="str">
        <f t="array" ref="U3928">IF(COUNTA(Y3928:DP3931)=0,"01.01.1900",IF(ISERROR(HLOOKUP(U3931,Y3931:DP3931,1,FALSE)),"01.01.1900",INDEX(Y3928:DP3928,MATCH(U3929&amp;U3931,Y3929:DP3929&amp;Y3931:DP3931,0))))</f>
        <v>01.01.1900</v>
      </c>
      <c r="V3928" s="81" t="str">
        <f t="shared" ref="V3928" si="10117">IF(COUNTA(Y3928:DP3931)=0,"01.01.1900",_xlfn.MAXIFS(Y3928:DP3928,Y3931:DP3931,V3931))</f>
        <v>01.01.1900</v>
      </c>
      <c r="W3928" s="82"/>
      <c r="X3928" s="106"/>
    </row>
    <row r="3929" spans="2:26" thickBot="1">
      <c r="B3929" s="83"/>
      <c r="C3929" s="84"/>
      <c r="D3929" s="83"/>
      <c r="E3929" s="83"/>
      <c r="F3929" s="83"/>
      <c r="G3929" s="83"/>
      <c r="H3929" s="83"/>
      <c r="I3929" s="83"/>
      <c r="J3929" s="83"/>
      <c r="K3929" s="83"/>
      <c r="L3929" s="83"/>
      <c r="M3929" s="83"/>
      <c r="N3929" s="83"/>
      <c r="O3929" s="83"/>
      <c r="P3929" s="84"/>
      <c r="Q3929" s="217"/>
      <c r="R3929" s="85">
        <f t="shared" ref="R3929" si="10118">IF(COUNTA(Y3928:DP3931)=0,0,MIN(Y3929:DP3929))</f>
        <v>0</v>
      </c>
      <c r="S3929" s="86">
        <f t="shared" ref="S3929" si="10119">IF(COUNTA(Y3928:DP3931)=0,0,HLOOKUP(S3928,Y3928:DP3931,2,FALSE))</f>
        <v>0</v>
      </c>
      <c r="T3929" s="87">
        <f t="shared" ref="T3929" si="10120">IF(COUNTA(Y3928:DP3931)=0,0,AVERAGE(Y3929:DP3929))</f>
        <v>0</v>
      </c>
      <c r="U3929" s="88">
        <f t="shared" ref="U3929" si="10121">IF(COUNTA(Y3928:DP3931)=0,0,_xlfn.MINIFS(Y3929:DP3929,Y3931:DP3931,U3931))</f>
        <v>0</v>
      </c>
      <c r="V3929" s="89">
        <f t="array" ref="V3929">IF(COUNTA(Y3928:DP3931)=0,0,IF(ISERROR(HLOOKUP(V3931,Y3931:DP3931,1,FALSE)),0,INDEX(Y3929:DP3929,MATCH(V3928&amp;V3931,Y3928:DP3928&amp;Y3931:DP3931,0))))</f>
        <v>0</v>
      </c>
      <c r="W3929" s="90">
        <f t="array" ref="W3929">IF(COUNTA(Y3928:DP3931)=0,0,IF(ISERROR(HLOOKUP(W3931,Y3931:DP3931,1,FALSE)),0,AVERAGEIF(Y3931:DP3931,$W3931,Y3929:DP3929)))</f>
        <v>0</v>
      </c>
      <c r="X3929" s="107"/>
    </row>
    <row r="3930" spans="2:26" thickBot="1">
      <c r="B3930" s="83"/>
      <c r="C3930" s="84"/>
      <c r="D3930" s="83"/>
      <c r="E3930" s="83"/>
      <c r="F3930" s="83"/>
      <c r="G3930" s="83"/>
      <c r="H3930" s="83"/>
      <c r="I3930" s="83"/>
      <c r="J3930" s="83"/>
      <c r="K3930" s="83"/>
      <c r="L3930" s="83"/>
      <c r="M3930" s="83"/>
      <c r="N3930" s="83"/>
      <c r="O3930" s="83"/>
      <c r="P3930" s="84"/>
      <c r="Q3930" s="217"/>
      <c r="R3930" s="91">
        <f t="shared" ref="R3930" si="10122">IF(COUNTA(Y3928:DP3931)=0,0,HLOOKUP(R3929,Y3929:DP3931,2,FALSE))</f>
        <v>0</v>
      </c>
      <c r="S3930" s="92">
        <f t="shared" ref="S3930" si="10123">IF(COUNTA(Y3928:DP3931)=0,0,HLOOKUP(S3928,Y3928:DP3931,3,FALSE))</f>
        <v>0</v>
      </c>
      <c r="T3930" s="93"/>
      <c r="U3930" s="94">
        <f t="array" ref="U3930">IF(COUNTA(Y3928:DP3931)=0,0,IF(ISERROR(HLOOKUP(U3931,Y3931:DP3931,1,FALSE)),0,INDEX(Y3930:DP3930,MATCH(U3929&amp;U3931,Y3929:DP3929&amp;Y3931:DP3931,0))))</f>
        <v>0</v>
      </c>
      <c r="V3930" s="94">
        <f t="array" ref="V3930">IF(COUNTA(Y3928:DP3931)=0,0,IF(ISERROR(HLOOKUP(V3931,Y3931:DP3931,1,FALSE)),0,INDEX(Y3930:DP3930,MATCH(V3929&amp;V3931,Y3929:DP3929&amp;Y3931:DP3931,0))))</f>
        <v>0</v>
      </c>
      <c r="W3930" s="95"/>
      <c r="X3930" s="108"/>
    </row>
    <row r="3931" spans="2:26" ht="13.9" thickBot="1">
      <c r="B3931" s="96"/>
      <c r="C3931" s="97"/>
      <c r="D3931" s="96"/>
      <c r="E3931" s="96"/>
      <c r="F3931" s="96"/>
      <c r="G3931" s="96"/>
      <c r="H3931" s="96"/>
      <c r="I3931" s="96"/>
      <c r="J3931" s="96"/>
      <c r="K3931" s="96"/>
      <c r="L3931" s="96"/>
      <c r="M3931" s="96"/>
      <c r="N3931" s="96"/>
      <c r="O3931" s="96"/>
      <c r="P3931" s="97"/>
      <c r="Q3931" s="218"/>
      <c r="R3931" s="98" t="str">
        <f t="shared" ref="R3931" si="10124">IF(COUNTA(Y3928:DP3931)=0,"none",HLOOKUP(R3929,Y3929:DP3931,3,FALSE))</f>
        <v>none</v>
      </c>
      <c r="S3931" s="99" t="str">
        <f t="shared" ref="S3931" si="10125">IF(COUNTA(Y3928:DP3931)=0,"none",HLOOKUP(S3928,Y3928:DP3931,4,FALSE))</f>
        <v>none</v>
      </c>
      <c r="T3931" s="100"/>
      <c r="U3931" s="100" t="str">
        <f t="array" ref="U3931">IF(COUNTA(Y3928:DP3931)=0,"none",IF($U$2="WAHR",$W$3,Abfrage!$F$4))</f>
        <v>none</v>
      </c>
      <c r="V3931" s="100" t="str">
        <f t="array" ref="V3931">IF(COUNTA(Y3928:DP3931)=0,"none",IF($U$2="WAHR",$W$3,Abfrage!$F$4))</f>
        <v>none</v>
      </c>
      <c r="W3931" s="100" t="str">
        <f t="array" ref="W3931">IF(COUNTA(Y3928:DP3931)=0,"none",IF($U$2="WAHR",$W$3,Abfrage!$F$4))</f>
        <v>none</v>
      </c>
      <c r="X3931" s="109"/>
    </row>
    <row r="3932" spans="2:26" thickBot="1">
      <c r="B3932" s="75" t="s">
        <v>2453</v>
      </c>
      <c r="C3932" s="76">
        <v>1000363723</v>
      </c>
      <c r="D3932" s="75" t="s">
        <v>95</v>
      </c>
      <c r="E3932" s="75" t="s">
        <v>148</v>
      </c>
      <c r="F3932" s="75" t="s">
        <v>96</v>
      </c>
      <c r="G3932" s="75" t="s">
        <v>2454</v>
      </c>
      <c r="H3932" s="75" t="e">
        <v>#N/A</v>
      </c>
      <c r="I3932" s="75" t="s">
        <v>79</v>
      </c>
      <c r="J3932" s="75" t="s">
        <v>2455</v>
      </c>
      <c r="K3932" s="75" t="s">
        <v>1136</v>
      </c>
      <c r="L3932" s="75" t="s">
        <v>808</v>
      </c>
      <c r="M3932" s="75" t="s">
        <v>313</v>
      </c>
      <c r="N3932" s="75" t="s">
        <v>327</v>
      </c>
      <c r="O3932" s="75" t="s">
        <v>306</v>
      </c>
      <c r="P3932" s="76" t="s">
        <v>306</v>
      </c>
      <c r="Q3932" s="216"/>
      <c r="R3932" s="77" t="str">
        <f t="shared" ref="R3932" si="10126">IF(COUNTA(Y3932:DP3935)=0,"01.01.1900",INDEX(Y3932:DP3932,MATCH(R3933,Y3933:DP3933,0)))</f>
        <v>01.01.1900</v>
      </c>
      <c r="S3932" s="78" t="str">
        <f t="shared" ref="S3932" si="10127">IF(COUNTA(Y3932:DP3935)=0,"01.01.1900",MAX(Y3932:DP3932))</f>
        <v>01.01.1900</v>
      </c>
      <c r="T3932" s="79"/>
      <c r="U3932" s="80" t="str">
        <f t="array" ref="U3932">IF(COUNTA(Y3932:DP3935)=0,"01.01.1900",IF(ISERROR(HLOOKUP(U3935,Y3935:DP3935,1,FALSE)),"01.01.1900",INDEX(Y3932:DP3932,MATCH(U3933&amp;U3935,Y3933:DP3933&amp;Y3935:DP3935,0))))</f>
        <v>01.01.1900</v>
      </c>
      <c r="V3932" s="81" t="str">
        <f t="shared" ref="V3932" si="10128">IF(COUNTA(Y3932:DP3935)=0,"01.01.1900",_xlfn.MAXIFS(Y3932:DP3932,Y3935:DP3935,V3935))</f>
        <v>01.01.1900</v>
      </c>
      <c r="W3932" s="82"/>
      <c r="X3932" s="106"/>
    </row>
    <row r="3933" spans="2:26" thickBot="1">
      <c r="B3933" s="83"/>
      <c r="C3933" s="84"/>
      <c r="D3933" s="83"/>
      <c r="E3933" s="83"/>
      <c r="F3933" s="83"/>
      <c r="G3933" s="83"/>
      <c r="H3933" s="83"/>
      <c r="I3933" s="83"/>
      <c r="J3933" s="83"/>
      <c r="K3933" s="83"/>
      <c r="L3933" s="83"/>
      <c r="M3933" s="83"/>
      <c r="N3933" s="83"/>
      <c r="O3933" s="83"/>
      <c r="P3933" s="84"/>
      <c r="Q3933" s="217"/>
      <c r="R3933" s="85">
        <f t="shared" ref="R3933" si="10129">IF(COUNTA(Y3932:DP3935)=0,0,MIN(Y3933:DP3933))</f>
        <v>0</v>
      </c>
      <c r="S3933" s="86">
        <f t="shared" ref="S3933" si="10130">IF(COUNTA(Y3932:DP3935)=0,0,HLOOKUP(S3932,Y3932:DP3935,2,FALSE))</f>
        <v>0</v>
      </c>
      <c r="T3933" s="87">
        <f t="shared" ref="T3933" si="10131">IF(COUNTA(Y3932:DP3935)=0,0,AVERAGE(Y3933:DP3933))</f>
        <v>0</v>
      </c>
      <c r="U3933" s="88">
        <f t="shared" ref="U3933" si="10132">IF(COUNTA(Y3932:DP3935)=0,0,_xlfn.MINIFS(Y3933:DP3933,Y3935:DP3935,U3935))</f>
        <v>0</v>
      </c>
      <c r="V3933" s="89">
        <f t="array" ref="V3933">IF(COUNTA(Y3932:DP3935)=0,0,IF(ISERROR(HLOOKUP(V3935,Y3935:DP3935,1,FALSE)),0,INDEX(Y3933:DP3933,MATCH(V3932&amp;V3935,Y3932:DP3932&amp;Y3935:DP3935,0))))</f>
        <v>0</v>
      </c>
      <c r="W3933" s="90">
        <f t="array" ref="W3933">IF(COUNTA(Y3932:DP3935)=0,0,IF(ISERROR(HLOOKUP(W3935,Y3935:DP3935,1,FALSE)),0,AVERAGEIF(Y3935:DP3935,$W3935,Y3933:DP3933)))</f>
        <v>0</v>
      </c>
      <c r="X3933" s="107"/>
    </row>
    <row r="3934" spans="2:26" thickBot="1">
      <c r="B3934" s="83"/>
      <c r="C3934" s="84"/>
      <c r="D3934" s="83"/>
      <c r="E3934" s="83"/>
      <c r="F3934" s="83"/>
      <c r="G3934" s="83"/>
      <c r="H3934" s="83"/>
      <c r="I3934" s="83"/>
      <c r="J3934" s="83"/>
      <c r="K3934" s="83"/>
      <c r="L3934" s="83"/>
      <c r="M3934" s="83"/>
      <c r="N3934" s="83"/>
      <c r="O3934" s="83"/>
      <c r="P3934" s="84"/>
      <c r="Q3934" s="217"/>
      <c r="R3934" s="91">
        <f t="shared" ref="R3934" si="10133">IF(COUNTA(Y3932:DP3935)=0,0,HLOOKUP(R3933,Y3933:DP3935,2,FALSE))</f>
        <v>0</v>
      </c>
      <c r="S3934" s="92">
        <f t="shared" ref="S3934" si="10134">IF(COUNTA(Y3932:DP3935)=0,0,HLOOKUP(S3932,Y3932:DP3935,3,FALSE))</f>
        <v>0</v>
      </c>
      <c r="T3934" s="93"/>
      <c r="U3934" s="94">
        <f t="array" ref="U3934">IF(COUNTA(Y3932:DP3935)=0,0,IF(ISERROR(HLOOKUP(U3935,Y3935:DP3935,1,FALSE)),0,INDEX(Y3934:DP3934,MATCH(U3933&amp;U3935,Y3933:DP3933&amp;Y3935:DP3935,0))))</f>
        <v>0</v>
      </c>
      <c r="V3934" s="94">
        <f t="array" ref="V3934">IF(COUNTA(Y3932:DP3935)=0,0,IF(ISERROR(HLOOKUP(V3935,Y3935:DP3935,1,FALSE)),0,INDEX(Y3934:DP3934,MATCH(V3933&amp;V3935,Y3933:DP3933&amp;Y3935:DP3935,0))))</f>
        <v>0</v>
      </c>
      <c r="W3934" s="95"/>
      <c r="X3934" s="108"/>
    </row>
    <row r="3935" spans="2:26" ht="13.9" thickBot="1">
      <c r="B3935" s="96"/>
      <c r="C3935" s="97"/>
      <c r="D3935" s="96"/>
      <c r="E3935" s="96"/>
      <c r="F3935" s="96"/>
      <c r="G3935" s="96"/>
      <c r="H3935" s="96"/>
      <c r="I3935" s="96"/>
      <c r="J3935" s="96"/>
      <c r="K3935" s="96"/>
      <c r="L3935" s="96"/>
      <c r="M3935" s="96"/>
      <c r="N3935" s="96"/>
      <c r="O3935" s="96"/>
      <c r="P3935" s="97"/>
      <c r="Q3935" s="218"/>
      <c r="R3935" s="98" t="str">
        <f t="shared" ref="R3935" si="10135">IF(COUNTA(Y3932:DP3935)=0,"none",HLOOKUP(R3933,Y3933:DP3935,3,FALSE))</f>
        <v>none</v>
      </c>
      <c r="S3935" s="99" t="str">
        <f t="shared" ref="S3935" si="10136">IF(COUNTA(Y3932:DP3935)=0,"none",HLOOKUP(S3932,Y3932:DP3935,4,FALSE))</f>
        <v>none</v>
      </c>
      <c r="T3935" s="100"/>
      <c r="U3935" s="100" t="str">
        <f t="array" ref="U3935">IF(COUNTA(Y3932:DP3935)=0,"none",IF($U$2="WAHR",$W$3,Abfrage!$F$4))</f>
        <v>none</v>
      </c>
      <c r="V3935" s="100" t="str">
        <f t="array" ref="V3935">IF(COUNTA(Y3932:DP3935)=0,"none",IF($U$2="WAHR",$W$3,Abfrage!$F$4))</f>
        <v>none</v>
      </c>
      <c r="W3935" s="100" t="str">
        <f t="array" ref="W3935">IF(COUNTA(Y3932:DP3935)=0,"none",IF($U$2="WAHR",$W$3,Abfrage!$F$4))</f>
        <v>none</v>
      </c>
      <c r="X3935" s="109"/>
    </row>
    <row r="3936" spans="2:26" thickBot="1">
      <c r="B3936" s="75" t="s">
        <v>2456</v>
      </c>
      <c r="C3936" s="76"/>
      <c r="D3936" s="75" t="s">
        <v>95</v>
      </c>
      <c r="E3936" s="75" t="s">
        <v>175</v>
      </c>
      <c r="F3936" s="75" t="s">
        <v>97</v>
      </c>
      <c r="G3936" s="75" t="s">
        <v>97</v>
      </c>
      <c r="H3936" s="75"/>
      <c r="I3936" s="75" t="s">
        <v>51</v>
      </c>
      <c r="J3936" s="75" t="s">
        <v>2457</v>
      </c>
      <c r="K3936" s="75" t="s">
        <v>306</v>
      </c>
      <c r="L3936" s="75" t="s">
        <v>306</v>
      </c>
      <c r="M3936" s="75" t="s">
        <v>307</v>
      </c>
      <c r="N3936" s="75" t="s">
        <v>360</v>
      </c>
      <c r="O3936" s="75" t="s">
        <v>309</v>
      </c>
      <c r="P3936" s="76" t="s">
        <v>306</v>
      </c>
      <c r="Q3936" s="216"/>
      <c r="R3936" s="77" t="str">
        <f t="shared" ref="R3936" si="10137">IF(COUNTA(Y3936:DP3939)=0,"01.01.1900",INDEX(Y3936:DP3936,MATCH(R3937,Y3937:DP3937,0)))</f>
        <v>01.01.1900</v>
      </c>
      <c r="S3936" s="78" t="str">
        <f t="shared" ref="S3936" si="10138">IF(COUNTA(Y3936:DP3939)=0,"01.01.1900",MAX(Y3936:DP3936))</f>
        <v>01.01.1900</v>
      </c>
      <c r="T3936" s="79"/>
      <c r="U3936" s="80" t="str">
        <f t="array" ref="U3936">IF(COUNTA(Y3936:DP3939)=0,"01.01.1900",IF(ISERROR(HLOOKUP(U3939,Y3939:DP3939,1,FALSE)),"01.01.1900",INDEX(Y3936:DP3936,MATCH(U3937&amp;U3939,Y3937:DP3937&amp;Y3939:DP3939,0))))</f>
        <v>01.01.1900</v>
      </c>
      <c r="V3936" s="81" t="str">
        <f t="shared" ref="V3936" si="10139">IF(COUNTA(Y3936:DP3939)=0,"01.01.1900",_xlfn.MAXIFS(Y3936:DP3936,Y3939:DP3939,V3939))</f>
        <v>01.01.1900</v>
      </c>
      <c r="W3936" s="82"/>
      <c r="X3936" s="106"/>
    </row>
    <row r="3937" spans="2:27" thickBot="1">
      <c r="B3937" s="83"/>
      <c r="C3937" s="84"/>
      <c r="D3937" s="83"/>
      <c r="E3937" s="83"/>
      <c r="F3937" s="83"/>
      <c r="G3937" s="83"/>
      <c r="H3937" s="83"/>
      <c r="I3937" s="83"/>
      <c r="J3937" s="83"/>
      <c r="K3937" s="83"/>
      <c r="L3937" s="83"/>
      <c r="M3937" s="83"/>
      <c r="N3937" s="83"/>
      <c r="O3937" s="83"/>
      <c r="P3937" s="84"/>
      <c r="Q3937" s="217"/>
      <c r="R3937" s="85">
        <f t="shared" ref="R3937" si="10140">IF(COUNTA(Y3936:DP3939)=0,0,MIN(Y3937:DP3937))</f>
        <v>0</v>
      </c>
      <c r="S3937" s="86">
        <f t="shared" ref="S3937" si="10141">IF(COUNTA(Y3936:DP3939)=0,0,HLOOKUP(S3936,Y3936:DP3939,2,FALSE))</f>
        <v>0</v>
      </c>
      <c r="T3937" s="87">
        <f t="shared" ref="T3937" si="10142">IF(COUNTA(Y3936:DP3939)=0,0,AVERAGE(Y3937:DP3937))</f>
        <v>0</v>
      </c>
      <c r="U3937" s="88">
        <f t="shared" ref="U3937" si="10143">IF(COUNTA(Y3936:DP3939)=0,0,_xlfn.MINIFS(Y3937:DP3937,Y3939:DP3939,U3939))</f>
        <v>0</v>
      </c>
      <c r="V3937" s="89">
        <f t="array" ref="V3937">IF(COUNTA(Y3936:DP3939)=0,0,IF(ISERROR(HLOOKUP(V3939,Y3939:DP3939,1,FALSE)),0,INDEX(Y3937:DP3937,MATCH(V3936&amp;V3939,Y3936:DP3936&amp;Y3939:DP3939,0))))</f>
        <v>0</v>
      </c>
      <c r="W3937" s="90">
        <f t="array" ref="W3937">IF(COUNTA(Y3936:DP3939)=0,0,IF(ISERROR(HLOOKUP(W3939,Y3939:DP3939,1,FALSE)),0,AVERAGEIF(Y3939:DP3939,$W3939,Y3937:DP3937)))</f>
        <v>0</v>
      </c>
      <c r="X3937" s="107"/>
    </row>
    <row r="3938" spans="2:27" thickBot="1">
      <c r="B3938" s="83"/>
      <c r="C3938" s="84"/>
      <c r="D3938" s="83"/>
      <c r="E3938" s="83"/>
      <c r="F3938" s="83"/>
      <c r="G3938" s="83"/>
      <c r="H3938" s="83"/>
      <c r="I3938" s="83"/>
      <c r="J3938" s="83"/>
      <c r="K3938" s="83"/>
      <c r="L3938" s="83"/>
      <c r="M3938" s="83"/>
      <c r="N3938" s="83"/>
      <c r="O3938" s="83"/>
      <c r="P3938" s="84"/>
      <c r="Q3938" s="217"/>
      <c r="R3938" s="91">
        <f t="shared" ref="R3938" si="10144">IF(COUNTA(Y3936:DP3939)=0,0,HLOOKUP(R3937,Y3937:DP3939,2,FALSE))</f>
        <v>0</v>
      </c>
      <c r="S3938" s="92">
        <f t="shared" ref="S3938" si="10145">IF(COUNTA(Y3936:DP3939)=0,0,HLOOKUP(S3936,Y3936:DP3939,3,FALSE))</f>
        <v>0</v>
      </c>
      <c r="T3938" s="93"/>
      <c r="U3938" s="94">
        <f t="array" ref="U3938">IF(COUNTA(Y3936:DP3939)=0,0,IF(ISERROR(HLOOKUP(U3939,Y3939:DP3939,1,FALSE)),0,INDEX(Y3938:DP3938,MATCH(U3937&amp;U3939,Y3937:DP3937&amp;Y3939:DP3939,0))))</f>
        <v>0</v>
      </c>
      <c r="V3938" s="94">
        <f t="array" ref="V3938">IF(COUNTA(Y3936:DP3939)=0,0,IF(ISERROR(HLOOKUP(V3939,Y3939:DP3939,1,FALSE)),0,INDEX(Y3938:DP3938,MATCH(V3937&amp;V3939,Y3937:DP3937&amp;Y3939:DP3939,0))))</f>
        <v>0</v>
      </c>
      <c r="W3938" s="95"/>
      <c r="X3938" s="108"/>
    </row>
    <row r="3939" spans="2:27" ht="13.9" thickBot="1">
      <c r="B3939" s="96"/>
      <c r="C3939" s="97"/>
      <c r="D3939" s="96"/>
      <c r="E3939" s="96"/>
      <c r="F3939" s="96"/>
      <c r="G3939" s="96"/>
      <c r="H3939" s="96"/>
      <c r="I3939" s="96"/>
      <c r="J3939" s="96"/>
      <c r="K3939" s="96"/>
      <c r="L3939" s="96"/>
      <c r="M3939" s="96"/>
      <c r="N3939" s="96"/>
      <c r="O3939" s="96"/>
      <c r="P3939" s="97"/>
      <c r="Q3939" s="218"/>
      <c r="R3939" s="98" t="str">
        <f t="shared" ref="R3939" si="10146">IF(COUNTA(Y3936:DP3939)=0,"none",HLOOKUP(R3937,Y3937:DP3939,3,FALSE))</f>
        <v>none</v>
      </c>
      <c r="S3939" s="99" t="str">
        <f t="shared" ref="S3939" si="10147">IF(COUNTA(Y3936:DP3939)=0,"none",HLOOKUP(S3936,Y3936:DP3939,4,FALSE))</f>
        <v>none</v>
      </c>
      <c r="T3939" s="100"/>
      <c r="U3939" s="100" t="str">
        <f t="array" ref="U3939">IF(COUNTA(Y3936:DP3939)=0,"none",IF($U$2="WAHR",$W$3,Abfrage!$F$4))</f>
        <v>none</v>
      </c>
      <c r="V3939" s="100" t="str">
        <f t="array" ref="V3939">IF(COUNTA(Y3936:DP3939)=0,"none",IF($U$2="WAHR",$W$3,Abfrage!$F$4))</f>
        <v>none</v>
      </c>
      <c r="W3939" s="100" t="str">
        <f t="array" ref="W3939">IF(COUNTA(Y3936:DP3939)=0,"none",IF($U$2="WAHR",$W$3,Abfrage!$F$4))</f>
        <v>none</v>
      </c>
      <c r="X3939" s="109"/>
    </row>
    <row r="3940" spans="2:27" thickBot="1">
      <c r="B3940" s="75" t="s">
        <v>2458</v>
      </c>
      <c r="C3940" s="76">
        <v>1000309284</v>
      </c>
      <c r="D3940" s="75" t="s">
        <v>95</v>
      </c>
      <c r="E3940" s="75" t="s">
        <v>148</v>
      </c>
      <c r="F3940" s="75" t="s">
        <v>96</v>
      </c>
      <c r="G3940" s="75" t="s">
        <v>96</v>
      </c>
      <c r="H3940" s="75" t="s">
        <v>50</v>
      </c>
      <c r="I3940" s="75" t="s">
        <v>41</v>
      </c>
      <c r="J3940" s="75" t="s">
        <v>2459</v>
      </c>
      <c r="K3940" s="75" t="s">
        <v>352</v>
      </c>
      <c r="L3940" s="75" t="s">
        <v>523</v>
      </c>
      <c r="M3940" s="75" t="s">
        <v>313</v>
      </c>
      <c r="N3940" s="75" t="s">
        <v>327</v>
      </c>
      <c r="O3940" s="75" t="s">
        <v>306</v>
      </c>
      <c r="P3940" s="76" t="s">
        <v>306</v>
      </c>
      <c r="Q3940" s="216"/>
      <c r="R3940" s="77">
        <f t="shared" ref="R3940" si="10148">IF(COUNTA(Y3940:DP3943)=0,"01.01.1900",INDEX(Y3940:DP3940,MATCH(R3941,Y3941:DP3941,0)))</f>
        <v>44714</v>
      </c>
      <c r="S3940" s="78">
        <f t="shared" ref="S3940" si="10149">IF(COUNTA(Y3940:DP3943)=0,"01.01.1900",MAX(Y3940:DP3940))</f>
        <v>45569</v>
      </c>
      <c r="T3940" s="79"/>
      <c r="U3940" s="80" t="str">
        <f t="array" ref="U3940">IF(COUNTA(Y3940:DP3943)=0,"01.01.1900",IF(ISERROR(HLOOKUP(U3943,Y3943:DP3943,1,FALSE)),"01.01.1900",INDEX(Y3940:DP3940,MATCH(U3941&amp;U3943,Y3941:DP3941&amp;Y3943:DP3943,0))))</f>
        <v>01.01.1900</v>
      </c>
      <c r="V3940" s="81">
        <f t="shared" ref="V3940" si="10150">IF(COUNTA(Y3940:DP3943)=0,"01.01.1900",_xlfn.MAXIFS(Y3940:DP3940,Y3943:DP3943,V3943))</f>
        <v>0</v>
      </c>
      <c r="W3940" s="82"/>
      <c r="X3940" s="106"/>
      <c r="Y3940" s="141">
        <v>44714</v>
      </c>
      <c r="Z3940" s="141">
        <v>44714</v>
      </c>
      <c r="AA3940" s="141">
        <v>45569</v>
      </c>
    </row>
    <row r="3941" spans="2:27" thickBot="1">
      <c r="B3941" s="83"/>
      <c r="C3941" s="84"/>
      <c r="D3941" s="83"/>
      <c r="E3941" s="83"/>
      <c r="F3941" s="83"/>
      <c r="G3941" s="83"/>
      <c r="H3941" s="83"/>
      <c r="I3941" s="83"/>
      <c r="J3941" s="83"/>
      <c r="K3941" s="83"/>
      <c r="L3941" s="83"/>
      <c r="M3941" s="83"/>
      <c r="N3941" s="83"/>
      <c r="O3941" s="83"/>
      <c r="P3941" s="84"/>
      <c r="Q3941" s="217"/>
      <c r="R3941" s="85">
        <f t="shared" ref="R3941" si="10151">IF(COUNTA(Y3940:DP3943)=0,0,MIN(Y3941:DP3941))</f>
        <v>9.3909999999999993E-2</v>
      </c>
      <c r="S3941" s="86">
        <f t="shared" ref="S3941" si="10152">IF(COUNTA(Y3940:DP3943)=0,0,HLOOKUP(S3940,Y3940:DP3943,2,FALSE))</f>
        <v>0.31914629999999999</v>
      </c>
      <c r="T3941" s="87">
        <f t="shared" ref="T3941" si="10153">IF(COUNTA(Y3940:DP3943)=0,0,AVERAGE(Y3941:DP3941))</f>
        <v>0.16898876666666665</v>
      </c>
      <c r="U3941" s="88">
        <f t="shared" ref="U3941" si="10154">IF(COUNTA(Y3940:DP3943)=0,0,_xlfn.MINIFS(Y3941:DP3941,Y3943:DP3943,U3943))</f>
        <v>0</v>
      </c>
      <c r="V3941" s="89">
        <f t="array" ref="V3941">IF(COUNTA(Y3940:DP3943)=0,0,IF(ISERROR(HLOOKUP(V3943,Y3943:DP3943,1,FALSE)),0,INDEX(Y3941:DP3941,MATCH(V3940&amp;V3943,Y3940:DP3940&amp;Y3943:DP3943,0))))</f>
        <v>0</v>
      </c>
      <c r="W3941" s="90">
        <f t="array" ref="W3941">IF(COUNTA(Y3940:DP3943)=0,0,IF(ISERROR(HLOOKUP(W3943,Y3943:DP3943,1,FALSE)),0,AVERAGEIF(Y3943:DP3943,$W3943,Y3941:DP3941)))</f>
        <v>0</v>
      </c>
      <c r="X3941" s="107"/>
      <c r="Y3941" s="142">
        <v>9.3909999999999993E-2</v>
      </c>
      <c r="Z3941" s="142">
        <v>9.3909999999999993E-2</v>
      </c>
      <c r="AA3941" s="142">
        <v>0.31914629999999999</v>
      </c>
    </row>
    <row r="3942" spans="2:27" thickBot="1">
      <c r="B3942" s="83"/>
      <c r="C3942" s="84"/>
      <c r="D3942" s="83"/>
      <c r="E3942" s="83"/>
      <c r="F3942" s="83"/>
      <c r="G3942" s="83"/>
      <c r="H3942" s="83"/>
      <c r="I3942" s="83"/>
      <c r="J3942" s="83"/>
      <c r="K3942" s="83"/>
      <c r="L3942" s="83"/>
      <c r="M3942" s="83"/>
      <c r="N3942" s="83"/>
      <c r="O3942" s="83"/>
      <c r="P3942" s="84"/>
      <c r="Q3942" s="217"/>
      <c r="R3942" s="91" t="str">
        <f t="shared" ref="R3942" si="10155">IF(COUNTA(Y3940:DP3943)=0,0,HLOOKUP(R3941,Y3941:DP3943,2,FALSE))</f>
        <v>nn</v>
      </c>
      <c r="S3942" s="92">
        <f t="shared" ref="S3942" si="10156">IF(COUNTA(Y3940:DP3943)=0,0,HLOOKUP(S3940,Y3940:DP3943,3,FALSE))</f>
        <v>0</v>
      </c>
      <c r="T3942" s="93"/>
      <c r="U3942" s="94">
        <f t="array" ref="U3942">IF(COUNTA(Y3940:DP3943)=0,0,IF(ISERROR(HLOOKUP(U3943,Y3943:DP3943,1,FALSE)),0,INDEX(Y3942:DP3942,MATCH(U3941&amp;U3943,Y3941:DP3941&amp;Y3943:DP3943,0))))</f>
        <v>0</v>
      </c>
      <c r="V3942" s="94">
        <f t="array" ref="V3942">IF(COUNTA(Y3940:DP3943)=0,0,IF(ISERROR(HLOOKUP(V3943,Y3943:DP3943,1,FALSE)),0,INDEX(Y3942:DP3942,MATCH(V3941&amp;V3943,Y3941:DP3941&amp;Y3943:DP3943,0))))</f>
        <v>0</v>
      </c>
      <c r="W3942" s="95"/>
      <c r="X3942" s="108"/>
      <c r="Y3942" s="143" t="s">
        <v>345</v>
      </c>
      <c r="Z3942" s="143">
        <v>0</v>
      </c>
      <c r="AA3942" s="143">
        <v>0</v>
      </c>
    </row>
    <row r="3943" spans="2:27" ht="13.9" thickBot="1">
      <c r="B3943" s="96"/>
      <c r="C3943" s="97"/>
      <c r="D3943" s="96"/>
      <c r="E3943" s="96"/>
      <c r="F3943" s="96"/>
      <c r="G3943" s="96"/>
      <c r="H3943" s="96"/>
      <c r="I3943" s="96"/>
      <c r="J3943" s="96"/>
      <c r="K3943" s="96"/>
      <c r="L3943" s="96"/>
      <c r="M3943" s="96"/>
      <c r="N3943" s="96"/>
      <c r="O3943" s="96"/>
      <c r="P3943" s="97"/>
      <c r="Q3943" s="218"/>
      <c r="R3943" s="98" t="str">
        <f t="shared" ref="R3943" si="10157">IF(COUNTA(Y3940:DP3943)=0,"none",HLOOKUP(R3941,Y3941:DP3943,3,FALSE))</f>
        <v>SAP</v>
      </c>
      <c r="S3943" s="99" t="str">
        <f t="shared" ref="S3943" si="10158">IF(COUNTA(Y3940:DP3943)=0,"none",HLOOKUP(S3940,Y3940:DP3943,4,FALSE))</f>
        <v>ECI</v>
      </c>
      <c r="T3943" s="100"/>
      <c r="U3943" s="100">
        <f t="array" ref="U3943">IF(COUNTA(Y3940:DP3943)=0,"none",IF($U$2="WAHR",$W$3,Abfrage!$F$4))</f>
        <v>0</v>
      </c>
      <c r="V3943" s="100">
        <f t="array" ref="V3943">IF(COUNTA(Y3940:DP3943)=0,"none",IF($U$2="WAHR",$W$3,Abfrage!$F$4))</f>
        <v>0</v>
      </c>
      <c r="W3943" s="100">
        <f t="array" ref="W3943">IF(COUNTA(Y3940:DP3943)=0,"none",IF($U$2="WAHR",$W$3,Abfrage!$F$4))</f>
        <v>0</v>
      </c>
      <c r="X3943" s="109"/>
      <c r="Y3943" s="144" t="s">
        <v>47</v>
      </c>
      <c r="Z3943" s="144" t="s">
        <v>47</v>
      </c>
      <c r="AA3943" s="144" t="s">
        <v>101</v>
      </c>
    </row>
    <row r="3944" spans="2:27" thickBot="1">
      <c r="B3944" s="75" t="s">
        <v>2460</v>
      </c>
      <c r="C3944" s="76">
        <v>1000344450</v>
      </c>
      <c r="D3944" s="75" t="s">
        <v>95</v>
      </c>
      <c r="E3944" s="75" t="s">
        <v>175</v>
      </c>
      <c r="F3944" s="75" t="s">
        <v>97</v>
      </c>
      <c r="G3944" s="75" t="s">
        <v>97</v>
      </c>
      <c r="H3944" s="75" t="e">
        <v>#N/A</v>
      </c>
      <c r="I3944" s="75" t="s">
        <v>164</v>
      </c>
      <c r="J3944" s="75" t="s">
        <v>2461</v>
      </c>
      <c r="K3944" s="75" t="s">
        <v>306</v>
      </c>
      <c r="L3944" s="75" t="s">
        <v>306</v>
      </c>
      <c r="M3944" s="75" t="s">
        <v>307</v>
      </c>
      <c r="N3944" s="75" t="s">
        <v>628</v>
      </c>
      <c r="O3944" s="75" t="s">
        <v>306</v>
      </c>
      <c r="P3944" s="76" t="s">
        <v>306</v>
      </c>
      <c r="Q3944" s="216"/>
      <c r="R3944" s="77" t="str">
        <f t="shared" ref="R3944" si="10159">IF(COUNTA(Y3944:DP3947)=0,"01.01.1900",INDEX(Y3944:DP3944,MATCH(R3945,Y3945:DP3945,0)))</f>
        <v>01.01.1900</v>
      </c>
      <c r="S3944" s="78" t="str">
        <f t="shared" ref="S3944" si="10160">IF(COUNTA(Y3944:DP3947)=0,"01.01.1900",MAX(Y3944:DP3944))</f>
        <v>01.01.1900</v>
      </c>
      <c r="T3944" s="79"/>
      <c r="U3944" s="80" t="str">
        <f t="array" ref="U3944">IF(COUNTA(Y3944:DP3947)=0,"01.01.1900",IF(ISERROR(HLOOKUP(U3947,Y3947:DP3947,1,FALSE)),"01.01.1900",INDEX(Y3944:DP3944,MATCH(U3945&amp;U3947,Y3945:DP3945&amp;Y3947:DP3947,0))))</f>
        <v>01.01.1900</v>
      </c>
      <c r="V3944" s="81" t="str">
        <f t="shared" ref="V3944" si="10161">IF(COUNTA(Y3944:DP3947)=0,"01.01.1900",_xlfn.MAXIFS(Y3944:DP3944,Y3947:DP3947,V3947))</f>
        <v>01.01.1900</v>
      </c>
      <c r="W3944" s="82"/>
      <c r="X3944" s="106"/>
    </row>
    <row r="3945" spans="2:27" thickBot="1">
      <c r="B3945" s="83"/>
      <c r="C3945" s="84"/>
      <c r="D3945" s="83"/>
      <c r="E3945" s="83"/>
      <c r="F3945" s="83"/>
      <c r="G3945" s="83"/>
      <c r="H3945" s="83"/>
      <c r="I3945" s="83"/>
      <c r="J3945" s="83"/>
      <c r="K3945" s="83"/>
      <c r="L3945" s="83"/>
      <c r="M3945" s="83"/>
      <c r="N3945" s="83"/>
      <c r="O3945" s="83"/>
      <c r="P3945" s="84"/>
      <c r="Q3945" s="217"/>
      <c r="R3945" s="85">
        <f t="shared" ref="R3945" si="10162">IF(COUNTA(Y3944:DP3947)=0,0,MIN(Y3945:DP3945))</f>
        <v>0</v>
      </c>
      <c r="S3945" s="86">
        <f t="shared" ref="S3945" si="10163">IF(COUNTA(Y3944:DP3947)=0,0,HLOOKUP(S3944,Y3944:DP3947,2,FALSE))</f>
        <v>0</v>
      </c>
      <c r="T3945" s="87">
        <f t="shared" ref="T3945" si="10164">IF(COUNTA(Y3944:DP3947)=0,0,AVERAGE(Y3945:DP3945))</f>
        <v>0</v>
      </c>
      <c r="U3945" s="88">
        <f t="shared" ref="U3945" si="10165">IF(COUNTA(Y3944:DP3947)=0,0,_xlfn.MINIFS(Y3945:DP3945,Y3947:DP3947,U3947))</f>
        <v>0</v>
      </c>
      <c r="V3945" s="89">
        <f t="array" ref="V3945">IF(COUNTA(Y3944:DP3947)=0,0,IF(ISERROR(HLOOKUP(V3947,Y3947:DP3947,1,FALSE)),0,INDEX(Y3945:DP3945,MATCH(V3944&amp;V3947,Y3944:DP3944&amp;Y3947:DP3947,0))))</f>
        <v>0</v>
      </c>
      <c r="W3945" s="90">
        <f t="array" ref="W3945">IF(COUNTA(Y3944:DP3947)=0,0,IF(ISERROR(HLOOKUP(W3947,Y3947:DP3947,1,FALSE)),0,AVERAGEIF(Y3947:DP3947,$W3947,Y3945:DP3945)))</f>
        <v>0</v>
      </c>
      <c r="X3945" s="107"/>
    </row>
    <row r="3946" spans="2:27" thickBot="1">
      <c r="B3946" s="83"/>
      <c r="C3946" s="84"/>
      <c r="D3946" s="83"/>
      <c r="E3946" s="83"/>
      <c r="F3946" s="83"/>
      <c r="G3946" s="83"/>
      <c r="H3946" s="83"/>
      <c r="I3946" s="83"/>
      <c r="J3946" s="83"/>
      <c r="K3946" s="83"/>
      <c r="L3946" s="83"/>
      <c r="M3946" s="83"/>
      <c r="N3946" s="83"/>
      <c r="O3946" s="83"/>
      <c r="P3946" s="84"/>
      <c r="Q3946" s="217"/>
      <c r="R3946" s="91">
        <f t="shared" ref="R3946" si="10166">IF(COUNTA(Y3944:DP3947)=0,0,HLOOKUP(R3945,Y3945:DP3947,2,FALSE))</f>
        <v>0</v>
      </c>
      <c r="S3946" s="92">
        <f t="shared" ref="S3946" si="10167">IF(COUNTA(Y3944:DP3947)=0,0,HLOOKUP(S3944,Y3944:DP3947,3,FALSE))</f>
        <v>0</v>
      </c>
      <c r="T3946" s="93"/>
      <c r="U3946" s="94">
        <f t="array" ref="U3946">IF(COUNTA(Y3944:DP3947)=0,0,IF(ISERROR(HLOOKUP(U3947,Y3947:DP3947,1,FALSE)),0,INDEX(Y3946:DP3946,MATCH(U3945&amp;U3947,Y3945:DP3945&amp;Y3947:DP3947,0))))</f>
        <v>0</v>
      </c>
      <c r="V3946" s="94">
        <f t="array" ref="V3946">IF(COUNTA(Y3944:DP3947)=0,0,IF(ISERROR(HLOOKUP(V3947,Y3947:DP3947,1,FALSE)),0,INDEX(Y3946:DP3946,MATCH(V3945&amp;V3947,Y3945:DP3945&amp;Y3947:DP3947,0))))</f>
        <v>0</v>
      </c>
      <c r="W3946" s="95"/>
      <c r="X3946" s="108"/>
    </row>
    <row r="3947" spans="2:27" ht="13.9" thickBot="1">
      <c r="B3947" s="96"/>
      <c r="C3947" s="97"/>
      <c r="D3947" s="96"/>
      <c r="E3947" s="96"/>
      <c r="F3947" s="96"/>
      <c r="G3947" s="96"/>
      <c r="H3947" s="96"/>
      <c r="I3947" s="96"/>
      <c r="J3947" s="96"/>
      <c r="K3947" s="96"/>
      <c r="L3947" s="96"/>
      <c r="M3947" s="96"/>
      <c r="N3947" s="96"/>
      <c r="O3947" s="96"/>
      <c r="P3947" s="97"/>
      <c r="Q3947" s="218"/>
      <c r="R3947" s="98" t="str">
        <f t="shared" ref="R3947" si="10168">IF(COUNTA(Y3944:DP3947)=0,"none",HLOOKUP(R3945,Y3945:DP3947,3,FALSE))</f>
        <v>none</v>
      </c>
      <c r="S3947" s="99" t="str">
        <f t="shared" ref="S3947" si="10169">IF(COUNTA(Y3944:DP3947)=0,"none",HLOOKUP(S3944,Y3944:DP3947,4,FALSE))</f>
        <v>none</v>
      </c>
      <c r="T3947" s="100"/>
      <c r="U3947" s="100" t="str">
        <f t="array" ref="U3947">IF(COUNTA(Y3944:DP3947)=0,"none",IF($U$2="WAHR",$W$3,Abfrage!$F$4))</f>
        <v>none</v>
      </c>
      <c r="V3947" s="100" t="str">
        <f t="array" ref="V3947">IF(COUNTA(Y3944:DP3947)=0,"none",IF($U$2="WAHR",$W$3,Abfrage!$F$4))</f>
        <v>none</v>
      </c>
      <c r="W3947" s="100" t="str">
        <f t="array" ref="W3947">IF(COUNTA(Y3944:DP3947)=0,"none",IF($U$2="WAHR",$W$3,Abfrage!$F$4))</f>
        <v>none</v>
      </c>
      <c r="X3947" s="109"/>
    </row>
    <row r="3948" spans="2:27" thickBot="1">
      <c r="B3948" s="75" t="s">
        <v>2462</v>
      </c>
      <c r="C3948" s="76">
        <v>1000344461</v>
      </c>
      <c r="D3948" s="75" t="s">
        <v>95</v>
      </c>
      <c r="E3948" s="75" t="s">
        <v>148</v>
      </c>
      <c r="F3948" s="75" t="s">
        <v>175</v>
      </c>
      <c r="G3948" s="75" t="s">
        <v>175</v>
      </c>
      <c r="H3948" s="75" t="e">
        <v>#N/A</v>
      </c>
      <c r="I3948" s="75" t="s">
        <v>164</v>
      </c>
      <c r="J3948" s="75" t="s">
        <v>2463</v>
      </c>
      <c r="K3948" s="75" t="s">
        <v>353</v>
      </c>
      <c r="L3948" s="75" t="s">
        <v>326</v>
      </c>
      <c r="M3948" s="75" t="s">
        <v>313</v>
      </c>
      <c r="N3948" s="75" t="s">
        <v>327</v>
      </c>
      <c r="O3948" s="75" t="s">
        <v>306</v>
      </c>
      <c r="P3948" s="76" t="s">
        <v>306</v>
      </c>
      <c r="Q3948" s="216"/>
      <c r="R3948" s="77" t="str">
        <f t="shared" ref="R3948" si="10170">IF(COUNTA(Y3948:DP3951)=0,"01.01.1900",INDEX(Y3948:DP3948,MATCH(R3949,Y3949:DP3949,0)))</f>
        <v>01.01.1900</v>
      </c>
      <c r="S3948" s="78" t="str">
        <f t="shared" ref="S3948" si="10171">IF(COUNTA(Y3948:DP3951)=0,"01.01.1900",MAX(Y3948:DP3948))</f>
        <v>01.01.1900</v>
      </c>
      <c r="T3948" s="79"/>
      <c r="U3948" s="80" t="str">
        <f t="array" ref="U3948">IF(COUNTA(Y3948:DP3951)=0,"01.01.1900",IF(ISERROR(HLOOKUP(U3951,Y3951:DP3951,1,FALSE)),"01.01.1900",INDEX(Y3948:DP3948,MATCH(U3949&amp;U3951,Y3949:DP3949&amp;Y3951:DP3951,0))))</f>
        <v>01.01.1900</v>
      </c>
      <c r="V3948" s="81" t="str">
        <f t="shared" ref="V3948" si="10172">IF(COUNTA(Y3948:DP3951)=0,"01.01.1900",_xlfn.MAXIFS(Y3948:DP3948,Y3951:DP3951,V3951))</f>
        <v>01.01.1900</v>
      </c>
      <c r="W3948" s="82"/>
      <c r="X3948" s="106"/>
    </row>
    <row r="3949" spans="2:27" thickBot="1">
      <c r="B3949" s="83"/>
      <c r="C3949" s="84"/>
      <c r="D3949" s="83"/>
      <c r="E3949" s="83"/>
      <c r="F3949" s="83"/>
      <c r="G3949" s="83"/>
      <c r="H3949" s="83"/>
      <c r="I3949" s="83"/>
      <c r="J3949" s="83"/>
      <c r="K3949" s="83"/>
      <c r="L3949" s="83"/>
      <c r="M3949" s="83"/>
      <c r="N3949" s="83"/>
      <c r="O3949" s="83"/>
      <c r="P3949" s="84"/>
      <c r="Q3949" s="217"/>
      <c r="R3949" s="85">
        <f t="shared" ref="R3949" si="10173">IF(COUNTA(Y3948:DP3951)=0,0,MIN(Y3949:DP3949))</f>
        <v>0</v>
      </c>
      <c r="S3949" s="86">
        <f t="shared" ref="S3949" si="10174">IF(COUNTA(Y3948:DP3951)=0,0,HLOOKUP(S3948,Y3948:DP3951,2,FALSE))</f>
        <v>0</v>
      </c>
      <c r="T3949" s="87">
        <f t="shared" ref="T3949" si="10175">IF(COUNTA(Y3948:DP3951)=0,0,AVERAGE(Y3949:DP3949))</f>
        <v>0</v>
      </c>
      <c r="U3949" s="88">
        <f t="shared" ref="U3949" si="10176">IF(COUNTA(Y3948:DP3951)=0,0,_xlfn.MINIFS(Y3949:DP3949,Y3951:DP3951,U3951))</f>
        <v>0</v>
      </c>
      <c r="V3949" s="89">
        <f t="array" ref="V3949">IF(COUNTA(Y3948:DP3951)=0,0,IF(ISERROR(HLOOKUP(V3951,Y3951:DP3951,1,FALSE)),0,INDEX(Y3949:DP3949,MATCH(V3948&amp;V3951,Y3948:DP3948&amp;Y3951:DP3951,0))))</f>
        <v>0</v>
      </c>
      <c r="W3949" s="90">
        <f t="array" ref="W3949">IF(COUNTA(Y3948:DP3951)=0,0,IF(ISERROR(HLOOKUP(W3951,Y3951:DP3951,1,FALSE)),0,AVERAGEIF(Y3951:DP3951,$W3951,Y3949:DP3949)))</f>
        <v>0</v>
      </c>
      <c r="X3949" s="107"/>
    </row>
    <row r="3950" spans="2:27" thickBot="1">
      <c r="B3950" s="83"/>
      <c r="C3950" s="84"/>
      <c r="D3950" s="83"/>
      <c r="E3950" s="83"/>
      <c r="F3950" s="83"/>
      <c r="G3950" s="83"/>
      <c r="H3950" s="83"/>
      <c r="I3950" s="83"/>
      <c r="J3950" s="83"/>
      <c r="K3950" s="83"/>
      <c r="L3950" s="83"/>
      <c r="M3950" s="83"/>
      <c r="N3950" s="83"/>
      <c r="O3950" s="83"/>
      <c r="P3950" s="84"/>
      <c r="Q3950" s="217"/>
      <c r="R3950" s="91">
        <f t="shared" ref="R3950" si="10177">IF(COUNTA(Y3948:DP3951)=0,0,HLOOKUP(R3949,Y3949:DP3951,2,FALSE))</f>
        <v>0</v>
      </c>
      <c r="S3950" s="92">
        <f t="shared" ref="S3950" si="10178">IF(COUNTA(Y3948:DP3951)=0,0,HLOOKUP(S3948,Y3948:DP3951,3,FALSE))</f>
        <v>0</v>
      </c>
      <c r="T3950" s="93"/>
      <c r="U3950" s="94">
        <f t="array" ref="U3950">IF(COUNTA(Y3948:DP3951)=0,0,IF(ISERROR(HLOOKUP(U3951,Y3951:DP3951,1,FALSE)),0,INDEX(Y3950:DP3950,MATCH(U3949&amp;U3951,Y3949:DP3949&amp;Y3951:DP3951,0))))</f>
        <v>0</v>
      </c>
      <c r="V3950" s="94">
        <f t="array" ref="V3950">IF(COUNTA(Y3948:DP3951)=0,0,IF(ISERROR(HLOOKUP(V3951,Y3951:DP3951,1,FALSE)),0,INDEX(Y3950:DP3950,MATCH(V3949&amp;V3951,Y3949:DP3949&amp;Y3951:DP3951,0))))</f>
        <v>0</v>
      </c>
      <c r="W3950" s="95"/>
      <c r="X3950" s="108"/>
    </row>
    <row r="3951" spans="2:27" ht="13.9" thickBot="1">
      <c r="B3951" s="96"/>
      <c r="C3951" s="97"/>
      <c r="D3951" s="96"/>
      <c r="E3951" s="96"/>
      <c r="F3951" s="96"/>
      <c r="G3951" s="96"/>
      <c r="H3951" s="96"/>
      <c r="I3951" s="96"/>
      <c r="J3951" s="96"/>
      <c r="K3951" s="96"/>
      <c r="L3951" s="96"/>
      <c r="M3951" s="96"/>
      <c r="N3951" s="96"/>
      <c r="O3951" s="96"/>
      <c r="P3951" s="97"/>
      <c r="Q3951" s="218"/>
      <c r="R3951" s="98" t="str">
        <f t="shared" ref="R3951" si="10179">IF(COUNTA(Y3948:DP3951)=0,"none",HLOOKUP(R3949,Y3949:DP3951,3,FALSE))</f>
        <v>none</v>
      </c>
      <c r="S3951" s="99" t="str">
        <f t="shared" ref="S3951" si="10180">IF(COUNTA(Y3948:DP3951)=0,"none",HLOOKUP(S3948,Y3948:DP3951,4,FALSE))</f>
        <v>none</v>
      </c>
      <c r="T3951" s="100"/>
      <c r="U3951" s="100" t="str">
        <f t="array" ref="U3951">IF(COUNTA(Y3948:DP3951)=0,"none",IF($U$2="WAHR",$W$3,Abfrage!$F$4))</f>
        <v>none</v>
      </c>
      <c r="V3951" s="100" t="str">
        <f t="array" ref="V3951">IF(COUNTA(Y3948:DP3951)=0,"none",IF($U$2="WAHR",$W$3,Abfrage!$F$4))</f>
        <v>none</v>
      </c>
      <c r="W3951" s="100" t="str">
        <f t="array" ref="W3951">IF(COUNTA(Y3948:DP3951)=0,"none",IF($U$2="WAHR",$W$3,Abfrage!$F$4))</f>
        <v>none</v>
      </c>
      <c r="X3951" s="109"/>
    </row>
    <row r="3952" spans="2:27" thickBot="1">
      <c r="B3952" s="75" t="s">
        <v>2464</v>
      </c>
      <c r="C3952" s="76">
        <v>1000359000</v>
      </c>
      <c r="D3952" s="75" t="s">
        <v>95</v>
      </c>
      <c r="E3952" s="75" t="s">
        <v>175</v>
      </c>
      <c r="F3952" s="75" t="s">
        <v>97</v>
      </c>
      <c r="G3952" s="75" t="s">
        <v>97</v>
      </c>
      <c r="H3952" s="75" t="e">
        <v>#N/A</v>
      </c>
      <c r="I3952" s="75" t="s">
        <v>51</v>
      </c>
      <c r="J3952" s="75" t="s">
        <v>2465</v>
      </c>
      <c r="K3952" s="75" t="s">
        <v>306</v>
      </c>
      <c r="L3952" s="75" t="s">
        <v>306</v>
      </c>
      <c r="M3952" s="75" t="s">
        <v>307</v>
      </c>
      <c r="N3952" s="75" t="s">
        <v>2466</v>
      </c>
      <c r="O3952" s="75" t="s">
        <v>309</v>
      </c>
      <c r="P3952" s="76" t="s">
        <v>306</v>
      </c>
      <c r="Q3952" s="216"/>
      <c r="R3952" s="77">
        <f t="shared" ref="R3952" si="10181">IF(COUNTA(Y3952:DP3955)=0,"01.01.1900",INDEX(Y3952:DP3952,MATCH(R3953,Y3953:DP3953,0)))</f>
        <v>44013</v>
      </c>
      <c r="S3952" s="78">
        <f t="shared" ref="S3952" si="10182">IF(COUNTA(Y3952:DP3955)=0,"01.01.1900",MAX(Y3952:DP3952))</f>
        <v>44013</v>
      </c>
      <c r="T3952" s="79"/>
      <c r="U3952" s="80" t="str">
        <f t="array" ref="U3952">IF(COUNTA(Y3952:DP3955)=0,"01.01.1900",IF(ISERROR(HLOOKUP(U3955,Y3955:DP3955,1,FALSE)),"01.01.1900",INDEX(Y3952:DP3952,MATCH(U3953&amp;U3955,Y3953:DP3953&amp;Y3955:DP3955,0))))</f>
        <v>01.01.1900</v>
      </c>
      <c r="V3952" s="81">
        <f t="shared" ref="V3952" si="10183">IF(COUNTA(Y3952:DP3955)=0,"01.01.1900",_xlfn.MAXIFS(Y3952:DP3952,Y3955:DP3955,V3955))</f>
        <v>0</v>
      </c>
      <c r="W3952" s="82"/>
      <c r="X3952" s="106"/>
      <c r="Y3952" s="101">
        <v>44013</v>
      </c>
      <c r="Z3952" s="101">
        <v>44013</v>
      </c>
    </row>
    <row r="3953" spans="2:26" thickBot="1">
      <c r="B3953" s="83"/>
      <c r="C3953" s="84"/>
      <c r="D3953" s="83"/>
      <c r="E3953" s="83"/>
      <c r="F3953" s="83"/>
      <c r="G3953" s="83"/>
      <c r="H3953" s="83"/>
      <c r="I3953" s="83"/>
      <c r="J3953" s="83"/>
      <c r="K3953" s="83"/>
      <c r="L3953" s="83"/>
      <c r="M3953" s="83"/>
      <c r="N3953" s="83"/>
      <c r="O3953" s="83"/>
      <c r="P3953" s="84"/>
      <c r="Q3953" s="217"/>
      <c r="R3953" s="85">
        <f t="shared" ref="R3953" si="10184">IF(COUNTA(Y3952:DP3955)=0,0,MIN(Y3953:DP3953))</f>
        <v>1.63</v>
      </c>
      <c r="S3953" s="86">
        <f t="shared" ref="S3953" si="10185">IF(COUNTA(Y3952:DP3955)=0,0,HLOOKUP(S3952,Y3952:DP3955,2,FALSE))</f>
        <v>2.1261093023255815</v>
      </c>
      <c r="T3953" s="87">
        <f t="shared" ref="T3953" si="10186">IF(COUNTA(Y3952:DP3955)=0,0,AVERAGE(Y3953:DP3953))</f>
        <v>1.8780546511627907</v>
      </c>
      <c r="U3953" s="88">
        <f t="shared" ref="U3953" si="10187">IF(COUNTA(Y3952:DP3955)=0,0,_xlfn.MINIFS(Y3953:DP3953,Y3955:DP3955,U3955))</f>
        <v>0</v>
      </c>
      <c r="V3953" s="89">
        <f t="array" ref="V3953">IF(COUNTA(Y3952:DP3955)=0,0,IF(ISERROR(HLOOKUP(V3955,Y3955:DP3955,1,FALSE)),0,INDEX(Y3953:DP3953,MATCH(V3952&amp;V3955,Y3952:DP3952&amp;Y3955:DP3955,0))))</f>
        <v>0</v>
      </c>
      <c r="W3953" s="90">
        <f t="array" ref="W3953">IF(COUNTA(Y3952:DP3955)=0,0,IF(ISERROR(HLOOKUP(W3955,Y3955:DP3955,1,FALSE)),0,AVERAGEIF(Y3955:DP3955,$W3955,Y3953:DP3953)))</f>
        <v>0</v>
      </c>
      <c r="X3953" s="107"/>
      <c r="Y3953" s="102">
        <v>2.1261093023255815</v>
      </c>
      <c r="Z3953" s="102">
        <v>1.63</v>
      </c>
    </row>
    <row r="3954" spans="2:26" thickBot="1">
      <c r="B3954" s="83"/>
      <c r="C3954" s="84"/>
      <c r="D3954" s="83"/>
      <c r="E3954" s="83"/>
      <c r="F3954" s="83"/>
      <c r="G3954" s="83"/>
      <c r="H3954" s="83"/>
      <c r="I3954" s="83"/>
      <c r="J3954" s="83"/>
      <c r="K3954" s="83"/>
      <c r="L3954" s="83"/>
      <c r="M3954" s="83"/>
      <c r="N3954" s="83"/>
      <c r="O3954" s="83"/>
      <c r="P3954" s="84"/>
      <c r="Q3954" s="217"/>
      <c r="R3954" s="91">
        <f t="shared" ref="R3954" si="10188">IF(COUNTA(Y3952:DP3955)=0,0,HLOOKUP(R3953,Y3953:DP3955,2,FALSE))</f>
        <v>0</v>
      </c>
      <c r="S3954" s="92">
        <f t="shared" ref="S3954" si="10189">IF(COUNTA(Y3952:DP3955)=0,0,HLOOKUP(S3952,Y3952:DP3955,3,FALSE))</f>
        <v>0</v>
      </c>
      <c r="T3954" s="93"/>
      <c r="U3954" s="94">
        <f t="array" ref="U3954">IF(COUNTA(Y3952:DP3955)=0,0,IF(ISERROR(HLOOKUP(U3955,Y3955:DP3955,1,FALSE)),0,INDEX(Y3954:DP3954,MATCH(U3953&amp;U3955,Y3953:DP3953&amp;Y3955:DP3955,0))))</f>
        <v>0</v>
      </c>
      <c r="V3954" s="94">
        <f t="array" ref="V3954">IF(COUNTA(Y3952:DP3955)=0,0,IF(ISERROR(HLOOKUP(V3955,Y3955:DP3955,1,FALSE)),0,INDEX(Y3954:DP3954,MATCH(V3953&amp;V3955,Y3953:DP3953&amp;Y3955:DP3955,0))))</f>
        <v>0</v>
      </c>
      <c r="W3954" s="95"/>
      <c r="X3954" s="108"/>
      <c r="Y3954" s="103">
        <v>0</v>
      </c>
      <c r="Z3954" s="103">
        <v>0</v>
      </c>
    </row>
    <row r="3955" spans="2:26" ht="13.9" thickBot="1">
      <c r="B3955" s="96"/>
      <c r="C3955" s="97"/>
      <c r="D3955" s="96"/>
      <c r="E3955" s="96"/>
      <c r="F3955" s="96"/>
      <c r="G3955" s="96"/>
      <c r="H3955" s="96"/>
      <c r="I3955" s="96"/>
      <c r="J3955" s="96"/>
      <c r="K3955" s="96"/>
      <c r="L3955" s="96"/>
      <c r="M3955" s="96"/>
      <c r="N3955" s="96"/>
      <c r="O3955" s="96"/>
      <c r="P3955" s="97"/>
      <c r="Q3955" s="218"/>
      <c r="R3955" s="98" t="str">
        <f t="shared" ref="R3955" si="10190">IF(COUNTA(Y3952:DP3955)=0,"none",HLOOKUP(R3953,Y3953:DP3955,3,FALSE))</f>
        <v>PSZ</v>
      </c>
      <c r="S3955" s="99" t="str">
        <f t="shared" ref="S3955" si="10191">IF(COUNTA(Y3952:DP3955)=0,"none",HLOOKUP(S3952,Y3952:DP3955,4,FALSE))</f>
        <v>ECI</v>
      </c>
      <c r="T3955" s="100"/>
      <c r="U3955" s="100">
        <f t="array" ref="U3955">IF(COUNTA(Y3952:DP3955)=0,"none",IF($U$2="WAHR",$W$3,Abfrage!$F$4))</f>
        <v>0</v>
      </c>
      <c r="V3955" s="100">
        <f t="array" ref="V3955">IF(COUNTA(Y3952:DP3955)=0,"none",IF($U$2="WAHR",$W$3,Abfrage!$F$4))</f>
        <v>0</v>
      </c>
      <c r="W3955" s="100">
        <f t="array" ref="W3955">IF(COUNTA(Y3952:DP3955)=0,"none",IF($U$2="WAHR",$W$3,Abfrage!$F$4))</f>
        <v>0</v>
      </c>
      <c r="X3955" s="109"/>
      <c r="Y3955" s="104" t="s">
        <v>101</v>
      </c>
      <c r="Z3955" s="104" t="s">
        <v>185</v>
      </c>
    </row>
    <row r="3956" spans="2:26" thickBot="1">
      <c r="B3956" s="75" t="s">
        <v>2467</v>
      </c>
      <c r="C3956" s="76">
        <v>1000328436</v>
      </c>
      <c r="D3956" s="75" t="s">
        <v>95</v>
      </c>
      <c r="E3956" s="75" t="s">
        <v>148</v>
      </c>
      <c r="F3956" s="75" t="s">
        <v>96</v>
      </c>
      <c r="G3956" s="75" t="s">
        <v>96</v>
      </c>
      <c r="H3956" s="75" t="e">
        <v>#N/A</v>
      </c>
      <c r="I3956" s="75" t="s">
        <v>875</v>
      </c>
      <c r="J3956" s="75" t="s">
        <v>2468</v>
      </c>
      <c r="K3956" s="75" t="s">
        <v>331</v>
      </c>
      <c r="L3956" s="75" t="s">
        <v>325</v>
      </c>
      <c r="M3956" s="75" t="s">
        <v>313</v>
      </c>
      <c r="N3956" s="75" t="s">
        <v>327</v>
      </c>
      <c r="O3956" s="75" t="s">
        <v>306</v>
      </c>
      <c r="P3956" s="76" t="s">
        <v>877</v>
      </c>
      <c r="Q3956" s="216"/>
      <c r="R3956" s="77" t="str">
        <f t="shared" ref="R3956" si="10192">IF(COUNTA(Y3956:DP3959)=0,"01.01.1900",INDEX(Y3956:DP3956,MATCH(R3957,Y3957:DP3957,0)))</f>
        <v>01.01.1900</v>
      </c>
      <c r="S3956" s="78" t="str">
        <f t="shared" ref="S3956" si="10193">IF(COUNTA(Y3956:DP3959)=0,"01.01.1900",MAX(Y3956:DP3956))</f>
        <v>01.01.1900</v>
      </c>
      <c r="T3956" s="79"/>
      <c r="U3956" s="80" t="str">
        <f t="array" ref="U3956">IF(COUNTA(Y3956:DP3959)=0,"01.01.1900",IF(ISERROR(HLOOKUP(U3959,Y3959:DP3959,1,FALSE)),"01.01.1900",INDEX(Y3956:DP3956,MATCH(U3957&amp;U3959,Y3957:DP3957&amp;Y3959:DP3959,0))))</f>
        <v>01.01.1900</v>
      </c>
      <c r="V3956" s="81" t="str">
        <f t="shared" ref="V3956" si="10194">IF(COUNTA(Y3956:DP3959)=0,"01.01.1900",_xlfn.MAXIFS(Y3956:DP3956,Y3959:DP3959,V3959))</f>
        <v>01.01.1900</v>
      </c>
      <c r="W3956" s="82"/>
      <c r="X3956" s="106"/>
    </row>
    <row r="3957" spans="2:26" thickBot="1">
      <c r="B3957" s="83"/>
      <c r="C3957" s="84"/>
      <c r="D3957" s="83"/>
      <c r="E3957" s="83"/>
      <c r="F3957" s="83"/>
      <c r="G3957" s="83"/>
      <c r="H3957" s="83"/>
      <c r="I3957" s="83"/>
      <c r="J3957" s="83"/>
      <c r="K3957" s="83"/>
      <c r="L3957" s="83"/>
      <c r="M3957" s="83"/>
      <c r="N3957" s="83"/>
      <c r="O3957" s="83"/>
      <c r="P3957" s="84"/>
      <c r="Q3957" s="217"/>
      <c r="R3957" s="85">
        <f t="shared" ref="R3957" si="10195">IF(COUNTA(Y3956:DP3959)=0,0,MIN(Y3957:DP3957))</f>
        <v>0</v>
      </c>
      <c r="S3957" s="86">
        <f t="shared" ref="S3957" si="10196">IF(COUNTA(Y3956:DP3959)=0,0,HLOOKUP(S3956,Y3956:DP3959,2,FALSE))</f>
        <v>0</v>
      </c>
      <c r="T3957" s="87">
        <f t="shared" ref="T3957" si="10197">IF(COUNTA(Y3956:DP3959)=0,0,AVERAGE(Y3957:DP3957))</f>
        <v>0</v>
      </c>
      <c r="U3957" s="88">
        <f t="shared" ref="U3957" si="10198">IF(COUNTA(Y3956:DP3959)=0,0,_xlfn.MINIFS(Y3957:DP3957,Y3959:DP3959,U3959))</f>
        <v>0</v>
      </c>
      <c r="V3957" s="89">
        <f t="array" ref="V3957">IF(COUNTA(Y3956:DP3959)=0,0,IF(ISERROR(HLOOKUP(V3959,Y3959:DP3959,1,FALSE)),0,INDEX(Y3957:DP3957,MATCH(V3956&amp;V3959,Y3956:DP3956&amp;Y3959:DP3959,0))))</f>
        <v>0</v>
      </c>
      <c r="W3957" s="90">
        <f t="array" ref="W3957">IF(COUNTA(Y3956:DP3959)=0,0,IF(ISERROR(HLOOKUP(W3959,Y3959:DP3959,1,FALSE)),0,AVERAGEIF(Y3959:DP3959,$W3959,Y3957:DP3957)))</f>
        <v>0</v>
      </c>
      <c r="X3957" s="107"/>
    </row>
    <row r="3958" spans="2:26" thickBot="1">
      <c r="B3958" s="83"/>
      <c r="C3958" s="84"/>
      <c r="D3958" s="83"/>
      <c r="E3958" s="83"/>
      <c r="F3958" s="83"/>
      <c r="G3958" s="83"/>
      <c r="H3958" s="83"/>
      <c r="I3958" s="83"/>
      <c r="J3958" s="83"/>
      <c r="K3958" s="83"/>
      <c r="L3958" s="83"/>
      <c r="M3958" s="83"/>
      <c r="N3958" s="83"/>
      <c r="O3958" s="83"/>
      <c r="P3958" s="84"/>
      <c r="Q3958" s="217"/>
      <c r="R3958" s="91">
        <f t="shared" ref="R3958" si="10199">IF(COUNTA(Y3956:DP3959)=0,0,HLOOKUP(R3957,Y3957:DP3959,2,FALSE))</f>
        <v>0</v>
      </c>
      <c r="S3958" s="92">
        <f t="shared" ref="S3958" si="10200">IF(COUNTA(Y3956:DP3959)=0,0,HLOOKUP(S3956,Y3956:DP3959,3,FALSE))</f>
        <v>0</v>
      </c>
      <c r="T3958" s="93"/>
      <c r="U3958" s="94">
        <f t="array" ref="U3958">IF(COUNTA(Y3956:DP3959)=0,0,IF(ISERROR(HLOOKUP(U3959,Y3959:DP3959,1,FALSE)),0,INDEX(Y3958:DP3958,MATCH(U3957&amp;U3959,Y3957:DP3957&amp;Y3959:DP3959,0))))</f>
        <v>0</v>
      </c>
      <c r="V3958" s="94">
        <f t="array" ref="V3958">IF(COUNTA(Y3956:DP3959)=0,0,IF(ISERROR(HLOOKUP(V3959,Y3959:DP3959,1,FALSE)),0,INDEX(Y3958:DP3958,MATCH(V3957&amp;V3959,Y3957:DP3957&amp;Y3959:DP3959,0))))</f>
        <v>0</v>
      </c>
      <c r="W3958" s="95"/>
      <c r="X3958" s="108"/>
    </row>
    <row r="3959" spans="2:26" ht="13.9" thickBot="1">
      <c r="B3959" s="96"/>
      <c r="C3959" s="97"/>
      <c r="D3959" s="96"/>
      <c r="E3959" s="96"/>
      <c r="F3959" s="96"/>
      <c r="G3959" s="96"/>
      <c r="H3959" s="96"/>
      <c r="I3959" s="96"/>
      <c r="J3959" s="96"/>
      <c r="K3959" s="96"/>
      <c r="L3959" s="96"/>
      <c r="M3959" s="96"/>
      <c r="N3959" s="96"/>
      <c r="O3959" s="96"/>
      <c r="P3959" s="97"/>
      <c r="Q3959" s="218"/>
      <c r="R3959" s="98" t="str">
        <f t="shared" ref="R3959" si="10201">IF(COUNTA(Y3956:DP3959)=0,"none",HLOOKUP(R3957,Y3957:DP3959,3,FALSE))</f>
        <v>none</v>
      </c>
      <c r="S3959" s="99" t="str">
        <f t="shared" ref="S3959" si="10202">IF(COUNTA(Y3956:DP3959)=0,"none",HLOOKUP(S3956,Y3956:DP3959,4,FALSE))</f>
        <v>none</v>
      </c>
      <c r="T3959" s="100"/>
      <c r="U3959" s="100" t="str">
        <f t="array" ref="U3959">IF(COUNTA(Y3956:DP3959)=0,"none",IF($U$2="WAHR",$W$3,Abfrage!$F$4))</f>
        <v>none</v>
      </c>
      <c r="V3959" s="100" t="str">
        <f t="array" ref="V3959">IF(COUNTA(Y3956:DP3959)=0,"none",IF($U$2="WAHR",$W$3,Abfrage!$F$4))</f>
        <v>none</v>
      </c>
      <c r="W3959" s="100" t="str">
        <f t="array" ref="W3959">IF(COUNTA(Y3956:DP3959)=0,"none",IF($U$2="WAHR",$W$3,Abfrage!$F$4))</f>
        <v>none</v>
      </c>
      <c r="X3959" s="109"/>
    </row>
    <row r="3960" spans="2:26" thickBot="1">
      <c r="B3960" s="75" t="s">
        <v>2469</v>
      </c>
      <c r="C3960" s="76">
        <v>1000027315</v>
      </c>
      <c r="D3960" s="75" t="s">
        <v>95</v>
      </c>
      <c r="E3960" s="75" t="s">
        <v>96</v>
      </c>
      <c r="F3960" s="75" t="s">
        <v>97</v>
      </c>
      <c r="G3960" s="75" t="s">
        <v>1058</v>
      </c>
      <c r="H3960" s="75" t="e">
        <v>#N/A</v>
      </c>
      <c r="I3960" s="75" t="s">
        <v>51</v>
      </c>
      <c r="J3960" s="75" t="s">
        <v>2470</v>
      </c>
      <c r="K3960" s="75" t="s">
        <v>306</v>
      </c>
      <c r="L3960" s="75" t="s">
        <v>306</v>
      </c>
      <c r="M3960" s="75" t="s">
        <v>313</v>
      </c>
      <c r="N3960" s="75" t="s">
        <v>327</v>
      </c>
      <c r="O3960" s="75" t="s">
        <v>306</v>
      </c>
      <c r="P3960" s="76" t="s">
        <v>306</v>
      </c>
      <c r="Q3960" s="216"/>
      <c r="R3960" s="77" t="str">
        <f t="shared" ref="R3960" si="10203">IF(COUNTA(Y3960:DP3963)=0,"01.01.1900",INDEX(Y3960:DP3960,MATCH(R3961,Y3961:DP3961,0)))</f>
        <v>01.01.1900</v>
      </c>
      <c r="S3960" s="78" t="str">
        <f t="shared" ref="S3960" si="10204">IF(COUNTA(Y3960:DP3963)=0,"01.01.1900",MAX(Y3960:DP3960))</f>
        <v>01.01.1900</v>
      </c>
      <c r="T3960" s="79"/>
      <c r="U3960" s="80" t="str">
        <f t="array" ref="U3960">IF(COUNTA(Y3960:DP3963)=0,"01.01.1900",IF(ISERROR(HLOOKUP(U3963,Y3963:DP3963,1,FALSE)),"01.01.1900",INDEX(Y3960:DP3960,MATCH(U3961&amp;U3963,Y3961:DP3961&amp;Y3963:DP3963,0))))</f>
        <v>01.01.1900</v>
      </c>
      <c r="V3960" s="81" t="str">
        <f t="shared" ref="V3960" si="10205">IF(COUNTA(Y3960:DP3963)=0,"01.01.1900",_xlfn.MAXIFS(Y3960:DP3960,Y3963:DP3963,V3963))</f>
        <v>01.01.1900</v>
      </c>
      <c r="W3960" s="82"/>
      <c r="X3960" s="106"/>
    </row>
    <row r="3961" spans="2:26" thickBot="1">
      <c r="B3961" s="83"/>
      <c r="C3961" s="84"/>
      <c r="D3961" s="83"/>
      <c r="E3961" s="83"/>
      <c r="F3961" s="83"/>
      <c r="G3961" s="83"/>
      <c r="H3961" s="83"/>
      <c r="I3961" s="83"/>
      <c r="J3961" s="83"/>
      <c r="K3961" s="83"/>
      <c r="L3961" s="83"/>
      <c r="M3961" s="83"/>
      <c r="N3961" s="83"/>
      <c r="O3961" s="83"/>
      <c r="P3961" s="84"/>
      <c r="Q3961" s="217"/>
      <c r="R3961" s="85">
        <f t="shared" ref="R3961" si="10206">IF(COUNTA(Y3960:DP3963)=0,0,MIN(Y3961:DP3961))</f>
        <v>0</v>
      </c>
      <c r="S3961" s="86">
        <f t="shared" ref="S3961" si="10207">IF(COUNTA(Y3960:DP3963)=0,0,HLOOKUP(S3960,Y3960:DP3963,2,FALSE))</f>
        <v>0</v>
      </c>
      <c r="T3961" s="87">
        <f t="shared" ref="T3961" si="10208">IF(COUNTA(Y3960:DP3963)=0,0,AVERAGE(Y3961:DP3961))</f>
        <v>0</v>
      </c>
      <c r="U3961" s="88">
        <f t="shared" ref="U3961" si="10209">IF(COUNTA(Y3960:DP3963)=0,0,_xlfn.MINIFS(Y3961:DP3961,Y3963:DP3963,U3963))</f>
        <v>0</v>
      </c>
      <c r="V3961" s="89">
        <f t="array" ref="V3961">IF(COUNTA(Y3960:DP3963)=0,0,IF(ISERROR(HLOOKUP(V3963,Y3963:DP3963,1,FALSE)),0,INDEX(Y3961:DP3961,MATCH(V3960&amp;V3963,Y3960:DP3960&amp;Y3963:DP3963,0))))</f>
        <v>0</v>
      </c>
      <c r="W3961" s="90">
        <f t="array" ref="W3961">IF(COUNTA(Y3960:DP3963)=0,0,IF(ISERROR(HLOOKUP(W3963,Y3963:DP3963,1,FALSE)),0,AVERAGEIF(Y3963:DP3963,$W3963,Y3961:DP3961)))</f>
        <v>0</v>
      </c>
      <c r="X3961" s="107"/>
    </row>
    <row r="3962" spans="2:26" thickBot="1">
      <c r="B3962" s="83"/>
      <c r="C3962" s="84"/>
      <c r="D3962" s="83"/>
      <c r="E3962" s="83"/>
      <c r="F3962" s="83"/>
      <c r="G3962" s="83"/>
      <c r="H3962" s="83"/>
      <c r="I3962" s="83"/>
      <c r="J3962" s="83"/>
      <c r="K3962" s="83"/>
      <c r="L3962" s="83"/>
      <c r="M3962" s="83"/>
      <c r="N3962" s="83"/>
      <c r="O3962" s="83"/>
      <c r="P3962" s="84"/>
      <c r="Q3962" s="217"/>
      <c r="R3962" s="91">
        <f t="shared" ref="R3962" si="10210">IF(COUNTA(Y3960:DP3963)=0,0,HLOOKUP(R3961,Y3961:DP3963,2,FALSE))</f>
        <v>0</v>
      </c>
      <c r="S3962" s="92">
        <f t="shared" ref="S3962" si="10211">IF(COUNTA(Y3960:DP3963)=0,0,HLOOKUP(S3960,Y3960:DP3963,3,FALSE))</f>
        <v>0</v>
      </c>
      <c r="T3962" s="93"/>
      <c r="U3962" s="94">
        <f t="array" ref="U3962">IF(COUNTA(Y3960:DP3963)=0,0,IF(ISERROR(HLOOKUP(U3963,Y3963:DP3963,1,FALSE)),0,INDEX(Y3962:DP3962,MATCH(U3961&amp;U3963,Y3961:DP3961&amp;Y3963:DP3963,0))))</f>
        <v>0</v>
      </c>
      <c r="V3962" s="94">
        <f t="array" ref="V3962">IF(COUNTA(Y3960:DP3963)=0,0,IF(ISERROR(HLOOKUP(V3963,Y3963:DP3963,1,FALSE)),0,INDEX(Y3962:DP3962,MATCH(V3961&amp;V3963,Y3961:DP3961&amp;Y3963:DP3963,0))))</f>
        <v>0</v>
      </c>
      <c r="W3962" s="95"/>
      <c r="X3962" s="108"/>
    </row>
    <row r="3963" spans="2:26" ht="13.9" thickBot="1">
      <c r="B3963" s="96"/>
      <c r="C3963" s="97"/>
      <c r="D3963" s="96"/>
      <c r="E3963" s="96"/>
      <c r="F3963" s="96"/>
      <c r="G3963" s="96"/>
      <c r="H3963" s="96"/>
      <c r="I3963" s="96"/>
      <c r="J3963" s="96"/>
      <c r="K3963" s="96"/>
      <c r="L3963" s="96"/>
      <c r="M3963" s="96"/>
      <c r="N3963" s="96"/>
      <c r="O3963" s="96"/>
      <c r="P3963" s="97"/>
      <c r="Q3963" s="218"/>
      <c r="R3963" s="98" t="str">
        <f t="shared" ref="R3963" si="10212">IF(COUNTA(Y3960:DP3963)=0,"none",HLOOKUP(R3961,Y3961:DP3963,3,FALSE))</f>
        <v>none</v>
      </c>
      <c r="S3963" s="99" t="str">
        <f t="shared" ref="S3963" si="10213">IF(COUNTA(Y3960:DP3963)=0,"none",HLOOKUP(S3960,Y3960:DP3963,4,FALSE))</f>
        <v>none</v>
      </c>
      <c r="T3963" s="100"/>
      <c r="U3963" s="100" t="str">
        <f t="array" ref="U3963">IF(COUNTA(Y3960:DP3963)=0,"none",IF($U$2="WAHR",$W$3,Abfrage!$F$4))</f>
        <v>none</v>
      </c>
      <c r="V3963" s="100" t="str">
        <f t="array" ref="V3963">IF(COUNTA(Y3960:DP3963)=0,"none",IF($U$2="WAHR",$W$3,Abfrage!$F$4))</f>
        <v>none</v>
      </c>
      <c r="W3963" s="100" t="str">
        <f t="array" ref="W3963">IF(COUNTA(Y3960:DP3963)=0,"none",IF($U$2="WAHR",$W$3,Abfrage!$F$4))</f>
        <v>none</v>
      </c>
      <c r="X3963" s="109"/>
    </row>
    <row r="3964" spans="2:26" thickBot="1">
      <c r="B3964" s="75" t="s">
        <v>2471</v>
      </c>
      <c r="C3964" s="76">
        <v>1000363724</v>
      </c>
      <c r="D3964" s="75" t="s">
        <v>95</v>
      </c>
      <c r="E3964" s="75" t="s">
        <v>148</v>
      </c>
      <c r="F3964" s="75" t="s">
        <v>175</v>
      </c>
      <c r="G3964" s="75" t="s">
        <v>306</v>
      </c>
      <c r="H3964" s="75" t="e">
        <v>#N/A</v>
      </c>
      <c r="I3964" s="75" t="s">
        <v>2472</v>
      </c>
      <c r="J3964" s="75" t="s">
        <v>2473</v>
      </c>
      <c r="K3964" s="75" t="s">
        <v>808</v>
      </c>
      <c r="L3964" s="75" t="s">
        <v>809</v>
      </c>
      <c r="M3964" s="75" t="s">
        <v>307</v>
      </c>
      <c r="N3964" s="75" t="s">
        <v>327</v>
      </c>
      <c r="O3964" s="75" t="s">
        <v>306</v>
      </c>
      <c r="P3964" s="76" t="s">
        <v>306</v>
      </c>
      <c r="Q3964" s="216"/>
      <c r="R3964" s="77" t="str">
        <f t="shared" ref="R3964" si="10214">IF(COUNTA(Y3964:DP3967)=0,"01.01.1900",INDEX(Y3964:DP3964,MATCH(R3965,Y3965:DP3965,0)))</f>
        <v>01.01.1900</v>
      </c>
      <c r="S3964" s="78" t="str">
        <f t="shared" ref="S3964" si="10215">IF(COUNTA(Y3964:DP3967)=0,"01.01.1900",MAX(Y3964:DP3964))</f>
        <v>01.01.1900</v>
      </c>
      <c r="T3964" s="79"/>
      <c r="U3964" s="80" t="str">
        <f t="array" ref="U3964">IF(COUNTA(Y3964:DP3967)=0,"01.01.1900",IF(ISERROR(HLOOKUP(U3967,Y3967:DP3967,1,FALSE)),"01.01.1900",INDEX(Y3964:DP3964,MATCH(U3965&amp;U3967,Y3965:DP3965&amp;Y3967:DP3967,0))))</f>
        <v>01.01.1900</v>
      </c>
      <c r="V3964" s="81" t="str">
        <f t="shared" ref="V3964" si="10216">IF(COUNTA(Y3964:DP3967)=0,"01.01.1900",_xlfn.MAXIFS(Y3964:DP3964,Y3967:DP3967,V3967))</f>
        <v>01.01.1900</v>
      </c>
      <c r="W3964" s="82"/>
      <c r="X3964" s="106"/>
    </row>
    <row r="3965" spans="2:26" thickBot="1">
      <c r="B3965" s="83"/>
      <c r="C3965" s="84"/>
      <c r="D3965" s="83"/>
      <c r="E3965" s="83"/>
      <c r="F3965" s="83"/>
      <c r="G3965" s="83"/>
      <c r="H3965" s="83"/>
      <c r="I3965" s="83"/>
      <c r="J3965" s="83"/>
      <c r="K3965" s="83"/>
      <c r="L3965" s="83"/>
      <c r="M3965" s="83"/>
      <c r="N3965" s="83"/>
      <c r="O3965" s="83"/>
      <c r="P3965" s="84"/>
      <c r="Q3965" s="217"/>
      <c r="R3965" s="85">
        <f t="shared" ref="R3965" si="10217">IF(COUNTA(Y3964:DP3967)=0,0,MIN(Y3965:DP3965))</f>
        <v>0</v>
      </c>
      <c r="S3965" s="86">
        <f t="shared" ref="S3965" si="10218">IF(COUNTA(Y3964:DP3967)=0,0,HLOOKUP(S3964,Y3964:DP3967,2,FALSE))</f>
        <v>0</v>
      </c>
      <c r="T3965" s="87">
        <f t="shared" ref="T3965" si="10219">IF(COUNTA(Y3964:DP3967)=0,0,AVERAGE(Y3965:DP3965))</f>
        <v>0</v>
      </c>
      <c r="U3965" s="88">
        <f t="shared" ref="U3965" si="10220">IF(COUNTA(Y3964:DP3967)=0,0,_xlfn.MINIFS(Y3965:DP3965,Y3967:DP3967,U3967))</f>
        <v>0</v>
      </c>
      <c r="V3965" s="89">
        <f t="array" ref="V3965">IF(COUNTA(Y3964:DP3967)=0,0,IF(ISERROR(HLOOKUP(V3967,Y3967:DP3967,1,FALSE)),0,INDEX(Y3965:DP3965,MATCH(V3964&amp;V3967,Y3964:DP3964&amp;Y3967:DP3967,0))))</f>
        <v>0</v>
      </c>
      <c r="W3965" s="90">
        <f t="array" ref="W3965">IF(COUNTA(Y3964:DP3967)=0,0,IF(ISERROR(HLOOKUP(W3967,Y3967:DP3967,1,FALSE)),0,AVERAGEIF(Y3967:DP3967,$W3967,Y3965:DP3965)))</f>
        <v>0</v>
      </c>
      <c r="X3965" s="107"/>
    </row>
    <row r="3966" spans="2:26" thickBot="1">
      <c r="B3966" s="83"/>
      <c r="C3966" s="84"/>
      <c r="D3966" s="83"/>
      <c r="E3966" s="83"/>
      <c r="F3966" s="83"/>
      <c r="G3966" s="83"/>
      <c r="H3966" s="83"/>
      <c r="I3966" s="83"/>
      <c r="J3966" s="83"/>
      <c r="K3966" s="83"/>
      <c r="L3966" s="83"/>
      <c r="M3966" s="83"/>
      <c r="N3966" s="83"/>
      <c r="O3966" s="83"/>
      <c r="P3966" s="84"/>
      <c r="Q3966" s="217"/>
      <c r="R3966" s="91">
        <f t="shared" ref="R3966" si="10221">IF(COUNTA(Y3964:DP3967)=0,0,HLOOKUP(R3965,Y3965:DP3967,2,FALSE))</f>
        <v>0</v>
      </c>
      <c r="S3966" s="92">
        <f t="shared" ref="S3966" si="10222">IF(COUNTA(Y3964:DP3967)=0,0,HLOOKUP(S3964,Y3964:DP3967,3,FALSE))</f>
        <v>0</v>
      </c>
      <c r="T3966" s="93"/>
      <c r="U3966" s="94">
        <f t="array" ref="U3966">IF(COUNTA(Y3964:DP3967)=0,0,IF(ISERROR(HLOOKUP(U3967,Y3967:DP3967,1,FALSE)),0,INDEX(Y3966:DP3966,MATCH(U3965&amp;U3967,Y3965:DP3965&amp;Y3967:DP3967,0))))</f>
        <v>0</v>
      </c>
      <c r="V3966" s="94">
        <f t="array" ref="V3966">IF(COUNTA(Y3964:DP3967)=0,0,IF(ISERROR(HLOOKUP(V3967,Y3967:DP3967,1,FALSE)),0,INDEX(Y3966:DP3966,MATCH(V3965&amp;V3967,Y3965:DP3965&amp;Y3967:DP3967,0))))</f>
        <v>0</v>
      </c>
      <c r="W3966" s="95"/>
      <c r="X3966" s="108"/>
    </row>
    <row r="3967" spans="2:26" ht="13.9" thickBot="1">
      <c r="B3967" s="96"/>
      <c r="C3967" s="97"/>
      <c r="D3967" s="96"/>
      <c r="E3967" s="96"/>
      <c r="F3967" s="96"/>
      <c r="G3967" s="96"/>
      <c r="H3967" s="96"/>
      <c r="I3967" s="96"/>
      <c r="J3967" s="96"/>
      <c r="K3967" s="96"/>
      <c r="L3967" s="96"/>
      <c r="M3967" s="96"/>
      <c r="N3967" s="96"/>
      <c r="O3967" s="96"/>
      <c r="P3967" s="97"/>
      <c r="Q3967" s="218"/>
      <c r="R3967" s="98" t="str">
        <f t="shared" ref="R3967" si="10223">IF(COUNTA(Y3964:DP3967)=0,"none",HLOOKUP(R3965,Y3965:DP3967,3,FALSE))</f>
        <v>none</v>
      </c>
      <c r="S3967" s="99" t="str">
        <f t="shared" ref="S3967" si="10224">IF(COUNTA(Y3964:DP3967)=0,"none",HLOOKUP(S3964,Y3964:DP3967,4,FALSE))</f>
        <v>none</v>
      </c>
      <c r="T3967" s="100"/>
      <c r="U3967" s="100" t="str">
        <f t="array" ref="U3967">IF(COUNTA(Y3964:DP3967)=0,"none",IF($U$2="WAHR",$W$3,Abfrage!$F$4))</f>
        <v>none</v>
      </c>
      <c r="V3967" s="100" t="str">
        <f t="array" ref="V3967">IF(COUNTA(Y3964:DP3967)=0,"none",IF($U$2="WAHR",$W$3,Abfrage!$F$4))</f>
        <v>none</v>
      </c>
      <c r="W3967" s="100" t="str">
        <f t="array" ref="W3967">IF(COUNTA(Y3964:DP3967)=0,"none",IF($U$2="WAHR",$W$3,Abfrage!$F$4))</f>
        <v>none</v>
      </c>
      <c r="X3967" s="109"/>
    </row>
    <row r="3968" spans="2:26" thickBot="1">
      <c r="B3968" s="75" t="s">
        <v>2474</v>
      </c>
      <c r="C3968" s="76">
        <v>1000298081</v>
      </c>
      <c r="D3968" s="75" t="s">
        <v>169</v>
      </c>
      <c r="E3968" s="75" t="s">
        <v>125</v>
      </c>
      <c r="F3968" s="75" t="s">
        <v>371</v>
      </c>
      <c r="G3968" s="75" t="s">
        <v>2475</v>
      </c>
      <c r="H3968" s="75" t="e">
        <v>#N/A</v>
      </c>
      <c r="I3968" s="75" t="s">
        <v>41</v>
      </c>
      <c r="J3968" s="75" t="s">
        <v>2476</v>
      </c>
      <c r="K3968" s="75" t="s">
        <v>306</v>
      </c>
      <c r="L3968" s="75" t="s">
        <v>306</v>
      </c>
      <c r="M3968" s="75" t="s">
        <v>306</v>
      </c>
      <c r="N3968" s="75" t="s">
        <v>360</v>
      </c>
      <c r="O3968" s="75" t="s">
        <v>315</v>
      </c>
      <c r="P3968" s="76" t="s">
        <v>306</v>
      </c>
      <c r="Q3968" s="216"/>
      <c r="R3968" s="77" t="str">
        <f t="shared" ref="R3968" si="10225">IF(COUNTA(Y3968:DP3971)=0,"01.01.1900",INDEX(Y3968:DP3968,MATCH(R3969,Y3969:DP3969,0)))</f>
        <v>01.01.1900</v>
      </c>
      <c r="S3968" s="78" t="str">
        <f t="shared" ref="S3968" si="10226">IF(COUNTA(Y3968:DP3971)=0,"01.01.1900",MAX(Y3968:DP3968))</f>
        <v>01.01.1900</v>
      </c>
      <c r="T3968" s="79"/>
      <c r="U3968" s="80" t="str">
        <f t="array" ref="U3968">IF(COUNTA(Y3968:DP3971)=0,"01.01.1900",IF(ISERROR(HLOOKUP(U3971,Y3971:DP3971,1,FALSE)),"01.01.1900",INDEX(Y3968:DP3968,MATCH(U3969&amp;U3971,Y3969:DP3969&amp;Y3971:DP3971,0))))</f>
        <v>01.01.1900</v>
      </c>
      <c r="V3968" s="81" t="str">
        <f t="shared" ref="V3968" si="10227">IF(COUNTA(Y3968:DP3971)=0,"01.01.1900",_xlfn.MAXIFS(Y3968:DP3968,Y3971:DP3971,V3971))</f>
        <v>01.01.1900</v>
      </c>
      <c r="W3968" s="82"/>
      <c r="X3968" s="106"/>
    </row>
    <row r="3969" spans="2:24" thickBot="1">
      <c r="B3969" s="83"/>
      <c r="C3969" s="84"/>
      <c r="D3969" s="83"/>
      <c r="E3969" s="83"/>
      <c r="F3969" s="83"/>
      <c r="G3969" s="83"/>
      <c r="H3969" s="83"/>
      <c r="I3969" s="83"/>
      <c r="J3969" s="83"/>
      <c r="K3969" s="83"/>
      <c r="L3969" s="83"/>
      <c r="M3969" s="83"/>
      <c r="N3969" s="83"/>
      <c r="O3969" s="83"/>
      <c r="P3969" s="84"/>
      <c r="Q3969" s="217"/>
      <c r="R3969" s="85">
        <f t="shared" ref="R3969" si="10228">IF(COUNTA(Y3968:DP3971)=0,0,MIN(Y3969:DP3969))</f>
        <v>0</v>
      </c>
      <c r="S3969" s="86">
        <f t="shared" ref="S3969" si="10229">IF(COUNTA(Y3968:DP3971)=0,0,HLOOKUP(S3968,Y3968:DP3971,2,FALSE))</f>
        <v>0</v>
      </c>
      <c r="T3969" s="87">
        <f t="shared" ref="T3969" si="10230">IF(COUNTA(Y3968:DP3971)=0,0,AVERAGE(Y3969:DP3969))</f>
        <v>0</v>
      </c>
      <c r="U3969" s="88">
        <f t="shared" ref="U3969" si="10231">IF(COUNTA(Y3968:DP3971)=0,0,_xlfn.MINIFS(Y3969:DP3969,Y3971:DP3971,U3971))</f>
        <v>0</v>
      </c>
      <c r="V3969" s="89">
        <f t="array" ref="V3969">IF(COUNTA(Y3968:DP3971)=0,0,IF(ISERROR(HLOOKUP(V3971,Y3971:DP3971,1,FALSE)),0,INDEX(Y3969:DP3969,MATCH(V3968&amp;V3971,Y3968:DP3968&amp;Y3971:DP3971,0))))</f>
        <v>0</v>
      </c>
      <c r="W3969" s="90">
        <f t="array" ref="W3969">IF(COUNTA(Y3968:DP3971)=0,0,IF(ISERROR(HLOOKUP(W3971,Y3971:DP3971,1,FALSE)),0,AVERAGEIF(Y3971:DP3971,$W3971,Y3969:DP3969)))</f>
        <v>0</v>
      </c>
      <c r="X3969" s="107"/>
    </row>
    <row r="3970" spans="2:24" thickBot="1">
      <c r="B3970" s="83"/>
      <c r="C3970" s="84"/>
      <c r="D3970" s="83"/>
      <c r="E3970" s="83"/>
      <c r="F3970" s="83"/>
      <c r="G3970" s="83"/>
      <c r="H3970" s="83"/>
      <c r="I3970" s="83"/>
      <c r="J3970" s="83"/>
      <c r="K3970" s="83"/>
      <c r="L3970" s="83"/>
      <c r="M3970" s="83"/>
      <c r="N3970" s="83"/>
      <c r="O3970" s="83"/>
      <c r="P3970" s="84"/>
      <c r="Q3970" s="217"/>
      <c r="R3970" s="91">
        <f t="shared" ref="R3970" si="10232">IF(COUNTA(Y3968:DP3971)=0,0,HLOOKUP(R3969,Y3969:DP3971,2,FALSE))</f>
        <v>0</v>
      </c>
      <c r="S3970" s="92">
        <f t="shared" ref="S3970" si="10233">IF(COUNTA(Y3968:DP3971)=0,0,HLOOKUP(S3968,Y3968:DP3971,3,FALSE))</f>
        <v>0</v>
      </c>
      <c r="T3970" s="93"/>
      <c r="U3970" s="94">
        <f t="array" ref="U3970">IF(COUNTA(Y3968:DP3971)=0,0,IF(ISERROR(HLOOKUP(U3971,Y3971:DP3971,1,FALSE)),0,INDEX(Y3970:DP3970,MATCH(U3969&amp;U3971,Y3969:DP3969&amp;Y3971:DP3971,0))))</f>
        <v>0</v>
      </c>
      <c r="V3970" s="94">
        <f t="array" ref="V3970">IF(COUNTA(Y3968:DP3971)=0,0,IF(ISERROR(HLOOKUP(V3971,Y3971:DP3971,1,FALSE)),0,INDEX(Y3970:DP3970,MATCH(V3969&amp;V3971,Y3969:DP3969&amp;Y3971:DP3971,0))))</f>
        <v>0</v>
      </c>
      <c r="W3970" s="95"/>
      <c r="X3970" s="108"/>
    </row>
    <row r="3971" spans="2:24" ht="13.9" thickBot="1">
      <c r="B3971" s="96"/>
      <c r="C3971" s="97"/>
      <c r="D3971" s="96"/>
      <c r="E3971" s="96"/>
      <c r="F3971" s="96"/>
      <c r="G3971" s="96"/>
      <c r="H3971" s="96"/>
      <c r="I3971" s="96"/>
      <c r="J3971" s="96"/>
      <c r="K3971" s="96"/>
      <c r="L3971" s="96"/>
      <c r="M3971" s="96"/>
      <c r="N3971" s="96"/>
      <c r="O3971" s="96"/>
      <c r="P3971" s="97"/>
      <c r="Q3971" s="218"/>
      <c r="R3971" s="98" t="str">
        <f t="shared" ref="R3971" si="10234">IF(COUNTA(Y3968:DP3971)=0,"none",HLOOKUP(R3969,Y3969:DP3971,3,FALSE))</f>
        <v>none</v>
      </c>
      <c r="S3971" s="99" t="str">
        <f t="shared" ref="S3971" si="10235">IF(COUNTA(Y3968:DP3971)=0,"none",HLOOKUP(S3968,Y3968:DP3971,4,FALSE))</f>
        <v>none</v>
      </c>
      <c r="T3971" s="100"/>
      <c r="U3971" s="100" t="str">
        <f t="array" ref="U3971">IF(COUNTA(Y3968:DP3971)=0,"none",IF($U$2="WAHR",$W$3,Abfrage!$F$4))</f>
        <v>none</v>
      </c>
      <c r="V3971" s="100" t="str">
        <f t="array" ref="V3971">IF(COUNTA(Y3968:DP3971)=0,"none",IF($U$2="WAHR",$W$3,Abfrage!$F$4))</f>
        <v>none</v>
      </c>
      <c r="W3971" s="100" t="str">
        <f t="array" ref="W3971">IF(COUNTA(Y3968:DP3971)=0,"none",IF($U$2="WAHR",$W$3,Abfrage!$F$4))</f>
        <v>none</v>
      </c>
      <c r="X3971" s="109"/>
    </row>
    <row r="3972" spans="2:24" thickBot="1">
      <c r="B3972" s="75" t="s">
        <v>2477</v>
      </c>
      <c r="C3972" s="76">
        <v>1000339238</v>
      </c>
      <c r="D3972" s="75" t="s">
        <v>89</v>
      </c>
      <c r="E3972" s="75" t="s">
        <v>1148</v>
      </c>
      <c r="F3972" s="75" t="s">
        <v>881</v>
      </c>
      <c r="G3972" s="75" t="s">
        <v>881</v>
      </c>
      <c r="H3972" s="75" t="e">
        <v>#N/A</v>
      </c>
      <c r="I3972" s="75" t="s">
        <v>2307</v>
      </c>
      <c r="J3972" s="75" t="s">
        <v>2478</v>
      </c>
      <c r="K3972" s="75" t="s">
        <v>306</v>
      </c>
      <c r="L3972" s="75" t="s">
        <v>306</v>
      </c>
      <c r="M3972" s="75" t="s">
        <v>307</v>
      </c>
      <c r="N3972" s="75" t="s">
        <v>352</v>
      </c>
      <c r="O3972" s="75" t="s">
        <v>309</v>
      </c>
      <c r="P3972" s="76" t="s">
        <v>306</v>
      </c>
      <c r="Q3972" s="216"/>
      <c r="R3972" s="77" t="str">
        <f t="shared" ref="R3972" si="10236">IF(COUNTA(Y3972:DP3975)=0,"01.01.1900",INDEX(Y3972:DP3972,MATCH(R3973,Y3973:DP3973,0)))</f>
        <v>01.01.1900</v>
      </c>
      <c r="S3972" s="78" t="str">
        <f t="shared" ref="S3972" si="10237">IF(COUNTA(Y3972:DP3975)=0,"01.01.1900",MAX(Y3972:DP3972))</f>
        <v>01.01.1900</v>
      </c>
      <c r="T3972" s="79"/>
      <c r="U3972" s="80" t="str">
        <f t="array" ref="U3972">IF(COUNTA(Y3972:DP3975)=0,"01.01.1900",IF(ISERROR(HLOOKUP(U3975,Y3975:DP3975,1,FALSE)),"01.01.1900",INDEX(Y3972:DP3972,MATCH(U3973&amp;U3975,Y3973:DP3973&amp;Y3975:DP3975,0))))</f>
        <v>01.01.1900</v>
      </c>
      <c r="V3972" s="81" t="str">
        <f t="shared" ref="V3972" si="10238">IF(COUNTA(Y3972:DP3975)=0,"01.01.1900",_xlfn.MAXIFS(Y3972:DP3972,Y3975:DP3975,V3975))</f>
        <v>01.01.1900</v>
      </c>
      <c r="W3972" s="82"/>
      <c r="X3972" s="106"/>
    </row>
    <row r="3973" spans="2:24" thickBot="1">
      <c r="B3973" s="83"/>
      <c r="C3973" s="84"/>
      <c r="D3973" s="83"/>
      <c r="E3973" s="83"/>
      <c r="F3973" s="83"/>
      <c r="G3973" s="83"/>
      <c r="H3973" s="83"/>
      <c r="I3973" s="83"/>
      <c r="J3973" s="83"/>
      <c r="K3973" s="83"/>
      <c r="L3973" s="83"/>
      <c r="M3973" s="83"/>
      <c r="N3973" s="83"/>
      <c r="O3973" s="83"/>
      <c r="P3973" s="84"/>
      <c r="Q3973" s="217"/>
      <c r="R3973" s="85">
        <f t="shared" ref="R3973" si="10239">IF(COUNTA(Y3972:DP3975)=0,0,MIN(Y3973:DP3973))</f>
        <v>0</v>
      </c>
      <c r="S3973" s="86">
        <f t="shared" ref="S3973" si="10240">IF(COUNTA(Y3972:DP3975)=0,0,HLOOKUP(S3972,Y3972:DP3975,2,FALSE))</f>
        <v>0</v>
      </c>
      <c r="T3973" s="87">
        <f t="shared" ref="T3973" si="10241">IF(COUNTA(Y3972:DP3975)=0,0,AVERAGE(Y3973:DP3973))</f>
        <v>0</v>
      </c>
      <c r="U3973" s="88">
        <f t="shared" ref="U3973" si="10242">IF(COUNTA(Y3972:DP3975)=0,0,_xlfn.MINIFS(Y3973:DP3973,Y3975:DP3975,U3975))</f>
        <v>0</v>
      </c>
      <c r="V3973" s="89">
        <f t="array" ref="V3973">IF(COUNTA(Y3972:DP3975)=0,0,IF(ISERROR(HLOOKUP(V3975,Y3975:DP3975,1,FALSE)),0,INDEX(Y3973:DP3973,MATCH(V3972&amp;V3975,Y3972:DP3972&amp;Y3975:DP3975,0))))</f>
        <v>0</v>
      </c>
      <c r="W3973" s="90">
        <f t="array" ref="W3973">IF(COUNTA(Y3972:DP3975)=0,0,IF(ISERROR(HLOOKUP(W3975,Y3975:DP3975,1,FALSE)),0,AVERAGEIF(Y3975:DP3975,$W3975,Y3973:DP3973)))</f>
        <v>0</v>
      </c>
      <c r="X3973" s="107"/>
    </row>
    <row r="3974" spans="2:24" thickBot="1">
      <c r="B3974" s="83"/>
      <c r="C3974" s="84"/>
      <c r="D3974" s="83"/>
      <c r="E3974" s="83"/>
      <c r="F3974" s="83"/>
      <c r="G3974" s="83"/>
      <c r="H3974" s="83"/>
      <c r="I3974" s="83"/>
      <c r="J3974" s="83"/>
      <c r="K3974" s="83"/>
      <c r="L3974" s="83"/>
      <c r="M3974" s="83"/>
      <c r="N3974" s="83"/>
      <c r="O3974" s="83"/>
      <c r="P3974" s="84"/>
      <c r="Q3974" s="217"/>
      <c r="R3974" s="91">
        <f t="shared" ref="R3974" si="10243">IF(COUNTA(Y3972:DP3975)=0,0,HLOOKUP(R3973,Y3973:DP3975,2,FALSE))</f>
        <v>0</v>
      </c>
      <c r="S3974" s="92">
        <f t="shared" ref="S3974" si="10244">IF(COUNTA(Y3972:DP3975)=0,0,HLOOKUP(S3972,Y3972:DP3975,3,FALSE))</f>
        <v>0</v>
      </c>
      <c r="T3974" s="93"/>
      <c r="U3974" s="94">
        <f t="array" ref="U3974">IF(COUNTA(Y3972:DP3975)=0,0,IF(ISERROR(HLOOKUP(U3975,Y3975:DP3975,1,FALSE)),0,INDEX(Y3974:DP3974,MATCH(U3973&amp;U3975,Y3973:DP3973&amp;Y3975:DP3975,0))))</f>
        <v>0</v>
      </c>
      <c r="V3974" s="94">
        <f t="array" ref="V3974">IF(COUNTA(Y3972:DP3975)=0,0,IF(ISERROR(HLOOKUP(V3975,Y3975:DP3975,1,FALSE)),0,INDEX(Y3974:DP3974,MATCH(V3973&amp;V3975,Y3973:DP3973&amp;Y3975:DP3975,0))))</f>
        <v>0</v>
      </c>
      <c r="W3974" s="95"/>
      <c r="X3974" s="108"/>
    </row>
    <row r="3975" spans="2:24" ht="13.9" thickBot="1">
      <c r="B3975" s="96"/>
      <c r="C3975" s="97"/>
      <c r="D3975" s="96"/>
      <c r="E3975" s="96"/>
      <c r="F3975" s="96"/>
      <c r="G3975" s="96"/>
      <c r="H3975" s="96"/>
      <c r="I3975" s="96"/>
      <c r="J3975" s="96"/>
      <c r="K3975" s="96"/>
      <c r="L3975" s="96"/>
      <c r="M3975" s="96"/>
      <c r="N3975" s="96"/>
      <c r="O3975" s="96"/>
      <c r="P3975" s="97"/>
      <c r="Q3975" s="218"/>
      <c r="R3975" s="98" t="str">
        <f t="shared" ref="R3975" si="10245">IF(COUNTA(Y3972:DP3975)=0,"none",HLOOKUP(R3973,Y3973:DP3975,3,FALSE))</f>
        <v>none</v>
      </c>
      <c r="S3975" s="99" t="str">
        <f t="shared" ref="S3975" si="10246">IF(COUNTA(Y3972:DP3975)=0,"none",HLOOKUP(S3972,Y3972:DP3975,4,FALSE))</f>
        <v>none</v>
      </c>
      <c r="T3975" s="100"/>
      <c r="U3975" s="100" t="str">
        <f t="array" ref="U3975">IF(COUNTA(Y3972:DP3975)=0,"none",IF($U$2="WAHR",$W$3,Abfrage!$F$4))</f>
        <v>none</v>
      </c>
      <c r="V3975" s="100" t="str">
        <f t="array" ref="V3975">IF(COUNTA(Y3972:DP3975)=0,"none",IF($U$2="WAHR",$W$3,Abfrage!$F$4))</f>
        <v>none</v>
      </c>
      <c r="W3975" s="100" t="str">
        <f t="array" ref="W3975">IF(COUNTA(Y3972:DP3975)=0,"none",IF($U$2="WAHR",$W$3,Abfrage!$F$4))</f>
        <v>none</v>
      </c>
      <c r="X3975" s="109"/>
    </row>
    <row r="3976" spans="2:24" thickBot="1">
      <c r="B3976" s="75" t="s">
        <v>2479</v>
      </c>
      <c r="C3976" s="76">
        <v>1000339239</v>
      </c>
      <c r="D3976" s="75" t="s">
        <v>89</v>
      </c>
      <c r="E3976" s="75" t="s">
        <v>1148</v>
      </c>
      <c r="F3976" s="75" t="s">
        <v>771</v>
      </c>
      <c r="G3976" s="75" t="s">
        <v>771</v>
      </c>
      <c r="H3976" s="75" t="e">
        <v>#N/A</v>
      </c>
      <c r="I3976" s="75" t="s">
        <v>2307</v>
      </c>
      <c r="J3976" s="75" t="s">
        <v>2480</v>
      </c>
      <c r="K3976" s="75" t="s">
        <v>306</v>
      </c>
      <c r="L3976" s="75" t="s">
        <v>306</v>
      </c>
      <c r="M3976" s="75" t="s">
        <v>307</v>
      </c>
      <c r="N3976" s="75" t="s">
        <v>352</v>
      </c>
      <c r="O3976" s="75" t="s">
        <v>375</v>
      </c>
      <c r="P3976" s="76" t="s">
        <v>306</v>
      </c>
      <c r="Q3976" s="216"/>
      <c r="R3976" s="77" t="str">
        <f t="shared" ref="R3976" si="10247">IF(COUNTA(Y3976:DP3979)=0,"01.01.1900",INDEX(Y3976:DP3976,MATCH(R3977,Y3977:DP3977,0)))</f>
        <v>01.01.1900</v>
      </c>
      <c r="S3976" s="78" t="str">
        <f t="shared" ref="S3976" si="10248">IF(COUNTA(Y3976:DP3979)=0,"01.01.1900",MAX(Y3976:DP3976))</f>
        <v>01.01.1900</v>
      </c>
      <c r="T3976" s="79"/>
      <c r="U3976" s="80" t="str">
        <f t="array" ref="U3976">IF(COUNTA(Y3976:DP3979)=0,"01.01.1900",IF(ISERROR(HLOOKUP(U3979,Y3979:DP3979,1,FALSE)),"01.01.1900",INDEX(Y3976:DP3976,MATCH(U3977&amp;U3979,Y3977:DP3977&amp;Y3979:DP3979,0))))</f>
        <v>01.01.1900</v>
      </c>
      <c r="V3976" s="81" t="str">
        <f t="shared" ref="V3976" si="10249">IF(COUNTA(Y3976:DP3979)=0,"01.01.1900",_xlfn.MAXIFS(Y3976:DP3976,Y3979:DP3979,V3979))</f>
        <v>01.01.1900</v>
      </c>
      <c r="W3976" s="82"/>
      <c r="X3976" s="106"/>
    </row>
    <row r="3977" spans="2:24" thickBot="1">
      <c r="B3977" s="83"/>
      <c r="C3977" s="84"/>
      <c r="D3977" s="83"/>
      <c r="E3977" s="83"/>
      <c r="F3977" s="83"/>
      <c r="G3977" s="83"/>
      <c r="H3977" s="83"/>
      <c r="I3977" s="83"/>
      <c r="J3977" s="83"/>
      <c r="K3977" s="83"/>
      <c r="L3977" s="83"/>
      <c r="M3977" s="83"/>
      <c r="N3977" s="83"/>
      <c r="O3977" s="83"/>
      <c r="P3977" s="84"/>
      <c r="Q3977" s="217"/>
      <c r="R3977" s="85">
        <f t="shared" ref="R3977" si="10250">IF(COUNTA(Y3976:DP3979)=0,0,MIN(Y3977:DP3977))</f>
        <v>0</v>
      </c>
      <c r="S3977" s="86">
        <f t="shared" ref="S3977" si="10251">IF(COUNTA(Y3976:DP3979)=0,0,HLOOKUP(S3976,Y3976:DP3979,2,FALSE))</f>
        <v>0</v>
      </c>
      <c r="T3977" s="87">
        <f t="shared" ref="T3977" si="10252">IF(COUNTA(Y3976:DP3979)=0,0,AVERAGE(Y3977:DP3977))</f>
        <v>0</v>
      </c>
      <c r="U3977" s="88">
        <f t="shared" ref="U3977" si="10253">IF(COUNTA(Y3976:DP3979)=0,0,_xlfn.MINIFS(Y3977:DP3977,Y3979:DP3979,U3979))</f>
        <v>0</v>
      </c>
      <c r="V3977" s="89">
        <f t="array" ref="V3977">IF(COUNTA(Y3976:DP3979)=0,0,IF(ISERROR(HLOOKUP(V3979,Y3979:DP3979,1,FALSE)),0,INDEX(Y3977:DP3977,MATCH(V3976&amp;V3979,Y3976:DP3976&amp;Y3979:DP3979,0))))</f>
        <v>0</v>
      </c>
      <c r="W3977" s="90">
        <f t="array" ref="W3977">IF(COUNTA(Y3976:DP3979)=0,0,IF(ISERROR(HLOOKUP(W3979,Y3979:DP3979,1,FALSE)),0,AVERAGEIF(Y3979:DP3979,$W3979,Y3977:DP3977)))</f>
        <v>0</v>
      </c>
      <c r="X3977" s="107"/>
    </row>
    <row r="3978" spans="2:24" thickBot="1">
      <c r="B3978" s="83"/>
      <c r="C3978" s="84"/>
      <c r="D3978" s="83"/>
      <c r="E3978" s="83"/>
      <c r="F3978" s="83"/>
      <c r="G3978" s="83"/>
      <c r="H3978" s="83"/>
      <c r="I3978" s="83"/>
      <c r="J3978" s="83"/>
      <c r="K3978" s="83"/>
      <c r="L3978" s="83"/>
      <c r="M3978" s="83"/>
      <c r="N3978" s="83"/>
      <c r="O3978" s="83"/>
      <c r="P3978" s="84"/>
      <c r="Q3978" s="217"/>
      <c r="R3978" s="91">
        <f t="shared" ref="R3978" si="10254">IF(COUNTA(Y3976:DP3979)=0,0,HLOOKUP(R3977,Y3977:DP3979,2,FALSE))</f>
        <v>0</v>
      </c>
      <c r="S3978" s="92">
        <f t="shared" ref="S3978" si="10255">IF(COUNTA(Y3976:DP3979)=0,0,HLOOKUP(S3976,Y3976:DP3979,3,FALSE))</f>
        <v>0</v>
      </c>
      <c r="T3978" s="93"/>
      <c r="U3978" s="94">
        <f t="array" ref="U3978">IF(COUNTA(Y3976:DP3979)=0,0,IF(ISERROR(HLOOKUP(U3979,Y3979:DP3979,1,FALSE)),0,INDEX(Y3978:DP3978,MATCH(U3977&amp;U3979,Y3977:DP3977&amp;Y3979:DP3979,0))))</f>
        <v>0</v>
      </c>
      <c r="V3978" s="94">
        <f t="array" ref="V3978">IF(COUNTA(Y3976:DP3979)=0,0,IF(ISERROR(HLOOKUP(V3979,Y3979:DP3979,1,FALSE)),0,INDEX(Y3978:DP3978,MATCH(V3977&amp;V3979,Y3977:DP3977&amp;Y3979:DP3979,0))))</f>
        <v>0</v>
      </c>
      <c r="W3978" s="95"/>
      <c r="X3978" s="108"/>
    </row>
    <row r="3979" spans="2:24" ht="13.9" thickBot="1">
      <c r="B3979" s="96"/>
      <c r="C3979" s="97"/>
      <c r="D3979" s="96"/>
      <c r="E3979" s="96"/>
      <c r="F3979" s="96"/>
      <c r="G3979" s="96"/>
      <c r="H3979" s="96"/>
      <c r="I3979" s="96"/>
      <c r="J3979" s="96"/>
      <c r="K3979" s="96"/>
      <c r="L3979" s="96"/>
      <c r="M3979" s="96"/>
      <c r="N3979" s="96"/>
      <c r="O3979" s="96"/>
      <c r="P3979" s="97"/>
      <c r="Q3979" s="218"/>
      <c r="R3979" s="98" t="str">
        <f t="shared" ref="R3979" si="10256">IF(COUNTA(Y3976:DP3979)=0,"none",HLOOKUP(R3977,Y3977:DP3979,3,FALSE))</f>
        <v>none</v>
      </c>
      <c r="S3979" s="99" t="str">
        <f t="shared" ref="S3979" si="10257">IF(COUNTA(Y3976:DP3979)=0,"none",HLOOKUP(S3976,Y3976:DP3979,4,FALSE))</f>
        <v>none</v>
      </c>
      <c r="T3979" s="100"/>
      <c r="U3979" s="100" t="str">
        <f t="array" ref="U3979">IF(COUNTA(Y3976:DP3979)=0,"none",IF($U$2="WAHR",$W$3,Abfrage!$F$4))</f>
        <v>none</v>
      </c>
      <c r="V3979" s="100" t="str">
        <f t="array" ref="V3979">IF(COUNTA(Y3976:DP3979)=0,"none",IF($U$2="WAHR",$W$3,Abfrage!$F$4))</f>
        <v>none</v>
      </c>
      <c r="W3979" s="100" t="str">
        <f t="array" ref="W3979">IF(COUNTA(Y3976:DP3979)=0,"none",IF($U$2="WAHR",$W$3,Abfrage!$F$4))</f>
        <v>none</v>
      </c>
      <c r="X3979" s="109"/>
    </row>
    <row r="3980" spans="2:24" thickBot="1">
      <c r="B3980" s="75" t="s">
        <v>2481</v>
      </c>
      <c r="C3980" s="76">
        <v>1000285098</v>
      </c>
      <c r="D3980" s="75" t="s">
        <v>89</v>
      </c>
      <c r="E3980" s="75" t="s">
        <v>406</v>
      </c>
      <c r="F3980" s="75" t="s">
        <v>549</v>
      </c>
      <c r="G3980" s="75" t="s">
        <v>549</v>
      </c>
      <c r="H3980" s="75" t="e">
        <v>#N/A</v>
      </c>
      <c r="I3980" s="75" t="s">
        <v>79</v>
      </c>
      <c r="J3980" s="75" t="s">
        <v>2482</v>
      </c>
      <c r="K3980" s="75" t="s">
        <v>306</v>
      </c>
      <c r="L3980" s="75" t="s">
        <v>306</v>
      </c>
      <c r="M3980" s="75" t="s">
        <v>307</v>
      </c>
      <c r="N3980" s="75" t="s">
        <v>352</v>
      </c>
      <c r="O3980" s="75" t="s">
        <v>551</v>
      </c>
      <c r="P3980" s="76" t="s">
        <v>2483</v>
      </c>
      <c r="Q3980" s="216"/>
      <c r="R3980" s="77" t="str">
        <f t="shared" ref="R3980" si="10258">IF(COUNTA(Y3980:DP3983)=0,"01.01.1900",INDEX(Y3980:DP3980,MATCH(R3981,Y3981:DP3981,0)))</f>
        <v>01.01.1900</v>
      </c>
      <c r="S3980" s="78" t="str">
        <f t="shared" ref="S3980" si="10259">IF(COUNTA(Y3980:DP3983)=0,"01.01.1900",MAX(Y3980:DP3980))</f>
        <v>01.01.1900</v>
      </c>
      <c r="T3980" s="79"/>
      <c r="U3980" s="80" t="str">
        <f t="array" ref="U3980">IF(COUNTA(Y3980:DP3983)=0,"01.01.1900",IF(ISERROR(HLOOKUP(U3983,Y3983:DP3983,1,FALSE)),"01.01.1900",INDEX(Y3980:DP3980,MATCH(U3981&amp;U3983,Y3981:DP3981&amp;Y3983:DP3983,0))))</f>
        <v>01.01.1900</v>
      </c>
      <c r="V3980" s="81" t="str">
        <f t="shared" ref="V3980" si="10260">IF(COUNTA(Y3980:DP3983)=0,"01.01.1900",_xlfn.MAXIFS(Y3980:DP3980,Y3983:DP3983,V3983))</f>
        <v>01.01.1900</v>
      </c>
      <c r="W3980" s="82"/>
      <c r="X3980" s="106"/>
    </row>
    <row r="3981" spans="2:24" thickBot="1">
      <c r="B3981" s="83"/>
      <c r="C3981" s="84"/>
      <c r="D3981" s="83"/>
      <c r="E3981" s="83"/>
      <c r="F3981" s="83"/>
      <c r="G3981" s="83"/>
      <c r="H3981" s="83"/>
      <c r="I3981" s="83"/>
      <c r="J3981" s="83"/>
      <c r="K3981" s="83"/>
      <c r="L3981" s="83"/>
      <c r="M3981" s="83"/>
      <c r="N3981" s="83"/>
      <c r="O3981" s="83"/>
      <c r="P3981" s="84"/>
      <c r="Q3981" s="217"/>
      <c r="R3981" s="85">
        <f t="shared" ref="R3981" si="10261">IF(COUNTA(Y3980:DP3983)=0,0,MIN(Y3981:DP3981))</f>
        <v>0</v>
      </c>
      <c r="S3981" s="86">
        <f t="shared" ref="S3981" si="10262">IF(COUNTA(Y3980:DP3983)=0,0,HLOOKUP(S3980,Y3980:DP3983,2,FALSE))</f>
        <v>0</v>
      </c>
      <c r="T3981" s="87">
        <f t="shared" ref="T3981" si="10263">IF(COUNTA(Y3980:DP3983)=0,0,AVERAGE(Y3981:DP3981))</f>
        <v>0</v>
      </c>
      <c r="U3981" s="88">
        <f t="shared" ref="U3981" si="10264">IF(COUNTA(Y3980:DP3983)=0,0,_xlfn.MINIFS(Y3981:DP3981,Y3983:DP3983,U3983))</f>
        <v>0</v>
      </c>
      <c r="V3981" s="89">
        <f t="array" ref="V3981">IF(COUNTA(Y3980:DP3983)=0,0,IF(ISERROR(HLOOKUP(V3983,Y3983:DP3983,1,FALSE)),0,INDEX(Y3981:DP3981,MATCH(V3980&amp;V3983,Y3980:DP3980&amp;Y3983:DP3983,0))))</f>
        <v>0</v>
      </c>
      <c r="W3981" s="90">
        <f t="array" ref="W3981">IF(COUNTA(Y3980:DP3983)=0,0,IF(ISERROR(HLOOKUP(W3983,Y3983:DP3983,1,FALSE)),0,AVERAGEIF(Y3983:DP3983,$W3983,Y3981:DP3981)))</f>
        <v>0</v>
      </c>
      <c r="X3981" s="107"/>
    </row>
    <row r="3982" spans="2:24" thickBot="1">
      <c r="B3982" s="83"/>
      <c r="C3982" s="84"/>
      <c r="D3982" s="83"/>
      <c r="E3982" s="83"/>
      <c r="F3982" s="83"/>
      <c r="G3982" s="83"/>
      <c r="H3982" s="83"/>
      <c r="I3982" s="83"/>
      <c r="J3982" s="83"/>
      <c r="K3982" s="83"/>
      <c r="L3982" s="83"/>
      <c r="M3982" s="83"/>
      <c r="N3982" s="83"/>
      <c r="O3982" s="83"/>
      <c r="P3982" s="84"/>
      <c r="Q3982" s="217"/>
      <c r="R3982" s="91">
        <f t="shared" ref="R3982" si="10265">IF(COUNTA(Y3980:DP3983)=0,0,HLOOKUP(R3981,Y3981:DP3983,2,FALSE))</f>
        <v>0</v>
      </c>
      <c r="S3982" s="92">
        <f t="shared" ref="S3982" si="10266">IF(COUNTA(Y3980:DP3983)=0,0,HLOOKUP(S3980,Y3980:DP3983,3,FALSE))</f>
        <v>0</v>
      </c>
      <c r="T3982" s="93"/>
      <c r="U3982" s="94">
        <f t="array" ref="U3982">IF(COUNTA(Y3980:DP3983)=0,0,IF(ISERROR(HLOOKUP(U3983,Y3983:DP3983,1,FALSE)),0,INDEX(Y3982:DP3982,MATCH(U3981&amp;U3983,Y3981:DP3981&amp;Y3983:DP3983,0))))</f>
        <v>0</v>
      </c>
      <c r="V3982" s="94">
        <f t="array" ref="V3982">IF(COUNTA(Y3980:DP3983)=0,0,IF(ISERROR(HLOOKUP(V3983,Y3983:DP3983,1,FALSE)),0,INDEX(Y3982:DP3982,MATCH(V3981&amp;V3983,Y3981:DP3981&amp;Y3983:DP3983,0))))</f>
        <v>0</v>
      </c>
      <c r="W3982" s="95"/>
      <c r="X3982" s="108"/>
    </row>
    <row r="3983" spans="2:24" ht="13.9" thickBot="1">
      <c r="B3983" s="96"/>
      <c r="C3983" s="97"/>
      <c r="D3983" s="96"/>
      <c r="E3983" s="96"/>
      <c r="F3983" s="96"/>
      <c r="G3983" s="96"/>
      <c r="H3983" s="96"/>
      <c r="I3983" s="96"/>
      <c r="J3983" s="96"/>
      <c r="K3983" s="96"/>
      <c r="L3983" s="96"/>
      <c r="M3983" s="96"/>
      <c r="N3983" s="96"/>
      <c r="O3983" s="96"/>
      <c r="P3983" s="97"/>
      <c r="Q3983" s="218"/>
      <c r="R3983" s="98" t="str">
        <f t="shared" ref="R3983" si="10267">IF(COUNTA(Y3980:DP3983)=0,"none",HLOOKUP(R3981,Y3981:DP3983,3,FALSE))</f>
        <v>none</v>
      </c>
      <c r="S3983" s="99" t="str">
        <f t="shared" ref="S3983" si="10268">IF(COUNTA(Y3980:DP3983)=0,"none",HLOOKUP(S3980,Y3980:DP3983,4,FALSE))</f>
        <v>none</v>
      </c>
      <c r="T3983" s="100"/>
      <c r="U3983" s="100" t="str">
        <f t="array" ref="U3983">IF(COUNTA(Y3980:DP3983)=0,"none",IF($U$2="WAHR",$W$3,Abfrage!$F$4))</f>
        <v>none</v>
      </c>
      <c r="V3983" s="100" t="str">
        <f t="array" ref="V3983">IF(COUNTA(Y3980:DP3983)=0,"none",IF($U$2="WAHR",$W$3,Abfrage!$F$4))</f>
        <v>none</v>
      </c>
      <c r="W3983" s="100" t="str">
        <f t="array" ref="W3983">IF(COUNTA(Y3980:DP3983)=0,"none",IF($U$2="WAHR",$W$3,Abfrage!$F$4))</f>
        <v>none</v>
      </c>
      <c r="X3983" s="109"/>
    </row>
    <row r="3984" spans="2:24" thickBot="1">
      <c r="B3984" s="75" t="s">
        <v>2484</v>
      </c>
      <c r="C3984" s="76">
        <v>1000302137</v>
      </c>
      <c r="D3984" s="75" t="s">
        <v>95</v>
      </c>
      <c r="E3984" s="75" t="s">
        <v>96</v>
      </c>
      <c r="F3984" s="75" t="s">
        <v>97</v>
      </c>
      <c r="G3984" s="75" t="s">
        <v>97</v>
      </c>
      <c r="H3984" s="75" t="e">
        <v>#N/A</v>
      </c>
      <c r="I3984" s="75" t="s">
        <v>377</v>
      </c>
      <c r="J3984" s="75" t="s">
        <v>2485</v>
      </c>
      <c r="K3984" s="75" t="s">
        <v>306</v>
      </c>
      <c r="L3984" s="75" t="s">
        <v>306</v>
      </c>
      <c r="M3984" s="75" t="s">
        <v>313</v>
      </c>
      <c r="N3984" s="75" t="s">
        <v>327</v>
      </c>
      <c r="O3984" s="75" t="s">
        <v>306</v>
      </c>
      <c r="P3984" s="76" t="s">
        <v>306</v>
      </c>
      <c r="Q3984" s="216"/>
      <c r="R3984" s="77" t="str">
        <f t="shared" ref="R3984" si="10269">IF(COUNTA(Y3984:DP3987)=0,"01.01.1900",INDEX(Y3984:DP3984,MATCH(R3985,Y3985:DP3985,0)))</f>
        <v>01.01.1900</v>
      </c>
      <c r="S3984" s="78" t="str">
        <f t="shared" ref="S3984" si="10270">IF(COUNTA(Y3984:DP3987)=0,"01.01.1900",MAX(Y3984:DP3984))</f>
        <v>01.01.1900</v>
      </c>
      <c r="T3984" s="79"/>
      <c r="U3984" s="80" t="str">
        <f t="array" ref="U3984">IF(COUNTA(Y3984:DP3987)=0,"01.01.1900",IF(ISERROR(HLOOKUP(U3987,Y3987:DP3987,1,FALSE)),"01.01.1900",INDEX(Y3984:DP3984,MATCH(U3985&amp;U3987,Y3985:DP3985&amp;Y3987:DP3987,0))))</f>
        <v>01.01.1900</v>
      </c>
      <c r="V3984" s="81" t="str">
        <f t="shared" ref="V3984" si="10271">IF(COUNTA(Y3984:DP3987)=0,"01.01.1900",_xlfn.MAXIFS(Y3984:DP3984,Y3987:DP3987,V3987))</f>
        <v>01.01.1900</v>
      </c>
      <c r="W3984" s="82"/>
      <c r="X3984" s="106"/>
    </row>
    <row r="3985" spans="2:24" thickBot="1">
      <c r="B3985" s="83"/>
      <c r="C3985" s="84"/>
      <c r="D3985" s="83"/>
      <c r="E3985" s="83"/>
      <c r="F3985" s="83"/>
      <c r="G3985" s="83"/>
      <c r="H3985" s="83"/>
      <c r="I3985" s="83"/>
      <c r="J3985" s="83"/>
      <c r="K3985" s="83"/>
      <c r="L3985" s="83"/>
      <c r="M3985" s="83"/>
      <c r="N3985" s="83"/>
      <c r="O3985" s="83"/>
      <c r="P3985" s="84"/>
      <c r="Q3985" s="217"/>
      <c r="R3985" s="85">
        <f t="shared" ref="R3985" si="10272">IF(COUNTA(Y3984:DP3987)=0,0,MIN(Y3985:DP3985))</f>
        <v>0</v>
      </c>
      <c r="S3985" s="86">
        <f t="shared" ref="S3985" si="10273">IF(COUNTA(Y3984:DP3987)=0,0,HLOOKUP(S3984,Y3984:DP3987,2,FALSE))</f>
        <v>0</v>
      </c>
      <c r="T3985" s="87">
        <f t="shared" ref="T3985" si="10274">IF(COUNTA(Y3984:DP3987)=0,0,AVERAGE(Y3985:DP3985))</f>
        <v>0</v>
      </c>
      <c r="U3985" s="88">
        <f t="shared" ref="U3985" si="10275">IF(COUNTA(Y3984:DP3987)=0,0,_xlfn.MINIFS(Y3985:DP3985,Y3987:DP3987,U3987))</f>
        <v>0</v>
      </c>
      <c r="V3985" s="89">
        <f t="array" ref="V3985">IF(COUNTA(Y3984:DP3987)=0,0,IF(ISERROR(HLOOKUP(V3987,Y3987:DP3987,1,FALSE)),0,INDEX(Y3985:DP3985,MATCH(V3984&amp;V3987,Y3984:DP3984&amp;Y3987:DP3987,0))))</f>
        <v>0</v>
      </c>
      <c r="W3985" s="90">
        <f t="array" ref="W3985">IF(COUNTA(Y3984:DP3987)=0,0,IF(ISERROR(HLOOKUP(W3987,Y3987:DP3987,1,FALSE)),0,AVERAGEIF(Y3987:DP3987,$W3987,Y3985:DP3985)))</f>
        <v>0</v>
      </c>
      <c r="X3985" s="107"/>
    </row>
    <row r="3986" spans="2:24" thickBot="1">
      <c r="B3986" s="83"/>
      <c r="C3986" s="84"/>
      <c r="D3986" s="83"/>
      <c r="E3986" s="83"/>
      <c r="F3986" s="83"/>
      <c r="G3986" s="83"/>
      <c r="H3986" s="83"/>
      <c r="I3986" s="83"/>
      <c r="J3986" s="83"/>
      <c r="K3986" s="83"/>
      <c r="L3986" s="83"/>
      <c r="M3986" s="83"/>
      <c r="N3986" s="83"/>
      <c r="O3986" s="83"/>
      <c r="P3986" s="84"/>
      <c r="Q3986" s="217"/>
      <c r="R3986" s="91">
        <f t="shared" ref="R3986" si="10276">IF(COUNTA(Y3984:DP3987)=0,0,HLOOKUP(R3985,Y3985:DP3987,2,FALSE))</f>
        <v>0</v>
      </c>
      <c r="S3986" s="92">
        <f t="shared" ref="S3986" si="10277">IF(COUNTA(Y3984:DP3987)=0,0,HLOOKUP(S3984,Y3984:DP3987,3,FALSE))</f>
        <v>0</v>
      </c>
      <c r="T3986" s="93"/>
      <c r="U3986" s="94">
        <f t="array" ref="U3986">IF(COUNTA(Y3984:DP3987)=0,0,IF(ISERROR(HLOOKUP(U3987,Y3987:DP3987,1,FALSE)),0,INDEX(Y3986:DP3986,MATCH(U3985&amp;U3987,Y3985:DP3985&amp;Y3987:DP3987,0))))</f>
        <v>0</v>
      </c>
      <c r="V3986" s="94">
        <f t="array" ref="V3986">IF(COUNTA(Y3984:DP3987)=0,0,IF(ISERROR(HLOOKUP(V3987,Y3987:DP3987,1,FALSE)),0,INDEX(Y3986:DP3986,MATCH(V3985&amp;V3987,Y3985:DP3985&amp;Y3987:DP3987,0))))</f>
        <v>0</v>
      </c>
      <c r="W3986" s="95"/>
      <c r="X3986" s="108"/>
    </row>
    <row r="3987" spans="2:24" ht="13.9" thickBot="1">
      <c r="B3987" s="96"/>
      <c r="C3987" s="97"/>
      <c r="D3987" s="96"/>
      <c r="E3987" s="96"/>
      <c r="F3987" s="96"/>
      <c r="G3987" s="96"/>
      <c r="H3987" s="96"/>
      <c r="I3987" s="96"/>
      <c r="J3987" s="96"/>
      <c r="K3987" s="96"/>
      <c r="L3987" s="96"/>
      <c r="M3987" s="96"/>
      <c r="N3987" s="96"/>
      <c r="O3987" s="96"/>
      <c r="P3987" s="97"/>
      <c r="Q3987" s="218"/>
      <c r="R3987" s="98" t="str">
        <f t="shared" ref="R3987" si="10278">IF(COUNTA(Y3984:DP3987)=0,"none",HLOOKUP(R3985,Y3985:DP3987,3,FALSE))</f>
        <v>none</v>
      </c>
      <c r="S3987" s="99" t="str">
        <f t="shared" ref="S3987" si="10279">IF(COUNTA(Y3984:DP3987)=0,"none",HLOOKUP(S3984,Y3984:DP3987,4,FALSE))</f>
        <v>none</v>
      </c>
      <c r="T3987" s="100"/>
      <c r="U3987" s="100" t="str">
        <f t="array" ref="U3987">IF(COUNTA(Y3984:DP3987)=0,"none",IF($U$2="WAHR",$W$3,Abfrage!$F$4))</f>
        <v>none</v>
      </c>
      <c r="V3987" s="100" t="str">
        <f t="array" ref="V3987">IF(COUNTA(Y3984:DP3987)=0,"none",IF($U$2="WAHR",$W$3,Abfrage!$F$4))</f>
        <v>none</v>
      </c>
      <c r="W3987" s="100" t="str">
        <f t="array" ref="W3987">IF(COUNTA(Y3984:DP3987)=0,"none",IF($U$2="WAHR",$W$3,Abfrage!$F$4))</f>
        <v>none</v>
      </c>
      <c r="X3987" s="109"/>
    </row>
    <row r="3988" spans="2:24" thickBot="1">
      <c r="B3988" s="75" t="s">
        <v>2486</v>
      </c>
      <c r="C3988" s="76">
        <v>1000325718</v>
      </c>
      <c r="D3988" s="75" t="s">
        <v>89</v>
      </c>
      <c r="E3988" s="75" t="s">
        <v>1148</v>
      </c>
      <c r="F3988" s="75" t="s">
        <v>2487</v>
      </c>
      <c r="G3988" s="75" t="s">
        <v>2487</v>
      </c>
      <c r="H3988" s="75" t="e">
        <v>#N/A</v>
      </c>
      <c r="I3988" s="75" t="s">
        <v>2307</v>
      </c>
      <c r="J3988" s="75" t="s">
        <v>2488</v>
      </c>
      <c r="K3988" s="75" t="s">
        <v>306</v>
      </c>
      <c r="L3988" s="75" t="s">
        <v>306</v>
      </c>
      <c r="M3988" s="75" t="s">
        <v>307</v>
      </c>
      <c r="N3988" s="75" t="s">
        <v>352</v>
      </c>
      <c r="O3988" s="75" t="s">
        <v>419</v>
      </c>
      <c r="P3988" s="76" t="s">
        <v>306</v>
      </c>
      <c r="Q3988" s="216"/>
      <c r="R3988" s="77" t="str">
        <f t="shared" ref="R3988" si="10280">IF(COUNTA(Y3988:DP3991)=0,"01.01.1900",INDEX(Y3988:DP3988,MATCH(R3989,Y3989:DP3989,0)))</f>
        <v>01.01.1900</v>
      </c>
      <c r="S3988" s="78" t="str">
        <f t="shared" ref="S3988" si="10281">IF(COUNTA(Y3988:DP3991)=0,"01.01.1900",MAX(Y3988:DP3988))</f>
        <v>01.01.1900</v>
      </c>
      <c r="T3988" s="79"/>
      <c r="U3988" s="80" t="str">
        <f t="array" ref="U3988">IF(COUNTA(Y3988:DP3991)=0,"01.01.1900",IF(ISERROR(HLOOKUP(U3991,Y3991:DP3991,1,FALSE)),"01.01.1900",INDEX(Y3988:DP3988,MATCH(U3989&amp;U3991,Y3989:DP3989&amp;Y3991:DP3991,0))))</f>
        <v>01.01.1900</v>
      </c>
      <c r="V3988" s="81" t="str">
        <f t="shared" ref="V3988" si="10282">IF(COUNTA(Y3988:DP3991)=0,"01.01.1900",_xlfn.MAXIFS(Y3988:DP3988,Y3991:DP3991,V3991))</f>
        <v>01.01.1900</v>
      </c>
      <c r="W3988" s="82"/>
      <c r="X3988" s="106"/>
    </row>
    <row r="3989" spans="2:24" thickBot="1">
      <c r="B3989" s="83"/>
      <c r="C3989" s="84"/>
      <c r="D3989" s="83"/>
      <c r="E3989" s="83"/>
      <c r="F3989" s="83"/>
      <c r="G3989" s="83"/>
      <c r="H3989" s="83"/>
      <c r="I3989" s="83"/>
      <c r="J3989" s="83"/>
      <c r="K3989" s="83"/>
      <c r="L3989" s="83"/>
      <c r="M3989" s="83"/>
      <c r="N3989" s="83"/>
      <c r="O3989" s="83"/>
      <c r="P3989" s="84"/>
      <c r="Q3989" s="217"/>
      <c r="R3989" s="85">
        <f t="shared" ref="R3989" si="10283">IF(COUNTA(Y3988:DP3991)=0,0,MIN(Y3989:DP3989))</f>
        <v>0</v>
      </c>
      <c r="S3989" s="86">
        <f t="shared" ref="S3989" si="10284">IF(COUNTA(Y3988:DP3991)=0,0,HLOOKUP(S3988,Y3988:DP3991,2,FALSE))</f>
        <v>0</v>
      </c>
      <c r="T3989" s="87">
        <f t="shared" ref="T3989" si="10285">IF(COUNTA(Y3988:DP3991)=0,0,AVERAGE(Y3989:DP3989))</f>
        <v>0</v>
      </c>
      <c r="U3989" s="88">
        <f t="shared" ref="U3989" si="10286">IF(COUNTA(Y3988:DP3991)=0,0,_xlfn.MINIFS(Y3989:DP3989,Y3991:DP3991,U3991))</f>
        <v>0</v>
      </c>
      <c r="V3989" s="89">
        <f t="array" ref="V3989">IF(COUNTA(Y3988:DP3991)=0,0,IF(ISERROR(HLOOKUP(V3991,Y3991:DP3991,1,FALSE)),0,INDEX(Y3989:DP3989,MATCH(V3988&amp;V3991,Y3988:DP3988&amp;Y3991:DP3991,0))))</f>
        <v>0</v>
      </c>
      <c r="W3989" s="90">
        <f t="array" ref="W3989">IF(COUNTA(Y3988:DP3991)=0,0,IF(ISERROR(HLOOKUP(W3991,Y3991:DP3991,1,FALSE)),0,AVERAGEIF(Y3991:DP3991,$W3991,Y3989:DP3989)))</f>
        <v>0</v>
      </c>
      <c r="X3989" s="107"/>
    </row>
    <row r="3990" spans="2:24" thickBot="1">
      <c r="B3990" s="83"/>
      <c r="C3990" s="84"/>
      <c r="D3990" s="83"/>
      <c r="E3990" s="83"/>
      <c r="F3990" s="83"/>
      <c r="G3990" s="83"/>
      <c r="H3990" s="83"/>
      <c r="I3990" s="83"/>
      <c r="J3990" s="83"/>
      <c r="K3990" s="83"/>
      <c r="L3990" s="83"/>
      <c r="M3990" s="83"/>
      <c r="N3990" s="83"/>
      <c r="O3990" s="83"/>
      <c r="P3990" s="84"/>
      <c r="Q3990" s="217"/>
      <c r="R3990" s="91">
        <f t="shared" ref="R3990" si="10287">IF(COUNTA(Y3988:DP3991)=0,0,HLOOKUP(R3989,Y3989:DP3991,2,FALSE))</f>
        <v>0</v>
      </c>
      <c r="S3990" s="92">
        <f t="shared" ref="S3990" si="10288">IF(COUNTA(Y3988:DP3991)=0,0,HLOOKUP(S3988,Y3988:DP3991,3,FALSE))</f>
        <v>0</v>
      </c>
      <c r="T3990" s="93"/>
      <c r="U3990" s="94">
        <f t="array" ref="U3990">IF(COUNTA(Y3988:DP3991)=0,0,IF(ISERROR(HLOOKUP(U3991,Y3991:DP3991,1,FALSE)),0,INDEX(Y3990:DP3990,MATCH(U3989&amp;U3991,Y3989:DP3989&amp;Y3991:DP3991,0))))</f>
        <v>0</v>
      </c>
      <c r="V3990" s="94">
        <f t="array" ref="V3990">IF(COUNTA(Y3988:DP3991)=0,0,IF(ISERROR(HLOOKUP(V3991,Y3991:DP3991,1,FALSE)),0,INDEX(Y3990:DP3990,MATCH(V3989&amp;V3991,Y3989:DP3989&amp;Y3991:DP3991,0))))</f>
        <v>0</v>
      </c>
      <c r="W3990" s="95"/>
      <c r="X3990" s="108"/>
    </row>
    <row r="3991" spans="2:24" ht="13.9" thickBot="1">
      <c r="B3991" s="96"/>
      <c r="C3991" s="97"/>
      <c r="D3991" s="96"/>
      <c r="E3991" s="96"/>
      <c r="F3991" s="96"/>
      <c r="G3991" s="96"/>
      <c r="H3991" s="96"/>
      <c r="I3991" s="96"/>
      <c r="J3991" s="96"/>
      <c r="K3991" s="96"/>
      <c r="L3991" s="96"/>
      <c r="M3991" s="96"/>
      <c r="N3991" s="96"/>
      <c r="O3991" s="96"/>
      <c r="P3991" s="97"/>
      <c r="Q3991" s="218"/>
      <c r="R3991" s="98" t="str">
        <f t="shared" ref="R3991" si="10289">IF(COUNTA(Y3988:DP3991)=0,"none",HLOOKUP(R3989,Y3989:DP3991,3,FALSE))</f>
        <v>none</v>
      </c>
      <c r="S3991" s="99" t="str">
        <f t="shared" ref="S3991" si="10290">IF(COUNTA(Y3988:DP3991)=0,"none",HLOOKUP(S3988,Y3988:DP3991,4,FALSE))</f>
        <v>none</v>
      </c>
      <c r="T3991" s="100"/>
      <c r="U3991" s="100" t="str">
        <f t="array" ref="U3991">IF(COUNTA(Y3988:DP3991)=0,"none",IF($U$2="WAHR",$W$3,Abfrage!$F$4))</f>
        <v>none</v>
      </c>
      <c r="V3991" s="100" t="str">
        <f t="array" ref="V3991">IF(COUNTA(Y3988:DP3991)=0,"none",IF($U$2="WAHR",$W$3,Abfrage!$F$4))</f>
        <v>none</v>
      </c>
      <c r="W3991" s="100" t="str">
        <f t="array" ref="W3991">IF(COUNTA(Y3988:DP3991)=0,"none",IF($U$2="WAHR",$W$3,Abfrage!$F$4))</f>
        <v>none</v>
      </c>
      <c r="X3991" s="109"/>
    </row>
    <row r="3992" spans="2:24" thickBot="1">
      <c r="B3992" s="75" t="s">
        <v>2489</v>
      </c>
      <c r="C3992" s="76">
        <v>1000325752</v>
      </c>
      <c r="D3992" s="75" t="s">
        <v>89</v>
      </c>
      <c r="E3992" s="75" t="s">
        <v>1148</v>
      </c>
      <c r="F3992" s="75" t="s">
        <v>445</v>
      </c>
      <c r="G3992" s="75" t="s">
        <v>445</v>
      </c>
      <c r="H3992" s="75" t="e">
        <v>#N/A</v>
      </c>
      <c r="I3992" s="75" t="s">
        <v>2307</v>
      </c>
      <c r="J3992" s="75" t="s">
        <v>2490</v>
      </c>
      <c r="K3992" s="75" t="s">
        <v>306</v>
      </c>
      <c r="L3992" s="75" t="s">
        <v>306</v>
      </c>
      <c r="M3992" s="75" t="s">
        <v>307</v>
      </c>
      <c r="N3992" s="75" t="s">
        <v>352</v>
      </c>
      <c r="O3992" s="75" t="s">
        <v>476</v>
      </c>
      <c r="P3992" s="76" t="s">
        <v>306</v>
      </c>
      <c r="Q3992" s="216"/>
      <c r="R3992" s="77" t="str">
        <f t="shared" ref="R3992" si="10291">IF(COUNTA(Y3992:DP3995)=0,"01.01.1900",INDEX(Y3992:DP3992,MATCH(R3993,Y3993:DP3993,0)))</f>
        <v>01.01.1900</v>
      </c>
      <c r="S3992" s="78" t="str">
        <f t="shared" ref="S3992" si="10292">IF(COUNTA(Y3992:DP3995)=0,"01.01.1900",MAX(Y3992:DP3992))</f>
        <v>01.01.1900</v>
      </c>
      <c r="T3992" s="79"/>
      <c r="U3992" s="80" t="str">
        <f t="array" ref="U3992">IF(COUNTA(Y3992:DP3995)=0,"01.01.1900",IF(ISERROR(HLOOKUP(U3995,Y3995:DP3995,1,FALSE)),"01.01.1900",INDEX(Y3992:DP3992,MATCH(U3993&amp;U3995,Y3993:DP3993&amp;Y3995:DP3995,0))))</f>
        <v>01.01.1900</v>
      </c>
      <c r="V3992" s="81" t="str">
        <f t="shared" ref="V3992" si="10293">IF(COUNTA(Y3992:DP3995)=0,"01.01.1900",_xlfn.MAXIFS(Y3992:DP3992,Y3995:DP3995,V3995))</f>
        <v>01.01.1900</v>
      </c>
      <c r="W3992" s="82"/>
      <c r="X3992" s="106"/>
    </row>
    <row r="3993" spans="2:24" thickBot="1">
      <c r="B3993" s="83"/>
      <c r="C3993" s="84"/>
      <c r="D3993" s="83"/>
      <c r="E3993" s="83"/>
      <c r="F3993" s="83"/>
      <c r="G3993" s="83"/>
      <c r="H3993" s="83"/>
      <c r="I3993" s="83"/>
      <c r="J3993" s="83"/>
      <c r="K3993" s="83"/>
      <c r="L3993" s="83"/>
      <c r="M3993" s="83"/>
      <c r="N3993" s="83"/>
      <c r="O3993" s="83"/>
      <c r="P3993" s="84"/>
      <c r="Q3993" s="217"/>
      <c r="R3993" s="85">
        <f t="shared" ref="R3993" si="10294">IF(COUNTA(Y3992:DP3995)=0,0,MIN(Y3993:DP3993))</f>
        <v>0</v>
      </c>
      <c r="S3993" s="86">
        <f t="shared" ref="S3993" si="10295">IF(COUNTA(Y3992:DP3995)=0,0,HLOOKUP(S3992,Y3992:DP3995,2,FALSE))</f>
        <v>0</v>
      </c>
      <c r="T3993" s="87">
        <f t="shared" ref="T3993" si="10296">IF(COUNTA(Y3992:DP3995)=0,0,AVERAGE(Y3993:DP3993))</f>
        <v>0</v>
      </c>
      <c r="U3993" s="88">
        <f t="shared" ref="U3993" si="10297">IF(COUNTA(Y3992:DP3995)=0,0,_xlfn.MINIFS(Y3993:DP3993,Y3995:DP3995,U3995))</f>
        <v>0</v>
      </c>
      <c r="V3993" s="89">
        <f t="array" ref="V3993">IF(COUNTA(Y3992:DP3995)=0,0,IF(ISERROR(HLOOKUP(V3995,Y3995:DP3995,1,FALSE)),0,INDEX(Y3993:DP3993,MATCH(V3992&amp;V3995,Y3992:DP3992&amp;Y3995:DP3995,0))))</f>
        <v>0</v>
      </c>
      <c r="W3993" s="90">
        <f t="array" ref="W3993">IF(COUNTA(Y3992:DP3995)=0,0,IF(ISERROR(HLOOKUP(W3995,Y3995:DP3995,1,FALSE)),0,AVERAGEIF(Y3995:DP3995,$W3995,Y3993:DP3993)))</f>
        <v>0</v>
      </c>
      <c r="X3993" s="107"/>
    </row>
    <row r="3994" spans="2:24" thickBot="1">
      <c r="B3994" s="83"/>
      <c r="C3994" s="84"/>
      <c r="D3994" s="83"/>
      <c r="E3994" s="83"/>
      <c r="F3994" s="83"/>
      <c r="G3994" s="83"/>
      <c r="H3994" s="83"/>
      <c r="I3994" s="83"/>
      <c r="J3994" s="83"/>
      <c r="K3994" s="83"/>
      <c r="L3994" s="83"/>
      <c r="M3994" s="83"/>
      <c r="N3994" s="83"/>
      <c r="O3994" s="83"/>
      <c r="P3994" s="84"/>
      <c r="Q3994" s="217"/>
      <c r="R3994" s="91">
        <f t="shared" ref="R3994" si="10298">IF(COUNTA(Y3992:DP3995)=0,0,HLOOKUP(R3993,Y3993:DP3995,2,FALSE))</f>
        <v>0</v>
      </c>
      <c r="S3994" s="92">
        <f t="shared" ref="S3994" si="10299">IF(COUNTA(Y3992:DP3995)=0,0,HLOOKUP(S3992,Y3992:DP3995,3,FALSE))</f>
        <v>0</v>
      </c>
      <c r="T3994" s="93"/>
      <c r="U3994" s="94">
        <f t="array" ref="U3994">IF(COUNTA(Y3992:DP3995)=0,0,IF(ISERROR(HLOOKUP(U3995,Y3995:DP3995,1,FALSE)),0,INDEX(Y3994:DP3994,MATCH(U3993&amp;U3995,Y3993:DP3993&amp;Y3995:DP3995,0))))</f>
        <v>0</v>
      </c>
      <c r="V3994" s="94">
        <f t="array" ref="V3994">IF(COUNTA(Y3992:DP3995)=0,0,IF(ISERROR(HLOOKUP(V3995,Y3995:DP3995,1,FALSE)),0,INDEX(Y3994:DP3994,MATCH(V3993&amp;V3995,Y3993:DP3993&amp;Y3995:DP3995,0))))</f>
        <v>0</v>
      </c>
      <c r="W3994" s="95"/>
      <c r="X3994" s="108"/>
    </row>
    <row r="3995" spans="2:24" ht="13.9" thickBot="1">
      <c r="B3995" s="96"/>
      <c r="C3995" s="97"/>
      <c r="D3995" s="96"/>
      <c r="E3995" s="96"/>
      <c r="F3995" s="96"/>
      <c r="G3995" s="96"/>
      <c r="H3995" s="96"/>
      <c r="I3995" s="96"/>
      <c r="J3995" s="96"/>
      <c r="K3995" s="96"/>
      <c r="L3995" s="96"/>
      <c r="M3995" s="96"/>
      <c r="N3995" s="96"/>
      <c r="O3995" s="96"/>
      <c r="P3995" s="97"/>
      <c r="Q3995" s="218"/>
      <c r="R3995" s="98" t="str">
        <f t="shared" ref="R3995" si="10300">IF(COUNTA(Y3992:DP3995)=0,"none",HLOOKUP(R3993,Y3993:DP3995,3,FALSE))</f>
        <v>none</v>
      </c>
      <c r="S3995" s="99" t="str">
        <f t="shared" ref="S3995" si="10301">IF(COUNTA(Y3992:DP3995)=0,"none",HLOOKUP(S3992,Y3992:DP3995,4,FALSE))</f>
        <v>none</v>
      </c>
      <c r="T3995" s="100"/>
      <c r="U3995" s="100" t="str">
        <f t="array" ref="U3995">IF(COUNTA(Y3992:DP3995)=0,"none",IF($U$2="WAHR",$W$3,Abfrage!$F$4))</f>
        <v>none</v>
      </c>
      <c r="V3995" s="100" t="str">
        <f t="array" ref="V3995">IF(COUNTA(Y3992:DP3995)=0,"none",IF($U$2="WAHR",$W$3,Abfrage!$F$4))</f>
        <v>none</v>
      </c>
      <c r="W3995" s="100" t="str">
        <f t="array" ref="W3995">IF(COUNTA(Y3992:DP3995)=0,"none",IF($U$2="WAHR",$W$3,Abfrage!$F$4))</f>
        <v>none</v>
      </c>
      <c r="X3995" s="109"/>
    </row>
    <row r="3996" spans="2:24" thickBot="1">
      <c r="B3996" s="75" t="s">
        <v>2491</v>
      </c>
      <c r="C3996" s="76">
        <v>1000325753</v>
      </c>
      <c r="D3996" s="75" t="s">
        <v>89</v>
      </c>
      <c r="E3996" s="75" t="s">
        <v>1148</v>
      </c>
      <c r="F3996" s="75" t="s">
        <v>736</v>
      </c>
      <c r="G3996" s="75" t="s">
        <v>736</v>
      </c>
      <c r="H3996" s="75" t="e">
        <v>#N/A</v>
      </c>
      <c r="I3996" s="75" t="s">
        <v>2307</v>
      </c>
      <c r="J3996" s="75" t="s">
        <v>2492</v>
      </c>
      <c r="K3996" s="75" t="s">
        <v>306</v>
      </c>
      <c r="L3996" s="75" t="s">
        <v>306</v>
      </c>
      <c r="M3996" s="75" t="s">
        <v>307</v>
      </c>
      <c r="N3996" s="75" t="s">
        <v>352</v>
      </c>
      <c r="O3996" s="75" t="s">
        <v>375</v>
      </c>
      <c r="P3996" s="76" t="s">
        <v>306</v>
      </c>
      <c r="Q3996" s="216"/>
      <c r="R3996" s="77" t="str">
        <f t="shared" ref="R3996" si="10302">IF(COUNTA(Y3996:DP3999)=0,"01.01.1900",INDEX(Y3996:DP3996,MATCH(R3997,Y3997:DP3997,0)))</f>
        <v>01.01.1900</v>
      </c>
      <c r="S3996" s="78" t="str">
        <f t="shared" ref="S3996" si="10303">IF(COUNTA(Y3996:DP3999)=0,"01.01.1900",MAX(Y3996:DP3996))</f>
        <v>01.01.1900</v>
      </c>
      <c r="T3996" s="79"/>
      <c r="U3996" s="80" t="str">
        <f t="array" ref="U3996">IF(COUNTA(Y3996:DP3999)=0,"01.01.1900",IF(ISERROR(HLOOKUP(U3999,Y3999:DP3999,1,FALSE)),"01.01.1900",INDEX(Y3996:DP3996,MATCH(U3997&amp;U3999,Y3997:DP3997&amp;Y3999:DP3999,0))))</f>
        <v>01.01.1900</v>
      </c>
      <c r="V3996" s="81" t="str">
        <f t="shared" ref="V3996" si="10304">IF(COUNTA(Y3996:DP3999)=0,"01.01.1900",_xlfn.MAXIFS(Y3996:DP3996,Y3999:DP3999,V3999))</f>
        <v>01.01.1900</v>
      </c>
      <c r="W3996" s="82"/>
      <c r="X3996" s="106"/>
    </row>
    <row r="3997" spans="2:24" thickBot="1">
      <c r="B3997" s="83"/>
      <c r="C3997" s="84"/>
      <c r="D3997" s="83"/>
      <c r="E3997" s="83"/>
      <c r="F3997" s="83"/>
      <c r="G3997" s="83"/>
      <c r="H3997" s="83"/>
      <c r="I3997" s="83"/>
      <c r="J3997" s="83"/>
      <c r="K3997" s="83"/>
      <c r="L3997" s="83"/>
      <c r="M3997" s="83"/>
      <c r="N3997" s="83"/>
      <c r="O3997" s="83"/>
      <c r="P3997" s="84"/>
      <c r="Q3997" s="217"/>
      <c r="R3997" s="85">
        <f t="shared" ref="R3997" si="10305">IF(COUNTA(Y3996:DP3999)=0,0,MIN(Y3997:DP3997))</f>
        <v>0</v>
      </c>
      <c r="S3997" s="86">
        <f t="shared" ref="S3997" si="10306">IF(COUNTA(Y3996:DP3999)=0,0,HLOOKUP(S3996,Y3996:DP3999,2,FALSE))</f>
        <v>0</v>
      </c>
      <c r="T3997" s="87">
        <f t="shared" ref="T3997" si="10307">IF(COUNTA(Y3996:DP3999)=0,0,AVERAGE(Y3997:DP3997))</f>
        <v>0</v>
      </c>
      <c r="U3997" s="88">
        <f t="shared" ref="U3997" si="10308">IF(COUNTA(Y3996:DP3999)=0,0,_xlfn.MINIFS(Y3997:DP3997,Y3999:DP3999,U3999))</f>
        <v>0</v>
      </c>
      <c r="V3997" s="89">
        <f t="array" ref="V3997">IF(COUNTA(Y3996:DP3999)=0,0,IF(ISERROR(HLOOKUP(V3999,Y3999:DP3999,1,FALSE)),0,INDEX(Y3997:DP3997,MATCH(V3996&amp;V3999,Y3996:DP3996&amp;Y3999:DP3999,0))))</f>
        <v>0</v>
      </c>
      <c r="W3997" s="90">
        <f t="array" ref="W3997">IF(COUNTA(Y3996:DP3999)=0,0,IF(ISERROR(HLOOKUP(W3999,Y3999:DP3999,1,FALSE)),0,AVERAGEIF(Y3999:DP3999,$W3999,Y3997:DP3997)))</f>
        <v>0</v>
      </c>
      <c r="X3997" s="107"/>
    </row>
    <row r="3998" spans="2:24" thickBot="1">
      <c r="B3998" s="83"/>
      <c r="C3998" s="84"/>
      <c r="D3998" s="83"/>
      <c r="E3998" s="83"/>
      <c r="F3998" s="83"/>
      <c r="G3998" s="83"/>
      <c r="H3998" s="83"/>
      <c r="I3998" s="83"/>
      <c r="J3998" s="83"/>
      <c r="K3998" s="83"/>
      <c r="L3998" s="83"/>
      <c r="M3998" s="83"/>
      <c r="N3998" s="83"/>
      <c r="O3998" s="83"/>
      <c r="P3998" s="84"/>
      <c r="Q3998" s="217"/>
      <c r="R3998" s="91">
        <f t="shared" ref="R3998" si="10309">IF(COUNTA(Y3996:DP3999)=0,0,HLOOKUP(R3997,Y3997:DP3999,2,FALSE))</f>
        <v>0</v>
      </c>
      <c r="S3998" s="92">
        <f t="shared" ref="S3998" si="10310">IF(COUNTA(Y3996:DP3999)=0,0,HLOOKUP(S3996,Y3996:DP3999,3,FALSE))</f>
        <v>0</v>
      </c>
      <c r="T3998" s="93"/>
      <c r="U3998" s="94">
        <f t="array" ref="U3998">IF(COUNTA(Y3996:DP3999)=0,0,IF(ISERROR(HLOOKUP(U3999,Y3999:DP3999,1,FALSE)),0,INDEX(Y3998:DP3998,MATCH(U3997&amp;U3999,Y3997:DP3997&amp;Y3999:DP3999,0))))</f>
        <v>0</v>
      </c>
      <c r="V3998" s="94">
        <f t="array" ref="V3998">IF(COUNTA(Y3996:DP3999)=0,0,IF(ISERROR(HLOOKUP(V3999,Y3999:DP3999,1,FALSE)),0,INDEX(Y3998:DP3998,MATCH(V3997&amp;V3999,Y3997:DP3997&amp;Y3999:DP3999,0))))</f>
        <v>0</v>
      </c>
      <c r="W3998" s="95"/>
      <c r="X3998" s="108"/>
    </row>
    <row r="3999" spans="2:24" ht="13.9" thickBot="1">
      <c r="B3999" s="96"/>
      <c r="C3999" s="97"/>
      <c r="D3999" s="96"/>
      <c r="E3999" s="96"/>
      <c r="F3999" s="96"/>
      <c r="G3999" s="96"/>
      <c r="H3999" s="96"/>
      <c r="I3999" s="96"/>
      <c r="J3999" s="96"/>
      <c r="K3999" s="96"/>
      <c r="L3999" s="96"/>
      <c r="M3999" s="96"/>
      <c r="N3999" s="96"/>
      <c r="O3999" s="96"/>
      <c r="P3999" s="97"/>
      <c r="Q3999" s="218"/>
      <c r="R3999" s="98" t="str">
        <f t="shared" ref="R3999" si="10311">IF(COUNTA(Y3996:DP3999)=0,"none",HLOOKUP(R3997,Y3997:DP3999,3,FALSE))</f>
        <v>none</v>
      </c>
      <c r="S3999" s="99" t="str">
        <f t="shared" ref="S3999" si="10312">IF(COUNTA(Y3996:DP3999)=0,"none",HLOOKUP(S3996,Y3996:DP3999,4,FALSE))</f>
        <v>none</v>
      </c>
      <c r="T3999" s="100"/>
      <c r="U3999" s="100" t="str">
        <f t="array" ref="U3999">IF(COUNTA(Y3996:DP3999)=0,"none",IF($U$2="WAHR",$W$3,Abfrage!$F$4))</f>
        <v>none</v>
      </c>
      <c r="V3999" s="100" t="str">
        <f t="array" ref="V3999">IF(COUNTA(Y3996:DP3999)=0,"none",IF($U$2="WAHR",$W$3,Abfrage!$F$4))</f>
        <v>none</v>
      </c>
      <c r="W3999" s="100" t="str">
        <f t="array" ref="W3999">IF(COUNTA(Y3996:DP3999)=0,"none",IF($U$2="WAHR",$W$3,Abfrage!$F$4))</f>
        <v>none</v>
      </c>
      <c r="X3999" s="109"/>
    </row>
    <row r="4000" spans="2:24" thickBot="1">
      <c r="B4000" s="75" t="s">
        <v>2493</v>
      </c>
      <c r="C4000" s="76">
        <v>1000325754</v>
      </c>
      <c r="D4000" s="75" t="s">
        <v>89</v>
      </c>
      <c r="E4000" s="75" t="s">
        <v>1148</v>
      </c>
      <c r="F4000" s="75" t="s">
        <v>881</v>
      </c>
      <c r="G4000" s="75" t="s">
        <v>881</v>
      </c>
      <c r="H4000" s="75" t="e">
        <v>#N/A</v>
      </c>
      <c r="I4000" s="75" t="s">
        <v>2307</v>
      </c>
      <c r="J4000" s="75" t="s">
        <v>2494</v>
      </c>
      <c r="K4000" s="75" t="s">
        <v>306</v>
      </c>
      <c r="L4000" s="75" t="s">
        <v>306</v>
      </c>
      <c r="M4000" s="75" t="s">
        <v>307</v>
      </c>
      <c r="N4000" s="75" t="s">
        <v>352</v>
      </c>
      <c r="O4000" s="75" t="s">
        <v>551</v>
      </c>
      <c r="P4000" s="76" t="s">
        <v>306</v>
      </c>
      <c r="Q4000" s="216"/>
      <c r="R4000" s="77" t="str">
        <f t="shared" ref="R4000" si="10313">IF(COUNTA(Y4000:DP4003)=0,"01.01.1900",INDEX(Y4000:DP4000,MATCH(R4001,Y4001:DP4001,0)))</f>
        <v>01.01.1900</v>
      </c>
      <c r="S4000" s="78" t="str">
        <f t="shared" ref="S4000" si="10314">IF(COUNTA(Y4000:DP4003)=0,"01.01.1900",MAX(Y4000:DP4000))</f>
        <v>01.01.1900</v>
      </c>
      <c r="T4000" s="79"/>
      <c r="U4000" s="80" t="str">
        <f t="array" ref="U4000">IF(COUNTA(Y4000:DP4003)=0,"01.01.1900",IF(ISERROR(HLOOKUP(U4003,Y4003:DP4003,1,FALSE)),"01.01.1900",INDEX(Y4000:DP4000,MATCH(U4001&amp;U4003,Y4001:DP4001&amp;Y4003:DP4003,0))))</f>
        <v>01.01.1900</v>
      </c>
      <c r="V4000" s="81" t="str">
        <f t="shared" ref="V4000" si="10315">IF(COUNTA(Y4000:DP4003)=0,"01.01.1900",_xlfn.MAXIFS(Y4000:DP4000,Y4003:DP4003,V4003))</f>
        <v>01.01.1900</v>
      </c>
      <c r="W4000" s="82"/>
      <c r="X4000" s="106"/>
    </row>
    <row r="4001" spans="2:24" thickBot="1">
      <c r="B4001" s="83"/>
      <c r="C4001" s="84"/>
      <c r="D4001" s="83"/>
      <c r="E4001" s="83"/>
      <c r="F4001" s="83"/>
      <c r="G4001" s="83"/>
      <c r="H4001" s="83"/>
      <c r="I4001" s="83"/>
      <c r="J4001" s="83"/>
      <c r="K4001" s="83"/>
      <c r="L4001" s="83"/>
      <c r="M4001" s="83"/>
      <c r="N4001" s="83"/>
      <c r="O4001" s="83"/>
      <c r="P4001" s="84"/>
      <c r="Q4001" s="217"/>
      <c r="R4001" s="85">
        <f t="shared" ref="R4001" si="10316">IF(COUNTA(Y4000:DP4003)=0,0,MIN(Y4001:DP4001))</f>
        <v>0</v>
      </c>
      <c r="S4001" s="86">
        <f t="shared" ref="S4001" si="10317">IF(COUNTA(Y4000:DP4003)=0,0,HLOOKUP(S4000,Y4000:DP4003,2,FALSE))</f>
        <v>0</v>
      </c>
      <c r="T4001" s="87">
        <f t="shared" ref="T4001" si="10318">IF(COUNTA(Y4000:DP4003)=0,0,AVERAGE(Y4001:DP4001))</f>
        <v>0</v>
      </c>
      <c r="U4001" s="88">
        <f t="shared" ref="U4001" si="10319">IF(COUNTA(Y4000:DP4003)=0,0,_xlfn.MINIFS(Y4001:DP4001,Y4003:DP4003,U4003))</f>
        <v>0</v>
      </c>
      <c r="V4001" s="89">
        <f t="array" ref="V4001">IF(COUNTA(Y4000:DP4003)=0,0,IF(ISERROR(HLOOKUP(V4003,Y4003:DP4003,1,FALSE)),0,INDEX(Y4001:DP4001,MATCH(V4000&amp;V4003,Y4000:DP4000&amp;Y4003:DP4003,0))))</f>
        <v>0</v>
      </c>
      <c r="W4001" s="90">
        <f t="array" ref="W4001">IF(COUNTA(Y4000:DP4003)=0,0,IF(ISERROR(HLOOKUP(W4003,Y4003:DP4003,1,FALSE)),0,AVERAGEIF(Y4003:DP4003,$W4003,Y4001:DP4001)))</f>
        <v>0</v>
      </c>
      <c r="X4001" s="107"/>
    </row>
    <row r="4002" spans="2:24" thickBot="1">
      <c r="B4002" s="83"/>
      <c r="C4002" s="84"/>
      <c r="D4002" s="83"/>
      <c r="E4002" s="83"/>
      <c r="F4002" s="83"/>
      <c r="G4002" s="83"/>
      <c r="H4002" s="83"/>
      <c r="I4002" s="83"/>
      <c r="J4002" s="83"/>
      <c r="K4002" s="83"/>
      <c r="L4002" s="83"/>
      <c r="M4002" s="83"/>
      <c r="N4002" s="83"/>
      <c r="O4002" s="83"/>
      <c r="P4002" s="84"/>
      <c r="Q4002" s="217"/>
      <c r="R4002" s="91">
        <f t="shared" ref="R4002" si="10320">IF(COUNTA(Y4000:DP4003)=0,0,HLOOKUP(R4001,Y4001:DP4003,2,FALSE))</f>
        <v>0</v>
      </c>
      <c r="S4002" s="92">
        <f t="shared" ref="S4002" si="10321">IF(COUNTA(Y4000:DP4003)=0,0,HLOOKUP(S4000,Y4000:DP4003,3,FALSE))</f>
        <v>0</v>
      </c>
      <c r="T4002" s="93"/>
      <c r="U4002" s="94">
        <f t="array" ref="U4002">IF(COUNTA(Y4000:DP4003)=0,0,IF(ISERROR(HLOOKUP(U4003,Y4003:DP4003,1,FALSE)),0,INDEX(Y4002:DP4002,MATCH(U4001&amp;U4003,Y4001:DP4001&amp;Y4003:DP4003,0))))</f>
        <v>0</v>
      </c>
      <c r="V4002" s="94">
        <f t="array" ref="V4002">IF(COUNTA(Y4000:DP4003)=0,0,IF(ISERROR(HLOOKUP(V4003,Y4003:DP4003,1,FALSE)),0,INDEX(Y4002:DP4002,MATCH(V4001&amp;V4003,Y4001:DP4001&amp;Y4003:DP4003,0))))</f>
        <v>0</v>
      </c>
      <c r="W4002" s="95"/>
      <c r="X4002" s="108"/>
    </row>
    <row r="4003" spans="2:24" ht="13.9" thickBot="1">
      <c r="B4003" s="96"/>
      <c r="C4003" s="97"/>
      <c r="D4003" s="96"/>
      <c r="E4003" s="96"/>
      <c r="F4003" s="96"/>
      <c r="G4003" s="96"/>
      <c r="H4003" s="96"/>
      <c r="I4003" s="96"/>
      <c r="J4003" s="96"/>
      <c r="K4003" s="96"/>
      <c r="L4003" s="96"/>
      <c r="M4003" s="96"/>
      <c r="N4003" s="96"/>
      <c r="O4003" s="96"/>
      <c r="P4003" s="97"/>
      <c r="Q4003" s="218"/>
      <c r="R4003" s="98" t="str">
        <f t="shared" ref="R4003" si="10322">IF(COUNTA(Y4000:DP4003)=0,"none",HLOOKUP(R4001,Y4001:DP4003,3,FALSE))</f>
        <v>none</v>
      </c>
      <c r="S4003" s="99" t="str">
        <f t="shared" ref="S4003" si="10323">IF(COUNTA(Y4000:DP4003)=0,"none",HLOOKUP(S4000,Y4000:DP4003,4,FALSE))</f>
        <v>none</v>
      </c>
      <c r="T4003" s="100"/>
      <c r="U4003" s="100" t="str">
        <f t="array" ref="U4003">IF(COUNTA(Y4000:DP4003)=0,"none",IF($U$2="WAHR",$W$3,Abfrage!$F$4))</f>
        <v>none</v>
      </c>
      <c r="V4003" s="100" t="str">
        <f t="array" ref="V4003">IF(COUNTA(Y4000:DP4003)=0,"none",IF($U$2="WAHR",$W$3,Abfrage!$F$4))</f>
        <v>none</v>
      </c>
      <c r="W4003" s="100" t="str">
        <f t="array" ref="W4003">IF(COUNTA(Y4000:DP4003)=0,"none",IF($U$2="WAHR",$W$3,Abfrage!$F$4))</f>
        <v>none</v>
      </c>
      <c r="X4003" s="109"/>
    </row>
    <row r="4004" spans="2:24" thickBot="1">
      <c r="B4004" s="75" t="s">
        <v>2495</v>
      </c>
      <c r="C4004" s="76">
        <v>1000325755</v>
      </c>
      <c r="D4004" s="75" t="s">
        <v>89</v>
      </c>
      <c r="E4004" s="75" t="s">
        <v>1148</v>
      </c>
      <c r="F4004" s="75" t="s">
        <v>2496</v>
      </c>
      <c r="G4004" s="75" t="s">
        <v>2496</v>
      </c>
      <c r="H4004" s="75" t="e">
        <v>#N/A</v>
      </c>
      <c r="I4004" s="75" t="s">
        <v>2307</v>
      </c>
      <c r="J4004" s="75" t="s">
        <v>2497</v>
      </c>
      <c r="K4004" s="75" t="s">
        <v>306</v>
      </c>
      <c r="L4004" s="75" t="s">
        <v>306</v>
      </c>
      <c r="M4004" s="75" t="s">
        <v>307</v>
      </c>
      <c r="N4004" s="75" t="s">
        <v>352</v>
      </c>
      <c r="O4004" s="75" t="s">
        <v>527</v>
      </c>
      <c r="P4004" s="76" t="s">
        <v>306</v>
      </c>
      <c r="Q4004" s="216"/>
      <c r="R4004" s="77" t="str">
        <f t="shared" ref="R4004" si="10324">IF(COUNTA(Y4004:DP4007)=0,"01.01.1900",INDEX(Y4004:DP4004,MATCH(R4005,Y4005:DP4005,0)))</f>
        <v>01.01.1900</v>
      </c>
      <c r="S4004" s="78" t="str">
        <f t="shared" ref="S4004" si="10325">IF(COUNTA(Y4004:DP4007)=0,"01.01.1900",MAX(Y4004:DP4004))</f>
        <v>01.01.1900</v>
      </c>
      <c r="T4004" s="79"/>
      <c r="U4004" s="80" t="str">
        <f t="array" ref="U4004">IF(COUNTA(Y4004:DP4007)=0,"01.01.1900",IF(ISERROR(HLOOKUP(U4007,Y4007:DP4007,1,FALSE)),"01.01.1900",INDEX(Y4004:DP4004,MATCH(U4005&amp;U4007,Y4005:DP4005&amp;Y4007:DP4007,0))))</f>
        <v>01.01.1900</v>
      </c>
      <c r="V4004" s="81" t="str">
        <f t="shared" ref="V4004" si="10326">IF(COUNTA(Y4004:DP4007)=0,"01.01.1900",_xlfn.MAXIFS(Y4004:DP4004,Y4007:DP4007,V4007))</f>
        <v>01.01.1900</v>
      </c>
      <c r="W4004" s="82"/>
      <c r="X4004" s="106"/>
    </row>
    <row r="4005" spans="2:24" thickBot="1">
      <c r="B4005" s="83"/>
      <c r="C4005" s="84"/>
      <c r="D4005" s="83"/>
      <c r="E4005" s="83"/>
      <c r="F4005" s="83"/>
      <c r="G4005" s="83"/>
      <c r="H4005" s="83"/>
      <c r="I4005" s="83"/>
      <c r="J4005" s="83"/>
      <c r="K4005" s="83"/>
      <c r="L4005" s="83"/>
      <c r="M4005" s="83"/>
      <c r="N4005" s="83"/>
      <c r="O4005" s="83"/>
      <c r="P4005" s="84"/>
      <c r="Q4005" s="217"/>
      <c r="R4005" s="85">
        <f t="shared" ref="R4005" si="10327">IF(COUNTA(Y4004:DP4007)=0,0,MIN(Y4005:DP4005))</f>
        <v>0</v>
      </c>
      <c r="S4005" s="86">
        <f t="shared" ref="S4005" si="10328">IF(COUNTA(Y4004:DP4007)=0,0,HLOOKUP(S4004,Y4004:DP4007,2,FALSE))</f>
        <v>0</v>
      </c>
      <c r="T4005" s="87">
        <f t="shared" ref="T4005" si="10329">IF(COUNTA(Y4004:DP4007)=0,0,AVERAGE(Y4005:DP4005))</f>
        <v>0</v>
      </c>
      <c r="U4005" s="88">
        <f t="shared" ref="U4005" si="10330">IF(COUNTA(Y4004:DP4007)=0,0,_xlfn.MINIFS(Y4005:DP4005,Y4007:DP4007,U4007))</f>
        <v>0</v>
      </c>
      <c r="V4005" s="89">
        <f t="array" ref="V4005">IF(COUNTA(Y4004:DP4007)=0,0,IF(ISERROR(HLOOKUP(V4007,Y4007:DP4007,1,FALSE)),0,INDEX(Y4005:DP4005,MATCH(V4004&amp;V4007,Y4004:DP4004&amp;Y4007:DP4007,0))))</f>
        <v>0</v>
      </c>
      <c r="W4005" s="90">
        <f t="array" ref="W4005">IF(COUNTA(Y4004:DP4007)=0,0,IF(ISERROR(HLOOKUP(W4007,Y4007:DP4007,1,FALSE)),0,AVERAGEIF(Y4007:DP4007,$W4007,Y4005:DP4005)))</f>
        <v>0</v>
      </c>
      <c r="X4005" s="107"/>
    </row>
    <row r="4006" spans="2:24" thickBot="1">
      <c r="B4006" s="83"/>
      <c r="C4006" s="84"/>
      <c r="D4006" s="83"/>
      <c r="E4006" s="83"/>
      <c r="F4006" s="83"/>
      <c r="G4006" s="83"/>
      <c r="H4006" s="83"/>
      <c r="I4006" s="83"/>
      <c r="J4006" s="83"/>
      <c r="K4006" s="83"/>
      <c r="L4006" s="83"/>
      <c r="M4006" s="83"/>
      <c r="N4006" s="83"/>
      <c r="O4006" s="83"/>
      <c r="P4006" s="84"/>
      <c r="Q4006" s="217"/>
      <c r="R4006" s="91">
        <f t="shared" ref="R4006" si="10331">IF(COUNTA(Y4004:DP4007)=0,0,HLOOKUP(R4005,Y4005:DP4007,2,FALSE))</f>
        <v>0</v>
      </c>
      <c r="S4006" s="92">
        <f t="shared" ref="S4006" si="10332">IF(COUNTA(Y4004:DP4007)=0,0,HLOOKUP(S4004,Y4004:DP4007,3,FALSE))</f>
        <v>0</v>
      </c>
      <c r="T4006" s="93"/>
      <c r="U4006" s="94">
        <f t="array" ref="U4006">IF(COUNTA(Y4004:DP4007)=0,0,IF(ISERROR(HLOOKUP(U4007,Y4007:DP4007,1,FALSE)),0,INDEX(Y4006:DP4006,MATCH(U4005&amp;U4007,Y4005:DP4005&amp;Y4007:DP4007,0))))</f>
        <v>0</v>
      </c>
      <c r="V4006" s="94">
        <f t="array" ref="V4006">IF(COUNTA(Y4004:DP4007)=0,0,IF(ISERROR(HLOOKUP(V4007,Y4007:DP4007,1,FALSE)),0,INDEX(Y4006:DP4006,MATCH(V4005&amp;V4007,Y4005:DP4005&amp;Y4007:DP4007,0))))</f>
        <v>0</v>
      </c>
      <c r="W4006" s="95"/>
      <c r="X4006" s="108"/>
    </row>
    <row r="4007" spans="2:24" ht="13.9" thickBot="1">
      <c r="B4007" s="96"/>
      <c r="C4007" s="97"/>
      <c r="D4007" s="96"/>
      <c r="E4007" s="96"/>
      <c r="F4007" s="96"/>
      <c r="G4007" s="96"/>
      <c r="H4007" s="96"/>
      <c r="I4007" s="96"/>
      <c r="J4007" s="96"/>
      <c r="K4007" s="96"/>
      <c r="L4007" s="96"/>
      <c r="M4007" s="96"/>
      <c r="N4007" s="96"/>
      <c r="O4007" s="96"/>
      <c r="P4007" s="97"/>
      <c r="Q4007" s="218"/>
      <c r="R4007" s="98" t="str">
        <f t="shared" ref="R4007" si="10333">IF(COUNTA(Y4004:DP4007)=0,"none",HLOOKUP(R4005,Y4005:DP4007,3,FALSE))</f>
        <v>none</v>
      </c>
      <c r="S4007" s="99" t="str">
        <f t="shared" ref="S4007" si="10334">IF(COUNTA(Y4004:DP4007)=0,"none",HLOOKUP(S4004,Y4004:DP4007,4,FALSE))</f>
        <v>none</v>
      </c>
      <c r="T4007" s="100"/>
      <c r="U4007" s="100" t="str">
        <f t="array" ref="U4007">IF(COUNTA(Y4004:DP4007)=0,"none",IF($U$2="WAHR",$W$3,Abfrage!$F$4))</f>
        <v>none</v>
      </c>
      <c r="V4007" s="100" t="str">
        <f t="array" ref="V4007">IF(COUNTA(Y4004:DP4007)=0,"none",IF($U$2="WAHR",$W$3,Abfrage!$F$4))</f>
        <v>none</v>
      </c>
      <c r="W4007" s="100" t="str">
        <f t="array" ref="W4007">IF(COUNTA(Y4004:DP4007)=0,"none",IF($U$2="WAHR",$W$3,Abfrage!$F$4))</f>
        <v>none</v>
      </c>
      <c r="X4007" s="109"/>
    </row>
    <row r="4008" spans="2:24" thickBot="1">
      <c r="B4008" s="75" t="s">
        <v>2498</v>
      </c>
      <c r="C4008" s="76">
        <v>1000325757</v>
      </c>
      <c r="D4008" s="75" t="s">
        <v>89</v>
      </c>
      <c r="E4008" s="75" t="s">
        <v>1148</v>
      </c>
      <c r="F4008" s="75" t="s">
        <v>1232</v>
      </c>
      <c r="G4008" s="75" t="s">
        <v>1232</v>
      </c>
      <c r="H4008" s="75" t="e">
        <v>#N/A</v>
      </c>
      <c r="I4008" s="75" t="s">
        <v>2307</v>
      </c>
      <c r="J4008" s="75" t="s">
        <v>2499</v>
      </c>
      <c r="K4008" s="75" t="s">
        <v>306</v>
      </c>
      <c r="L4008" s="75" t="s">
        <v>306</v>
      </c>
      <c r="M4008" s="75" t="s">
        <v>307</v>
      </c>
      <c r="N4008" s="75" t="s">
        <v>352</v>
      </c>
      <c r="O4008" s="75" t="s">
        <v>2500</v>
      </c>
      <c r="P4008" s="76" t="s">
        <v>306</v>
      </c>
      <c r="Q4008" s="216"/>
      <c r="R4008" s="77" t="str">
        <f t="shared" ref="R4008" si="10335">IF(COUNTA(Y4008:DP4011)=0,"01.01.1900",INDEX(Y4008:DP4008,MATCH(R4009,Y4009:DP4009,0)))</f>
        <v>01.01.1900</v>
      </c>
      <c r="S4008" s="78" t="str">
        <f t="shared" ref="S4008" si="10336">IF(COUNTA(Y4008:DP4011)=0,"01.01.1900",MAX(Y4008:DP4008))</f>
        <v>01.01.1900</v>
      </c>
      <c r="T4008" s="79"/>
      <c r="U4008" s="80" t="str">
        <f t="array" ref="U4008">IF(COUNTA(Y4008:DP4011)=0,"01.01.1900",IF(ISERROR(HLOOKUP(U4011,Y4011:DP4011,1,FALSE)),"01.01.1900",INDEX(Y4008:DP4008,MATCH(U4009&amp;U4011,Y4009:DP4009&amp;Y4011:DP4011,0))))</f>
        <v>01.01.1900</v>
      </c>
      <c r="V4008" s="81" t="str">
        <f t="shared" ref="V4008" si="10337">IF(COUNTA(Y4008:DP4011)=0,"01.01.1900",_xlfn.MAXIFS(Y4008:DP4008,Y4011:DP4011,V4011))</f>
        <v>01.01.1900</v>
      </c>
      <c r="W4008" s="82"/>
      <c r="X4008" s="106"/>
    </row>
    <row r="4009" spans="2:24" thickBot="1">
      <c r="B4009" s="83"/>
      <c r="C4009" s="84"/>
      <c r="D4009" s="83"/>
      <c r="E4009" s="83"/>
      <c r="F4009" s="83"/>
      <c r="G4009" s="83"/>
      <c r="H4009" s="83"/>
      <c r="I4009" s="83"/>
      <c r="J4009" s="83"/>
      <c r="K4009" s="83"/>
      <c r="L4009" s="83"/>
      <c r="M4009" s="83"/>
      <c r="N4009" s="83"/>
      <c r="O4009" s="83"/>
      <c r="P4009" s="84"/>
      <c r="Q4009" s="217"/>
      <c r="R4009" s="85">
        <f t="shared" ref="R4009" si="10338">IF(COUNTA(Y4008:DP4011)=0,0,MIN(Y4009:DP4009))</f>
        <v>0</v>
      </c>
      <c r="S4009" s="86">
        <f t="shared" ref="S4009" si="10339">IF(COUNTA(Y4008:DP4011)=0,0,HLOOKUP(S4008,Y4008:DP4011,2,FALSE))</f>
        <v>0</v>
      </c>
      <c r="T4009" s="87">
        <f t="shared" ref="T4009" si="10340">IF(COUNTA(Y4008:DP4011)=0,0,AVERAGE(Y4009:DP4009))</f>
        <v>0</v>
      </c>
      <c r="U4009" s="88">
        <f t="shared" ref="U4009" si="10341">IF(COUNTA(Y4008:DP4011)=0,0,_xlfn.MINIFS(Y4009:DP4009,Y4011:DP4011,U4011))</f>
        <v>0</v>
      </c>
      <c r="V4009" s="89">
        <f t="array" ref="V4009">IF(COUNTA(Y4008:DP4011)=0,0,IF(ISERROR(HLOOKUP(V4011,Y4011:DP4011,1,FALSE)),0,INDEX(Y4009:DP4009,MATCH(V4008&amp;V4011,Y4008:DP4008&amp;Y4011:DP4011,0))))</f>
        <v>0</v>
      </c>
      <c r="W4009" s="90">
        <f t="array" ref="W4009">IF(COUNTA(Y4008:DP4011)=0,0,IF(ISERROR(HLOOKUP(W4011,Y4011:DP4011,1,FALSE)),0,AVERAGEIF(Y4011:DP4011,$W4011,Y4009:DP4009)))</f>
        <v>0</v>
      </c>
      <c r="X4009" s="107"/>
    </row>
    <row r="4010" spans="2:24" thickBot="1">
      <c r="B4010" s="83"/>
      <c r="C4010" s="84"/>
      <c r="D4010" s="83"/>
      <c r="E4010" s="83"/>
      <c r="F4010" s="83"/>
      <c r="G4010" s="83"/>
      <c r="H4010" s="83"/>
      <c r="I4010" s="83"/>
      <c r="J4010" s="83"/>
      <c r="K4010" s="83"/>
      <c r="L4010" s="83"/>
      <c r="M4010" s="83"/>
      <c r="N4010" s="83"/>
      <c r="O4010" s="83"/>
      <c r="P4010" s="84"/>
      <c r="Q4010" s="217"/>
      <c r="R4010" s="91">
        <f t="shared" ref="R4010" si="10342">IF(COUNTA(Y4008:DP4011)=0,0,HLOOKUP(R4009,Y4009:DP4011,2,FALSE))</f>
        <v>0</v>
      </c>
      <c r="S4010" s="92">
        <f t="shared" ref="S4010" si="10343">IF(COUNTA(Y4008:DP4011)=0,0,HLOOKUP(S4008,Y4008:DP4011,3,FALSE))</f>
        <v>0</v>
      </c>
      <c r="T4010" s="93"/>
      <c r="U4010" s="94">
        <f t="array" ref="U4010">IF(COUNTA(Y4008:DP4011)=0,0,IF(ISERROR(HLOOKUP(U4011,Y4011:DP4011,1,FALSE)),0,INDEX(Y4010:DP4010,MATCH(U4009&amp;U4011,Y4009:DP4009&amp;Y4011:DP4011,0))))</f>
        <v>0</v>
      </c>
      <c r="V4010" s="94">
        <f t="array" ref="V4010">IF(COUNTA(Y4008:DP4011)=0,0,IF(ISERROR(HLOOKUP(V4011,Y4011:DP4011,1,FALSE)),0,INDEX(Y4010:DP4010,MATCH(V4009&amp;V4011,Y4009:DP4009&amp;Y4011:DP4011,0))))</f>
        <v>0</v>
      </c>
      <c r="W4010" s="95"/>
      <c r="X4010" s="108"/>
    </row>
    <row r="4011" spans="2:24" ht="13.9" thickBot="1">
      <c r="B4011" s="96"/>
      <c r="C4011" s="97"/>
      <c r="D4011" s="96"/>
      <c r="E4011" s="96"/>
      <c r="F4011" s="96"/>
      <c r="G4011" s="96"/>
      <c r="H4011" s="96"/>
      <c r="I4011" s="96"/>
      <c r="J4011" s="96"/>
      <c r="K4011" s="96"/>
      <c r="L4011" s="96"/>
      <c r="M4011" s="96"/>
      <c r="N4011" s="96"/>
      <c r="O4011" s="96"/>
      <c r="P4011" s="97"/>
      <c r="Q4011" s="218"/>
      <c r="R4011" s="98" t="str">
        <f t="shared" ref="R4011" si="10344">IF(COUNTA(Y4008:DP4011)=0,"none",HLOOKUP(R4009,Y4009:DP4011,3,FALSE))</f>
        <v>none</v>
      </c>
      <c r="S4011" s="99" t="str">
        <f t="shared" ref="S4011" si="10345">IF(COUNTA(Y4008:DP4011)=0,"none",HLOOKUP(S4008,Y4008:DP4011,4,FALSE))</f>
        <v>none</v>
      </c>
      <c r="T4011" s="100"/>
      <c r="U4011" s="100" t="str">
        <f t="array" ref="U4011">IF(COUNTA(Y4008:DP4011)=0,"none",IF($U$2="WAHR",$W$3,Abfrage!$F$4))</f>
        <v>none</v>
      </c>
      <c r="V4011" s="100" t="str">
        <f t="array" ref="V4011">IF(COUNTA(Y4008:DP4011)=0,"none",IF($U$2="WAHR",$W$3,Abfrage!$F$4))</f>
        <v>none</v>
      </c>
      <c r="W4011" s="100" t="str">
        <f t="array" ref="W4011">IF(COUNTA(Y4008:DP4011)=0,"none",IF($U$2="WAHR",$W$3,Abfrage!$F$4))</f>
        <v>none</v>
      </c>
      <c r="X4011" s="109"/>
    </row>
    <row r="4012" spans="2:24" thickBot="1">
      <c r="B4012" s="75" t="s">
        <v>2501</v>
      </c>
      <c r="C4012" s="76">
        <v>1000325758</v>
      </c>
      <c r="D4012" s="75" t="s">
        <v>89</v>
      </c>
      <c r="E4012" s="75" t="s">
        <v>1148</v>
      </c>
      <c r="F4012" s="75" t="s">
        <v>1149</v>
      </c>
      <c r="G4012" s="75" t="s">
        <v>1149</v>
      </c>
      <c r="H4012" s="75" t="e">
        <v>#N/A</v>
      </c>
      <c r="I4012" s="75" t="s">
        <v>2307</v>
      </c>
      <c r="J4012" s="75" t="s">
        <v>2502</v>
      </c>
      <c r="K4012" s="75" t="s">
        <v>306</v>
      </c>
      <c r="L4012" s="75" t="s">
        <v>306</v>
      </c>
      <c r="M4012" s="75" t="s">
        <v>307</v>
      </c>
      <c r="N4012" s="75" t="s">
        <v>352</v>
      </c>
      <c r="O4012" s="75" t="s">
        <v>1152</v>
      </c>
      <c r="P4012" s="76" t="s">
        <v>306</v>
      </c>
      <c r="Q4012" s="216"/>
      <c r="R4012" s="77" t="str">
        <f t="shared" ref="R4012" si="10346">IF(COUNTA(Y4012:DP4015)=0,"01.01.1900",INDEX(Y4012:DP4012,MATCH(R4013,Y4013:DP4013,0)))</f>
        <v>01.01.1900</v>
      </c>
      <c r="S4012" s="78" t="str">
        <f t="shared" ref="S4012" si="10347">IF(COUNTA(Y4012:DP4015)=0,"01.01.1900",MAX(Y4012:DP4012))</f>
        <v>01.01.1900</v>
      </c>
      <c r="T4012" s="79"/>
      <c r="U4012" s="80" t="str">
        <f t="array" ref="U4012">IF(COUNTA(Y4012:DP4015)=0,"01.01.1900",IF(ISERROR(HLOOKUP(U4015,Y4015:DP4015,1,FALSE)),"01.01.1900",INDEX(Y4012:DP4012,MATCH(U4013&amp;U4015,Y4013:DP4013&amp;Y4015:DP4015,0))))</f>
        <v>01.01.1900</v>
      </c>
      <c r="V4012" s="81" t="str">
        <f t="shared" ref="V4012" si="10348">IF(COUNTA(Y4012:DP4015)=0,"01.01.1900",_xlfn.MAXIFS(Y4012:DP4012,Y4015:DP4015,V4015))</f>
        <v>01.01.1900</v>
      </c>
      <c r="W4012" s="82"/>
      <c r="X4012" s="106"/>
    </row>
    <row r="4013" spans="2:24" thickBot="1">
      <c r="B4013" s="83"/>
      <c r="C4013" s="84"/>
      <c r="D4013" s="83"/>
      <c r="E4013" s="83"/>
      <c r="F4013" s="83"/>
      <c r="G4013" s="83"/>
      <c r="H4013" s="83"/>
      <c r="I4013" s="83"/>
      <c r="J4013" s="83"/>
      <c r="K4013" s="83"/>
      <c r="L4013" s="83"/>
      <c r="M4013" s="83"/>
      <c r="N4013" s="83"/>
      <c r="O4013" s="83"/>
      <c r="P4013" s="84"/>
      <c r="Q4013" s="217"/>
      <c r="R4013" s="85">
        <f t="shared" ref="R4013" si="10349">IF(COUNTA(Y4012:DP4015)=0,0,MIN(Y4013:DP4013))</f>
        <v>0</v>
      </c>
      <c r="S4013" s="86">
        <f t="shared" ref="S4013" si="10350">IF(COUNTA(Y4012:DP4015)=0,0,HLOOKUP(S4012,Y4012:DP4015,2,FALSE))</f>
        <v>0</v>
      </c>
      <c r="T4013" s="87">
        <f t="shared" ref="T4013" si="10351">IF(COUNTA(Y4012:DP4015)=0,0,AVERAGE(Y4013:DP4013))</f>
        <v>0</v>
      </c>
      <c r="U4013" s="88">
        <f t="shared" ref="U4013" si="10352">IF(COUNTA(Y4012:DP4015)=0,0,_xlfn.MINIFS(Y4013:DP4013,Y4015:DP4015,U4015))</f>
        <v>0</v>
      </c>
      <c r="V4013" s="89">
        <f t="array" ref="V4013">IF(COUNTA(Y4012:DP4015)=0,0,IF(ISERROR(HLOOKUP(V4015,Y4015:DP4015,1,FALSE)),0,INDEX(Y4013:DP4013,MATCH(V4012&amp;V4015,Y4012:DP4012&amp;Y4015:DP4015,0))))</f>
        <v>0</v>
      </c>
      <c r="W4013" s="90">
        <f t="array" ref="W4013">IF(COUNTA(Y4012:DP4015)=0,0,IF(ISERROR(HLOOKUP(W4015,Y4015:DP4015,1,FALSE)),0,AVERAGEIF(Y4015:DP4015,$W4015,Y4013:DP4013)))</f>
        <v>0</v>
      </c>
      <c r="X4013" s="107"/>
    </row>
    <row r="4014" spans="2:24" thickBot="1">
      <c r="B4014" s="83"/>
      <c r="C4014" s="84"/>
      <c r="D4014" s="83"/>
      <c r="E4014" s="83"/>
      <c r="F4014" s="83"/>
      <c r="G4014" s="83"/>
      <c r="H4014" s="83"/>
      <c r="I4014" s="83"/>
      <c r="J4014" s="83"/>
      <c r="K4014" s="83"/>
      <c r="L4014" s="83"/>
      <c r="M4014" s="83"/>
      <c r="N4014" s="83"/>
      <c r="O4014" s="83"/>
      <c r="P4014" s="84"/>
      <c r="Q4014" s="217"/>
      <c r="R4014" s="91">
        <f t="shared" ref="R4014" si="10353">IF(COUNTA(Y4012:DP4015)=0,0,HLOOKUP(R4013,Y4013:DP4015,2,FALSE))</f>
        <v>0</v>
      </c>
      <c r="S4014" s="92">
        <f t="shared" ref="S4014" si="10354">IF(COUNTA(Y4012:DP4015)=0,0,HLOOKUP(S4012,Y4012:DP4015,3,FALSE))</f>
        <v>0</v>
      </c>
      <c r="T4014" s="93"/>
      <c r="U4014" s="94">
        <f t="array" ref="U4014">IF(COUNTA(Y4012:DP4015)=0,0,IF(ISERROR(HLOOKUP(U4015,Y4015:DP4015,1,FALSE)),0,INDEX(Y4014:DP4014,MATCH(U4013&amp;U4015,Y4013:DP4013&amp;Y4015:DP4015,0))))</f>
        <v>0</v>
      </c>
      <c r="V4014" s="94">
        <f t="array" ref="V4014">IF(COUNTA(Y4012:DP4015)=0,0,IF(ISERROR(HLOOKUP(V4015,Y4015:DP4015,1,FALSE)),0,INDEX(Y4014:DP4014,MATCH(V4013&amp;V4015,Y4013:DP4013&amp;Y4015:DP4015,0))))</f>
        <v>0</v>
      </c>
      <c r="W4014" s="95"/>
      <c r="X4014" s="108"/>
    </row>
    <row r="4015" spans="2:24" ht="13.9" thickBot="1">
      <c r="B4015" s="96"/>
      <c r="C4015" s="97"/>
      <c r="D4015" s="96"/>
      <c r="E4015" s="96"/>
      <c r="F4015" s="96"/>
      <c r="G4015" s="96"/>
      <c r="H4015" s="96"/>
      <c r="I4015" s="96"/>
      <c r="J4015" s="96"/>
      <c r="K4015" s="96"/>
      <c r="L4015" s="96"/>
      <c r="M4015" s="96"/>
      <c r="N4015" s="96"/>
      <c r="O4015" s="96"/>
      <c r="P4015" s="97"/>
      <c r="Q4015" s="218"/>
      <c r="R4015" s="98" t="str">
        <f t="shared" ref="R4015" si="10355">IF(COUNTA(Y4012:DP4015)=0,"none",HLOOKUP(R4013,Y4013:DP4015,3,FALSE))</f>
        <v>none</v>
      </c>
      <c r="S4015" s="99" t="str">
        <f t="shared" ref="S4015" si="10356">IF(COUNTA(Y4012:DP4015)=0,"none",HLOOKUP(S4012,Y4012:DP4015,4,FALSE))</f>
        <v>none</v>
      </c>
      <c r="T4015" s="100"/>
      <c r="U4015" s="100" t="str">
        <f t="array" ref="U4015">IF(COUNTA(Y4012:DP4015)=0,"none",IF($U$2="WAHR",$W$3,Abfrage!$F$4))</f>
        <v>none</v>
      </c>
      <c r="V4015" s="100" t="str">
        <f t="array" ref="V4015">IF(COUNTA(Y4012:DP4015)=0,"none",IF($U$2="WAHR",$W$3,Abfrage!$F$4))</f>
        <v>none</v>
      </c>
      <c r="W4015" s="100" t="str">
        <f t="array" ref="W4015">IF(COUNTA(Y4012:DP4015)=0,"none",IF($U$2="WAHR",$W$3,Abfrage!$F$4))</f>
        <v>none</v>
      </c>
      <c r="X4015" s="109"/>
    </row>
    <row r="4016" spans="2:24" thickBot="1">
      <c r="B4016" s="75" t="s">
        <v>2503</v>
      </c>
      <c r="C4016" s="76">
        <v>1000325759</v>
      </c>
      <c r="D4016" s="75" t="s">
        <v>89</v>
      </c>
      <c r="E4016" s="75" t="s">
        <v>1148</v>
      </c>
      <c r="F4016" s="75" t="s">
        <v>1634</v>
      </c>
      <c r="G4016" s="75" t="s">
        <v>1634</v>
      </c>
      <c r="H4016" s="75" t="e">
        <v>#N/A</v>
      </c>
      <c r="I4016" s="75" t="s">
        <v>2307</v>
      </c>
      <c r="J4016" s="75" t="s">
        <v>2504</v>
      </c>
      <c r="K4016" s="75" t="s">
        <v>306</v>
      </c>
      <c r="L4016" s="75" t="s">
        <v>306</v>
      </c>
      <c r="M4016" s="75" t="s">
        <v>307</v>
      </c>
      <c r="N4016" s="75" t="s">
        <v>352</v>
      </c>
      <c r="O4016" s="75" t="s">
        <v>315</v>
      </c>
      <c r="P4016" s="76" t="s">
        <v>306</v>
      </c>
      <c r="Q4016" s="216"/>
      <c r="R4016" s="77" t="str">
        <f t="shared" ref="R4016" si="10357">IF(COUNTA(Y4016:DP4019)=0,"01.01.1900",INDEX(Y4016:DP4016,MATCH(R4017,Y4017:DP4017,0)))</f>
        <v>01.01.1900</v>
      </c>
      <c r="S4016" s="78" t="str">
        <f t="shared" ref="S4016" si="10358">IF(COUNTA(Y4016:DP4019)=0,"01.01.1900",MAX(Y4016:DP4016))</f>
        <v>01.01.1900</v>
      </c>
      <c r="T4016" s="79"/>
      <c r="U4016" s="80" t="str">
        <f t="array" ref="U4016">IF(COUNTA(Y4016:DP4019)=0,"01.01.1900",IF(ISERROR(HLOOKUP(U4019,Y4019:DP4019,1,FALSE)),"01.01.1900",INDEX(Y4016:DP4016,MATCH(U4017&amp;U4019,Y4017:DP4017&amp;Y4019:DP4019,0))))</f>
        <v>01.01.1900</v>
      </c>
      <c r="V4016" s="81" t="str">
        <f t="shared" ref="V4016" si="10359">IF(COUNTA(Y4016:DP4019)=0,"01.01.1900",_xlfn.MAXIFS(Y4016:DP4016,Y4019:DP4019,V4019))</f>
        <v>01.01.1900</v>
      </c>
      <c r="W4016" s="82"/>
      <c r="X4016" s="106"/>
    </row>
    <row r="4017" spans="2:24" thickBot="1">
      <c r="B4017" s="83"/>
      <c r="C4017" s="84"/>
      <c r="D4017" s="83"/>
      <c r="E4017" s="83"/>
      <c r="F4017" s="83"/>
      <c r="G4017" s="83"/>
      <c r="H4017" s="83"/>
      <c r="I4017" s="83"/>
      <c r="J4017" s="83"/>
      <c r="K4017" s="83"/>
      <c r="L4017" s="83"/>
      <c r="M4017" s="83"/>
      <c r="N4017" s="83"/>
      <c r="O4017" s="83"/>
      <c r="P4017" s="84"/>
      <c r="Q4017" s="217"/>
      <c r="R4017" s="85">
        <f t="shared" ref="R4017" si="10360">IF(COUNTA(Y4016:DP4019)=0,0,MIN(Y4017:DP4017))</f>
        <v>0</v>
      </c>
      <c r="S4017" s="86">
        <f t="shared" ref="S4017" si="10361">IF(COUNTA(Y4016:DP4019)=0,0,HLOOKUP(S4016,Y4016:DP4019,2,FALSE))</f>
        <v>0</v>
      </c>
      <c r="T4017" s="87">
        <f t="shared" ref="T4017" si="10362">IF(COUNTA(Y4016:DP4019)=0,0,AVERAGE(Y4017:DP4017))</f>
        <v>0</v>
      </c>
      <c r="U4017" s="88">
        <f t="shared" ref="U4017" si="10363">IF(COUNTA(Y4016:DP4019)=0,0,_xlfn.MINIFS(Y4017:DP4017,Y4019:DP4019,U4019))</f>
        <v>0</v>
      </c>
      <c r="V4017" s="89">
        <f t="array" ref="V4017">IF(COUNTA(Y4016:DP4019)=0,0,IF(ISERROR(HLOOKUP(V4019,Y4019:DP4019,1,FALSE)),0,INDEX(Y4017:DP4017,MATCH(V4016&amp;V4019,Y4016:DP4016&amp;Y4019:DP4019,0))))</f>
        <v>0</v>
      </c>
      <c r="W4017" s="90">
        <f t="array" ref="W4017">IF(COUNTA(Y4016:DP4019)=0,0,IF(ISERROR(HLOOKUP(W4019,Y4019:DP4019,1,FALSE)),0,AVERAGEIF(Y4019:DP4019,$W4019,Y4017:DP4017)))</f>
        <v>0</v>
      </c>
      <c r="X4017" s="107"/>
    </row>
    <row r="4018" spans="2:24" thickBot="1">
      <c r="B4018" s="83"/>
      <c r="C4018" s="84"/>
      <c r="D4018" s="83"/>
      <c r="E4018" s="83"/>
      <c r="F4018" s="83"/>
      <c r="G4018" s="83"/>
      <c r="H4018" s="83"/>
      <c r="I4018" s="83"/>
      <c r="J4018" s="83"/>
      <c r="K4018" s="83"/>
      <c r="L4018" s="83"/>
      <c r="M4018" s="83"/>
      <c r="N4018" s="83"/>
      <c r="O4018" s="83"/>
      <c r="P4018" s="84"/>
      <c r="Q4018" s="217"/>
      <c r="R4018" s="91">
        <f t="shared" ref="R4018" si="10364">IF(COUNTA(Y4016:DP4019)=0,0,HLOOKUP(R4017,Y4017:DP4019,2,FALSE))</f>
        <v>0</v>
      </c>
      <c r="S4018" s="92">
        <f t="shared" ref="S4018" si="10365">IF(COUNTA(Y4016:DP4019)=0,0,HLOOKUP(S4016,Y4016:DP4019,3,FALSE))</f>
        <v>0</v>
      </c>
      <c r="T4018" s="93"/>
      <c r="U4018" s="94">
        <f t="array" ref="U4018">IF(COUNTA(Y4016:DP4019)=0,0,IF(ISERROR(HLOOKUP(U4019,Y4019:DP4019,1,FALSE)),0,INDEX(Y4018:DP4018,MATCH(U4017&amp;U4019,Y4017:DP4017&amp;Y4019:DP4019,0))))</f>
        <v>0</v>
      </c>
      <c r="V4018" s="94">
        <f t="array" ref="V4018">IF(COUNTA(Y4016:DP4019)=0,0,IF(ISERROR(HLOOKUP(V4019,Y4019:DP4019,1,FALSE)),0,INDEX(Y4018:DP4018,MATCH(V4017&amp;V4019,Y4017:DP4017&amp;Y4019:DP4019,0))))</f>
        <v>0</v>
      </c>
      <c r="W4018" s="95"/>
      <c r="X4018" s="108"/>
    </row>
    <row r="4019" spans="2:24" ht="13.9" thickBot="1">
      <c r="B4019" s="96"/>
      <c r="C4019" s="97"/>
      <c r="D4019" s="96"/>
      <c r="E4019" s="96"/>
      <c r="F4019" s="96"/>
      <c r="G4019" s="96"/>
      <c r="H4019" s="96"/>
      <c r="I4019" s="96"/>
      <c r="J4019" s="96"/>
      <c r="K4019" s="96"/>
      <c r="L4019" s="96"/>
      <c r="M4019" s="96"/>
      <c r="N4019" s="96"/>
      <c r="O4019" s="96"/>
      <c r="P4019" s="97"/>
      <c r="Q4019" s="218"/>
      <c r="R4019" s="98" t="str">
        <f t="shared" ref="R4019" si="10366">IF(COUNTA(Y4016:DP4019)=0,"none",HLOOKUP(R4017,Y4017:DP4019,3,FALSE))</f>
        <v>none</v>
      </c>
      <c r="S4019" s="99" t="str">
        <f t="shared" ref="S4019" si="10367">IF(COUNTA(Y4016:DP4019)=0,"none",HLOOKUP(S4016,Y4016:DP4019,4,FALSE))</f>
        <v>none</v>
      </c>
      <c r="T4019" s="100"/>
      <c r="U4019" s="100" t="str">
        <f t="array" ref="U4019">IF(COUNTA(Y4016:DP4019)=0,"none",IF($U$2="WAHR",$W$3,Abfrage!$F$4))</f>
        <v>none</v>
      </c>
      <c r="V4019" s="100" t="str">
        <f t="array" ref="V4019">IF(COUNTA(Y4016:DP4019)=0,"none",IF($U$2="WAHR",$W$3,Abfrage!$F$4))</f>
        <v>none</v>
      </c>
      <c r="W4019" s="100" t="str">
        <f t="array" ref="W4019">IF(COUNTA(Y4016:DP4019)=0,"none",IF($U$2="WAHR",$W$3,Abfrage!$F$4))</f>
        <v>none</v>
      </c>
      <c r="X4019" s="109"/>
    </row>
    <row r="4020" spans="2:24" thickBot="1">
      <c r="B4020" s="75" t="s">
        <v>2505</v>
      </c>
      <c r="C4020" s="76">
        <v>1000295673</v>
      </c>
      <c r="D4020" s="75" t="s">
        <v>158</v>
      </c>
      <c r="E4020" s="75" t="s">
        <v>159</v>
      </c>
      <c r="F4020" s="75" t="s">
        <v>2506</v>
      </c>
      <c r="G4020" s="75" t="s">
        <v>2506</v>
      </c>
      <c r="H4020" s="75" t="e">
        <v>#N/A</v>
      </c>
      <c r="I4020" s="75" t="s">
        <v>391</v>
      </c>
      <c r="J4020" s="75" t="s">
        <v>2507</v>
      </c>
      <c r="K4020" s="75" t="s">
        <v>306</v>
      </c>
      <c r="L4020" s="75" t="s">
        <v>306</v>
      </c>
      <c r="M4020" s="75" t="s">
        <v>313</v>
      </c>
      <c r="N4020" s="75" t="s">
        <v>742</v>
      </c>
      <c r="O4020" s="75" t="s">
        <v>306</v>
      </c>
      <c r="P4020" s="76" t="s">
        <v>306</v>
      </c>
      <c r="Q4020" s="216"/>
      <c r="R4020" s="77" t="str">
        <f t="shared" ref="R4020" si="10368">IF(COUNTA(Y4020:DP4023)=0,"01.01.1900",INDEX(Y4020:DP4020,MATCH(R4021,Y4021:DP4021,0)))</f>
        <v>01.01.1900</v>
      </c>
      <c r="S4020" s="78" t="str">
        <f t="shared" ref="S4020" si="10369">IF(COUNTA(Y4020:DP4023)=0,"01.01.1900",MAX(Y4020:DP4020))</f>
        <v>01.01.1900</v>
      </c>
      <c r="T4020" s="79"/>
      <c r="U4020" s="80" t="str">
        <f t="array" ref="U4020">IF(COUNTA(Y4020:DP4023)=0,"01.01.1900",IF(ISERROR(HLOOKUP(U4023,Y4023:DP4023,1,FALSE)),"01.01.1900",INDEX(Y4020:DP4020,MATCH(U4021&amp;U4023,Y4021:DP4021&amp;Y4023:DP4023,0))))</f>
        <v>01.01.1900</v>
      </c>
      <c r="V4020" s="81" t="str">
        <f t="shared" ref="V4020" si="10370">IF(COUNTA(Y4020:DP4023)=0,"01.01.1900",_xlfn.MAXIFS(Y4020:DP4020,Y4023:DP4023,V4023))</f>
        <v>01.01.1900</v>
      </c>
      <c r="W4020" s="82"/>
      <c r="X4020" s="106"/>
    </row>
    <row r="4021" spans="2:24" thickBot="1">
      <c r="B4021" s="83"/>
      <c r="C4021" s="84"/>
      <c r="D4021" s="83"/>
      <c r="E4021" s="83"/>
      <c r="F4021" s="83"/>
      <c r="G4021" s="83"/>
      <c r="H4021" s="83"/>
      <c r="I4021" s="83"/>
      <c r="J4021" s="83"/>
      <c r="K4021" s="83"/>
      <c r="L4021" s="83"/>
      <c r="M4021" s="83"/>
      <c r="N4021" s="83"/>
      <c r="O4021" s="83"/>
      <c r="P4021" s="84"/>
      <c r="Q4021" s="217"/>
      <c r="R4021" s="85">
        <f t="shared" ref="R4021" si="10371">IF(COUNTA(Y4020:DP4023)=0,0,MIN(Y4021:DP4021))</f>
        <v>0</v>
      </c>
      <c r="S4021" s="86">
        <f t="shared" ref="S4021" si="10372">IF(COUNTA(Y4020:DP4023)=0,0,HLOOKUP(S4020,Y4020:DP4023,2,FALSE))</f>
        <v>0</v>
      </c>
      <c r="T4021" s="87">
        <f t="shared" ref="T4021" si="10373">IF(COUNTA(Y4020:DP4023)=0,0,AVERAGE(Y4021:DP4021))</f>
        <v>0</v>
      </c>
      <c r="U4021" s="88">
        <f t="shared" ref="U4021" si="10374">IF(COUNTA(Y4020:DP4023)=0,0,_xlfn.MINIFS(Y4021:DP4021,Y4023:DP4023,U4023))</f>
        <v>0</v>
      </c>
      <c r="V4021" s="89">
        <f t="array" ref="V4021">IF(COUNTA(Y4020:DP4023)=0,0,IF(ISERROR(HLOOKUP(V4023,Y4023:DP4023,1,FALSE)),0,INDEX(Y4021:DP4021,MATCH(V4020&amp;V4023,Y4020:DP4020&amp;Y4023:DP4023,0))))</f>
        <v>0</v>
      </c>
      <c r="W4021" s="90">
        <f t="array" ref="W4021">IF(COUNTA(Y4020:DP4023)=0,0,IF(ISERROR(HLOOKUP(W4023,Y4023:DP4023,1,FALSE)),0,AVERAGEIF(Y4023:DP4023,$W4023,Y4021:DP4021)))</f>
        <v>0</v>
      </c>
      <c r="X4021" s="107"/>
    </row>
    <row r="4022" spans="2:24" thickBot="1">
      <c r="B4022" s="83"/>
      <c r="C4022" s="84"/>
      <c r="D4022" s="83"/>
      <c r="E4022" s="83"/>
      <c r="F4022" s="83"/>
      <c r="G4022" s="83"/>
      <c r="H4022" s="83"/>
      <c r="I4022" s="83"/>
      <c r="J4022" s="83"/>
      <c r="K4022" s="83"/>
      <c r="L4022" s="83"/>
      <c r="M4022" s="83"/>
      <c r="N4022" s="83"/>
      <c r="O4022" s="83"/>
      <c r="P4022" s="84"/>
      <c r="Q4022" s="217"/>
      <c r="R4022" s="91">
        <f t="shared" ref="R4022" si="10375">IF(COUNTA(Y4020:DP4023)=0,0,HLOOKUP(R4021,Y4021:DP4023,2,FALSE))</f>
        <v>0</v>
      </c>
      <c r="S4022" s="92">
        <f t="shared" ref="S4022" si="10376">IF(COUNTA(Y4020:DP4023)=0,0,HLOOKUP(S4020,Y4020:DP4023,3,FALSE))</f>
        <v>0</v>
      </c>
      <c r="T4022" s="93"/>
      <c r="U4022" s="94">
        <f t="array" ref="U4022">IF(COUNTA(Y4020:DP4023)=0,0,IF(ISERROR(HLOOKUP(U4023,Y4023:DP4023,1,FALSE)),0,INDEX(Y4022:DP4022,MATCH(U4021&amp;U4023,Y4021:DP4021&amp;Y4023:DP4023,0))))</f>
        <v>0</v>
      </c>
      <c r="V4022" s="94">
        <f t="array" ref="V4022">IF(COUNTA(Y4020:DP4023)=0,0,IF(ISERROR(HLOOKUP(V4023,Y4023:DP4023,1,FALSE)),0,INDEX(Y4022:DP4022,MATCH(V4021&amp;V4023,Y4021:DP4021&amp;Y4023:DP4023,0))))</f>
        <v>0</v>
      </c>
      <c r="W4022" s="95"/>
      <c r="X4022" s="108"/>
    </row>
    <row r="4023" spans="2:24" ht="13.9" thickBot="1">
      <c r="B4023" s="96"/>
      <c r="C4023" s="97"/>
      <c r="D4023" s="96"/>
      <c r="E4023" s="96"/>
      <c r="F4023" s="96"/>
      <c r="G4023" s="96"/>
      <c r="H4023" s="96"/>
      <c r="I4023" s="96"/>
      <c r="J4023" s="96"/>
      <c r="K4023" s="96"/>
      <c r="L4023" s="96"/>
      <c r="M4023" s="96"/>
      <c r="N4023" s="96"/>
      <c r="O4023" s="96"/>
      <c r="P4023" s="97"/>
      <c r="Q4023" s="218"/>
      <c r="R4023" s="98" t="str">
        <f t="shared" ref="R4023" si="10377">IF(COUNTA(Y4020:DP4023)=0,"none",HLOOKUP(R4021,Y4021:DP4023,3,FALSE))</f>
        <v>none</v>
      </c>
      <c r="S4023" s="99" t="str">
        <f t="shared" ref="S4023" si="10378">IF(COUNTA(Y4020:DP4023)=0,"none",HLOOKUP(S4020,Y4020:DP4023,4,FALSE))</f>
        <v>none</v>
      </c>
      <c r="T4023" s="100"/>
      <c r="U4023" s="100" t="str">
        <f t="array" ref="U4023">IF(COUNTA(Y4020:DP4023)=0,"none",IF($U$2="WAHR",$W$3,Abfrage!$F$4))</f>
        <v>none</v>
      </c>
      <c r="V4023" s="100" t="str">
        <f t="array" ref="V4023">IF(COUNTA(Y4020:DP4023)=0,"none",IF($U$2="WAHR",$W$3,Abfrage!$F$4))</f>
        <v>none</v>
      </c>
      <c r="W4023" s="100" t="str">
        <f t="array" ref="W4023">IF(COUNTA(Y4020:DP4023)=0,"none",IF($U$2="WAHR",$W$3,Abfrage!$F$4))</f>
        <v>none</v>
      </c>
      <c r="X4023" s="109"/>
    </row>
    <row r="4024" spans="2:24" thickBot="1">
      <c r="B4024" s="75" t="s">
        <v>2508</v>
      </c>
      <c r="C4024" s="76">
        <v>1000295341</v>
      </c>
      <c r="D4024" s="75" t="s">
        <v>158</v>
      </c>
      <c r="E4024" s="75" t="s">
        <v>159</v>
      </c>
      <c r="F4024" s="75" t="s">
        <v>2509</v>
      </c>
      <c r="G4024" s="75" t="s">
        <v>2509</v>
      </c>
      <c r="H4024" s="75" t="e">
        <v>#N/A</v>
      </c>
      <c r="I4024" s="75" t="s">
        <v>391</v>
      </c>
      <c r="J4024" s="75" t="s">
        <v>2510</v>
      </c>
      <c r="K4024" s="75" t="s">
        <v>306</v>
      </c>
      <c r="L4024" s="75" t="s">
        <v>306</v>
      </c>
      <c r="M4024" s="75" t="s">
        <v>313</v>
      </c>
      <c r="N4024" s="75" t="s">
        <v>339</v>
      </c>
      <c r="O4024" s="75" t="s">
        <v>306</v>
      </c>
      <c r="P4024" s="76" t="s">
        <v>306</v>
      </c>
      <c r="Q4024" s="216"/>
      <c r="R4024" s="77" t="str">
        <f t="shared" ref="R4024" si="10379">IF(COUNTA(Y4024:DP4027)=0,"01.01.1900",INDEX(Y4024:DP4024,MATCH(R4025,Y4025:DP4025,0)))</f>
        <v>01.01.1900</v>
      </c>
      <c r="S4024" s="78" t="str">
        <f t="shared" ref="S4024" si="10380">IF(COUNTA(Y4024:DP4027)=0,"01.01.1900",MAX(Y4024:DP4024))</f>
        <v>01.01.1900</v>
      </c>
      <c r="T4024" s="79"/>
      <c r="U4024" s="80" t="str">
        <f t="array" ref="U4024">IF(COUNTA(Y4024:DP4027)=0,"01.01.1900",IF(ISERROR(HLOOKUP(U4027,Y4027:DP4027,1,FALSE)),"01.01.1900",INDEX(Y4024:DP4024,MATCH(U4025&amp;U4027,Y4025:DP4025&amp;Y4027:DP4027,0))))</f>
        <v>01.01.1900</v>
      </c>
      <c r="V4024" s="81" t="str">
        <f t="shared" ref="V4024" si="10381">IF(COUNTA(Y4024:DP4027)=0,"01.01.1900",_xlfn.MAXIFS(Y4024:DP4024,Y4027:DP4027,V4027))</f>
        <v>01.01.1900</v>
      </c>
      <c r="W4024" s="82"/>
      <c r="X4024" s="106"/>
    </row>
    <row r="4025" spans="2:24" thickBot="1">
      <c r="B4025" s="83"/>
      <c r="C4025" s="84"/>
      <c r="D4025" s="83"/>
      <c r="E4025" s="83"/>
      <c r="F4025" s="83"/>
      <c r="G4025" s="83"/>
      <c r="H4025" s="83"/>
      <c r="I4025" s="83"/>
      <c r="J4025" s="83"/>
      <c r="K4025" s="83"/>
      <c r="L4025" s="83"/>
      <c r="M4025" s="83"/>
      <c r="N4025" s="83"/>
      <c r="O4025" s="83"/>
      <c r="P4025" s="84"/>
      <c r="Q4025" s="217"/>
      <c r="R4025" s="85">
        <f t="shared" ref="R4025" si="10382">IF(COUNTA(Y4024:DP4027)=0,0,MIN(Y4025:DP4025))</f>
        <v>0</v>
      </c>
      <c r="S4025" s="86">
        <f t="shared" ref="S4025" si="10383">IF(COUNTA(Y4024:DP4027)=0,0,HLOOKUP(S4024,Y4024:DP4027,2,FALSE))</f>
        <v>0</v>
      </c>
      <c r="T4025" s="87">
        <f t="shared" ref="T4025" si="10384">IF(COUNTA(Y4024:DP4027)=0,0,AVERAGE(Y4025:DP4025))</f>
        <v>0</v>
      </c>
      <c r="U4025" s="88">
        <f t="shared" ref="U4025" si="10385">IF(COUNTA(Y4024:DP4027)=0,0,_xlfn.MINIFS(Y4025:DP4025,Y4027:DP4027,U4027))</f>
        <v>0</v>
      </c>
      <c r="V4025" s="89">
        <f t="array" ref="V4025">IF(COUNTA(Y4024:DP4027)=0,0,IF(ISERROR(HLOOKUP(V4027,Y4027:DP4027,1,FALSE)),0,INDEX(Y4025:DP4025,MATCH(V4024&amp;V4027,Y4024:DP4024&amp;Y4027:DP4027,0))))</f>
        <v>0</v>
      </c>
      <c r="W4025" s="90">
        <f t="array" ref="W4025">IF(COUNTA(Y4024:DP4027)=0,0,IF(ISERROR(HLOOKUP(W4027,Y4027:DP4027,1,FALSE)),0,AVERAGEIF(Y4027:DP4027,$W4027,Y4025:DP4025)))</f>
        <v>0</v>
      </c>
      <c r="X4025" s="107"/>
    </row>
    <row r="4026" spans="2:24" thickBot="1">
      <c r="B4026" s="83"/>
      <c r="C4026" s="84"/>
      <c r="D4026" s="83"/>
      <c r="E4026" s="83"/>
      <c r="F4026" s="83"/>
      <c r="G4026" s="83"/>
      <c r="H4026" s="83"/>
      <c r="I4026" s="83"/>
      <c r="J4026" s="83"/>
      <c r="K4026" s="83"/>
      <c r="L4026" s="83"/>
      <c r="M4026" s="83"/>
      <c r="N4026" s="83"/>
      <c r="O4026" s="83"/>
      <c r="P4026" s="84"/>
      <c r="Q4026" s="217"/>
      <c r="R4026" s="91">
        <f t="shared" ref="R4026" si="10386">IF(COUNTA(Y4024:DP4027)=0,0,HLOOKUP(R4025,Y4025:DP4027,2,FALSE))</f>
        <v>0</v>
      </c>
      <c r="S4026" s="92">
        <f t="shared" ref="S4026" si="10387">IF(COUNTA(Y4024:DP4027)=0,0,HLOOKUP(S4024,Y4024:DP4027,3,FALSE))</f>
        <v>0</v>
      </c>
      <c r="T4026" s="93"/>
      <c r="U4026" s="94">
        <f t="array" ref="U4026">IF(COUNTA(Y4024:DP4027)=0,0,IF(ISERROR(HLOOKUP(U4027,Y4027:DP4027,1,FALSE)),0,INDEX(Y4026:DP4026,MATCH(U4025&amp;U4027,Y4025:DP4025&amp;Y4027:DP4027,0))))</f>
        <v>0</v>
      </c>
      <c r="V4026" s="94">
        <f t="array" ref="V4026">IF(COUNTA(Y4024:DP4027)=0,0,IF(ISERROR(HLOOKUP(V4027,Y4027:DP4027,1,FALSE)),0,INDEX(Y4026:DP4026,MATCH(V4025&amp;V4027,Y4025:DP4025&amp;Y4027:DP4027,0))))</f>
        <v>0</v>
      </c>
      <c r="W4026" s="95"/>
      <c r="X4026" s="108"/>
    </row>
    <row r="4027" spans="2:24" ht="13.9" thickBot="1">
      <c r="B4027" s="96"/>
      <c r="C4027" s="97"/>
      <c r="D4027" s="96"/>
      <c r="E4027" s="96"/>
      <c r="F4027" s="96"/>
      <c r="G4027" s="96"/>
      <c r="H4027" s="96"/>
      <c r="I4027" s="96"/>
      <c r="J4027" s="96"/>
      <c r="K4027" s="96"/>
      <c r="L4027" s="96"/>
      <c r="M4027" s="96"/>
      <c r="N4027" s="96"/>
      <c r="O4027" s="96"/>
      <c r="P4027" s="97"/>
      <c r="Q4027" s="218"/>
      <c r="R4027" s="98" t="str">
        <f t="shared" ref="R4027" si="10388">IF(COUNTA(Y4024:DP4027)=0,"none",HLOOKUP(R4025,Y4025:DP4027,3,FALSE))</f>
        <v>none</v>
      </c>
      <c r="S4027" s="99" t="str">
        <f t="shared" ref="S4027" si="10389">IF(COUNTA(Y4024:DP4027)=0,"none",HLOOKUP(S4024,Y4024:DP4027,4,FALSE))</f>
        <v>none</v>
      </c>
      <c r="T4027" s="100"/>
      <c r="U4027" s="100" t="str">
        <f t="array" ref="U4027">IF(COUNTA(Y4024:DP4027)=0,"none",IF($U$2="WAHR",$W$3,Abfrage!$F$4))</f>
        <v>none</v>
      </c>
      <c r="V4027" s="100" t="str">
        <f t="array" ref="V4027">IF(COUNTA(Y4024:DP4027)=0,"none",IF($U$2="WAHR",$W$3,Abfrage!$F$4))</f>
        <v>none</v>
      </c>
      <c r="W4027" s="100" t="str">
        <f t="array" ref="W4027">IF(COUNTA(Y4024:DP4027)=0,"none",IF($U$2="WAHR",$W$3,Abfrage!$F$4))</f>
        <v>none</v>
      </c>
      <c r="X4027" s="109"/>
    </row>
    <row r="4028" spans="2:24" thickBot="1">
      <c r="B4028" s="75" t="s">
        <v>2511</v>
      </c>
      <c r="C4028" s="76">
        <v>1000341666</v>
      </c>
      <c r="D4028" s="75" t="s">
        <v>95</v>
      </c>
      <c r="E4028" s="75" t="s">
        <v>96</v>
      </c>
      <c r="F4028" s="75" t="s">
        <v>97</v>
      </c>
      <c r="G4028" s="75" t="s">
        <v>97</v>
      </c>
      <c r="H4028" s="75" t="e">
        <v>#N/A</v>
      </c>
      <c r="I4028" s="75" t="s">
        <v>51</v>
      </c>
      <c r="J4028" s="75" t="s">
        <v>2512</v>
      </c>
      <c r="K4028" s="75" t="s">
        <v>306</v>
      </c>
      <c r="L4028" s="75" t="s">
        <v>306</v>
      </c>
      <c r="M4028" s="75" t="s">
        <v>313</v>
      </c>
      <c r="N4028" s="75" t="s">
        <v>393</v>
      </c>
      <c r="O4028" s="75" t="s">
        <v>309</v>
      </c>
      <c r="P4028" s="76" t="s">
        <v>306</v>
      </c>
      <c r="Q4028" s="216"/>
      <c r="R4028" s="77" t="str">
        <f t="shared" ref="R4028" si="10390">IF(COUNTA(Y4028:DP4031)=0,"01.01.1900",INDEX(Y4028:DP4028,MATCH(R4029,Y4029:DP4029,0)))</f>
        <v>01.01.1900</v>
      </c>
      <c r="S4028" s="78" t="str">
        <f t="shared" ref="S4028" si="10391">IF(COUNTA(Y4028:DP4031)=0,"01.01.1900",MAX(Y4028:DP4028))</f>
        <v>01.01.1900</v>
      </c>
      <c r="T4028" s="79"/>
      <c r="U4028" s="80" t="str">
        <f t="array" ref="U4028">IF(COUNTA(Y4028:DP4031)=0,"01.01.1900",IF(ISERROR(HLOOKUP(U4031,Y4031:DP4031,1,FALSE)),"01.01.1900",INDEX(Y4028:DP4028,MATCH(U4029&amp;U4031,Y4029:DP4029&amp;Y4031:DP4031,0))))</f>
        <v>01.01.1900</v>
      </c>
      <c r="V4028" s="81" t="str">
        <f t="shared" ref="V4028" si="10392">IF(COUNTA(Y4028:DP4031)=0,"01.01.1900",_xlfn.MAXIFS(Y4028:DP4028,Y4031:DP4031,V4031))</f>
        <v>01.01.1900</v>
      </c>
      <c r="W4028" s="82"/>
      <c r="X4028" s="106"/>
    </row>
    <row r="4029" spans="2:24" thickBot="1">
      <c r="B4029" s="83"/>
      <c r="C4029" s="84"/>
      <c r="D4029" s="83"/>
      <c r="E4029" s="83"/>
      <c r="F4029" s="83"/>
      <c r="G4029" s="83"/>
      <c r="H4029" s="83"/>
      <c r="I4029" s="83"/>
      <c r="J4029" s="83"/>
      <c r="K4029" s="83"/>
      <c r="L4029" s="83"/>
      <c r="M4029" s="83"/>
      <c r="N4029" s="83"/>
      <c r="O4029" s="83"/>
      <c r="P4029" s="84"/>
      <c r="Q4029" s="217"/>
      <c r="R4029" s="85">
        <f t="shared" ref="R4029" si="10393">IF(COUNTA(Y4028:DP4031)=0,0,MIN(Y4029:DP4029))</f>
        <v>0</v>
      </c>
      <c r="S4029" s="86">
        <f t="shared" ref="S4029" si="10394">IF(COUNTA(Y4028:DP4031)=0,0,HLOOKUP(S4028,Y4028:DP4031,2,FALSE))</f>
        <v>0</v>
      </c>
      <c r="T4029" s="87">
        <f t="shared" ref="T4029" si="10395">IF(COUNTA(Y4028:DP4031)=0,0,AVERAGE(Y4029:DP4029))</f>
        <v>0</v>
      </c>
      <c r="U4029" s="88">
        <f t="shared" ref="U4029" si="10396">IF(COUNTA(Y4028:DP4031)=0,0,_xlfn.MINIFS(Y4029:DP4029,Y4031:DP4031,U4031))</f>
        <v>0</v>
      </c>
      <c r="V4029" s="89">
        <f t="array" ref="V4029">IF(COUNTA(Y4028:DP4031)=0,0,IF(ISERROR(HLOOKUP(V4031,Y4031:DP4031,1,FALSE)),0,INDEX(Y4029:DP4029,MATCH(V4028&amp;V4031,Y4028:DP4028&amp;Y4031:DP4031,0))))</f>
        <v>0</v>
      </c>
      <c r="W4029" s="90">
        <f t="array" ref="W4029">IF(COUNTA(Y4028:DP4031)=0,0,IF(ISERROR(HLOOKUP(W4031,Y4031:DP4031,1,FALSE)),0,AVERAGEIF(Y4031:DP4031,$W4031,Y4029:DP4029)))</f>
        <v>0</v>
      </c>
      <c r="X4029" s="107"/>
    </row>
    <row r="4030" spans="2:24" thickBot="1">
      <c r="B4030" s="83"/>
      <c r="C4030" s="84"/>
      <c r="D4030" s="83"/>
      <c r="E4030" s="83"/>
      <c r="F4030" s="83"/>
      <c r="G4030" s="83"/>
      <c r="H4030" s="83"/>
      <c r="I4030" s="83"/>
      <c r="J4030" s="83"/>
      <c r="K4030" s="83"/>
      <c r="L4030" s="83"/>
      <c r="M4030" s="83"/>
      <c r="N4030" s="83"/>
      <c r="O4030" s="83"/>
      <c r="P4030" s="84"/>
      <c r="Q4030" s="217"/>
      <c r="R4030" s="91">
        <f t="shared" ref="R4030" si="10397">IF(COUNTA(Y4028:DP4031)=0,0,HLOOKUP(R4029,Y4029:DP4031,2,FALSE))</f>
        <v>0</v>
      </c>
      <c r="S4030" s="92">
        <f t="shared" ref="S4030" si="10398">IF(COUNTA(Y4028:DP4031)=0,0,HLOOKUP(S4028,Y4028:DP4031,3,FALSE))</f>
        <v>0</v>
      </c>
      <c r="T4030" s="93"/>
      <c r="U4030" s="94">
        <f t="array" ref="U4030">IF(COUNTA(Y4028:DP4031)=0,0,IF(ISERROR(HLOOKUP(U4031,Y4031:DP4031,1,FALSE)),0,INDEX(Y4030:DP4030,MATCH(U4029&amp;U4031,Y4029:DP4029&amp;Y4031:DP4031,0))))</f>
        <v>0</v>
      </c>
      <c r="V4030" s="94">
        <f t="array" ref="V4030">IF(COUNTA(Y4028:DP4031)=0,0,IF(ISERROR(HLOOKUP(V4031,Y4031:DP4031,1,FALSE)),0,INDEX(Y4030:DP4030,MATCH(V4029&amp;V4031,Y4029:DP4029&amp;Y4031:DP4031,0))))</f>
        <v>0</v>
      </c>
      <c r="W4030" s="95"/>
      <c r="X4030" s="108"/>
    </row>
    <row r="4031" spans="2:24" ht="13.9" thickBot="1">
      <c r="B4031" s="96"/>
      <c r="C4031" s="97"/>
      <c r="D4031" s="96"/>
      <c r="E4031" s="96"/>
      <c r="F4031" s="96"/>
      <c r="G4031" s="96"/>
      <c r="H4031" s="96"/>
      <c r="I4031" s="96"/>
      <c r="J4031" s="96"/>
      <c r="K4031" s="96"/>
      <c r="L4031" s="96"/>
      <c r="M4031" s="96"/>
      <c r="N4031" s="96"/>
      <c r="O4031" s="96"/>
      <c r="P4031" s="97"/>
      <c r="Q4031" s="218"/>
      <c r="R4031" s="98" t="str">
        <f t="shared" ref="R4031" si="10399">IF(COUNTA(Y4028:DP4031)=0,"none",HLOOKUP(R4029,Y4029:DP4031,3,FALSE))</f>
        <v>none</v>
      </c>
      <c r="S4031" s="99" t="str">
        <f t="shared" ref="S4031" si="10400">IF(COUNTA(Y4028:DP4031)=0,"none",HLOOKUP(S4028,Y4028:DP4031,4,FALSE))</f>
        <v>none</v>
      </c>
      <c r="T4031" s="100"/>
      <c r="U4031" s="100" t="str">
        <f t="array" ref="U4031">IF(COUNTA(Y4028:DP4031)=0,"none",IF($U$2="WAHR",$W$3,Abfrage!$F$4))</f>
        <v>none</v>
      </c>
      <c r="V4031" s="100" t="str">
        <f t="array" ref="V4031">IF(COUNTA(Y4028:DP4031)=0,"none",IF($U$2="WAHR",$W$3,Abfrage!$F$4))</f>
        <v>none</v>
      </c>
      <c r="W4031" s="100" t="str">
        <f t="array" ref="W4031">IF(COUNTA(Y4028:DP4031)=0,"none",IF($U$2="WAHR",$W$3,Abfrage!$F$4))</f>
        <v>none</v>
      </c>
      <c r="X4031" s="109"/>
    </row>
    <row r="4032" spans="2:24" thickBot="1">
      <c r="B4032" s="75" t="s">
        <v>2513</v>
      </c>
      <c r="C4032" s="76">
        <v>1000341667</v>
      </c>
      <c r="D4032" s="75" t="s">
        <v>95</v>
      </c>
      <c r="E4032" s="75" t="s">
        <v>175</v>
      </c>
      <c r="F4032" s="75" t="s">
        <v>97</v>
      </c>
      <c r="G4032" s="75" t="s">
        <v>97</v>
      </c>
      <c r="H4032" s="75" t="e">
        <v>#N/A</v>
      </c>
      <c r="I4032" s="75" t="s">
        <v>51</v>
      </c>
      <c r="J4032" s="75" t="s">
        <v>2514</v>
      </c>
      <c r="K4032" s="75" t="s">
        <v>306</v>
      </c>
      <c r="L4032" s="75" t="s">
        <v>306</v>
      </c>
      <c r="M4032" s="75" t="s">
        <v>307</v>
      </c>
      <c r="N4032" s="75" t="s">
        <v>393</v>
      </c>
      <c r="O4032" s="75" t="s">
        <v>309</v>
      </c>
      <c r="P4032" s="76" t="s">
        <v>306</v>
      </c>
      <c r="Q4032" s="216"/>
      <c r="R4032" s="77" t="str">
        <f t="shared" ref="R4032" si="10401">IF(COUNTA(Y4032:DP4035)=0,"01.01.1900",INDEX(Y4032:DP4032,MATCH(R4033,Y4033:DP4033,0)))</f>
        <v>01.01.1900</v>
      </c>
      <c r="S4032" s="78" t="str">
        <f t="shared" ref="S4032" si="10402">IF(COUNTA(Y4032:DP4035)=0,"01.01.1900",MAX(Y4032:DP4032))</f>
        <v>01.01.1900</v>
      </c>
      <c r="T4032" s="79"/>
      <c r="U4032" s="80" t="str">
        <f t="array" ref="U4032">IF(COUNTA(Y4032:DP4035)=0,"01.01.1900",IF(ISERROR(HLOOKUP(U4035,Y4035:DP4035,1,FALSE)),"01.01.1900",INDEX(Y4032:DP4032,MATCH(U4033&amp;U4035,Y4033:DP4033&amp;Y4035:DP4035,0))))</f>
        <v>01.01.1900</v>
      </c>
      <c r="V4032" s="81" t="str">
        <f t="shared" ref="V4032" si="10403">IF(COUNTA(Y4032:DP4035)=0,"01.01.1900",_xlfn.MAXIFS(Y4032:DP4032,Y4035:DP4035,V4035))</f>
        <v>01.01.1900</v>
      </c>
      <c r="W4032" s="82"/>
      <c r="X4032" s="106"/>
    </row>
    <row r="4033" spans="2:25" thickBot="1">
      <c r="B4033" s="83"/>
      <c r="C4033" s="84"/>
      <c r="D4033" s="83"/>
      <c r="E4033" s="83"/>
      <c r="F4033" s="83"/>
      <c r="G4033" s="83"/>
      <c r="H4033" s="83"/>
      <c r="I4033" s="83"/>
      <c r="J4033" s="83"/>
      <c r="K4033" s="83"/>
      <c r="L4033" s="83"/>
      <c r="M4033" s="83"/>
      <c r="N4033" s="83"/>
      <c r="O4033" s="83"/>
      <c r="P4033" s="84"/>
      <c r="Q4033" s="217"/>
      <c r="R4033" s="85">
        <f t="shared" ref="R4033" si="10404">IF(COUNTA(Y4032:DP4035)=0,0,MIN(Y4033:DP4033))</f>
        <v>0</v>
      </c>
      <c r="S4033" s="86">
        <f t="shared" ref="S4033" si="10405">IF(COUNTA(Y4032:DP4035)=0,0,HLOOKUP(S4032,Y4032:DP4035,2,FALSE))</f>
        <v>0</v>
      </c>
      <c r="T4033" s="87">
        <f t="shared" ref="T4033" si="10406">IF(COUNTA(Y4032:DP4035)=0,0,AVERAGE(Y4033:DP4033))</f>
        <v>0</v>
      </c>
      <c r="U4033" s="88">
        <f t="shared" ref="U4033" si="10407">IF(COUNTA(Y4032:DP4035)=0,0,_xlfn.MINIFS(Y4033:DP4033,Y4035:DP4035,U4035))</f>
        <v>0</v>
      </c>
      <c r="V4033" s="89">
        <f t="array" ref="V4033">IF(COUNTA(Y4032:DP4035)=0,0,IF(ISERROR(HLOOKUP(V4035,Y4035:DP4035,1,FALSE)),0,INDEX(Y4033:DP4033,MATCH(V4032&amp;V4035,Y4032:DP4032&amp;Y4035:DP4035,0))))</f>
        <v>0</v>
      </c>
      <c r="W4033" s="90">
        <f t="array" ref="W4033">IF(COUNTA(Y4032:DP4035)=0,0,IF(ISERROR(HLOOKUP(W4035,Y4035:DP4035,1,FALSE)),0,AVERAGEIF(Y4035:DP4035,$W4035,Y4033:DP4033)))</f>
        <v>0</v>
      </c>
      <c r="X4033" s="107"/>
    </row>
    <row r="4034" spans="2:25" thickBot="1">
      <c r="B4034" s="83"/>
      <c r="C4034" s="84"/>
      <c r="D4034" s="83"/>
      <c r="E4034" s="83"/>
      <c r="F4034" s="83"/>
      <c r="G4034" s="83"/>
      <c r="H4034" s="83"/>
      <c r="I4034" s="83"/>
      <c r="J4034" s="83"/>
      <c r="K4034" s="83"/>
      <c r="L4034" s="83"/>
      <c r="M4034" s="83"/>
      <c r="N4034" s="83"/>
      <c r="O4034" s="83"/>
      <c r="P4034" s="84"/>
      <c r="Q4034" s="217"/>
      <c r="R4034" s="91">
        <f t="shared" ref="R4034" si="10408">IF(COUNTA(Y4032:DP4035)=0,0,HLOOKUP(R4033,Y4033:DP4035,2,FALSE))</f>
        <v>0</v>
      </c>
      <c r="S4034" s="92">
        <f t="shared" ref="S4034" si="10409">IF(COUNTA(Y4032:DP4035)=0,0,HLOOKUP(S4032,Y4032:DP4035,3,FALSE))</f>
        <v>0</v>
      </c>
      <c r="T4034" s="93"/>
      <c r="U4034" s="94">
        <f t="array" ref="U4034">IF(COUNTA(Y4032:DP4035)=0,0,IF(ISERROR(HLOOKUP(U4035,Y4035:DP4035,1,FALSE)),0,INDEX(Y4034:DP4034,MATCH(U4033&amp;U4035,Y4033:DP4033&amp;Y4035:DP4035,0))))</f>
        <v>0</v>
      </c>
      <c r="V4034" s="94">
        <f t="array" ref="V4034">IF(COUNTA(Y4032:DP4035)=0,0,IF(ISERROR(HLOOKUP(V4035,Y4035:DP4035,1,FALSE)),0,INDEX(Y4034:DP4034,MATCH(V4033&amp;V4035,Y4033:DP4033&amp;Y4035:DP4035,0))))</f>
        <v>0</v>
      </c>
      <c r="W4034" s="95"/>
      <c r="X4034" s="108"/>
    </row>
    <row r="4035" spans="2:25" ht="13.9" thickBot="1">
      <c r="B4035" s="96"/>
      <c r="C4035" s="97"/>
      <c r="D4035" s="96"/>
      <c r="E4035" s="96"/>
      <c r="F4035" s="96"/>
      <c r="G4035" s="96"/>
      <c r="H4035" s="96"/>
      <c r="I4035" s="96"/>
      <c r="J4035" s="96"/>
      <c r="K4035" s="96"/>
      <c r="L4035" s="96"/>
      <c r="M4035" s="96"/>
      <c r="N4035" s="96"/>
      <c r="O4035" s="96"/>
      <c r="P4035" s="97"/>
      <c r="Q4035" s="218"/>
      <c r="R4035" s="98" t="str">
        <f t="shared" ref="R4035" si="10410">IF(COUNTA(Y4032:DP4035)=0,"none",HLOOKUP(R4033,Y4033:DP4035,3,FALSE))</f>
        <v>none</v>
      </c>
      <c r="S4035" s="99" t="str">
        <f t="shared" ref="S4035" si="10411">IF(COUNTA(Y4032:DP4035)=0,"none",HLOOKUP(S4032,Y4032:DP4035,4,FALSE))</f>
        <v>none</v>
      </c>
      <c r="T4035" s="100"/>
      <c r="U4035" s="100" t="str">
        <f t="array" ref="U4035">IF(COUNTA(Y4032:DP4035)=0,"none",IF($U$2="WAHR",$W$3,Abfrage!$F$4))</f>
        <v>none</v>
      </c>
      <c r="V4035" s="100" t="str">
        <f t="array" ref="V4035">IF(COUNTA(Y4032:DP4035)=0,"none",IF($U$2="WAHR",$W$3,Abfrage!$F$4))</f>
        <v>none</v>
      </c>
      <c r="W4035" s="100" t="str">
        <f t="array" ref="W4035">IF(COUNTA(Y4032:DP4035)=0,"none",IF($U$2="WAHR",$W$3,Abfrage!$F$4))</f>
        <v>none</v>
      </c>
      <c r="X4035" s="109"/>
    </row>
    <row r="4036" spans="2:25" thickBot="1">
      <c r="B4036" s="75" t="s">
        <v>2515</v>
      </c>
      <c r="C4036" s="76">
        <v>1000303939</v>
      </c>
      <c r="D4036" s="75" t="s">
        <v>158</v>
      </c>
      <c r="E4036" s="75" t="s">
        <v>159</v>
      </c>
      <c r="F4036" s="75" t="s">
        <v>2516</v>
      </c>
      <c r="G4036" s="75" t="s">
        <v>2516</v>
      </c>
      <c r="H4036" s="75" t="e">
        <v>#N/A</v>
      </c>
      <c r="I4036" s="75" t="s">
        <v>79</v>
      </c>
      <c r="J4036" s="75" t="s">
        <v>2517</v>
      </c>
      <c r="K4036" s="75" t="s">
        <v>306</v>
      </c>
      <c r="L4036" s="75" t="s">
        <v>306</v>
      </c>
      <c r="M4036" s="75" t="s">
        <v>313</v>
      </c>
      <c r="N4036" s="75" t="s">
        <v>742</v>
      </c>
      <c r="O4036" s="75" t="s">
        <v>306</v>
      </c>
      <c r="P4036" s="76" t="s">
        <v>306</v>
      </c>
      <c r="Q4036" s="216"/>
      <c r="R4036" s="77" t="str">
        <f t="shared" ref="R4036" si="10412">IF(COUNTA(Y4036:DP4039)=0,"01.01.1900",INDEX(Y4036:DP4036,MATCH(R4037,Y4037:DP4037,0)))</f>
        <v>01.01.1900</v>
      </c>
      <c r="S4036" s="78" t="str">
        <f t="shared" ref="S4036" si="10413">IF(COUNTA(Y4036:DP4039)=0,"01.01.1900",MAX(Y4036:DP4036))</f>
        <v>01.01.1900</v>
      </c>
      <c r="T4036" s="79"/>
      <c r="U4036" s="80" t="str">
        <f t="array" ref="U4036">IF(COUNTA(Y4036:DP4039)=0,"01.01.1900",IF(ISERROR(HLOOKUP(U4039,Y4039:DP4039,1,FALSE)),"01.01.1900",INDEX(Y4036:DP4036,MATCH(U4037&amp;U4039,Y4037:DP4037&amp;Y4039:DP4039,0))))</f>
        <v>01.01.1900</v>
      </c>
      <c r="V4036" s="81" t="str">
        <f t="shared" ref="V4036" si="10414">IF(COUNTA(Y4036:DP4039)=0,"01.01.1900",_xlfn.MAXIFS(Y4036:DP4036,Y4039:DP4039,V4039))</f>
        <v>01.01.1900</v>
      </c>
      <c r="W4036" s="82"/>
      <c r="X4036" s="106"/>
    </row>
    <row r="4037" spans="2:25" thickBot="1">
      <c r="B4037" s="83"/>
      <c r="C4037" s="84"/>
      <c r="D4037" s="83"/>
      <c r="E4037" s="83"/>
      <c r="F4037" s="83"/>
      <c r="G4037" s="83"/>
      <c r="H4037" s="83"/>
      <c r="I4037" s="83"/>
      <c r="J4037" s="83"/>
      <c r="K4037" s="83"/>
      <c r="L4037" s="83"/>
      <c r="M4037" s="83"/>
      <c r="N4037" s="83"/>
      <c r="O4037" s="83"/>
      <c r="P4037" s="84"/>
      <c r="Q4037" s="217"/>
      <c r="R4037" s="85">
        <f t="shared" ref="R4037" si="10415">IF(COUNTA(Y4036:DP4039)=0,0,MIN(Y4037:DP4037))</f>
        <v>0</v>
      </c>
      <c r="S4037" s="86">
        <f t="shared" ref="S4037" si="10416">IF(COUNTA(Y4036:DP4039)=0,0,HLOOKUP(S4036,Y4036:DP4039,2,FALSE))</f>
        <v>0</v>
      </c>
      <c r="T4037" s="87">
        <f t="shared" ref="T4037" si="10417">IF(COUNTA(Y4036:DP4039)=0,0,AVERAGE(Y4037:DP4037))</f>
        <v>0</v>
      </c>
      <c r="U4037" s="88">
        <f t="shared" ref="U4037" si="10418">IF(COUNTA(Y4036:DP4039)=0,0,_xlfn.MINIFS(Y4037:DP4037,Y4039:DP4039,U4039))</f>
        <v>0</v>
      </c>
      <c r="V4037" s="89">
        <f t="array" ref="V4037">IF(COUNTA(Y4036:DP4039)=0,0,IF(ISERROR(HLOOKUP(V4039,Y4039:DP4039,1,FALSE)),0,INDEX(Y4037:DP4037,MATCH(V4036&amp;V4039,Y4036:DP4036&amp;Y4039:DP4039,0))))</f>
        <v>0</v>
      </c>
      <c r="W4037" s="90">
        <f t="array" ref="W4037">IF(COUNTA(Y4036:DP4039)=0,0,IF(ISERROR(HLOOKUP(W4039,Y4039:DP4039,1,FALSE)),0,AVERAGEIF(Y4039:DP4039,$W4039,Y4037:DP4037)))</f>
        <v>0</v>
      </c>
      <c r="X4037" s="107"/>
    </row>
    <row r="4038" spans="2:25" thickBot="1">
      <c r="B4038" s="83"/>
      <c r="C4038" s="84"/>
      <c r="D4038" s="83"/>
      <c r="E4038" s="83"/>
      <c r="F4038" s="83"/>
      <c r="G4038" s="83"/>
      <c r="H4038" s="83"/>
      <c r="I4038" s="83"/>
      <c r="J4038" s="83"/>
      <c r="K4038" s="83"/>
      <c r="L4038" s="83"/>
      <c r="M4038" s="83"/>
      <c r="N4038" s="83"/>
      <c r="O4038" s="83"/>
      <c r="P4038" s="84"/>
      <c r="Q4038" s="217"/>
      <c r="R4038" s="91">
        <f t="shared" ref="R4038" si="10419">IF(COUNTA(Y4036:DP4039)=0,0,HLOOKUP(R4037,Y4037:DP4039,2,FALSE))</f>
        <v>0</v>
      </c>
      <c r="S4038" s="92">
        <f t="shared" ref="S4038" si="10420">IF(COUNTA(Y4036:DP4039)=0,0,HLOOKUP(S4036,Y4036:DP4039,3,FALSE))</f>
        <v>0</v>
      </c>
      <c r="T4038" s="93"/>
      <c r="U4038" s="94">
        <f t="array" ref="U4038">IF(COUNTA(Y4036:DP4039)=0,0,IF(ISERROR(HLOOKUP(U4039,Y4039:DP4039,1,FALSE)),0,INDEX(Y4038:DP4038,MATCH(U4037&amp;U4039,Y4037:DP4037&amp;Y4039:DP4039,0))))</f>
        <v>0</v>
      </c>
      <c r="V4038" s="94">
        <f t="array" ref="V4038">IF(COUNTA(Y4036:DP4039)=0,0,IF(ISERROR(HLOOKUP(V4039,Y4039:DP4039,1,FALSE)),0,INDEX(Y4038:DP4038,MATCH(V4037&amp;V4039,Y4037:DP4037&amp;Y4039:DP4039,0))))</f>
        <v>0</v>
      </c>
      <c r="W4038" s="95"/>
      <c r="X4038" s="108"/>
    </row>
    <row r="4039" spans="2:25" ht="13.9" thickBot="1">
      <c r="B4039" s="96"/>
      <c r="C4039" s="97"/>
      <c r="D4039" s="96"/>
      <c r="E4039" s="96"/>
      <c r="F4039" s="96"/>
      <c r="G4039" s="96"/>
      <c r="H4039" s="96"/>
      <c r="I4039" s="96"/>
      <c r="J4039" s="96"/>
      <c r="K4039" s="96"/>
      <c r="L4039" s="96"/>
      <c r="M4039" s="96"/>
      <c r="N4039" s="96"/>
      <c r="O4039" s="96"/>
      <c r="P4039" s="97"/>
      <c r="Q4039" s="218"/>
      <c r="R4039" s="98" t="str">
        <f t="shared" ref="R4039" si="10421">IF(COUNTA(Y4036:DP4039)=0,"none",HLOOKUP(R4037,Y4037:DP4039,3,FALSE))</f>
        <v>none</v>
      </c>
      <c r="S4039" s="99" t="str">
        <f t="shared" ref="S4039" si="10422">IF(COUNTA(Y4036:DP4039)=0,"none",HLOOKUP(S4036,Y4036:DP4039,4,FALSE))</f>
        <v>none</v>
      </c>
      <c r="T4039" s="100"/>
      <c r="U4039" s="100" t="str">
        <f t="array" ref="U4039">IF(COUNTA(Y4036:DP4039)=0,"none",IF($U$2="WAHR",$W$3,Abfrage!$F$4))</f>
        <v>none</v>
      </c>
      <c r="V4039" s="100" t="str">
        <f t="array" ref="V4039">IF(COUNTA(Y4036:DP4039)=0,"none",IF($U$2="WAHR",$W$3,Abfrage!$F$4))</f>
        <v>none</v>
      </c>
      <c r="W4039" s="100" t="str">
        <f t="array" ref="W4039">IF(COUNTA(Y4036:DP4039)=0,"none",IF($U$2="WAHR",$W$3,Abfrage!$F$4))</f>
        <v>none</v>
      </c>
      <c r="X4039" s="109"/>
    </row>
    <row r="4040" spans="2:25" thickBot="1">
      <c r="B4040" s="75" t="s">
        <v>2518</v>
      </c>
      <c r="C4040" s="76">
        <v>1000306603</v>
      </c>
      <c r="D4040" s="75" t="s">
        <v>95</v>
      </c>
      <c r="E4040" s="75" t="s">
        <v>148</v>
      </c>
      <c r="F4040" s="75" t="s">
        <v>96</v>
      </c>
      <c r="G4040" s="75" t="s">
        <v>96</v>
      </c>
      <c r="H4040" s="75" t="e">
        <v>#N/A</v>
      </c>
      <c r="I4040" s="75" t="s">
        <v>79</v>
      </c>
      <c r="J4040" s="75" t="s">
        <v>2519</v>
      </c>
      <c r="K4040" s="75" t="s">
        <v>348</v>
      </c>
      <c r="L4040" s="75" t="s">
        <v>321</v>
      </c>
      <c r="M4040" s="75" t="s">
        <v>313</v>
      </c>
      <c r="N4040" s="75" t="s">
        <v>327</v>
      </c>
      <c r="O4040" s="75" t="s">
        <v>306</v>
      </c>
      <c r="P4040" s="76" t="s">
        <v>306</v>
      </c>
      <c r="Q4040" s="216"/>
      <c r="R4040" s="77" t="str">
        <f t="shared" ref="R4040" si="10423">IF(COUNTA(Y4040:DP4043)=0,"01.01.1900",INDEX(Y4040:DP4040,MATCH(R4041,Y4041:DP4041,0)))</f>
        <v>01.01.1900</v>
      </c>
      <c r="S4040" s="78" t="str">
        <f t="shared" ref="S4040" si="10424">IF(COUNTA(Y4040:DP4043)=0,"01.01.1900",MAX(Y4040:DP4040))</f>
        <v>01.01.1900</v>
      </c>
      <c r="T4040" s="79"/>
      <c r="U4040" s="80" t="str">
        <f t="array" ref="U4040">IF(COUNTA(Y4040:DP4043)=0,"01.01.1900",IF(ISERROR(HLOOKUP(U4043,Y4043:DP4043,1,FALSE)),"01.01.1900",INDEX(Y4040:DP4040,MATCH(U4041&amp;U4043,Y4041:DP4041&amp;Y4043:DP4043,0))))</f>
        <v>01.01.1900</v>
      </c>
      <c r="V4040" s="81" t="str">
        <f t="shared" ref="V4040" si="10425">IF(COUNTA(Y4040:DP4043)=0,"01.01.1900",_xlfn.MAXIFS(Y4040:DP4040,Y4043:DP4043,V4043))</f>
        <v>01.01.1900</v>
      </c>
      <c r="W4040" s="82"/>
      <c r="X4040" s="106"/>
    </row>
    <row r="4041" spans="2:25" thickBot="1">
      <c r="B4041" s="83"/>
      <c r="C4041" s="84"/>
      <c r="D4041" s="83"/>
      <c r="E4041" s="83"/>
      <c r="F4041" s="83"/>
      <c r="G4041" s="83"/>
      <c r="H4041" s="83"/>
      <c r="I4041" s="83"/>
      <c r="J4041" s="83"/>
      <c r="K4041" s="83"/>
      <c r="L4041" s="83"/>
      <c r="M4041" s="83"/>
      <c r="N4041" s="83"/>
      <c r="O4041" s="83"/>
      <c r="P4041" s="84"/>
      <c r="Q4041" s="217"/>
      <c r="R4041" s="85">
        <f t="shared" ref="R4041" si="10426">IF(COUNTA(Y4040:DP4043)=0,0,MIN(Y4041:DP4041))</f>
        <v>0</v>
      </c>
      <c r="S4041" s="86">
        <f t="shared" ref="S4041" si="10427">IF(COUNTA(Y4040:DP4043)=0,0,HLOOKUP(S4040,Y4040:DP4043,2,FALSE))</f>
        <v>0</v>
      </c>
      <c r="T4041" s="87">
        <f t="shared" ref="T4041" si="10428">IF(COUNTA(Y4040:DP4043)=0,0,AVERAGE(Y4041:DP4041))</f>
        <v>0</v>
      </c>
      <c r="U4041" s="88">
        <f t="shared" ref="U4041" si="10429">IF(COUNTA(Y4040:DP4043)=0,0,_xlfn.MINIFS(Y4041:DP4041,Y4043:DP4043,U4043))</f>
        <v>0</v>
      </c>
      <c r="V4041" s="89">
        <f t="array" ref="V4041">IF(COUNTA(Y4040:DP4043)=0,0,IF(ISERROR(HLOOKUP(V4043,Y4043:DP4043,1,FALSE)),0,INDEX(Y4041:DP4041,MATCH(V4040&amp;V4043,Y4040:DP4040&amp;Y4043:DP4043,0))))</f>
        <v>0</v>
      </c>
      <c r="W4041" s="90">
        <f t="array" ref="W4041">IF(COUNTA(Y4040:DP4043)=0,0,IF(ISERROR(HLOOKUP(W4043,Y4043:DP4043,1,FALSE)),0,AVERAGEIF(Y4043:DP4043,$W4043,Y4041:DP4041)))</f>
        <v>0</v>
      </c>
      <c r="X4041" s="107"/>
    </row>
    <row r="4042" spans="2:25" thickBot="1">
      <c r="B4042" s="83"/>
      <c r="C4042" s="84"/>
      <c r="D4042" s="83"/>
      <c r="E4042" s="83"/>
      <c r="F4042" s="83"/>
      <c r="G4042" s="83"/>
      <c r="H4042" s="83"/>
      <c r="I4042" s="83"/>
      <c r="J4042" s="83"/>
      <c r="K4042" s="83"/>
      <c r="L4042" s="83"/>
      <c r="M4042" s="83"/>
      <c r="N4042" s="83"/>
      <c r="O4042" s="83"/>
      <c r="P4042" s="84"/>
      <c r="Q4042" s="217"/>
      <c r="R4042" s="91">
        <f t="shared" ref="R4042" si="10430">IF(COUNTA(Y4040:DP4043)=0,0,HLOOKUP(R4041,Y4041:DP4043,2,FALSE))</f>
        <v>0</v>
      </c>
      <c r="S4042" s="92">
        <f t="shared" ref="S4042" si="10431">IF(COUNTA(Y4040:DP4043)=0,0,HLOOKUP(S4040,Y4040:DP4043,3,FALSE))</f>
        <v>0</v>
      </c>
      <c r="T4042" s="93"/>
      <c r="U4042" s="94">
        <f t="array" ref="U4042">IF(COUNTA(Y4040:DP4043)=0,0,IF(ISERROR(HLOOKUP(U4043,Y4043:DP4043,1,FALSE)),0,INDEX(Y4042:DP4042,MATCH(U4041&amp;U4043,Y4041:DP4041&amp;Y4043:DP4043,0))))</f>
        <v>0</v>
      </c>
      <c r="V4042" s="94">
        <f t="array" ref="V4042">IF(COUNTA(Y4040:DP4043)=0,0,IF(ISERROR(HLOOKUP(V4043,Y4043:DP4043,1,FALSE)),0,INDEX(Y4042:DP4042,MATCH(V4041&amp;V4043,Y4041:DP4041&amp;Y4043:DP4043,0))))</f>
        <v>0</v>
      </c>
      <c r="W4042" s="95"/>
      <c r="X4042" s="108"/>
    </row>
    <row r="4043" spans="2:25" ht="13.9" thickBot="1">
      <c r="B4043" s="96"/>
      <c r="C4043" s="97"/>
      <c r="D4043" s="96"/>
      <c r="E4043" s="96"/>
      <c r="F4043" s="96"/>
      <c r="G4043" s="96"/>
      <c r="H4043" s="96"/>
      <c r="I4043" s="96"/>
      <c r="J4043" s="96"/>
      <c r="K4043" s="96"/>
      <c r="L4043" s="96"/>
      <c r="M4043" s="96"/>
      <c r="N4043" s="96"/>
      <c r="O4043" s="96"/>
      <c r="P4043" s="97"/>
      <c r="Q4043" s="218"/>
      <c r="R4043" s="98" t="str">
        <f t="shared" ref="R4043" si="10432">IF(COUNTA(Y4040:DP4043)=0,"none",HLOOKUP(R4041,Y4041:DP4043,3,FALSE))</f>
        <v>none</v>
      </c>
      <c r="S4043" s="99" t="str">
        <f t="shared" ref="S4043" si="10433">IF(COUNTA(Y4040:DP4043)=0,"none",HLOOKUP(S4040,Y4040:DP4043,4,FALSE))</f>
        <v>none</v>
      </c>
      <c r="T4043" s="100"/>
      <c r="U4043" s="100" t="str">
        <f t="array" ref="U4043">IF(COUNTA(Y4040:DP4043)=0,"none",IF($U$2="WAHR",$W$3,Abfrage!$F$4))</f>
        <v>none</v>
      </c>
      <c r="V4043" s="100" t="str">
        <f t="array" ref="V4043">IF(COUNTA(Y4040:DP4043)=0,"none",IF($U$2="WAHR",$W$3,Abfrage!$F$4))</f>
        <v>none</v>
      </c>
      <c r="W4043" s="100" t="str">
        <f t="array" ref="W4043">IF(COUNTA(Y4040:DP4043)=0,"none",IF($U$2="WAHR",$W$3,Abfrage!$F$4))</f>
        <v>none</v>
      </c>
      <c r="X4043" s="109"/>
    </row>
    <row r="4044" spans="2:25" thickBot="1">
      <c r="B4044" s="75" t="s">
        <v>2520</v>
      </c>
      <c r="C4044" s="76">
        <v>1000306602</v>
      </c>
      <c r="D4044" s="75" t="s">
        <v>95</v>
      </c>
      <c r="E4044" s="75" t="s">
        <v>148</v>
      </c>
      <c r="F4044" s="75" t="s">
        <v>96</v>
      </c>
      <c r="G4044" s="75" t="s">
        <v>96</v>
      </c>
      <c r="H4044" s="75" t="s">
        <v>50</v>
      </c>
      <c r="I4044" s="75" t="s">
        <v>79</v>
      </c>
      <c r="J4044" s="75" t="s">
        <v>2521</v>
      </c>
      <c r="K4044" s="75" t="s">
        <v>325</v>
      </c>
      <c r="L4044" s="75" t="s">
        <v>523</v>
      </c>
      <c r="M4044" s="75" t="s">
        <v>313</v>
      </c>
      <c r="N4044" s="75" t="s">
        <v>327</v>
      </c>
      <c r="O4044" s="75" t="s">
        <v>306</v>
      </c>
      <c r="P4044" s="76" t="s">
        <v>306</v>
      </c>
      <c r="Q4044" s="216"/>
      <c r="R4044" s="77">
        <f t="shared" ref="R4044" si="10434">IF(COUNTA(Y4044:DP4047)=0,"01.01.1900",INDEX(Y4044:DP4044,MATCH(R4045,Y4045:DP4045,0)))</f>
        <v>45671</v>
      </c>
      <c r="S4044" s="78">
        <f t="shared" ref="S4044" si="10435">IF(COUNTA(Y4044:DP4047)=0,"01.01.1900",MAX(Y4044:DP4044))</f>
        <v>45671</v>
      </c>
      <c r="T4044" s="79"/>
      <c r="U4044" s="80" t="str">
        <f t="array" ref="U4044">IF(COUNTA(Y4044:DP4047)=0,"01.01.1900",IF(ISERROR(HLOOKUP(U4047,Y4047:DP4047,1,FALSE)),"01.01.1900",INDEX(Y4044:DP4044,MATCH(U4045&amp;U4047,Y4045:DP4045&amp;Y4047:DP4047,0))))</f>
        <v>01.01.1900</v>
      </c>
      <c r="V4044" s="81">
        <f t="shared" ref="V4044" si="10436">IF(COUNTA(Y4044:DP4047)=0,"01.01.1900",_xlfn.MAXIFS(Y4044:DP4044,Y4047:DP4047,V4047))</f>
        <v>0</v>
      </c>
      <c r="W4044" s="82"/>
      <c r="X4044" s="106"/>
      <c r="Y4044" s="141">
        <v>45671</v>
      </c>
    </row>
    <row r="4045" spans="2:25" thickBot="1">
      <c r="B4045" s="83"/>
      <c r="C4045" s="84"/>
      <c r="D4045" s="83"/>
      <c r="E4045" s="83"/>
      <c r="F4045" s="83"/>
      <c r="G4045" s="83"/>
      <c r="H4045" s="83"/>
      <c r="I4045" s="83"/>
      <c r="J4045" s="83"/>
      <c r="K4045" s="83"/>
      <c r="L4045" s="83"/>
      <c r="M4045" s="83"/>
      <c r="N4045" s="83"/>
      <c r="O4045" s="83"/>
      <c r="P4045" s="84"/>
      <c r="Q4045" s="217"/>
      <c r="R4045" s="85">
        <f t="shared" ref="R4045" si="10437">IF(COUNTA(Y4044:DP4047)=0,0,MIN(Y4045:DP4045))</f>
        <v>5.1580000000000001E-2</v>
      </c>
      <c r="S4045" s="86">
        <f t="shared" ref="S4045" si="10438">IF(COUNTA(Y4044:DP4047)=0,0,HLOOKUP(S4044,Y4044:DP4047,2,FALSE))</f>
        <v>5.1580000000000001E-2</v>
      </c>
      <c r="T4045" s="87">
        <f t="shared" ref="T4045" si="10439">IF(COUNTA(Y4044:DP4047)=0,0,AVERAGE(Y4045:DP4045))</f>
        <v>5.1580000000000001E-2</v>
      </c>
      <c r="U4045" s="88">
        <f t="shared" ref="U4045" si="10440">IF(COUNTA(Y4044:DP4047)=0,0,_xlfn.MINIFS(Y4045:DP4045,Y4047:DP4047,U4047))</f>
        <v>0</v>
      </c>
      <c r="V4045" s="89">
        <f t="array" ref="V4045">IF(COUNTA(Y4044:DP4047)=0,0,IF(ISERROR(HLOOKUP(V4047,Y4047:DP4047,1,FALSE)),0,INDEX(Y4045:DP4045,MATCH(V4044&amp;V4047,Y4044:DP4044&amp;Y4047:DP4047,0))))</f>
        <v>0</v>
      </c>
      <c r="W4045" s="90">
        <f t="array" ref="W4045">IF(COUNTA(Y4044:DP4047)=0,0,IF(ISERROR(HLOOKUP(W4047,Y4047:DP4047,1,FALSE)),0,AVERAGEIF(Y4047:DP4047,$W4047,Y4045:DP4045)))</f>
        <v>0</v>
      </c>
      <c r="X4045" s="107"/>
      <c r="Y4045" s="142">
        <v>5.1580000000000001E-2</v>
      </c>
    </row>
    <row r="4046" spans="2:25" thickBot="1">
      <c r="B4046" s="83"/>
      <c r="C4046" s="84"/>
      <c r="D4046" s="83"/>
      <c r="E4046" s="83"/>
      <c r="F4046" s="83"/>
      <c r="G4046" s="83"/>
      <c r="H4046" s="83"/>
      <c r="I4046" s="83"/>
      <c r="J4046" s="83"/>
      <c r="K4046" s="83"/>
      <c r="L4046" s="83"/>
      <c r="M4046" s="83"/>
      <c r="N4046" s="83"/>
      <c r="O4046" s="83"/>
      <c r="P4046" s="84"/>
      <c r="Q4046" s="217"/>
      <c r="R4046" s="91">
        <f t="shared" ref="R4046" si="10441">IF(COUNTA(Y4044:DP4047)=0,0,HLOOKUP(R4045,Y4045:DP4047,2,FALSE))</f>
        <v>0</v>
      </c>
      <c r="S4046" s="92">
        <f t="shared" ref="S4046" si="10442">IF(COUNTA(Y4044:DP4047)=0,0,HLOOKUP(S4044,Y4044:DP4047,3,FALSE))</f>
        <v>0</v>
      </c>
      <c r="T4046" s="93"/>
      <c r="U4046" s="94">
        <f t="array" ref="U4046">IF(COUNTA(Y4044:DP4047)=0,0,IF(ISERROR(HLOOKUP(U4047,Y4047:DP4047,1,FALSE)),0,INDEX(Y4046:DP4046,MATCH(U4045&amp;U4047,Y4045:DP4045&amp;Y4047:DP4047,0))))</f>
        <v>0</v>
      </c>
      <c r="V4046" s="94">
        <f t="array" ref="V4046">IF(COUNTA(Y4044:DP4047)=0,0,IF(ISERROR(HLOOKUP(V4047,Y4047:DP4047,1,FALSE)),0,INDEX(Y4046:DP4046,MATCH(V4045&amp;V4047,Y4045:DP4045&amp;Y4047:DP4047,0))))</f>
        <v>0</v>
      </c>
      <c r="W4046" s="95"/>
      <c r="X4046" s="108"/>
      <c r="Y4046" s="143">
        <v>0</v>
      </c>
    </row>
    <row r="4047" spans="2:25" ht="13.9" thickBot="1">
      <c r="B4047" s="96"/>
      <c r="C4047" s="97"/>
      <c r="D4047" s="96"/>
      <c r="E4047" s="96"/>
      <c r="F4047" s="96"/>
      <c r="G4047" s="96"/>
      <c r="H4047" s="96"/>
      <c r="I4047" s="96"/>
      <c r="J4047" s="96"/>
      <c r="K4047" s="96"/>
      <c r="L4047" s="96"/>
      <c r="M4047" s="96"/>
      <c r="N4047" s="96"/>
      <c r="O4047" s="96"/>
      <c r="P4047" s="97"/>
      <c r="Q4047" s="218"/>
      <c r="R4047" s="98" t="str">
        <f t="shared" ref="R4047" si="10443">IF(COUNTA(Y4044:DP4047)=0,"none",HLOOKUP(R4045,Y4045:DP4047,3,FALSE))</f>
        <v>ECI</v>
      </c>
      <c r="S4047" s="99" t="str">
        <f t="shared" ref="S4047" si="10444">IF(COUNTA(Y4044:DP4047)=0,"none",HLOOKUP(S4044,Y4044:DP4047,4,FALSE))</f>
        <v>ECI</v>
      </c>
      <c r="T4047" s="100"/>
      <c r="U4047" s="100">
        <f t="array" ref="U4047">IF(COUNTA(Y4044:DP4047)=0,"none",IF($U$2="WAHR",$W$3,Abfrage!$F$4))</f>
        <v>0</v>
      </c>
      <c r="V4047" s="100">
        <f t="array" ref="V4047">IF(COUNTA(Y4044:DP4047)=0,"none",IF($U$2="WAHR",$W$3,Abfrage!$F$4))</f>
        <v>0</v>
      </c>
      <c r="W4047" s="100">
        <f t="array" ref="W4047">IF(COUNTA(Y4044:DP4047)=0,"none",IF($U$2="WAHR",$W$3,Abfrage!$F$4))</f>
        <v>0</v>
      </c>
      <c r="X4047" s="109"/>
      <c r="Y4047" s="144" t="s">
        <v>101</v>
      </c>
    </row>
    <row r="4048" spans="2:25" thickBot="1">
      <c r="B4048" s="75" t="s">
        <v>2522</v>
      </c>
      <c r="C4048" s="76">
        <v>1000329706</v>
      </c>
      <c r="D4048" s="75" t="s">
        <v>95</v>
      </c>
      <c r="E4048" s="75" t="s">
        <v>148</v>
      </c>
      <c r="F4048" s="75" t="s">
        <v>96</v>
      </c>
      <c r="G4048" s="75" t="s">
        <v>96</v>
      </c>
      <c r="H4048" s="75" t="e">
        <v>#N/A</v>
      </c>
      <c r="I4048" s="75" t="s">
        <v>79</v>
      </c>
      <c r="J4048" s="75" t="s">
        <v>2523</v>
      </c>
      <c r="K4048" s="75" t="s">
        <v>321</v>
      </c>
      <c r="L4048" s="75" t="s">
        <v>393</v>
      </c>
      <c r="M4048" s="75" t="s">
        <v>313</v>
      </c>
      <c r="N4048" s="75" t="s">
        <v>327</v>
      </c>
      <c r="O4048" s="75" t="s">
        <v>306</v>
      </c>
      <c r="P4048" s="76" t="s">
        <v>306</v>
      </c>
      <c r="Q4048" s="216"/>
      <c r="R4048" s="77" t="str">
        <f t="shared" ref="R4048" si="10445">IF(COUNTA(Y4048:DP4051)=0,"01.01.1900",INDEX(Y4048:DP4048,MATCH(R4049,Y4049:DP4049,0)))</f>
        <v>01.01.1900</v>
      </c>
      <c r="S4048" s="78" t="str">
        <f t="shared" ref="S4048" si="10446">IF(COUNTA(Y4048:DP4051)=0,"01.01.1900",MAX(Y4048:DP4048))</f>
        <v>01.01.1900</v>
      </c>
      <c r="T4048" s="79"/>
      <c r="U4048" s="80" t="str">
        <f t="array" ref="U4048">IF(COUNTA(Y4048:DP4051)=0,"01.01.1900",IF(ISERROR(HLOOKUP(U4051,Y4051:DP4051,1,FALSE)),"01.01.1900",INDEX(Y4048:DP4048,MATCH(U4049&amp;U4051,Y4049:DP4049&amp;Y4051:DP4051,0))))</f>
        <v>01.01.1900</v>
      </c>
      <c r="V4048" s="81" t="str">
        <f t="shared" ref="V4048" si="10447">IF(COUNTA(Y4048:DP4051)=0,"01.01.1900",_xlfn.MAXIFS(Y4048:DP4048,Y4051:DP4051,V4051))</f>
        <v>01.01.1900</v>
      </c>
      <c r="W4048" s="82"/>
      <c r="X4048" s="106"/>
    </row>
    <row r="4049" spans="2:26" thickBot="1">
      <c r="B4049" s="83"/>
      <c r="C4049" s="84"/>
      <c r="D4049" s="83"/>
      <c r="E4049" s="83"/>
      <c r="F4049" s="83"/>
      <c r="G4049" s="83"/>
      <c r="H4049" s="83"/>
      <c r="I4049" s="83"/>
      <c r="J4049" s="83"/>
      <c r="K4049" s="83"/>
      <c r="L4049" s="83"/>
      <c r="M4049" s="83"/>
      <c r="N4049" s="83"/>
      <c r="O4049" s="83"/>
      <c r="P4049" s="84"/>
      <c r="Q4049" s="217"/>
      <c r="R4049" s="85">
        <f t="shared" ref="R4049" si="10448">IF(COUNTA(Y4048:DP4051)=0,0,MIN(Y4049:DP4049))</f>
        <v>0</v>
      </c>
      <c r="S4049" s="86">
        <f t="shared" ref="S4049" si="10449">IF(COUNTA(Y4048:DP4051)=0,0,HLOOKUP(S4048,Y4048:DP4051,2,FALSE))</f>
        <v>0</v>
      </c>
      <c r="T4049" s="87">
        <f t="shared" ref="T4049" si="10450">IF(COUNTA(Y4048:DP4051)=0,0,AVERAGE(Y4049:DP4049))</f>
        <v>0</v>
      </c>
      <c r="U4049" s="88">
        <f t="shared" ref="U4049" si="10451">IF(COUNTA(Y4048:DP4051)=0,0,_xlfn.MINIFS(Y4049:DP4049,Y4051:DP4051,U4051))</f>
        <v>0</v>
      </c>
      <c r="V4049" s="89">
        <f t="array" ref="V4049">IF(COUNTA(Y4048:DP4051)=0,0,IF(ISERROR(HLOOKUP(V4051,Y4051:DP4051,1,FALSE)),0,INDEX(Y4049:DP4049,MATCH(V4048&amp;V4051,Y4048:DP4048&amp;Y4051:DP4051,0))))</f>
        <v>0</v>
      </c>
      <c r="W4049" s="90">
        <f t="array" ref="W4049">IF(COUNTA(Y4048:DP4051)=0,0,IF(ISERROR(HLOOKUP(W4051,Y4051:DP4051,1,FALSE)),0,AVERAGEIF(Y4051:DP4051,$W4051,Y4049:DP4049)))</f>
        <v>0</v>
      </c>
      <c r="X4049" s="107"/>
    </row>
    <row r="4050" spans="2:26" thickBot="1">
      <c r="B4050" s="83"/>
      <c r="C4050" s="84"/>
      <c r="D4050" s="83"/>
      <c r="E4050" s="83"/>
      <c r="F4050" s="83"/>
      <c r="G4050" s="83"/>
      <c r="H4050" s="83"/>
      <c r="I4050" s="83"/>
      <c r="J4050" s="83"/>
      <c r="K4050" s="83"/>
      <c r="L4050" s="83"/>
      <c r="M4050" s="83"/>
      <c r="N4050" s="83"/>
      <c r="O4050" s="83"/>
      <c r="P4050" s="84"/>
      <c r="Q4050" s="217"/>
      <c r="R4050" s="91">
        <f t="shared" ref="R4050" si="10452">IF(COUNTA(Y4048:DP4051)=0,0,HLOOKUP(R4049,Y4049:DP4051,2,FALSE))</f>
        <v>0</v>
      </c>
      <c r="S4050" s="92">
        <f t="shared" ref="S4050" si="10453">IF(COUNTA(Y4048:DP4051)=0,0,HLOOKUP(S4048,Y4048:DP4051,3,FALSE))</f>
        <v>0</v>
      </c>
      <c r="T4050" s="93"/>
      <c r="U4050" s="94">
        <f t="array" ref="U4050">IF(COUNTA(Y4048:DP4051)=0,0,IF(ISERROR(HLOOKUP(U4051,Y4051:DP4051,1,FALSE)),0,INDEX(Y4050:DP4050,MATCH(U4049&amp;U4051,Y4049:DP4049&amp;Y4051:DP4051,0))))</f>
        <v>0</v>
      </c>
      <c r="V4050" s="94">
        <f t="array" ref="V4050">IF(COUNTA(Y4048:DP4051)=0,0,IF(ISERROR(HLOOKUP(V4051,Y4051:DP4051,1,FALSE)),0,INDEX(Y4050:DP4050,MATCH(V4049&amp;V4051,Y4049:DP4049&amp;Y4051:DP4051,0))))</f>
        <v>0</v>
      </c>
      <c r="W4050" s="95"/>
      <c r="X4050" s="108"/>
    </row>
    <row r="4051" spans="2:26" ht="13.9" thickBot="1">
      <c r="B4051" s="96"/>
      <c r="C4051" s="97"/>
      <c r="D4051" s="96"/>
      <c r="E4051" s="96"/>
      <c r="F4051" s="96"/>
      <c r="G4051" s="96"/>
      <c r="H4051" s="96"/>
      <c r="I4051" s="96"/>
      <c r="J4051" s="96"/>
      <c r="K4051" s="96"/>
      <c r="L4051" s="96"/>
      <c r="M4051" s="96"/>
      <c r="N4051" s="96"/>
      <c r="O4051" s="96"/>
      <c r="P4051" s="97"/>
      <c r="Q4051" s="218"/>
      <c r="R4051" s="98" t="str">
        <f t="shared" ref="R4051" si="10454">IF(COUNTA(Y4048:DP4051)=0,"none",HLOOKUP(R4049,Y4049:DP4051,3,FALSE))</f>
        <v>none</v>
      </c>
      <c r="S4051" s="99" t="str">
        <f t="shared" ref="S4051" si="10455">IF(COUNTA(Y4048:DP4051)=0,"none",HLOOKUP(S4048,Y4048:DP4051,4,FALSE))</f>
        <v>none</v>
      </c>
      <c r="T4051" s="100"/>
      <c r="U4051" s="100" t="str">
        <f t="array" ref="U4051">IF(COUNTA(Y4048:DP4051)=0,"none",IF($U$2="WAHR",$W$3,Abfrage!$F$4))</f>
        <v>none</v>
      </c>
      <c r="V4051" s="100" t="str">
        <f t="array" ref="V4051">IF(COUNTA(Y4048:DP4051)=0,"none",IF($U$2="WAHR",$W$3,Abfrage!$F$4))</f>
        <v>none</v>
      </c>
      <c r="W4051" s="100" t="str">
        <f t="array" ref="W4051">IF(COUNTA(Y4048:DP4051)=0,"none",IF($U$2="WAHR",$W$3,Abfrage!$F$4))</f>
        <v>none</v>
      </c>
      <c r="X4051" s="109"/>
    </row>
    <row r="4052" spans="2:26" thickBot="1">
      <c r="B4052" s="75" t="s">
        <v>2524</v>
      </c>
      <c r="C4052" s="76">
        <v>1000229778</v>
      </c>
      <c r="D4052" s="75" t="s">
        <v>95</v>
      </c>
      <c r="E4052" s="75" t="s">
        <v>175</v>
      </c>
      <c r="F4052" s="75" t="s">
        <v>97</v>
      </c>
      <c r="G4052" s="75" t="s">
        <v>2525</v>
      </c>
      <c r="H4052" s="75" t="s">
        <v>44</v>
      </c>
      <c r="I4052" s="75" t="s">
        <v>41</v>
      </c>
      <c r="J4052" s="75" t="s">
        <v>2525</v>
      </c>
      <c r="K4052" s="75" t="s">
        <v>306</v>
      </c>
      <c r="L4052" s="75" t="s">
        <v>306</v>
      </c>
      <c r="M4052" s="75" t="s">
        <v>313</v>
      </c>
      <c r="N4052" s="75" t="s">
        <v>897</v>
      </c>
      <c r="O4052" s="75" t="s">
        <v>315</v>
      </c>
      <c r="P4052" s="76" t="s">
        <v>306</v>
      </c>
      <c r="Q4052" s="216"/>
      <c r="R4052" s="77">
        <f t="shared" ref="R4052" si="10456">IF(COUNTA(Y4052:DP4055)=0,"01.01.1900",INDEX(Y4052:DP4052,MATCH(R4053,Y4053:DP4053,0)))</f>
        <v>45547</v>
      </c>
      <c r="S4052" s="78">
        <f t="shared" ref="S4052" si="10457">IF(COUNTA(Y4052:DP4055)=0,"01.01.1900",MAX(Y4052:DP4052))</f>
        <v>45547</v>
      </c>
      <c r="T4052" s="79"/>
      <c r="U4052" s="80" t="str">
        <f t="array" ref="U4052">IF(COUNTA(Y4052:DP4055)=0,"01.01.1900",IF(ISERROR(HLOOKUP(U4055,Y4055:DP4055,1,FALSE)),"01.01.1900",INDEX(Y4052:DP4052,MATCH(U4053&amp;U4055,Y4053:DP4053&amp;Y4055:DP4055,0))))</f>
        <v>01.01.1900</v>
      </c>
      <c r="V4052" s="81">
        <f t="shared" ref="V4052" si="10458">IF(COUNTA(Y4052:DP4055)=0,"01.01.1900",_xlfn.MAXIFS(Y4052:DP4052,Y4055:DP4055,V4055))</f>
        <v>0</v>
      </c>
      <c r="W4052" s="82"/>
      <c r="X4052" s="106"/>
      <c r="Y4052" s="141">
        <v>44587</v>
      </c>
      <c r="Z4052" s="141">
        <v>45547</v>
      </c>
    </row>
    <row r="4053" spans="2:26" thickBot="1">
      <c r="B4053" s="83"/>
      <c r="C4053" s="84"/>
      <c r="D4053" s="83"/>
      <c r="E4053" s="83"/>
      <c r="F4053" s="83"/>
      <c r="G4053" s="83"/>
      <c r="H4053" s="83"/>
      <c r="I4053" s="83"/>
      <c r="J4053" s="83"/>
      <c r="K4053" s="83"/>
      <c r="L4053" s="83"/>
      <c r="M4053" s="83"/>
      <c r="N4053" s="83"/>
      <c r="O4053" s="83"/>
      <c r="P4053" s="84"/>
      <c r="Q4053" s="217"/>
      <c r="R4053" s="85">
        <f t="shared" ref="R4053" si="10459">IF(COUNTA(Y4052:DP4055)=0,0,MIN(Y4053:DP4053))</f>
        <v>7.4</v>
      </c>
      <c r="S4053" s="86">
        <f t="shared" ref="S4053" si="10460">IF(COUNTA(Y4052:DP4055)=0,0,HLOOKUP(S4052,Y4052:DP4055,2,FALSE))</f>
        <v>7.4</v>
      </c>
      <c r="T4053" s="87">
        <f t="shared" ref="T4053" si="10461">IF(COUNTA(Y4052:DP4055)=0,0,AVERAGE(Y4053:DP4053))</f>
        <v>8.2850000000000001</v>
      </c>
      <c r="U4053" s="88">
        <f t="shared" ref="U4053" si="10462">IF(COUNTA(Y4052:DP4055)=0,0,_xlfn.MINIFS(Y4053:DP4053,Y4055:DP4055,U4055))</f>
        <v>0</v>
      </c>
      <c r="V4053" s="89">
        <f t="array" ref="V4053">IF(COUNTA(Y4052:DP4055)=0,0,IF(ISERROR(HLOOKUP(V4055,Y4055:DP4055,1,FALSE)),0,INDEX(Y4053:DP4053,MATCH(V4052&amp;V4055,Y4052:DP4052&amp;Y4055:DP4055,0))))</f>
        <v>0</v>
      </c>
      <c r="W4053" s="90">
        <f t="array" ref="W4053">IF(COUNTA(Y4052:DP4055)=0,0,IF(ISERROR(HLOOKUP(W4055,Y4055:DP4055,1,FALSE)),0,AVERAGEIF(Y4055:DP4055,$W4055,Y4053:DP4053)))</f>
        <v>0</v>
      </c>
      <c r="X4053" s="107"/>
      <c r="Y4053" s="142">
        <v>9.17</v>
      </c>
      <c r="Z4053" s="142">
        <v>7.4</v>
      </c>
    </row>
    <row r="4054" spans="2:26" thickBot="1">
      <c r="B4054" s="83"/>
      <c r="C4054" s="84"/>
      <c r="D4054" s="83"/>
      <c r="E4054" s="83"/>
      <c r="F4054" s="83"/>
      <c r="G4054" s="83"/>
      <c r="H4054" s="83"/>
      <c r="I4054" s="83"/>
      <c r="J4054" s="83"/>
      <c r="K4054" s="83"/>
      <c r="L4054" s="83"/>
      <c r="M4054" s="83"/>
      <c r="N4054" s="83"/>
      <c r="O4054" s="83"/>
      <c r="P4054" s="84"/>
      <c r="Q4054" s="217"/>
      <c r="R4054" s="91">
        <f t="shared" ref="R4054" si="10463">IF(COUNTA(Y4052:DP4055)=0,0,HLOOKUP(R4053,Y4053:DP4055,2,FALSE))</f>
        <v>0</v>
      </c>
      <c r="S4054" s="92">
        <f t="shared" ref="S4054" si="10464">IF(COUNTA(Y4052:DP4055)=0,0,HLOOKUP(S4052,Y4052:DP4055,3,FALSE))</f>
        <v>0</v>
      </c>
      <c r="T4054" s="93"/>
      <c r="U4054" s="94">
        <f t="array" ref="U4054">IF(COUNTA(Y4052:DP4055)=0,0,IF(ISERROR(HLOOKUP(U4055,Y4055:DP4055,1,FALSE)),0,INDEX(Y4054:DP4054,MATCH(U4053&amp;U4055,Y4053:DP4053&amp;Y4055:DP4055,0))))</f>
        <v>0</v>
      </c>
      <c r="V4054" s="94">
        <f t="array" ref="V4054">IF(COUNTA(Y4052:DP4055)=0,0,IF(ISERROR(HLOOKUP(V4055,Y4055:DP4055,1,FALSE)),0,INDEX(Y4054:DP4054,MATCH(V4053&amp;V4055,Y4053:DP4053&amp;Y4055:DP4055,0))))</f>
        <v>0</v>
      </c>
      <c r="W4054" s="95"/>
      <c r="X4054" s="108"/>
      <c r="Y4054" s="143">
        <v>0</v>
      </c>
      <c r="Z4054" s="143">
        <v>0</v>
      </c>
    </row>
    <row r="4055" spans="2:26" ht="13.9" thickBot="1">
      <c r="B4055" s="96"/>
      <c r="C4055" s="97"/>
      <c r="D4055" s="96"/>
      <c r="E4055" s="96"/>
      <c r="F4055" s="96"/>
      <c r="G4055" s="96"/>
      <c r="H4055" s="96"/>
      <c r="I4055" s="96"/>
      <c r="J4055" s="96"/>
      <c r="K4055" s="96"/>
      <c r="L4055" s="96"/>
      <c r="M4055" s="96"/>
      <c r="N4055" s="96"/>
      <c r="O4055" s="96"/>
      <c r="P4055" s="97"/>
      <c r="Q4055" s="218"/>
      <c r="R4055" s="98" t="str">
        <f t="shared" ref="R4055" si="10465">IF(COUNTA(Y4052:DP4055)=0,"none",HLOOKUP(R4053,Y4053:DP4055,3,FALSE))</f>
        <v>PSZ</v>
      </c>
      <c r="S4055" s="99" t="str">
        <f t="shared" ref="S4055" si="10466">IF(COUNTA(Y4052:DP4055)=0,"none",HLOOKUP(S4052,Y4052:DP4055,4,FALSE))</f>
        <v>PSZ</v>
      </c>
      <c r="T4055" s="100"/>
      <c r="U4055" s="100">
        <f t="array" ref="U4055">IF(COUNTA(Y4052:DP4055)=0,"none",IF($U$2="WAHR",$W$3,Abfrage!$F$4))</f>
        <v>0</v>
      </c>
      <c r="V4055" s="100">
        <f t="array" ref="V4055">IF(COUNTA(Y4052:DP4055)=0,"none",IF($U$2="WAHR",$W$3,Abfrage!$F$4))</f>
        <v>0</v>
      </c>
      <c r="W4055" s="100">
        <f t="array" ref="W4055">IF(COUNTA(Y4052:DP4055)=0,"none",IF($U$2="WAHR",$W$3,Abfrage!$F$4))</f>
        <v>0</v>
      </c>
      <c r="X4055" s="109"/>
      <c r="Y4055" s="144" t="s">
        <v>499</v>
      </c>
      <c r="Z4055" s="144" t="s">
        <v>185</v>
      </c>
    </row>
    <row r="4056" spans="2:26" thickBot="1">
      <c r="B4056" s="75" t="s">
        <v>2526</v>
      </c>
      <c r="C4056" s="76">
        <v>1000357881</v>
      </c>
      <c r="D4056" s="75" t="s">
        <v>95</v>
      </c>
      <c r="E4056" s="75" t="s">
        <v>175</v>
      </c>
      <c r="F4056" s="75" t="s">
        <v>97</v>
      </c>
      <c r="G4056" s="75" t="s">
        <v>97</v>
      </c>
      <c r="H4056" s="75" t="e">
        <v>#N/A</v>
      </c>
      <c r="I4056" s="75" t="s">
        <v>51</v>
      </c>
      <c r="J4056" s="75" t="s">
        <v>2527</v>
      </c>
      <c r="K4056" s="75" t="s">
        <v>306</v>
      </c>
      <c r="L4056" s="75" t="s">
        <v>306</v>
      </c>
      <c r="M4056" s="75" t="s">
        <v>307</v>
      </c>
      <c r="N4056" s="75" t="s">
        <v>2198</v>
      </c>
      <c r="O4056" s="75" t="s">
        <v>309</v>
      </c>
      <c r="P4056" s="76" t="s">
        <v>306</v>
      </c>
      <c r="Q4056" s="216"/>
      <c r="R4056" s="77" t="str">
        <f t="shared" ref="R4056" si="10467">IF(COUNTA(Y4056:DP4059)=0,"01.01.1900",INDEX(Y4056:DP4056,MATCH(R4057,Y4057:DP4057,0)))</f>
        <v>01.01.1900</v>
      </c>
      <c r="S4056" s="78" t="str">
        <f t="shared" ref="S4056" si="10468">IF(COUNTA(Y4056:DP4059)=0,"01.01.1900",MAX(Y4056:DP4056))</f>
        <v>01.01.1900</v>
      </c>
      <c r="T4056" s="79"/>
      <c r="U4056" s="80" t="str">
        <f t="array" ref="U4056">IF(COUNTA(Y4056:DP4059)=0,"01.01.1900",IF(ISERROR(HLOOKUP(U4059,Y4059:DP4059,1,FALSE)),"01.01.1900",INDEX(Y4056:DP4056,MATCH(U4057&amp;U4059,Y4057:DP4057&amp;Y4059:DP4059,0))))</f>
        <v>01.01.1900</v>
      </c>
      <c r="V4056" s="81" t="str">
        <f t="shared" ref="V4056" si="10469">IF(COUNTA(Y4056:DP4059)=0,"01.01.1900",_xlfn.MAXIFS(Y4056:DP4056,Y4059:DP4059,V4059))</f>
        <v>01.01.1900</v>
      </c>
      <c r="W4056" s="82"/>
      <c r="X4056" s="106"/>
    </row>
    <row r="4057" spans="2:26" thickBot="1">
      <c r="B4057" s="83"/>
      <c r="C4057" s="84"/>
      <c r="D4057" s="83"/>
      <c r="E4057" s="83"/>
      <c r="F4057" s="83"/>
      <c r="G4057" s="83"/>
      <c r="H4057" s="83"/>
      <c r="I4057" s="83"/>
      <c r="J4057" s="83"/>
      <c r="K4057" s="83"/>
      <c r="L4057" s="83"/>
      <c r="M4057" s="83"/>
      <c r="N4057" s="83"/>
      <c r="O4057" s="83"/>
      <c r="P4057" s="84"/>
      <c r="Q4057" s="217"/>
      <c r="R4057" s="85">
        <f t="shared" ref="R4057" si="10470">IF(COUNTA(Y4056:DP4059)=0,0,MIN(Y4057:DP4057))</f>
        <v>0</v>
      </c>
      <c r="S4057" s="86">
        <f t="shared" ref="S4057" si="10471">IF(COUNTA(Y4056:DP4059)=0,0,HLOOKUP(S4056,Y4056:DP4059,2,FALSE))</f>
        <v>0</v>
      </c>
      <c r="T4057" s="87">
        <f t="shared" ref="T4057" si="10472">IF(COUNTA(Y4056:DP4059)=0,0,AVERAGE(Y4057:DP4057))</f>
        <v>0</v>
      </c>
      <c r="U4057" s="88">
        <f t="shared" ref="U4057" si="10473">IF(COUNTA(Y4056:DP4059)=0,0,_xlfn.MINIFS(Y4057:DP4057,Y4059:DP4059,U4059))</f>
        <v>0</v>
      </c>
      <c r="V4057" s="89">
        <f t="array" ref="V4057">IF(COUNTA(Y4056:DP4059)=0,0,IF(ISERROR(HLOOKUP(V4059,Y4059:DP4059,1,FALSE)),0,INDEX(Y4057:DP4057,MATCH(V4056&amp;V4059,Y4056:DP4056&amp;Y4059:DP4059,0))))</f>
        <v>0</v>
      </c>
      <c r="W4057" s="90">
        <f t="array" ref="W4057">IF(COUNTA(Y4056:DP4059)=0,0,IF(ISERROR(HLOOKUP(W4059,Y4059:DP4059,1,FALSE)),0,AVERAGEIF(Y4059:DP4059,$W4059,Y4057:DP4057)))</f>
        <v>0</v>
      </c>
      <c r="X4057" s="107"/>
    </row>
    <row r="4058" spans="2:26" thickBot="1">
      <c r="B4058" s="83"/>
      <c r="C4058" s="84"/>
      <c r="D4058" s="83"/>
      <c r="E4058" s="83"/>
      <c r="F4058" s="83"/>
      <c r="G4058" s="83"/>
      <c r="H4058" s="83"/>
      <c r="I4058" s="83"/>
      <c r="J4058" s="83"/>
      <c r="K4058" s="83"/>
      <c r="L4058" s="83"/>
      <c r="M4058" s="83"/>
      <c r="N4058" s="83"/>
      <c r="O4058" s="83"/>
      <c r="P4058" s="84"/>
      <c r="Q4058" s="217"/>
      <c r="R4058" s="91">
        <f t="shared" ref="R4058" si="10474">IF(COUNTA(Y4056:DP4059)=0,0,HLOOKUP(R4057,Y4057:DP4059,2,FALSE))</f>
        <v>0</v>
      </c>
      <c r="S4058" s="92">
        <f t="shared" ref="S4058" si="10475">IF(COUNTA(Y4056:DP4059)=0,0,HLOOKUP(S4056,Y4056:DP4059,3,FALSE))</f>
        <v>0</v>
      </c>
      <c r="T4058" s="93"/>
      <c r="U4058" s="94">
        <f t="array" ref="U4058">IF(COUNTA(Y4056:DP4059)=0,0,IF(ISERROR(HLOOKUP(U4059,Y4059:DP4059,1,FALSE)),0,INDEX(Y4058:DP4058,MATCH(U4057&amp;U4059,Y4057:DP4057&amp;Y4059:DP4059,0))))</f>
        <v>0</v>
      </c>
      <c r="V4058" s="94">
        <f t="array" ref="V4058">IF(COUNTA(Y4056:DP4059)=0,0,IF(ISERROR(HLOOKUP(V4059,Y4059:DP4059,1,FALSE)),0,INDEX(Y4058:DP4058,MATCH(V4057&amp;V4059,Y4057:DP4057&amp;Y4059:DP4059,0))))</f>
        <v>0</v>
      </c>
      <c r="W4058" s="95"/>
      <c r="X4058" s="108"/>
    </row>
    <row r="4059" spans="2:26" ht="13.9" thickBot="1">
      <c r="B4059" s="96"/>
      <c r="C4059" s="97"/>
      <c r="D4059" s="96"/>
      <c r="E4059" s="96"/>
      <c r="F4059" s="96"/>
      <c r="G4059" s="96"/>
      <c r="H4059" s="96"/>
      <c r="I4059" s="96"/>
      <c r="J4059" s="96"/>
      <c r="K4059" s="96"/>
      <c r="L4059" s="96"/>
      <c r="M4059" s="96"/>
      <c r="N4059" s="96"/>
      <c r="O4059" s="96"/>
      <c r="P4059" s="97"/>
      <c r="Q4059" s="218"/>
      <c r="R4059" s="98" t="str">
        <f t="shared" ref="R4059" si="10476">IF(COUNTA(Y4056:DP4059)=0,"none",HLOOKUP(R4057,Y4057:DP4059,3,FALSE))</f>
        <v>none</v>
      </c>
      <c r="S4059" s="99" t="str">
        <f t="shared" ref="S4059" si="10477">IF(COUNTA(Y4056:DP4059)=0,"none",HLOOKUP(S4056,Y4056:DP4059,4,FALSE))</f>
        <v>none</v>
      </c>
      <c r="T4059" s="100"/>
      <c r="U4059" s="100" t="str">
        <f t="array" ref="U4059">IF(COUNTA(Y4056:DP4059)=0,"none",IF($U$2="WAHR",$W$3,Abfrage!$F$4))</f>
        <v>none</v>
      </c>
      <c r="V4059" s="100" t="str">
        <f t="array" ref="V4059">IF(COUNTA(Y4056:DP4059)=0,"none",IF($U$2="WAHR",$W$3,Abfrage!$F$4))</f>
        <v>none</v>
      </c>
      <c r="W4059" s="100" t="str">
        <f t="array" ref="W4059">IF(COUNTA(Y4056:DP4059)=0,"none",IF($U$2="WAHR",$W$3,Abfrage!$F$4))</f>
        <v>none</v>
      </c>
      <c r="X4059" s="109"/>
    </row>
    <row r="4060" spans="2:26" thickBot="1">
      <c r="B4060" s="75" t="s">
        <v>2528</v>
      </c>
      <c r="C4060" s="76">
        <v>1000357887</v>
      </c>
      <c r="D4060" s="75" t="s">
        <v>95</v>
      </c>
      <c r="E4060" s="75" t="s">
        <v>96</v>
      </c>
      <c r="F4060" s="75" t="s">
        <v>97</v>
      </c>
      <c r="G4060" s="75" t="s">
        <v>97</v>
      </c>
      <c r="H4060" s="75" t="e">
        <v>#N/A</v>
      </c>
      <c r="I4060" s="75" t="s">
        <v>51</v>
      </c>
      <c r="J4060" s="75" t="s">
        <v>2529</v>
      </c>
      <c r="K4060" s="75" t="s">
        <v>306</v>
      </c>
      <c r="L4060" s="75" t="s">
        <v>306</v>
      </c>
      <c r="M4060" s="75" t="s">
        <v>313</v>
      </c>
      <c r="N4060" s="75" t="s">
        <v>2198</v>
      </c>
      <c r="O4060" s="75" t="s">
        <v>309</v>
      </c>
      <c r="P4060" s="76" t="s">
        <v>306</v>
      </c>
      <c r="Q4060" s="216"/>
      <c r="R4060" s="77" t="str">
        <f t="shared" ref="R4060" si="10478">IF(COUNTA(Y4060:DP4063)=0,"01.01.1900",INDEX(Y4060:DP4060,MATCH(R4061,Y4061:DP4061,0)))</f>
        <v>01.01.1900</v>
      </c>
      <c r="S4060" s="78" t="str">
        <f t="shared" ref="S4060" si="10479">IF(COUNTA(Y4060:DP4063)=0,"01.01.1900",MAX(Y4060:DP4060))</f>
        <v>01.01.1900</v>
      </c>
      <c r="T4060" s="79"/>
      <c r="U4060" s="80" t="str">
        <f t="array" ref="U4060">IF(COUNTA(Y4060:DP4063)=0,"01.01.1900",IF(ISERROR(HLOOKUP(U4063,Y4063:DP4063,1,FALSE)),"01.01.1900",INDEX(Y4060:DP4060,MATCH(U4061&amp;U4063,Y4061:DP4061&amp;Y4063:DP4063,0))))</f>
        <v>01.01.1900</v>
      </c>
      <c r="V4060" s="81" t="str">
        <f t="shared" ref="V4060" si="10480">IF(COUNTA(Y4060:DP4063)=0,"01.01.1900",_xlfn.MAXIFS(Y4060:DP4060,Y4063:DP4063,V4063))</f>
        <v>01.01.1900</v>
      </c>
      <c r="W4060" s="82"/>
      <c r="X4060" s="106"/>
    </row>
    <row r="4061" spans="2:26" thickBot="1">
      <c r="B4061" s="83"/>
      <c r="C4061" s="84"/>
      <c r="D4061" s="83"/>
      <c r="E4061" s="83"/>
      <c r="F4061" s="83"/>
      <c r="G4061" s="83"/>
      <c r="H4061" s="83"/>
      <c r="I4061" s="83"/>
      <c r="J4061" s="83"/>
      <c r="K4061" s="83"/>
      <c r="L4061" s="83"/>
      <c r="M4061" s="83"/>
      <c r="N4061" s="83"/>
      <c r="O4061" s="83"/>
      <c r="P4061" s="84"/>
      <c r="Q4061" s="217"/>
      <c r="R4061" s="85">
        <f t="shared" ref="R4061" si="10481">IF(COUNTA(Y4060:DP4063)=0,0,MIN(Y4061:DP4061))</f>
        <v>0</v>
      </c>
      <c r="S4061" s="86">
        <f t="shared" ref="S4061" si="10482">IF(COUNTA(Y4060:DP4063)=0,0,HLOOKUP(S4060,Y4060:DP4063,2,FALSE))</f>
        <v>0</v>
      </c>
      <c r="T4061" s="87">
        <f t="shared" ref="T4061" si="10483">IF(COUNTA(Y4060:DP4063)=0,0,AVERAGE(Y4061:DP4061))</f>
        <v>0</v>
      </c>
      <c r="U4061" s="88">
        <f t="shared" ref="U4061" si="10484">IF(COUNTA(Y4060:DP4063)=0,0,_xlfn.MINIFS(Y4061:DP4061,Y4063:DP4063,U4063))</f>
        <v>0</v>
      </c>
      <c r="V4061" s="89">
        <f t="array" ref="V4061">IF(COUNTA(Y4060:DP4063)=0,0,IF(ISERROR(HLOOKUP(V4063,Y4063:DP4063,1,FALSE)),0,INDEX(Y4061:DP4061,MATCH(V4060&amp;V4063,Y4060:DP4060&amp;Y4063:DP4063,0))))</f>
        <v>0</v>
      </c>
      <c r="W4061" s="90">
        <f t="array" ref="W4061">IF(COUNTA(Y4060:DP4063)=0,0,IF(ISERROR(HLOOKUP(W4063,Y4063:DP4063,1,FALSE)),0,AVERAGEIF(Y4063:DP4063,$W4063,Y4061:DP4061)))</f>
        <v>0</v>
      </c>
      <c r="X4061" s="107"/>
    </row>
    <row r="4062" spans="2:26" thickBot="1">
      <c r="B4062" s="83"/>
      <c r="C4062" s="84"/>
      <c r="D4062" s="83"/>
      <c r="E4062" s="83"/>
      <c r="F4062" s="83"/>
      <c r="G4062" s="83"/>
      <c r="H4062" s="83"/>
      <c r="I4062" s="83"/>
      <c r="J4062" s="83"/>
      <c r="K4062" s="83"/>
      <c r="L4062" s="83"/>
      <c r="M4062" s="83"/>
      <c r="N4062" s="83"/>
      <c r="O4062" s="83"/>
      <c r="P4062" s="84"/>
      <c r="Q4062" s="217"/>
      <c r="R4062" s="91">
        <f t="shared" ref="R4062" si="10485">IF(COUNTA(Y4060:DP4063)=0,0,HLOOKUP(R4061,Y4061:DP4063,2,FALSE))</f>
        <v>0</v>
      </c>
      <c r="S4062" s="92">
        <f t="shared" ref="S4062" si="10486">IF(COUNTA(Y4060:DP4063)=0,0,HLOOKUP(S4060,Y4060:DP4063,3,FALSE))</f>
        <v>0</v>
      </c>
      <c r="T4062" s="93"/>
      <c r="U4062" s="94">
        <f t="array" ref="U4062">IF(COUNTA(Y4060:DP4063)=0,0,IF(ISERROR(HLOOKUP(U4063,Y4063:DP4063,1,FALSE)),0,INDEX(Y4062:DP4062,MATCH(U4061&amp;U4063,Y4061:DP4061&amp;Y4063:DP4063,0))))</f>
        <v>0</v>
      </c>
      <c r="V4062" s="94">
        <f t="array" ref="V4062">IF(COUNTA(Y4060:DP4063)=0,0,IF(ISERROR(HLOOKUP(V4063,Y4063:DP4063,1,FALSE)),0,INDEX(Y4062:DP4062,MATCH(V4061&amp;V4063,Y4061:DP4061&amp;Y4063:DP4063,0))))</f>
        <v>0</v>
      </c>
      <c r="W4062" s="95"/>
      <c r="X4062" s="108"/>
    </row>
    <row r="4063" spans="2:26" ht="13.9" thickBot="1">
      <c r="B4063" s="96"/>
      <c r="C4063" s="97"/>
      <c r="D4063" s="96"/>
      <c r="E4063" s="96"/>
      <c r="F4063" s="96"/>
      <c r="G4063" s="96"/>
      <c r="H4063" s="96"/>
      <c r="I4063" s="96"/>
      <c r="J4063" s="96"/>
      <c r="K4063" s="96"/>
      <c r="L4063" s="96"/>
      <c r="M4063" s="96"/>
      <c r="N4063" s="96"/>
      <c r="O4063" s="96"/>
      <c r="P4063" s="97"/>
      <c r="Q4063" s="218"/>
      <c r="R4063" s="98" t="str">
        <f t="shared" ref="R4063" si="10487">IF(COUNTA(Y4060:DP4063)=0,"none",HLOOKUP(R4061,Y4061:DP4063,3,FALSE))</f>
        <v>none</v>
      </c>
      <c r="S4063" s="99" t="str">
        <f t="shared" ref="S4063" si="10488">IF(COUNTA(Y4060:DP4063)=0,"none",HLOOKUP(S4060,Y4060:DP4063,4,FALSE))</f>
        <v>none</v>
      </c>
      <c r="T4063" s="100"/>
      <c r="U4063" s="100" t="str">
        <f t="array" ref="U4063">IF(COUNTA(Y4060:DP4063)=0,"none",IF($U$2="WAHR",$W$3,Abfrage!$F$4))</f>
        <v>none</v>
      </c>
      <c r="V4063" s="100" t="str">
        <f t="array" ref="V4063">IF(COUNTA(Y4060:DP4063)=0,"none",IF($U$2="WAHR",$W$3,Abfrage!$F$4))</f>
        <v>none</v>
      </c>
      <c r="W4063" s="100" t="str">
        <f t="array" ref="W4063">IF(COUNTA(Y4060:DP4063)=0,"none",IF($U$2="WAHR",$W$3,Abfrage!$F$4))</f>
        <v>none</v>
      </c>
      <c r="X4063" s="109"/>
    </row>
    <row r="4064" spans="2:26" thickBot="1">
      <c r="B4064" s="75" t="s">
        <v>2530</v>
      </c>
      <c r="C4064" s="76">
        <v>1000330506</v>
      </c>
      <c r="D4064" s="75" t="s">
        <v>95</v>
      </c>
      <c r="E4064" s="75" t="s">
        <v>148</v>
      </c>
      <c r="F4064" s="75" t="s">
        <v>96</v>
      </c>
      <c r="G4064" s="75" t="s">
        <v>96</v>
      </c>
      <c r="H4064" s="75" t="s">
        <v>44</v>
      </c>
      <c r="I4064" s="75" t="s">
        <v>79</v>
      </c>
      <c r="J4064" s="75" t="s">
        <v>2531</v>
      </c>
      <c r="K4064" s="75" t="s">
        <v>327</v>
      </c>
      <c r="L4064" s="75" t="s">
        <v>915</v>
      </c>
      <c r="M4064" s="75" t="s">
        <v>313</v>
      </c>
      <c r="N4064" s="75" t="s">
        <v>327</v>
      </c>
      <c r="O4064" s="75" t="s">
        <v>306</v>
      </c>
      <c r="P4064" s="76" t="s">
        <v>306</v>
      </c>
      <c r="Q4064" s="216"/>
      <c r="R4064" s="77">
        <f t="shared" ref="R4064" si="10489">IF(COUNTA(Y4064:DP4067)=0,"01.01.1900",INDEX(Y4064:DP4064,MATCH(R4065,Y4065:DP4065,0)))</f>
        <v>45671</v>
      </c>
      <c r="S4064" s="78">
        <f t="shared" ref="S4064" si="10490">IF(COUNTA(Y4064:DP4067)=0,"01.01.1900",MAX(Y4064:DP4064))</f>
        <v>45671</v>
      </c>
      <c r="T4064" s="79"/>
      <c r="U4064" s="80" t="str">
        <f t="array" ref="U4064">IF(COUNTA(Y4064:DP4067)=0,"01.01.1900",IF(ISERROR(HLOOKUP(U4067,Y4067:DP4067,1,FALSE)),"01.01.1900",INDEX(Y4064:DP4064,MATCH(U4065&amp;U4067,Y4065:DP4065&amp;Y4067:DP4067,0))))</f>
        <v>01.01.1900</v>
      </c>
      <c r="V4064" s="81">
        <f t="shared" ref="V4064" si="10491">IF(COUNTA(Y4064:DP4067)=0,"01.01.1900",_xlfn.MAXIFS(Y4064:DP4064,Y4067:DP4067,V4067))</f>
        <v>0</v>
      </c>
      <c r="W4064" s="82"/>
      <c r="X4064" s="106"/>
      <c r="Y4064" s="141">
        <v>45448</v>
      </c>
      <c r="Z4064" s="141">
        <v>45671</v>
      </c>
    </row>
    <row r="4065" spans="2:27" thickBot="1">
      <c r="B4065" s="83"/>
      <c r="C4065" s="84"/>
      <c r="D4065" s="83"/>
      <c r="E4065" s="83"/>
      <c r="F4065" s="83"/>
      <c r="G4065" s="83"/>
      <c r="H4065" s="83"/>
      <c r="I4065" s="83"/>
      <c r="J4065" s="83"/>
      <c r="K4065" s="83"/>
      <c r="L4065" s="83"/>
      <c r="M4065" s="83"/>
      <c r="N4065" s="83"/>
      <c r="O4065" s="83"/>
      <c r="P4065" s="84"/>
      <c r="Q4065" s="217"/>
      <c r="R4065" s="85">
        <f t="shared" ref="R4065" si="10492">IF(COUNTA(Y4064:DP4067)=0,0,MIN(Y4065:DP4065))</f>
        <v>5.7970000000000001E-2</v>
      </c>
      <c r="S4065" s="86">
        <f t="shared" ref="S4065" si="10493">IF(COUNTA(Y4064:DP4067)=0,0,HLOOKUP(S4064,Y4064:DP4067,2,FALSE))</f>
        <v>5.7970000000000001E-2</v>
      </c>
      <c r="T4065" s="87">
        <f t="shared" ref="T4065" si="10494">IF(COUNTA(Y4064:DP4067)=0,0,AVERAGE(Y4065:DP4065))</f>
        <v>5.7985000000000002E-2</v>
      </c>
      <c r="U4065" s="88">
        <f t="shared" ref="U4065" si="10495">IF(COUNTA(Y4064:DP4067)=0,0,_xlfn.MINIFS(Y4065:DP4065,Y4067:DP4067,U4067))</f>
        <v>0</v>
      </c>
      <c r="V4065" s="89">
        <f t="array" ref="V4065">IF(COUNTA(Y4064:DP4067)=0,0,IF(ISERROR(HLOOKUP(V4067,Y4067:DP4067,1,FALSE)),0,INDEX(Y4065:DP4065,MATCH(V4064&amp;V4067,Y4064:DP4064&amp;Y4067:DP4067,0))))</f>
        <v>0</v>
      </c>
      <c r="W4065" s="90">
        <f t="array" ref="W4065">IF(COUNTA(Y4064:DP4067)=0,0,IF(ISERROR(HLOOKUP(W4067,Y4067:DP4067,1,FALSE)),0,AVERAGEIF(Y4067:DP4067,$W4067,Y4065:DP4065)))</f>
        <v>0</v>
      </c>
      <c r="X4065" s="107"/>
      <c r="Y4065" s="142">
        <v>5.8000000000000003E-2</v>
      </c>
      <c r="Z4065" s="142">
        <v>5.7970000000000001E-2</v>
      </c>
    </row>
    <row r="4066" spans="2:27" thickBot="1">
      <c r="B4066" s="83"/>
      <c r="C4066" s="84"/>
      <c r="D4066" s="83"/>
      <c r="E4066" s="83"/>
      <c r="F4066" s="83"/>
      <c r="G4066" s="83"/>
      <c r="H4066" s="83"/>
      <c r="I4066" s="83"/>
      <c r="J4066" s="83"/>
      <c r="K4066" s="83"/>
      <c r="L4066" s="83"/>
      <c r="M4066" s="83"/>
      <c r="N4066" s="83"/>
      <c r="O4066" s="83"/>
      <c r="P4066" s="84"/>
      <c r="Q4066" s="217"/>
      <c r="R4066" s="91">
        <f t="shared" ref="R4066" si="10496">IF(COUNTA(Y4064:DP4067)=0,0,HLOOKUP(R4065,Y4065:DP4067,2,FALSE))</f>
        <v>0</v>
      </c>
      <c r="S4066" s="92">
        <f t="shared" ref="S4066" si="10497">IF(COUNTA(Y4064:DP4067)=0,0,HLOOKUP(S4064,Y4064:DP4067,3,FALSE))</f>
        <v>0</v>
      </c>
      <c r="T4066" s="93"/>
      <c r="U4066" s="94">
        <f t="array" ref="U4066">IF(COUNTA(Y4064:DP4067)=0,0,IF(ISERROR(HLOOKUP(U4067,Y4067:DP4067,1,FALSE)),0,INDEX(Y4066:DP4066,MATCH(U4065&amp;U4067,Y4065:DP4065&amp;Y4067:DP4067,0))))</f>
        <v>0</v>
      </c>
      <c r="V4066" s="94">
        <f t="array" ref="V4066">IF(COUNTA(Y4064:DP4067)=0,0,IF(ISERROR(HLOOKUP(V4067,Y4067:DP4067,1,FALSE)),0,INDEX(Y4066:DP4066,MATCH(V4065&amp;V4067,Y4065:DP4065&amp;Y4067:DP4067,0))))</f>
        <v>0</v>
      </c>
      <c r="W4066" s="95"/>
      <c r="X4066" s="108"/>
      <c r="Y4066" s="143">
        <v>0</v>
      </c>
      <c r="Z4066" s="143">
        <v>0</v>
      </c>
    </row>
    <row r="4067" spans="2:27" ht="13.9" thickBot="1">
      <c r="B4067" s="96"/>
      <c r="C4067" s="97"/>
      <c r="D4067" s="96"/>
      <c r="E4067" s="96"/>
      <c r="F4067" s="96"/>
      <c r="G4067" s="96"/>
      <c r="H4067" s="96"/>
      <c r="I4067" s="96"/>
      <c r="J4067" s="96"/>
      <c r="K4067" s="96"/>
      <c r="L4067" s="96"/>
      <c r="M4067" s="96"/>
      <c r="N4067" s="96"/>
      <c r="O4067" s="96"/>
      <c r="P4067" s="97"/>
      <c r="Q4067" s="218"/>
      <c r="R4067" s="98" t="str">
        <f t="shared" ref="R4067" si="10498">IF(COUNTA(Y4064:DP4067)=0,"none",HLOOKUP(R4065,Y4065:DP4067,3,FALSE))</f>
        <v>ECI</v>
      </c>
      <c r="S4067" s="99" t="str">
        <f t="shared" ref="S4067" si="10499">IF(COUNTA(Y4064:DP4067)=0,"none",HLOOKUP(S4064,Y4064:DP4067,4,FALSE))</f>
        <v>ECI</v>
      </c>
      <c r="T4067" s="100"/>
      <c r="U4067" s="100">
        <f t="array" ref="U4067">IF(COUNTA(Y4064:DP4067)=0,"none",IF($U$2="WAHR",$W$3,Abfrage!$F$4))</f>
        <v>0</v>
      </c>
      <c r="V4067" s="100">
        <f t="array" ref="V4067">IF(COUNTA(Y4064:DP4067)=0,"none",IF($U$2="WAHR",$W$3,Abfrage!$F$4))</f>
        <v>0</v>
      </c>
      <c r="W4067" s="100">
        <f t="array" ref="W4067">IF(COUNTA(Y4064:DP4067)=0,"none",IF($U$2="WAHR",$W$3,Abfrage!$F$4))</f>
        <v>0</v>
      </c>
      <c r="X4067" s="109"/>
      <c r="Y4067" s="144" t="s">
        <v>101</v>
      </c>
      <c r="Z4067" s="144" t="s">
        <v>101</v>
      </c>
    </row>
    <row r="4068" spans="2:27" thickBot="1">
      <c r="B4068" s="75" t="s">
        <v>2532</v>
      </c>
      <c r="C4068" s="76">
        <v>1000330508</v>
      </c>
      <c r="D4068" s="75" t="s">
        <v>95</v>
      </c>
      <c r="E4068" s="75" t="s">
        <v>148</v>
      </c>
      <c r="F4068" s="75" t="s">
        <v>96</v>
      </c>
      <c r="G4068" s="75" t="s">
        <v>96</v>
      </c>
      <c r="H4068" s="75" t="s">
        <v>50</v>
      </c>
      <c r="I4068" s="75" t="s">
        <v>79</v>
      </c>
      <c r="J4068" s="75" t="s">
        <v>2533</v>
      </c>
      <c r="K4068" s="75" t="s">
        <v>331</v>
      </c>
      <c r="L4068" s="75" t="s">
        <v>325</v>
      </c>
      <c r="M4068" s="75" t="s">
        <v>313</v>
      </c>
      <c r="N4068" s="75" t="s">
        <v>327</v>
      </c>
      <c r="O4068" s="75" t="s">
        <v>306</v>
      </c>
      <c r="P4068" s="76" t="s">
        <v>306</v>
      </c>
      <c r="Q4068" s="216"/>
      <c r="R4068" s="77">
        <f t="shared" ref="R4068" si="10500">IF(COUNTA(Y4068:DP4071)=0,"01.01.1900",INDEX(Y4068:DP4068,MATCH(R4069,Y4069:DP4069,0)))</f>
        <v>45848</v>
      </c>
      <c r="S4068" s="78">
        <f t="shared" ref="S4068" si="10501">IF(COUNTA(Y4068:DP4071)=0,"01.01.1900",MAX(Y4068:DP4068))</f>
        <v>45848</v>
      </c>
      <c r="T4068" s="79"/>
      <c r="U4068" s="80" t="str">
        <f t="array" ref="U4068">IF(COUNTA(Y4068:DP4071)=0,"01.01.1900",IF(ISERROR(HLOOKUP(U4071,Y4071:DP4071,1,FALSE)),"01.01.1900",INDEX(Y4068:DP4068,MATCH(U4069&amp;U4071,Y4069:DP4069&amp;Y4071:DP4071,0))))</f>
        <v>01.01.1900</v>
      </c>
      <c r="V4068" s="81">
        <f t="shared" ref="V4068" si="10502">IF(COUNTA(Y4068:DP4071)=0,"01.01.1900",_xlfn.MAXIFS(Y4068:DP4068,Y4071:DP4071,V4071))</f>
        <v>0</v>
      </c>
      <c r="W4068" s="82"/>
      <c r="X4068" s="106"/>
      <c r="Y4068" s="141">
        <v>45848</v>
      </c>
    </row>
    <row r="4069" spans="2:27" thickBot="1">
      <c r="B4069" s="83"/>
      <c r="C4069" s="84"/>
      <c r="D4069" s="83"/>
      <c r="E4069" s="83"/>
      <c r="F4069" s="83"/>
      <c r="G4069" s="83"/>
      <c r="H4069" s="83"/>
      <c r="I4069" s="83"/>
      <c r="J4069" s="83"/>
      <c r="K4069" s="83"/>
      <c r="L4069" s="83"/>
      <c r="M4069" s="83"/>
      <c r="N4069" s="83"/>
      <c r="O4069" s="83"/>
      <c r="P4069" s="84"/>
      <c r="Q4069" s="217"/>
      <c r="R4069" s="85">
        <f t="shared" ref="R4069" si="10503">IF(COUNTA(Y4068:DP4071)=0,0,MIN(Y4069:DP4069))</f>
        <v>0.29399999999999998</v>
      </c>
      <c r="S4069" s="86">
        <f t="shared" ref="S4069" si="10504">IF(COUNTA(Y4068:DP4071)=0,0,HLOOKUP(S4068,Y4068:DP4071,2,FALSE))</f>
        <v>0.29399999999999998</v>
      </c>
      <c r="T4069" s="87">
        <f t="shared" ref="T4069" si="10505">IF(COUNTA(Y4068:DP4071)=0,0,AVERAGE(Y4069:DP4069))</f>
        <v>0.29399999999999998</v>
      </c>
      <c r="U4069" s="88">
        <f t="shared" ref="U4069" si="10506">IF(COUNTA(Y4068:DP4071)=0,0,_xlfn.MINIFS(Y4069:DP4069,Y4071:DP4071,U4071))</f>
        <v>0</v>
      </c>
      <c r="V4069" s="89">
        <f t="array" ref="V4069">IF(COUNTA(Y4068:DP4071)=0,0,IF(ISERROR(HLOOKUP(V4071,Y4071:DP4071,1,FALSE)),0,INDEX(Y4069:DP4069,MATCH(V4068&amp;V4071,Y4068:DP4068&amp;Y4071:DP4071,0))))</f>
        <v>0</v>
      </c>
      <c r="W4069" s="90">
        <f t="array" ref="W4069">IF(COUNTA(Y4068:DP4071)=0,0,IF(ISERROR(HLOOKUP(W4071,Y4071:DP4071,1,FALSE)),0,AVERAGEIF(Y4071:DP4071,$W4071,Y4069:DP4069)))</f>
        <v>0</v>
      </c>
      <c r="X4069" s="107"/>
      <c r="Y4069" s="142">
        <v>0.29399999999999998</v>
      </c>
    </row>
    <row r="4070" spans="2:27" thickBot="1">
      <c r="B4070" s="83"/>
      <c r="C4070" s="84"/>
      <c r="D4070" s="83"/>
      <c r="E4070" s="83"/>
      <c r="F4070" s="83"/>
      <c r="G4070" s="83"/>
      <c r="H4070" s="83"/>
      <c r="I4070" s="83"/>
      <c r="J4070" s="83"/>
      <c r="K4070" s="83"/>
      <c r="L4070" s="83"/>
      <c r="M4070" s="83"/>
      <c r="N4070" s="83"/>
      <c r="O4070" s="83"/>
      <c r="P4070" s="84"/>
      <c r="Q4070" s="217"/>
      <c r="R4070" s="91">
        <f t="shared" ref="R4070" si="10507">IF(COUNTA(Y4068:DP4071)=0,0,HLOOKUP(R4069,Y4069:DP4071,2,FALSE))</f>
        <v>1</v>
      </c>
      <c r="S4070" s="92">
        <f t="shared" ref="S4070" si="10508">IF(COUNTA(Y4068:DP4071)=0,0,HLOOKUP(S4068,Y4068:DP4071,3,FALSE))</f>
        <v>1</v>
      </c>
      <c r="T4070" s="93"/>
      <c r="U4070" s="94">
        <f t="array" ref="U4070">IF(COUNTA(Y4068:DP4071)=0,0,IF(ISERROR(HLOOKUP(U4071,Y4071:DP4071,1,FALSE)),0,INDEX(Y4070:DP4070,MATCH(U4069&amp;U4071,Y4069:DP4069&amp;Y4071:DP4071,0))))</f>
        <v>0</v>
      </c>
      <c r="V4070" s="94">
        <f t="array" ref="V4070">IF(COUNTA(Y4068:DP4071)=0,0,IF(ISERROR(HLOOKUP(V4071,Y4071:DP4071,1,FALSE)),0,INDEX(Y4070:DP4070,MATCH(V4069&amp;V4071,Y4069:DP4069&amp;Y4071:DP4071,0))))</f>
        <v>0</v>
      </c>
      <c r="W4070" s="95"/>
      <c r="X4070" s="108"/>
      <c r="Y4070" s="143">
        <v>1</v>
      </c>
    </row>
    <row r="4071" spans="2:27" ht="13.9" thickBot="1">
      <c r="B4071" s="96"/>
      <c r="C4071" s="97"/>
      <c r="D4071" s="96"/>
      <c r="E4071" s="96"/>
      <c r="F4071" s="96"/>
      <c r="G4071" s="96"/>
      <c r="H4071" s="96"/>
      <c r="I4071" s="96"/>
      <c r="J4071" s="96"/>
      <c r="K4071" s="96"/>
      <c r="L4071" s="96"/>
      <c r="M4071" s="96"/>
      <c r="N4071" s="96"/>
      <c r="O4071" s="96"/>
      <c r="P4071" s="97"/>
      <c r="Q4071" s="218"/>
      <c r="R4071" s="98" t="str">
        <f t="shared" ref="R4071" si="10509">IF(COUNTA(Y4068:DP4071)=0,"none",HLOOKUP(R4069,Y4069:DP4071,3,FALSE))</f>
        <v>www (-30%)</v>
      </c>
      <c r="S4071" s="99" t="str">
        <f t="shared" ref="S4071" si="10510">IF(COUNTA(Y4068:DP4071)=0,"none",HLOOKUP(S4068,Y4068:DP4071,4,FALSE))</f>
        <v>www (-30%)</v>
      </c>
      <c r="T4071" s="100"/>
      <c r="U4071" s="100">
        <f t="array" ref="U4071">IF(COUNTA(Y4068:DP4071)=0,"none",IF($U$2="WAHR",$W$3,Abfrage!$F$4))</f>
        <v>0</v>
      </c>
      <c r="V4071" s="100">
        <f t="array" ref="V4071">IF(COUNTA(Y4068:DP4071)=0,"none",IF($U$2="WAHR",$W$3,Abfrage!$F$4))</f>
        <v>0</v>
      </c>
      <c r="W4071" s="100">
        <f t="array" ref="W4071">IF(COUNTA(Y4068:DP4071)=0,"none",IF($U$2="WAHR",$W$3,Abfrage!$F$4))</f>
        <v>0</v>
      </c>
      <c r="X4071" s="109"/>
      <c r="Y4071" s="144" t="s">
        <v>43</v>
      </c>
    </row>
    <row r="4072" spans="2:27" thickBot="1">
      <c r="B4072" s="75" t="s">
        <v>2534</v>
      </c>
      <c r="C4072" s="76">
        <v>1000329495</v>
      </c>
      <c r="D4072" s="75" t="s">
        <v>158</v>
      </c>
      <c r="E4072" s="75" t="s">
        <v>159</v>
      </c>
      <c r="F4072" s="75" t="s">
        <v>2535</v>
      </c>
      <c r="G4072" s="75" t="s">
        <v>2535</v>
      </c>
      <c r="H4072" s="75" t="s">
        <v>2536</v>
      </c>
      <c r="I4072" s="75" t="s">
        <v>79</v>
      </c>
      <c r="J4072" s="75" t="s">
        <v>2537</v>
      </c>
      <c r="K4072" s="75" t="s">
        <v>306</v>
      </c>
      <c r="L4072" s="75" t="s">
        <v>306</v>
      </c>
      <c r="M4072" s="75" t="s">
        <v>313</v>
      </c>
      <c r="N4072" s="75" t="s">
        <v>2538</v>
      </c>
      <c r="O4072" s="75" t="s">
        <v>306</v>
      </c>
      <c r="P4072" s="76" t="s">
        <v>306</v>
      </c>
      <c r="Q4072" s="216"/>
      <c r="R4072" s="77">
        <f t="shared" ref="R4072" si="10511">IF(COUNTA(Y4072:DP4075)=0,"01.01.1900",INDEX(Y4072:DP4072,MATCH(R4073,Y4073:DP4073,0)))</f>
        <v>44013</v>
      </c>
      <c r="S4072" s="78">
        <f t="shared" ref="S4072" si="10512">IF(COUNTA(Y4072:DP4075)=0,"01.01.1900",MAX(Y4072:DP4072))</f>
        <v>45671</v>
      </c>
      <c r="T4072" s="79"/>
      <c r="U4072" s="80" t="str">
        <f t="array" ref="U4072">IF(COUNTA(Y4072:DP4075)=0,"01.01.1900",IF(ISERROR(HLOOKUP(U4075,Y4075:DP4075,1,FALSE)),"01.01.1900",INDEX(Y4072:DP4072,MATCH(U4073&amp;U4075,Y4073:DP4073&amp;Y4075:DP4075,0))))</f>
        <v>01.01.1900</v>
      </c>
      <c r="V4072" s="81">
        <f t="shared" ref="V4072" si="10513">IF(COUNTA(Y4072:DP4075)=0,"01.01.1900",_xlfn.MAXIFS(Y4072:DP4072,Y4075:DP4075,V4075))</f>
        <v>0</v>
      </c>
      <c r="W4072" s="82"/>
      <c r="X4072" s="106"/>
      <c r="Y4072" s="101">
        <v>44013</v>
      </c>
      <c r="Z4072" s="141">
        <v>45310</v>
      </c>
      <c r="AA4072" s="141">
        <v>45671</v>
      </c>
    </row>
    <row r="4073" spans="2:27" thickBot="1">
      <c r="B4073" s="83"/>
      <c r="C4073" s="84"/>
      <c r="D4073" s="83"/>
      <c r="E4073" s="83"/>
      <c r="F4073" s="83"/>
      <c r="G4073" s="83"/>
      <c r="H4073" s="83"/>
      <c r="I4073" s="83"/>
      <c r="J4073" s="83"/>
      <c r="K4073" s="83"/>
      <c r="L4073" s="83"/>
      <c r="M4073" s="83"/>
      <c r="N4073" s="83"/>
      <c r="O4073" s="83"/>
      <c r="P4073" s="84"/>
      <c r="Q4073" s="217"/>
      <c r="R4073" s="85">
        <f t="shared" ref="R4073" si="10514">IF(COUNTA(Y4072:DP4075)=0,0,MIN(Y4073:DP4073))</f>
        <v>1.4648697674418605</v>
      </c>
      <c r="S4073" s="86">
        <f t="shared" ref="S4073" si="10515">IF(COUNTA(Y4072:DP4075)=0,0,HLOOKUP(S4072,Y4072:DP4075,2,FALSE))</f>
        <v>2.07985</v>
      </c>
      <c r="T4073" s="87">
        <f t="shared" ref="T4073" si="10516">IF(COUNTA(Y4072:DP4075)=0,0,AVERAGE(Y4073:DP4073))</f>
        <v>1.9708765224806204</v>
      </c>
      <c r="U4073" s="88">
        <f t="shared" ref="U4073" si="10517">IF(COUNTA(Y4072:DP4075)=0,0,_xlfn.MINIFS(Y4073:DP4073,Y4075:DP4075,U4075))</f>
        <v>0</v>
      </c>
      <c r="V4073" s="89">
        <f t="array" ref="V4073">IF(COUNTA(Y4072:DP4075)=0,0,IF(ISERROR(HLOOKUP(V4075,Y4075:DP4075,1,FALSE)),0,INDEX(Y4073:DP4073,MATCH(V4072&amp;V4075,Y4072:DP4072&amp;Y4075:DP4075,0))))</f>
        <v>0</v>
      </c>
      <c r="W4073" s="90">
        <f t="array" ref="W4073">IF(COUNTA(Y4072:DP4075)=0,0,IF(ISERROR(HLOOKUP(W4075,Y4075:DP4075,1,FALSE)),0,AVERAGEIF(Y4075:DP4075,$W4075,Y4073:DP4073)))</f>
        <v>0</v>
      </c>
      <c r="X4073" s="107"/>
      <c r="Y4073" s="102">
        <v>1.4648697674418605</v>
      </c>
      <c r="Z4073" s="142">
        <v>2.3679098000000005</v>
      </c>
      <c r="AA4073" s="142">
        <v>2.07985</v>
      </c>
    </row>
    <row r="4074" spans="2:27" thickBot="1">
      <c r="B4074" s="83"/>
      <c r="C4074" s="84"/>
      <c r="D4074" s="83"/>
      <c r="E4074" s="83"/>
      <c r="F4074" s="83"/>
      <c r="G4074" s="83"/>
      <c r="H4074" s="83"/>
      <c r="I4074" s="83"/>
      <c r="J4074" s="83"/>
      <c r="K4074" s="83"/>
      <c r="L4074" s="83"/>
      <c r="M4074" s="83"/>
      <c r="N4074" s="83"/>
      <c r="O4074" s="83"/>
      <c r="P4074" s="84"/>
      <c r="Q4074" s="217"/>
      <c r="R4074" s="91">
        <f t="shared" ref="R4074" si="10518">IF(COUNTA(Y4072:DP4075)=0,0,HLOOKUP(R4073,Y4073:DP4075,2,FALSE))</f>
        <v>0</v>
      </c>
      <c r="S4074" s="92">
        <f t="shared" ref="S4074" si="10519">IF(COUNTA(Y4072:DP4075)=0,0,HLOOKUP(S4072,Y4072:DP4075,3,FALSE))</f>
        <v>0</v>
      </c>
      <c r="T4074" s="93"/>
      <c r="U4074" s="94">
        <f t="array" ref="U4074">IF(COUNTA(Y4072:DP4075)=0,0,IF(ISERROR(HLOOKUP(U4075,Y4075:DP4075,1,FALSE)),0,INDEX(Y4074:DP4074,MATCH(U4073&amp;U4075,Y4073:DP4073&amp;Y4075:DP4075,0))))</f>
        <v>0</v>
      </c>
      <c r="V4074" s="94">
        <f t="array" ref="V4074">IF(COUNTA(Y4072:DP4075)=0,0,IF(ISERROR(HLOOKUP(V4075,Y4075:DP4075,1,FALSE)),0,INDEX(Y4074:DP4074,MATCH(V4073&amp;V4075,Y4073:DP4073&amp;Y4075:DP4075,0))))</f>
        <v>0</v>
      </c>
      <c r="W4074" s="95"/>
      <c r="X4074" s="108"/>
      <c r="Y4074" s="103">
        <v>0</v>
      </c>
      <c r="Z4074" s="143">
        <v>0</v>
      </c>
      <c r="AA4074" s="143">
        <v>0</v>
      </c>
    </row>
    <row r="4075" spans="2:27" ht="13.9" thickBot="1">
      <c r="B4075" s="96"/>
      <c r="C4075" s="97"/>
      <c r="D4075" s="96"/>
      <c r="E4075" s="96"/>
      <c r="F4075" s="96"/>
      <c r="G4075" s="96"/>
      <c r="H4075" s="96"/>
      <c r="I4075" s="96"/>
      <c r="J4075" s="96"/>
      <c r="K4075" s="96"/>
      <c r="L4075" s="96"/>
      <c r="M4075" s="96"/>
      <c r="N4075" s="96"/>
      <c r="O4075" s="96"/>
      <c r="P4075" s="97"/>
      <c r="Q4075" s="218"/>
      <c r="R4075" s="98" t="str">
        <f t="shared" ref="R4075" si="10520">IF(COUNTA(Y4072:DP4075)=0,"none",HLOOKUP(R4073,Y4073:DP4075,3,FALSE))</f>
        <v>ECI</v>
      </c>
      <c r="S4075" s="99" t="str">
        <f t="shared" ref="S4075" si="10521">IF(COUNTA(Y4072:DP4075)=0,"none",HLOOKUP(S4072,Y4072:DP4075,4,FALSE))</f>
        <v>ECI</v>
      </c>
      <c r="T4075" s="100"/>
      <c r="U4075" s="100">
        <f t="array" ref="U4075">IF(COUNTA(Y4072:DP4075)=0,"none",IF($U$2="WAHR",$W$3,Abfrage!$F$4))</f>
        <v>0</v>
      </c>
      <c r="V4075" s="100">
        <f t="array" ref="V4075">IF(COUNTA(Y4072:DP4075)=0,"none",IF($U$2="WAHR",$W$3,Abfrage!$F$4))</f>
        <v>0</v>
      </c>
      <c r="W4075" s="100">
        <f t="array" ref="W4075">IF(COUNTA(Y4072:DP4075)=0,"none",IF($U$2="WAHR",$W$3,Abfrage!$F$4))</f>
        <v>0</v>
      </c>
      <c r="X4075" s="109"/>
      <c r="Y4075" s="104" t="s">
        <v>101</v>
      </c>
      <c r="Z4075" s="144" t="s">
        <v>101</v>
      </c>
      <c r="AA4075" s="144" t="s">
        <v>101</v>
      </c>
    </row>
    <row r="4076" spans="2:27" thickBot="1">
      <c r="B4076" s="75" t="s">
        <v>2539</v>
      </c>
      <c r="C4076" s="76">
        <v>1000329496</v>
      </c>
      <c r="D4076" s="75" t="s">
        <v>95</v>
      </c>
      <c r="E4076" s="75" t="s">
        <v>96</v>
      </c>
      <c r="F4076" s="75" t="s">
        <v>103</v>
      </c>
      <c r="G4076" s="75" t="s">
        <v>96</v>
      </c>
      <c r="H4076" s="75" t="e">
        <v>#N/A</v>
      </c>
      <c r="I4076" s="75" t="s">
        <v>79</v>
      </c>
      <c r="J4076" s="75" t="s">
        <v>2540</v>
      </c>
      <c r="K4076" s="75" t="s">
        <v>306</v>
      </c>
      <c r="L4076" s="75" t="s">
        <v>306</v>
      </c>
      <c r="M4076" s="75" t="s">
        <v>313</v>
      </c>
      <c r="N4076" s="75" t="s">
        <v>2538</v>
      </c>
      <c r="O4076" s="75" t="s">
        <v>306</v>
      </c>
      <c r="P4076" s="76" t="s">
        <v>306</v>
      </c>
      <c r="Q4076" s="216"/>
      <c r="R4076" s="77" t="str">
        <f t="shared" ref="R4076" si="10522">IF(COUNTA(Y4076:DP4079)=0,"01.01.1900",INDEX(Y4076:DP4076,MATCH(R4077,Y4077:DP4077,0)))</f>
        <v>01.01.1900</v>
      </c>
      <c r="S4076" s="78" t="str">
        <f t="shared" ref="S4076" si="10523">IF(COUNTA(Y4076:DP4079)=0,"01.01.1900",MAX(Y4076:DP4076))</f>
        <v>01.01.1900</v>
      </c>
      <c r="T4076" s="79"/>
      <c r="U4076" s="80" t="str">
        <f t="array" ref="U4076">IF(COUNTA(Y4076:DP4079)=0,"01.01.1900",IF(ISERROR(HLOOKUP(U4079,Y4079:DP4079,1,FALSE)),"01.01.1900",INDEX(Y4076:DP4076,MATCH(U4077&amp;U4079,Y4077:DP4077&amp;Y4079:DP4079,0))))</f>
        <v>01.01.1900</v>
      </c>
      <c r="V4076" s="81" t="str">
        <f t="shared" ref="V4076" si="10524">IF(COUNTA(Y4076:DP4079)=0,"01.01.1900",_xlfn.MAXIFS(Y4076:DP4076,Y4079:DP4079,V4079))</f>
        <v>01.01.1900</v>
      </c>
      <c r="W4076" s="82"/>
      <c r="X4076" s="106"/>
    </row>
    <row r="4077" spans="2:27" thickBot="1">
      <c r="B4077" s="83"/>
      <c r="C4077" s="84"/>
      <c r="D4077" s="83"/>
      <c r="E4077" s="83"/>
      <c r="F4077" s="83"/>
      <c r="G4077" s="83"/>
      <c r="H4077" s="83"/>
      <c r="I4077" s="83"/>
      <c r="J4077" s="83"/>
      <c r="K4077" s="83"/>
      <c r="L4077" s="83"/>
      <c r="M4077" s="83"/>
      <c r="N4077" s="83"/>
      <c r="O4077" s="83"/>
      <c r="P4077" s="84"/>
      <c r="Q4077" s="217"/>
      <c r="R4077" s="85">
        <f t="shared" ref="R4077" si="10525">IF(COUNTA(Y4076:DP4079)=0,0,MIN(Y4077:DP4077))</f>
        <v>0</v>
      </c>
      <c r="S4077" s="86">
        <f t="shared" ref="S4077" si="10526">IF(COUNTA(Y4076:DP4079)=0,0,HLOOKUP(S4076,Y4076:DP4079,2,FALSE))</f>
        <v>0</v>
      </c>
      <c r="T4077" s="87">
        <f t="shared" ref="T4077" si="10527">IF(COUNTA(Y4076:DP4079)=0,0,AVERAGE(Y4077:DP4077))</f>
        <v>0</v>
      </c>
      <c r="U4077" s="88">
        <f t="shared" ref="U4077" si="10528">IF(COUNTA(Y4076:DP4079)=0,0,_xlfn.MINIFS(Y4077:DP4077,Y4079:DP4079,U4079))</f>
        <v>0</v>
      </c>
      <c r="V4077" s="89">
        <f t="array" ref="V4077">IF(COUNTA(Y4076:DP4079)=0,0,IF(ISERROR(HLOOKUP(V4079,Y4079:DP4079,1,FALSE)),0,INDEX(Y4077:DP4077,MATCH(V4076&amp;V4079,Y4076:DP4076&amp;Y4079:DP4079,0))))</f>
        <v>0</v>
      </c>
      <c r="W4077" s="90">
        <f t="array" ref="W4077">IF(COUNTA(Y4076:DP4079)=0,0,IF(ISERROR(HLOOKUP(W4079,Y4079:DP4079,1,FALSE)),0,AVERAGEIF(Y4079:DP4079,$W4079,Y4077:DP4077)))</f>
        <v>0</v>
      </c>
      <c r="X4077" s="107"/>
    </row>
    <row r="4078" spans="2:27" thickBot="1">
      <c r="B4078" s="83"/>
      <c r="C4078" s="84"/>
      <c r="D4078" s="83"/>
      <c r="E4078" s="83"/>
      <c r="F4078" s="83"/>
      <c r="G4078" s="83"/>
      <c r="H4078" s="83"/>
      <c r="I4078" s="83"/>
      <c r="J4078" s="83"/>
      <c r="K4078" s="83"/>
      <c r="L4078" s="83"/>
      <c r="M4078" s="83"/>
      <c r="N4078" s="83"/>
      <c r="O4078" s="83"/>
      <c r="P4078" s="84"/>
      <c r="Q4078" s="217"/>
      <c r="R4078" s="91">
        <f t="shared" ref="R4078" si="10529">IF(COUNTA(Y4076:DP4079)=0,0,HLOOKUP(R4077,Y4077:DP4079,2,FALSE))</f>
        <v>0</v>
      </c>
      <c r="S4078" s="92">
        <f t="shared" ref="S4078" si="10530">IF(COUNTA(Y4076:DP4079)=0,0,HLOOKUP(S4076,Y4076:DP4079,3,FALSE))</f>
        <v>0</v>
      </c>
      <c r="T4078" s="93"/>
      <c r="U4078" s="94">
        <f t="array" ref="U4078">IF(COUNTA(Y4076:DP4079)=0,0,IF(ISERROR(HLOOKUP(U4079,Y4079:DP4079,1,FALSE)),0,INDEX(Y4078:DP4078,MATCH(U4077&amp;U4079,Y4077:DP4077&amp;Y4079:DP4079,0))))</f>
        <v>0</v>
      </c>
      <c r="V4078" s="94">
        <f t="array" ref="V4078">IF(COUNTA(Y4076:DP4079)=0,0,IF(ISERROR(HLOOKUP(V4079,Y4079:DP4079,1,FALSE)),0,INDEX(Y4078:DP4078,MATCH(V4077&amp;V4079,Y4077:DP4077&amp;Y4079:DP4079,0))))</f>
        <v>0</v>
      </c>
      <c r="W4078" s="95"/>
      <c r="X4078" s="108"/>
    </row>
    <row r="4079" spans="2:27" ht="13.9" thickBot="1">
      <c r="B4079" s="96"/>
      <c r="C4079" s="97"/>
      <c r="D4079" s="96"/>
      <c r="E4079" s="96"/>
      <c r="F4079" s="96"/>
      <c r="G4079" s="96"/>
      <c r="H4079" s="96"/>
      <c r="I4079" s="96"/>
      <c r="J4079" s="96"/>
      <c r="K4079" s="96"/>
      <c r="L4079" s="96"/>
      <c r="M4079" s="96"/>
      <c r="N4079" s="96"/>
      <c r="O4079" s="96"/>
      <c r="P4079" s="97"/>
      <c r="Q4079" s="218"/>
      <c r="R4079" s="98" t="str">
        <f t="shared" ref="R4079" si="10531">IF(COUNTA(Y4076:DP4079)=0,"none",HLOOKUP(R4077,Y4077:DP4079,3,FALSE))</f>
        <v>none</v>
      </c>
      <c r="S4079" s="99" t="str">
        <f t="shared" ref="S4079" si="10532">IF(COUNTA(Y4076:DP4079)=0,"none",HLOOKUP(S4076,Y4076:DP4079,4,FALSE))</f>
        <v>none</v>
      </c>
      <c r="T4079" s="100"/>
      <c r="U4079" s="100" t="str">
        <f t="array" ref="U4079">IF(COUNTA(Y4076:DP4079)=0,"none",IF($U$2="WAHR",$W$3,Abfrage!$F$4))</f>
        <v>none</v>
      </c>
      <c r="V4079" s="100" t="str">
        <f t="array" ref="V4079">IF(COUNTA(Y4076:DP4079)=0,"none",IF($U$2="WAHR",$W$3,Abfrage!$F$4))</f>
        <v>none</v>
      </c>
      <c r="W4079" s="100" t="str">
        <f t="array" ref="W4079">IF(COUNTA(Y4076:DP4079)=0,"none",IF($U$2="WAHR",$W$3,Abfrage!$F$4))</f>
        <v>none</v>
      </c>
      <c r="X4079" s="109"/>
    </row>
    <row r="4080" spans="2:27" thickBot="1">
      <c r="B4080" s="75" t="s">
        <v>2541</v>
      </c>
      <c r="C4080" s="76">
        <v>1000349534</v>
      </c>
      <c r="D4080" s="75" t="s">
        <v>95</v>
      </c>
      <c r="E4080" s="75" t="s">
        <v>96</v>
      </c>
      <c r="F4080" s="75" t="s">
        <v>97</v>
      </c>
      <c r="G4080" s="75" t="s">
        <v>97</v>
      </c>
      <c r="H4080" s="75" t="e">
        <v>#N/A</v>
      </c>
      <c r="I4080" s="75" t="s">
        <v>51</v>
      </c>
      <c r="J4080" s="75" t="s">
        <v>2542</v>
      </c>
      <c r="K4080" s="75" t="s">
        <v>306</v>
      </c>
      <c r="L4080" s="75" t="s">
        <v>306</v>
      </c>
      <c r="M4080" s="75" t="s">
        <v>313</v>
      </c>
      <c r="N4080" s="75" t="s">
        <v>393</v>
      </c>
      <c r="O4080" s="75" t="s">
        <v>309</v>
      </c>
      <c r="P4080" s="76" t="s">
        <v>306</v>
      </c>
      <c r="Q4080" s="216"/>
      <c r="R4080" s="77" t="str">
        <f t="shared" ref="R4080" si="10533">IF(COUNTA(Y4080:DP4083)=0,"01.01.1900",INDEX(Y4080:DP4080,MATCH(R4081,Y4081:DP4081,0)))</f>
        <v>01.01.1900</v>
      </c>
      <c r="S4080" s="78" t="str">
        <f t="shared" ref="S4080" si="10534">IF(COUNTA(Y4080:DP4083)=0,"01.01.1900",MAX(Y4080:DP4080))</f>
        <v>01.01.1900</v>
      </c>
      <c r="T4080" s="79"/>
      <c r="U4080" s="80" t="str">
        <f t="array" ref="U4080">IF(COUNTA(Y4080:DP4083)=0,"01.01.1900",IF(ISERROR(HLOOKUP(U4083,Y4083:DP4083,1,FALSE)),"01.01.1900",INDEX(Y4080:DP4080,MATCH(U4081&amp;U4083,Y4081:DP4081&amp;Y4083:DP4083,0))))</f>
        <v>01.01.1900</v>
      </c>
      <c r="V4080" s="81" t="str">
        <f t="shared" ref="V4080" si="10535">IF(COUNTA(Y4080:DP4083)=0,"01.01.1900",_xlfn.MAXIFS(Y4080:DP4080,Y4083:DP4083,V4083))</f>
        <v>01.01.1900</v>
      </c>
      <c r="W4080" s="82"/>
      <c r="X4080" s="106"/>
    </row>
    <row r="4081" spans="2:24" thickBot="1">
      <c r="B4081" s="83"/>
      <c r="C4081" s="84"/>
      <c r="D4081" s="83"/>
      <c r="E4081" s="83"/>
      <c r="F4081" s="83"/>
      <c r="G4081" s="83"/>
      <c r="H4081" s="83"/>
      <c r="I4081" s="83"/>
      <c r="J4081" s="83"/>
      <c r="K4081" s="83"/>
      <c r="L4081" s="83"/>
      <c r="M4081" s="83"/>
      <c r="N4081" s="83"/>
      <c r="O4081" s="83"/>
      <c r="P4081" s="84"/>
      <c r="Q4081" s="217"/>
      <c r="R4081" s="85">
        <f t="shared" ref="R4081" si="10536">IF(COUNTA(Y4080:DP4083)=0,0,MIN(Y4081:DP4081))</f>
        <v>0</v>
      </c>
      <c r="S4081" s="86">
        <f t="shared" ref="S4081" si="10537">IF(COUNTA(Y4080:DP4083)=0,0,HLOOKUP(S4080,Y4080:DP4083,2,FALSE))</f>
        <v>0</v>
      </c>
      <c r="T4081" s="87">
        <f t="shared" ref="T4081" si="10538">IF(COUNTA(Y4080:DP4083)=0,0,AVERAGE(Y4081:DP4081))</f>
        <v>0</v>
      </c>
      <c r="U4081" s="88">
        <f t="shared" ref="U4081" si="10539">IF(COUNTA(Y4080:DP4083)=0,0,_xlfn.MINIFS(Y4081:DP4081,Y4083:DP4083,U4083))</f>
        <v>0</v>
      </c>
      <c r="V4081" s="89">
        <f t="array" ref="V4081">IF(COUNTA(Y4080:DP4083)=0,0,IF(ISERROR(HLOOKUP(V4083,Y4083:DP4083,1,FALSE)),0,INDEX(Y4081:DP4081,MATCH(V4080&amp;V4083,Y4080:DP4080&amp;Y4083:DP4083,0))))</f>
        <v>0</v>
      </c>
      <c r="W4081" s="90">
        <f t="array" ref="W4081">IF(COUNTA(Y4080:DP4083)=0,0,IF(ISERROR(HLOOKUP(W4083,Y4083:DP4083,1,FALSE)),0,AVERAGEIF(Y4083:DP4083,$W4083,Y4081:DP4081)))</f>
        <v>0</v>
      </c>
      <c r="X4081" s="107"/>
    </row>
    <row r="4082" spans="2:24" thickBot="1">
      <c r="B4082" s="83"/>
      <c r="C4082" s="84"/>
      <c r="D4082" s="83"/>
      <c r="E4082" s="83"/>
      <c r="F4082" s="83"/>
      <c r="G4082" s="83"/>
      <c r="H4082" s="83"/>
      <c r="I4082" s="83"/>
      <c r="J4082" s="83"/>
      <c r="K4082" s="83"/>
      <c r="L4082" s="83"/>
      <c r="M4082" s="83"/>
      <c r="N4082" s="83"/>
      <c r="O4082" s="83"/>
      <c r="P4082" s="84"/>
      <c r="Q4082" s="217"/>
      <c r="R4082" s="91">
        <f t="shared" ref="R4082" si="10540">IF(COUNTA(Y4080:DP4083)=0,0,HLOOKUP(R4081,Y4081:DP4083,2,FALSE))</f>
        <v>0</v>
      </c>
      <c r="S4082" s="92">
        <f t="shared" ref="S4082" si="10541">IF(COUNTA(Y4080:DP4083)=0,0,HLOOKUP(S4080,Y4080:DP4083,3,FALSE))</f>
        <v>0</v>
      </c>
      <c r="T4082" s="93"/>
      <c r="U4082" s="94">
        <f t="array" ref="U4082">IF(COUNTA(Y4080:DP4083)=0,0,IF(ISERROR(HLOOKUP(U4083,Y4083:DP4083,1,FALSE)),0,INDEX(Y4082:DP4082,MATCH(U4081&amp;U4083,Y4081:DP4081&amp;Y4083:DP4083,0))))</f>
        <v>0</v>
      </c>
      <c r="V4082" s="94">
        <f t="array" ref="V4082">IF(COUNTA(Y4080:DP4083)=0,0,IF(ISERROR(HLOOKUP(V4083,Y4083:DP4083,1,FALSE)),0,INDEX(Y4082:DP4082,MATCH(V4081&amp;V4083,Y4081:DP4081&amp;Y4083:DP4083,0))))</f>
        <v>0</v>
      </c>
      <c r="W4082" s="95"/>
      <c r="X4082" s="108"/>
    </row>
    <row r="4083" spans="2:24" ht="13.9" thickBot="1">
      <c r="B4083" s="96"/>
      <c r="C4083" s="97"/>
      <c r="D4083" s="96"/>
      <c r="E4083" s="96"/>
      <c r="F4083" s="96"/>
      <c r="G4083" s="96"/>
      <c r="H4083" s="96"/>
      <c r="I4083" s="96"/>
      <c r="J4083" s="96"/>
      <c r="K4083" s="96"/>
      <c r="L4083" s="96"/>
      <c r="M4083" s="96"/>
      <c r="N4083" s="96"/>
      <c r="O4083" s="96"/>
      <c r="P4083" s="97"/>
      <c r="Q4083" s="218"/>
      <c r="R4083" s="98" t="str">
        <f t="shared" ref="R4083" si="10542">IF(COUNTA(Y4080:DP4083)=0,"none",HLOOKUP(R4081,Y4081:DP4083,3,FALSE))</f>
        <v>none</v>
      </c>
      <c r="S4083" s="99" t="str">
        <f t="shared" ref="S4083" si="10543">IF(COUNTA(Y4080:DP4083)=0,"none",HLOOKUP(S4080,Y4080:DP4083,4,FALSE))</f>
        <v>none</v>
      </c>
      <c r="T4083" s="100"/>
      <c r="U4083" s="100" t="str">
        <f t="array" ref="U4083">IF(COUNTA(Y4080:DP4083)=0,"none",IF($U$2="WAHR",$W$3,Abfrage!$F$4))</f>
        <v>none</v>
      </c>
      <c r="V4083" s="100" t="str">
        <f t="array" ref="V4083">IF(COUNTA(Y4080:DP4083)=0,"none",IF($U$2="WAHR",$W$3,Abfrage!$F$4))</f>
        <v>none</v>
      </c>
      <c r="W4083" s="100" t="str">
        <f t="array" ref="W4083">IF(COUNTA(Y4080:DP4083)=0,"none",IF($U$2="WAHR",$W$3,Abfrage!$F$4))</f>
        <v>none</v>
      </c>
      <c r="X4083" s="109"/>
    </row>
    <row r="4084" spans="2:24" thickBot="1">
      <c r="B4084" s="75" t="s">
        <v>2543</v>
      </c>
      <c r="C4084" s="76">
        <v>1000364063</v>
      </c>
      <c r="D4084" s="75" t="s">
        <v>95</v>
      </c>
      <c r="E4084" s="75" t="s">
        <v>175</v>
      </c>
      <c r="F4084" s="75" t="s">
        <v>97</v>
      </c>
      <c r="G4084" s="75" t="s">
        <v>306</v>
      </c>
      <c r="H4084" s="75" t="e">
        <v>#N/A</v>
      </c>
      <c r="I4084" s="75" t="s">
        <v>51</v>
      </c>
      <c r="J4084" s="75" t="s">
        <v>2544</v>
      </c>
      <c r="K4084" s="75" t="s">
        <v>306</v>
      </c>
      <c r="L4084" s="75" t="s">
        <v>306</v>
      </c>
      <c r="M4084" s="75" t="s">
        <v>307</v>
      </c>
      <c r="N4084" s="75" t="s">
        <v>352</v>
      </c>
      <c r="O4084" s="75" t="s">
        <v>315</v>
      </c>
      <c r="P4084" s="76" t="s">
        <v>306</v>
      </c>
      <c r="Q4084" s="216"/>
      <c r="R4084" s="77" t="str">
        <f t="shared" ref="R4084" si="10544">IF(COUNTA(Y4084:DP4087)=0,"01.01.1900",INDEX(Y4084:DP4084,MATCH(R4085,Y4085:DP4085,0)))</f>
        <v>01.01.1900</v>
      </c>
      <c r="S4084" s="78" t="str">
        <f t="shared" ref="S4084" si="10545">IF(COUNTA(Y4084:DP4087)=0,"01.01.1900",MAX(Y4084:DP4084))</f>
        <v>01.01.1900</v>
      </c>
      <c r="T4084" s="79"/>
      <c r="U4084" s="80" t="str">
        <f t="array" ref="U4084">IF(COUNTA(Y4084:DP4087)=0,"01.01.1900",IF(ISERROR(HLOOKUP(U4087,Y4087:DP4087,1,FALSE)),"01.01.1900",INDEX(Y4084:DP4084,MATCH(U4085&amp;U4087,Y4085:DP4085&amp;Y4087:DP4087,0))))</f>
        <v>01.01.1900</v>
      </c>
      <c r="V4084" s="81" t="str">
        <f t="shared" ref="V4084" si="10546">IF(COUNTA(Y4084:DP4087)=0,"01.01.1900",_xlfn.MAXIFS(Y4084:DP4084,Y4087:DP4087,V4087))</f>
        <v>01.01.1900</v>
      </c>
      <c r="W4084" s="82"/>
      <c r="X4084" s="106"/>
    </row>
    <row r="4085" spans="2:24" thickBot="1">
      <c r="B4085" s="83"/>
      <c r="C4085" s="84"/>
      <c r="D4085" s="83"/>
      <c r="E4085" s="83"/>
      <c r="F4085" s="83"/>
      <c r="G4085" s="83"/>
      <c r="H4085" s="83"/>
      <c r="I4085" s="83"/>
      <c r="J4085" s="83"/>
      <c r="K4085" s="83"/>
      <c r="L4085" s="83"/>
      <c r="M4085" s="83"/>
      <c r="N4085" s="83"/>
      <c r="O4085" s="83"/>
      <c r="P4085" s="84"/>
      <c r="Q4085" s="217"/>
      <c r="R4085" s="85">
        <f t="shared" ref="R4085" si="10547">IF(COUNTA(Y4084:DP4087)=0,0,MIN(Y4085:DP4085))</f>
        <v>0</v>
      </c>
      <c r="S4085" s="86">
        <f t="shared" ref="S4085" si="10548">IF(COUNTA(Y4084:DP4087)=0,0,HLOOKUP(S4084,Y4084:DP4087,2,FALSE))</f>
        <v>0</v>
      </c>
      <c r="T4085" s="87">
        <f t="shared" ref="T4085" si="10549">IF(COUNTA(Y4084:DP4087)=0,0,AVERAGE(Y4085:DP4085))</f>
        <v>0</v>
      </c>
      <c r="U4085" s="88">
        <f t="shared" ref="U4085" si="10550">IF(COUNTA(Y4084:DP4087)=0,0,_xlfn.MINIFS(Y4085:DP4085,Y4087:DP4087,U4087))</f>
        <v>0</v>
      </c>
      <c r="V4085" s="89">
        <f t="array" ref="V4085">IF(COUNTA(Y4084:DP4087)=0,0,IF(ISERROR(HLOOKUP(V4087,Y4087:DP4087,1,FALSE)),0,INDEX(Y4085:DP4085,MATCH(V4084&amp;V4087,Y4084:DP4084&amp;Y4087:DP4087,0))))</f>
        <v>0</v>
      </c>
      <c r="W4085" s="90">
        <f t="array" ref="W4085">IF(COUNTA(Y4084:DP4087)=0,0,IF(ISERROR(HLOOKUP(W4087,Y4087:DP4087,1,FALSE)),0,AVERAGEIF(Y4087:DP4087,$W4087,Y4085:DP4085)))</f>
        <v>0</v>
      </c>
      <c r="X4085" s="107"/>
    </row>
    <row r="4086" spans="2:24" thickBot="1">
      <c r="B4086" s="83"/>
      <c r="C4086" s="84"/>
      <c r="D4086" s="83"/>
      <c r="E4086" s="83"/>
      <c r="F4086" s="83"/>
      <c r="G4086" s="83"/>
      <c r="H4086" s="83"/>
      <c r="I4086" s="83"/>
      <c r="J4086" s="83"/>
      <c r="K4086" s="83"/>
      <c r="L4086" s="83"/>
      <c r="M4086" s="83"/>
      <c r="N4086" s="83"/>
      <c r="O4086" s="83"/>
      <c r="P4086" s="84"/>
      <c r="Q4086" s="217"/>
      <c r="R4086" s="91">
        <f t="shared" ref="R4086" si="10551">IF(COUNTA(Y4084:DP4087)=0,0,HLOOKUP(R4085,Y4085:DP4087,2,FALSE))</f>
        <v>0</v>
      </c>
      <c r="S4086" s="92">
        <f t="shared" ref="S4086" si="10552">IF(COUNTA(Y4084:DP4087)=0,0,HLOOKUP(S4084,Y4084:DP4087,3,FALSE))</f>
        <v>0</v>
      </c>
      <c r="T4086" s="93"/>
      <c r="U4086" s="94">
        <f t="array" ref="U4086">IF(COUNTA(Y4084:DP4087)=0,0,IF(ISERROR(HLOOKUP(U4087,Y4087:DP4087,1,FALSE)),0,INDEX(Y4086:DP4086,MATCH(U4085&amp;U4087,Y4085:DP4085&amp;Y4087:DP4087,0))))</f>
        <v>0</v>
      </c>
      <c r="V4086" s="94">
        <f t="array" ref="V4086">IF(COUNTA(Y4084:DP4087)=0,0,IF(ISERROR(HLOOKUP(V4087,Y4087:DP4087,1,FALSE)),0,INDEX(Y4086:DP4086,MATCH(V4085&amp;V4087,Y4085:DP4085&amp;Y4087:DP4087,0))))</f>
        <v>0</v>
      </c>
      <c r="W4086" s="95"/>
      <c r="X4086" s="108"/>
    </row>
    <row r="4087" spans="2:24" ht="13.9" thickBot="1">
      <c r="B4087" s="96"/>
      <c r="C4087" s="97"/>
      <c r="D4087" s="96"/>
      <c r="E4087" s="96"/>
      <c r="F4087" s="96"/>
      <c r="G4087" s="96"/>
      <c r="H4087" s="96"/>
      <c r="I4087" s="96"/>
      <c r="J4087" s="96"/>
      <c r="K4087" s="96"/>
      <c r="L4087" s="96"/>
      <c r="M4087" s="96"/>
      <c r="N4087" s="96"/>
      <c r="O4087" s="96"/>
      <c r="P4087" s="97"/>
      <c r="Q4087" s="218"/>
      <c r="R4087" s="98" t="str">
        <f t="shared" ref="R4087" si="10553">IF(COUNTA(Y4084:DP4087)=0,"none",HLOOKUP(R4085,Y4085:DP4087,3,FALSE))</f>
        <v>none</v>
      </c>
      <c r="S4087" s="99" t="str">
        <f t="shared" ref="S4087" si="10554">IF(COUNTA(Y4084:DP4087)=0,"none",HLOOKUP(S4084,Y4084:DP4087,4,FALSE))</f>
        <v>none</v>
      </c>
      <c r="T4087" s="100"/>
      <c r="U4087" s="100" t="str">
        <f t="array" ref="U4087">IF(COUNTA(Y4084:DP4087)=0,"none",IF($U$2="WAHR",$W$3,Abfrage!$F$4))</f>
        <v>none</v>
      </c>
      <c r="V4087" s="100" t="str">
        <f t="array" ref="V4087">IF(COUNTA(Y4084:DP4087)=0,"none",IF($U$2="WAHR",$W$3,Abfrage!$F$4))</f>
        <v>none</v>
      </c>
      <c r="W4087" s="100" t="str">
        <f t="array" ref="W4087">IF(COUNTA(Y4084:DP4087)=0,"none",IF($U$2="WAHR",$W$3,Abfrage!$F$4))</f>
        <v>none</v>
      </c>
      <c r="X4087" s="109"/>
    </row>
    <row r="4088" spans="2:24" thickBot="1">
      <c r="B4088" s="75" t="s">
        <v>2545</v>
      </c>
      <c r="C4088" s="76">
        <v>1000295363</v>
      </c>
      <c r="D4088" s="75" t="s">
        <v>95</v>
      </c>
      <c r="E4088" s="75" t="s">
        <v>148</v>
      </c>
      <c r="F4088" s="75" t="s">
        <v>96</v>
      </c>
      <c r="G4088" s="75" t="s">
        <v>96</v>
      </c>
      <c r="H4088" s="75" t="e">
        <v>#N/A</v>
      </c>
      <c r="I4088" s="75" t="s">
        <v>391</v>
      </c>
      <c r="J4088" s="75" t="s">
        <v>2546</v>
      </c>
      <c r="K4088" s="75" t="s">
        <v>331</v>
      </c>
      <c r="L4088" s="75" t="s">
        <v>325</v>
      </c>
      <c r="M4088" s="75" t="s">
        <v>313</v>
      </c>
      <c r="N4088" s="75" t="s">
        <v>327</v>
      </c>
      <c r="O4088" s="75" t="s">
        <v>306</v>
      </c>
      <c r="P4088" s="76" t="s">
        <v>306</v>
      </c>
      <c r="Q4088" s="216"/>
      <c r="R4088" s="77" t="str">
        <f t="shared" ref="R4088" si="10555">IF(COUNTA(Y4088:DP4091)=0,"01.01.1900",INDEX(Y4088:DP4088,MATCH(R4089,Y4089:DP4089,0)))</f>
        <v>01.01.1900</v>
      </c>
      <c r="S4088" s="78" t="str">
        <f t="shared" ref="S4088" si="10556">IF(COUNTA(Y4088:DP4091)=0,"01.01.1900",MAX(Y4088:DP4088))</f>
        <v>01.01.1900</v>
      </c>
      <c r="T4088" s="79"/>
      <c r="U4088" s="80" t="str">
        <f t="array" ref="U4088">IF(COUNTA(Y4088:DP4091)=0,"01.01.1900",IF(ISERROR(HLOOKUP(U4091,Y4091:DP4091,1,FALSE)),"01.01.1900",INDEX(Y4088:DP4088,MATCH(U4089&amp;U4091,Y4089:DP4089&amp;Y4091:DP4091,0))))</f>
        <v>01.01.1900</v>
      </c>
      <c r="V4088" s="81" t="str">
        <f t="shared" ref="V4088" si="10557">IF(COUNTA(Y4088:DP4091)=0,"01.01.1900",_xlfn.MAXIFS(Y4088:DP4088,Y4091:DP4091,V4091))</f>
        <v>01.01.1900</v>
      </c>
      <c r="W4088" s="82"/>
      <c r="X4088" s="106"/>
    </row>
    <row r="4089" spans="2:24" thickBot="1">
      <c r="B4089" s="83"/>
      <c r="C4089" s="84"/>
      <c r="D4089" s="83"/>
      <c r="E4089" s="83"/>
      <c r="F4089" s="83"/>
      <c r="G4089" s="83"/>
      <c r="H4089" s="83"/>
      <c r="I4089" s="83"/>
      <c r="J4089" s="83"/>
      <c r="K4089" s="83"/>
      <c r="L4089" s="83"/>
      <c r="M4089" s="83"/>
      <c r="N4089" s="83"/>
      <c r="O4089" s="83"/>
      <c r="P4089" s="84"/>
      <c r="Q4089" s="217"/>
      <c r="R4089" s="85">
        <f t="shared" ref="R4089" si="10558">IF(COUNTA(Y4088:DP4091)=0,0,MIN(Y4089:DP4089))</f>
        <v>0</v>
      </c>
      <c r="S4089" s="86">
        <f t="shared" ref="S4089" si="10559">IF(COUNTA(Y4088:DP4091)=0,0,HLOOKUP(S4088,Y4088:DP4091,2,FALSE))</f>
        <v>0</v>
      </c>
      <c r="T4089" s="87">
        <f t="shared" ref="T4089" si="10560">IF(COUNTA(Y4088:DP4091)=0,0,AVERAGE(Y4089:DP4089))</f>
        <v>0</v>
      </c>
      <c r="U4089" s="88">
        <f t="shared" ref="U4089" si="10561">IF(COUNTA(Y4088:DP4091)=0,0,_xlfn.MINIFS(Y4089:DP4089,Y4091:DP4091,U4091))</f>
        <v>0</v>
      </c>
      <c r="V4089" s="89">
        <f t="array" ref="V4089">IF(COUNTA(Y4088:DP4091)=0,0,IF(ISERROR(HLOOKUP(V4091,Y4091:DP4091,1,FALSE)),0,INDEX(Y4089:DP4089,MATCH(V4088&amp;V4091,Y4088:DP4088&amp;Y4091:DP4091,0))))</f>
        <v>0</v>
      </c>
      <c r="W4089" s="90">
        <f t="array" ref="W4089">IF(COUNTA(Y4088:DP4091)=0,0,IF(ISERROR(HLOOKUP(W4091,Y4091:DP4091,1,FALSE)),0,AVERAGEIF(Y4091:DP4091,$W4091,Y4089:DP4089)))</f>
        <v>0</v>
      </c>
      <c r="X4089" s="107"/>
    </row>
    <row r="4090" spans="2:24" thickBot="1">
      <c r="B4090" s="83"/>
      <c r="C4090" s="84"/>
      <c r="D4090" s="83"/>
      <c r="E4090" s="83"/>
      <c r="F4090" s="83"/>
      <c r="G4090" s="83"/>
      <c r="H4090" s="83"/>
      <c r="I4090" s="83"/>
      <c r="J4090" s="83"/>
      <c r="K4090" s="83"/>
      <c r="L4090" s="83"/>
      <c r="M4090" s="83"/>
      <c r="N4090" s="83"/>
      <c r="O4090" s="83"/>
      <c r="P4090" s="84"/>
      <c r="Q4090" s="217"/>
      <c r="R4090" s="91">
        <f t="shared" ref="R4090" si="10562">IF(COUNTA(Y4088:DP4091)=0,0,HLOOKUP(R4089,Y4089:DP4091,2,FALSE))</f>
        <v>0</v>
      </c>
      <c r="S4090" s="92">
        <f t="shared" ref="S4090" si="10563">IF(COUNTA(Y4088:DP4091)=0,0,HLOOKUP(S4088,Y4088:DP4091,3,FALSE))</f>
        <v>0</v>
      </c>
      <c r="T4090" s="93"/>
      <c r="U4090" s="94">
        <f t="array" ref="U4090">IF(COUNTA(Y4088:DP4091)=0,0,IF(ISERROR(HLOOKUP(U4091,Y4091:DP4091,1,FALSE)),0,INDEX(Y4090:DP4090,MATCH(U4089&amp;U4091,Y4089:DP4089&amp;Y4091:DP4091,0))))</f>
        <v>0</v>
      </c>
      <c r="V4090" s="94">
        <f t="array" ref="V4090">IF(COUNTA(Y4088:DP4091)=0,0,IF(ISERROR(HLOOKUP(V4091,Y4091:DP4091,1,FALSE)),0,INDEX(Y4090:DP4090,MATCH(V4089&amp;V4091,Y4089:DP4089&amp;Y4091:DP4091,0))))</f>
        <v>0</v>
      </c>
      <c r="W4090" s="95"/>
      <c r="X4090" s="108"/>
    </row>
    <row r="4091" spans="2:24" ht="13.9" thickBot="1">
      <c r="B4091" s="96"/>
      <c r="C4091" s="97"/>
      <c r="D4091" s="96"/>
      <c r="E4091" s="96"/>
      <c r="F4091" s="96"/>
      <c r="G4091" s="96"/>
      <c r="H4091" s="96"/>
      <c r="I4091" s="96"/>
      <c r="J4091" s="96"/>
      <c r="K4091" s="96"/>
      <c r="L4091" s="96"/>
      <c r="M4091" s="96"/>
      <c r="N4091" s="96"/>
      <c r="O4091" s="96"/>
      <c r="P4091" s="97"/>
      <c r="Q4091" s="218"/>
      <c r="R4091" s="98" t="str">
        <f t="shared" ref="R4091" si="10564">IF(COUNTA(Y4088:DP4091)=0,"none",HLOOKUP(R4089,Y4089:DP4091,3,FALSE))</f>
        <v>none</v>
      </c>
      <c r="S4091" s="99" t="str">
        <f t="shared" ref="S4091" si="10565">IF(COUNTA(Y4088:DP4091)=0,"none",HLOOKUP(S4088,Y4088:DP4091,4,FALSE))</f>
        <v>none</v>
      </c>
      <c r="T4091" s="100"/>
      <c r="U4091" s="100" t="str">
        <f t="array" ref="U4091">IF(COUNTA(Y4088:DP4091)=0,"none",IF($U$2="WAHR",$W$3,Abfrage!$F$4))</f>
        <v>none</v>
      </c>
      <c r="V4091" s="100" t="str">
        <f t="array" ref="V4091">IF(COUNTA(Y4088:DP4091)=0,"none",IF($U$2="WAHR",$W$3,Abfrage!$F$4))</f>
        <v>none</v>
      </c>
      <c r="W4091" s="100" t="str">
        <f t="array" ref="W4091">IF(COUNTA(Y4088:DP4091)=0,"none",IF($U$2="WAHR",$W$3,Abfrage!$F$4))</f>
        <v>none</v>
      </c>
      <c r="X4091" s="109"/>
    </row>
    <row r="4092" spans="2:24" thickBot="1">
      <c r="B4092" s="75" t="s">
        <v>2547</v>
      </c>
      <c r="C4092" s="76">
        <v>1000295361</v>
      </c>
      <c r="D4092" s="75" t="s">
        <v>95</v>
      </c>
      <c r="E4092" s="75" t="s">
        <v>148</v>
      </c>
      <c r="F4092" s="75" t="s">
        <v>96</v>
      </c>
      <c r="G4092" s="75" t="s">
        <v>96</v>
      </c>
      <c r="H4092" s="75" t="e">
        <v>#N/A</v>
      </c>
      <c r="I4092" s="75" t="s">
        <v>391</v>
      </c>
      <c r="J4092" s="75" t="s">
        <v>2548</v>
      </c>
      <c r="K4092" s="75" t="s">
        <v>652</v>
      </c>
      <c r="L4092" s="75" t="s">
        <v>326</v>
      </c>
      <c r="M4092" s="75" t="s">
        <v>313</v>
      </c>
      <c r="N4092" s="75" t="s">
        <v>327</v>
      </c>
      <c r="O4092" s="75" t="s">
        <v>306</v>
      </c>
      <c r="P4092" s="76" t="s">
        <v>306</v>
      </c>
      <c r="Q4092" s="216"/>
      <c r="R4092" s="77" t="str">
        <f t="shared" ref="R4092" si="10566">IF(COUNTA(Y4092:DP4095)=0,"01.01.1900",INDEX(Y4092:DP4092,MATCH(R4093,Y4093:DP4093,0)))</f>
        <v>01.01.1900</v>
      </c>
      <c r="S4092" s="78" t="str">
        <f t="shared" ref="S4092" si="10567">IF(COUNTA(Y4092:DP4095)=0,"01.01.1900",MAX(Y4092:DP4092))</f>
        <v>01.01.1900</v>
      </c>
      <c r="T4092" s="79"/>
      <c r="U4092" s="80" t="str">
        <f t="array" ref="U4092">IF(COUNTA(Y4092:DP4095)=0,"01.01.1900",IF(ISERROR(HLOOKUP(U4095,Y4095:DP4095,1,FALSE)),"01.01.1900",INDEX(Y4092:DP4092,MATCH(U4093&amp;U4095,Y4093:DP4093&amp;Y4095:DP4095,0))))</f>
        <v>01.01.1900</v>
      </c>
      <c r="V4092" s="81" t="str">
        <f t="shared" ref="V4092" si="10568">IF(COUNTA(Y4092:DP4095)=0,"01.01.1900",_xlfn.MAXIFS(Y4092:DP4092,Y4095:DP4095,V4095))</f>
        <v>01.01.1900</v>
      </c>
      <c r="W4092" s="82"/>
      <c r="X4092" s="106"/>
    </row>
    <row r="4093" spans="2:24" thickBot="1">
      <c r="B4093" s="83"/>
      <c r="C4093" s="84"/>
      <c r="D4093" s="83"/>
      <c r="E4093" s="83"/>
      <c r="F4093" s="83"/>
      <c r="G4093" s="83"/>
      <c r="H4093" s="83"/>
      <c r="I4093" s="83"/>
      <c r="J4093" s="83"/>
      <c r="K4093" s="83"/>
      <c r="L4093" s="83"/>
      <c r="M4093" s="83"/>
      <c r="N4093" s="83"/>
      <c r="O4093" s="83"/>
      <c r="P4093" s="84"/>
      <c r="Q4093" s="217"/>
      <c r="R4093" s="85">
        <f t="shared" ref="R4093" si="10569">IF(COUNTA(Y4092:DP4095)=0,0,MIN(Y4093:DP4093))</f>
        <v>0</v>
      </c>
      <c r="S4093" s="86">
        <f t="shared" ref="S4093" si="10570">IF(COUNTA(Y4092:DP4095)=0,0,HLOOKUP(S4092,Y4092:DP4095,2,FALSE))</f>
        <v>0</v>
      </c>
      <c r="T4093" s="87">
        <f t="shared" ref="T4093" si="10571">IF(COUNTA(Y4092:DP4095)=0,0,AVERAGE(Y4093:DP4093))</f>
        <v>0</v>
      </c>
      <c r="U4093" s="88">
        <f t="shared" ref="U4093" si="10572">IF(COUNTA(Y4092:DP4095)=0,0,_xlfn.MINIFS(Y4093:DP4093,Y4095:DP4095,U4095))</f>
        <v>0</v>
      </c>
      <c r="V4093" s="89">
        <f t="array" ref="V4093">IF(COUNTA(Y4092:DP4095)=0,0,IF(ISERROR(HLOOKUP(V4095,Y4095:DP4095,1,FALSE)),0,INDEX(Y4093:DP4093,MATCH(V4092&amp;V4095,Y4092:DP4092&amp;Y4095:DP4095,0))))</f>
        <v>0</v>
      </c>
      <c r="W4093" s="90">
        <f t="array" ref="W4093">IF(COUNTA(Y4092:DP4095)=0,0,IF(ISERROR(HLOOKUP(W4095,Y4095:DP4095,1,FALSE)),0,AVERAGEIF(Y4095:DP4095,$W4095,Y4093:DP4093)))</f>
        <v>0</v>
      </c>
      <c r="X4093" s="107"/>
    </row>
    <row r="4094" spans="2:24" thickBot="1">
      <c r="B4094" s="83"/>
      <c r="C4094" s="84"/>
      <c r="D4094" s="83"/>
      <c r="E4094" s="83"/>
      <c r="F4094" s="83"/>
      <c r="G4094" s="83"/>
      <c r="H4094" s="83"/>
      <c r="I4094" s="83"/>
      <c r="J4094" s="83"/>
      <c r="K4094" s="83"/>
      <c r="L4094" s="83"/>
      <c r="M4094" s="83"/>
      <c r="N4094" s="83"/>
      <c r="O4094" s="83"/>
      <c r="P4094" s="84"/>
      <c r="Q4094" s="217"/>
      <c r="R4094" s="91">
        <f t="shared" ref="R4094" si="10573">IF(COUNTA(Y4092:DP4095)=0,0,HLOOKUP(R4093,Y4093:DP4095,2,FALSE))</f>
        <v>0</v>
      </c>
      <c r="S4094" s="92">
        <f t="shared" ref="S4094" si="10574">IF(COUNTA(Y4092:DP4095)=0,0,HLOOKUP(S4092,Y4092:DP4095,3,FALSE))</f>
        <v>0</v>
      </c>
      <c r="T4094" s="93"/>
      <c r="U4094" s="94">
        <f t="array" ref="U4094">IF(COUNTA(Y4092:DP4095)=0,0,IF(ISERROR(HLOOKUP(U4095,Y4095:DP4095,1,FALSE)),0,INDEX(Y4094:DP4094,MATCH(U4093&amp;U4095,Y4093:DP4093&amp;Y4095:DP4095,0))))</f>
        <v>0</v>
      </c>
      <c r="V4094" s="94">
        <f t="array" ref="V4094">IF(COUNTA(Y4092:DP4095)=0,0,IF(ISERROR(HLOOKUP(V4095,Y4095:DP4095,1,FALSE)),0,INDEX(Y4094:DP4094,MATCH(V4093&amp;V4095,Y4093:DP4093&amp;Y4095:DP4095,0))))</f>
        <v>0</v>
      </c>
      <c r="W4094" s="95"/>
      <c r="X4094" s="108"/>
    </row>
    <row r="4095" spans="2:24" ht="13.9" thickBot="1">
      <c r="B4095" s="96"/>
      <c r="C4095" s="97"/>
      <c r="D4095" s="96"/>
      <c r="E4095" s="96"/>
      <c r="F4095" s="96"/>
      <c r="G4095" s="96"/>
      <c r="H4095" s="96"/>
      <c r="I4095" s="96"/>
      <c r="J4095" s="96"/>
      <c r="K4095" s="96"/>
      <c r="L4095" s="96"/>
      <c r="M4095" s="96"/>
      <c r="N4095" s="96"/>
      <c r="O4095" s="96"/>
      <c r="P4095" s="97"/>
      <c r="Q4095" s="218"/>
      <c r="R4095" s="98" t="str">
        <f t="shared" ref="R4095" si="10575">IF(COUNTA(Y4092:DP4095)=0,"none",HLOOKUP(R4093,Y4093:DP4095,3,FALSE))</f>
        <v>none</v>
      </c>
      <c r="S4095" s="99" t="str">
        <f t="shared" ref="S4095" si="10576">IF(COUNTA(Y4092:DP4095)=0,"none",HLOOKUP(S4092,Y4092:DP4095,4,FALSE))</f>
        <v>none</v>
      </c>
      <c r="T4095" s="100"/>
      <c r="U4095" s="100" t="str">
        <f t="array" ref="U4095">IF(COUNTA(Y4092:DP4095)=0,"none",IF($U$2="WAHR",$W$3,Abfrage!$F$4))</f>
        <v>none</v>
      </c>
      <c r="V4095" s="100" t="str">
        <f t="array" ref="V4095">IF(COUNTA(Y4092:DP4095)=0,"none",IF($U$2="WAHR",$W$3,Abfrage!$F$4))</f>
        <v>none</v>
      </c>
      <c r="W4095" s="100" t="str">
        <f t="array" ref="W4095">IF(COUNTA(Y4092:DP4095)=0,"none",IF($U$2="WAHR",$W$3,Abfrage!$F$4))</f>
        <v>none</v>
      </c>
      <c r="X4095" s="109"/>
    </row>
    <row r="4096" spans="2:24" thickBot="1">
      <c r="B4096" s="75" t="s">
        <v>2549</v>
      </c>
      <c r="C4096" s="76">
        <v>1000413315</v>
      </c>
      <c r="D4096" s="75" t="s">
        <v>95</v>
      </c>
      <c r="E4096" s="75" t="s">
        <v>148</v>
      </c>
      <c r="F4096" s="75" t="s">
        <v>96</v>
      </c>
      <c r="G4096" s="75" t="s">
        <v>96</v>
      </c>
      <c r="H4096" s="75" t="e">
        <v>#N/A</v>
      </c>
      <c r="I4096" s="75" t="s">
        <v>51</v>
      </c>
      <c r="J4096" s="75" t="s">
        <v>2550</v>
      </c>
      <c r="K4096" s="75" t="s">
        <v>321</v>
      </c>
      <c r="L4096" s="75" t="s">
        <v>393</v>
      </c>
      <c r="M4096" s="75" t="s">
        <v>313</v>
      </c>
      <c r="N4096" s="75" t="s">
        <v>327</v>
      </c>
      <c r="O4096" s="75" t="s">
        <v>306</v>
      </c>
      <c r="P4096" s="76" t="s">
        <v>306</v>
      </c>
      <c r="Q4096" s="216"/>
      <c r="R4096" s="77" t="str">
        <f t="shared" ref="R4096" si="10577">IF(COUNTA(Y4096:DP4099)=0,"01.01.1900",INDEX(Y4096:DP4096,MATCH(R4097,Y4097:DP4097,0)))</f>
        <v>01.01.1900</v>
      </c>
      <c r="S4096" s="78" t="str">
        <f t="shared" ref="S4096" si="10578">IF(COUNTA(Y4096:DP4099)=0,"01.01.1900",MAX(Y4096:DP4096))</f>
        <v>01.01.1900</v>
      </c>
      <c r="T4096" s="79"/>
      <c r="U4096" s="80" t="str">
        <f t="array" ref="U4096">IF(COUNTA(Y4096:DP4099)=0,"01.01.1900",IF(ISERROR(HLOOKUP(U4099,Y4099:DP4099,1,FALSE)),"01.01.1900",INDEX(Y4096:DP4096,MATCH(U4097&amp;U4099,Y4097:DP4097&amp;Y4099:DP4099,0))))</f>
        <v>01.01.1900</v>
      </c>
      <c r="V4096" s="81" t="str">
        <f t="shared" ref="V4096" si="10579">IF(COUNTA(Y4096:DP4099)=0,"01.01.1900",_xlfn.MAXIFS(Y4096:DP4096,Y4099:DP4099,V4099))</f>
        <v>01.01.1900</v>
      </c>
      <c r="W4096" s="82"/>
      <c r="X4096" s="106"/>
    </row>
    <row r="4097" spans="2:27" thickBot="1">
      <c r="B4097" s="83"/>
      <c r="C4097" s="84"/>
      <c r="D4097" s="83"/>
      <c r="E4097" s="83"/>
      <c r="F4097" s="83"/>
      <c r="G4097" s="83"/>
      <c r="H4097" s="83"/>
      <c r="I4097" s="83"/>
      <c r="J4097" s="83"/>
      <c r="K4097" s="83"/>
      <c r="L4097" s="83"/>
      <c r="M4097" s="83"/>
      <c r="N4097" s="83"/>
      <c r="O4097" s="83"/>
      <c r="P4097" s="84"/>
      <c r="Q4097" s="217"/>
      <c r="R4097" s="85">
        <f t="shared" ref="R4097" si="10580">IF(COUNTA(Y4096:DP4099)=0,0,MIN(Y4097:DP4097))</f>
        <v>0</v>
      </c>
      <c r="S4097" s="86">
        <f t="shared" ref="S4097" si="10581">IF(COUNTA(Y4096:DP4099)=0,0,HLOOKUP(S4096,Y4096:DP4099,2,FALSE))</f>
        <v>0</v>
      </c>
      <c r="T4097" s="87">
        <f t="shared" ref="T4097" si="10582">IF(COUNTA(Y4096:DP4099)=0,0,AVERAGE(Y4097:DP4097))</f>
        <v>0</v>
      </c>
      <c r="U4097" s="88">
        <f t="shared" ref="U4097" si="10583">IF(COUNTA(Y4096:DP4099)=0,0,_xlfn.MINIFS(Y4097:DP4097,Y4099:DP4099,U4099))</f>
        <v>0</v>
      </c>
      <c r="V4097" s="89">
        <f t="array" ref="V4097">IF(COUNTA(Y4096:DP4099)=0,0,IF(ISERROR(HLOOKUP(V4099,Y4099:DP4099,1,FALSE)),0,INDEX(Y4097:DP4097,MATCH(V4096&amp;V4099,Y4096:DP4096&amp;Y4099:DP4099,0))))</f>
        <v>0</v>
      </c>
      <c r="W4097" s="90">
        <f t="array" ref="W4097">IF(COUNTA(Y4096:DP4099)=0,0,IF(ISERROR(HLOOKUP(W4099,Y4099:DP4099,1,FALSE)),0,AVERAGEIF(Y4099:DP4099,$W4099,Y4097:DP4097)))</f>
        <v>0</v>
      </c>
      <c r="X4097" s="107"/>
    </row>
    <row r="4098" spans="2:27" thickBot="1">
      <c r="B4098" s="83"/>
      <c r="C4098" s="84"/>
      <c r="D4098" s="83"/>
      <c r="E4098" s="83"/>
      <c r="F4098" s="83"/>
      <c r="G4098" s="83"/>
      <c r="H4098" s="83"/>
      <c r="I4098" s="83"/>
      <c r="J4098" s="83"/>
      <c r="K4098" s="83"/>
      <c r="L4098" s="83"/>
      <c r="M4098" s="83"/>
      <c r="N4098" s="83"/>
      <c r="O4098" s="83"/>
      <c r="P4098" s="84"/>
      <c r="Q4098" s="217"/>
      <c r="R4098" s="91">
        <f t="shared" ref="R4098" si="10584">IF(COUNTA(Y4096:DP4099)=0,0,HLOOKUP(R4097,Y4097:DP4099,2,FALSE))</f>
        <v>0</v>
      </c>
      <c r="S4098" s="92">
        <f t="shared" ref="S4098" si="10585">IF(COUNTA(Y4096:DP4099)=0,0,HLOOKUP(S4096,Y4096:DP4099,3,FALSE))</f>
        <v>0</v>
      </c>
      <c r="T4098" s="93"/>
      <c r="U4098" s="94">
        <f t="array" ref="U4098">IF(COUNTA(Y4096:DP4099)=0,0,IF(ISERROR(HLOOKUP(U4099,Y4099:DP4099,1,FALSE)),0,INDEX(Y4098:DP4098,MATCH(U4097&amp;U4099,Y4097:DP4097&amp;Y4099:DP4099,0))))</f>
        <v>0</v>
      </c>
      <c r="V4098" s="94">
        <f t="array" ref="V4098">IF(COUNTA(Y4096:DP4099)=0,0,IF(ISERROR(HLOOKUP(V4099,Y4099:DP4099,1,FALSE)),0,INDEX(Y4098:DP4098,MATCH(V4097&amp;V4099,Y4097:DP4097&amp;Y4099:DP4099,0))))</f>
        <v>0</v>
      </c>
      <c r="W4098" s="95"/>
      <c r="X4098" s="108"/>
    </row>
    <row r="4099" spans="2:27" ht="13.9" thickBot="1">
      <c r="B4099" s="96"/>
      <c r="C4099" s="97"/>
      <c r="D4099" s="96"/>
      <c r="E4099" s="96"/>
      <c r="F4099" s="96"/>
      <c r="G4099" s="96"/>
      <c r="H4099" s="96"/>
      <c r="I4099" s="96"/>
      <c r="J4099" s="96"/>
      <c r="K4099" s="96"/>
      <c r="L4099" s="96"/>
      <c r="M4099" s="96"/>
      <c r="N4099" s="96"/>
      <c r="O4099" s="96"/>
      <c r="P4099" s="97"/>
      <c r="Q4099" s="218"/>
      <c r="R4099" s="98" t="str">
        <f t="shared" ref="R4099" si="10586">IF(COUNTA(Y4096:DP4099)=0,"none",HLOOKUP(R4097,Y4097:DP4099,3,FALSE))</f>
        <v>none</v>
      </c>
      <c r="S4099" s="99" t="str">
        <f t="shared" ref="S4099" si="10587">IF(COUNTA(Y4096:DP4099)=0,"none",HLOOKUP(S4096,Y4096:DP4099,4,FALSE))</f>
        <v>none</v>
      </c>
      <c r="T4099" s="100"/>
      <c r="U4099" s="100" t="str">
        <f t="array" ref="U4099">IF(COUNTA(Y4096:DP4099)=0,"none",IF($U$2="WAHR",$W$3,Abfrage!$F$4))</f>
        <v>none</v>
      </c>
      <c r="V4099" s="100" t="str">
        <f t="array" ref="V4099">IF(COUNTA(Y4096:DP4099)=0,"none",IF($U$2="WAHR",$W$3,Abfrage!$F$4))</f>
        <v>none</v>
      </c>
      <c r="W4099" s="100" t="str">
        <f t="array" ref="W4099">IF(COUNTA(Y4096:DP4099)=0,"none",IF($U$2="WAHR",$W$3,Abfrage!$F$4))</f>
        <v>none</v>
      </c>
      <c r="X4099" s="109"/>
    </row>
    <row r="4100" spans="2:27" thickBot="1">
      <c r="B4100" s="75" t="s">
        <v>2551</v>
      </c>
      <c r="C4100" s="76">
        <v>1000341664</v>
      </c>
      <c r="D4100" s="75" t="s">
        <v>95</v>
      </c>
      <c r="E4100" s="75" t="s">
        <v>90</v>
      </c>
      <c r="F4100" s="75" t="s">
        <v>685</v>
      </c>
      <c r="G4100" s="75" t="s">
        <v>90</v>
      </c>
      <c r="H4100" s="75">
        <v>0</v>
      </c>
      <c r="I4100" s="75" t="s">
        <v>51</v>
      </c>
      <c r="J4100" s="75" t="s">
        <v>2552</v>
      </c>
      <c r="K4100" s="75" t="s">
        <v>776</v>
      </c>
      <c r="L4100" s="75" t="s">
        <v>393</v>
      </c>
      <c r="M4100" s="75" t="s">
        <v>306</v>
      </c>
      <c r="N4100" s="75" t="s">
        <v>306</v>
      </c>
      <c r="O4100" s="75" t="s">
        <v>476</v>
      </c>
      <c r="P4100" s="76" t="s">
        <v>306</v>
      </c>
      <c r="Q4100" s="216"/>
      <c r="R4100" s="77">
        <f t="shared" ref="R4100" si="10588">IF(COUNTA(Y4100:DP4103)=0,"01.01.1900",INDEX(Y4100:DP4100,MATCH(R4101,Y4101:DP4101,0)))</f>
        <v>44503</v>
      </c>
      <c r="S4100" s="78">
        <f t="shared" ref="S4100" si="10589">IF(COUNTA(Y4100:DP4103)=0,"01.01.1900",MAX(Y4100:DP4100))</f>
        <v>44503</v>
      </c>
      <c r="T4100" s="79"/>
      <c r="U4100" s="80" t="str">
        <f t="array" ref="U4100">IF(COUNTA(Y4100:DP4103)=0,"01.01.1900",IF(ISERROR(HLOOKUP(U4103,Y4103:DP4103,1,FALSE)),"01.01.1900",INDEX(Y4100:DP4100,MATCH(U4101&amp;U4103,Y4101:DP4101&amp;Y4103:DP4103,0))))</f>
        <v>01.01.1900</v>
      </c>
      <c r="V4100" s="81">
        <f t="shared" ref="V4100" si="10590">IF(COUNTA(Y4100:DP4103)=0,"01.01.1900",_xlfn.MAXIFS(Y4100:DP4100,Y4103:DP4103,V4103))</f>
        <v>0</v>
      </c>
      <c r="W4100" s="82"/>
      <c r="X4100" s="106"/>
      <c r="Y4100" s="141">
        <v>44503</v>
      </c>
    </row>
    <row r="4101" spans="2:27" thickBot="1">
      <c r="B4101" s="83"/>
      <c r="C4101" s="84"/>
      <c r="D4101" s="83"/>
      <c r="E4101" s="83"/>
      <c r="F4101" s="83"/>
      <c r="G4101" s="83"/>
      <c r="H4101" s="83"/>
      <c r="I4101" s="83"/>
      <c r="J4101" s="83"/>
      <c r="K4101" s="83"/>
      <c r="L4101" s="83"/>
      <c r="M4101" s="83"/>
      <c r="N4101" s="83"/>
      <c r="O4101" s="83"/>
      <c r="P4101" s="84"/>
      <c r="Q4101" s="217"/>
      <c r="R4101" s="85">
        <f t="shared" ref="R4101" si="10591">IF(COUNTA(Y4100:DP4103)=0,0,MIN(Y4101:DP4101))</f>
        <v>5.6950000000000001E-2</v>
      </c>
      <c r="S4101" s="86">
        <f t="shared" ref="S4101" si="10592">IF(COUNTA(Y4100:DP4103)=0,0,HLOOKUP(S4100,Y4100:DP4103,2,FALSE))</f>
        <v>5.6950000000000001E-2</v>
      </c>
      <c r="T4101" s="87">
        <f t="shared" ref="T4101" si="10593">IF(COUNTA(Y4100:DP4103)=0,0,AVERAGE(Y4101:DP4101))</f>
        <v>5.6950000000000001E-2</v>
      </c>
      <c r="U4101" s="88">
        <f t="shared" ref="U4101" si="10594">IF(COUNTA(Y4100:DP4103)=0,0,_xlfn.MINIFS(Y4101:DP4101,Y4103:DP4103,U4103))</f>
        <v>0</v>
      </c>
      <c r="V4101" s="89">
        <f t="array" ref="V4101">IF(COUNTA(Y4100:DP4103)=0,0,IF(ISERROR(HLOOKUP(V4103,Y4103:DP4103,1,FALSE)),0,INDEX(Y4101:DP4101,MATCH(V4100&amp;V4103,Y4100:DP4100&amp;Y4103:DP4103,0))))</f>
        <v>0</v>
      </c>
      <c r="W4101" s="90">
        <f t="array" ref="W4101">IF(COUNTA(Y4100:DP4103)=0,0,IF(ISERROR(HLOOKUP(W4103,Y4103:DP4103,1,FALSE)),0,AVERAGEIF(Y4103:DP4103,$W4103,Y4101:DP4101)))</f>
        <v>0</v>
      </c>
      <c r="X4101" s="107"/>
      <c r="Y4101" s="142">
        <v>5.6950000000000001E-2</v>
      </c>
    </row>
    <row r="4102" spans="2:27" thickBot="1">
      <c r="B4102" s="83"/>
      <c r="C4102" s="84"/>
      <c r="D4102" s="83"/>
      <c r="E4102" s="83"/>
      <c r="F4102" s="83"/>
      <c r="G4102" s="83"/>
      <c r="H4102" s="83"/>
      <c r="I4102" s="83"/>
      <c r="J4102" s="83"/>
      <c r="K4102" s="83"/>
      <c r="L4102" s="83"/>
      <c r="M4102" s="83"/>
      <c r="N4102" s="83"/>
      <c r="O4102" s="83"/>
      <c r="P4102" s="84"/>
      <c r="Q4102" s="217"/>
      <c r="R4102" s="91">
        <f t="shared" ref="R4102" si="10595">IF(COUNTA(Y4100:DP4103)=0,0,HLOOKUP(R4101,Y4101:DP4103,2,FALSE))</f>
        <v>1000</v>
      </c>
      <c r="S4102" s="92">
        <f t="shared" ref="S4102" si="10596">IF(COUNTA(Y4100:DP4103)=0,0,HLOOKUP(S4100,Y4100:DP4103,3,FALSE))</f>
        <v>1000</v>
      </c>
      <c r="T4102" s="93"/>
      <c r="U4102" s="94">
        <f t="array" ref="U4102">IF(COUNTA(Y4100:DP4103)=0,0,IF(ISERROR(HLOOKUP(U4103,Y4103:DP4103,1,FALSE)),0,INDEX(Y4102:DP4102,MATCH(U4101&amp;U4103,Y4101:DP4101&amp;Y4103:DP4103,0))))</f>
        <v>0</v>
      </c>
      <c r="V4102" s="94">
        <f t="array" ref="V4102">IF(COUNTA(Y4100:DP4103)=0,0,IF(ISERROR(HLOOKUP(V4103,Y4103:DP4103,1,FALSE)),0,INDEX(Y4102:DP4102,MATCH(V4101&amp;V4103,Y4101:DP4101&amp;Y4103:DP4103,0))))</f>
        <v>0</v>
      </c>
      <c r="W4102" s="95"/>
      <c r="X4102" s="108"/>
      <c r="Y4102" s="143">
        <v>1000</v>
      </c>
    </row>
    <row r="4103" spans="2:27" ht="13.9" thickBot="1">
      <c r="B4103" s="96"/>
      <c r="C4103" s="97"/>
      <c r="D4103" s="96"/>
      <c r="E4103" s="96"/>
      <c r="F4103" s="96"/>
      <c r="G4103" s="96"/>
      <c r="H4103" s="96"/>
      <c r="I4103" s="96"/>
      <c r="J4103" s="96"/>
      <c r="K4103" s="96"/>
      <c r="L4103" s="96"/>
      <c r="M4103" s="96"/>
      <c r="N4103" s="96"/>
      <c r="O4103" s="96"/>
      <c r="P4103" s="97"/>
      <c r="Q4103" s="218"/>
      <c r="R4103" s="98" t="str">
        <f t="shared" ref="R4103" si="10597">IF(COUNTA(Y4100:DP4103)=0,"none",HLOOKUP(R4101,Y4101:DP4103,3,FALSE))</f>
        <v>www (-15%)</v>
      </c>
      <c r="S4103" s="99" t="str">
        <f t="shared" ref="S4103" si="10598">IF(COUNTA(Y4100:DP4103)=0,"none",HLOOKUP(S4100,Y4100:DP4103,4,FALSE))</f>
        <v>www (-15%)</v>
      </c>
      <c r="T4103" s="100"/>
      <c r="U4103" s="100">
        <f t="array" ref="U4103">IF(COUNTA(Y4100:DP4103)=0,"none",IF($U$2="WAHR",$W$3,Abfrage!$F$4))</f>
        <v>0</v>
      </c>
      <c r="V4103" s="100">
        <f t="array" ref="V4103">IF(COUNTA(Y4100:DP4103)=0,"none",IF($U$2="WAHR",$W$3,Abfrage!$F$4))</f>
        <v>0</v>
      </c>
      <c r="W4103" s="100">
        <f t="array" ref="W4103">IF(COUNTA(Y4100:DP4103)=0,"none",IF($U$2="WAHR",$W$3,Abfrage!$F$4))</f>
        <v>0</v>
      </c>
      <c r="X4103" s="109"/>
      <c r="Y4103" s="144" t="s">
        <v>354</v>
      </c>
    </row>
    <row r="4104" spans="2:27" thickBot="1">
      <c r="B4104" s="75" t="s">
        <v>2553</v>
      </c>
      <c r="C4104" s="76">
        <v>1000309282</v>
      </c>
      <c r="D4104" s="75" t="s">
        <v>95</v>
      </c>
      <c r="E4104" s="75" t="s">
        <v>148</v>
      </c>
      <c r="F4104" s="75" t="s">
        <v>175</v>
      </c>
      <c r="G4104" s="75" t="s">
        <v>175</v>
      </c>
      <c r="H4104" s="75" t="s">
        <v>50</v>
      </c>
      <c r="I4104" s="75" t="s">
        <v>41</v>
      </c>
      <c r="J4104" s="75" t="s">
        <v>2554</v>
      </c>
      <c r="K4104" s="75" t="s">
        <v>352</v>
      </c>
      <c r="L4104" s="75" t="s">
        <v>523</v>
      </c>
      <c r="M4104" s="75" t="s">
        <v>307</v>
      </c>
      <c r="N4104" s="75" t="s">
        <v>327</v>
      </c>
      <c r="O4104" s="75" t="s">
        <v>306</v>
      </c>
      <c r="P4104" s="76" t="s">
        <v>306</v>
      </c>
      <c r="Q4104" s="216"/>
      <c r="R4104" s="77">
        <f t="shared" ref="R4104" si="10599">IF(COUNTA(Y4104:DP4107)=0,"01.01.1900",INDEX(Y4104:DP4104,MATCH(R4105,Y4105:DP4105,0)))</f>
        <v>45840</v>
      </c>
      <c r="S4104" s="78">
        <f t="shared" ref="S4104" si="10600">IF(COUNTA(Y4104:DP4107)=0,"01.01.1900",MAX(Y4104:DP4104))</f>
        <v>45840</v>
      </c>
      <c r="T4104" s="79"/>
      <c r="U4104" s="80" t="str">
        <f t="array" ref="U4104">IF(COUNTA(Y4104:DP4107)=0,"01.01.1900",IF(ISERROR(HLOOKUP(U4107,Y4107:DP4107,1,FALSE)),"01.01.1900",INDEX(Y4104:DP4104,MATCH(U4105&amp;U4107,Y4105:DP4105&amp;Y4107:DP4107,0))))</f>
        <v>01.01.1900</v>
      </c>
      <c r="V4104" s="81">
        <f t="shared" ref="V4104" si="10601">IF(COUNTA(Y4104:DP4107)=0,"01.01.1900",_xlfn.MAXIFS(Y4104:DP4104,Y4107:DP4107,V4107))</f>
        <v>0</v>
      </c>
      <c r="W4104" s="82"/>
      <c r="X4104" s="106"/>
      <c r="Y4104" s="141">
        <v>45187</v>
      </c>
      <c r="Z4104" s="141">
        <v>45187</v>
      </c>
      <c r="AA4104" s="141">
        <v>45840</v>
      </c>
    </row>
    <row r="4105" spans="2:27" thickBot="1">
      <c r="B4105" s="83"/>
      <c r="C4105" s="84"/>
      <c r="D4105" s="83"/>
      <c r="E4105" s="83"/>
      <c r="F4105" s="83"/>
      <c r="G4105" s="83"/>
      <c r="H4105" s="83"/>
      <c r="I4105" s="83"/>
      <c r="J4105" s="83"/>
      <c r="K4105" s="83"/>
      <c r="L4105" s="83"/>
      <c r="M4105" s="83"/>
      <c r="N4105" s="83"/>
      <c r="O4105" s="83"/>
      <c r="P4105" s="84"/>
      <c r="Q4105" s="217"/>
      <c r="R4105" s="85">
        <f t="shared" ref="R4105" si="10602">IF(COUNTA(Y4104:DP4107)=0,0,MIN(Y4105:DP4105))</f>
        <v>3.8088250000000004E-2</v>
      </c>
      <c r="S4105" s="86">
        <f t="shared" ref="S4105" si="10603">IF(COUNTA(Y4104:DP4107)=0,0,HLOOKUP(S4104,Y4104:DP4107,2,FALSE))</f>
        <v>3.8088250000000004E-2</v>
      </c>
      <c r="T4105" s="87">
        <f t="shared" ref="T4105" si="10604">IF(COUNTA(Y4104:DP4107)=0,0,AVERAGE(Y4105:DP4105))</f>
        <v>7.8029416666666684E-2</v>
      </c>
      <c r="U4105" s="88">
        <f t="shared" ref="U4105" si="10605">IF(COUNTA(Y4104:DP4107)=0,0,_xlfn.MINIFS(Y4105:DP4105,Y4107:DP4107,U4107))</f>
        <v>0</v>
      </c>
      <c r="V4105" s="89">
        <f t="array" ref="V4105">IF(COUNTA(Y4104:DP4107)=0,0,IF(ISERROR(HLOOKUP(V4107,Y4107:DP4107,1,FALSE)),0,INDEX(Y4105:DP4105,MATCH(V4104&amp;V4107,Y4104:DP4104&amp;Y4107:DP4107,0))))</f>
        <v>0</v>
      </c>
      <c r="W4105" s="90">
        <f t="array" ref="W4105">IF(COUNTA(Y4104:DP4107)=0,0,IF(ISERROR(HLOOKUP(W4107,Y4107:DP4107,1,FALSE)),0,AVERAGEIF(Y4107:DP4107,$W4107,Y4105:DP4105)))</f>
        <v>0</v>
      </c>
      <c r="X4105" s="107"/>
      <c r="Y4105" s="142">
        <v>9.8000000000000018E-2</v>
      </c>
      <c r="Z4105" s="142">
        <v>9.8000000000000018E-2</v>
      </c>
      <c r="AA4105" s="142">
        <v>3.8088250000000004E-2</v>
      </c>
    </row>
    <row r="4106" spans="2:27" thickBot="1">
      <c r="B4106" s="83"/>
      <c r="C4106" s="84"/>
      <c r="D4106" s="83"/>
      <c r="E4106" s="83"/>
      <c r="F4106" s="83"/>
      <c r="G4106" s="83"/>
      <c r="H4106" s="83"/>
      <c r="I4106" s="83"/>
      <c r="J4106" s="83"/>
      <c r="K4106" s="83"/>
      <c r="L4106" s="83"/>
      <c r="M4106" s="83"/>
      <c r="N4106" s="83"/>
      <c r="O4106" s="83"/>
      <c r="P4106" s="84"/>
      <c r="Q4106" s="217"/>
      <c r="R4106" s="91">
        <f t="shared" ref="R4106" si="10606">IF(COUNTA(Y4104:DP4107)=0,0,HLOOKUP(R4105,Y4105:DP4107,2,FALSE))</f>
        <v>0</v>
      </c>
      <c r="S4106" s="92">
        <f t="shared" ref="S4106" si="10607">IF(COUNTA(Y4104:DP4107)=0,0,HLOOKUP(S4104,Y4104:DP4107,3,FALSE))</f>
        <v>0</v>
      </c>
      <c r="T4106" s="93"/>
      <c r="U4106" s="94">
        <f t="array" ref="U4106">IF(COUNTA(Y4104:DP4107)=0,0,IF(ISERROR(HLOOKUP(U4107,Y4107:DP4107,1,FALSE)),0,INDEX(Y4106:DP4106,MATCH(U4105&amp;U4107,Y4105:DP4105&amp;Y4107:DP4107,0))))</f>
        <v>0</v>
      </c>
      <c r="V4106" s="94">
        <f t="array" ref="V4106">IF(COUNTA(Y4104:DP4107)=0,0,IF(ISERROR(HLOOKUP(V4107,Y4107:DP4107,1,FALSE)),0,INDEX(Y4106:DP4106,MATCH(V4105&amp;V4107,Y4105:DP4105&amp;Y4107:DP4107,0))))</f>
        <v>0</v>
      </c>
      <c r="W4106" s="95"/>
      <c r="X4106" s="108"/>
      <c r="Y4106" s="143">
        <v>1000</v>
      </c>
      <c r="Z4106" s="143">
        <v>1000</v>
      </c>
      <c r="AA4106" s="143">
        <v>0</v>
      </c>
    </row>
    <row r="4107" spans="2:27" ht="13.9" thickBot="1">
      <c r="B4107" s="96"/>
      <c r="C4107" s="97"/>
      <c r="D4107" s="96"/>
      <c r="E4107" s="96"/>
      <c r="F4107" s="96"/>
      <c r="G4107" s="96"/>
      <c r="H4107" s="96"/>
      <c r="I4107" s="96"/>
      <c r="J4107" s="96"/>
      <c r="K4107" s="96"/>
      <c r="L4107" s="96"/>
      <c r="M4107" s="96"/>
      <c r="N4107" s="96"/>
      <c r="O4107" s="96"/>
      <c r="P4107" s="97"/>
      <c r="Q4107" s="218"/>
      <c r="R4107" s="98" t="str">
        <f t="shared" ref="R4107" si="10608">IF(COUNTA(Y4104:DP4107)=0,"none",HLOOKUP(R4105,Y4105:DP4107,3,FALSE))</f>
        <v>ECI</v>
      </c>
      <c r="S4107" s="99" t="str">
        <f t="shared" ref="S4107" si="10609">IF(COUNTA(Y4104:DP4107)=0,"none",HLOOKUP(S4104,Y4104:DP4107,4,FALSE))</f>
        <v>ECI</v>
      </c>
      <c r="T4107" s="100"/>
      <c r="U4107" s="100">
        <f t="array" ref="U4107">IF(COUNTA(Y4104:DP4107)=0,"none",IF($U$2="WAHR",$W$3,Abfrage!$F$4))</f>
        <v>0</v>
      </c>
      <c r="V4107" s="100">
        <f t="array" ref="V4107">IF(COUNTA(Y4104:DP4107)=0,"none",IF($U$2="WAHR",$W$3,Abfrage!$F$4))</f>
        <v>0</v>
      </c>
      <c r="W4107" s="100">
        <f t="array" ref="W4107">IF(COUNTA(Y4104:DP4107)=0,"none",IF($U$2="WAHR",$W$3,Abfrage!$F$4))</f>
        <v>0</v>
      </c>
      <c r="X4107" s="109"/>
      <c r="Y4107" s="144" t="s">
        <v>43</v>
      </c>
      <c r="Z4107" s="144" t="s">
        <v>43</v>
      </c>
      <c r="AA4107" s="144" t="s">
        <v>101</v>
      </c>
    </row>
    <row r="4108" spans="2:27" thickBot="1">
      <c r="B4108" s="75" t="s">
        <v>2555</v>
      </c>
      <c r="C4108" s="76">
        <v>1000332300</v>
      </c>
      <c r="D4108" s="75" t="s">
        <v>158</v>
      </c>
      <c r="E4108" s="75" t="s">
        <v>2442</v>
      </c>
      <c r="F4108" s="75" t="s">
        <v>1637</v>
      </c>
      <c r="G4108" s="75" t="s">
        <v>306</v>
      </c>
      <c r="H4108" s="75" t="e">
        <v>#N/A</v>
      </c>
      <c r="I4108" s="75" t="s">
        <v>2556</v>
      </c>
      <c r="J4108" s="75" t="s">
        <v>2557</v>
      </c>
      <c r="K4108" s="75" t="s">
        <v>306</v>
      </c>
      <c r="L4108" s="75" t="s">
        <v>306</v>
      </c>
      <c r="M4108" s="75" t="s">
        <v>307</v>
      </c>
      <c r="N4108" s="75" t="s">
        <v>393</v>
      </c>
      <c r="O4108" s="75" t="s">
        <v>306</v>
      </c>
      <c r="P4108" s="76" t="s">
        <v>306</v>
      </c>
      <c r="Q4108" s="216"/>
      <c r="R4108" s="77" t="str">
        <f t="shared" ref="R4108" si="10610">IF(COUNTA(Y4108:DP4111)=0,"01.01.1900",INDEX(Y4108:DP4108,MATCH(R4109,Y4109:DP4109,0)))</f>
        <v>01.01.1900</v>
      </c>
      <c r="S4108" s="78" t="str">
        <f t="shared" ref="S4108" si="10611">IF(COUNTA(Y4108:DP4111)=0,"01.01.1900",MAX(Y4108:DP4108))</f>
        <v>01.01.1900</v>
      </c>
      <c r="T4108" s="79"/>
      <c r="U4108" s="80" t="str">
        <f t="array" ref="U4108">IF(COUNTA(Y4108:DP4111)=0,"01.01.1900",IF(ISERROR(HLOOKUP(U4111,Y4111:DP4111,1,FALSE)),"01.01.1900",INDEX(Y4108:DP4108,MATCH(U4109&amp;U4111,Y4109:DP4109&amp;Y4111:DP4111,0))))</f>
        <v>01.01.1900</v>
      </c>
      <c r="V4108" s="81" t="str">
        <f t="shared" ref="V4108" si="10612">IF(COUNTA(Y4108:DP4111)=0,"01.01.1900",_xlfn.MAXIFS(Y4108:DP4108,Y4111:DP4111,V4111))</f>
        <v>01.01.1900</v>
      </c>
      <c r="W4108" s="82"/>
      <c r="X4108" s="106"/>
    </row>
    <row r="4109" spans="2:27" thickBot="1">
      <c r="B4109" s="83"/>
      <c r="C4109" s="84"/>
      <c r="D4109" s="83"/>
      <c r="E4109" s="83"/>
      <c r="F4109" s="83"/>
      <c r="G4109" s="83"/>
      <c r="H4109" s="83"/>
      <c r="I4109" s="83"/>
      <c r="J4109" s="83"/>
      <c r="K4109" s="83"/>
      <c r="L4109" s="83"/>
      <c r="M4109" s="83"/>
      <c r="N4109" s="83"/>
      <c r="O4109" s="83"/>
      <c r="P4109" s="84"/>
      <c r="Q4109" s="217"/>
      <c r="R4109" s="85">
        <f t="shared" ref="R4109" si="10613">IF(COUNTA(Y4108:DP4111)=0,0,MIN(Y4109:DP4109))</f>
        <v>0</v>
      </c>
      <c r="S4109" s="86">
        <f t="shared" ref="S4109" si="10614">IF(COUNTA(Y4108:DP4111)=0,0,HLOOKUP(S4108,Y4108:DP4111,2,FALSE))</f>
        <v>0</v>
      </c>
      <c r="T4109" s="87">
        <f t="shared" ref="T4109" si="10615">IF(COUNTA(Y4108:DP4111)=0,0,AVERAGE(Y4109:DP4109))</f>
        <v>0</v>
      </c>
      <c r="U4109" s="88">
        <f t="shared" ref="U4109" si="10616">IF(COUNTA(Y4108:DP4111)=0,0,_xlfn.MINIFS(Y4109:DP4109,Y4111:DP4111,U4111))</f>
        <v>0</v>
      </c>
      <c r="V4109" s="89">
        <f t="array" ref="V4109">IF(COUNTA(Y4108:DP4111)=0,0,IF(ISERROR(HLOOKUP(V4111,Y4111:DP4111,1,FALSE)),0,INDEX(Y4109:DP4109,MATCH(V4108&amp;V4111,Y4108:DP4108&amp;Y4111:DP4111,0))))</f>
        <v>0</v>
      </c>
      <c r="W4109" s="90">
        <f t="array" ref="W4109">IF(COUNTA(Y4108:DP4111)=0,0,IF(ISERROR(HLOOKUP(W4111,Y4111:DP4111,1,FALSE)),0,AVERAGEIF(Y4111:DP4111,$W4111,Y4109:DP4109)))</f>
        <v>0</v>
      </c>
      <c r="X4109" s="107"/>
    </row>
    <row r="4110" spans="2:27" thickBot="1">
      <c r="B4110" s="83"/>
      <c r="C4110" s="84"/>
      <c r="D4110" s="83"/>
      <c r="E4110" s="83"/>
      <c r="F4110" s="83"/>
      <c r="G4110" s="83"/>
      <c r="H4110" s="83"/>
      <c r="I4110" s="83"/>
      <c r="J4110" s="83"/>
      <c r="K4110" s="83"/>
      <c r="L4110" s="83"/>
      <c r="M4110" s="83"/>
      <c r="N4110" s="83"/>
      <c r="O4110" s="83"/>
      <c r="P4110" s="84"/>
      <c r="Q4110" s="217"/>
      <c r="R4110" s="91">
        <f t="shared" ref="R4110" si="10617">IF(COUNTA(Y4108:DP4111)=0,0,HLOOKUP(R4109,Y4109:DP4111,2,FALSE))</f>
        <v>0</v>
      </c>
      <c r="S4110" s="92">
        <f t="shared" ref="S4110" si="10618">IF(COUNTA(Y4108:DP4111)=0,0,HLOOKUP(S4108,Y4108:DP4111,3,FALSE))</f>
        <v>0</v>
      </c>
      <c r="T4110" s="93"/>
      <c r="U4110" s="94">
        <f t="array" ref="U4110">IF(COUNTA(Y4108:DP4111)=0,0,IF(ISERROR(HLOOKUP(U4111,Y4111:DP4111,1,FALSE)),0,INDEX(Y4110:DP4110,MATCH(U4109&amp;U4111,Y4109:DP4109&amp;Y4111:DP4111,0))))</f>
        <v>0</v>
      </c>
      <c r="V4110" s="94">
        <f t="array" ref="V4110">IF(COUNTA(Y4108:DP4111)=0,0,IF(ISERROR(HLOOKUP(V4111,Y4111:DP4111,1,FALSE)),0,INDEX(Y4110:DP4110,MATCH(V4109&amp;V4111,Y4109:DP4109&amp;Y4111:DP4111,0))))</f>
        <v>0</v>
      </c>
      <c r="W4110" s="95"/>
      <c r="X4110" s="108"/>
    </row>
    <row r="4111" spans="2:27" ht="13.9" thickBot="1">
      <c r="B4111" s="96"/>
      <c r="C4111" s="97"/>
      <c r="D4111" s="96"/>
      <c r="E4111" s="96"/>
      <c r="F4111" s="96"/>
      <c r="G4111" s="96"/>
      <c r="H4111" s="96"/>
      <c r="I4111" s="96"/>
      <c r="J4111" s="96"/>
      <c r="K4111" s="96"/>
      <c r="L4111" s="96"/>
      <c r="M4111" s="96"/>
      <c r="N4111" s="96"/>
      <c r="O4111" s="96"/>
      <c r="P4111" s="97"/>
      <c r="Q4111" s="218"/>
      <c r="R4111" s="98" t="str">
        <f t="shared" ref="R4111" si="10619">IF(COUNTA(Y4108:DP4111)=0,"none",HLOOKUP(R4109,Y4109:DP4111,3,FALSE))</f>
        <v>none</v>
      </c>
      <c r="S4111" s="99" t="str">
        <f t="shared" ref="S4111" si="10620">IF(COUNTA(Y4108:DP4111)=0,"none",HLOOKUP(S4108,Y4108:DP4111,4,FALSE))</f>
        <v>none</v>
      </c>
      <c r="T4111" s="100"/>
      <c r="U4111" s="100" t="str">
        <f t="array" ref="U4111">IF(COUNTA(Y4108:DP4111)=0,"none",IF($U$2="WAHR",$W$3,Abfrage!$F$4))</f>
        <v>none</v>
      </c>
      <c r="V4111" s="100" t="str">
        <f t="array" ref="V4111">IF(COUNTA(Y4108:DP4111)=0,"none",IF($U$2="WAHR",$W$3,Abfrage!$F$4))</f>
        <v>none</v>
      </c>
      <c r="W4111" s="100" t="str">
        <f t="array" ref="W4111">IF(COUNTA(Y4108:DP4111)=0,"none",IF($U$2="WAHR",$W$3,Abfrage!$F$4))</f>
        <v>none</v>
      </c>
      <c r="X4111" s="109"/>
    </row>
    <row r="4112" spans="2:27" thickBot="1">
      <c r="B4112" s="75" t="s">
        <v>2558</v>
      </c>
      <c r="C4112" s="76">
        <v>1000306831</v>
      </c>
      <c r="D4112" s="75" t="s">
        <v>95</v>
      </c>
      <c r="E4112" s="75" t="s">
        <v>175</v>
      </c>
      <c r="F4112" s="75" t="s">
        <v>97</v>
      </c>
      <c r="G4112" s="75" t="s">
        <v>97</v>
      </c>
      <c r="H4112" s="75" t="e">
        <v>#N/A</v>
      </c>
      <c r="I4112" s="75" t="s">
        <v>164</v>
      </c>
      <c r="J4112" s="75" t="s">
        <v>2559</v>
      </c>
      <c r="K4112" s="75" t="s">
        <v>306</v>
      </c>
      <c r="L4112" s="75" t="s">
        <v>306</v>
      </c>
      <c r="M4112" s="75" t="s">
        <v>307</v>
      </c>
      <c r="N4112" s="75" t="s">
        <v>628</v>
      </c>
      <c r="O4112" s="75" t="s">
        <v>306</v>
      </c>
      <c r="P4112" s="76" t="s">
        <v>306</v>
      </c>
      <c r="Q4112" s="216"/>
      <c r="R4112" s="77" t="str">
        <f t="shared" ref="R4112" si="10621">IF(COUNTA(Y4112:DP4115)=0,"01.01.1900",INDEX(Y4112:DP4112,MATCH(R4113,Y4113:DP4113,0)))</f>
        <v>01.01.1900</v>
      </c>
      <c r="S4112" s="78" t="str">
        <f t="shared" ref="S4112" si="10622">IF(COUNTA(Y4112:DP4115)=0,"01.01.1900",MAX(Y4112:DP4112))</f>
        <v>01.01.1900</v>
      </c>
      <c r="T4112" s="79"/>
      <c r="U4112" s="80" t="str">
        <f t="array" ref="U4112">IF(COUNTA(Y4112:DP4115)=0,"01.01.1900",IF(ISERROR(HLOOKUP(U4115,Y4115:DP4115,1,FALSE)),"01.01.1900",INDEX(Y4112:DP4112,MATCH(U4113&amp;U4115,Y4113:DP4113&amp;Y4115:DP4115,0))))</f>
        <v>01.01.1900</v>
      </c>
      <c r="V4112" s="81" t="str">
        <f t="shared" ref="V4112" si="10623">IF(COUNTA(Y4112:DP4115)=0,"01.01.1900",_xlfn.MAXIFS(Y4112:DP4112,Y4115:DP4115,V4115))</f>
        <v>01.01.1900</v>
      </c>
      <c r="W4112" s="82"/>
      <c r="X4112" s="106"/>
    </row>
    <row r="4113" spans="2:24" thickBot="1">
      <c r="B4113" s="83"/>
      <c r="C4113" s="84"/>
      <c r="D4113" s="83"/>
      <c r="E4113" s="83"/>
      <c r="F4113" s="83"/>
      <c r="G4113" s="83"/>
      <c r="H4113" s="83"/>
      <c r="I4113" s="83"/>
      <c r="J4113" s="83"/>
      <c r="K4113" s="83"/>
      <c r="L4113" s="83"/>
      <c r="M4113" s="83"/>
      <c r="N4113" s="83"/>
      <c r="O4113" s="83"/>
      <c r="P4113" s="84"/>
      <c r="Q4113" s="217"/>
      <c r="R4113" s="85">
        <f t="shared" ref="R4113" si="10624">IF(COUNTA(Y4112:DP4115)=0,0,MIN(Y4113:DP4113))</f>
        <v>0</v>
      </c>
      <c r="S4113" s="86">
        <f t="shared" ref="S4113" si="10625">IF(COUNTA(Y4112:DP4115)=0,0,HLOOKUP(S4112,Y4112:DP4115,2,FALSE))</f>
        <v>0</v>
      </c>
      <c r="T4113" s="87">
        <f t="shared" ref="T4113" si="10626">IF(COUNTA(Y4112:DP4115)=0,0,AVERAGE(Y4113:DP4113))</f>
        <v>0</v>
      </c>
      <c r="U4113" s="88">
        <f t="shared" ref="U4113" si="10627">IF(COUNTA(Y4112:DP4115)=0,0,_xlfn.MINIFS(Y4113:DP4113,Y4115:DP4115,U4115))</f>
        <v>0</v>
      </c>
      <c r="V4113" s="89">
        <f t="array" ref="V4113">IF(COUNTA(Y4112:DP4115)=0,0,IF(ISERROR(HLOOKUP(V4115,Y4115:DP4115,1,FALSE)),0,INDEX(Y4113:DP4113,MATCH(V4112&amp;V4115,Y4112:DP4112&amp;Y4115:DP4115,0))))</f>
        <v>0</v>
      </c>
      <c r="W4113" s="90">
        <f t="array" ref="W4113">IF(COUNTA(Y4112:DP4115)=0,0,IF(ISERROR(HLOOKUP(W4115,Y4115:DP4115,1,FALSE)),0,AVERAGEIF(Y4115:DP4115,$W4115,Y4113:DP4113)))</f>
        <v>0</v>
      </c>
      <c r="X4113" s="107"/>
    </row>
    <row r="4114" spans="2:24" thickBot="1">
      <c r="B4114" s="83"/>
      <c r="C4114" s="84"/>
      <c r="D4114" s="83"/>
      <c r="E4114" s="83"/>
      <c r="F4114" s="83"/>
      <c r="G4114" s="83"/>
      <c r="H4114" s="83"/>
      <c r="I4114" s="83"/>
      <c r="J4114" s="83"/>
      <c r="K4114" s="83"/>
      <c r="L4114" s="83"/>
      <c r="M4114" s="83"/>
      <c r="N4114" s="83"/>
      <c r="O4114" s="83"/>
      <c r="P4114" s="84"/>
      <c r="Q4114" s="217"/>
      <c r="R4114" s="91">
        <f t="shared" ref="R4114" si="10628">IF(COUNTA(Y4112:DP4115)=0,0,HLOOKUP(R4113,Y4113:DP4115,2,FALSE))</f>
        <v>0</v>
      </c>
      <c r="S4114" s="92">
        <f t="shared" ref="S4114" si="10629">IF(COUNTA(Y4112:DP4115)=0,0,HLOOKUP(S4112,Y4112:DP4115,3,FALSE))</f>
        <v>0</v>
      </c>
      <c r="T4114" s="93"/>
      <c r="U4114" s="94">
        <f t="array" ref="U4114">IF(COUNTA(Y4112:DP4115)=0,0,IF(ISERROR(HLOOKUP(U4115,Y4115:DP4115,1,FALSE)),0,INDEX(Y4114:DP4114,MATCH(U4113&amp;U4115,Y4113:DP4113&amp;Y4115:DP4115,0))))</f>
        <v>0</v>
      </c>
      <c r="V4114" s="94">
        <f t="array" ref="V4114">IF(COUNTA(Y4112:DP4115)=0,0,IF(ISERROR(HLOOKUP(V4115,Y4115:DP4115,1,FALSE)),0,INDEX(Y4114:DP4114,MATCH(V4113&amp;V4115,Y4113:DP4113&amp;Y4115:DP4115,0))))</f>
        <v>0</v>
      </c>
      <c r="W4114" s="95"/>
      <c r="X4114" s="108"/>
    </row>
    <row r="4115" spans="2:24" ht="13.9" thickBot="1">
      <c r="B4115" s="96"/>
      <c r="C4115" s="97"/>
      <c r="D4115" s="96"/>
      <c r="E4115" s="96"/>
      <c r="F4115" s="96"/>
      <c r="G4115" s="96"/>
      <c r="H4115" s="96"/>
      <c r="I4115" s="96"/>
      <c r="J4115" s="96"/>
      <c r="K4115" s="96"/>
      <c r="L4115" s="96"/>
      <c r="M4115" s="96"/>
      <c r="N4115" s="96"/>
      <c r="O4115" s="96"/>
      <c r="P4115" s="97"/>
      <c r="Q4115" s="218"/>
      <c r="R4115" s="98" t="str">
        <f t="shared" ref="R4115" si="10630">IF(COUNTA(Y4112:DP4115)=0,"none",HLOOKUP(R4113,Y4113:DP4115,3,FALSE))</f>
        <v>none</v>
      </c>
      <c r="S4115" s="99" t="str">
        <f t="shared" ref="S4115" si="10631">IF(COUNTA(Y4112:DP4115)=0,"none",HLOOKUP(S4112,Y4112:DP4115,4,FALSE))</f>
        <v>none</v>
      </c>
      <c r="T4115" s="100"/>
      <c r="U4115" s="100" t="str">
        <f t="array" ref="U4115">IF(COUNTA(Y4112:DP4115)=0,"none",IF($U$2="WAHR",$W$3,Abfrage!$F$4))</f>
        <v>none</v>
      </c>
      <c r="V4115" s="100" t="str">
        <f t="array" ref="V4115">IF(COUNTA(Y4112:DP4115)=0,"none",IF($U$2="WAHR",$W$3,Abfrage!$F$4))</f>
        <v>none</v>
      </c>
      <c r="W4115" s="100" t="str">
        <f t="array" ref="W4115">IF(COUNTA(Y4112:DP4115)=0,"none",IF($U$2="WAHR",$W$3,Abfrage!$F$4))</f>
        <v>none</v>
      </c>
      <c r="X4115" s="109"/>
    </row>
    <row r="4116" spans="2:24" thickBot="1">
      <c r="B4116" s="75" t="s">
        <v>2560</v>
      </c>
      <c r="C4116" s="76">
        <v>1000477094</v>
      </c>
      <c r="D4116" s="75" t="s">
        <v>95</v>
      </c>
      <c r="E4116" s="75" t="s">
        <v>96</v>
      </c>
      <c r="F4116" s="75" t="s">
        <v>426</v>
      </c>
      <c r="G4116" s="75" t="s">
        <v>426</v>
      </c>
      <c r="H4116" s="75" t="e">
        <v>#N/A</v>
      </c>
      <c r="I4116" s="75" t="s">
        <v>1035</v>
      </c>
      <c r="J4116" s="75" t="s">
        <v>2561</v>
      </c>
      <c r="K4116" s="75" t="s">
        <v>306</v>
      </c>
      <c r="L4116" s="75" t="s">
        <v>306</v>
      </c>
      <c r="M4116" s="75" t="s">
        <v>313</v>
      </c>
      <c r="N4116" s="75" t="s">
        <v>327</v>
      </c>
      <c r="O4116" s="75" t="s">
        <v>547</v>
      </c>
      <c r="P4116" s="76" t="s">
        <v>306</v>
      </c>
      <c r="Q4116" s="216"/>
      <c r="R4116" s="77" t="str">
        <f t="shared" ref="R4116" si="10632">IF(COUNTA(Y4116:DP4119)=0,"01.01.1900",INDEX(Y4116:DP4116,MATCH(R4117,Y4117:DP4117,0)))</f>
        <v>01.01.1900</v>
      </c>
      <c r="S4116" s="78" t="str">
        <f t="shared" ref="S4116" si="10633">IF(COUNTA(Y4116:DP4119)=0,"01.01.1900",MAX(Y4116:DP4116))</f>
        <v>01.01.1900</v>
      </c>
      <c r="T4116" s="79"/>
      <c r="U4116" s="80" t="str">
        <f t="array" ref="U4116">IF(COUNTA(Y4116:DP4119)=0,"01.01.1900",IF(ISERROR(HLOOKUP(U4119,Y4119:DP4119,1,FALSE)),"01.01.1900",INDEX(Y4116:DP4116,MATCH(U4117&amp;U4119,Y4117:DP4117&amp;Y4119:DP4119,0))))</f>
        <v>01.01.1900</v>
      </c>
      <c r="V4116" s="81" t="str">
        <f t="shared" ref="V4116" si="10634">IF(COUNTA(Y4116:DP4119)=0,"01.01.1900",_xlfn.MAXIFS(Y4116:DP4116,Y4119:DP4119,V4119))</f>
        <v>01.01.1900</v>
      </c>
      <c r="W4116" s="82"/>
      <c r="X4116" s="106"/>
    </row>
    <row r="4117" spans="2:24" thickBot="1">
      <c r="B4117" s="83"/>
      <c r="C4117" s="84"/>
      <c r="D4117" s="83"/>
      <c r="E4117" s="83"/>
      <c r="F4117" s="83"/>
      <c r="G4117" s="83"/>
      <c r="H4117" s="83"/>
      <c r="I4117" s="83"/>
      <c r="J4117" s="83"/>
      <c r="K4117" s="83"/>
      <c r="L4117" s="83"/>
      <c r="M4117" s="83"/>
      <c r="N4117" s="83"/>
      <c r="O4117" s="83"/>
      <c r="P4117" s="84"/>
      <c r="Q4117" s="217"/>
      <c r="R4117" s="85">
        <f t="shared" ref="R4117" si="10635">IF(COUNTA(Y4116:DP4119)=0,0,MIN(Y4117:DP4117))</f>
        <v>0</v>
      </c>
      <c r="S4117" s="86">
        <f t="shared" ref="S4117" si="10636">IF(COUNTA(Y4116:DP4119)=0,0,HLOOKUP(S4116,Y4116:DP4119,2,FALSE))</f>
        <v>0</v>
      </c>
      <c r="T4117" s="87">
        <f t="shared" ref="T4117" si="10637">IF(COUNTA(Y4116:DP4119)=0,0,AVERAGE(Y4117:DP4117))</f>
        <v>0</v>
      </c>
      <c r="U4117" s="88">
        <f t="shared" ref="U4117" si="10638">IF(COUNTA(Y4116:DP4119)=0,0,_xlfn.MINIFS(Y4117:DP4117,Y4119:DP4119,U4119))</f>
        <v>0</v>
      </c>
      <c r="V4117" s="89">
        <f t="array" ref="V4117">IF(COUNTA(Y4116:DP4119)=0,0,IF(ISERROR(HLOOKUP(V4119,Y4119:DP4119,1,FALSE)),0,INDEX(Y4117:DP4117,MATCH(V4116&amp;V4119,Y4116:DP4116&amp;Y4119:DP4119,0))))</f>
        <v>0</v>
      </c>
      <c r="W4117" s="90">
        <f t="array" ref="W4117">IF(COUNTA(Y4116:DP4119)=0,0,IF(ISERROR(HLOOKUP(W4119,Y4119:DP4119,1,FALSE)),0,AVERAGEIF(Y4119:DP4119,$W4119,Y4117:DP4117)))</f>
        <v>0</v>
      </c>
      <c r="X4117" s="107"/>
    </row>
    <row r="4118" spans="2:24" thickBot="1">
      <c r="B4118" s="83"/>
      <c r="C4118" s="84"/>
      <c r="D4118" s="83"/>
      <c r="E4118" s="83"/>
      <c r="F4118" s="83"/>
      <c r="G4118" s="83"/>
      <c r="H4118" s="83"/>
      <c r="I4118" s="83"/>
      <c r="J4118" s="83"/>
      <c r="K4118" s="83"/>
      <c r="L4118" s="83"/>
      <c r="M4118" s="83"/>
      <c r="N4118" s="83"/>
      <c r="O4118" s="83"/>
      <c r="P4118" s="84"/>
      <c r="Q4118" s="217"/>
      <c r="R4118" s="91">
        <f t="shared" ref="R4118" si="10639">IF(COUNTA(Y4116:DP4119)=0,0,HLOOKUP(R4117,Y4117:DP4119,2,FALSE))</f>
        <v>0</v>
      </c>
      <c r="S4118" s="92">
        <f t="shared" ref="S4118" si="10640">IF(COUNTA(Y4116:DP4119)=0,0,HLOOKUP(S4116,Y4116:DP4119,3,FALSE))</f>
        <v>0</v>
      </c>
      <c r="T4118" s="93"/>
      <c r="U4118" s="94">
        <f t="array" ref="U4118">IF(COUNTA(Y4116:DP4119)=0,0,IF(ISERROR(HLOOKUP(U4119,Y4119:DP4119,1,FALSE)),0,INDEX(Y4118:DP4118,MATCH(U4117&amp;U4119,Y4117:DP4117&amp;Y4119:DP4119,0))))</f>
        <v>0</v>
      </c>
      <c r="V4118" s="94">
        <f t="array" ref="V4118">IF(COUNTA(Y4116:DP4119)=0,0,IF(ISERROR(HLOOKUP(V4119,Y4119:DP4119,1,FALSE)),0,INDEX(Y4118:DP4118,MATCH(V4117&amp;V4119,Y4117:DP4117&amp;Y4119:DP4119,0))))</f>
        <v>0</v>
      </c>
      <c r="W4118" s="95"/>
      <c r="X4118" s="108"/>
    </row>
    <row r="4119" spans="2:24" ht="13.9" thickBot="1">
      <c r="B4119" s="96"/>
      <c r="C4119" s="97"/>
      <c r="D4119" s="96"/>
      <c r="E4119" s="96"/>
      <c r="F4119" s="96"/>
      <c r="G4119" s="96"/>
      <c r="H4119" s="96"/>
      <c r="I4119" s="96"/>
      <c r="J4119" s="96"/>
      <c r="K4119" s="96"/>
      <c r="L4119" s="96"/>
      <c r="M4119" s="96"/>
      <c r="N4119" s="96"/>
      <c r="O4119" s="96"/>
      <c r="P4119" s="97"/>
      <c r="Q4119" s="218"/>
      <c r="R4119" s="98" t="str">
        <f t="shared" ref="R4119" si="10641">IF(COUNTA(Y4116:DP4119)=0,"none",HLOOKUP(R4117,Y4117:DP4119,3,FALSE))</f>
        <v>none</v>
      </c>
      <c r="S4119" s="99" t="str">
        <f t="shared" ref="S4119" si="10642">IF(COUNTA(Y4116:DP4119)=0,"none",HLOOKUP(S4116,Y4116:DP4119,4,FALSE))</f>
        <v>none</v>
      </c>
      <c r="T4119" s="100"/>
      <c r="U4119" s="100" t="str">
        <f t="array" ref="U4119">IF(COUNTA(Y4116:DP4119)=0,"none",IF($U$2="WAHR",$W$3,Abfrage!$F$4))</f>
        <v>none</v>
      </c>
      <c r="V4119" s="100" t="str">
        <f t="array" ref="V4119">IF(COUNTA(Y4116:DP4119)=0,"none",IF($U$2="WAHR",$W$3,Abfrage!$F$4))</f>
        <v>none</v>
      </c>
      <c r="W4119" s="100" t="str">
        <f t="array" ref="W4119">IF(COUNTA(Y4116:DP4119)=0,"none",IF($U$2="WAHR",$W$3,Abfrage!$F$4))</f>
        <v>none</v>
      </c>
      <c r="X4119" s="109"/>
    </row>
    <row r="4120" spans="2:24" thickBot="1">
      <c r="B4120" s="75" t="s">
        <v>2562</v>
      </c>
      <c r="C4120" s="76">
        <v>1000475407</v>
      </c>
      <c r="D4120" s="75" t="s">
        <v>95</v>
      </c>
      <c r="E4120" s="75" t="s">
        <v>175</v>
      </c>
      <c r="F4120" s="75" t="s">
        <v>426</v>
      </c>
      <c r="G4120" s="75" t="s">
        <v>426</v>
      </c>
      <c r="H4120" s="75" t="e">
        <v>#N/A</v>
      </c>
      <c r="I4120" s="75" t="s">
        <v>1035</v>
      </c>
      <c r="J4120" s="75" t="s">
        <v>2563</v>
      </c>
      <c r="K4120" s="75" t="s">
        <v>306</v>
      </c>
      <c r="L4120" s="75" t="s">
        <v>306</v>
      </c>
      <c r="M4120" s="75" t="s">
        <v>307</v>
      </c>
      <c r="N4120" s="75" t="s">
        <v>327</v>
      </c>
      <c r="O4120" s="75" t="s">
        <v>547</v>
      </c>
      <c r="P4120" s="76" t="s">
        <v>306</v>
      </c>
      <c r="Q4120" s="216"/>
      <c r="R4120" s="77" t="str">
        <f t="shared" ref="R4120" si="10643">IF(COUNTA(Y4120:DP4123)=0,"01.01.1900",INDEX(Y4120:DP4120,MATCH(R4121,Y4121:DP4121,0)))</f>
        <v>01.01.1900</v>
      </c>
      <c r="S4120" s="78" t="str">
        <f t="shared" ref="S4120" si="10644">IF(COUNTA(Y4120:DP4123)=0,"01.01.1900",MAX(Y4120:DP4120))</f>
        <v>01.01.1900</v>
      </c>
      <c r="T4120" s="79"/>
      <c r="U4120" s="80" t="str">
        <f t="array" ref="U4120">IF(COUNTA(Y4120:DP4123)=0,"01.01.1900",IF(ISERROR(HLOOKUP(U4123,Y4123:DP4123,1,FALSE)),"01.01.1900",INDEX(Y4120:DP4120,MATCH(U4121&amp;U4123,Y4121:DP4121&amp;Y4123:DP4123,0))))</f>
        <v>01.01.1900</v>
      </c>
      <c r="V4120" s="81" t="str">
        <f t="shared" ref="V4120" si="10645">IF(COUNTA(Y4120:DP4123)=0,"01.01.1900",_xlfn.MAXIFS(Y4120:DP4120,Y4123:DP4123,V4123))</f>
        <v>01.01.1900</v>
      </c>
      <c r="W4120" s="82"/>
      <c r="X4120" s="106"/>
    </row>
    <row r="4121" spans="2:24" thickBot="1">
      <c r="B4121" s="83"/>
      <c r="C4121" s="84"/>
      <c r="D4121" s="83"/>
      <c r="E4121" s="83"/>
      <c r="F4121" s="83"/>
      <c r="G4121" s="83"/>
      <c r="H4121" s="83"/>
      <c r="I4121" s="83"/>
      <c r="J4121" s="83"/>
      <c r="K4121" s="83"/>
      <c r="L4121" s="83"/>
      <c r="M4121" s="83"/>
      <c r="N4121" s="83"/>
      <c r="O4121" s="83"/>
      <c r="P4121" s="84"/>
      <c r="Q4121" s="217"/>
      <c r="R4121" s="85">
        <f t="shared" ref="R4121" si="10646">IF(COUNTA(Y4120:DP4123)=0,0,MIN(Y4121:DP4121))</f>
        <v>0</v>
      </c>
      <c r="S4121" s="86">
        <f t="shared" ref="S4121" si="10647">IF(COUNTA(Y4120:DP4123)=0,0,HLOOKUP(S4120,Y4120:DP4123,2,FALSE))</f>
        <v>0</v>
      </c>
      <c r="T4121" s="87">
        <f t="shared" ref="T4121" si="10648">IF(COUNTA(Y4120:DP4123)=0,0,AVERAGE(Y4121:DP4121))</f>
        <v>0</v>
      </c>
      <c r="U4121" s="88">
        <f t="shared" ref="U4121" si="10649">IF(COUNTA(Y4120:DP4123)=0,0,_xlfn.MINIFS(Y4121:DP4121,Y4123:DP4123,U4123))</f>
        <v>0</v>
      </c>
      <c r="V4121" s="89">
        <f t="array" ref="V4121">IF(COUNTA(Y4120:DP4123)=0,0,IF(ISERROR(HLOOKUP(V4123,Y4123:DP4123,1,FALSE)),0,INDEX(Y4121:DP4121,MATCH(V4120&amp;V4123,Y4120:DP4120&amp;Y4123:DP4123,0))))</f>
        <v>0</v>
      </c>
      <c r="W4121" s="90">
        <f t="array" ref="W4121">IF(COUNTA(Y4120:DP4123)=0,0,IF(ISERROR(HLOOKUP(W4123,Y4123:DP4123,1,FALSE)),0,AVERAGEIF(Y4123:DP4123,$W4123,Y4121:DP4121)))</f>
        <v>0</v>
      </c>
      <c r="X4121" s="107"/>
    </row>
    <row r="4122" spans="2:24" thickBot="1">
      <c r="B4122" s="83"/>
      <c r="C4122" s="84"/>
      <c r="D4122" s="83"/>
      <c r="E4122" s="83"/>
      <c r="F4122" s="83"/>
      <c r="G4122" s="83"/>
      <c r="H4122" s="83"/>
      <c r="I4122" s="83"/>
      <c r="J4122" s="83"/>
      <c r="K4122" s="83"/>
      <c r="L4122" s="83"/>
      <c r="M4122" s="83"/>
      <c r="N4122" s="83"/>
      <c r="O4122" s="83"/>
      <c r="P4122" s="84"/>
      <c r="Q4122" s="217"/>
      <c r="R4122" s="91">
        <f t="shared" ref="R4122" si="10650">IF(COUNTA(Y4120:DP4123)=0,0,HLOOKUP(R4121,Y4121:DP4123,2,FALSE))</f>
        <v>0</v>
      </c>
      <c r="S4122" s="92">
        <f t="shared" ref="S4122" si="10651">IF(COUNTA(Y4120:DP4123)=0,0,HLOOKUP(S4120,Y4120:DP4123,3,FALSE))</f>
        <v>0</v>
      </c>
      <c r="T4122" s="93"/>
      <c r="U4122" s="94">
        <f t="array" ref="U4122">IF(COUNTA(Y4120:DP4123)=0,0,IF(ISERROR(HLOOKUP(U4123,Y4123:DP4123,1,FALSE)),0,INDEX(Y4122:DP4122,MATCH(U4121&amp;U4123,Y4121:DP4121&amp;Y4123:DP4123,0))))</f>
        <v>0</v>
      </c>
      <c r="V4122" s="94">
        <f t="array" ref="V4122">IF(COUNTA(Y4120:DP4123)=0,0,IF(ISERROR(HLOOKUP(V4123,Y4123:DP4123,1,FALSE)),0,INDEX(Y4122:DP4122,MATCH(V4121&amp;V4123,Y4121:DP4121&amp;Y4123:DP4123,0))))</f>
        <v>0</v>
      </c>
      <c r="W4122" s="95"/>
      <c r="X4122" s="108"/>
    </row>
    <row r="4123" spans="2:24" ht="13.9" thickBot="1">
      <c r="B4123" s="96"/>
      <c r="C4123" s="97"/>
      <c r="D4123" s="96"/>
      <c r="E4123" s="96"/>
      <c r="F4123" s="96"/>
      <c r="G4123" s="96"/>
      <c r="H4123" s="96"/>
      <c r="I4123" s="96"/>
      <c r="J4123" s="96"/>
      <c r="K4123" s="96"/>
      <c r="L4123" s="96"/>
      <c r="M4123" s="96"/>
      <c r="N4123" s="96"/>
      <c r="O4123" s="96"/>
      <c r="P4123" s="97"/>
      <c r="Q4123" s="218"/>
      <c r="R4123" s="98" t="str">
        <f t="shared" ref="R4123" si="10652">IF(COUNTA(Y4120:DP4123)=0,"none",HLOOKUP(R4121,Y4121:DP4123,3,FALSE))</f>
        <v>none</v>
      </c>
      <c r="S4123" s="99" t="str">
        <f t="shared" ref="S4123" si="10653">IF(COUNTA(Y4120:DP4123)=0,"none",HLOOKUP(S4120,Y4120:DP4123,4,FALSE))</f>
        <v>none</v>
      </c>
      <c r="T4123" s="100"/>
      <c r="U4123" s="100" t="str">
        <f t="array" ref="U4123">IF(COUNTA(Y4120:DP4123)=0,"none",IF($U$2="WAHR",$W$3,Abfrage!$F$4))</f>
        <v>none</v>
      </c>
      <c r="V4123" s="100" t="str">
        <f t="array" ref="V4123">IF(COUNTA(Y4120:DP4123)=0,"none",IF($U$2="WAHR",$W$3,Abfrage!$F$4))</f>
        <v>none</v>
      </c>
      <c r="W4123" s="100" t="str">
        <f t="array" ref="W4123">IF(COUNTA(Y4120:DP4123)=0,"none",IF($U$2="WAHR",$W$3,Abfrage!$F$4))</f>
        <v>none</v>
      </c>
      <c r="X4123" s="109"/>
    </row>
    <row r="4124" spans="2:24" thickBot="1">
      <c r="B4124" s="75" t="s">
        <v>2564</v>
      </c>
      <c r="C4124" s="76">
        <v>1000347684</v>
      </c>
      <c r="D4124" s="75" t="s">
        <v>95</v>
      </c>
      <c r="E4124" s="75" t="s">
        <v>148</v>
      </c>
      <c r="F4124" s="75" t="s">
        <v>96</v>
      </c>
      <c r="G4124" s="75" t="s">
        <v>96</v>
      </c>
      <c r="H4124" s="75" t="e">
        <v>#N/A</v>
      </c>
      <c r="I4124" s="75" t="s">
        <v>51</v>
      </c>
      <c r="J4124" s="75" t="s">
        <v>2565</v>
      </c>
      <c r="K4124" s="75" t="s">
        <v>331</v>
      </c>
      <c r="L4124" s="75" t="s">
        <v>325</v>
      </c>
      <c r="M4124" s="75" t="s">
        <v>313</v>
      </c>
      <c r="N4124" s="75" t="s">
        <v>327</v>
      </c>
      <c r="O4124" s="75" t="s">
        <v>306</v>
      </c>
      <c r="P4124" s="76" t="s">
        <v>306</v>
      </c>
      <c r="Q4124" s="216"/>
      <c r="R4124" s="77" t="str">
        <f t="shared" ref="R4124" si="10654">IF(COUNTA(Y4124:DP4127)=0,"01.01.1900",INDEX(Y4124:DP4124,MATCH(R4125,Y4125:DP4125,0)))</f>
        <v>01.01.1900</v>
      </c>
      <c r="S4124" s="78" t="str">
        <f t="shared" ref="S4124" si="10655">IF(COUNTA(Y4124:DP4127)=0,"01.01.1900",MAX(Y4124:DP4124))</f>
        <v>01.01.1900</v>
      </c>
      <c r="T4124" s="79"/>
      <c r="U4124" s="80" t="str">
        <f t="array" ref="U4124">IF(COUNTA(Y4124:DP4127)=0,"01.01.1900",IF(ISERROR(HLOOKUP(U4127,Y4127:DP4127,1,FALSE)),"01.01.1900",INDEX(Y4124:DP4124,MATCH(U4125&amp;U4127,Y4125:DP4125&amp;Y4127:DP4127,0))))</f>
        <v>01.01.1900</v>
      </c>
      <c r="V4124" s="81" t="str">
        <f t="shared" ref="V4124" si="10656">IF(COUNTA(Y4124:DP4127)=0,"01.01.1900",_xlfn.MAXIFS(Y4124:DP4124,Y4127:DP4127,V4127))</f>
        <v>01.01.1900</v>
      </c>
      <c r="W4124" s="82"/>
      <c r="X4124" s="106"/>
    </row>
    <row r="4125" spans="2:24" thickBot="1">
      <c r="B4125" s="83"/>
      <c r="C4125" s="84"/>
      <c r="D4125" s="83"/>
      <c r="E4125" s="83"/>
      <c r="F4125" s="83"/>
      <c r="G4125" s="83"/>
      <c r="H4125" s="83"/>
      <c r="I4125" s="83"/>
      <c r="J4125" s="83"/>
      <c r="K4125" s="83"/>
      <c r="L4125" s="83"/>
      <c r="M4125" s="83"/>
      <c r="N4125" s="83"/>
      <c r="O4125" s="83"/>
      <c r="P4125" s="84"/>
      <c r="Q4125" s="217"/>
      <c r="R4125" s="85">
        <f t="shared" ref="R4125" si="10657">IF(COUNTA(Y4124:DP4127)=0,0,MIN(Y4125:DP4125))</f>
        <v>0</v>
      </c>
      <c r="S4125" s="86">
        <f t="shared" ref="S4125" si="10658">IF(COUNTA(Y4124:DP4127)=0,0,HLOOKUP(S4124,Y4124:DP4127,2,FALSE))</f>
        <v>0</v>
      </c>
      <c r="T4125" s="87">
        <f t="shared" ref="T4125" si="10659">IF(COUNTA(Y4124:DP4127)=0,0,AVERAGE(Y4125:DP4125))</f>
        <v>0</v>
      </c>
      <c r="U4125" s="88">
        <f t="shared" ref="U4125" si="10660">IF(COUNTA(Y4124:DP4127)=0,0,_xlfn.MINIFS(Y4125:DP4125,Y4127:DP4127,U4127))</f>
        <v>0</v>
      </c>
      <c r="V4125" s="89">
        <f t="array" ref="V4125">IF(COUNTA(Y4124:DP4127)=0,0,IF(ISERROR(HLOOKUP(V4127,Y4127:DP4127,1,FALSE)),0,INDEX(Y4125:DP4125,MATCH(V4124&amp;V4127,Y4124:DP4124&amp;Y4127:DP4127,0))))</f>
        <v>0</v>
      </c>
      <c r="W4125" s="90">
        <f t="array" ref="W4125">IF(COUNTA(Y4124:DP4127)=0,0,IF(ISERROR(HLOOKUP(W4127,Y4127:DP4127,1,FALSE)),0,AVERAGEIF(Y4127:DP4127,$W4127,Y4125:DP4125)))</f>
        <v>0</v>
      </c>
      <c r="X4125" s="107"/>
    </row>
    <row r="4126" spans="2:24" thickBot="1">
      <c r="B4126" s="83"/>
      <c r="C4126" s="84"/>
      <c r="D4126" s="83"/>
      <c r="E4126" s="83"/>
      <c r="F4126" s="83"/>
      <c r="G4126" s="83"/>
      <c r="H4126" s="83"/>
      <c r="I4126" s="83"/>
      <c r="J4126" s="83"/>
      <c r="K4126" s="83"/>
      <c r="L4126" s="83"/>
      <c r="M4126" s="83"/>
      <c r="N4126" s="83"/>
      <c r="O4126" s="83"/>
      <c r="P4126" s="84"/>
      <c r="Q4126" s="217"/>
      <c r="R4126" s="91">
        <f t="shared" ref="R4126" si="10661">IF(COUNTA(Y4124:DP4127)=0,0,HLOOKUP(R4125,Y4125:DP4127,2,FALSE))</f>
        <v>0</v>
      </c>
      <c r="S4126" s="92">
        <f t="shared" ref="S4126" si="10662">IF(COUNTA(Y4124:DP4127)=0,0,HLOOKUP(S4124,Y4124:DP4127,3,FALSE))</f>
        <v>0</v>
      </c>
      <c r="T4126" s="93"/>
      <c r="U4126" s="94">
        <f t="array" ref="U4126">IF(COUNTA(Y4124:DP4127)=0,0,IF(ISERROR(HLOOKUP(U4127,Y4127:DP4127,1,FALSE)),0,INDEX(Y4126:DP4126,MATCH(U4125&amp;U4127,Y4125:DP4125&amp;Y4127:DP4127,0))))</f>
        <v>0</v>
      </c>
      <c r="V4126" s="94">
        <f t="array" ref="V4126">IF(COUNTA(Y4124:DP4127)=0,0,IF(ISERROR(HLOOKUP(V4127,Y4127:DP4127,1,FALSE)),0,INDEX(Y4126:DP4126,MATCH(V4125&amp;V4127,Y4125:DP4125&amp;Y4127:DP4127,0))))</f>
        <v>0</v>
      </c>
      <c r="W4126" s="95"/>
      <c r="X4126" s="108"/>
    </row>
    <row r="4127" spans="2:24" ht="13.9" thickBot="1">
      <c r="B4127" s="96"/>
      <c r="C4127" s="97"/>
      <c r="D4127" s="96"/>
      <c r="E4127" s="96"/>
      <c r="F4127" s="96"/>
      <c r="G4127" s="96"/>
      <c r="H4127" s="96"/>
      <c r="I4127" s="96"/>
      <c r="J4127" s="96"/>
      <c r="K4127" s="96"/>
      <c r="L4127" s="96"/>
      <c r="M4127" s="96"/>
      <c r="N4127" s="96"/>
      <c r="O4127" s="96"/>
      <c r="P4127" s="97"/>
      <c r="Q4127" s="218"/>
      <c r="R4127" s="98" t="str">
        <f t="shared" ref="R4127" si="10663">IF(COUNTA(Y4124:DP4127)=0,"none",HLOOKUP(R4125,Y4125:DP4127,3,FALSE))</f>
        <v>none</v>
      </c>
      <c r="S4127" s="99" t="str">
        <f t="shared" ref="S4127" si="10664">IF(COUNTA(Y4124:DP4127)=0,"none",HLOOKUP(S4124,Y4124:DP4127,4,FALSE))</f>
        <v>none</v>
      </c>
      <c r="T4127" s="100"/>
      <c r="U4127" s="100" t="str">
        <f t="array" ref="U4127">IF(COUNTA(Y4124:DP4127)=0,"none",IF($U$2="WAHR",$W$3,Abfrage!$F$4))</f>
        <v>none</v>
      </c>
      <c r="V4127" s="100" t="str">
        <f t="array" ref="V4127">IF(COUNTA(Y4124:DP4127)=0,"none",IF($U$2="WAHR",$W$3,Abfrage!$F$4))</f>
        <v>none</v>
      </c>
      <c r="W4127" s="100" t="str">
        <f t="array" ref="W4127">IF(COUNTA(Y4124:DP4127)=0,"none",IF($U$2="WAHR",$W$3,Abfrage!$F$4))</f>
        <v>none</v>
      </c>
      <c r="X4127" s="109"/>
    </row>
    <row r="4128" spans="2:24" thickBot="1">
      <c r="B4128" s="75" t="s">
        <v>2566</v>
      </c>
      <c r="C4128" s="76">
        <v>1000306806</v>
      </c>
      <c r="D4128" s="75" t="s">
        <v>95</v>
      </c>
      <c r="E4128" s="75" t="s">
        <v>148</v>
      </c>
      <c r="F4128" s="75" t="s">
        <v>175</v>
      </c>
      <c r="G4128" s="75" t="s">
        <v>175</v>
      </c>
      <c r="H4128" s="75" t="e">
        <v>#N/A</v>
      </c>
      <c r="I4128" s="75" t="s">
        <v>164</v>
      </c>
      <c r="J4128" s="75" t="s">
        <v>2567</v>
      </c>
      <c r="K4128" s="75" t="s">
        <v>1080</v>
      </c>
      <c r="L4128" s="75" t="s">
        <v>689</v>
      </c>
      <c r="M4128" s="75" t="s">
        <v>307</v>
      </c>
      <c r="N4128" s="75" t="s">
        <v>327</v>
      </c>
      <c r="O4128" s="75" t="s">
        <v>306</v>
      </c>
      <c r="P4128" s="76" t="s">
        <v>306</v>
      </c>
      <c r="Q4128" s="216"/>
      <c r="R4128" s="77" t="str">
        <f t="shared" ref="R4128" si="10665">IF(COUNTA(Y4128:DP4131)=0,"01.01.1900",INDEX(Y4128:DP4128,MATCH(R4129,Y4129:DP4129,0)))</f>
        <v>01.01.1900</v>
      </c>
      <c r="S4128" s="78" t="str">
        <f t="shared" ref="S4128" si="10666">IF(COUNTA(Y4128:DP4131)=0,"01.01.1900",MAX(Y4128:DP4128))</f>
        <v>01.01.1900</v>
      </c>
      <c r="T4128" s="79"/>
      <c r="U4128" s="80" t="str">
        <f t="array" ref="U4128">IF(COUNTA(Y4128:DP4131)=0,"01.01.1900",IF(ISERROR(HLOOKUP(U4131,Y4131:DP4131,1,FALSE)),"01.01.1900",INDEX(Y4128:DP4128,MATCH(U4129&amp;U4131,Y4129:DP4129&amp;Y4131:DP4131,0))))</f>
        <v>01.01.1900</v>
      </c>
      <c r="V4128" s="81" t="str">
        <f t="shared" ref="V4128" si="10667">IF(COUNTA(Y4128:DP4131)=0,"01.01.1900",_xlfn.MAXIFS(Y4128:DP4128,Y4131:DP4131,V4131))</f>
        <v>01.01.1900</v>
      </c>
      <c r="W4128" s="82"/>
      <c r="X4128" s="106"/>
    </row>
    <row r="4129" spans="2:26" thickBot="1">
      <c r="B4129" s="83"/>
      <c r="C4129" s="84"/>
      <c r="D4129" s="83"/>
      <c r="E4129" s="83"/>
      <c r="F4129" s="83"/>
      <c r="G4129" s="83"/>
      <c r="H4129" s="83"/>
      <c r="I4129" s="83"/>
      <c r="J4129" s="83"/>
      <c r="K4129" s="83"/>
      <c r="L4129" s="83"/>
      <c r="M4129" s="83"/>
      <c r="N4129" s="83"/>
      <c r="O4129" s="83"/>
      <c r="P4129" s="84"/>
      <c r="Q4129" s="217"/>
      <c r="R4129" s="85">
        <f t="shared" ref="R4129" si="10668">IF(COUNTA(Y4128:DP4131)=0,0,MIN(Y4129:DP4129))</f>
        <v>0</v>
      </c>
      <c r="S4129" s="86">
        <f t="shared" ref="S4129" si="10669">IF(COUNTA(Y4128:DP4131)=0,0,HLOOKUP(S4128,Y4128:DP4131,2,FALSE))</f>
        <v>0</v>
      </c>
      <c r="T4129" s="87">
        <f t="shared" ref="T4129" si="10670">IF(COUNTA(Y4128:DP4131)=0,0,AVERAGE(Y4129:DP4129))</f>
        <v>0</v>
      </c>
      <c r="U4129" s="88">
        <f t="shared" ref="U4129" si="10671">IF(COUNTA(Y4128:DP4131)=0,0,_xlfn.MINIFS(Y4129:DP4129,Y4131:DP4131,U4131))</f>
        <v>0</v>
      </c>
      <c r="V4129" s="89">
        <f t="array" ref="V4129">IF(COUNTA(Y4128:DP4131)=0,0,IF(ISERROR(HLOOKUP(V4131,Y4131:DP4131,1,FALSE)),0,INDEX(Y4129:DP4129,MATCH(V4128&amp;V4131,Y4128:DP4128&amp;Y4131:DP4131,0))))</f>
        <v>0</v>
      </c>
      <c r="W4129" s="90">
        <f t="array" ref="W4129">IF(COUNTA(Y4128:DP4131)=0,0,IF(ISERROR(HLOOKUP(W4131,Y4131:DP4131,1,FALSE)),0,AVERAGEIF(Y4131:DP4131,$W4131,Y4129:DP4129)))</f>
        <v>0</v>
      </c>
      <c r="X4129" s="107"/>
    </row>
    <row r="4130" spans="2:26" thickBot="1">
      <c r="B4130" s="83"/>
      <c r="C4130" s="84"/>
      <c r="D4130" s="83"/>
      <c r="E4130" s="83"/>
      <c r="F4130" s="83"/>
      <c r="G4130" s="83"/>
      <c r="H4130" s="83"/>
      <c r="I4130" s="83"/>
      <c r="J4130" s="83"/>
      <c r="K4130" s="83"/>
      <c r="L4130" s="83"/>
      <c r="M4130" s="83"/>
      <c r="N4130" s="83"/>
      <c r="O4130" s="83"/>
      <c r="P4130" s="84"/>
      <c r="Q4130" s="217"/>
      <c r="R4130" s="91">
        <f t="shared" ref="R4130" si="10672">IF(COUNTA(Y4128:DP4131)=0,0,HLOOKUP(R4129,Y4129:DP4131,2,FALSE))</f>
        <v>0</v>
      </c>
      <c r="S4130" s="92">
        <f t="shared" ref="S4130" si="10673">IF(COUNTA(Y4128:DP4131)=0,0,HLOOKUP(S4128,Y4128:DP4131,3,FALSE))</f>
        <v>0</v>
      </c>
      <c r="T4130" s="93"/>
      <c r="U4130" s="94">
        <f t="array" ref="U4130">IF(COUNTA(Y4128:DP4131)=0,0,IF(ISERROR(HLOOKUP(U4131,Y4131:DP4131,1,FALSE)),0,INDEX(Y4130:DP4130,MATCH(U4129&amp;U4131,Y4129:DP4129&amp;Y4131:DP4131,0))))</f>
        <v>0</v>
      </c>
      <c r="V4130" s="94">
        <f t="array" ref="V4130">IF(COUNTA(Y4128:DP4131)=0,0,IF(ISERROR(HLOOKUP(V4131,Y4131:DP4131,1,FALSE)),0,INDEX(Y4130:DP4130,MATCH(V4129&amp;V4131,Y4129:DP4129&amp;Y4131:DP4131,0))))</f>
        <v>0</v>
      </c>
      <c r="W4130" s="95"/>
      <c r="X4130" s="108"/>
    </row>
    <row r="4131" spans="2:26" ht="13.9" thickBot="1">
      <c r="B4131" s="96"/>
      <c r="C4131" s="97"/>
      <c r="D4131" s="96"/>
      <c r="E4131" s="96"/>
      <c r="F4131" s="96"/>
      <c r="G4131" s="96"/>
      <c r="H4131" s="96"/>
      <c r="I4131" s="96"/>
      <c r="J4131" s="96"/>
      <c r="K4131" s="96"/>
      <c r="L4131" s="96"/>
      <c r="M4131" s="96"/>
      <c r="N4131" s="96"/>
      <c r="O4131" s="96"/>
      <c r="P4131" s="97"/>
      <c r="Q4131" s="218"/>
      <c r="R4131" s="98" t="str">
        <f t="shared" ref="R4131" si="10674">IF(COUNTA(Y4128:DP4131)=0,"none",HLOOKUP(R4129,Y4129:DP4131,3,FALSE))</f>
        <v>none</v>
      </c>
      <c r="S4131" s="99" t="str">
        <f t="shared" ref="S4131" si="10675">IF(COUNTA(Y4128:DP4131)=0,"none",HLOOKUP(S4128,Y4128:DP4131,4,FALSE))</f>
        <v>none</v>
      </c>
      <c r="T4131" s="100"/>
      <c r="U4131" s="100" t="str">
        <f t="array" ref="U4131">IF(COUNTA(Y4128:DP4131)=0,"none",IF($U$2="WAHR",$W$3,Abfrage!$F$4))</f>
        <v>none</v>
      </c>
      <c r="V4131" s="100" t="str">
        <f t="array" ref="V4131">IF(COUNTA(Y4128:DP4131)=0,"none",IF($U$2="WAHR",$W$3,Abfrage!$F$4))</f>
        <v>none</v>
      </c>
      <c r="W4131" s="100" t="str">
        <f t="array" ref="W4131">IF(COUNTA(Y4128:DP4131)=0,"none",IF($U$2="WAHR",$W$3,Abfrage!$F$4))</f>
        <v>none</v>
      </c>
      <c r="X4131" s="109"/>
    </row>
    <row r="4132" spans="2:26" thickBot="1">
      <c r="B4132" s="75" t="s">
        <v>2568</v>
      </c>
      <c r="C4132" s="76">
        <v>1000408784</v>
      </c>
      <c r="D4132" s="75" t="s">
        <v>95</v>
      </c>
      <c r="E4132" s="75" t="s">
        <v>96</v>
      </c>
      <c r="F4132" s="75" t="s">
        <v>97</v>
      </c>
      <c r="G4132" s="75" t="s">
        <v>426</v>
      </c>
      <c r="H4132" s="75" t="e">
        <v>#N/A</v>
      </c>
      <c r="I4132" s="75" t="s">
        <v>51</v>
      </c>
      <c r="J4132" s="75" t="s">
        <v>2569</v>
      </c>
      <c r="K4132" s="75" t="s">
        <v>306</v>
      </c>
      <c r="L4132" s="75" t="s">
        <v>306</v>
      </c>
      <c r="M4132" s="75" t="s">
        <v>313</v>
      </c>
      <c r="N4132" s="75" t="s">
        <v>802</v>
      </c>
      <c r="O4132" s="75" t="s">
        <v>315</v>
      </c>
      <c r="P4132" s="76" t="s">
        <v>306</v>
      </c>
      <c r="Q4132" s="216"/>
      <c r="R4132" s="77" t="str">
        <f t="shared" ref="R4132" si="10676">IF(COUNTA(Y4132:DP4135)=0,"01.01.1900",INDEX(Y4132:DP4132,MATCH(R4133,Y4133:DP4133,0)))</f>
        <v>01.01.1900</v>
      </c>
      <c r="S4132" s="78" t="str">
        <f t="shared" ref="S4132" si="10677">IF(COUNTA(Y4132:DP4135)=0,"01.01.1900",MAX(Y4132:DP4132))</f>
        <v>01.01.1900</v>
      </c>
      <c r="T4132" s="79"/>
      <c r="U4132" s="80" t="str">
        <f t="array" ref="U4132">IF(COUNTA(Y4132:DP4135)=0,"01.01.1900",IF(ISERROR(HLOOKUP(U4135,Y4135:DP4135,1,FALSE)),"01.01.1900",INDEX(Y4132:DP4132,MATCH(U4133&amp;U4135,Y4133:DP4133&amp;Y4135:DP4135,0))))</f>
        <v>01.01.1900</v>
      </c>
      <c r="V4132" s="81" t="str">
        <f t="shared" ref="V4132" si="10678">IF(COUNTA(Y4132:DP4135)=0,"01.01.1900",_xlfn.MAXIFS(Y4132:DP4132,Y4135:DP4135,V4135))</f>
        <v>01.01.1900</v>
      </c>
      <c r="W4132" s="82"/>
      <c r="X4132" s="106"/>
    </row>
    <row r="4133" spans="2:26" thickBot="1">
      <c r="B4133" s="83"/>
      <c r="C4133" s="84"/>
      <c r="D4133" s="83"/>
      <c r="E4133" s="83"/>
      <c r="F4133" s="83"/>
      <c r="G4133" s="83"/>
      <c r="H4133" s="83"/>
      <c r="I4133" s="83"/>
      <c r="J4133" s="83"/>
      <c r="K4133" s="83"/>
      <c r="L4133" s="83"/>
      <c r="M4133" s="83"/>
      <c r="N4133" s="83"/>
      <c r="O4133" s="83"/>
      <c r="P4133" s="84"/>
      <c r="Q4133" s="217"/>
      <c r="R4133" s="85">
        <f t="shared" ref="R4133" si="10679">IF(COUNTA(Y4132:DP4135)=0,0,MIN(Y4133:DP4133))</f>
        <v>0</v>
      </c>
      <c r="S4133" s="86">
        <f t="shared" ref="S4133" si="10680">IF(COUNTA(Y4132:DP4135)=0,0,HLOOKUP(S4132,Y4132:DP4135,2,FALSE))</f>
        <v>0</v>
      </c>
      <c r="T4133" s="87">
        <f t="shared" ref="T4133" si="10681">IF(COUNTA(Y4132:DP4135)=0,0,AVERAGE(Y4133:DP4133))</f>
        <v>0</v>
      </c>
      <c r="U4133" s="88">
        <f t="shared" ref="U4133" si="10682">IF(COUNTA(Y4132:DP4135)=0,0,_xlfn.MINIFS(Y4133:DP4133,Y4135:DP4135,U4135))</f>
        <v>0</v>
      </c>
      <c r="V4133" s="89">
        <f t="array" ref="V4133">IF(COUNTA(Y4132:DP4135)=0,0,IF(ISERROR(HLOOKUP(V4135,Y4135:DP4135,1,FALSE)),0,INDEX(Y4133:DP4133,MATCH(V4132&amp;V4135,Y4132:DP4132&amp;Y4135:DP4135,0))))</f>
        <v>0</v>
      </c>
      <c r="W4133" s="90">
        <f t="array" ref="W4133">IF(COUNTA(Y4132:DP4135)=0,0,IF(ISERROR(HLOOKUP(W4135,Y4135:DP4135,1,FALSE)),0,AVERAGEIF(Y4135:DP4135,$W4135,Y4133:DP4133)))</f>
        <v>0</v>
      </c>
      <c r="X4133" s="107"/>
    </row>
    <row r="4134" spans="2:26" thickBot="1">
      <c r="B4134" s="83"/>
      <c r="C4134" s="84"/>
      <c r="D4134" s="83"/>
      <c r="E4134" s="83"/>
      <c r="F4134" s="83"/>
      <c r="G4134" s="83"/>
      <c r="H4134" s="83"/>
      <c r="I4134" s="83"/>
      <c r="J4134" s="83"/>
      <c r="K4134" s="83"/>
      <c r="L4134" s="83"/>
      <c r="M4134" s="83"/>
      <c r="N4134" s="83"/>
      <c r="O4134" s="83"/>
      <c r="P4134" s="84"/>
      <c r="Q4134" s="217"/>
      <c r="R4134" s="91">
        <f t="shared" ref="R4134" si="10683">IF(COUNTA(Y4132:DP4135)=0,0,HLOOKUP(R4133,Y4133:DP4135,2,FALSE))</f>
        <v>0</v>
      </c>
      <c r="S4134" s="92">
        <f t="shared" ref="S4134" si="10684">IF(COUNTA(Y4132:DP4135)=0,0,HLOOKUP(S4132,Y4132:DP4135,3,FALSE))</f>
        <v>0</v>
      </c>
      <c r="T4134" s="93"/>
      <c r="U4134" s="94">
        <f t="array" ref="U4134">IF(COUNTA(Y4132:DP4135)=0,0,IF(ISERROR(HLOOKUP(U4135,Y4135:DP4135,1,FALSE)),0,INDEX(Y4134:DP4134,MATCH(U4133&amp;U4135,Y4133:DP4133&amp;Y4135:DP4135,0))))</f>
        <v>0</v>
      </c>
      <c r="V4134" s="94">
        <f t="array" ref="V4134">IF(COUNTA(Y4132:DP4135)=0,0,IF(ISERROR(HLOOKUP(V4135,Y4135:DP4135,1,FALSE)),0,INDEX(Y4134:DP4134,MATCH(V4133&amp;V4135,Y4133:DP4133&amp;Y4135:DP4135,0))))</f>
        <v>0</v>
      </c>
      <c r="W4134" s="95"/>
      <c r="X4134" s="108"/>
    </row>
    <row r="4135" spans="2:26" ht="13.9" thickBot="1">
      <c r="B4135" s="96"/>
      <c r="C4135" s="97"/>
      <c r="D4135" s="96"/>
      <c r="E4135" s="96"/>
      <c r="F4135" s="96"/>
      <c r="G4135" s="96"/>
      <c r="H4135" s="96"/>
      <c r="I4135" s="96"/>
      <c r="J4135" s="96"/>
      <c r="K4135" s="96"/>
      <c r="L4135" s="96"/>
      <c r="M4135" s="96"/>
      <c r="N4135" s="96"/>
      <c r="O4135" s="96"/>
      <c r="P4135" s="97"/>
      <c r="Q4135" s="218"/>
      <c r="R4135" s="98" t="str">
        <f t="shared" ref="R4135" si="10685">IF(COUNTA(Y4132:DP4135)=0,"none",HLOOKUP(R4133,Y4133:DP4135,3,FALSE))</f>
        <v>none</v>
      </c>
      <c r="S4135" s="99" t="str">
        <f t="shared" ref="S4135" si="10686">IF(COUNTA(Y4132:DP4135)=0,"none",HLOOKUP(S4132,Y4132:DP4135,4,FALSE))</f>
        <v>none</v>
      </c>
      <c r="T4135" s="100"/>
      <c r="U4135" s="100" t="str">
        <f t="array" ref="U4135">IF(COUNTA(Y4132:DP4135)=0,"none",IF($U$2="WAHR",$W$3,Abfrage!$F$4))</f>
        <v>none</v>
      </c>
      <c r="V4135" s="100" t="str">
        <f t="array" ref="V4135">IF(COUNTA(Y4132:DP4135)=0,"none",IF($U$2="WAHR",$W$3,Abfrage!$F$4))</f>
        <v>none</v>
      </c>
      <c r="W4135" s="100" t="str">
        <f t="array" ref="W4135">IF(COUNTA(Y4132:DP4135)=0,"none",IF($U$2="WAHR",$W$3,Abfrage!$F$4))</f>
        <v>none</v>
      </c>
      <c r="X4135" s="109"/>
    </row>
    <row r="4136" spans="2:26" thickBot="1">
      <c r="B4136" s="75" t="s">
        <v>2570</v>
      </c>
      <c r="C4136" s="76">
        <v>1000408783</v>
      </c>
      <c r="D4136" s="75" t="s">
        <v>95</v>
      </c>
      <c r="E4136" s="75" t="s">
        <v>96</v>
      </c>
      <c r="F4136" s="75" t="s">
        <v>97</v>
      </c>
      <c r="G4136" s="75" t="s">
        <v>426</v>
      </c>
      <c r="H4136" s="75" t="e">
        <v>#N/A</v>
      </c>
      <c r="I4136" s="75" t="s">
        <v>51</v>
      </c>
      <c r="J4136" s="75" t="s">
        <v>2571</v>
      </c>
      <c r="K4136" s="75" t="s">
        <v>306</v>
      </c>
      <c r="L4136" s="75" t="s">
        <v>306</v>
      </c>
      <c r="M4136" s="75" t="s">
        <v>313</v>
      </c>
      <c r="N4136" s="75" t="s">
        <v>802</v>
      </c>
      <c r="O4136" s="75" t="s">
        <v>547</v>
      </c>
      <c r="P4136" s="76" t="s">
        <v>306</v>
      </c>
      <c r="Q4136" s="216"/>
      <c r="R4136" s="77" t="str">
        <f t="shared" ref="R4136" si="10687">IF(COUNTA(Y4136:DP4139)=0,"01.01.1900",INDEX(Y4136:DP4136,MATCH(R4137,Y4137:DP4137,0)))</f>
        <v>01.01.1900</v>
      </c>
      <c r="S4136" s="78" t="str">
        <f t="shared" ref="S4136" si="10688">IF(COUNTA(Y4136:DP4139)=0,"01.01.1900",MAX(Y4136:DP4136))</f>
        <v>01.01.1900</v>
      </c>
      <c r="T4136" s="79"/>
      <c r="U4136" s="80" t="str">
        <f t="array" ref="U4136">IF(COUNTA(Y4136:DP4139)=0,"01.01.1900",IF(ISERROR(HLOOKUP(U4139,Y4139:DP4139,1,FALSE)),"01.01.1900",INDEX(Y4136:DP4136,MATCH(U4137&amp;U4139,Y4137:DP4137&amp;Y4139:DP4139,0))))</f>
        <v>01.01.1900</v>
      </c>
      <c r="V4136" s="81" t="str">
        <f t="shared" ref="V4136" si="10689">IF(COUNTA(Y4136:DP4139)=0,"01.01.1900",_xlfn.MAXIFS(Y4136:DP4136,Y4139:DP4139,V4139))</f>
        <v>01.01.1900</v>
      </c>
      <c r="W4136" s="82"/>
      <c r="X4136" s="106"/>
    </row>
    <row r="4137" spans="2:26" thickBot="1">
      <c r="B4137" s="83"/>
      <c r="C4137" s="84"/>
      <c r="D4137" s="83"/>
      <c r="E4137" s="83"/>
      <c r="F4137" s="83"/>
      <c r="G4137" s="83"/>
      <c r="H4137" s="83"/>
      <c r="I4137" s="83"/>
      <c r="J4137" s="83"/>
      <c r="K4137" s="83"/>
      <c r="L4137" s="83"/>
      <c r="M4137" s="83"/>
      <c r="N4137" s="83"/>
      <c r="O4137" s="83"/>
      <c r="P4137" s="84"/>
      <c r="Q4137" s="217"/>
      <c r="R4137" s="85">
        <f t="shared" ref="R4137" si="10690">IF(COUNTA(Y4136:DP4139)=0,0,MIN(Y4137:DP4137))</f>
        <v>0</v>
      </c>
      <c r="S4137" s="86">
        <f t="shared" ref="S4137" si="10691">IF(COUNTA(Y4136:DP4139)=0,0,HLOOKUP(S4136,Y4136:DP4139,2,FALSE))</f>
        <v>0</v>
      </c>
      <c r="T4137" s="87">
        <f t="shared" ref="T4137" si="10692">IF(COUNTA(Y4136:DP4139)=0,0,AVERAGE(Y4137:DP4137))</f>
        <v>0</v>
      </c>
      <c r="U4137" s="88">
        <f t="shared" ref="U4137" si="10693">IF(COUNTA(Y4136:DP4139)=0,0,_xlfn.MINIFS(Y4137:DP4137,Y4139:DP4139,U4139))</f>
        <v>0</v>
      </c>
      <c r="V4137" s="89">
        <f t="array" ref="V4137">IF(COUNTA(Y4136:DP4139)=0,0,IF(ISERROR(HLOOKUP(V4139,Y4139:DP4139,1,FALSE)),0,INDEX(Y4137:DP4137,MATCH(V4136&amp;V4139,Y4136:DP4136&amp;Y4139:DP4139,0))))</f>
        <v>0</v>
      </c>
      <c r="W4137" s="90">
        <f t="array" ref="W4137">IF(COUNTA(Y4136:DP4139)=0,0,IF(ISERROR(HLOOKUP(W4139,Y4139:DP4139,1,FALSE)),0,AVERAGEIF(Y4139:DP4139,$W4139,Y4137:DP4137)))</f>
        <v>0</v>
      </c>
      <c r="X4137" s="107"/>
    </row>
    <row r="4138" spans="2:26" thickBot="1">
      <c r="B4138" s="83"/>
      <c r="C4138" s="84"/>
      <c r="D4138" s="83"/>
      <c r="E4138" s="83"/>
      <c r="F4138" s="83"/>
      <c r="G4138" s="83"/>
      <c r="H4138" s="83"/>
      <c r="I4138" s="83"/>
      <c r="J4138" s="83"/>
      <c r="K4138" s="83"/>
      <c r="L4138" s="83"/>
      <c r="M4138" s="83"/>
      <c r="N4138" s="83"/>
      <c r="O4138" s="83"/>
      <c r="P4138" s="84"/>
      <c r="Q4138" s="217"/>
      <c r="R4138" s="91">
        <f t="shared" ref="R4138" si="10694">IF(COUNTA(Y4136:DP4139)=0,0,HLOOKUP(R4137,Y4137:DP4139,2,FALSE))</f>
        <v>0</v>
      </c>
      <c r="S4138" s="92">
        <f t="shared" ref="S4138" si="10695">IF(COUNTA(Y4136:DP4139)=0,0,HLOOKUP(S4136,Y4136:DP4139,3,FALSE))</f>
        <v>0</v>
      </c>
      <c r="T4138" s="93"/>
      <c r="U4138" s="94">
        <f t="array" ref="U4138">IF(COUNTA(Y4136:DP4139)=0,0,IF(ISERROR(HLOOKUP(U4139,Y4139:DP4139,1,FALSE)),0,INDEX(Y4138:DP4138,MATCH(U4137&amp;U4139,Y4137:DP4137&amp;Y4139:DP4139,0))))</f>
        <v>0</v>
      </c>
      <c r="V4138" s="94">
        <f t="array" ref="V4138">IF(COUNTA(Y4136:DP4139)=0,0,IF(ISERROR(HLOOKUP(V4139,Y4139:DP4139,1,FALSE)),0,INDEX(Y4138:DP4138,MATCH(V4137&amp;V4139,Y4137:DP4137&amp;Y4139:DP4139,0))))</f>
        <v>0</v>
      </c>
      <c r="W4138" s="95"/>
      <c r="X4138" s="108"/>
    </row>
    <row r="4139" spans="2:26" ht="13.9" thickBot="1">
      <c r="B4139" s="96"/>
      <c r="C4139" s="97"/>
      <c r="D4139" s="96"/>
      <c r="E4139" s="96"/>
      <c r="F4139" s="96"/>
      <c r="G4139" s="96"/>
      <c r="H4139" s="96"/>
      <c r="I4139" s="96"/>
      <c r="J4139" s="96"/>
      <c r="K4139" s="96"/>
      <c r="L4139" s="96"/>
      <c r="M4139" s="96"/>
      <c r="N4139" s="96"/>
      <c r="O4139" s="96"/>
      <c r="P4139" s="97"/>
      <c r="Q4139" s="218"/>
      <c r="R4139" s="98" t="str">
        <f t="shared" ref="R4139" si="10696">IF(COUNTA(Y4136:DP4139)=0,"none",HLOOKUP(R4137,Y4137:DP4139,3,FALSE))</f>
        <v>none</v>
      </c>
      <c r="S4139" s="99" t="str">
        <f t="shared" ref="S4139" si="10697">IF(COUNTA(Y4136:DP4139)=0,"none",HLOOKUP(S4136,Y4136:DP4139,4,FALSE))</f>
        <v>none</v>
      </c>
      <c r="T4139" s="100"/>
      <c r="U4139" s="100" t="str">
        <f t="array" ref="U4139">IF(COUNTA(Y4136:DP4139)=0,"none",IF($U$2="WAHR",$W$3,Abfrage!$F$4))</f>
        <v>none</v>
      </c>
      <c r="V4139" s="100" t="str">
        <f t="array" ref="V4139">IF(COUNTA(Y4136:DP4139)=0,"none",IF($U$2="WAHR",$W$3,Abfrage!$F$4))</f>
        <v>none</v>
      </c>
      <c r="W4139" s="100" t="str">
        <f t="array" ref="W4139">IF(COUNTA(Y4136:DP4139)=0,"none",IF($U$2="WAHR",$W$3,Abfrage!$F$4))</f>
        <v>none</v>
      </c>
      <c r="X4139" s="109"/>
    </row>
    <row r="4140" spans="2:26" thickBot="1">
      <c r="B4140" s="75" t="s">
        <v>2572</v>
      </c>
      <c r="C4140" s="76">
        <v>1000347628</v>
      </c>
      <c r="D4140" s="75" t="s">
        <v>95</v>
      </c>
      <c r="E4140" s="75" t="s">
        <v>96</v>
      </c>
      <c r="F4140" s="75" t="s">
        <v>97</v>
      </c>
      <c r="G4140" s="75" t="s">
        <v>97</v>
      </c>
      <c r="H4140" s="75" t="e">
        <v>#N/A</v>
      </c>
      <c r="I4140" s="75" t="s">
        <v>2044</v>
      </c>
      <c r="J4140" s="75" t="s">
        <v>2573</v>
      </c>
      <c r="K4140" s="75" t="s">
        <v>306</v>
      </c>
      <c r="L4140" s="75" t="s">
        <v>306</v>
      </c>
      <c r="M4140" s="75" t="s">
        <v>313</v>
      </c>
      <c r="N4140" s="75" t="s">
        <v>352</v>
      </c>
      <c r="O4140" s="75" t="s">
        <v>306</v>
      </c>
      <c r="P4140" s="76" t="s">
        <v>306</v>
      </c>
      <c r="Q4140" s="216"/>
      <c r="R4140" s="77" t="str">
        <f t="shared" ref="R4140" si="10698">IF(COUNTA(Y4140:DP4143)=0,"01.01.1900",INDEX(Y4140:DP4140,MATCH(R4141,Y4141:DP4141,0)))</f>
        <v>01.01.1900</v>
      </c>
      <c r="S4140" s="78" t="str">
        <f t="shared" ref="S4140" si="10699">IF(COUNTA(Y4140:DP4143)=0,"01.01.1900",MAX(Y4140:DP4140))</f>
        <v>01.01.1900</v>
      </c>
      <c r="T4140" s="79"/>
      <c r="U4140" s="80" t="str">
        <f t="array" ref="U4140">IF(COUNTA(Y4140:DP4143)=0,"01.01.1900",IF(ISERROR(HLOOKUP(U4143,Y4143:DP4143,1,FALSE)),"01.01.1900",INDEX(Y4140:DP4140,MATCH(U4141&amp;U4143,Y4141:DP4141&amp;Y4143:DP4143,0))))</f>
        <v>01.01.1900</v>
      </c>
      <c r="V4140" s="81" t="str">
        <f t="shared" ref="V4140" si="10700">IF(COUNTA(Y4140:DP4143)=0,"01.01.1900",_xlfn.MAXIFS(Y4140:DP4140,Y4143:DP4143,V4143))</f>
        <v>01.01.1900</v>
      </c>
      <c r="W4140" s="82"/>
      <c r="X4140" s="106"/>
    </row>
    <row r="4141" spans="2:26" thickBot="1">
      <c r="B4141" s="83"/>
      <c r="C4141" s="84"/>
      <c r="D4141" s="83"/>
      <c r="E4141" s="83"/>
      <c r="F4141" s="83"/>
      <c r="G4141" s="83"/>
      <c r="H4141" s="83"/>
      <c r="I4141" s="83"/>
      <c r="J4141" s="83"/>
      <c r="K4141" s="83"/>
      <c r="L4141" s="83"/>
      <c r="M4141" s="83"/>
      <c r="N4141" s="83"/>
      <c r="O4141" s="83"/>
      <c r="P4141" s="84"/>
      <c r="Q4141" s="217"/>
      <c r="R4141" s="85">
        <f t="shared" ref="R4141" si="10701">IF(COUNTA(Y4140:DP4143)=0,0,MIN(Y4141:DP4141))</f>
        <v>0</v>
      </c>
      <c r="S4141" s="86">
        <f t="shared" ref="S4141" si="10702">IF(COUNTA(Y4140:DP4143)=0,0,HLOOKUP(S4140,Y4140:DP4143,2,FALSE))</f>
        <v>0</v>
      </c>
      <c r="T4141" s="87">
        <f t="shared" ref="T4141" si="10703">IF(COUNTA(Y4140:DP4143)=0,0,AVERAGE(Y4141:DP4141))</f>
        <v>0</v>
      </c>
      <c r="U4141" s="88">
        <f t="shared" ref="U4141" si="10704">IF(COUNTA(Y4140:DP4143)=0,0,_xlfn.MINIFS(Y4141:DP4141,Y4143:DP4143,U4143))</f>
        <v>0</v>
      </c>
      <c r="V4141" s="89">
        <f t="array" ref="V4141">IF(COUNTA(Y4140:DP4143)=0,0,IF(ISERROR(HLOOKUP(V4143,Y4143:DP4143,1,FALSE)),0,INDEX(Y4141:DP4141,MATCH(V4140&amp;V4143,Y4140:DP4140&amp;Y4143:DP4143,0))))</f>
        <v>0</v>
      </c>
      <c r="W4141" s="90">
        <f t="array" ref="W4141">IF(COUNTA(Y4140:DP4143)=0,0,IF(ISERROR(HLOOKUP(W4143,Y4143:DP4143,1,FALSE)),0,AVERAGEIF(Y4143:DP4143,$W4143,Y4141:DP4141)))</f>
        <v>0</v>
      </c>
      <c r="X4141" s="107"/>
    </row>
    <row r="4142" spans="2:26" thickBot="1">
      <c r="B4142" s="83"/>
      <c r="C4142" s="84"/>
      <c r="D4142" s="83"/>
      <c r="E4142" s="83"/>
      <c r="F4142" s="83"/>
      <c r="G4142" s="83"/>
      <c r="H4142" s="83"/>
      <c r="I4142" s="83"/>
      <c r="J4142" s="83"/>
      <c r="K4142" s="83"/>
      <c r="L4142" s="83"/>
      <c r="M4142" s="83"/>
      <c r="N4142" s="83"/>
      <c r="O4142" s="83"/>
      <c r="P4142" s="84"/>
      <c r="Q4142" s="217"/>
      <c r="R4142" s="91">
        <f t="shared" ref="R4142" si="10705">IF(COUNTA(Y4140:DP4143)=0,0,HLOOKUP(R4141,Y4141:DP4143,2,FALSE))</f>
        <v>0</v>
      </c>
      <c r="S4142" s="92">
        <f t="shared" ref="S4142" si="10706">IF(COUNTA(Y4140:DP4143)=0,0,HLOOKUP(S4140,Y4140:DP4143,3,FALSE))</f>
        <v>0</v>
      </c>
      <c r="T4142" s="93"/>
      <c r="U4142" s="94">
        <f t="array" ref="U4142">IF(COUNTA(Y4140:DP4143)=0,0,IF(ISERROR(HLOOKUP(U4143,Y4143:DP4143,1,FALSE)),0,INDEX(Y4142:DP4142,MATCH(U4141&amp;U4143,Y4141:DP4141&amp;Y4143:DP4143,0))))</f>
        <v>0</v>
      </c>
      <c r="V4142" s="94">
        <f t="array" ref="V4142">IF(COUNTA(Y4140:DP4143)=0,0,IF(ISERROR(HLOOKUP(V4143,Y4143:DP4143,1,FALSE)),0,INDEX(Y4142:DP4142,MATCH(V4141&amp;V4143,Y4141:DP4141&amp;Y4143:DP4143,0))))</f>
        <v>0</v>
      </c>
      <c r="W4142" s="95"/>
      <c r="X4142" s="108"/>
    </row>
    <row r="4143" spans="2:26" ht="13.9" thickBot="1">
      <c r="B4143" s="96"/>
      <c r="C4143" s="97"/>
      <c r="D4143" s="96"/>
      <c r="E4143" s="96"/>
      <c r="F4143" s="96"/>
      <c r="G4143" s="96"/>
      <c r="H4143" s="96"/>
      <c r="I4143" s="96"/>
      <c r="J4143" s="96"/>
      <c r="K4143" s="96"/>
      <c r="L4143" s="96"/>
      <c r="M4143" s="96"/>
      <c r="N4143" s="96"/>
      <c r="O4143" s="96"/>
      <c r="P4143" s="97"/>
      <c r="Q4143" s="218"/>
      <c r="R4143" s="98" t="str">
        <f t="shared" ref="R4143" si="10707">IF(COUNTA(Y4140:DP4143)=0,"none",HLOOKUP(R4141,Y4141:DP4143,3,FALSE))</f>
        <v>none</v>
      </c>
      <c r="S4143" s="99" t="str">
        <f t="shared" ref="S4143" si="10708">IF(COUNTA(Y4140:DP4143)=0,"none",HLOOKUP(S4140,Y4140:DP4143,4,FALSE))</f>
        <v>none</v>
      </c>
      <c r="T4143" s="100"/>
      <c r="U4143" s="100" t="str">
        <f t="array" ref="U4143">IF(COUNTA(Y4140:DP4143)=0,"none",IF($U$2="WAHR",$W$3,Abfrage!$F$4))</f>
        <v>none</v>
      </c>
      <c r="V4143" s="100" t="str">
        <f t="array" ref="V4143">IF(COUNTA(Y4140:DP4143)=0,"none",IF($U$2="WAHR",$W$3,Abfrage!$F$4))</f>
        <v>none</v>
      </c>
      <c r="W4143" s="100" t="str">
        <f t="array" ref="W4143">IF(COUNTA(Y4140:DP4143)=0,"none",IF($U$2="WAHR",$W$3,Abfrage!$F$4))</f>
        <v>none</v>
      </c>
      <c r="X4143" s="109"/>
    </row>
    <row r="4144" spans="2:26" thickBot="1">
      <c r="B4144" s="75" t="s">
        <v>2574</v>
      </c>
      <c r="C4144" s="76">
        <v>1000104405</v>
      </c>
      <c r="D4144" s="75" t="s">
        <v>95</v>
      </c>
      <c r="E4144" s="75" t="s">
        <v>96</v>
      </c>
      <c r="F4144" s="75" t="s">
        <v>97</v>
      </c>
      <c r="G4144" s="75" t="s">
        <v>97</v>
      </c>
      <c r="H4144" s="75" t="s">
        <v>44</v>
      </c>
      <c r="I4144" s="75" t="s">
        <v>51</v>
      </c>
      <c r="J4144" s="75" t="s">
        <v>2575</v>
      </c>
      <c r="K4144" s="75" t="s">
        <v>306</v>
      </c>
      <c r="L4144" s="75" t="s">
        <v>306</v>
      </c>
      <c r="M4144" s="75" t="s">
        <v>313</v>
      </c>
      <c r="N4144" s="75" t="s">
        <v>327</v>
      </c>
      <c r="O4144" s="75" t="s">
        <v>306</v>
      </c>
      <c r="P4144" s="76" t="s">
        <v>306</v>
      </c>
      <c r="Q4144" s="216"/>
      <c r="R4144" s="77">
        <f t="shared" ref="R4144" si="10709">IF(COUNTA(Y4144:DP4147)=0,"01.01.1900",INDEX(Y4144:DP4144,MATCH(R4145,Y4145:DP4145,0)))</f>
        <v>44986</v>
      </c>
      <c r="S4144" s="78">
        <f t="shared" ref="S4144" si="10710">IF(COUNTA(Y4144:DP4147)=0,"01.01.1900",MAX(Y4144:DP4144))</f>
        <v>44986</v>
      </c>
      <c r="T4144" s="79"/>
      <c r="U4144" s="80" t="str">
        <f t="array" ref="U4144">IF(COUNTA(Y4144:DP4147)=0,"01.01.1900",IF(ISERROR(HLOOKUP(U4147,Y4147:DP4147,1,FALSE)),"01.01.1900",INDEX(Y4144:DP4144,MATCH(U4145&amp;U4147,Y4145:DP4145&amp;Y4147:DP4147,0))))</f>
        <v>01.01.1900</v>
      </c>
      <c r="V4144" s="81">
        <f t="shared" ref="V4144" si="10711">IF(COUNTA(Y4144:DP4147)=0,"01.01.1900",_xlfn.MAXIFS(Y4144:DP4144,Y4147:DP4147,V4147))</f>
        <v>0</v>
      </c>
      <c r="W4144" s="82"/>
      <c r="X4144" s="106"/>
      <c r="Y4144" s="141">
        <v>44986</v>
      </c>
      <c r="Z4144" s="141">
        <v>44986</v>
      </c>
    </row>
    <row r="4145" spans="2:26" thickBot="1">
      <c r="B4145" s="83"/>
      <c r="C4145" s="84"/>
      <c r="D4145" s="83"/>
      <c r="E4145" s="83"/>
      <c r="F4145" s="83"/>
      <c r="G4145" s="83"/>
      <c r="H4145" s="83"/>
      <c r="I4145" s="83"/>
      <c r="J4145" s="83"/>
      <c r="K4145" s="83"/>
      <c r="L4145" s="83"/>
      <c r="M4145" s="83"/>
      <c r="N4145" s="83"/>
      <c r="O4145" s="83"/>
      <c r="P4145" s="84"/>
      <c r="Q4145" s="217"/>
      <c r="R4145" s="85">
        <f t="shared" ref="R4145" si="10712">IF(COUNTA(Y4144:DP4147)=0,0,MIN(Y4145:DP4145))</f>
        <v>4.8300000000000003E-2</v>
      </c>
      <c r="S4145" s="86">
        <f t="shared" ref="S4145" si="10713">IF(COUNTA(Y4144:DP4147)=0,0,HLOOKUP(S4144,Y4144:DP4147,2,FALSE))</f>
        <v>4.8300000000000003E-2</v>
      </c>
      <c r="T4145" s="87">
        <f t="shared" ref="T4145" si="10714">IF(COUNTA(Y4144:DP4147)=0,0,AVERAGE(Y4145:DP4145))</f>
        <v>4.8300000000000003E-2</v>
      </c>
      <c r="U4145" s="88">
        <f t="shared" ref="U4145" si="10715">IF(COUNTA(Y4144:DP4147)=0,0,_xlfn.MINIFS(Y4145:DP4145,Y4147:DP4147,U4147))</f>
        <v>0</v>
      </c>
      <c r="V4145" s="89">
        <f t="array" ref="V4145">IF(COUNTA(Y4144:DP4147)=0,0,IF(ISERROR(HLOOKUP(V4147,Y4147:DP4147,1,FALSE)),0,INDEX(Y4145:DP4145,MATCH(V4144&amp;V4147,Y4144:DP4144&amp;Y4147:DP4147,0))))</f>
        <v>0</v>
      </c>
      <c r="W4145" s="90">
        <f t="array" ref="W4145">IF(COUNTA(Y4144:DP4147)=0,0,IF(ISERROR(HLOOKUP(W4147,Y4147:DP4147,1,FALSE)),0,AVERAGEIF(Y4147:DP4147,$W4147,Y4145:DP4145)))</f>
        <v>0</v>
      </c>
      <c r="X4145" s="107"/>
      <c r="Y4145" s="142">
        <v>4.8300000000000003E-2</v>
      </c>
      <c r="Z4145" s="142">
        <v>4.8300000000000003E-2</v>
      </c>
    </row>
    <row r="4146" spans="2:26" thickBot="1">
      <c r="B4146" s="83"/>
      <c r="C4146" s="84"/>
      <c r="D4146" s="83"/>
      <c r="E4146" s="83"/>
      <c r="F4146" s="83"/>
      <c r="G4146" s="83"/>
      <c r="H4146" s="83"/>
      <c r="I4146" s="83"/>
      <c r="J4146" s="83"/>
      <c r="K4146" s="83"/>
      <c r="L4146" s="83"/>
      <c r="M4146" s="83"/>
      <c r="N4146" s="83"/>
      <c r="O4146" s="83"/>
      <c r="P4146" s="84"/>
      <c r="Q4146" s="217"/>
      <c r="R4146" s="91">
        <f t="shared" ref="R4146" si="10716">IF(COUNTA(Y4144:DP4147)=0,0,HLOOKUP(R4145,Y4145:DP4147,2,FALSE))</f>
        <v>1000</v>
      </c>
      <c r="S4146" s="92">
        <f t="shared" ref="S4146" si="10717">IF(COUNTA(Y4144:DP4147)=0,0,HLOOKUP(S4144,Y4144:DP4147,3,FALSE))</f>
        <v>1000</v>
      </c>
      <c r="T4146" s="93"/>
      <c r="U4146" s="94">
        <f t="array" ref="U4146">IF(COUNTA(Y4144:DP4147)=0,0,IF(ISERROR(HLOOKUP(U4147,Y4147:DP4147,1,FALSE)),0,INDEX(Y4146:DP4146,MATCH(U4145&amp;U4147,Y4145:DP4145&amp;Y4147:DP4147,0))))</f>
        <v>0</v>
      </c>
      <c r="V4146" s="94">
        <f t="array" ref="V4146">IF(COUNTA(Y4144:DP4147)=0,0,IF(ISERROR(HLOOKUP(V4147,Y4147:DP4147,1,FALSE)),0,INDEX(Y4146:DP4146,MATCH(V4145&amp;V4147,Y4145:DP4145&amp;Y4147:DP4147,0))))</f>
        <v>0</v>
      </c>
      <c r="W4146" s="95"/>
      <c r="X4146" s="108"/>
      <c r="Y4146" s="143">
        <v>1000</v>
      </c>
      <c r="Z4146" s="143">
        <v>1000</v>
      </c>
    </row>
    <row r="4147" spans="2:26" ht="13.9" thickBot="1">
      <c r="B4147" s="96"/>
      <c r="C4147" s="97"/>
      <c r="D4147" s="96"/>
      <c r="E4147" s="96"/>
      <c r="F4147" s="96"/>
      <c r="G4147" s="96"/>
      <c r="H4147" s="96"/>
      <c r="I4147" s="96"/>
      <c r="J4147" s="96"/>
      <c r="K4147" s="96"/>
      <c r="L4147" s="96"/>
      <c r="M4147" s="96"/>
      <c r="N4147" s="96"/>
      <c r="O4147" s="96"/>
      <c r="P4147" s="97"/>
      <c r="Q4147" s="218"/>
      <c r="R4147" s="98" t="str">
        <f t="shared" ref="R4147" si="10718">IF(COUNTA(Y4144:DP4147)=0,"none",HLOOKUP(R4145,Y4145:DP4147,3,FALSE))</f>
        <v>www (-30%)</v>
      </c>
      <c r="S4147" s="99" t="str">
        <f t="shared" ref="S4147" si="10719">IF(COUNTA(Y4144:DP4147)=0,"none",HLOOKUP(S4144,Y4144:DP4147,4,FALSE))</f>
        <v>www (-30%)</v>
      </c>
      <c r="T4147" s="100"/>
      <c r="U4147" s="100">
        <f t="array" ref="U4147">IF(COUNTA(Y4144:DP4147)=0,"none",IF($U$2="WAHR",$W$3,Abfrage!$F$4))</f>
        <v>0</v>
      </c>
      <c r="V4147" s="100">
        <f t="array" ref="V4147">IF(COUNTA(Y4144:DP4147)=0,"none",IF($U$2="WAHR",$W$3,Abfrage!$F$4))</f>
        <v>0</v>
      </c>
      <c r="W4147" s="100">
        <f t="array" ref="W4147">IF(COUNTA(Y4144:DP4147)=0,"none",IF($U$2="WAHR",$W$3,Abfrage!$F$4))</f>
        <v>0</v>
      </c>
      <c r="X4147" s="109"/>
      <c r="Y4147" s="144" t="s">
        <v>43</v>
      </c>
      <c r="Z4147" s="144" t="s">
        <v>43</v>
      </c>
    </row>
    <row r="4148" spans="2:26" thickBot="1">
      <c r="B4148" s="75" t="s">
        <v>2576</v>
      </c>
      <c r="C4148" s="76">
        <v>1000347630</v>
      </c>
      <c r="D4148" s="75" t="s">
        <v>95</v>
      </c>
      <c r="E4148" s="75" t="s">
        <v>96</v>
      </c>
      <c r="F4148" s="75" t="s">
        <v>97</v>
      </c>
      <c r="G4148" s="75" t="s">
        <v>97</v>
      </c>
      <c r="H4148" s="75" t="e">
        <v>#N/A</v>
      </c>
      <c r="I4148" s="75" t="s">
        <v>2044</v>
      </c>
      <c r="J4148" s="75" t="s">
        <v>2577</v>
      </c>
      <c r="K4148" s="75" t="s">
        <v>306</v>
      </c>
      <c r="L4148" s="75" t="s">
        <v>306</v>
      </c>
      <c r="M4148" s="75" t="s">
        <v>313</v>
      </c>
      <c r="N4148" s="75" t="s">
        <v>352</v>
      </c>
      <c r="O4148" s="75" t="s">
        <v>306</v>
      </c>
      <c r="P4148" s="76" t="s">
        <v>306</v>
      </c>
      <c r="Q4148" s="216"/>
      <c r="R4148" s="77" t="str">
        <f t="shared" ref="R4148" si="10720">IF(COUNTA(Y4148:DP4151)=0,"01.01.1900",INDEX(Y4148:DP4148,MATCH(R4149,Y4149:DP4149,0)))</f>
        <v>01.01.1900</v>
      </c>
      <c r="S4148" s="78" t="str">
        <f t="shared" ref="S4148" si="10721">IF(COUNTA(Y4148:DP4151)=0,"01.01.1900",MAX(Y4148:DP4148))</f>
        <v>01.01.1900</v>
      </c>
      <c r="T4148" s="79"/>
      <c r="U4148" s="80" t="str">
        <f t="array" ref="U4148">IF(COUNTA(Y4148:DP4151)=0,"01.01.1900",IF(ISERROR(HLOOKUP(U4151,Y4151:DP4151,1,FALSE)),"01.01.1900",INDEX(Y4148:DP4148,MATCH(U4149&amp;U4151,Y4149:DP4149&amp;Y4151:DP4151,0))))</f>
        <v>01.01.1900</v>
      </c>
      <c r="V4148" s="81" t="str">
        <f t="shared" ref="V4148" si="10722">IF(COUNTA(Y4148:DP4151)=0,"01.01.1900",_xlfn.MAXIFS(Y4148:DP4148,Y4151:DP4151,V4151))</f>
        <v>01.01.1900</v>
      </c>
      <c r="W4148" s="82"/>
      <c r="X4148" s="106"/>
    </row>
    <row r="4149" spans="2:26" thickBot="1">
      <c r="B4149" s="83"/>
      <c r="C4149" s="84"/>
      <c r="D4149" s="83"/>
      <c r="E4149" s="83"/>
      <c r="F4149" s="83"/>
      <c r="G4149" s="83"/>
      <c r="H4149" s="83"/>
      <c r="I4149" s="83"/>
      <c r="J4149" s="83"/>
      <c r="K4149" s="83"/>
      <c r="L4149" s="83"/>
      <c r="M4149" s="83"/>
      <c r="N4149" s="83"/>
      <c r="O4149" s="83"/>
      <c r="P4149" s="84"/>
      <c r="Q4149" s="217"/>
      <c r="R4149" s="85">
        <f t="shared" ref="R4149" si="10723">IF(COUNTA(Y4148:DP4151)=0,0,MIN(Y4149:DP4149))</f>
        <v>0</v>
      </c>
      <c r="S4149" s="86">
        <f t="shared" ref="S4149" si="10724">IF(COUNTA(Y4148:DP4151)=0,0,HLOOKUP(S4148,Y4148:DP4151,2,FALSE))</f>
        <v>0</v>
      </c>
      <c r="T4149" s="87">
        <f t="shared" ref="T4149" si="10725">IF(COUNTA(Y4148:DP4151)=0,0,AVERAGE(Y4149:DP4149))</f>
        <v>0</v>
      </c>
      <c r="U4149" s="88">
        <f t="shared" ref="U4149" si="10726">IF(COUNTA(Y4148:DP4151)=0,0,_xlfn.MINIFS(Y4149:DP4149,Y4151:DP4151,U4151))</f>
        <v>0</v>
      </c>
      <c r="V4149" s="89">
        <f t="array" ref="V4149">IF(COUNTA(Y4148:DP4151)=0,0,IF(ISERROR(HLOOKUP(V4151,Y4151:DP4151,1,FALSE)),0,INDEX(Y4149:DP4149,MATCH(V4148&amp;V4151,Y4148:DP4148&amp;Y4151:DP4151,0))))</f>
        <v>0</v>
      </c>
      <c r="W4149" s="90">
        <f t="array" ref="W4149">IF(COUNTA(Y4148:DP4151)=0,0,IF(ISERROR(HLOOKUP(W4151,Y4151:DP4151,1,FALSE)),0,AVERAGEIF(Y4151:DP4151,$W4151,Y4149:DP4149)))</f>
        <v>0</v>
      </c>
      <c r="X4149" s="107"/>
    </row>
    <row r="4150" spans="2:26" thickBot="1">
      <c r="B4150" s="83"/>
      <c r="C4150" s="84"/>
      <c r="D4150" s="83"/>
      <c r="E4150" s="83"/>
      <c r="F4150" s="83"/>
      <c r="G4150" s="83"/>
      <c r="H4150" s="83"/>
      <c r="I4150" s="83"/>
      <c r="J4150" s="83"/>
      <c r="K4150" s="83"/>
      <c r="L4150" s="83"/>
      <c r="M4150" s="83"/>
      <c r="N4150" s="83"/>
      <c r="O4150" s="83"/>
      <c r="P4150" s="84"/>
      <c r="Q4150" s="217"/>
      <c r="R4150" s="91">
        <f t="shared" ref="R4150" si="10727">IF(COUNTA(Y4148:DP4151)=0,0,HLOOKUP(R4149,Y4149:DP4151,2,FALSE))</f>
        <v>0</v>
      </c>
      <c r="S4150" s="92">
        <f t="shared" ref="S4150" si="10728">IF(COUNTA(Y4148:DP4151)=0,0,HLOOKUP(S4148,Y4148:DP4151,3,FALSE))</f>
        <v>0</v>
      </c>
      <c r="T4150" s="93"/>
      <c r="U4150" s="94">
        <f t="array" ref="U4150">IF(COUNTA(Y4148:DP4151)=0,0,IF(ISERROR(HLOOKUP(U4151,Y4151:DP4151,1,FALSE)),0,INDEX(Y4150:DP4150,MATCH(U4149&amp;U4151,Y4149:DP4149&amp;Y4151:DP4151,0))))</f>
        <v>0</v>
      </c>
      <c r="V4150" s="94">
        <f t="array" ref="V4150">IF(COUNTA(Y4148:DP4151)=0,0,IF(ISERROR(HLOOKUP(V4151,Y4151:DP4151,1,FALSE)),0,INDEX(Y4150:DP4150,MATCH(V4149&amp;V4151,Y4149:DP4149&amp;Y4151:DP4151,0))))</f>
        <v>0</v>
      </c>
      <c r="W4150" s="95"/>
      <c r="X4150" s="108"/>
    </row>
    <row r="4151" spans="2:26" ht="13.9" thickBot="1">
      <c r="B4151" s="96"/>
      <c r="C4151" s="97"/>
      <c r="D4151" s="96"/>
      <c r="E4151" s="96"/>
      <c r="F4151" s="96"/>
      <c r="G4151" s="96"/>
      <c r="H4151" s="96"/>
      <c r="I4151" s="96"/>
      <c r="J4151" s="96"/>
      <c r="K4151" s="96"/>
      <c r="L4151" s="96"/>
      <c r="M4151" s="96"/>
      <c r="N4151" s="96"/>
      <c r="O4151" s="96"/>
      <c r="P4151" s="97"/>
      <c r="Q4151" s="218"/>
      <c r="R4151" s="98" t="str">
        <f t="shared" ref="R4151" si="10729">IF(COUNTA(Y4148:DP4151)=0,"none",HLOOKUP(R4149,Y4149:DP4151,3,FALSE))</f>
        <v>none</v>
      </c>
      <c r="S4151" s="99" t="str">
        <f t="shared" ref="S4151" si="10730">IF(COUNTA(Y4148:DP4151)=0,"none",HLOOKUP(S4148,Y4148:DP4151,4,FALSE))</f>
        <v>none</v>
      </c>
      <c r="T4151" s="100"/>
      <c r="U4151" s="100" t="str">
        <f t="array" ref="U4151">IF(COUNTA(Y4148:DP4151)=0,"none",IF($U$2="WAHR",$W$3,Abfrage!$F$4))</f>
        <v>none</v>
      </c>
      <c r="V4151" s="100" t="str">
        <f t="array" ref="V4151">IF(COUNTA(Y4148:DP4151)=0,"none",IF($U$2="WAHR",$W$3,Abfrage!$F$4))</f>
        <v>none</v>
      </c>
      <c r="W4151" s="100" t="str">
        <f t="array" ref="W4151">IF(COUNTA(Y4148:DP4151)=0,"none",IF($U$2="WAHR",$W$3,Abfrage!$F$4))</f>
        <v>none</v>
      </c>
      <c r="X4151" s="109"/>
    </row>
    <row r="4152" spans="2:26" thickBot="1">
      <c r="B4152" s="75" t="s">
        <v>2578</v>
      </c>
      <c r="C4152" s="76">
        <v>1000348595</v>
      </c>
      <c r="D4152" s="75" t="s">
        <v>95</v>
      </c>
      <c r="E4152" s="75" t="s">
        <v>148</v>
      </c>
      <c r="F4152" s="75" t="s">
        <v>96</v>
      </c>
      <c r="G4152" s="75" t="s">
        <v>96</v>
      </c>
      <c r="H4152" s="75" t="e">
        <v>#N/A</v>
      </c>
      <c r="I4152" s="75" t="s">
        <v>68</v>
      </c>
      <c r="J4152" s="75" t="s">
        <v>2579</v>
      </c>
      <c r="K4152" s="75" t="s">
        <v>321</v>
      </c>
      <c r="L4152" s="75" t="s">
        <v>393</v>
      </c>
      <c r="M4152" s="75" t="s">
        <v>313</v>
      </c>
      <c r="N4152" s="75" t="s">
        <v>327</v>
      </c>
      <c r="O4152" s="75" t="s">
        <v>306</v>
      </c>
      <c r="P4152" s="76" t="s">
        <v>306</v>
      </c>
      <c r="Q4152" s="216"/>
      <c r="R4152" s="77" t="str">
        <f t="shared" ref="R4152" si="10731">IF(COUNTA(Y4152:DP4155)=0,"01.01.1900",INDEX(Y4152:DP4152,MATCH(R4153,Y4153:DP4153,0)))</f>
        <v>01.01.1900</v>
      </c>
      <c r="S4152" s="78" t="str">
        <f t="shared" ref="S4152" si="10732">IF(COUNTA(Y4152:DP4155)=0,"01.01.1900",MAX(Y4152:DP4152))</f>
        <v>01.01.1900</v>
      </c>
      <c r="T4152" s="79"/>
      <c r="U4152" s="80" t="str">
        <f t="array" ref="U4152">IF(COUNTA(Y4152:DP4155)=0,"01.01.1900",IF(ISERROR(HLOOKUP(U4155,Y4155:DP4155,1,FALSE)),"01.01.1900",INDEX(Y4152:DP4152,MATCH(U4153&amp;U4155,Y4153:DP4153&amp;Y4155:DP4155,0))))</f>
        <v>01.01.1900</v>
      </c>
      <c r="V4152" s="81" t="str">
        <f t="shared" ref="V4152" si="10733">IF(COUNTA(Y4152:DP4155)=0,"01.01.1900",_xlfn.MAXIFS(Y4152:DP4152,Y4155:DP4155,V4155))</f>
        <v>01.01.1900</v>
      </c>
      <c r="W4152" s="82"/>
      <c r="X4152" s="106"/>
    </row>
    <row r="4153" spans="2:26" thickBot="1">
      <c r="B4153" s="83"/>
      <c r="C4153" s="84"/>
      <c r="D4153" s="83"/>
      <c r="E4153" s="83"/>
      <c r="F4153" s="83"/>
      <c r="G4153" s="83"/>
      <c r="H4153" s="83"/>
      <c r="I4153" s="83"/>
      <c r="J4153" s="83"/>
      <c r="K4153" s="83"/>
      <c r="L4153" s="83"/>
      <c r="M4153" s="83"/>
      <c r="N4153" s="83"/>
      <c r="O4153" s="83"/>
      <c r="P4153" s="84"/>
      <c r="Q4153" s="217"/>
      <c r="R4153" s="85">
        <f t="shared" ref="R4153" si="10734">IF(COUNTA(Y4152:DP4155)=0,0,MIN(Y4153:DP4153))</f>
        <v>0</v>
      </c>
      <c r="S4153" s="86">
        <f t="shared" ref="S4153" si="10735">IF(COUNTA(Y4152:DP4155)=0,0,HLOOKUP(S4152,Y4152:DP4155,2,FALSE))</f>
        <v>0</v>
      </c>
      <c r="T4153" s="87">
        <f t="shared" ref="T4153" si="10736">IF(COUNTA(Y4152:DP4155)=0,0,AVERAGE(Y4153:DP4153))</f>
        <v>0</v>
      </c>
      <c r="U4153" s="88">
        <f t="shared" ref="U4153" si="10737">IF(COUNTA(Y4152:DP4155)=0,0,_xlfn.MINIFS(Y4153:DP4153,Y4155:DP4155,U4155))</f>
        <v>0</v>
      </c>
      <c r="V4153" s="89">
        <f t="array" ref="V4153">IF(COUNTA(Y4152:DP4155)=0,0,IF(ISERROR(HLOOKUP(V4155,Y4155:DP4155,1,FALSE)),0,INDEX(Y4153:DP4153,MATCH(V4152&amp;V4155,Y4152:DP4152&amp;Y4155:DP4155,0))))</f>
        <v>0</v>
      </c>
      <c r="W4153" s="90">
        <f t="array" ref="W4153">IF(COUNTA(Y4152:DP4155)=0,0,IF(ISERROR(HLOOKUP(W4155,Y4155:DP4155,1,FALSE)),0,AVERAGEIF(Y4155:DP4155,$W4155,Y4153:DP4153)))</f>
        <v>0</v>
      </c>
      <c r="X4153" s="107"/>
    </row>
    <row r="4154" spans="2:26" thickBot="1">
      <c r="B4154" s="83"/>
      <c r="C4154" s="84"/>
      <c r="D4154" s="83"/>
      <c r="E4154" s="83"/>
      <c r="F4154" s="83"/>
      <c r="G4154" s="83"/>
      <c r="H4154" s="83"/>
      <c r="I4154" s="83"/>
      <c r="J4154" s="83"/>
      <c r="K4154" s="83"/>
      <c r="L4154" s="83"/>
      <c r="M4154" s="83"/>
      <c r="N4154" s="83"/>
      <c r="O4154" s="83"/>
      <c r="P4154" s="84"/>
      <c r="Q4154" s="217"/>
      <c r="R4154" s="91">
        <f t="shared" ref="R4154" si="10738">IF(COUNTA(Y4152:DP4155)=0,0,HLOOKUP(R4153,Y4153:DP4155,2,FALSE))</f>
        <v>0</v>
      </c>
      <c r="S4154" s="92">
        <f t="shared" ref="S4154" si="10739">IF(COUNTA(Y4152:DP4155)=0,0,HLOOKUP(S4152,Y4152:DP4155,3,FALSE))</f>
        <v>0</v>
      </c>
      <c r="T4154" s="93"/>
      <c r="U4154" s="94">
        <f t="array" ref="U4154">IF(COUNTA(Y4152:DP4155)=0,0,IF(ISERROR(HLOOKUP(U4155,Y4155:DP4155,1,FALSE)),0,INDEX(Y4154:DP4154,MATCH(U4153&amp;U4155,Y4153:DP4153&amp;Y4155:DP4155,0))))</f>
        <v>0</v>
      </c>
      <c r="V4154" s="94">
        <f t="array" ref="V4154">IF(COUNTA(Y4152:DP4155)=0,0,IF(ISERROR(HLOOKUP(V4155,Y4155:DP4155,1,FALSE)),0,INDEX(Y4154:DP4154,MATCH(V4153&amp;V4155,Y4153:DP4153&amp;Y4155:DP4155,0))))</f>
        <v>0</v>
      </c>
      <c r="W4154" s="95"/>
      <c r="X4154" s="108"/>
    </row>
    <row r="4155" spans="2:26" ht="13.9" thickBot="1">
      <c r="B4155" s="96"/>
      <c r="C4155" s="97"/>
      <c r="D4155" s="96"/>
      <c r="E4155" s="96"/>
      <c r="F4155" s="96"/>
      <c r="G4155" s="96"/>
      <c r="H4155" s="96"/>
      <c r="I4155" s="96"/>
      <c r="J4155" s="96"/>
      <c r="K4155" s="96"/>
      <c r="L4155" s="96"/>
      <c r="M4155" s="96"/>
      <c r="N4155" s="96"/>
      <c r="O4155" s="96"/>
      <c r="P4155" s="97"/>
      <c r="Q4155" s="218"/>
      <c r="R4155" s="98" t="str">
        <f t="shared" ref="R4155" si="10740">IF(COUNTA(Y4152:DP4155)=0,"none",HLOOKUP(R4153,Y4153:DP4155,3,FALSE))</f>
        <v>none</v>
      </c>
      <c r="S4155" s="99" t="str">
        <f t="shared" ref="S4155" si="10741">IF(COUNTA(Y4152:DP4155)=0,"none",HLOOKUP(S4152,Y4152:DP4155,4,FALSE))</f>
        <v>none</v>
      </c>
      <c r="T4155" s="100"/>
      <c r="U4155" s="100" t="str">
        <f t="array" ref="U4155">IF(COUNTA(Y4152:DP4155)=0,"none",IF($U$2="WAHR",$W$3,Abfrage!$F$4))</f>
        <v>none</v>
      </c>
      <c r="V4155" s="100" t="str">
        <f t="array" ref="V4155">IF(COUNTA(Y4152:DP4155)=0,"none",IF($U$2="WAHR",$W$3,Abfrage!$F$4))</f>
        <v>none</v>
      </c>
      <c r="W4155" s="100" t="str">
        <f t="array" ref="W4155">IF(COUNTA(Y4152:DP4155)=0,"none",IF($U$2="WAHR",$W$3,Abfrage!$F$4))</f>
        <v>none</v>
      </c>
      <c r="X4155" s="109"/>
    </row>
    <row r="4156" spans="2:26" thickBot="1">
      <c r="B4156" s="75" t="s">
        <v>2580</v>
      </c>
      <c r="C4156" s="76">
        <v>1000027370</v>
      </c>
      <c r="D4156" s="75" t="s">
        <v>95</v>
      </c>
      <c r="E4156" s="75" t="s">
        <v>96</v>
      </c>
      <c r="F4156" s="75" t="s">
        <v>97</v>
      </c>
      <c r="G4156" s="75" t="s">
        <v>97</v>
      </c>
      <c r="H4156" s="75" t="e">
        <v>#N/A</v>
      </c>
      <c r="I4156" s="75" t="s">
        <v>51</v>
      </c>
      <c r="J4156" s="75" t="s">
        <v>2581</v>
      </c>
      <c r="K4156" s="75" t="s">
        <v>306</v>
      </c>
      <c r="L4156" s="75" t="s">
        <v>306</v>
      </c>
      <c r="M4156" s="75" t="s">
        <v>313</v>
      </c>
      <c r="N4156" s="75" t="s">
        <v>327</v>
      </c>
      <c r="O4156" s="75" t="s">
        <v>306</v>
      </c>
      <c r="P4156" s="76" t="s">
        <v>306</v>
      </c>
      <c r="Q4156" s="216"/>
      <c r="R4156" s="77" t="str">
        <f t="shared" ref="R4156" si="10742">IF(COUNTA(Y4156:DP4159)=0,"01.01.1900",INDEX(Y4156:DP4156,MATCH(R4157,Y4157:DP4157,0)))</f>
        <v>01.01.1900</v>
      </c>
      <c r="S4156" s="78" t="str">
        <f t="shared" ref="S4156" si="10743">IF(COUNTA(Y4156:DP4159)=0,"01.01.1900",MAX(Y4156:DP4156))</f>
        <v>01.01.1900</v>
      </c>
      <c r="T4156" s="79"/>
      <c r="U4156" s="80" t="str">
        <f t="array" ref="U4156">IF(COUNTA(Y4156:DP4159)=0,"01.01.1900",IF(ISERROR(HLOOKUP(U4159,Y4159:DP4159,1,FALSE)),"01.01.1900",INDEX(Y4156:DP4156,MATCH(U4157&amp;U4159,Y4157:DP4157&amp;Y4159:DP4159,0))))</f>
        <v>01.01.1900</v>
      </c>
      <c r="V4156" s="81" t="str">
        <f t="shared" ref="V4156" si="10744">IF(COUNTA(Y4156:DP4159)=0,"01.01.1900",_xlfn.MAXIFS(Y4156:DP4156,Y4159:DP4159,V4159))</f>
        <v>01.01.1900</v>
      </c>
      <c r="W4156" s="82"/>
      <c r="X4156" s="106"/>
    </row>
    <row r="4157" spans="2:26" thickBot="1">
      <c r="B4157" s="83"/>
      <c r="C4157" s="84"/>
      <c r="D4157" s="83"/>
      <c r="E4157" s="83"/>
      <c r="F4157" s="83"/>
      <c r="G4157" s="83"/>
      <c r="H4157" s="83"/>
      <c r="I4157" s="83"/>
      <c r="J4157" s="83"/>
      <c r="K4157" s="83"/>
      <c r="L4157" s="83"/>
      <c r="M4157" s="83"/>
      <c r="N4157" s="83"/>
      <c r="O4157" s="83"/>
      <c r="P4157" s="84"/>
      <c r="Q4157" s="217"/>
      <c r="R4157" s="85">
        <f t="shared" ref="R4157" si="10745">IF(COUNTA(Y4156:DP4159)=0,0,MIN(Y4157:DP4157))</f>
        <v>0</v>
      </c>
      <c r="S4157" s="86">
        <f t="shared" ref="S4157" si="10746">IF(COUNTA(Y4156:DP4159)=0,0,HLOOKUP(S4156,Y4156:DP4159,2,FALSE))</f>
        <v>0</v>
      </c>
      <c r="T4157" s="87">
        <f t="shared" ref="T4157" si="10747">IF(COUNTA(Y4156:DP4159)=0,0,AVERAGE(Y4157:DP4157))</f>
        <v>0</v>
      </c>
      <c r="U4157" s="88">
        <f t="shared" ref="U4157" si="10748">IF(COUNTA(Y4156:DP4159)=0,0,_xlfn.MINIFS(Y4157:DP4157,Y4159:DP4159,U4159))</f>
        <v>0</v>
      </c>
      <c r="V4157" s="89">
        <f t="array" ref="V4157">IF(COUNTA(Y4156:DP4159)=0,0,IF(ISERROR(HLOOKUP(V4159,Y4159:DP4159,1,FALSE)),0,INDEX(Y4157:DP4157,MATCH(V4156&amp;V4159,Y4156:DP4156&amp;Y4159:DP4159,0))))</f>
        <v>0</v>
      </c>
      <c r="W4157" s="90">
        <f t="array" ref="W4157">IF(COUNTA(Y4156:DP4159)=0,0,IF(ISERROR(HLOOKUP(W4159,Y4159:DP4159,1,FALSE)),0,AVERAGEIF(Y4159:DP4159,$W4159,Y4157:DP4157)))</f>
        <v>0</v>
      </c>
      <c r="X4157" s="107"/>
    </row>
    <row r="4158" spans="2:26" thickBot="1">
      <c r="B4158" s="83"/>
      <c r="C4158" s="84"/>
      <c r="D4158" s="83"/>
      <c r="E4158" s="83"/>
      <c r="F4158" s="83"/>
      <c r="G4158" s="83"/>
      <c r="H4158" s="83"/>
      <c r="I4158" s="83"/>
      <c r="J4158" s="83"/>
      <c r="K4158" s="83"/>
      <c r="L4158" s="83"/>
      <c r="M4158" s="83"/>
      <c r="N4158" s="83"/>
      <c r="O4158" s="83"/>
      <c r="P4158" s="84"/>
      <c r="Q4158" s="217"/>
      <c r="R4158" s="91">
        <f t="shared" ref="R4158" si="10749">IF(COUNTA(Y4156:DP4159)=0,0,HLOOKUP(R4157,Y4157:DP4159,2,FALSE))</f>
        <v>0</v>
      </c>
      <c r="S4158" s="92">
        <f t="shared" ref="S4158" si="10750">IF(COUNTA(Y4156:DP4159)=0,0,HLOOKUP(S4156,Y4156:DP4159,3,FALSE))</f>
        <v>0</v>
      </c>
      <c r="T4158" s="93"/>
      <c r="U4158" s="94">
        <f t="array" ref="U4158">IF(COUNTA(Y4156:DP4159)=0,0,IF(ISERROR(HLOOKUP(U4159,Y4159:DP4159,1,FALSE)),0,INDEX(Y4158:DP4158,MATCH(U4157&amp;U4159,Y4157:DP4157&amp;Y4159:DP4159,0))))</f>
        <v>0</v>
      </c>
      <c r="V4158" s="94">
        <f t="array" ref="V4158">IF(COUNTA(Y4156:DP4159)=0,0,IF(ISERROR(HLOOKUP(V4159,Y4159:DP4159,1,FALSE)),0,INDEX(Y4158:DP4158,MATCH(V4157&amp;V4159,Y4157:DP4157&amp;Y4159:DP4159,0))))</f>
        <v>0</v>
      </c>
      <c r="W4158" s="95"/>
      <c r="X4158" s="108"/>
    </row>
    <row r="4159" spans="2:26" ht="13.9" thickBot="1">
      <c r="B4159" s="96"/>
      <c r="C4159" s="97"/>
      <c r="D4159" s="96"/>
      <c r="E4159" s="96"/>
      <c r="F4159" s="96"/>
      <c r="G4159" s="96"/>
      <c r="H4159" s="96"/>
      <c r="I4159" s="96"/>
      <c r="J4159" s="96"/>
      <c r="K4159" s="96"/>
      <c r="L4159" s="96"/>
      <c r="M4159" s="96"/>
      <c r="N4159" s="96"/>
      <c r="O4159" s="96"/>
      <c r="P4159" s="97"/>
      <c r="Q4159" s="218"/>
      <c r="R4159" s="98" t="str">
        <f t="shared" ref="R4159" si="10751">IF(COUNTA(Y4156:DP4159)=0,"none",HLOOKUP(R4157,Y4157:DP4159,3,FALSE))</f>
        <v>none</v>
      </c>
      <c r="S4159" s="99" t="str">
        <f t="shared" ref="S4159" si="10752">IF(COUNTA(Y4156:DP4159)=0,"none",HLOOKUP(S4156,Y4156:DP4159,4,FALSE))</f>
        <v>none</v>
      </c>
      <c r="T4159" s="100"/>
      <c r="U4159" s="100" t="str">
        <f t="array" ref="U4159">IF(COUNTA(Y4156:DP4159)=0,"none",IF($U$2="WAHR",$W$3,Abfrage!$F$4))</f>
        <v>none</v>
      </c>
      <c r="V4159" s="100" t="str">
        <f t="array" ref="V4159">IF(COUNTA(Y4156:DP4159)=0,"none",IF($U$2="WAHR",$W$3,Abfrage!$F$4))</f>
        <v>none</v>
      </c>
      <c r="W4159" s="100" t="str">
        <f t="array" ref="W4159">IF(COUNTA(Y4156:DP4159)=0,"none",IF($U$2="WAHR",$W$3,Abfrage!$F$4))</f>
        <v>none</v>
      </c>
      <c r="X4159" s="109"/>
    </row>
    <row r="4160" spans="2:26" thickBot="1">
      <c r="B4160" s="75" t="s">
        <v>2582</v>
      </c>
      <c r="C4160" s="76">
        <v>1000295297</v>
      </c>
      <c r="D4160" s="75" t="s">
        <v>95</v>
      </c>
      <c r="E4160" s="75" t="s">
        <v>96</v>
      </c>
      <c r="F4160" s="75" t="s">
        <v>97</v>
      </c>
      <c r="G4160" s="75" t="s">
        <v>2169</v>
      </c>
      <c r="H4160" s="75" t="e">
        <v>#N/A</v>
      </c>
      <c r="I4160" s="75" t="s">
        <v>51</v>
      </c>
      <c r="J4160" s="75" t="s">
        <v>2583</v>
      </c>
      <c r="K4160" s="75" t="s">
        <v>306</v>
      </c>
      <c r="L4160" s="75" t="s">
        <v>306</v>
      </c>
      <c r="M4160" s="75" t="s">
        <v>306</v>
      </c>
      <c r="N4160" s="75" t="s">
        <v>306</v>
      </c>
      <c r="O4160" s="75" t="s">
        <v>306</v>
      </c>
      <c r="P4160" s="76" t="s">
        <v>306</v>
      </c>
      <c r="Q4160" s="216"/>
      <c r="R4160" s="77" t="str">
        <f t="shared" ref="R4160" si="10753">IF(COUNTA(Y4160:DP4163)=0,"01.01.1900",INDEX(Y4160:DP4160,MATCH(R4161,Y4161:DP4161,0)))</f>
        <v>01.01.1900</v>
      </c>
      <c r="S4160" s="78" t="str">
        <f t="shared" ref="S4160" si="10754">IF(COUNTA(Y4160:DP4163)=0,"01.01.1900",MAX(Y4160:DP4160))</f>
        <v>01.01.1900</v>
      </c>
      <c r="T4160" s="79"/>
      <c r="U4160" s="80" t="str">
        <f t="array" ref="U4160">IF(COUNTA(Y4160:DP4163)=0,"01.01.1900",IF(ISERROR(HLOOKUP(U4163,Y4163:DP4163,1,FALSE)),"01.01.1900",INDEX(Y4160:DP4160,MATCH(U4161&amp;U4163,Y4161:DP4161&amp;Y4163:DP4163,0))))</f>
        <v>01.01.1900</v>
      </c>
      <c r="V4160" s="81" t="str">
        <f t="shared" ref="V4160" si="10755">IF(COUNTA(Y4160:DP4163)=0,"01.01.1900",_xlfn.MAXIFS(Y4160:DP4160,Y4163:DP4163,V4163))</f>
        <v>01.01.1900</v>
      </c>
      <c r="W4160" s="82"/>
      <c r="X4160" s="106"/>
    </row>
    <row r="4161" spans="2:25" thickBot="1">
      <c r="B4161" s="83"/>
      <c r="C4161" s="84"/>
      <c r="D4161" s="83"/>
      <c r="E4161" s="83"/>
      <c r="F4161" s="83"/>
      <c r="G4161" s="83"/>
      <c r="H4161" s="83"/>
      <c r="I4161" s="83"/>
      <c r="J4161" s="83"/>
      <c r="K4161" s="83"/>
      <c r="L4161" s="83"/>
      <c r="M4161" s="83"/>
      <c r="N4161" s="83"/>
      <c r="O4161" s="83"/>
      <c r="P4161" s="84"/>
      <c r="Q4161" s="217"/>
      <c r="R4161" s="85">
        <f t="shared" ref="R4161" si="10756">IF(COUNTA(Y4160:DP4163)=0,0,MIN(Y4161:DP4161))</f>
        <v>0</v>
      </c>
      <c r="S4161" s="86">
        <f t="shared" ref="S4161" si="10757">IF(COUNTA(Y4160:DP4163)=0,0,HLOOKUP(S4160,Y4160:DP4163,2,FALSE))</f>
        <v>0</v>
      </c>
      <c r="T4161" s="87">
        <f t="shared" ref="T4161" si="10758">IF(COUNTA(Y4160:DP4163)=0,0,AVERAGE(Y4161:DP4161))</f>
        <v>0</v>
      </c>
      <c r="U4161" s="88">
        <f t="shared" ref="U4161" si="10759">IF(COUNTA(Y4160:DP4163)=0,0,_xlfn.MINIFS(Y4161:DP4161,Y4163:DP4163,U4163))</f>
        <v>0</v>
      </c>
      <c r="V4161" s="89">
        <f t="array" ref="V4161">IF(COUNTA(Y4160:DP4163)=0,0,IF(ISERROR(HLOOKUP(V4163,Y4163:DP4163,1,FALSE)),0,INDEX(Y4161:DP4161,MATCH(V4160&amp;V4163,Y4160:DP4160&amp;Y4163:DP4163,0))))</f>
        <v>0</v>
      </c>
      <c r="W4161" s="90">
        <f t="array" ref="W4161">IF(COUNTA(Y4160:DP4163)=0,0,IF(ISERROR(HLOOKUP(W4163,Y4163:DP4163,1,FALSE)),0,AVERAGEIF(Y4163:DP4163,$W4163,Y4161:DP4161)))</f>
        <v>0</v>
      </c>
      <c r="X4161" s="107"/>
    </row>
    <row r="4162" spans="2:25" thickBot="1">
      <c r="B4162" s="83"/>
      <c r="C4162" s="84"/>
      <c r="D4162" s="83"/>
      <c r="E4162" s="83"/>
      <c r="F4162" s="83"/>
      <c r="G4162" s="83"/>
      <c r="H4162" s="83"/>
      <c r="I4162" s="83"/>
      <c r="J4162" s="83"/>
      <c r="K4162" s="83"/>
      <c r="L4162" s="83"/>
      <c r="M4162" s="83"/>
      <c r="N4162" s="83"/>
      <c r="O4162" s="83"/>
      <c r="P4162" s="84"/>
      <c r="Q4162" s="217"/>
      <c r="R4162" s="91">
        <f t="shared" ref="R4162" si="10760">IF(COUNTA(Y4160:DP4163)=0,0,HLOOKUP(R4161,Y4161:DP4163,2,FALSE))</f>
        <v>0</v>
      </c>
      <c r="S4162" s="92">
        <f t="shared" ref="S4162" si="10761">IF(COUNTA(Y4160:DP4163)=0,0,HLOOKUP(S4160,Y4160:DP4163,3,FALSE))</f>
        <v>0</v>
      </c>
      <c r="T4162" s="93"/>
      <c r="U4162" s="94">
        <f t="array" ref="U4162">IF(COUNTA(Y4160:DP4163)=0,0,IF(ISERROR(HLOOKUP(U4163,Y4163:DP4163,1,FALSE)),0,INDEX(Y4162:DP4162,MATCH(U4161&amp;U4163,Y4161:DP4161&amp;Y4163:DP4163,0))))</f>
        <v>0</v>
      </c>
      <c r="V4162" s="94">
        <f t="array" ref="V4162">IF(COUNTA(Y4160:DP4163)=0,0,IF(ISERROR(HLOOKUP(V4163,Y4163:DP4163,1,FALSE)),0,INDEX(Y4162:DP4162,MATCH(V4161&amp;V4163,Y4161:DP4161&amp;Y4163:DP4163,0))))</f>
        <v>0</v>
      </c>
      <c r="W4162" s="95"/>
      <c r="X4162" s="108"/>
    </row>
    <row r="4163" spans="2:25" ht="13.9" thickBot="1">
      <c r="B4163" s="96"/>
      <c r="C4163" s="97"/>
      <c r="D4163" s="96"/>
      <c r="E4163" s="96"/>
      <c r="F4163" s="96"/>
      <c r="G4163" s="96"/>
      <c r="H4163" s="96"/>
      <c r="I4163" s="96"/>
      <c r="J4163" s="96"/>
      <c r="K4163" s="96"/>
      <c r="L4163" s="96"/>
      <c r="M4163" s="96"/>
      <c r="N4163" s="96"/>
      <c r="O4163" s="96"/>
      <c r="P4163" s="97"/>
      <c r="Q4163" s="218"/>
      <c r="R4163" s="98" t="str">
        <f t="shared" ref="R4163" si="10762">IF(COUNTA(Y4160:DP4163)=0,"none",HLOOKUP(R4161,Y4161:DP4163,3,FALSE))</f>
        <v>none</v>
      </c>
      <c r="S4163" s="99" t="str">
        <f t="shared" ref="S4163" si="10763">IF(COUNTA(Y4160:DP4163)=0,"none",HLOOKUP(S4160,Y4160:DP4163,4,FALSE))</f>
        <v>none</v>
      </c>
      <c r="T4163" s="100"/>
      <c r="U4163" s="100" t="str">
        <f t="array" ref="U4163">IF(COUNTA(Y4160:DP4163)=0,"none",IF($U$2="WAHR",$W$3,Abfrage!$F$4))</f>
        <v>none</v>
      </c>
      <c r="V4163" s="100" t="str">
        <f t="array" ref="V4163">IF(COUNTA(Y4160:DP4163)=0,"none",IF($U$2="WAHR",$W$3,Abfrage!$F$4))</f>
        <v>none</v>
      </c>
      <c r="W4163" s="100" t="str">
        <f t="array" ref="W4163">IF(COUNTA(Y4160:DP4163)=0,"none",IF($U$2="WAHR",$W$3,Abfrage!$F$4))</f>
        <v>none</v>
      </c>
      <c r="X4163" s="109"/>
    </row>
    <row r="4164" spans="2:25" thickBot="1">
      <c r="B4164" s="75" t="s">
        <v>2584</v>
      </c>
      <c r="C4164" s="76">
        <v>1000359951</v>
      </c>
      <c r="D4164" s="75" t="s">
        <v>95</v>
      </c>
      <c r="E4164" s="75" t="s">
        <v>148</v>
      </c>
      <c r="F4164" s="75" t="s">
        <v>96</v>
      </c>
      <c r="G4164" s="75" t="s">
        <v>306</v>
      </c>
      <c r="H4164" s="75" t="e">
        <v>#N/A</v>
      </c>
      <c r="I4164" s="75" t="s">
        <v>79</v>
      </c>
      <c r="J4164" s="75" t="s">
        <v>2585</v>
      </c>
      <c r="K4164" s="75" t="s">
        <v>808</v>
      </c>
      <c r="L4164" s="75" t="s">
        <v>809</v>
      </c>
      <c r="M4164" s="75" t="s">
        <v>313</v>
      </c>
      <c r="N4164" s="75" t="s">
        <v>327</v>
      </c>
      <c r="O4164" s="75" t="s">
        <v>306</v>
      </c>
      <c r="P4164" s="76" t="s">
        <v>306</v>
      </c>
      <c r="Q4164" s="216"/>
      <c r="R4164" s="77" t="str">
        <f t="shared" ref="R4164" si="10764">IF(COUNTA(Y4164:DP4167)=0,"01.01.1900",INDEX(Y4164:DP4164,MATCH(R4165,Y4165:DP4165,0)))</f>
        <v>01.01.1900</v>
      </c>
      <c r="S4164" s="78" t="str">
        <f t="shared" ref="S4164" si="10765">IF(COUNTA(Y4164:DP4167)=0,"01.01.1900",MAX(Y4164:DP4164))</f>
        <v>01.01.1900</v>
      </c>
      <c r="T4164" s="79"/>
      <c r="U4164" s="80" t="str">
        <f t="array" ref="U4164">IF(COUNTA(Y4164:DP4167)=0,"01.01.1900",IF(ISERROR(HLOOKUP(U4167,Y4167:DP4167,1,FALSE)),"01.01.1900",INDEX(Y4164:DP4164,MATCH(U4165&amp;U4167,Y4165:DP4165&amp;Y4167:DP4167,0))))</f>
        <v>01.01.1900</v>
      </c>
      <c r="V4164" s="81" t="str">
        <f t="shared" ref="V4164" si="10766">IF(COUNTA(Y4164:DP4167)=0,"01.01.1900",_xlfn.MAXIFS(Y4164:DP4164,Y4167:DP4167,V4167))</f>
        <v>01.01.1900</v>
      </c>
      <c r="W4164" s="82"/>
      <c r="X4164" s="106"/>
    </row>
    <row r="4165" spans="2:25" thickBot="1">
      <c r="B4165" s="83"/>
      <c r="C4165" s="84"/>
      <c r="D4165" s="83"/>
      <c r="E4165" s="83"/>
      <c r="F4165" s="83"/>
      <c r="G4165" s="83"/>
      <c r="H4165" s="83"/>
      <c r="I4165" s="83"/>
      <c r="J4165" s="83"/>
      <c r="K4165" s="83"/>
      <c r="L4165" s="83"/>
      <c r="M4165" s="83"/>
      <c r="N4165" s="83"/>
      <c r="O4165" s="83"/>
      <c r="P4165" s="84"/>
      <c r="Q4165" s="217"/>
      <c r="R4165" s="85">
        <f t="shared" ref="R4165" si="10767">IF(COUNTA(Y4164:DP4167)=0,0,MIN(Y4165:DP4165))</f>
        <v>0</v>
      </c>
      <c r="S4165" s="86">
        <f t="shared" ref="S4165" si="10768">IF(COUNTA(Y4164:DP4167)=0,0,HLOOKUP(S4164,Y4164:DP4167,2,FALSE))</f>
        <v>0</v>
      </c>
      <c r="T4165" s="87">
        <f t="shared" ref="T4165" si="10769">IF(COUNTA(Y4164:DP4167)=0,0,AVERAGE(Y4165:DP4165))</f>
        <v>0</v>
      </c>
      <c r="U4165" s="88">
        <f t="shared" ref="U4165" si="10770">IF(COUNTA(Y4164:DP4167)=0,0,_xlfn.MINIFS(Y4165:DP4165,Y4167:DP4167,U4167))</f>
        <v>0</v>
      </c>
      <c r="V4165" s="89">
        <f t="array" ref="V4165">IF(COUNTA(Y4164:DP4167)=0,0,IF(ISERROR(HLOOKUP(V4167,Y4167:DP4167,1,FALSE)),0,INDEX(Y4165:DP4165,MATCH(V4164&amp;V4167,Y4164:DP4164&amp;Y4167:DP4167,0))))</f>
        <v>0</v>
      </c>
      <c r="W4165" s="90">
        <f t="array" ref="W4165">IF(COUNTA(Y4164:DP4167)=0,0,IF(ISERROR(HLOOKUP(W4167,Y4167:DP4167,1,FALSE)),0,AVERAGEIF(Y4167:DP4167,$W4167,Y4165:DP4165)))</f>
        <v>0</v>
      </c>
      <c r="X4165" s="107"/>
    </row>
    <row r="4166" spans="2:25" thickBot="1">
      <c r="B4166" s="83"/>
      <c r="C4166" s="84"/>
      <c r="D4166" s="83"/>
      <c r="E4166" s="83"/>
      <c r="F4166" s="83"/>
      <c r="G4166" s="83"/>
      <c r="H4166" s="83"/>
      <c r="I4166" s="83"/>
      <c r="J4166" s="83"/>
      <c r="K4166" s="83"/>
      <c r="L4166" s="83"/>
      <c r="M4166" s="83"/>
      <c r="N4166" s="83"/>
      <c r="O4166" s="83"/>
      <c r="P4166" s="84"/>
      <c r="Q4166" s="217"/>
      <c r="R4166" s="91">
        <f t="shared" ref="R4166" si="10771">IF(COUNTA(Y4164:DP4167)=0,0,HLOOKUP(R4165,Y4165:DP4167,2,FALSE))</f>
        <v>0</v>
      </c>
      <c r="S4166" s="92">
        <f t="shared" ref="S4166" si="10772">IF(COUNTA(Y4164:DP4167)=0,0,HLOOKUP(S4164,Y4164:DP4167,3,FALSE))</f>
        <v>0</v>
      </c>
      <c r="T4166" s="93"/>
      <c r="U4166" s="94">
        <f t="array" ref="U4166">IF(COUNTA(Y4164:DP4167)=0,0,IF(ISERROR(HLOOKUP(U4167,Y4167:DP4167,1,FALSE)),0,INDEX(Y4166:DP4166,MATCH(U4165&amp;U4167,Y4165:DP4165&amp;Y4167:DP4167,0))))</f>
        <v>0</v>
      </c>
      <c r="V4166" s="94">
        <f t="array" ref="V4166">IF(COUNTA(Y4164:DP4167)=0,0,IF(ISERROR(HLOOKUP(V4167,Y4167:DP4167,1,FALSE)),0,INDEX(Y4166:DP4166,MATCH(V4165&amp;V4167,Y4165:DP4165&amp;Y4167:DP4167,0))))</f>
        <v>0</v>
      </c>
      <c r="W4166" s="95"/>
      <c r="X4166" s="108"/>
    </row>
    <row r="4167" spans="2:25" ht="13.9" thickBot="1">
      <c r="B4167" s="96"/>
      <c r="C4167" s="97"/>
      <c r="D4167" s="96"/>
      <c r="E4167" s="96"/>
      <c r="F4167" s="96"/>
      <c r="G4167" s="96"/>
      <c r="H4167" s="96"/>
      <c r="I4167" s="96"/>
      <c r="J4167" s="96"/>
      <c r="K4167" s="96"/>
      <c r="L4167" s="96"/>
      <c r="M4167" s="96"/>
      <c r="N4167" s="96"/>
      <c r="O4167" s="96"/>
      <c r="P4167" s="97"/>
      <c r="Q4167" s="218"/>
      <c r="R4167" s="98" t="str">
        <f t="shared" ref="R4167" si="10773">IF(COUNTA(Y4164:DP4167)=0,"none",HLOOKUP(R4165,Y4165:DP4167,3,FALSE))</f>
        <v>none</v>
      </c>
      <c r="S4167" s="99" t="str">
        <f t="shared" ref="S4167" si="10774">IF(COUNTA(Y4164:DP4167)=0,"none",HLOOKUP(S4164,Y4164:DP4167,4,FALSE))</f>
        <v>none</v>
      </c>
      <c r="T4167" s="100"/>
      <c r="U4167" s="100" t="str">
        <f t="array" ref="U4167">IF(COUNTA(Y4164:DP4167)=0,"none",IF($U$2="WAHR",$W$3,Abfrage!$F$4))</f>
        <v>none</v>
      </c>
      <c r="V4167" s="100" t="str">
        <f t="array" ref="V4167">IF(COUNTA(Y4164:DP4167)=0,"none",IF($U$2="WAHR",$W$3,Abfrage!$F$4))</f>
        <v>none</v>
      </c>
      <c r="W4167" s="100" t="str">
        <f t="array" ref="W4167">IF(COUNTA(Y4164:DP4167)=0,"none",IF($U$2="WAHR",$W$3,Abfrage!$F$4))</f>
        <v>none</v>
      </c>
      <c r="X4167" s="109"/>
    </row>
    <row r="4168" spans="2:25" thickBot="1">
      <c r="B4168" s="75" t="s">
        <v>2586</v>
      </c>
      <c r="C4168" s="76">
        <v>1000101618</v>
      </c>
      <c r="D4168" s="75" t="s">
        <v>95</v>
      </c>
      <c r="E4168" s="75" t="s">
        <v>129</v>
      </c>
      <c r="F4168" s="75" t="s">
        <v>306</v>
      </c>
      <c r="G4168" s="75" t="s">
        <v>129</v>
      </c>
      <c r="H4168" s="75" t="e">
        <v>#N/A</v>
      </c>
      <c r="I4168" s="75" t="s">
        <v>306</v>
      </c>
      <c r="J4168" s="75" t="s">
        <v>2587</v>
      </c>
      <c r="K4168" s="75" t="s">
        <v>306</v>
      </c>
      <c r="L4168" s="75" t="s">
        <v>306</v>
      </c>
      <c r="M4168" s="75" t="s">
        <v>306</v>
      </c>
      <c r="N4168" s="75" t="s">
        <v>306</v>
      </c>
      <c r="O4168" s="75" t="s">
        <v>306</v>
      </c>
      <c r="P4168" s="76" t="s">
        <v>306</v>
      </c>
      <c r="Q4168" s="216"/>
      <c r="R4168" s="77">
        <f t="shared" ref="R4168" si="10775">IF(COUNTA(Y4168:DP4171)=0,"01.01.1900",INDEX(Y4168:DP4168,MATCH(R4169,Y4169:DP4169,0)))</f>
        <v>44448</v>
      </c>
      <c r="S4168" s="78">
        <f t="shared" ref="S4168" si="10776">IF(COUNTA(Y4168:DP4171)=0,"01.01.1900",MAX(Y4168:DP4168))</f>
        <v>44448</v>
      </c>
      <c r="T4168" s="79"/>
      <c r="U4168" s="80" t="str">
        <f t="array" ref="U4168">IF(COUNTA(Y4168:DP4171)=0,"01.01.1900",IF(ISERROR(HLOOKUP(U4171,Y4171:DP4171,1,FALSE)),"01.01.1900",INDEX(Y4168:DP4168,MATCH(U4169&amp;U4171,Y4169:DP4169&amp;Y4171:DP4171,0))))</f>
        <v>01.01.1900</v>
      </c>
      <c r="V4168" s="81">
        <f t="shared" ref="V4168" si="10777">IF(COUNTA(Y4168:DP4171)=0,"01.01.1900",_xlfn.MAXIFS(Y4168:DP4168,Y4171:DP4171,V4171))</f>
        <v>0</v>
      </c>
      <c r="W4168" s="82"/>
      <c r="X4168" s="106"/>
      <c r="Y4168" s="141">
        <v>44448</v>
      </c>
    </row>
    <row r="4169" spans="2:25" thickBot="1">
      <c r="B4169" s="83"/>
      <c r="C4169" s="84"/>
      <c r="D4169" s="83"/>
      <c r="E4169" s="83"/>
      <c r="F4169" s="83"/>
      <c r="G4169" s="83"/>
      <c r="H4169" s="83"/>
      <c r="I4169" s="83"/>
      <c r="J4169" s="83"/>
      <c r="K4169" s="83"/>
      <c r="L4169" s="83"/>
      <c r="M4169" s="83"/>
      <c r="N4169" s="83"/>
      <c r="O4169" s="83"/>
      <c r="P4169" s="84"/>
      <c r="Q4169" s="217"/>
      <c r="R4169" s="85">
        <f t="shared" ref="R4169" si="10778">IF(COUNTA(Y4168:DP4171)=0,0,MIN(Y4169:DP4169))</f>
        <v>9.33</v>
      </c>
      <c r="S4169" s="86">
        <f t="shared" ref="S4169" si="10779">IF(COUNTA(Y4168:DP4171)=0,0,HLOOKUP(S4168,Y4168:DP4171,2,FALSE))</f>
        <v>9.33</v>
      </c>
      <c r="T4169" s="87">
        <f t="shared" ref="T4169" si="10780">IF(COUNTA(Y4168:DP4171)=0,0,AVERAGE(Y4169:DP4169))</f>
        <v>9.33</v>
      </c>
      <c r="U4169" s="88">
        <f t="shared" ref="U4169" si="10781">IF(COUNTA(Y4168:DP4171)=0,0,_xlfn.MINIFS(Y4169:DP4169,Y4171:DP4171,U4171))</f>
        <v>0</v>
      </c>
      <c r="V4169" s="89">
        <f t="array" ref="V4169">IF(COUNTA(Y4168:DP4171)=0,0,IF(ISERROR(HLOOKUP(V4171,Y4171:DP4171,1,FALSE)),0,INDEX(Y4169:DP4169,MATCH(V4168&amp;V4171,Y4168:DP4168&amp;Y4171:DP4171,0))))</f>
        <v>0</v>
      </c>
      <c r="W4169" s="90">
        <f t="array" ref="W4169">IF(COUNTA(Y4168:DP4171)=0,0,IF(ISERROR(HLOOKUP(W4171,Y4171:DP4171,1,FALSE)),0,AVERAGEIF(Y4171:DP4171,$W4171,Y4169:DP4169)))</f>
        <v>0</v>
      </c>
      <c r="X4169" s="107"/>
      <c r="Y4169" s="142">
        <v>9.33</v>
      </c>
    </row>
    <row r="4170" spans="2:25" thickBot="1">
      <c r="B4170" s="83"/>
      <c r="C4170" s="84"/>
      <c r="D4170" s="83"/>
      <c r="E4170" s="83"/>
      <c r="F4170" s="83"/>
      <c r="G4170" s="83"/>
      <c r="H4170" s="83"/>
      <c r="I4170" s="83"/>
      <c r="J4170" s="83"/>
      <c r="K4170" s="83"/>
      <c r="L4170" s="83"/>
      <c r="M4170" s="83"/>
      <c r="N4170" s="83"/>
      <c r="O4170" s="83"/>
      <c r="P4170" s="84"/>
      <c r="Q4170" s="217"/>
      <c r="R4170" s="91">
        <f t="shared" ref="R4170" si="10782">IF(COUNTA(Y4168:DP4171)=0,0,HLOOKUP(R4169,Y4169:DP4171,2,FALSE))</f>
        <v>1</v>
      </c>
      <c r="S4170" s="92">
        <f t="shared" ref="S4170" si="10783">IF(COUNTA(Y4168:DP4171)=0,0,HLOOKUP(S4168,Y4168:DP4171,3,FALSE))</f>
        <v>1</v>
      </c>
      <c r="T4170" s="93"/>
      <c r="U4170" s="94">
        <f t="array" ref="U4170">IF(COUNTA(Y4168:DP4171)=0,0,IF(ISERROR(HLOOKUP(U4171,Y4171:DP4171,1,FALSE)),0,INDEX(Y4170:DP4170,MATCH(U4169&amp;U4171,Y4169:DP4169&amp;Y4171:DP4171,0))))</f>
        <v>0</v>
      </c>
      <c r="V4170" s="94">
        <f t="array" ref="V4170">IF(COUNTA(Y4168:DP4171)=0,0,IF(ISERROR(HLOOKUP(V4171,Y4171:DP4171,1,FALSE)),0,INDEX(Y4170:DP4170,MATCH(V4169&amp;V4171,Y4169:DP4169&amp;Y4171:DP4171,0))))</f>
        <v>0</v>
      </c>
      <c r="W4170" s="95"/>
      <c r="X4170" s="108"/>
      <c r="Y4170" s="143">
        <v>1</v>
      </c>
    </row>
    <row r="4171" spans="2:25" ht="13.9" thickBot="1">
      <c r="B4171" s="96"/>
      <c r="C4171" s="97"/>
      <c r="D4171" s="96"/>
      <c r="E4171" s="96"/>
      <c r="F4171" s="96"/>
      <c r="G4171" s="96"/>
      <c r="H4171" s="96"/>
      <c r="I4171" s="96"/>
      <c r="J4171" s="96"/>
      <c r="K4171" s="96"/>
      <c r="L4171" s="96"/>
      <c r="M4171" s="96"/>
      <c r="N4171" s="96"/>
      <c r="O4171" s="96"/>
      <c r="P4171" s="97"/>
      <c r="Q4171" s="218"/>
      <c r="R4171" s="98" t="str">
        <f t="shared" ref="R4171" si="10784">IF(COUNTA(Y4168:DP4171)=0,"none",HLOOKUP(R4169,Y4169:DP4171,3,FALSE))</f>
        <v>SAP</v>
      </c>
      <c r="S4171" s="99" t="str">
        <f t="shared" ref="S4171" si="10785">IF(COUNTA(Y4168:DP4171)=0,"none",HLOOKUP(S4168,Y4168:DP4171,4,FALSE))</f>
        <v>SAP</v>
      </c>
      <c r="T4171" s="100"/>
      <c r="U4171" s="100">
        <f t="array" ref="U4171">IF(COUNTA(Y4168:DP4171)=0,"none",IF($U$2="WAHR",$W$3,Abfrage!$F$4))</f>
        <v>0</v>
      </c>
      <c r="V4171" s="100">
        <f t="array" ref="V4171">IF(COUNTA(Y4168:DP4171)=0,"none",IF($U$2="WAHR",$W$3,Abfrage!$F$4))</f>
        <v>0</v>
      </c>
      <c r="W4171" s="100">
        <f t="array" ref="W4171">IF(COUNTA(Y4168:DP4171)=0,"none",IF($U$2="WAHR",$W$3,Abfrage!$F$4))</f>
        <v>0</v>
      </c>
      <c r="X4171" s="109"/>
      <c r="Y4171" s="144" t="s">
        <v>47</v>
      </c>
    </row>
    <row r="4172" spans="2:25" thickBot="1">
      <c r="B4172" s="75" t="s">
        <v>2588</v>
      </c>
      <c r="C4172" s="76">
        <v>1000312304</v>
      </c>
      <c r="D4172" s="75" t="s">
        <v>217</v>
      </c>
      <c r="E4172" s="75" t="s">
        <v>138</v>
      </c>
      <c r="F4172" s="75" t="s">
        <v>2589</v>
      </c>
      <c r="G4172" s="75" t="s">
        <v>2590</v>
      </c>
      <c r="H4172" s="75" t="e">
        <v>#N/A</v>
      </c>
      <c r="I4172" s="75" t="s">
        <v>51</v>
      </c>
      <c r="J4172" s="75" t="s">
        <v>2591</v>
      </c>
      <c r="K4172" s="75" t="s">
        <v>306</v>
      </c>
      <c r="L4172" s="75" t="s">
        <v>306</v>
      </c>
      <c r="M4172" s="75" t="s">
        <v>307</v>
      </c>
      <c r="N4172" s="75" t="s">
        <v>352</v>
      </c>
      <c r="O4172" s="75" t="s">
        <v>306</v>
      </c>
      <c r="P4172" s="76" t="s">
        <v>306</v>
      </c>
      <c r="Q4172" s="216"/>
      <c r="R4172" s="77" t="str">
        <f t="shared" ref="R4172" si="10786">IF(COUNTA(Y4172:DP4175)=0,"01.01.1900",INDEX(Y4172:DP4172,MATCH(R4173,Y4173:DP4173,0)))</f>
        <v>01.01.1900</v>
      </c>
      <c r="S4172" s="78" t="str">
        <f t="shared" ref="S4172" si="10787">IF(COUNTA(Y4172:DP4175)=0,"01.01.1900",MAX(Y4172:DP4172))</f>
        <v>01.01.1900</v>
      </c>
      <c r="T4172" s="79"/>
      <c r="U4172" s="80" t="str">
        <f t="array" ref="U4172">IF(COUNTA(Y4172:DP4175)=0,"01.01.1900",IF(ISERROR(HLOOKUP(U4175,Y4175:DP4175,1,FALSE)),"01.01.1900",INDEX(Y4172:DP4172,MATCH(U4173&amp;U4175,Y4173:DP4173&amp;Y4175:DP4175,0))))</f>
        <v>01.01.1900</v>
      </c>
      <c r="V4172" s="81" t="str">
        <f t="shared" ref="V4172" si="10788">IF(COUNTA(Y4172:DP4175)=0,"01.01.1900",_xlfn.MAXIFS(Y4172:DP4172,Y4175:DP4175,V4175))</f>
        <v>01.01.1900</v>
      </c>
      <c r="W4172" s="82"/>
      <c r="X4172" s="106"/>
    </row>
    <row r="4173" spans="2:25" thickBot="1">
      <c r="B4173" s="83"/>
      <c r="C4173" s="84"/>
      <c r="D4173" s="83"/>
      <c r="E4173" s="83"/>
      <c r="F4173" s="83"/>
      <c r="G4173" s="83"/>
      <c r="H4173" s="83"/>
      <c r="I4173" s="83"/>
      <c r="J4173" s="83"/>
      <c r="K4173" s="83"/>
      <c r="L4173" s="83"/>
      <c r="M4173" s="83"/>
      <c r="N4173" s="83"/>
      <c r="O4173" s="83"/>
      <c r="P4173" s="84"/>
      <c r="Q4173" s="217"/>
      <c r="R4173" s="85">
        <f t="shared" ref="R4173" si="10789">IF(COUNTA(Y4172:DP4175)=0,0,MIN(Y4173:DP4173))</f>
        <v>0</v>
      </c>
      <c r="S4173" s="86">
        <f t="shared" ref="S4173" si="10790">IF(COUNTA(Y4172:DP4175)=0,0,HLOOKUP(S4172,Y4172:DP4175,2,FALSE))</f>
        <v>0</v>
      </c>
      <c r="T4173" s="87">
        <f t="shared" ref="T4173" si="10791">IF(COUNTA(Y4172:DP4175)=0,0,AVERAGE(Y4173:DP4173))</f>
        <v>0</v>
      </c>
      <c r="U4173" s="88">
        <f t="shared" ref="U4173" si="10792">IF(COUNTA(Y4172:DP4175)=0,0,_xlfn.MINIFS(Y4173:DP4173,Y4175:DP4175,U4175))</f>
        <v>0</v>
      </c>
      <c r="V4173" s="89">
        <f t="array" ref="V4173">IF(COUNTA(Y4172:DP4175)=0,0,IF(ISERROR(HLOOKUP(V4175,Y4175:DP4175,1,FALSE)),0,INDEX(Y4173:DP4173,MATCH(V4172&amp;V4175,Y4172:DP4172&amp;Y4175:DP4175,0))))</f>
        <v>0</v>
      </c>
      <c r="W4173" s="90">
        <f t="array" ref="W4173">IF(COUNTA(Y4172:DP4175)=0,0,IF(ISERROR(HLOOKUP(W4175,Y4175:DP4175,1,FALSE)),0,AVERAGEIF(Y4175:DP4175,$W4175,Y4173:DP4173)))</f>
        <v>0</v>
      </c>
      <c r="X4173" s="107"/>
    </row>
    <row r="4174" spans="2:25" thickBot="1">
      <c r="B4174" s="83"/>
      <c r="C4174" s="84"/>
      <c r="D4174" s="83"/>
      <c r="E4174" s="83"/>
      <c r="F4174" s="83"/>
      <c r="G4174" s="83"/>
      <c r="H4174" s="83"/>
      <c r="I4174" s="83"/>
      <c r="J4174" s="83"/>
      <c r="K4174" s="83"/>
      <c r="L4174" s="83"/>
      <c r="M4174" s="83"/>
      <c r="N4174" s="83"/>
      <c r="O4174" s="83"/>
      <c r="P4174" s="84"/>
      <c r="Q4174" s="217"/>
      <c r="R4174" s="91">
        <f t="shared" ref="R4174" si="10793">IF(COUNTA(Y4172:DP4175)=0,0,HLOOKUP(R4173,Y4173:DP4175,2,FALSE))</f>
        <v>0</v>
      </c>
      <c r="S4174" s="92">
        <f t="shared" ref="S4174" si="10794">IF(COUNTA(Y4172:DP4175)=0,0,HLOOKUP(S4172,Y4172:DP4175,3,FALSE))</f>
        <v>0</v>
      </c>
      <c r="T4174" s="93"/>
      <c r="U4174" s="94">
        <f t="array" ref="U4174">IF(COUNTA(Y4172:DP4175)=0,0,IF(ISERROR(HLOOKUP(U4175,Y4175:DP4175,1,FALSE)),0,INDEX(Y4174:DP4174,MATCH(U4173&amp;U4175,Y4173:DP4173&amp;Y4175:DP4175,0))))</f>
        <v>0</v>
      </c>
      <c r="V4174" s="94">
        <f t="array" ref="V4174">IF(COUNTA(Y4172:DP4175)=0,0,IF(ISERROR(HLOOKUP(V4175,Y4175:DP4175,1,FALSE)),0,INDEX(Y4174:DP4174,MATCH(V4173&amp;V4175,Y4173:DP4173&amp;Y4175:DP4175,0))))</f>
        <v>0</v>
      </c>
      <c r="W4174" s="95"/>
      <c r="X4174" s="108"/>
    </row>
    <row r="4175" spans="2:25" ht="13.9" thickBot="1">
      <c r="B4175" s="96"/>
      <c r="C4175" s="97"/>
      <c r="D4175" s="96"/>
      <c r="E4175" s="96"/>
      <c r="F4175" s="96"/>
      <c r="G4175" s="96"/>
      <c r="H4175" s="96"/>
      <c r="I4175" s="96"/>
      <c r="J4175" s="96"/>
      <c r="K4175" s="96"/>
      <c r="L4175" s="96"/>
      <c r="M4175" s="96"/>
      <c r="N4175" s="96"/>
      <c r="O4175" s="96"/>
      <c r="P4175" s="97"/>
      <c r="Q4175" s="218"/>
      <c r="R4175" s="98" t="str">
        <f t="shared" ref="R4175" si="10795">IF(COUNTA(Y4172:DP4175)=0,"none",HLOOKUP(R4173,Y4173:DP4175,3,FALSE))</f>
        <v>none</v>
      </c>
      <c r="S4175" s="99" t="str">
        <f t="shared" ref="S4175" si="10796">IF(COUNTA(Y4172:DP4175)=0,"none",HLOOKUP(S4172,Y4172:DP4175,4,FALSE))</f>
        <v>none</v>
      </c>
      <c r="T4175" s="100"/>
      <c r="U4175" s="100" t="str">
        <f t="array" ref="U4175">IF(COUNTA(Y4172:DP4175)=0,"none",IF($U$2="WAHR",$W$3,Abfrage!$F$4))</f>
        <v>none</v>
      </c>
      <c r="V4175" s="100" t="str">
        <f t="array" ref="V4175">IF(COUNTA(Y4172:DP4175)=0,"none",IF($U$2="WAHR",$W$3,Abfrage!$F$4))</f>
        <v>none</v>
      </c>
      <c r="W4175" s="100" t="str">
        <f t="array" ref="W4175">IF(COUNTA(Y4172:DP4175)=0,"none",IF($U$2="WAHR",$W$3,Abfrage!$F$4))</f>
        <v>none</v>
      </c>
      <c r="X4175" s="109"/>
    </row>
    <row r="4176" spans="2:25" thickBot="1">
      <c r="B4176" s="75" t="s">
        <v>2592</v>
      </c>
      <c r="C4176" s="76">
        <v>1000346741</v>
      </c>
      <c r="D4176" s="75" t="s">
        <v>95</v>
      </c>
      <c r="E4176" s="75" t="s">
        <v>96</v>
      </c>
      <c r="F4176" s="75" t="s">
        <v>97</v>
      </c>
      <c r="G4176" s="75" t="s">
        <v>97</v>
      </c>
      <c r="H4176" s="75" t="e">
        <v>#N/A</v>
      </c>
      <c r="I4176" s="75" t="s">
        <v>68</v>
      </c>
      <c r="J4176" s="75" t="s">
        <v>2593</v>
      </c>
      <c r="K4176" s="75" t="s">
        <v>321</v>
      </c>
      <c r="L4176" s="75" t="s">
        <v>321</v>
      </c>
      <c r="M4176" s="75" t="s">
        <v>313</v>
      </c>
      <c r="N4176" s="75" t="s">
        <v>352</v>
      </c>
      <c r="O4176" s="75" t="s">
        <v>306</v>
      </c>
      <c r="P4176" s="76" t="s">
        <v>344</v>
      </c>
      <c r="Q4176" s="216"/>
      <c r="R4176" s="77" t="str">
        <f t="shared" ref="R4176" si="10797">IF(COUNTA(Y4176:DP4179)=0,"01.01.1900",INDEX(Y4176:DP4176,MATCH(R4177,Y4177:DP4177,0)))</f>
        <v>01.01.1900</v>
      </c>
      <c r="S4176" s="78" t="str">
        <f t="shared" ref="S4176" si="10798">IF(COUNTA(Y4176:DP4179)=0,"01.01.1900",MAX(Y4176:DP4176))</f>
        <v>01.01.1900</v>
      </c>
      <c r="T4176" s="79"/>
      <c r="U4176" s="80" t="str">
        <f t="array" ref="U4176">IF(COUNTA(Y4176:DP4179)=0,"01.01.1900",IF(ISERROR(HLOOKUP(U4179,Y4179:DP4179,1,FALSE)),"01.01.1900",INDEX(Y4176:DP4176,MATCH(U4177&amp;U4179,Y4177:DP4177&amp;Y4179:DP4179,0))))</f>
        <v>01.01.1900</v>
      </c>
      <c r="V4176" s="81" t="str">
        <f t="shared" ref="V4176" si="10799">IF(COUNTA(Y4176:DP4179)=0,"01.01.1900",_xlfn.MAXIFS(Y4176:DP4176,Y4179:DP4179,V4179))</f>
        <v>01.01.1900</v>
      </c>
      <c r="W4176" s="82"/>
      <c r="X4176" s="106"/>
    </row>
    <row r="4177" spans="2:26" thickBot="1">
      <c r="B4177" s="83"/>
      <c r="C4177" s="84"/>
      <c r="D4177" s="83"/>
      <c r="E4177" s="83"/>
      <c r="F4177" s="83"/>
      <c r="G4177" s="83"/>
      <c r="H4177" s="83"/>
      <c r="I4177" s="83"/>
      <c r="J4177" s="83"/>
      <c r="K4177" s="83"/>
      <c r="L4177" s="83"/>
      <c r="M4177" s="83"/>
      <c r="N4177" s="83"/>
      <c r="O4177" s="83"/>
      <c r="P4177" s="84"/>
      <c r="Q4177" s="217"/>
      <c r="R4177" s="85">
        <f t="shared" ref="R4177" si="10800">IF(COUNTA(Y4176:DP4179)=0,0,MIN(Y4177:DP4177))</f>
        <v>0</v>
      </c>
      <c r="S4177" s="86">
        <f t="shared" ref="S4177" si="10801">IF(COUNTA(Y4176:DP4179)=0,0,HLOOKUP(S4176,Y4176:DP4179,2,FALSE))</f>
        <v>0</v>
      </c>
      <c r="T4177" s="87">
        <f t="shared" ref="T4177" si="10802">IF(COUNTA(Y4176:DP4179)=0,0,AVERAGE(Y4177:DP4177))</f>
        <v>0</v>
      </c>
      <c r="U4177" s="88">
        <f t="shared" ref="U4177" si="10803">IF(COUNTA(Y4176:DP4179)=0,0,_xlfn.MINIFS(Y4177:DP4177,Y4179:DP4179,U4179))</f>
        <v>0</v>
      </c>
      <c r="V4177" s="89">
        <f t="array" ref="V4177">IF(COUNTA(Y4176:DP4179)=0,0,IF(ISERROR(HLOOKUP(V4179,Y4179:DP4179,1,FALSE)),0,INDEX(Y4177:DP4177,MATCH(V4176&amp;V4179,Y4176:DP4176&amp;Y4179:DP4179,0))))</f>
        <v>0</v>
      </c>
      <c r="W4177" s="90">
        <f t="array" ref="W4177">IF(COUNTA(Y4176:DP4179)=0,0,IF(ISERROR(HLOOKUP(W4179,Y4179:DP4179,1,FALSE)),0,AVERAGEIF(Y4179:DP4179,$W4179,Y4177:DP4177)))</f>
        <v>0</v>
      </c>
      <c r="X4177" s="107"/>
    </row>
    <row r="4178" spans="2:26" thickBot="1">
      <c r="B4178" s="83"/>
      <c r="C4178" s="84"/>
      <c r="D4178" s="83"/>
      <c r="E4178" s="83"/>
      <c r="F4178" s="83"/>
      <c r="G4178" s="83"/>
      <c r="H4178" s="83"/>
      <c r="I4178" s="83"/>
      <c r="J4178" s="83"/>
      <c r="K4178" s="83"/>
      <c r="L4178" s="83"/>
      <c r="M4178" s="83"/>
      <c r="N4178" s="83"/>
      <c r="O4178" s="83"/>
      <c r="P4178" s="84"/>
      <c r="Q4178" s="217"/>
      <c r="R4178" s="91">
        <f t="shared" ref="R4178" si="10804">IF(COUNTA(Y4176:DP4179)=0,0,HLOOKUP(R4177,Y4177:DP4179,2,FALSE))</f>
        <v>0</v>
      </c>
      <c r="S4178" s="92">
        <f t="shared" ref="S4178" si="10805">IF(COUNTA(Y4176:DP4179)=0,0,HLOOKUP(S4176,Y4176:DP4179,3,FALSE))</f>
        <v>0</v>
      </c>
      <c r="T4178" s="93"/>
      <c r="U4178" s="94">
        <f t="array" ref="U4178">IF(COUNTA(Y4176:DP4179)=0,0,IF(ISERROR(HLOOKUP(U4179,Y4179:DP4179,1,FALSE)),0,INDEX(Y4178:DP4178,MATCH(U4177&amp;U4179,Y4177:DP4177&amp;Y4179:DP4179,0))))</f>
        <v>0</v>
      </c>
      <c r="V4178" s="94">
        <f t="array" ref="V4178">IF(COUNTA(Y4176:DP4179)=0,0,IF(ISERROR(HLOOKUP(V4179,Y4179:DP4179,1,FALSE)),0,INDEX(Y4178:DP4178,MATCH(V4177&amp;V4179,Y4177:DP4177&amp;Y4179:DP4179,0))))</f>
        <v>0</v>
      </c>
      <c r="W4178" s="95"/>
      <c r="X4178" s="108"/>
    </row>
    <row r="4179" spans="2:26" ht="13.9" thickBot="1">
      <c r="B4179" s="96"/>
      <c r="C4179" s="97"/>
      <c r="D4179" s="96"/>
      <c r="E4179" s="96"/>
      <c r="F4179" s="96"/>
      <c r="G4179" s="96"/>
      <c r="H4179" s="96"/>
      <c r="I4179" s="96"/>
      <c r="J4179" s="96"/>
      <c r="K4179" s="96"/>
      <c r="L4179" s="96"/>
      <c r="M4179" s="96"/>
      <c r="N4179" s="96"/>
      <c r="O4179" s="96"/>
      <c r="P4179" s="97"/>
      <c r="Q4179" s="218"/>
      <c r="R4179" s="98" t="str">
        <f t="shared" ref="R4179" si="10806">IF(COUNTA(Y4176:DP4179)=0,"none",HLOOKUP(R4177,Y4177:DP4179,3,FALSE))</f>
        <v>none</v>
      </c>
      <c r="S4179" s="99" t="str">
        <f t="shared" ref="S4179" si="10807">IF(COUNTA(Y4176:DP4179)=0,"none",HLOOKUP(S4176,Y4176:DP4179,4,FALSE))</f>
        <v>none</v>
      </c>
      <c r="T4179" s="100"/>
      <c r="U4179" s="100" t="str">
        <f t="array" ref="U4179">IF(COUNTA(Y4176:DP4179)=0,"none",IF($U$2="WAHR",$W$3,Abfrage!$F$4))</f>
        <v>none</v>
      </c>
      <c r="V4179" s="100" t="str">
        <f t="array" ref="V4179">IF(COUNTA(Y4176:DP4179)=0,"none",IF($U$2="WAHR",$W$3,Abfrage!$F$4))</f>
        <v>none</v>
      </c>
      <c r="W4179" s="100" t="str">
        <f t="array" ref="W4179">IF(COUNTA(Y4176:DP4179)=0,"none",IF($U$2="WAHR",$W$3,Abfrage!$F$4))</f>
        <v>none</v>
      </c>
      <c r="X4179" s="109"/>
    </row>
    <row r="4180" spans="2:26" thickBot="1">
      <c r="B4180" s="75" t="s">
        <v>2594</v>
      </c>
      <c r="C4180" s="76">
        <v>1000346800</v>
      </c>
      <c r="D4180" s="75" t="s">
        <v>95</v>
      </c>
      <c r="E4180" s="75" t="s">
        <v>148</v>
      </c>
      <c r="F4180" s="75" t="s">
        <v>341</v>
      </c>
      <c r="G4180" s="75" t="s">
        <v>341</v>
      </c>
      <c r="H4180" s="75" t="s">
        <v>334</v>
      </c>
      <c r="I4180" s="75" t="s">
        <v>342</v>
      </c>
      <c r="J4180" s="75" t="s">
        <v>2595</v>
      </c>
      <c r="K4180" s="75" t="s">
        <v>321</v>
      </c>
      <c r="L4180" s="75" t="s">
        <v>321</v>
      </c>
      <c r="M4180" s="75" t="s">
        <v>313</v>
      </c>
      <c r="N4180" s="75" t="s">
        <v>327</v>
      </c>
      <c r="O4180" s="75" t="s">
        <v>306</v>
      </c>
      <c r="P4180" s="76" t="s">
        <v>344</v>
      </c>
      <c r="Q4180" s="216"/>
      <c r="R4180" s="77">
        <f t="shared" ref="R4180" si="10808">IF(COUNTA(Y4180:DP4183)=0,"01.01.1900",INDEX(Y4180:DP4180,MATCH(R4181,Y4181:DP4181,0)))</f>
        <v>44712</v>
      </c>
      <c r="S4180" s="78">
        <f t="shared" ref="S4180" si="10809">IF(COUNTA(Y4180:DP4183)=0,"01.01.1900",MAX(Y4180:DP4180))</f>
        <v>44712</v>
      </c>
      <c r="T4180" s="79"/>
      <c r="U4180" s="80" t="str">
        <f t="array" ref="U4180">IF(COUNTA(Y4180:DP4183)=0,"01.01.1900",IF(ISERROR(HLOOKUP(U4183,Y4183:DP4183,1,FALSE)),"01.01.1900",INDEX(Y4180:DP4180,MATCH(U4181&amp;U4183,Y4181:DP4181&amp;Y4183:DP4183,0))))</f>
        <v>01.01.1900</v>
      </c>
      <c r="V4180" s="81">
        <f t="shared" ref="V4180" si="10810">IF(COUNTA(Y4180:DP4183)=0,"01.01.1900",_xlfn.MAXIFS(Y4180:DP4180,Y4183:DP4183,V4183))</f>
        <v>0</v>
      </c>
      <c r="W4180" s="82"/>
      <c r="X4180" s="106"/>
      <c r="Y4180" s="141">
        <v>44712</v>
      </c>
      <c r="Z4180" s="141">
        <v>44712</v>
      </c>
    </row>
    <row r="4181" spans="2:26" thickBot="1">
      <c r="B4181" s="83"/>
      <c r="C4181" s="84"/>
      <c r="D4181" s="83"/>
      <c r="E4181" s="83"/>
      <c r="F4181" s="83"/>
      <c r="G4181" s="83"/>
      <c r="H4181" s="83"/>
      <c r="I4181" s="83"/>
      <c r="J4181" s="83"/>
      <c r="K4181" s="83"/>
      <c r="L4181" s="83"/>
      <c r="M4181" s="83"/>
      <c r="N4181" s="83"/>
      <c r="O4181" s="83"/>
      <c r="P4181" s="84"/>
      <c r="Q4181" s="217"/>
      <c r="R4181" s="85">
        <f t="shared" ref="R4181" si="10811">IF(COUNTA(Y4180:DP4183)=0,0,MIN(Y4181:DP4181))</f>
        <v>7.0000000000000007E-2</v>
      </c>
      <c r="S4181" s="86">
        <f t="shared" ref="S4181" si="10812">IF(COUNTA(Y4180:DP4183)=0,0,HLOOKUP(S4180,Y4180:DP4183,2,FALSE))</f>
        <v>7.0000000000000007E-2</v>
      </c>
      <c r="T4181" s="87">
        <f t="shared" ref="T4181" si="10813">IF(COUNTA(Y4180:DP4183)=0,0,AVERAGE(Y4181:DP4181))</f>
        <v>7.0000000000000007E-2</v>
      </c>
      <c r="U4181" s="88">
        <f t="shared" ref="U4181" si="10814">IF(COUNTA(Y4180:DP4183)=0,0,_xlfn.MINIFS(Y4181:DP4181,Y4183:DP4183,U4183))</f>
        <v>0</v>
      </c>
      <c r="V4181" s="89">
        <f t="array" ref="V4181">IF(COUNTA(Y4180:DP4183)=0,0,IF(ISERROR(HLOOKUP(V4183,Y4183:DP4183,1,FALSE)),0,INDEX(Y4181:DP4181,MATCH(V4180&amp;V4183,Y4180:DP4180&amp;Y4183:DP4183,0))))</f>
        <v>0</v>
      </c>
      <c r="W4181" s="90">
        <f t="array" ref="W4181">IF(COUNTA(Y4180:DP4183)=0,0,IF(ISERROR(HLOOKUP(W4183,Y4183:DP4183,1,FALSE)),0,AVERAGEIF(Y4183:DP4183,$W4183,Y4181:DP4181)))</f>
        <v>0</v>
      </c>
      <c r="X4181" s="107"/>
      <c r="Y4181" s="142">
        <v>7.0000000000000007E-2</v>
      </c>
      <c r="Z4181" s="142">
        <v>7.0000000000000007E-2</v>
      </c>
    </row>
    <row r="4182" spans="2:26" thickBot="1">
      <c r="B4182" s="83"/>
      <c r="C4182" s="84"/>
      <c r="D4182" s="83"/>
      <c r="E4182" s="83"/>
      <c r="F4182" s="83"/>
      <c r="G4182" s="83"/>
      <c r="H4182" s="83"/>
      <c r="I4182" s="83"/>
      <c r="J4182" s="83"/>
      <c r="K4182" s="83"/>
      <c r="L4182" s="83"/>
      <c r="M4182" s="83"/>
      <c r="N4182" s="83"/>
      <c r="O4182" s="83"/>
      <c r="P4182" s="84"/>
      <c r="Q4182" s="217"/>
      <c r="R4182" s="91" t="str">
        <f t="shared" ref="R4182" si="10815">IF(COUNTA(Y4180:DP4183)=0,0,HLOOKUP(R4181,Y4181:DP4183,2,FALSE))</f>
        <v>nn</v>
      </c>
      <c r="S4182" s="92" t="str">
        <f t="shared" ref="S4182" si="10816">IF(COUNTA(Y4180:DP4183)=0,0,HLOOKUP(S4180,Y4180:DP4183,3,FALSE))</f>
        <v>nn</v>
      </c>
      <c r="T4182" s="93"/>
      <c r="U4182" s="94">
        <f t="array" ref="U4182">IF(COUNTA(Y4180:DP4183)=0,0,IF(ISERROR(HLOOKUP(U4183,Y4183:DP4183,1,FALSE)),0,INDEX(Y4182:DP4182,MATCH(U4181&amp;U4183,Y4181:DP4181&amp;Y4183:DP4183,0))))</f>
        <v>0</v>
      </c>
      <c r="V4182" s="94">
        <f t="array" ref="V4182">IF(COUNTA(Y4180:DP4183)=0,0,IF(ISERROR(HLOOKUP(V4183,Y4183:DP4183,1,FALSE)),0,INDEX(Y4182:DP4182,MATCH(V4181&amp;V4183,Y4181:DP4181&amp;Y4183:DP4183,0))))</f>
        <v>0</v>
      </c>
      <c r="W4182" s="95"/>
      <c r="X4182" s="108"/>
      <c r="Y4182" s="143" t="s">
        <v>345</v>
      </c>
      <c r="Z4182" s="143">
        <v>0</v>
      </c>
    </row>
    <row r="4183" spans="2:26" ht="13.9" thickBot="1">
      <c r="B4183" s="96"/>
      <c r="C4183" s="97"/>
      <c r="D4183" s="96"/>
      <c r="E4183" s="96"/>
      <c r="F4183" s="96"/>
      <c r="G4183" s="96"/>
      <c r="H4183" s="96"/>
      <c r="I4183" s="96"/>
      <c r="J4183" s="96"/>
      <c r="K4183" s="96"/>
      <c r="L4183" s="96"/>
      <c r="M4183" s="96"/>
      <c r="N4183" s="96"/>
      <c r="O4183" s="96"/>
      <c r="P4183" s="97"/>
      <c r="Q4183" s="218"/>
      <c r="R4183" s="98" t="str">
        <f t="shared" ref="R4183" si="10817">IF(COUNTA(Y4180:DP4183)=0,"none",HLOOKUP(R4181,Y4181:DP4183,3,FALSE))</f>
        <v>SAP</v>
      </c>
      <c r="S4183" s="99" t="str">
        <f t="shared" ref="S4183" si="10818">IF(COUNTA(Y4180:DP4183)=0,"none",HLOOKUP(S4180,Y4180:DP4183,4,FALSE))</f>
        <v>SAP</v>
      </c>
      <c r="T4183" s="100"/>
      <c r="U4183" s="100">
        <f t="array" ref="U4183">IF(COUNTA(Y4180:DP4183)=0,"none",IF($U$2="WAHR",$W$3,Abfrage!$F$4))</f>
        <v>0</v>
      </c>
      <c r="V4183" s="100">
        <f t="array" ref="V4183">IF(COUNTA(Y4180:DP4183)=0,"none",IF($U$2="WAHR",$W$3,Abfrage!$F$4))</f>
        <v>0</v>
      </c>
      <c r="W4183" s="100">
        <f t="array" ref="W4183">IF(COUNTA(Y4180:DP4183)=0,"none",IF($U$2="WAHR",$W$3,Abfrage!$F$4))</f>
        <v>0</v>
      </c>
      <c r="X4183" s="109"/>
      <c r="Y4183" s="144" t="s">
        <v>47</v>
      </c>
      <c r="Z4183" s="144" t="s">
        <v>47</v>
      </c>
    </row>
    <row r="4184" spans="2:26" thickBot="1">
      <c r="B4184" s="75" t="s">
        <v>2596</v>
      </c>
      <c r="C4184" s="76">
        <v>1000346811</v>
      </c>
      <c r="D4184" s="75" t="s">
        <v>95</v>
      </c>
      <c r="E4184" s="75" t="s">
        <v>148</v>
      </c>
      <c r="F4184" s="75" t="s">
        <v>341</v>
      </c>
      <c r="G4184" s="75" t="s">
        <v>341</v>
      </c>
      <c r="H4184" s="75" t="e">
        <v>#N/A</v>
      </c>
      <c r="I4184" s="75" t="s">
        <v>342</v>
      </c>
      <c r="J4184" s="75" t="s">
        <v>2597</v>
      </c>
      <c r="K4184" s="75" t="s">
        <v>628</v>
      </c>
      <c r="L4184" s="75" t="s">
        <v>628</v>
      </c>
      <c r="M4184" s="75" t="s">
        <v>313</v>
      </c>
      <c r="N4184" s="75" t="s">
        <v>327</v>
      </c>
      <c r="O4184" s="75" t="s">
        <v>306</v>
      </c>
      <c r="P4184" s="76" t="s">
        <v>344</v>
      </c>
      <c r="Q4184" s="216"/>
      <c r="R4184" s="77" t="str">
        <f t="shared" ref="R4184" si="10819">IF(COUNTA(Y4184:DP4187)=0,"01.01.1900",INDEX(Y4184:DP4184,MATCH(R4185,Y4185:DP4185,0)))</f>
        <v>01.01.1900</v>
      </c>
      <c r="S4184" s="78" t="str">
        <f t="shared" ref="S4184" si="10820">IF(COUNTA(Y4184:DP4187)=0,"01.01.1900",MAX(Y4184:DP4184))</f>
        <v>01.01.1900</v>
      </c>
      <c r="T4184" s="79"/>
      <c r="U4184" s="80" t="str">
        <f t="array" ref="U4184">IF(COUNTA(Y4184:DP4187)=0,"01.01.1900",IF(ISERROR(HLOOKUP(U4187,Y4187:DP4187,1,FALSE)),"01.01.1900",INDEX(Y4184:DP4184,MATCH(U4185&amp;U4187,Y4185:DP4185&amp;Y4187:DP4187,0))))</f>
        <v>01.01.1900</v>
      </c>
      <c r="V4184" s="81" t="str">
        <f t="shared" ref="V4184" si="10821">IF(COUNTA(Y4184:DP4187)=0,"01.01.1900",_xlfn.MAXIFS(Y4184:DP4184,Y4187:DP4187,V4187))</f>
        <v>01.01.1900</v>
      </c>
      <c r="W4184" s="82"/>
      <c r="X4184" s="106"/>
    </row>
    <row r="4185" spans="2:26" thickBot="1">
      <c r="B4185" s="83"/>
      <c r="C4185" s="84"/>
      <c r="D4185" s="83"/>
      <c r="E4185" s="83"/>
      <c r="F4185" s="83"/>
      <c r="G4185" s="83"/>
      <c r="H4185" s="83"/>
      <c r="I4185" s="83"/>
      <c r="J4185" s="83"/>
      <c r="K4185" s="83"/>
      <c r="L4185" s="83"/>
      <c r="M4185" s="83"/>
      <c r="N4185" s="83"/>
      <c r="O4185" s="83"/>
      <c r="P4185" s="84"/>
      <c r="Q4185" s="217"/>
      <c r="R4185" s="85">
        <f t="shared" ref="R4185" si="10822">IF(COUNTA(Y4184:DP4187)=0,0,MIN(Y4185:DP4185))</f>
        <v>0</v>
      </c>
      <c r="S4185" s="86">
        <f t="shared" ref="S4185" si="10823">IF(COUNTA(Y4184:DP4187)=0,0,HLOOKUP(S4184,Y4184:DP4187,2,FALSE))</f>
        <v>0</v>
      </c>
      <c r="T4185" s="87">
        <f t="shared" ref="T4185" si="10824">IF(COUNTA(Y4184:DP4187)=0,0,AVERAGE(Y4185:DP4185))</f>
        <v>0</v>
      </c>
      <c r="U4185" s="88">
        <f t="shared" ref="U4185" si="10825">IF(COUNTA(Y4184:DP4187)=0,0,_xlfn.MINIFS(Y4185:DP4185,Y4187:DP4187,U4187))</f>
        <v>0</v>
      </c>
      <c r="V4185" s="89">
        <f t="array" ref="V4185">IF(COUNTA(Y4184:DP4187)=0,0,IF(ISERROR(HLOOKUP(V4187,Y4187:DP4187,1,FALSE)),0,INDEX(Y4185:DP4185,MATCH(V4184&amp;V4187,Y4184:DP4184&amp;Y4187:DP4187,0))))</f>
        <v>0</v>
      </c>
      <c r="W4185" s="90">
        <f t="array" ref="W4185">IF(COUNTA(Y4184:DP4187)=0,0,IF(ISERROR(HLOOKUP(W4187,Y4187:DP4187,1,FALSE)),0,AVERAGEIF(Y4187:DP4187,$W4187,Y4185:DP4185)))</f>
        <v>0</v>
      </c>
      <c r="X4185" s="107"/>
    </row>
    <row r="4186" spans="2:26" thickBot="1">
      <c r="B4186" s="83"/>
      <c r="C4186" s="84"/>
      <c r="D4186" s="83"/>
      <c r="E4186" s="83"/>
      <c r="F4186" s="83"/>
      <c r="G4186" s="83"/>
      <c r="H4186" s="83"/>
      <c r="I4186" s="83"/>
      <c r="J4186" s="83"/>
      <c r="K4186" s="83"/>
      <c r="L4186" s="83"/>
      <c r="M4186" s="83"/>
      <c r="N4186" s="83"/>
      <c r="O4186" s="83"/>
      <c r="P4186" s="84"/>
      <c r="Q4186" s="217"/>
      <c r="R4186" s="91">
        <f t="shared" ref="R4186" si="10826">IF(COUNTA(Y4184:DP4187)=0,0,HLOOKUP(R4185,Y4185:DP4187,2,FALSE))</f>
        <v>0</v>
      </c>
      <c r="S4186" s="92">
        <f t="shared" ref="S4186" si="10827">IF(COUNTA(Y4184:DP4187)=0,0,HLOOKUP(S4184,Y4184:DP4187,3,FALSE))</f>
        <v>0</v>
      </c>
      <c r="T4186" s="93"/>
      <c r="U4186" s="94">
        <f t="array" ref="U4186">IF(COUNTA(Y4184:DP4187)=0,0,IF(ISERROR(HLOOKUP(U4187,Y4187:DP4187,1,FALSE)),0,INDEX(Y4186:DP4186,MATCH(U4185&amp;U4187,Y4185:DP4185&amp;Y4187:DP4187,0))))</f>
        <v>0</v>
      </c>
      <c r="V4186" s="94">
        <f t="array" ref="V4186">IF(COUNTA(Y4184:DP4187)=0,0,IF(ISERROR(HLOOKUP(V4187,Y4187:DP4187,1,FALSE)),0,INDEX(Y4186:DP4186,MATCH(V4185&amp;V4187,Y4185:DP4185&amp;Y4187:DP4187,0))))</f>
        <v>0</v>
      </c>
      <c r="W4186" s="95"/>
      <c r="X4186" s="108"/>
    </row>
    <row r="4187" spans="2:26" ht="13.9" thickBot="1">
      <c r="B4187" s="96"/>
      <c r="C4187" s="97"/>
      <c r="D4187" s="96"/>
      <c r="E4187" s="96"/>
      <c r="F4187" s="96"/>
      <c r="G4187" s="96"/>
      <c r="H4187" s="96"/>
      <c r="I4187" s="96"/>
      <c r="J4187" s="96"/>
      <c r="K4187" s="96"/>
      <c r="L4187" s="96"/>
      <c r="M4187" s="96"/>
      <c r="N4187" s="96"/>
      <c r="O4187" s="96"/>
      <c r="P4187" s="97"/>
      <c r="Q4187" s="218"/>
      <c r="R4187" s="98" t="str">
        <f t="shared" ref="R4187" si="10828">IF(COUNTA(Y4184:DP4187)=0,"none",HLOOKUP(R4185,Y4185:DP4187,3,FALSE))</f>
        <v>none</v>
      </c>
      <c r="S4187" s="99" t="str">
        <f t="shared" ref="S4187" si="10829">IF(COUNTA(Y4184:DP4187)=0,"none",HLOOKUP(S4184,Y4184:DP4187,4,FALSE))</f>
        <v>none</v>
      </c>
      <c r="T4187" s="100"/>
      <c r="U4187" s="100" t="str">
        <f t="array" ref="U4187">IF(COUNTA(Y4184:DP4187)=0,"none",IF($U$2="WAHR",$W$3,Abfrage!$F$4))</f>
        <v>none</v>
      </c>
      <c r="V4187" s="100" t="str">
        <f t="array" ref="V4187">IF(COUNTA(Y4184:DP4187)=0,"none",IF($U$2="WAHR",$W$3,Abfrage!$F$4))</f>
        <v>none</v>
      </c>
      <c r="W4187" s="100" t="str">
        <f t="array" ref="W4187">IF(COUNTA(Y4184:DP4187)=0,"none",IF($U$2="WAHR",$W$3,Abfrage!$F$4))</f>
        <v>none</v>
      </c>
      <c r="X4187" s="109"/>
    </row>
    <row r="4188" spans="2:26" thickBot="1">
      <c r="B4188" s="75" t="s">
        <v>2598</v>
      </c>
      <c r="C4188" s="76">
        <v>1000346742</v>
      </c>
      <c r="D4188" s="75" t="s">
        <v>95</v>
      </c>
      <c r="E4188" s="75" t="s">
        <v>170</v>
      </c>
      <c r="F4188" s="75" t="s">
        <v>455</v>
      </c>
      <c r="G4188" s="75" t="s">
        <v>2599</v>
      </c>
      <c r="H4188" s="75" t="e">
        <v>#N/A</v>
      </c>
      <c r="I4188" s="75" t="s">
        <v>1035</v>
      </c>
      <c r="J4188" s="75" t="s">
        <v>2600</v>
      </c>
      <c r="K4188" s="75" t="s">
        <v>306</v>
      </c>
      <c r="L4188" s="75" t="s">
        <v>306</v>
      </c>
      <c r="M4188" s="75" t="s">
        <v>306</v>
      </c>
      <c r="N4188" s="75" t="s">
        <v>306</v>
      </c>
      <c r="O4188" s="75" t="s">
        <v>309</v>
      </c>
      <c r="P4188" s="76" t="s">
        <v>306</v>
      </c>
      <c r="Q4188" s="216"/>
      <c r="R4188" s="77" t="str">
        <f t="shared" ref="R4188" si="10830">IF(COUNTA(Y4188:DP4191)=0,"01.01.1900",INDEX(Y4188:DP4188,MATCH(R4189,Y4189:DP4189,0)))</f>
        <v>01.01.1900</v>
      </c>
      <c r="S4188" s="78" t="str">
        <f t="shared" ref="S4188" si="10831">IF(COUNTA(Y4188:DP4191)=0,"01.01.1900",MAX(Y4188:DP4188))</f>
        <v>01.01.1900</v>
      </c>
      <c r="T4188" s="79"/>
      <c r="U4188" s="80" t="str">
        <f t="array" ref="U4188">IF(COUNTA(Y4188:DP4191)=0,"01.01.1900",IF(ISERROR(HLOOKUP(U4191,Y4191:DP4191,1,FALSE)),"01.01.1900",INDEX(Y4188:DP4188,MATCH(U4189&amp;U4191,Y4189:DP4189&amp;Y4191:DP4191,0))))</f>
        <v>01.01.1900</v>
      </c>
      <c r="V4188" s="81" t="str">
        <f t="shared" ref="V4188" si="10832">IF(COUNTA(Y4188:DP4191)=0,"01.01.1900",_xlfn.MAXIFS(Y4188:DP4188,Y4191:DP4191,V4191))</f>
        <v>01.01.1900</v>
      </c>
      <c r="W4188" s="82"/>
      <c r="X4188" s="106"/>
    </row>
    <row r="4189" spans="2:26" thickBot="1">
      <c r="B4189" s="83"/>
      <c r="C4189" s="84"/>
      <c r="D4189" s="83"/>
      <c r="E4189" s="83"/>
      <c r="F4189" s="83"/>
      <c r="G4189" s="83"/>
      <c r="H4189" s="83"/>
      <c r="I4189" s="83"/>
      <c r="J4189" s="83"/>
      <c r="K4189" s="83"/>
      <c r="L4189" s="83"/>
      <c r="M4189" s="83"/>
      <c r="N4189" s="83"/>
      <c r="O4189" s="83"/>
      <c r="P4189" s="84"/>
      <c r="Q4189" s="217"/>
      <c r="R4189" s="85">
        <f t="shared" ref="R4189" si="10833">IF(COUNTA(Y4188:DP4191)=0,0,MIN(Y4189:DP4189))</f>
        <v>0</v>
      </c>
      <c r="S4189" s="86">
        <f t="shared" ref="S4189" si="10834">IF(COUNTA(Y4188:DP4191)=0,0,HLOOKUP(S4188,Y4188:DP4191,2,FALSE))</f>
        <v>0</v>
      </c>
      <c r="T4189" s="87">
        <f t="shared" ref="T4189" si="10835">IF(COUNTA(Y4188:DP4191)=0,0,AVERAGE(Y4189:DP4189))</f>
        <v>0</v>
      </c>
      <c r="U4189" s="88">
        <f t="shared" ref="U4189" si="10836">IF(COUNTA(Y4188:DP4191)=0,0,_xlfn.MINIFS(Y4189:DP4189,Y4191:DP4191,U4191))</f>
        <v>0</v>
      </c>
      <c r="V4189" s="89">
        <f t="array" ref="V4189">IF(COUNTA(Y4188:DP4191)=0,0,IF(ISERROR(HLOOKUP(V4191,Y4191:DP4191,1,FALSE)),0,INDEX(Y4189:DP4189,MATCH(V4188&amp;V4191,Y4188:DP4188&amp;Y4191:DP4191,0))))</f>
        <v>0</v>
      </c>
      <c r="W4189" s="90">
        <f t="array" ref="W4189">IF(COUNTA(Y4188:DP4191)=0,0,IF(ISERROR(HLOOKUP(W4191,Y4191:DP4191,1,FALSE)),0,AVERAGEIF(Y4191:DP4191,$W4191,Y4189:DP4189)))</f>
        <v>0</v>
      </c>
      <c r="X4189" s="107"/>
    </row>
    <row r="4190" spans="2:26" thickBot="1">
      <c r="B4190" s="83"/>
      <c r="C4190" s="84"/>
      <c r="D4190" s="83"/>
      <c r="E4190" s="83"/>
      <c r="F4190" s="83"/>
      <c r="G4190" s="83"/>
      <c r="H4190" s="83"/>
      <c r="I4190" s="83"/>
      <c r="J4190" s="83"/>
      <c r="K4190" s="83"/>
      <c r="L4190" s="83"/>
      <c r="M4190" s="83"/>
      <c r="N4190" s="83"/>
      <c r="O4190" s="83"/>
      <c r="P4190" s="84"/>
      <c r="Q4190" s="217"/>
      <c r="R4190" s="91">
        <f t="shared" ref="R4190" si="10837">IF(COUNTA(Y4188:DP4191)=0,0,HLOOKUP(R4189,Y4189:DP4191,2,FALSE))</f>
        <v>0</v>
      </c>
      <c r="S4190" s="92">
        <f t="shared" ref="S4190" si="10838">IF(COUNTA(Y4188:DP4191)=0,0,HLOOKUP(S4188,Y4188:DP4191,3,FALSE))</f>
        <v>0</v>
      </c>
      <c r="T4190" s="93"/>
      <c r="U4190" s="94">
        <f t="array" ref="U4190">IF(COUNTA(Y4188:DP4191)=0,0,IF(ISERROR(HLOOKUP(U4191,Y4191:DP4191,1,FALSE)),0,INDEX(Y4190:DP4190,MATCH(U4189&amp;U4191,Y4189:DP4189&amp;Y4191:DP4191,0))))</f>
        <v>0</v>
      </c>
      <c r="V4190" s="94">
        <f t="array" ref="V4190">IF(COUNTA(Y4188:DP4191)=0,0,IF(ISERROR(HLOOKUP(V4191,Y4191:DP4191,1,FALSE)),0,INDEX(Y4190:DP4190,MATCH(V4189&amp;V4191,Y4189:DP4189&amp;Y4191:DP4191,0))))</f>
        <v>0</v>
      </c>
      <c r="W4190" s="95"/>
      <c r="X4190" s="108"/>
    </row>
    <row r="4191" spans="2:26" ht="13.9" thickBot="1">
      <c r="B4191" s="96"/>
      <c r="C4191" s="97"/>
      <c r="D4191" s="96"/>
      <c r="E4191" s="96"/>
      <c r="F4191" s="96"/>
      <c r="G4191" s="96"/>
      <c r="H4191" s="96"/>
      <c r="I4191" s="96"/>
      <c r="J4191" s="96"/>
      <c r="K4191" s="96"/>
      <c r="L4191" s="96"/>
      <c r="M4191" s="96"/>
      <c r="N4191" s="96"/>
      <c r="O4191" s="96"/>
      <c r="P4191" s="97"/>
      <c r="Q4191" s="218"/>
      <c r="R4191" s="98" t="str">
        <f t="shared" ref="R4191" si="10839">IF(COUNTA(Y4188:DP4191)=0,"none",HLOOKUP(R4189,Y4189:DP4191,3,FALSE))</f>
        <v>none</v>
      </c>
      <c r="S4191" s="99" t="str">
        <f t="shared" ref="S4191" si="10840">IF(COUNTA(Y4188:DP4191)=0,"none",HLOOKUP(S4188,Y4188:DP4191,4,FALSE))</f>
        <v>none</v>
      </c>
      <c r="T4191" s="100"/>
      <c r="U4191" s="100" t="str">
        <f t="array" ref="U4191">IF(COUNTA(Y4188:DP4191)=0,"none",IF($U$2="WAHR",$W$3,Abfrage!$F$4))</f>
        <v>none</v>
      </c>
      <c r="V4191" s="100" t="str">
        <f t="array" ref="V4191">IF(COUNTA(Y4188:DP4191)=0,"none",IF($U$2="WAHR",$W$3,Abfrage!$F$4))</f>
        <v>none</v>
      </c>
      <c r="W4191" s="100" t="str">
        <f t="array" ref="W4191">IF(COUNTA(Y4188:DP4191)=0,"none",IF($U$2="WAHR",$W$3,Abfrage!$F$4))</f>
        <v>none</v>
      </c>
      <c r="X4191" s="109"/>
    </row>
    <row r="4192" spans="2:26" thickBot="1">
      <c r="B4192" s="75" t="s">
        <v>2601</v>
      </c>
      <c r="C4192" s="76">
        <v>1000363752</v>
      </c>
      <c r="D4192" s="75" t="s">
        <v>158</v>
      </c>
      <c r="E4192" s="75" t="s">
        <v>2287</v>
      </c>
      <c r="F4192" s="75" t="s">
        <v>2602</v>
      </c>
      <c r="G4192" s="75" t="s">
        <v>2602</v>
      </c>
      <c r="H4192" s="75" t="e">
        <v>#N/A</v>
      </c>
      <c r="I4192" s="75" t="s">
        <v>2603</v>
      </c>
      <c r="J4192" s="75" t="s">
        <v>2604</v>
      </c>
      <c r="K4192" s="75" t="s">
        <v>306</v>
      </c>
      <c r="L4192" s="75" t="s">
        <v>306</v>
      </c>
      <c r="M4192" s="75" t="s">
        <v>307</v>
      </c>
      <c r="N4192" s="75" t="s">
        <v>349</v>
      </c>
      <c r="O4192" s="75" t="s">
        <v>306</v>
      </c>
      <c r="P4192" s="76" t="s">
        <v>306</v>
      </c>
      <c r="Q4192" s="216"/>
      <c r="R4192" s="77" t="str">
        <f t="shared" ref="R4192" si="10841">IF(COUNTA(Y4192:DP4195)=0,"01.01.1900",INDEX(Y4192:DP4192,MATCH(R4193,Y4193:DP4193,0)))</f>
        <v>01.01.1900</v>
      </c>
      <c r="S4192" s="78" t="str">
        <f t="shared" ref="S4192" si="10842">IF(COUNTA(Y4192:DP4195)=0,"01.01.1900",MAX(Y4192:DP4192))</f>
        <v>01.01.1900</v>
      </c>
      <c r="T4192" s="79"/>
      <c r="U4192" s="80" t="str">
        <f t="array" ref="U4192">IF(COUNTA(Y4192:DP4195)=0,"01.01.1900",IF(ISERROR(HLOOKUP(U4195,Y4195:DP4195,1,FALSE)),"01.01.1900",INDEX(Y4192:DP4192,MATCH(U4193&amp;U4195,Y4193:DP4193&amp;Y4195:DP4195,0))))</f>
        <v>01.01.1900</v>
      </c>
      <c r="V4192" s="81" t="str">
        <f t="shared" ref="V4192" si="10843">IF(COUNTA(Y4192:DP4195)=0,"01.01.1900",_xlfn.MAXIFS(Y4192:DP4192,Y4195:DP4195,V4195))</f>
        <v>01.01.1900</v>
      </c>
      <c r="W4192" s="82"/>
      <c r="X4192" s="106"/>
    </row>
    <row r="4193" spans="2:24" thickBot="1">
      <c r="B4193" s="83"/>
      <c r="C4193" s="84"/>
      <c r="D4193" s="83"/>
      <c r="E4193" s="83"/>
      <c r="F4193" s="83"/>
      <c r="G4193" s="83"/>
      <c r="H4193" s="83"/>
      <c r="I4193" s="83"/>
      <c r="J4193" s="83"/>
      <c r="K4193" s="83"/>
      <c r="L4193" s="83"/>
      <c r="M4193" s="83"/>
      <c r="N4193" s="83"/>
      <c r="O4193" s="83"/>
      <c r="P4193" s="84"/>
      <c r="Q4193" s="217"/>
      <c r="R4193" s="85">
        <f t="shared" ref="R4193" si="10844">IF(COUNTA(Y4192:DP4195)=0,0,MIN(Y4193:DP4193))</f>
        <v>0</v>
      </c>
      <c r="S4193" s="86">
        <f t="shared" ref="S4193" si="10845">IF(COUNTA(Y4192:DP4195)=0,0,HLOOKUP(S4192,Y4192:DP4195,2,FALSE))</f>
        <v>0</v>
      </c>
      <c r="T4193" s="87">
        <f t="shared" ref="T4193" si="10846">IF(COUNTA(Y4192:DP4195)=0,0,AVERAGE(Y4193:DP4193))</f>
        <v>0</v>
      </c>
      <c r="U4193" s="88">
        <f t="shared" ref="U4193" si="10847">IF(COUNTA(Y4192:DP4195)=0,0,_xlfn.MINIFS(Y4193:DP4193,Y4195:DP4195,U4195))</f>
        <v>0</v>
      </c>
      <c r="V4193" s="89">
        <f t="array" ref="V4193">IF(COUNTA(Y4192:DP4195)=0,0,IF(ISERROR(HLOOKUP(V4195,Y4195:DP4195,1,FALSE)),0,INDEX(Y4193:DP4193,MATCH(V4192&amp;V4195,Y4192:DP4192&amp;Y4195:DP4195,0))))</f>
        <v>0</v>
      </c>
      <c r="W4193" s="90">
        <f t="array" ref="W4193">IF(COUNTA(Y4192:DP4195)=0,0,IF(ISERROR(HLOOKUP(W4195,Y4195:DP4195,1,FALSE)),0,AVERAGEIF(Y4195:DP4195,$W4195,Y4193:DP4193)))</f>
        <v>0</v>
      </c>
      <c r="X4193" s="107"/>
    </row>
    <row r="4194" spans="2:24" thickBot="1">
      <c r="B4194" s="83"/>
      <c r="C4194" s="84"/>
      <c r="D4194" s="83"/>
      <c r="E4194" s="83"/>
      <c r="F4194" s="83"/>
      <c r="G4194" s="83"/>
      <c r="H4194" s="83"/>
      <c r="I4194" s="83"/>
      <c r="J4194" s="83"/>
      <c r="K4194" s="83"/>
      <c r="L4194" s="83"/>
      <c r="M4194" s="83"/>
      <c r="N4194" s="83"/>
      <c r="O4194" s="83"/>
      <c r="P4194" s="84"/>
      <c r="Q4194" s="217"/>
      <c r="R4194" s="91">
        <f t="shared" ref="R4194" si="10848">IF(COUNTA(Y4192:DP4195)=0,0,HLOOKUP(R4193,Y4193:DP4195,2,FALSE))</f>
        <v>0</v>
      </c>
      <c r="S4194" s="92">
        <f t="shared" ref="S4194" si="10849">IF(COUNTA(Y4192:DP4195)=0,0,HLOOKUP(S4192,Y4192:DP4195,3,FALSE))</f>
        <v>0</v>
      </c>
      <c r="T4194" s="93"/>
      <c r="U4194" s="94">
        <f t="array" ref="U4194">IF(COUNTA(Y4192:DP4195)=0,0,IF(ISERROR(HLOOKUP(U4195,Y4195:DP4195,1,FALSE)),0,INDEX(Y4194:DP4194,MATCH(U4193&amp;U4195,Y4193:DP4193&amp;Y4195:DP4195,0))))</f>
        <v>0</v>
      </c>
      <c r="V4194" s="94">
        <f t="array" ref="V4194">IF(COUNTA(Y4192:DP4195)=0,0,IF(ISERROR(HLOOKUP(V4195,Y4195:DP4195,1,FALSE)),0,INDEX(Y4194:DP4194,MATCH(V4193&amp;V4195,Y4193:DP4193&amp;Y4195:DP4195,0))))</f>
        <v>0</v>
      </c>
      <c r="W4194" s="95"/>
      <c r="X4194" s="108"/>
    </row>
    <row r="4195" spans="2:24" ht="13.9" thickBot="1">
      <c r="B4195" s="96"/>
      <c r="C4195" s="97"/>
      <c r="D4195" s="96"/>
      <c r="E4195" s="96"/>
      <c r="F4195" s="96"/>
      <c r="G4195" s="96"/>
      <c r="H4195" s="96"/>
      <c r="I4195" s="96"/>
      <c r="J4195" s="96"/>
      <c r="K4195" s="96"/>
      <c r="L4195" s="96"/>
      <c r="M4195" s="96"/>
      <c r="N4195" s="96"/>
      <c r="O4195" s="96"/>
      <c r="P4195" s="97"/>
      <c r="Q4195" s="218"/>
      <c r="R4195" s="98" t="str">
        <f t="shared" ref="R4195" si="10850">IF(COUNTA(Y4192:DP4195)=0,"none",HLOOKUP(R4193,Y4193:DP4195,3,FALSE))</f>
        <v>none</v>
      </c>
      <c r="S4195" s="99" t="str">
        <f t="shared" ref="S4195" si="10851">IF(COUNTA(Y4192:DP4195)=0,"none",HLOOKUP(S4192,Y4192:DP4195,4,FALSE))</f>
        <v>none</v>
      </c>
      <c r="T4195" s="100"/>
      <c r="U4195" s="100" t="str">
        <f t="array" ref="U4195">IF(COUNTA(Y4192:DP4195)=0,"none",IF($U$2="WAHR",$W$3,Abfrage!$F$4))</f>
        <v>none</v>
      </c>
      <c r="V4195" s="100" t="str">
        <f t="array" ref="V4195">IF(COUNTA(Y4192:DP4195)=0,"none",IF($U$2="WAHR",$W$3,Abfrage!$F$4))</f>
        <v>none</v>
      </c>
      <c r="W4195" s="100" t="str">
        <f t="array" ref="W4195">IF(COUNTA(Y4192:DP4195)=0,"none",IF($U$2="WAHR",$W$3,Abfrage!$F$4))</f>
        <v>none</v>
      </c>
      <c r="X4195" s="109"/>
    </row>
    <row r="4196" spans="2:24" thickBot="1">
      <c r="B4196" s="75" t="s">
        <v>2605</v>
      </c>
      <c r="C4196" s="76">
        <v>1000228723</v>
      </c>
      <c r="D4196" s="75" t="s">
        <v>169</v>
      </c>
      <c r="E4196" s="75" t="s">
        <v>125</v>
      </c>
      <c r="F4196" s="75" t="s">
        <v>371</v>
      </c>
      <c r="G4196" s="75" t="s">
        <v>306</v>
      </c>
      <c r="H4196" s="75" t="e">
        <v>#N/A</v>
      </c>
      <c r="I4196" s="75" t="s">
        <v>79</v>
      </c>
      <c r="J4196" s="75" t="s">
        <v>2606</v>
      </c>
      <c r="K4196" s="75" t="s">
        <v>306</v>
      </c>
      <c r="L4196" s="75" t="s">
        <v>306</v>
      </c>
      <c r="M4196" s="75" t="s">
        <v>306</v>
      </c>
      <c r="N4196" s="75" t="s">
        <v>306</v>
      </c>
      <c r="O4196" s="75" t="s">
        <v>309</v>
      </c>
      <c r="P4196" s="76" t="s">
        <v>306</v>
      </c>
      <c r="Q4196" s="216"/>
      <c r="R4196" s="77" t="str">
        <f t="shared" ref="R4196" si="10852">IF(COUNTA(Y4196:DP4199)=0,"01.01.1900",INDEX(Y4196:DP4196,MATCH(R4197,Y4197:DP4197,0)))</f>
        <v>01.01.1900</v>
      </c>
      <c r="S4196" s="78" t="str">
        <f t="shared" ref="S4196" si="10853">IF(COUNTA(Y4196:DP4199)=0,"01.01.1900",MAX(Y4196:DP4196))</f>
        <v>01.01.1900</v>
      </c>
      <c r="T4196" s="79"/>
      <c r="U4196" s="80" t="str">
        <f t="array" ref="U4196">IF(COUNTA(Y4196:DP4199)=0,"01.01.1900",IF(ISERROR(HLOOKUP(U4199,Y4199:DP4199,1,FALSE)),"01.01.1900",INDEX(Y4196:DP4196,MATCH(U4197&amp;U4199,Y4197:DP4197&amp;Y4199:DP4199,0))))</f>
        <v>01.01.1900</v>
      </c>
      <c r="V4196" s="81" t="str">
        <f t="shared" ref="V4196" si="10854">IF(COUNTA(Y4196:DP4199)=0,"01.01.1900",_xlfn.MAXIFS(Y4196:DP4196,Y4199:DP4199,V4199))</f>
        <v>01.01.1900</v>
      </c>
      <c r="W4196" s="82"/>
      <c r="X4196" s="106"/>
    </row>
    <row r="4197" spans="2:24" thickBot="1">
      <c r="B4197" s="83"/>
      <c r="C4197" s="84"/>
      <c r="D4197" s="83"/>
      <c r="E4197" s="83"/>
      <c r="F4197" s="83"/>
      <c r="G4197" s="83"/>
      <c r="H4197" s="83"/>
      <c r="I4197" s="83"/>
      <c r="J4197" s="83"/>
      <c r="K4197" s="83"/>
      <c r="L4197" s="83"/>
      <c r="M4197" s="83"/>
      <c r="N4197" s="83"/>
      <c r="O4197" s="83"/>
      <c r="P4197" s="84"/>
      <c r="Q4197" s="217"/>
      <c r="R4197" s="85">
        <f t="shared" ref="R4197" si="10855">IF(COUNTA(Y4196:DP4199)=0,0,MIN(Y4197:DP4197))</f>
        <v>0</v>
      </c>
      <c r="S4197" s="86">
        <f t="shared" ref="S4197" si="10856">IF(COUNTA(Y4196:DP4199)=0,0,HLOOKUP(S4196,Y4196:DP4199,2,FALSE))</f>
        <v>0</v>
      </c>
      <c r="T4197" s="87">
        <f t="shared" ref="T4197" si="10857">IF(COUNTA(Y4196:DP4199)=0,0,AVERAGE(Y4197:DP4197))</f>
        <v>0</v>
      </c>
      <c r="U4197" s="88">
        <f t="shared" ref="U4197" si="10858">IF(COUNTA(Y4196:DP4199)=0,0,_xlfn.MINIFS(Y4197:DP4197,Y4199:DP4199,U4199))</f>
        <v>0</v>
      </c>
      <c r="V4197" s="89">
        <f t="array" ref="V4197">IF(COUNTA(Y4196:DP4199)=0,0,IF(ISERROR(HLOOKUP(V4199,Y4199:DP4199,1,FALSE)),0,INDEX(Y4197:DP4197,MATCH(V4196&amp;V4199,Y4196:DP4196&amp;Y4199:DP4199,0))))</f>
        <v>0</v>
      </c>
      <c r="W4197" s="90">
        <f t="array" ref="W4197">IF(COUNTA(Y4196:DP4199)=0,0,IF(ISERROR(HLOOKUP(W4199,Y4199:DP4199,1,FALSE)),0,AVERAGEIF(Y4199:DP4199,$W4199,Y4197:DP4197)))</f>
        <v>0</v>
      </c>
      <c r="X4197" s="107"/>
    </row>
    <row r="4198" spans="2:24" thickBot="1">
      <c r="B4198" s="83"/>
      <c r="C4198" s="84"/>
      <c r="D4198" s="83"/>
      <c r="E4198" s="83"/>
      <c r="F4198" s="83"/>
      <c r="G4198" s="83"/>
      <c r="H4198" s="83"/>
      <c r="I4198" s="83"/>
      <c r="J4198" s="83"/>
      <c r="K4198" s="83"/>
      <c r="L4198" s="83"/>
      <c r="M4198" s="83"/>
      <c r="N4198" s="83"/>
      <c r="O4198" s="83"/>
      <c r="P4198" s="84"/>
      <c r="Q4198" s="217"/>
      <c r="R4198" s="91">
        <f t="shared" ref="R4198" si="10859">IF(COUNTA(Y4196:DP4199)=0,0,HLOOKUP(R4197,Y4197:DP4199,2,FALSE))</f>
        <v>0</v>
      </c>
      <c r="S4198" s="92">
        <f t="shared" ref="S4198" si="10860">IF(COUNTA(Y4196:DP4199)=0,0,HLOOKUP(S4196,Y4196:DP4199,3,FALSE))</f>
        <v>0</v>
      </c>
      <c r="T4198" s="93"/>
      <c r="U4198" s="94">
        <f t="array" ref="U4198">IF(COUNTA(Y4196:DP4199)=0,0,IF(ISERROR(HLOOKUP(U4199,Y4199:DP4199,1,FALSE)),0,INDEX(Y4198:DP4198,MATCH(U4197&amp;U4199,Y4197:DP4197&amp;Y4199:DP4199,0))))</f>
        <v>0</v>
      </c>
      <c r="V4198" s="94">
        <f t="array" ref="V4198">IF(COUNTA(Y4196:DP4199)=0,0,IF(ISERROR(HLOOKUP(V4199,Y4199:DP4199,1,FALSE)),0,INDEX(Y4198:DP4198,MATCH(V4197&amp;V4199,Y4197:DP4197&amp;Y4199:DP4199,0))))</f>
        <v>0</v>
      </c>
      <c r="W4198" s="95"/>
      <c r="X4198" s="108"/>
    </row>
    <row r="4199" spans="2:24" ht="13.9" thickBot="1">
      <c r="B4199" s="96"/>
      <c r="C4199" s="97"/>
      <c r="D4199" s="96"/>
      <c r="E4199" s="96"/>
      <c r="F4199" s="96"/>
      <c r="G4199" s="96"/>
      <c r="H4199" s="96"/>
      <c r="I4199" s="96"/>
      <c r="J4199" s="96"/>
      <c r="K4199" s="96"/>
      <c r="L4199" s="96"/>
      <c r="M4199" s="96"/>
      <c r="N4199" s="96"/>
      <c r="O4199" s="96"/>
      <c r="P4199" s="97"/>
      <c r="Q4199" s="218"/>
      <c r="R4199" s="98" t="str">
        <f t="shared" ref="R4199" si="10861">IF(COUNTA(Y4196:DP4199)=0,"none",HLOOKUP(R4197,Y4197:DP4199,3,FALSE))</f>
        <v>none</v>
      </c>
      <c r="S4199" s="99" t="str">
        <f t="shared" ref="S4199" si="10862">IF(COUNTA(Y4196:DP4199)=0,"none",HLOOKUP(S4196,Y4196:DP4199,4,FALSE))</f>
        <v>none</v>
      </c>
      <c r="T4199" s="100"/>
      <c r="U4199" s="100" t="str">
        <f t="array" ref="U4199">IF(COUNTA(Y4196:DP4199)=0,"none",IF($U$2="WAHR",$W$3,Abfrage!$F$4))</f>
        <v>none</v>
      </c>
      <c r="V4199" s="100" t="str">
        <f t="array" ref="V4199">IF(COUNTA(Y4196:DP4199)=0,"none",IF($U$2="WAHR",$W$3,Abfrage!$F$4))</f>
        <v>none</v>
      </c>
      <c r="W4199" s="100" t="str">
        <f t="array" ref="W4199">IF(COUNTA(Y4196:DP4199)=0,"none",IF($U$2="WAHR",$W$3,Abfrage!$F$4))</f>
        <v>none</v>
      </c>
      <c r="X4199" s="109"/>
    </row>
    <row r="4200" spans="2:24" thickBot="1">
      <c r="B4200" s="75" t="s">
        <v>2607</v>
      </c>
      <c r="C4200" s="76">
        <v>1000288559</v>
      </c>
      <c r="D4200" s="75" t="s">
        <v>89</v>
      </c>
      <c r="E4200" s="75" t="s">
        <v>406</v>
      </c>
      <c r="F4200" s="75" t="s">
        <v>1465</v>
      </c>
      <c r="G4200" s="75" t="s">
        <v>1465</v>
      </c>
      <c r="H4200" s="75" t="e">
        <v>#N/A</v>
      </c>
      <c r="I4200" s="75" t="s">
        <v>79</v>
      </c>
      <c r="J4200" s="75" t="s">
        <v>2608</v>
      </c>
      <c r="K4200" s="75" t="s">
        <v>306</v>
      </c>
      <c r="L4200" s="75" t="s">
        <v>306</v>
      </c>
      <c r="M4200" s="75" t="s">
        <v>307</v>
      </c>
      <c r="N4200" s="75" t="s">
        <v>352</v>
      </c>
      <c r="O4200" s="75" t="s">
        <v>476</v>
      </c>
      <c r="P4200" s="76" t="s">
        <v>306</v>
      </c>
      <c r="Q4200" s="216"/>
      <c r="R4200" s="77" t="str">
        <f t="shared" ref="R4200" si="10863">IF(COUNTA(Y4200:DP4203)=0,"01.01.1900",INDEX(Y4200:DP4200,MATCH(R4201,Y4201:DP4201,0)))</f>
        <v>01.01.1900</v>
      </c>
      <c r="S4200" s="78" t="str">
        <f t="shared" ref="S4200" si="10864">IF(COUNTA(Y4200:DP4203)=0,"01.01.1900",MAX(Y4200:DP4200))</f>
        <v>01.01.1900</v>
      </c>
      <c r="T4200" s="79"/>
      <c r="U4200" s="80" t="str">
        <f t="array" ref="U4200">IF(COUNTA(Y4200:DP4203)=0,"01.01.1900",IF(ISERROR(HLOOKUP(U4203,Y4203:DP4203,1,FALSE)),"01.01.1900",INDEX(Y4200:DP4200,MATCH(U4201&amp;U4203,Y4201:DP4201&amp;Y4203:DP4203,0))))</f>
        <v>01.01.1900</v>
      </c>
      <c r="V4200" s="81" t="str">
        <f t="shared" ref="V4200" si="10865">IF(COUNTA(Y4200:DP4203)=0,"01.01.1900",_xlfn.MAXIFS(Y4200:DP4200,Y4203:DP4203,V4203))</f>
        <v>01.01.1900</v>
      </c>
      <c r="W4200" s="82"/>
      <c r="X4200" s="106"/>
    </row>
    <row r="4201" spans="2:24" thickBot="1">
      <c r="B4201" s="83"/>
      <c r="C4201" s="84"/>
      <c r="D4201" s="83"/>
      <c r="E4201" s="83"/>
      <c r="F4201" s="83"/>
      <c r="G4201" s="83"/>
      <c r="H4201" s="83"/>
      <c r="I4201" s="83"/>
      <c r="J4201" s="83"/>
      <c r="K4201" s="83"/>
      <c r="L4201" s="83"/>
      <c r="M4201" s="83"/>
      <c r="N4201" s="83"/>
      <c r="O4201" s="83"/>
      <c r="P4201" s="84"/>
      <c r="Q4201" s="217"/>
      <c r="R4201" s="85">
        <f t="shared" ref="R4201" si="10866">IF(COUNTA(Y4200:DP4203)=0,0,MIN(Y4201:DP4201))</f>
        <v>0</v>
      </c>
      <c r="S4201" s="86">
        <f t="shared" ref="S4201" si="10867">IF(COUNTA(Y4200:DP4203)=0,0,HLOOKUP(S4200,Y4200:DP4203,2,FALSE))</f>
        <v>0</v>
      </c>
      <c r="T4201" s="87">
        <f t="shared" ref="T4201" si="10868">IF(COUNTA(Y4200:DP4203)=0,0,AVERAGE(Y4201:DP4201))</f>
        <v>0</v>
      </c>
      <c r="U4201" s="88">
        <f t="shared" ref="U4201" si="10869">IF(COUNTA(Y4200:DP4203)=0,0,_xlfn.MINIFS(Y4201:DP4201,Y4203:DP4203,U4203))</f>
        <v>0</v>
      </c>
      <c r="V4201" s="89">
        <f t="array" ref="V4201">IF(COUNTA(Y4200:DP4203)=0,0,IF(ISERROR(HLOOKUP(V4203,Y4203:DP4203,1,FALSE)),0,INDEX(Y4201:DP4201,MATCH(V4200&amp;V4203,Y4200:DP4200&amp;Y4203:DP4203,0))))</f>
        <v>0</v>
      </c>
      <c r="W4201" s="90">
        <f t="array" ref="W4201">IF(COUNTA(Y4200:DP4203)=0,0,IF(ISERROR(HLOOKUP(W4203,Y4203:DP4203,1,FALSE)),0,AVERAGEIF(Y4203:DP4203,$W4203,Y4201:DP4201)))</f>
        <v>0</v>
      </c>
      <c r="X4201" s="107"/>
    </row>
    <row r="4202" spans="2:24" thickBot="1">
      <c r="B4202" s="83"/>
      <c r="C4202" s="84"/>
      <c r="D4202" s="83"/>
      <c r="E4202" s="83"/>
      <c r="F4202" s="83"/>
      <c r="G4202" s="83"/>
      <c r="H4202" s="83"/>
      <c r="I4202" s="83"/>
      <c r="J4202" s="83"/>
      <c r="K4202" s="83"/>
      <c r="L4202" s="83"/>
      <c r="M4202" s="83"/>
      <c r="N4202" s="83"/>
      <c r="O4202" s="83"/>
      <c r="P4202" s="84"/>
      <c r="Q4202" s="217"/>
      <c r="R4202" s="91">
        <f t="shared" ref="R4202" si="10870">IF(COUNTA(Y4200:DP4203)=0,0,HLOOKUP(R4201,Y4201:DP4203,2,FALSE))</f>
        <v>0</v>
      </c>
      <c r="S4202" s="92">
        <f t="shared" ref="S4202" si="10871">IF(COUNTA(Y4200:DP4203)=0,0,HLOOKUP(S4200,Y4200:DP4203,3,FALSE))</f>
        <v>0</v>
      </c>
      <c r="T4202" s="93"/>
      <c r="U4202" s="94">
        <f t="array" ref="U4202">IF(COUNTA(Y4200:DP4203)=0,0,IF(ISERROR(HLOOKUP(U4203,Y4203:DP4203,1,FALSE)),0,INDEX(Y4202:DP4202,MATCH(U4201&amp;U4203,Y4201:DP4201&amp;Y4203:DP4203,0))))</f>
        <v>0</v>
      </c>
      <c r="V4202" s="94">
        <f t="array" ref="V4202">IF(COUNTA(Y4200:DP4203)=0,0,IF(ISERROR(HLOOKUP(V4203,Y4203:DP4203,1,FALSE)),0,INDEX(Y4202:DP4202,MATCH(V4201&amp;V4203,Y4201:DP4201&amp;Y4203:DP4203,0))))</f>
        <v>0</v>
      </c>
      <c r="W4202" s="95"/>
      <c r="X4202" s="108"/>
    </row>
    <row r="4203" spans="2:24" ht="13.9" thickBot="1">
      <c r="B4203" s="96"/>
      <c r="C4203" s="97"/>
      <c r="D4203" s="96"/>
      <c r="E4203" s="96"/>
      <c r="F4203" s="96"/>
      <c r="G4203" s="96"/>
      <c r="H4203" s="96"/>
      <c r="I4203" s="96"/>
      <c r="J4203" s="96"/>
      <c r="K4203" s="96"/>
      <c r="L4203" s="96"/>
      <c r="M4203" s="96"/>
      <c r="N4203" s="96"/>
      <c r="O4203" s="96"/>
      <c r="P4203" s="97"/>
      <c r="Q4203" s="218"/>
      <c r="R4203" s="98" t="str">
        <f t="shared" ref="R4203" si="10872">IF(COUNTA(Y4200:DP4203)=0,"none",HLOOKUP(R4201,Y4201:DP4203,3,FALSE))</f>
        <v>none</v>
      </c>
      <c r="S4203" s="99" t="str">
        <f t="shared" ref="S4203" si="10873">IF(COUNTA(Y4200:DP4203)=0,"none",HLOOKUP(S4200,Y4200:DP4203,4,FALSE))</f>
        <v>none</v>
      </c>
      <c r="T4203" s="100"/>
      <c r="U4203" s="100" t="str">
        <f t="array" ref="U4203">IF(COUNTA(Y4200:DP4203)=0,"none",IF($U$2="WAHR",$W$3,Abfrage!$F$4))</f>
        <v>none</v>
      </c>
      <c r="V4203" s="100" t="str">
        <f t="array" ref="V4203">IF(COUNTA(Y4200:DP4203)=0,"none",IF($U$2="WAHR",$W$3,Abfrage!$F$4))</f>
        <v>none</v>
      </c>
      <c r="W4203" s="100" t="str">
        <f t="array" ref="W4203">IF(COUNTA(Y4200:DP4203)=0,"none",IF($U$2="WAHR",$W$3,Abfrage!$F$4))</f>
        <v>none</v>
      </c>
      <c r="X4203" s="109"/>
    </row>
    <row r="4204" spans="2:24" thickBot="1">
      <c r="B4204" s="75" t="s">
        <v>2609</v>
      </c>
      <c r="C4204" s="76">
        <v>1000344783</v>
      </c>
      <c r="D4204" s="75" t="s">
        <v>89</v>
      </c>
      <c r="E4204" s="75" t="s">
        <v>406</v>
      </c>
      <c r="F4204" s="75" t="s">
        <v>538</v>
      </c>
      <c r="G4204" s="75" t="s">
        <v>538</v>
      </c>
      <c r="H4204" s="75"/>
      <c r="I4204" s="75" t="s">
        <v>319</v>
      </c>
      <c r="J4204" s="75" t="s">
        <v>2610</v>
      </c>
      <c r="K4204" s="75" t="s">
        <v>306</v>
      </c>
      <c r="L4204" s="75" t="s">
        <v>306</v>
      </c>
      <c r="M4204" s="75" t="s">
        <v>306</v>
      </c>
      <c r="N4204" s="75" t="s">
        <v>306</v>
      </c>
      <c r="O4204" s="75" t="s">
        <v>540</v>
      </c>
      <c r="P4204" s="76" t="s">
        <v>528</v>
      </c>
      <c r="Q4204" s="216"/>
      <c r="R4204" s="77" t="str">
        <f t="shared" ref="R4204" si="10874">IF(COUNTA(Y4204:DP4207)=0,"01.01.1900",INDEX(Y4204:DP4204,MATCH(R4205,Y4205:DP4205,0)))</f>
        <v>01.01.1900</v>
      </c>
      <c r="S4204" s="78" t="str">
        <f t="shared" ref="S4204" si="10875">IF(COUNTA(Y4204:DP4207)=0,"01.01.1900",MAX(Y4204:DP4204))</f>
        <v>01.01.1900</v>
      </c>
      <c r="T4204" s="79"/>
      <c r="U4204" s="80" t="str">
        <f t="array" ref="U4204">IF(COUNTA(Y4204:DP4207)=0,"01.01.1900",IF(ISERROR(HLOOKUP(U4207,Y4207:DP4207,1,FALSE)),"01.01.1900",INDEX(Y4204:DP4204,MATCH(U4205&amp;U4207,Y4205:DP4205&amp;Y4207:DP4207,0))))</f>
        <v>01.01.1900</v>
      </c>
      <c r="V4204" s="81" t="str">
        <f t="shared" ref="V4204" si="10876">IF(COUNTA(Y4204:DP4207)=0,"01.01.1900",_xlfn.MAXIFS(Y4204:DP4204,Y4207:DP4207,V4207))</f>
        <v>01.01.1900</v>
      </c>
      <c r="W4204" s="82"/>
      <c r="X4204" s="106"/>
    </row>
    <row r="4205" spans="2:24" thickBot="1">
      <c r="B4205" s="83"/>
      <c r="C4205" s="84"/>
      <c r="D4205" s="83"/>
      <c r="E4205" s="83"/>
      <c r="F4205" s="83"/>
      <c r="G4205" s="83"/>
      <c r="H4205" s="83"/>
      <c r="I4205" s="83"/>
      <c r="J4205" s="83"/>
      <c r="K4205" s="83"/>
      <c r="L4205" s="83"/>
      <c r="M4205" s="83"/>
      <c r="N4205" s="83"/>
      <c r="O4205" s="83"/>
      <c r="P4205" s="84"/>
      <c r="Q4205" s="217"/>
      <c r="R4205" s="85">
        <f t="shared" ref="R4205" si="10877">IF(COUNTA(Y4204:DP4207)=0,0,MIN(Y4205:DP4205))</f>
        <v>0</v>
      </c>
      <c r="S4205" s="86">
        <f t="shared" ref="S4205" si="10878">IF(COUNTA(Y4204:DP4207)=0,0,HLOOKUP(S4204,Y4204:DP4207,2,FALSE))</f>
        <v>0</v>
      </c>
      <c r="T4205" s="87">
        <f t="shared" ref="T4205" si="10879">IF(COUNTA(Y4204:DP4207)=0,0,AVERAGE(Y4205:DP4205))</f>
        <v>0</v>
      </c>
      <c r="U4205" s="88">
        <f t="shared" ref="U4205" si="10880">IF(COUNTA(Y4204:DP4207)=0,0,_xlfn.MINIFS(Y4205:DP4205,Y4207:DP4207,U4207))</f>
        <v>0</v>
      </c>
      <c r="V4205" s="89">
        <f t="array" ref="V4205">IF(COUNTA(Y4204:DP4207)=0,0,IF(ISERROR(HLOOKUP(V4207,Y4207:DP4207,1,FALSE)),0,INDEX(Y4205:DP4205,MATCH(V4204&amp;V4207,Y4204:DP4204&amp;Y4207:DP4207,0))))</f>
        <v>0</v>
      </c>
      <c r="W4205" s="90">
        <f t="array" ref="W4205">IF(COUNTA(Y4204:DP4207)=0,0,IF(ISERROR(HLOOKUP(W4207,Y4207:DP4207,1,FALSE)),0,AVERAGEIF(Y4207:DP4207,$W4207,Y4205:DP4205)))</f>
        <v>0</v>
      </c>
      <c r="X4205" s="107"/>
    </row>
    <row r="4206" spans="2:24" thickBot="1">
      <c r="B4206" s="83"/>
      <c r="C4206" s="84"/>
      <c r="D4206" s="83"/>
      <c r="E4206" s="83"/>
      <c r="F4206" s="83"/>
      <c r="G4206" s="83"/>
      <c r="H4206" s="83"/>
      <c r="I4206" s="83"/>
      <c r="J4206" s="83"/>
      <c r="K4206" s="83"/>
      <c r="L4206" s="83"/>
      <c r="M4206" s="83"/>
      <c r="N4206" s="83"/>
      <c r="O4206" s="83"/>
      <c r="P4206" s="84"/>
      <c r="Q4206" s="217"/>
      <c r="R4206" s="91">
        <f t="shared" ref="R4206" si="10881">IF(COUNTA(Y4204:DP4207)=0,0,HLOOKUP(R4205,Y4205:DP4207,2,FALSE))</f>
        <v>0</v>
      </c>
      <c r="S4206" s="92">
        <f t="shared" ref="S4206" si="10882">IF(COUNTA(Y4204:DP4207)=0,0,HLOOKUP(S4204,Y4204:DP4207,3,FALSE))</f>
        <v>0</v>
      </c>
      <c r="T4206" s="93"/>
      <c r="U4206" s="94">
        <f t="array" ref="U4206">IF(COUNTA(Y4204:DP4207)=0,0,IF(ISERROR(HLOOKUP(U4207,Y4207:DP4207,1,FALSE)),0,INDEX(Y4206:DP4206,MATCH(U4205&amp;U4207,Y4205:DP4205&amp;Y4207:DP4207,0))))</f>
        <v>0</v>
      </c>
      <c r="V4206" s="94">
        <f t="array" ref="V4206">IF(COUNTA(Y4204:DP4207)=0,0,IF(ISERROR(HLOOKUP(V4207,Y4207:DP4207,1,FALSE)),0,INDEX(Y4206:DP4206,MATCH(V4205&amp;V4207,Y4205:DP4205&amp;Y4207:DP4207,0))))</f>
        <v>0</v>
      </c>
      <c r="W4206" s="95"/>
      <c r="X4206" s="108"/>
    </row>
    <row r="4207" spans="2:24" ht="13.9" thickBot="1">
      <c r="B4207" s="96"/>
      <c r="C4207" s="97"/>
      <c r="D4207" s="96"/>
      <c r="E4207" s="96"/>
      <c r="F4207" s="96"/>
      <c r="G4207" s="96"/>
      <c r="H4207" s="96"/>
      <c r="I4207" s="96"/>
      <c r="J4207" s="96"/>
      <c r="K4207" s="96"/>
      <c r="L4207" s="96"/>
      <c r="M4207" s="96"/>
      <c r="N4207" s="96"/>
      <c r="O4207" s="96"/>
      <c r="P4207" s="97"/>
      <c r="Q4207" s="218"/>
      <c r="R4207" s="98" t="str">
        <f t="shared" ref="R4207" si="10883">IF(COUNTA(Y4204:DP4207)=0,"none",HLOOKUP(R4205,Y4205:DP4207,3,FALSE))</f>
        <v>none</v>
      </c>
      <c r="S4207" s="99" t="str">
        <f t="shared" ref="S4207" si="10884">IF(COUNTA(Y4204:DP4207)=0,"none",HLOOKUP(S4204,Y4204:DP4207,4,FALSE))</f>
        <v>none</v>
      </c>
      <c r="T4207" s="100"/>
      <c r="U4207" s="100" t="str">
        <f t="array" ref="U4207">IF(COUNTA(Y4204:DP4207)=0,"none",IF($U$2="WAHR",$W$3,Abfrage!$F$4))</f>
        <v>none</v>
      </c>
      <c r="V4207" s="100" t="str">
        <f t="array" ref="V4207">IF(COUNTA(Y4204:DP4207)=0,"none",IF($U$2="WAHR",$W$3,Abfrage!$F$4))</f>
        <v>none</v>
      </c>
      <c r="W4207" s="100" t="str">
        <f t="array" ref="W4207">IF(COUNTA(Y4204:DP4207)=0,"none",IF($U$2="WAHR",$W$3,Abfrage!$F$4))</f>
        <v>none</v>
      </c>
      <c r="X4207" s="109"/>
    </row>
    <row r="4208" spans="2:24" thickBot="1">
      <c r="B4208" s="75" t="s">
        <v>2611</v>
      </c>
      <c r="C4208" s="76">
        <v>1000334196</v>
      </c>
      <c r="D4208" s="75" t="s">
        <v>89</v>
      </c>
      <c r="E4208" s="75" t="s">
        <v>406</v>
      </c>
      <c r="F4208" s="75" t="s">
        <v>525</v>
      </c>
      <c r="G4208" s="75" t="s">
        <v>525</v>
      </c>
      <c r="H4208" s="75" t="e">
        <v>#N/A</v>
      </c>
      <c r="I4208" s="75" t="s">
        <v>2307</v>
      </c>
      <c r="J4208" s="75" t="s">
        <v>2612</v>
      </c>
      <c r="K4208" s="75" t="s">
        <v>306</v>
      </c>
      <c r="L4208" s="75" t="s">
        <v>306</v>
      </c>
      <c r="M4208" s="75" t="s">
        <v>306</v>
      </c>
      <c r="N4208" s="75" t="s">
        <v>306</v>
      </c>
      <c r="O4208" s="75" t="s">
        <v>2613</v>
      </c>
      <c r="P4208" s="76" t="s">
        <v>528</v>
      </c>
      <c r="Q4208" s="216"/>
      <c r="R4208" s="77" t="str">
        <f t="shared" ref="R4208" si="10885">IF(COUNTA(Y4208:DP4211)=0,"01.01.1900",INDEX(Y4208:DP4208,MATCH(R4209,Y4209:DP4209,0)))</f>
        <v>01.01.1900</v>
      </c>
      <c r="S4208" s="78" t="str">
        <f t="shared" ref="S4208" si="10886">IF(COUNTA(Y4208:DP4211)=0,"01.01.1900",MAX(Y4208:DP4208))</f>
        <v>01.01.1900</v>
      </c>
      <c r="T4208" s="79"/>
      <c r="U4208" s="80" t="str">
        <f t="array" ref="U4208">IF(COUNTA(Y4208:DP4211)=0,"01.01.1900",IF(ISERROR(HLOOKUP(U4211,Y4211:DP4211,1,FALSE)),"01.01.1900",INDEX(Y4208:DP4208,MATCH(U4209&amp;U4211,Y4209:DP4209&amp;Y4211:DP4211,0))))</f>
        <v>01.01.1900</v>
      </c>
      <c r="V4208" s="81" t="str">
        <f t="shared" ref="V4208" si="10887">IF(COUNTA(Y4208:DP4211)=0,"01.01.1900",_xlfn.MAXIFS(Y4208:DP4208,Y4211:DP4211,V4211))</f>
        <v>01.01.1900</v>
      </c>
      <c r="W4208" s="82"/>
      <c r="X4208" s="106"/>
    </row>
    <row r="4209" spans="2:26" thickBot="1">
      <c r="B4209" s="83"/>
      <c r="C4209" s="84"/>
      <c r="D4209" s="83"/>
      <c r="E4209" s="83"/>
      <c r="F4209" s="83"/>
      <c r="G4209" s="83"/>
      <c r="H4209" s="83"/>
      <c r="I4209" s="83"/>
      <c r="J4209" s="83"/>
      <c r="K4209" s="83"/>
      <c r="L4209" s="83"/>
      <c r="M4209" s="83"/>
      <c r="N4209" s="83"/>
      <c r="O4209" s="83"/>
      <c r="P4209" s="84"/>
      <c r="Q4209" s="217"/>
      <c r="R4209" s="85">
        <f t="shared" ref="R4209" si="10888">IF(COUNTA(Y4208:DP4211)=0,0,MIN(Y4209:DP4209))</f>
        <v>0</v>
      </c>
      <c r="S4209" s="86">
        <f t="shared" ref="S4209" si="10889">IF(COUNTA(Y4208:DP4211)=0,0,HLOOKUP(S4208,Y4208:DP4211,2,FALSE))</f>
        <v>0</v>
      </c>
      <c r="T4209" s="87">
        <f t="shared" ref="T4209" si="10890">IF(COUNTA(Y4208:DP4211)=0,0,AVERAGE(Y4209:DP4209))</f>
        <v>0</v>
      </c>
      <c r="U4209" s="88">
        <f t="shared" ref="U4209" si="10891">IF(COUNTA(Y4208:DP4211)=0,0,_xlfn.MINIFS(Y4209:DP4209,Y4211:DP4211,U4211))</f>
        <v>0</v>
      </c>
      <c r="V4209" s="89">
        <f t="array" ref="V4209">IF(COUNTA(Y4208:DP4211)=0,0,IF(ISERROR(HLOOKUP(V4211,Y4211:DP4211,1,FALSE)),0,INDEX(Y4209:DP4209,MATCH(V4208&amp;V4211,Y4208:DP4208&amp;Y4211:DP4211,0))))</f>
        <v>0</v>
      </c>
      <c r="W4209" s="90">
        <f t="array" ref="W4209">IF(COUNTA(Y4208:DP4211)=0,0,IF(ISERROR(HLOOKUP(W4211,Y4211:DP4211,1,FALSE)),0,AVERAGEIF(Y4211:DP4211,$W4211,Y4209:DP4209)))</f>
        <v>0</v>
      </c>
      <c r="X4209" s="107"/>
    </row>
    <row r="4210" spans="2:26" thickBot="1">
      <c r="B4210" s="83"/>
      <c r="C4210" s="84"/>
      <c r="D4210" s="83"/>
      <c r="E4210" s="83"/>
      <c r="F4210" s="83"/>
      <c r="G4210" s="83"/>
      <c r="H4210" s="83"/>
      <c r="I4210" s="83"/>
      <c r="J4210" s="83"/>
      <c r="K4210" s="83"/>
      <c r="L4210" s="83"/>
      <c r="M4210" s="83"/>
      <c r="N4210" s="83"/>
      <c r="O4210" s="83"/>
      <c r="P4210" s="84"/>
      <c r="Q4210" s="217"/>
      <c r="R4210" s="91">
        <f t="shared" ref="R4210" si="10892">IF(COUNTA(Y4208:DP4211)=0,0,HLOOKUP(R4209,Y4209:DP4211,2,FALSE))</f>
        <v>0</v>
      </c>
      <c r="S4210" s="92">
        <f t="shared" ref="S4210" si="10893">IF(COUNTA(Y4208:DP4211)=0,0,HLOOKUP(S4208,Y4208:DP4211,3,FALSE))</f>
        <v>0</v>
      </c>
      <c r="T4210" s="93"/>
      <c r="U4210" s="94">
        <f t="array" ref="U4210">IF(COUNTA(Y4208:DP4211)=0,0,IF(ISERROR(HLOOKUP(U4211,Y4211:DP4211,1,FALSE)),0,INDEX(Y4210:DP4210,MATCH(U4209&amp;U4211,Y4209:DP4209&amp;Y4211:DP4211,0))))</f>
        <v>0</v>
      </c>
      <c r="V4210" s="94">
        <f t="array" ref="V4210">IF(COUNTA(Y4208:DP4211)=0,0,IF(ISERROR(HLOOKUP(V4211,Y4211:DP4211,1,FALSE)),0,INDEX(Y4210:DP4210,MATCH(V4209&amp;V4211,Y4209:DP4209&amp;Y4211:DP4211,0))))</f>
        <v>0</v>
      </c>
      <c r="W4210" s="95"/>
      <c r="X4210" s="108"/>
    </row>
    <row r="4211" spans="2:26" ht="13.9" thickBot="1">
      <c r="B4211" s="96"/>
      <c r="C4211" s="97"/>
      <c r="D4211" s="96"/>
      <c r="E4211" s="96"/>
      <c r="F4211" s="96"/>
      <c r="G4211" s="96"/>
      <c r="H4211" s="96"/>
      <c r="I4211" s="96"/>
      <c r="J4211" s="96"/>
      <c r="K4211" s="96"/>
      <c r="L4211" s="96"/>
      <c r="M4211" s="96"/>
      <c r="N4211" s="96"/>
      <c r="O4211" s="96"/>
      <c r="P4211" s="97"/>
      <c r="Q4211" s="218"/>
      <c r="R4211" s="98" t="str">
        <f t="shared" ref="R4211" si="10894">IF(COUNTA(Y4208:DP4211)=0,"none",HLOOKUP(R4209,Y4209:DP4211,3,FALSE))</f>
        <v>none</v>
      </c>
      <c r="S4211" s="99" t="str">
        <f t="shared" ref="S4211" si="10895">IF(COUNTA(Y4208:DP4211)=0,"none",HLOOKUP(S4208,Y4208:DP4211,4,FALSE))</f>
        <v>none</v>
      </c>
      <c r="T4211" s="100"/>
      <c r="U4211" s="100" t="str">
        <f t="array" ref="U4211">IF(COUNTA(Y4208:DP4211)=0,"none",IF($U$2="WAHR",$W$3,Abfrage!$F$4))</f>
        <v>none</v>
      </c>
      <c r="V4211" s="100" t="str">
        <f t="array" ref="V4211">IF(COUNTA(Y4208:DP4211)=0,"none",IF($U$2="WAHR",$W$3,Abfrage!$F$4))</f>
        <v>none</v>
      </c>
      <c r="W4211" s="100" t="str">
        <f t="array" ref="W4211">IF(COUNTA(Y4208:DP4211)=0,"none",IF($U$2="WAHR",$W$3,Abfrage!$F$4))</f>
        <v>none</v>
      </c>
      <c r="X4211" s="109"/>
    </row>
    <row r="4212" spans="2:26" thickBot="1">
      <c r="B4212" s="75" t="s">
        <v>2614</v>
      </c>
      <c r="C4212" s="76">
        <v>1000346836</v>
      </c>
      <c r="D4212" s="75" t="s">
        <v>89</v>
      </c>
      <c r="E4212" s="75" t="s">
        <v>406</v>
      </c>
      <c r="F4212" s="75" t="s">
        <v>549</v>
      </c>
      <c r="G4212" s="75" t="s">
        <v>549</v>
      </c>
      <c r="H4212" s="75" t="e">
        <v>#N/A</v>
      </c>
      <c r="I4212" s="75" t="s">
        <v>2307</v>
      </c>
      <c r="J4212" s="75" t="s">
        <v>2615</v>
      </c>
      <c r="K4212" s="75" t="s">
        <v>306</v>
      </c>
      <c r="L4212" s="75" t="s">
        <v>306</v>
      </c>
      <c r="M4212" s="75" t="s">
        <v>307</v>
      </c>
      <c r="N4212" s="75" t="s">
        <v>352</v>
      </c>
      <c r="O4212" s="75" t="s">
        <v>551</v>
      </c>
      <c r="P4212" s="76" t="s">
        <v>2616</v>
      </c>
      <c r="Q4212" s="216"/>
      <c r="R4212" s="77" t="str">
        <f t="shared" ref="R4212" si="10896">IF(COUNTA(Y4212:DP4215)=0,"01.01.1900",INDEX(Y4212:DP4212,MATCH(R4213,Y4213:DP4213,0)))</f>
        <v>01.01.1900</v>
      </c>
      <c r="S4212" s="78" t="str">
        <f t="shared" ref="S4212" si="10897">IF(COUNTA(Y4212:DP4215)=0,"01.01.1900",MAX(Y4212:DP4212))</f>
        <v>01.01.1900</v>
      </c>
      <c r="T4212" s="79"/>
      <c r="U4212" s="80" t="str">
        <f t="array" ref="U4212">IF(COUNTA(Y4212:DP4215)=0,"01.01.1900",IF(ISERROR(HLOOKUP(U4215,Y4215:DP4215,1,FALSE)),"01.01.1900",INDEX(Y4212:DP4212,MATCH(U4213&amp;U4215,Y4213:DP4213&amp;Y4215:DP4215,0))))</f>
        <v>01.01.1900</v>
      </c>
      <c r="V4212" s="81" t="str">
        <f t="shared" ref="V4212" si="10898">IF(COUNTA(Y4212:DP4215)=0,"01.01.1900",_xlfn.MAXIFS(Y4212:DP4212,Y4215:DP4215,V4215))</f>
        <v>01.01.1900</v>
      </c>
      <c r="W4212" s="82"/>
      <c r="X4212" s="106"/>
    </row>
    <row r="4213" spans="2:26" thickBot="1">
      <c r="B4213" s="83"/>
      <c r="C4213" s="84"/>
      <c r="D4213" s="83"/>
      <c r="E4213" s="83"/>
      <c r="F4213" s="83"/>
      <c r="G4213" s="83"/>
      <c r="H4213" s="83"/>
      <c r="I4213" s="83"/>
      <c r="J4213" s="83"/>
      <c r="K4213" s="83"/>
      <c r="L4213" s="83"/>
      <c r="M4213" s="83"/>
      <c r="N4213" s="83"/>
      <c r="O4213" s="83"/>
      <c r="P4213" s="84"/>
      <c r="Q4213" s="217"/>
      <c r="R4213" s="85">
        <f t="shared" ref="R4213" si="10899">IF(COUNTA(Y4212:DP4215)=0,0,MIN(Y4213:DP4213))</f>
        <v>0</v>
      </c>
      <c r="S4213" s="86">
        <f t="shared" ref="S4213" si="10900">IF(COUNTA(Y4212:DP4215)=0,0,HLOOKUP(S4212,Y4212:DP4215,2,FALSE))</f>
        <v>0</v>
      </c>
      <c r="T4213" s="87">
        <f t="shared" ref="T4213" si="10901">IF(COUNTA(Y4212:DP4215)=0,0,AVERAGE(Y4213:DP4213))</f>
        <v>0</v>
      </c>
      <c r="U4213" s="88">
        <f t="shared" ref="U4213" si="10902">IF(COUNTA(Y4212:DP4215)=0,0,_xlfn.MINIFS(Y4213:DP4213,Y4215:DP4215,U4215))</f>
        <v>0</v>
      </c>
      <c r="V4213" s="89">
        <f t="array" ref="V4213">IF(COUNTA(Y4212:DP4215)=0,0,IF(ISERROR(HLOOKUP(V4215,Y4215:DP4215,1,FALSE)),0,INDEX(Y4213:DP4213,MATCH(V4212&amp;V4215,Y4212:DP4212&amp;Y4215:DP4215,0))))</f>
        <v>0</v>
      </c>
      <c r="W4213" s="90">
        <f t="array" ref="W4213">IF(COUNTA(Y4212:DP4215)=0,0,IF(ISERROR(HLOOKUP(W4215,Y4215:DP4215,1,FALSE)),0,AVERAGEIF(Y4215:DP4215,$W4215,Y4213:DP4213)))</f>
        <v>0</v>
      </c>
      <c r="X4213" s="107"/>
    </row>
    <row r="4214" spans="2:26" thickBot="1">
      <c r="B4214" s="83"/>
      <c r="C4214" s="84"/>
      <c r="D4214" s="83"/>
      <c r="E4214" s="83"/>
      <c r="F4214" s="83"/>
      <c r="G4214" s="83"/>
      <c r="H4214" s="83"/>
      <c r="I4214" s="83"/>
      <c r="J4214" s="83"/>
      <c r="K4214" s="83"/>
      <c r="L4214" s="83"/>
      <c r="M4214" s="83"/>
      <c r="N4214" s="83"/>
      <c r="O4214" s="83"/>
      <c r="P4214" s="84"/>
      <c r="Q4214" s="217"/>
      <c r="R4214" s="91">
        <f t="shared" ref="R4214" si="10903">IF(COUNTA(Y4212:DP4215)=0,0,HLOOKUP(R4213,Y4213:DP4215,2,FALSE))</f>
        <v>0</v>
      </c>
      <c r="S4214" s="92">
        <f t="shared" ref="S4214" si="10904">IF(COUNTA(Y4212:DP4215)=0,0,HLOOKUP(S4212,Y4212:DP4215,3,FALSE))</f>
        <v>0</v>
      </c>
      <c r="T4214" s="93"/>
      <c r="U4214" s="94">
        <f t="array" ref="U4214">IF(COUNTA(Y4212:DP4215)=0,0,IF(ISERROR(HLOOKUP(U4215,Y4215:DP4215,1,FALSE)),0,INDEX(Y4214:DP4214,MATCH(U4213&amp;U4215,Y4213:DP4213&amp;Y4215:DP4215,0))))</f>
        <v>0</v>
      </c>
      <c r="V4214" s="94">
        <f t="array" ref="V4214">IF(COUNTA(Y4212:DP4215)=0,0,IF(ISERROR(HLOOKUP(V4215,Y4215:DP4215,1,FALSE)),0,INDEX(Y4214:DP4214,MATCH(V4213&amp;V4215,Y4213:DP4213&amp;Y4215:DP4215,0))))</f>
        <v>0</v>
      </c>
      <c r="W4214" s="95"/>
      <c r="X4214" s="108"/>
    </row>
    <row r="4215" spans="2:26" ht="13.9" thickBot="1">
      <c r="B4215" s="96"/>
      <c r="C4215" s="97"/>
      <c r="D4215" s="96"/>
      <c r="E4215" s="96"/>
      <c r="F4215" s="96"/>
      <c r="G4215" s="96"/>
      <c r="H4215" s="96"/>
      <c r="I4215" s="96"/>
      <c r="J4215" s="96"/>
      <c r="K4215" s="96"/>
      <c r="L4215" s="96"/>
      <c r="M4215" s="96"/>
      <c r="N4215" s="96"/>
      <c r="O4215" s="96"/>
      <c r="P4215" s="97"/>
      <c r="Q4215" s="218"/>
      <c r="R4215" s="98" t="str">
        <f t="shared" ref="R4215" si="10905">IF(COUNTA(Y4212:DP4215)=0,"none",HLOOKUP(R4213,Y4213:DP4215,3,FALSE))</f>
        <v>none</v>
      </c>
      <c r="S4215" s="99" t="str">
        <f t="shared" ref="S4215" si="10906">IF(COUNTA(Y4212:DP4215)=0,"none",HLOOKUP(S4212,Y4212:DP4215,4,FALSE))</f>
        <v>none</v>
      </c>
      <c r="T4215" s="100"/>
      <c r="U4215" s="100" t="str">
        <f t="array" ref="U4215">IF(COUNTA(Y4212:DP4215)=0,"none",IF($U$2="WAHR",$W$3,Abfrage!$F$4))</f>
        <v>none</v>
      </c>
      <c r="V4215" s="100" t="str">
        <f t="array" ref="V4215">IF(COUNTA(Y4212:DP4215)=0,"none",IF($U$2="WAHR",$W$3,Abfrage!$F$4))</f>
        <v>none</v>
      </c>
      <c r="W4215" s="100" t="str">
        <f t="array" ref="W4215">IF(COUNTA(Y4212:DP4215)=0,"none",IF($U$2="WAHR",$W$3,Abfrage!$F$4))</f>
        <v>none</v>
      </c>
      <c r="X4215" s="109"/>
    </row>
    <row r="4216" spans="2:26" thickBot="1">
      <c r="B4216" s="75" t="s">
        <v>2617</v>
      </c>
      <c r="C4216" s="76">
        <v>1000347542</v>
      </c>
      <c r="D4216" s="75" t="s">
        <v>95</v>
      </c>
      <c r="E4216" s="75" t="s">
        <v>96</v>
      </c>
      <c r="F4216" s="75" t="s">
        <v>97</v>
      </c>
      <c r="G4216" s="75" t="s">
        <v>97</v>
      </c>
      <c r="H4216" s="75" t="s">
        <v>44</v>
      </c>
      <c r="I4216" s="75" t="s">
        <v>2044</v>
      </c>
      <c r="J4216" s="75" t="s">
        <v>2618</v>
      </c>
      <c r="K4216" s="75" t="s">
        <v>306</v>
      </c>
      <c r="L4216" s="75" t="s">
        <v>306</v>
      </c>
      <c r="M4216" s="75" t="s">
        <v>313</v>
      </c>
      <c r="N4216" s="75" t="s">
        <v>624</v>
      </c>
      <c r="O4216" s="75" t="s">
        <v>309</v>
      </c>
      <c r="P4216" s="76" t="s">
        <v>306</v>
      </c>
      <c r="Q4216" s="216"/>
      <c r="R4216" s="77">
        <f t="shared" ref="R4216" si="10907">IF(COUNTA(Y4216:DP4219)=0,"01.01.1900",INDEX(Y4216:DP4216,MATCH(R4217,Y4217:DP4217,0)))</f>
        <v>45851</v>
      </c>
      <c r="S4216" s="78">
        <f t="shared" ref="S4216" si="10908">IF(COUNTA(Y4216:DP4219)=0,"01.01.1900",MAX(Y4216:DP4216))</f>
        <v>45851</v>
      </c>
      <c r="T4216" s="79"/>
      <c r="U4216" s="80" t="str">
        <f t="array" ref="U4216">IF(COUNTA(Y4216:DP4219)=0,"01.01.1900",IF(ISERROR(HLOOKUP(U4219,Y4219:DP4219,1,FALSE)),"01.01.1900",INDEX(Y4216:DP4216,MATCH(U4217&amp;U4219,Y4217:DP4217&amp;Y4219:DP4219,0))))</f>
        <v>01.01.1900</v>
      </c>
      <c r="V4216" s="81">
        <f t="shared" ref="V4216" si="10909">IF(COUNTA(Y4216:DP4219)=0,"01.01.1900",_xlfn.MAXIFS(Y4216:DP4216,Y4219:DP4219,V4219))</f>
        <v>0</v>
      </c>
      <c r="W4216" s="82"/>
      <c r="X4216" s="106"/>
      <c r="Y4216" s="141">
        <v>45851</v>
      </c>
      <c r="Z4216" s="141">
        <v>45034</v>
      </c>
    </row>
    <row r="4217" spans="2:26" thickBot="1">
      <c r="B4217" s="83"/>
      <c r="C4217" s="84"/>
      <c r="D4217" s="83"/>
      <c r="E4217" s="83"/>
      <c r="F4217" s="83"/>
      <c r="G4217" s="83"/>
      <c r="H4217" s="83"/>
      <c r="I4217" s="83"/>
      <c r="J4217" s="83"/>
      <c r="K4217" s="83"/>
      <c r="L4217" s="83"/>
      <c r="M4217" s="83"/>
      <c r="N4217" s="83"/>
      <c r="O4217" s="83"/>
      <c r="P4217" s="84"/>
      <c r="Q4217" s="217"/>
      <c r="R4217" s="85">
        <f t="shared" ref="R4217" si="10910">IF(COUNTA(Y4216:DP4219)=0,0,MIN(Y4217:DP4217))</f>
        <v>0.3962</v>
      </c>
      <c r="S4217" s="86">
        <f t="shared" ref="S4217" si="10911">IF(COUNTA(Y4216:DP4219)=0,0,HLOOKUP(S4216,Y4216:DP4219,2,FALSE))</f>
        <v>0.3962</v>
      </c>
      <c r="T4217" s="87">
        <f t="shared" ref="T4217" si="10912">IF(COUNTA(Y4216:DP4219)=0,0,AVERAGE(Y4217:DP4217))</f>
        <v>0.69310000000000005</v>
      </c>
      <c r="U4217" s="88">
        <f t="shared" ref="U4217" si="10913">IF(COUNTA(Y4216:DP4219)=0,0,_xlfn.MINIFS(Y4217:DP4217,Y4219:DP4219,U4219))</f>
        <v>0</v>
      </c>
      <c r="V4217" s="89">
        <f t="array" ref="V4217">IF(COUNTA(Y4216:DP4219)=0,0,IF(ISERROR(HLOOKUP(V4219,Y4219:DP4219,1,FALSE)),0,INDEX(Y4217:DP4217,MATCH(V4216&amp;V4219,Y4216:DP4216&amp;Y4219:DP4219,0))))</f>
        <v>0</v>
      </c>
      <c r="W4217" s="90">
        <f t="array" ref="W4217">IF(COUNTA(Y4216:DP4219)=0,0,IF(ISERROR(HLOOKUP(W4219,Y4219:DP4219,1,FALSE)),0,AVERAGEIF(Y4219:DP4219,$W4219,Y4217:DP4217)))</f>
        <v>0</v>
      </c>
      <c r="X4217" s="107"/>
      <c r="Y4217" s="142">
        <v>0.3962</v>
      </c>
      <c r="Z4217" s="142">
        <v>0.99</v>
      </c>
    </row>
    <row r="4218" spans="2:26" thickBot="1">
      <c r="B4218" s="83"/>
      <c r="C4218" s="84"/>
      <c r="D4218" s="83"/>
      <c r="E4218" s="83"/>
      <c r="F4218" s="83"/>
      <c r="G4218" s="83"/>
      <c r="H4218" s="83"/>
      <c r="I4218" s="83"/>
      <c r="J4218" s="83"/>
      <c r="K4218" s="83"/>
      <c r="L4218" s="83"/>
      <c r="M4218" s="83"/>
      <c r="N4218" s="83"/>
      <c r="O4218" s="83"/>
      <c r="P4218" s="84"/>
      <c r="Q4218" s="217"/>
      <c r="R4218" s="91">
        <f t="shared" ref="R4218" si="10914">IF(COUNTA(Y4216:DP4219)=0,0,HLOOKUP(R4217,Y4217:DP4219,2,FALSE))</f>
        <v>25</v>
      </c>
      <c r="S4218" s="92">
        <f t="shared" ref="S4218" si="10915">IF(COUNTA(Y4216:DP4219)=0,0,HLOOKUP(S4216,Y4216:DP4219,3,FALSE))</f>
        <v>25</v>
      </c>
      <c r="T4218" s="93"/>
      <c r="U4218" s="94">
        <f t="array" ref="U4218">IF(COUNTA(Y4216:DP4219)=0,0,IF(ISERROR(HLOOKUP(U4219,Y4219:DP4219,1,FALSE)),0,INDEX(Y4218:DP4218,MATCH(U4217&amp;U4219,Y4217:DP4217&amp;Y4219:DP4219,0))))</f>
        <v>0</v>
      </c>
      <c r="V4218" s="94">
        <f t="array" ref="V4218">IF(COUNTA(Y4216:DP4219)=0,0,IF(ISERROR(HLOOKUP(V4219,Y4219:DP4219,1,FALSE)),0,INDEX(Y4218:DP4218,MATCH(V4217&amp;V4219,Y4217:DP4217&amp;Y4219:DP4219,0))))</f>
        <v>0</v>
      </c>
      <c r="W4218" s="95"/>
      <c r="X4218" s="108"/>
      <c r="Y4218" s="143">
        <v>25</v>
      </c>
      <c r="Z4218" s="143">
        <v>1</v>
      </c>
    </row>
    <row r="4219" spans="2:26" ht="13.9" thickBot="1">
      <c r="B4219" s="96"/>
      <c r="C4219" s="97"/>
      <c r="D4219" s="96"/>
      <c r="E4219" s="96"/>
      <c r="F4219" s="96"/>
      <c r="G4219" s="96"/>
      <c r="H4219" s="96"/>
      <c r="I4219" s="96"/>
      <c r="J4219" s="96"/>
      <c r="K4219" s="96"/>
      <c r="L4219" s="96"/>
      <c r="M4219" s="96"/>
      <c r="N4219" s="96"/>
      <c r="O4219" s="96"/>
      <c r="P4219" s="97"/>
      <c r="Q4219" s="218"/>
      <c r="R4219" s="98" t="str">
        <f t="shared" ref="R4219" si="10916">IF(COUNTA(Y4216:DP4219)=0,"none",HLOOKUP(R4217,Y4217:DP4219,3,FALSE))</f>
        <v>www (-30%)</v>
      </c>
      <c r="S4219" s="99" t="str">
        <f t="shared" ref="S4219" si="10917">IF(COUNTA(Y4216:DP4219)=0,"none",HLOOKUP(S4216,Y4216:DP4219,4,FALSE))</f>
        <v>www (-30%)</v>
      </c>
      <c r="T4219" s="100"/>
      <c r="U4219" s="100">
        <f t="array" ref="U4219">IF(COUNTA(Y4216:DP4219)=0,"none",IF($U$2="WAHR",$W$3,Abfrage!$F$4))</f>
        <v>0</v>
      </c>
      <c r="V4219" s="100">
        <f t="array" ref="V4219">IF(COUNTA(Y4216:DP4219)=0,"none",IF($U$2="WAHR",$W$3,Abfrage!$F$4))</f>
        <v>0</v>
      </c>
      <c r="W4219" s="100">
        <f t="array" ref="W4219">IF(COUNTA(Y4216:DP4219)=0,"none",IF($U$2="WAHR",$W$3,Abfrage!$F$4))</f>
        <v>0</v>
      </c>
      <c r="X4219" s="109"/>
      <c r="Y4219" s="144" t="s">
        <v>43</v>
      </c>
      <c r="Z4219" s="144" t="s">
        <v>186</v>
      </c>
    </row>
    <row r="4220" spans="2:26" thickBot="1">
      <c r="B4220" s="75" t="s">
        <v>2619</v>
      </c>
      <c r="C4220" s="76">
        <v>1000347535</v>
      </c>
      <c r="D4220" s="75" t="s">
        <v>95</v>
      </c>
      <c r="E4220" s="75" t="s">
        <v>175</v>
      </c>
      <c r="F4220" s="75" t="s">
        <v>97</v>
      </c>
      <c r="G4220" s="75" t="s">
        <v>97</v>
      </c>
      <c r="H4220" s="75" t="e">
        <v>#N/A</v>
      </c>
      <c r="I4220" s="75" t="s">
        <v>2044</v>
      </c>
      <c r="J4220" s="75" t="s">
        <v>2620</v>
      </c>
      <c r="K4220" s="75" t="s">
        <v>306</v>
      </c>
      <c r="L4220" s="75" t="s">
        <v>306</v>
      </c>
      <c r="M4220" s="75" t="s">
        <v>307</v>
      </c>
      <c r="N4220" s="75" t="s">
        <v>339</v>
      </c>
      <c r="O4220" s="75" t="s">
        <v>309</v>
      </c>
      <c r="P4220" s="76" t="s">
        <v>306</v>
      </c>
      <c r="Q4220" s="216"/>
      <c r="R4220" s="77" t="str">
        <f t="shared" ref="R4220" si="10918">IF(COUNTA(Y4220:DP4223)=0,"01.01.1900",INDEX(Y4220:DP4220,MATCH(R4221,Y4221:DP4221,0)))</f>
        <v>01.01.1900</v>
      </c>
      <c r="S4220" s="78" t="str">
        <f t="shared" ref="S4220" si="10919">IF(COUNTA(Y4220:DP4223)=0,"01.01.1900",MAX(Y4220:DP4220))</f>
        <v>01.01.1900</v>
      </c>
      <c r="T4220" s="79"/>
      <c r="U4220" s="80" t="str">
        <f t="array" ref="U4220">IF(COUNTA(Y4220:DP4223)=0,"01.01.1900",IF(ISERROR(HLOOKUP(U4223,Y4223:DP4223,1,FALSE)),"01.01.1900",INDEX(Y4220:DP4220,MATCH(U4221&amp;U4223,Y4221:DP4221&amp;Y4223:DP4223,0))))</f>
        <v>01.01.1900</v>
      </c>
      <c r="V4220" s="81" t="str">
        <f t="shared" ref="V4220" si="10920">IF(COUNTA(Y4220:DP4223)=0,"01.01.1900",_xlfn.MAXIFS(Y4220:DP4220,Y4223:DP4223,V4223))</f>
        <v>01.01.1900</v>
      </c>
      <c r="W4220" s="82"/>
      <c r="X4220" s="106"/>
    </row>
    <row r="4221" spans="2:26" thickBot="1">
      <c r="B4221" s="83"/>
      <c r="C4221" s="84"/>
      <c r="D4221" s="83"/>
      <c r="E4221" s="83"/>
      <c r="F4221" s="83"/>
      <c r="G4221" s="83"/>
      <c r="H4221" s="83"/>
      <c r="I4221" s="83"/>
      <c r="J4221" s="83"/>
      <c r="K4221" s="83"/>
      <c r="L4221" s="83"/>
      <c r="M4221" s="83"/>
      <c r="N4221" s="83"/>
      <c r="O4221" s="83"/>
      <c r="P4221" s="84"/>
      <c r="Q4221" s="217"/>
      <c r="R4221" s="85">
        <f t="shared" ref="R4221" si="10921">IF(COUNTA(Y4220:DP4223)=0,0,MIN(Y4221:DP4221))</f>
        <v>0</v>
      </c>
      <c r="S4221" s="86">
        <f t="shared" ref="S4221" si="10922">IF(COUNTA(Y4220:DP4223)=0,0,HLOOKUP(S4220,Y4220:DP4223,2,FALSE))</f>
        <v>0</v>
      </c>
      <c r="T4221" s="87">
        <f t="shared" ref="T4221" si="10923">IF(COUNTA(Y4220:DP4223)=0,0,AVERAGE(Y4221:DP4221))</f>
        <v>0</v>
      </c>
      <c r="U4221" s="88">
        <f t="shared" ref="U4221" si="10924">IF(COUNTA(Y4220:DP4223)=0,0,_xlfn.MINIFS(Y4221:DP4221,Y4223:DP4223,U4223))</f>
        <v>0</v>
      </c>
      <c r="V4221" s="89">
        <f t="array" ref="V4221">IF(COUNTA(Y4220:DP4223)=0,0,IF(ISERROR(HLOOKUP(V4223,Y4223:DP4223,1,FALSE)),0,INDEX(Y4221:DP4221,MATCH(V4220&amp;V4223,Y4220:DP4220&amp;Y4223:DP4223,0))))</f>
        <v>0</v>
      </c>
      <c r="W4221" s="90">
        <f t="array" ref="W4221">IF(COUNTA(Y4220:DP4223)=0,0,IF(ISERROR(HLOOKUP(W4223,Y4223:DP4223,1,FALSE)),0,AVERAGEIF(Y4223:DP4223,$W4223,Y4221:DP4221)))</f>
        <v>0</v>
      </c>
      <c r="X4221" s="107"/>
    </row>
    <row r="4222" spans="2:26" thickBot="1">
      <c r="B4222" s="83"/>
      <c r="C4222" s="84"/>
      <c r="D4222" s="83"/>
      <c r="E4222" s="83"/>
      <c r="F4222" s="83"/>
      <c r="G4222" s="83"/>
      <c r="H4222" s="83"/>
      <c r="I4222" s="83"/>
      <c r="J4222" s="83"/>
      <c r="K4222" s="83"/>
      <c r="L4222" s="83"/>
      <c r="M4222" s="83"/>
      <c r="N4222" s="83"/>
      <c r="O4222" s="83"/>
      <c r="P4222" s="84"/>
      <c r="Q4222" s="217"/>
      <c r="R4222" s="91">
        <f t="shared" ref="R4222" si="10925">IF(COUNTA(Y4220:DP4223)=0,0,HLOOKUP(R4221,Y4221:DP4223,2,FALSE))</f>
        <v>0</v>
      </c>
      <c r="S4222" s="92">
        <f t="shared" ref="S4222" si="10926">IF(COUNTA(Y4220:DP4223)=0,0,HLOOKUP(S4220,Y4220:DP4223,3,FALSE))</f>
        <v>0</v>
      </c>
      <c r="T4222" s="93"/>
      <c r="U4222" s="94">
        <f t="array" ref="U4222">IF(COUNTA(Y4220:DP4223)=0,0,IF(ISERROR(HLOOKUP(U4223,Y4223:DP4223,1,FALSE)),0,INDEX(Y4222:DP4222,MATCH(U4221&amp;U4223,Y4221:DP4221&amp;Y4223:DP4223,0))))</f>
        <v>0</v>
      </c>
      <c r="V4222" s="94">
        <f t="array" ref="V4222">IF(COUNTA(Y4220:DP4223)=0,0,IF(ISERROR(HLOOKUP(V4223,Y4223:DP4223,1,FALSE)),0,INDEX(Y4222:DP4222,MATCH(V4221&amp;V4223,Y4221:DP4221&amp;Y4223:DP4223,0))))</f>
        <v>0</v>
      </c>
      <c r="W4222" s="95"/>
      <c r="X4222" s="108"/>
    </row>
    <row r="4223" spans="2:26" ht="13.9" thickBot="1">
      <c r="B4223" s="96"/>
      <c r="C4223" s="97"/>
      <c r="D4223" s="96"/>
      <c r="E4223" s="96"/>
      <c r="F4223" s="96"/>
      <c r="G4223" s="96"/>
      <c r="H4223" s="96"/>
      <c r="I4223" s="96"/>
      <c r="J4223" s="96"/>
      <c r="K4223" s="96"/>
      <c r="L4223" s="96"/>
      <c r="M4223" s="96"/>
      <c r="N4223" s="96"/>
      <c r="O4223" s="96"/>
      <c r="P4223" s="97"/>
      <c r="Q4223" s="218"/>
      <c r="R4223" s="98" t="str">
        <f t="shared" ref="R4223" si="10927">IF(COUNTA(Y4220:DP4223)=0,"none",HLOOKUP(R4221,Y4221:DP4223,3,FALSE))</f>
        <v>none</v>
      </c>
      <c r="S4223" s="99" t="str">
        <f t="shared" ref="S4223" si="10928">IF(COUNTA(Y4220:DP4223)=0,"none",HLOOKUP(S4220,Y4220:DP4223,4,FALSE))</f>
        <v>none</v>
      </c>
      <c r="T4223" s="100"/>
      <c r="U4223" s="100" t="str">
        <f t="array" ref="U4223">IF(COUNTA(Y4220:DP4223)=0,"none",IF($U$2="WAHR",$W$3,Abfrage!$F$4))</f>
        <v>none</v>
      </c>
      <c r="V4223" s="100" t="str">
        <f t="array" ref="V4223">IF(COUNTA(Y4220:DP4223)=0,"none",IF($U$2="WAHR",$W$3,Abfrage!$F$4))</f>
        <v>none</v>
      </c>
      <c r="W4223" s="100" t="str">
        <f t="array" ref="W4223">IF(COUNTA(Y4220:DP4223)=0,"none",IF($U$2="WAHR",$W$3,Abfrage!$F$4))</f>
        <v>none</v>
      </c>
      <c r="X4223" s="109"/>
    </row>
    <row r="4224" spans="2:26" thickBot="1">
      <c r="B4224" s="75" t="s">
        <v>2621</v>
      </c>
      <c r="C4224" s="76">
        <v>1000347632</v>
      </c>
      <c r="D4224" s="75" t="s">
        <v>95</v>
      </c>
      <c r="E4224" s="75" t="s">
        <v>175</v>
      </c>
      <c r="F4224" s="75" t="s">
        <v>97</v>
      </c>
      <c r="G4224" s="75" t="s">
        <v>97</v>
      </c>
      <c r="H4224" s="75" t="e">
        <v>#N/A</v>
      </c>
      <c r="I4224" s="75" t="s">
        <v>51</v>
      </c>
      <c r="J4224" s="75" t="s">
        <v>2622</v>
      </c>
      <c r="K4224" s="75" t="s">
        <v>306</v>
      </c>
      <c r="L4224" s="75" t="s">
        <v>306</v>
      </c>
      <c r="M4224" s="75" t="s">
        <v>307</v>
      </c>
      <c r="N4224" s="75" t="s">
        <v>742</v>
      </c>
      <c r="O4224" s="75" t="s">
        <v>476</v>
      </c>
      <c r="P4224" s="76" t="s">
        <v>306</v>
      </c>
      <c r="Q4224" s="216"/>
      <c r="R4224" s="77" t="str">
        <f t="shared" ref="R4224" si="10929">IF(COUNTA(Y4224:DP4227)=0,"01.01.1900",INDEX(Y4224:DP4224,MATCH(R4225,Y4225:DP4225,0)))</f>
        <v>01.01.1900</v>
      </c>
      <c r="S4224" s="78" t="str">
        <f t="shared" ref="S4224" si="10930">IF(COUNTA(Y4224:DP4227)=0,"01.01.1900",MAX(Y4224:DP4224))</f>
        <v>01.01.1900</v>
      </c>
      <c r="T4224" s="79"/>
      <c r="U4224" s="80" t="str">
        <f t="array" ref="U4224">IF(COUNTA(Y4224:DP4227)=0,"01.01.1900",IF(ISERROR(HLOOKUP(U4227,Y4227:DP4227,1,FALSE)),"01.01.1900",INDEX(Y4224:DP4224,MATCH(U4225&amp;U4227,Y4225:DP4225&amp;Y4227:DP4227,0))))</f>
        <v>01.01.1900</v>
      </c>
      <c r="V4224" s="81" t="str">
        <f t="shared" ref="V4224" si="10931">IF(COUNTA(Y4224:DP4227)=0,"01.01.1900",_xlfn.MAXIFS(Y4224:DP4224,Y4227:DP4227,V4227))</f>
        <v>01.01.1900</v>
      </c>
      <c r="W4224" s="82"/>
      <c r="X4224" s="106"/>
    </row>
    <row r="4225" spans="2:26" thickBot="1">
      <c r="B4225" s="83"/>
      <c r="C4225" s="84"/>
      <c r="D4225" s="83"/>
      <c r="E4225" s="83"/>
      <c r="F4225" s="83"/>
      <c r="G4225" s="83"/>
      <c r="H4225" s="83"/>
      <c r="I4225" s="83"/>
      <c r="J4225" s="83"/>
      <c r="K4225" s="83"/>
      <c r="L4225" s="83"/>
      <c r="M4225" s="83"/>
      <c r="N4225" s="83"/>
      <c r="O4225" s="83"/>
      <c r="P4225" s="84"/>
      <c r="Q4225" s="217"/>
      <c r="R4225" s="85">
        <f t="shared" ref="R4225" si="10932">IF(COUNTA(Y4224:DP4227)=0,0,MIN(Y4225:DP4225))</f>
        <v>0</v>
      </c>
      <c r="S4225" s="86">
        <f t="shared" ref="S4225" si="10933">IF(COUNTA(Y4224:DP4227)=0,0,HLOOKUP(S4224,Y4224:DP4227,2,FALSE))</f>
        <v>0</v>
      </c>
      <c r="T4225" s="87">
        <f t="shared" ref="T4225" si="10934">IF(COUNTA(Y4224:DP4227)=0,0,AVERAGE(Y4225:DP4225))</f>
        <v>0</v>
      </c>
      <c r="U4225" s="88">
        <f t="shared" ref="U4225" si="10935">IF(COUNTA(Y4224:DP4227)=0,0,_xlfn.MINIFS(Y4225:DP4225,Y4227:DP4227,U4227))</f>
        <v>0</v>
      </c>
      <c r="V4225" s="89">
        <f t="array" ref="V4225">IF(COUNTA(Y4224:DP4227)=0,0,IF(ISERROR(HLOOKUP(V4227,Y4227:DP4227,1,FALSE)),0,INDEX(Y4225:DP4225,MATCH(V4224&amp;V4227,Y4224:DP4224&amp;Y4227:DP4227,0))))</f>
        <v>0</v>
      </c>
      <c r="W4225" s="90">
        <f t="array" ref="W4225">IF(COUNTA(Y4224:DP4227)=0,0,IF(ISERROR(HLOOKUP(W4227,Y4227:DP4227,1,FALSE)),0,AVERAGEIF(Y4227:DP4227,$W4227,Y4225:DP4225)))</f>
        <v>0</v>
      </c>
      <c r="X4225" s="107"/>
    </row>
    <row r="4226" spans="2:26" thickBot="1">
      <c r="B4226" s="83"/>
      <c r="C4226" s="84"/>
      <c r="D4226" s="83"/>
      <c r="E4226" s="83"/>
      <c r="F4226" s="83"/>
      <c r="G4226" s="83"/>
      <c r="H4226" s="83"/>
      <c r="I4226" s="83"/>
      <c r="J4226" s="83"/>
      <c r="K4226" s="83"/>
      <c r="L4226" s="83"/>
      <c r="M4226" s="83"/>
      <c r="N4226" s="83"/>
      <c r="O4226" s="83"/>
      <c r="P4226" s="84"/>
      <c r="Q4226" s="217"/>
      <c r="R4226" s="91">
        <f t="shared" ref="R4226" si="10936">IF(COUNTA(Y4224:DP4227)=0,0,HLOOKUP(R4225,Y4225:DP4227,2,FALSE))</f>
        <v>0</v>
      </c>
      <c r="S4226" s="92">
        <f t="shared" ref="S4226" si="10937">IF(COUNTA(Y4224:DP4227)=0,0,HLOOKUP(S4224,Y4224:DP4227,3,FALSE))</f>
        <v>0</v>
      </c>
      <c r="T4226" s="93"/>
      <c r="U4226" s="94">
        <f t="array" ref="U4226">IF(COUNTA(Y4224:DP4227)=0,0,IF(ISERROR(HLOOKUP(U4227,Y4227:DP4227,1,FALSE)),0,INDEX(Y4226:DP4226,MATCH(U4225&amp;U4227,Y4225:DP4225&amp;Y4227:DP4227,0))))</f>
        <v>0</v>
      </c>
      <c r="V4226" s="94">
        <f t="array" ref="V4226">IF(COUNTA(Y4224:DP4227)=0,0,IF(ISERROR(HLOOKUP(V4227,Y4227:DP4227,1,FALSE)),0,INDEX(Y4226:DP4226,MATCH(V4225&amp;V4227,Y4225:DP4225&amp;Y4227:DP4227,0))))</f>
        <v>0</v>
      </c>
      <c r="W4226" s="95"/>
      <c r="X4226" s="108"/>
    </row>
    <row r="4227" spans="2:26" ht="13.9" thickBot="1">
      <c r="B4227" s="96"/>
      <c r="C4227" s="97"/>
      <c r="D4227" s="96"/>
      <c r="E4227" s="96"/>
      <c r="F4227" s="96"/>
      <c r="G4227" s="96"/>
      <c r="H4227" s="96"/>
      <c r="I4227" s="96"/>
      <c r="J4227" s="96"/>
      <c r="K4227" s="96"/>
      <c r="L4227" s="96"/>
      <c r="M4227" s="96"/>
      <c r="N4227" s="96"/>
      <c r="O4227" s="96"/>
      <c r="P4227" s="97"/>
      <c r="Q4227" s="218"/>
      <c r="R4227" s="98" t="str">
        <f t="shared" ref="R4227" si="10938">IF(COUNTA(Y4224:DP4227)=0,"none",HLOOKUP(R4225,Y4225:DP4227,3,FALSE))</f>
        <v>none</v>
      </c>
      <c r="S4227" s="99" t="str">
        <f t="shared" ref="S4227" si="10939">IF(COUNTA(Y4224:DP4227)=0,"none",HLOOKUP(S4224,Y4224:DP4227,4,FALSE))</f>
        <v>none</v>
      </c>
      <c r="T4227" s="100"/>
      <c r="U4227" s="100" t="str">
        <f t="array" ref="U4227">IF(COUNTA(Y4224:DP4227)=0,"none",IF($U$2="WAHR",$W$3,Abfrage!$F$4))</f>
        <v>none</v>
      </c>
      <c r="V4227" s="100" t="str">
        <f t="array" ref="V4227">IF(COUNTA(Y4224:DP4227)=0,"none",IF($U$2="WAHR",$W$3,Abfrage!$F$4))</f>
        <v>none</v>
      </c>
      <c r="W4227" s="100" t="str">
        <f t="array" ref="W4227">IF(COUNTA(Y4224:DP4227)=0,"none",IF($U$2="WAHR",$W$3,Abfrage!$F$4))</f>
        <v>none</v>
      </c>
      <c r="X4227" s="109"/>
    </row>
    <row r="4228" spans="2:26" thickBot="1">
      <c r="B4228" s="75" t="s">
        <v>2623</v>
      </c>
      <c r="C4228" s="76">
        <v>1000298610</v>
      </c>
      <c r="D4228" s="75" t="s">
        <v>95</v>
      </c>
      <c r="E4228" s="75" t="s">
        <v>125</v>
      </c>
      <c r="F4228" s="75" t="s">
        <v>501</v>
      </c>
      <c r="G4228" s="75" t="s">
        <v>501</v>
      </c>
      <c r="H4228" s="75" t="e">
        <v>#N/A</v>
      </c>
      <c r="I4228" s="75" t="s">
        <v>41</v>
      </c>
      <c r="J4228" s="75" t="s">
        <v>2624</v>
      </c>
      <c r="K4228" s="75" t="s">
        <v>306</v>
      </c>
      <c r="L4228" s="75" t="s">
        <v>306</v>
      </c>
      <c r="M4228" s="75" t="s">
        <v>306</v>
      </c>
      <c r="N4228" s="75" t="s">
        <v>352</v>
      </c>
      <c r="O4228" s="75" t="s">
        <v>315</v>
      </c>
      <c r="P4228" s="76" t="s">
        <v>306</v>
      </c>
      <c r="Q4228" s="216"/>
      <c r="R4228" s="77" t="str">
        <f t="shared" ref="R4228" si="10940">IF(COUNTA(Y4228:DP4231)=0,"01.01.1900",INDEX(Y4228:DP4228,MATCH(R4229,Y4229:DP4229,0)))</f>
        <v>01.01.1900</v>
      </c>
      <c r="S4228" s="78" t="str">
        <f t="shared" ref="S4228" si="10941">IF(COUNTA(Y4228:DP4231)=0,"01.01.1900",MAX(Y4228:DP4228))</f>
        <v>01.01.1900</v>
      </c>
      <c r="T4228" s="79"/>
      <c r="U4228" s="80" t="str">
        <f t="array" ref="U4228">IF(COUNTA(Y4228:DP4231)=0,"01.01.1900",IF(ISERROR(HLOOKUP(U4231,Y4231:DP4231,1,FALSE)),"01.01.1900",INDEX(Y4228:DP4228,MATCH(U4229&amp;U4231,Y4229:DP4229&amp;Y4231:DP4231,0))))</f>
        <v>01.01.1900</v>
      </c>
      <c r="V4228" s="81" t="str">
        <f t="shared" ref="V4228" si="10942">IF(COUNTA(Y4228:DP4231)=0,"01.01.1900",_xlfn.MAXIFS(Y4228:DP4228,Y4231:DP4231,V4231))</f>
        <v>01.01.1900</v>
      </c>
      <c r="W4228" s="82"/>
      <c r="X4228" s="106"/>
    </row>
    <row r="4229" spans="2:26" thickBot="1">
      <c r="B4229" s="83"/>
      <c r="C4229" s="84"/>
      <c r="D4229" s="83"/>
      <c r="E4229" s="83"/>
      <c r="F4229" s="83"/>
      <c r="G4229" s="83"/>
      <c r="H4229" s="83"/>
      <c r="I4229" s="83"/>
      <c r="J4229" s="83"/>
      <c r="K4229" s="83"/>
      <c r="L4229" s="83"/>
      <c r="M4229" s="83"/>
      <c r="N4229" s="83"/>
      <c r="O4229" s="83"/>
      <c r="P4229" s="84"/>
      <c r="Q4229" s="217"/>
      <c r="R4229" s="85">
        <f t="shared" ref="R4229" si="10943">IF(COUNTA(Y4228:DP4231)=0,0,MIN(Y4229:DP4229))</f>
        <v>0</v>
      </c>
      <c r="S4229" s="86">
        <f t="shared" ref="S4229" si="10944">IF(COUNTA(Y4228:DP4231)=0,0,HLOOKUP(S4228,Y4228:DP4231,2,FALSE))</f>
        <v>0</v>
      </c>
      <c r="T4229" s="87">
        <f t="shared" ref="T4229" si="10945">IF(COUNTA(Y4228:DP4231)=0,0,AVERAGE(Y4229:DP4229))</f>
        <v>0</v>
      </c>
      <c r="U4229" s="88">
        <f t="shared" ref="U4229" si="10946">IF(COUNTA(Y4228:DP4231)=0,0,_xlfn.MINIFS(Y4229:DP4229,Y4231:DP4231,U4231))</f>
        <v>0</v>
      </c>
      <c r="V4229" s="89">
        <f t="array" ref="V4229">IF(COUNTA(Y4228:DP4231)=0,0,IF(ISERROR(HLOOKUP(V4231,Y4231:DP4231,1,FALSE)),0,INDEX(Y4229:DP4229,MATCH(V4228&amp;V4231,Y4228:DP4228&amp;Y4231:DP4231,0))))</f>
        <v>0</v>
      </c>
      <c r="W4229" s="90">
        <f t="array" ref="W4229">IF(COUNTA(Y4228:DP4231)=0,0,IF(ISERROR(HLOOKUP(W4231,Y4231:DP4231,1,FALSE)),0,AVERAGEIF(Y4231:DP4231,$W4231,Y4229:DP4229)))</f>
        <v>0</v>
      </c>
      <c r="X4229" s="107"/>
    </row>
    <row r="4230" spans="2:26" thickBot="1">
      <c r="B4230" s="83"/>
      <c r="C4230" s="84"/>
      <c r="D4230" s="83"/>
      <c r="E4230" s="83"/>
      <c r="F4230" s="83"/>
      <c r="G4230" s="83"/>
      <c r="H4230" s="83"/>
      <c r="I4230" s="83"/>
      <c r="J4230" s="83"/>
      <c r="K4230" s="83"/>
      <c r="L4230" s="83"/>
      <c r="M4230" s="83"/>
      <c r="N4230" s="83"/>
      <c r="O4230" s="83"/>
      <c r="P4230" s="84"/>
      <c r="Q4230" s="217"/>
      <c r="R4230" s="91">
        <f t="shared" ref="R4230" si="10947">IF(COUNTA(Y4228:DP4231)=0,0,HLOOKUP(R4229,Y4229:DP4231,2,FALSE))</f>
        <v>0</v>
      </c>
      <c r="S4230" s="92">
        <f t="shared" ref="S4230" si="10948">IF(COUNTA(Y4228:DP4231)=0,0,HLOOKUP(S4228,Y4228:DP4231,3,FALSE))</f>
        <v>0</v>
      </c>
      <c r="T4230" s="93"/>
      <c r="U4230" s="94">
        <f t="array" ref="U4230">IF(COUNTA(Y4228:DP4231)=0,0,IF(ISERROR(HLOOKUP(U4231,Y4231:DP4231,1,FALSE)),0,INDEX(Y4230:DP4230,MATCH(U4229&amp;U4231,Y4229:DP4229&amp;Y4231:DP4231,0))))</f>
        <v>0</v>
      </c>
      <c r="V4230" s="94">
        <f t="array" ref="V4230">IF(COUNTA(Y4228:DP4231)=0,0,IF(ISERROR(HLOOKUP(V4231,Y4231:DP4231,1,FALSE)),0,INDEX(Y4230:DP4230,MATCH(V4229&amp;V4231,Y4229:DP4229&amp;Y4231:DP4231,0))))</f>
        <v>0</v>
      </c>
      <c r="W4230" s="95"/>
      <c r="X4230" s="108"/>
    </row>
    <row r="4231" spans="2:26" ht="13.9" thickBot="1">
      <c r="B4231" s="96"/>
      <c r="C4231" s="97"/>
      <c r="D4231" s="96"/>
      <c r="E4231" s="96"/>
      <c r="F4231" s="96"/>
      <c r="G4231" s="96"/>
      <c r="H4231" s="96"/>
      <c r="I4231" s="96"/>
      <c r="J4231" s="96"/>
      <c r="K4231" s="96"/>
      <c r="L4231" s="96"/>
      <c r="M4231" s="96"/>
      <c r="N4231" s="96"/>
      <c r="O4231" s="96"/>
      <c r="P4231" s="97"/>
      <c r="Q4231" s="218"/>
      <c r="R4231" s="98" t="str">
        <f t="shared" ref="R4231" si="10949">IF(COUNTA(Y4228:DP4231)=0,"none",HLOOKUP(R4229,Y4229:DP4231,3,FALSE))</f>
        <v>none</v>
      </c>
      <c r="S4231" s="99" t="str">
        <f t="shared" ref="S4231" si="10950">IF(COUNTA(Y4228:DP4231)=0,"none",HLOOKUP(S4228,Y4228:DP4231,4,FALSE))</f>
        <v>none</v>
      </c>
      <c r="T4231" s="100"/>
      <c r="U4231" s="100" t="str">
        <f t="array" ref="U4231">IF(COUNTA(Y4228:DP4231)=0,"none",IF($U$2="WAHR",$W$3,Abfrage!$F$4))</f>
        <v>none</v>
      </c>
      <c r="V4231" s="100" t="str">
        <f t="array" ref="V4231">IF(COUNTA(Y4228:DP4231)=0,"none",IF($U$2="WAHR",$W$3,Abfrage!$F$4))</f>
        <v>none</v>
      </c>
      <c r="W4231" s="100" t="str">
        <f t="array" ref="W4231">IF(COUNTA(Y4228:DP4231)=0,"none",IF($U$2="WAHR",$W$3,Abfrage!$F$4))</f>
        <v>none</v>
      </c>
      <c r="X4231" s="109"/>
    </row>
    <row r="4232" spans="2:26" thickBot="1">
      <c r="B4232" s="75" t="s">
        <v>2625</v>
      </c>
      <c r="C4232" s="76">
        <v>1000320151</v>
      </c>
      <c r="D4232" s="75" t="s">
        <v>2626</v>
      </c>
      <c r="E4232" s="75" t="s">
        <v>2627</v>
      </c>
      <c r="F4232" s="75" t="s">
        <v>2628</v>
      </c>
      <c r="G4232" s="75" t="s">
        <v>2629</v>
      </c>
      <c r="H4232" s="75" t="e">
        <v>#N/A</v>
      </c>
      <c r="I4232" s="75" t="s">
        <v>2630</v>
      </c>
      <c r="J4232" s="75" t="s">
        <v>2631</v>
      </c>
      <c r="K4232" s="75" t="s">
        <v>306</v>
      </c>
      <c r="L4232" s="75" t="s">
        <v>306</v>
      </c>
      <c r="M4232" s="75" t="s">
        <v>306</v>
      </c>
      <c r="N4232" s="75" t="s">
        <v>306</v>
      </c>
      <c r="O4232" s="75" t="s">
        <v>306</v>
      </c>
      <c r="P4232" s="76" t="s">
        <v>306</v>
      </c>
      <c r="Q4232" s="216"/>
      <c r="R4232" s="77" t="str">
        <f t="shared" ref="R4232" si="10951">IF(COUNTA(Y4232:DP4235)=0,"01.01.1900",INDEX(Y4232:DP4232,MATCH(R4233,Y4233:DP4233,0)))</f>
        <v>01.01.1900</v>
      </c>
      <c r="S4232" s="78" t="str">
        <f t="shared" ref="S4232" si="10952">IF(COUNTA(Y4232:DP4235)=0,"01.01.1900",MAX(Y4232:DP4232))</f>
        <v>01.01.1900</v>
      </c>
      <c r="T4232" s="79"/>
      <c r="U4232" s="80" t="str">
        <f t="array" ref="U4232">IF(COUNTA(Y4232:DP4235)=0,"01.01.1900",IF(ISERROR(HLOOKUP(U4235,Y4235:DP4235,1,FALSE)),"01.01.1900",INDEX(Y4232:DP4232,MATCH(U4233&amp;U4235,Y4233:DP4233&amp;Y4235:DP4235,0))))</f>
        <v>01.01.1900</v>
      </c>
      <c r="V4232" s="81" t="str">
        <f t="shared" ref="V4232" si="10953">IF(COUNTA(Y4232:DP4235)=0,"01.01.1900",_xlfn.MAXIFS(Y4232:DP4232,Y4235:DP4235,V4235))</f>
        <v>01.01.1900</v>
      </c>
      <c r="W4232" s="82"/>
      <c r="X4232" s="106"/>
    </row>
    <row r="4233" spans="2:26" thickBot="1">
      <c r="B4233" s="83"/>
      <c r="C4233" s="84"/>
      <c r="D4233" s="83"/>
      <c r="E4233" s="83"/>
      <c r="F4233" s="83"/>
      <c r="G4233" s="83"/>
      <c r="H4233" s="83"/>
      <c r="I4233" s="83"/>
      <c r="J4233" s="83"/>
      <c r="K4233" s="83"/>
      <c r="L4233" s="83"/>
      <c r="M4233" s="83"/>
      <c r="N4233" s="83"/>
      <c r="O4233" s="83"/>
      <c r="P4233" s="84"/>
      <c r="Q4233" s="217"/>
      <c r="R4233" s="85">
        <f t="shared" ref="R4233" si="10954">IF(COUNTA(Y4232:DP4235)=0,0,MIN(Y4233:DP4233))</f>
        <v>0</v>
      </c>
      <c r="S4233" s="86">
        <f t="shared" ref="S4233" si="10955">IF(COUNTA(Y4232:DP4235)=0,0,HLOOKUP(S4232,Y4232:DP4235,2,FALSE))</f>
        <v>0</v>
      </c>
      <c r="T4233" s="87">
        <f t="shared" ref="T4233" si="10956">IF(COUNTA(Y4232:DP4235)=0,0,AVERAGE(Y4233:DP4233))</f>
        <v>0</v>
      </c>
      <c r="U4233" s="88">
        <f t="shared" ref="U4233" si="10957">IF(COUNTA(Y4232:DP4235)=0,0,_xlfn.MINIFS(Y4233:DP4233,Y4235:DP4235,U4235))</f>
        <v>0</v>
      </c>
      <c r="V4233" s="89">
        <f t="array" ref="V4233">IF(COUNTA(Y4232:DP4235)=0,0,IF(ISERROR(HLOOKUP(V4235,Y4235:DP4235,1,FALSE)),0,INDEX(Y4233:DP4233,MATCH(V4232&amp;V4235,Y4232:DP4232&amp;Y4235:DP4235,0))))</f>
        <v>0</v>
      </c>
      <c r="W4233" s="90">
        <f t="array" ref="W4233">IF(COUNTA(Y4232:DP4235)=0,0,IF(ISERROR(HLOOKUP(W4235,Y4235:DP4235,1,FALSE)),0,AVERAGEIF(Y4235:DP4235,$W4235,Y4233:DP4233)))</f>
        <v>0</v>
      </c>
      <c r="X4233" s="107"/>
    </row>
    <row r="4234" spans="2:26" thickBot="1">
      <c r="B4234" s="83"/>
      <c r="C4234" s="84"/>
      <c r="D4234" s="83"/>
      <c r="E4234" s="83"/>
      <c r="F4234" s="83"/>
      <c r="G4234" s="83"/>
      <c r="H4234" s="83"/>
      <c r="I4234" s="83"/>
      <c r="J4234" s="83"/>
      <c r="K4234" s="83"/>
      <c r="L4234" s="83"/>
      <c r="M4234" s="83"/>
      <c r="N4234" s="83"/>
      <c r="O4234" s="83"/>
      <c r="P4234" s="84"/>
      <c r="Q4234" s="217"/>
      <c r="R4234" s="91">
        <f t="shared" ref="R4234" si="10958">IF(COUNTA(Y4232:DP4235)=0,0,HLOOKUP(R4233,Y4233:DP4235,2,FALSE))</f>
        <v>0</v>
      </c>
      <c r="S4234" s="92">
        <f t="shared" ref="S4234" si="10959">IF(COUNTA(Y4232:DP4235)=0,0,HLOOKUP(S4232,Y4232:DP4235,3,FALSE))</f>
        <v>0</v>
      </c>
      <c r="T4234" s="93"/>
      <c r="U4234" s="94">
        <f t="array" ref="U4234">IF(COUNTA(Y4232:DP4235)=0,0,IF(ISERROR(HLOOKUP(U4235,Y4235:DP4235,1,FALSE)),0,INDEX(Y4234:DP4234,MATCH(U4233&amp;U4235,Y4233:DP4233&amp;Y4235:DP4235,0))))</f>
        <v>0</v>
      </c>
      <c r="V4234" s="94">
        <f t="array" ref="V4234">IF(COUNTA(Y4232:DP4235)=0,0,IF(ISERROR(HLOOKUP(V4235,Y4235:DP4235,1,FALSE)),0,INDEX(Y4234:DP4234,MATCH(V4233&amp;V4235,Y4233:DP4233&amp;Y4235:DP4235,0))))</f>
        <v>0</v>
      </c>
      <c r="W4234" s="95"/>
      <c r="X4234" s="108"/>
    </row>
    <row r="4235" spans="2:26" ht="13.9" thickBot="1">
      <c r="B4235" s="96"/>
      <c r="C4235" s="97"/>
      <c r="D4235" s="96"/>
      <c r="E4235" s="96"/>
      <c r="F4235" s="96"/>
      <c r="G4235" s="96"/>
      <c r="H4235" s="96"/>
      <c r="I4235" s="96"/>
      <c r="J4235" s="96"/>
      <c r="K4235" s="96"/>
      <c r="L4235" s="96"/>
      <c r="M4235" s="96"/>
      <c r="N4235" s="96"/>
      <c r="O4235" s="96"/>
      <c r="P4235" s="97"/>
      <c r="Q4235" s="218"/>
      <c r="R4235" s="98" t="str">
        <f t="shared" ref="R4235" si="10960">IF(COUNTA(Y4232:DP4235)=0,"none",HLOOKUP(R4233,Y4233:DP4235,3,FALSE))</f>
        <v>none</v>
      </c>
      <c r="S4235" s="99" t="str">
        <f t="shared" ref="S4235" si="10961">IF(COUNTA(Y4232:DP4235)=0,"none",HLOOKUP(S4232,Y4232:DP4235,4,FALSE))</f>
        <v>none</v>
      </c>
      <c r="T4235" s="100"/>
      <c r="U4235" s="100" t="str">
        <f t="array" ref="U4235">IF(COUNTA(Y4232:DP4235)=0,"none",IF($U$2="WAHR",$W$3,Abfrage!$F$4))</f>
        <v>none</v>
      </c>
      <c r="V4235" s="100" t="str">
        <f t="array" ref="V4235">IF(COUNTA(Y4232:DP4235)=0,"none",IF($U$2="WAHR",$W$3,Abfrage!$F$4))</f>
        <v>none</v>
      </c>
      <c r="W4235" s="100" t="str">
        <f t="array" ref="W4235">IF(COUNTA(Y4232:DP4235)=0,"none",IF($U$2="WAHR",$W$3,Abfrage!$F$4))</f>
        <v>none</v>
      </c>
      <c r="X4235" s="109"/>
    </row>
    <row r="4236" spans="2:26" thickBot="1">
      <c r="B4236" s="75" t="s">
        <v>2632</v>
      </c>
      <c r="C4236" s="76">
        <v>1000349015</v>
      </c>
      <c r="D4236" s="75" t="s">
        <v>95</v>
      </c>
      <c r="E4236" s="75" t="s">
        <v>96</v>
      </c>
      <c r="F4236" s="75" t="s">
        <v>97</v>
      </c>
      <c r="G4236" s="75" t="s">
        <v>2633</v>
      </c>
      <c r="H4236" s="75" t="s">
        <v>44</v>
      </c>
      <c r="I4236" s="75" t="s">
        <v>41</v>
      </c>
      <c r="J4236" s="75" t="s">
        <v>2634</v>
      </c>
      <c r="K4236" s="75" t="s">
        <v>306</v>
      </c>
      <c r="L4236" s="75" t="s">
        <v>306</v>
      </c>
      <c r="M4236" s="75" t="s">
        <v>313</v>
      </c>
      <c r="N4236" s="75" t="s">
        <v>2635</v>
      </c>
      <c r="O4236" s="75" t="s">
        <v>309</v>
      </c>
      <c r="P4236" s="76" t="s">
        <v>306</v>
      </c>
      <c r="Q4236" s="216"/>
      <c r="R4236" s="77">
        <f t="shared" ref="R4236" si="10962">IF(COUNTA(Y4236:DP4239)=0,"01.01.1900",INDEX(Y4236:DP4236,MATCH(R4237,Y4237:DP4237,0)))</f>
        <v>45849</v>
      </c>
      <c r="S4236" s="78">
        <f t="shared" ref="S4236" si="10963">IF(COUNTA(Y4236:DP4239)=0,"01.01.1900",MAX(Y4236:DP4236))</f>
        <v>45849</v>
      </c>
      <c r="T4236" s="79"/>
      <c r="U4236" s="80" t="str">
        <f t="array" ref="U4236">IF(COUNTA(Y4236:DP4239)=0,"01.01.1900",IF(ISERROR(HLOOKUP(U4239,Y4239:DP4239,1,FALSE)),"01.01.1900",INDEX(Y4236:DP4236,MATCH(U4237&amp;U4239,Y4237:DP4237&amp;Y4239:DP4239,0))))</f>
        <v>01.01.1900</v>
      </c>
      <c r="V4236" s="81">
        <f t="shared" ref="V4236" si="10964">IF(COUNTA(Y4236:DP4239)=0,"01.01.1900",_xlfn.MAXIFS(Y4236:DP4236,Y4239:DP4239,V4239))</f>
        <v>0</v>
      </c>
      <c r="W4236" s="82"/>
      <c r="X4236" s="106"/>
      <c r="Y4236" s="141">
        <v>45849</v>
      </c>
      <c r="Z4236" s="141">
        <v>45849</v>
      </c>
    </row>
    <row r="4237" spans="2:26" thickBot="1">
      <c r="B4237" s="83"/>
      <c r="C4237" s="84"/>
      <c r="D4237" s="83"/>
      <c r="E4237" s="83"/>
      <c r="F4237" s="83"/>
      <c r="G4237" s="83"/>
      <c r="H4237" s="83"/>
      <c r="I4237" s="83"/>
      <c r="J4237" s="83"/>
      <c r="K4237" s="83"/>
      <c r="L4237" s="83"/>
      <c r="M4237" s="83"/>
      <c r="N4237" s="83"/>
      <c r="O4237" s="83"/>
      <c r="P4237" s="84"/>
      <c r="Q4237" s="217"/>
      <c r="R4237" s="85">
        <f t="shared" ref="R4237" si="10965">IF(COUNTA(Y4236:DP4239)=0,0,MIN(Y4237:DP4237))</f>
        <v>7.7560000000000002</v>
      </c>
      <c r="S4237" s="86">
        <f t="shared" ref="S4237" si="10966">IF(COUNTA(Y4236:DP4239)=0,0,HLOOKUP(S4236,Y4236:DP4239,2,FALSE))</f>
        <v>7.7560000000000002</v>
      </c>
      <c r="T4237" s="87">
        <f t="shared" ref="T4237" si="10967">IF(COUNTA(Y4236:DP4239)=0,0,AVERAGE(Y4237:DP4237))</f>
        <v>12.808</v>
      </c>
      <c r="U4237" s="88">
        <f t="shared" ref="U4237" si="10968">IF(COUNTA(Y4236:DP4239)=0,0,_xlfn.MINIFS(Y4237:DP4237,Y4239:DP4239,U4239))</f>
        <v>0</v>
      </c>
      <c r="V4237" s="89">
        <f t="array" ref="V4237">IF(COUNTA(Y4236:DP4239)=0,0,IF(ISERROR(HLOOKUP(V4239,Y4239:DP4239,1,FALSE)),0,INDEX(Y4237:DP4237,MATCH(V4236&amp;V4239,Y4236:DP4236&amp;Y4239:DP4239,0))))</f>
        <v>0</v>
      </c>
      <c r="W4237" s="90">
        <f t="array" ref="W4237">IF(COUNTA(Y4236:DP4239)=0,0,IF(ISERROR(HLOOKUP(W4239,Y4239:DP4239,1,FALSE)),0,AVERAGEIF(Y4239:DP4239,$W4239,Y4237:DP4237)))</f>
        <v>0</v>
      </c>
      <c r="X4237" s="107"/>
      <c r="Y4237" s="142">
        <v>7.7560000000000002</v>
      </c>
      <c r="Z4237" s="142">
        <v>17.86</v>
      </c>
    </row>
    <row r="4238" spans="2:26" thickBot="1">
      <c r="B4238" s="83"/>
      <c r="C4238" s="84"/>
      <c r="D4238" s="83"/>
      <c r="E4238" s="83"/>
      <c r="F4238" s="83"/>
      <c r="G4238" s="83"/>
      <c r="H4238" s="83"/>
      <c r="I4238" s="83"/>
      <c r="J4238" s="83"/>
      <c r="K4238" s="83"/>
      <c r="L4238" s="83"/>
      <c r="M4238" s="83"/>
      <c r="N4238" s="83"/>
      <c r="O4238" s="83"/>
      <c r="P4238" s="84"/>
      <c r="Q4238" s="217"/>
      <c r="R4238" s="91">
        <f t="shared" ref="R4238" si="10969">IF(COUNTA(Y4236:DP4239)=0,0,HLOOKUP(R4237,Y4237:DP4239,2,FALSE))</f>
        <v>1000</v>
      </c>
      <c r="S4238" s="92">
        <f t="shared" ref="S4238" si="10970">IF(COUNTA(Y4236:DP4239)=0,0,HLOOKUP(S4236,Y4236:DP4239,3,FALSE))</f>
        <v>1000</v>
      </c>
      <c r="T4238" s="93"/>
      <c r="U4238" s="94">
        <f t="array" ref="U4238">IF(COUNTA(Y4236:DP4239)=0,0,IF(ISERROR(HLOOKUP(U4239,Y4239:DP4239,1,FALSE)),0,INDEX(Y4238:DP4238,MATCH(U4237&amp;U4239,Y4237:DP4237&amp;Y4239:DP4239,0))))</f>
        <v>0</v>
      </c>
      <c r="V4238" s="94">
        <f t="array" ref="V4238">IF(COUNTA(Y4236:DP4239)=0,0,IF(ISERROR(HLOOKUP(V4239,Y4239:DP4239,1,FALSE)),0,INDEX(Y4238:DP4238,MATCH(V4237&amp;V4239,Y4237:DP4237&amp;Y4239:DP4239,0))))</f>
        <v>0</v>
      </c>
      <c r="W4238" s="95"/>
      <c r="X4238" s="108"/>
      <c r="Y4238" s="143">
        <v>1000</v>
      </c>
      <c r="Z4238" s="143">
        <v>1</v>
      </c>
    </row>
    <row r="4239" spans="2:26" ht="13.9" thickBot="1">
      <c r="B4239" s="96"/>
      <c r="C4239" s="97"/>
      <c r="D4239" s="96"/>
      <c r="E4239" s="96"/>
      <c r="F4239" s="96"/>
      <c r="G4239" s="96"/>
      <c r="H4239" s="96"/>
      <c r="I4239" s="96"/>
      <c r="J4239" s="96"/>
      <c r="K4239" s="96"/>
      <c r="L4239" s="96"/>
      <c r="M4239" s="96"/>
      <c r="N4239" s="96"/>
      <c r="O4239" s="96"/>
      <c r="P4239" s="97"/>
      <c r="Q4239" s="218"/>
      <c r="R4239" s="98" t="str">
        <f t="shared" ref="R4239" si="10971">IF(COUNTA(Y4236:DP4239)=0,"none",HLOOKUP(R4237,Y4237:DP4239,3,FALSE))</f>
        <v>www (-30%)</v>
      </c>
      <c r="S4239" s="99" t="str">
        <f t="shared" ref="S4239" si="10972">IF(COUNTA(Y4236:DP4239)=0,"none",HLOOKUP(S4236,Y4236:DP4239,4,FALSE))</f>
        <v>www (-30%)</v>
      </c>
      <c r="T4239" s="100"/>
      <c r="U4239" s="100">
        <f t="array" ref="U4239">IF(COUNTA(Y4236:DP4239)=0,"none",IF($U$2="WAHR",$W$3,Abfrage!$F$4))</f>
        <v>0</v>
      </c>
      <c r="V4239" s="100">
        <f t="array" ref="V4239">IF(COUNTA(Y4236:DP4239)=0,"none",IF($U$2="WAHR",$W$3,Abfrage!$F$4))</f>
        <v>0</v>
      </c>
      <c r="W4239" s="100">
        <f t="array" ref="W4239">IF(COUNTA(Y4236:DP4239)=0,"none",IF($U$2="WAHR",$W$3,Abfrage!$F$4))</f>
        <v>0</v>
      </c>
      <c r="X4239" s="109"/>
      <c r="Y4239" s="144" t="s">
        <v>43</v>
      </c>
      <c r="Z4239" s="144" t="s">
        <v>47</v>
      </c>
    </row>
    <row r="4240" spans="2:26" thickBot="1">
      <c r="B4240" s="75" t="s">
        <v>2636</v>
      </c>
      <c r="C4240" s="76">
        <v>1000349018</v>
      </c>
      <c r="D4240" s="75" t="s">
        <v>95</v>
      </c>
      <c r="E4240" s="75" t="s">
        <v>148</v>
      </c>
      <c r="F4240" s="75" t="s">
        <v>96</v>
      </c>
      <c r="G4240" s="75" t="s">
        <v>2637</v>
      </c>
      <c r="H4240" s="75" t="e">
        <v>#N/A</v>
      </c>
      <c r="I4240" s="75" t="s">
        <v>41</v>
      </c>
      <c r="J4240" s="75" t="s">
        <v>2638</v>
      </c>
      <c r="K4240" s="75" t="s">
        <v>327</v>
      </c>
      <c r="L4240" s="75" t="s">
        <v>326</v>
      </c>
      <c r="M4240" s="75" t="s">
        <v>313</v>
      </c>
      <c r="N4240" s="75" t="s">
        <v>327</v>
      </c>
      <c r="O4240" s="75" t="s">
        <v>306</v>
      </c>
      <c r="P4240" s="76" t="s">
        <v>306</v>
      </c>
      <c r="Q4240" s="216"/>
      <c r="R4240" s="77" t="str">
        <f t="shared" ref="R4240" si="10973">IF(COUNTA(Y4240:DP4243)=0,"01.01.1900",INDEX(Y4240:DP4240,MATCH(R4241,Y4241:DP4241,0)))</f>
        <v>01.01.1900</v>
      </c>
      <c r="S4240" s="78" t="str">
        <f t="shared" ref="S4240" si="10974">IF(COUNTA(Y4240:DP4243)=0,"01.01.1900",MAX(Y4240:DP4240))</f>
        <v>01.01.1900</v>
      </c>
      <c r="T4240" s="79"/>
      <c r="U4240" s="80" t="str">
        <f t="array" ref="U4240">IF(COUNTA(Y4240:DP4243)=0,"01.01.1900",IF(ISERROR(HLOOKUP(U4243,Y4243:DP4243,1,FALSE)),"01.01.1900",INDEX(Y4240:DP4240,MATCH(U4241&amp;U4243,Y4241:DP4241&amp;Y4243:DP4243,0))))</f>
        <v>01.01.1900</v>
      </c>
      <c r="V4240" s="81" t="str">
        <f t="shared" ref="V4240" si="10975">IF(COUNTA(Y4240:DP4243)=0,"01.01.1900",_xlfn.MAXIFS(Y4240:DP4240,Y4243:DP4243,V4243))</f>
        <v>01.01.1900</v>
      </c>
      <c r="W4240" s="82"/>
      <c r="X4240" s="106"/>
    </row>
    <row r="4241" spans="2:27" thickBot="1">
      <c r="B4241" s="83"/>
      <c r="C4241" s="84"/>
      <c r="D4241" s="83"/>
      <c r="E4241" s="83"/>
      <c r="F4241" s="83"/>
      <c r="G4241" s="83"/>
      <c r="H4241" s="83"/>
      <c r="I4241" s="83"/>
      <c r="J4241" s="83"/>
      <c r="K4241" s="83"/>
      <c r="L4241" s="83"/>
      <c r="M4241" s="83"/>
      <c r="N4241" s="83"/>
      <c r="O4241" s="83"/>
      <c r="P4241" s="84"/>
      <c r="Q4241" s="217"/>
      <c r="R4241" s="85">
        <f t="shared" ref="R4241" si="10976">IF(COUNTA(Y4240:DP4243)=0,0,MIN(Y4241:DP4241))</f>
        <v>0</v>
      </c>
      <c r="S4241" s="86">
        <f t="shared" ref="S4241" si="10977">IF(COUNTA(Y4240:DP4243)=0,0,HLOOKUP(S4240,Y4240:DP4243,2,FALSE))</f>
        <v>0</v>
      </c>
      <c r="T4241" s="87">
        <f t="shared" ref="T4241" si="10978">IF(COUNTA(Y4240:DP4243)=0,0,AVERAGE(Y4241:DP4241))</f>
        <v>0</v>
      </c>
      <c r="U4241" s="88">
        <f t="shared" ref="U4241" si="10979">IF(COUNTA(Y4240:DP4243)=0,0,_xlfn.MINIFS(Y4241:DP4241,Y4243:DP4243,U4243))</f>
        <v>0</v>
      </c>
      <c r="V4241" s="89">
        <f t="array" ref="V4241">IF(COUNTA(Y4240:DP4243)=0,0,IF(ISERROR(HLOOKUP(V4243,Y4243:DP4243,1,FALSE)),0,INDEX(Y4241:DP4241,MATCH(V4240&amp;V4243,Y4240:DP4240&amp;Y4243:DP4243,0))))</f>
        <v>0</v>
      </c>
      <c r="W4241" s="90">
        <f t="array" ref="W4241">IF(COUNTA(Y4240:DP4243)=0,0,IF(ISERROR(HLOOKUP(W4243,Y4243:DP4243,1,FALSE)),0,AVERAGEIF(Y4243:DP4243,$W4243,Y4241:DP4241)))</f>
        <v>0</v>
      </c>
      <c r="X4241" s="107"/>
    </row>
    <row r="4242" spans="2:27" thickBot="1">
      <c r="B4242" s="83"/>
      <c r="C4242" s="84"/>
      <c r="D4242" s="83"/>
      <c r="E4242" s="83"/>
      <c r="F4242" s="83"/>
      <c r="G4242" s="83"/>
      <c r="H4242" s="83"/>
      <c r="I4242" s="83"/>
      <c r="J4242" s="83"/>
      <c r="K4242" s="83"/>
      <c r="L4242" s="83"/>
      <c r="M4242" s="83"/>
      <c r="N4242" s="83"/>
      <c r="O4242" s="83"/>
      <c r="P4242" s="84"/>
      <c r="Q4242" s="217"/>
      <c r="R4242" s="91">
        <f t="shared" ref="R4242" si="10980">IF(COUNTA(Y4240:DP4243)=0,0,HLOOKUP(R4241,Y4241:DP4243,2,FALSE))</f>
        <v>0</v>
      </c>
      <c r="S4242" s="92">
        <f t="shared" ref="S4242" si="10981">IF(COUNTA(Y4240:DP4243)=0,0,HLOOKUP(S4240,Y4240:DP4243,3,FALSE))</f>
        <v>0</v>
      </c>
      <c r="T4242" s="93"/>
      <c r="U4242" s="94">
        <f t="array" ref="U4242">IF(COUNTA(Y4240:DP4243)=0,0,IF(ISERROR(HLOOKUP(U4243,Y4243:DP4243,1,FALSE)),0,INDEX(Y4242:DP4242,MATCH(U4241&amp;U4243,Y4241:DP4241&amp;Y4243:DP4243,0))))</f>
        <v>0</v>
      </c>
      <c r="V4242" s="94">
        <f t="array" ref="V4242">IF(COUNTA(Y4240:DP4243)=0,0,IF(ISERROR(HLOOKUP(V4243,Y4243:DP4243,1,FALSE)),0,INDEX(Y4242:DP4242,MATCH(V4241&amp;V4243,Y4241:DP4241&amp;Y4243:DP4243,0))))</f>
        <v>0</v>
      </c>
      <c r="W4242" s="95"/>
      <c r="X4242" s="108"/>
    </row>
    <row r="4243" spans="2:27" ht="13.9" thickBot="1">
      <c r="B4243" s="96"/>
      <c r="C4243" s="97"/>
      <c r="D4243" s="96"/>
      <c r="E4243" s="96"/>
      <c r="F4243" s="96"/>
      <c r="G4243" s="96"/>
      <c r="H4243" s="96"/>
      <c r="I4243" s="96"/>
      <c r="J4243" s="96"/>
      <c r="K4243" s="96"/>
      <c r="L4243" s="96"/>
      <c r="M4243" s="96"/>
      <c r="N4243" s="96"/>
      <c r="O4243" s="96"/>
      <c r="P4243" s="97"/>
      <c r="Q4243" s="218"/>
      <c r="R4243" s="98" t="str">
        <f t="shared" ref="R4243" si="10982">IF(COUNTA(Y4240:DP4243)=0,"none",HLOOKUP(R4241,Y4241:DP4243,3,FALSE))</f>
        <v>none</v>
      </c>
      <c r="S4243" s="99" t="str">
        <f t="shared" ref="S4243" si="10983">IF(COUNTA(Y4240:DP4243)=0,"none",HLOOKUP(S4240,Y4240:DP4243,4,FALSE))</f>
        <v>none</v>
      </c>
      <c r="T4243" s="100"/>
      <c r="U4243" s="100" t="str">
        <f t="array" ref="U4243">IF(COUNTA(Y4240:DP4243)=0,"none",IF($U$2="WAHR",$W$3,Abfrage!$F$4))</f>
        <v>none</v>
      </c>
      <c r="V4243" s="100" t="str">
        <f t="array" ref="V4243">IF(COUNTA(Y4240:DP4243)=0,"none",IF($U$2="WAHR",$W$3,Abfrage!$F$4))</f>
        <v>none</v>
      </c>
      <c r="W4243" s="100" t="str">
        <f t="array" ref="W4243">IF(COUNTA(Y4240:DP4243)=0,"none",IF($U$2="WAHR",$W$3,Abfrage!$F$4))</f>
        <v>none</v>
      </c>
      <c r="X4243" s="109"/>
    </row>
    <row r="4244" spans="2:27" thickBot="1">
      <c r="B4244" s="75" t="s">
        <v>2639</v>
      </c>
      <c r="C4244" s="76">
        <v>1000349016</v>
      </c>
      <c r="D4244" s="75" t="s">
        <v>95</v>
      </c>
      <c r="E4244" s="75" t="s">
        <v>170</v>
      </c>
      <c r="F4244" s="75" t="s">
        <v>455</v>
      </c>
      <c r="G4244" s="75" t="s">
        <v>1905</v>
      </c>
      <c r="H4244" s="75" t="s">
        <v>2640</v>
      </c>
      <c r="I4244" s="75" t="s">
        <v>41</v>
      </c>
      <c r="J4244" s="75" t="s">
        <v>2641</v>
      </c>
      <c r="K4244" s="75" t="s">
        <v>306</v>
      </c>
      <c r="L4244" s="75" t="s">
        <v>306</v>
      </c>
      <c r="M4244" s="75" t="s">
        <v>306</v>
      </c>
      <c r="N4244" s="75" t="s">
        <v>306</v>
      </c>
      <c r="O4244" s="75" t="s">
        <v>306</v>
      </c>
      <c r="P4244" s="76" t="s">
        <v>306</v>
      </c>
      <c r="Q4244" s="216"/>
      <c r="R4244" s="77">
        <f t="shared" ref="R4244" si="10984">IF(COUNTA(Y4244:DP4247)=0,"01.01.1900",INDEX(Y4244:DP4244,MATCH(R4245,Y4245:DP4245,0)))</f>
        <v>45849</v>
      </c>
      <c r="S4244" s="78">
        <f t="shared" ref="S4244" si="10985">IF(COUNTA(Y4244:DP4247)=0,"01.01.1900",MAX(Y4244:DP4244))</f>
        <v>45849</v>
      </c>
      <c r="T4244" s="79"/>
      <c r="U4244" s="80" t="str">
        <f t="array" ref="U4244">IF(COUNTA(Y4244:DP4247)=0,"01.01.1900",IF(ISERROR(HLOOKUP(U4247,Y4247:DP4247,1,FALSE)),"01.01.1900",INDEX(Y4244:DP4244,MATCH(U4245&amp;U4247,Y4245:DP4245&amp;Y4247:DP4247,0))))</f>
        <v>01.01.1900</v>
      </c>
      <c r="V4244" s="81">
        <f t="shared" ref="V4244" si="10986">IF(COUNTA(Y4244:DP4247)=0,"01.01.1900",_xlfn.MAXIFS(Y4244:DP4244,Y4247:DP4247,V4247))</f>
        <v>0</v>
      </c>
      <c r="W4244" s="82"/>
      <c r="X4244" s="106"/>
      <c r="Y4244" s="141">
        <v>45849</v>
      </c>
      <c r="Z4244" s="141">
        <v>45849</v>
      </c>
      <c r="AA4244" s="141">
        <v>45638</v>
      </c>
    </row>
    <row r="4245" spans="2:27" thickBot="1">
      <c r="B4245" s="83"/>
      <c r="C4245" s="84"/>
      <c r="D4245" s="83"/>
      <c r="E4245" s="83"/>
      <c r="F4245" s="83"/>
      <c r="G4245" s="83"/>
      <c r="H4245" s="83"/>
      <c r="I4245" s="83"/>
      <c r="J4245" s="83"/>
      <c r="K4245" s="83"/>
      <c r="L4245" s="83"/>
      <c r="M4245" s="83"/>
      <c r="N4245" s="83"/>
      <c r="O4245" s="83"/>
      <c r="P4245" s="84"/>
      <c r="Q4245" s="217"/>
      <c r="R4245" s="85">
        <f t="shared" ref="R4245" si="10987">IF(COUNTA(Y4244:DP4247)=0,0,MIN(Y4245:DP4245))</f>
        <v>0.66500000000000004</v>
      </c>
      <c r="S4245" s="86">
        <f t="shared" ref="S4245" si="10988">IF(COUNTA(Y4244:DP4247)=0,0,HLOOKUP(S4244,Y4244:DP4247,2,FALSE))</f>
        <v>0.66500000000000004</v>
      </c>
      <c r="T4245" s="87">
        <f t="shared" ref="T4245" si="10989">IF(COUNTA(Y4244:DP4247)=0,0,AVERAGE(Y4245:DP4245))</f>
        <v>0.87360000000000004</v>
      </c>
      <c r="U4245" s="88">
        <f t="shared" ref="U4245" si="10990">IF(COUNTA(Y4244:DP4247)=0,0,_xlfn.MINIFS(Y4245:DP4245,Y4247:DP4247,U4247))</f>
        <v>0</v>
      </c>
      <c r="V4245" s="89">
        <f t="array" ref="V4245">IF(COUNTA(Y4244:DP4247)=0,0,IF(ISERROR(HLOOKUP(V4247,Y4247:DP4247,1,FALSE)),0,INDEX(Y4245:DP4245,MATCH(V4244&amp;V4247,Y4244:DP4244&amp;Y4247:DP4247,0))))</f>
        <v>0</v>
      </c>
      <c r="W4245" s="90">
        <f t="array" ref="W4245">IF(COUNTA(Y4244:DP4247)=0,0,IF(ISERROR(HLOOKUP(W4247,Y4247:DP4247,1,FALSE)),0,AVERAGEIF(Y4247:DP4247,$W4247,Y4245:DP4245)))</f>
        <v>0</v>
      </c>
      <c r="X4245" s="107"/>
      <c r="Y4245" s="142">
        <v>0.66500000000000004</v>
      </c>
      <c r="Z4245" s="142">
        <v>0.91249999999999998</v>
      </c>
      <c r="AA4245" s="142">
        <v>1.0432999999999999</v>
      </c>
    </row>
    <row r="4246" spans="2:27" thickBot="1">
      <c r="B4246" s="83"/>
      <c r="C4246" s="84"/>
      <c r="D4246" s="83"/>
      <c r="E4246" s="83"/>
      <c r="F4246" s="83"/>
      <c r="G4246" s="83"/>
      <c r="H4246" s="83"/>
      <c r="I4246" s="83"/>
      <c r="J4246" s="83"/>
      <c r="K4246" s="83"/>
      <c r="L4246" s="83"/>
      <c r="M4246" s="83"/>
      <c r="N4246" s="83"/>
      <c r="O4246" s="83"/>
      <c r="P4246" s="84"/>
      <c r="Q4246" s="217"/>
      <c r="R4246" s="91">
        <f t="shared" ref="R4246" si="10991">IF(COUNTA(Y4244:DP4247)=0,0,HLOOKUP(R4245,Y4245:DP4247,2,FALSE))</f>
        <v>1000</v>
      </c>
      <c r="S4246" s="92">
        <f t="shared" ref="S4246" si="10992">IF(COUNTA(Y4244:DP4247)=0,0,HLOOKUP(S4244,Y4244:DP4247,3,FALSE))</f>
        <v>1000</v>
      </c>
      <c r="T4246" s="93"/>
      <c r="U4246" s="94">
        <f t="array" ref="U4246">IF(COUNTA(Y4244:DP4247)=0,0,IF(ISERROR(HLOOKUP(U4247,Y4247:DP4247,1,FALSE)),0,INDEX(Y4246:DP4246,MATCH(U4245&amp;U4247,Y4245:DP4245&amp;Y4247:DP4247,0))))</f>
        <v>0</v>
      </c>
      <c r="V4246" s="94">
        <f t="array" ref="V4246">IF(COUNTA(Y4244:DP4247)=0,0,IF(ISERROR(HLOOKUP(V4247,Y4247:DP4247,1,FALSE)),0,INDEX(Y4246:DP4246,MATCH(V4245&amp;V4247,Y4245:DP4245&amp;Y4247:DP4247,0))))</f>
        <v>0</v>
      </c>
      <c r="W4246" s="95"/>
      <c r="X4246" s="108"/>
      <c r="Y4246" s="143">
        <v>1000</v>
      </c>
      <c r="Z4246" s="143">
        <v>1000</v>
      </c>
      <c r="AA4246" s="143">
        <v>1000</v>
      </c>
    </row>
    <row r="4247" spans="2:27" ht="13.9" thickBot="1">
      <c r="B4247" s="96"/>
      <c r="C4247" s="97"/>
      <c r="D4247" s="96"/>
      <c r="E4247" s="96"/>
      <c r="F4247" s="96"/>
      <c r="G4247" s="96"/>
      <c r="H4247" s="96"/>
      <c r="I4247" s="96"/>
      <c r="J4247" s="96"/>
      <c r="K4247" s="96"/>
      <c r="L4247" s="96"/>
      <c r="M4247" s="96"/>
      <c r="N4247" s="96"/>
      <c r="O4247" s="96"/>
      <c r="P4247" s="97"/>
      <c r="Q4247" s="218"/>
      <c r="R4247" s="98" t="str">
        <f t="shared" ref="R4247" si="10993">IF(COUNTA(Y4244:DP4247)=0,"none",HLOOKUP(R4245,Y4245:DP4247,3,FALSE))</f>
        <v>www (-30%)</v>
      </c>
      <c r="S4247" s="99" t="str">
        <f t="shared" ref="S4247" si="10994">IF(COUNTA(Y4244:DP4247)=0,"none",HLOOKUP(S4244,Y4244:DP4247,4,FALSE))</f>
        <v>www (-30%)</v>
      </c>
      <c r="T4247" s="100"/>
      <c r="U4247" s="100">
        <f t="array" ref="U4247">IF(COUNTA(Y4244:DP4247)=0,"none",IF($U$2="WAHR",$W$3,Abfrage!$F$4))</f>
        <v>0</v>
      </c>
      <c r="V4247" s="100">
        <f t="array" ref="V4247">IF(COUNTA(Y4244:DP4247)=0,"none",IF($U$2="WAHR",$W$3,Abfrage!$F$4))</f>
        <v>0</v>
      </c>
      <c r="W4247" s="100">
        <f t="array" ref="W4247">IF(COUNTA(Y4244:DP4247)=0,"none",IF($U$2="WAHR",$W$3,Abfrage!$F$4))</f>
        <v>0</v>
      </c>
      <c r="X4247" s="109"/>
      <c r="Y4247" s="144" t="s">
        <v>43</v>
      </c>
      <c r="Z4247" s="144" t="s">
        <v>47</v>
      </c>
      <c r="AA4247" s="144" t="s">
        <v>47</v>
      </c>
    </row>
    <row r="4248" spans="2:27" thickBot="1">
      <c r="B4248" s="75" t="s">
        <v>2642</v>
      </c>
      <c r="C4248" s="76">
        <v>1000349014</v>
      </c>
      <c r="D4248" s="75" t="s">
        <v>95</v>
      </c>
      <c r="E4248" s="75" t="s">
        <v>170</v>
      </c>
      <c r="F4248" s="75" t="s">
        <v>455</v>
      </c>
      <c r="G4248" s="75" t="s">
        <v>605</v>
      </c>
      <c r="H4248" s="75" t="e">
        <v>#N/A</v>
      </c>
      <c r="I4248" s="75" t="s">
        <v>41</v>
      </c>
      <c r="J4248" s="75" t="s">
        <v>2643</v>
      </c>
      <c r="K4248" s="75" t="s">
        <v>306</v>
      </c>
      <c r="L4248" s="75" t="s">
        <v>306</v>
      </c>
      <c r="M4248" s="75" t="s">
        <v>306</v>
      </c>
      <c r="N4248" s="75" t="s">
        <v>306</v>
      </c>
      <c r="O4248" s="75" t="s">
        <v>306</v>
      </c>
      <c r="P4248" s="76" t="s">
        <v>306</v>
      </c>
      <c r="Q4248" s="216"/>
      <c r="R4248" s="77" t="str">
        <f t="shared" ref="R4248" si="10995">IF(COUNTA(Y4248:DP4251)=0,"01.01.1900",INDEX(Y4248:DP4248,MATCH(R4249,Y4249:DP4249,0)))</f>
        <v>01.01.1900</v>
      </c>
      <c r="S4248" s="78" t="str">
        <f t="shared" ref="S4248" si="10996">IF(COUNTA(Y4248:DP4251)=0,"01.01.1900",MAX(Y4248:DP4248))</f>
        <v>01.01.1900</v>
      </c>
      <c r="T4248" s="79"/>
      <c r="U4248" s="80" t="str">
        <f t="array" ref="U4248">IF(COUNTA(Y4248:DP4251)=0,"01.01.1900",IF(ISERROR(HLOOKUP(U4251,Y4251:DP4251,1,FALSE)),"01.01.1900",INDEX(Y4248:DP4248,MATCH(U4249&amp;U4251,Y4249:DP4249&amp;Y4251:DP4251,0))))</f>
        <v>01.01.1900</v>
      </c>
      <c r="V4248" s="81" t="str">
        <f t="shared" ref="V4248" si="10997">IF(COUNTA(Y4248:DP4251)=0,"01.01.1900",_xlfn.MAXIFS(Y4248:DP4248,Y4251:DP4251,V4251))</f>
        <v>01.01.1900</v>
      </c>
      <c r="W4248" s="82"/>
      <c r="X4248" s="106"/>
    </row>
    <row r="4249" spans="2:27" thickBot="1">
      <c r="B4249" s="83"/>
      <c r="C4249" s="84"/>
      <c r="D4249" s="83"/>
      <c r="E4249" s="83"/>
      <c r="F4249" s="83"/>
      <c r="G4249" s="83"/>
      <c r="H4249" s="83"/>
      <c r="I4249" s="83"/>
      <c r="J4249" s="83"/>
      <c r="K4249" s="83"/>
      <c r="L4249" s="83"/>
      <c r="M4249" s="83"/>
      <c r="N4249" s="83"/>
      <c r="O4249" s="83"/>
      <c r="P4249" s="84"/>
      <c r="Q4249" s="217"/>
      <c r="R4249" s="85">
        <f t="shared" ref="R4249" si="10998">IF(COUNTA(Y4248:DP4251)=0,0,MIN(Y4249:DP4249))</f>
        <v>0</v>
      </c>
      <c r="S4249" s="86">
        <f t="shared" ref="S4249" si="10999">IF(COUNTA(Y4248:DP4251)=0,0,HLOOKUP(S4248,Y4248:DP4251,2,FALSE))</f>
        <v>0</v>
      </c>
      <c r="T4249" s="87">
        <f t="shared" ref="T4249" si="11000">IF(COUNTA(Y4248:DP4251)=0,0,AVERAGE(Y4249:DP4249))</f>
        <v>0</v>
      </c>
      <c r="U4249" s="88">
        <f t="shared" ref="U4249" si="11001">IF(COUNTA(Y4248:DP4251)=0,0,_xlfn.MINIFS(Y4249:DP4249,Y4251:DP4251,U4251))</f>
        <v>0</v>
      </c>
      <c r="V4249" s="89">
        <f t="array" ref="V4249">IF(COUNTA(Y4248:DP4251)=0,0,IF(ISERROR(HLOOKUP(V4251,Y4251:DP4251,1,FALSE)),0,INDEX(Y4249:DP4249,MATCH(V4248&amp;V4251,Y4248:DP4248&amp;Y4251:DP4251,0))))</f>
        <v>0</v>
      </c>
      <c r="W4249" s="90">
        <f t="array" ref="W4249">IF(COUNTA(Y4248:DP4251)=0,0,IF(ISERROR(HLOOKUP(W4251,Y4251:DP4251,1,FALSE)),0,AVERAGEIF(Y4251:DP4251,$W4251,Y4249:DP4249)))</f>
        <v>0</v>
      </c>
      <c r="X4249" s="107"/>
    </row>
    <row r="4250" spans="2:27" thickBot="1">
      <c r="B4250" s="83"/>
      <c r="C4250" s="84"/>
      <c r="D4250" s="83"/>
      <c r="E4250" s="83"/>
      <c r="F4250" s="83"/>
      <c r="G4250" s="83"/>
      <c r="H4250" s="83"/>
      <c r="I4250" s="83"/>
      <c r="J4250" s="83"/>
      <c r="K4250" s="83"/>
      <c r="L4250" s="83"/>
      <c r="M4250" s="83"/>
      <c r="N4250" s="83"/>
      <c r="O4250" s="83"/>
      <c r="P4250" s="84"/>
      <c r="Q4250" s="217"/>
      <c r="R4250" s="91">
        <f t="shared" ref="R4250" si="11002">IF(COUNTA(Y4248:DP4251)=0,0,HLOOKUP(R4249,Y4249:DP4251,2,FALSE))</f>
        <v>0</v>
      </c>
      <c r="S4250" s="92">
        <f t="shared" ref="S4250" si="11003">IF(COUNTA(Y4248:DP4251)=0,0,HLOOKUP(S4248,Y4248:DP4251,3,FALSE))</f>
        <v>0</v>
      </c>
      <c r="T4250" s="93"/>
      <c r="U4250" s="94">
        <f t="array" ref="U4250">IF(COUNTA(Y4248:DP4251)=0,0,IF(ISERROR(HLOOKUP(U4251,Y4251:DP4251,1,FALSE)),0,INDEX(Y4250:DP4250,MATCH(U4249&amp;U4251,Y4249:DP4249&amp;Y4251:DP4251,0))))</f>
        <v>0</v>
      </c>
      <c r="V4250" s="94">
        <f t="array" ref="V4250">IF(COUNTA(Y4248:DP4251)=0,0,IF(ISERROR(HLOOKUP(V4251,Y4251:DP4251,1,FALSE)),0,INDEX(Y4250:DP4250,MATCH(V4249&amp;V4251,Y4249:DP4249&amp;Y4251:DP4251,0))))</f>
        <v>0</v>
      </c>
      <c r="W4250" s="95"/>
      <c r="X4250" s="108"/>
    </row>
    <row r="4251" spans="2:27" ht="13.9" thickBot="1">
      <c r="B4251" s="96"/>
      <c r="C4251" s="97"/>
      <c r="D4251" s="96"/>
      <c r="E4251" s="96"/>
      <c r="F4251" s="96"/>
      <c r="G4251" s="96"/>
      <c r="H4251" s="96"/>
      <c r="I4251" s="96"/>
      <c r="J4251" s="96"/>
      <c r="K4251" s="96"/>
      <c r="L4251" s="96"/>
      <c r="M4251" s="96"/>
      <c r="N4251" s="96"/>
      <c r="O4251" s="96"/>
      <c r="P4251" s="97"/>
      <c r="Q4251" s="218"/>
      <c r="R4251" s="98" t="str">
        <f t="shared" ref="R4251" si="11004">IF(COUNTA(Y4248:DP4251)=0,"none",HLOOKUP(R4249,Y4249:DP4251,3,FALSE))</f>
        <v>none</v>
      </c>
      <c r="S4251" s="99" t="str">
        <f t="shared" ref="S4251" si="11005">IF(COUNTA(Y4248:DP4251)=0,"none",HLOOKUP(S4248,Y4248:DP4251,4,FALSE))</f>
        <v>none</v>
      </c>
      <c r="T4251" s="100"/>
      <c r="U4251" s="100" t="str">
        <f t="array" ref="U4251">IF(COUNTA(Y4248:DP4251)=0,"none",IF($U$2="WAHR",$W$3,Abfrage!$F$4))</f>
        <v>none</v>
      </c>
      <c r="V4251" s="100" t="str">
        <f t="array" ref="V4251">IF(COUNTA(Y4248:DP4251)=0,"none",IF($U$2="WAHR",$W$3,Abfrage!$F$4))</f>
        <v>none</v>
      </c>
      <c r="W4251" s="100" t="str">
        <f t="array" ref="W4251">IF(COUNTA(Y4248:DP4251)=0,"none",IF($U$2="WAHR",$W$3,Abfrage!$F$4))</f>
        <v>none</v>
      </c>
      <c r="X4251" s="109"/>
    </row>
    <row r="4252" spans="2:27" thickBot="1">
      <c r="B4252" s="75" t="s">
        <v>2644</v>
      </c>
      <c r="C4252" s="76">
        <v>1000321507</v>
      </c>
      <c r="D4252" s="75" t="s">
        <v>95</v>
      </c>
      <c r="E4252" s="75" t="s">
        <v>96</v>
      </c>
      <c r="F4252" s="75" t="s">
        <v>97</v>
      </c>
      <c r="G4252" s="75" t="s">
        <v>97</v>
      </c>
      <c r="H4252" s="75" t="e">
        <v>#N/A</v>
      </c>
      <c r="I4252" s="75" t="s">
        <v>51</v>
      </c>
      <c r="J4252" s="75" t="s">
        <v>2645</v>
      </c>
      <c r="K4252" s="75" t="s">
        <v>306</v>
      </c>
      <c r="L4252" s="75" t="s">
        <v>306</v>
      </c>
      <c r="M4252" s="75" t="s">
        <v>307</v>
      </c>
      <c r="N4252" s="75" t="s">
        <v>308</v>
      </c>
      <c r="O4252" s="75" t="s">
        <v>476</v>
      </c>
      <c r="P4252" s="76" t="s">
        <v>306</v>
      </c>
      <c r="Q4252" s="216"/>
      <c r="R4252" s="77" t="str">
        <f t="shared" ref="R4252" si="11006">IF(COUNTA(Y4252:DP4255)=0,"01.01.1900",INDEX(Y4252:DP4252,MATCH(R4253,Y4253:DP4253,0)))</f>
        <v>01.01.1900</v>
      </c>
      <c r="S4252" s="78" t="str">
        <f t="shared" ref="S4252" si="11007">IF(COUNTA(Y4252:DP4255)=0,"01.01.1900",MAX(Y4252:DP4252))</f>
        <v>01.01.1900</v>
      </c>
      <c r="T4252" s="79"/>
      <c r="U4252" s="80" t="str">
        <f t="array" ref="U4252">IF(COUNTA(Y4252:DP4255)=0,"01.01.1900",IF(ISERROR(HLOOKUP(U4255,Y4255:DP4255,1,FALSE)),"01.01.1900",INDEX(Y4252:DP4252,MATCH(U4253&amp;U4255,Y4253:DP4253&amp;Y4255:DP4255,0))))</f>
        <v>01.01.1900</v>
      </c>
      <c r="V4252" s="81" t="str">
        <f t="shared" ref="V4252" si="11008">IF(COUNTA(Y4252:DP4255)=0,"01.01.1900",_xlfn.MAXIFS(Y4252:DP4252,Y4255:DP4255,V4255))</f>
        <v>01.01.1900</v>
      </c>
      <c r="W4252" s="82"/>
      <c r="X4252" s="106"/>
    </row>
    <row r="4253" spans="2:27" thickBot="1">
      <c r="B4253" s="83"/>
      <c r="C4253" s="84"/>
      <c r="D4253" s="83"/>
      <c r="E4253" s="83"/>
      <c r="F4253" s="83"/>
      <c r="G4253" s="83"/>
      <c r="H4253" s="83"/>
      <c r="I4253" s="83"/>
      <c r="J4253" s="83"/>
      <c r="K4253" s="83"/>
      <c r="L4253" s="83"/>
      <c r="M4253" s="83"/>
      <c r="N4253" s="83"/>
      <c r="O4253" s="83"/>
      <c r="P4253" s="84"/>
      <c r="Q4253" s="217"/>
      <c r="R4253" s="85">
        <f t="shared" ref="R4253" si="11009">IF(COUNTA(Y4252:DP4255)=0,0,MIN(Y4253:DP4253))</f>
        <v>0</v>
      </c>
      <c r="S4253" s="86">
        <f t="shared" ref="S4253" si="11010">IF(COUNTA(Y4252:DP4255)=0,0,HLOOKUP(S4252,Y4252:DP4255,2,FALSE))</f>
        <v>0</v>
      </c>
      <c r="T4253" s="87">
        <f t="shared" ref="T4253" si="11011">IF(COUNTA(Y4252:DP4255)=0,0,AVERAGE(Y4253:DP4253))</f>
        <v>0</v>
      </c>
      <c r="U4253" s="88">
        <f t="shared" ref="U4253" si="11012">IF(COUNTA(Y4252:DP4255)=0,0,_xlfn.MINIFS(Y4253:DP4253,Y4255:DP4255,U4255))</f>
        <v>0</v>
      </c>
      <c r="V4253" s="89">
        <f t="array" ref="V4253">IF(COUNTA(Y4252:DP4255)=0,0,IF(ISERROR(HLOOKUP(V4255,Y4255:DP4255,1,FALSE)),0,INDEX(Y4253:DP4253,MATCH(V4252&amp;V4255,Y4252:DP4252&amp;Y4255:DP4255,0))))</f>
        <v>0</v>
      </c>
      <c r="W4253" s="90">
        <f t="array" ref="W4253">IF(COUNTA(Y4252:DP4255)=0,0,IF(ISERROR(HLOOKUP(W4255,Y4255:DP4255,1,FALSE)),0,AVERAGEIF(Y4255:DP4255,$W4255,Y4253:DP4253)))</f>
        <v>0</v>
      </c>
      <c r="X4253" s="107"/>
    </row>
    <row r="4254" spans="2:27" thickBot="1">
      <c r="B4254" s="83"/>
      <c r="C4254" s="84"/>
      <c r="D4254" s="83"/>
      <c r="E4254" s="83"/>
      <c r="F4254" s="83"/>
      <c r="G4254" s="83"/>
      <c r="H4254" s="83"/>
      <c r="I4254" s="83"/>
      <c r="J4254" s="83"/>
      <c r="K4254" s="83"/>
      <c r="L4254" s="83"/>
      <c r="M4254" s="83"/>
      <c r="N4254" s="83"/>
      <c r="O4254" s="83"/>
      <c r="P4254" s="84"/>
      <c r="Q4254" s="217"/>
      <c r="R4254" s="91">
        <f t="shared" ref="R4254" si="11013">IF(COUNTA(Y4252:DP4255)=0,0,HLOOKUP(R4253,Y4253:DP4255,2,FALSE))</f>
        <v>0</v>
      </c>
      <c r="S4254" s="92">
        <f t="shared" ref="S4254" si="11014">IF(COUNTA(Y4252:DP4255)=0,0,HLOOKUP(S4252,Y4252:DP4255,3,FALSE))</f>
        <v>0</v>
      </c>
      <c r="T4254" s="93"/>
      <c r="U4254" s="94">
        <f t="array" ref="U4254">IF(COUNTA(Y4252:DP4255)=0,0,IF(ISERROR(HLOOKUP(U4255,Y4255:DP4255,1,FALSE)),0,INDEX(Y4254:DP4254,MATCH(U4253&amp;U4255,Y4253:DP4253&amp;Y4255:DP4255,0))))</f>
        <v>0</v>
      </c>
      <c r="V4254" s="94">
        <f t="array" ref="V4254">IF(COUNTA(Y4252:DP4255)=0,0,IF(ISERROR(HLOOKUP(V4255,Y4255:DP4255,1,FALSE)),0,INDEX(Y4254:DP4254,MATCH(V4253&amp;V4255,Y4253:DP4253&amp;Y4255:DP4255,0))))</f>
        <v>0</v>
      </c>
      <c r="W4254" s="95"/>
      <c r="X4254" s="108"/>
    </row>
    <row r="4255" spans="2:27" ht="13.9" thickBot="1">
      <c r="B4255" s="96"/>
      <c r="C4255" s="97"/>
      <c r="D4255" s="96"/>
      <c r="E4255" s="96"/>
      <c r="F4255" s="96"/>
      <c r="G4255" s="96"/>
      <c r="H4255" s="96"/>
      <c r="I4255" s="96"/>
      <c r="J4255" s="96"/>
      <c r="K4255" s="96"/>
      <c r="L4255" s="96"/>
      <c r="M4255" s="96"/>
      <c r="N4255" s="96"/>
      <c r="O4255" s="96"/>
      <c r="P4255" s="97"/>
      <c r="Q4255" s="218"/>
      <c r="R4255" s="98" t="str">
        <f t="shared" ref="R4255" si="11015">IF(COUNTA(Y4252:DP4255)=0,"none",HLOOKUP(R4253,Y4253:DP4255,3,FALSE))</f>
        <v>none</v>
      </c>
      <c r="S4255" s="99" t="str">
        <f t="shared" ref="S4255" si="11016">IF(COUNTA(Y4252:DP4255)=0,"none",HLOOKUP(S4252,Y4252:DP4255,4,FALSE))</f>
        <v>none</v>
      </c>
      <c r="T4255" s="100"/>
      <c r="U4255" s="100" t="str">
        <f t="array" ref="U4255">IF(COUNTA(Y4252:DP4255)=0,"none",IF($U$2="WAHR",$W$3,Abfrage!$F$4))</f>
        <v>none</v>
      </c>
      <c r="V4255" s="100" t="str">
        <f t="array" ref="V4255">IF(COUNTA(Y4252:DP4255)=0,"none",IF($U$2="WAHR",$W$3,Abfrage!$F$4))</f>
        <v>none</v>
      </c>
      <c r="W4255" s="100" t="str">
        <f t="array" ref="W4255">IF(COUNTA(Y4252:DP4255)=0,"none",IF($U$2="WAHR",$W$3,Abfrage!$F$4))</f>
        <v>none</v>
      </c>
      <c r="X4255" s="109"/>
    </row>
    <row r="4256" spans="2:27" thickBot="1">
      <c r="B4256" s="75" t="s">
        <v>2646</v>
      </c>
      <c r="C4256" s="76"/>
      <c r="D4256" s="75" t="s">
        <v>95</v>
      </c>
      <c r="E4256" s="75" t="s">
        <v>96</v>
      </c>
      <c r="F4256" s="75" t="s">
        <v>97</v>
      </c>
      <c r="G4256" s="75" t="s">
        <v>97</v>
      </c>
      <c r="H4256" s="75"/>
      <c r="I4256" s="75" t="s">
        <v>51</v>
      </c>
      <c r="J4256" s="75" t="s">
        <v>2647</v>
      </c>
      <c r="K4256" s="75" t="s">
        <v>306</v>
      </c>
      <c r="L4256" s="75" t="s">
        <v>306</v>
      </c>
      <c r="M4256" s="75" t="s">
        <v>313</v>
      </c>
      <c r="N4256" s="75" t="s">
        <v>321</v>
      </c>
      <c r="O4256" s="75" t="s">
        <v>309</v>
      </c>
      <c r="P4256" s="76" t="s">
        <v>306</v>
      </c>
      <c r="Q4256" s="216"/>
      <c r="R4256" s="77" t="str">
        <f t="shared" ref="R4256" si="11017">IF(COUNTA(Y4256:DP4259)=0,"01.01.1900",INDEX(Y4256:DP4256,MATCH(R4257,Y4257:DP4257,0)))</f>
        <v>01.01.1900</v>
      </c>
      <c r="S4256" s="78" t="str">
        <f t="shared" ref="S4256" si="11018">IF(COUNTA(Y4256:DP4259)=0,"01.01.1900",MAX(Y4256:DP4256))</f>
        <v>01.01.1900</v>
      </c>
      <c r="T4256" s="79"/>
      <c r="U4256" s="80" t="str">
        <f t="array" ref="U4256">IF(COUNTA(Y4256:DP4259)=0,"01.01.1900",IF(ISERROR(HLOOKUP(U4259,Y4259:DP4259,1,FALSE)),"01.01.1900",INDEX(Y4256:DP4256,MATCH(U4257&amp;U4259,Y4257:DP4257&amp;Y4259:DP4259,0))))</f>
        <v>01.01.1900</v>
      </c>
      <c r="V4256" s="81" t="str">
        <f t="shared" ref="V4256" si="11019">IF(COUNTA(Y4256:DP4259)=0,"01.01.1900",_xlfn.MAXIFS(Y4256:DP4256,Y4259:DP4259,V4259))</f>
        <v>01.01.1900</v>
      </c>
      <c r="W4256" s="82"/>
      <c r="X4256" s="106"/>
    </row>
    <row r="4257" spans="2:28" thickBot="1">
      <c r="B4257" s="83"/>
      <c r="C4257" s="84"/>
      <c r="D4257" s="83"/>
      <c r="E4257" s="83"/>
      <c r="F4257" s="83"/>
      <c r="G4257" s="83"/>
      <c r="H4257" s="83"/>
      <c r="I4257" s="83"/>
      <c r="J4257" s="83"/>
      <c r="K4257" s="83"/>
      <c r="L4257" s="83"/>
      <c r="M4257" s="83"/>
      <c r="N4257" s="83"/>
      <c r="O4257" s="83"/>
      <c r="P4257" s="84"/>
      <c r="Q4257" s="217"/>
      <c r="R4257" s="85">
        <f t="shared" ref="R4257" si="11020">IF(COUNTA(Y4256:DP4259)=0,0,MIN(Y4257:DP4257))</f>
        <v>0</v>
      </c>
      <c r="S4257" s="86">
        <f t="shared" ref="S4257" si="11021">IF(COUNTA(Y4256:DP4259)=0,0,HLOOKUP(S4256,Y4256:DP4259,2,FALSE))</f>
        <v>0</v>
      </c>
      <c r="T4257" s="87">
        <f t="shared" ref="T4257" si="11022">IF(COUNTA(Y4256:DP4259)=0,0,AVERAGE(Y4257:DP4257))</f>
        <v>0</v>
      </c>
      <c r="U4257" s="88">
        <f t="shared" ref="U4257" si="11023">IF(COUNTA(Y4256:DP4259)=0,0,_xlfn.MINIFS(Y4257:DP4257,Y4259:DP4259,U4259))</f>
        <v>0</v>
      </c>
      <c r="V4257" s="89">
        <f t="array" ref="V4257">IF(COUNTA(Y4256:DP4259)=0,0,IF(ISERROR(HLOOKUP(V4259,Y4259:DP4259,1,FALSE)),0,INDEX(Y4257:DP4257,MATCH(V4256&amp;V4259,Y4256:DP4256&amp;Y4259:DP4259,0))))</f>
        <v>0</v>
      </c>
      <c r="W4257" s="90">
        <f t="array" ref="W4257">IF(COUNTA(Y4256:DP4259)=0,0,IF(ISERROR(HLOOKUP(W4259,Y4259:DP4259,1,FALSE)),0,AVERAGEIF(Y4259:DP4259,$W4259,Y4257:DP4257)))</f>
        <v>0</v>
      </c>
      <c r="X4257" s="107"/>
    </row>
    <row r="4258" spans="2:28" thickBot="1">
      <c r="B4258" s="83"/>
      <c r="C4258" s="84"/>
      <c r="D4258" s="83"/>
      <c r="E4258" s="83"/>
      <c r="F4258" s="83"/>
      <c r="G4258" s="83"/>
      <c r="H4258" s="83"/>
      <c r="I4258" s="83"/>
      <c r="J4258" s="83"/>
      <c r="K4258" s="83"/>
      <c r="L4258" s="83"/>
      <c r="M4258" s="83"/>
      <c r="N4258" s="83"/>
      <c r="O4258" s="83"/>
      <c r="P4258" s="84"/>
      <c r="Q4258" s="217"/>
      <c r="R4258" s="91">
        <f t="shared" ref="R4258" si="11024">IF(COUNTA(Y4256:DP4259)=0,0,HLOOKUP(R4257,Y4257:DP4259,2,FALSE))</f>
        <v>0</v>
      </c>
      <c r="S4258" s="92">
        <f t="shared" ref="S4258" si="11025">IF(COUNTA(Y4256:DP4259)=0,0,HLOOKUP(S4256,Y4256:DP4259,3,FALSE))</f>
        <v>0</v>
      </c>
      <c r="T4258" s="93"/>
      <c r="U4258" s="94">
        <f t="array" ref="U4258">IF(COUNTA(Y4256:DP4259)=0,0,IF(ISERROR(HLOOKUP(U4259,Y4259:DP4259,1,FALSE)),0,INDEX(Y4258:DP4258,MATCH(U4257&amp;U4259,Y4257:DP4257&amp;Y4259:DP4259,0))))</f>
        <v>0</v>
      </c>
      <c r="V4258" s="94">
        <f t="array" ref="V4258">IF(COUNTA(Y4256:DP4259)=0,0,IF(ISERROR(HLOOKUP(V4259,Y4259:DP4259,1,FALSE)),0,INDEX(Y4258:DP4258,MATCH(V4257&amp;V4259,Y4257:DP4257&amp;Y4259:DP4259,0))))</f>
        <v>0</v>
      </c>
      <c r="W4258" s="95"/>
      <c r="X4258" s="108"/>
    </row>
    <row r="4259" spans="2:28" ht="13.9" thickBot="1">
      <c r="B4259" s="96"/>
      <c r="C4259" s="97"/>
      <c r="D4259" s="96"/>
      <c r="E4259" s="96"/>
      <c r="F4259" s="96"/>
      <c r="G4259" s="96"/>
      <c r="H4259" s="96"/>
      <c r="I4259" s="96"/>
      <c r="J4259" s="96"/>
      <c r="K4259" s="96"/>
      <c r="L4259" s="96"/>
      <c r="M4259" s="96"/>
      <c r="N4259" s="96"/>
      <c r="O4259" s="96"/>
      <c r="P4259" s="97"/>
      <c r="Q4259" s="218"/>
      <c r="R4259" s="98" t="str">
        <f t="shared" ref="R4259" si="11026">IF(COUNTA(Y4256:DP4259)=0,"none",HLOOKUP(R4257,Y4257:DP4259,3,FALSE))</f>
        <v>none</v>
      </c>
      <c r="S4259" s="99" t="str">
        <f t="shared" ref="S4259" si="11027">IF(COUNTA(Y4256:DP4259)=0,"none",HLOOKUP(S4256,Y4256:DP4259,4,FALSE))</f>
        <v>none</v>
      </c>
      <c r="T4259" s="100"/>
      <c r="U4259" s="100" t="str">
        <f t="array" ref="U4259">IF(COUNTA(Y4256:DP4259)=0,"none",IF($U$2="WAHR",$W$3,Abfrage!$F$4))</f>
        <v>none</v>
      </c>
      <c r="V4259" s="100" t="str">
        <f t="array" ref="V4259">IF(COUNTA(Y4256:DP4259)=0,"none",IF($U$2="WAHR",$W$3,Abfrage!$F$4))</f>
        <v>none</v>
      </c>
      <c r="W4259" s="100" t="str">
        <f t="array" ref="W4259">IF(COUNTA(Y4256:DP4259)=0,"none",IF($U$2="WAHR",$W$3,Abfrage!$F$4))</f>
        <v>none</v>
      </c>
      <c r="X4259" s="109"/>
    </row>
    <row r="4260" spans="2:28" thickBot="1">
      <c r="B4260" s="75" t="s">
        <v>2648</v>
      </c>
      <c r="C4260" s="76">
        <v>1000334041</v>
      </c>
      <c r="D4260" s="75" t="s">
        <v>95</v>
      </c>
      <c r="E4260" s="75" t="s">
        <v>96</v>
      </c>
      <c r="F4260" s="75" t="s">
        <v>306</v>
      </c>
      <c r="G4260" s="75" t="s">
        <v>96</v>
      </c>
      <c r="H4260" s="75" t="s">
        <v>50</v>
      </c>
      <c r="I4260" s="75" t="s">
        <v>51</v>
      </c>
      <c r="J4260" s="75" t="s">
        <v>2649</v>
      </c>
      <c r="K4260" s="75" t="s">
        <v>327</v>
      </c>
      <c r="L4260" s="75" t="s">
        <v>326</v>
      </c>
      <c r="M4260" s="75" t="s">
        <v>313</v>
      </c>
      <c r="N4260" s="75" t="s">
        <v>327</v>
      </c>
      <c r="O4260" s="75" t="s">
        <v>306</v>
      </c>
      <c r="P4260" s="76" t="s">
        <v>306</v>
      </c>
      <c r="Q4260" s="216"/>
      <c r="R4260" s="77">
        <f t="shared" ref="R4260" si="11028">IF(COUNTA(Y4260:DP4263)=0,"01.01.1900",INDEX(Y4260:DP4260,MATCH(R4261,Y4261:DP4261,0)))</f>
        <v>45671</v>
      </c>
      <c r="S4260" s="78">
        <f t="shared" ref="S4260" si="11029">IF(COUNTA(Y4260:DP4263)=0,"01.01.1900",MAX(Y4260:DP4260))</f>
        <v>45671</v>
      </c>
      <c r="T4260" s="79"/>
      <c r="U4260" s="80" t="str">
        <f t="array" ref="U4260">IF(COUNTA(Y4260:DP4263)=0,"01.01.1900",IF(ISERROR(HLOOKUP(U4263,Y4263:DP4263,1,FALSE)),"01.01.1900",INDEX(Y4260:DP4260,MATCH(U4261&amp;U4263,Y4261:DP4261&amp;Y4263:DP4263,0))))</f>
        <v>01.01.1900</v>
      </c>
      <c r="V4260" s="81">
        <f t="shared" ref="V4260" si="11030">IF(COUNTA(Y4260:DP4263)=0,"01.01.1900",_xlfn.MAXIFS(Y4260:DP4260,Y4263:DP4263,V4263))</f>
        <v>0</v>
      </c>
      <c r="W4260" s="82"/>
      <c r="X4260" s="106"/>
      <c r="Y4260" s="141">
        <v>44501</v>
      </c>
      <c r="Z4260" s="141">
        <v>44959</v>
      </c>
      <c r="AA4260" s="141">
        <v>44959</v>
      </c>
      <c r="AB4260" s="141">
        <v>45671</v>
      </c>
    </row>
    <row r="4261" spans="2:28" thickBot="1">
      <c r="B4261" s="83"/>
      <c r="C4261" s="84"/>
      <c r="D4261" s="83"/>
      <c r="E4261" s="83"/>
      <c r="F4261" s="83"/>
      <c r="G4261" s="83"/>
      <c r="H4261" s="83"/>
      <c r="I4261" s="83"/>
      <c r="J4261" s="83"/>
      <c r="K4261" s="83"/>
      <c r="L4261" s="83"/>
      <c r="M4261" s="83"/>
      <c r="N4261" s="83"/>
      <c r="O4261" s="83"/>
      <c r="P4261" s="84"/>
      <c r="Q4261" s="217"/>
      <c r="R4261" s="85">
        <f t="shared" ref="R4261" si="11031">IF(COUNTA(Y4260:DP4263)=0,0,MIN(Y4261:DP4261))</f>
        <v>1.9939999999999999E-2</v>
      </c>
      <c r="S4261" s="86">
        <f t="shared" ref="S4261" si="11032">IF(COUNTA(Y4260:DP4263)=0,0,HLOOKUP(S4260,Y4260:DP4263,2,FALSE))</f>
        <v>1.9939999999999999E-2</v>
      </c>
      <c r="T4261" s="87">
        <f t="shared" ref="T4261" si="11033">IF(COUNTA(Y4260:DP4263)=0,0,AVERAGE(Y4261:DP4261))</f>
        <v>0.34111000000000002</v>
      </c>
      <c r="U4261" s="88">
        <f t="shared" ref="U4261" si="11034">IF(COUNTA(Y4260:DP4263)=0,0,_xlfn.MINIFS(Y4261:DP4261,Y4263:DP4263,U4263))</f>
        <v>0</v>
      </c>
      <c r="V4261" s="89">
        <f t="array" ref="V4261">IF(COUNTA(Y4260:DP4263)=0,0,IF(ISERROR(HLOOKUP(V4263,Y4263:DP4263,1,FALSE)),0,INDEX(Y4261:DP4261,MATCH(V4260&amp;V4263,Y4260:DP4260&amp;Y4263:DP4263,0))))</f>
        <v>0</v>
      </c>
      <c r="W4261" s="90">
        <f t="array" ref="W4261">IF(COUNTA(Y4260:DP4263)=0,0,IF(ISERROR(HLOOKUP(W4263,Y4263:DP4263,1,FALSE)),0,AVERAGEIF(Y4263:DP4263,$W4263,Y4261:DP4261)))</f>
        <v>0</v>
      </c>
      <c r="X4261" s="107"/>
      <c r="Y4261" s="142">
        <v>1.2324999999999999</v>
      </c>
      <c r="Z4261" s="142">
        <v>5.6000000000000001E-2</v>
      </c>
      <c r="AA4261" s="142">
        <v>5.6000000000000001E-2</v>
      </c>
      <c r="AB4261" s="142">
        <v>1.9939999999999999E-2</v>
      </c>
    </row>
    <row r="4262" spans="2:28" thickBot="1">
      <c r="B4262" s="83"/>
      <c r="C4262" s="84"/>
      <c r="D4262" s="83"/>
      <c r="E4262" s="83"/>
      <c r="F4262" s="83"/>
      <c r="G4262" s="83"/>
      <c r="H4262" s="83"/>
      <c r="I4262" s="83"/>
      <c r="J4262" s="83"/>
      <c r="K4262" s="83"/>
      <c r="L4262" s="83"/>
      <c r="M4262" s="83"/>
      <c r="N4262" s="83"/>
      <c r="O4262" s="83"/>
      <c r="P4262" s="84"/>
      <c r="Q4262" s="217"/>
      <c r="R4262" s="91">
        <f t="shared" ref="R4262" si="11035">IF(COUNTA(Y4260:DP4263)=0,0,HLOOKUP(R4261,Y4261:DP4263,2,FALSE))</f>
        <v>0</v>
      </c>
      <c r="S4262" s="92">
        <f t="shared" ref="S4262" si="11036">IF(COUNTA(Y4260:DP4263)=0,0,HLOOKUP(S4260,Y4260:DP4263,3,FALSE))</f>
        <v>0</v>
      </c>
      <c r="T4262" s="93"/>
      <c r="U4262" s="94">
        <f t="array" ref="U4262">IF(COUNTA(Y4260:DP4263)=0,0,IF(ISERROR(HLOOKUP(U4263,Y4263:DP4263,1,FALSE)),0,INDEX(Y4262:DP4262,MATCH(U4261&amp;U4263,Y4261:DP4261&amp;Y4263:DP4263,0))))</f>
        <v>0</v>
      </c>
      <c r="V4262" s="94">
        <f t="array" ref="V4262">IF(COUNTA(Y4260:DP4263)=0,0,IF(ISERROR(HLOOKUP(V4263,Y4263:DP4263,1,FALSE)),0,INDEX(Y4262:DP4262,MATCH(V4261&amp;V4263,Y4261:DP4261&amp;Y4263:DP4263,0))))</f>
        <v>0</v>
      </c>
      <c r="W4262" s="95"/>
      <c r="X4262" s="108"/>
      <c r="Y4262" s="143">
        <v>1000</v>
      </c>
      <c r="Z4262" s="143">
        <v>1000</v>
      </c>
      <c r="AA4262" s="143">
        <v>1000</v>
      </c>
      <c r="AB4262" s="143">
        <v>0</v>
      </c>
    </row>
    <row r="4263" spans="2:28" ht="13.9" thickBot="1">
      <c r="B4263" s="96"/>
      <c r="C4263" s="97"/>
      <c r="D4263" s="96"/>
      <c r="E4263" s="96"/>
      <c r="F4263" s="96"/>
      <c r="G4263" s="96"/>
      <c r="H4263" s="96"/>
      <c r="I4263" s="96"/>
      <c r="J4263" s="96"/>
      <c r="K4263" s="96"/>
      <c r="L4263" s="96"/>
      <c r="M4263" s="96"/>
      <c r="N4263" s="96"/>
      <c r="O4263" s="96"/>
      <c r="P4263" s="97"/>
      <c r="Q4263" s="218"/>
      <c r="R4263" s="98" t="str">
        <f t="shared" ref="R4263" si="11037">IF(COUNTA(Y4260:DP4263)=0,"none",HLOOKUP(R4261,Y4261:DP4263,3,FALSE))</f>
        <v>ECI</v>
      </c>
      <c r="S4263" s="99" t="str">
        <f t="shared" ref="S4263" si="11038">IF(COUNTA(Y4260:DP4263)=0,"none",HLOOKUP(S4260,Y4260:DP4263,4,FALSE))</f>
        <v>ECI</v>
      </c>
      <c r="T4263" s="100"/>
      <c r="U4263" s="100">
        <f t="array" ref="U4263">IF(COUNTA(Y4260:DP4263)=0,"none",IF($U$2="WAHR",$W$3,Abfrage!$F$4))</f>
        <v>0</v>
      </c>
      <c r="V4263" s="100">
        <f t="array" ref="V4263">IF(COUNTA(Y4260:DP4263)=0,"none",IF($U$2="WAHR",$W$3,Abfrage!$F$4))</f>
        <v>0</v>
      </c>
      <c r="W4263" s="100">
        <f t="array" ref="W4263">IF(COUNTA(Y4260:DP4263)=0,"none",IF($U$2="WAHR",$W$3,Abfrage!$F$4))</f>
        <v>0</v>
      </c>
      <c r="X4263" s="109"/>
      <c r="Y4263" s="144" t="s">
        <v>354</v>
      </c>
      <c r="Z4263" s="144" t="s">
        <v>43</v>
      </c>
      <c r="AA4263" s="144" t="s">
        <v>43</v>
      </c>
      <c r="AB4263" s="144" t="s">
        <v>101</v>
      </c>
    </row>
    <row r="4264" spans="2:28" thickBot="1">
      <c r="B4264" s="75" t="s">
        <v>2650</v>
      </c>
      <c r="C4264" s="76">
        <v>1000231370</v>
      </c>
      <c r="D4264" s="75" t="s">
        <v>728</v>
      </c>
      <c r="E4264" s="75" t="s">
        <v>729</v>
      </c>
      <c r="F4264" s="75" t="s">
        <v>730</v>
      </c>
      <c r="G4264" s="75" t="s">
        <v>306</v>
      </c>
      <c r="H4264" s="75" t="e">
        <v>#N/A</v>
      </c>
      <c r="I4264" s="75" t="s">
        <v>2651</v>
      </c>
      <c r="J4264" s="75" t="s">
        <v>2652</v>
      </c>
      <c r="K4264" s="75" t="s">
        <v>306</v>
      </c>
      <c r="L4264" s="75" t="s">
        <v>306</v>
      </c>
      <c r="M4264" s="75" t="s">
        <v>306</v>
      </c>
      <c r="N4264" s="75" t="s">
        <v>306</v>
      </c>
      <c r="O4264" s="75" t="s">
        <v>306</v>
      </c>
      <c r="P4264" s="76" t="s">
        <v>306</v>
      </c>
      <c r="Q4264" s="216"/>
      <c r="R4264" s="77" t="str">
        <f t="shared" ref="R4264" si="11039">IF(COUNTA(Y4264:DP4267)=0,"01.01.1900",INDEX(Y4264:DP4264,MATCH(R4265,Y4265:DP4265,0)))</f>
        <v>01.01.1900</v>
      </c>
      <c r="S4264" s="78" t="str">
        <f t="shared" ref="S4264" si="11040">IF(COUNTA(Y4264:DP4267)=0,"01.01.1900",MAX(Y4264:DP4264))</f>
        <v>01.01.1900</v>
      </c>
      <c r="T4264" s="79"/>
      <c r="U4264" s="80" t="str">
        <f t="array" ref="U4264">IF(COUNTA(Y4264:DP4267)=0,"01.01.1900",IF(ISERROR(HLOOKUP(U4267,Y4267:DP4267,1,FALSE)),"01.01.1900",INDEX(Y4264:DP4264,MATCH(U4265&amp;U4267,Y4265:DP4265&amp;Y4267:DP4267,0))))</f>
        <v>01.01.1900</v>
      </c>
      <c r="V4264" s="81" t="str">
        <f t="shared" ref="V4264" si="11041">IF(COUNTA(Y4264:DP4267)=0,"01.01.1900",_xlfn.MAXIFS(Y4264:DP4264,Y4267:DP4267,V4267))</f>
        <v>01.01.1900</v>
      </c>
      <c r="W4264" s="82"/>
      <c r="X4264" s="106"/>
    </row>
    <row r="4265" spans="2:28" thickBot="1">
      <c r="B4265" s="83"/>
      <c r="C4265" s="84"/>
      <c r="D4265" s="83"/>
      <c r="E4265" s="83"/>
      <c r="F4265" s="83"/>
      <c r="G4265" s="83"/>
      <c r="H4265" s="83"/>
      <c r="I4265" s="83"/>
      <c r="J4265" s="83"/>
      <c r="K4265" s="83"/>
      <c r="L4265" s="83"/>
      <c r="M4265" s="83"/>
      <c r="N4265" s="83"/>
      <c r="O4265" s="83"/>
      <c r="P4265" s="84"/>
      <c r="Q4265" s="217"/>
      <c r="R4265" s="85">
        <f t="shared" ref="R4265" si="11042">IF(COUNTA(Y4264:DP4267)=0,0,MIN(Y4265:DP4265))</f>
        <v>0</v>
      </c>
      <c r="S4265" s="86">
        <f t="shared" ref="S4265" si="11043">IF(COUNTA(Y4264:DP4267)=0,0,HLOOKUP(S4264,Y4264:DP4267,2,FALSE))</f>
        <v>0</v>
      </c>
      <c r="T4265" s="87">
        <f t="shared" ref="T4265" si="11044">IF(COUNTA(Y4264:DP4267)=0,0,AVERAGE(Y4265:DP4265))</f>
        <v>0</v>
      </c>
      <c r="U4265" s="88">
        <f t="shared" ref="U4265" si="11045">IF(COUNTA(Y4264:DP4267)=0,0,_xlfn.MINIFS(Y4265:DP4265,Y4267:DP4267,U4267))</f>
        <v>0</v>
      </c>
      <c r="V4265" s="89">
        <f t="array" ref="V4265">IF(COUNTA(Y4264:DP4267)=0,0,IF(ISERROR(HLOOKUP(V4267,Y4267:DP4267,1,FALSE)),0,INDEX(Y4265:DP4265,MATCH(V4264&amp;V4267,Y4264:DP4264&amp;Y4267:DP4267,0))))</f>
        <v>0</v>
      </c>
      <c r="W4265" s="90">
        <f t="array" ref="W4265">IF(COUNTA(Y4264:DP4267)=0,0,IF(ISERROR(HLOOKUP(W4267,Y4267:DP4267,1,FALSE)),0,AVERAGEIF(Y4267:DP4267,$W4267,Y4265:DP4265)))</f>
        <v>0</v>
      </c>
      <c r="X4265" s="107"/>
    </row>
    <row r="4266" spans="2:28" thickBot="1">
      <c r="B4266" s="83"/>
      <c r="C4266" s="84"/>
      <c r="D4266" s="83"/>
      <c r="E4266" s="83"/>
      <c r="F4266" s="83"/>
      <c r="G4266" s="83"/>
      <c r="H4266" s="83"/>
      <c r="I4266" s="83"/>
      <c r="J4266" s="83"/>
      <c r="K4266" s="83"/>
      <c r="L4266" s="83"/>
      <c r="M4266" s="83"/>
      <c r="N4266" s="83"/>
      <c r="O4266" s="83"/>
      <c r="P4266" s="84"/>
      <c r="Q4266" s="217"/>
      <c r="R4266" s="91">
        <f t="shared" ref="R4266" si="11046">IF(COUNTA(Y4264:DP4267)=0,0,HLOOKUP(R4265,Y4265:DP4267,2,FALSE))</f>
        <v>0</v>
      </c>
      <c r="S4266" s="92">
        <f t="shared" ref="S4266" si="11047">IF(COUNTA(Y4264:DP4267)=0,0,HLOOKUP(S4264,Y4264:DP4267,3,FALSE))</f>
        <v>0</v>
      </c>
      <c r="T4266" s="93"/>
      <c r="U4266" s="94">
        <f t="array" ref="U4266">IF(COUNTA(Y4264:DP4267)=0,0,IF(ISERROR(HLOOKUP(U4267,Y4267:DP4267,1,FALSE)),0,INDEX(Y4266:DP4266,MATCH(U4265&amp;U4267,Y4265:DP4265&amp;Y4267:DP4267,0))))</f>
        <v>0</v>
      </c>
      <c r="V4266" s="94">
        <f t="array" ref="V4266">IF(COUNTA(Y4264:DP4267)=0,0,IF(ISERROR(HLOOKUP(V4267,Y4267:DP4267,1,FALSE)),0,INDEX(Y4266:DP4266,MATCH(V4265&amp;V4267,Y4265:DP4265&amp;Y4267:DP4267,0))))</f>
        <v>0</v>
      </c>
      <c r="W4266" s="95"/>
      <c r="X4266" s="108"/>
    </row>
    <row r="4267" spans="2:28" ht="13.9" thickBot="1">
      <c r="B4267" s="96"/>
      <c r="C4267" s="97"/>
      <c r="D4267" s="96"/>
      <c r="E4267" s="96"/>
      <c r="F4267" s="96"/>
      <c r="G4267" s="96"/>
      <c r="H4267" s="96"/>
      <c r="I4267" s="96"/>
      <c r="J4267" s="96"/>
      <c r="K4267" s="96"/>
      <c r="L4267" s="96"/>
      <c r="M4267" s="96"/>
      <c r="N4267" s="96"/>
      <c r="O4267" s="96"/>
      <c r="P4267" s="97"/>
      <c r="Q4267" s="218"/>
      <c r="R4267" s="98" t="str">
        <f t="shared" ref="R4267" si="11048">IF(COUNTA(Y4264:DP4267)=0,"none",HLOOKUP(R4265,Y4265:DP4267,3,FALSE))</f>
        <v>none</v>
      </c>
      <c r="S4267" s="99" t="str">
        <f t="shared" ref="S4267" si="11049">IF(COUNTA(Y4264:DP4267)=0,"none",HLOOKUP(S4264,Y4264:DP4267,4,FALSE))</f>
        <v>none</v>
      </c>
      <c r="T4267" s="100"/>
      <c r="U4267" s="100" t="str">
        <f t="array" ref="U4267">IF(COUNTA(Y4264:DP4267)=0,"none",IF($U$2="WAHR",$W$3,Abfrage!$F$4))</f>
        <v>none</v>
      </c>
      <c r="V4267" s="100" t="str">
        <f t="array" ref="V4267">IF(COUNTA(Y4264:DP4267)=0,"none",IF($U$2="WAHR",$W$3,Abfrage!$F$4))</f>
        <v>none</v>
      </c>
      <c r="W4267" s="100" t="str">
        <f t="array" ref="W4267">IF(COUNTA(Y4264:DP4267)=0,"none",IF($U$2="WAHR",$W$3,Abfrage!$F$4))</f>
        <v>none</v>
      </c>
      <c r="X4267" s="109"/>
    </row>
    <row r="4268" spans="2:28" thickBot="1">
      <c r="B4268" s="75" t="s">
        <v>2653</v>
      </c>
      <c r="C4268" s="76">
        <v>1000350883</v>
      </c>
      <c r="D4268" s="75" t="s">
        <v>95</v>
      </c>
      <c r="E4268" s="75" t="s">
        <v>96</v>
      </c>
      <c r="F4268" s="75" t="s">
        <v>97</v>
      </c>
      <c r="G4268" s="75" t="s">
        <v>306</v>
      </c>
      <c r="H4268" s="75" t="e">
        <v>#N/A</v>
      </c>
      <c r="I4268" s="75" t="s">
        <v>41</v>
      </c>
      <c r="J4268" s="75" t="s">
        <v>2654</v>
      </c>
      <c r="K4268" s="75" t="s">
        <v>306</v>
      </c>
      <c r="L4268" s="75" t="s">
        <v>306</v>
      </c>
      <c r="M4268" s="75" t="s">
        <v>313</v>
      </c>
      <c r="N4268" s="75" t="s">
        <v>742</v>
      </c>
      <c r="O4268" s="75" t="s">
        <v>315</v>
      </c>
      <c r="P4268" s="76" t="s">
        <v>306</v>
      </c>
      <c r="Q4268" s="216"/>
      <c r="R4268" s="77" t="str">
        <f t="shared" ref="R4268" si="11050">IF(COUNTA(Y4268:DP4271)=0,"01.01.1900",INDEX(Y4268:DP4268,MATCH(R4269,Y4269:DP4269,0)))</f>
        <v>01.01.1900</v>
      </c>
      <c r="S4268" s="78" t="str">
        <f t="shared" ref="S4268" si="11051">IF(COUNTA(Y4268:DP4271)=0,"01.01.1900",MAX(Y4268:DP4268))</f>
        <v>01.01.1900</v>
      </c>
      <c r="T4268" s="79"/>
      <c r="U4268" s="80" t="str">
        <f t="array" ref="U4268">IF(COUNTA(Y4268:DP4271)=0,"01.01.1900",IF(ISERROR(HLOOKUP(U4271,Y4271:DP4271,1,FALSE)),"01.01.1900",INDEX(Y4268:DP4268,MATCH(U4269&amp;U4271,Y4269:DP4269&amp;Y4271:DP4271,0))))</f>
        <v>01.01.1900</v>
      </c>
      <c r="V4268" s="81" t="str">
        <f t="shared" ref="V4268" si="11052">IF(COUNTA(Y4268:DP4271)=0,"01.01.1900",_xlfn.MAXIFS(Y4268:DP4268,Y4271:DP4271,V4271))</f>
        <v>01.01.1900</v>
      </c>
      <c r="W4268" s="82"/>
      <c r="X4268" s="106"/>
    </row>
    <row r="4269" spans="2:28" thickBot="1">
      <c r="B4269" s="83"/>
      <c r="C4269" s="84"/>
      <c r="D4269" s="83"/>
      <c r="E4269" s="83"/>
      <c r="F4269" s="83"/>
      <c r="G4269" s="83"/>
      <c r="H4269" s="83"/>
      <c r="I4269" s="83"/>
      <c r="J4269" s="83"/>
      <c r="K4269" s="83"/>
      <c r="L4269" s="83"/>
      <c r="M4269" s="83"/>
      <c r="N4269" s="83"/>
      <c r="O4269" s="83"/>
      <c r="P4269" s="84"/>
      <c r="Q4269" s="217"/>
      <c r="R4269" s="85">
        <f t="shared" ref="R4269" si="11053">IF(COUNTA(Y4268:DP4271)=0,0,MIN(Y4269:DP4269))</f>
        <v>0</v>
      </c>
      <c r="S4269" s="86">
        <f t="shared" ref="S4269" si="11054">IF(COUNTA(Y4268:DP4271)=0,0,HLOOKUP(S4268,Y4268:DP4271,2,FALSE))</f>
        <v>0</v>
      </c>
      <c r="T4269" s="87">
        <f t="shared" ref="T4269" si="11055">IF(COUNTA(Y4268:DP4271)=0,0,AVERAGE(Y4269:DP4269))</f>
        <v>0</v>
      </c>
      <c r="U4269" s="88">
        <f t="shared" ref="U4269" si="11056">IF(COUNTA(Y4268:DP4271)=0,0,_xlfn.MINIFS(Y4269:DP4269,Y4271:DP4271,U4271))</f>
        <v>0</v>
      </c>
      <c r="V4269" s="89">
        <f t="array" ref="V4269">IF(COUNTA(Y4268:DP4271)=0,0,IF(ISERROR(HLOOKUP(V4271,Y4271:DP4271,1,FALSE)),0,INDEX(Y4269:DP4269,MATCH(V4268&amp;V4271,Y4268:DP4268&amp;Y4271:DP4271,0))))</f>
        <v>0</v>
      </c>
      <c r="W4269" s="90">
        <f t="array" ref="W4269">IF(COUNTA(Y4268:DP4271)=0,0,IF(ISERROR(HLOOKUP(W4271,Y4271:DP4271,1,FALSE)),0,AVERAGEIF(Y4271:DP4271,$W4271,Y4269:DP4269)))</f>
        <v>0</v>
      </c>
      <c r="X4269" s="107"/>
    </row>
    <row r="4270" spans="2:28" thickBot="1">
      <c r="B4270" s="83"/>
      <c r="C4270" s="84"/>
      <c r="D4270" s="83"/>
      <c r="E4270" s="83"/>
      <c r="F4270" s="83"/>
      <c r="G4270" s="83"/>
      <c r="H4270" s="83"/>
      <c r="I4270" s="83"/>
      <c r="J4270" s="83"/>
      <c r="K4270" s="83"/>
      <c r="L4270" s="83"/>
      <c r="M4270" s="83"/>
      <c r="N4270" s="83"/>
      <c r="O4270" s="83"/>
      <c r="P4270" s="84"/>
      <c r="Q4270" s="217"/>
      <c r="R4270" s="91">
        <f t="shared" ref="R4270" si="11057">IF(COUNTA(Y4268:DP4271)=0,0,HLOOKUP(R4269,Y4269:DP4271,2,FALSE))</f>
        <v>0</v>
      </c>
      <c r="S4270" s="92">
        <f t="shared" ref="S4270" si="11058">IF(COUNTA(Y4268:DP4271)=0,0,HLOOKUP(S4268,Y4268:DP4271,3,FALSE))</f>
        <v>0</v>
      </c>
      <c r="T4270" s="93"/>
      <c r="U4270" s="94">
        <f t="array" ref="U4270">IF(COUNTA(Y4268:DP4271)=0,0,IF(ISERROR(HLOOKUP(U4271,Y4271:DP4271,1,FALSE)),0,INDEX(Y4270:DP4270,MATCH(U4269&amp;U4271,Y4269:DP4269&amp;Y4271:DP4271,0))))</f>
        <v>0</v>
      </c>
      <c r="V4270" s="94">
        <f t="array" ref="V4270">IF(COUNTA(Y4268:DP4271)=0,0,IF(ISERROR(HLOOKUP(V4271,Y4271:DP4271,1,FALSE)),0,INDEX(Y4270:DP4270,MATCH(V4269&amp;V4271,Y4269:DP4269&amp;Y4271:DP4271,0))))</f>
        <v>0</v>
      </c>
      <c r="W4270" s="95"/>
      <c r="X4270" s="108"/>
    </row>
    <row r="4271" spans="2:28" ht="13.9" thickBot="1">
      <c r="B4271" s="96"/>
      <c r="C4271" s="97"/>
      <c r="D4271" s="96"/>
      <c r="E4271" s="96"/>
      <c r="F4271" s="96"/>
      <c r="G4271" s="96"/>
      <c r="H4271" s="96"/>
      <c r="I4271" s="96"/>
      <c r="J4271" s="96"/>
      <c r="K4271" s="96"/>
      <c r="L4271" s="96"/>
      <c r="M4271" s="96"/>
      <c r="N4271" s="96"/>
      <c r="O4271" s="96"/>
      <c r="P4271" s="97"/>
      <c r="Q4271" s="218"/>
      <c r="R4271" s="98" t="str">
        <f t="shared" ref="R4271" si="11059">IF(COUNTA(Y4268:DP4271)=0,"none",HLOOKUP(R4269,Y4269:DP4271,3,FALSE))</f>
        <v>none</v>
      </c>
      <c r="S4271" s="99" t="str">
        <f t="shared" ref="S4271" si="11060">IF(COUNTA(Y4268:DP4271)=0,"none",HLOOKUP(S4268,Y4268:DP4271,4,FALSE))</f>
        <v>none</v>
      </c>
      <c r="T4271" s="100"/>
      <c r="U4271" s="100" t="str">
        <f t="array" ref="U4271">IF(COUNTA(Y4268:DP4271)=0,"none",IF($U$2="WAHR",$W$3,Abfrage!$F$4))</f>
        <v>none</v>
      </c>
      <c r="V4271" s="100" t="str">
        <f t="array" ref="V4271">IF(COUNTA(Y4268:DP4271)=0,"none",IF($U$2="WAHR",$W$3,Abfrage!$F$4))</f>
        <v>none</v>
      </c>
      <c r="W4271" s="100" t="str">
        <f t="array" ref="W4271">IF(COUNTA(Y4268:DP4271)=0,"none",IF($U$2="WAHR",$W$3,Abfrage!$F$4))</f>
        <v>none</v>
      </c>
      <c r="X4271" s="109"/>
    </row>
    <row r="4272" spans="2:28" thickBot="1">
      <c r="B4272" s="75" t="s">
        <v>2655</v>
      </c>
      <c r="C4272" s="76">
        <v>1000350884</v>
      </c>
      <c r="D4272" s="75" t="s">
        <v>169</v>
      </c>
      <c r="E4272" s="75" t="s">
        <v>125</v>
      </c>
      <c r="F4272" s="75" t="s">
        <v>371</v>
      </c>
      <c r="G4272" s="75" t="s">
        <v>306</v>
      </c>
      <c r="H4272" s="75" t="e">
        <v>#N/A</v>
      </c>
      <c r="I4272" s="75" t="s">
        <v>41</v>
      </c>
      <c r="J4272" s="75" t="s">
        <v>2656</v>
      </c>
      <c r="K4272" s="75" t="s">
        <v>306</v>
      </c>
      <c r="L4272" s="75" t="s">
        <v>306</v>
      </c>
      <c r="M4272" s="75" t="s">
        <v>306</v>
      </c>
      <c r="N4272" s="75" t="s">
        <v>306</v>
      </c>
      <c r="O4272" s="75" t="s">
        <v>309</v>
      </c>
      <c r="P4272" s="76" t="s">
        <v>306</v>
      </c>
      <c r="Q4272" s="216"/>
      <c r="R4272" s="77" t="str">
        <f t="shared" ref="R4272" si="11061">IF(COUNTA(Y4272:DP4275)=0,"01.01.1900",INDEX(Y4272:DP4272,MATCH(R4273,Y4273:DP4273,0)))</f>
        <v>01.01.1900</v>
      </c>
      <c r="S4272" s="78" t="str">
        <f t="shared" ref="S4272" si="11062">IF(COUNTA(Y4272:DP4275)=0,"01.01.1900",MAX(Y4272:DP4272))</f>
        <v>01.01.1900</v>
      </c>
      <c r="T4272" s="79"/>
      <c r="U4272" s="80" t="str">
        <f t="array" ref="U4272">IF(COUNTA(Y4272:DP4275)=0,"01.01.1900",IF(ISERROR(HLOOKUP(U4275,Y4275:DP4275,1,FALSE)),"01.01.1900",INDEX(Y4272:DP4272,MATCH(U4273&amp;U4275,Y4273:DP4273&amp;Y4275:DP4275,0))))</f>
        <v>01.01.1900</v>
      </c>
      <c r="V4272" s="81" t="str">
        <f t="shared" ref="V4272" si="11063">IF(COUNTA(Y4272:DP4275)=0,"01.01.1900",_xlfn.MAXIFS(Y4272:DP4272,Y4275:DP4275,V4275))</f>
        <v>01.01.1900</v>
      </c>
      <c r="W4272" s="82"/>
      <c r="X4272" s="106"/>
    </row>
    <row r="4273" spans="2:24" thickBot="1">
      <c r="B4273" s="83"/>
      <c r="C4273" s="84"/>
      <c r="D4273" s="83"/>
      <c r="E4273" s="83"/>
      <c r="F4273" s="83"/>
      <c r="G4273" s="83"/>
      <c r="H4273" s="83"/>
      <c r="I4273" s="83"/>
      <c r="J4273" s="83"/>
      <c r="K4273" s="83"/>
      <c r="L4273" s="83"/>
      <c r="M4273" s="83"/>
      <c r="N4273" s="83"/>
      <c r="O4273" s="83"/>
      <c r="P4273" s="84"/>
      <c r="Q4273" s="217"/>
      <c r="R4273" s="85">
        <f t="shared" ref="R4273" si="11064">IF(COUNTA(Y4272:DP4275)=0,0,MIN(Y4273:DP4273))</f>
        <v>0</v>
      </c>
      <c r="S4273" s="86">
        <f t="shared" ref="S4273" si="11065">IF(COUNTA(Y4272:DP4275)=0,0,HLOOKUP(S4272,Y4272:DP4275,2,FALSE))</f>
        <v>0</v>
      </c>
      <c r="T4273" s="87">
        <f t="shared" ref="T4273" si="11066">IF(COUNTA(Y4272:DP4275)=0,0,AVERAGE(Y4273:DP4273))</f>
        <v>0</v>
      </c>
      <c r="U4273" s="88">
        <f t="shared" ref="U4273" si="11067">IF(COUNTA(Y4272:DP4275)=0,0,_xlfn.MINIFS(Y4273:DP4273,Y4275:DP4275,U4275))</f>
        <v>0</v>
      </c>
      <c r="V4273" s="89">
        <f t="array" ref="V4273">IF(COUNTA(Y4272:DP4275)=0,0,IF(ISERROR(HLOOKUP(V4275,Y4275:DP4275,1,FALSE)),0,INDEX(Y4273:DP4273,MATCH(V4272&amp;V4275,Y4272:DP4272&amp;Y4275:DP4275,0))))</f>
        <v>0</v>
      </c>
      <c r="W4273" s="90">
        <f t="array" ref="W4273">IF(COUNTA(Y4272:DP4275)=0,0,IF(ISERROR(HLOOKUP(W4275,Y4275:DP4275,1,FALSE)),0,AVERAGEIF(Y4275:DP4275,$W4275,Y4273:DP4273)))</f>
        <v>0</v>
      </c>
      <c r="X4273" s="107"/>
    </row>
    <row r="4274" spans="2:24" thickBot="1">
      <c r="B4274" s="83"/>
      <c r="C4274" s="84"/>
      <c r="D4274" s="83"/>
      <c r="E4274" s="83"/>
      <c r="F4274" s="83"/>
      <c r="G4274" s="83"/>
      <c r="H4274" s="83"/>
      <c r="I4274" s="83"/>
      <c r="J4274" s="83"/>
      <c r="K4274" s="83"/>
      <c r="L4274" s="83"/>
      <c r="M4274" s="83"/>
      <c r="N4274" s="83"/>
      <c r="O4274" s="83"/>
      <c r="P4274" s="84"/>
      <c r="Q4274" s="217"/>
      <c r="R4274" s="91">
        <f t="shared" ref="R4274" si="11068">IF(COUNTA(Y4272:DP4275)=0,0,HLOOKUP(R4273,Y4273:DP4275,2,FALSE))</f>
        <v>0</v>
      </c>
      <c r="S4274" s="92">
        <f t="shared" ref="S4274" si="11069">IF(COUNTA(Y4272:DP4275)=0,0,HLOOKUP(S4272,Y4272:DP4275,3,FALSE))</f>
        <v>0</v>
      </c>
      <c r="T4274" s="93"/>
      <c r="U4274" s="94">
        <f t="array" ref="U4274">IF(COUNTA(Y4272:DP4275)=0,0,IF(ISERROR(HLOOKUP(U4275,Y4275:DP4275,1,FALSE)),0,INDEX(Y4274:DP4274,MATCH(U4273&amp;U4275,Y4273:DP4273&amp;Y4275:DP4275,0))))</f>
        <v>0</v>
      </c>
      <c r="V4274" s="94">
        <f t="array" ref="V4274">IF(COUNTA(Y4272:DP4275)=0,0,IF(ISERROR(HLOOKUP(V4275,Y4275:DP4275,1,FALSE)),0,INDEX(Y4274:DP4274,MATCH(V4273&amp;V4275,Y4273:DP4273&amp;Y4275:DP4275,0))))</f>
        <v>0</v>
      </c>
      <c r="W4274" s="95"/>
      <c r="X4274" s="108"/>
    </row>
    <row r="4275" spans="2:24" ht="13.9" thickBot="1">
      <c r="B4275" s="96"/>
      <c r="C4275" s="97"/>
      <c r="D4275" s="96"/>
      <c r="E4275" s="96"/>
      <c r="F4275" s="96"/>
      <c r="G4275" s="96"/>
      <c r="H4275" s="96"/>
      <c r="I4275" s="96"/>
      <c r="J4275" s="96"/>
      <c r="K4275" s="96"/>
      <c r="L4275" s="96"/>
      <c r="M4275" s="96"/>
      <c r="N4275" s="96"/>
      <c r="O4275" s="96"/>
      <c r="P4275" s="97"/>
      <c r="Q4275" s="218"/>
      <c r="R4275" s="98" t="str">
        <f t="shared" ref="R4275" si="11070">IF(COUNTA(Y4272:DP4275)=0,"none",HLOOKUP(R4273,Y4273:DP4275,3,FALSE))</f>
        <v>none</v>
      </c>
      <c r="S4275" s="99" t="str">
        <f t="shared" ref="S4275" si="11071">IF(COUNTA(Y4272:DP4275)=0,"none",HLOOKUP(S4272,Y4272:DP4275,4,FALSE))</f>
        <v>none</v>
      </c>
      <c r="T4275" s="100"/>
      <c r="U4275" s="100" t="str">
        <f t="array" ref="U4275">IF(COUNTA(Y4272:DP4275)=0,"none",IF($U$2="WAHR",$W$3,Abfrage!$F$4))</f>
        <v>none</v>
      </c>
      <c r="V4275" s="100" t="str">
        <f t="array" ref="V4275">IF(COUNTA(Y4272:DP4275)=0,"none",IF($U$2="WAHR",$W$3,Abfrage!$F$4))</f>
        <v>none</v>
      </c>
      <c r="W4275" s="100" t="str">
        <f t="array" ref="W4275">IF(COUNTA(Y4272:DP4275)=0,"none",IF($U$2="WAHR",$W$3,Abfrage!$F$4))</f>
        <v>none</v>
      </c>
      <c r="X4275" s="109"/>
    </row>
    <row r="4276" spans="2:24" thickBot="1">
      <c r="B4276" s="75" t="s">
        <v>2657</v>
      </c>
      <c r="C4276" s="76">
        <v>1000350885</v>
      </c>
      <c r="D4276" s="75" t="s">
        <v>169</v>
      </c>
      <c r="E4276" s="75" t="s">
        <v>2658</v>
      </c>
      <c r="F4276" s="75" t="s">
        <v>371</v>
      </c>
      <c r="G4276" s="75" t="s">
        <v>306</v>
      </c>
      <c r="H4276" s="75" t="e">
        <v>#N/A</v>
      </c>
      <c r="I4276" s="75" t="s">
        <v>41</v>
      </c>
      <c r="J4276" s="75" t="s">
        <v>2659</v>
      </c>
      <c r="K4276" s="75" t="s">
        <v>306</v>
      </c>
      <c r="L4276" s="75" t="s">
        <v>306</v>
      </c>
      <c r="M4276" s="75" t="s">
        <v>306</v>
      </c>
      <c r="N4276" s="75" t="s">
        <v>306</v>
      </c>
      <c r="O4276" s="75" t="s">
        <v>309</v>
      </c>
      <c r="P4276" s="76" t="s">
        <v>306</v>
      </c>
      <c r="Q4276" s="216"/>
      <c r="R4276" s="77" t="str">
        <f t="shared" ref="R4276" si="11072">IF(COUNTA(Y4276:DP4279)=0,"01.01.1900",INDEX(Y4276:DP4276,MATCH(R4277,Y4277:DP4277,0)))</f>
        <v>01.01.1900</v>
      </c>
      <c r="S4276" s="78" t="str">
        <f t="shared" ref="S4276" si="11073">IF(COUNTA(Y4276:DP4279)=0,"01.01.1900",MAX(Y4276:DP4276))</f>
        <v>01.01.1900</v>
      </c>
      <c r="T4276" s="79"/>
      <c r="U4276" s="80" t="str">
        <f t="array" ref="U4276">IF(COUNTA(Y4276:DP4279)=0,"01.01.1900",IF(ISERROR(HLOOKUP(U4279,Y4279:DP4279,1,FALSE)),"01.01.1900",INDEX(Y4276:DP4276,MATCH(U4277&amp;U4279,Y4277:DP4277&amp;Y4279:DP4279,0))))</f>
        <v>01.01.1900</v>
      </c>
      <c r="V4276" s="81" t="str">
        <f t="shared" ref="V4276" si="11074">IF(COUNTA(Y4276:DP4279)=0,"01.01.1900",_xlfn.MAXIFS(Y4276:DP4276,Y4279:DP4279,V4279))</f>
        <v>01.01.1900</v>
      </c>
      <c r="W4276" s="82"/>
      <c r="X4276" s="106"/>
    </row>
    <row r="4277" spans="2:24" thickBot="1">
      <c r="B4277" s="83"/>
      <c r="C4277" s="84"/>
      <c r="D4277" s="83"/>
      <c r="E4277" s="83"/>
      <c r="F4277" s="83"/>
      <c r="G4277" s="83"/>
      <c r="H4277" s="83"/>
      <c r="I4277" s="83"/>
      <c r="J4277" s="83"/>
      <c r="K4277" s="83"/>
      <c r="L4277" s="83"/>
      <c r="M4277" s="83"/>
      <c r="N4277" s="83"/>
      <c r="O4277" s="83"/>
      <c r="P4277" s="84"/>
      <c r="Q4277" s="217"/>
      <c r="R4277" s="85">
        <f t="shared" ref="R4277" si="11075">IF(COUNTA(Y4276:DP4279)=0,0,MIN(Y4277:DP4277))</f>
        <v>0</v>
      </c>
      <c r="S4277" s="86">
        <f t="shared" ref="S4277" si="11076">IF(COUNTA(Y4276:DP4279)=0,0,HLOOKUP(S4276,Y4276:DP4279,2,FALSE))</f>
        <v>0</v>
      </c>
      <c r="T4277" s="87">
        <f t="shared" ref="T4277" si="11077">IF(COUNTA(Y4276:DP4279)=0,0,AVERAGE(Y4277:DP4277))</f>
        <v>0</v>
      </c>
      <c r="U4277" s="88">
        <f t="shared" ref="U4277" si="11078">IF(COUNTA(Y4276:DP4279)=0,0,_xlfn.MINIFS(Y4277:DP4277,Y4279:DP4279,U4279))</f>
        <v>0</v>
      </c>
      <c r="V4277" s="89">
        <f t="array" ref="V4277">IF(COUNTA(Y4276:DP4279)=0,0,IF(ISERROR(HLOOKUP(V4279,Y4279:DP4279,1,FALSE)),0,INDEX(Y4277:DP4277,MATCH(V4276&amp;V4279,Y4276:DP4276&amp;Y4279:DP4279,0))))</f>
        <v>0</v>
      </c>
      <c r="W4277" s="90">
        <f t="array" ref="W4277">IF(COUNTA(Y4276:DP4279)=0,0,IF(ISERROR(HLOOKUP(W4279,Y4279:DP4279,1,FALSE)),0,AVERAGEIF(Y4279:DP4279,$W4279,Y4277:DP4277)))</f>
        <v>0</v>
      </c>
      <c r="X4277" s="107"/>
    </row>
    <row r="4278" spans="2:24" thickBot="1">
      <c r="B4278" s="83"/>
      <c r="C4278" s="84"/>
      <c r="D4278" s="83"/>
      <c r="E4278" s="83"/>
      <c r="F4278" s="83"/>
      <c r="G4278" s="83"/>
      <c r="H4278" s="83"/>
      <c r="I4278" s="83"/>
      <c r="J4278" s="83"/>
      <c r="K4278" s="83"/>
      <c r="L4278" s="83"/>
      <c r="M4278" s="83"/>
      <c r="N4278" s="83"/>
      <c r="O4278" s="83"/>
      <c r="P4278" s="84"/>
      <c r="Q4278" s="217"/>
      <c r="R4278" s="91">
        <f t="shared" ref="R4278" si="11079">IF(COUNTA(Y4276:DP4279)=0,0,HLOOKUP(R4277,Y4277:DP4279,2,FALSE))</f>
        <v>0</v>
      </c>
      <c r="S4278" s="92">
        <f t="shared" ref="S4278" si="11080">IF(COUNTA(Y4276:DP4279)=0,0,HLOOKUP(S4276,Y4276:DP4279,3,FALSE))</f>
        <v>0</v>
      </c>
      <c r="T4278" s="93"/>
      <c r="U4278" s="94">
        <f t="array" ref="U4278">IF(COUNTA(Y4276:DP4279)=0,0,IF(ISERROR(HLOOKUP(U4279,Y4279:DP4279,1,FALSE)),0,INDEX(Y4278:DP4278,MATCH(U4277&amp;U4279,Y4277:DP4277&amp;Y4279:DP4279,0))))</f>
        <v>0</v>
      </c>
      <c r="V4278" s="94">
        <f t="array" ref="V4278">IF(COUNTA(Y4276:DP4279)=0,0,IF(ISERROR(HLOOKUP(V4279,Y4279:DP4279,1,FALSE)),0,INDEX(Y4278:DP4278,MATCH(V4277&amp;V4279,Y4277:DP4277&amp;Y4279:DP4279,0))))</f>
        <v>0</v>
      </c>
      <c r="W4278" s="95"/>
      <c r="X4278" s="108"/>
    </row>
    <row r="4279" spans="2:24" ht="13.9" thickBot="1">
      <c r="B4279" s="96"/>
      <c r="C4279" s="97"/>
      <c r="D4279" s="96"/>
      <c r="E4279" s="96"/>
      <c r="F4279" s="96"/>
      <c r="G4279" s="96"/>
      <c r="H4279" s="96"/>
      <c r="I4279" s="96"/>
      <c r="J4279" s="96"/>
      <c r="K4279" s="96"/>
      <c r="L4279" s="96"/>
      <c r="M4279" s="96"/>
      <c r="N4279" s="96"/>
      <c r="O4279" s="96"/>
      <c r="P4279" s="97"/>
      <c r="Q4279" s="218"/>
      <c r="R4279" s="98" t="str">
        <f t="shared" ref="R4279" si="11081">IF(COUNTA(Y4276:DP4279)=0,"none",HLOOKUP(R4277,Y4277:DP4279,3,FALSE))</f>
        <v>none</v>
      </c>
      <c r="S4279" s="99" t="str">
        <f t="shared" ref="S4279" si="11082">IF(COUNTA(Y4276:DP4279)=0,"none",HLOOKUP(S4276,Y4276:DP4279,4,FALSE))</f>
        <v>none</v>
      </c>
      <c r="T4279" s="100"/>
      <c r="U4279" s="100" t="str">
        <f t="array" ref="U4279">IF(COUNTA(Y4276:DP4279)=0,"none",IF($U$2="WAHR",$W$3,Abfrage!$F$4))</f>
        <v>none</v>
      </c>
      <c r="V4279" s="100" t="str">
        <f t="array" ref="V4279">IF(COUNTA(Y4276:DP4279)=0,"none",IF($U$2="WAHR",$W$3,Abfrage!$F$4))</f>
        <v>none</v>
      </c>
      <c r="W4279" s="100" t="str">
        <f t="array" ref="W4279">IF(COUNTA(Y4276:DP4279)=0,"none",IF($U$2="WAHR",$W$3,Abfrage!$F$4))</f>
        <v>none</v>
      </c>
      <c r="X4279" s="109"/>
    </row>
    <row r="4280" spans="2:24" thickBot="1">
      <c r="B4280" s="75" t="s">
        <v>2660</v>
      </c>
      <c r="C4280" s="76"/>
      <c r="D4280" s="75" t="s">
        <v>89</v>
      </c>
      <c r="E4280" s="75" t="s">
        <v>1148</v>
      </c>
      <c r="F4280" s="75" t="s">
        <v>445</v>
      </c>
      <c r="G4280" s="75" t="s">
        <v>445</v>
      </c>
      <c r="H4280" s="75"/>
      <c r="I4280" s="75" t="s">
        <v>2307</v>
      </c>
      <c r="J4280" s="75" t="s">
        <v>2661</v>
      </c>
      <c r="K4280" s="75" t="s">
        <v>306</v>
      </c>
      <c r="L4280" s="75" t="s">
        <v>306</v>
      </c>
      <c r="M4280" s="75" t="s">
        <v>307</v>
      </c>
      <c r="N4280" s="75" t="s">
        <v>352</v>
      </c>
      <c r="O4280" s="75" t="s">
        <v>309</v>
      </c>
      <c r="P4280" s="76" t="s">
        <v>306</v>
      </c>
      <c r="Q4280" s="216"/>
      <c r="R4280" s="77" t="str">
        <f t="shared" ref="R4280" si="11083">IF(COUNTA(Y4280:DP4283)=0,"01.01.1900",INDEX(Y4280:DP4280,MATCH(R4281,Y4281:DP4281,0)))</f>
        <v>01.01.1900</v>
      </c>
      <c r="S4280" s="78" t="str">
        <f t="shared" ref="S4280" si="11084">IF(COUNTA(Y4280:DP4283)=0,"01.01.1900",MAX(Y4280:DP4280))</f>
        <v>01.01.1900</v>
      </c>
      <c r="T4280" s="79"/>
      <c r="U4280" s="80" t="str">
        <f t="array" ref="U4280">IF(COUNTA(Y4280:DP4283)=0,"01.01.1900",IF(ISERROR(HLOOKUP(U4283,Y4283:DP4283,1,FALSE)),"01.01.1900",INDEX(Y4280:DP4280,MATCH(U4281&amp;U4283,Y4281:DP4281&amp;Y4283:DP4283,0))))</f>
        <v>01.01.1900</v>
      </c>
      <c r="V4280" s="81" t="str">
        <f t="shared" ref="V4280" si="11085">IF(COUNTA(Y4280:DP4283)=0,"01.01.1900",_xlfn.MAXIFS(Y4280:DP4280,Y4283:DP4283,V4283))</f>
        <v>01.01.1900</v>
      </c>
      <c r="W4280" s="82"/>
      <c r="X4280" s="106"/>
    </row>
    <row r="4281" spans="2:24" thickBot="1">
      <c r="B4281" s="83"/>
      <c r="C4281" s="84"/>
      <c r="D4281" s="83"/>
      <c r="E4281" s="83"/>
      <c r="F4281" s="83"/>
      <c r="G4281" s="83"/>
      <c r="H4281" s="83"/>
      <c r="I4281" s="83"/>
      <c r="J4281" s="83"/>
      <c r="K4281" s="83"/>
      <c r="L4281" s="83"/>
      <c r="M4281" s="83"/>
      <c r="N4281" s="83"/>
      <c r="O4281" s="83"/>
      <c r="P4281" s="84"/>
      <c r="Q4281" s="217"/>
      <c r="R4281" s="85">
        <f t="shared" ref="R4281" si="11086">IF(COUNTA(Y4280:DP4283)=0,0,MIN(Y4281:DP4281))</f>
        <v>0</v>
      </c>
      <c r="S4281" s="86">
        <f t="shared" ref="S4281" si="11087">IF(COUNTA(Y4280:DP4283)=0,0,HLOOKUP(S4280,Y4280:DP4283,2,FALSE))</f>
        <v>0</v>
      </c>
      <c r="T4281" s="87">
        <f t="shared" ref="T4281" si="11088">IF(COUNTA(Y4280:DP4283)=0,0,AVERAGE(Y4281:DP4281))</f>
        <v>0</v>
      </c>
      <c r="U4281" s="88">
        <f t="shared" ref="U4281" si="11089">IF(COUNTA(Y4280:DP4283)=0,0,_xlfn.MINIFS(Y4281:DP4281,Y4283:DP4283,U4283))</f>
        <v>0</v>
      </c>
      <c r="V4281" s="89">
        <f t="array" ref="V4281">IF(COUNTA(Y4280:DP4283)=0,0,IF(ISERROR(HLOOKUP(V4283,Y4283:DP4283,1,FALSE)),0,INDEX(Y4281:DP4281,MATCH(V4280&amp;V4283,Y4280:DP4280&amp;Y4283:DP4283,0))))</f>
        <v>0</v>
      </c>
      <c r="W4281" s="90">
        <f t="array" ref="W4281">IF(COUNTA(Y4280:DP4283)=0,0,IF(ISERROR(HLOOKUP(W4283,Y4283:DP4283,1,FALSE)),0,AVERAGEIF(Y4283:DP4283,$W4283,Y4281:DP4281)))</f>
        <v>0</v>
      </c>
      <c r="X4281" s="107"/>
    </row>
    <row r="4282" spans="2:24" thickBot="1">
      <c r="B4282" s="83"/>
      <c r="C4282" s="84"/>
      <c r="D4282" s="83"/>
      <c r="E4282" s="83"/>
      <c r="F4282" s="83"/>
      <c r="G4282" s="83"/>
      <c r="H4282" s="83"/>
      <c r="I4282" s="83"/>
      <c r="J4282" s="83"/>
      <c r="K4282" s="83"/>
      <c r="L4282" s="83"/>
      <c r="M4282" s="83"/>
      <c r="N4282" s="83"/>
      <c r="O4282" s="83"/>
      <c r="P4282" s="84"/>
      <c r="Q4282" s="217"/>
      <c r="R4282" s="91">
        <f t="shared" ref="R4282" si="11090">IF(COUNTA(Y4280:DP4283)=0,0,HLOOKUP(R4281,Y4281:DP4283,2,FALSE))</f>
        <v>0</v>
      </c>
      <c r="S4282" s="92">
        <f t="shared" ref="S4282" si="11091">IF(COUNTA(Y4280:DP4283)=0,0,HLOOKUP(S4280,Y4280:DP4283,3,FALSE))</f>
        <v>0</v>
      </c>
      <c r="T4282" s="93"/>
      <c r="U4282" s="94">
        <f t="array" ref="U4282">IF(COUNTA(Y4280:DP4283)=0,0,IF(ISERROR(HLOOKUP(U4283,Y4283:DP4283,1,FALSE)),0,INDEX(Y4282:DP4282,MATCH(U4281&amp;U4283,Y4281:DP4281&amp;Y4283:DP4283,0))))</f>
        <v>0</v>
      </c>
      <c r="V4282" s="94">
        <f t="array" ref="V4282">IF(COUNTA(Y4280:DP4283)=0,0,IF(ISERROR(HLOOKUP(V4283,Y4283:DP4283,1,FALSE)),0,INDEX(Y4282:DP4282,MATCH(V4281&amp;V4283,Y4281:DP4281&amp;Y4283:DP4283,0))))</f>
        <v>0</v>
      </c>
      <c r="W4282" s="95"/>
      <c r="X4282" s="108"/>
    </row>
    <row r="4283" spans="2:24" ht="13.9" thickBot="1">
      <c r="B4283" s="96"/>
      <c r="C4283" s="97"/>
      <c r="D4283" s="96"/>
      <c r="E4283" s="96"/>
      <c r="F4283" s="96"/>
      <c r="G4283" s="96"/>
      <c r="H4283" s="96"/>
      <c r="I4283" s="96"/>
      <c r="J4283" s="96"/>
      <c r="K4283" s="96"/>
      <c r="L4283" s="96"/>
      <c r="M4283" s="96"/>
      <c r="N4283" s="96"/>
      <c r="O4283" s="96"/>
      <c r="P4283" s="97"/>
      <c r="Q4283" s="218"/>
      <c r="R4283" s="98" t="str">
        <f t="shared" ref="R4283" si="11092">IF(COUNTA(Y4280:DP4283)=0,"none",HLOOKUP(R4281,Y4281:DP4283,3,FALSE))</f>
        <v>none</v>
      </c>
      <c r="S4283" s="99" t="str">
        <f t="shared" ref="S4283" si="11093">IF(COUNTA(Y4280:DP4283)=0,"none",HLOOKUP(S4280,Y4280:DP4283,4,FALSE))</f>
        <v>none</v>
      </c>
      <c r="T4283" s="100"/>
      <c r="U4283" s="100" t="str">
        <f t="array" ref="U4283">IF(COUNTA(Y4280:DP4283)=0,"none",IF($U$2="WAHR",$W$3,Abfrage!$F$4))</f>
        <v>none</v>
      </c>
      <c r="V4283" s="100" t="str">
        <f t="array" ref="V4283">IF(COUNTA(Y4280:DP4283)=0,"none",IF($U$2="WAHR",$W$3,Abfrage!$F$4))</f>
        <v>none</v>
      </c>
      <c r="W4283" s="100" t="str">
        <f t="array" ref="W4283">IF(COUNTA(Y4280:DP4283)=0,"none",IF($U$2="WAHR",$W$3,Abfrage!$F$4))</f>
        <v>none</v>
      </c>
      <c r="X4283" s="109"/>
    </row>
    <row r="4284" spans="2:24" thickBot="1">
      <c r="B4284" s="75" t="s">
        <v>2662</v>
      </c>
      <c r="C4284" s="76"/>
      <c r="D4284" s="75" t="s">
        <v>1988</v>
      </c>
      <c r="E4284" s="75" t="s">
        <v>306</v>
      </c>
      <c r="F4284" s="75" t="s">
        <v>306</v>
      </c>
      <c r="G4284" s="75" t="s">
        <v>306</v>
      </c>
      <c r="H4284" s="75"/>
      <c r="I4284" s="75" t="s">
        <v>319</v>
      </c>
      <c r="J4284" s="75" t="s">
        <v>2663</v>
      </c>
      <c r="K4284" s="75" t="s">
        <v>306</v>
      </c>
      <c r="L4284" s="75" t="s">
        <v>306</v>
      </c>
      <c r="M4284" s="75" t="s">
        <v>306</v>
      </c>
      <c r="N4284" s="75" t="s">
        <v>306</v>
      </c>
      <c r="O4284" s="75" t="s">
        <v>306</v>
      </c>
      <c r="P4284" s="76" t="s">
        <v>306</v>
      </c>
      <c r="Q4284" s="216"/>
      <c r="R4284" s="77" t="str">
        <f t="shared" ref="R4284" si="11094">IF(COUNTA(Y4284:DP4287)=0,"01.01.1900",INDEX(Y4284:DP4284,MATCH(R4285,Y4285:DP4285,0)))</f>
        <v>01.01.1900</v>
      </c>
      <c r="S4284" s="78" t="str">
        <f t="shared" ref="S4284" si="11095">IF(COUNTA(Y4284:DP4287)=0,"01.01.1900",MAX(Y4284:DP4284))</f>
        <v>01.01.1900</v>
      </c>
      <c r="T4284" s="79"/>
      <c r="U4284" s="80" t="str">
        <f t="array" ref="U4284">IF(COUNTA(Y4284:DP4287)=0,"01.01.1900",IF(ISERROR(HLOOKUP(U4287,Y4287:DP4287,1,FALSE)),"01.01.1900",INDEX(Y4284:DP4284,MATCH(U4285&amp;U4287,Y4285:DP4285&amp;Y4287:DP4287,0))))</f>
        <v>01.01.1900</v>
      </c>
      <c r="V4284" s="81" t="str">
        <f t="shared" ref="V4284" si="11096">IF(COUNTA(Y4284:DP4287)=0,"01.01.1900",_xlfn.MAXIFS(Y4284:DP4284,Y4287:DP4287,V4287))</f>
        <v>01.01.1900</v>
      </c>
      <c r="W4284" s="82"/>
      <c r="X4284" s="106"/>
    </row>
    <row r="4285" spans="2:24" thickBot="1">
      <c r="B4285" s="83"/>
      <c r="C4285" s="84"/>
      <c r="D4285" s="83"/>
      <c r="E4285" s="83"/>
      <c r="F4285" s="83"/>
      <c r="G4285" s="83"/>
      <c r="H4285" s="83"/>
      <c r="I4285" s="83"/>
      <c r="J4285" s="83"/>
      <c r="K4285" s="83"/>
      <c r="L4285" s="83"/>
      <c r="M4285" s="83"/>
      <c r="N4285" s="83"/>
      <c r="O4285" s="83"/>
      <c r="P4285" s="84"/>
      <c r="Q4285" s="217"/>
      <c r="R4285" s="85">
        <f t="shared" ref="R4285" si="11097">IF(COUNTA(Y4284:DP4287)=0,0,MIN(Y4285:DP4285))</f>
        <v>0</v>
      </c>
      <c r="S4285" s="86">
        <f t="shared" ref="S4285" si="11098">IF(COUNTA(Y4284:DP4287)=0,0,HLOOKUP(S4284,Y4284:DP4287,2,FALSE))</f>
        <v>0</v>
      </c>
      <c r="T4285" s="87">
        <f t="shared" ref="T4285" si="11099">IF(COUNTA(Y4284:DP4287)=0,0,AVERAGE(Y4285:DP4285))</f>
        <v>0</v>
      </c>
      <c r="U4285" s="88">
        <f t="shared" ref="U4285" si="11100">IF(COUNTA(Y4284:DP4287)=0,0,_xlfn.MINIFS(Y4285:DP4285,Y4287:DP4287,U4287))</f>
        <v>0</v>
      </c>
      <c r="V4285" s="89">
        <f t="array" ref="V4285">IF(COUNTA(Y4284:DP4287)=0,0,IF(ISERROR(HLOOKUP(V4287,Y4287:DP4287,1,FALSE)),0,INDEX(Y4285:DP4285,MATCH(V4284&amp;V4287,Y4284:DP4284&amp;Y4287:DP4287,0))))</f>
        <v>0</v>
      </c>
      <c r="W4285" s="90">
        <f t="array" ref="W4285">IF(COUNTA(Y4284:DP4287)=0,0,IF(ISERROR(HLOOKUP(W4287,Y4287:DP4287,1,FALSE)),0,AVERAGEIF(Y4287:DP4287,$W4287,Y4285:DP4285)))</f>
        <v>0</v>
      </c>
      <c r="X4285" s="107"/>
    </row>
    <row r="4286" spans="2:24" thickBot="1">
      <c r="B4286" s="83"/>
      <c r="C4286" s="84"/>
      <c r="D4286" s="83"/>
      <c r="E4286" s="83"/>
      <c r="F4286" s="83"/>
      <c r="G4286" s="83"/>
      <c r="H4286" s="83"/>
      <c r="I4286" s="83"/>
      <c r="J4286" s="83"/>
      <c r="K4286" s="83"/>
      <c r="L4286" s="83"/>
      <c r="M4286" s="83"/>
      <c r="N4286" s="83"/>
      <c r="O4286" s="83"/>
      <c r="P4286" s="84"/>
      <c r="Q4286" s="217"/>
      <c r="R4286" s="91">
        <f t="shared" ref="R4286" si="11101">IF(COUNTA(Y4284:DP4287)=0,0,HLOOKUP(R4285,Y4285:DP4287,2,FALSE))</f>
        <v>0</v>
      </c>
      <c r="S4286" s="92">
        <f t="shared" ref="S4286" si="11102">IF(COUNTA(Y4284:DP4287)=0,0,HLOOKUP(S4284,Y4284:DP4287,3,FALSE))</f>
        <v>0</v>
      </c>
      <c r="T4286" s="93"/>
      <c r="U4286" s="94">
        <f t="array" ref="U4286">IF(COUNTA(Y4284:DP4287)=0,0,IF(ISERROR(HLOOKUP(U4287,Y4287:DP4287,1,FALSE)),0,INDEX(Y4286:DP4286,MATCH(U4285&amp;U4287,Y4285:DP4285&amp;Y4287:DP4287,0))))</f>
        <v>0</v>
      </c>
      <c r="V4286" s="94">
        <f t="array" ref="V4286">IF(COUNTA(Y4284:DP4287)=0,0,IF(ISERROR(HLOOKUP(V4287,Y4287:DP4287,1,FALSE)),0,INDEX(Y4286:DP4286,MATCH(V4285&amp;V4287,Y4285:DP4285&amp;Y4287:DP4287,0))))</f>
        <v>0</v>
      </c>
      <c r="W4286" s="95"/>
      <c r="X4286" s="108"/>
    </row>
    <row r="4287" spans="2:24" ht="13.9" thickBot="1">
      <c r="B4287" s="96"/>
      <c r="C4287" s="97"/>
      <c r="D4287" s="96"/>
      <c r="E4287" s="96"/>
      <c r="F4287" s="96"/>
      <c r="G4287" s="96"/>
      <c r="H4287" s="96"/>
      <c r="I4287" s="96"/>
      <c r="J4287" s="96"/>
      <c r="K4287" s="96"/>
      <c r="L4287" s="96"/>
      <c r="M4287" s="96"/>
      <c r="N4287" s="96"/>
      <c r="O4287" s="96"/>
      <c r="P4287" s="97"/>
      <c r="Q4287" s="218"/>
      <c r="R4287" s="98" t="str">
        <f t="shared" ref="R4287" si="11103">IF(COUNTA(Y4284:DP4287)=0,"none",HLOOKUP(R4285,Y4285:DP4287,3,FALSE))</f>
        <v>none</v>
      </c>
      <c r="S4287" s="99" t="str">
        <f t="shared" ref="S4287" si="11104">IF(COUNTA(Y4284:DP4287)=0,"none",HLOOKUP(S4284,Y4284:DP4287,4,FALSE))</f>
        <v>none</v>
      </c>
      <c r="T4287" s="100"/>
      <c r="U4287" s="100" t="str">
        <f t="array" ref="U4287">IF(COUNTA(Y4284:DP4287)=0,"none",IF($U$2="WAHR",$W$3,Abfrage!$F$4))</f>
        <v>none</v>
      </c>
      <c r="V4287" s="100" t="str">
        <f t="array" ref="V4287">IF(COUNTA(Y4284:DP4287)=0,"none",IF($U$2="WAHR",$W$3,Abfrage!$F$4))</f>
        <v>none</v>
      </c>
      <c r="W4287" s="100" t="str">
        <f t="array" ref="W4287">IF(COUNTA(Y4284:DP4287)=0,"none",IF($U$2="WAHR",$W$3,Abfrage!$F$4))</f>
        <v>none</v>
      </c>
      <c r="X4287" s="109"/>
    </row>
    <row r="4288" spans="2:24" thickBot="1">
      <c r="B4288" s="75" t="s">
        <v>2664</v>
      </c>
      <c r="C4288" s="76"/>
      <c r="D4288" s="75" t="s">
        <v>1988</v>
      </c>
      <c r="E4288" s="75" t="s">
        <v>306</v>
      </c>
      <c r="F4288" s="75" t="s">
        <v>306</v>
      </c>
      <c r="G4288" s="75" t="s">
        <v>306</v>
      </c>
      <c r="H4288" s="75"/>
      <c r="I4288" s="75" t="s">
        <v>221</v>
      </c>
      <c r="J4288" s="75" t="s">
        <v>2665</v>
      </c>
      <c r="K4288" s="75" t="s">
        <v>306</v>
      </c>
      <c r="L4288" s="75" t="s">
        <v>306</v>
      </c>
      <c r="M4288" s="75" t="s">
        <v>306</v>
      </c>
      <c r="N4288" s="75" t="s">
        <v>306</v>
      </c>
      <c r="O4288" s="75" t="s">
        <v>306</v>
      </c>
      <c r="P4288" s="76" t="s">
        <v>306</v>
      </c>
      <c r="Q4288" s="216"/>
      <c r="R4288" s="77" t="str">
        <f t="shared" ref="R4288" si="11105">IF(COUNTA(Y4288:DP4291)=0,"01.01.1900",INDEX(Y4288:DP4288,MATCH(R4289,Y4289:DP4289,0)))</f>
        <v>01.01.1900</v>
      </c>
      <c r="S4288" s="78" t="str">
        <f t="shared" ref="S4288" si="11106">IF(COUNTA(Y4288:DP4291)=0,"01.01.1900",MAX(Y4288:DP4288))</f>
        <v>01.01.1900</v>
      </c>
      <c r="T4288" s="79"/>
      <c r="U4288" s="80" t="str">
        <f t="array" ref="U4288">IF(COUNTA(Y4288:DP4291)=0,"01.01.1900",IF(ISERROR(HLOOKUP(U4291,Y4291:DP4291,1,FALSE)),"01.01.1900",INDEX(Y4288:DP4288,MATCH(U4289&amp;U4291,Y4289:DP4289&amp;Y4291:DP4291,0))))</f>
        <v>01.01.1900</v>
      </c>
      <c r="V4288" s="81" t="str">
        <f t="shared" ref="V4288" si="11107">IF(COUNTA(Y4288:DP4291)=0,"01.01.1900",_xlfn.MAXIFS(Y4288:DP4288,Y4291:DP4291,V4291))</f>
        <v>01.01.1900</v>
      </c>
      <c r="W4288" s="82"/>
      <c r="X4288" s="106"/>
    </row>
    <row r="4289" spans="2:29" thickBot="1">
      <c r="B4289" s="83"/>
      <c r="C4289" s="84"/>
      <c r="D4289" s="83"/>
      <c r="E4289" s="83"/>
      <c r="F4289" s="83"/>
      <c r="G4289" s="83"/>
      <c r="H4289" s="83"/>
      <c r="I4289" s="83"/>
      <c r="J4289" s="83"/>
      <c r="K4289" s="83"/>
      <c r="L4289" s="83"/>
      <c r="M4289" s="83"/>
      <c r="N4289" s="83"/>
      <c r="O4289" s="83"/>
      <c r="P4289" s="84"/>
      <c r="Q4289" s="217"/>
      <c r="R4289" s="85">
        <f t="shared" ref="R4289" si="11108">IF(COUNTA(Y4288:DP4291)=0,0,MIN(Y4289:DP4289))</f>
        <v>0</v>
      </c>
      <c r="S4289" s="86">
        <f t="shared" ref="S4289" si="11109">IF(COUNTA(Y4288:DP4291)=0,0,HLOOKUP(S4288,Y4288:DP4291,2,FALSE))</f>
        <v>0</v>
      </c>
      <c r="T4289" s="87">
        <f t="shared" ref="T4289" si="11110">IF(COUNTA(Y4288:DP4291)=0,0,AVERAGE(Y4289:DP4289))</f>
        <v>0</v>
      </c>
      <c r="U4289" s="88">
        <f t="shared" ref="U4289" si="11111">IF(COUNTA(Y4288:DP4291)=0,0,_xlfn.MINIFS(Y4289:DP4289,Y4291:DP4291,U4291))</f>
        <v>0</v>
      </c>
      <c r="V4289" s="89">
        <f t="array" ref="V4289">IF(COUNTA(Y4288:DP4291)=0,0,IF(ISERROR(HLOOKUP(V4291,Y4291:DP4291,1,FALSE)),0,INDEX(Y4289:DP4289,MATCH(V4288&amp;V4291,Y4288:DP4288&amp;Y4291:DP4291,0))))</f>
        <v>0</v>
      </c>
      <c r="W4289" s="90">
        <f t="array" ref="W4289">IF(COUNTA(Y4288:DP4291)=0,0,IF(ISERROR(HLOOKUP(W4291,Y4291:DP4291,1,FALSE)),0,AVERAGEIF(Y4291:DP4291,$W4291,Y4289:DP4289)))</f>
        <v>0</v>
      </c>
      <c r="X4289" s="107"/>
    </row>
    <row r="4290" spans="2:29" thickBot="1">
      <c r="B4290" s="83"/>
      <c r="C4290" s="84"/>
      <c r="D4290" s="83"/>
      <c r="E4290" s="83"/>
      <c r="F4290" s="83"/>
      <c r="G4290" s="83"/>
      <c r="H4290" s="83"/>
      <c r="I4290" s="83"/>
      <c r="J4290" s="83"/>
      <c r="K4290" s="83"/>
      <c r="L4290" s="83"/>
      <c r="M4290" s="83"/>
      <c r="N4290" s="83"/>
      <c r="O4290" s="83"/>
      <c r="P4290" s="84"/>
      <c r="Q4290" s="217"/>
      <c r="R4290" s="91">
        <f t="shared" ref="R4290" si="11112">IF(COUNTA(Y4288:DP4291)=0,0,HLOOKUP(R4289,Y4289:DP4291,2,FALSE))</f>
        <v>0</v>
      </c>
      <c r="S4290" s="92">
        <f t="shared" ref="S4290" si="11113">IF(COUNTA(Y4288:DP4291)=0,0,HLOOKUP(S4288,Y4288:DP4291,3,FALSE))</f>
        <v>0</v>
      </c>
      <c r="T4290" s="93"/>
      <c r="U4290" s="94">
        <f t="array" ref="U4290">IF(COUNTA(Y4288:DP4291)=0,0,IF(ISERROR(HLOOKUP(U4291,Y4291:DP4291,1,FALSE)),0,INDEX(Y4290:DP4290,MATCH(U4289&amp;U4291,Y4289:DP4289&amp;Y4291:DP4291,0))))</f>
        <v>0</v>
      </c>
      <c r="V4290" s="94">
        <f t="array" ref="V4290">IF(COUNTA(Y4288:DP4291)=0,0,IF(ISERROR(HLOOKUP(V4291,Y4291:DP4291,1,FALSE)),0,INDEX(Y4290:DP4290,MATCH(V4289&amp;V4291,Y4289:DP4289&amp;Y4291:DP4291,0))))</f>
        <v>0</v>
      </c>
      <c r="W4290" s="95"/>
      <c r="X4290" s="108"/>
    </row>
    <row r="4291" spans="2:29" ht="13.9" thickBot="1">
      <c r="B4291" s="96"/>
      <c r="C4291" s="97"/>
      <c r="D4291" s="96"/>
      <c r="E4291" s="96"/>
      <c r="F4291" s="96"/>
      <c r="G4291" s="96"/>
      <c r="H4291" s="96"/>
      <c r="I4291" s="96"/>
      <c r="J4291" s="96"/>
      <c r="K4291" s="96"/>
      <c r="L4291" s="96"/>
      <c r="M4291" s="96"/>
      <c r="N4291" s="96"/>
      <c r="O4291" s="96"/>
      <c r="P4291" s="97"/>
      <c r="Q4291" s="218"/>
      <c r="R4291" s="98" t="str">
        <f t="shared" ref="R4291" si="11114">IF(COUNTA(Y4288:DP4291)=0,"none",HLOOKUP(R4289,Y4289:DP4291,3,FALSE))</f>
        <v>none</v>
      </c>
      <c r="S4291" s="99" t="str">
        <f t="shared" ref="S4291" si="11115">IF(COUNTA(Y4288:DP4291)=0,"none",HLOOKUP(S4288,Y4288:DP4291,4,FALSE))</f>
        <v>none</v>
      </c>
      <c r="T4291" s="100"/>
      <c r="U4291" s="100" t="str">
        <f t="array" ref="U4291">IF(COUNTA(Y4288:DP4291)=0,"none",IF($U$2="WAHR",$W$3,Abfrage!$F$4))</f>
        <v>none</v>
      </c>
      <c r="V4291" s="100" t="str">
        <f t="array" ref="V4291">IF(COUNTA(Y4288:DP4291)=0,"none",IF($U$2="WAHR",$W$3,Abfrage!$F$4))</f>
        <v>none</v>
      </c>
      <c r="W4291" s="100" t="str">
        <f t="array" ref="W4291">IF(COUNTA(Y4288:DP4291)=0,"none",IF($U$2="WAHR",$W$3,Abfrage!$F$4))</f>
        <v>none</v>
      </c>
      <c r="X4291" s="109"/>
    </row>
    <row r="4292" spans="2:29" thickBot="1">
      <c r="B4292" s="75" t="s">
        <v>2666</v>
      </c>
      <c r="C4292" s="76">
        <v>1000351270</v>
      </c>
      <c r="D4292" s="75" t="s">
        <v>89</v>
      </c>
      <c r="E4292" s="75" t="s">
        <v>406</v>
      </c>
      <c r="F4292" s="75" t="s">
        <v>549</v>
      </c>
      <c r="G4292" s="75" t="s">
        <v>549</v>
      </c>
      <c r="H4292" s="75" t="e">
        <v>#N/A</v>
      </c>
      <c r="I4292" s="75" t="s">
        <v>2307</v>
      </c>
      <c r="J4292" s="75" t="s">
        <v>2667</v>
      </c>
      <c r="K4292" s="75" t="s">
        <v>306</v>
      </c>
      <c r="L4292" s="75" t="s">
        <v>306</v>
      </c>
      <c r="M4292" s="75" t="s">
        <v>307</v>
      </c>
      <c r="N4292" s="75" t="s">
        <v>352</v>
      </c>
      <c r="O4292" s="75" t="s">
        <v>551</v>
      </c>
      <c r="P4292" s="76" t="s">
        <v>306</v>
      </c>
      <c r="Q4292" s="216"/>
      <c r="R4292" s="77" t="str">
        <f t="shared" ref="R4292" si="11116">IF(COUNTA(Y4292:DP4295)=0,"01.01.1900",INDEX(Y4292:DP4292,MATCH(R4293,Y4293:DP4293,0)))</f>
        <v>01.01.1900</v>
      </c>
      <c r="S4292" s="78" t="str">
        <f t="shared" ref="S4292" si="11117">IF(COUNTA(Y4292:DP4295)=0,"01.01.1900",MAX(Y4292:DP4292))</f>
        <v>01.01.1900</v>
      </c>
      <c r="T4292" s="79"/>
      <c r="U4292" s="80" t="str">
        <f t="array" ref="U4292">IF(COUNTA(Y4292:DP4295)=0,"01.01.1900",IF(ISERROR(HLOOKUP(U4295,Y4295:DP4295,1,FALSE)),"01.01.1900",INDEX(Y4292:DP4292,MATCH(U4293&amp;U4295,Y4293:DP4293&amp;Y4295:DP4295,0))))</f>
        <v>01.01.1900</v>
      </c>
      <c r="V4292" s="81" t="str">
        <f t="shared" ref="V4292" si="11118">IF(COUNTA(Y4292:DP4295)=0,"01.01.1900",_xlfn.MAXIFS(Y4292:DP4292,Y4295:DP4295,V4295))</f>
        <v>01.01.1900</v>
      </c>
      <c r="W4292" s="82"/>
      <c r="X4292" s="106"/>
    </row>
    <row r="4293" spans="2:29" thickBot="1">
      <c r="B4293" s="83"/>
      <c r="C4293" s="84"/>
      <c r="D4293" s="83"/>
      <c r="E4293" s="83"/>
      <c r="F4293" s="83"/>
      <c r="G4293" s="83"/>
      <c r="H4293" s="83"/>
      <c r="I4293" s="83"/>
      <c r="J4293" s="83"/>
      <c r="K4293" s="83"/>
      <c r="L4293" s="83"/>
      <c r="M4293" s="83"/>
      <c r="N4293" s="83"/>
      <c r="O4293" s="83"/>
      <c r="P4293" s="84"/>
      <c r="Q4293" s="217"/>
      <c r="R4293" s="85">
        <f t="shared" ref="R4293" si="11119">IF(COUNTA(Y4292:DP4295)=0,0,MIN(Y4293:DP4293))</f>
        <v>0</v>
      </c>
      <c r="S4293" s="86">
        <f t="shared" ref="S4293" si="11120">IF(COUNTA(Y4292:DP4295)=0,0,HLOOKUP(S4292,Y4292:DP4295,2,FALSE))</f>
        <v>0</v>
      </c>
      <c r="T4293" s="87">
        <f t="shared" ref="T4293" si="11121">IF(COUNTA(Y4292:DP4295)=0,0,AVERAGE(Y4293:DP4293))</f>
        <v>0</v>
      </c>
      <c r="U4293" s="88">
        <f t="shared" ref="U4293" si="11122">IF(COUNTA(Y4292:DP4295)=0,0,_xlfn.MINIFS(Y4293:DP4293,Y4295:DP4295,U4295))</f>
        <v>0</v>
      </c>
      <c r="V4293" s="89">
        <f t="array" ref="V4293">IF(COUNTA(Y4292:DP4295)=0,0,IF(ISERROR(HLOOKUP(V4295,Y4295:DP4295,1,FALSE)),0,INDEX(Y4293:DP4293,MATCH(V4292&amp;V4295,Y4292:DP4292&amp;Y4295:DP4295,0))))</f>
        <v>0</v>
      </c>
      <c r="W4293" s="90">
        <f t="array" ref="W4293">IF(COUNTA(Y4292:DP4295)=0,0,IF(ISERROR(HLOOKUP(W4295,Y4295:DP4295,1,FALSE)),0,AVERAGEIF(Y4295:DP4295,$W4295,Y4293:DP4293)))</f>
        <v>0</v>
      </c>
      <c r="X4293" s="107"/>
    </row>
    <row r="4294" spans="2:29" thickBot="1">
      <c r="B4294" s="83"/>
      <c r="C4294" s="84"/>
      <c r="D4294" s="83"/>
      <c r="E4294" s="83"/>
      <c r="F4294" s="83"/>
      <c r="G4294" s="83"/>
      <c r="H4294" s="83"/>
      <c r="I4294" s="83"/>
      <c r="J4294" s="83"/>
      <c r="K4294" s="83"/>
      <c r="L4294" s="83"/>
      <c r="M4294" s="83"/>
      <c r="N4294" s="83"/>
      <c r="O4294" s="83"/>
      <c r="P4294" s="84"/>
      <c r="Q4294" s="217"/>
      <c r="R4294" s="91">
        <f t="shared" ref="R4294" si="11123">IF(COUNTA(Y4292:DP4295)=0,0,HLOOKUP(R4293,Y4293:DP4295,2,FALSE))</f>
        <v>0</v>
      </c>
      <c r="S4294" s="92">
        <f t="shared" ref="S4294" si="11124">IF(COUNTA(Y4292:DP4295)=0,0,HLOOKUP(S4292,Y4292:DP4295,3,FALSE))</f>
        <v>0</v>
      </c>
      <c r="T4294" s="93"/>
      <c r="U4294" s="94">
        <f t="array" ref="U4294">IF(COUNTA(Y4292:DP4295)=0,0,IF(ISERROR(HLOOKUP(U4295,Y4295:DP4295,1,FALSE)),0,INDEX(Y4294:DP4294,MATCH(U4293&amp;U4295,Y4293:DP4293&amp;Y4295:DP4295,0))))</f>
        <v>0</v>
      </c>
      <c r="V4294" s="94">
        <f t="array" ref="V4294">IF(COUNTA(Y4292:DP4295)=0,0,IF(ISERROR(HLOOKUP(V4295,Y4295:DP4295,1,FALSE)),0,INDEX(Y4294:DP4294,MATCH(V4293&amp;V4295,Y4293:DP4293&amp;Y4295:DP4295,0))))</f>
        <v>0</v>
      </c>
      <c r="W4294" s="95"/>
      <c r="X4294" s="108"/>
    </row>
    <row r="4295" spans="2:29" ht="13.9" thickBot="1">
      <c r="B4295" s="96"/>
      <c r="C4295" s="97"/>
      <c r="D4295" s="96"/>
      <c r="E4295" s="96"/>
      <c r="F4295" s="96"/>
      <c r="G4295" s="96"/>
      <c r="H4295" s="96"/>
      <c r="I4295" s="96"/>
      <c r="J4295" s="96"/>
      <c r="K4295" s="96"/>
      <c r="L4295" s="96"/>
      <c r="M4295" s="96"/>
      <c r="N4295" s="96"/>
      <c r="O4295" s="96"/>
      <c r="P4295" s="97"/>
      <c r="Q4295" s="218"/>
      <c r="R4295" s="98" t="str">
        <f t="shared" ref="R4295" si="11125">IF(COUNTA(Y4292:DP4295)=0,"none",HLOOKUP(R4293,Y4293:DP4295,3,FALSE))</f>
        <v>none</v>
      </c>
      <c r="S4295" s="99" t="str">
        <f t="shared" ref="S4295" si="11126">IF(COUNTA(Y4292:DP4295)=0,"none",HLOOKUP(S4292,Y4292:DP4295,4,FALSE))</f>
        <v>none</v>
      </c>
      <c r="T4295" s="100"/>
      <c r="U4295" s="100" t="str">
        <f t="array" ref="U4295">IF(COUNTA(Y4292:DP4295)=0,"none",IF($U$2="WAHR",$W$3,Abfrage!$F$4))</f>
        <v>none</v>
      </c>
      <c r="V4295" s="100" t="str">
        <f t="array" ref="V4295">IF(COUNTA(Y4292:DP4295)=0,"none",IF($U$2="WAHR",$W$3,Abfrage!$F$4))</f>
        <v>none</v>
      </c>
      <c r="W4295" s="100" t="str">
        <f t="array" ref="W4295">IF(COUNTA(Y4292:DP4295)=0,"none",IF($U$2="WAHR",$W$3,Abfrage!$F$4))</f>
        <v>none</v>
      </c>
      <c r="X4295" s="109"/>
    </row>
    <row r="4296" spans="2:29" thickBot="1">
      <c r="B4296" s="75" t="s">
        <v>2668</v>
      </c>
      <c r="C4296" s="76">
        <v>1000354166</v>
      </c>
      <c r="D4296" s="75" t="s">
        <v>95</v>
      </c>
      <c r="E4296" s="75" t="s">
        <v>96</v>
      </c>
      <c r="F4296" s="75" t="s">
        <v>97</v>
      </c>
      <c r="G4296" s="75" t="s">
        <v>306</v>
      </c>
      <c r="H4296" s="75" t="s">
        <v>2669</v>
      </c>
      <c r="I4296" s="75" t="s">
        <v>41</v>
      </c>
      <c r="J4296" s="75" t="s">
        <v>2670</v>
      </c>
      <c r="K4296" s="75" t="s">
        <v>306</v>
      </c>
      <c r="L4296" s="75" t="s">
        <v>306</v>
      </c>
      <c r="M4296" s="75" t="s">
        <v>313</v>
      </c>
      <c r="N4296" s="75" t="s">
        <v>352</v>
      </c>
      <c r="O4296" s="75" t="s">
        <v>2671</v>
      </c>
      <c r="P4296" s="76" t="s">
        <v>306</v>
      </c>
      <c r="Q4296" s="216"/>
      <c r="R4296" s="77">
        <f t="shared" ref="R4296" si="11127">IF(COUNTA(Y4296:DP4299)=0,"01.01.1900",INDEX(Y4296:DP4296,MATCH(R4297,Y4297:DP4297,0)))</f>
        <v>44448</v>
      </c>
      <c r="S4296" s="78">
        <f t="shared" ref="S4296" si="11128">IF(COUNTA(Y4296:DP4299)=0,"01.01.1900",MAX(Y4296:DP4296))</f>
        <v>45547</v>
      </c>
      <c r="T4296" s="79"/>
      <c r="U4296" s="80" t="str">
        <f t="array" ref="U4296">IF(COUNTA(Y4296:DP4299)=0,"01.01.1900",IF(ISERROR(HLOOKUP(U4299,Y4299:DP4299,1,FALSE)),"01.01.1900",INDEX(Y4296:DP4296,MATCH(U4297&amp;U4299,Y4297:DP4297&amp;Y4299:DP4299,0))))</f>
        <v>01.01.1900</v>
      </c>
      <c r="V4296" s="81">
        <f t="shared" ref="V4296" si="11129">IF(COUNTA(Y4296:DP4299)=0,"01.01.1900",_xlfn.MAXIFS(Y4296:DP4296,Y4299:DP4299,V4299))</f>
        <v>0</v>
      </c>
      <c r="W4296" s="82"/>
      <c r="X4296" s="106"/>
      <c r="Y4296" s="141">
        <v>44448</v>
      </c>
      <c r="Z4296" s="141">
        <v>44971</v>
      </c>
      <c r="AA4296" s="150"/>
      <c r="AB4296" s="141">
        <v>45547</v>
      </c>
      <c r="AC4296" s="141">
        <v>44328</v>
      </c>
    </row>
    <row r="4297" spans="2:29" thickBot="1">
      <c r="B4297" s="83"/>
      <c r="C4297" s="84"/>
      <c r="D4297" s="83"/>
      <c r="E4297" s="83"/>
      <c r="F4297" s="83"/>
      <c r="G4297" s="83"/>
      <c r="H4297" s="83"/>
      <c r="I4297" s="83"/>
      <c r="J4297" s="83"/>
      <c r="K4297" s="83"/>
      <c r="L4297" s="83"/>
      <c r="M4297" s="83"/>
      <c r="N4297" s="83"/>
      <c r="O4297" s="83"/>
      <c r="P4297" s="84"/>
      <c r="Q4297" s="217"/>
      <c r="R4297" s="85">
        <f t="shared" ref="R4297" si="11130">IF(COUNTA(Y4296:DP4299)=0,0,MIN(Y4297:DP4297))</f>
        <v>0.01</v>
      </c>
      <c r="S4297" s="86">
        <f t="shared" ref="S4297" si="11131">IF(COUNTA(Y4296:DP4299)=0,0,HLOOKUP(S4296,Y4296:DP4299,2,FALSE))</f>
        <v>0.72</v>
      </c>
      <c r="T4297" s="87">
        <f t="shared" ref="T4297" si="11132">IF(COUNTA(Y4296:DP4299)=0,0,AVERAGE(Y4297:DP4297))</f>
        <v>0.53400000000000003</v>
      </c>
      <c r="U4297" s="88">
        <f t="shared" ref="U4297" si="11133">IF(COUNTA(Y4296:DP4299)=0,0,_xlfn.MINIFS(Y4297:DP4297,Y4299:DP4299,U4299))</f>
        <v>0</v>
      </c>
      <c r="V4297" s="89">
        <f t="array" ref="V4297">IF(COUNTA(Y4296:DP4299)=0,0,IF(ISERROR(HLOOKUP(V4299,Y4299:DP4299,1,FALSE)),0,INDEX(Y4297:DP4297,MATCH(V4296&amp;V4299,Y4296:DP4296&amp;Y4299:DP4299,0))))</f>
        <v>0</v>
      </c>
      <c r="W4297" s="90">
        <f t="array" ref="W4297">IF(COUNTA(Y4296:DP4299)=0,0,IF(ISERROR(HLOOKUP(W4299,Y4299:DP4299,1,FALSE)),0,AVERAGEIF(Y4299:DP4299,$W4299,Y4297:DP4297)))</f>
        <v>0</v>
      </c>
      <c r="X4297" s="107"/>
      <c r="Y4297" s="142">
        <v>0.01</v>
      </c>
      <c r="Z4297" s="142">
        <v>0.75600000000000001</v>
      </c>
      <c r="AA4297" s="150"/>
      <c r="AB4297" s="142">
        <v>0.72</v>
      </c>
      <c r="AC4297" s="142">
        <v>0.65</v>
      </c>
    </row>
    <row r="4298" spans="2:29" thickBot="1">
      <c r="B4298" s="83"/>
      <c r="C4298" s="84"/>
      <c r="D4298" s="83"/>
      <c r="E4298" s="83"/>
      <c r="F4298" s="83"/>
      <c r="G4298" s="83"/>
      <c r="H4298" s="83"/>
      <c r="I4298" s="83"/>
      <c r="J4298" s="83"/>
      <c r="K4298" s="83"/>
      <c r="L4298" s="83"/>
      <c r="M4298" s="83"/>
      <c r="N4298" s="83"/>
      <c r="O4298" s="83"/>
      <c r="P4298" s="84"/>
      <c r="Q4298" s="217"/>
      <c r="R4298" s="91">
        <f t="shared" ref="R4298" si="11134">IF(COUNTA(Y4296:DP4299)=0,0,HLOOKUP(R4297,Y4297:DP4299,2,FALSE))</f>
        <v>1</v>
      </c>
      <c r="S4298" s="92">
        <f t="shared" ref="S4298" si="11135">IF(COUNTA(Y4296:DP4299)=0,0,HLOOKUP(S4296,Y4296:DP4299,3,FALSE))</f>
        <v>0</v>
      </c>
      <c r="T4298" s="93"/>
      <c r="U4298" s="94">
        <f t="array" ref="U4298">IF(COUNTA(Y4296:DP4299)=0,0,IF(ISERROR(HLOOKUP(U4299,Y4299:DP4299,1,FALSE)),0,INDEX(Y4298:DP4298,MATCH(U4297&amp;U4299,Y4297:DP4297&amp;Y4299:DP4299,0))))</f>
        <v>0</v>
      </c>
      <c r="V4298" s="94">
        <f t="array" ref="V4298">IF(COUNTA(Y4296:DP4299)=0,0,IF(ISERROR(HLOOKUP(V4299,Y4299:DP4299,1,FALSE)),0,INDEX(Y4298:DP4298,MATCH(V4297&amp;V4299,Y4297:DP4297&amp;Y4299:DP4299,0))))</f>
        <v>0</v>
      </c>
      <c r="W4298" s="95"/>
      <c r="X4298" s="108"/>
      <c r="Y4298" s="143">
        <v>1</v>
      </c>
      <c r="Z4298" s="143">
        <v>1000</v>
      </c>
      <c r="AA4298" s="150"/>
      <c r="AB4298" s="143">
        <v>0</v>
      </c>
      <c r="AC4298" s="143">
        <v>0</v>
      </c>
    </row>
    <row r="4299" spans="2:29" ht="13.9" thickBot="1">
      <c r="B4299" s="96"/>
      <c r="C4299" s="97"/>
      <c r="D4299" s="96"/>
      <c r="E4299" s="96"/>
      <c r="F4299" s="96"/>
      <c r="G4299" s="96"/>
      <c r="H4299" s="96"/>
      <c r="I4299" s="96"/>
      <c r="J4299" s="96"/>
      <c r="K4299" s="96"/>
      <c r="L4299" s="96"/>
      <c r="M4299" s="96"/>
      <c r="N4299" s="96"/>
      <c r="O4299" s="96"/>
      <c r="P4299" s="97"/>
      <c r="Q4299" s="218"/>
      <c r="R4299" s="98" t="str">
        <f t="shared" ref="R4299" si="11136">IF(COUNTA(Y4296:DP4299)=0,"none",HLOOKUP(R4297,Y4297:DP4299,3,FALSE))</f>
        <v>SAP</v>
      </c>
      <c r="S4299" s="99" t="str">
        <f t="shared" ref="S4299" si="11137">IF(COUNTA(Y4296:DP4299)=0,"none",HLOOKUP(S4296,Y4296:DP4299,4,FALSE))</f>
        <v>PSZ</v>
      </c>
      <c r="T4299" s="100"/>
      <c r="U4299" s="100">
        <f t="array" ref="U4299">IF(COUNTA(Y4296:DP4299)=0,"none",IF($U$2="WAHR",$W$3,Abfrage!$F$4))</f>
        <v>0</v>
      </c>
      <c r="V4299" s="100">
        <f t="array" ref="V4299">IF(COUNTA(Y4296:DP4299)=0,"none",IF($U$2="WAHR",$W$3,Abfrage!$F$4))</f>
        <v>0</v>
      </c>
      <c r="W4299" s="100">
        <f t="array" ref="W4299">IF(COUNTA(Y4296:DP4299)=0,"none",IF($U$2="WAHR",$W$3,Abfrage!$F$4))</f>
        <v>0</v>
      </c>
      <c r="X4299" s="109"/>
      <c r="Y4299" s="144" t="s">
        <v>47</v>
      </c>
      <c r="Z4299" s="144" t="s">
        <v>43</v>
      </c>
      <c r="AA4299" s="150"/>
      <c r="AB4299" s="144" t="s">
        <v>185</v>
      </c>
      <c r="AC4299" s="144" t="s">
        <v>185</v>
      </c>
    </row>
    <row r="4300" spans="2:29" thickBot="1">
      <c r="B4300" s="75" t="s">
        <v>2672</v>
      </c>
      <c r="C4300" s="76">
        <v>1000354190</v>
      </c>
      <c r="D4300" s="75" t="s">
        <v>95</v>
      </c>
      <c r="E4300" s="75" t="s">
        <v>148</v>
      </c>
      <c r="F4300" s="75" t="s">
        <v>341</v>
      </c>
      <c r="G4300" s="75" t="s">
        <v>306</v>
      </c>
      <c r="H4300" s="75" t="e">
        <v>#N/A</v>
      </c>
      <c r="I4300" s="75" t="s">
        <v>391</v>
      </c>
      <c r="J4300" s="75" t="s">
        <v>2673</v>
      </c>
      <c r="K4300" s="75" t="s">
        <v>808</v>
      </c>
      <c r="L4300" s="75" t="s">
        <v>808</v>
      </c>
      <c r="M4300" s="75" t="s">
        <v>313</v>
      </c>
      <c r="N4300" s="75" t="s">
        <v>327</v>
      </c>
      <c r="O4300" s="75" t="s">
        <v>306</v>
      </c>
      <c r="P4300" s="76" t="s">
        <v>306</v>
      </c>
      <c r="Q4300" s="216"/>
      <c r="R4300" s="77" t="str">
        <f t="shared" ref="R4300" si="11138">IF(COUNTA(Y4300:DP4303)=0,"01.01.1900",INDEX(Y4300:DP4300,MATCH(R4301,Y4301:DP4301,0)))</f>
        <v>01.01.1900</v>
      </c>
      <c r="S4300" s="78" t="str">
        <f t="shared" ref="S4300" si="11139">IF(COUNTA(Y4300:DP4303)=0,"01.01.1900",MAX(Y4300:DP4300))</f>
        <v>01.01.1900</v>
      </c>
      <c r="T4300" s="79"/>
      <c r="U4300" s="80" t="str">
        <f t="array" ref="U4300">IF(COUNTA(Y4300:DP4303)=0,"01.01.1900",IF(ISERROR(HLOOKUP(U4303,Y4303:DP4303,1,FALSE)),"01.01.1900",INDEX(Y4300:DP4300,MATCH(U4301&amp;U4303,Y4301:DP4301&amp;Y4303:DP4303,0))))</f>
        <v>01.01.1900</v>
      </c>
      <c r="V4300" s="81" t="str">
        <f t="shared" ref="V4300" si="11140">IF(COUNTA(Y4300:DP4303)=0,"01.01.1900",_xlfn.MAXIFS(Y4300:DP4300,Y4303:DP4303,V4303))</f>
        <v>01.01.1900</v>
      </c>
      <c r="W4300" s="82"/>
      <c r="X4300" s="106"/>
    </row>
    <row r="4301" spans="2:29" thickBot="1">
      <c r="B4301" s="83"/>
      <c r="C4301" s="84"/>
      <c r="D4301" s="83"/>
      <c r="E4301" s="83"/>
      <c r="F4301" s="83"/>
      <c r="G4301" s="83"/>
      <c r="H4301" s="83"/>
      <c r="I4301" s="83"/>
      <c r="J4301" s="83"/>
      <c r="K4301" s="83"/>
      <c r="L4301" s="83"/>
      <c r="M4301" s="83"/>
      <c r="N4301" s="83"/>
      <c r="O4301" s="83"/>
      <c r="P4301" s="84"/>
      <c r="Q4301" s="217"/>
      <c r="R4301" s="85">
        <f t="shared" ref="R4301" si="11141">IF(COUNTA(Y4300:DP4303)=0,0,MIN(Y4301:DP4301))</f>
        <v>0</v>
      </c>
      <c r="S4301" s="86">
        <f t="shared" ref="S4301" si="11142">IF(COUNTA(Y4300:DP4303)=0,0,HLOOKUP(S4300,Y4300:DP4303,2,FALSE))</f>
        <v>0</v>
      </c>
      <c r="T4301" s="87">
        <f t="shared" ref="T4301" si="11143">IF(COUNTA(Y4300:DP4303)=0,0,AVERAGE(Y4301:DP4301))</f>
        <v>0</v>
      </c>
      <c r="U4301" s="88">
        <f t="shared" ref="U4301" si="11144">IF(COUNTA(Y4300:DP4303)=0,0,_xlfn.MINIFS(Y4301:DP4301,Y4303:DP4303,U4303))</f>
        <v>0</v>
      </c>
      <c r="V4301" s="89">
        <f t="array" ref="V4301">IF(COUNTA(Y4300:DP4303)=0,0,IF(ISERROR(HLOOKUP(V4303,Y4303:DP4303,1,FALSE)),0,INDEX(Y4301:DP4301,MATCH(V4300&amp;V4303,Y4300:DP4300&amp;Y4303:DP4303,0))))</f>
        <v>0</v>
      </c>
      <c r="W4301" s="90">
        <f t="array" ref="W4301">IF(COUNTA(Y4300:DP4303)=0,0,IF(ISERROR(HLOOKUP(W4303,Y4303:DP4303,1,FALSE)),0,AVERAGEIF(Y4303:DP4303,$W4303,Y4301:DP4301)))</f>
        <v>0</v>
      </c>
      <c r="X4301" s="107"/>
    </row>
    <row r="4302" spans="2:29" thickBot="1">
      <c r="B4302" s="83"/>
      <c r="C4302" s="84"/>
      <c r="D4302" s="83"/>
      <c r="E4302" s="83"/>
      <c r="F4302" s="83"/>
      <c r="G4302" s="83"/>
      <c r="H4302" s="83"/>
      <c r="I4302" s="83"/>
      <c r="J4302" s="83"/>
      <c r="K4302" s="83"/>
      <c r="L4302" s="83"/>
      <c r="M4302" s="83"/>
      <c r="N4302" s="83"/>
      <c r="O4302" s="83"/>
      <c r="P4302" s="84"/>
      <c r="Q4302" s="217"/>
      <c r="R4302" s="91">
        <f t="shared" ref="R4302" si="11145">IF(COUNTA(Y4300:DP4303)=0,0,HLOOKUP(R4301,Y4301:DP4303,2,FALSE))</f>
        <v>0</v>
      </c>
      <c r="S4302" s="92">
        <f t="shared" ref="S4302" si="11146">IF(COUNTA(Y4300:DP4303)=0,0,HLOOKUP(S4300,Y4300:DP4303,3,FALSE))</f>
        <v>0</v>
      </c>
      <c r="T4302" s="93"/>
      <c r="U4302" s="94">
        <f t="array" ref="U4302">IF(COUNTA(Y4300:DP4303)=0,0,IF(ISERROR(HLOOKUP(U4303,Y4303:DP4303,1,FALSE)),0,INDEX(Y4302:DP4302,MATCH(U4301&amp;U4303,Y4301:DP4301&amp;Y4303:DP4303,0))))</f>
        <v>0</v>
      </c>
      <c r="V4302" s="94">
        <f t="array" ref="V4302">IF(COUNTA(Y4300:DP4303)=0,0,IF(ISERROR(HLOOKUP(V4303,Y4303:DP4303,1,FALSE)),0,INDEX(Y4302:DP4302,MATCH(V4301&amp;V4303,Y4301:DP4301&amp;Y4303:DP4303,0))))</f>
        <v>0</v>
      </c>
      <c r="W4302" s="95"/>
      <c r="X4302" s="108"/>
    </row>
    <row r="4303" spans="2:29" ht="13.9" thickBot="1">
      <c r="B4303" s="96"/>
      <c r="C4303" s="97"/>
      <c r="D4303" s="96"/>
      <c r="E4303" s="96"/>
      <c r="F4303" s="96"/>
      <c r="G4303" s="96"/>
      <c r="H4303" s="96"/>
      <c r="I4303" s="96"/>
      <c r="J4303" s="96"/>
      <c r="K4303" s="96"/>
      <c r="L4303" s="96"/>
      <c r="M4303" s="96"/>
      <c r="N4303" s="96"/>
      <c r="O4303" s="96"/>
      <c r="P4303" s="97"/>
      <c r="Q4303" s="218"/>
      <c r="R4303" s="98" t="str">
        <f t="shared" ref="R4303" si="11147">IF(COUNTA(Y4300:DP4303)=0,"none",HLOOKUP(R4301,Y4301:DP4303,3,FALSE))</f>
        <v>none</v>
      </c>
      <c r="S4303" s="99" t="str">
        <f t="shared" ref="S4303" si="11148">IF(COUNTA(Y4300:DP4303)=0,"none",HLOOKUP(S4300,Y4300:DP4303,4,FALSE))</f>
        <v>none</v>
      </c>
      <c r="T4303" s="100"/>
      <c r="U4303" s="100" t="str">
        <f t="array" ref="U4303">IF(COUNTA(Y4300:DP4303)=0,"none",IF($U$2="WAHR",$W$3,Abfrage!$F$4))</f>
        <v>none</v>
      </c>
      <c r="V4303" s="100" t="str">
        <f t="array" ref="V4303">IF(COUNTA(Y4300:DP4303)=0,"none",IF($U$2="WAHR",$W$3,Abfrage!$F$4))</f>
        <v>none</v>
      </c>
      <c r="W4303" s="100" t="str">
        <f t="array" ref="W4303">IF(COUNTA(Y4300:DP4303)=0,"none",IF($U$2="WAHR",$W$3,Abfrage!$F$4))</f>
        <v>none</v>
      </c>
      <c r="X4303" s="109"/>
    </row>
    <row r="4304" spans="2:29">
      <c r="B4304" s="75" t="s">
        <v>2674</v>
      </c>
      <c r="C4304" s="76">
        <v>1000354443</v>
      </c>
      <c r="D4304" s="75" t="s">
        <v>95</v>
      </c>
      <c r="E4304" s="75" t="s">
        <v>96</v>
      </c>
      <c r="F4304" s="75" t="s">
        <v>103</v>
      </c>
      <c r="G4304" s="75" t="s">
        <v>306</v>
      </c>
      <c r="H4304" s="75" t="s">
        <v>57</v>
      </c>
      <c r="I4304" s="75" t="s">
        <v>41</v>
      </c>
      <c r="J4304" s="75" t="s">
        <v>2675</v>
      </c>
      <c r="K4304" s="75" t="s">
        <v>306</v>
      </c>
      <c r="L4304" s="75" t="s">
        <v>306</v>
      </c>
      <c r="M4304" s="75" t="s">
        <v>313</v>
      </c>
      <c r="N4304" s="75" t="s">
        <v>352</v>
      </c>
      <c r="O4304" s="75" t="s">
        <v>551</v>
      </c>
      <c r="P4304" s="76" t="s">
        <v>306</v>
      </c>
      <c r="Q4304" s="216"/>
      <c r="R4304" s="77">
        <f t="shared" ref="R4304" si="11149">IF(COUNTA(Y4304:DP4307)=0,"01.01.1900",INDEX(Y4304:DP4304,MATCH(R4305,Y4305:DP4305,0)))</f>
        <v>44448</v>
      </c>
      <c r="S4304" s="78">
        <f t="shared" ref="S4304" si="11150">IF(COUNTA(Y4304:DP4307)=0,"01.01.1900",MAX(Y4304:DP4304))</f>
        <v>45310</v>
      </c>
      <c r="T4304" s="79"/>
      <c r="U4304" s="80" t="str">
        <f t="array" ref="U4304">IF(COUNTA(Y4304:DP4307)=0,"01.01.1900",IF(ISERROR(HLOOKUP(U4307,Y4307:DP4307,1,FALSE)),"01.01.1900",INDEX(Y4304:DP4304,MATCH(U4305&amp;U4307,Y4305:DP4305&amp;Y4307:DP4307,0))))</f>
        <v>01.01.1900</v>
      </c>
      <c r="V4304" s="81">
        <f t="shared" ref="V4304" si="11151">IF(COUNTA(Y4304:DP4307)=0,"01.01.1900",_xlfn.MAXIFS(Y4304:DP4304,Y4307:DP4307,V4307))</f>
        <v>0</v>
      </c>
      <c r="W4304" s="82"/>
      <c r="X4304" s="106"/>
      <c r="Y4304" s="101">
        <v>44013</v>
      </c>
      <c r="Z4304" s="141">
        <v>44448</v>
      </c>
      <c r="AA4304" s="141">
        <v>44971</v>
      </c>
      <c r="AB4304" s="141">
        <v>44971</v>
      </c>
      <c r="AC4304" s="141">
        <v>45310</v>
      </c>
    </row>
    <row r="4305" spans="2:29">
      <c r="B4305" s="83"/>
      <c r="C4305" s="84"/>
      <c r="D4305" s="83"/>
      <c r="E4305" s="83"/>
      <c r="F4305" s="83"/>
      <c r="G4305" s="83"/>
      <c r="H4305" s="83"/>
      <c r="I4305" s="83"/>
      <c r="J4305" s="83"/>
      <c r="K4305" s="83"/>
      <c r="L4305" s="83"/>
      <c r="M4305" s="83"/>
      <c r="N4305" s="83"/>
      <c r="O4305" s="83"/>
      <c r="P4305" s="84"/>
      <c r="Q4305" s="217"/>
      <c r="R4305" s="85">
        <f t="shared" ref="R4305" si="11152">IF(COUNTA(Y4304:DP4307)=0,0,MIN(Y4305:DP4305))</f>
        <v>0.01</v>
      </c>
      <c r="S4305" s="86">
        <f t="shared" ref="S4305" si="11153">IF(COUNTA(Y4304:DP4307)=0,0,HLOOKUP(S4304,Y4304:DP4307,2,FALSE))</f>
        <v>2.6905032000000002</v>
      </c>
      <c r="T4305" s="87">
        <f t="shared" ref="T4305" si="11154">IF(COUNTA(Y4304:DP4307)=0,0,AVERAGE(Y4305:DP4305))</f>
        <v>2.2229001748837209</v>
      </c>
      <c r="U4305" s="88">
        <f t="shared" ref="U4305" si="11155">IF(COUNTA(Y4304:DP4307)=0,0,_xlfn.MINIFS(Y4305:DP4305,Y4307:DP4307,U4307))</f>
        <v>0</v>
      </c>
      <c r="V4305" s="89">
        <f t="array" ref="V4305">IF(COUNTA(Y4304:DP4307)=0,0,IF(ISERROR(HLOOKUP(V4307,Y4307:DP4307,1,FALSE)),0,INDEX(Y4305:DP4305,MATCH(V4304&amp;V4307,Y4304:DP4304&amp;Y4307:DP4307,0))))</f>
        <v>0</v>
      </c>
      <c r="W4305" s="90">
        <f t="array" ref="W4305">IF(COUNTA(Y4304:DP4307)=0,0,IF(ISERROR(HLOOKUP(W4307,Y4307:DP4307,1,FALSE)),0,AVERAGEIF(Y4307:DP4307,$W4307,Y4305:DP4305)))</f>
        <v>0</v>
      </c>
      <c r="X4305" s="107"/>
      <c r="Y4305" s="102">
        <v>2.2399976744186048</v>
      </c>
      <c r="Z4305" s="142">
        <v>0.01</v>
      </c>
      <c r="AA4305" s="142">
        <v>3.0870000000000002</v>
      </c>
      <c r="AB4305" s="142">
        <v>3.0870000000000002</v>
      </c>
      <c r="AC4305" s="142">
        <v>2.6905032000000002</v>
      </c>
    </row>
    <row r="4306" spans="2:29">
      <c r="B4306" s="83"/>
      <c r="C4306" s="84"/>
      <c r="D4306" s="83"/>
      <c r="E4306" s="83"/>
      <c r="F4306" s="83"/>
      <c r="G4306" s="83"/>
      <c r="H4306" s="83"/>
      <c r="I4306" s="83"/>
      <c r="J4306" s="83"/>
      <c r="K4306" s="83"/>
      <c r="L4306" s="83"/>
      <c r="M4306" s="83"/>
      <c r="N4306" s="83"/>
      <c r="O4306" s="83"/>
      <c r="P4306" s="84"/>
      <c r="Q4306" s="217"/>
      <c r="R4306" s="91">
        <f t="shared" ref="R4306" si="11156">IF(COUNTA(Y4304:DP4307)=0,0,HLOOKUP(R4305,Y4305:DP4307,2,FALSE))</f>
        <v>1</v>
      </c>
      <c r="S4306" s="92">
        <f t="shared" ref="S4306" si="11157">IF(COUNTA(Y4304:DP4307)=0,0,HLOOKUP(S4304,Y4304:DP4307,3,FALSE))</f>
        <v>0</v>
      </c>
      <c r="T4306" s="93"/>
      <c r="U4306" s="94">
        <f t="array" ref="U4306">IF(COUNTA(Y4304:DP4307)=0,0,IF(ISERROR(HLOOKUP(U4307,Y4307:DP4307,1,FALSE)),0,INDEX(Y4306:DP4306,MATCH(U4305&amp;U4307,Y4305:DP4305&amp;Y4307:DP4307,0))))</f>
        <v>0</v>
      </c>
      <c r="V4306" s="94">
        <f t="array" ref="V4306">IF(COUNTA(Y4304:DP4307)=0,0,IF(ISERROR(HLOOKUP(V4307,Y4307:DP4307,1,FALSE)),0,INDEX(Y4306:DP4306,MATCH(V4305&amp;V4307,Y4305:DP4305&amp;Y4307:DP4307,0))))</f>
        <v>0</v>
      </c>
      <c r="W4306" s="95"/>
      <c r="X4306" s="108"/>
      <c r="Y4306" s="103">
        <v>0</v>
      </c>
      <c r="Z4306" s="143">
        <v>1</v>
      </c>
      <c r="AA4306" s="143">
        <v>1000</v>
      </c>
      <c r="AB4306" s="143">
        <v>1000</v>
      </c>
      <c r="AC4306" s="143">
        <v>0</v>
      </c>
    </row>
    <row r="4307" spans="2:29" ht="13.9" thickBot="1">
      <c r="B4307" s="96"/>
      <c r="C4307" s="97"/>
      <c r="D4307" s="96"/>
      <c r="E4307" s="96"/>
      <c r="F4307" s="96"/>
      <c r="G4307" s="96"/>
      <c r="H4307" s="96"/>
      <c r="I4307" s="96"/>
      <c r="J4307" s="96"/>
      <c r="K4307" s="96"/>
      <c r="L4307" s="96"/>
      <c r="M4307" s="96"/>
      <c r="N4307" s="96"/>
      <c r="O4307" s="96"/>
      <c r="P4307" s="97"/>
      <c r="Q4307" s="218"/>
      <c r="R4307" s="98" t="str">
        <f t="shared" ref="R4307" si="11158">IF(COUNTA(Y4304:DP4307)=0,"none",HLOOKUP(R4305,Y4305:DP4307,3,FALSE))</f>
        <v>SAP</v>
      </c>
      <c r="S4307" s="99" t="str">
        <f t="shared" ref="S4307" si="11159">IF(COUNTA(Y4304:DP4307)=0,"none",HLOOKUP(S4304,Y4304:DP4307,4,FALSE))</f>
        <v>ECI</v>
      </c>
      <c r="T4307" s="100"/>
      <c r="U4307" s="100">
        <f t="array" ref="U4307">IF(COUNTA(Y4304:DP4307)=0,"none",IF($U$2="WAHR",$W$3,Abfrage!$F$4))</f>
        <v>0</v>
      </c>
      <c r="V4307" s="100">
        <f t="array" ref="V4307">IF(COUNTA(Y4304:DP4307)=0,"none",IF($U$2="WAHR",$W$3,Abfrage!$F$4))</f>
        <v>0</v>
      </c>
      <c r="W4307" s="100">
        <f t="array" ref="W4307">IF(COUNTA(Y4304:DP4307)=0,"none",IF($U$2="WAHR",$W$3,Abfrage!$F$4))</f>
        <v>0</v>
      </c>
      <c r="X4307" s="109"/>
      <c r="Y4307" s="104" t="s">
        <v>101</v>
      </c>
      <c r="Z4307" s="144" t="s">
        <v>47</v>
      </c>
      <c r="AA4307" s="144" t="s">
        <v>43</v>
      </c>
      <c r="AB4307" s="144" t="s">
        <v>43</v>
      </c>
      <c r="AC4307" s="144" t="s">
        <v>101</v>
      </c>
    </row>
    <row r="4308" spans="2:29">
      <c r="B4308" s="75" t="s">
        <v>2676</v>
      </c>
      <c r="C4308" s="76">
        <v>1000354872</v>
      </c>
      <c r="D4308" s="75" t="s">
        <v>95</v>
      </c>
      <c r="E4308" s="75" t="s">
        <v>96</v>
      </c>
      <c r="F4308" s="75" t="s">
        <v>97</v>
      </c>
      <c r="G4308" s="75" t="s">
        <v>306</v>
      </c>
      <c r="H4308" s="75" t="e">
        <v>#N/A</v>
      </c>
      <c r="I4308" s="75" t="s">
        <v>68</v>
      </c>
      <c r="J4308" s="75" t="s">
        <v>2677</v>
      </c>
      <c r="K4308" s="75" t="s">
        <v>306</v>
      </c>
      <c r="L4308" s="75" t="s">
        <v>306</v>
      </c>
      <c r="M4308" s="75" t="s">
        <v>313</v>
      </c>
      <c r="N4308" s="75" t="s">
        <v>393</v>
      </c>
      <c r="O4308" s="75" t="s">
        <v>306</v>
      </c>
      <c r="P4308" s="76" t="s">
        <v>306</v>
      </c>
      <c r="Q4308" s="216"/>
      <c r="R4308" s="77" t="str">
        <f t="shared" ref="R4308" si="11160">IF(COUNTA(Y4308:DP4311)=0,"01.01.1900",INDEX(Y4308:DP4308,MATCH(R4309,Y4309:DP4309,0)))</f>
        <v>01.01.1900</v>
      </c>
      <c r="S4308" s="78" t="str">
        <f t="shared" ref="S4308" si="11161">IF(COUNTA(Y4308:DP4311)=0,"01.01.1900",MAX(Y4308:DP4308))</f>
        <v>01.01.1900</v>
      </c>
      <c r="T4308" s="79"/>
      <c r="U4308" s="80" t="str">
        <f t="array" ref="U4308">IF(COUNTA(Y4308:DP4311)=0,"01.01.1900",IF(ISERROR(HLOOKUP(U4311,Y4311:DP4311,1,FALSE)),"01.01.1900",INDEX(Y4308:DP4308,MATCH(U4309&amp;U4311,Y4309:DP4309&amp;Y4311:DP4311,0))))</f>
        <v>01.01.1900</v>
      </c>
      <c r="V4308" s="81" t="str">
        <f t="shared" ref="V4308" si="11162">IF(COUNTA(Y4308:DP4311)=0,"01.01.1900",_xlfn.MAXIFS(Y4308:DP4308,Y4311:DP4311,V4311))</f>
        <v>01.01.1900</v>
      </c>
      <c r="W4308" s="82"/>
      <c r="X4308" s="106"/>
    </row>
    <row r="4309" spans="2:29">
      <c r="B4309" s="83"/>
      <c r="C4309" s="84"/>
      <c r="D4309" s="83"/>
      <c r="E4309" s="83"/>
      <c r="F4309" s="83"/>
      <c r="G4309" s="83"/>
      <c r="H4309" s="83"/>
      <c r="I4309" s="83"/>
      <c r="J4309" s="83"/>
      <c r="K4309" s="83"/>
      <c r="L4309" s="83"/>
      <c r="M4309" s="83"/>
      <c r="N4309" s="83"/>
      <c r="O4309" s="83"/>
      <c r="P4309" s="84"/>
      <c r="Q4309" s="217"/>
      <c r="R4309" s="85">
        <f t="shared" ref="R4309" si="11163">IF(COUNTA(Y4308:DP4311)=0,0,MIN(Y4309:DP4309))</f>
        <v>0</v>
      </c>
      <c r="S4309" s="86">
        <f t="shared" ref="S4309" si="11164">IF(COUNTA(Y4308:DP4311)=0,0,HLOOKUP(S4308,Y4308:DP4311,2,FALSE))</f>
        <v>0</v>
      </c>
      <c r="T4309" s="87">
        <f t="shared" ref="T4309" si="11165">IF(COUNTA(Y4308:DP4311)=0,0,AVERAGE(Y4309:DP4309))</f>
        <v>0</v>
      </c>
      <c r="U4309" s="88">
        <f t="shared" ref="U4309" si="11166">IF(COUNTA(Y4308:DP4311)=0,0,_xlfn.MINIFS(Y4309:DP4309,Y4311:DP4311,U4311))</f>
        <v>0</v>
      </c>
      <c r="V4309" s="89">
        <f t="array" ref="V4309">IF(COUNTA(Y4308:DP4311)=0,0,IF(ISERROR(HLOOKUP(V4311,Y4311:DP4311,1,FALSE)),0,INDEX(Y4309:DP4309,MATCH(V4308&amp;V4311,Y4308:DP4308&amp;Y4311:DP4311,0))))</f>
        <v>0</v>
      </c>
      <c r="W4309" s="90">
        <f t="array" ref="W4309">IF(COUNTA(Y4308:DP4311)=0,0,IF(ISERROR(HLOOKUP(W4311,Y4311:DP4311,1,FALSE)),0,AVERAGEIF(Y4311:DP4311,$W4311,Y4309:DP4309)))</f>
        <v>0</v>
      </c>
      <c r="X4309" s="107"/>
    </row>
    <row r="4310" spans="2:29">
      <c r="B4310" s="83"/>
      <c r="C4310" s="84"/>
      <c r="D4310" s="83"/>
      <c r="E4310" s="83"/>
      <c r="F4310" s="83"/>
      <c r="G4310" s="83"/>
      <c r="H4310" s="83"/>
      <c r="I4310" s="83"/>
      <c r="J4310" s="83"/>
      <c r="K4310" s="83"/>
      <c r="L4310" s="83"/>
      <c r="M4310" s="83"/>
      <c r="N4310" s="83"/>
      <c r="O4310" s="83"/>
      <c r="P4310" s="84"/>
      <c r="Q4310" s="217"/>
      <c r="R4310" s="91">
        <f t="shared" ref="R4310" si="11167">IF(COUNTA(Y4308:DP4311)=0,0,HLOOKUP(R4309,Y4309:DP4311,2,FALSE))</f>
        <v>0</v>
      </c>
      <c r="S4310" s="92">
        <f t="shared" ref="S4310" si="11168">IF(COUNTA(Y4308:DP4311)=0,0,HLOOKUP(S4308,Y4308:DP4311,3,FALSE))</f>
        <v>0</v>
      </c>
      <c r="T4310" s="93"/>
      <c r="U4310" s="94">
        <f t="array" ref="U4310">IF(COUNTA(Y4308:DP4311)=0,0,IF(ISERROR(HLOOKUP(U4311,Y4311:DP4311,1,FALSE)),0,INDEX(Y4310:DP4310,MATCH(U4309&amp;U4311,Y4309:DP4309&amp;Y4311:DP4311,0))))</f>
        <v>0</v>
      </c>
      <c r="V4310" s="94">
        <f t="array" ref="V4310">IF(COUNTA(Y4308:DP4311)=0,0,IF(ISERROR(HLOOKUP(V4311,Y4311:DP4311,1,FALSE)),0,INDEX(Y4310:DP4310,MATCH(V4309&amp;V4311,Y4309:DP4309&amp;Y4311:DP4311,0))))</f>
        <v>0</v>
      </c>
      <c r="W4310" s="95"/>
      <c r="X4310" s="108"/>
    </row>
    <row r="4311" spans="2:29" ht="13.9" thickBot="1">
      <c r="B4311" s="96"/>
      <c r="C4311" s="97"/>
      <c r="D4311" s="96"/>
      <c r="E4311" s="96"/>
      <c r="F4311" s="96"/>
      <c r="G4311" s="96"/>
      <c r="H4311" s="96"/>
      <c r="I4311" s="96"/>
      <c r="J4311" s="96"/>
      <c r="K4311" s="96"/>
      <c r="L4311" s="96"/>
      <c r="M4311" s="96"/>
      <c r="N4311" s="96"/>
      <c r="O4311" s="96"/>
      <c r="P4311" s="97"/>
      <c r="Q4311" s="218"/>
      <c r="R4311" s="98" t="str">
        <f t="shared" ref="R4311" si="11169">IF(COUNTA(Y4308:DP4311)=0,"none",HLOOKUP(R4309,Y4309:DP4311,3,FALSE))</f>
        <v>none</v>
      </c>
      <c r="S4311" s="99" t="str">
        <f t="shared" ref="S4311" si="11170">IF(COUNTA(Y4308:DP4311)=0,"none",HLOOKUP(S4308,Y4308:DP4311,4,FALSE))</f>
        <v>none</v>
      </c>
      <c r="T4311" s="100"/>
      <c r="U4311" s="100" t="str">
        <f t="array" ref="U4311">IF(COUNTA(Y4308:DP4311)=0,"none",IF($U$2="WAHR",$W$3,Abfrage!$F$4))</f>
        <v>none</v>
      </c>
      <c r="V4311" s="100" t="str">
        <f t="array" ref="V4311">IF(COUNTA(Y4308:DP4311)=0,"none",IF($U$2="WAHR",$W$3,Abfrage!$F$4))</f>
        <v>none</v>
      </c>
      <c r="W4311" s="100" t="str">
        <f t="array" ref="W4311">IF(COUNTA(Y4308:DP4311)=0,"none",IF($U$2="WAHR",$W$3,Abfrage!$F$4))</f>
        <v>none</v>
      </c>
      <c r="X4311" s="109"/>
    </row>
    <row r="4312" spans="2:29">
      <c r="B4312" s="75" t="s">
        <v>2678</v>
      </c>
      <c r="C4312" s="76">
        <v>1000355812</v>
      </c>
      <c r="D4312" s="75" t="s">
        <v>95</v>
      </c>
      <c r="E4312" s="75" t="s">
        <v>148</v>
      </c>
      <c r="F4312" s="75" t="s">
        <v>96</v>
      </c>
      <c r="G4312" s="75" t="s">
        <v>306</v>
      </c>
      <c r="H4312" s="75" t="e">
        <v>#N/A</v>
      </c>
      <c r="I4312" s="75" t="s">
        <v>1035</v>
      </c>
      <c r="J4312" s="75" t="s">
        <v>2679</v>
      </c>
      <c r="K4312" s="75" t="s">
        <v>393</v>
      </c>
      <c r="L4312" s="75" t="s">
        <v>331</v>
      </c>
      <c r="M4312" s="75" t="s">
        <v>313</v>
      </c>
      <c r="N4312" s="75" t="s">
        <v>327</v>
      </c>
      <c r="O4312" s="75" t="s">
        <v>306</v>
      </c>
      <c r="P4312" s="76" t="s">
        <v>306</v>
      </c>
      <c r="Q4312" s="216"/>
      <c r="R4312" s="77" t="str">
        <f t="shared" ref="R4312" si="11171">IF(COUNTA(Y4312:DP4315)=0,"01.01.1900",INDEX(Y4312:DP4312,MATCH(R4313,Y4313:DP4313,0)))</f>
        <v>01.01.1900</v>
      </c>
      <c r="S4312" s="78" t="str">
        <f t="shared" ref="S4312" si="11172">IF(COUNTA(Y4312:DP4315)=0,"01.01.1900",MAX(Y4312:DP4312))</f>
        <v>01.01.1900</v>
      </c>
      <c r="T4312" s="79"/>
      <c r="U4312" s="80" t="str">
        <f t="array" ref="U4312">IF(COUNTA(Y4312:DP4315)=0,"01.01.1900",IF(ISERROR(HLOOKUP(U4315,Y4315:DP4315,1,FALSE)),"01.01.1900",INDEX(Y4312:DP4312,MATCH(U4313&amp;U4315,Y4313:DP4313&amp;Y4315:DP4315,0))))</f>
        <v>01.01.1900</v>
      </c>
      <c r="V4312" s="81" t="str">
        <f t="shared" ref="V4312" si="11173">IF(COUNTA(Y4312:DP4315)=0,"01.01.1900",_xlfn.MAXIFS(Y4312:DP4312,Y4315:DP4315,V4315))</f>
        <v>01.01.1900</v>
      </c>
      <c r="W4312" s="82"/>
      <c r="X4312" s="106"/>
    </row>
    <row r="4313" spans="2:29">
      <c r="B4313" s="83"/>
      <c r="C4313" s="84"/>
      <c r="D4313" s="83"/>
      <c r="E4313" s="83"/>
      <c r="F4313" s="83"/>
      <c r="G4313" s="83"/>
      <c r="H4313" s="83"/>
      <c r="I4313" s="83"/>
      <c r="J4313" s="83"/>
      <c r="K4313" s="83"/>
      <c r="L4313" s="83"/>
      <c r="M4313" s="83"/>
      <c r="N4313" s="83"/>
      <c r="O4313" s="83"/>
      <c r="P4313" s="84"/>
      <c r="Q4313" s="217"/>
      <c r="R4313" s="85">
        <f t="shared" ref="R4313" si="11174">IF(COUNTA(Y4312:DP4315)=0,0,MIN(Y4313:DP4313))</f>
        <v>0</v>
      </c>
      <c r="S4313" s="86">
        <f t="shared" ref="S4313" si="11175">IF(COUNTA(Y4312:DP4315)=0,0,HLOOKUP(S4312,Y4312:DP4315,2,FALSE))</f>
        <v>0</v>
      </c>
      <c r="T4313" s="87">
        <f t="shared" ref="T4313" si="11176">IF(COUNTA(Y4312:DP4315)=0,0,AVERAGE(Y4313:DP4313))</f>
        <v>0</v>
      </c>
      <c r="U4313" s="88">
        <f t="shared" ref="U4313" si="11177">IF(COUNTA(Y4312:DP4315)=0,0,_xlfn.MINIFS(Y4313:DP4313,Y4315:DP4315,U4315))</f>
        <v>0</v>
      </c>
      <c r="V4313" s="89">
        <f t="array" ref="V4313">IF(COUNTA(Y4312:DP4315)=0,0,IF(ISERROR(HLOOKUP(V4315,Y4315:DP4315,1,FALSE)),0,INDEX(Y4313:DP4313,MATCH(V4312&amp;V4315,Y4312:DP4312&amp;Y4315:DP4315,0))))</f>
        <v>0</v>
      </c>
      <c r="W4313" s="90">
        <f t="array" ref="W4313">IF(COUNTA(Y4312:DP4315)=0,0,IF(ISERROR(HLOOKUP(W4315,Y4315:DP4315,1,FALSE)),0,AVERAGEIF(Y4315:DP4315,$W4315,Y4313:DP4313)))</f>
        <v>0</v>
      </c>
      <c r="X4313" s="107"/>
    </row>
    <row r="4314" spans="2:29">
      <c r="B4314" s="83"/>
      <c r="C4314" s="84"/>
      <c r="D4314" s="83"/>
      <c r="E4314" s="83"/>
      <c r="F4314" s="83"/>
      <c r="G4314" s="83"/>
      <c r="H4314" s="83"/>
      <c r="I4314" s="83"/>
      <c r="J4314" s="83"/>
      <c r="K4314" s="83"/>
      <c r="L4314" s="83"/>
      <c r="M4314" s="83"/>
      <c r="N4314" s="83"/>
      <c r="O4314" s="83"/>
      <c r="P4314" s="84"/>
      <c r="Q4314" s="217"/>
      <c r="R4314" s="91">
        <f t="shared" ref="R4314" si="11178">IF(COUNTA(Y4312:DP4315)=0,0,HLOOKUP(R4313,Y4313:DP4315,2,FALSE))</f>
        <v>0</v>
      </c>
      <c r="S4314" s="92">
        <f t="shared" ref="S4314" si="11179">IF(COUNTA(Y4312:DP4315)=0,0,HLOOKUP(S4312,Y4312:DP4315,3,FALSE))</f>
        <v>0</v>
      </c>
      <c r="T4314" s="93"/>
      <c r="U4314" s="94">
        <f t="array" ref="U4314">IF(COUNTA(Y4312:DP4315)=0,0,IF(ISERROR(HLOOKUP(U4315,Y4315:DP4315,1,FALSE)),0,INDEX(Y4314:DP4314,MATCH(U4313&amp;U4315,Y4313:DP4313&amp;Y4315:DP4315,0))))</f>
        <v>0</v>
      </c>
      <c r="V4314" s="94">
        <f t="array" ref="V4314">IF(COUNTA(Y4312:DP4315)=0,0,IF(ISERROR(HLOOKUP(V4315,Y4315:DP4315,1,FALSE)),0,INDEX(Y4314:DP4314,MATCH(V4313&amp;V4315,Y4313:DP4313&amp;Y4315:DP4315,0))))</f>
        <v>0</v>
      </c>
      <c r="W4314" s="95"/>
      <c r="X4314" s="108"/>
    </row>
    <row r="4315" spans="2:29" ht="13.9" thickBot="1">
      <c r="B4315" s="96"/>
      <c r="C4315" s="97"/>
      <c r="D4315" s="96"/>
      <c r="E4315" s="96"/>
      <c r="F4315" s="96"/>
      <c r="G4315" s="96"/>
      <c r="H4315" s="96"/>
      <c r="I4315" s="96"/>
      <c r="J4315" s="96"/>
      <c r="K4315" s="96"/>
      <c r="L4315" s="96"/>
      <c r="M4315" s="96"/>
      <c r="N4315" s="96"/>
      <c r="O4315" s="96"/>
      <c r="P4315" s="97"/>
      <c r="Q4315" s="218"/>
      <c r="R4315" s="98" t="str">
        <f t="shared" ref="R4315" si="11180">IF(COUNTA(Y4312:DP4315)=0,"none",HLOOKUP(R4313,Y4313:DP4315,3,FALSE))</f>
        <v>none</v>
      </c>
      <c r="S4315" s="99" t="str">
        <f t="shared" ref="S4315" si="11181">IF(COUNTA(Y4312:DP4315)=0,"none",HLOOKUP(S4312,Y4312:DP4315,4,FALSE))</f>
        <v>none</v>
      </c>
      <c r="T4315" s="100"/>
      <c r="U4315" s="100" t="str">
        <f t="array" ref="U4315">IF(COUNTA(Y4312:DP4315)=0,"none",IF($U$2="WAHR",$W$3,Abfrage!$F$4))</f>
        <v>none</v>
      </c>
      <c r="V4315" s="100" t="str">
        <f t="array" ref="V4315">IF(COUNTA(Y4312:DP4315)=0,"none",IF($U$2="WAHR",$W$3,Abfrage!$F$4))</f>
        <v>none</v>
      </c>
      <c r="W4315" s="100" t="str">
        <f t="array" ref="W4315">IF(COUNTA(Y4312:DP4315)=0,"none",IF($U$2="WAHR",$W$3,Abfrage!$F$4))</f>
        <v>none</v>
      </c>
      <c r="X4315" s="109"/>
    </row>
    <row r="4316" spans="2:29">
      <c r="B4316" s="75" t="s">
        <v>2680</v>
      </c>
      <c r="C4316" s="76">
        <v>1000355825</v>
      </c>
      <c r="D4316" s="75" t="s">
        <v>95</v>
      </c>
      <c r="E4316" s="75" t="s">
        <v>148</v>
      </c>
      <c r="F4316" s="75" t="s">
        <v>175</v>
      </c>
      <c r="G4316" s="75" t="s">
        <v>306</v>
      </c>
      <c r="H4316" s="75" t="e">
        <v>#N/A</v>
      </c>
      <c r="I4316" s="75" t="s">
        <v>1035</v>
      </c>
      <c r="J4316" s="75" t="s">
        <v>2681</v>
      </c>
      <c r="K4316" s="75" t="s">
        <v>393</v>
      </c>
      <c r="L4316" s="75" t="s">
        <v>331</v>
      </c>
      <c r="M4316" s="75" t="s">
        <v>307</v>
      </c>
      <c r="N4316" s="75" t="s">
        <v>327</v>
      </c>
      <c r="O4316" s="75" t="s">
        <v>306</v>
      </c>
      <c r="P4316" s="76" t="s">
        <v>306</v>
      </c>
      <c r="Q4316" s="216"/>
      <c r="R4316" s="77" t="str">
        <f t="shared" ref="R4316" si="11182">IF(COUNTA(Y4316:DP4319)=0,"01.01.1900",INDEX(Y4316:DP4316,MATCH(R4317,Y4317:DP4317,0)))</f>
        <v>01.01.1900</v>
      </c>
      <c r="S4316" s="78" t="str">
        <f t="shared" ref="S4316" si="11183">IF(COUNTA(Y4316:DP4319)=0,"01.01.1900",MAX(Y4316:DP4316))</f>
        <v>01.01.1900</v>
      </c>
      <c r="T4316" s="79"/>
      <c r="U4316" s="80" t="str">
        <f t="array" ref="U4316">IF(COUNTA(Y4316:DP4319)=0,"01.01.1900",IF(ISERROR(HLOOKUP(U4319,Y4319:DP4319,1,FALSE)),"01.01.1900",INDEX(Y4316:DP4316,MATCH(U4317&amp;U4319,Y4317:DP4317&amp;Y4319:DP4319,0))))</f>
        <v>01.01.1900</v>
      </c>
      <c r="V4316" s="81" t="str">
        <f t="shared" ref="V4316" si="11184">IF(COUNTA(Y4316:DP4319)=0,"01.01.1900",_xlfn.MAXIFS(Y4316:DP4316,Y4319:DP4319,V4319))</f>
        <v>01.01.1900</v>
      </c>
      <c r="W4316" s="82"/>
      <c r="X4316" s="106"/>
    </row>
    <row r="4317" spans="2:29">
      <c r="B4317" s="83"/>
      <c r="C4317" s="84"/>
      <c r="D4317" s="83"/>
      <c r="E4317" s="83"/>
      <c r="F4317" s="83"/>
      <c r="G4317" s="83"/>
      <c r="H4317" s="83"/>
      <c r="I4317" s="83"/>
      <c r="J4317" s="83"/>
      <c r="K4317" s="83"/>
      <c r="L4317" s="83"/>
      <c r="M4317" s="83"/>
      <c r="N4317" s="83"/>
      <c r="O4317" s="83"/>
      <c r="P4317" s="84"/>
      <c r="Q4317" s="217"/>
      <c r="R4317" s="85">
        <f t="shared" ref="R4317" si="11185">IF(COUNTA(Y4316:DP4319)=0,0,MIN(Y4317:DP4317))</f>
        <v>0</v>
      </c>
      <c r="S4317" s="86">
        <f t="shared" ref="S4317" si="11186">IF(COUNTA(Y4316:DP4319)=0,0,HLOOKUP(S4316,Y4316:DP4319,2,FALSE))</f>
        <v>0</v>
      </c>
      <c r="T4317" s="87">
        <f t="shared" ref="T4317" si="11187">IF(COUNTA(Y4316:DP4319)=0,0,AVERAGE(Y4317:DP4317))</f>
        <v>0</v>
      </c>
      <c r="U4317" s="88">
        <f t="shared" ref="U4317" si="11188">IF(COUNTA(Y4316:DP4319)=0,0,_xlfn.MINIFS(Y4317:DP4317,Y4319:DP4319,U4319))</f>
        <v>0</v>
      </c>
      <c r="V4317" s="89">
        <f t="array" ref="V4317">IF(COUNTA(Y4316:DP4319)=0,0,IF(ISERROR(HLOOKUP(V4319,Y4319:DP4319,1,FALSE)),0,INDEX(Y4317:DP4317,MATCH(V4316&amp;V4319,Y4316:DP4316&amp;Y4319:DP4319,0))))</f>
        <v>0</v>
      </c>
      <c r="W4317" s="90">
        <f t="array" ref="W4317">IF(COUNTA(Y4316:DP4319)=0,0,IF(ISERROR(HLOOKUP(W4319,Y4319:DP4319,1,FALSE)),0,AVERAGEIF(Y4319:DP4319,$W4319,Y4317:DP4317)))</f>
        <v>0</v>
      </c>
      <c r="X4317" s="107"/>
    </row>
    <row r="4318" spans="2:29">
      <c r="B4318" s="83"/>
      <c r="C4318" s="84"/>
      <c r="D4318" s="83"/>
      <c r="E4318" s="83"/>
      <c r="F4318" s="83"/>
      <c r="G4318" s="83"/>
      <c r="H4318" s="83"/>
      <c r="I4318" s="83"/>
      <c r="J4318" s="83"/>
      <c r="K4318" s="83"/>
      <c r="L4318" s="83"/>
      <c r="M4318" s="83"/>
      <c r="N4318" s="83"/>
      <c r="O4318" s="83"/>
      <c r="P4318" s="84"/>
      <c r="Q4318" s="217"/>
      <c r="R4318" s="91">
        <f t="shared" ref="R4318" si="11189">IF(COUNTA(Y4316:DP4319)=0,0,HLOOKUP(R4317,Y4317:DP4319,2,FALSE))</f>
        <v>0</v>
      </c>
      <c r="S4318" s="92">
        <f t="shared" ref="S4318" si="11190">IF(COUNTA(Y4316:DP4319)=0,0,HLOOKUP(S4316,Y4316:DP4319,3,FALSE))</f>
        <v>0</v>
      </c>
      <c r="T4318" s="93"/>
      <c r="U4318" s="94">
        <f t="array" ref="U4318">IF(COUNTA(Y4316:DP4319)=0,0,IF(ISERROR(HLOOKUP(U4319,Y4319:DP4319,1,FALSE)),0,INDEX(Y4318:DP4318,MATCH(U4317&amp;U4319,Y4317:DP4317&amp;Y4319:DP4319,0))))</f>
        <v>0</v>
      </c>
      <c r="V4318" s="94">
        <f t="array" ref="V4318">IF(COUNTA(Y4316:DP4319)=0,0,IF(ISERROR(HLOOKUP(V4319,Y4319:DP4319,1,FALSE)),0,INDEX(Y4318:DP4318,MATCH(V4317&amp;V4319,Y4317:DP4317&amp;Y4319:DP4319,0))))</f>
        <v>0</v>
      </c>
      <c r="W4318" s="95"/>
      <c r="X4318" s="108"/>
    </row>
    <row r="4319" spans="2:29" ht="13.9" thickBot="1">
      <c r="B4319" s="96"/>
      <c r="C4319" s="97"/>
      <c r="D4319" s="96"/>
      <c r="E4319" s="96"/>
      <c r="F4319" s="96"/>
      <c r="G4319" s="96"/>
      <c r="H4319" s="96"/>
      <c r="I4319" s="96"/>
      <c r="J4319" s="96"/>
      <c r="K4319" s="96"/>
      <c r="L4319" s="96"/>
      <c r="M4319" s="96"/>
      <c r="N4319" s="96"/>
      <c r="O4319" s="96"/>
      <c r="P4319" s="97"/>
      <c r="Q4319" s="218"/>
      <c r="R4319" s="98" t="str">
        <f t="shared" ref="R4319" si="11191">IF(COUNTA(Y4316:DP4319)=0,"none",HLOOKUP(R4317,Y4317:DP4319,3,FALSE))</f>
        <v>none</v>
      </c>
      <c r="S4319" s="99" t="str">
        <f t="shared" ref="S4319" si="11192">IF(COUNTA(Y4316:DP4319)=0,"none",HLOOKUP(S4316,Y4316:DP4319,4,FALSE))</f>
        <v>none</v>
      </c>
      <c r="T4319" s="100"/>
      <c r="U4319" s="100" t="str">
        <f t="array" ref="U4319">IF(COUNTA(Y4316:DP4319)=0,"none",IF($U$2="WAHR",$W$3,Abfrage!$F$4))</f>
        <v>none</v>
      </c>
      <c r="V4319" s="100" t="str">
        <f t="array" ref="V4319">IF(COUNTA(Y4316:DP4319)=0,"none",IF($U$2="WAHR",$W$3,Abfrage!$F$4))</f>
        <v>none</v>
      </c>
      <c r="W4319" s="100" t="str">
        <f t="array" ref="W4319">IF(COUNTA(Y4316:DP4319)=0,"none",IF($U$2="WAHR",$W$3,Abfrage!$F$4))</f>
        <v>none</v>
      </c>
      <c r="X4319" s="109"/>
    </row>
    <row r="4320" spans="2:29">
      <c r="B4320" s="75" t="s">
        <v>2682</v>
      </c>
      <c r="C4320" s="76">
        <v>1000278858</v>
      </c>
      <c r="D4320" s="75" t="s">
        <v>95</v>
      </c>
      <c r="E4320" s="75" t="s">
        <v>175</v>
      </c>
      <c r="F4320" s="75" t="s">
        <v>103</v>
      </c>
      <c r="G4320" s="75" t="s">
        <v>306</v>
      </c>
      <c r="H4320" s="75" t="s">
        <v>57</v>
      </c>
      <c r="I4320" s="75" t="s">
        <v>41</v>
      </c>
      <c r="J4320" s="75" t="s">
        <v>2683</v>
      </c>
      <c r="K4320" s="75" t="s">
        <v>306</v>
      </c>
      <c r="L4320" s="75" t="s">
        <v>306</v>
      </c>
      <c r="M4320" s="75" t="s">
        <v>313</v>
      </c>
      <c r="N4320" s="75" t="s">
        <v>360</v>
      </c>
      <c r="O4320" s="75" t="s">
        <v>547</v>
      </c>
      <c r="P4320" s="76" t="s">
        <v>306</v>
      </c>
      <c r="Q4320" s="216"/>
      <c r="R4320" s="77">
        <f t="shared" ref="R4320" si="11193">IF(COUNTA(Y4320:DP4323)=0,"01.01.1900",INDEX(Y4320:DP4320,MATCH(R4321,Y4321:DP4321,0)))</f>
        <v>45671</v>
      </c>
      <c r="S4320" s="78">
        <f t="shared" ref="S4320" si="11194">IF(COUNTA(Y4320:DP4323)=0,"01.01.1900",MAX(Y4320:DP4320))</f>
        <v>45671</v>
      </c>
      <c r="T4320" s="79"/>
      <c r="U4320" s="80" t="str">
        <f t="array" ref="U4320">IF(COUNTA(Y4320:DP4323)=0,"01.01.1900",IF(ISERROR(HLOOKUP(U4323,Y4323:DP4323,1,FALSE)),"01.01.1900",INDEX(Y4320:DP4320,MATCH(U4321&amp;U4323,Y4321:DP4321&amp;Y4323:DP4323,0))))</f>
        <v>01.01.1900</v>
      </c>
      <c r="V4320" s="81">
        <f t="shared" ref="V4320" si="11195">IF(COUNTA(Y4320:DP4323)=0,"01.01.1900",_xlfn.MAXIFS(Y4320:DP4320,Y4323:DP4323,V4323))</f>
        <v>0</v>
      </c>
      <c r="W4320" s="82"/>
      <c r="X4320" s="106"/>
      <c r="Y4320" s="141">
        <v>44714</v>
      </c>
      <c r="Z4320" s="141">
        <v>44714</v>
      </c>
      <c r="AA4320" s="141">
        <v>45468</v>
      </c>
      <c r="AB4320" s="141">
        <v>45638</v>
      </c>
      <c r="AC4320" s="141">
        <v>45671</v>
      </c>
    </row>
    <row r="4321" spans="2:29">
      <c r="B4321" s="83"/>
      <c r="C4321" s="84"/>
      <c r="D4321" s="83"/>
      <c r="E4321" s="83"/>
      <c r="F4321" s="83"/>
      <c r="G4321" s="83"/>
      <c r="H4321" s="83"/>
      <c r="I4321" s="83"/>
      <c r="J4321" s="83"/>
      <c r="K4321" s="83"/>
      <c r="L4321" s="83"/>
      <c r="M4321" s="83"/>
      <c r="N4321" s="83"/>
      <c r="O4321" s="83"/>
      <c r="P4321" s="84"/>
      <c r="Q4321" s="217"/>
      <c r="R4321" s="85">
        <f t="shared" ref="R4321" si="11196">IF(COUNTA(Y4320:DP4323)=0,0,MIN(Y4321:DP4321))</f>
        <v>9.7979999999999998E-2</v>
      </c>
      <c r="S4321" s="86">
        <f t="shared" ref="S4321" si="11197">IF(COUNTA(Y4320:DP4323)=0,0,HLOOKUP(S4320,Y4320:DP4323,2,FALSE))</f>
        <v>9.7979999999999998E-2</v>
      </c>
      <c r="T4321" s="87">
        <f t="shared" ref="T4321" si="11198">IF(COUNTA(Y4320:DP4323)=0,0,AVERAGE(Y4321:DP4321))</f>
        <v>0.13653199999999999</v>
      </c>
      <c r="U4321" s="88">
        <f t="shared" ref="U4321" si="11199">IF(COUNTA(Y4320:DP4323)=0,0,_xlfn.MINIFS(Y4321:DP4321,Y4323:DP4323,U4323))</f>
        <v>0</v>
      </c>
      <c r="V4321" s="89">
        <f t="array" ref="V4321">IF(COUNTA(Y4320:DP4323)=0,0,IF(ISERROR(HLOOKUP(V4323,Y4323:DP4323,1,FALSE)),0,INDEX(Y4321:DP4321,MATCH(V4320&amp;V4323,Y4320:DP4320&amp;Y4323:DP4323,0))))</f>
        <v>0</v>
      </c>
      <c r="W4321" s="90">
        <f t="array" ref="W4321">IF(COUNTA(Y4320:DP4323)=0,0,IF(ISERROR(HLOOKUP(W4323,Y4323:DP4323,1,FALSE)),0,AVERAGEIF(Y4323:DP4323,$W4323,Y4321:DP4321)))</f>
        <v>0</v>
      </c>
      <c r="X4321" s="107"/>
      <c r="Y4321" s="142">
        <v>0.18</v>
      </c>
      <c r="Z4321" s="142">
        <v>0.18</v>
      </c>
      <c r="AA4321" s="142">
        <v>0.112</v>
      </c>
      <c r="AB4321" s="142">
        <v>0.11268</v>
      </c>
      <c r="AC4321" s="142">
        <v>9.7979999999999998E-2</v>
      </c>
    </row>
    <row r="4322" spans="2:29">
      <c r="B4322" s="83"/>
      <c r="C4322" s="84"/>
      <c r="D4322" s="83"/>
      <c r="E4322" s="83"/>
      <c r="F4322" s="83"/>
      <c r="G4322" s="83"/>
      <c r="H4322" s="83"/>
      <c r="I4322" s="83"/>
      <c r="J4322" s="83"/>
      <c r="K4322" s="83"/>
      <c r="L4322" s="83"/>
      <c r="M4322" s="83"/>
      <c r="N4322" s="83"/>
      <c r="O4322" s="83"/>
      <c r="P4322" s="84"/>
      <c r="Q4322" s="217"/>
      <c r="R4322" s="91">
        <f t="shared" ref="R4322" si="11200">IF(COUNTA(Y4320:DP4323)=0,0,HLOOKUP(R4321,Y4321:DP4323,2,FALSE))</f>
        <v>0</v>
      </c>
      <c r="S4322" s="92">
        <f t="shared" ref="S4322" si="11201">IF(COUNTA(Y4320:DP4323)=0,0,HLOOKUP(S4320,Y4320:DP4323,3,FALSE))</f>
        <v>0</v>
      </c>
      <c r="T4322" s="93"/>
      <c r="U4322" s="94">
        <f t="array" ref="U4322">IF(COUNTA(Y4320:DP4323)=0,0,IF(ISERROR(HLOOKUP(U4323,Y4323:DP4323,1,FALSE)),0,INDEX(Y4322:DP4322,MATCH(U4321&amp;U4323,Y4321:DP4321&amp;Y4323:DP4323,0))))</f>
        <v>0</v>
      </c>
      <c r="V4322" s="94">
        <f t="array" ref="V4322">IF(COUNTA(Y4320:DP4323)=0,0,IF(ISERROR(HLOOKUP(V4323,Y4323:DP4323,1,FALSE)),0,INDEX(Y4322:DP4322,MATCH(V4321&amp;V4323,Y4321:DP4321&amp;Y4323:DP4323,0))))</f>
        <v>0</v>
      </c>
      <c r="W4322" s="95"/>
      <c r="X4322" s="108"/>
      <c r="Y4322" s="143" t="s">
        <v>345</v>
      </c>
      <c r="Z4322" s="143">
        <v>0</v>
      </c>
      <c r="AA4322" s="143">
        <v>1000</v>
      </c>
      <c r="AB4322" s="143">
        <v>0</v>
      </c>
      <c r="AC4322" s="143">
        <v>0</v>
      </c>
    </row>
    <row r="4323" spans="2:29" ht="13.9" thickBot="1">
      <c r="B4323" s="96"/>
      <c r="C4323" s="97"/>
      <c r="D4323" s="96"/>
      <c r="E4323" s="96"/>
      <c r="F4323" s="96"/>
      <c r="G4323" s="96"/>
      <c r="H4323" s="96"/>
      <c r="I4323" s="96"/>
      <c r="J4323" s="96"/>
      <c r="K4323" s="96"/>
      <c r="L4323" s="96"/>
      <c r="M4323" s="96"/>
      <c r="N4323" s="96"/>
      <c r="O4323" s="96"/>
      <c r="P4323" s="97"/>
      <c r="Q4323" s="218"/>
      <c r="R4323" s="98" t="str">
        <f t="shared" ref="R4323" si="11202">IF(COUNTA(Y4320:DP4323)=0,"none",HLOOKUP(R4321,Y4321:DP4323,3,FALSE))</f>
        <v>ECI</v>
      </c>
      <c r="S4323" s="99" t="str">
        <f t="shared" ref="S4323" si="11203">IF(COUNTA(Y4320:DP4323)=0,"none",HLOOKUP(S4320,Y4320:DP4323,4,FALSE))</f>
        <v>ECI</v>
      </c>
      <c r="T4323" s="100"/>
      <c r="U4323" s="100">
        <f t="array" ref="U4323">IF(COUNTA(Y4320:DP4323)=0,"none",IF($U$2="WAHR",$W$3,Abfrage!$F$4))</f>
        <v>0</v>
      </c>
      <c r="V4323" s="100">
        <f t="array" ref="V4323">IF(COUNTA(Y4320:DP4323)=0,"none",IF($U$2="WAHR",$W$3,Abfrage!$F$4))</f>
        <v>0</v>
      </c>
      <c r="W4323" s="100">
        <f t="array" ref="W4323">IF(COUNTA(Y4320:DP4323)=0,"none",IF($U$2="WAHR",$W$3,Abfrage!$F$4))</f>
        <v>0</v>
      </c>
      <c r="X4323" s="109"/>
      <c r="Y4323" s="144" t="s">
        <v>47</v>
      </c>
      <c r="Z4323" s="144" t="s">
        <v>47</v>
      </c>
      <c r="AA4323" s="144" t="s">
        <v>43</v>
      </c>
      <c r="AB4323" s="144" t="s">
        <v>479</v>
      </c>
      <c r="AC4323" s="144" t="s">
        <v>101</v>
      </c>
    </row>
    <row r="4324" spans="2:29">
      <c r="B4324" s="75" t="s">
        <v>2684</v>
      </c>
      <c r="C4324" s="76">
        <v>1000358935</v>
      </c>
      <c r="D4324" s="75" t="s">
        <v>95</v>
      </c>
      <c r="E4324" s="75" t="s">
        <v>148</v>
      </c>
      <c r="F4324" s="75" t="s">
        <v>96</v>
      </c>
      <c r="G4324" s="75" t="s">
        <v>306</v>
      </c>
      <c r="H4324" s="75" t="s">
        <v>50</v>
      </c>
      <c r="I4324" s="75" t="s">
        <v>51</v>
      </c>
      <c r="J4324" s="75" t="s">
        <v>2685</v>
      </c>
      <c r="K4324" s="75" t="s">
        <v>326</v>
      </c>
      <c r="L4324" s="75" t="s">
        <v>326</v>
      </c>
      <c r="M4324" s="75" t="s">
        <v>313</v>
      </c>
      <c r="N4324" s="75" t="s">
        <v>327</v>
      </c>
      <c r="O4324" s="75" t="s">
        <v>306</v>
      </c>
      <c r="P4324" s="76" t="s">
        <v>306</v>
      </c>
      <c r="Q4324" s="216"/>
      <c r="R4324" s="77">
        <f t="shared" ref="R4324" si="11204">IF(COUNTA(Y4324:DP4327)=0,"01.01.1900",INDEX(Y4324:DP4324,MATCH(R4325,Y4325:DP4325,0)))</f>
        <v>45671</v>
      </c>
      <c r="S4324" s="78">
        <f t="shared" ref="S4324" si="11205">IF(COUNTA(Y4324:DP4327)=0,"01.01.1900",MAX(Y4324:DP4324))</f>
        <v>45671</v>
      </c>
      <c r="T4324" s="79"/>
      <c r="U4324" s="80" t="str">
        <f t="array" ref="U4324">IF(COUNTA(Y4324:DP4327)=0,"01.01.1900",IF(ISERROR(HLOOKUP(U4327,Y4327:DP4327,1,FALSE)),"01.01.1900",INDEX(Y4324:DP4324,MATCH(U4325&amp;U4327,Y4325:DP4325&amp;Y4327:DP4327,0))))</f>
        <v>01.01.1900</v>
      </c>
      <c r="V4324" s="81">
        <f t="shared" ref="V4324" si="11206">IF(COUNTA(Y4324:DP4327)=0,"01.01.1900",_xlfn.MAXIFS(Y4324:DP4324,Y4327:DP4327,V4327))</f>
        <v>0</v>
      </c>
      <c r="W4324" s="82"/>
      <c r="X4324" s="106"/>
      <c r="Y4324" s="141">
        <v>44987</v>
      </c>
      <c r="Z4324" s="141">
        <v>44987</v>
      </c>
      <c r="AA4324" s="141">
        <v>45671</v>
      </c>
    </row>
    <row r="4325" spans="2:29">
      <c r="B4325" s="83"/>
      <c r="C4325" s="84"/>
      <c r="D4325" s="83"/>
      <c r="E4325" s="83"/>
      <c r="F4325" s="83"/>
      <c r="G4325" s="83"/>
      <c r="H4325" s="83"/>
      <c r="I4325" s="83"/>
      <c r="J4325" s="83"/>
      <c r="K4325" s="83"/>
      <c r="L4325" s="83"/>
      <c r="M4325" s="83"/>
      <c r="N4325" s="83"/>
      <c r="O4325" s="83"/>
      <c r="P4325" s="84"/>
      <c r="Q4325" s="217"/>
      <c r="R4325" s="85">
        <f t="shared" ref="R4325" si="11207">IF(COUNTA(Y4324:DP4327)=0,0,MIN(Y4325:DP4325))</f>
        <v>8.7620000000000003E-2</v>
      </c>
      <c r="S4325" s="86">
        <f t="shared" ref="S4325" si="11208">IF(COUNTA(Y4324:DP4327)=0,0,HLOOKUP(S4324,Y4324:DP4327,2,FALSE))</f>
        <v>8.7620000000000003E-2</v>
      </c>
      <c r="T4325" s="87">
        <f t="shared" ref="T4325" si="11209">IF(COUNTA(Y4324:DP4327)=0,0,AVERAGE(Y4325:DP4325))</f>
        <v>0.13187333333333331</v>
      </c>
      <c r="U4325" s="88">
        <f t="shared" ref="U4325" si="11210">IF(COUNTA(Y4324:DP4327)=0,0,_xlfn.MINIFS(Y4325:DP4325,Y4327:DP4327,U4327))</f>
        <v>0</v>
      </c>
      <c r="V4325" s="89">
        <f t="array" ref="V4325">IF(COUNTA(Y4324:DP4327)=0,0,IF(ISERROR(HLOOKUP(V4327,Y4327:DP4327,1,FALSE)),0,INDEX(Y4325:DP4325,MATCH(V4324&amp;V4327,Y4324:DP4324&amp;Y4327:DP4327,0))))</f>
        <v>0</v>
      </c>
      <c r="W4325" s="90">
        <f t="array" ref="W4325">IF(COUNTA(Y4324:DP4327)=0,0,IF(ISERROR(HLOOKUP(W4327,Y4327:DP4327,1,FALSE)),0,AVERAGEIF(Y4327:DP4327,$W4327,Y4325:DP4325)))</f>
        <v>0</v>
      </c>
      <c r="X4325" s="107"/>
      <c r="Y4325" s="142">
        <v>0.154</v>
      </c>
      <c r="Z4325" s="142">
        <v>0.154</v>
      </c>
      <c r="AA4325" s="142">
        <v>8.7620000000000003E-2</v>
      </c>
    </row>
    <row r="4326" spans="2:29">
      <c r="B4326" s="83"/>
      <c r="C4326" s="84"/>
      <c r="D4326" s="83"/>
      <c r="E4326" s="83"/>
      <c r="F4326" s="83"/>
      <c r="G4326" s="83"/>
      <c r="H4326" s="83"/>
      <c r="I4326" s="83"/>
      <c r="J4326" s="83"/>
      <c r="K4326" s="83"/>
      <c r="L4326" s="83"/>
      <c r="M4326" s="83"/>
      <c r="N4326" s="83"/>
      <c r="O4326" s="83"/>
      <c r="P4326" s="84"/>
      <c r="Q4326" s="217"/>
      <c r="R4326" s="91">
        <f t="shared" ref="R4326" si="11211">IF(COUNTA(Y4324:DP4327)=0,0,HLOOKUP(R4325,Y4325:DP4327,2,FALSE))</f>
        <v>0</v>
      </c>
      <c r="S4326" s="92">
        <f t="shared" ref="S4326" si="11212">IF(COUNTA(Y4324:DP4327)=0,0,HLOOKUP(S4324,Y4324:DP4327,3,FALSE))</f>
        <v>0</v>
      </c>
      <c r="T4326" s="93"/>
      <c r="U4326" s="94">
        <f t="array" ref="U4326">IF(COUNTA(Y4324:DP4327)=0,0,IF(ISERROR(HLOOKUP(U4327,Y4327:DP4327,1,FALSE)),0,INDEX(Y4326:DP4326,MATCH(U4325&amp;U4327,Y4325:DP4325&amp;Y4327:DP4327,0))))</f>
        <v>0</v>
      </c>
      <c r="V4326" s="94">
        <f t="array" ref="V4326">IF(COUNTA(Y4324:DP4327)=0,0,IF(ISERROR(HLOOKUP(V4327,Y4327:DP4327,1,FALSE)),0,INDEX(Y4326:DP4326,MATCH(V4325&amp;V4327,Y4325:DP4325&amp;Y4327:DP4327,0))))</f>
        <v>0</v>
      </c>
      <c r="W4326" s="95"/>
      <c r="X4326" s="108"/>
      <c r="Y4326" s="143">
        <v>1000</v>
      </c>
      <c r="Z4326" s="143">
        <v>1000</v>
      </c>
      <c r="AA4326" s="143">
        <v>0</v>
      </c>
    </row>
    <row r="4327" spans="2:29" ht="13.9" thickBot="1">
      <c r="B4327" s="96"/>
      <c r="C4327" s="97"/>
      <c r="D4327" s="96"/>
      <c r="E4327" s="96"/>
      <c r="F4327" s="96"/>
      <c r="G4327" s="96"/>
      <c r="H4327" s="96"/>
      <c r="I4327" s="96"/>
      <c r="J4327" s="96"/>
      <c r="K4327" s="96"/>
      <c r="L4327" s="96"/>
      <c r="M4327" s="96"/>
      <c r="N4327" s="96"/>
      <c r="O4327" s="96"/>
      <c r="P4327" s="97"/>
      <c r="Q4327" s="218"/>
      <c r="R4327" s="98" t="str">
        <f t="shared" ref="R4327" si="11213">IF(COUNTA(Y4324:DP4327)=0,"none",HLOOKUP(R4325,Y4325:DP4327,3,FALSE))</f>
        <v>ECI</v>
      </c>
      <c r="S4327" s="99" t="str">
        <f t="shared" ref="S4327" si="11214">IF(COUNTA(Y4324:DP4327)=0,"none",HLOOKUP(S4324,Y4324:DP4327,4,FALSE))</f>
        <v>ECI</v>
      </c>
      <c r="T4327" s="100"/>
      <c r="U4327" s="100">
        <f t="array" ref="U4327">IF(COUNTA(Y4324:DP4327)=0,"none",IF($U$2="WAHR",$W$3,Abfrage!$F$4))</f>
        <v>0</v>
      </c>
      <c r="V4327" s="100">
        <f t="array" ref="V4327">IF(COUNTA(Y4324:DP4327)=0,"none",IF($U$2="WAHR",$W$3,Abfrage!$F$4))</f>
        <v>0</v>
      </c>
      <c r="W4327" s="100">
        <f t="array" ref="W4327">IF(COUNTA(Y4324:DP4327)=0,"none",IF($U$2="WAHR",$W$3,Abfrage!$F$4))</f>
        <v>0</v>
      </c>
      <c r="X4327" s="109"/>
      <c r="Y4327" s="144" t="s">
        <v>43</v>
      </c>
      <c r="Z4327" s="144" t="s">
        <v>43</v>
      </c>
      <c r="AA4327" s="144" t="s">
        <v>101</v>
      </c>
    </row>
    <row r="4328" spans="2:29">
      <c r="B4328" s="75" t="s">
        <v>2686</v>
      </c>
      <c r="C4328" s="76">
        <v>1000358936</v>
      </c>
      <c r="D4328" s="75" t="s">
        <v>95</v>
      </c>
      <c r="E4328" s="75" t="s">
        <v>148</v>
      </c>
      <c r="F4328" s="75" t="s">
        <v>96</v>
      </c>
      <c r="G4328" s="75" t="s">
        <v>306</v>
      </c>
      <c r="H4328" s="75" t="s">
        <v>50</v>
      </c>
      <c r="I4328" s="75" t="s">
        <v>51</v>
      </c>
      <c r="J4328" s="75" t="s">
        <v>556</v>
      </c>
      <c r="K4328" s="75" t="s">
        <v>353</v>
      </c>
      <c r="L4328" s="75" t="s">
        <v>523</v>
      </c>
      <c r="M4328" s="75" t="s">
        <v>313</v>
      </c>
      <c r="N4328" s="75" t="s">
        <v>327</v>
      </c>
      <c r="O4328" s="75" t="s">
        <v>306</v>
      </c>
      <c r="P4328" s="76" t="s">
        <v>306</v>
      </c>
      <c r="Q4328" s="216"/>
      <c r="R4328" s="77">
        <f t="shared" ref="R4328" si="11215">IF(COUNTA(Y4328:DP4331)=0,"01.01.1900",INDEX(Y4328:DP4328,MATCH(R4329,Y4329:DP4329,0)))</f>
        <v>45468</v>
      </c>
      <c r="S4328" s="78">
        <f t="shared" ref="S4328" si="11216">IF(COUNTA(Y4328:DP4331)=0,"01.01.1900",MAX(Y4328:DP4328))</f>
        <v>45468</v>
      </c>
      <c r="T4328" s="79"/>
      <c r="U4328" s="80" t="str">
        <f t="array" ref="U4328">IF(COUNTA(Y4328:DP4331)=0,"01.01.1900",IF(ISERROR(HLOOKUP(U4331,Y4331:DP4331,1,FALSE)),"01.01.1900",INDEX(Y4328:DP4328,MATCH(U4329&amp;U4331,Y4329:DP4329&amp;Y4331:DP4331,0))))</f>
        <v>01.01.1900</v>
      </c>
      <c r="V4328" s="81">
        <f t="shared" ref="V4328" si="11217">IF(COUNTA(Y4328:DP4331)=0,"01.01.1900",_xlfn.MAXIFS(Y4328:DP4328,Y4331:DP4331,V4331))</f>
        <v>0</v>
      </c>
      <c r="W4328" s="82"/>
      <c r="X4328" s="106"/>
      <c r="Y4328" s="141">
        <v>44987</v>
      </c>
      <c r="Z4328" s="141">
        <v>44987</v>
      </c>
      <c r="AA4328" s="141">
        <v>45468</v>
      </c>
    </row>
    <row r="4329" spans="2:29">
      <c r="B4329" s="83"/>
      <c r="C4329" s="84"/>
      <c r="D4329" s="83"/>
      <c r="E4329" s="83"/>
      <c r="F4329" s="83"/>
      <c r="G4329" s="83"/>
      <c r="H4329" s="83"/>
      <c r="I4329" s="83"/>
      <c r="J4329" s="83"/>
      <c r="K4329" s="83"/>
      <c r="L4329" s="83"/>
      <c r="M4329" s="83"/>
      <c r="N4329" s="83"/>
      <c r="O4329" s="83"/>
      <c r="P4329" s="84"/>
      <c r="Q4329" s="217"/>
      <c r="R4329" s="85">
        <f t="shared" ref="R4329" si="11218">IF(COUNTA(Y4328:DP4331)=0,0,MIN(Y4329:DP4329))</f>
        <v>0.161</v>
      </c>
      <c r="S4329" s="86">
        <f t="shared" ref="S4329" si="11219">IF(COUNTA(Y4328:DP4331)=0,0,HLOOKUP(S4328,Y4328:DP4331,2,FALSE))</f>
        <v>0.161</v>
      </c>
      <c r="T4329" s="87">
        <f t="shared" ref="T4329" si="11220">IF(COUNTA(Y4328:DP4331)=0,0,AVERAGE(Y4329:DP4329))</f>
        <v>0.19833333333333333</v>
      </c>
      <c r="U4329" s="88">
        <f t="shared" ref="U4329" si="11221">IF(COUNTA(Y4328:DP4331)=0,0,_xlfn.MINIFS(Y4329:DP4329,Y4331:DP4331,U4331))</f>
        <v>0</v>
      </c>
      <c r="V4329" s="89">
        <f t="array" ref="V4329">IF(COUNTA(Y4328:DP4331)=0,0,IF(ISERROR(HLOOKUP(V4331,Y4331:DP4331,1,FALSE)),0,INDEX(Y4329:DP4329,MATCH(V4328&amp;V4331,Y4328:DP4328&amp;Y4331:DP4331,0))))</f>
        <v>0</v>
      </c>
      <c r="W4329" s="90">
        <f t="array" ref="W4329">IF(COUNTA(Y4328:DP4331)=0,0,IF(ISERROR(HLOOKUP(W4331,Y4331:DP4331,1,FALSE)),0,AVERAGEIF(Y4331:DP4331,$W4331,Y4329:DP4329)))</f>
        <v>0</v>
      </c>
      <c r="X4329" s="107"/>
      <c r="Y4329" s="142">
        <v>0.217</v>
      </c>
      <c r="Z4329" s="142">
        <v>0.217</v>
      </c>
      <c r="AA4329" s="142">
        <v>0.161</v>
      </c>
    </row>
    <row r="4330" spans="2:29">
      <c r="B4330" s="83"/>
      <c r="C4330" s="84"/>
      <c r="D4330" s="83"/>
      <c r="E4330" s="83"/>
      <c r="F4330" s="83"/>
      <c r="G4330" s="83"/>
      <c r="H4330" s="83"/>
      <c r="I4330" s="83"/>
      <c r="J4330" s="83"/>
      <c r="K4330" s="83"/>
      <c r="L4330" s="83"/>
      <c r="M4330" s="83"/>
      <c r="N4330" s="83"/>
      <c r="O4330" s="83"/>
      <c r="P4330" s="84"/>
      <c r="Q4330" s="217"/>
      <c r="R4330" s="91">
        <f t="shared" ref="R4330" si="11222">IF(COUNTA(Y4328:DP4331)=0,0,HLOOKUP(R4329,Y4329:DP4331,2,FALSE))</f>
        <v>1000</v>
      </c>
      <c r="S4330" s="92">
        <f t="shared" ref="S4330" si="11223">IF(COUNTA(Y4328:DP4331)=0,0,HLOOKUP(S4328,Y4328:DP4331,3,FALSE))</f>
        <v>1000</v>
      </c>
      <c r="T4330" s="93"/>
      <c r="U4330" s="94">
        <f t="array" ref="U4330">IF(COUNTA(Y4328:DP4331)=0,0,IF(ISERROR(HLOOKUP(U4331,Y4331:DP4331,1,FALSE)),0,INDEX(Y4330:DP4330,MATCH(U4329&amp;U4331,Y4329:DP4329&amp;Y4331:DP4331,0))))</f>
        <v>0</v>
      </c>
      <c r="V4330" s="94">
        <f t="array" ref="V4330">IF(COUNTA(Y4328:DP4331)=0,0,IF(ISERROR(HLOOKUP(V4331,Y4331:DP4331,1,FALSE)),0,INDEX(Y4330:DP4330,MATCH(V4329&amp;V4331,Y4329:DP4329&amp;Y4331:DP4331,0))))</f>
        <v>0</v>
      </c>
      <c r="W4330" s="95"/>
      <c r="X4330" s="108"/>
      <c r="Y4330" s="143">
        <v>1000</v>
      </c>
      <c r="Z4330" s="143">
        <v>1000</v>
      </c>
      <c r="AA4330" s="143">
        <v>1000</v>
      </c>
    </row>
    <row r="4331" spans="2:29" ht="13.9" thickBot="1">
      <c r="B4331" s="96"/>
      <c r="C4331" s="97"/>
      <c r="D4331" s="96"/>
      <c r="E4331" s="96"/>
      <c r="F4331" s="96"/>
      <c r="G4331" s="96"/>
      <c r="H4331" s="96"/>
      <c r="I4331" s="96"/>
      <c r="J4331" s="96"/>
      <c r="K4331" s="96"/>
      <c r="L4331" s="96"/>
      <c r="M4331" s="96"/>
      <c r="N4331" s="96"/>
      <c r="O4331" s="96"/>
      <c r="P4331" s="97"/>
      <c r="Q4331" s="218"/>
      <c r="R4331" s="98" t="str">
        <f t="shared" ref="R4331" si="11224">IF(COUNTA(Y4328:DP4331)=0,"none",HLOOKUP(R4329,Y4329:DP4331,3,FALSE))</f>
        <v>www (-30%)</v>
      </c>
      <c r="S4331" s="99" t="str">
        <f t="shared" ref="S4331" si="11225">IF(COUNTA(Y4328:DP4331)=0,"none",HLOOKUP(S4328,Y4328:DP4331,4,FALSE))</f>
        <v>www (-30%)</v>
      </c>
      <c r="T4331" s="100"/>
      <c r="U4331" s="100">
        <f t="array" ref="U4331">IF(COUNTA(Y4328:DP4331)=0,"none",IF($U$2="WAHR",$W$3,Abfrage!$F$4))</f>
        <v>0</v>
      </c>
      <c r="V4331" s="100">
        <f t="array" ref="V4331">IF(COUNTA(Y4328:DP4331)=0,"none",IF($U$2="WAHR",$W$3,Abfrage!$F$4))</f>
        <v>0</v>
      </c>
      <c r="W4331" s="100">
        <f t="array" ref="W4331">IF(COUNTA(Y4328:DP4331)=0,"none",IF($U$2="WAHR",$W$3,Abfrage!$F$4))</f>
        <v>0</v>
      </c>
      <c r="X4331" s="109"/>
      <c r="Y4331" s="144" t="s">
        <v>43</v>
      </c>
      <c r="Z4331" s="144" t="s">
        <v>43</v>
      </c>
      <c r="AA4331" s="144" t="s">
        <v>43</v>
      </c>
    </row>
    <row r="4332" spans="2:29">
      <c r="B4332" s="75" t="s">
        <v>2687</v>
      </c>
      <c r="C4332" s="76">
        <v>1000312788</v>
      </c>
      <c r="D4332" s="75" t="s">
        <v>95</v>
      </c>
      <c r="E4332" s="75" t="s">
        <v>148</v>
      </c>
      <c r="F4332" s="75" t="s">
        <v>96</v>
      </c>
      <c r="G4332" s="75" t="s">
        <v>96</v>
      </c>
      <c r="H4332" s="75" t="s">
        <v>44</v>
      </c>
      <c r="I4332" s="75" t="s">
        <v>79</v>
      </c>
      <c r="J4332" s="75" t="s">
        <v>2688</v>
      </c>
      <c r="K4332" s="75" t="s">
        <v>393</v>
      </c>
      <c r="L4332" s="75" t="s">
        <v>331</v>
      </c>
      <c r="M4332" s="75" t="s">
        <v>313</v>
      </c>
      <c r="N4332" s="75" t="s">
        <v>327</v>
      </c>
      <c r="O4332" s="75" t="s">
        <v>306</v>
      </c>
      <c r="P4332" s="76" t="s">
        <v>306</v>
      </c>
      <c r="Q4332" s="216"/>
      <c r="R4332" s="77">
        <f t="shared" ref="R4332" si="11226">IF(COUNTA(Y4332:DP4335)=0,"01.01.1900",INDEX(Y4332:DP4332,MATCH(R4333,Y4333:DP4333,0)))</f>
        <v>45448</v>
      </c>
      <c r="S4332" s="78">
        <f t="shared" ref="S4332" si="11227">IF(COUNTA(Y4332:DP4335)=0,"01.01.1900",MAX(Y4332:DP4332))</f>
        <v>45448</v>
      </c>
      <c r="T4332" s="79"/>
      <c r="U4332" s="80" t="str">
        <f t="array" ref="U4332">IF(COUNTA(Y4332:DP4335)=0,"01.01.1900",IF(ISERROR(HLOOKUP(U4335,Y4335:DP4335,1,FALSE)),"01.01.1900",INDEX(Y4332:DP4332,MATCH(U4333&amp;U4335,Y4333:DP4333&amp;Y4335:DP4335,0))))</f>
        <v>01.01.1900</v>
      </c>
      <c r="V4332" s="81">
        <f t="shared" ref="V4332" si="11228">IF(COUNTA(Y4332:DP4335)=0,"01.01.1900",_xlfn.MAXIFS(Y4332:DP4332,Y4335:DP4335,V4335))</f>
        <v>0</v>
      </c>
      <c r="W4332" s="82"/>
      <c r="X4332" s="106"/>
      <c r="Y4332" s="141">
        <v>45448</v>
      </c>
    </row>
    <row r="4333" spans="2:29">
      <c r="B4333" s="83"/>
      <c r="C4333" s="84"/>
      <c r="D4333" s="83"/>
      <c r="E4333" s="83"/>
      <c r="F4333" s="83"/>
      <c r="G4333" s="83"/>
      <c r="H4333" s="83"/>
      <c r="I4333" s="83"/>
      <c r="J4333" s="83"/>
      <c r="K4333" s="83"/>
      <c r="L4333" s="83"/>
      <c r="M4333" s="83"/>
      <c r="N4333" s="83"/>
      <c r="O4333" s="83"/>
      <c r="P4333" s="84"/>
      <c r="Q4333" s="217"/>
      <c r="R4333" s="85">
        <f t="shared" ref="R4333" si="11229">IF(COUNTA(Y4332:DP4335)=0,0,MIN(Y4333:DP4333))</f>
        <v>9.1999999999999998E-2</v>
      </c>
      <c r="S4333" s="86">
        <f t="shared" ref="S4333" si="11230">IF(COUNTA(Y4332:DP4335)=0,0,HLOOKUP(S4332,Y4332:DP4335,2,FALSE))</f>
        <v>9.1999999999999998E-2</v>
      </c>
      <c r="T4333" s="87">
        <f t="shared" ref="T4333" si="11231">IF(COUNTA(Y4332:DP4335)=0,0,AVERAGE(Y4333:DP4333))</f>
        <v>9.1999999999999998E-2</v>
      </c>
      <c r="U4333" s="88">
        <f t="shared" ref="U4333" si="11232">IF(COUNTA(Y4332:DP4335)=0,0,_xlfn.MINIFS(Y4333:DP4333,Y4335:DP4335,U4335))</f>
        <v>0</v>
      </c>
      <c r="V4333" s="89">
        <f t="array" ref="V4333">IF(COUNTA(Y4332:DP4335)=0,0,IF(ISERROR(HLOOKUP(V4335,Y4335:DP4335,1,FALSE)),0,INDEX(Y4333:DP4333,MATCH(V4332&amp;V4335,Y4332:DP4332&amp;Y4335:DP4335,0))))</f>
        <v>0</v>
      </c>
      <c r="W4333" s="90">
        <f t="array" ref="W4333">IF(COUNTA(Y4332:DP4335)=0,0,IF(ISERROR(HLOOKUP(W4335,Y4335:DP4335,1,FALSE)),0,AVERAGEIF(Y4335:DP4335,$W4335,Y4333:DP4333)))</f>
        <v>0</v>
      </c>
      <c r="X4333" s="107"/>
      <c r="Y4333" s="142">
        <v>9.1999999999999998E-2</v>
      </c>
    </row>
    <row r="4334" spans="2:29">
      <c r="B4334" s="83"/>
      <c r="C4334" s="84"/>
      <c r="D4334" s="83"/>
      <c r="E4334" s="83"/>
      <c r="F4334" s="83"/>
      <c r="G4334" s="83"/>
      <c r="H4334" s="83"/>
      <c r="I4334" s="83"/>
      <c r="J4334" s="83"/>
      <c r="K4334" s="83"/>
      <c r="L4334" s="83"/>
      <c r="M4334" s="83"/>
      <c r="N4334" s="83"/>
      <c r="O4334" s="83"/>
      <c r="P4334" s="84"/>
      <c r="Q4334" s="217"/>
      <c r="R4334" s="91">
        <f t="shared" ref="R4334" si="11233">IF(COUNTA(Y4332:DP4335)=0,0,HLOOKUP(R4333,Y4333:DP4335,2,FALSE))</f>
        <v>0</v>
      </c>
      <c r="S4334" s="92">
        <f t="shared" ref="S4334" si="11234">IF(COUNTA(Y4332:DP4335)=0,0,HLOOKUP(S4332,Y4332:DP4335,3,FALSE))</f>
        <v>0</v>
      </c>
      <c r="T4334" s="93"/>
      <c r="U4334" s="94">
        <f t="array" ref="U4334">IF(COUNTA(Y4332:DP4335)=0,0,IF(ISERROR(HLOOKUP(U4335,Y4335:DP4335,1,FALSE)),0,INDEX(Y4334:DP4334,MATCH(U4333&amp;U4335,Y4333:DP4333&amp;Y4335:DP4335,0))))</f>
        <v>0</v>
      </c>
      <c r="V4334" s="94">
        <f t="array" ref="V4334">IF(COUNTA(Y4332:DP4335)=0,0,IF(ISERROR(HLOOKUP(V4335,Y4335:DP4335,1,FALSE)),0,INDEX(Y4334:DP4334,MATCH(V4333&amp;V4335,Y4333:DP4333&amp;Y4335:DP4335,0))))</f>
        <v>0</v>
      </c>
      <c r="W4334" s="95"/>
      <c r="X4334" s="108"/>
      <c r="Y4334" s="143">
        <v>0</v>
      </c>
    </row>
    <row r="4335" spans="2:29" ht="13.9" thickBot="1">
      <c r="B4335" s="96"/>
      <c r="C4335" s="97"/>
      <c r="D4335" s="96"/>
      <c r="E4335" s="96"/>
      <c r="F4335" s="96"/>
      <c r="G4335" s="96"/>
      <c r="H4335" s="96"/>
      <c r="I4335" s="96"/>
      <c r="J4335" s="96"/>
      <c r="K4335" s="96"/>
      <c r="L4335" s="96"/>
      <c r="M4335" s="96"/>
      <c r="N4335" s="96"/>
      <c r="O4335" s="96"/>
      <c r="P4335" s="97"/>
      <c r="Q4335" s="218"/>
      <c r="R4335" s="98" t="str">
        <f t="shared" ref="R4335" si="11235">IF(COUNTA(Y4332:DP4335)=0,"none",HLOOKUP(R4333,Y4333:DP4335,3,FALSE))</f>
        <v>ECI</v>
      </c>
      <c r="S4335" s="99" t="str">
        <f t="shared" ref="S4335" si="11236">IF(COUNTA(Y4332:DP4335)=0,"none",HLOOKUP(S4332,Y4332:DP4335,4,FALSE))</f>
        <v>ECI</v>
      </c>
      <c r="T4335" s="100"/>
      <c r="U4335" s="100">
        <f t="array" ref="U4335">IF(COUNTA(Y4332:DP4335)=0,"none",IF($U$2="WAHR",$W$3,Abfrage!$F$4))</f>
        <v>0</v>
      </c>
      <c r="V4335" s="100">
        <f t="array" ref="V4335">IF(COUNTA(Y4332:DP4335)=0,"none",IF($U$2="WAHR",$W$3,Abfrage!$F$4))</f>
        <v>0</v>
      </c>
      <c r="W4335" s="100">
        <f t="array" ref="W4335">IF(COUNTA(Y4332:DP4335)=0,"none",IF($U$2="WAHR",$W$3,Abfrage!$F$4))</f>
        <v>0</v>
      </c>
      <c r="X4335" s="109"/>
      <c r="Y4335" s="144" t="s">
        <v>101</v>
      </c>
    </row>
    <row r="4336" spans="2:29">
      <c r="B4336" s="75" t="s">
        <v>2689</v>
      </c>
      <c r="C4336" s="76">
        <v>1000306679</v>
      </c>
      <c r="D4336" s="75" t="s">
        <v>95</v>
      </c>
      <c r="E4336" s="75" t="s">
        <v>148</v>
      </c>
      <c r="F4336" s="75" t="s">
        <v>96</v>
      </c>
      <c r="G4336" s="75" t="s">
        <v>96</v>
      </c>
      <c r="H4336" s="75" t="s">
        <v>50</v>
      </c>
      <c r="I4336" s="75" t="s">
        <v>79</v>
      </c>
      <c r="J4336" s="75" t="s">
        <v>2690</v>
      </c>
      <c r="K4336" s="75" t="s">
        <v>523</v>
      </c>
      <c r="L4336" s="75" t="s">
        <v>915</v>
      </c>
      <c r="M4336" s="75" t="s">
        <v>313</v>
      </c>
      <c r="N4336" s="75" t="s">
        <v>327</v>
      </c>
      <c r="O4336" s="75" t="s">
        <v>306</v>
      </c>
      <c r="P4336" s="76" t="s">
        <v>306</v>
      </c>
      <c r="Q4336" s="216"/>
      <c r="R4336" s="77">
        <f t="shared" ref="R4336" si="11237">IF(COUNTA(Y4336:DP4339)=0,"01.01.1900",INDEX(Y4336:DP4336,MATCH(R4337,Y4337:DP4337,0)))</f>
        <v>45818</v>
      </c>
      <c r="S4336" s="78">
        <f t="shared" ref="S4336" si="11238">IF(COUNTA(Y4336:DP4339)=0,"01.01.1900",MAX(Y4336:DP4336))</f>
        <v>45818</v>
      </c>
      <c r="T4336" s="79"/>
      <c r="U4336" s="80" t="str">
        <f t="array" ref="U4336">IF(COUNTA(Y4336:DP4339)=0,"01.01.1900",IF(ISERROR(HLOOKUP(U4339,Y4339:DP4339,1,FALSE)),"01.01.1900",INDEX(Y4336:DP4336,MATCH(U4337&amp;U4339,Y4337:DP4337&amp;Y4339:DP4339,0))))</f>
        <v>01.01.1900</v>
      </c>
      <c r="V4336" s="81">
        <f t="shared" ref="V4336" si="11239">IF(COUNTA(Y4336:DP4339)=0,"01.01.1900",_xlfn.MAXIFS(Y4336:DP4336,Y4339:DP4339,V4339))</f>
        <v>0</v>
      </c>
      <c r="W4336" s="82"/>
      <c r="X4336" s="106"/>
      <c r="Y4336" s="141">
        <v>45818</v>
      </c>
    </row>
    <row r="4337" spans="2:25">
      <c r="B4337" s="83"/>
      <c r="C4337" s="84"/>
      <c r="D4337" s="83"/>
      <c r="E4337" s="83"/>
      <c r="F4337" s="83"/>
      <c r="G4337" s="83"/>
      <c r="H4337" s="83"/>
      <c r="I4337" s="83"/>
      <c r="J4337" s="83"/>
      <c r="K4337" s="83"/>
      <c r="L4337" s="83"/>
      <c r="M4337" s="83"/>
      <c r="N4337" s="83"/>
      <c r="O4337" s="83"/>
      <c r="P4337" s="84"/>
      <c r="Q4337" s="217"/>
      <c r="R4337" s="85">
        <f t="shared" ref="R4337" si="11240">IF(COUNTA(Y4336:DP4339)=0,0,MIN(Y4337:DP4337))</f>
        <v>0.12</v>
      </c>
      <c r="S4337" s="86">
        <f t="shared" ref="S4337" si="11241">IF(COUNTA(Y4336:DP4339)=0,0,HLOOKUP(S4336,Y4336:DP4339,2,FALSE))</f>
        <v>0.12</v>
      </c>
      <c r="T4337" s="87">
        <f t="shared" ref="T4337" si="11242">IF(COUNTA(Y4336:DP4339)=0,0,AVERAGE(Y4337:DP4337))</f>
        <v>0.12</v>
      </c>
      <c r="U4337" s="88">
        <f t="shared" ref="U4337" si="11243">IF(COUNTA(Y4336:DP4339)=0,0,_xlfn.MINIFS(Y4337:DP4337,Y4339:DP4339,U4339))</f>
        <v>0</v>
      </c>
      <c r="V4337" s="89">
        <f t="array" ref="V4337">IF(COUNTA(Y4336:DP4339)=0,0,IF(ISERROR(HLOOKUP(V4339,Y4339:DP4339,1,FALSE)),0,INDEX(Y4337:DP4337,MATCH(V4336&amp;V4339,Y4336:DP4336&amp;Y4339:DP4339,0))))</f>
        <v>0</v>
      </c>
      <c r="W4337" s="90">
        <f t="array" ref="W4337">IF(COUNTA(Y4336:DP4339)=0,0,IF(ISERROR(HLOOKUP(W4339,Y4339:DP4339,1,FALSE)),0,AVERAGEIF(Y4339:DP4339,$W4339,Y4337:DP4337)))</f>
        <v>0</v>
      </c>
      <c r="X4337" s="107"/>
      <c r="Y4337" s="142">
        <v>0.12</v>
      </c>
    </row>
    <row r="4338" spans="2:25">
      <c r="B4338" s="83"/>
      <c r="C4338" s="84"/>
      <c r="D4338" s="83"/>
      <c r="E4338" s="83"/>
      <c r="F4338" s="83"/>
      <c r="G4338" s="83"/>
      <c r="H4338" s="83"/>
      <c r="I4338" s="83"/>
      <c r="J4338" s="83"/>
      <c r="K4338" s="83"/>
      <c r="L4338" s="83"/>
      <c r="M4338" s="83"/>
      <c r="N4338" s="83"/>
      <c r="O4338" s="83"/>
      <c r="P4338" s="84"/>
      <c r="Q4338" s="217"/>
      <c r="R4338" s="91">
        <f t="shared" ref="R4338" si="11244">IF(COUNTA(Y4336:DP4339)=0,0,HLOOKUP(R4337,Y4337:DP4339,2,FALSE))</f>
        <v>0</v>
      </c>
      <c r="S4338" s="92">
        <f t="shared" ref="S4338" si="11245">IF(COUNTA(Y4336:DP4339)=0,0,HLOOKUP(S4336,Y4336:DP4339,3,FALSE))</f>
        <v>0</v>
      </c>
      <c r="T4338" s="93"/>
      <c r="U4338" s="94">
        <f t="array" ref="U4338">IF(COUNTA(Y4336:DP4339)=0,0,IF(ISERROR(HLOOKUP(U4339,Y4339:DP4339,1,FALSE)),0,INDEX(Y4338:DP4338,MATCH(U4337&amp;U4339,Y4337:DP4337&amp;Y4339:DP4339,0))))</f>
        <v>0</v>
      </c>
      <c r="V4338" s="94">
        <f t="array" ref="V4338">IF(COUNTA(Y4336:DP4339)=0,0,IF(ISERROR(HLOOKUP(V4339,Y4339:DP4339,1,FALSE)),0,INDEX(Y4338:DP4338,MATCH(V4337&amp;V4339,Y4337:DP4337&amp;Y4339:DP4339,0))))</f>
        <v>0</v>
      </c>
      <c r="W4338" s="95"/>
      <c r="X4338" s="108"/>
      <c r="Y4338" s="143">
        <v>0</v>
      </c>
    </row>
    <row r="4339" spans="2:25" ht="13.9" thickBot="1">
      <c r="B4339" s="96"/>
      <c r="C4339" s="97"/>
      <c r="D4339" s="96"/>
      <c r="E4339" s="96"/>
      <c r="F4339" s="96"/>
      <c r="G4339" s="96"/>
      <c r="H4339" s="96"/>
      <c r="I4339" s="96"/>
      <c r="J4339" s="96"/>
      <c r="K4339" s="96"/>
      <c r="L4339" s="96"/>
      <c r="M4339" s="96"/>
      <c r="N4339" s="96"/>
      <c r="O4339" s="96"/>
      <c r="P4339" s="97"/>
      <c r="Q4339" s="218"/>
      <c r="R4339" s="98" t="str">
        <f t="shared" ref="R4339" si="11246">IF(COUNTA(Y4336:DP4339)=0,"none",HLOOKUP(R4337,Y4337:DP4339,3,FALSE))</f>
        <v>PSZ</v>
      </c>
      <c r="S4339" s="99" t="str">
        <f t="shared" ref="S4339" si="11247">IF(COUNTA(Y4336:DP4339)=0,"none",HLOOKUP(S4336,Y4336:DP4339,4,FALSE))</f>
        <v>PSZ</v>
      </c>
      <c r="T4339" s="100"/>
      <c r="U4339" s="100">
        <f t="array" ref="U4339">IF(COUNTA(Y4336:DP4339)=0,"none",IF($U$2="WAHR",$W$3,Abfrage!$F$4))</f>
        <v>0</v>
      </c>
      <c r="V4339" s="100">
        <f t="array" ref="V4339">IF(COUNTA(Y4336:DP4339)=0,"none",IF($U$2="WAHR",$W$3,Abfrage!$F$4))</f>
        <v>0</v>
      </c>
      <c r="W4339" s="100">
        <f t="array" ref="W4339">IF(COUNTA(Y4336:DP4339)=0,"none",IF($U$2="WAHR",$W$3,Abfrage!$F$4))</f>
        <v>0</v>
      </c>
      <c r="X4339" s="109"/>
      <c r="Y4339" s="144" t="s">
        <v>185</v>
      </c>
    </row>
    <row r="4340" spans="2:25">
      <c r="B4340" s="75" t="s">
        <v>2691</v>
      </c>
      <c r="C4340" s="76"/>
      <c r="D4340" s="75" t="s">
        <v>169</v>
      </c>
      <c r="E4340" s="75" t="s">
        <v>604</v>
      </c>
      <c r="F4340" s="75" t="s">
        <v>2692</v>
      </c>
      <c r="G4340" s="75" t="s">
        <v>306</v>
      </c>
      <c r="H4340" s="75"/>
      <c r="I4340" s="75" t="s">
        <v>2693</v>
      </c>
      <c r="J4340" s="75" t="s">
        <v>2694</v>
      </c>
      <c r="K4340" s="75" t="s">
        <v>306</v>
      </c>
      <c r="L4340" s="75" t="s">
        <v>306</v>
      </c>
      <c r="M4340" s="75" t="s">
        <v>306</v>
      </c>
      <c r="N4340" s="75" t="s">
        <v>306</v>
      </c>
      <c r="O4340" s="75" t="s">
        <v>309</v>
      </c>
      <c r="P4340" s="76" t="s">
        <v>306</v>
      </c>
      <c r="Q4340" s="216"/>
      <c r="R4340" s="77" t="str">
        <f t="shared" ref="R4340" si="11248">IF(COUNTA(Y4340:DP4343)=0,"01.01.1900",INDEX(Y4340:DP4340,MATCH(R4341,Y4341:DP4341,0)))</f>
        <v>01.01.1900</v>
      </c>
      <c r="S4340" s="78" t="str">
        <f t="shared" ref="S4340" si="11249">IF(COUNTA(Y4340:DP4343)=0,"01.01.1900",MAX(Y4340:DP4340))</f>
        <v>01.01.1900</v>
      </c>
      <c r="T4340" s="79"/>
      <c r="U4340" s="80" t="str">
        <f t="array" ref="U4340">IF(COUNTA(Y4340:DP4343)=0,"01.01.1900",IF(ISERROR(HLOOKUP(U4343,Y4343:DP4343,1,FALSE)),"01.01.1900",INDEX(Y4340:DP4340,MATCH(U4341&amp;U4343,Y4341:DP4341&amp;Y4343:DP4343,0))))</f>
        <v>01.01.1900</v>
      </c>
      <c r="V4340" s="81" t="str">
        <f t="shared" ref="V4340" si="11250">IF(COUNTA(Y4340:DP4343)=0,"01.01.1900",_xlfn.MAXIFS(Y4340:DP4340,Y4343:DP4343,V4343))</f>
        <v>01.01.1900</v>
      </c>
      <c r="W4340" s="82"/>
      <c r="X4340" s="106"/>
    </row>
    <row r="4341" spans="2:25">
      <c r="B4341" s="83"/>
      <c r="C4341" s="84"/>
      <c r="D4341" s="83"/>
      <c r="E4341" s="83"/>
      <c r="F4341" s="83"/>
      <c r="G4341" s="83"/>
      <c r="H4341" s="83"/>
      <c r="I4341" s="83"/>
      <c r="J4341" s="83"/>
      <c r="K4341" s="83"/>
      <c r="L4341" s="83"/>
      <c r="M4341" s="83"/>
      <c r="N4341" s="83"/>
      <c r="O4341" s="83"/>
      <c r="P4341" s="84"/>
      <c r="Q4341" s="217"/>
      <c r="R4341" s="85">
        <f t="shared" ref="R4341" si="11251">IF(COUNTA(Y4340:DP4343)=0,0,MIN(Y4341:DP4341))</f>
        <v>0</v>
      </c>
      <c r="S4341" s="86">
        <f t="shared" ref="S4341" si="11252">IF(COUNTA(Y4340:DP4343)=0,0,HLOOKUP(S4340,Y4340:DP4343,2,FALSE))</f>
        <v>0</v>
      </c>
      <c r="T4341" s="87">
        <f t="shared" ref="T4341" si="11253">IF(COUNTA(Y4340:DP4343)=0,0,AVERAGE(Y4341:DP4341))</f>
        <v>0</v>
      </c>
      <c r="U4341" s="88">
        <f t="shared" ref="U4341" si="11254">IF(COUNTA(Y4340:DP4343)=0,0,_xlfn.MINIFS(Y4341:DP4341,Y4343:DP4343,U4343))</f>
        <v>0</v>
      </c>
      <c r="V4341" s="89">
        <f t="array" ref="V4341">IF(COUNTA(Y4340:DP4343)=0,0,IF(ISERROR(HLOOKUP(V4343,Y4343:DP4343,1,FALSE)),0,INDEX(Y4341:DP4341,MATCH(V4340&amp;V4343,Y4340:DP4340&amp;Y4343:DP4343,0))))</f>
        <v>0</v>
      </c>
      <c r="W4341" s="90">
        <f t="array" ref="W4341">IF(COUNTA(Y4340:DP4343)=0,0,IF(ISERROR(HLOOKUP(W4343,Y4343:DP4343,1,FALSE)),0,AVERAGEIF(Y4343:DP4343,$W4343,Y4341:DP4341)))</f>
        <v>0</v>
      </c>
      <c r="X4341" s="107"/>
    </row>
    <row r="4342" spans="2:25">
      <c r="B4342" s="83"/>
      <c r="C4342" s="84"/>
      <c r="D4342" s="83"/>
      <c r="E4342" s="83"/>
      <c r="F4342" s="83"/>
      <c r="G4342" s="83"/>
      <c r="H4342" s="83"/>
      <c r="I4342" s="83"/>
      <c r="J4342" s="83"/>
      <c r="K4342" s="83"/>
      <c r="L4342" s="83"/>
      <c r="M4342" s="83"/>
      <c r="N4342" s="83"/>
      <c r="O4342" s="83"/>
      <c r="P4342" s="84"/>
      <c r="Q4342" s="217"/>
      <c r="R4342" s="91">
        <f t="shared" ref="R4342" si="11255">IF(COUNTA(Y4340:DP4343)=0,0,HLOOKUP(R4341,Y4341:DP4343,2,FALSE))</f>
        <v>0</v>
      </c>
      <c r="S4342" s="92">
        <f t="shared" ref="S4342" si="11256">IF(COUNTA(Y4340:DP4343)=0,0,HLOOKUP(S4340,Y4340:DP4343,3,FALSE))</f>
        <v>0</v>
      </c>
      <c r="T4342" s="93"/>
      <c r="U4342" s="94">
        <f t="array" ref="U4342">IF(COUNTA(Y4340:DP4343)=0,0,IF(ISERROR(HLOOKUP(U4343,Y4343:DP4343,1,FALSE)),0,INDEX(Y4342:DP4342,MATCH(U4341&amp;U4343,Y4341:DP4341&amp;Y4343:DP4343,0))))</f>
        <v>0</v>
      </c>
      <c r="V4342" s="94">
        <f t="array" ref="V4342">IF(COUNTA(Y4340:DP4343)=0,0,IF(ISERROR(HLOOKUP(V4343,Y4343:DP4343,1,FALSE)),0,INDEX(Y4342:DP4342,MATCH(V4341&amp;V4343,Y4341:DP4341&amp;Y4343:DP4343,0))))</f>
        <v>0</v>
      </c>
      <c r="W4342" s="95"/>
      <c r="X4342" s="108"/>
    </row>
    <row r="4343" spans="2:25" ht="13.9" thickBot="1">
      <c r="B4343" s="96"/>
      <c r="C4343" s="97"/>
      <c r="D4343" s="96"/>
      <c r="E4343" s="96"/>
      <c r="F4343" s="96"/>
      <c r="G4343" s="96"/>
      <c r="H4343" s="96"/>
      <c r="I4343" s="96"/>
      <c r="J4343" s="96"/>
      <c r="K4343" s="96"/>
      <c r="L4343" s="96"/>
      <c r="M4343" s="96"/>
      <c r="N4343" s="96"/>
      <c r="O4343" s="96"/>
      <c r="P4343" s="97"/>
      <c r="Q4343" s="218"/>
      <c r="R4343" s="98" t="str">
        <f t="shared" ref="R4343" si="11257">IF(COUNTA(Y4340:DP4343)=0,"none",HLOOKUP(R4341,Y4341:DP4343,3,FALSE))</f>
        <v>none</v>
      </c>
      <c r="S4343" s="99" t="str">
        <f t="shared" ref="S4343" si="11258">IF(COUNTA(Y4340:DP4343)=0,"none",HLOOKUP(S4340,Y4340:DP4343,4,FALSE))</f>
        <v>none</v>
      </c>
      <c r="T4343" s="100"/>
      <c r="U4343" s="100" t="str">
        <f t="array" ref="U4343">IF(COUNTA(Y4340:DP4343)=0,"none",IF($U$2="WAHR",$W$3,Abfrage!$F$4))</f>
        <v>none</v>
      </c>
      <c r="V4343" s="100" t="str">
        <f t="array" ref="V4343">IF(COUNTA(Y4340:DP4343)=0,"none",IF($U$2="WAHR",$W$3,Abfrage!$F$4))</f>
        <v>none</v>
      </c>
      <c r="W4343" s="100" t="str">
        <f t="array" ref="W4343">IF(COUNTA(Y4340:DP4343)=0,"none",IF($U$2="WAHR",$W$3,Abfrage!$F$4))</f>
        <v>none</v>
      </c>
      <c r="X4343" s="109"/>
    </row>
    <row r="4344" spans="2:25">
      <c r="B4344" s="75" t="s">
        <v>2695</v>
      </c>
      <c r="C4344" s="76"/>
      <c r="D4344" s="75" t="s">
        <v>95</v>
      </c>
      <c r="E4344" s="75" t="s">
        <v>90</v>
      </c>
      <c r="F4344" s="75" t="s">
        <v>685</v>
      </c>
      <c r="G4344" s="75" t="s">
        <v>306</v>
      </c>
      <c r="H4344" s="75"/>
      <c r="I4344" s="75" t="s">
        <v>51</v>
      </c>
      <c r="J4344" s="75" t="s">
        <v>2696</v>
      </c>
      <c r="K4344" s="75" t="s">
        <v>2697</v>
      </c>
      <c r="L4344" s="75" t="s">
        <v>352</v>
      </c>
      <c r="M4344" s="75" t="s">
        <v>306</v>
      </c>
      <c r="N4344" s="75" t="s">
        <v>306</v>
      </c>
      <c r="O4344" s="75" t="s">
        <v>419</v>
      </c>
      <c r="P4344" s="76" t="s">
        <v>306</v>
      </c>
      <c r="Q4344" s="216"/>
      <c r="R4344" s="77" t="str">
        <f t="shared" ref="R4344" si="11259">IF(COUNTA(Y4344:DP4347)=0,"01.01.1900",INDEX(Y4344:DP4344,MATCH(R4345,Y4345:DP4345,0)))</f>
        <v>01.01.1900</v>
      </c>
      <c r="S4344" s="78" t="str">
        <f t="shared" ref="S4344" si="11260">IF(COUNTA(Y4344:DP4347)=0,"01.01.1900",MAX(Y4344:DP4344))</f>
        <v>01.01.1900</v>
      </c>
      <c r="T4344" s="79"/>
      <c r="U4344" s="80" t="str">
        <f t="array" ref="U4344">IF(COUNTA(Y4344:DP4347)=0,"01.01.1900",IF(ISERROR(HLOOKUP(U4347,Y4347:DP4347,1,FALSE)),"01.01.1900",INDEX(Y4344:DP4344,MATCH(U4345&amp;U4347,Y4345:DP4345&amp;Y4347:DP4347,0))))</f>
        <v>01.01.1900</v>
      </c>
      <c r="V4344" s="81" t="str">
        <f t="shared" ref="V4344" si="11261">IF(COUNTA(Y4344:DP4347)=0,"01.01.1900",_xlfn.MAXIFS(Y4344:DP4344,Y4347:DP4347,V4347))</f>
        <v>01.01.1900</v>
      </c>
      <c r="W4344" s="82"/>
      <c r="X4344" s="106"/>
    </row>
    <row r="4345" spans="2:25">
      <c r="B4345" s="83"/>
      <c r="C4345" s="84"/>
      <c r="D4345" s="83"/>
      <c r="E4345" s="83"/>
      <c r="F4345" s="83"/>
      <c r="G4345" s="83"/>
      <c r="H4345" s="83"/>
      <c r="I4345" s="83"/>
      <c r="J4345" s="83"/>
      <c r="K4345" s="83"/>
      <c r="L4345" s="83"/>
      <c r="M4345" s="83"/>
      <c r="N4345" s="83"/>
      <c r="O4345" s="83"/>
      <c r="P4345" s="84"/>
      <c r="Q4345" s="217"/>
      <c r="R4345" s="85">
        <f t="shared" ref="R4345" si="11262">IF(COUNTA(Y4344:DP4347)=0,0,MIN(Y4345:DP4345))</f>
        <v>0</v>
      </c>
      <c r="S4345" s="86">
        <f t="shared" ref="S4345" si="11263">IF(COUNTA(Y4344:DP4347)=0,0,HLOOKUP(S4344,Y4344:DP4347,2,FALSE))</f>
        <v>0</v>
      </c>
      <c r="T4345" s="87">
        <f t="shared" ref="T4345" si="11264">IF(COUNTA(Y4344:DP4347)=0,0,AVERAGE(Y4345:DP4345))</f>
        <v>0</v>
      </c>
      <c r="U4345" s="88">
        <f t="shared" ref="U4345" si="11265">IF(COUNTA(Y4344:DP4347)=0,0,_xlfn.MINIFS(Y4345:DP4345,Y4347:DP4347,U4347))</f>
        <v>0</v>
      </c>
      <c r="V4345" s="89">
        <f t="array" ref="V4345">IF(COUNTA(Y4344:DP4347)=0,0,IF(ISERROR(HLOOKUP(V4347,Y4347:DP4347,1,FALSE)),0,INDEX(Y4345:DP4345,MATCH(V4344&amp;V4347,Y4344:DP4344&amp;Y4347:DP4347,0))))</f>
        <v>0</v>
      </c>
      <c r="W4345" s="90">
        <f t="array" ref="W4345">IF(COUNTA(Y4344:DP4347)=0,0,IF(ISERROR(HLOOKUP(W4347,Y4347:DP4347,1,FALSE)),0,AVERAGEIF(Y4347:DP4347,$W4347,Y4345:DP4345)))</f>
        <v>0</v>
      </c>
      <c r="X4345" s="107"/>
    </row>
    <row r="4346" spans="2:25">
      <c r="B4346" s="83"/>
      <c r="C4346" s="84"/>
      <c r="D4346" s="83"/>
      <c r="E4346" s="83"/>
      <c r="F4346" s="83"/>
      <c r="G4346" s="83"/>
      <c r="H4346" s="83"/>
      <c r="I4346" s="83"/>
      <c r="J4346" s="83"/>
      <c r="K4346" s="83"/>
      <c r="L4346" s="83"/>
      <c r="M4346" s="83"/>
      <c r="N4346" s="83"/>
      <c r="O4346" s="83"/>
      <c r="P4346" s="84"/>
      <c r="Q4346" s="217"/>
      <c r="R4346" s="91">
        <f t="shared" ref="R4346" si="11266">IF(COUNTA(Y4344:DP4347)=0,0,HLOOKUP(R4345,Y4345:DP4347,2,FALSE))</f>
        <v>0</v>
      </c>
      <c r="S4346" s="92">
        <f t="shared" ref="S4346" si="11267">IF(COUNTA(Y4344:DP4347)=0,0,HLOOKUP(S4344,Y4344:DP4347,3,FALSE))</f>
        <v>0</v>
      </c>
      <c r="T4346" s="93"/>
      <c r="U4346" s="94">
        <f t="array" ref="U4346">IF(COUNTA(Y4344:DP4347)=0,0,IF(ISERROR(HLOOKUP(U4347,Y4347:DP4347,1,FALSE)),0,INDEX(Y4346:DP4346,MATCH(U4345&amp;U4347,Y4345:DP4345&amp;Y4347:DP4347,0))))</f>
        <v>0</v>
      </c>
      <c r="V4346" s="94">
        <f t="array" ref="V4346">IF(COUNTA(Y4344:DP4347)=0,0,IF(ISERROR(HLOOKUP(V4347,Y4347:DP4347,1,FALSE)),0,INDEX(Y4346:DP4346,MATCH(V4345&amp;V4347,Y4345:DP4345&amp;Y4347:DP4347,0))))</f>
        <v>0</v>
      </c>
      <c r="W4346" s="95"/>
      <c r="X4346" s="108"/>
    </row>
    <row r="4347" spans="2:25" ht="13.9" thickBot="1">
      <c r="B4347" s="96"/>
      <c r="C4347" s="97"/>
      <c r="D4347" s="96"/>
      <c r="E4347" s="96"/>
      <c r="F4347" s="96"/>
      <c r="G4347" s="96"/>
      <c r="H4347" s="96"/>
      <c r="I4347" s="96"/>
      <c r="J4347" s="96"/>
      <c r="K4347" s="96"/>
      <c r="L4347" s="96"/>
      <c r="M4347" s="96"/>
      <c r="N4347" s="96"/>
      <c r="O4347" s="96"/>
      <c r="P4347" s="97"/>
      <c r="Q4347" s="218"/>
      <c r="R4347" s="98" t="str">
        <f t="shared" ref="R4347" si="11268">IF(COUNTA(Y4344:DP4347)=0,"none",HLOOKUP(R4345,Y4345:DP4347,3,FALSE))</f>
        <v>none</v>
      </c>
      <c r="S4347" s="99" t="str">
        <f t="shared" ref="S4347" si="11269">IF(COUNTA(Y4344:DP4347)=0,"none",HLOOKUP(S4344,Y4344:DP4347,4,FALSE))</f>
        <v>none</v>
      </c>
      <c r="T4347" s="100"/>
      <c r="U4347" s="100" t="str">
        <f t="array" ref="U4347">IF(COUNTA(Y4344:DP4347)=0,"none",IF($U$2="WAHR",$W$3,Abfrage!$F$4))</f>
        <v>none</v>
      </c>
      <c r="V4347" s="100" t="str">
        <f t="array" ref="V4347">IF(COUNTA(Y4344:DP4347)=0,"none",IF($U$2="WAHR",$W$3,Abfrage!$F$4))</f>
        <v>none</v>
      </c>
      <c r="W4347" s="100" t="str">
        <f t="array" ref="W4347">IF(COUNTA(Y4344:DP4347)=0,"none",IF($U$2="WAHR",$W$3,Abfrage!$F$4))</f>
        <v>none</v>
      </c>
      <c r="X4347" s="109"/>
    </row>
    <row r="4348" spans="2:25">
      <c r="B4348" s="75" t="s">
        <v>2698</v>
      </c>
      <c r="C4348" s="76"/>
      <c r="D4348" s="75" t="s">
        <v>95</v>
      </c>
      <c r="E4348" s="75" t="s">
        <v>90</v>
      </c>
      <c r="F4348" s="75" t="s">
        <v>685</v>
      </c>
      <c r="G4348" s="75" t="s">
        <v>306</v>
      </c>
      <c r="H4348" s="75"/>
      <c r="I4348" s="75" t="s">
        <v>51</v>
      </c>
      <c r="J4348" s="75" t="s">
        <v>2699</v>
      </c>
      <c r="K4348" s="75" t="s">
        <v>2700</v>
      </c>
      <c r="L4348" s="75" t="s">
        <v>1411</v>
      </c>
      <c r="M4348" s="75" t="s">
        <v>306</v>
      </c>
      <c r="N4348" s="75" t="s">
        <v>306</v>
      </c>
      <c r="O4348" s="75" t="s">
        <v>547</v>
      </c>
      <c r="P4348" s="76" t="s">
        <v>306</v>
      </c>
      <c r="Q4348" s="216"/>
      <c r="R4348" s="77" t="str">
        <f t="shared" ref="R4348" si="11270">IF(COUNTA(Y4348:DP4351)=0,"01.01.1900",INDEX(Y4348:DP4348,MATCH(R4349,Y4349:DP4349,0)))</f>
        <v>01.01.1900</v>
      </c>
      <c r="S4348" s="78" t="str">
        <f t="shared" ref="S4348" si="11271">IF(COUNTA(Y4348:DP4351)=0,"01.01.1900",MAX(Y4348:DP4348))</f>
        <v>01.01.1900</v>
      </c>
      <c r="T4348" s="79"/>
      <c r="U4348" s="80" t="str">
        <f t="array" ref="U4348">IF(COUNTA(Y4348:DP4351)=0,"01.01.1900",IF(ISERROR(HLOOKUP(U4351,Y4351:DP4351,1,FALSE)),"01.01.1900",INDEX(Y4348:DP4348,MATCH(U4349&amp;U4351,Y4349:DP4349&amp;Y4351:DP4351,0))))</f>
        <v>01.01.1900</v>
      </c>
      <c r="V4348" s="81" t="str">
        <f t="shared" ref="V4348" si="11272">IF(COUNTA(Y4348:DP4351)=0,"01.01.1900",_xlfn.MAXIFS(Y4348:DP4348,Y4351:DP4351,V4351))</f>
        <v>01.01.1900</v>
      </c>
      <c r="W4348" s="82"/>
      <c r="X4348" s="106"/>
    </row>
    <row r="4349" spans="2:25">
      <c r="B4349" s="83"/>
      <c r="C4349" s="84"/>
      <c r="D4349" s="83"/>
      <c r="E4349" s="83"/>
      <c r="F4349" s="83"/>
      <c r="G4349" s="83"/>
      <c r="H4349" s="83"/>
      <c r="I4349" s="83"/>
      <c r="J4349" s="83"/>
      <c r="K4349" s="83"/>
      <c r="L4349" s="83"/>
      <c r="M4349" s="83"/>
      <c r="N4349" s="83"/>
      <c r="O4349" s="83"/>
      <c r="P4349" s="84"/>
      <c r="Q4349" s="217"/>
      <c r="R4349" s="85">
        <f t="shared" ref="R4349" si="11273">IF(COUNTA(Y4348:DP4351)=0,0,MIN(Y4349:DP4349))</f>
        <v>0</v>
      </c>
      <c r="S4349" s="86">
        <f t="shared" ref="S4349" si="11274">IF(COUNTA(Y4348:DP4351)=0,0,HLOOKUP(S4348,Y4348:DP4351,2,FALSE))</f>
        <v>0</v>
      </c>
      <c r="T4349" s="87">
        <f t="shared" ref="T4349" si="11275">IF(COUNTA(Y4348:DP4351)=0,0,AVERAGE(Y4349:DP4349))</f>
        <v>0</v>
      </c>
      <c r="U4349" s="88">
        <f t="shared" ref="U4349" si="11276">IF(COUNTA(Y4348:DP4351)=0,0,_xlfn.MINIFS(Y4349:DP4349,Y4351:DP4351,U4351))</f>
        <v>0</v>
      </c>
      <c r="V4349" s="89">
        <f t="array" ref="V4349">IF(COUNTA(Y4348:DP4351)=0,0,IF(ISERROR(HLOOKUP(V4351,Y4351:DP4351,1,FALSE)),0,INDEX(Y4349:DP4349,MATCH(V4348&amp;V4351,Y4348:DP4348&amp;Y4351:DP4351,0))))</f>
        <v>0</v>
      </c>
      <c r="W4349" s="90">
        <f t="array" ref="W4349">IF(COUNTA(Y4348:DP4351)=0,0,IF(ISERROR(HLOOKUP(W4351,Y4351:DP4351,1,FALSE)),0,AVERAGEIF(Y4351:DP4351,$W4351,Y4349:DP4349)))</f>
        <v>0</v>
      </c>
      <c r="X4349" s="107"/>
    </row>
    <row r="4350" spans="2:25">
      <c r="B4350" s="83"/>
      <c r="C4350" s="84"/>
      <c r="D4350" s="83"/>
      <c r="E4350" s="83"/>
      <c r="F4350" s="83"/>
      <c r="G4350" s="83"/>
      <c r="H4350" s="83"/>
      <c r="I4350" s="83"/>
      <c r="J4350" s="83"/>
      <c r="K4350" s="83"/>
      <c r="L4350" s="83"/>
      <c r="M4350" s="83"/>
      <c r="N4350" s="83"/>
      <c r="O4350" s="83"/>
      <c r="P4350" s="84"/>
      <c r="Q4350" s="217"/>
      <c r="R4350" s="91">
        <f t="shared" ref="R4350" si="11277">IF(COUNTA(Y4348:DP4351)=0,0,HLOOKUP(R4349,Y4349:DP4351,2,FALSE))</f>
        <v>0</v>
      </c>
      <c r="S4350" s="92">
        <f t="shared" ref="S4350" si="11278">IF(COUNTA(Y4348:DP4351)=0,0,HLOOKUP(S4348,Y4348:DP4351,3,FALSE))</f>
        <v>0</v>
      </c>
      <c r="T4350" s="93"/>
      <c r="U4350" s="94">
        <f t="array" ref="U4350">IF(COUNTA(Y4348:DP4351)=0,0,IF(ISERROR(HLOOKUP(U4351,Y4351:DP4351,1,FALSE)),0,INDEX(Y4350:DP4350,MATCH(U4349&amp;U4351,Y4349:DP4349&amp;Y4351:DP4351,0))))</f>
        <v>0</v>
      </c>
      <c r="V4350" s="94">
        <f t="array" ref="V4350">IF(COUNTA(Y4348:DP4351)=0,0,IF(ISERROR(HLOOKUP(V4351,Y4351:DP4351,1,FALSE)),0,INDEX(Y4350:DP4350,MATCH(V4349&amp;V4351,Y4349:DP4349&amp;Y4351:DP4351,0))))</f>
        <v>0</v>
      </c>
      <c r="W4350" s="95"/>
      <c r="X4350" s="108"/>
    </row>
    <row r="4351" spans="2:25" ht="13.9" thickBot="1">
      <c r="B4351" s="96"/>
      <c r="C4351" s="97"/>
      <c r="D4351" s="96"/>
      <c r="E4351" s="96"/>
      <c r="F4351" s="96"/>
      <c r="G4351" s="96"/>
      <c r="H4351" s="96"/>
      <c r="I4351" s="96"/>
      <c r="J4351" s="96"/>
      <c r="K4351" s="96"/>
      <c r="L4351" s="96"/>
      <c r="M4351" s="96"/>
      <c r="N4351" s="96"/>
      <c r="O4351" s="96"/>
      <c r="P4351" s="97"/>
      <c r="Q4351" s="218"/>
      <c r="R4351" s="98" t="str">
        <f t="shared" ref="R4351" si="11279">IF(COUNTA(Y4348:DP4351)=0,"none",HLOOKUP(R4349,Y4349:DP4351,3,FALSE))</f>
        <v>none</v>
      </c>
      <c r="S4351" s="99" t="str">
        <f t="shared" ref="S4351" si="11280">IF(COUNTA(Y4348:DP4351)=0,"none",HLOOKUP(S4348,Y4348:DP4351,4,FALSE))</f>
        <v>none</v>
      </c>
      <c r="T4351" s="100"/>
      <c r="U4351" s="100" t="str">
        <f t="array" ref="U4351">IF(COUNTA(Y4348:DP4351)=0,"none",IF($U$2="WAHR",$W$3,Abfrage!$F$4))</f>
        <v>none</v>
      </c>
      <c r="V4351" s="100" t="str">
        <f t="array" ref="V4351">IF(COUNTA(Y4348:DP4351)=0,"none",IF($U$2="WAHR",$W$3,Abfrage!$F$4))</f>
        <v>none</v>
      </c>
      <c r="W4351" s="100" t="str">
        <f t="array" ref="W4351">IF(COUNTA(Y4348:DP4351)=0,"none",IF($U$2="WAHR",$W$3,Abfrage!$F$4))</f>
        <v>none</v>
      </c>
      <c r="X4351" s="109"/>
    </row>
    <row r="4352" spans="2:25">
      <c r="B4352" s="75" t="s">
        <v>2701</v>
      </c>
      <c r="C4352" s="76">
        <v>1000341665</v>
      </c>
      <c r="D4352" s="75" t="s">
        <v>95</v>
      </c>
      <c r="E4352" s="75" t="s">
        <v>90</v>
      </c>
      <c r="F4352" s="75" t="s">
        <v>122</v>
      </c>
      <c r="G4352" s="75" t="s">
        <v>122</v>
      </c>
      <c r="H4352" s="75" t="e">
        <v>#N/A</v>
      </c>
      <c r="I4352" s="75" t="s">
        <v>51</v>
      </c>
      <c r="J4352" s="75" t="s">
        <v>2702</v>
      </c>
      <c r="K4352" s="75" t="s">
        <v>306</v>
      </c>
      <c r="L4352" s="75" t="s">
        <v>306</v>
      </c>
      <c r="M4352" s="75" t="s">
        <v>306</v>
      </c>
      <c r="N4352" s="75" t="s">
        <v>327</v>
      </c>
      <c r="O4352" s="75" t="s">
        <v>2703</v>
      </c>
      <c r="P4352" s="76" t="s">
        <v>306</v>
      </c>
      <c r="Q4352" s="216"/>
      <c r="R4352" s="77" t="str">
        <f t="shared" ref="R4352" si="11281">IF(COUNTA(Y4352:DP4355)=0,"01.01.1900",INDEX(Y4352:DP4352,MATCH(R4353,Y4353:DP4353,0)))</f>
        <v>01.01.1900</v>
      </c>
      <c r="S4352" s="78" t="str">
        <f t="shared" ref="S4352" si="11282">IF(COUNTA(Y4352:DP4355)=0,"01.01.1900",MAX(Y4352:DP4352))</f>
        <v>01.01.1900</v>
      </c>
      <c r="T4352" s="79"/>
      <c r="U4352" s="80" t="str">
        <f t="array" ref="U4352">IF(COUNTA(Y4352:DP4355)=0,"01.01.1900",IF(ISERROR(HLOOKUP(U4355,Y4355:DP4355,1,FALSE)),"01.01.1900",INDEX(Y4352:DP4352,MATCH(U4353&amp;U4355,Y4353:DP4353&amp;Y4355:DP4355,0))))</f>
        <v>01.01.1900</v>
      </c>
      <c r="V4352" s="81" t="str">
        <f t="shared" ref="V4352" si="11283">IF(COUNTA(Y4352:DP4355)=0,"01.01.1900",_xlfn.MAXIFS(Y4352:DP4352,Y4355:DP4355,V4355))</f>
        <v>01.01.1900</v>
      </c>
      <c r="W4352" s="82"/>
      <c r="X4352" s="106"/>
    </row>
    <row r="4353" spans="2:24">
      <c r="B4353" s="83"/>
      <c r="C4353" s="84"/>
      <c r="D4353" s="83"/>
      <c r="E4353" s="83"/>
      <c r="F4353" s="83"/>
      <c r="G4353" s="83"/>
      <c r="H4353" s="83"/>
      <c r="I4353" s="83"/>
      <c r="J4353" s="83"/>
      <c r="K4353" s="83"/>
      <c r="L4353" s="83"/>
      <c r="M4353" s="83"/>
      <c r="N4353" s="83"/>
      <c r="O4353" s="83"/>
      <c r="P4353" s="84"/>
      <c r="Q4353" s="217"/>
      <c r="R4353" s="85">
        <f t="shared" ref="R4353" si="11284">IF(COUNTA(Y4352:DP4355)=0,0,MIN(Y4353:DP4353))</f>
        <v>0</v>
      </c>
      <c r="S4353" s="86">
        <f t="shared" ref="S4353" si="11285">IF(COUNTA(Y4352:DP4355)=0,0,HLOOKUP(S4352,Y4352:DP4355,2,FALSE))</f>
        <v>0</v>
      </c>
      <c r="T4353" s="87">
        <f t="shared" ref="T4353" si="11286">IF(COUNTA(Y4352:DP4355)=0,0,AVERAGE(Y4353:DP4353))</f>
        <v>0</v>
      </c>
      <c r="U4353" s="88">
        <f t="shared" ref="U4353" si="11287">IF(COUNTA(Y4352:DP4355)=0,0,_xlfn.MINIFS(Y4353:DP4353,Y4355:DP4355,U4355))</f>
        <v>0</v>
      </c>
      <c r="V4353" s="89">
        <f t="array" ref="V4353">IF(COUNTA(Y4352:DP4355)=0,0,IF(ISERROR(HLOOKUP(V4355,Y4355:DP4355,1,FALSE)),0,INDEX(Y4353:DP4353,MATCH(V4352&amp;V4355,Y4352:DP4352&amp;Y4355:DP4355,0))))</f>
        <v>0</v>
      </c>
      <c r="W4353" s="90">
        <f t="array" ref="W4353">IF(COUNTA(Y4352:DP4355)=0,0,IF(ISERROR(HLOOKUP(W4355,Y4355:DP4355,1,FALSE)),0,AVERAGEIF(Y4355:DP4355,$W4355,Y4353:DP4353)))</f>
        <v>0</v>
      </c>
      <c r="X4353" s="107"/>
    </row>
    <row r="4354" spans="2:24">
      <c r="B4354" s="83"/>
      <c r="C4354" s="84"/>
      <c r="D4354" s="83"/>
      <c r="E4354" s="83"/>
      <c r="F4354" s="83"/>
      <c r="G4354" s="83"/>
      <c r="H4354" s="83"/>
      <c r="I4354" s="83"/>
      <c r="J4354" s="83"/>
      <c r="K4354" s="83"/>
      <c r="L4354" s="83"/>
      <c r="M4354" s="83"/>
      <c r="N4354" s="83"/>
      <c r="O4354" s="83"/>
      <c r="P4354" s="84"/>
      <c r="Q4354" s="217"/>
      <c r="R4354" s="91">
        <f t="shared" ref="R4354" si="11288">IF(COUNTA(Y4352:DP4355)=0,0,HLOOKUP(R4353,Y4353:DP4355,2,FALSE))</f>
        <v>0</v>
      </c>
      <c r="S4354" s="92">
        <f t="shared" ref="S4354" si="11289">IF(COUNTA(Y4352:DP4355)=0,0,HLOOKUP(S4352,Y4352:DP4355,3,FALSE))</f>
        <v>0</v>
      </c>
      <c r="T4354" s="93"/>
      <c r="U4354" s="94">
        <f t="array" ref="U4354">IF(COUNTA(Y4352:DP4355)=0,0,IF(ISERROR(HLOOKUP(U4355,Y4355:DP4355,1,FALSE)),0,INDEX(Y4354:DP4354,MATCH(U4353&amp;U4355,Y4353:DP4353&amp;Y4355:DP4355,0))))</f>
        <v>0</v>
      </c>
      <c r="V4354" s="94">
        <f t="array" ref="V4354">IF(COUNTA(Y4352:DP4355)=0,0,IF(ISERROR(HLOOKUP(V4355,Y4355:DP4355,1,FALSE)),0,INDEX(Y4354:DP4354,MATCH(V4353&amp;V4355,Y4353:DP4353&amp;Y4355:DP4355,0))))</f>
        <v>0</v>
      </c>
      <c r="W4354" s="95"/>
      <c r="X4354" s="108"/>
    </row>
    <row r="4355" spans="2:24" ht="13.9" thickBot="1">
      <c r="B4355" s="96"/>
      <c r="C4355" s="97"/>
      <c r="D4355" s="96"/>
      <c r="E4355" s="96"/>
      <c r="F4355" s="96"/>
      <c r="G4355" s="96"/>
      <c r="H4355" s="96"/>
      <c r="I4355" s="96"/>
      <c r="J4355" s="96"/>
      <c r="K4355" s="96"/>
      <c r="L4355" s="96"/>
      <c r="M4355" s="96"/>
      <c r="N4355" s="96"/>
      <c r="O4355" s="96"/>
      <c r="P4355" s="97"/>
      <c r="Q4355" s="218"/>
      <c r="R4355" s="98" t="str">
        <f t="shared" ref="R4355" si="11290">IF(COUNTA(Y4352:DP4355)=0,"none",HLOOKUP(R4353,Y4353:DP4355,3,FALSE))</f>
        <v>none</v>
      </c>
      <c r="S4355" s="99" t="str">
        <f t="shared" ref="S4355" si="11291">IF(COUNTA(Y4352:DP4355)=0,"none",HLOOKUP(S4352,Y4352:DP4355,4,FALSE))</f>
        <v>none</v>
      </c>
      <c r="T4355" s="100"/>
      <c r="U4355" s="100" t="str">
        <f t="array" ref="U4355">IF(COUNTA(Y4352:DP4355)=0,"none",IF($U$2="WAHR",$W$3,Abfrage!$F$4))</f>
        <v>none</v>
      </c>
      <c r="V4355" s="100" t="str">
        <f t="array" ref="V4355">IF(COUNTA(Y4352:DP4355)=0,"none",IF($U$2="WAHR",$W$3,Abfrage!$F$4))</f>
        <v>none</v>
      </c>
      <c r="W4355" s="100" t="str">
        <f t="array" ref="W4355">IF(COUNTA(Y4352:DP4355)=0,"none",IF($U$2="WAHR",$W$3,Abfrage!$F$4))</f>
        <v>none</v>
      </c>
      <c r="X4355" s="109"/>
    </row>
    <row r="4356" spans="2:24">
      <c r="B4356" s="75" t="s">
        <v>2704</v>
      </c>
      <c r="C4356" s="76">
        <v>1000357848</v>
      </c>
      <c r="D4356" s="75" t="s">
        <v>95</v>
      </c>
      <c r="E4356" s="75" t="s">
        <v>148</v>
      </c>
      <c r="F4356" s="75" t="s">
        <v>175</v>
      </c>
      <c r="G4356" s="75" t="s">
        <v>306</v>
      </c>
      <c r="H4356" s="75" t="e">
        <v>#N/A</v>
      </c>
      <c r="I4356" s="75" t="s">
        <v>2472</v>
      </c>
      <c r="J4356" s="75" t="s">
        <v>2705</v>
      </c>
      <c r="K4356" s="75" t="s">
        <v>325</v>
      </c>
      <c r="L4356" s="75" t="s">
        <v>325</v>
      </c>
      <c r="M4356" s="75" t="s">
        <v>307</v>
      </c>
      <c r="N4356" s="75" t="s">
        <v>327</v>
      </c>
      <c r="O4356" s="75" t="s">
        <v>306</v>
      </c>
      <c r="P4356" s="76" t="s">
        <v>306</v>
      </c>
      <c r="Q4356" s="216"/>
      <c r="R4356" s="77" t="str">
        <f t="shared" ref="R4356" si="11292">IF(COUNTA(Y4356:DP4359)=0,"01.01.1900",INDEX(Y4356:DP4356,MATCH(R4357,Y4357:DP4357,0)))</f>
        <v>01.01.1900</v>
      </c>
      <c r="S4356" s="78" t="str">
        <f t="shared" ref="S4356" si="11293">IF(COUNTA(Y4356:DP4359)=0,"01.01.1900",MAX(Y4356:DP4356))</f>
        <v>01.01.1900</v>
      </c>
      <c r="T4356" s="79"/>
      <c r="U4356" s="80" t="str">
        <f t="array" ref="U4356">IF(COUNTA(Y4356:DP4359)=0,"01.01.1900",IF(ISERROR(HLOOKUP(U4359,Y4359:DP4359,1,FALSE)),"01.01.1900",INDEX(Y4356:DP4356,MATCH(U4357&amp;U4359,Y4357:DP4357&amp;Y4359:DP4359,0))))</f>
        <v>01.01.1900</v>
      </c>
      <c r="V4356" s="81" t="str">
        <f t="shared" ref="V4356" si="11294">IF(COUNTA(Y4356:DP4359)=0,"01.01.1900",_xlfn.MAXIFS(Y4356:DP4356,Y4359:DP4359,V4359))</f>
        <v>01.01.1900</v>
      </c>
      <c r="W4356" s="82"/>
      <c r="X4356" s="106"/>
    </row>
    <row r="4357" spans="2:24">
      <c r="B4357" s="83"/>
      <c r="C4357" s="84"/>
      <c r="D4357" s="83"/>
      <c r="E4357" s="83"/>
      <c r="F4357" s="83"/>
      <c r="G4357" s="83"/>
      <c r="H4357" s="83"/>
      <c r="I4357" s="83"/>
      <c r="J4357" s="83"/>
      <c r="K4357" s="83"/>
      <c r="L4357" s="83"/>
      <c r="M4357" s="83"/>
      <c r="N4357" s="83"/>
      <c r="O4357" s="83"/>
      <c r="P4357" s="84"/>
      <c r="Q4357" s="217"/>
      <c r="R4357" s="85">
        <f t="shared" ref="R4357" si="11295">IF(COUNTA(Y4356:DP4359)=0,0,MIN(Y4357:DP4357))</f>
        <v>0</v>
      </c>
      <c r="S4357" s="86">
        <f t="shared" ref="S4357" si="11296">IF(COUNTA(Y4356:DP4359)=0,0,HLOOKUP(S4356,Y4356:DP4359,2,FALSE))</f>
        <v>0</v>
      </c>
      <c r="T4357" s="87">
        <f t="shared" ref="T4357" si="11297">IF(COUNTA(Y4356:DP4359)=0,0,AVERAGE(Y4357:DP4357))</f>
        <v>0</v>
      </c>
      <c r="U4357" s="88">
        <f t="shared" ref="U4357" si="11298">IF(COUNTA(Y4356:DP4359)=0,0,_xlfn.MINIFS(Y4357:DP4357,Y4359:DP4359,U4359))</f>
        <v>0</v>
      </c>
      <c r="V4357" s="89">
        <f t="array" ref="V4357">IF(COUNTA(Y4356:DP4359)=0,0,IF(ISERROR(HLOOKUP(V4359,Y4359:DP4359,1,FALSE)),0,INDEX(Y4357:DP4357,MATCH(V4356&amp;V4359,Y4356:DP4356&amp;Y4359:DP4359,0))))</f>
        <v>0</v>
      </c>
      <c r="W4357" s="90">
        <f t="array" ref="W4357">IF(COUNTA(Y4356:DP4359)=0,0,IF(ISERROR(HLOOKUP(W4359,Y4359:DP4359,1,FALSE)),0,AVERAGEIF(Y4359:DP4359,$W4359,Y4357:DP4357)))</f>
        <v>0</v>
      </c>
      <c r="X4357" s="107"/>
    </row>
    <row r="4358" spans="2:24">
      <c r="B4358" s="83"/>
      <c r="C4358" s="84"/>
      <c r="D4358" s="83"/>
      <c r="E4358" s="83"/>
      <c r="F4358" s="83"/>
      <c r="G4358" s="83"/>
      <c r="H4358" s="83"/>
      <c r="I4358" s="83"/>
      <c r="J4358" s="83"/>
      <c r="K4358" s="83"/>
      <c r="L4358" s="83"/>
      <c r="M4358" s="83"/>
      <c r="N4358" s="83"/>
      <c r="O4358" s="83"/>
      <c r="P4358" s="84"/>
      <c r="Q4358" s="217"/>
      <c r="R4358" s="91">
        <f t="shared" ref="R4358" si="11299">IF(COUNTA(Y4356:DP4359)=0,0,HLOOKUP(R4357,Y4357:DP4359,2,FALSE))</f>
        <v>0</v>
      </c>
      <c r="S4358" s="92">
        <f t="shared" ref="S4358" si="11300">IF(COUNTA(Y4356:DP4359)=0,0,HLOOKUP(S4356,Y4356:DP4359,3,FALSE))</f>
        <v>0</v>
      </c>
      <c r="T4358" s="93"/>
      <c r="U4358" s="94">
        <f t="array" ref="U4358">IF(COUNTA(Y4356:DP4359)=0,0,IF(ISERROR(HLOOKUP(U4359,Y4359:DP4359,1,FALSE)),0,INDEX(Y4358:DP4358,MATCH(U4357&amp;U4359,Y4357:DP4357&amp;Y4359:DP4359,0))))</f>
        <v>0</v>
      </c>
      <c r="V4358" s="94">
        <f t="array" ref="V4358">IF(COUNTA(Y4356:DP4359)=0,0,IF(ISERROR(HLOOKUP(V4359,Y4359:DP4359,1,FALSE)),0,INDEX(Y4358:DP4358,MATCH(V4357&amp;V4359,Y4357:DP4357&amp;Y4359:DP4359,0))))</f>
        <v>0</v>
      </c>
      <c r="W4358" s="95"/>
      <c r="X4358" s="108"/>
    </row>
    <row r="4359" spans="2:24" ht="13.9" thickBot="1">
      <c r="B4359" s="96"/>
      <c r="C4359" s="97"/>
      <c r="D4359" s="96"/>
      <c r="E4359" s="96"/>
      <c r="F4359" s="96"/>
      <c r="G4359" s="96"/>
      <c r="H4359" s="96"/>
      <c r="I4359" s="96"/>
      <c r="J4359" s="96"/>
      <c r="K4359" s="96"/>
      <c r="L4359" s="96"/>
      <c r="M4359" s="96"/>
      <c r="N4359" s="96"/>
      <c r="O4359" s="96"/>
      <c r="P4359" s="97"/>
      <c r="Q4359" s="218"/>
      <c r="R4359" s="98" t="str">
        <f t="shared" ref="R4359" si="11301">IF(COUNTA(Y4356:DP4359)=0,"none",HLOOKUP(R4357,Y4357:DP4359,3,FALSE))</f>
        <v>none</v>
      </c>
      <c r="S4359" s="99" t="str">
        <f t="shared" ref="S4359" si="11302">IF(COUNTA(Y4356:DP4359)=0,"none",HLOOKUP(S4356,Y4356:DP4359,4,FALSE))</f>
        <v>none</v>
      </c>
      <c r="T4359" s="100"/>
      <c r="U4359" s="100" t="str">
        <f t="array" ref="U4359">IF(COUNTA(Y4356:DP4359)=0,"none",IF($U$2="WAHR",$W$3,Abfrage!$F$4))</f>
        <v>none</v>
      </c>
      <c r="V4359" s="100" t="str">
        <f t="array" ref="V4359">IF(COUNTA(Y4356:DP4359)=0,"none",IF($U$2="WAHR",$W$3,Abfrage!$F$4))</f>
        <v>none</v>
      </c>
      <c r="W4359" s="100" t="str">
        <f t="array" ref="W4359">IF(COUNTA(Y4356:DP4359)=0,"none",IF($U$2="WAHR",$W$3,Abfrage!$F$4))</f>
        <v>none</v>
      </c>
      <c r="X4359" s="109"/>
    </row>
    <row r="4360" spans="2:24">
      <c r="B4360" s="75" t="s">
        <v>2706</v>
      </c>
      <c r="C4360" s="76">
        <v>1000203518</v>
      </c>
      <c r="D4360" s="75" t="s">
        <v>89</v>
      </c>
      <c r="E4360" s="75" t="s">
        <v>406</v>
      </c>
      <c r="F4360" s="75" t="s">
        <v>407</v>
      </c>
      <c r="G4360" s="75" t="s">
        <v>306</v>
      </c>
      <c r="H4360" s="75" t="e">
        <v>#N/A</v>
      </c>
      <c r="I4360" s="75" t="s">
        <v>79</v>
      </c>
      <c r="J4360" s="75" t="s">
        <v>2707</v>
      </c>
      <c r="K4360" s="75" t="s">
        <v>306</v>
      </c>
      <c r="L4360" s="75" t="s">
        <v>306</v>
      </c>
      <c r="M4360" s="75" t="s">
        <v>313</v>
      </c>
      <c r="N4360" s="75" t="s">
        <v>352</v>
      </c>
      <c r="O4360" s="75" t="s">
        <v>476</v>
      </c>
      <c r="P4360" s="76" t="s">
        <v>306</v>
      </c>
      <c r="Q4360" s="216"/>
      <c r="R4360" s="77" t="str">
        <f t="shared" ref="R4360" si="11303">IF(COUNTA(Y4360:DP4363)=0,"01.01.1900",INDEX(Y4360:DP4360,MATCH(R4361,Y4361:DP4361,0)))</f>
        <v>01.01.1900</v>
      </c>
      <c r="S4360" s="78" t="str">
        <f t="shared" ref="S4360" si="11304">IF(COUNTA(Y4360:DP4363)=0,"01.01.1900",MAX(Y4360:DP4360))</f>
        <v>01.01.1900</v>
      </c>
      <c r="T4360" s="79"/>
      <c r="U4360" s="80" t="str">
        <f t="array" ref="U4360">IF(COUNTA(Y4360:DP4363)=0,"01.01.1900",IF(ISERROR(HLOOKUP(U4363,Y4363:DP4363,1,FALSE)),"01.01.1900",INDEX(Y4360:DP4360,MATCH(U4361&amp;U4363,Y4361:DP4361&amp;Y4363:DP4363,0))))</f>
        <v>01.01.1900</v>
      </c>
      <c r="V4360" s="81" t="str">
        <f t="shared" ref="V4360" si="11305">IF(COUNTA(Y4360:DP4363)=0,"01.01.1900",_xlfn.MAXIFS(Y4360:DP4360,Y4363:DP4363,V4363))</f>
        <v>01.01.1900</v>
      </c>
      <c r="W4360" s="82"/>
      <c r="X4360" s="106"/>
    </row>
    <row r="4361" spans="2:24">
      <c r="B4361" s="83"/>
      <c r="C4361" s="84"/>
      <c r="D4361" s="83"/>
      <c r="E4361" s="83"/>
      <c r="F4361" s="83"/>
      <c r="G4361" s="83"/>
      <c r="H4361" s="83"/>
      <c r="I4361" s="83"/>
      <c r="J4361" s="83"/>
      <c r="K4361" s="83"/>
      <c r="L4361" s="83"/>
      <c r="M4361" s="83"/>
      <c r="N4361" s="83"/>
      <c r="O4361" s="83"/>
      <c r="P4361" s="84"/>
      <c r="Q4361" s="217"/>
      <c r="R4361" s="85">
        <f t="shared" ref="R4361" si="11306">IF(COUNTA(Y4360:DP4363)=0,0,MIN(Y4361:DP4361))</f>
        <v>0</v>
      </c>
      <c r="S4361" s="86">
        <f t="shared" ref="S4361" si="11307">IF(COUNTA(Y4360:DP4363)=0,0,HLOOKUP(S4360,Y4360:DP4363,2,FALSE))</f>
        <v>0</v>
      </c>
      <c r="T4361" s="87">
        <f t="shared" ref="T4361" si="11308">IF(COUNTA(Y4360:DP4363)=0,0,AVERAGE(Y4361:DP4361))</f>
        <v>0</v>
      </c>
      <c r="U4361" s="88">
        <f t="shared" ref="U4361" si="11309">IF(COUNTA(Y4360:DP4363)=0,0,_xlfn.MINIFS(Y4361:DP4361,Y4363:DP4363,U4363))</f>
        <v>0</v>
      </c>
      <c r="V4361" s="89">
        <f t="array" ref="V4361">IF(COUNTA(Y4360:DP4363)=0,0,IF(ISERROR(HLOOKUP(V4363,Y4363:DP4363,1,FALSE)),0,INDEX(Y4361:DP4361,MATCH(V4360&amp;V4363,Y4360:DP4360&amp;Y4363:DP4363,0))))</f>
        <v>0</v>
      </c>
      <c r="W4361" s="90">
        <f t="array" ref="W4361">IF(COUNTA(Y4360:DP4363)=0,0,IF(ISERROR(HLOOKUP(W4363,Y4363:DP4363,1,FALSE)),0,AVERAGEIF(Y4363:DP4363,$W4363,Y4361:DP4361)))</f>
        <v>0</v>
      </c>
      <c r="X4361" s="107"/>
    </row>
    <row r="4362" spans="2:24">
      <c r="B4362" s="83"/>
      <c r="C4362" s="84"/>
      <c r="D4362" s="83"/>
      <c r="E4362" s="83"/>
      <c r="F4362" s="83"/>
      <c r="G4362" s="83"/>
      <c r="H4362" s="83"/>
      <c r="I4362" s="83"/>
      <c r="J4362" s="83"/>
      <c r="K4362" s="83"/>
      <c r="L4362" s="83"/>
      <c r="M4362" s="83"/>
      <c r="N4362" s="83"/>
      <c r="O4362" s="83"/>
      <c r="P4362" s="84"/>
      <c r="Q4362" s="217"/>
      <c r="R4362" s="91">
        <f t="shared" ref="R4362" si="11310">IF(COUNTA(Y4360:DP4363)=0,0,HLOOKUP(R4361,Y4361:DP4363,2,FALSE))</f>
        <v>0</v>
      </c>
      <c r="S4362" s="92">
        <f t="shared" ref="S4362" si="11311">IF(COUNTA(Y4360:DP4363)=0,0,HLOOKUP(S4360,Y4360:DP4363,3,FALSE))</f>
        <v>0</v>
      </c>
      <c r="T4362" s="93"/>
      <c r="U4362" s="94">
        <f t="array" ref="U4362">IF(COUNTA(Y4360:DP4363)=0,0,IF(ISERROR(HLOOKUP(U4363,Y4363:DP4363,1,FALSE)),0,INDEX(Y4362:DP4362,MATCH(U4361&amp;U4363,Y4361:DP4361&amp;Y4363:DP4363,0))))</f>
        <v>0</v>
      </c>
      <c r="V4362" s="94">
        <f t="array" ref="V4362">IF(COUNTA(Y4360:DP4363)=0,0,IF(ISERROR(HLOOKUP(V4363,Y4363:DP4363,1,FALSE)),0,INDEX(Y4362:DP4362,MATCH(V4361&amp;V4363,Y4361:DP4361&amp;Y4363:DP4363,0))))</f>
        <v>0</v>
      </c>
      <c r="W4362" s="95"/>
      <c r="X4362" s="108"/>
    </row>
    <row r="4363" spans="2:24" ht="13.9" thickBot="1">
      <c r="B4363" s="96"/>
      <c r="C4363" s="97"/>
      <c r="D4363" s="96"/>
      <c r="E4363" s="96"/>
      <c r="F4363" s="96"/>
      <c r="G4363" s="96"/>
      <c r="H4363" s="96"/>
      <c r="I4363" s="96"/>
      <c r="J4363" s="96"/>
      <c r="K4363" s="96"/>
      <c r="L4363" s="96"/>
      <c r="M4363" s="96"/>
      <c r="N4363" s="96"/>
      <c r="O4363" s="96"/>
      <c r="P4363" s="97"/>
      <c r="Q4363" s="218"/>
      <c r="R4363" s="98" t="str">
        <f t="shared" ref="R4363" si="11312">IF(COUNTA(Y4360:DP4363)=0,"none",HLOOKUP(R4361,Y4361:DP4363,3,FALSE))</f>
        <v>none</v>
      </c>
      <c r="S4363" s="99" t="str">
        <f t="shared" ref="S4363" si="11313">IF(COUNTA(Y4360:DP4363)=0,"none",HLOOKUP(S4360,Y4360:DP4363,4,FALSE))</f>
        <v>none</v>
      </c>
      <c r="T4363" s="100"/>
      <c r="U4363" s="100" t="str">
        <f t="array" ref="U4363">IF(COUNTA(Y4360:DP4363)=0,"none",IF($U$2="WAHR",$W$3,Abfrage!$F$4))</f>
        <v>none</v>
      </c>
      <c r="V4363" s="100" t="str">
        <f t="array" ref="V4363">IF(COUNTA(Y4360:DP4363)=0,"none",IF($U$2="WAHR",$W$3,Abfrage!$F$4))</f>
        <v>none</v>
      </c>
      <c r="W4363" s="100" t="str">
        <f t="array" ref="W4363">IF(COUNTA(Y4360:DP4363)=0,"none",IF($U$2="WAHR",$W$3,Abfrage!$F$4))</f>
        <v>none</v>
      </c>
      <c r="X4363" s="109"/>
    </row>
    <row r="4364" spans="2:24">
      <c r="B4364" s="75" t="s">
        <v>2708</v>
      </c>
      <c r="C4364" s="76">
        <v>1000355230</v>
      </c>
      <c r="D4364" s="75" t="s">
        <v>95</v>
      </c>
      <c r="E4364" s="75" t="s">
        <v>90</v>
      </c>
      <c r="F4364" s="75" t="s">
        <v>685</v>
      </c>
      <c r="G4364" s="75" t="s">
        <v>306</v>
      </c>
      <c r="H4364" s="75" t="e">
        <v>#N/A</v>
      </c>
      <c r="I4364" s="75" t="s">
        <v>79</v>
      </c>
      <c r="J4364" s="75" t="s">
        <v>2709</v>
      </c>
      <c r="K4364" s="75" t="s">
        <v>325</v>
      </c>
      <c r="L4364" s="75" t="s">
        <v>326</v>
      </c>
      <c r="M4364" s="75" t="s">
        <v>313</v>
      </c>
      <c r="N4364" s="75" t="s">
        <v>327</v>
      </c>
      <c r="O4364" s="75" t="s">
        <v>402</v>
      </c>
      <c r="P4364" s="76" t="s">
        <v>306</v>
      </c>
      <c r="Q4364" s="216"/>
      <c r="R4364" s="77" t="str">
        <f t="shared" ref="R4364" si="11314">IF(COUNTA(Y4364:DP4367)=0,"01.01.1900",INDEX(Y4364:DP4364,MATCH(R4365,Y4365:DP4365,0)))</f>
        <v>01.01.1900</v>
      </c>
      <c r="S4364" s="78" t="str">
        <f t="shared" ref="S4364" si="11315">IF(COUNTA(Y4364:DP4367)=0,"01.01.1900",MAX(Y4364:DP4364))</f>
        <v>01.01.1900</v>
      </c>
      <c r="T4364" s="79"/>
      <c r="U4364" s="80" t="str">
        <f t="array" ref="U4364">IF(COUNTA(Y4364:DP4367)=0,"01.01.1900",IF(ISERROR(HLOOKUP(U4367,Y4367:DP4367,1,FALSE)),"01.01.1900",INDEX(Y4364:DP4364,MATCH(U4365&amp;U4367,Y4365:DP4365&amp;Y4367:DP4367,0))))</f>
        <v>01.01.1900</v>
      </c>
      <c r="V4364" s="81" t="str">
        <f t="shared" ref="V4364" si="11316">IF(COUNTA(Y4364:DP4367)=0,"01.01.1900",_xlfn.MAXIFS(Y4364:DP4364,Y4367:DP4367,V4367))</f>
        <v>01.01.1900</v>
      </c>
      <c r="W4364" s="82"/>
      <c r="X4364" s="106"/>
    </row>
    <row r="4365" spans="2:24">
      <c r="B4365" s="83"/>
      <c r="C4365" s="84"/>
      <c r="D4365" s="83"/>
      <c r="E4365" s="83"/>
      <c r="F4365" s="83"/>
      <c r="G4365" s="83"/>
      <c r="H4365" s="83"/>
      <c r="I4365" s="83"/>
      <c r="J4365" s="83"/>
      <c r="K4365" s="83"/>
      <c r="L4365" s="83"/>
      <c r="M4365" s="83"/>
      <c r="N4365" s="83"/>
      <c r="O4365" s="83"/>
      <c r="P4365" s="84"/>
      <c r="Q4365" s="217"/>
      <c r="R4365" s="85">
        <f t="shared" ref="R4365" si="11317">IF(COUNTA(Y4364:DP4367)=0,0,MIN(Y4365:DP4365))</f>
        <v>0</v>
      </c>
      <c r="S4365" s="86">
        <f t="shared" ref="S4365" si="11318">IF(COUNTA(Y4364:DP4367)=0,0,HLOOKUP(S4364,Y4364:DP4367,2,FALSE))</f>
        <v>0</v>
      </c>
      <c r="T4365" s="87">
        <f t="shared" ref="T4365" si="11319">IF(COUNTA(Y4364:DP4367)=0,0,AVERAGE(Y4365:DP4365))</f>
        <v>0</v>
      </c>
      <c r="U4365" s="88">
        <f t="shared" ref="U4365" si="11320">IF(COUNTA(Y4364:DP4367)=0,0,_xlfn.MINIFS(Y4365:DP4365,Y4367:DP4367,U4367))</f>
        <v>0</v>
      </c>
      <c r="V4365" s="89">
        <f t="array" ref="V4365">IF(COUNTA(Y4364:DP4367)=0,0,IF(ISERROR(HLOOKUP(V4367,Y4367:DP4367,1,FALSE)),0,INDEX(Y4365:DP4365,MATCH(V4364&amp;V4367,Y4364:DP4364&amp;Y4367:DP4367,0))))</f>
        <v>0</v>
      </c>
      <c r="W4365" s="90">
        <f t="array" ref="W4365">IF(COUNTA(Y4364:DP4367)=0,0,IF(ISERROR(HLOOKUP(W4367,Y4367:DP4367,1,FALSE)),0,AVERAGEIF(Y4367:DP4367,$W4367,Y4365:DP4365)))</f>
        <v>0</v>
      </c>
      <c r="X4365" s="107"/>
    </row>
    <row r="4366" spans="2:24">
      <c r="B4366" s="83"/>
      <c r="C4366" s="84"/>
      <c r="D4366" s="83"/>
      <c r="E4366" s="83"/>
      <c r="F4366" s="83"/>
      <c r="G4366" s="83"/>
      <c r="H4366" s="83"/>
      <c r="I4366" s="83"/>
      <c r="J4366" s="83"/>
      <c r="K4366" s="83"/>
      <c r="L4366" s="83"/>
      <c r="M4366" s="83"/>
      <c r="N4366" s="83"/>
      <c r="O4366" s="83"/>
      <c r="P4366" s="84"/>
      <c r="Q4366" s="217"/>
      <c r="R4366" s="91">
        <f t="shared" ref="R4366" si="11321">IF(COUNTA(Y4364:DP4367)=0,0,HLOOKUP(R4365,Y4365:DP4367,2,FALSE))</f>
        <v>0</v>
      </c>
      <c r="S4366" s="92">
        <f t="shared" ref="S4366" si="11322">IF(COUNTA(Y4364:DP4367)=0,0,HLOOKUP(S4364,Y4364:DP4367,3,FALSE))</f>
        <v>0</v>
      </c>
      <c r="T4366" s="93"/>
      <c r="U4366" s="94">
        <f t="array" ref="U4366">IF(COUNTA(Y4364:DP4367)=0,0,IF(ISERROR(HLOOKUP(U4367,Y4367:DP4367,1,FALSE)),0,INDEX(Y4366:DP4366,MATCH(U4365&amp;U4367,Y4365:DP4365&amp;Y4367:DP4367,0))))</f>
        <v>0</v>
      </c>
      <c r="V4366" s="94">
        <f t="array" ref="V4366">IF(COUNTA(Y4364:DP4367)=0,0,IF(ISERROR(HLOOKUP(V4367,Y4367:DP4367,1,FALSE)),0,INDEX(Y4366:DP4366,MATCH(V4365&amp;V4367,Y4365:DP4365&amp;Y4367:DP4367,0))))</f>
        <v>0</v>
      </c>
      <c r="W4366" s="95"/>
      <c r="X4366" s="108"/>
    </row>
    <row r="4367" spans="2:24" ht="13.9" thickBot="1">
      <c r="B4367" s="96"/>
      <c r="C4367" s="97"/>
      <c r="D4367" s="96"/>
      <c r="E4367" s="96"/>
      <c r="F4367" s="96"/>
      <c r="G4367" s="96"/>
      <c r="H4367" s="96"/>
      <c r="I4367" s="96"/>
      <c r="J4367" s="96"/>
      <c r="K4367" s="96"/>
      <c r="L4367" s="96"/>
      <c r="M4367" s="96"/>
      <c r="N4367" s="96"/>
      <c r="O4367" s="96"/>
      <c r="P4367" s="97"/>
      <c r="Q4367" s="218"/>
      <c r="R4367" s="98" t="str">
        <f t="shared" ref="R4367" si="11323">IF(COUNTA(Y4364:DP4367)=0,"none",HLOOKUP(R4365,Y4365:DP4367,3,FALSE))</f>
        <v>none</v>
      </c>
      <c r="S4367" s="99" t="str">
        <f t="shared" ref="S4367" si="11324">IF(COUNTA(Y4364:DP4367)=0,"none",HLOOKUP(S4364,Y4364:DP4367,4,FALSE))</f>
        <v>none</v>
      </c>
      <c r="T4367" s="100"/>
      <c r="U4367" s="100" t="str">
        <f t="array" ref="U4367">IF(COUNTA(Y4364:DP4367)=0,"none",IF($U$2="WAHR",$W$3,Abfrage!$F$4))</f>
        <v>none</v>
      </c>
      <c r="V4367" s="100" t="str">
        <f t="array" ref="V4367">IF(COUNTA(Y4364:DP4367)=0,"none",IF($U$2="WAHR",$W$3,Abfrage!$F$4))</f>
        <v>none</v>
      </c>
      <c r="W4367" s="100" t="str">
        <f t="array" ref="W4367">IF(COUNTA(Y4364:DP4367)=0,"none",IF($U$2="WAHR",$W$3,Abfrage!$F$4))</f>
        <v>none</v>
      </c>
      <c r="X4367" s="109"/>
    </row>
    <row r="4368" spans="2:24">
      <c r="B4368" s="75" t="s">
        <v>2710</v>
      </c>
      <c r="C4368" s="76">
        <v>1000355241</v>
      </c>
      <c r="D4368" s="75" t="s">
        <v>95</v>
      </c>
      <c r="E4368" s="75" t="s">
        <v>90</v>
      </c>
      <c r="F4368" s="75" t="s">
        <v>685</v>
      </c>
      <c r="G4368" s="75" t="s">
        <v>306</v>
      </c>
      <c r="H4368" s="75" t="e">
        <v>#N/A</v>
      </c>
      <c r="I4368" s="75" t="s">
        <v>79</v>
      </c>
      <c r="J4368" s="75" t="s">
        <v>2711</v>
      </c>
      <c r="K4368" s="75" t="s">
        <v>360</v>
      </c>
      <c r="L4368" s="75" t="s">
        <v>352</v>
      </c>
      <c r="M4368" s="75" t="s">
        <v>313</v>
      </c>
      <c r="N4368" s="75" t="s">
        <v>327</v>
      </c>
      <c r="O4368" s="75" t="s">
        <v>551</v>
      </c>
      <c r="P4368" s="76" t="s">
        <v>306</v>
      </c>
      <c r="Q4368" s="216"/>
      <c r="R4368" s="77" t="str">
        <f t="shared" ref="R4368" si="11325">IF(COUNTA(Y4368:DP4371)=0,"01.01.1900",INDEX(Y4368:DP4368,MATCH(R4369,Y4369:DP4369,0)))</f>
        <v>01.01.1900</v>
      </c>
      <c r="S4368" s="78" t="str">
        <f t="shared" ref="S4368" si="11326">IF(COUNTA(Y4368:DP4371)=0,"01.01.1900",MAX(Y4368:DP4368))</f>
        <v>01.01.1900</v>
      </c>
      <c r="T4368" s="79"/>
      <c r="U4368" s="80" t="str">
        <f t="array" ref="U4368">IF(COUNTA(Y4368:DP4371)=0,"01.01.1900",IF(ISERROR(HLOOKUP(U4371,Y4371:DP4371,1,FALSE)),"01.01.1900",INDEX(Y4368:DP4368,MATCH(U4369&amp;U4371,Y4369:DP4369&amp;Y4371:DP4371,0))))</f>
        <v>01.01.1900</v>
      </c>
      <c r="V4368" s="81" t="str">
        <f t="shared" ref="V4368" si="11327">IF(COUNTA(Y4368:DP4371)=0,"01.01.1900",_xlfn.MAXIFS(Y4368:DP4368,Y4371:DP4371,V4371))</f>
        <v>01.01.1900</v>
      </c>
      <c r="W4368" s="82"/>
      <c r="X4368" s="106"/>
    </row>
    <row r="4369" spans="2:31">
      <c r="B4369" s="83"/>
      <c r="C4369" s="84"/>
      <c r="D4369" s="83"/>
      <c r="E4369" s="83"/>
      <c r="F4369" s="83"/>
      <c r="G4369" s="83"/>
      <c r="H4369" s="83"/>
      <c r="I4369" s="83"/>
      <c r="J4369" s="83"/>
      <c r="K4369" s="83"/>
      <c r="L4369" s="83"/>
      <c r="M4369" s="83"/>
      <c r="N4369" s="83"/>
      <c r="O4369" s="83"/>
      <c r="P4369" s="84"/>
      <c r="Q4369" s="217"/>
      <c r="R4369" s="85">
        <f t="shared" ref="R4369" si="11328">IF(COUNTA(Y4368:DP4371)=0,0,MIN(Y4369:DP4369))</f>
        <v>0</v>
      </c>
      <c r="S4369" s="86">
        <f t="shared" ref="S4369" si="11329">IF(COUNTA(Y4368:DP4371)=0,0,HLOOKUP(S4368,Y4368:DP4371,2,FALSE))</f>
        <v>0</v>
      </c>
      <c r="T4369" s="87">
        <f t="shared" ref="T4369" si="11330">IF(COUNTA(Y4368:DP4371)=0,0,AVERAGE(Y4369:DP4369))</f>
        <v>0</v>
      </c>
      <c r="U4369" s="88">
        <f t="shared" ref="U4369" si="11331">IF(COUNTA(Y4368:DP4371)=0,0,_xlfn.MINIFS(Y4369:DP4369,Y4371:DP4371,U4371))</f>
        <v>0</v>
      </c>
      <c r="V4369" s="89">
        <f t="array" ref="V4369">IF(COUNTA(Y4368:DP4371)=0,0,IF(ISERROR(HLOOKUP(V4371,Y4371:DP4371,1,FALSE)),0,INDEX(Y4369:DP4369,MATCH(V4368&amp;V4371,Y4368:DP4368&amp;Y4371:DP4371,0))))</f>
        <v>0</v>
      </c>
      <c r="W4369" s="90">
        <f t="array" ref="W4369">IF(COUNTA(Y4368:DP4371)=0,0,IF(ISERROR(HLOOKUP(W4371,Y4371:DP4371,1,FALSE)),0,AVERAGEIF(Y4371:DP4371,$W4371,Y4369:DP4369)))</f>
        <v>0</v>
      </c>
      <c r="X4369" s="107"/>
    </row>
    <row r="4370" spans="2:31">
      <c r="B4370" s="83"/>
      <c r="C4370" s="84"/>
      <c r="D4370" s="83"/>
      <c r="E4370" s="83"/>
      <c r="F4370" s="83"/>
      <c r="G4370" s="83"/>
      <c r="H4370" s="83"/>
      <c r="I4370" s="83"/>
      <c r="J4370" s="83"/>
      <c r="K4370" s="83"/>
      <c r="L4370" s="83"/>
      <c r="M4370" s="83"/>
      <c r="N4370" s="83"/>
      <c r="O4370" s="83"/>
      <c r="P4370" s="84"/>
      <c r="Q4370" s="217"/>
      <c r="R4370" s="91">
        <f t="shared" ref="R4370" si="11332">IF(COUNTA(Y4368:DP4371)=0,0,HLOOKUP(R4369,Y4369:DP4371,2,FALSE))</f>
        <v>0</v>
      </c>
      <c r="S4370" s="92">
        <f t="shared" ref="S4370" si="11333">IF(COUNTA(Y4368:DP4371)=0,0,HLOOKUP(S4368,Y4368:DP4371,3,FALSE))</f>
        <v>0</v>
      </c>
      <c r="T4370" s="93"/>
      <c r="U4370" s="94">
        <f t="array" ref="U4370">IF(COUNTA(Y4368:DP4371)=0,0,IF(ISERROR(HLOOKUP(U4371,Y4371:DP4371,1,FALSE)),0,INDEX(Y4370:DP4370,MATCH(U4369&amp;U4371,Y4369:DP4369&amp;Y4371:DP4371,0))))</f>
        <v>0</v>
      </c>
      <c r="V4370" s="94">
        <f t="array" ref="V4370">IF(COUNTA(Y4368:DP4371)=0,0,IF(ISERROR(HLOOKUP(V4371,Y4371:DP4371,1,FALSE)),0,INDEX(Y4370:DP4370,MATCH(V4369&amp;V4371,Y4369:DP4369&amp;Y4371:DP4371,0))))</f>
        <v>0</v>
      </c>
      <c r="W4370" s="95"/>
      <c r="X4370" s="108"/>
    </row>
    <row r="4371" spans="2:31" ht="13.9" thickBot="1">
      <c r="B4371" s="96"/>
      <c r="C4371" s="97"/>
      <c r="D4371" s="96"/>
      <c r="E4371" s="96"/>
      <c r="F4371" s="96"/>
      <c r="G4371" s="96"/>
      <c r="H4371" s="96"/>
      <c r="I4371" s="96"/>
      <c r="J4371" s="96"/>
      <c r="K4371" s="96"/>
      <c r="L4371" s="96"/>
      <c r="M4371" s="96"/>
      <c r="N4371" s="96"/>
      <c r="O4371" s="96"/>
      <c r="P4371" s="97"/>
      <c r="Q4371" s="218"/>
      <c r="R4371" s="98" t="str">
        <f t="shared" ref="R4371" si="11334">IF(COUNTA(Y4368:DP4371)=0,"none",HLOOKUP(R4369,Y4369:DP4371,3,FALSE))</f>
        <v>none</v>
      </c>
      <c r="S4371" s="99" t="str">
        <f t="shared" ref="S4371" si="11335">IF(COUNTA(Y4368:DP4371)=0,"none",HLOOKUP(S4368,Y4368:DP4371,4,FALSE))</f>
        <v>none</v>
      </c>
      <c r="T4371" s="100"/>
      <c r="U4371" s="100" t="str">
        <f t="array" ref="U4371">IF(COUNTA(Y4368:DP4371)=0,"none",IF($U$2="WAHR",$W$3,Abfrage!$F$4))</f>
        <v>none</v>
      </c>
      <c r="V4371" s="100" t="str">
        <f t="array" ref="V4371">IF(COUNTA(Y4368:DP4371)=0,"none",IF($U$2="WAHR",$W$3,Abfrage!$F$4))</f>
        <v>none</v>
      </c>
      <c r="W4371" s="100" t="str">
        <f t="array" ref="W4371">IF(COUNTA(Y4368:DP4371)=0,"none",IF($U$2="WAHR",$W$3,Abfrage!$F$4))</f>
        <v>none</v>
      </c>
      <c r="X4371" s="109"/>
    </row>
    <row r="4372" spans="2:31">
      <c r="B4372" s="75" t="s">
        <v>2712</v>
      </c>
      <c r="C4372" s="76">
        <v>1000358803</v>
      </c>
      <c r="D4372" s="75" t="s">
        <v>95</v>
      </c>
      <c r="E4372" s="75" t="s">
        <v>90</v>
      </c>
      <c r="F4372" s="75" t="s">
        <v>122</v>
      </c>
      <c r="G4372" s="75" t="s">
        <v>306</v>
      </c>
      <c r="H4372" s="75" t="e">
        <v>#N/A</v>
      </c>
      <c r="I4372" s="75" t="s">
        <v>51</v>
      </c>
      <c r="J4372" s="75" t="s">
        <v>2713</v>
      </c>
      <c r="K4372" s="75" t="s">
        <v>306</v>
      </c>
      <c r="L4372" s="75" t="s">
        <v>306</v>
      </c>
      <c r="M4372" s="75" t="s">
        <v>307</v>
      </c>
      <c r="N4372" s="75" t="s">
        <v>327</v>
      </c>
      <c r="O4372" s="75" t="s">
        <v>419</v>
      </c>
      <c r="P4372" s="76" t="s">
        <v>306</v>
      </c>
      <c r="Q4372" s="216"/>
      <c r="R4372" s="77" t="str">
        <f t="shared" ref="R4372" si="11336">IF(COUNTA(Y4372:DP4375)=0,"01.01.1900",INDEX(Y4372:DP4372,MATCH(R4373,Y4373:DP4373,0)))</f>
        <v>01.01.1900</v>
      </c>
      <c r="S4372" s="78" t="str">
        <f t="shared" ref="S4372" si="11337">IF(COUNTA(Y4372:DP4375)=0,"01.01.1900",MAX(Y4372:DP4372))</f>
        <v>01.01.1900</v>
      </c>
      <c r="T4372" s="79"/>
      <c r="U4372" s="80" t="str">
        <f t="array" ref="U4372">IF(COUNTA(Y4372:DP4375)=0,"01.01.1900",IF(ISERROR(HLOOKUP(U4375,Y4375:DP4375,1,FALSE)),"01.01.1900",INDEX(Y4372:DP4372,MATCH(U4373&amp;U4375,Y4373:DP4373&amp;Y4375:DP4375,0))))</f>
        <v>01.01.1900</v>
      </c>
      <c r="V4372" s="81" t="str">
        <f t="shared" ref="V4372" si="11338">IF(COUNTA(Y4372:DP4375)=0,"01.01.1900",_xlfn.MAXIFS(Y4372:DP4372,Y4375:DP4375,V4375))</f>
        <v>01.01.1900</v>
      </c>
      <c r="W4372" s="82"/>
      <c r="X4372" s="106"/>
    </row>
    <row r="4373" spans="2:31">
      <c r="B4373" s="83"/>
      <c r="C4373" s="84"/>
      <c r="D4373" s="83"/>
      <c r="E4373" s="83"/>
      <c r="F4373" s="83"/>
      <c r="G4373" s="83"/>
      <c r="H4373" s="83"/>
      <c r="I4373" s="83"/>
      <c r="J4373" s="83"/>
      <c r="K4373" s="83"/>
      <c r="L4373" s="83"/>
      <c r="M4373" s="83"/>
      <c r="N4373" s="83"/>
      <c r="O4373" s="83"/>
      <c r="P4373" s="84"/>
      <c r="Q4373" s="217"/>
      <c r="R4373" s="85">
        <f t="shared" ref="R4373" si="11339">IF(COUNTA(Y4372:DP4375)=0,0,MIN(Y4373:DP4373))</f>
        <v>0</v>
      </c>
      <c r="S4373" s="86">
        <f t="shared" ref="S4373" si="11340">IF(COUNTA(Y4372:DP4375)=0,0,HLOOKUP(S4372,Y4372:DP4375,2,FALSE))</f>
        <v>0</v>
      </c>
      <c r="T4373" s="87">
        <f t="shared" ref="T4373" si="11341">IF(COUNTA(Y4372:DP4375)=0,0,AVERAGE(Y4373:DP4373))</f>
        <v>0</v>
      </c>
      <c r="U4373" s="88">
        <f t="shared" ref="U4373" si="11342">IF(COUNTA(Y4372:DP4375)=0,0,_xlfn.MINIFS(Y4373:DP4373,Y4375:DP4375,U4375))</f>
        <v>0</v>
      </c>
      <c r="V4373" s="89">
        <f t="array" ref="V4373">IF(COUNTA(Y4372:DP4375)=0,0,IF(ISERROR(HLOOKUP(V4375,Y4375:DP4375,1,FALSE)),0,INDEX(Y4373:DP4373,MATCH(V4372&amp;V4375,Y4372:DP4372&amp;Y4375:DP4375,0))))</f>
        <v>0</v>
      </c>
      <c r="W4373" s="90">
        <f t="array" ref="W4373">IF(COUNTA(Y4372:DP4375)=0,0,IF(ISERROR(HLOOKUP(W4375,Y4375:DP4375,1,FALSE)),0,AVERAGEIF(Y4375:DP4375,$W4375,Y4373:DP4373)))</f>
        <v>0</v>
      </c>
      <c r="X4373" s="107"/>
    </row>
    <row r="4374" spans="2:31">
      <c r="B4374" s="83"/>
      <c r="C4374" s="84"/>
      <c r="D4374" s="83"/>
      <c r="E4374" s="83"/>
      <c r="F4374" s="83"/>
      <c r="G4374" s="83"/>
      <c r="H4374" s="83"/>
      <c r="I4374" s="83"/>
      <c r="J4374" s="83"/>
      <c r="K4374" s="83"/>
      <c r="L4374" s="83"/>
      <c r="M4374" s="83"/>
      <c r="N4374" s="83"/>
      <c r="O4374" s="83"/>
      <c r="P4374" s="84"/>
      <c r="Q4374" s="217"/>
      <c r="R4374" s="91">
        <f t="shared" ref="R4374" si="11343">IF(COUNTA(Y4372:DP4375)=0,0,HLOOKUP(R4373,Y4373:DP4375,2,FALSE))</f>
        <v>0</v>
      </c>
      <c r="S4374" s="92">
        <f t="shared" ref="S4374" si="11344">IF(COUNTA(Y4372:DP4375)=0,0,HLOOKUP(S4372,Y4372:DP4375,3,FALSE))</f>
        <v>0</v>
      </c>
      <c r="T4374" s="93"/>
      <c r="U4374" s="94">
        <f t="array" ref="U4374">IF(COUNTA(Y4372:DP4375)=0,0,IF(ISERROR(HLOOKUP(U4375,Y4375:DP4375,1,FALSE)),0,INDEX(Y4374:DP4374,MATCH(U4373&amp;U4375,Y4373:DP4373&amp;Y4375:DP4375,0))))</f>
        <v>0</v>
      </c>
      <c r="V4374" s="94">
        <f t="array" ref="V4374">IF(COUNTA(Y4372:DP4375)=0,0,IF(ISERROR(HLOOKUP(V4375,Y4375:DP4375,1,FALSE)),0,INDEX(Y4374:DP4374,MATCH(V4373&amp;V4375,Y4373:DP4373&amp;Y4375:DP4375,0))))</f>
        <v>0</v>
      </c>
      <c r="W4374" s="95"/>
      <c r="X4374" s="108"/>
    </row>
    <row r="4375" spans="2:31" ht="13.9" thickBot="1">
      <c r="B4375" s="96"/>
      <c r="C4375" s="97"/>
      <c r="D4375" s="96"/>
      <c r="E4375" s="96"/>
      <c r="F4375" s="96"/>
      <c r="G4375" s="96"/>
      <c r="H4375" s="96"/>
      <c r="I4375" s="96"/>
      <c r="J4375" s="96"/>
      <c r="K4375" s="96"/>
      <c r="L4375" s="96"/>
      <c r="M4375" s="96"/>
      <c r="N4375" s="96"/>
      <c r="O4375" s="96"/>
      <c r="P4375" s="97"/>
      <c r="Q4375" s="218"/>
      <c r="R4375" s="98" t="str">
        <f t="shared" ref="R4375" si="11345">IF(COUNTA(Y4372:DP4375)=0,"none",HLOOKUP(R4373,Y4373:DP4375,3,FALSE))</f>
        <v>none</v>
      </c>
      <c r="S4375" s="99" t="str">
        <f t="shared" ref="S4375" si="11346">IF(COUNTA(Y4372:DP4375)=0,"none",HLOOKUP(S4372,Y4372:DP4375,4,FALSE))</f>
        <v>none</v>
      </c>
      <c r="T4375" s="100"/>
      <c r="U4375" s="100" t="str">
        <f t="array" ref="U4375">IF(COUNTA(Y4372:DP4375)=0,"none",IF($U$2="WAHR",$W$3,Abfrage!$F$4))</f>
        <v>none</v>
      </c>
      <c r="V4375" s="100" t="str">
        <f t="array" ref="V4375">IF(COUNTA(Y4372:DP4375)=0,"none",IF($U$2="WAHR",$W$3,Abfrage!$F$4))</f>
        <v>none</v>
      </c>
      <c r="W4375" s="100" t="str">
        <f t="array" ref="W4375">IF(COUNTA(Y4372:DP4375)=0,"none",IF($U$2="WAHR",$W$3,Abfrage!$F$4))</f>
        <v>none</v>
      </c>
      <c r="X4375" s="109"/>
    </row>
    <row r="4376" spans="2:31">
      <c r="B4376" s="75" t="s">
        <v>2714</v>
      </c>
      <c r="C4376" s="76"/>
      <c r="D4376" s="75" t="s">
        <v>95</v>
      </c>
      <c r="E4376" s="75" t="s">
        <v>148</v>
      </c>
      <c r="F4376" s="75" t="s">
        <v>96</v>
      </c>
      <c r="G4376" s="75" t="s">
        <v>306</v>
      </c>
      <c r="H4376" s="75"/>
      <c r="I4376" s="75" t="s">
        <v>2715</v>
      </c>
      <c r="J4376" s="75" t="s">
        <v>2716</v>
      </c>
      <c r="K4376" s="75" t="s">
        <v>808</v>
      </c>
      <c r="L4376" s="75" t="s">
        <v>809</v>
      </c>
      <c r="M4376" s="75" t="s">
        <v>313</v>
      </c>
      <c r="N4376" s="75" t="s">
        <v>327</v>
      </c>
      <c r="O4376" s="75" t="s">
        <v>306</v>
      </c>
      <c r="P4376" s="76" t="s">
        <v>306</v>
      </c>
      <c r="Q4376" s="216"/>
      <c r="R4376" s="77" t="str">
        <f t="shared" ref="R4376" si="11347">IF(COUNTA(Y4376:DP4379)=0,"01.01.1900",INDEX(Y4376:DP4376,MATCH(R4377,Y4377:DP4377,0)))</f>
        <v>01.01.1900</v>
      </c>
      <c r="S4376" s="78" t="str">
        <f t="shared" ref="S4376" si="11348">IF(COUNTA(Y4376:DP4379)=0,"01.01.1900",MAX(Y4376:DP4376))</f>
        <v>01.01.1900</v>
      </c>
      <c r="T4376" s="79"/>
      <c r="U4376" s="80" t="str">
        <f t="array" ref="U4376">IF(COUNTA(Y4376:DP4379)=0,"01.01.1900",IF(ISERROR(HLOOKUP(U4379,Y4379:DP4379,1,FALSE)),"01.01.1900",INDEX(Y4376:DP4376,MATCH(U4377&amp;U4379,Y4377:DP4377&amp;Y4379:DP4379,0))))</f>
        <v>01.01.1900</v>
      </c>
      <c r="V4376" s="81" t="str">
        <f t="shared" ref="V4376" si="11349">IF(COUNTA(Y4376:DP4379)=0,"01.01.1900",_xlfn.MAXIFS(Y4376:DP4376,Y4379:DP4379,V4379))</f>
        <v>01.01.1900</v>
      </c>
      <c r="W4376" s="82"/>
      <c r="X4376" s="106"/>
    </row>
    <row r="4377" spans="2:31">
      <c r="B4377" s="83"/>
      <c r="C4377" s="84"/>
      <c r="D4377" s="83"/>
      <c r="E4377" s="83"/>
      <c r="F4377" s="83"/>
      <c r="G4377" s="83"/>
      <c r="H4377" s="83"/>
      <c r="I4377" s="83"/>
      <c r="J4377" s="83"/>
      <c r="K4377" s="83"/>
      <c r="L4377" s="83"/>
      <c r="M4377" s="83"/>
      <c r="N4377" s="83"/>
      <c r="O4377" s="83"/>
      <c r="P4377" s="84"/>
      <c r="Q4377" s="217"/>
      <c r="R4377" s="85">
        <f t="shared" ref="R4377" si="11350">IF(COUNTA(Y4376:DP4379)=0,0,MIN(Y4377:DP4377))</f>
        <v>0</v>
      </c>
      <c r="S4377" s="86">
        <f t="shared" ref="S4377" si="11351">IF(COUNTA(Y4376:DP4379)=0,0,HLOOKUP(S4376,Y4376:DP4379,2,FALSE))</f>
        <v>0</v>
      </c>
      <c r="T4377" s="87">
        <f t="shared" ref="T4377" si="11352">IF(COUNTA(Y4376:DP4379)=0,0,AVERAGE(Y4377:DP4377))</f>
        <v>0</v>
      </c>
      <c r="U4377" s="88">
        <f t="shared" ref="U4377" si="11353">IF(COUNTA(Y4376:DP4379)=0,0,_xlfn.MINIFS(Y4377:DP4377,Y4379:DP4379,U4379))</f>
        <v>0</v>
      </c>
      <c r="V4377" s="89">
        <f t="array" ref="V4377">IF(COUNTA(Y4376:DP4379)=0,0,IF(ISERROR(HLOOKUP(V4379,Y4379:DP4379,1,FALSE)),0,INDEX(Y4377:DP4377,MATCH(V4376&amp;V4379,Y4376:DP4376&amp;Y4379:DP4379,0))))</f>
        <v>0</v>
      </c>
      <c r="W4377" s="90">
        <f t="array" ref="W4377">IF(COUNTA(Y4376:DP4379)=0,0,IF(ISERROR(HLOOKUP(W4379,Y4379:DP4379,1,FALSE)),0,AVERAGEIF(Y4379:DP4379,$W4379,Y4377:DP4377)))</f>
        <v>0</v>
      </c>
      <c r="X4377" s="107"/>
    </row>
    <row r="4378" spans="2:31">
      <c r="B4378" s="83"/>
      <c r="C4378" s="84"/>
      <c r="D4378" s="83"/>
      <c r="E4378" s="83"/>
      <c r="F4378" s="83"/>
      <c r="G4378" s="83"/>
      <c r="H4378" s="83"/>
      <c r="I4378" s="83"/>
      <c r="J4378" s="83"/>
      <c r="K4378" s="83"/>
      <c r="L4378" s="83"/>
      <c r="M4378" s="83"/>
      <c r="N4378" s="83"/>
      <c r="O4378" s="83"/>
      <c r="P4378" s="84"/>
      <c r="Q4378" s="217"/>
      <c r="R4378" s="91">
        <f t="shared" ref="R4378" si="11354">IF(COUNTA(Y4376:DP4379)=0,0,HLOOKUP(R4377,Y4377:DP4379,2,FALSE))</f>
        <v>0</v>
      </c>
      <c r="S4378" s="92">
        <f t="shared" ref="S4378" si="11355">IF(COUNTA(Y4376:DP4379)=0,0,HLOOKUP(S4376,Y4376:DP4379,3,FALSE))</f>
        <v>0</v>
      </c>
      <c r="T4378" s="93"/>
      <c r="U4378" s="94">
        <f t="array" ref="U4378">IF(COUNTA(Y4376:DP4379)=0,0,IF(ISERROR(HLOOKUP(U4379,Y4379:DP4379,1,FALSE)),0,INDEX(Y4378:DP4378,MATCH(U4377&amp;U4379,Y4377:DP4377&amp;Y4379:DP4379,0))))</f>
        <v>0</v>
      </c>
      <c r="V4378" s="94">
        <f t="array" ref="V4378">IF(COUNTA(Y4376:DP4379)=0,0,IF(ISERROR(HLOOKUP(V4379,Y4379:DP4379,1,FALSE)),0,INDEX(Y4378:DP4378,MATCH(V4377&amp;V4379,Y4377:DP4377&amp;Y4379:DP4379,0))))</f>
        <v>0</v>
      </c>
      <c r="W4378" s="95"/>
      <c r="X4378" s="108"/>
    </row>
    <row r="4379" spans="2:31" ht="13.9" thickBot="1">
      <c r="B4379" s="96"/>
      <c r="C4379" s="97"/>
      <c r="D4379" s="96"/>
      <c r="E4379" s="96"/>
      <c r="F4379" s="96"/>
      <c r="G4379" s="96"/>
      <c r="H4379" s="96"/>
      <c r="I4379" s="96"/>
      <c r="J4379" s="96"/>
      <c r="K4379" s="96"/>
      <c r="L4379" s="96"/>
      <c r="M4379" s="96"/>
      <c r="N4379" s="96"/>
      <c r="O4379" s="96"/>
      <c r="P4379" s="97"/>
      <c r="Q4379" s="218"/>
      <c r="R4379" s="98" t="str">
        <f t="shared" ref="R4379" si="11356">IF(COUNTA(Y4376:DP4379)=0,"none",HLOOKUP(R4377,Y4377:DP4379,3,FALSE))</f>
        <v>none</v>
      </c>
      <c r="S4379" s="99" t="str">
        <f t="shared" ref="S4379" si="11357">IF(COUNTA(Y4376:DP4379)=0,"none",HLOOKUP(S4376,Y4376:DP4379,4,FALSE))</f>
        <v>none</v>
      </c>
      <c r="T4379" s="100"/>
      <c r="U4379" s="100" t="str">
        <f t="array" ref="U4379">IF(COUNTA(Y4376:DP4379)=0,"none",IF($U$2="WAHR",$W$3,Abfrage!$F$4))</f>
        <v>none</v>
      </c>
      <c r="V4379" s="100" t="str">
        <f t="array" ref="V4379">IF(COUNTA(Y4376:DP4379)=0,"none",IF($U$2="WAHR",$W$3,Abfrage!$F$4))</f>
        <v>none</v>
      </c>
      <c r="W4379" s="100" t="str">
        <f t="array" ref="W4379">IF(COUNTA(Y4376:DP4379)=0,"none",IF($U$2="WAHR",$W$3,Abfrage!$F$4))</f>
        <v>none</v>
      </c>
      <c r="X4379" s="109"/>
    </row>
    <row r="4380" spans="2:31">
      <c r="B4380" s="75" t="s">
        <v>2717</v>
      </c>
      <c r="C4380" s="76">
        <v>1000298643</v>
      </c>
      <c r="D4380" s="75" t="s">
        <v>169</v>
      </c>
      <c r="E4380" s="75" t="s">
        <v>125</v>
      </c>
      <c r="F4380" s="75" t="s">
        <v>501</v>
      </c>
      <c r="G4380" s="75" t="s">
        <v>306</v>
      </c>
      <c r="H4380" s="75" t="e">
        <v>#N/A</v>
      </c>
      <c r="I4380" s="75" t="s">
        <v>41</v>
      </c>
      <c r="J4380" s="75" t="s">
        <v>2718</v>
      </c>
      <c r="K4380" s="75" t="s">
        <v>306</v>
      </c>
      <c r="L4380" s="75" t="s">
        <v>306</v>
      </c>
      <c r="M4380" s="75" t="s">
        <v>306</v>
      </c>
      <c r="N4380" s="75" t="s">
        <v>314</v>
      </c>
      <c r="O4380" s="75" t="s">
        <v>315</v>
      </c>
      <c r="P4380" s="76" t="s">
        <v>306</v>
      </c>
      <c r="Q4380" s="216"/>
      <c r="R4380" s="77" t="str">
        <f t="shared" ref="R4380" si="11358">IF(COUNTA(Y4380:DP4383)=0,"01.01.1900",INDEX(Y4380:DP4380,MATCH(R4381,Y4381:DP4381,0)))</f>
        <v>01.01.1900</v>
      </c>
      <c r="S4380" s="78" t="str">
        <f t="shared" ref="S4380" si="11359">IF(COUNTA(Y4380:DP4383)=0,"01.01.1900",MAX(Y4380:DP4380))</f>
        <v>01.01.1900</v>
      </c>
      <c r="T4380" s="79"/>
      <c r="U4380" s="80" t="str">
        <f t="array" ref="U4380">IF(COUNTA(Y4380:DP4383)=0,"01.01.1900",IF(ISERROR(HLOOKUP(U4383,Y4383:DP4383,1,FALSE)),"01.01.1900",INDEX(Y4380:DP4380,MATCH(U4381&amp;U4383,Y4381:DP4381&amp;Y4383:DP4383,0))))</f>
        <v>01.01.1900</v>
      </c>
      <c r="V4380" s="81" t="str">
        <f t="shared" ref="V4380" si="11360">IF(COUNTA(Y4380:DP4383)=0,"01.01.1900",_xlfn.MAXIFS(Y4380:DP4380,Y4383:DP4383,V4383))</f>
        <v>01.01.1900</v>
      </c>
      <c r="W4380" s="82"/>
      <c r="X4380" s="106"/>
    </row>
    <row r="4381" spans="2:31">
      <c r="B4381" s="83"/>
      <c r="C4381" s="84"/>
      <c r="D4381" s="83"/>
      <c r="E4381" s="83"/>
      <c r="F4381" s="83"/>
      <c r="G4381" s="83"/>
      <c r="H4381" s="83"/>
      <c r="I4381" s="83"/>
      <c r="J4381" s="83"/>
      <c r="K4381" s="83"/>
      <c r="L4381" s="83"/>
      <c r="M4381" s="83"/>
      <c r="N4381" s="83"/>
      <c r="O4381" s="83"/>
      <c r="P4381" s="84"/>
      <c r="Q4381" s="217"/>
      <c r="R4381" s="85">
        <f t="shared" ref="R4381" si="11361">IF(COUNTA(Y4380:DP4383)=0,0,MIN(Y4381:DP4381))</f>
        <v>0</v>
      </c>
      <c r="S4381" s="86">
        <f t="shared" ref="S4381" si="11362">IF(COUNTA(Y4380:DP4383)=0,0,HLOOKUP(S4380,Y4380:DP4383,2,FALSE))</f>
        <v>0</v>
      </c>
      <c r="T4381" s="87">
        <f t="shared" ref="T4381" si="11363">IF(COUNTA(Y4380:DP4383)=0,0,AVERAGE(Y4381:DP4381))</f>
        <v>0</v>
      </c>
      <c r="U4381" s="88">
        <f t="shared" ref="U4381" si="11364">IF(COUNTA(Y4380:DP4383)=0,0,_xlfn.MINIFS(Y4381:DP4381,Y4383:DP4383,U4383))</f>
        <v>0</v>
      </c>
      <c r="V4381" s="89">
        <f t="array" ref="V4381">IF(COUNTA(Y4380:DP4383)=0,0,IF(ISERROR(HLOOKUP(V4383,Y4383:DP4383,1,FALSE)),0,INDEX(Y4381:DP4381,MATCH(V4380&amp;V4383,Y4380:DP4380&amp;Y4383:DP4383,0))))</f>
        <v>0</v>
      </c>
      <c r="W4381" s="90">
        <f t="array" ref="W4381">IF(COUNTA(Y4380:DP4383)=0,0,IF(ISERROR(HLOOKUP(W4383,Y4383:DP4383,1,FALSE)),0,AVERAGEIF(Y4383:DP4383,$W4383,Y4381:DP4381)))</f>
        <v>0</v>
      </c>
      <c r="X4381" s="107"/>
    </row>
    <row r="4382" spans="2:31">
      <c r="B4382" s="83"/>
      <c r="C4382" s="84"/>
      <c r="D4382" s="83"/>
      <c r="E4382" s="83"/>
      <c r="F4382" s="83"/>
      <c r="G4382" s="83"/>
      <c r="H4382" s="83"/>
      <c r="I4382" s="83"/>
      <c r="J4382" s="83"/>
      <c r="K4382" s="83"/>
      <c r="L4382" s="83"/>
      <c r="M4382" s="83"/>
      <c r="N4382" s="83"/>
      <c r="O4382" s="83"/>
      <c r="P4382" s="84"/>
      <c r="Q4382" s="217"/>
      <c r="R4382" s="91">
        <f t="shared" ref="R4382" si="11365">IF(COUNTA(Y4380:DP4383)=0,0,HLOOKUP(R4381,Y4381:DP4383,2,FALSE))</f>
        <v>0</v>
      </c>
      <c r="S4382" s="92">
        <f t="shared" ref="S4382" si="11366">IF(COUNTA(Y4380:DP4383)=0,0,HLOOKUP(S4380,Y4380:DP4383,3,FALSE))</f>
        <v>0</v>
      </c>
      <c r="T4382" s="93"/>
      <c r="U4382" s="94">
        <f t="array" ref="U4382">IF(COUNTA(Y4380:DP4383)=0,0,IF(ISERROR(HLOOKUP(U4383,Y4383:DP4383,1,FALSE)),0,INDEX(Y4382:DP4382,MATCH(U4381&amp;U4383,Y4381:DP4381&amp;Y4383:DP4383,0))))</f>
        <v>0</v>
      </c>
      <c r="V4382" s="94">
        <f t="array" ref="V4382">IF(COUNTA(Y4380:DP4383)=0,0,IF(ISERROR(HLOOKUP(V4383,Y4383:DP4383,1,FALSE)),0,INDEX(Y4382:DP4382,MATCH(V4381&amp;V4383,Y4381:DP4381&amp;Y4383:DP4383,0))))</f>
        <v>0</v>
      </c>
      <c r="W4382" s="95"/>
      <c r="X4382" s="108"/>
    </row>
    <row r="4383" spans="2:31" ht="13.9" thickBot="1">
      <c r="B4383" s="96"/>
      <c r="C4383" s="97"/>
      <c r="D4383" s="96"/>
      <c r="E4383" s="96"/>
      <c r="F4383" s="96"/>
      <c r="G4383" s="96"/>
      <c r="H4383" s="96"/>
      <c r="I4383" s="96"/>
      <c r="J4383" s="96"/>
      <c r="K4383" s="96"/>
      <c r="L4383" s="96"/>
      <c r="M4383" s="96"/>
      <c r="N4383" s="96"/>
      <c r="O4383" s="96"/>
      <c r="P4383" s="97"/>
      <c r="Q4383" s="218"/>
      <c r="R4383" s="98" t="str">
        <f t="shared" ref="R4383" si="11367">IF(COUNTA(Y4380:DP4383)=0,"none",HLOOKUP(R4381,Y4381:DP4383,3,FALSE))</f>
        <v>none</v>
      </c>
      <c r="S4383" s="99" t="str">
        <f t="shared" ref="S4383" si="11368">IF(COUNTA(Y4380:DP4383)=0,"none",HLOOKUP(S4380,Y4380:DP4383,4,FALSE))</f>
        <v>none</v>
      </c>
      <c r="T4383" s="100"/>
      <c r="U4383" s="100" t="str">
        <f t="array" ref="U4383">IF(COUNTA(Y4380:DP4383)=0,"none",IF($U$2="WAHR",$W$3,Abfrage!$F$4))</f>
        <v>none</v>
      </c>
      <c r="V4383" s="100" t="str">
        <f t="array" ref="V4383">IF(COUNTA(Y4380:DP4383)=0,"none",IF($U$2="WAHR",$W$3,Abfrage!$F$4))</f>
        <v>none</v>
      </c>
      <c r="W4383" s="100" t="str">
        <f t="array" ref="W4383">IF(COUNTA(Y4380:DP4383)=0,"none",IF($U$2="WAHR",$W$3,Abfrage!$F$4))</f>
        <v>none</v>
      </c>
      <c r="X4383" s="109"/>
    </row>
    <row r="4384" spans="2:31">
      <c r="B4384" s="75" t="s">
        <v>2719</v>
      </c>
      <c r="C4384" s="76">
        <v>1000359612</v>
      </c>
      <c r="D4384" s="75" t="s">
        <v>95</v>
      </c>
      <c r="E4384" s="75" t="s">
        <v>148</v>
      </c>
      <c r="F4384" s="75" t="s">
        <v>96</v>
      </c>
      <c r="G4384" s="75" t="s">
        <v>306</v>
      </c>
      <c r="H4384" s="75" t="s">
        <v>50</v>
      </c>
      <c r="I4384" s="75" t="s">
        <v>41</v>
      </c>
      <c r="J4384" s="75" t="s">
        <v>2720</v>
      </c>
      <c r="K4384" s="75" t="s">
        <v>353</v>
      </c>
      <c r="L4384" s="75" t="s">
        <v>326</v>
      </c>
      <c r="M4384" s="75" t="s">
        <v>313</v>
      </c>
      <c r="N4384" s="75" t="s">
        <v>327</v>
      </c>
      <c r="O4384" s="75" t="s">
        <v>306</v>
      </c>
      <c r="P4384" s="76" t="s">
        <v>306</v>
      </c>
      <c r="Q4384" s="216"/>
      <c r="R4384" s="77">
        <f t="shared" ref="R4384" si="11369">IF(COUNTA(Y4384:DP4387)=0,"01.01.1900",INDEX(Y4384:DP4384,MATCH(R4385,Y4385:DP4385,0)))</f>
        <v>45671</v>
      </c>
      <c r="S4384" s="78">
        <f t="shared" ref="S4384" si="11370">IF(COUNTA(Y4384:DP4387)=0,"01.01.1900",MAX(Y4384:DP4384))</f>
        <v>45671</v>
      </c>
      <c r="T4384" s="79"/>
      <c r="U4384" s="80" t="str">
        <f t="array" ref="U4384">IF(COUNTA(Y4384:DP4387)=0,"01.01.1900",IF(ISERROR(HLOOKUP(U4387,Y4387:DP4387,1,FALSE)),"01.01.1900",INDEX(Y4384:DP4384,MATCH(U4385&amp;U4387,Y4385:DP4385&amp;Y4387:DP4387,0))))</f>
        <v>01.01.1900</v>
      </c>
      <c r="V4384" s="81">
        <f t="shared" ref="V4384" si="11371">IF(COUNTA(Y4384:DP4387)=0,"01.01.1900",_xlfn.MAXIFS(Y4384:DP4384,Y4387:DP4387,V4387))</f>
        <v>0</v>
      </c>
      <c r="W4384" s="82"/>
      <c r="X4384" s="106"/>
      <c r="Y4384" s="141">
        <v>44501</v>
      </c>
      <c r="Z4384" s="141">
        <v>44958</v>
      </c>
      <c r="AA4384" s="141">
        <v>44958</v>
      </c>
      <c r="AB4384" s="141">
        <v>45547</v>
      </c>
      <c r="AC4384" s="141">
        <v>45547</v>
      </c>
      <c r="AD4384" s="141">
        <v>45671</v>
      </c>
      <c r="AE4384" s="141">
        <v>45671</v>
      </c>
    </row>
    <row r="4385" spans="2:31">
      <c r="B4385" s="83"/>
      <c r="C4385" s="84"/>
      <c r="D4385" s="83"/>
      <c r="E4385" s="83"/>
      <c r="F4385" s="83"/>
      <c r="G4385" s="83"/>
      <c r="H4385" s="83"/>
      <c r="I4385" s="83"/>
      <c r="J4385" s="83"/>
      <c r="K4385" s="83"/>
      <c r="L4385" s="83"/>
      <c r="M4385" s="83"/>
      <c r="N4385" s="83"/>
      <c r="O4385" s="83"/>
      <c r="P4385" s="84"/>
      <c r="Q4385" s="217"/>
      <c r="R4385" s="85">
        <f t="shared" ref="R4385" si="11372">IF(COUNTA(Y4384:DP4387)=0,0,MIN(Y4385:DP4385))</f>
        <v>6.4941818175324004E-2</v>
      </c>
      <c r="S4385" s="86">
        <f t="shared" ref="S4385" si="11373">IF(COUNTA(Y4384:DP4387)=0,0,HLOOKUP(S4384,Y4384:DP4387,2,FALSE))</f>
        <v>6.4941818175324004E-2</v>
      </c>
      <c r="T4385" s="87">
        <f t="shared" ref="T4385" si="11374">IF(COUNTA(Y4384:DP4387)=0,0,AVERAGE(Y4385:DP4385))</f>
        <v>0.1040548051929497</v>
      </c>
      <c r="U4385" s="88">
        <f t="shared" ref="U4385" si="11375">IF(COUNTA(Y4384:DP4387)=0,0,_xlfn.MINIFS(Y4385:DP4385,Y4387:DP4387,U4387))</f>
        <v>0</v>
      </c>
      <c r="V4385" s="89">
        <f t="array" ref="V4385">IF(COUNTA(Y4384:DP4387)=0,0,IF(ISERROR(HLOOKUP(V4387,Y4387:DP4387,1,FALSE)),0,INDEX(Y4385:DP4385,MATCH(V4384&amp;V4387,Y4384:DP4384&amp;Y4387:DP4387,0))))</f>
        <v>0</v>
      </c>
      <c r="W4385" s="90">
        <f t="array" ref="W4385">IF(COUNTA(Y4384:DP4387)=0,0,IF(ISERROR(HLOOKUP(W4387,Y4387:DP4387,1,FALSE)),0,AVERAGEIF(Y4387:DP4387,$W4387,Y4385:DP4385)))</f>
        <v>0</v>
      </c>
      <c r="X4385" s="107"/>
      <c r="Y4385" s="142">
        <v>0.14450000000000002</v>
      </c>
      <c r="Z4385" s="142">
        <v>0.14699999999999999</v>
      </c>
      <c r="AA4385" s="142">
        <v>0.14699999999999999</v>
      </c>
      <c r="AB4385" s="142">
        <v>0.08</v>
      </c>
      <c r="AC4385" s="142">
        <v>0.08</v>
      </c>
      <c r="AD4385" s="142">
        <v>6.4941818175324004E-2</v>
      </c>
      <c r="AE4385" s="142">
        <v>6.4941818175324004E-2</v>
      </c>
    </row>
    <row r="4386" spans="2:31">
      <c r="B4386" s="83"/>
      <c r="C4386" s="84"/>
      <c r="D4386" s="83"/>
      <c r="E4386" s="83"/>
      <c r="F4386" s="83"/>
      <c r="G4386" s="83"/>
      <c r="H4386" s="83"/>
      <c r="I4386" s="83"/>
      <c r="J4386" s="83"/>
      <c r="K4386" s="83"/>
      <c r="L4386" s="83"/>
      <c r="M4386" s="83"/>
      <c r="N4386" s="83"/>
      <c r="O4386" s="83"/>
      <c r="P4386" s="84"/>
      <c r="Q4386" s="217"/>
      <c r="R4386" s="91">
        <f t="shared" ref="R4386" si="11376">IF(COUNTA(Y4384:DP4387)=0,0,HLOOKUP(R4385,Y4385:DP4387,2,FALSE))</f>
        <v>0</v>
      </c>
      <c r="S4386" s="92">
        <f t="shared" ref="S4386" si="11377">IF(COUNTA(Y4384:DP4387)=0,0,HLOOKUP(S4384,Y4384:DP4387,3,FALSE))</f>
        <v>0</v>
      </c>
      <c r="T4386" s="93"/>
      <c r="U4386" s="94">
        <f t="array" ref="U4386">IF(COUNTA(Y4384:DP4387)=0,0,IF(ISERROR(HLOOKUP(U4387,Y4387:DP4387,1,FALSE)),0,INDEX(Y4386:DP4386,MATCH(U4385&amp;U4387,Y4385:DP4385&amp;Y4387:DP4387,0))))</f>
        <v>0</v>
      </c>
      <c r="V4386" s="94">
        <f t="array" ref="V4386">IF(COUNTA(Y4384:DP4387)=0,0,IF(ISERROR(HLOOKUP(V4387,Y4387:DP4387,1,FALSE)),0,INDEX(Y4386:DP4386,MATCH(V4385&amp;V4387,Y4385:DP4385&amp;Y4387:DP4387,0))))</f>
        <v>0</v>
      </c>
      <c r="W4386" s="95"/>
      <c r="X4386" s="108"/>
      <c r="Y4386" s="143">
        <v>1000</v>
      </c>
      <c r="Z4386" s="143">
        <v>1000</v>
      </c>
      <c r="AA4386" s="143">
        <v>1000</v>
      </c>
      <c r="AB4386" s="143">
        <v>0</v>
      </c>
      <c r="AC4386" s="143">
        <v>0</v>
      </c>
      <c r="AD4386" s="143">
        <v>0</v>
      </c>
      <c r="AE4386" s="143">
        <v>0</v>
      </c>
    </row>
    <row r="4387" spans="2:31" ht="13.9" thickBot="1">
      <c r="B4387" s="96"/>
      <c r="C4387" s="97"/>
      <c r="D4387" s="96"/>
      <c r="E4387" s="96"/>
      <c r="F4387" s="96"/>
      <c r="G4387" s="96"/>
      <c r="H4387" s="96"/>
      <c r="I4387" s="96"/>
      <c r="J4387" s="96"/>
      <c r="K4387" s="96"/>
      <c r="L4387" s="96"/>
      <c r="M4387" s="96"/>
      <c r="N4387" s="96"/>
      <c r="O4387" s="96"/>
      <c r="P4387" s="97"/>
      <c r="Q4387" s="218"/>
      <c r="R4387" s="98" t="str">
        <f t="shared" ref="R4387" si="11378">IF(COUNTA(Y4384:DP4387)=0,"none",HLOOKUP(R4385,Y4385:DP4387,3,FALSE))</f>
        <v>ECI</v>
      </c>
      <c r="S4387" s="99" t="str">
        <f t="shared" ref="S4387" si="11379">IF(COUNTA(Y4384:DP4387)=0,"none",HLOOKUP(S4384,Y4384:DP4387,4,FALSE))</f>
        <v>ECI</v>
      </c>
      <c r="T4387" s="100"/>
      <c r="U4387" s="100">
        <f t="array" ref="U4387">IF(COUNTA(Y4384:DP4387)=0,"none",IF($U$2="WAHR",$W$3,Abfrage!$F$4))</f>
        <v>0</v>
      </c>
      <c r="V4387" s="100">
        <f t="array" ref="V4387">IF(COUNTA(Y4384:DP4387)=0,"none",IF($U$2="WAHR",$W$3,Abfrage!$F$4))</f>
        <v>0</v>
      </c>
      <c r="W4387" s="100">
        <f t="array" ref="W4387">IF(COUNTA(Y4384:DP4387)=0,"none",IF($U$2="WAHR",$W$3,Abfrage!$F$4))</f>
        <v>0</v>
      </c>
      <c r="X4387" s="109"/>
      <c r="Y4387" s="144" t="s">
        <v>354</v>
      </c>
      <c r="Z4387" s="144" t="s">
        <v>43</v>
      </c>
      <c r="AA4387" s="144" t="s">
        <v>721</v>
      </c>
      <c r="AB4387" s="144" t="s">
        <v>185</v>
      </c>
      <c r="AC4387" s="144" t="s">
        <v>185</v>
      </c>
      <c r="AD4387" s="144" t="s">
        <v>101</v>
      </c>
      <c r="AE4387" s="144" t="s">
        <v>101</v>
      </c>
    </row>
    <row r="4388" spans="2:31">
      <c r="B4388" s="75" t="s">
        <v>2721</v>
      </c>
      <c r="C4388" s="76"/>
      <c r="D4388" s="75" t="s">
        <v>95</v>
      </c>
      <c r="E4388" s="75" t="s">
        <v>170</v>
      </c>
      <c r="F4388" s="75" t="s">
        <v>455</v>
      </c>
      <c r="G4388" s="75" t="s">
        <v>306</v>
      </c>
      <c r="H4388" s="75"/>
      <c r="I4388" s="75" t="s">
        <v>2722</v>
      </c>
      <c r="J4388" s="75" t="s">
        <v>2723</v>
      </c>
      <c r="K4388" s="75" t="s">
        <v>306</v>
      </c>
      <c r="L4388" s="75" t="s">
        <v>306</v>
      </c>
      <c r="M4388" s="75" t="s">
        <v>306</v>
      </c>
      <c r="N4388" s="75" t="s">
        <v>306</v>
      </c>
      <c r="O4388" s="75" t="s">
        <v>306</v>
      </c>
      <c r="P4388" s="76" t="s">
        <v>306</v>
      </c>
      <c r="Q4388" s="216"/>
      <c r="R4388" s="77" t="str">
        <f t="shared" ref="R4388" si="11380">IF(COUNTA(Y4388:DP4391)=0,"01.01.1900",INDEX(Y4388:DP4388,MATCH(R4389,Y4389:DP4389,0)))</f>
        <v>01.01.1900</v>
      </c>
      <c r="S4388" s="78" t="str">
        <f t="shared" ref="S4388" si="11381">IF(COUNTA(Y4388:DP4391)=0,"01.01.1900",MAX(Y4388:DP4388))</f>
        <v>01.01.1900</v>
      </c>
      <c r="T4388" s="79"/>
      <c r="U4388" s="80" t="str">
        <f t="array" ref="U4388">IF(COUNTA(Y4388:DP4391)=0,"01.01.1900",IF(ISERROR(HLOOKUP(U4391,Y4391:DP4391,1,FALSE)),"01.01.1900",INDEX(Y4388:DP4388,MATCH(U4389&amp;U4391,Y4389:DP4389&amp;Y4391:DP4391,0))))</f>
        <v>01.01.1900</v>
      </c>
      <c r="V4388" s="81" t="str">
        <f t="shared" ref="V4388" si="11382">IF(COUNTA(Y4388:DP4391)=0,"01.01.1900",_xlfn.MAXIFS(Y4388:DP4388,Y4391:DP4391,V4391))</f>
        <v>01.01.1900</v>
      </c>
      <c r="W4388" s="82"/>
      <c r="X4388" s="106"/>
    </row>
    <row r="4389" spans="2:31">
      <c r="B4389" s="83"/>
      <c r="C4389" s="84"/>
      <c r="D4389" s="83"/>
      <c r="E4389" s="83"/>
      <c r="F4389" s="83"/>
      <c r="G4389" s="83"/>
      <c r="H4389" s="83"/>
      <c r="I4389" s="83"/>
      <c r="J4389" s="83"/>
      <c r="K4389" s="83"/>
      <c r="L4389" s="83"/>
      <c r="M4389" s="83"/>
      <c r="N4389" s="83"/>
      <c r="O4389" s="83"/>
      <c r="P4389" s="84"/>
      <c r="Q4389" s="217"/>
      <c r="R4389" s="85">
        <f t="shared" ref="R4389" si="11383">IF(COUNTA(Y4388:DP4391)=0,0,MIN(Y4389:DP4389))</f>
        <v>0</v>
      </c>
      <c r="S4389" s="86">
        <f t="shared" ref="S4389" si="11384">IF(COUNTA(Y4388:DP4391)=0,0,HLOOKUP(S4388,Y4388:DP4391,2,FALSE))</f>
        <v>0</v>
      </c>
      <c r="T4389" s="87">
        <f t="shared" ref="T4389" si="11385">IF(COUNTA(Y4388:DP4391)=0,0,AVERAGE(Y4389:DP4389))</f>
        <v>0</v>
      </c>
      <c r="U4389" s="88">
        <f t="shared" ref="U4389" si="11386">IF(COUNTA(Y4388:DP4391)=0,0,_xlfn.MINIFS(Y4389:DP4389,Y4391:DP4391,U4391))</f>
        <v>0</v>
      </c>
      <c r="V4389" s="89">
        <f t="array" ref="V4389">IF(COUNTA(Y4388:DP4391)=0,0,IF(ISERROR(HLOOKUP(V4391,Y4391:DP4391,1,FALSE)),0,INDEX(Y4389:DP4389,MATCH(V4388&amp;V4391,Y4388:DP4388&amp;Y4391:DP4391,0))))</f>
        <v>0</v>
      </c>
      <c r="W4389" s="90">
        <f t="array" ref="W4389">IF(COUNTA(Y4388:DP4391)=0,0,IF(ISERROR(HLOOKUP(W4391,Y4391:DP4391,1,FALSE)),0,AVERAGEIF(Y4391:DP4391,$W4391,Y4389:DP4389)))</f>
        <v>0</v>
      </c>
      <c r="X4389" s="107"/>
    </row>
    <row r="4390" spans="2:31">
      <c r="B4390" s="83"/>
      <c r="C4390" s="84"/>
      <c r="D4390" s="83"/>
      <c r="E4390" s="83"/>
      <c r="F4390" s="83"/>
      <c r="G4390" s="83"/>
      <c r="H4390" s="83"/>
      <c r="I4390" s="83"/>
      <c r="J4390" s="83"/>
      <c r="K4390" s="83"/>
      <c r="L4390" s="83"/>
      <c r="M4390" s="83"/>
      <c r="N4390" s="83"/>
      <c r="O4390" s="83"/>
      <c r="P4390" s="84"/>
      <c r="Q4390" s="217"/>
      <c r="R4390" s="91">
        <f t="shared" ref="R4390" si="11387">IF(COUNTA(Y4388:DP4391)=0,0,HLOOKUP(R4389,Y4389:DP4391,2,FALSE))</f>
        <v>0</v>
      </c>
      <c r="S4390" s="92">
        <f t="shared" ref="S4390" si="11388">IF(COUNTA(Y4388:DP4391)=0,0,HLOOKUP(S4388,Y4388:DP4391,3,FALSE))</f>
        <v>0</v>
      </c>
      <c r="T4390" s="93"/>
      <c r="U4390" s="94">
        <f t="array" ref="U4390">IF(COUNTA(Y4388:DP4391)=0,0,IF(ISERROR(HLOOKUP(U4391,Y4391:DP4391,1,FALSE)),0,INDEX(Y4390:DP4390,MATCH(U4389&amp;U4391,Y4389:DP4389&amp;Y4391:DP4391,0))))</f>
        <v>0</v>
      </c>
      <c r="V4390" s="94">
        <f t="array" ref="V4390">IF(COUNTA(Y4388:DP4391)=0,0,IF(ISERROR(HLOOKUP(V4391,Y4391:DP4391,1,FALSE)),0,INDEX(Y4390:DP4390,MATCH(V4389&amp;V4391,Y4389:DP4389&amp;Y4391:DP4391,0))))</f>
        <v>0</v>
      </c>
      <c r="W4390" s="95"/>
      <c r="X4390" s="108"/>
    </row>
    <row r="4391" spans="2:31" ht="13.9" thickBot="1">
      <c r="B4391" s="96"/>
      <c r="C4391" s="97"/>
      <c r="D4391" s="96"/>
      <c r="E4391" s="96"/>
      <c r="F4391" s="96"/>
      <c r="G4391" s="96"/>
      <c r="H4391" s="96"/>
      <c r="I4391" s="96"/>
      <c r="J4391" s="96"/>
      <c r="K4391" s="96"/>
      <c r="L4391" s="96"/>
      <c r="M4391" s="96"/>
      <c r="N4391" s="96"/>
      <c r="O4391" s="96"/>
      <c r="P4391" s="97"/>
      <c r="Q4391" s="218"/>
      <c r="R4391" s="98" t="str">
        <f t="shared" ref="R4391" si="11389">IF(COUNTA(Y4388:DP4391)=0,"none",HLOOKUP(R4389,Y4389:DP4391,3,FALSE))</f>
        <v>none</v>
      </c>
      <c r="S4391" s="99" t="str">
        <f t="shared" ref="S4391" si="11390">IF(COUNTA(Y4388:DP4391)=0,"none",HLOOKUP(S4388,Y4388:DP4391,4,FALSE))</f>
        <v>none</v>
      </c>
      <c r="T4391" s="100"/>
      <c r="U4391" s="100" t="str">
        <f t="array" ref="U4391">IF(COUNTA(Y4388:DP4391)=0,"none",IF($U$2="WAHR",$W$3,Abfrage!$F$4))</f>
        <v>none</v>
      </c>
      <c r="V4391" s="100" t="str">
        <f t="array" ref="V4391">IF(COUNTA(Y4388:DP4391)=0,"none",IF($U$2="WAHR",$W$3,Abfrage!$F$4))</f>
        <v>none</v>
      </c>
      <c r="W4391" s="100" t="str">
        <f t="array" ref="W4391">IF(COUNTA(Y4388:DP4391)=0,"none",IF($U$2="WAHR",$W$3,Abfrage!$F$4))</f>
        <v>none</v>
      </c>
      <c r="X4391" s="109"/>
    </row>
    <row r="4392" spans="2:31">
      <c r="B4392" s="75" t="s">
        <v>2724</v>
      </c>
      <c r="C4392" s="76"/>
      <c r="D4392" s="75" t="s">
        <v>95</v>
      </c>
      <c r="E4392" s="75" t="s">
        <v>170</v>
      </c>
      <c r="F4392" s="75" t="s">
        <v>455</v>
      </c>
      <c r="G4392" s="75" t="s">
        <v>306</v>
      </c>
      <c r="H4392" s="75"/>
      <c r="I4392" s="75" t="s">
        <v>2722</v>
      </c>
      <c r="J4392" s="75" t="s">
        <v>2725</v>
      </c>
      <c r="K4392" s="75" t="s">
        <v>306</v>
      </c>
      <c r="L4392" s="75" t="s">
        <v>306</v>
      </c>
      <c r="M4392" s="75" t="s">
        <v>306</v>
      </c>
      <c r="N4392" s="75" t="s">
        <v>306</v>
      </c>
      <c r="O4392" s="75" t="s">
        <v>306</v>
      </c>
      <c r="P4392" s="76" t="s">
        <v>306</v>
      </c>
      <c r="Q4392" s="216"/>
      <c r="R4392" s="77" t="str">
        <f t="shared" ref="R4392" si="11391">IF(COUNTA(Y4392:DP4395)=0,"01.01.1900",INDEX(Y4392:DP4392,MATCH(R4393,Y4393:DP4393,0)))</f>
        <v>01.01.1900</v>
      </c>
      <c r="S4392" s="78" t="str">
        <f t="shared" ref="S4392" si="11392">IF(COUNTA(Y4392:DP4395)=0,"01.01.1900",MAX(Y4392:DP4392))</f>
        <v>01.01.1900</v>
      </c>
      <c r="T4392" s="79"/>
      <c r="U4392" s="80" t="str">
        <f t="array" ref="U4392">IF(COUNTA(Y4392:DP4395)=0,"01.01.1900",IF(ISERROR(HLOOKUP(U4395,Y4395:DP4395,1,FALSE)),"01.01.1900",INDEX(Y4392:DP4392,MATCH(U4393&amp;U4395,Y4393:DP4393&amp;Y4395:DP4395,0))))</f>
        <v>01.01.1900</v>
      </c>
      <c r="V4392" s="81" t="str">
        <f t="shared" ref="V4392" si="11393">IF(COUNTA(Y4392:DP4395)=0,"01.01.1900",_xlfn.MAXIFS(Y4392:DP4392,Y4395:DP4395,V4395))</f>
        <v>01.01.1900</v>
      </c>
      <c r="W4392" s="82"/>
      <c r="X4392" s="106"/>
    </row>
    <row r="4393" spans="2:31">
      <c r="B4393" s="83"/>
      <c r="C4393" s="84"/>
      <c r="D4393" s="83"/>
      <c r="E4393" s="83"/>
      <c r="F4393" s="83"/>
      <c r="G4393" s="83"/>
      <c r="H4393" s="83"/>
      <c r="I4393" s="83"/>
      <c r="J4393" s="83"/>
      <c r="K4393" s="83"/>
      <c r="L4393" s="83"/>
      <c r="M4393" s="83"/>
      <c r="N4393" s="83"/>
      <c r="O4393" s="83"/>
      <c r="P4393" s="84"/>
      <c r="Q4393" s="217"/>
      <c r="R4393" s="85">
        <f t="shared" ref="R4393" si="11394">IF(COUNTA(Y4392:DP4395)=0,0,MIN(Y4393:DP4393))</f>
        <v>0</v>
      </c>
      <c r="S4393" s="86">
        <f t="shared" ref="S4393" si="11395">IF(COUNTA(Y4392:DP4395)=0,0,HLOOKUP(S4392,Y4392:DP4395,2,FALSE))</f>
        <v>0</v>
      </c>
      <c r="T4393" s="87">
        <f t="shared" ref="T4393" si="11396">IF(COUNTA(Y4392:DP4395)=0,0,AVERAGE(Y4393:DP4393))</f>
        <v>0</v>
      </c>
      <c r="U4393" s="88">
        <f t="shared" ref="U4393" si="11397">IF(COUNTA(Y4392:DP4395)=0,0,_xlfn.MINIFS(Y4393:DP4393,Y4395:DP4395,U4395))</f>
        <v>0</v>
      </c>
      <c r="V4393" s="89">
        <f t="array" ref="V4393">IF(COUNTA(Y4392:DP4395)=0,0,IF(ISERROR(HLOOKUP(V4395,Y4395:DP4395,1,FALSE)),0,INDEX(Y4393:DP4393,MATCH(V4392&amp;V4395,Y4392:DP4392&amp;Y4395:DP4395,0))))</f>
        <v>0</v>
      </c>
      <c r="W4393" s="90">
        <f t="array" ref="W4393">IF(COUNTA(Y4392:DP4395)=0,0,IF(ISERROR(HLOOKUP(W4395,Y4395:DP4395,1,FALSE)),0,AVERAGEIF(Y4395:DP4395,$W4395,Y4393:DP4393)))</f>
        <v>0</v>
      </c>
      <c r="X4393" s="107"/>
    </row>
    <row r="4394" spans="2:31">
      <c r="B4394" s="83"/>
      <c r="C4394" s="84"/>
      <c r="D4394" s="83"/>
      <c r="E4394" s="83"/>
      <c r="F4394" s="83"/>
      <c r="G4394" s="83"/>
      <c r="H4394" s="83"/>
      <c r="I4394" s="83"/>
      <c r="J4394" s="83"/>
      <c r="K4394" s="83"/>
      <c r="L4394" s="83"/>
      <c r="M4394" s="83"/>
      <c r="N4394" s="83"/>
      <c r="O4394" s="83"/>
      <c r="P4394" s="84"/>
      <c r="Q4394" s="217"/>
      <c r="R4394" s="91">
        <f t="shared" ref="R4394" si="11398">IF(COUNTA(Y4392:DP4395)=0,0,HLOOKUP(R4393,Y4393:DP4395,2,FALSE))</f>
        <v>0</v>
      </c>
      <c r="S4394" s="92">
        <f t="shared" ref="S4394" si="11399">IF(COUNTA(Y4392:DP4395)=0,0,HLOOKUP(S4392,Y4392:DP4395,3,FALSE))</f>
        <v>0</v>
      </c>
      <c r="T4394" s="93"/>
      <c r="U4394" s="94">
        <f t="array" ref="U4394">IF(COUNTA(Y4392:DP4395)=0,0,IF(ISERROR(HLOOKUP(U4395,Y4395:DP4395,1,FALSE)),0,INDEX(Y4394:DP4394,MATCH(U4393&amp;U4395,Y4393:DP4393&amp;Y4395:DP4395,0))))</f>
        <v>0</v>
      </c>
      <c r="V4394" s="94">
        <f t="array" ref="V4394">IF(COUNTA(Y4392:DP4395)=0,0,IF(ISERROR(HLOOKUP(V4395,Y4395:DP4395,1,FALSE)),0,INDEX(Y4394:DP4394,MATCH(V4393&amp;V4395,Y4393:DP4393&amp;Y4395:DP4395,0))))</f>
        <v>0</v>
      </c>
      <c r="W4394" s="95"/>
      <c r="X4394" s="108"/>
    </row>
    <row r="4395" spans="2:31" ht="13.9" thickBot="1">
      <c r="B4395" s="96"/>
      <c r="C4395" s="97"/>
      <c r="D4395" s="96"/>
      <c r="E4395" s="96"/>
      <c r="F4395" s="96"/>
      <c r="G4395" s="96"/>
      <c r="H4395" s="96"/>
      <c r="I4395" s="96"/>
      <c r="J4395" s="96"/>
      <c r="K4395" s="96"/>
      <c r="L4395" s="96"/>
      <c r="M4395" s="96"/>
      <c r="N4395" s="96"/>
      <c r="O4395" s="96"/>
      <c r="P4395" s="97"/>
      <c r="Q4395" s="218"/>
      <c r="R4395" s="98" t="str">
        <f t="shared" ref="R4395" si="11400">IF(COUNTA(Y4392:DP4395)=0,"none",HLOOKUP(R4393,Y4393:DP4395,3,FALSE))</f>
        <v>none</v>
      </c>
      <c r="S4395" s="99" t="str">
        <f t="shared" ref="S4395" si="11401">IF(COUNTA(Y4392:DP4395)=0,"none",HLOOKUP(S4392,Y4392:DP4395,4,FALSE))</f>
        <v>none</v>
      </c>
      <c r="T4395" s="100"/>
      <c r="U4395" s="100" t="str">
        <f t="array" ref="U4395">IF(COUNTA(Y4392:DP4395)=0,"none",IF($U$2="WAHR",$W$3,Abfrage!$F$4))</f>
        <v>none</v>
      </c>
      <c r="V4395" s="100" t="str">
        <f t="array" ref="V4395">IF(COUNTA(Y4392:DP4395)=0,"none",IF($U$2="WAHR",$W$3,Abfrage!$F$4))</f>
        <v>none</v>
      </c>
      <c r="W4395" s="100" t="str">
        <f t="array" ref="W4395">IF(COUNTA(Y4392:DP4395)=0,"none",IF($U$2="WAHR",$W$3,Abfrage!$F$4))</f>
        <v>none</v>
      </c>
      <c r="X4395" s="109"/>
    </row>
    <row r="4396" spans="2:31">
      <c r="B4396" s="75" t="s">
        <v>2726</v>
      </c>
      <c r="C4396" s="76">
        <v>1000359696</v>
      </c>
      <c r="D4396" s="75" t="s">
        <v>95</v>
      </c>
      <c r="E4396" s="75" t="s">
        <v>148</v>
      </c>
      <c r="F4396" s="75" t="s">
        <v>96</v>
      </c>
      <c r="G4396" s="75" t="s">
        <v>306</v>
      </c>
      <c r="H4396" s="75" t="e">
        <v>#N/A</v>
      </c>
      <c r="I4396" s="75" t="s">
        <v>45</v>
      </c>
      <c r="J4396" s="75" t="s">
        <v>2727</v>
      </c>
      <c r="K4396" s="75" t="s">
        <v>327</v>
      </c>
      <c r="L4396" s="75" t="s">
        <v>523</v>
      </c>
      <c r="M4396" s="75" t="s">
        <v>307</v>
      </c>
      <c r="N4396" s="75" t="s">
        <v>327</v>
      </c>
      <c r="O4396" s="75" t="s">
        <v>306</v>
      </c>
      <c r="P4396" s="76" t="s">
        <v>306</v>
      </c>
      <c r="Q4396" s="216"/>
      <c r="R4396" s="77" t="str">
        <f t="shared" ref="R4396" si="11402">IF(COUNTA(Y4396:DP4399)=0,"01.01.1900",INDEX(Y4396:DP4396,MATCH(R4397,Y4397:DP4397,0)))</f>
        <v>01.01.1900</v>
      </c>
      <c r="S4396" s="78" t="str">
        <f t="shared" ref="S4396" si="11403">IF(COUNTA(Y4396:DP4399)=0,"01.01.1900",MAX(Y4396:DP4396))</f>
        <v>01.01.1900</v>
      </c>
      <c r="T4396" s="79"/>
      <c r="U4396" s="80" t="str">
        <f t="array" ref="U4396">IF(COUNTA(Y4396:DP4399)=0,"01.01.1900",IF(ISERROR(HLOOKUP(U4399,Y4399:DP4399,1,FALSE)),"01.01.1900",INDEX(Y4396:DP4396,MATCH(U4397&amp;U4399,Y4397:DP4397&amp;Y4399:DP4399,0))))</f>
        <v>01.01.1900</v>
      </c>
      <c r="V4396" s="81" t="str">
        <f t="shared" ref="V4396" si="11404">IF(COUNTA(Y4396:DP4399)=0,"01.01.1900",_xlfn.MAXIFS(Y4396:DP4396,Y4399:DP4399,V4399))</f>
        <v>01.01.1900</v>
      </c>
      <c r="W4396" s="82"/>
      <c r="X4396" s="106"/>
    </row>
    <row r="4397" spans="2:31">
      <c r="B4397" s="83"/>
      <c r="C4397" s="84"/>
      <c r="D4397" s="83"/>
      <c r="E4397" s="83"/>
      <c r="F4397" s="83"/>
      <c r="G4397" s="83"/>
      <c r="H4397" s="83"/>
      <c r="I4397" s="83"/>
      <c r="J4397" s="83"/>
      <c r="K4397" s="83"/>
      <c r="L4397" s="83"/>
      <c r="M4397" s="83"/>
      <c r="N4397" s="83"/>
      <c r="O4397" s="83"/>
      <c r="P4397" s="84"/>
      <c r="Q4397" s="217"/>
      <c r="R4397" s="85">
        <f t="shared" ref="R4397" si="11405">IF(COUNTA(Y4396:DP4399)=0,0,MIN(Y4397:DP4397))</f>
        <v>0</v>
      </c>
      <c r="S4397" s="86">
        <f t="shared" ref="S4397" si="11406">IF(COUNTA(Y4396:DP4399)=0,0,HLOOKUP(S4396,Y4396:DP4399,2,FALSE))</f>
        <v>0</v>
      </c>
      <c r="T4397" s="87">
        <f t="shared" ref="T4397" si="11407">IF(COUNTA(Y4396:DP4399)=0,0,AVERAGE(Y4397:DP4397))</f>
        <v>0</v>
      </c>
      <c r="U4397" s="88">
        <f t="shared" ref="U4397" si="11408">IF(COUNTA(Y4396:DP4399)=0,0,_xlfn.MINIFS(Y4397:DP4397,Y4399:DP4399,U4399))</f>
        <v>0</v>
      </c>
      <c r="V4397" s="89">
        <f t="array" ref="V4397">IF(COUNTA(Y4396:DP4399)=0,0,IF(ISERROR(HLOOKUP(V4399,Y4399:DP4399,1,FALSE)),0,INDEX(Y4397:DP4397,MATCH(V4396&amp;V4399,Y4396:DP4396&amp;Y4399:DP4399,0))))</f>
        <v>0</v>
      </c>
      <c r="W4397" s="90">
        <f t="array" ref="W4397">IF(COUNTA(Y4396:DP4399)=0,0,IF(ISERROR(HLOOKUP(W4399,Y4399:DP4399,1,FALSE)),0,AVERAGEIF(Y4399:DP4399,$W4399,Y4397:DP4397)))</f>
        <v>0</v>
      </c>
      <c r="X4397" s="107"/>
    </row>
    <row r="4398" spans="2:31">
      <c r="B4398" s="83"/>
      <c r="C4398" s="84"/>
      <c r="D4398" s="83"/>
      <c r="E4398" s="83"/>
      <c r="F4398" s="83"/>
      <c r="G4398" s="83"/>
      <c r="H4398" s="83"/>
      <c r="I4398" s="83"/>
      <c r="J4398" s="83"/>
      <c r="K4398" s="83"/>
      <c r="L4398" s="83"/>
      <c r="M4398" s="83"/>
      <c r="N4398" s="83"/>
      <c r="O4398" s="83"/>
      <c r="P4398" s="84"/>
      <c r="Q4398" s="217"/>
      <c r="R4398" s="91">
        <f t="shared" ref="R4398" si="11409">IF(COUNTA(Y4396:DP4399)=0,0,HLOOKUP(R4397,Y4397:DP4399,2,FALSE))</f>
        <v>0</v>
      </c>
      <c r="S4398" s="92">
        <f t="shared" ref="S4398" si="11410">IF(COUNTA(Y4396:DP4399)=0,0,HLOOKUP(S4396,Y4396:DP4399,3,FALSE))</f>
        <v>0</v>
      </c>
      <c r="T4398" s="93"/>
      <c r="U4398" s="94">
        <f t="array" ref="U4398">IF(COUNTA(Y4396:DP4399)=0,0,IF(ISERROR(HLOOKUP(U4399,Y4399:DP4399,1,FALSE)),0,INDEX(Y4398:DP4398,MATCH(U4397&amp;U4399,Y4397:DP4397&amp;Y4399:DP4399,0))))</f>
        <v>0</v>
      </c>
      <c r="V4398" s="94">
        <f t="array" ref="V4398">IF(COUNTA(Y4396:DP4399)=0,0,IF(ISERROR(HLOOKUP(V4399,Y4399:DP4399,1,FALSE)),0,INDEX(Y4398:DP4398,MATCH(V4397&amp;V4399,Y4397:DP4397&amp;Y4399:DP4399,0))))</f>
        <v>0</v>
      </c>
      <c r="W4398" s="95"/>
      <c r="X4398" s="108"/>
    </row>
    <row r="4399" spans="2:31" ht="13.9" thickBot="1">
      <c r="B4399" s="96"/>
      <c r="C4399" s="97"/>
      <c r="D4399" s="96"/>
      <c r="E4399" s="96"/>
      <c r="F4399" s="96"/>
      <c r="G4399" s="96"/>
      <c r="H4399" s="96"/>
      <c r="I4399" s="96"/>
      <c r="J4399" s="96"/>
      <c r="K4399" s="96"/>
      <c r="L4399" s="96"/>
      <c r="M4399" s="96"/>
      <c r="N4399" s="96"/>
      <c r="O4399" s="96"/>
      <c r="P4399" s="97"/>
      <c r="Q4399" s="218"/>
      <c r="R4399" s="98" t="str">
        <f t="shared" ref="R4399" si="11411">IF(COUNTA(Y4396:DP4399)=0,"none",HLOOKUP(R4397,Y4397:DP4399,3,FALSE))</f>
        <v>none</v>
      </c>
      <c r="S4399" s="99" t="str">
        <f t="shared" ref="S4399" si="11412">IF(COUNTA(Y4396:DP4399)=0,"none",HLOOKUP(S4396,Y4396:DP4399,4,FALSE))</f>
        <v>none</v>
      </c>
      <c r="T4399" s="100"/>
      <c r="U4399" s="100" t="str">
        <f t="array" ref="U4399">IF(COUNTA(Y4396:DP4399)=0,"none",IF($U$2="WAHR",$W$3,Abfrage!$F$4))</f>
        <v>none</v>
      </c>
      <c r="V4399" s="100" t="str">
        <f t="array" ref="V4399">IF(COUNTA(Y4396:DP4399)=0,"none",IF($U$2="WAHR",$W$3,Abfrage!$F$4))</f>
        <v>none</v>
      </c>
      <c r="W4399" s="100" t="str">
        <f t="array" ref="W4399">IF(COUNTA(Y4396:DP4399)=0,"none",IF($U$2="WAHR",$W$3,Abfrage!$F$4))</f>
        <v>none</v>
      </c>
      <c r="X4399" s="109"/>
    </row>
    <row r="4400" spans="2:31">
      <c r="B4400" s="75" t="s">
        <v>2728</v>
      </c>
      <c r="C4400" s="76">
        <v>1000359966</v>
      </c>
      <c r="D4400" s="75" t="s">
        <v>95</v>
      </c>
      <c r="E4400" s="75" t="s">
        <v>148</v>
      </c>
      <c r="F4400" s="75" t="s">
        <v>96</v>
      </c>
      <c r="G4400" s="75" t="s">
        <v>306</v>
      </c>
      <c r="H4400" s="75" t="e">
        <v>#N/A</v>
      </c>
      <c r="I4400" s="75" t="s">
        <v>51</v>
      </c>
      <c r="J4400" s="75" t="s">
        <v>2729</v>
      </c>
      <c r="K4400" s="75" t="s">
        <v>321</v>
      </c>
      <c r="L4400" s="75" t="s">
        <v>360</v>
      </c>
      <c r="M4400" s="75" t="s">
        <v>313</v>
      </c>
      <c r="N4400" s="75" t="s">
        <v>327</v>
      </c>
      <c r="O4400" s="75" t="s">
        <v>306</v>
      </c>
      <c r="P4400" s="76" t="s">
        <v>306</v>
      </c>
      <c r="Q4400" s="216"/>
      <c r="R4400" s="77" t="str">
        <f t="shared" ref="R4400" si="11413">IF(COUNTA(Y4400:DP4403)=0,"01.01.1900",INDEX(Y4400:DP4400,MATCH(R4401,Y4401:DP4401,0)))</f>
        <v>01.01.1900</v>
      </c>
      <c r="S4400" s="78" t="str">
        <f t="shared" ref="S4400" si="11414">IF(COUNTA(Y4400:DP4403)=0,"01.01.1900",MAX(Y4400:DP4400))</f>
        <v>01.01.1900</v>
      </c>
      <c r="T4400" s="79"/>
      <c r="U4400" s="80" t="str">
        <f t="array" ref="U4400">IF(COUNTA(Y4400:DP4403)=0,"01.01.1900",IF(ISERROR(HLOOKUP(U4403,Y4403:DP4403,1,FALSE)),"01.01.1900",INDEX(Y4400:DP4400,MATCH(U4401&amp;U4403,Y4401:DP4401&amp;Y4403:DP4403,0))))</f>
        <v>01.01.1900</v>
      </c>
      <c r="V4400" s="81" t="str">
        <f t="shared" ref="V4400" si="11415">IF(COUNTA(Y4400:DP4403)=0,"01.01.1900",_xlfn.MAXIFS(Y4400:DP4400,Y4403:DP4403,V4403))</f>
        <v>01.01.1900</v>
      </c>
      <c r="W4400" s="82"/>
      <c r="X4400" s="106"/>
    </row>
    <row r="4401" spans="2:26">
      <c r="B4401" s="83"/>
      <c r="C4401" s="84"/>
      <c r="D4401" s="83"/>
      <c r="E4401" s="83"/>
      <c r="F4401" s="83"/>
      <c r="G4401" s="83"/>
      <c r="H4401" s="83"/>
      <c r="I4401" s="83"/>
      <c r="J4401" s="83"/>
      <c r="K4401" s="83"/>
      <c r="L4401" s="83"/>
      <c r="M4401" s="83"/>
      <c r="N4401" s="83"/>
      <c r="O4401" s="83"/>
      <c r="P4401" s="84"/>
      <c r="Q4401" s="217"/>
      <c r="R4401" s="85">
        <f t="shared" ref="R4401" si="11416">IF(COUNTA(Y4400:DP4403)=0,0,MIN(Y4401:DP4401))</f>
        <v>0</v>
      </c>
      <c r="S4401" s="86">
        <f t="shared" ref="S4401" si="11417">IF(COUNTA(Y4400:DP4403)=0,0,HLOOKUP(S4400,Y4400:DP4403,2,FALSE))</f>
        <v>0</v>
      </c>
      <c r="T4401" s="87">
        <f t="shared" ref="T4401" si="11418">IF(COUNTA(Y4400:DP4403)=0,0,AVERAGE(Y4401:DP4401))</f>
        <v>0</v>
      </c>
      <c r="U4401" s="88">
        <f t="shared" ref="U4401" si="11419">IF(COUNTA(Y4400:DP4403)=0,0,_xlfn.MINIFS(Y4401:DP4401,Y4403:DP4403,U4403))</f>
        <v>0</v>
      </c>
      <c r="V4401" s="89">
        <f t="array" ref="V4401">IF(COUNTA(Y4400:DP4403)=0,0,IF(ISERROR(HLOOKUP(V4403,Y4403:DP4403,1,FALSE)),0,INDEX(Y4401:DP4401,MATCH(V4400&amp;V4403,Y4400:DP4400&amp;Y4403:DP4403,0))))</f>
        <v>0</v>
      </c>
      <c r="W4401" s="90">
        <f t="array" ref="W4401">IF(COUNTA(Y4400:DP4403)=0,0,IF(ISERROR(HLOOKUP(W4403,Y4403:DP4403,1,FALSE)),0,AVERAGEIF(Y4403:DP4403,$W4403,Y4401:DP4401)))</f>
        <v>0</v>
      </c>
      <c r="X4401" s="107"/>
    </row>
    <row r="4402" spans="2:26">
      <c r="B4402" s="83"/>
      <c r="C4402" s="84"/>
      <c r="D4402" s="83"/>
      <c r="E4402" s="83"/>
      <c r="F4402" s="83"/>
      <c r="G4402" s="83"/>
      <c r="H4402" s="83"/>
      <c r="I4402" s="83"/>
      <c r="J4402" s="83"/>
      <c r="K4402" s="83"/>
      <c r="L4402" s="83"/>
      <c r="M4402" s="83"/>
      <c r="N4402" s="83"/>
      <c r="O4402" s="83"/>
      <c r="P4402" s="84"/>
      <c r="Q4402" s="217"/>
      <c r="R4402" s="91">
        <f t="shared" ref="R4402" si="11420">IF(COUNTA(Y4400:DP4403)=0,0,HLOOKUP(R4401,Y4401:DP4403,2,FALSE))</f>
        <v>0</v>
      </c>
      <c r="S4402" s="92">
        <f t="shared" ref="S4402" si="11421">IF(COUNTA(Y4400:DP4403)=0,0,HLOOKUP(S4400,Y4400:DP4403,3,FALSE))</f>
        <v>0</v>
      </c>
      <c r="T4402" s="93"/>
      <c r="U4402" s="94">
        <f t="array" ref="U4402">IF(COUNTA(Y4400:DP4403)=0,0,IF(ISERROR(HLOOKUP(U4403,Y4403:DP4403,1,FALSE)),0,INDEX(Y4402:DP4402,MATCH(U4401&amp;U4403,Y4401:DP4401&amp;Y4403:DP4403,0))))</f>
        <v>0</v>
      </c>
      <c r="V4402" s="94">
        <f t="array" ref="V4402">IF(COUNTA(Y4400:DP4403)=0,0,IF(ISERROR(HLOOKUP(V4403,Y4403:DP4403,1,FALSE)),0,INDEX(Y4402:DP4402,MATCH(V4401&amp;V4403,Y4401:DP4401&amp;Y4403:DP4403,0))))</f>
        <v>0</v>
      </c>
      <c r="W4402" s="95"/>
      <c r="X4402" s="108"/>
    </row>
    <row r="4403" spans="2:26" ht="13.9" thickBot="1">
      <c r="B4403" s="96"/>
      <c r="C4403" s="97"/>
      <c r="D4403" s="96"/>
      <c r="E4403" s="96"/>
      <c r="F4403" s="96"/>
      <c r="G4403" s="96"/>
      <c r="H4403" s="96"/>
      <c r="I4403" s="96"/>
      <c r="J4403" s="96"/>
      <c r="K4403" s="96"/>
      <c r="L4403" s="96"/>
      <c r="M4403" s="96"/>
      <c r="N4403" s="96"/>
      <c r="O4403" s="96"/>
      <c r="P4403" s="97"/>
      <c r="Q4403" s="218"/>
      <c r="R4403" s="98" t="str">
        <f t="shared" ref="R4403" si="11422">IF(COUNTA(Y4400:DP4403)=0,"none",HLOOKUP(R4401,Y4401:DP4403,3,FALSE))</f>
        <v>none</v>
      </c>
      <c r="S4403" s="99" t="str">
        <f t="shared" ref="S4403" si="11423">IF(COUNTA(Y4400:DP4403)=0,"none",HLOOKUP(S4400,Y4400:DP4403,4,FALSE))</f>
        <v>none</v>
      </c>
      <c r="T4403" s="100"/>
      <c r="U4403" s="100" t="str">
        <f t="array" ref="U4403">IF(COUNTA(Y4400:DP4403)=0,"none",IF($U$2="WAHR",$W$3,Abfrage!$F$4))</f>
        <v>none</v>
      </c>
      <c r="V4403" s="100" t="str">
        <f t="array" ref="V4403">IF(COUNTA(Y4400:DP4403)=0,"none",IF($U$2="WAHR",$W$3,Abfrage!$F$4))</f>
        <v>none</v>
      </c>
      <c r="W4403" s="100" t="str">
        <f t="array" ref="W4403">IF(COUNTA(Y4400:DP4403)=0,"none",IF($U$2="WAHR",$W$3,Abfrage!$F$4))</f>
        <v>none</v>
      </c>
      <c r="X4403" s="109"/>
    </row>
    <row r="4404" spans="2:26">
      <c r="B4404" s="75" t="s">
        <v>2730</v>
      </c>
      <c r="C4404" s="76">
        <v>1000385298</v>
      </c>
      <c r="D4404" s="75" t="s">
        <v>95</v>
      </c>
      <c r="E4404" s="75" t="s">
        <v>96</v>
      </c>
      <c r="F4404" s="75" t="s">
        <v>97</v>
      </c>
      <c r="G4404" s="75" t="s">
        <v>306</v>
      </c>
      <c r="H4404" s="75" t="e">
        <v>#N/A</v>
      </c>
      <c r="I4404" s="75" t="s">
        <v>68</v>
      </c>
      <c r="J4404" s="75" t="s">
        <v>2731</v>
      </c>
      <c r="K4404" s="75" t="s">
        <v>306</v>
      </c>
      <c r="L4404" s="75" t="s">
        <v>306</v>
      </c>
      <c r="M4404" s="75" t="s">
        <v>313</v>
      </c>
      <c r="N4404" s="75" t="s">
        <v>360</v>
      </c>
      <c r="O4404" s="75" t="s">
        <v>309</v>
      </c>
      <c r="P4404" s="76" t="s">
        <v>306</v>
      </c>
      <c r="Q4404" s="216"/>
      <c r="R4404" s="77" t="str">
        <f t="shared" ref="R4404" si="11424">IF(COUNTA(Y4404:DP4407)=0,"01.01.1900",INDEX(Y4404:DP4404,MATCH(R4405,Y4405:DP4405,0)))</f>
        <v>01.01.1900</v>
      </c>
      <c r="S4404" s="78" t="str">
        <f t="shared" ref="S4404" si="11425">IF(COUNTA(Y4404:DP4407)=0,"01.01.1900",MAX(Y4404:DP4404))</f>
        <v>01.01.1900</v>
      </c>
      <c r="T4404" s="79"/>
      <c r="U4404" s="80" t="str">
        <f t="array" ref="U4404">IF(COUNTA(Y4404:DP4407)=0,"01.01.1900",IF(ISERROR(HLOOKUP(U4407,Y4407:DP4407,1,FALSE)),"01.01.1900",INDEX(Y4404:DP4404,MATCH(U4405&amp;U4407,Y4405:DP4405&amp;Y4407:DP4407,0))))</f>
        <v>01.01.1900</v>
      </c>
      <c r="V4404" s="81" t="str">
        <f t="shared" ref="V4404" si="11426">IF(COUNTA(Y4404:DP4407)=0,"01.01.1900",_xlfn.MAXIFS(Y4404:DP4404,Y4407:DP4407,V4407))</f>
        <v>01.01.1900</v>
      </c>
      <c r="W4404" s="82"/>
      <c r="X4404" s="106"/>
    </row>
    <row r="4405" spans="2:26">
      <c r="B4405" s="83"/>
      <c r="C4405" s="84"/>
      <c r="D4405" s="83"/>
      <c r="E4405" s="83"/>
      <c r="F4405" s="83"/>
      <c r="G4405" s="83"/>
      <c r="H4405" s="83"/>
      <c r="I4405" s="83"/>
      <c r="J4405" s="83"/>
      <c r="K4405" s="83"/>
      <c r="L4405" s="83"/>
      <c r="M4405" s="83"/>
      <c r="N4405" s="83"/>
      <c r="O4405" s="83"/>
      <c r="P4405" s="84"/>
      <c r="Q4405" s="217"/>
      <c r="R4405" s="85">
        <f t="shared" ref="R4405" si="11427">IF(COUNTA(Y4404:DP4407)=0,0,MIN(Y4405:DP4405))</f>
        <v>0</v>
      </c>
      <c r="S4405" s="86">
        <f t="shared" ref="S4405" si="11428">IF(COUNTA(Y4404:DP4407)=0,0,HLOOKUP(S4404,Y4404:DP4407,2,FALSE))</f>
        <v>0</v>
      </c>
      <c r="T4405" s="87">
        <f t="shared" ref="T4405" si="11429">IF(COUNTA(Y4404:DP4407)=0,0,AVERAGE(Y4405:DP4405))</f>
        <v>0</v>
      </c>
      <c r="U4405" s="88">
        <f t="shared" ref="U4405" si="11430">IF(COUNTA(Y4404:DP4407)=0,0,_xlfn.MINIFS(Y4405:DP4405,Y4407:DP4407,U4407))</f>
        <v>0</v>
      </c>
      <c r="V4405" s="89">
        <f t="array" ref="V4405">IF(COUNTA(Y4404:DP4407)=0,0,IF(ISERROR(HLOOKUP(V4407,Y4407:DP4407,1,FALSE)),0,INDEX(Y4405:DP4405,MATCH(V4404&amp;V4407,Y4404:DP4404&amp;Y4407:DP4407,0))))</f>
        <v>0</v>
      </c>
      <c r="W4405" s="90">
        <f t="array" ref="W4405">IF(COUNTA(Y4404:DP4407)=0,0,IF(ISERROR(HLOOKUP(W4407,Y4407:DP4407,1,FALSE)),0,AVERAGEIF(Y4407:DP4407,$W4407,Y4405:DP4405)))</f>
        <v>0</v>
      </c>
      <c r="X4405" s="107"/>
    </row>
    <row r="4406" spans="2:26">
      <c r="B4406" s="83"/>
      <c r="C4406" s="84"/>
      <c r="D4406" s="83"/>
      <c r="E4406" s="83"/>
      <c r="F4406" s="83"/>
      <c r="G4406" s="83"/>
      <c r="H4406" s="83"/>
      <c r="I4406" s="83"/>
      <c r="J4406" s="83"/>
      <c r="K4406" s="83"/>
      <c r="L4406" s="83"/>
      <c r="M4406" s="83"/>
      <c r="N4406" s="83"/>
      <c r="O4406" s="83"/>
      <c r="P4406" s="84"/>
      <c r="Q4406" s="217"/>
      <c r="R4406" s="91">
        <f t="shared" ref="R4406" si="11431">IF(COUNTA(Y4404:DP4407)=0,0,HLOOKUP(R4405,Y4405:DP4407,2,FALSE))</f>
        <v>0</v>
      </c>
      <c r="S4406" s="92">
        <f t="shared" ref="S4406" si="11432">IF(COUNTA(Y4404:DP4407)=0,0,HLOOKUP(S4404,Y4404:DP4407,3,FALSE))</f>
        <v>0</v>
      </c>
      <c r="T4406" s="93"/>
      <c r="U4406" s="94">
        <f t="array" ref="U4406">IF(COUNTA(Y4404:DP4407)=0,0,IF(ISERROR(HLOOKUP(U4407,Y4407:DP4407,1,FALSE)),0,INDEX(Y4406:DP4406,MATCH(U4405&amp;U4407,Y4405:DP4405&amp;Y4407:DP4407,0))))</f>
        <v>0</v>
      </c>
      <c r="V4406" s="94">
        <f t="array" ref="V4406">IF(COUNTA(Y4404:DP4407)=0,0,IF(ISERROR(HLOOKUP(V4407,Y4407:DP4407,1,FALSE)),0,INDEX(Y4406:DP4406,MATCH(V4405&amp;V4407,Y4405:DP4405&amp;Y4407:DP4407,0))))</f>
        <v>0</v>
      </c>
      <c r="W4406" s="95"/>
      <c r="X4406" s="108"/>
    </row>
    <row r="4407" spans="2:26" ht="13.9" thickBot="1">
      <c r="B4407" s="96"/>
      <c r="C4407" s="97"/>
      <c r="D4407" s="96"/>
      <c r="E4407" s="96"/>
      <c r="F4407" s="96"/>
      <c r="G4407" s="96"/>
      <c r="H4407" s="96"/>
      <c r="I4407" s="96"/>
      <c r="J4407" s="96"/>
      <c r="K4407" s="96"/>
      <c r="L4407" s="96"/>
      <c r="M4407" s="96"/>
      <c r="N4407" s="96"/>
      <c r="O4407" s="96"/>
      <c r="P4407" s="97"/>
      <c r="Q4407" s="218"/>
      <c r="R4407" s="98" t="str">
        <f t="shared" ref="R4407" si="11433">IF(COUNTA(Y4404:DP4407)=0,"none",HLOOKUP(R4405,Y4405:DP4407,3,FALSE))</f>
        <v>none</v>
      </c>
      <c r="S4407" s="99" t="str">
        <f t="shared" ref="S4407" si="11434">IF(COUNTA(Y4404:DP4407)=0,"none",HLOOKUP(S4404,Y4404:DP4407,4,FALSE))</f>
        <v>none</v>
      </c>
      <c r="T4407" s="100"/>
      <c r="U4407" s="100" t="str">
        <f t="array" ref="U4407">IF(COUNTA(Y4404:DP4407)=0,"none",IF($U$2="WAHR",$W$3,Abfrage!$F$4))</f>
        <v>none</v>
      </c>
      <c r="V4407" s="100" t="str">
        <f t="array" ref="V4407">IF(COUNTA(Y4404:DP4407)=0,"none",IF($U$2="WAHR",$W$3,Abfrage!$F$4))</f>
        <v>none</v>
      </c>
      <c r="W4407" s="100" t="str">
        <f t="array" ref="W4407">IF(COUNTA(Y4404:DP4407)=0,"none",IF($U$2="WAHR",$W$3,Abfrage!$F$4))</f>
        <v>none</v>
      </c>
      <c r="X4407" s="109"/>
    </row>
    <row r="4408" spans="2:26">
      <c r="B4408" s="75" t="s">
        <v>2732</v>
      </c>
      <c r="C4408" s="76">
        <v>1000359522</v>
      </c>
      <c r="D4408" s="75" t="s">
        <v>95</v>
      </c>
      <c r="E4408" s="75" t="s">
        <v>96</v>
      </c>
      <c r="F4408" s="75" t="s">
        <v>97</v>
      </c>
      <c r="G4408" s="75" t="s">
        <v>306</v>
      </c>
      <c r="H4408" s="75" t="s">
        <v>44</v>
      </c>
      <c r="I4408" s="75" t="s">
        <v>51</v>
      </c>
      <c r="J4408" s="75" t="s">
        <v>2733</v>
      </c>
      <c r="K4408" s="75" t="s">
        <v>306</v>
      </c>
      <c r="L4408" s="75" t="s">
        <v>306</v>
      </c>
      <c r="M4408" s="75" t="s">
        <v>313</v>
      </c>
      <c r="N4408" s="75" t="s">
        <v>2348</v>
      </c>
      <c r="O4408" s="75" t="s">
        <v>306</v>
      </c>
      <c r="P4408" s="76" t="s">
        <v>306</v>
      </c>
      <c r="Q4408" s="216"/>
      <c r="R4408" s="77">
        <f t="shared" ref="R4408" si="11435">IF(COUNTA(Y4408:DP4411)=0,"01.01.1900",INDEX(Y4408:DP4408,MATCH(R4409,Y4409:DP4409,0)))</f>
        <v>45154</v>
      </c>
      <c r="S4408" s="78">
        <f t="shared" ref="S4408" si="11436">IF(COUNTA(Y4408:DP4411)=0,"01.01.1900",MAX(Y4408:DP4408))</f>
        <v>45154</v>
      </c>
      <c r="T4408" s="79"/>
      <c r="U4408" s="80" t="str">
        <f t="array" ref="U4408">IF(COUNTA(Y4408:DP4411)=0,"01.01.1900",IF(ISERROR(HLOOKUP(U4411,Y4411:DP4411,1,FALSE)),"01.01.1900",INDEX(Y4408:DP4408,MATCH(U4409&amp;U4411,Y4409:DP4409&amp;Y4411:DP4411,0))))</f>
        <v>01.01.1900</v>
      </c>
      <c r="V4408" s="81">
        <f t="shared" ref="V4408" si="11437">IF(COUNTA(Y4408:DP4411)=0,"01.01.1900",_xlfn.MAXIFS(Y4408:DP4408,Y4411:DP4411,V4411))</f>
        <v>0</v>
      </c>
      <c r="W4408" s="82"/>
      <c r="X4408" s="106"/>
      <c r="Y4408" s="141">
        <v>45154</v>
      </c>
      <c r="Z4408" s="141">
        <v>45154</v>
      </c>
    </row>
    <row r="4409" spans="2:26">
      <c r="B4409" s="83"/>
      <c r="C4409" s="84"/>
      <c r="D4409" s="83"/>
      <c r="E4409" s="83"/>
      <c r="F4409" s="83"/>
      <c r="G4409" s="83"/>
      <c r="H4409" s="83"/>
      <c r="I4409" s="83"/>
      <c r="J4409" s="83"/>
      <c r="K4409" s="83"/>
      <c r="L4409" s="83"/>
      <c r="M4409" s="83"/>
      <c r="N4409" s="83"/>
      <c r="O4409" s="83"/>
      <c r="P4409" s="84"/>
      <c r="Q4409" s="217"/>
      <c r="R4409" s="85">
        <f t="shared" ref="R4409" si="11438">IF(COUNTA(Y4408:DP4411)=0,0,MIN(Y4409:DP4409))</f>
        <v>4.5990000000000002</v>
      </c>
      <c r="S4409" s="86">
        <f t="shared" ref="S4409" si="11439">IF(COUNTA(Y4408:DP4411)=0,0,HLOOKUP(S4408,Y4408:DP4411,2,FALSE))</f>
        <v>4.5990000000000002</v>
      </c>
      <c r="T4409" s="87">
        <f t="shared" ref="T4409" si="11440">IF(COUNTA(Y4408:DP4411)=0,0,AVERAGE(Y4409:DP4409))</f>
        <v>4.5990000000000002</v>
      </c>
      <c r="U4409" s="88">
        <f t="shared" ref="U4409" si="11441">IF(COUNTA(Y4408:DP4411)=0,0,_xlfn.MINIFS(Y4409:DP4409,Y4411:DP4411,U4411))</f>
        <v>0</v>
      </c>
      <c r="V4409" s="89">
        <f t="array" ref="V4409">IF(COUNTA(Y4408:DP4411)=0,0,IF(ISERROR(HLOOKUP(V4411,Y4411:DP4411,1,FALSE)),0,INDEX(Y4409:DP4409,MATCH(V4408&amp;V4411,Y4408:DP4408&amp;Y4411:DP4411,0))))</f>
        <v>0</v>
      </c>
      <c r="W4409" s="90">
        <f t="array" ref="W4409">IF(COUNTA(Y4408:DP4411)=0,0,IF(ISERROR(HLOOKUP(W4411,Y4411:DP4411,1,FALSE)),0,AVERAGEIF(Y4411:DP4411,$W4411,Y4409:DP4409)))</f>
        <v>0</v>
      </c>
      <c r="X4409" s="107"/>
      <c r="Y4409" s="142">
        <v>4.5990000000000002</v>
      </c>
      <c r="Z4409" s="142">
        <v>4.5990000000000002</v>
      </c>
    </row>
    <row r="4410" spans="2:26">
      <c r="B4410" s="83"/>
      <c r="C4410" s="84"/>
      <c r="D4410" s="83"/>
      <c r="E4410" s="83"/>
      <c r="F4410" s="83"/>
      <c r="G4410" s="83"/>
      <c r="H4410" s="83"/>
      <c r="I4410" s="83"/>
      <c r="J4410" s="83"/>
      <c r="K4410" s="83"/>
      <c r="L4410" s="83"/>
      <c r="M4410" s="83"/>
      <c r="N4410" s="83"/>
      <c r="O4410" s="83"/>
      <c r="P4410" s="84"/>
      <c r="Q4410" s="217"/>
      <c r="R4410" s="91">
        <f t="shared" ref="R4410" si="11442">IF(COUNTA(Y4408:DP4411)=0,0,HLOOKUP(R4409,Y4409:DP4411,2,FALSE))</f>
        <v>1000</v>
      </c>
      <c r="S4410" s="92">
        <f t="shared" ref="S4410" si="11443">IF(COUNTA(Y4408:DP4411)=0,0,HLOOKUP(S4408,Y4408:DP4411,3,FALSE))</f>
        <v>1000</v>
      </c>
      <c r="T4410" s="93"/>
      <c r="U4410" s="94">
        <f t="array" ref="U4410">IF(COUNTA(Y4408:DP4411)=0,0,IF(ISERROR(HLOOKUP(U4411,Y4411:DP4411,1,FALSE)),0,INDEX(Y4410:DP4410,MATCH(U4409&amp;U4411,Y4409:DP4409&amp;Y4411:DP4411,0))))</f>
        <v>0</v>
      </c>
      <c r="V4410" s="94">
        <f t="array" ref="V4410">IF(COUNTA(Y4408:DP4411)=0,0,IF(ISERROR(HLOOKUP(V4411,Y4411:DP4411,1,FALSE)),0,INDEX(Y4410:DP4410,MATCH(V4409&amp;V4411,Y4409:DP4409&amp;Y4411:DP4411,0))))</f>
        <v>0</v>
      </c>
      <c r="W4410" s="95"/>
      <c r="X4410" s="108"/>
      <c r="Y4410" s="143">
        <v>1000</v>
      </c>
      <c r="Z4410" s="143">
        <v>1000</v>
      </c>
    </row>
    <row r="4411" spans="2:26" ht="13.9" thickBot="1">
      <c r="B4411" s="96"/>
      <c r="C4411" s="97"/>
      <c r="D4411" s="96"/>
      <c r="E4411" s="96"/>
      <c r="F4411" s="96"/>
      <c r="G4411" s="96"/>
      <c r="H4411" s="96"/>
      <c r="I4411" s="96"/>
      <c r="J4411" s="96"/>
      <c r="K4411" s="96"/>
      <c r="L4411" s="96"/>
      <c r="M4411" s="96"/>
      <c r="N4411" s="96"/>
      <c r="O4411" s="96"/>
      <c r="P4411" s="97"/>
      <c r="Q4411" s="218"/>
      <c r="R4411" s="98" t="str">
        <f t="shared" ref="R4411" si="11444">IF(COUNTA(Y4408:DP4411)=0,"none",HLOOKUP(R4409,Y4409:DP4411,3,FALSE))</f>
        <v>www (-30%)</v>
      </c>
      <c r="S4411" s="99" t="str">
        <f t="shared" ref="S4411" si="11445">IF(COUNTA(Y4408:DP4411)=0,"none",HLOOKUP(S4408,Y4408:DP4411,4,FALSE))</f>
        <v>www (-30%)</v>
      </c>
      <c r="T4411" s="100"/>
      <c r="U4411" s="100">
        <f t="array" ref="U4411">IF(COUNTA(Y4408:DP4411)=0,"none",IF($U$2="WAHR",$W$3,Abfrage!$F$4))</f>
        <v>0</v>
      </c>
      <c r="V4411" s="100">
        <f t="array" ref="V4411">IF(COUNTA(Y4408:DP4411)=0,"none",IF($U$2="WAHR",$W$3,Abfrage!$F$4))</f>
        <v>0</v>
      </c>
      <c r="W4411" s="100">
        <f t="array" ref="W4411">IF(COUNTA(Y4408:DP4411)=0,"none",IF($U$2="WAHR",$W$3,Abfrage!$F$4))</f>
        <v>0</v>
      </c>
      <c r="X4411" s="109"/>
      <c r="Y4411" s="144" t="s">
        <v>43</v>
      </c>
      <c r="Z4411" s="144" t="s">
        <v>43</v>
      </c>
    </row>
    <row r="4412" spans="2:26">
      <c r="B4412" s="75" t="s">
        <v>2734</v>
      </c>
      <c r="C4412" s="76">
        <v>1000359480</v>
      </c>
      <c r="D4412" s="75" t="s">
        <v>95</v>
      </c>
      <c r="E4412" s="75" t="s">
        <v>96</v>
      </c>
      <c r="F4412" s="75" t="s">
        <v>97</v>
      </c>
      <c r="G4412" s="75" t="s">
        <v>306</v>
      </c>
      <c r="H4412" s="75" t="s">
        <v>44</v>
      </c>
      <c r="I4412" s="75" t="s">
        <v>51</v>
      </c>
      <c r="J4412" s="75" t="s">
        <v>2735</v>
      </c>
      <c r="K4412" s="75" t="s">
        <v>306</v>
      </c>
      <c r="L4412" s="75" t="s">
        <v>306</v>
      </c>
      <c r="M4412" s="75" t="s">
        <v>313</v>
      </c>
      <c r="N4412" s="75" t="s">
        <v>2344</v>
      </c>
      <c r="O4412" s="75" t="s">
        <v>306</v>
      </c>
      <c r="P4412" s="76" t="s">
        <v>306</v>
      </c>
      <c r="Q4412" s="216"/>
      <c r="R4412" s="77">
        <f t="shared" ref="R4412" si="11446">IF(COUNTA(Y4412:DP4415)=0,"01.01.1900",INDEX(Y4412:DP4412,MATCH(R4413,Y4413:DP4413,0)))</f>
        <v>45154</v>
      </c>
      <c r="S4412" s="78">
        <f t="shared" ref="S4412" si="11447">IF(COUNTA(Y4412:DP4415)=0,"01.01.1900",MAX(Y4412:DP4412))</f>
        <v>45154</v>
      </c>
      <c r="T4412" s="79"/>
      <c r="U4412" s="80" t="str">
        <f t="array" ref="U4412">IF(COUNTA(Y4412:DP4415)=0,"01.01.1900",IF(ISERROR(HLOOKUP(U4415,Y4415:DP4415,1,FALSE)),"01.01.1900",INDEX(Y4412:DP4412,MATCH(U4413&amp;U4415,Y4413:DP4413&amp;Y4415:DP4415,0))))</f>
        <v>01.01.1900</v>
      </c>
      <c r="V4412" s="81">
        <f t="shared" ref="V4412" si="11448">IF(COUNTA(Y4412:DP4415)=0,"01.01.1900",_xlfn.MAXIFS(Y4412:DP4412,Y4415:DP4415,V4415))</f>
        <v>0</v>
      </c>
      <c r="W4412" s="82"/>
      <c r="X4412" s="106"/>
      <c r="Y4412" s="141">
        <v>45154</v>
      </c>
      <c r="Z4412" s="141">
        <v>45154</v>
      </c>
    </row>
    <row r="4413" spans="2:26">
      <c r="B4413" s="83"/>
      <c r="C4413" s="84"/>
      <c r="D4413" s="83"/>
      <c r="E4413" s="83"/>
      <c r="F4413" s="83"/>
      <c r="G4413" s="83"/>
      <c r="H4413" s="83"/>
      <c r="I4413" s="83"/>
      <c r="J4413" s="83"/>
      <c r="K4413" s="83"/>
      <c r="L4413" s="83"/>
      <c r="M4413" s="83"/>
      <c r="N4413" s="83"/>
      <c r="O4413" s="83"/>
      <c r="P4413" s="84"/>
      <c r="Q4413" s="217"/>
      <c r="R4413" s="85">
        <f t="shared" ref="R4413" si="11449">IF(COUNTA(Y4412:DP4415)=0,0,MIN(Y4413:DP4413))</f>
        <v>4.3470000000000004</v>
      </c>
      <c r="S4413" s="86">
        <f t="shared" ref="S4413" si="11450">IF(COUNTA(Y4412:DP4415)=0,0,HLOOKUP(S4412,Y4412:DP4415,2,FALSE))</f>
        <v>4.3470000000000004</v>
      </c>
      <c r="T4413" s="87">
        <f t="shared" ref="T4413" si="11451">IF(COUNTA(Y4412:DP4415)=0,0,AVERAGE(Y4413:DP4413))</f>
        <v>4.3470000000000004</v>
      </c>
      <c r="U4413" s="88">
        <f t="shared" ref="U4413" si="11452">IF(COUNTA(Y4412:DP4415)=0,0,_xlfn.MINIFS(Y4413:DP4413,Y4415:DP4415,U4415))</f>
        <v>0</v>
      </c>
      <c r="V4413" s="89">
        <f t="array" ref="V4413">IF(COUNTA(Y4412:DP4415)=0,0,IF(ISERROR(HLOOKUP(V4415,Y4415:DP4415,1,FALSE)),0,INDEX(Y4413:DP4413,MATCH(V4412&amp;V4415,Y4412:DP4412&amp;Y4415:DP4415,0))))</f>
        <v>0</v>
      </c>
      <c r="W4413" s="90">
        <f t="array" ref="W4413">IF(COUNTA(Y4412:DP4415)=0,0,IF(ISERROR(HLOOKUP(W4415,Y4415:DP4415,1,FALSE)),0,AVERAGEIF(Y4415:DP4415,$W4415,Y4413:DP4413)))</f>
        <v>0</v>
      </c>
      <c r="X4413" s="107"/>
      <c r="Y4413" s="142">
        <v>4.3470000000000004</v>
      </c>
      <c r="Z4413" s="142">
        <v>4.3470000000000004</v>
      </c>
    </row>
    <row r="4414" spans="2:26">
      <c r="B4414" s="83"/>
      <c r="C4414" s="84"/>
      <c r="D4414" s="83"/>
      <c r="E4414" s="83"/>
      <c r="F4414" s="83"/>
      <c r="G4414" s="83"/>
      <c r="H4414" s="83"/>
      <c r="I4414" s="83"/>
      <c r="J4414" s="83"/>
      <c r="K4414" s="83"/>
      <c r="L4414" s="83"/>
      <c r="M4414" s="83"/>
      <c r="N4414" s="83"/>
      <c r="O4414" s="83"/>
      <c r="P4414" s="84"/>
      <c r="Q4414" s="217"/>
      <c r="R4414" s="91">
        <f t="shared" ref="R4414" si="11453">IF(COUNTA(Y4412:DP4415)=0,0,HLOOKUP(R4413,Y4413:DP4415,2,FALSE))</f>
        <v>1000</v>
      </c>
      <c r="S4414" s="92">
        <f t="shared" ref="S4414" si="11454">IF(COUNTA(Y4412:DP4415)=0,0,HLOOKUP(S4412,Y4412:DP4415,3,FALSE))</f>
        <v>1000</v>
      </c>
      <c r="T4414" s="93"/>
      <c r="U4414" s="94">
        <f t="array" ref="U4414">IF(COUNTA(Y4412:DP4415)=0,0,IF(ISERROR(HLOOKUP(U4415,Y4415:DP4415,1,FALSE)),0,INDEX(Y4414:DP4414,MATCH(U4413&amp;U4415,Y4413:DP4413&amp;Y4415:DP4415,0))))</f>
        <v>0</v>
      </c>
      <c r="V4414" s="94">
        <f t="array" ref="V4414">IF(COUNTA(Y4412:DP4415)=0,0,IF(ISERROR(HLOOKUP(V4415,Y4415:DP4415,1,FALSE)),0,INDEX(Y4414:DP4414,MATCH(V4413&amp;V4415,Y4413:DP4413&amp;Y4415:DP4415,0))))</f>
        <v>0</v>
      </c>
      <c r="W4414" s="95"/>
      <c r="X4414" s="108"/>
      <c r="Y4414" s="143">
        <v>1000</v>
      </c>
      <c r="Z4414" s="143">
        <v>1000</v>
      </c>
    </row>
    <row r="4415" spans="2:26" ht="13.9" thickBot="1">
      <c r="B4415" s="96"/>
      <c r="C4415" s="97"/>
      <c r="D4415" s="96"/>
      <c r="E4415" s="96"/>
      <c r="F4415" s="96"/>
      <c r="G4415" s="96"/>
      <c r="H4415" s="96"/>
      <c r="I4415" s="96"/>
      <c r="J4415" s="96"/>
      <c r="K4415" s="96"/>
      <c r="L4415" s="96"/>
      <c r="M4415" s="96"/>
      <c r="N4415" s="96"/>
      <c r="O4415" s="96"/>
      <c r="P4415" s="97"/>
      <c r="Q4415" s="218"/>
      <c r="R4415" s="98" t="str">
        <f t="shared" ref="R4415" si="11455">IF(COUNTA(Y4412:DP4415)=0,"none",HLOOKUP(R4413,Y4413:DP4415,3,FALSE))</f>
        <v>www (-30%)</v>
      </c>
      <c r="S4415" s="99" t="str">
        <f t="shared" ref="S4415" si="11456">IF(COUNTA(Y4412:DP4415)=0,"none",HLOOKUP(S4412,Y4412:DP4415,4,FALSE))</f>
        <v>www (-30%)</v>
      </c>
      <c r="T4415" s="100"/>
      <c r="U4415" s="100">
        <f t="array" ref="U4415">IF(COUNTA(Y4412:DP4415)=0,"none",IF($U$2="WAHR",$W$3,Abfrage!$F$4))</f>
        <v>0</v>
      </c>
      <c r="V4415" s="100">
        <f t="array" ref="V4415">IF(COUNTA(Y4412:DP4415)=0,"none",IF($U$2="WAHR",$W$3,Abfrage!$F$4))</f>
        <v>0</v>
      </c>
      <c r="W4415" s="100">
        <f t="array" ref="W4415">IF(COUNTA(Y4412:DP4415)=0,"none",IF($U$2="WAHR",$W$3,Abfrage!$F$4))</f>
        <v>0</v>
      </c>
      <c r="X4415" s="109"/>
      <c r="Y4415" s="144" t="s">
        <v>43</v>
      </c>
      <c r="Z4415" s="144" t="s">
        <v>43</v>
      </c>
    </row>
    <row r="4416" spans="2:26">
      <c r="B4416" s="75" t="s">
        <v>2736</v>
      </c>
      <c r="C4416" s="76"/>
      <c r="D4416" s="75" t="s">
        <v>95</v>
      </c>
      <c r="E4416" s="75" t="s">
        <v>148</v>
      </c>
      <c r="F4416" s="75" t="s">
        <v>96</v>
      </c>
      <c r="G4416" s="75" t="s">
        <v>306</v>
      </c>
      <c r="H4416" s="75"/>
      <c r="I4416" s="75" t="s">
        <v>51</v>
      </c>
      <c r="J4416" s="75" t="s">
        <v>2737</v>
      </c>
      <c r="K4416" s="75" t="s">
        <v>325</v>
      </c>
      <c r="L4416" s="75" t="s">
        <v>327</v>
      </c>
      <c r="M4416" s="75" t="s">
        <v>313</v>
      </c>
      <c r="N4416" s="75" t="s">
        <v>327</v>
      </c>
      <c r="O4416" s="75" t="s">
        <v>306</v>
      </c>
      <c r="P4416" s="76" t="s">
        <v>306</v>
      </c>
      <c r="Q4416" s="216"/>
      <c r="R4416" s="77" t="str">
        <f t="shared" ref="R4416" si="11457">IF(COUNTA(Y4416:DP4419)=0,"01.01.1900",INDEX(Y4416:DP4416,MATCH(R4417,Y4417:DP4417,0)))</f>
        <v>01.01.1900</v>
      </c>
      <c r="S4416" s="78" t="str">
        <f t="shared" ref="S4416" si="11458">IF(COUNTA(Y4416:DP4419)=0,"01.01.1900",MAX(Y4416:DP4416))</f>
        <v>01.01.1900</v>
      </c>
      <c r="T4416" s="79"/>
      <c r="U4416" s="80" t="str">
        <f t="array" ref="U4416">IF(COUNTA(Y4416:DP4419)=0,"01.01.1900",IF(ISERROR(HLOOKUP(U4419,Y4419:DP4419,1,FALSE)),"01.01.1900",INDEX(Y4416:DP4416,MATCH(U4417&amp;U4419,Y4417:DP4417&amp;Y4419:DP4419,0))))</f>
        <v>01.01.1900</v>
      </c>
      <c r="V4416" s="81" t="str">
        <f t="shared" ref="V4416" si="11459">IF(COUNTA(Y4416:DP4419)=0,"01.01.1900",_xlfn.MAXIFS(Y4416:DP4416,Y4419:DP4419,V4419))</f>
        <v>01.01.1900</v>
      </c>
      <c r="W4416" s="82"/>
      <c r="X4416" s="106"/>
    </row>
    <row r="4417" spans="2:26">
      <c r="B4417" s="83"/>
      <c r="C4417" s="84"/>
      <c r="D4417" s="83"/>
      <c r="E4417" s="83"/>
      <c r="F4417" s="83"/>
      <c r="G4417" s="83"/>
      <c r="H4417" s="83"/>
      <c r="I4417" s="83"/>
      <c r="J4417" s="83"/>
      <c r="K4417" s="83"/>
      <c r="L4417" s="83"/>
      <c r="M4417" s="83"/>
      <c r="N4417" s="83"/>
      <c r="O4417" s="83"/>
      <c r="P4417" s="84"/>
      <c r="Q4417" s="217"/>
      <c r="R4417" s="85">
        <f t="shared" ref="R4417" si="11460">IF(COUNTA(Y4416:DP4419)=0,0,MIN(Y4417:DP4417))</f>
        <v>0</v>
      </c>
      <c r="S4417" s="86">
        <f t="shared" ref="S4417" si="11461">IF(COUNTA(Y4416:DP4419)=0,0,HLOOKUP(S4416,Y4416:DP4419,2,FALSE))</f>
        <v>0</v>
      </c>
      <c r="T4417" s="87">
        <f t="shared" ref="T4417" si="11462">IF(COUNTA(Y4416:DP4419)=0,0,AVERAGE(Y4417:DP4417))</f>
        <v>0</v>
      </c>
      <c r="U4417" s="88">
        <f t="shared" ref="U4417" si="11463">IF(COUNTA(Y4416:DP4419)=0,0,_xlfn.MINIFS(Y4417:DP4417,Y4419:DP4419,U4419))</f>
        <v>0</v>
      </c>
      <c r="V4417" s="89">
        <f t="array" ref="V4417">IF(COUNTA(Y4416:DP4419)=0,0,IF(ISERROR(HLOOKUP(V4419,Y4419:DP4419,1,FALSE)),0,INDEX(Y4417:DP4417,MATCH(V4416&amp;V4419,Y4416:DP4416&amp;Y4419:DP4419,0))))</f>
        <v>0</v>
      </c>
      <c r="W4417" s="90">
        <f t="array" ref="W4417">IF(COUNTA(Y4416:DP4419)=0,0,IF(ISERROR(HLOOKUP(W4419,Y4419:DP4419,1,FALSE)),0,AVERAGEIF(Y4419:DP4419,$W4419,Y4417:DP4417)))</f>
        <v>0</v>
      </c>
      <c r="X4417" s="107"/>
    </row>
    <row r="4418" spans="2:26">
      <c r="B4418" s="83"/>
      <c r="C4418" s="84"/>
      <c r="D4418" s="83"/>
      <c r="E4418" s="83"/>
      <c r="F4418" s="83"/>
      <c r="G4418" s="83"/>
      <c r="H4418" s="83"/>
      <c r="I4418" s="83"/>
      <c r="J4418" s="83"/>
      <c r="K4418" s="83"/>
      <c r="L4418" s="83"/>
      <c r="M4418" s="83"/>
      <c r="N4418" s="83"/>
      <c r="O4418" s="83"/>
      <c r="P4418" s="84"/>
      <c r="Q4418" s="217"/>
      <c r="R4418" s="91">
        <f t="shared" ref="R4418" si="11464">IF(COUNTA(Y4416:DP4419)=0,0,HLOOKUP(R4417,Y4417:DP4419,2,FALSE))</f>
        <v>0</v>
      </c>
      <c r="S4418" s="92">
        <f t="shared" ref="S4418" si="11465">IF(COUNTA(Y4416:DP4419)=0,0,HLOOKUP(S4416,Y4416:DP4419,3,FALSE))</f>
        <v>0</v>
      </c>
      <c r="T4418" s="93"/>
      <c r="U4418" s="94">
        <f t="array" ref="U4418">IF(COUNTA(Y4416:DP4419)=0,0,IF(ISERROR(HLOOKUP(U4419,Y4419:DP4419,1,FALSE)),0,INDEX(Y4418:DP4418,MATCH(U4417&amp;U4419,Y4417:DP4417&amp;Y4419:DP4419,0))))</f>
        <v>0</v>
      </c>
      <c r="V4418" s="94">
        <f t="array" ref="V4418">IF(COUNTA(Y4416:DP4419)=0,0,IF(ISERROR(HLOOKUP(V4419,Y4419:DP4419,1,FALSE)),0,INDEX(Y4418:DP4418,MATCH(V4417&amp;V4419,Y4417:DP4417&amp;Y4419:DP4419,0))))</f>
        <v>0</v>
      </c>
      <c r="W4418" s="95"/>
      <c r="X4418" s="108"/>
    </row>
    <row r="4419" spans="2:26" ht="13.9" thickBot="1">
      <c r="B4419" s="96"/>
      <c r="C4419" s="97"/>
      <c r="D4419" s="96"/>
      <c r="E4419" s="96"/>
      <c r="F4419" s="96"/>
      <c r="G4419" s="96"/>
      <c r="H4419" s="96"/>
      <c r="I4419" s="96"/>
      <c r="J4419" s="96"/>
      <c r="K4419" s="96"/>
      <c r="L4419" s="96"/>
      <c r="M4419" s="96"/>
      <c r="N4419" s="96"/>
      <c r="O4419" s="96"/>
      <c r="P4419" s="97"/>
      <c r="Q4419" s="218"/>
      <c r="R4419" s="98" t="str">
        <f t="shared" ref="R4419" si="11466">IF(COUNTA(Y4416:DP4419)=0,"none",HLOOKUP(R4417,Y4417:DP4419,3,FALSE))</f>
        <v>none</v>
      </c>
      <c r="S4419" s="99" t="str">
        <f t="shared" ref="S4419" si="11467">IF(COUNTA(Y4416:DP4419)=0,"none",HLOOKUP(S4416,Y4416:DP4419,4,FALSE))</f>
        <v>none</v>
      </c>
      <c r="T4419" s="100"/>
      <c r="U4419" s="100" t="str">
        <f t="array" ref="U4419">IF(COUNTA(Y4416:DP4419)=0,"none",IF($U$2="WAHR",$W$3,Abfrage!$F$4))</f>
        <v>none</v>
      </c>
      <c r="V4419" s="100" t="str">
        <f t="array" ref="V4419">IF(COUNTA(Y4416:DP4419)=0,"none",IF($U$2="WAHR",$W$3,Abfrage!$F$4))</f>
        <v>none</v>
      </c>
      <c r="W4419" s="100" t="str">
        <f t="array" ref="W4419">IF(COUNTA(Y4416:DP4419)=0,"none",IF($U$2="WAHR",$W$3,Abfrage!$F$4))</f>
        <v>none</v>
      </c>
      <c r="X4419" s="109"/>
    </row>
    <row r="4420" spans="2:26">
      <c r="B4420" s="75" t="s">
        <v>2738</v>
      </c>
      <c r="C4420" s="76">
        <v>1000359528</v>
      </c>
      <c r="D4420" s="75" t="s">
        <v>95</v>
      </c>
      <c r="E4420" s="75" t="s">
        <v>96</v>
      </c>
      <c r="F4420" s="75" t="s">
        <v>103</v>
      </c>
      <c r="G4420" s="75" t="s">
        <v>103</v>
      </c>
      <c r="H4420" s="75" t="s">
        <v>1550</v>
      </c>
      <c r="I4420" s="75" t="s">
        <v>51</v>
      </c>
      <c r="J4420" s="75" t="s">
        <v>2739</v>
      </c>
      <c r="K4420" s="75" t="s">
        <v>306</v>
      </c>
      <c r="L4420" s="75" t="s">
        <v>306</v>
      </c>
      <c r="M4420" s="75" t="s">
        <v>313</v>
      </c>
      <c r="N4420" s="75" t="s">
        <v>2344</v>
      </c>
      <c r="O4420" s="75" t="s">
        <v>375</v>
      </c>
      <c r="P4420" s="76" t="s">
        <v>306</v>
      </c>
      <c r="Q4420" s="216"/>
      <c r="R4420" s="77">
        <f t="shared" ref="R4420" si="11468">IF(COUNTA(Y4420:DP4423)=0,"01.01.1900",INDEX(Y4420:DP4420,MATCH(R4421,Y4421:DP4421,0)))</f>
        <v>45154</v>
      </c>
      <c r="S4420" s="78">
        <f t="shared" ref="S4420" si="11469">IF(COUNTA(Y4420:DP4423)=0,"01.01.1900",MAX(Y4420:DP4420))</f>
        <v>45154</v>
      </c>
      <c r="T4420" s="79"/>
      <c r="U4420" s="80" t="str">
        <f t="array" ref="U4420">IF(COUNTA(Y4420:DP4423)=0,"01.01.1900",IF(ISERROR(HLOOKUP(U4423,Y4423:DP4423,1,FALSE)),"01.01.1900",INDEX(Y4420:DP4420,MATCH(U4421&amp;U4423,Y4421:DP4421&amp;Y4423:DP4423,0))))</f>
        <v>01.01.1900</v>
      </c>
      <c r="V4420" s="81">
        <f t="shared" ref="V4420" si="11470">IF(COUNTA(Y4420:DP4423)=0,"01.01.1900",_xlfn.MAXIFS(Y4420:DP4420,Y4423:DP4423,V4423))</f>
        <v>0</v>
      </c>
      <c r="W4420" s="82"/>
      <c r="X4420" s="106"/>
      <c r="Y4420" s="141">
        <v>45154</v>
      </c>
      <c r="Z4420" s="141">
        <v>45154</v>
      </c>
    </row>
    <row r="4421" spans="2:26">
      <c r="B4421" s="83"/>
      <c r="C4421" s="84"/>
      <c r="D4421" s="83"/>
      <c r="E4421" s="83"/>
      <c r="F4421" s="83"/>
      <c r="G4421" s="83"/>
      <c r="H4421" s="83"/>
      <c r="I4421" s="83"/>
      <c r="J4421" s="83"/>
      <c r="K4421" s="83"/>
      <c r="L4421" s="83"/>
      <c r="M4421" s="83"/>
      <c r="N4421" s="83"/>
      <c r="O4421" s="83"/>
      <c r="P4421" s="84"/>
      <c r="Q4421" s="217"/>
      <c r="R4421" s="85">
        <f t="shared" ref="R4421" si="11471">IF(COUNTA(Y4420:DP4423)=0,0,MIN(Y4421:DP4421))</f>
        <v>0.35700000000000004</v>
      </c>
      <c r="S4421" s="86">
        <f t="shared" ref="S4421" si="11472">IF(COUNTA(Y4420:DP4423)=0,0,HLOOKUP(S4420,Y4420:DP4423,2,FALSE))</f>
        <v>0.35700000000000004</v>
      </c>
      <c r="T4421" s="87">
        <f t="shared" ref="T4421" si="11473">IF(COUNTA(Y4420:DP4423)=0,0,AVERAGE(Y4421:DP4421))</f>
        <v>0.35700000000000004</v>
      </c>
      <c r="U4421" s="88">
        <f t="shared" ref="U4421" si="11474">IF(COUNTA(Y4420:DP4423)=0,0,_xlfn.MINIFS(Y4421:DP4421,Y4423:DP4423,U4423))</f>
        <v>0</v>
      </c>
      <c r="V4421" s="89">
        <f t="array" ref="V4421">IF(COUNTA(Y4420:DP4423)=0,0,IF(ISERROR(HLOOKUP(V4423,Y4423:DP4423,1,FALSE)),0,INDEX(Y4421:DP4421,MATCH(V4420&amp;V4423,Y4420:DP4420&amp;Y4423:DP4423,0))))</f>
        <v>0</v>
      </c>
      <c r="W4421" s="90">
        <f t="array" ref="W4421">IF(COUNTA(Y4420:DP4423)=0,0,IF(ISERROR(HLOOKUP(W4423,Y4423:DP4423,1,FALSE)),0,AVERAGEIF(Y4423:DP4423,$W4423,Y4421:DP4421)))</f>
        <v>0</v>
      </c>
      <c r="X4421" s="107"/>
      <c r="Y4421" s="142">
        <v>0.35700000000000004</v>
      </c>
      <c r="Z4421" s="142">
        <v>0.35700000000000004</v>
      </c>
    </row>
    <row r="4422" spans="2:26">
      <c r="B4422" s="83"/>
      <c r="C4422" s="84"/>
      <c r="D4422" s="83"/>
      <c r="E4422" s="83"/>
      <c r="F4422" s="83"/>
      <c r="G4422" s="83"/>
      <c r="H4422" s="83"/>
      <c r="I4422" s="83"/>
      <c r="J4422" s="83"/>
      <c r="K4422" s="83"/>
      <c r="L4422" s="83"/>
      <c r="M4422" s="83"/>
      <c r="N4422" s="83"/>
      <c r="O4422" s="83"/>
      <c r="P4422" s="84"/>
      <c r="Q4422" s="217"/>
      <c r="R4422" s="91">
        <f t="shared" ref="R4422" si="11475">IF(COUNTA(Y4420:DP4423)=0,0,HLOOKUP(R4421,Y4421:DP4423,2,FALSE))</f>
        <v>1000</v>
      </c>
      <c r="S4422" s="92">
        <f t="shared" ref="S4422" si="11476">IF(COUNTA(Y4420:DP4423)=0,0,HLOOKUP(S4420,Y4420:DP4423,3,FALSE))</f>
        <v>1000</v>
      </c>
      <c r="T4422" s="93"/>
      <c r="U4422" s="94">
        <f t="array" ref="U4422">IF(COUNTA(Y4420:DP4423)=0,0,IF(ISERROR(HLOOKUP(U4423,Y4423:DP4423,1,FALSE)),0,INDEX(Y4422:DP4422,MATCH(U4421&amp;U4423,Y4421:DP4421&amp;Y4423:DP4423,0))))</f>
        <v>0</v>
      </c>
      <c r="V4422" s="94">
        <f t="array" ref="V4422">IF(COUNTA(Y4420:DP4423)=0,0,IF(ISERROR(HLOOKUP(V4423,Y4423:DP4423,1,FALSE)),0,INDEX(Y4422:DP4422,MATCH(V4421&amp;V4423,Y4421:DP4421&amp;Y4423:DP4423,0))))</f>
        <v>0</v>
      </c>
      <c r="W4422" s="95"/>
      <c r="X4422" s="108"/>
      <c r="Y4422" s="143">
        <v>1000</v>
      </c>
      <c r="Z4422" s="143">
        <v>1000</v>
      </c>
    </row>
    <row r="4423" spans="2:26" ht="13.9" thickBot="1">
      <c r="B4423" s="96"/>
      <c r="C4423" s="97"/>
      <c r="D4423" s="96"/>
      <c r="E4423" s="96"/>
      <c r="F4423" s="96"/>
      <c r="G4423" s="96"/>
      <c r="H4423" s="96"/>
      <c r="I4423" s="96"/>
      <c r="J4423" s="96"/>
      <c r="K4423" s="96"/>
      <c r="L4423" s="96"/>
      <c r="M4423" s="96"/>
      <c r="N4423" s="96"/>
      <c r="O4423" s="96"/>
      <c r="P4423" s="97"/>
      <c r="Q4423" s="218"/>
      <c r="R4423" s="98" t="str">
        <f t="shared" ref="R4423" si="11477">IF(COUNTA(Y4420:DP4423)=0,"none",HLOOKUP(R4421,Y4421:DP4423,3,FALSE))</f>
        <v>www (-30%)</v>
      </c>
      <c r="S4423" s="99" t="str">
        <f t="shared" ref="S4423" si="11478">IF(COUNTA(Y4420:DP4423)=0,"none",HLOOKUP(S4420,Y4420:DP4423,4,FALSE))</f>
        <v>www (-30%)</v>
      </c>
      <c r="T4423" s="100"/>
      <c r="U4423" s="100">
        <f t="array" ref="U4423">IF(COUNTA(Y4420:DP4423)=0,"none",IF($U$2="WAHR",$W$3,Abfrage!$F$4))</f>
        <v>0</v>
      </c>
      <c r="V4423" s="100">
        <f t="array" ref="V4423">IF(COUNTA(Y4420:DP4423)=0,"none",IF($U$2="WAHR",$W$3,Abfrage!$F$4))</f>
        <v>0</v>
      </c>
      <c r="W4423" s="100">
        <f t="array" ref="W4423">IF(COUNTA(Y4420:DP4423)=0,"none",IF($U$2="WAHR",$W$3,Abfrage!$F$4))</f>
        <v>0</v>
      </c>
      <c r="X4423" s="109"/>
      <c r="Y4423" s="144" t="s">
        <v>43</v>
      </c>
      <c r="Z4423" s="144" t="s">
        <v>43</v>
      </c>
    </row>
    <row r="4424" spans="2:26">
      <c r="B4424" s="75" t="s">
        <v>2740</v>
      </c>
      <c r="C4424" s="76">
        <v>1000359527</v>
      </c>
      <c r="D4424" s="75" t="s">
        <v>95</v>
      </c>
      <c r="E4424" s="75" t="s">
        <v>96</v>
      </c>
      <c r="F4424" s="75" t="s">
        <v>103</v>
      </c>
      <c r="G4424" s="75" t="s">
        <v>103</v>
      </c>
      <c r="H4424" s="75" t="s">
        <v>1550</v>
      </c>
      <c r="I4424" s="75" t="s">
        <v>51</v>
      </c>
      <c r="J4424" s="75" t="s">
        <v>2741</v>
      </c>
      <c r="K4424" s="75" t="s">
        <v>306</v>
      </c>
      <c r="L4424" s="75" t="s">
        <v>306</v>
      </c>
      <c r="M4424" s="75" t="s">
        <v>313</v>
      </c>
      <c r="N4424" s="75" t="s">
        <v>2344</v>
      </c>
      <c r="O4424" s="75" t="s">
        <v>375</v>
      </c>
      <c r="P4424" s="76" t="s">
        <v>306</v>
      </c>
      <c r="Q4424" s="216"/>
      <c r="R4424" s="77">
        <f t="shared" ref="R4424" si="11479">IF(COUNTA(Y4424:DP4427)=0,"01.01.1900",INDEX(Y4424:DP4424,MATCH(R4425,Y4425:DP4425,0)))</f>
        <v>45154</v>
      </c>
      <c r="S4424" s="78">
        <f t="shared" ref="S4424" si="11480">IF(COUNTA(Y4424:DP4427)=0,"01.01.1900",MAX(Y4424:DP4424))</f>
        <v>45154</v>
      </c>
      <c r="T4424" s="79"/>
      <c r="U4424" s="80" t="str">
        <f t="array" ref="U4424">IF(COUNTA(Y4424:DP4427)=0,"01.01.1900",IF(ISERROR(HLOOKUP(U4427,Y4427:DP4427,1,FALSE)),"01.01.1900",INDEX(Y4424:DP4424,MATCH(U4425&amp;U4427,Y4425:DP4425&amp;Y4427:DP4427,0))))</f>
        <v>01.01.1900</v>
      </c>
      <c r="V4424" s="81">
        <f t="shared" ref="V4424" si="11481">IF(COUNTA(Y4424:DP4427)=0,"01.01.1900",_xlfn.MAXIFS(Y4424:DP4424,Y4427:DP4427,V4427))</f>
        <v>0</v>
      </c>
      <c r="W4424" s="82"/>
      <c r="X4424" s="106"/>
      <c r="Y4424" s="141">
        <v>45154</v>
      </c>
      <c r="Z4424" s="141">
        <v>45154</v>
      </c>
    </row>
    <row r="4425" spans="2:26">
      <c r="B4425" s="83"/>
      <c r="C4425" s="84"/>
      <c r="D4425" s="83"/>
      <c r="E4425" s="83"/>
      <c r="F4425" s="83"/>
      <c r="G4425" s="83"/>
      <c r="H4425" s="83"/>
      <c r="I4425" s="83"/>
      <c r="J4425" s="83"/>
      <c r="K4425" s="83"/>
      <c r="L4425" s="83"/>
      <c r="M4425" s="83"/>
      <c r="N4425" s="83"/>
      <c r="O4425" s="83"/>
      <c r="P4425" s="84"/>
      <c r="Q4425" s="217"/>
      <c r="R4425" s="85">
        <f t="shared" ref="R4425" si="11482">IF(COUNTA(Y4424:DP4427)=0,0,MIN(Y4425:DP4425))</f>
        <v>0.39899999999999997</v>
      </c>
      <c r="S4425" s="86">
        <f t="shared" ref="S4425" si="11483">IF(COUNTA(Y4424:DP4427)=0,0,HLOOKUP(S4424,Y4424:DP4427,2,FALSE))</f>
        <v>0.39899999999999997</v>
      </c>
      <c r="T4425" s="87">
        <f t="shared" ref="T4425" si="11484">IF(COUNTA(Y4424:DP4427)=0,0,AVERAGE(Y4425:DP4425))</f>
        <v>0.39899999999999997</v>
      </c>
      <c r="U4425" s="88">
        <f t="shared" ref="U4425" si="11485">IF(COUNTA(Y4424:DP4427)=0,0,_xlfn.MINIFS(Y4425:DP4425,Y4427:DP4427,U4427))</f>
        <v>0</v>
      </c>
      <c r="V4425" s="89">
        <f t="array" ref="V4425">IF(COUNTA(Y4424:DP4427)=0,0,IF(ISERROR(HLOOKUP(V4427,Y4427:DP4427,1,FALSE)),0,INDEX(Y4425:DP4425,MATCH(V4424&amp;V4427,Y4424:DP4424&amp;Y4427:DP4427,0))))</f>
        <v>0</v>
      </c>
      <c r="W4425" s="90">
        <f t="array" ref="W4425">IF(COUNTA(Y4424:DP4427)=0,0,IF(ISERROR(HLOOKUP(W4427,Y4427:DP4427,1,FALSE)),0,AVERAGEIF(Y4427:DP4427,$W4427,Y4425:DP4425)))</f>
        <v>0</v>
      </c>
      <c r="X4425" s="107"/>
      <c r="Y4425" s="142">
        <v>0.39899999999999997</v>
      </c>
      <c r="Z4425" s="142">
        <v>0.39899999999999997</v>
      </c>
    </row>
    <row r="4426" spans="2:26">
      <c r="B4426" s="83"/>
      <c r="C4426" s="84"/>
      <c r="D4426" s="83"/>
      <c r="E4426" s="83"/>
      <c r="F4426" s="83"/>
      <c r="G4426" s="83"/>
      <c r="H4426" s="83"/>
      <c r="I4426" s="83"/>
      <c r="J4426" s="83"/>
      <c r="K4426" s="83"/>
      <c r="L4426" s="83"/>
      <c r="M4426" s="83"/>
      <c r="N4426" s="83"/>
      <c r="O4426" s="83"/>
      <c r="P4426" s="84"/>
      <c r="Q4426" s="217"/>
      <c r="R4426" s="91">
        <f t="shared" ref="R4426" si="11486">IF(COUNTA(Y4424:DP4427)=0,0,HLOOKUP(R4425,Y4425:DP4427,2,FALSE))</f>
        <v>1000</v>
      </c>
      <c r="S4426" s="92">
        <f t="shared" ref="S4426" si="11487">IF(COUNTA(Y4424:DP4427)=0,0,HLOOKUP(S4424,Y4424:DP4427,3,FALSE))</f>
        <v>1000</v>
      </c>
      <c r="T4426" s="93"/>
      <c r="U4426" s="94">
        <f t="array" ref="U4426">IF(COUNTA(Y4424:DP4427)=0,0,IF(ISERROR(HLOOKUP(U4427,Y4427:DP4427,1,FALSE)),0,INDEX(Y4426:DP4426,MATCH(U4425&amp;U4427,Y4425:DP4425&amp;Y4427:DP4427,0))))</f>
        <v>0</v>
      </c>
      <c r="V4426" s="94">
        <f t="array" ref="V4426">IF(COUNTA(Y4424:DP4427)=0,0,IF(ISERROR(HLOOKUP(V4427,Y4427:DP4427,1,FALSE)),0,INDEX(Y4426:DP4426,MATCH(V4425&amp;V4427,Y4425:DP4425&amp;Y4427:DP4427,0))))</f>
        <v>0</v>
      </c>
      <c r="W4426" s="95"/>
      <c r="X4426" s="108"/>
      <c r="Y4426" s="143">
        <v>1000</v>
      </c>
      <c r="Z4426" s="143">
        <v>1000</v>
      </c>
    </row>
    <row r="4427" spans="2:26" ht="13.9" thickBot="1">
      <c r="B4427" s="96"/>
      <c r="C4427" s="97"/>
      <c r="D4427" s="96"/>
      <c r="E4427" s="96"/>
      <c r="F4427" s="96"/>
      <c r="G4427" s="96"/>
      <c r="H4427" s="96"/>
      <c r="I4427" s="96"/>
      <c r="J4427" s="96"/>
      <c r="K4427" s="96"/>
      <c r="L4427" s="96"/>
      <c r="M4427" s="96"/>
      <c r="N4427" s="96"/>
      <c r="O4427" s="96"/>
      <c r="P4427" s="97"/>
      <c r="Q4427" s="218"/>
      <c r="R4427" s="98" t="str">
        <f t="shared" ref="R4427" si="11488">IF(COUNTA(Y4424:DP4427)=0,"none",HLOOKUP(R4425,Y4425:DP4427,3,FALSE))</f>
        <v>www (-30%)</v>
      </c>
      <c r="S4427" s="99" t="str">
        <f t="shared" ref="S4427" si="11489">IF(COUNTA(Y4424:DP4427)=0,"none",HLOOKUP(S4424,Y4424:DP4427,4,FALSE))</f>
        <v>www (-30%)</v>
      </c>
      <c r="T4427" s="100"/>
      <c r="U4427" s="100">
        <f t="array" ref="U4427">IF(COUNTA(Y4424:DP4427)=0,"none",IF($U$2="WAHR",$W$3,Abfrage!$F$4))</f>
        <v>0</v>
      </c>
      <c r="V4427" s="100">
        <f t="array" ref="V4427">IF(COUNTA(Y4424:DP4427)=0,"none",IF($U$2="WAHR",$W$3,Abfrage!$F$4))</f>
        <v>0</v>
      </c>
      <c r="W4427" s="100">
        <f t="array" ref="W4427">IF(COUNTA(Y4424:DP4427)=0,"none",IF($U$2="WAHR",$W$3,Abfrage!$F$4))</f>
        <v>0</v>
      </c>
      <c r="X4427" s="109"/>
      <c r="Y4427" s="144" t="s">
        <v>43</v>
      </c>
      <c r="Z4427" s="144" t="s">
        <v>43</v>
      </c>
    </row>
    <row r="4428" spans="2:26">
      <c r="B4428" s="75" t="s">
        <v>2742</v>
      </c>
      <c r="C4428" s="76">
        <v>1000377990</v>
      </c>
      <c r="D4428" s="75" t="s">
        <v>95</v>
      </c>
      <c r="E4428" s="75" t="s">
        <v>90</v>
      </c>
      <c r="F4428" s="75" t="s">
        <v>122</v>
      </c>
      <c r="G4428" s="75" t="s">
        <v>306</v>
      </c>
      <c r="H4428" s="75" t="s">
        <v>40</v>
      </c>
      <c r="I4428" s="75" t="s">
        <v>51</v>
      </c>
      <c r="J4428" s="75" t="s">
        <v>2743</v>
      </c>
      <c r="K4428" s="75" t="s">
        <v>306</v>
      </c>
      <c r="L4428" s="75" t="s">
        <v>306</v>
      </c>
      <c r="M4428" s="75" t="s">
        <v>307</v>
      </c>
      <c r="N4428" s="75" t="s">
        <v>327</v>
      </c>
      <c r="O4428" s="75" t="s">
        <v>306</v>
      </c>
      <c r="P4428" s="76" t="s">
        <v>306</v>
      </c>
      <c r="Q4428" s="216"/>
      <c r="R4428" s="77">
        <f t="shared" ref="R4428" si="11490">IF(COUNTA(Y4428:DP4431)=0,"01.01.1900",INDEX(Y4428:DP4428,MATCH(R4429,Y4429:DP4429,0)))</f>
        <v>45154</v>
      </c>
      <c r="S4428" s="78">
        <f t="shared" ref="S4428" si="11491">IF(COUNTA(Y4428:DP4431)=0,"01.01.1900",MAX(Y4428:DP4428))</f>
        <v>45154</v>
      </c>
      <c r="T4428" s="79"/>
      <c r="U4428" s="80" t="str">
        <f t="array" ref="U4428">IF(COUNTA(Y4428:DP4431)=0,"01.01.1900",IF(ISERROR(HLOOKUP(U4431,Y4431:DP4431,1,FALSE)),"01.01.1900",INDEX(Y4428:DP4428,MATCH(U4429&amp;U4431,Y4429:DP4429&amp;Y4431:DP4431,0))))</f>
        <v>01.01.1900</v>
      </c>
      <c r="V4428" s="81">
        <f t="shared" ref="V4428" si="11492">IF(COUNTA(Y4428:DP4431)=0,"01.01.1900",_xlfn.MAXIFS(Y4428:DP4428,Y4431:DP4431,V4431))</f>
        <v>0</v>
      </c>
      <c r="W4428" s="82"/>
      <c r="X4428" s="106"/>
      <c r="Y4428" s="141">
        <v>45154</v>
      </c>
      <c r="Z4428" s="141">
        <v>45154</v>
      </c>
    </row>
    <row r="4429" spans="2:26">
      <c r="B4429" s="83"/>
      <c r="C4429" s="84"/>
      <c r="D4429" s="83"/>
      <c r="E4429" s="83"/>
      <c r="F4429" s="83"/>
      <c r="G4429" s="83"/>
      <c r="H4429" s="83"/>
      <c r="I4429" s="83"/>
      <c r="J4429" s="83"/>
      <c r="K4429" s="83"/>
      <c r="L4429" s="83"/>
      <c r="M4429" s="83"/>
      <c r="N4429" s="83"/>
      <c r="O4429" s="83"/>
      <c r="P4429" s="84"/>
      <c r="Q4429" s="217"/>
      <c r="R4429" s="85">
        <f t="shared" ref="R4429" si="11493">IF(COUNTA(Y4428:DP4431)=0,0,MIN(Y4429:DP4429))</f>
        <v>0.126</v>
      </c>
      <c r="S4429" s="86">
        <f t="shared" ref="S4429" si="11494">IF(COUNTA(Y4428:DP4431)=0,0,HLOOKUP(S4428,Y4428:DP4431,2,FALSE))</f>
        <v>0.126</v>
      </c>
      <c r="T4429" s="87">
        <f t="shared" ref="T4429" si="11495">IF(COUNTA(Y4428:DP4431)=0,0,AVERAGE(Y4429:DP4429))</f>
        <v>0.126</v>
      </c>
      <c r="U4429" s="88">
        <f t="shared" ref="U4429" si="11496">IF(COUNTA(Y4428:DP4431)=0,0,_xlfn.MINIFS(Y4429:DP4429,Y4431:DP4431,U4431))</f>
        <v>0</v>
      </c>
      <c r="V4429" s="89">
        <f t="array" ref="V4429">IF(COUNTA(Y4428:DP4431)=0,0,IF(ISERROR(HLOOKUP(V4431,Y4431:DP4431,1,FALSE)),0,INDEX(Y4429:DP4429,MATCH(V4428&amp;V4431,Y4428:DP4428&amp;Y4431:DP4431,0))))</f>
        <v>0</v>
      </c>
      <c r="W4429" s="90">
        <f t="array" ref="W4429">IF(COUNTA(Y4428:DP4431)=0,0,IF(ISERROR(HLOOKUP(W4431,Y4431:DP4431,1,FALSE)),0,AVERAGEIF(Y4431:DP4431,$W4431,Y4429:DP4429)))</f>
        <v>0</v>
      </c>
      <c r="X4429" s="107"/>
      <c r="Y4429" s="142">
        <v>0.126</v>
      </c>
      <c r="Z4429" s="142">
        <v>0.126</v>
      </c>
    </row>
    <row r="4430" spans="2:26">
      <c r="B4430" s="83"/>
      <c r="C4430" s="84"/>
      <c r="D4430" s="83"/>
      <c r="E4430" s="83"/>
      <c r="F4430" s="83"/>
      <c r="G4430" s="83"/>
      <c r="H4430" s="83"/>
      <c r="I4430" s="83"/>
      <c r="J4430" s="83"/>
      <c r="K4430" s="83"/>
      <c r="L4430" s="83"/>
      <c r="M4430" s="83"/>
      <c r="N4430" s="83"/>
      <c r="O4430" s="83"/>
      <c r="P4430" s="84"/>
      <c r="Q4430" s="217"/>
      <c r="R4430" s="91">
        <f t="shared" ref="R4430" si="11497">IF(COUNTA(Y4428:DP4431)=0,0,HLOOKUP(R4429,Y4429:DP4431,2,FALSE))</f>
        <v>1000</v>
      </c>
      <c r="S4430" s="92">
        <f t="shared" ref="S4430" si="11498">IF(COUNTA(Y4428:DP4431)=0,0,HLOOKUP(S4428,Y4428:DP4431,3,FALSE))</f>
        <v>1000</v>
      </c>
      <c r="T4430" s="93"/>
      <c r="U4430" s="94">
        <f t="array" ref="U4430">IF(COUNTA(Y4428:DP4431)=0,0,IF(ISERROR(HLOOKUP(U4431,Y4431:DP4431,1,FALSE)),0,INDEX(Y4430:DP4430,MATCH(U4429&amp;U4431,Y4429:DP4429&amp;Y4431:DP4431,0))))</f>
        <v>0</v>
      </c>
      <c r="V4430" s="94">
        <f t="array" ref="V4430">IF(COUNTA(Y4428:DP4431)=0,0,IF(ISERROR(HLOOKUP(V4431,Y4431:DP4431,1,FALSE)),0,INDEX(Y4430:DP4430,MATCH(V4429&amp;V4431,Y4429:DP4429&amp;Y4431:DP4431,0))))</f>
        <v>0</v>
      </c>
      <c r="W4430" s="95"/>
      <c r="X4430" s="108"/>
      <c r="Y4430" s="143">
        <v>1000</v>
      </c>
      <c r="Z4430" s="143">
        <v>1000</v>
      </c>
    </row>
    <row r="4431" spans="2:26" ht="13.9" thickBot="1">
      <c r="B4431" s="96"/>
      <c r="C4431" s="97"/>
      <c r="D4431" s="96"/>
      <c r="E4431" s="96"/>
      <c r="F4431" s="96"/>
      <c r="G4431" s="96"/>
      <c r="H4431" s="96"/>
      <c r="I4431" s="96"/>
      <c r="J4431" s="96"/>
      <c r="K4431" s="96"/>
      <c r="L4431" s="96"/>
      <c r="M4431" s="96"/>
      <c r="N4431" s="96"/>
      <c r="O4431" s="96"/>
      <c r="P4431" s="97"/>
      <c r="Q4431" s="218"/>
      <c r="R4431" s="98" t="str">
        <f t="shared" ref="R4431" si="11499">IF(COUNTA(Y4428:DP4431)=0,"none",HLOOKUP(R4429,Y4429:DP4431,3,FALSE))</f>
        <v>www (-30%)</v>
      </c>
      <c r="S4431" s="99" t="str">
        <f t="shared" ref="S4431" si="11500">IF(COUNTA(Y4428:DP4431)=0,"none",HLOOKUP(S4428,Y4428:DP4431,4,FALSE))</f>
        <v>www (-30%)</v>
      </c>
      <c r="T4431" s="100"/>
      <c r="U4431" s="100">
        <f t="array" ref="U4431">IF(COUNTA(Y4428:DP4431)=0,"none",IF($U$2="WAHR",$W$3,Abfrage!$F$4))</f>
        <v>0</v>
      </c>
      <c r="V4431" s="100">
        <f t="array" ref="V4431">IF(COUNTA(Y4428:DP4431)=0,"none",IF($U$2="WAHR",$W$3,Abfrage!$F$4))</f>
        <v>0</v>
      </c>
      <c r="W4431" s="100">
        <f t="array" ref="W4431">IF(COUNTA(Y4428:DP4431)=0,"none",IF($U$2="WAHR",$W$3,Abfrage!$F$4))</f>
        <v>0</v>
      </c>
      <c r="X4431" s="109"/>
      <c r="Y4431" s="144" t="s">
        <v>43</v>
      </c>
      <c r="Z4431" s="144" t="s">
        <v>43</v>
      </c>
    </row>
    <row r="4432" spans="2:26">
      <c r="B4432" s="75" t="s">
        <v>2744</v>
      </c>
      <c r="C4432" s="76">
        <v>1000359541</v>
      </c>
      <c r="D4432" s="75" t="s">
        <v>95</v>
      </c>
      <c r="E4432" s="75" t="s">
        <v>125</v>
      </c>
      <c r="F4432" s="75" t="s">
        <v>371</v>
      </c>
      <c r="G4432" s="75" t="s">
        <v>2169</v>
      </c>
      <c r="H4432" s="75" t="e">
        <v>#N/A</v>
      </c>
      <c r="I4432" s="75" t="s">
        <v>51</v>
      </c>
      <c r="J4432" s="75" t="s">
        <v>2745</v>
      </c>
      <c r="K4432" s="75" t="s">
        <v>306</v>
      </c>
      <c r="L4432" s="75" t="s">
        <v>306</v>
      </c>
      <c r="M4432" s="75" t="s">
        <v>313</v>
      </c>
      <c r="N4432" s="75" t="s">
        <v>2344</v>
      </c>
      <c r="O4432" s="75" t="s">
        <v>309</v>
      </c>
      <c r="P4432" s="76" t="s">
        <v>306</v>
      </c>
      <c r="Q4432" s="216"/>
      <c r="R4432" s="77" t="str">
        <f t="shared" ref="R4432" si="11501">IF(COUNTA(Y4432:DP4435)=0,"01.01.1900",INDEX(Y4432:DP4432,MATCH(R4433,Y4433:DP4433,0)))</f>
        <v>01.01.1900</v>
      </c>
      <c r="S4432" s="78" t="str">
        <f t="shared" ref="S4432" si="11502">IF(COUNTA(Y4432:DP4435)=0,"01.01.1900",MAX(Y4432:DP4432))</f>
        <v>01.01.1900</v>
      </c>
      <c r="T4432" s="79"/>
      <c r="U4432" s="80" t="str">
        <f t="array" ref="U4432">IF(COUNTA(Y4432:DP4435)=0,"01.01.1900",IF(ISERROR(HLOOKUP(U4435,Y4435:DP4435,1,FALSE)),"01.01.1900",INDEX(Y4432:DP4432,MATCH(U4433&amp;U4435,Y4433:DP4433&amp;Y4435:DP4435,0))))</f>
        <v>01.01.1900</v>
      </c>
      <c r="V4432" s="81" t="str">
        <f t="shared" ref="V4432" si="11503">IF(COUNTA(Y4432:DP4435)=0,"01.01.1900",_xlfn.MAXIFS(Y4432:DP4432,Y4435:DP4435,V4435))</f>
        <v>01.01.1900</v>
      </c>
      <c r="W4432" s="82"/>
      <c r="X4432" s="106"/>
    </row>
    <row r="4433" spans="2:26">
      <c r="B4433" s="83"/>
      <c r="C4433" s="84"/>
      <c r="D4433" s="83"/>
      <c r="E4433" s="83"/>
      <c r="F4433" s="83"/>
      <c r="G4433" s="83"/>
      <c r="H4433" s="83"/>
      <c r="I4433" s="83"/>
      <c r="J4433" s="83"/>
      <c r="K4433" s="83"/>
      <c r="L4433" s="83"/>
      <c r="M4433" s="83"/>
      <c r="N4433" s="83"/>
      <c r="O4433" s="83"/>
      <c r="P4433" s="84"/>
      <c r="Q4433" s="217"/>
      <c r="R4433" s="85">
        <f t="shared" ref="R4433" si="11504">IF(COUNTA(Y4432:DP4435)=0,0,MIN(Y4433:DP4433))</f>
        <v>0</v>
      </c>
      <c r="S4433" s="86">
        <f t="shared" ref="S4433" si="11505">IF(COUNTA(Y4432:DP4435)=0,0,HLOOKUP(S4432,Y4432:DP4435,2,FALSE))</f>
        <v>0</v>
      </c>
      <c r="T4433" s="87">
        <f t="shared" ref="T4433" si="11506">IF(COUNTA(Y4432:DP4435)=0,0,AVERAGE(Y4433:DP4433))</f>
        <v>0</v>
      </c>
      <c r="U4433" s="88">
        <f t="shared" ref="U4433" si="11507">IF(COUNTA(Y4432:DP4435)=0,0,_xlfn.MINIFS(Y4433:DP4433,Y4435:DP4435,U4435))</f>
        <v>0</v>
      </c>
      <c r="V4433" s="89">
        <f t="array" ref="V4433">IF(COUNTA(Y4432:DP4435)=0,0,IF(ISERROR(HLOOKUP(V4435,Y4435:DP4435,1,FALSE)),0,INDEX(Y4433:DP4433,MATCH(V4432&amp;V4435,Y4432:DP4432&amp;Y4435:DP4435,0))))</f>
        <v>0</v>
      </c>
      <c r="W4433" s="90">
        <f t="array" ref="W4433">IF(COUNTA(Y4432:DP4435)=0,0,IF(ISERROR(HLOOKUP(W4435,Y4435:DP4435,1,FALSE)),0,AVERAGEIF(Y4435:DP4435,$W4435,Y4433:DP4433)))</f>
        <v>0</v>
      </c>
      <c r="X4433" s="107"/>
    </row>
    <row r="4434" spans="2:26">
      <c r="B4434" s="83"/>
      <c r="C4434" s="84"/>
      <c r="D4434" s="83"/>
      <c r="E4434" s="83"/>
      <c r="F4434" s="83"/>
      <c r="G4434" s="83"/>
      <c r="H4434" s="83"/>
      <c r="I4434" s="83"/>
      <c r="J4434" s="83"/>
      <c r="K4434" s="83"/>
      <c r="L4434" s="83"/>
      <c r="M4434" s="83"/>
      <c r="N4434" s="83"/>
      <c r="O4434" s="83"/>
      <c r="P4434" s="84"/>
      <c r="Q4434" s="217"/>
      <c r="R4434" s="91">
        <f t="shared" ref="R4434" si="11508">IF(COUNTA(Y4432:DP4435)=0,0,HLOOKUP(R4433,Y4433:DP4435,2,FALSE))</f>
        <v>0</v>
      </c>
      <c r="S4434" s="92">
        <f t="shared" ref="S4434" si="11509">IF(COUNTA(Y4432:DP4435)=0,0,HLOOKUP(S4432,Y4432:DP4435,3,FALSE))</f>
        <v>0</v>
      </c>
      <c r="T4434" s="93"/>
      <c r="U4434" s="94">
        <f t="array" ref="U4434">IF(COUNTA(Y4432:DP4435)=0,0,IF(ISERROR(HLOOKUP(U4435,Y4435:DP4435,1,FALSE)),0,INDEX(Y4434:DP4434,MATCH(U4433&amp;U4435,Y4433:DP4433&amp;Y4435:DP4435,0))))</f>
        <v>0</v>
      </c>
      <c r="V4434" s="94">
        <f t="array" ref="V4434">IF(COUNTA(Y4432:DP4435)=0,0,IF(ISERROR(HLOOKUP(V4435,Y4435:DP4435,1,FALSE)),0,INDEX(Y4434:DP4434,MATCH(V4433&amp;V4435,Y4433:DP4433&amp;Y4435:DP4435,0))))</f>
        <v>0</v>
      </c>
      <c r="W4434" s="95"/>
      <c r="X4434" s="108"/>
    </row>
    <row r="4435" spans="2:26" ht="13.9" thickBot="1">
      <c r="B4435" s="96"/>
      <c r="C4435" s="97"/>
      <c r="D4435" s="96"/>
      <c r="E4435" s="96"/>
      <c r="F4435" s="96"/>
      <c r="G4435" s="96"/>
      <c r="H4435" s="96"/>
      <c r="I4435" s="96"/>
      <c r="J4435" s="96"/>
      <c r="K4435" s="96"/>
      <c r="L4435" s="96"/>
      <c r="M4435" s="96"/>
      <c r="N4435" s="96"/>
      <c r="O4435" s="96"/>
      <c r="P4435" s="97"/>
      <c r="Q4435" s="218"/>
      <c r="R4435" s="98" t="str">
        <f t="shared" ref="R4435" si="11510">IF(COUNTA(Y4432:DP4435)=0,"none",HLOOKUP(R4433,Y4433:DP4435,3,FALSE))</f>
        <v>none</v>
      </c>
      <c r="S4435" s="99" t="str">
        <f t="shared" ref="S4435" si="11511">IF(COUNTA(Y4432:DP4435)=0,"none",HLOOKUP(S4432,Y4432:DP4435,4,FALSE))</f>
        <v>none</v>
      </c>
      <c r="T4435" s="100"/>
      <c r="U4435" s="100" t="str">
        <f t="array" ref="U4435">IF(COUNTA(Y4432:DP4435)=0,"none",IF($U$2="WAHR",$W$3,Abfrage!$F$4))</f>
        <v>none</v>
      </c>
      <c r="V4435" s="100" t="str">
        <f t="array" ref="V4435">IF(COUNTA(Y4432:DP4435)=0,"none",IF($U$2="WAHR",$W$3,Abfrage!$F$4))</f>
        <v>none</v>
      </c>
      <c r="W4435" s="100" t="str">
        <f t="array" ref="W4435">IF(COUNTA(Y4432:DP4435)=0,"none",IF($U$2="WAHR",$W$3,Abfrage!$F$4))</f>
        <v>none</v>
      </c>
      <c r="X4435" s="109"/>
    </row>
    <row r="4436" spans="2:26">
      <c r="B4436" s="75" t="s">
        <v>2746</v>
      </c>
      <c r="C4436" s="76">
        <v>1000359526</v>
      </c>
      <c r="D4436" s="75" t="s">
        <v>95</v>
      </c>
      <c r="E4436" s="75" t="s">
        <v>96</v>
      </c>
      <c r="F4436" s="75" t="s">
        <v>103</v>
      </c>
      <c r="G4436" s="75" t="s">
        <v>103</v>
      </c>
      <c r="H4436" s="75" t="s">
        <v>1550</v>
      </c>
      <c r="I4436" s="75" t="s">
        <v>51</v>
      </c>
      <c r="J4436" s="75" t="s">
        <v>2747</v>
      </c>
      <c r="K4436" s="75" t="s">
        <v>306</v>
      </c>
      <c r="L4436" s="75" t="s">
        <v>306</v>
      </c>
      <c r="M4436" s="75" t="s">
        <v>313</v>
      </c>
      <c r="N4436" s="75" t="s">
        <v>2348</v>
      </c>
      <c r="O4436" s="75" t="s">
        <v>375</v>
      </c>
      <c r="P4436" s="76" t="s">
        <v>306</v>
      </c>
      <c r="Q4436" s="216"/>
      <c r="R4436" s="77">
        <f t="shared" ref="R4436" si="11512">IF(COUNTA(Y4436:DP4439)=0,"01.01.1900",INDEX(Y4436:DP4436,MATCH(R4437,Y4437:DP4437,0)))</f>
        <v>45154</v>
      </c>
      <c r="S4436" s="78">
        <f t="shared" ref="S4436" si="11513">IF(COUNTA(Y4436:DP4439)=0,"01.01.1900",MAX(Y4436:DP4436))</f>
        <v>45154</v>
      </c>
      <c r="T4436" s="79"/>
      <c r="U4436" s="80" t="str">
        <f t="array" ref="U4436">IF(COUNTA(Y4436:DP4439)=0,"01.01.1900",IF(ISERROR(HLOOKUP(U4439,Y4439:DP4439,1,FALSE)),"01.01.1900",INDEX(Y4436:DP4436,MATCH(U4437&amp;U4439,Y4437:DP4437&amp;Y4439:DP4439,0))))</f>
        <v>01.01.1900</v>
      </c>
      <c r="V4436" s="81">
        <f t="shared" ref="V4436" si="11514">IF(COUNTA(Y4436:DP4439)=0,"01.01.1900",_xlfn.MAXIFS(Y4436:DP4436,Y4439:DP4439,V4439))</f>
        <v>0</v>
      </c>
      <c r="W4436" s="82"/>
      <c r="X4436" s="106"/>
      <c r="Y4436" s="141">
        <v>45154</v>
      </c>
      <c r="Z4436" s="141">
        <v>45154</v>
      </c>
    </row>
    <row r="4437" spans="2:26">
      <c r="B4437" s="83"/>
      <c r="C4437" s="84"/>
      <c r="D4437" s="83"/>
      <c r="E4437" s="83"/>
      <c r="F4437" s="83"/>
      <c r="G4437" s="83"/>
      <c r="H4437" s="83"/>
      <c r="I4437" s="83"/>
      <c r="J4437" s="83"/>
      <c r="K4437" s="83"/>
      <c r="L4437" s="83"/>
      <c r="M4437" s="83"/>
      <c r="N4437" s="83"/>
      <c r="O4437" s="83"/>
      <c r="P4437" s="84"/>
      <c r="Q4437" s="217"/>
      <c r="R4437" s="85">
        <f t="shared" ref="R4437" si="11515">IF(COUNTA(Y4436:DP4439)=0,0,MIN(Y4437:DP4437))</f>
        <v>0.28699999999999998</v>
      </c>
      <c r="S4437" s="86">
        <f t="shared" ref="S4437" si="11516">IF(COUNTA(Y4436:DP4439)=0,0,HLOOKUP(S4436,Y4436:DP4439,2,FALSE))</f>
        <v>0.28699999999999998</v>
      </c>
      <c r="T4437" s="87">
        <f t="shared" ref="T4437" si="11517">IF(COUNTA(Y4436:DP4439)=0,0,AVERAGE(Y4437:DP4437))</f>
        <v>0.28699999999999998</v>
      </c>
      <c r="U4437" s="88">
        <f t="shared" ref="U4437" si="11518">IF(COUNTA(Y4436:DP4439)=0,0,_xlfn.MINIFS(Y4437:DP4437,Y4439:DP4439,U4439))</f>
        <v>0</v>
      </c>
      <c r="V4437" s="89">
        <f t="array" ref="V4437">IF(COUNTA(Y4436:DP4439)=0,0,IF(ISERROR(HLOOKUP(V4439,Y4439:DP4439,1,FALSE)),0,INDEX(Y4437:DP4437,MATCH(V4436&amp;V4439,Y4436:DP4436&amp;Y4439:DP4439,0))))</f>
        <v>0</v>
      </c>
      <c r="W4437" s="90">
        <f t="array" ref="W4437">IF(COUNTA(Y4436:DP4439)=0,0,IF(ISERROR(HLOOKUP(W4439,Y4439:DP4439,1,FALSE)),0,AVERAGEIF(Y4439:DP4439,$W4439,Y4437:DP4437)))</f>
        <v>0</v>
      </c>
      <c r="X4437" s="107"/>
      <c r="Y4437" s="142">
        <v>0.28699999999999998</v>
      </c>
      <c r="Z4437" s="142">
        <v>0.28699999999999998</v>
      </c>
    </row>
    <row r="4438" spans="2:26">
      <c r="B4438" s="83"/>
      <c r="C4438" s="84"/>
      <c r="D4438" s="83"/>
      <c r="E4438" s="83"/>
      <c r="F4438" s="83"/>
      <c r="G4438" s="83"/>
      <c r="H4438" s="83"/>
      <c r="I4438" s="83"/>
      <c r="J4438" s="83"/>
      <c r="K4438" s="83"/>
      <c r="L4438" s="83"/>
      <c r="M4438" s="83"/>
      <c r="N4438" s="83"/>
      <c r="O4438" s="83"/>
      <c r="P4438" s="84"/>
      <c r="Q4438" s="217"/>
      <c r="R4438" s="91">
        <f t="shared" ref="R4438" si="11519">IF(COUNTA(Y4436:DP4439)=0,0,HLOOKUP(R4437,Y4437:DP4439,2,FALSE))</f>
        <v>1000</v>
      </c>
      <c r="S4438" s="92">
        <f t="shared" ref="S4438" si="11520">IF(COUNTA(Y4436:DP4439)=0,0,HLOOKUP(S4436,Y4436:DP4439,3,FALSE))</f>
        <v>1000</v>
      </c>
      <c r="T4438" s="93"/>
      <c r="U4438" s="94">
        <f t="array" ref="U4438">IF(COUNTA(Y4436:DP4439)=0,0,IF(ISERROR(HLOOKUP(U4439,Y4439:DP4439,1,FALSE)),0,INDEX(Y4438:DP4438,MATCH(U4437&amp;U4439,Y4437:DP4437&amp;Y4439:DP4439,0))))</f>
        <v>0</v>
      </c>
      <c r="V4438" s="94">
        <f t="array" ref="V4438">IF(COUNTA(Y4436:DP4439)=0,0,IF(ISERROR(HLOOKUP(V4439,Y4439:DP4439,1,FALSE)),0,INDEX(Y4438:DP4438,MATCH(V4437&amp;V4439,Y4437:DP4437&amp;Y4439:DP4439,0))))</f>
        <v>0</v>
      </c>
      <c r="W4438" s="95"/>
      <c r="X4438" s="108"/>
      <c r="Y4438" s="143">
        <v>1000</v>
      </c>
      <c r="Z4438" s="143">
        <v>1000</v>
      </c>
    </row>
    <row r="4439" spans="2:26" ht="13.9" thickBot="1">
      <c r="B4439" s="96"/>
      <c r="C4439" s="97"/>
      <c r="D4439" s="96"/>
      <c r="E4439" s="96"/>
      <c r="F4439" s="96"/>
      <c r="G4439" s="96"/>
      <c r="H4439" s="96"/>
      <c r="I4439" s="96"/>
      <c r="J4439" s="96"/>
      <c r="K4439" s="96"/>
      <c r="L4439" s="96"/>
      <c r="M4439" s="96"/>
      <c r="N4439" s="96"/>
      <c r="O4439" s="96"/>
      <c r="P4439" s="97"/>
      <c r="Q4439" s="218"/>
      <c r="R4439" s="98" t="str">
        <f t="shared" ref="R4439" si="11521">IF(COUNTA(Y4436:DP4439)=0,"none",HLOOKUP(R4437,Y4437:DP4439,3,FALSE))</f>
        <v>www (-30%)</v>
      </c>
      <c r="S4439" s="99" t="str">
        <f t="shared" ref="S4439" si="11522">IF(COUNTA(Y4436:DP4439)=0,"none",HLOOKUP(S4436,Y4436:DP4439,4,FALSE))</f>
        <v>www (-30%)</v>
      </c>
      <c r="T4439" s="100"/>
      <c r="U4439" s="100">
        <f t="array" ref="U4439">IF(COUNTA(Y4436:DP4439)=0,"none",IF($U$2="WAHR",$W$3,Abfrage!$F$4))</f>
        <v>0</v>
      </c>
      <c r="V4439" s="100">
        <f t="array" ref="V4439">IF(COUNTA(Y4436:DP4439)=0,"none",IF($U$2="WAHR",$W$3,Abfrage!$F$4))</f>
        <v>0</v>
      </c>
      <c r="W4439" s="100">
        <f t="array" ref="W4439">IF(COUNTA(Y4436:DP4439)=0,"none",IF($U$2="WAHR",$W$3,Abfrage!$F$4))</f>
        <v>0</v>
      </c>
      <c r="X4439" s="109"/>
      <c r="Y4439" s="144" t="s">
        <v>43</v>
      </c>
      <c r="Z4439" s="144" t="s">
        <v>43</v>
      </c>
    </row>
    <row r="4440" spans="2:26">
      <c r="B4440" s="75" t="s">
        <v>2748</v>
      </c>
      <c r="C4440" s="76">
        <v>1000359529</v>
      </c>
      <c r="D4440" s="75" t="s">
        <v>95</v>
      </c>
      <c r="E4440" s="75" t="s">
        <v>125</v>
      </c>
      <c r="F4440" s="75" t="s">
        <v>371</v>
      </c>
      <c r="G4440" s="75" t="s">
        <v>2169</v>
      </c>
      <c r="H4440" s="75" t="s">
        <v>44</v>
      </c>
      <c r="I4440" s="75" t="s">
        <v>51</v>
      </c>
      <c r="J4440" s="75" t="s">
        <v>2749</v>
      </c>
      <c r="K4440" s="75" t="s">
        <v>306</v>
      </c>
      <c r="L4440" s="75" t="s">
        <v>306</v>
      </c>
      <c r="M4440" s="75" t="s">
        <v>313</v>
      </c>
      <c r="N4440" s="75" t="s">
        <v>2348</v>
      </c>
      <c r="O4440" s="75" t="s">
        <v>309</v>
      </c>
      <c r="P4440" s="76" t="s">
        <v>306</v>
      </c>
      <c r="Q4440" s="216"/>
      <c r="R4440" s="77">
        <f t="shared" ref="R4440" si="11523">IF(COUNTA(Y4440:DP4443)=0,"01.01.1900",INDEX(Y4440:DP4440,MATCH(R4441,Y4441:DP4441,0)))</f>
        <v>45154</v>
      </c>
      <c r="S4440" s="78">
        <f t="shared" ref="S4440" si="11524">IF(COUNTA(Y4440:DP4443)=0,"01.01.1900",MAX(Y4440:DP4440))</f>
        <v>45154</v>
      </c>
      <c r="T4440" s="79"/>
      <c r="U4440" s="80" t="str">
        <f t="array" ref="U4440">IF(COUNTA(Y4440:DP4443)=0,"01.01.1900",IF(ISERROR(HLOOKUP(U4443,Y4443:DP4443,1,FALSE)),"01.01.1900",INDEX(Y4440:DP4440,MATCH(U4441&amp;U4443,Y4441:DP4441&amp;Y4443:DP4443,0))))</f>
        <v>01.01.1900</v>
      </c>
      <c r="V4440" s="81">
        <f t="shared" ref="V4440" si="11525">IF(COUNTA(Y4440:DP4443)=0,"01.01.1900",_xlfn.MAXIFS(Y4440:DP4440,Y4443:DP4443,V4443))</f>
        <v>0</v>
      </c>
      <c r="W4440" s="82"/>
      <c r="X4440" s="106"/>
      <c r="Y4440" s="141">
        <v>45154</v>
      </c>
      <c r="Z4440" s="141">
        <v>45154</v>
      </c>
    </row>
    <row r="4441" spans="2:26">
      <c r="B4441" s="83"/>
      <c r="C4441" s="84"/>
      <c r="D4441" s="83"/>
      <c r="E4441" s="83"/>
      <c r="F4441" s="83"/>
      <c r="G4441" s="83"/>
      <c r="H4441" s="83"/>
      <c r="I4441" s="83"/>
      <c r="J4441" s="83"/>
      <c r="K4441" s="83"/>
      <c r="L4441" s="83"/>
      <c r="M4441" s="83"/>
      <c r="N4441" s="83"/>
      <c r="O4441" s="83"/>
      <c r="P4441" s="84"/>
      <c r="Q4441" s="217"/>
      <c r="R4441" s="85">
        <f t="shared" ref="R4441" si="11526">IF(COUNTA(Y4440:DP4443)=0,0,MIN(Y4441:DP4441))</f>
        <v>0.91700000000000004</v>
      </c>
      <c r="S4441" s="86">
        <f t="shared" ref="S4441" si="11527">IF(COUNTA(Y4440:DP4443)=0,0,HLOOKUP(S4440,Y4440:DP4443,2,FALSE))</f>
        <v>0.91700000000000004</v>
      </c>
      <c r="T4441" s="87">
        <f t="shared" ref="T4441" si="11528">IF(COUNTA(Y4440:DP4443)=0,0,AVERAGE(Y4441:DP4441))</f>
        <v>0.91700000000000004</v>
      </c>
      <c r="U4441" s="88">
        <f t="shared" ref="U4441" si="11529">IF(COUNTA(Y4440:DP4443)=0,0,_xlfn.MINIFS(Y4441:DP4441,Y4443:DP4443,U4443))</f>
        <v>0</v>
      </c>
      <c r="V4441" s="89">
        <f t="array" ref="V4441">IF(COUNTA(Y4440:DP4443)=0,0,IF(ISERROR(HLOOKUP(V4443,Y4443:DP4443,1,FALSE)),0,INDEX(Y4441:DP4441,MATCH(V4440&amp;V4443,Y4440:DP4440&amp;Y4443:DP4443,0))))</f>
        <v>0</v>
      </c>
      <c r="W4441" s="90">
        <f t="array" ref="W4441">IF(COUNTA(Y4440:DP4443)=0,0,IF(ISERROR(HLOOKUP(W4443,Y4443:DP4443,1,FALSE)),0,AVERAGEIF(Y4443:DP4443,$W4443,Y4441:DP4441)))</f>
        <v>0</v>
      </c>
      <c r="X4441" s="107"/>
      <c r="Y4441" s="142">
        <v>0.91700000000000004</v>
      </c>
      <c r="Z4441" s="142">
        <v>0.91700000000000004</v>
      </c>
    </row>
    <row r="4442" spans="2:26">
      <c r="B4442" s="83"/>
      <c r="C4442" s="84"/>
      <c r="D4442" s="83"/>
      <c r="E4442" s="83"/>
      <c r="F4442" s="83"/>
      <c r="G4442" s="83"/>
      <c r="H4442" s="83"/>
      <c r="I4442" s="83"/>
      <c r="J4442" s="83"/>
      <c r="K4442" s="83"/>
      <c r="L4442" s="83"/>
      <c r="M4442" s="83"/>
      <c r="N4442" s="83"/>
      <c r="O4442" s="83"/>
      <c r="P4442" s="84"/>
      <c r="Q4442" s="217"/>
      <c r="R4442" s="91">
        <f t="shared" ref="R4442" si="11530">IF(COUNTA(Y4440:DP4443)=0,0,HLOOKUP(R4441,Y4441:DP4443,2,FALSE))</f>
        <v>1000</v>
      </c>
      <c r="S4442" s="92">
        <f t="shared" ref="S4442" si="11531">IF(COUNTA(Y4440:DP4443)=0,0,HLOOKUP(S4440,Y4440:DP4443,3,FALSE))</f>
        <v>1000</v>
      </c>
      <c r="T4442" s="93"/>
      <c r="U4442" s="94">
        <f t="array" ref="U4442">IF(COUNTA(Y4440:DP4443)=0,0,IF(ISERROR(HLOOKUP(U4443,Y4443:DP4443,1,FALSE)),0,INDEX(Y4442:DP4442,MATCH(U4441&amp;U4443,Y4441:DP4441&amp;Y4443:DP4443,0))))</f>
        <v>0</v>
      </c>
      <c r="V4442" s="94">
        <f t="array" ref="V4442">IF(COUNTA(Y4440:DP4443)=0,0,IF(ISERROR(HLOOKUP(V4443,Y4443:DP4443,1,FALSE)),0,INDEX(Y4442:DP4442,MATCH(V4441&amp;V4443,Y4441:DP4441&amp;Y4443:DP4443,0))))</f>
        <v>0</v>
      </c>
      <c r="W4442" s="95"/>
      <c r="X4442" s="108"/>
      <c r="Y4442" s="143">
        <v>1000</v>
      </c>
      <c r="Z4442" s="143">
        <v>1000</v>
      </c>
    </row>
    <row r="4443" spans="2:26" ht="13.9" thickBot="1">
      <c r="B4443" s="96"/>
      <c r="C4443" s="97"/>
      <c r="D4443" s="96"/>
      <c r="E4443" s="96"/>
      <c r="F4443" s="96"/>
      <c r="G4443" s="96"/>
      <c r="H4443" s="96"/>
      <c r="I4443" s="96"/>
      <c r="J4443" s="96"/>
      <c r="K4443" s="96"/>
      <c r="L4443" s="96"/>
      <c r="M4443" s="96"/>
      <c r="N4443" s="96"/>
      <c r="O4443" s="96"/>
      <c r="P4443" s="97"/>
      <c r="Q4443" s="218"/>
      <c r="R4443" s="98" t="str">
        <f t="shared" ref="R4443" si="11532">IF(COUNTA(Y4440:DP4443)=0,"none",HLOOKUP(R4441,Y4441:DP4443,3,FALSE))</f>
        <v>www (-30%)</v>
      </c>
      <c r="S4443" s="99" t="str">
        <f t="shared" ref="S4443" si="11533">IF(COUNTA(Y4440:DP4443)=0,"none",HLOOKUP(S4440,Y4440:DP4443,4,FALSE))</f>
        <v>www (-30%)</v>
      </c>
      <c r="T4443" s="100"/>
      <c r="U4443" s="100">
        <f t="array" ref="U4443">IF(COUNTA(Y4440:DP4443)=0,"none",IF($U$2="WAHR",$W$3,Abfrage!$F$4))</f>
        <v>0</v>
      </c>
      <c r="V4443" s="100">
        <f t="array" ref="V4443">IF(COUNTA(Y4440:DP4443)=0,"none",IF($U$2="WAHR",$W$3,Abfrage!$F$4))</f>
        <v>0</v>
      </c>
      <c r="W4443" s="100">
        <f t="array" ref="W4443">IF(COUNTA(Y4440:DP4443)=0,"none",IF($U$2="WAHR",$W$3,Abfrage!$F$4))</f>
        <v>0</v>
      </c>
      <c r="X4443" s="109"/>
      <c r="Y4443" s="144" t="s">
        <v>43</v>
      </c>
      <c r="Z4443" s="144" t="s">
        <v>43</v>
      </c>
    </row>
    <row r="4444" spans="2:26">
      <c r="B4444" s="75" t="s">
        <v>2750</v>
      </c>
      <c r="C4444" s="76">
        <v>1000359523</v>
      </c>
      <c r="D4444" s="75" t="s">
        <v>95</v>
      </c>
      <c r="E4444" s="75" t="s">
        <v>175</v>
      </c>
      <c r="F4444" s="75" t="s">
        <v>97</v>
      </c>
      <c r="G4444" s="75" t="s">
        <v>306</v>
      </c>
      <c r="H4444" s="75" t="s">
        <v>44</v>
      </c>
      <c r="I4444" s="75" t="s">
        <v>41</v>
      </c>
      <c r="J4444" s="75" t="s">
        <v>2751</v>
      </c>
      <c r="K4444" s="75" t="s">
        <v>306</v>
      </c>
      <c r="L4444" s="75" t="s">
        <v>306</v>
      </c>
      <c r="M4444" s="75" t="s">
        <v>307</v>
      </c>
      <c r="N4444" s="75" t="s">
        <v>2635</v>
      </c>
      <c r="O4444" s="75" t="s">
        <v>309</v>
      </c>
      <c r="P4444" s="76" t="s">
        <v>306</v>
      </c>
      <c r="Q4444" s="216"/>
      <c r="R4444" s="77">
        <f t="shared" ref="R4444" si="11534">IF(COUNTA(Y4444:DP4447)=0,"01.01.1900",INDEX(Y4444:DP4444,MATCH(R4445,Y4445:DP4445,0)))</f>
        <v>45187</v>
      </c>
      <c r="S4444" s="78">
        <f t="shared" ref="S4444" si="11535">IF(COUNTA(Y4444:DP4447)=0,"01.01.1900",MAX(Y4444:DP4444))</f>
        <v>45187</v>
      </c>
      <c r="T4444" s="79"/>
      <c r="U4444" s="80" t="str">
        <f t="array" ref="U4444">IF(COUNTA(Y4444:DP4447)=0,"01.01.1900",IF(ISERROR(HLOOKUP(U4447,Y4447:DP4447,1,FALSE)),"01.01.1900",INDEX(Y4444:DP4444,MATCH(U4445&amp;U4447,Y4445:DP4445&amp;Y4447:DP4447,0))))</f>
        <v>01.01.1900</v>
      </c>
      <c r="V4444" s="81">
        <f t="shared" ref="V4444" si="11536">IF(COUNTA(Y4444:DP4447)=0,"01.01.1900",_xlfn.MAXIFS(Y4444:DP4444,Y4447:DP4447,V4447))</f>
        <v>0</v>
      </c>
      <c r="W4444" s="82"/>
      <c r="X4444" s="106"/>
      <c r="Y4444" s="141">
        <v>45187</v>
      </c>
      <c r="Z4444" s="141">
        <v>45187</v>
      </c>
    </row>
    <row r="4445" spans="2:26">
      <c r="B4445" s="83"/>
      <c r="C4445" s="84"/>
      <c r="D4445" s="83"/>
      <c r="E4445" s="83"/>
      <c r="F4445" s="83"/>
      <c r="G4445" s="83"/>
      <c r="H4445" s="83"/>
      <c r="I4445" s="83"/>
      <c r="J4445" s="83"/>
      <c r="K4445" s="83"/>
      <c r="L4445" s="83"/>
      <c r="M4445" s="83"/>
      <c r="N4445" s="83"/>
      <c r="O4445" s="83"/>
      <c r="P4445" s="84"/>
      <c r="Q4445" s="217"/>
      <c r="R4445" s="85">
        <f t="shared" ref="R4445" si="11537">IF(COUNTA(Y4444:DP4447)=0,0,MIN(Y4445:DP4445))</f>
        <v>7.1610000000000005</v>
      </c>
      <c r="S4445" s="86">
        <f t="shared" ref="S4445" si="11538">IF(COUNTA(Y4444:DP4447)=0,0,HLOOKUP(S4444,Y4444:DP4447,2,FALSE))</f>
        <v>7.1610000000000005</v>
      </c>
      <c r="T4445" s="87">
        <f t="shared" ref="T4445" si="11539">IF(COUNTA(Y4444:DP4447)=0,0,AVERAGE(Y4445:DP4445))</f>
        <v>7.1610000000000005</v>
      </c>
      <c r="U4445" s="88">
        <f t="shared" ref="U4445" si="11540">IF(COUNTA(Y4444:DP4447)=0,0,_xlfn.MINIFS(Y4445:DP4445,Y4447:DP4447,U4447))</f>
        <v>0</v>
      </c>
      <c r="V4445" s="89">
        <f t="array" ref="V4445">IF(COUNTA(Y4444:DP4447)=0,0,IF(ISERROR(HLOOKUP(V4447,Y4447:DP4447,1,FALSE)),0,INDEX(Y4445:DP4445,MATCH(V4444&amp;V4447,Y4444:DP4444&amp;Y4447:DP4447,0))))</f>
        <v>0</v>
      </c>
      <c r="W4445" s="90">
        <f t="array" ref="W4445">IF(COUNTA(Y4444:DP4447)=0,0,IF(ISERROR(HLOOKUP(W4447,Y4447:DP4447,1,FALSE)),0,AVERAGEIF(Y4447:DP4447,$W4447,Y4445:DP4445)))</f>
        <v>0</v>
      </c>
      <c r="X4445" s="107"/>
      <c r="Y4445" s="142">
        <v>7.1610000000000005</v>
      </c>
      <c r="Z4445" s="142">
        <v>7.1610000000000005</v>
      </c>
    </row>
    <row r="4446" spans="2:26">
      <c r="B4446" s="83"/>
      <c r="C4446" s="84"/>
      <c r="D4446" s="83"/>
      <c r="E4446" s="83"/>
      <c r="F4446" s="83"/>
      <c r="G4446" s="83"/>
      <c r="H4446" s="83"/>
      <c r="I4446" s="83"/>
      <c r="J4446" s="83"/>
      <c r="K4446" s="83"/>
      <c r="L4446" s="83"/>
      <c r="M4446" s="83"/>
      <c r="N4446" s="83"/>
      <c r="O4446" s="83"/>
      <c r="P4446" s="84"/>
      <c r="Q4446" s="217"/>
      <c r="R4446" s="91">
        <f t="shared" ref="R4446" si="11541">IF(COUNTA(Y4444:DP4447)=0,0,HLOOKUP(R4445,Y4445:DP4447,2,FALSE))</f>
        <v>1000</v>
      </c>
      <c r="S4446" s="92">
        <f t="shared" ref="S4446" si="11542">IF(COUNTA(Y4444:DP4447)=0,0,HLOOKUP(S4444,Y4444:DP4447,3,FALSE))</f>
        <v>1000</v>
      </c>
      <c r="T4446" s="93"/>
      <c r="U4446" s="94">
        <f t="array" ref="U4446">IF(COUNTA(Y4444:DP4447)=0,0,IF(ISERROR(HLOOKUP(U4447,Y4447:DP4447,1,FALSE)),0,INDEX(Y4446:DP4446,MATCH(U4445&amp;U4447,Y4445:DP4445&amp;Y4447:DP4447,0))))</f>
        <v>0</v>
      </c>
      <c r="V4446" s="94">
        <f t="array" ref="V4446">IF(COUNTA(Y4444:DP4447)=0,0,IF(ISERROR(HLOOKUP(V4447,Y4447:DP4447,1,FALSE)),0,INDEX(Y4446:DP4446,MATCH(V4445&amp;V4447,Y4445:DP4445&amp;Y4447:DP4447,0))))</f>
        <v>0</v>
      </c>
      <c r="W4446" s="95"/>
      <c r="X4446" s="108"/>
      <c r="Y4446" s="143">
        <v>1000</v>
      </c>
      <c r="Z4446" s="143">
        <v>1000</v>
      </c>
    </row>
    <row r="4447" spans="2:26" ht="13.9" thickBot="1">
      <c r="B4447" s="96"/>
      <c r="C4447" s="97"/>
      <c r="D4447" s="96"/>
      <c r="E4447" s="96"/>
      <c r="F4447" s="96"/>
      <c r="G4447" s="96"/>
      <c r="H4447" s="96"/>
      <c r="I4447" s="96"/>
      <c r="J4447" s="96"/>
      <c r="K4447" s="96"/>
      <c r="L4447" s="96"/>
      <c r="M4447" s="96"/>
      <c r="N4447" s="96"/>
      <c r="O4447" s="96"/>
      <c r="P4447" s="97"/>
      <c r="Q4447" s="218"/>
      <c r="R4447" s="98" t="str">
        <f t="shared" ref="R4447" si="11543">IF(COUNTA(Y4444:DP4447)=0,"none",HLOOKUP(R4445,Y4445:DP4447,3,FALSE))</f>
        <v>www (-30%)</v>
      </c>
      <c r="S4447" s="99" t="str">
        <f t="shared" ref="S4447" si="11544">IF(COUNTA(Y4444:DP4447)=0,"none",HLOOKUP(S4444,Y4444:DP4447,4,FALSE))</f>
        <v>www (-30%)</v>
      </c>
      <c r="T4447" s="100"/>
      <c r="U4447" s="100">
        <f t="array" ref="U4447">IF(COUNTA(Y4444:DP4447)=0,"none",IF($U$2="WAHR",$W$3,Abfrage!$F$4))</f>
        <v>0</v>
      </c>
      <c r="V4447" s="100">
        <f t="array" ref="V4447">IF(COUNTA(Y4444:DP4447)=0,"none",IF($U$2="WAHR",$W$3,Abfrage!$F$4))</f>
        <v>0</v>
      </c>
      <c r="W4447" s="100">
        <f t="array" ref="W4447">IF(COUNTA(Y4444:DP4447)=0,"none",IF($U$2="WAHR",$W$3,Abfrage!$F$4))</f>
        <v>0</v>
      </c>
      <c r="X4447" s="109"/>
      <c r="Y4447" s="144" t="s">
        <v>43</v>
      </c>
      <c r="Z4447" s="144" t="s">
        <v>43</v>
      </c>
    </row>
    <row r="4448" spans="2:26">
      <c r="B4448" s="75" t="s">
        <v>2752</v>
      </c>
      <c r="C4448" s="76">
        <v>1000362528</v>
      </c>
      <c r="D4448" s="75" t="s">
        <v>95</v>
      </c>
      <c r="E4448" s="75" t="s">
        <v>175</v>
      </c>
      <c r="F4448" s="75" t="s">
        <v>97</v>
      </c>
      <c r="G4448" s="75" t="s">
        <v>306</v>
      </c>
      <c r="H4448" s="75" t="e">
        <v>#N/A</v>
      </c>
      <c r="I4448" s="75" t="s">
        <v>2472</v>
      </c>
      <c r="J4448" s="75" t="s">
        <v>2753</v>
      </c>
      <c r="K4448" s="75" t="s">
        <v>306</v>
      </c>
      <c r="L4448" s="75" t="s">
        <v>306</v>
      </c>
      <c r="M4448" s="75" t="s">
        <v>307</v>
      </c>
      <c r="N4448" s="75" t="s">
        <v>321</v>
      </c>
      <c r="O4448" s="75" t="s">
        <v>306</v>
      </c>
      <c r="P4448" s="76" t="s">
        <v>306</v>
      </c>
      <c r="Q4448" s="216"/>
      <c r="R4448" s="77" t="str">
        <f t="shared" ref="R4448" si="11545">IF(COUNTA(Y4448:DP4451)=0,"01.01.1900",INDEX(Y4448:DP4448,MATCH(R4449,Y4449:DP4449,0)))</f>
        <v>01.01.1900</v>
      </c>
      <c r="S4448" s="78" t="str">
        <f t="shared" ref="S4448" si="11546">IF(COUNTA(Y4448:DP4451)=0,"01.01.1900",MAX(Y4448:DP4448))</f>
        <v>01.01.1900</v>
      </c>
      <c r="T4448" s="79"/>
      <c r="U4448" s="80" t="str">
        <f t="array" ref="U4448">IF(COUNTA(Y4448:DP4451)=0,"01.01.1900",IF(ISERROR(HLOOKUP(U4451,Y4451:DP4451,1,FALSE)),"01.01.1900",INDEX(Y4448:DP4448,MATCH(U4449&amp;U4451,Y4449:DP4449&amp;Y4451:DP4451,0))))</f>
        <v>01.01.1900</v>
      </c>
      <c r="V4448" s="81" t="str">
        <f t="shared" ref="V4448" si="11547">IF(COUNTA(Y4448:DP4451)=0,"01.01.1900",_xlfn.MAXIFS(Y4448:DP4448,Y4451:DP4451,V4451))</f>
        <v>01.01.1900</v>
      </c>
      <c r="W4448" s="82"/>
      <c r="X4448" s="106"/>
    </row>
    <row r="4449" spans="2:27">
      <c r="B4449" s="83"/>
      <c r="C4449" s="84"/>
      <c r="D4449" s="83"/>
      <c r="E4449" s="83"/>
      <c r="F4449" s="83"/>
      <c r="G4449" s="83"/>
      <c r="H4449" s="83"/>
      <c r="I4449" s="83"/>
      <c r="J4449" s="83"/>
      <c r="K4449" s="83"/>
      <c r="L4449" s="83"/>
      <c r="M4449" s="83"/>
      <c r="N4449" s="83"/>
      <c r="O4449" s="83"/>
      <c r="P4449" s="84"/>
      <c r="Q4449" s="217"/>
      <c r="R4449" s="85">
        <f t="shared" ref="R4449" si="11548">IF(COUNTA(Y4448:DP4451)=0,0,MIN(Y4449:DP4449))</f>
        <v>0</v>
      </c>
      <c r="S4449" s="86">
        <f t="shared" ref="S4449" si="11549">IF(COUNTA(Y4448:DP4451)=0,0,HLOOKUP(S4448,Y4448:DP4451,2,FALSE))</f>
        <v>0</v>
      </c>
      <c r="T4449" s="87">
        <f t="shared" ref="T4449" si="11550">IF(COUNTA(Y4448:DP4451)=0,0,AVERAGE(Y4449:DP4449))</f>
        <v>0</v>
      </c>
      <c r="U4449" s="88">
        <f t="shared" ref="U4449" si="11551">IF(COUNTA(Y4448:DP4451)=0,0,_xlfn.MINIFS(Y4449:DP4449,Y4451:DP4451,U4451))</f>
        <v>0</v>
      </c>
      <c r="V4449" s="89">
        <f t="array" ref="V4449">IF(COUNTA(Y4448:DP4451)=0,0,IF(ISERROR(HLOOKUP(V4451,Y4451:DP4451,1,FALSE)),0,INDEX(Y4449:DP4449,MATCH(V4448&amp;V4451,Y4448:DP4448&amp;Y4451:DP4451,0))))</f>
        <v>0</v>
      </c>
      <c r="W4449" s="90">
        <f t="array" ref="W4449">IF(COUNTA(Y4448:DP4451)=0,0,IF(ISERROR(HLOOKUP(W4451,Y4451:DP4451,1,FALSE)),0,AVERAGEIF(Y4451:DP4451,$W4451,Y4449:DP4449)))</f>
        <v>0</v>
      </c>
      <c r="X4449" s="107"/>
    </row>
    <row r="4450" spans="2:27">
      <c r="B4450" s="83"/>
      <c r="C4450" s="84"/>
      <c r="D4450" s="83"/>
      <c r="E4450" s="83"/>
      <c r="F4450" s="83"/>
      <c r="G4450" s="83"/>
      <c r="H4450" s="83"/>
      <c r="I4450" s="83"/>
      <c r="J4450" s="83"/>
      <c r="K4450" s="83"/>
      <c r="L4450" s="83"/>
      <c r="M4450" s="83"/>
      <c r="N4450" s="83"/>
      <c r="O4450" s="83"/>
      <c r="P4450" s="84"/>
      <c r="Q4450" s="217"/>
      <c r="R4450" s="91">
        <f t="shared" ref="R4450" si="11552">IF(COUNTA(Y4448:DP4451)=0,0,HLOOKUP(R4449,Y4449:DP4451,2,FALSE))</f>
        <v>0</v>
      </c>
      <c r="S4450" s="92">
        <f t="shared" ref="S4450" si="11553">IF(COUNTA(Y4448:DP4451)=0,0,HLOOKUP(S4448,Y4448:DP4451,3,FALSE))</f>
        <v>0</v>
      </c>
      <c r="T4450" s="93"/>
      <c r="U4450" s="94">
        <f t="array" ref="U4450">IF(COUNTA(Y4448:DP4451)=0,0,IF(ISERROR(HLOOKUP(U4451,Y4451:DP4451,1,FALSE)),0,INDEX(Y4450:DP4450,MATCH(U4449&amp;U4451,Y4449:DP4449&amp;Y4451:DP4451,0))))</f>
        <v>0</v>
      </c>
      <c r="V4450" s="94">
        <f t="array" ref="V4450">IF(COUNTA(Y4448:DP4451)=0,0,IF(ISERROR(HLOOKUP(V4451,Y4451:DP4451,1,FALSE)),0,INDEX(Y4450:DP4450,MATCH(V4449&amp;V4451,Y4449:DP4449&amp;Y4451:DP4451,0))))</f>
        <v>0</v>
      </c>
      <c r="W4450" s="95"/>
      <c r="X4450" s="108"/>
    </row>
    <row r="4451" spans="2:27" ht="13.9" thickBot="1">
      <c r="B4451" s="96"/>
      <c r="C4451" s="97"/>
      <c r="D4451" s="96"/>
      <c r="E4451" s="96"/>
      <c r="F4451" s="96"/>
      <c r="G4451" s="96"/>
      <c r="H4451" s="96"/>
      <c r="I4451" s="96"/>
      <c r="J4451" s="96"/>
      <c r="K4451" s="96"/>
      <c r="L4451" s="96"/>
      <c r="M4451" s="96"/>
      <c r="N4451" s="96"/>
      <c r="O4451" s="96"/>
      <c r="P4451" s="97"/>
      <c r="Q4451" s="218"/>
      <c r="R4451" s="98" t="str">
        <f t="shared" ref="R4451" si="11554">IF(COUNTA(Y4448:DP4451)=0,"none",HLOOKUP(R4449,Y4449:DP4451,3,FALSE))</f>
        <v>none</v>
      </c>
      <c r="S4451" s="99" t="str">
        <f t="shared" ref="S4451" si="11555">IF(COUNTA(Y4448:DP4451)=0,"none",HLOOKUP(S4448,Y4448:DP4451,4,FALSE))</f>
        <v>none</v>
      </c>
      <c r="T4451" s="100"/>
      <c r="U4451" s="100" t="str">
        <f t="array" ref="U4451">IF(COUNTA(Y4448:DP4451)=0,"none",IF($U$2="WAHR",$W$3,Abfrage!$F$4))</f>
        <v>none</v>
      </c>
      <c r="V4451" s="100" t="str">
        <f t="array" ref="V4451">IF(COUNTA(Y4448:DP4451)=0,"none",IF($U$2="WAHR",$W$3,Abfrage!$F$4))</f>
        <v>none</v>
      </c>
      <c r="W4451" s="100" t="str">
        <f t="array" ref="W4451">IF(COUNTA(Y4448:DP4451)=0,"none",IF($U$2="WAHR",$W$3,Abfrage!$F$4))</f>
        <v>none</v>
      </c>
      <c r="X4451" s="109"/>
    </row>
    <row r="4452" spans="2:27">
      <c r="B4452" s="75" t="s">
        <v>2754</v>
      </c>
      <c r="C4452" s="76">
        <v>1000362527</v>
      </c>
      <c r="D4452" s="75" t="s">
        <v>95</v>
      </c>
      <c r="E4452" s="75" t="s">
        <v>148</v>
      </c>
      <c r="F4452" s="75" t="s">
        <v>96</v>
      </c>
      <c r="G4452" s="75" t="s">
        <v>306</v>
      </c>
      <c r="H4452" s="75" t="s">
        <v>50</v>
      </c>
      <c r="I4452" s="75" t="s">
        <v>51</v>
      </c>
      <c r="J4452" s="75" t="s">
        <v>2755</v>
      </c>
      <c r="K4452" s="75" t="s">
        <v>327</v>
      </c>
      <c r="L4452" s="75" t="s">
        <v>326</v>
      </c>
      <c r="M4452" s="75" t="s">
        <v>313</v>
      </c>
      <c r="N4452" s="75" t="s">
        <v>327</v>
      </c>
      <c r="O4452" s="75" t="s">
        <v>306</v>
      </c>
      <c r="P4452" s="76" t="s">
        <v>306</v>
      </c>
      <c r="Q4452" s="216"/>
      <c r="R4452" s="77">
        <f t="shared" ref="R4452" si="11556">IF(COUNTA(Y4452:DP4455)=0,"01.01.1900",INDEX(Y4452:DP4452,MATCH(R4453,Y4453:DP4453,0)))</f>
        <v>45671</v>
      </c>
      <c r="S4452" s="78">
        <f t="shared" ref="S4452" si="11557">IF(COUNTA(Y4452:DP4455)=0,"01.01.1900",MAX(Y4452:DP4452))</f>
        <v>45671</v>
      </c>
      <c r="T4452" s="79"/>
      <c r="U4452" s="80" t="str">
        <f t="array" ref="U4452">IF(COUNTA(Y4452:DP4455)=0,"01.01.1900",IF(ISERROR(HLOOKUP(U4455,Y4455:DP4455,1,FALSE)),"01.01.1900",INDEX(Y4452:DP4452,MATCH(U4453&amp;U4455,Y4453:DP4453&amp;Y4455:DP4455,0))))</f>
        <v>01.01.1900</v>
      </c>
      <c r="V4452" s="81">
        <f t="shared" ref="V4452" si="11558">IF(COUNTA(Y4452:DP4455)=0,"01.01.1900",_xlfn.MAXIFS(Y4452:DP4452,Y4455:DP4455,V4455))</f>
        <v>0</v>
      </c>
      <c r="W4452" s="82"/>
      <c r="X4452" s="106"/>
      <c r="Y4452" s="141">
        <v>44970</v>
      </c>
      <c r="Z4452" s="141">
        <v>44970</v>
      </c>
      <c r="AA4452" s="141">
        <v>45671</v>
      </c>
    </row>
    <row r="4453" spans="2:27">
      <c r="B4453" s="83"/>
      <c r="C4453" s="84"/>
      <c r="D4453" s="83"/>
      <c r="E4453" s="83"/>
      <c r="F4453" s="83"/>
      <c r="G4453" s="83"/>
      <c r="H4453" s="83"/>
      <c r="I4453" s="83"/>
      <c r="J4453" s="83"/>
      <c r="K4453" s="83"/>
      <c r="L4453" s="83"/>
      <c r="M4453" s="83"/>
      <c r="N4453" s="83"/>
      <c r="O4453" s="83"/>
      <c r="P4453" s="84"/>
      <c r="Q4453" s="217"/>
      <c r="R4453" s="85">
        <f t="shared" ref="R4453" si="11559">IF(COUNTA(Y4452:DP4455)=0,0,MIN(Y4453:DP4453))</f>
        <v>1.7170000000000001E-2</v>
      </c>
      <c r="S4453" s="86">
        <f t="shared" ref="S4453" si="11560">IF(COUNTA(Y4452:DP4455)=0,0,HLOOKUP(S4452,Y4452:DP4455,2,FALSE))</f>
        <v>1.7170000000000001E-2</v>
      </c>
      <c r="T4453" s="87">
        <f t="shared" ref="T4453" si="11561">IF(COUNTA(Y4452:DP4455)=0,0,AVERAGE(Y4453:DP4453))</f>
        <v>4.7723333333333333E-2</v>
      </c>
      <c r="U4453" s="88">
        <f t="shared" ref="U4453" si="11562">IF(COUNTA(Y4452:DP4455)=0,0,_xlfn.MINIFS(Y4453:DP4453,Y4455:DP4455,U4455))</f>
        <v>0</v>
      </c>
      <c r="V4453" s="89">
        <f t="array" ref="V4453">IF(COUNTA(Y4452:DP4455)=0,0,IF(ISERROR(HLOOKUP(V4455,Y4455:DP4455,1,FALSE)),0,INDEX(Y4453:DP4453,MATCH(V4452&amp;V4455,Y4452:DP4452&amp;Y4455:DP4455,0))))</f>
        <v>0</v>
      </c>
      <c r="W4453" s="90">
        <f t="array" ref="W4453">IF(COUNTA(Y4452:DP4455)=0,0,IF(ISERROR(HLOOKUP(W4455,Y4455:DP4455,1,FALSE)),0,AVERAGEIF(Y4455:DP4455,$W4455,Y4453:DP4453)))</f>
        <v>0</v>
      </c>
      <c r="X4453" s="107"/>
      <c r="Y4453" s="142">
        <v>6.3E-2</v>
      </c>
      <c r="Z4453" s="142">
        <v>6.3E-2</v>
      </c>
      <c r="AA4453" s="142">
        <v>1.7170000000000001E-2</v>
      </c>
    </row>
    <row r="4454" spans="2:27">
      <c r="B4454" s="83"/>
      <c r="C4454" s="84"/>
      <c r="D4454" s="83"/>
      <c r="E4454" s="83"/>
      <c r="F4454" s="83"/>
      <c r="G4454" s="83"/>
      <c r="H4454" s="83"/>
      <c r="I4454" s="83"/>
      <c r="J4454" s="83"/>
      <c r="K4454" s="83"/>
      <c r="L4454" s="83"/>
      <c r="M4454" s="83"/>
      <c r="N4454" s="83"/>
      <c r="O4454" s="83"/>
      <c r="P4454" s="84"/>
      <c r="Q4454" s="217"/>
      <c r="R4454" s="91">
        <f t="shared" ref="R4454" si="11563">IF(COUNTA(Y4452:DP4455)=0,0,HLOOKUP(R4453,Y4453:DP4455,2,FALSE))</f>
        <v>0</v>
      </c>
      <c r="S4454" s="92">
        <f t="shared" ref="S4454" si="11564">IF(COUNTA(Y4452:DP4455)=0,0,HLOOKUP(S4452,Y4452:DP4455,3,FALSE))</f>
        <v>0</v>
      </c>
      <c r="T4454" s="93"/>
      <c r="U4454" s="94">
        <f t="array" ref="U4454">IF(COUNTA(Y4452:DP4455)=0,0,IF(ISERROR(HLOOKUP(U4455,Y4455:DP4455,1,FALSE)),0,INDEX(Y4454:DP4454,MATCH(U4453&amp;U4455,Y4453:DP4453&amp;Y4455:DP4455,0))))</f>
        <v>0</v>
      </c>
      <c r="V4454" s="94">
        <f t="array" ref="V4454">IF(COUNTA(Y4452:DP4455)=0,0,IF(ISERROR(HLOOKUP(V4455,Y4455:DP4455,1,FALSE)),0,INDEX(Y4454:DP4454,MATCH(V4453&amp;V4455,Y4453:DP4453&amp;Y4455:DP4455,0))))</f>
        <v>0</v>
      </c>
      <c r="W4454" s="95"/>
      <c r="X4454" s="108"/>
      <c r="Y4454" s="143">
        <v>1000</v>
      </c>
      <c r="Z4454" s="143">
        <v>1000</v>
      </c>
      <c r="AA4454" s="143">
        <v>0</v>
      </c>
    </row>
    <row r="4455" spans="2:27" ht="13.9" thickBot="1">
      <c r="B4455" s="96"/>
      <c r="C4455" s="97"/>
      <c r="D4455" s="96"/>
      <c r="E4455" s="96"/>
      <c r="F4455" s="96"/>
      <c r="G4455" s="96"/>
      <c r="H4455" s="96"/>
      <c r="I4455" s="96"/>
      <c r="J4455" s="96"/>
      <c r="K4455" s="96"/>
      <c r="L4455" s="96"/>
      <c r="M4455" s="96"/>
      <c r="N4455" s="96"/>
      <c r="O4455" s="96"/>
      <c r="P4455" s="97"/>
      <c r="Q4455" s="218"/>
      <c r="R4455" s="98" t="str">
        <f t="shared" ref="R4455" si="11565">IF(COUNTA(Y4452:DP4455)=0,"none",HLOOKUP(R4453,Y4453:DP4455,3,FALSE))</f>
        <v>ECI</v>
      </c>
      <c r="S4455" s="99" t="str">
        <f t="shared" ref="S4455" si="11566">IF(COUNTA(Y4452:DP4455)=0,"none",HLOOKUP(S4452,Y4452:DP4455,4,FALSE))</f>
        <v>ECI</v>
      </c>
      <c r="T4455" s="100"/>
      <c r="U4455" s="100">
        <f t="array" ref="U4455">IF(COUNTA(Y4452:DP4455)=0,"none",IF($U$2="WAHR",$W$3,Abfrage!$F$4))</f>
        <v>0</v>
      </c>
      <c r="V4455" s="100">
        <f t="array" ref="V4455">IF(COUNTA(Y4452:DP4455)=0,"none",IF($U$2="WAHR",$W$3,Abfrage!$F$4))</f>
        <v>0</v>
      </c>
      <c r="W4455" s="100">
        <f t="array" ref="W4455">IF(COUNTA(Y4452:DP4455)=0,"none",IF($U$2="WAHR",$W$3,Abfrage!$F$4))</f>
        <v>0</v>
      </c>
      <c r="X4455" s="109"/>
      <c r="Y4455" s="144" t="s">
        <v>43</v>
      </c>
      <c r="Z4455" s="144" t="s">
        <v>43</v>
      </c>
      <c r="AA4455" s="144" t="s">
        <v>101</v>
      </c>
    </row>
    <row r="4456" spans="2:27">
      <c r="B4456" s="75" t="s">
        <v>2756</v>
      </c>
      <c r="C4456" s="76">
        <v>1000360710</v>
      </c>
      <c r="D4456" s="75" t="s">
        <v>95</v>
      </c>
      <c r="E4456" s="75" t="s">
        <v>148</v>
      </c>
      <c r="F4456" s="75" t="s">
        <v>175</v>
      </c>
      <c r="G4456" s="75" t="s">
        <v>306</v>
      </c>
      <c r="H4456" s="75" t="e">
        <v>#N/A</v>
      </c>
      <c r="I4456" s="75" t="s">
        <v>2472</v>
      </c>
      <c r="J4456" s="75" t="s">
        <v>2757</v>
      </c>
      <c r="K4456" s="75" t="s">
        <v>331</v>
      </c>
      <c r="L4456" s="75" t="s">
        <v>523</v>
      </c>
      <c r="M4456" s="75" t="s">
        <v>307</v>
      </c>
      <c r="N4456" s="75" t="s">
        <v>327</v>
      </c>
      <c r="O4456" s="75" t="s">
        <v>306</v>
      </c>
      <c r="P4456" s="76" t="s">
        <v>306</v>
      </c>
      <c r="Q4456" s="216"/>
      <c r="R4456" s="77" t="str">
        <f t="shared" ref="R4456" si="11567">IF(COUNTA(Y4456:DP4459)=0,"01.01.1900",INDEX(Y4456:DP4456,MATCH(R4457,Y4457:DP4457,0)))</f>
        <v>01.01.1900</v>
      </c>
      <c r="S4456" s="78" t="str">
        <f t="shared" ref="S4456" si="11568">IF(COUNTA(Y4456:DP4459)=0,"01.01.1900",MAX(Y4456:DP4456))</f>
        <v>01.01.1900</v>
      </c>
      <c r="T4456" s="79"/>
      <c r="U4456" s="80" t="str">
        <f t="array" ref="U4456">IF(COUNTA(Y4456:DP4459)=0,"01.01.1900",IF(ISERROR(HLOOKUP(U4459,Y4459:DP4459,1,FALSE)),"01.01.1900",INDEX(Y4456:DP4456,MATCH(U4457&amp;U4459,Y4457:DP4457&amp;Y4459:DP4459,0))))</f>
        <v>01.01.1900</v>
      </c>
      <c r="V4456" s="81" t="str">
        <f t="shared" ref="V4456" si="11569">IF(COUNTA(Y4456:DP4459)=0,"01.01.1900",_xlfn.MAXIFS(Y4456:DP4456,Y4459:DP4459,V4459))</f>
        <v>01.01.1900</v>
      </c>
      <c r="W4456" s="82"/>
      <c r="X4456" s="106"/>
    </row>
    <row r="4457" spans="2:27">
      <c r="B4457" s="83"/>
      <c r="C4457" s="84"/>
      <c r="D4457" s="83"/>
      <c r="E4457" s="83"/>
      <c r="F4457" s="83"/>
      <c r="G4457" s="83"/>
      <c r="H4457" s="83"/>
      <c r="I4457" s="83"/>
      <c r="J4457" s="83"/>
      <c r="K4457" s="83"/>
      <c r="L4457" s="83"/>
      <c r="M4457" s="83"/>
      <c r="N4457" s="83"/>
      <c r="O4457" s="83"/>
      <c r="P4457" s="84"/>
      <c r="Q4457" s="217"/>
      <c r="R4457" s="85">
        <f t="shared" ref="R4457" si="11570">IF(COUNTA(Y4456:DP4459)=0,0,MIN(Y4457:DP4457))</f>
        <v>0</v>
      </c>
      <c r="S4457" s="86">
        <f t="shared" ref="S4457" si="11571">IF(COUNTA(Y4456:DP4459)=0,0,HLOOKUP(S4456,Y4456:DP4459,2,FALSE))</f>
        <v>0</v>
      </c>
      <c r="T4457" s="87">
        <f t="shared" ref="T4457" si="11572">IF(COUNTA(Y4456:DP4459)=0,0,AVERAGE(Y4457:DP4457))</f>
        <v>0</v>
      </c>
      <c r="U4457" s="88">
        <f t="shared" ref="U4457" si="11573">IF(COUNTA(Y4456:DP4459)=0,0,_xlfn.MINIFS(Y4457:DP4457,Y4459:DP4459,U4459))</f>
        <v>0</v>
      </c>
      <c r="V4457" s="89">
        <f t="array" ref="V4457">IF(COUNTA(Y4456:DP4459)=0,0,IF(ISERROR(HLOOKUP(V4459,Y4459:DP4459,1,FALSE)),0,INDEX(Y4457:DP4457,MATCH(V4456&amp;V4459,Y4456:DP4456&amp;Y4459:DP4459,0))))</f>
        <v>0</v>
      </c>
      <c r="W4457" s="90">
        <f t="array" ref="W4457">IF(COUNTA(Y4456:DP4459)=0,0,IF(ISERROR(HLOOKUP(W4459,Y4459:DP4459,1,FALSE)),0,AVERAGEIF(Y4459:DP4459,$W4459,Y4457:DP4457)))</f>
        <v>0</v>
      </c>
      <c r="X4457" s="107"/>
    </row>
    <row r="4458" spans="2:27">
      <c r="B4458" s="83"/>
      <c r="C4458" s="84"/>
      <c r="D4458" s="83"/>
      <c r="E4458" s="83"/>
      <c r="F4458" s="83"/>
      <c r="G4458" s="83"/>
      <c r="H4458" s="83"/>
      <c r="I4458" s="83"/>
      <c r="J4458" s="83"/>
      <c r="K4458" s="83"/>
      <c r="L4458" s="83"/>
      <c r="M4458" s="83"/>
      <c r="N4458" s="83"/>
      <c r="O4458" s="83"/>
      <c r="P4458" s="84"/>
      <c r="Q4458" s="217"/>
      <c r="R4458" s="91">
        <f t="shared" ref="R4458" si="11574">IF(COUNTA(Y4456:DP4459)=0,0,HLOOKUP(R4457,Y4457:DP4459,2,FALSE))</f>
        <v>0</v>
      </c>
      <c r="S4458" s="92">
        <f t="shared" ref="S4458" si="11575">IF(COUNTA(Y4456:DP4459)=0,0,HLOOKUP(S4456,Y4456:DP4459,3,FALSE))</f>
        <v>0</v>
      </c>
      <c r="T4458" s="93"/>
      <c r="U4458" s="94">
        <f t="array" ref="U4458">IF(COUNTA(Y4456:DP4459)=0,0,IF(ISERROR(HLOOKUP(U4459,Y4459:DP4459,1,FALSE)),0,INDEX(Y4458:DP4458,MATCH(U4457&amp;U4459,Y4457:DP4457&amp;Y4459:DP4459,0))))</f>
        <v>0</v>
      </c>
      <c r="V4458" s="94">
        <f t="array" ref="V4458">IF(COUNTA(Y4456:DP4459)=0,0,IF(ISERROR(HLOOKUP(V4459,Y4459:DP4459,1,FALSE)),0,INDEX(Y4458:DP4458,MATCH(V4457&amp;V4459,Y4457:DP4457&amp;Y4459:DP4459,0))))</f>
        <v>0</v>
      </c>
      <c r="W4458" s="95"/>
      <c r="X4458" s="108"/>
    </row>
    <row r="4459" spans="2:27" ht="13.9" thickBot="1">
      <c r="B4459" s="96"/>
      <c r="C4459" s="97"/>
      <c r="D4459" s="96"/>
      <c r="E4459" s="96"/>
      <c r="F4459" s="96"/>
      <c r="G4459" s="96"/>
      <c r="H4459" s="96"/>
      <c r="I4459" s="96"/>
      <c r="J4459" s="96"/>
      <c r="K4459" s="96"/>
      <c r="L4459" s="96"/>
      <c r="M4459" s="96"/>
      <c r="N4459" s="96"/>
      <c r="O4459" s="96"/>
      <c r="P4459" s="97"/>
      <c r="Q4459" s="218"/>
      <c r="R4459" s="98" t="str">
        <f t="shared" ref="R4459" si="11576">IF(COUNTA(Y4456:DP4459)=0,"none",HLOOKUP(R4457,Y4457:DP4459,3,FALSE))</f>
        <v>none</v>
      </c>
      <c r="S4459" s="99" t="str">
        <f t="shared" ref="S4459" si="11577">IF(COUNTA(Y4456:DP4459)=0,"none",HLOOKUP(S4456,Y4456:DP4459,4,FALSE))</f>
        <v>none</v>
      </c>
      <c r="T4459" s="100"/>
      <c r="U4459" s="100" t="str">
        <f t="array" ref="U4459">IF(COUNTA(Y4456:DP4459)=0,"none",IF($U$2="WAHR",$W$3,Abfrage!$F$4))</f>
        <v>none</v>
      </c>
      <c r="V4459" s="100" t="str">
        <f t="array" ref="V4459">IF(COUNTA(Y4456:DP4459)=0,"none",IF($U$2="WAHR",$W$3,Abfrage!$F$4))</f>
        <v>none</v>
      </c>
      <c r="W4459" s="100" t="str">
        <f t="array" ref="W4459">IF(COUNTA(Y4456:DP4459)=0,"none",IF($U$2="WAHR",$W$3,Abfrage!$F$4))</f>
        <v>none</v>
      </c>
      <c r="X4459" s="109"/>
    </row>
    <row r="4460" spans="2:27">
      <c r="B4460" s="75" t="s">
        <v>2758</v>
      </c>
      <c r="C4460" s="76">
        <v>1000354688</v>
      </c>
      <c r="D4460" s="75" t="s">
        <v>95</v>
      </c>
      <c r="E4460" s="75" t="s">
        <v>148</v>
      </c>
      <c r="F4460" s="75" t="s">
        <v>96</v>
      </c>
      <c r="G4460" s="75" t="s">
        <v>96</v>
      </c>
      <c r="H4460" s="75" t="e">
        <v>#N/A</v>
      </c>
      <c r="I4460" s="75" t="s">
        <v>79</v>
      </c>
      <c r="J4460" s="75" t="s">
        <v>2759</v>
      </c>
      <c r="K4460" s="75" t="s">
        <v>360</v>
      </c>
      <c r="L4460" s="75" t="s">
        <v>352</v>
      </c>
      <c r="M4460" s="75" t="s">
        <v>313</v>
      </c>
      <c r="N4460" s="75" t="s">
        <v>327</v>
      </c>
      <c r="O4460" s="75" t="s">
        <v>306</v>
      </c>
      <c r="P4460" s="76" t="s">
        <v>306</v>
      </c>
      <c r="Q4460" s="216"/>
      <c r="R4460" s="77" t="str">
        <f t="shared" ref="R4460" si="11578">IF(COUNTA(Y4460:DP4463)=0,"01.01.1900",INDEX(Y4460:DP4460,MATCH(R4461,Y4461:DP4461,0)))</f>
        <v>01.01.1900</v>
      </c>
      <c r="S4460" s="78" t="str">
        <f t="shared" ref="S4460" si="11579">IF(COUNTA(Y4460:DP4463)=0,"01.01.1900",MAX(Y4460:DP4460))</f>
        <v>01.01.1900</v>
      </c>
      <c r="T4460" s="79"/>
      <c r="U4460" s="80" t="str">
        <f t="array" ref="U4460">IF(COUNTA(Y4460:DP4463)=0,"01.01.1900",IF(ISERROR(HLOOKUP(U4463,Y4463:DP4463,1,FALSE)),"01.01.1900",INDEX(Y4460:DP4460,MATCH(U4461&amp;U4463,Y4461:DP4461&amp;Y4463:DP4463,0))))</f>
        <v>01.01.1900</v>
      </c>
      <c r="V4460" s="81" t="str">
        <f t="shared" ref="V4460" si="11580">IF(COUNTA(Y4460:DP4463)=0,"01.01.1900",_xlfn.MAXIFS(Y4460:DP4460,Y4463:DP4463,V4463))</f>
        <v>01.01.1900</v>
      </c>
      <c r="W4460" s="82"/>
      <c r="X4460" s="106"/>
    </row>
    <row r="4461" spans="2:27">
      <c r="B4461" s="83"/>
      <c r="C4461" s="84"/>
      <c r="D4461" s="83"/>
      <c r="E4461" s="83"/>
      <c r="F4461" s="83"/>
      <c r="G4461" s="83"/>
      <c r="H4461" s="83"/>
      <c r="I4461" s="83"/>
      <c r="J4461" s="83"/>
      <c r="K4461" s="83"/>
      <c r="L4461" s="83"/>
      <c r="M4461" s="83"/>
      <c r="N4461" s="83"/>
      <c r="O4461" s="83"/>
      <c r="P4461" s="84"/>
      <c r="Q4461" s="217"/>
      <c r="R4461" s="85">
        <f t="shared" ref="R4461" si="11581">IF(COUNTA(Y4460:DP4463)=0,0,MIN(Y4461:DP4461))</f>
        <v>0</v>
      </c>
      <c r="S4461" s="86">
        <f t="shared" ref="S4461" si="11582">IF(COUNTA(Y4460:DP4463)=0,0,HLOOKUP(S4460,Y4460:DP4463,2,FALSE))</f>
        <v>0</v>
      </c>
      <c r="T4461" s="87">
        <f t="shared" ref="T4461" si="11583">IF(COUNTA(Y4460:DP4463)=0,0,AVERAGE(Y4461:DP4461))</f>
        <v>0</v>
      </c>
      <c r="U4461" s="88">
        <f t="shared" ref="U4461" si="11584">IF(COUNTA(Y4460:DP4463)=0,0,_xlfn.MINIFS(Y4461:DP4461,Y4463:DP4463,U4463))</f>
        <v>0</v>
      </c>
      <c r="V4461" s="89">
        <f t="array" ref="V4461">IF(COUNTA(Y4460:DP4463)=0,0,IF(ISERROR(HLOOKUP(V4463,Y4463:DP4463,1,FALSE)),0,INDEX(Y4461:DP4461,MATCH(V4460&amp;V4463,Y4460:DP4460&amp;Y4463:DP4463,0))))</f>
        <v>0</v>
      </c>
      <c r="W4461" s="90">
        <f t="array" ref="W4461">IF(COUNTA(Y4460:DP4463)=0,0,IF(ISERROR(HLOOKUP(W4463,Y4463:DP4463,1,FALSE)),0,AVERAGEIF(Y4463:DP4463,$W4463,Y4461:DP4461)))</f>
        <v>0</v>
      </c>
      <c r="X4461" s="107"/>
    </row>
    <row r="4462" spans="2:27">
      <c r="B4462" s="83"/>
      <c r="C4462" s="84"/>
      <c r="D4462" s="83"/>
      <c r="E4462" s="83"/>
      <c r="F4462" s="83"/>
      <c r="G4462" s="83"/>
      <c r="H4462" s="83"/>
      <c r="I4462" s="83"/>
      <c r="J4462" s="83"/>
      <c r="K4462" s="83"/>
      <c r="L4462" s="83"/>
      <c r="M4462" s="83"/>
      <c r="N4462" s="83"/>
      <c r="O4462" s="83"/>
      <c r="P4462" s="84"/>
      <c r="Q4462" s="217"/>
      <c r="R4462" s="91">
        <f t="shared" ref="R4462" si="11585">IF(COUNTA(Y4460:DP4463)=0,0,HLOOKUP(R4461,Y4461:DP4463,2,FALSE))</f>
        <v>0</v>
      </c>
      <c r="S4462" s="92">
        <f t="shared" ref="S4462" si="11586">IF(COUNTA(Y4460:DP4463)=0,0,HLOOKUP(S4460,Y4460:DP4463,3,FALSE))</f>
        <v>0</v>
      </c>
      <c r="T4462" s="93"/>
      <c r="U4462" s="94">
        <f t="array" ref="U4462">IF(COUNTA(Y4460:DP4463)=0,0,IF(ISERROR(HLOOKUP(U4463,Y4463:DP4463,1,FALSE)),0,INDEX(Y4462:DP4462,MATCH(U4461&amp;U4463,Y4461:DP4461&amp;Y4463:DP4463,0))))</f>
        <v>0</v>
      </c>
      <c r="V4462" s="94">
        <f t="array" ref="V4462">IF(COUNTA(Y4460:DP4463)=0,0,IF(ISERROR(HLOOKUP(V4463,Y4463:DP4463,1,FALSE)),0,INDEX(Y4462:DP4462,MATCH(V4461&amp;V4463,Y4461:DP4461&amp;Y4463:DP4463,0))))</f>
        <v>0</v>
      </c>
      <c r="W4462" s="95"/>
      <c r="X4462" s="108"/>
    </row>
    <row r="4463" spans="2:27" ht="13.9" thickBot="1">
      <c r="B4463" s="96"/>
      <c r="C4463" s="97"/>
      <c r="D4463" s="96"/>
      <c r="E4463" s="96"/>
      <c r="F4463" s="96"/>
      <c r="G4463" s="96"/>
      <c r="H4463" s="96"/>
      <c r="I4463" s="96"/>
      <c r="J4463" s="96"/>
      <c r="K4463" s="96"/>
      <c r="L4463" s="96"/>
      <c r="M4463" s="96"/>
      <c r="N4463" s="96"/>
      <c r="O4463" s="96"/>
      <c r="P4463" s="97"/>
      <c r="Q4463" s="218"/>
      <c r="R4463" s="98" t="str">
        <f t="shared" ref="R4463" si="11587">IF(COUNTA(Y4460:DP4463)=0,"none",HLOOKUP(R4461,Y4461:DP4463,3,FALSE))</f>
        <v>none</v>
      </c>
      <c r="S4463" s="99" t="str">
        <f t="shared" ref="S4463" si="11588">IF(COUNTA(Y4460:DP4463)=0,"none",HLOOKUP(S4460,Y4460:DP4463,4,FALSE))</f>
        <v>none</v>
      </c>
      <c r="T4463" s="100"/>
      <c r="U4463" s="100" t="str">
        <f t="array" ref="U4463">IF(COUNTA(Y4460:DP4463)=0,"none",IF($U$2="WAHR",$W$3,Abfrage!$F$4))</f>
        <v>none</v>
      </c>
      <c r="V4463" s="100" t="str">
        <f t="array" ref="V4463">IF(COUNTA(Y4460:DP4463)=0,"none",IF($U$2="WAHR",$W$3,Abfrage!$F$4))</f>
        <v>none</v>
      </c>
      <c r="W4463" s="100" t="str">
        <f t="array" ref="W4463">IF(COUNTA(Y4460:DP4463)=0,"none",IF($U$2="WAHR",$W$3,Abfrage!$F$4))</f>
        <v>none</v>
      </c>
      <c r="X4463" s="109"/>
    </row>
    <row r="4464" spans="2:27">
      <c r="B4464" s="75" t="s">
        <v>2760</v>
      </c>
      <c r="C4464" s="76">
        <v>1000360706</v>
      </c>
      <c r="D4464" s="75" t="s">
        <v>95</v>
      </c>
      <c r="E4464" s="75" t="s">
        <v>175</v>
      </c>
      <c r="F4464" s="75" t="s">
        <v>2761</v>
      </c>
      <c r="G4464" s="75" t="s">
        <v>306</v>
      </c>
      <c r="H4464" s="75" t="e">
        <v>#N/A</v>
      </c>
      <c r="I4464" s="75" t="s">
        <v>2472</v>
      </c>
      <c r="J4464" s="75" t="s">
        <v>2762</v>
      </c>
      <c r="K4464" s="75" t="s">
        <v>306</v>
      </c>
      <c r="L4464" s="75" t="s">
        <v>306</v>
      </c>
      <c r="M4464" s="75" t="s">
        <v>307</v>
      </c>
      <c r="N4464" s="75" t="s">
        <v>321</v>
      </c>
      <c r="O4464" s="75" t="s">
        <v>315</v>
      </c>
      <c r="P4464" s="76" t="s">
        <v>306</v>
      </c>
      <c r="Q4464" s="216"/>
      <c r="R4464" s="77" t="str">
        <f t="shared" ref="R4464" si="11589">IF(COUNTA(Y4464:DP4467)=0,"01.01.1900",INDEX(Y4464:DP4464,MATCH(R4465,Y4465:DP4465,0)))</f>
        <v>01.01.1900</v>
      </c>
      <c r="S4464" s="78" t="str">
        <f t="shared" ref="S4464" si="11590">IF(COUNTA(Y4464:DP4467)=0,"01.01.1900",MAX(Y4464:DP4464))</f>
        <v>01.01.1900</v>
      </c>
      <c r="T4464" s="79"/>
      <c r="U4464" s="80" t="str">
        <f t="array" ref="U4464">IF(COUNTA(Y4464:DP4467)=0,"01.01.1900",IF(ISERROR(HLOOKUP(U4467,Y4467:DP4467,1,FALSE)),"01.01.1900",INDEX(Y4464:DP4464,MATCH(U4465&amp;U4467,Y4465:DP4465&amp;Y4467:DP4467,0))))</f>
        <v>01.01.1900</v>
      </c>
      <c r="V4464" s="81" t="str">
        <f t="shared" ref="V4464" si="11591">IF(COUNTA(Y4464:DP4467)=0,"01.01.1900",_xlfn.MAXIFS(Y4464:DP4464,Y4467:DP4467,V4467))</f>
        <v>01.01.1900</v>
      </c>
      <c r="W4464" s="82"/>
      <c r="X4464" s="106"/>
    </row>
    <row r="4465" spans="2:25">
      <c r="B4465" s="83"/>
      <c r="C4465" s="84"/>
      <c r="D4465" s="83"/>
      <c r="E4465" s="83"/>
      <c r="F4465" s="83"/>
      <c r="G4465" s="83"/>
      <c r="H4465" s="83"/>
      <c r="I4465" s="83"/>
      <c r="J4465" s="83"/>
      <c r="K4465" s="83"/>
      <c r="L4465" s="83"/>
      <c r="M4465" s="83"/>
      <c r="N4465" s="83"/>
      <c r="O4465" s="83"/>
      <c r="P4465" s="84"/>
      <c r="Q4465" s="217"/>
      <c r="R4465" s="85">
        <f t="shared" ref="R4465" si="11592">IF(COUNTA(Y4464:DP4467)=0,0,MIN(Y4465:DP4465))</f>
        <v>0</v>
      </c>
      <c r="S4465" s="86">
        <f t="shared" ref="S4465" si="11593">IF(COUNTA(Y4464:DP4467)=0,0,HLOOKUP(S4464,Y4464:DP4467,2,FALSE))</f>
        <v>0</v>
      </c>
      <c r="T4465" s="87">
        <f t="shared" ref="T4465" si="11594">IF(COUNTA(Y4464:DP4467)=0,0,AVERAGE(Y4465:DP4465))</f>
        <v>0</v>
      </c>
      <c r="U4465" s="88">
        <f t="shared" ref="U4465" si="11595">IF(COUNTA(Y4464:DP4467)=0,0,_xlfn.MINIFS(Y4465:DP4465,Y4467:DP4467,U4467))</f>
        <v>0</v>
      </c>
      <c r="V4465" s="89">
        <f t="array" ref="V4465">IF(COUNTA(Y4464:DP4467)=0,0,IF(ISERROR(HLOOKUP(V4467,Y4467:DP4467,1,FALSE)),0,INDEX(Y4465:DP4465,MATCH(V4464&amp;V4467,Y4464:DP4464&amp;Y4467:DP4467,0))))</f>
        <v>0</v>
      </c>
      <c r="W4465" s="90">
        <f t="array" ref="W4465">IF(COUNTA(Y4464:DP4467)=0,0,IF(ISERROR(HLOOKUP(W4467,Y4467:DP4467,1,FALSE)),0,AVERAGEIF(Y4467:DP4467,$W4467,Y4465:DP4465)))</f>
        <v>0</v>
      </c>
      <c r="X4465" s="107"/>
    </row>
    <row r="4466" spans="2:25">
      <c r="B4466" s="83"/>
      <c r="C4466" s="84"/>
      <c r="D4466" s="83"/>
      <c r="E4466" s="83"/>
      <c r="F4466" s="83"/>
      <c r="G4466" s="83"/>
      <c r="H4466" s="83"/>
      <c r="I4466" s="83"/>
      <c r="J4466" s="83"/>
      <c r="K4466" s="83"/>
      <c r="L4466" s="83"/>
      <c r="M4466" s="83"/>
      <c r="N4466" s="83"/>
      <c r="O4466" s="83"/>
      <c r="P4466" s="84"/>
      <c r="Q4466" s="217"/>
      <c r="R4466" s="91">
        <f t="shared" ref="R4466" si="11596">IF(COUNTA(Y4464:DP4467)=0,0,HLOOKUP(R4465,Y4465:DP4467,2,FALSE))</f>
        <v>0</v>
      </c>
      <c r="S4466" s="92">
        <f t="shared" ref="S4466" si="11597">IF(COUNTA(Y4464:DP4467)=0,0,HLOOKUP(S4464,Y4464:DP4467,3,FALSE))</f>
        <v>0</v>
      </c>
      <c r="T4466" s="93"/>
      <c r="U4466" s="94">
        <f t="array" ref="U4466">IF(COUNTA(Y4464:DP4467)=0,0,IF(ISERROR(HLOOKUP(U4467,Y4467:DP4467,1,FALSE)),0,INDEX(Y4466:DP4466,MATCH(U4465&amp;U4467,Y4465:DP4465&amp;Y4467:DP4467,0))))</f>
        <v>0</v>
      </c>
      <c r="V4466" s="94">
        <f t="array" ref="V4466">IF(COUNTA(Y4464:DP4467)=0,0,IF(ISERROR(HLOOKUP(V4467,Y4467:DP4467,1,FALSE)),0,INDEX(Y4466:DP4466,MATCH(V4465&amp;V4467,Y4465:DP4465&amp;Y4467:DP4467,0))))</f>
        <v>0</v>
      </c>
      <c r="W4466" s="95"/>
      <c r="X4466" s="108"/>
    </row>
    <row r="4467" spans="2:25" ht="13.9" thickBot="1">
      <c r="B4467" s="96"/>
      <c r="C4467" s="97"/>
      <c r="D4467" s="96"/>
      <c r="E4467" s="96"/>
      <c r="F4467" s="96"/>
      <c r="G4467" s="96"/>
      <c r="H4467" s="96"/>
      <c r="I4467" s="96"/>
      <c r="J4467" s="96"/>
      <c r="K4467" s="96"/>
      <c r="L4467" s="96"/>
      <c r="M4467" s="96"/>
      <c r="N4467" s="96"/>
      <c r="O4467" s="96"/>
      <c r="P4467" s="97"/>
      <c r="Q4467" s="218"/>
      <c r="R4467" s="98" t="str">
        <f t="shared" ref="R4467" si="11598">IF(COUNTA(Y4464:DP4467)=0,"none",HLOOKUP(R4465,Y4465:DP4467,3,FALSE))</f>
        <v>none</v>
      </c>
      <c r="S4467" s="99" t="str">
        <f t="shared" ref="S4467" si="11599">IF(COUNTA(Y4464:DP4467)=0,"none",HLOOKUP(S4464,Y4464:DP4467,4,FALSE))</f>
        <v>none</v>
      </c>
      <c r="T4467" s="100"/>
      <c r="U4467" s="100" t="str">
        <f t="array" ref="U4467">IF(COUNTA(Y4464:DP4467)=0,"none",IF($U$2="WAHR",$W$3,Abfrage!$F$4))</f>
        <v>none</v>
      </c>
      <c r="V4467" s="100" t="str">
        <f t="array" ref="V4467">IF(COUNTA(Y4464:DP4467)=0,"none",IF($U$2="WAHR",$W$3,Abfrage!$F$4))</f>
        <v>none</v>
      </c>
      <c r="W4467" s="100" t="str">
        <f t="array" ref="W4467">IF(COUNTA(Y4464:DP4467)=0,"none",IF($U$2="WAHR",$W$3,Abfrage!$F$4))</f>
        <v>none</v>
      </c>
      <c r="X4467" s="109"/>
    </row>
    <row r="4468" spans="2:25">
      <c r="B4468" s="75" t="s">
        <v>2763</v>
      </c>
      <c r="C4468" s="76">
        <v>1000353273</v>
      </c>
      <c r="D4468" s="75" t="s">
        <v>95</v>
      </c>
      <c r="E4468" s="75" t="s">
        <v>175</v>
      </c>
      <c r="F4468" s="75" t="s">
        <v>97</v>
      </c>
      <c r="G4468" s="75" t="s">
        <v>2764</v>
      </c>
      <c r="H4468" s="75" t="s">
        <v>44</v>
      </c>
      <c r="I4468" s="75" t="s">
        <v>51</v>
      </c>
      <c r="J4468" s="75" t="s">
        <v>2765</v>
      </c>
      <c r="K4468" s="75" t="s">
        <v>306</v>
      </c>
      <c r="L4468" s="75" t="s">
        <v>306</v>
      </c>
      <c r="M4468" s="75" t="s">
        <v>307</v>
      </c>
      <c r="N4468" s="75" t="s">
        <v>897</v>
      </c>
      <c r="O4468" s="75" t="s">
        <v>309</v>
      </c>
      <c r="P4468" s="76" t="s">
        <v>306</v>
      </c>
      <c r="Q4468" s="216"/>
      <c r="R4468" s="77">
        <f t="shared" ref="R4468" si="11600">IF(COUNTA(Y4468:DP4471)=0,"01.01.1900",INDEX(Y4468:DP4468,MATCH(R4469,Y4469:DP4469,0)))</f>
        <v>44013</v>
      </c>
      <c r="S4468" s="78">
        <f t="shared" ref="S4468" si="11601">IF(COUNTA(Y4468:DP4471)=0,"01.01.1900",MAX(Y4468:DP4468))</f>
        <v>44013</v>
      </c>
      <c r="T4468" s="79"/>
      <c r="U4468" s="80" t="str">
        <f t="array" ref="U4468">IF(COUNTA(Y4468:DP4471)=0,"01.01.1900",IF(ISERROR(HLOOKUP(U4471,Y4471:DP4471,1,FALSE)),"01.01.1900",INDEX(Y4468:DP4468,MATCH(U4469&amp;U4471,Y4469:DP4469&amp;Y4471:DP4471,0))))</f>
        <v>01.01.1900</v>
      </c>
      <c r="V4468" s="81">
        <f t="shared" ref="V4468" si="11602">IF(COUNTA(Y4468:DP4471)=0,"01.01.1900",_xlfn.MAXIFS(Y4468:DP4468,Y4471:DP4471,V4471))</f>
        <v>0</v>
      </c>
      <c r="W4468" s="82"/>
      <c r="X4468" s="106"/>
      <c r="Y4468" s="101">
        <v>44013</v>
      </c>
    </row>
    <row r="4469" spans="2:25">
      <c r="B4469" s="83"/>
      <c r="C4469" s="84"/>
      <c r="D4469" s="83"/>
      <c r="E4469" s="83"/>
      <c r="F4469" s="83"/>
      <c r="G4469" s="83"/>
      <c r="H4469" s="83"/>
      <c r="I4469" s="83"/>
      <c r="J4469" s="83"/>
      <c r="K4469" s="83"/>
      <c r="L4469" s="83"/>
      <c r="M4469" s="83"/>
      <c r="N4469" s="83"/>
      <c r="O4469" s="83"/>
      <c r="P4469" s="84"/>
      <c r="Q4469" s="217"/>
      <c r="R4469" s="85">
        <f t="shared" ref="R4469" si="11603">IF(COUNTA(Y4468:DP4471)=0,0,MIN(Y4469:DP4469))</f>
        <v>1.4</v>
      </c>
      <c r="S4469" s="86">
        <f t="shared" ref="S4469" si="11604">IF(COUNTA(Y4468:DP4471)=0,0,HLOOKUP(S4468,Y4468:DP4471,2,FALSE))</f>
        <v>1.4</v>
      </c>
      <c r="T4469" s="87">
        <f t="shared" ref="T4469" si="11605">IF(COUNTA(Y4468:DP4471)=0,0,AVERAGE(Y4469:DP4469))</f>
        <v>1.4</v>
      </c>
      <c r="U4469" s="88">
        <f t="shared" ref="U4469" si="11606">IF(COUNTA(Y4468:DP4471)=0,0,_xlfn.MINIFS(Y4469:DP4469,Y4471:DP4471,U4471))</f>
        <v>0</v>
      </c>
      <c r="V4469" s="89">
        <f t="array" ref="V4469">IF(COUNTA(Y4468:DP4471)=0,0,IF(ISERROR(HLOOKUP(V4471,Y4471:DP4471,1,FALSE)),0,INDEX(Y4469:DP4469,MATCH(V4468&amp;V4471,Y4468:DP4468&amp;Y4471:DP4471,0))))</f>
        <v>0</v>
      </c>
      <c r="W4469" s="90">
        <f t="array" ref="W4469">IF(COUNTA(Y4468:DP4471)=0,0,IF(ISERROR(HLOOKUP(W4471,Y4471:DP4471,1,FALSE)),0,AVERAGEIF(Y4471:DP4471,$W4471,Y4469:DP4469)))</f>
        <v>0</v>
      </c>
      <c r="X4469" s="107"/>
      <c r="Y4469" s="102">
        <v>1.4</v>
      </c>
    </row>
    <row r="4470" spans="2:25">
      <c r="B4470" s="83"/>
      <c r="C4470" s="84"/>
      <c r="D4470" s="83"/>
      <c r="E4470" s="83"/>
      <c r="F4470" s="83"/>
      <c r="G4470" s="83"/>
      <c r="H4470" s="83"/>
      <c r="I4470" s="83"/>
      <c r="J4470" s="83"/>
      <c r="K4470" s="83"/>
      <c r="L4470" s="83"/>
      <c r="M4470" s="83"/>
      <c r="N4470" s="83"/>
      <c r="O4470" s="83"/>
      <c r="P4470" s="84"/>
      <c r="Q4470" s="217"/>
      <c r="R4470" s="91">
        <f t="shared" ref="R4470" si="11607">IF(COUNTA(Y4468:DP4471)=0,0,HLOOKUP(R4469,Y4469:DP4471,2,FALSE))</f>
        <v>0</v>
      </c>
      <c r="S4470" s="92">
        <f t="shared" ref="S4470" si="11608">IF(COUNTA(Y4468:DP4471)=0,0,HLOOKUP(S4468,Y4468:DP4471,3,FALSE))</f>
        <v>0</v>
      </c>
      <c r="T4470" s="93"/>
      <c r="U4470" s="94">
        <f t="array" ref="U4470">IF(COUNTA(Y4468:DP4471)=0,0,IF(ISERROR(HLOOKUP(U4471,Y4471:DP4471,1,FALSE)),0,INDEX(Y4470:DP4470,MATCH(U4469&amp;U4471,Y4469:DP4469&amp;Y4471:DP4471,0))))</f>
        <v>0</v>
      </c>
      <c r="V4470" s="94">
        <f t="array" ref="V4470">IF(COUNTA(Y4468:DP4471)=0,0,IF(ISERROR(HLOOKUP(V4471,Y4471:DP4471,1,FALSE)),0,INDEX(Y4470:DP4470,MATCH(V4469&amp;V4471,Y4469:DP4469&amp;Y4471:DP4471,0))))</f>
        <v>0</v>
      </c>
      <c r="W4470" s="95"/>
      <c r="X4470" s="108"/>
      <c r="Y4470" s="103">
        <v>0</v>
      </c>
    </row>
    <row r="4471" spans="2:25" ht="13.9" thickBot="1">
      <c r="B4471" s="96"/>
      <c r="C4471" s="97"/>
      <c r="D4471" s="96"/>
      <c r="E4471" s="96"/>
      <c r="F4471" s="96"/>
      <c r="G4471" s="96"/>
      <c r="H4471" s="96"/>
      <c r="I4471" s="96"/>
      <c r="J4471" s="96"/>
      <c r="K4471" s="96"/>
      <c r="L4471" s="96"/>
      <c r="M4471" s="96"/>
      <c r="N4471" s="96"/>
      <c r="O4471" s="96"/>
      <c r="P4471" s="97"/>
      <c r="Q4471" s="218"/>
      <c r="R4471" s="98" t="str">
        <f t="shared" ref="R4471" si="11609">IF(COUNTA(Y4468:DP4471)=0,"none",HLOOKUP(R4469,Y4469:DP4471,3,FALSE))</f>
        <v>ECI</v>
      </c>
      <c r="S4471" s="99" t="str">
        <f t="shared" ref="S4471" si="11610">IF(COUNTA(Y4468:DP4471)=0,"none",HLOOKUP(S4468,Y4468:DP4471,4,FALSE))</f>
        <v>ECI</v>
      </c>
      <c r="T4471" s="100"/>
      <c r="U4471" s="100">
        <f t="array" ref="U4471">IF(COUNTA(Y4468:DP4471)=0,"none",IF($U$2="WAHR",$W$3,Abfrage!$F$4))</f>
        <v>0</v>
      </c>
      <c r="V4471" s="100">
        <f t="array" ref="V4471">IF(COUNTA(Y4468:DP4471)=0,"none",IF($U$2="WAHR",$W$3,Abfrage!$F$4))</f>
        <v>0</v>
      </c>
      <c r="W4471" s="100">
        <f t="array" ref="W4471">IF(COUNTA(Y4468:DP4471)=0,"none",IF($U$2="WAHR",$W$3,Abfrage!$F$4))</f>
        <v>0</v>
      </c>
      <c r="X4471" s="109"/>
      <c r="Y4471" s="104" t="s">
        <v>101</v>
      </c>
    </row>
    <row r="4472" spans="2:25">
      <c r="B4472" s="75" t="s">
        <v>2766</v>
      </c>
      <c r="C4472" s="76">
        <v>1000360707</v>
      </c>
      <c r="D4472" s="75" t="s">
        <v>95</v>
      </c>
      <c r="E4472" s="75" t="s">
        <v>175</v>
      </c>
      <c r="F4472" s="75" t="s">
        <v>2761</v>
      </c>
      <c r="G4472" s="75" t="s">
        <v>306</v>
      </c>
      <c r="H4472" s="75" t="e">
        <v>#N/A</v>
      </c>
      <c r="I4472" s="75" t="s">
        <v>2472</v>
      </c>
      <c r="J4472" s="75" t="s">
        <v>2767</v>
      </c>
      <c r="K4472" s="75" t="s">
        <v>306</v>
      </c>
      <c r="L4472" s="75" t="s">
        <v>306</v>
      </c>
      <c r="M4472" s="75" t="s">
        <v>307</v>
      </c>
      <c r="N4472" s="75" t="s">
        <v>321</v>
      </c>
      <c r="O4472" s="75" t="s">
        <v>476</v>
      </c>
      <c r="P4472" s="76" t="s">
        <v>306</v>
      </c>
      <c r="Q4472" s="216"/>
      <c r="R4472" s="77" t="str">
        <f t="shared" ref="R4472" si="11611">IF(COUNTA(Y4472:DP4475)=0,"01.01.1900",INDEX(Y4472:DP4472,MATCH(R4473,Y4473:DP4473,0)))</f>
        <v>01.01.1900</v>
      </c>
      <c r="S4472" s="78" t="str">
        <f t="shared" ref="S4472" si="11612">IF(COUNTA(Y4472:DP4475)=0,"01.01.1900",MAX(Y4472:DP4472))</f>
        <v>01.01.1900</v>
      </c>
      <c r="T4472" s="79"/>
      <c r="U4472" s="80" t="str">
        <f t="array" ref="U4472">IF(COUNTA(Y4472:DP4475)=0,"01.01.1900",IF(ISERROR(HLOOKUP(U4475,Y4475:DP4475,1,FALSE)),"01.01.1900",INDEX(Y4472:DP4472,MATCH(U4473&amp;U4475,Y4473:DP4473&amp;Y4475:DP4475,0))))</f>
        <v>01.01.1900</v>
      </c>
      <c r="V4472" s="81" t="str">
        <f t="shared" ref="V4472" si="11613">IF(COUNTA(Y4472:DP4475)=0,"01.01.1900",_xlfn.MAXIFS(Y4472:DP4472,Y4475:DP4475,V4475))</f>
        <v>01.01.1900</v>
      </c>
      <c r="W4472" s="82"/>
      <c r="X4472" s="106"/>
    </row>
    <row r="4473" spans="2:25">
      <c r="B4473" s="83"/>
      <c r="C4473" s="84"/>
      <c r="D4473" s="83"/>
      <c r="E4473" s="83"/>
      <c r="F4473" s="83"/>
      <c r="G4473" s="83"/>
      <c r="H4473" s="83"/>
      <c r="I4473" s="83"/>
      <c r="J4473" s="83"/>
      <c r="K4473" s="83"/>
      <c r="L4473" s="83"/>
      <c r="M4473" s="83"/>
      <c r="N4473" s="83"/>
      <c r="O4473" s="83"/>
      <c r="P4473" s="84"/>
      <c r="Q4473" s="217"/>
      <c r="R4473" s="85">
        <f t="shared" ref="R4473" si="11614">IF(COUNTA(Y4472:DP4475)=0,0,MIN(Y4473:DP4473))</f>
        <v>0</v>
      </c>
      <c r="S4473" s="86">
        <f t="shared" ref="S4473" si="11615">IF(COUNTA(Y4472:DP4475)=0,0,HLOOKUP(S4472,Y4472:DP4475,2,FALSE))</f>
        <v>0</v>
      </c>
      <c r="T4473" s="87">
        <f t="shared" ref="T4473" si="11616">IF(COUNTA(Y4472:DP4475)=0,0,AVERAGE(Y4473:DP4473))</f>
        <v>0</v>
      </c>
      <c r="U4473" s="88">
        <f t="shared" ref="U4473" si="11617">IF(COUNTA(Y4472:DP4475)=0,0,_xlfn.MINIFS(Y4473:DP4473,Y4475:DP4475,U4475))</f>
        <v>0</v>
      </c>
      <c r="V4473" s="89">
        <f t="array" ref="V4473">IF(COUNTA(Y4472:DP4475)=0,0,IF(ISERROR(HLOOKUP(V4475,Y4475:DP4475,1,FALSE)),0,INDEX(Y4473:DP4473,MATCH(V4472&amp;V4475,Y4472:DP4472&amp;Y4475:DP4475,0))))</f>
        <v>0</v>
      </c>
      <c r="W4473" s="90">
        <f t="array" ref="W4473">IF(COUNTA(Y4472:DP4475)=0,0,IF(ISERROR(HLOOKUP(W4475,Y4475:DP4475,1,FALSE)),0,AVERAGEIF(Y4475:DP4475,$W4475,Y4473:DP4473)))</f>
        <v>0</v>
      </c>
      <c r="X4473" s="107"/>
    </row>
    <row r="4474" spans="2:25">
      <c r="B4474" s="83"/>
      <c r="C4474" s="84"/>
      <c r="D4474" s="83"/>
      <c r="E4474" s="83"/>
      <c r="F4474" s="83"/>
      <c r="G4474" s="83"/>
      <c r="H4474" s="83"/>
      <c r="I4474" s="83"/>
      <c r="J4474" s="83"/>
      <c r="K4474" s="83"/>
      <c r="L4474" s="83"/>
      <c r="M4474" s="83"/>
      <c r="N4474" s="83"/>
      <c r="O4474" s="83"/>
      <c r="P4474" s="84"/>
      <c r="Q4474" s="217"/>
      <c r="R4474" s="91">
        <f t="shared" ref="R4474" si="11618">IF(COUNTA(Y4472:DP4475)=0,0,HLOOKUP(R4473,Y4473:DP4475,2,FALSE))</f>
        <v>0</v>
      </c>
      <c r="S4474" s="92">
        <f t="shared" ref="S4474" si="11619">IF(COUNTA(Y4472:DP4475)=0,0,HLOOKUP(S4472,Y4472:DP4475,3,FALSE))</f>
        <v>0</v>
      </c>
      <c r="T4474" s="93"/>
      <c r="U4474" s="94">
        <f t="array" ref="U4474">IF(COUNTA(Y4472:DP4475)=0,0,IF(ISERROR(HLOOKUP(U4475,Y4475:DP4475,1,FALSE)),0,INDEX(Y4474:DP4474,MATCH(U4473&amp;U4475,Y4473:DP4473&amp;Y4475:DP4475,0))))</f>
        <v>0</v>
      </c>
      <c r="V4474" s="94">
        <f t="array" ref="V4474">IF(COUNTA(Y4472:DP4475)=0,0,IF(ISERROR(HLOOKUP(V4475,Y4475:DP4475,1,FALSE)),0,INDEX(Y4474:DP4474,MATCH(V4473&amp;V4475,Y4473:DP4473&amp;Y4475:DP4475,0))))</f>
        <v>0</v>
      </c>
      <c r="W4474" s="95"/>
      <c r="X4474" s="108"/>
    </row>
    <row r="4475" spans="2:25" ht="13.9" thickBot="1">
      <c r="B4475" s="96"/>
      <c r="C4475" s="97"/>
      <c r="D4475" s="96"/>
      <c r="E4475" s="96"/>
      <c r="F4475" s="96"/>
      <c r="G4475" s="96"/>
      <c r="H4475" s="96"/>
      <c r="I4475" s="96"/>
      <c r="J4475" s="96"/>
      <c r="K4475" s="96"/>
      <c r="L4475" s="96"/>
      <c r="M4475" s="96"/>
      <c r="N4475" s="96"/>
      <c r="O4475" s="96"/>
      <c r="P4475" s="97"/>
      <c r="Q4475" s="218"/>
      <c r="R4475" s="98" t="str">
        <f t="shared" ref="R4475" si="11620">IF(COUNTA(Y4472:DP4475)=0,"none",HLOOKUP(R4473,Y4473:DP4475,3,FALSE))</f>
        <v>none</v>
      </c>
      <c r="S4475" s="99" t="str">
        <f t="shared" ref="S4475" si="11621">IF(COUNTA(Y4472:DP4475)=0,"none",HLOOKUP(S4472,Y4472:DP4475,4,FALSE))</f>
        <v>none</v>
      </c>
      <c r="T4475" s="100"/>
      <c r="U4475" s="100" t="str">
        <f t="array" ref="U4475">IF(COUNTA(Y4472:DP4475)=0,"none",IF($U$2="WAHR",$W$3,Abfrage!$F$4))</f>
        <v>none</v>
      </c>
      <c r="V4475" s="100" t="str">
        <f t="array" ref="V4475">IF(COUNTA(Y4472:DP4475)=0,"none",IF($U$2="WAHR",$W$3,Abfrage!$F$4))</f>
        <v>none</v>
      </c>
      <c r="W4475" s="100" t="str">
        <f t="array" ref="W4475">IF(COUNTA(Y4472:DP4475)=0,"none",IF($U$2="WAHR",$W$3,Abfrage!$F$4))</f>
        <v>none</v>
      </c>
      <c r="X4475" s="109"/>
    </row>
    <row r="4476" spans="2:25">
      <c r="B4476" s="75" t="s">
        <v>2768</v>
      </c>
      <c r="C4476" s="76">
        <v>1000360708</v>
      </c>
      <c r="D4476" s="75" t="s">
        <v>95</v>
      </c>
      <c r="E4476" s="75" t="s">
        <v>175</v>
      </c>
      <c r="F4476" s="75" t="s">
        <v>2761</v>
      </c>
      <c r="G4476" s="75" t="s">
        <v>306</v>
      </c>
      <c r="H4476" s="75" t="e">
        <v>#N/A</v>
      </c>
      <c r="I4476" s="75" t="s">
        <v>2472</v>
      </c>
      <c r="J4476" s="75" t="s">
        <v>2769</v>
      </c>
      <c r="K4476" s="75" t="s">
        <v>306</v>
      </c>
      <c r="L4476" s="75" t="s">
        <v>306</v>
      </c>
      <c r="M4476" s="75" t="s">
        <v>307</v>
      </c>
      <c r="N4476" s="75" t="s">
        <v>321</v>
      </c>
      <c r="O4476" s="75" t="s">
        <v>551</v>
      </c>
      <c r="P4476" s="76" t="s">
        <v>306</v>
      </c>
      <c r="Q4476" s="216"/>
      <c r="R4476" s="77" t="str">
        <f t="shared" ref="R4476" si="11622">IF(COUNTA(Y4476:DP4479)=0,"01.01.1900",INDEX(Y4476:DP4476,MATCH(R4477,Y4477:DP4477,0)))</f>
        <v>01.01.1900</v>
      </c>
      <c r="S4476" s="78" t="str">
        <f t="shared" ref="S4476" si="11623">IF(COUNTA(Y4476:DP4479)=0,"01.01.1900",MAX(Y4476:DP4476))</f>
        <v>01.01.1900</v>
      </c>
      <c r="T4476" s="79"/>
      <c r="U4476" s="80" t="str">
        <f t="array" ref="U4476">IF(COUNTA(Y4476:DP4479)=0,"01.01.1900",IF(ISERROR(HLOOKUP(U4479,Y4479:DP4479,1,FALSE)),"01.01.1900",INDEX(Y4476:DP4476,MATCH(U4477&amp;U4479,Y4477:DP4477&amp;Y4479:DP4479,0))))</f>
        <v>01.01.1900</v>
      </c>
      <c r="V4476" s="81" t="str">
        <f t="shared" ref="V4476" si="11624">IF(COUNTA(Y4476:DP4479)=0,"01.01.1900",_xlfn.MAXIFS(Y4476:DP4476,Y4479:DP4479,V4479))</f>
        <v>01.01.1900</v>
      </c>
      <c r="W4476" s="82"/>
      <c r="X4476" s="106"/>
    </row>
    <row r="4477" spans="2:25">
      <c r="B4477" s="83"/>
      <c r="C4477" s="84"/>
      <c r="D4477" s="83"/>
      <c r="E4477" s="83"/>
      <c r="F4477" s="83"/>
      <c r="G4477" s="83"/>
      <c r="H4477" s="83"/>
      <c r="I4477" s="83"/>
      <c r="J4477" s="83"/>
      <c r="K4477" s="83"/>
      <c r="L4477" s="83"/>
      <c r="M4477" s="83"/>
      <c r="N4477" s="83"/>
      <c r="O4477" s="83"/>
      <c r="P4477" s="84"/>
      <c r="Q4477" s="217"/>
      <c r="R4477" s="85">
        <f t="shared" ref="R4477" si="11625">IF(COUNTA(Y4476:DP4479)=0,0,MIN(Y4477:DP4477))</f>
        <v>0</v>
      </c>
      <c r="S4477" s="86">
        <f t="shared" ref="S4477" si="11626">IF(COUNTA(Y4476:DP4479)=0,0,HLOOKUP(S4476,Y4476:DP4479,2,FALSE))</f>
        <v>0</v>
      </c>
      <c r="T4477" s="87">
        <f t="shared" ref="T4477" si="11627">IF(COUNTA(Y4476:DP4479)=0,0,AVERAGE(Y4477:DP4477))</f>
        <v>0</v>
      </c>
      <c r="U4477" s="88">
        <f t="shared" ref="U4477" si="11628">IF(COUNTA(Y4476:DP4479)=0,0,_xlfn.MINIFS(Y4477:DP4477,Y4479:DP4479,U4479))</f>
        <v>0</v>
      </c>
      <c r="V4477" s="89">
        <f t="array" ref="V4477">IF(COUNTA(Y4476:DP4479)=0,0,IF(ISERROR(HLOOKUP(V4479,Y4479:DP4479,1,FALSE)),0,INDEX(Y4477:DP4477,MATCH(V4476&amp;V4479,Y4476:DP4476&amp;Y4479:DP4479,0))))</f>
        <v>0</v>
      </c>
      <c r="W4477" s="90">
        <f t="array" ref="W4477">IF(COUNTA(Y4476:DP4479)=0,0,IF(ISERROR(HLOOKUP(W4479,Y4479:DP4479,1,FALSE)),0,AVERAGEIF(Y4479:DP4479,$W4479,Y4477:DP4477)))</f>
        <v>0</v>
      </c>
      <c r="X4477" s="107"/>
    </row>
    <row r="4478" spans="2:25">
      <c r="B4478" s="83"/>
      <c r="C4478" s="84"/>
      <c r="D4478" s="83"/>
      <c r="E4478" s="83"/>
      <c r="F4478" s="83"/>
      <c r="G4478" s="83"/>
      <c r="H4478" s="83"/>
      <c r="I4478" s="83"/>
      <c r="J4478" s="83"/>
      <c r="K4478" s="83"/>
      <c r="L4478" s="83"/>
      <c r="M4478" s="83"/>
      <c r="N4478" s="83"/>
      <c r="O4478" s="83"/>
      <c r="P4478" s="84"/>
      <c r="Q4478" s="217"/>
      <c r="R4478" s="91">
        <f t="shared" ref="R4478" si="11629">IF(COUNTA(Y4476:DP4479)=0,0,HLOOKUP(R4477,Y4477:DP4479,2,FALSE))</f>
        <v>0</v>
      </c>
      <c r="S4478" s="92">
        <f t="shared" ref="S4478" si="11630">IF(COUNTA(Y4476:DP4479)=0,0,HLOOKUP(S4476,Y4476:DP4479,3,FALSE))</f>
        <v>0</v>
      </c>
      <c r="T4478" s="93"/>
      <c r="U4478" s="94">
        <f t="array" ref="U4478">IF(COUNTA(Y4476:DP4479)=0,0,IF(ISERROR(HLOOKUP(U4479,Y4479:DP4479,1,FALSE)),0,INDEX(Y4478:DP4478,MATCH(U4477&amp;U4479,Y4477:DP4477&amp;Y4479:DP4479,0))))</f>
        <v>0</v>
      </c>
      <c r="V4478" s="94">
        <f t="array" ref="V4478">IF(COUNTA(Y4476:DP4479)=0,0,IF(ISERROR(HLOOKUP(V4479,Y4479:DP4479,1,FALSE)),0,INDEX(Y4478:DP4478,MATCH(V4477&amp;V4479,Y4477:DP4477&amp;Y4479:DP4479,0))))</f>
        <v>0</v>
      </c>
      <c r="W4478" s="95"/>
      <c r="X4478" s="108"/>
    </row>
    <row r="4479" spans="2:25" ht="13.9" thickBot="1">
      <c r="B4479" s="96"/>
      <c r="C4479" s="97"/>
      <c r="D4479" s="96"/>
      <c r="E4479" s="96"/>
      <c r="F4479" s="96"/>
      <c r="G4479" s="96"/>
      <c r="H4479" s="96"/>
      <c r="I4479" s="96"/>
      <c r="J4479" s="96"/>
      <c r="K4479" s="96"/>
      <c r="L4479" s="96"/>
      <c r="M4479" s="96"/>
      <c r="N4479" s="96"/>
      <c r="O4479" s="96"/>
      <c r="P4479" s="97"/>
      <c r="Q4479" s="218"/>
      <c r="R4479" s="98" t="str">
        <f t="shared" ref="R4479" si="11631">IF(COUNTA(Y4476:DP4479)=0,"none",HLOOKUP(R4477,Y4477:DP4479,3,FALSE))</f>
        <v>none</v>
      </c>
      <c r="S4479" s="99" t="str">
        <f t="shared" ref="S4479" si="11632">IF(COUNTA(Y4476:DP4479)=0,"none",HLOOKUP(S4476,Y4476:DP4479,4,FALSE))</f>
        <v>none</v>
      </c>
      <c r="T4479" s="100"/>
      <c r="U4479" s="100" t="str">
        <f t="array" ref="U4479">IF(COUNTA(Y4476:DP4479)=0,"none",IF($U$2="WAHR",$W$3,Abfrage!$F$4))</f>
        <v>none</v>
      </c>
      <c r="V4479" s="100" t="str">
        <f t="array" ref="V4479">IF(COUNTA(Y4476:DP4479)=0,"none",IF($U$2="WAHR",$W$3,Abfrage!$F$4))</f>
        <v>none</v>
      </c>
      <c r="W4479" s="100" t="str">
        <f t="array" ref="W4479">IF(COUNTA(Y4476:DP4479)=0,"none",IF($U$2="WAHR",$W$3,Abfrage!$F$4))</f>
        <v>none</v>
      </c>
      <c r="X4479" s="109"/>
    </row>
    <row r="4480" spans="2:25">
      <c r="B4480" s="75" t="s">
        <v>2770</v>
      </c>
      <c r="C4480" s="76">
        <v>1000379105</v>
      </c>
      <c r="D4480" s="75" t="s">
        <v>95</v>
      </c>
      <c r="E4480" s="75" t="s">
        <v>96</v>
      </c>
      <c r="F4480" s="75" t="s">
        <v>97</v>
      </c>
      <c r="G4480" s="75" t="s">
        <v>2771</v>
      </c>
      <c r="H4480" s="75" t="s">
        <v>44</v>
      </c>
      <c r="I4480" s="75" t="s">
        <v>51</v>
      </c>
      <c r="J4480" s="75" t="s">
        <v>2772</v>
      </c>
      <c r="K4480" s="75" t="s">
        <v>306</v>
      </c>
      <c r="L4480" s="75" t="s">
        <v>306</v>
      </c>
      <c r="M4480" s="75" t="s">
        <v>313</v>
      </c>
      <c r="N4480" s="75" t="s">
        <v>897</v>
      </c>
      <c r="O4480" s="75" t="s">
        <v>309</v>
      </c>
      <c r="P4480" s="76" t="s">
        <v>306</v>
      </c>
      <c r="Q4480" s="216"/>
      <c r="R4480" s="77">
        <f t="shared" ref="R4480" si="11633">IF(COUNTA(Y4480:DP4483)=0,"01.01.1900",INDEX(Y4480:DP4480,MATCH(R4481,Y4481:DP4481,0)))</f>
        <v>44013</v>
      </c>
      <c r="S4480" s="78">
        <f t="shared" ref="S4480" si="11634">IF(COUNTA(Y4480:DP4483)=0,"01.01.1900",MAX(Y4480:DP4480))</f>
        <v>44013</v>
      </c>
      <c r="T4480" s="79"/>
      <c r="U4480" s="80" t="str">
        <f t="array" ref="U4480">IF(COUNTA(Y4480:DP4483)=0,"01.01.1900",IF(ISERROR(HLOOKUP(U4483,Y4483:DP4483,1,FALSE)),"01.01.1900",INDEX(Y4480:DP4480,MATCH(U4481&amp;U4483,Y4481:DP4481&amp;Y4483:DP4483,0))))</f>
        <v>01.01.1900</v>
      </c>
      <c r="V4480" s="81">
        <f t="shared" ref="V4480" si="11635">IF(COUNTA(Y4480:DP4483)=0,"01.01.1900",_xlfn.MAXIFS(Y4480:DP4480,Y4483:DP4483,V4483))</f>
        <v>0</v>
      </c>
      <c r="W4480" s="82"/>
      <c r="X4480" s="106"/>
      <c r="Y4480" s="101">
        <v>44013</v>
      </c>
    </row>
    <row r="4481" spans="2:28">
      <c r="B4481" s="83"/>
      <c r="C4481" s="84"/>
      <c r="D4481" s="83"/>
      <c r="E4481" s="83"/>
      <c r="F4481" s="83"/>
      <c r="G4481" s="83"/>
      <c r="H4481" s="83"/>
      <c r="I4481" s="83"/>
      <c r="J4481" s="83"/>
      <c r="K4481" s="83"/>
      <c r="L4481" s="83"/>
      <c r="M4481" s="83"/>
      <c r="N4481" s="83"/>
      <c r="O4481" s="83"/>
      <c r="P4481" s="84"/>
      <c r="Q4481" s="217"/>
      <c r="R4481" s="85">
        <f t="shared" ref="R4481" si="11636">IF(COUNTA(Y4480:DP4483)=0,0,MIN(Y4481:DP4481))</f>
        <v>0.89377906976744181</v>
      </c>
      <c r="S4481" s="86">
        <f t="shared" ref="S4481" si="11637">IF(COUNTA(Y4480:DP4483)=0,0,HLOOKUP(S4480,Y4480:DP4483,2,FALSE))</f>
        <v>0.89377906976744181</v>
      </c>
      <c r="T4481" s="87">
        <f t="shared" ref="T4481" si="11638">IF(COUNTA(Y4480:DP4483)=0,0,AVERAGE(Y4481:DP4481))</f>
        <v>0.89377906976744181</v>
      </c>
      <c r="U4481" s="88">
        <f t="shared" ref="U4481" si="11639">IF(COUNTA(Y4480:DP4483)=0,0,_xlfn.MINIFS(Y4481:DP4481,Y4483:DP4483,U4483))</f>
        <v>0</v>
      </c>
      <c r="V4481" s="89">
        <f t="array" ref="V4481">IF(COUNTA(Y4480:DP4483)=0,0,IF(ISERROR(HLOOKUP(V4483,Y4483:DP4483,1,FALSE)),0,INDEX(Y4481:DP4481,MATCH(V4480&amp;V4483,Y4480:DP4480&amp;Y4483:DP4483,0))))</f>
        <v>0</v>
      </c>
      <c r="W4481" s="90">
        <f t="array" ref="W4481">IF(COUNTA(Y4480:DP4483)=0,0,IF(ISERROR(HLOOKUP(W4483,Y4483:DP4483,1,FALSE)),0,AVERAGEIF(Y4483:DP4483,$W4483,Y4481:DP4481)))</f>
        <v>0</v>
      </c>
      <c r="X4481" s="107"/>
      <c r="Y4481" s="102">
        <v>0.89377906976744181</v>
      </c>
    </row>
    <row r="4482" spans="2:28">
      <c r="B4482" s="83"/>
      <c r="C4482" s="84"/>
      <c r="D4482" s="83"/>
      <c r="E4482" s="83"/>
      <c r="F4482" s="83"/>
      <c r="G4482" s="83"/>
      <c r="H4482" s="83"/>
      <c r="I4482" s="83"/>
      <c r="J4482" s="83"/>
      <c r="K4482" s="83"/>
      <c r="L4482" s="83"/>
      <c r="M4482" s="83"/>
      <c r="N4482" s="83"/>
      <c r="O4482" s="83"/>
      <c r="P4482" s="84"/>
      <c r="Q4482" s="217"/>
      <c r="R4482" s="91">
        <f t="shared" ref="R4482" si="11640">IF(COUNTA(Y4480:DP4483)=0,0,HLOOKUP(R4481,Y4481:DP4483,2,FALSE))</f>
        <v>0</v>
      </c>
      <c r="S4482" s="92">
        <f t="shared" ref="S4482" si="11641">IF(COUNTA(Y4480:DP4483)=0,0,HLOOKUP(S4480,Y4480:DP4483,3,FALSE))</f>
        <v>0</v>
      </c>
      <c r="T4482" s="93"/>
      <c r="U4482" s="94">
        <f t="array" ref="U4482">IF(COUNTA(Y4480:DP4483)=0,0,IF(ISERROR(HLOOKUP(U4483,Y4483:DP4483,1,FALSE)),0,INDEX(Y4482:DP4482,MATCH(U4481&amp;U4483,Y4481:DP4481&amp;Y4483:DP4483,0))))</f>
        <v>0</v>
      </c>
      <c r="V4482" s="94">
        <f t="array" ref="V4482">IF(COUNTA(Y4480:DP4483)=0,0,IF(ISERROR(HLOOKUP(V4483,Y4483:DP4483,1,FALSE)),0,INDEX(Y4482:DP4482,MATCH(V4481&amp;V4483,Y4481:DP4481&amp;Y4483:DP4483,0))))</f>
        <v>0</v>
      </c>
      <c r="W4482" s="95"/>
      <c r="X4482" s="108"/>
      <c r="Y4482" s="103">
        <v>0</v>
      </c>
    </row>
    <row r="4483" spans="2:28" ht="13.9" thickBot="1">
      <c r="B4483" s="96"/>
      <c r="C4483" s="97"/>
      <c r="D4483" s="96"/>
      <c r="E4483" s="96"/>
      <c r="F4483" s="96"/>
      <c r="G4483" s="96"/>
      <c r="H4483" s="96"/>
      <c r="I4483" s="96"/>
      <c r="J4483" s="96"/>
      <c r="K4483" s="96"/>
      <c r="L4483" s="96"/>
      <c r="M4483" s="96"/>
      <c r="N4483" s="96"/>
      <c r="O4483" s="96"/>
      <c r="P4483" s="97"/>
      <c r="Q4483" s="218"/>
      <c r="R4483" s="98" t="str">
        <f t="shared" ref="R4483" si="11642">IF(COUNTA(Y4480:DP4483)=0,"none",HLOOKUP(R4481,Y4481:DP4483,3,FALSE))</f>
        <v>ECI</v>
      </c>
      <c r="S4483" s="99" t="str">
        <f t="shared" ref="S4483" si="11643">IF(COUNTA(Y4480:DP4483)=0,"none",HLOOKUP(S4480,Y4480:DP4483,4,FALSE))</f>
        <v>ECI</v>
      </c>
      <c r="T4483" s="100"/>
      <c r="U4483" s="100">
        <f t="array" ref="U4483">IF(COUNTA(Y4480:DP4483)=0,"none",IF($U$2="WAHR",$W$3,Abfrage!$F$4))</f>
        <v>0</v>
      </c>
      <c r="V4483" s="100">
        <f t="array" ref="V4483">IF(COUNTA(Y4480:DP4483)=0,"none",IF($U$2="WAHR",$W$3,Abfrage!$F$4))</f>
        <v>0</v>
      </c>
      <c r="W4483" s="100">
        <f t="array" ref="W4483">IF(COUNTA(Y4480:DP4483)=0,"none",IF($U$2="WAHR",$W$3,Abfrage!$F$4))</f>
        <v>0</v>
      </c>
      <c r="X4483" s="109"/>
      <c r="Y4483" s="104" t="s">
        <v>101</v>
      </c>
    </row>
    <row r="4484" spans="2:28">
      <c r="B4484" s="75" t="s">
        <v>2773</v>
      </c>
      <c r="C4484" s="76">
        <v>1000362407</v>
      </c>
      <c r="D4484" s="75" t="s">
        <v>95</v>
      </c>
      <c r="E4484" s="75" t="s">
        <v>148</v>
      </c>
      <c r="F4484" s="75" t="s">
        <v>175</v>
      </c>
      <c r="G4484" s="75" t="s">
        <v>210</v>
      </c>
      <c r="H4484" s="75" t="s">
        <v>50</v>
      </c>
      <c r="I4484" s="75" t="s">
        <v>41</v>
      </c>
      <c r="J4484" s="75" t="s">
        <v>2774</v>
      </c>
      <c r="K4484" s="75" t="s">
        <v>327</v>
      </c>
      <c r="L4484" s="75" t="s">
        <v>326</v>
      </c>
      <c r="M4484" s="75" t="s">
        <v>307</v>
      </c>
      <c r="N4484" s="75" t="s">
        <v>327</v>
      </c>
      <c r="O4484" s="75" t="s">
        <v>306</v>
      </c>
      <c r="P4484" s="76" t="s">
        <v>306</v>
      </c>
      <c r="Q4484" s="216"/>
      <c r="R4484" s="77">
        <f t="shared" ref="R4484" si="11644">IF(COUNTA(Y4484:DP4487)=0,"01.01.1900",INDEX(Y4484:DP4484,MATCH(R4485,Y4485:DP4485,0)))</f>
        <v>44480</v>
      </c>
      <c r="S4484" s="78">
        <f t="shared" ref="S4484" si="11645">IF(COUNTA(Y4484:DP4487)=0,"01.01.1900",MAX(Y4484:DP4484))</f>
        <v>44987</v>
      </c>
      <c r="T4484" s="79"/>
      <c r="U4484" s="80" t="str">
        <f t="array" ref="U4484">IF(COUNTA(Y4484:DP4487)=0,"01.01.1900",IF(ISERROR(HLOOKUP(U4487,Y4487:DP4487,1,FALSE)),"01.01.1900",INDEX(Y4484:DP4484,MATCH(U4485&amp;U4487,Y4485:DP4485&amp;Y4487:DP4487,0))))</f>
        <v>01.01.1900</v>
      </c>
      <c r="V4484" s="81">
        <f t="shared" ref="V4484" si="11646">IF(COUNTA(Y4484:DP4487)=0,"01.01.1900",_xlfn.MAXIFS(Y4484:DP4484,Y4487:DP4487,V4487))</f>
        <v>0</v>
      </c>
      <c r="W4484" s="82"/>
      <c r="X4484" s="106"/>
      <c r="Y4484" s="141">
        <v>44480</v>
      </c>
      <c r="Z4484" s="141">
        <v>44501</v>
      </c>
      <c r="AA4484" s="141">
        <v>44987</v>
      </c>
      <c r="AB4484" s="141">
        <v>44987</v>
      </c>
    </row>
    <row r="4485" spans="2:28">
      <c r="B4485" s="83"/>
      <c r="C4485" s="84"/>
      <c r="D4485" s="83"/>
      <c r="E4485" s="83"/>
      <c r="F4485" s="83"/>
      <c r="G4485" s="83"/>
      <c r="H4485" s="83"/>
      <c r="I4485" s="83"/>
      <c r="J4485" s="83"/>
      <c r="K4485" s="83"/>
      <c r="L4485" s="83"/>
      <c r="M4485" s="83"/>
      <c r="N4485" s="83"/>
      <c r="O4485" s="83"/>
      <c r="P4485" s="84"/>
      <c r="Q4485" s="217"/>
      <c r="R4485" s="85">
        <f t="shared" ref="R4485" si="11647">IF(COUNTA(Y4484:DP4487)=0,0,MIN(Y4485:DP4485))</f>
        <v>0.1105</v>
      </c>
      <c r="S4485" s="86">
        <f t="shared" ref="S4485" si="11648">IF(COUNTA(Y4484:DP4487)=0,0,HLOOKUP(S4484,Y4484:DP4487,2,FALSE))</f>
        <v>0.126</v>
      </c>
      <c r="T4485" s="87">
        <f t="shared" ref="T4485" si="11649">IF(COUNTA(Y4484:DP4487)=0,0,AVERAGE(Y4485:DP4485))</f>
        <v>0.12037500000000001</v>
      </c>
      <c r="U4485" s="88">
        <f t="shared" ref="U4485" si="11650">IF(COUNTA(Y4484:DP4487)=0,0,_xlfn.MINIFS(Y4485:DP4485,Y4487:DP4487,U4487))</f>
        <v>0</v>
      </c>
      <c r="V4485" s="89">
        <f t="array" ref="V4485">IF(COUNTA(Y4484:DP4487)=0,0,IF(ISERROR(HLOOKUP(V4487,Y4487:DP4487,1,FALSE)),0,INDEX(Y4485:DP4485,MATCH(V4484&amp;V4487,Y4484:DP4484&amp;Y4487:DP4487,0))))</f>
        <v>0</v>
      </c>
      <c r="W4485" s="90">
        <f t="array" ref="W4485">IF(COUNTA(Y4484:DP4487)=0,0,IF(ISERROR(HLOOKUP(W4487,Y4487:DP4487,1,FALSE)),0,AVERAGEIF(Y4487:DP4487,$W4487,Y4485:DP4485)))</f>
        <v>0</v>
      </c>
      <c r="X4485" s="107"/>
      <c r="Y4485" s="142">
        <v>0.1105</v>
      </c>
      <c r="Z4485" s="142">
        <v>0.11900000000000002</v>
      </c>
      <c r="AA4485" s="142">
        <v>0.126</v>
      </c>
      <c r="AB4485" s="142">
        <v>0.126</v>
      </c>
    </row>
    <row r="4486" spans="2:28">
      <c r="B4486" s="83"/>
      <c r="C4486" s="84"/>
      <c r="D4486" s="83"/>
      <c r="E4486" s="83"/>
      <c r="F4486" s="83"/>
      <c r="G4486" s="83"/>
      <c r="H4486" s="83"/>
      <c r="I4486" s="83"/>
      <c r="J4486" s="83"/>
      <c r="K4486" s="83"/>
      <c r="L4486" s="83"/>
      <c r="M4486" s="83"/>
      <c r="N4486" s="83"/>
      <c r="O4486" s="83"/>
      <c r="P4486" s="84"/>
      <c r="Q4486" s="217"/>
      <c r="R4486" s="91">
        <f t="shared" ref="R4486" si="11651">IF(COUNTA(Y4484:DP4487)=0,0,HLOOKUP(R4485,Y4485:DP4487,2,FALSE))</f>
        <v>1000</v>
      </c>
      <c r="S4486" s="92">
        <f t="shared" ref="S4486" si="11652">IF(COUNTA(Y4484:DP4487)=0,0,HLOOKUP(S4484,Y4484:DP4487,3,FALSE))</f>
        <v>1000</v>
      </c>
      <c r="T4486" s="93"/>
      <c r="U4486" s="94">
        <f t="array" ref="U4486">IF(COUNTA(Y4484:DP4487)=0,0,IF(ISERROR(HLOOKUP(U4487,Y4487:DP4487,1,FALSE)),0,INDEX(Y4486:DP4486,MATCH(U4485&amp;U4487,Y4485:DP4485&amp;Y4487:DP4487,0))))</f>
        <v>0</v>
      </c>
      <c r="V4486" s="94">
        <f t="array" ref="V4486">IF(COUNTA(Y4484:DP4487)=0,0,IF(ISERROR(HLOOKUP(V4487,Y4487:DP4487,1,FALSE)),0,INDEX(Y4486:DP4486,MATCH(V4485&amp;V4487,Y4485:DP4485&amp;Y4487:DP4487,0))))</f>
        <v>0</v>
      </c>
      <c r="W4486" s="95"/>
      <c r="X4486" s="108"/>
      <c r="Y4486" s="143">
        <v>1000</v>
      </c>
      <c r="Z4486" s="143">
        <v>1000</v>
      </c>
      <c r="AA4486" s="143">
        <v>1000</v>
      </c>
      <c r="AB4486" s="143">
        <v>1000</v>
      </c>
    </row>
    <row r="4487" spans="2:28" ht="13.9" thickBot="1">
      <c r="B4487" s="96"/>
      <c r="C4487" s="97"/>
      <c r="D4487" s="96"/>
      <c r="E4487" s="96"/>
      <c r="F4487" s="96"/>
      <c r="G4487" s="96"/>
      <c r="H4487" s="96"/>
      <c r="I4487" s="96"/>
      <c r="J4487" s="96"/>
      <c r="K4487" s="96"/>
      <c r="L4487" s="96"/>
      <c r="M4487" s="96"/>
      <c r="N4487" s="96"/>
      <c r="O4487" s="96"/>
      <c r="P4487" s="97"/>
      <c r="Q4487" s="218"/>
      <c r="R4487" s="98" t="str">
        <f t="shared" ref="R4487" si="11653">IF(COUNTA(Y4484:DP4487)=0,"none",HLOOKUP(R4485,Y4485:DP4487,3,FALSE))</f>
        <v>www (-15%)</v>
      </c>
      <c r="S4487" s="99" t="str">
        <f t="shared" ref="S4487" si="11654">IF(COUNTA(Y4484:DP4487)=0,"none",HLOOKUP(S4484,Y4484:DP4487,4,FALSE))</f>
        <v>www (-30%)</v>
      </c>
      <c r="T4487" s="100"/>
      <c r="U4487" s="100">
        <f t="array" ref="U4487">IF(COUNTA(Y4484:DP4487)=0,"none",IF($U$2="WAHR",$W$3,Abfrage!$F$4))</f>
        <v>0</v>
      </c>
      <c r="V4487" s="100">
        <f t="array" ref="V4487">IF(COUNTA(Y4484:DP4487)=0,"none",IF($U$2="WAHR",$W$3,Abfrage!$F$4))</f>
        <v>0</v>
      </c>
      <c r="W4487" s="100">
        <f t="array" ref="W4487">IF(COUNTA(Y4484:DP4487)=0,"none",IF($U$2="WAHR",$W$3,Abfrage!$F$4))</f>
        <v>0</v>
      </c>
      <c r="X4487" s="109"/>
      <c r="Y4487" s="144" t="s">
        <v>354</v>
      </c>
      <c r="Z4487" s="144" t="s">
        <v>354</v>
      </c>
      <c r="AA4487" s="144" t="s">
        <v>43</v>
      </c>
      <c r="AB4487" s="144" t="s">
        <v>721</v>
      </c>
    </row>
    <row r="4488" spans="2:28">
      <c r="B4488" s="75" t="s">
        <v>2775</v>
      </c>
      <c r="C4488" s="76"/>
      <c r="D4488" s="75" t="s">
        <v>95</v>
      </c>
      <c r="E4488" s="75" t="s">
        <v>148</v>
      </c>
      <c r="F4488" s="75" t="s">
        <v>175</v>
      </c>
      <c r="G4488" s="75" t="s">
        <v>306</v>
      </c>
      <c r="H4488" s="75"/>
      <c r="I4488" s="75" t="s">
        <v>2472</v>
      </c>
      <c r="J4488" s="75" t="s">
        <v>2776</v>
      </c>
      <c r="K4488" s="75" t="s">
        <v>808</v>
      </c>
      <c r="L4488" s="75" t="s">
        <v>809</v>
      </c>
      <c r="M4488" s="75" t="s">
        <v>307</v>
      </c>
      <c r="N4488" s="75" t="s">
        <v>327</v>
      </c>
      <c r="O4488" s="75" t="s">
        <v>306</v>
      </c>
      <c r="P4488" s="76" t="s">
        <v>306</v>
      </c>
      <c r="Q4488" s="216"/>
      <c r="R4488" s="77" t="str">
        <f t="shared" ref="R4488" si="11655">IF(COUNTA(Y4488:DP4491)=0,"01.01.1900",INDEX(Y4488:DP4488,MATCH(R4489,Y4489:DP4489,0)))</f>
        <v>01.01.1900</v>
      </c>
      <c r="S4488" s="78" t="str">
        <f t="shared" ref="S4488" si="11656">IF(COUNTA(Y4488:DP4491)=0,"01.01.1900",MAX(Y4488:DP4488))</f>
        <v>01.01.1900</v>
      </c>
      <c r="T4488" s="79"/>
      <c r="U4488" s="80" t="str">
        <f t="array" ref="U4488">IF(COUNTA(Y4488:DP4491)=0,"01.01.1900",IF(ISERROR(HLOOKUP(U4491,Y4491:DP4491,1,FALSE)),"01.01.1900",INDEX(Y4488:DP4488,MATCH(U4489&amp;U4491,Y4489:DP4489&amp;Y4491:DP4491,0))))</f>
        <v>01.01.1900</v>
      </c>
      <c r="V4488" s="81" t="str">
        <f t="shared" ref="V4488" si="11657">IF(COUNTA(Y4488:DP4491)=0,"01.01.1900",_xlfn.MAXIFS(Y4488:DP4488,Y4491:DP4491,V4491))</f>
        <v>01.01.1900</v>
      </c>
      <c r="W4488" s="82"/>
      <c r="X4488" s="106"/>
    </row>
    <row r="4489" spans="2:28">
      <c r="B4489" s="83"/>
      <c r="C4489" s="84"/>
      <c r="D4489" s="83"/>
      <c r="E4489" s="83"/>
      <c r="F4489" s="83"/>
      <c r="G4489" s="83"/>
      <c r="H4489" s="83"/>
      <c r="I4489" s="83"/>
      <c r="J4489" s="83"/>
      <c r="K4489" s="83"/>
      <c r="L4489" s="83"/>
      <c r="M4489" s="83"/>
      <c r="N4489" s="83"/>
      <c r="O4489" s="83"/>
      <c r="P4489" s="84"/>
      <c r="Q4489" s="217"/>
      <c r="R4489" s="85">
        <f t="shared" ref="R4489" si="11658">IF(COUNTA(Y4488:DP4491)=0,0,MIN(Y4489:DP4489))</f>
        <v>0</v>
      </c>
      <c r="S4489" s="86">
        <f t="shared" ref="S4489" si="11659">IF(COUNTA(Y4488:DP4491)=0,0,HLOOKUP(S4488,Y4488:DP4491,2,FALSE))</f>
        <v>0</v>
      </c>
      <c r="T4489" s="87">
        <f t="shared" ref="T4489" si="11660">IF(COUNTA(Y4488:DP4491)=0,0,AVERAGE(Y4489:DP4489))</f>
        <v>0</v>
      </c>
      <c r="U4489" s="88">
        <f t="shared" ref="U4489" si="11661">IF(COUNTA(Y4488:DP4491)=0,0,_xlfn.MINIFS(Y4489:DP4489,Y4491:DP4491,U4491))</f>
        <v>0</v>
      </c>
      <c r="V4489" s="89">
        <f t="array" ref="V4489">IF(COUNTA(Y4488:DP4491)=0,0,IF(ISERROR(HLOOKUP(V4491,Y4491:DP4491,1,FALSE)),0,INDEX(Y4489:DP4489,MATCH(V4488&amp;V4491,Y4488:DP4488&amp;Y4491:DP4491,0))))</f>
        <v>0</v>
      </c>
      <c r="W4489" s="90">
        <f t="array" ref="W4489">IF(COUNTA(Y4488:DP4491)=0,0,IF(ISERROR(HLOOKUP(W4491,Y4491:DP4491,1,FALSE)),0,AVERAGEIF(Y4491:DP4491,$W4491,Y4489:DP4489)))</f>
        <v>0</v>
      </c>
      <c r="X4489" s="107"/>
    </row>
    <row r="4490" spans="2:28">
      <c r="B4490" s="83"/>
      <c r="C4490" s="84"/>
      <c r="D4490" s="83"/>
      <c r="E4490" s="83"/>
      <c r="F4490" s="83"/>
      <c r="G4490" s="83"/>
      <c r="H4490" s="83"/>
      <c r="I4490" s="83"/>
      <c r="J4490" s="83"/>
      <c r="K4490" s="83"/>
      <c r="L4490" s="83"/>
      <c r="M4490" s="83"/>
      <c r="N4490" s="83"/>
      <c r="O4490" s="83"/>
      <c r="P4490" s="84"/>
      <c r="Q4490" s="217"/>
      <c r="R4490" s="91">
        <f t="shared" ref="R4490" si="11662">IF(COUNTA(Y4488:DP4491)=0,0,HLOOKUP(R4489,Y4489:DP4491,2,FALSE))</f>
        <v>0</v>
      </c>
      <c r="S4490" s="92">
        <f t="shared" ref="S4490" si="11663">IF(COUNTA(Y4488:DP4491)=0,0,HLOOKUP(S4488,Y4488:DP4491,3,FALSE))</f>
        <v>0</v>
      </c>
      <c r="T4490" s="93"/>
      <c r="U4490" s="94">
        <f t="array" ref="U4490">IF(COUNTA(Y4488:DP4491)=0,0,IF(ISERROR(HLOOKUP(U4491,Y4491:DP4491,1,FALSE)),0,INDEX(Y4490:DP4490,MATCH(U4489&amp;U4491,Y4489:DP4489&amp;Y4491:DP4491,0))))</f>
        <v>0</v>
      </c>
      <c r="V4490" s="94">
        <f t="array" ref="V4490">IF(COUNTA(Y4488:DP4491)=0,0,IF(ISERROR(HLOOKUP(V4491,Y4491:DP4491,1,FALSE)),0,INDEX(Y4490:DP4490,MATCH(V4489&amp;V4491,Y4489:DP4489&amp;Y4491:DP4491,0))))</f>
        <v>0</v>
      </c>
      <c r="W4490" s="95"/>
      <c r="X4490" s="108"/>
    </row>
    <row r="4491" spans="2:28" ht="13.9" thickBot="1">
      <c r="B4491" s="96"/>
      <c r="C4491" s="97"/>
      <c r="D4491" s="96"/>
      <c r="E4491" s="96"/>
      <c r="F4491" s="96"/>
      <c r="G4491" s="96"/>
      <c r="H4491" s="96"/>
      <c r="I4491" s="96"/>
      <c r="J4491" s="96"/>
      <c r="K4491" s="96"/>
      <c r="L4491" s="96"/>
      <c r="M4491" s="96"/>
      <c r="N4491" s="96"/>
      <c r="O4491" s="96"/>
      <c r="P4491" s="97"/>
      <c r="Q4491" s="218"/>
      <c r="R4491" s="98" t="str">
        <f t="shared" ref="R4491" si="11664">IF(COUNTA(Y4488:DP4491)=0,"none",HLOOKUP(R4489,Y4489:DP4491,3,FALSE))</f>
        <v>none</v>
      </c>
      <c r="S4491" s="99" t="str">
        <f t="shared" ref="S4491" si="11665">IF(COUNTA(Y4488:DP4491)=0,"none",HLOOKUP(S4488,Y4488:DP4491,4,FALSE))</f>
        <v>none</v>
      </c>
      <c r="T4491" s="100"/>
      <c r="U4491" s="100" t="str">
        <f t="array" ref="U4491">IF(COUNTA(Y4488:DP4491)=0,"none",IF($U$2="WAHR",$W$3,Abfrage!$F$4))</f>
        <v>none</v>
      </c>
      <c r="V4491" s="100" t="str">
        <f t="array" ref="V4491">IF(COUNTA(Y4488:DP4491)=0,"none",IF($U$2="WAHR",$W$3,Abfrage!$F$4))</f>
        <v>none</v>
      </c>
      <c r="W4491" s="100" t="str">
        <f t="array" ref="W4491">IF(COUNTA(Y4488:DP4491)=0,"none",IF($U$2="WAHR",$W$3,Abfrage!$F$4))</f>
        <v>none</v>
      </c>
      <c r="X4491" s="109"/>
    </row>
    <row r="4492" spans="2:28">
      <c r="B4492" s="75" t="s">
        <v>2777</v>
      </c>
      <c r="C4492" s="76"/>
      <c r="D4492" s="75" t="s">
        <v>217</v>
      </c>
      <c r="E4492" s="75" t="s">
        <v>138</v>
      </c>
      <c r="F4492" s="75" t="s">
        <v>702</v>
      </c>
      <c r="G4492" s="75" t="s">
        <v>306</v>
      </c>
      <c r="H4492" s="75"/>
      <c r="I4492" s="75" t="s">
        <v>2320</v>
      </c>
      <c r="J4492" s="75" t="s">
        <v>2778</v>
      </c>
      <c r="K4492" s="75" t="s">
        <v>306</v>
      </c>
      <c r="L4492" s="75" t="s">
        <v>306</v>
      </c>
      <c r="M4492" s="75" t="s">
        <v>306</v>
      </c>
      <c r="N4492" s="75" t="s">
        <v>352</v>
      </c>
      <c r="O4492" s="75" t="s">
        <v>306</v>
      </c>
      <c r="P4492" s="76" t="s">
        <v>306</v>
      </c>
      <c r="Q4492" s="216"/>
      <c r="R4492" s="77" t="str">
        <f t="shared" ref="R4492" si="11666">IF(COUNTA(Y4492:DP4495)=0,"01.01.1900",INDEX(Y4492:DP4492,MATCH(R4493,Y4493:DP4493,0)))</f>
        <v>01.01.1900</v>
      </c>
      <c r="S4492" s="78" t="str">
        <f t="shared" ref="S4492" si="11667">IF(COUNTA(Y4492:DP4495)=0,"01.01.1900",MAX(Y4492:DP4492))</f>
        <v>01.01.1900</v>
      </c>
      <c r="T4492" s="79"/>
      <c r="U4492" s="80" t="str">
        <f t="array" ref="U4492">IF(COUNTA(Y4492:DP4495)=0,"01.01.1900",IF(ISERROR(HLOOKUP(U4495,Y4495:DP4495,1,FALSE)),"01.01.1900",INDEX(Y4492:DP4492,MATCH(U4493&amp;U4495,Y4493:DP4493&amp;Y4495:DP4495,0))))</f>
        <v>01.01.1900</v>
      </c>
      <c r="V4492" s="81" t="str">
        <f t="shared" ref="V4492" si="11668">IF(COUNTA(Y4492:DP4495)=0,"01.01.1900",_xlfn.MAXIFS(Y4492:DP4492,Y4495:DP4495,V4495))</f>
        <v>01.01.1900</v>
      </c>
      <c r="W4492" s="82"/>
      <c r="X4492" s="106"/>
    </row>
    <row r="4493" spans="2:28">
      <c r="B4493" s="83"/>
      <c r="C4493" s="84"/>
      <c r="D4493" s="83"/>
      <c r="E4493" s="83"/>
      <c r="F4493" s="83"/>
      <c r="G4493" s="83"/>
      <c r="H4493" s="83"/>
      <c r="I4493" s="83"/>
      <c r="J4493" s="83"/>
      <c r="K4493" s="83"/>
      <c r="L4493" s="83"/>
      <c r="M4493" s="83"/>
      <c r="N4493" s="83"/>
      <c r="O4493" s="83"/>
      <c r="P4493" s="84"/>
      <c r="Q4493" s="217"/>
      <c r="R4493" s="85">
        <f t="shared" ref="R4493" si="11669">IF(COUNTA(Y4492:DP4495)=0,0,MIN(Y4493:DP4493))</f>
        <v>0</v>
      </c>
      <c r="S4493" s="86">
        <f t="shared" ref="S4493" si="11670">IF(COUNTA(Y4492:DP4495)=0,0,HLOOKUP(S4492,Y4492:DP4495,2,FALSE))</f>
        <v>0</v>
      </c>
      <c r="T4493" s="87">
        <f t="shared" ref="T4493" si="11671">IF(COUNTA(Y4492:DP4495)=0,0,AVERAGE(Y4493:DP4493))</f>
        <v>0</v>
      </c>
      <c r="U4493" s="88">
        <f t="shared" ref="U4493" si="11672">IF(COUNTA(Y4492:DP4495)=0,0,_xlfn.MINIFS(Y4493:DP4493,Y4495:DP4495,U4495))</f>
        <v>0</v>
      </c>
      <c r="V4493" s="89">
        <f t="array" ref="V4493">IF(COUNTA(Y4492:DP4495)=0,0,IF(ISERROR(HLOOKUP(V4495,Y4495:DP4495,1,FALSE)),0,INDEX(Y4493:DP4493,MATCH(V4492&amp;V4495,Y4492:DP4492&amp;Y4495:DP4495,0))))</f>
        <v>0</v>
      </c>
      <c r="W4493" s="90">
        <f t="array" ref="W4493">IF(COUNTA(Y4492:DP4495)=0,0,IF(ISERROR(HLOOKUP(W4495,Y4495:DP4495,1,FALSE)),0,AVERAGEIF(Y4495:DP4495,$W4495,Y4493:DP4493)))</f>
        <v>0</v>
      </c>
      <c r="X4493" s="107"/>
    </row>
    <row r="4494" spans="2:28">
      <c r="B4494" s="83"/>
      <c r="C4494" s="84"/>
      <c r="D4494" s="83"/>
      <c r="E4494" s="83"/>
      <c r="F4494" s="83"/>
      <c r="G4494" s="83"/>
      <c r="H4494" s="83"/>
      <c r="I4494" s="83"/>
      <c r="J4494" s="83"/>
      <c r="K4494" s="83"/>
      <c r="L4494" s="83"/>
      <c r="M4494" s="83"/>
      <c r="N4494" s="83"/>
      <c r="O4494" s="83"/>
      <c r="P4494" s="84"/>
      <c r="Q4494" s="217"/>
      <c r="R4494" s="91">
        <f t="shared" ref="R4494" si="11673">IF(COUNTA(Y4492:DP4495)=0,0,HLOOKUP(R4493,Y4493:DP4495,2,FALSE))</f>
        <v>0</v>
      </c>
      <c r="S4494" s="92">
        <f t="shared" ref="S4494" si="11674">IF(COUNTA(Y4492:DP4495)=0,0,HLOOKUP(S4492,Y4492:DP4495,3,FALSE))</f>
        <v>0</v>
      </c>
      <c r="T4494" s="93"/>
      <c r="U4494" s="94">
        <f t="array" ref="U4494">IF(COUNTA(Y4492:DP4495)=0,0,IF(ISERROR(HLOOKUP(U4495,Y4495:DP4495,1,FALSE)),0,INDEX(Y4494:DP4494,MATCH(U4493&amp;U4495,Y4493:DP4493&amp;Y4495:DP4495,0))))</f>
        <v>0</v>
      </c>
      <c r="V4494" s="94">
        <f t="array" ref="V4494">IF(COUNTA(Y4492:DP4495)=0,0,IF(ISERROR(HLOOKUP(V4495,Y4495:DP4495,1,FALSE)),0,INDEX(Y4494:DP4494,MATCH(V4493&amp;V4495,Y4493:DP4493&amp;Y4495:DP4495,0))))</f>
        <v>0</v>
      </c>
      <c r="W4494" s="95"/>
      <c r="X4494" s="108"/>
    </row>
    <row r="4495" spans="2:28" ht="13.9" thickBot="1">
      <c r="B4495" s="96"/>
      <c r="C4495" s="97"/>
      <c r="D4495" s="96"/>
      <c r="E4495" s="96"/>
      <c r="F4495" s="96"/>
      <c r="G4495" s="96"/>
      <c r="H4495" s="96"/>
      <c r="I4495" s="96"/>
      <c r="J4495" s="96"/>
      <c r="K4495" s="96"/>
      <c r="L4495" s="96"/>
      <c r="M4495" s="96"/>
      <c r="N4495" s="96"/>
      <c r="O4495" s="96"/>
      <c r="P4495" s="97"/>
      <c r="Q4495" s="218"/>
      <c r="R4495" s="98" t="str">
        <f t="shared" ref="R4495" si="11675">IF(COUNTA(Y4492:DP4495)=0,"none",HLOOKUP(R4493,Y4493:DP4495,3,FALSE))</f>
        <v>none</v>
      </c>
      <c r="S4495" s="99" t="str">
        <f t="shared" ref="S4495" si="11676">IF(COUNTA(Y4492:DP4495)=0,"none",HLOOKUP(S4492,Y4492:DP4495,4,FALSE))</f>
        <v>none</v>
      </c>
      <c r="T4495" s="100"/>
      <c r="U4495" s="100" t="str">
        <f t="array" ref="U4495">IF(COUNTA(Y4492:DP4495)=0,"none",IF($U$2="WAHR",$W$3,Abfrage!$F$4))</f>
        <v>none</v>
      </c>
      <c r="V4495" s="100" t="str">
        <f t="array" ref="V4495">IF(COUNTA(Y4492:DP4495)=0,"none",IF($U$2="WAHR",$W$3,Abfrage!$F$4))</f>
        <v>none</v>
      </c>
      <c r="W4495" s="100" t="str">
        <f t="array" ref="W4495">IF(COUNTA(Y4492:DP4495)=0,"none",IF($U$2="WAHR",$W$3,Abfrage!$F$4))</f>
        <v>none</v>
      </c>
      <c r="X4495" s="109"/>
    </row>
    <row r="4496" spans="2:28">
      <c r="B4496" s="75" t="s">
        <v>2779</v>
      </c>
      <c r="C4496" s="76"/>
      <c r="D4496" s="75" t="s">
        <v>158</v>
      </c>
      <c r="E4496" s="75" t="s">
        <v>2780</v>
      </c>
      <c r="F4496" s="75" t="s">
        <v>2781</v>
      </c>
      <c r="G4496" s="75" t="s">
        <v>306</v>
      </c>
      <c r="H4496" s="75"/>
      <c r="I4496" s="75" t="s">
        <v>2782</v>
      </c>
      <c r="J4496" s="75" t="s">
        <v>2783</v>
      </c>
      <c r="K4496" s="75" t="s">
        <v>306</v>
      </c>
      <c r="L4496" s="75" t="s">
        <v>306</v>
      </c>
      <c r="M4496" s="75" t="s">
        <v>306</v>
      </c>
      <c r="N4496" s="75" t="s">
        <v>306</v>
      </c>
      <c r="O4496" s="75" t="s">
        <v>306</v>
      </c>
      <c r="P4496" s="76" t="s">
        <v>306</v>
      </c>
      <c r="Q4496" s="216"/>
      <c r="R4496" s="77" t="str">
        <f t="shared" ref="R4496" si="11677">IF(COUNTA(Y4496:DP4499)=0,"01.01.1900",INDEX(Y4496:DP4496,MATCH(R4497,Y4497:DP4497,0)))</f>
        <v>01.01.1900</v>
      </c>
      <c r="S4496" s="78" t="str">
        <f t="shared" ref="S4496" si="11678">IF(COUNTA(Y4496:DP4499)=0,"01.01.1900",MAX(Y4496:DP4496))</f>
        <v>01.01.1900</v>
      </c>
      <c r="T4496" s="79"/>
      <c r="U4496" s="80" t="str">
        <f t="array" ref="U4496">IF(COUNTA(Y4496:DP4499)=0,"01.01.1900",IF(ISERROR(HLOOKUP(U4499,Y4499:DP4499,1,FALSE)),"01.01.1900",INDEX(Y4496:DP4496,MATCH(U4497&amp;U4499,Y4497:DP4497&amp;Y4499:DP4499,0))))</f>
        <v>01.01.1900</v>
      </c>
      <c r="V4496" s="81" t="str">
        <f t="shared" ref="V4496" si="11679">IF(COUNTA(Y4496:DP4499)=0,"01.01.1900",_xlfn.MAXIFS(Y4496:DP4496,Y4499:DP4499,V4499))</f>
        <v>01.01.1900</v>
      </c>
      <c r="W4496" s="82"/>
      <c r="X4496" s="106"/>
    </row>
    <row r="4497" spans="2:26">
      <c r="B4497" s="83"/>
      <c r="C4497" s="84"/>
      <c r="D4497" s="83"/>
      <c r="E4497" s="83"/>
      <c r="F4497" s="83"/>
      <c r="G4497" s="83"/>
      <c r="H4497" s="83"/>
      <c r="I4497" s="83"/>
      <c r="J4497" s="83"/>
      <c r="K4497" s="83"/>
      <c r="L4497" s="83"/>
      <c r="M4497" s="83"/>
      <c r="N4497" s="83"/>
      <c r="O4497" s="83"/>
      <c r="P4497" s="84"/>
      <c r="Q4497" s="217"/>
      <c r="R4497" s="85">
        <f t="shared" ref="R4497" si="11680">IF(COUNTA(Y4496:DP4499)=0,0,MIN(Y4497:DP4497))</f>
        <v>0</v>
      </c>
      <c r="S4497" s="86">
        <f t="shared" ref="S4497" si="11681">IF(COUNTA(Y4496:DP4499)=0,0,HLOOKUP(S4496,Y4496:DP4499,2,FALSE))</f>
        <v>0</v>
      </c>
      <c r="T4497" s="87">
        <f t="shared" ref="T4497" si="11682">IF(COUNTA(Y4496:DP4499)=0,0,AVERAGE(Y4497:DP4497))</f>
        <v>0</v>
      </c>
      <c r="U4497" s="88">
        <f t="shared" ref="U4497" si="11683">IF(COUNTA(Y4496:DP4499)=0,0,_xlfn.MINIFS(Y4497:DP4497,Y4499:DP4499,U4499))</f>
        <v>0</v>
      </c>
      <c r="V4497" s="89">
        <f t="array" ref="V4497">IF(COUNTA(Y4496:DP4499)=0,0,IF(ISERROR(HLOOKUP(V4499,Y4499:DP4499,1,FALSE)),0,INDEX(Y4497:DP4497,MATCH(V4496&amp;V4499,Y4496:DP4496&amp;Y4499:DP4499,0))))</f>
        <v>0</v>
      </c>
      <c r="W4497" s="90">
        <f t="array" ref="W4497">IF(COUNTA(Y4496:DP4499)=0,0,IF(ISERROR(HLOOKUP(W4499,Y4499:DP4499,1,FALSE)),0,AVERAGEIF(Y4499:DP4499,$W4499,Y4497:DP4497)))</f>
        <v>0</v>
      </c>
      <c r="X4497" s="107"/>
    </row>
    <row r="4498" spans="2:26">
      <c r="B4498" s="83"/>
      <c r="C4498" s="84"/>
      <c r="D4498" s="83"/>
      <c r="E4498" s="83"/>
      <c r="F4498" s="83"/>
      <c r="G4498" s="83"/>
      <c r="H4498" s="83"/>
      <c r="I4498" s="83"/>
      <c r="J4498" s="83"/>
      <c r="K4498" s="83"/>
      <c r="L4498" s="83"/>
      <c r="M4498" s="83"/>
      <c r="N4498" s="83"/>
      <c r="O4498" s="83"/>
      <c r="P4498" s="84"/>
      <c r="Q4498" s="217"/>
      <c r="R4498" s="91">
        <f t="shared" ref="R4498" si="11684">IF(COUNTA(Y4496:DP4499)=0,0,HLOOKUP(R4497,Y4497:DP4499,2,FALSE))</f>
        <v>0</v>
      </c>
      <c r="S4498" s="92">
        <f t="shared" ref="S4498" si="11685">IF(COUNTA(Y4496:DP4499)=0,0,HLOOKUP(S4496,Y4496:DP4499,3,FALSE))</f>
        <v>0</v>
      </c>
      <c r="T4498" s="93"/>
      <c r="U4498" s="94">
        <f t="array" ref="U4498">IF(COUNTA(Y4496:DP4499)=0,0,IF(ISERROR(HLOOKUP(U4499,Y4499:DP4499,1,FALSE)),0,INDEX(Y4498:DP4498,MATCH(U4497&amp;U4499,Y4497:DP4497&amp;Y4499:DP4499,0))))</f>
        <v>0</v>
      </c>
      <c r="V4498" s="94">
        <f t="array" ref="V4498">IF(COUNTA(Y4496:DP4499)=0,0,IF(ISERROR(HLOOKUP(V4499,Y4499:DP4499,1,FALSE)),0,INDEX(Y4498:DP4498,MATCH(V4497&amp;V4499,Y4497:DP4497&amp;Y4499:DP4499,0))))</f>
        <v>0</v>
      </c>
      <c r="W4498" s="95"/>
      <c r="X4498" s="108"/>
    </row>
    <row r="4499" spans="2:26" ht="13.9" thickBot="1">
      <c r="B4499" s="96"/>
      <c r="C4499" s="97"/>
      <c r="D4499" s="96"/>
      <c r="E4499" s="96"/>
      <c r="F4499" s="96"/>
      <c r="G4499" s="96"/>
      <c r="H4499" s="96"/>
      <c r="I4499" s="96"/>
      <c r="J4499" s="96"/>
      <c r="K4499" s="96"/>
      <c r="L4499" s="96"/>
      <c r="M4499" s="96"/>
      <c r="N4499" s="96"/>
      <c r="O4499" s="96"/>
      <c r="P4499" s="97"/>
      <c r="Q4499" s="218"/>
      <c r="R4499" s="98" t="str">
        <f t="shared" ref="R4499" si="11686">IF(COUNTA(Y4496:DP4499)=0,"none",HLOOKUP(R4497,Y4497:DP4499,3,FALSE))</f>
        <v>none</v>
      </c>
      <c r="S4499" s="99" t="str">
        <f t="shared" ref="S4499" si="11687">IF(COUNTA(Y4496:DP4499)=0,"none",HLOOKUP(S4496,Y4496:DP4499,4,FALSE))</f>
        <v>none</v>
      </c>
      <c r="T4499" s="100"/>
      <c r="U4499" s="100" t="str">
        <f t="array" ref="U4499">IF(COUNTA(Y4496:DP4499)=0,"none",IF($U$2="WAHR",$W$3,Abfrage!$F$4))</f>
        <v>none</v>
      </c>
      <c r="V4499" s="100" t="str">
        <f t="array" ref="V4499">IF(COUNTA(Y4496:DP4499)=0,"none",IF($U$2="WAHR",$W$3,Abfrage!$F$4))</f>
        <v>none</v>
      </c>
      <c r="W4499" s="100" t="str">
        <f t="array" ref="W4499">IF(COUNTA(Y4496:DP4499)=0,"none",IF($U$2="WAHR",$W$3,Abfrage!$F$4))</f>
        <v>none</v>
      </c>
      <c r="X4499" s="109"/>
    </row>
    <row r="4500" spans="2:26">
      <c r="B4500" s="75" t="s">
        <v>2784</v>
      </c>
      <c r="C4500" s="76"/>
      <c r="D4500" s="75" t="s">
        <v>95</v>
      </c>
      <c r="E4500" s="75" t="s">
        <v>175</v>
      </c>
      <c r="F4500" s="75" t="s">
        <v>97</v>
      </c>
      <c r="G4500" s="75" t="s">
        <v>306</v>
      </c>
      <c r="H4500" s="75"/>
      <c r="I4500" s="75" t="s">
        <v>51</v>
      </c>
      <c r="J4500" s="75" t="s">
        <v>2785</v>
      </c>
      <c r="K4500" s="75" t="s">
        <v>306</v>
      </c>
      <c r="L4500" s="75" t="s">
        <v>306</v>
      </c>
      <c r="M4500" s="75" t="s">
        <v>307</v>
      </c>
      <c r="N4500" s="75" t="s">
        <v>628</v>
      </c>
      <c r="O4500" s="75" t="s">
        <v>309</v>
      </c>
      <c r="P4500" s="76" t="s">
        <v>306</v>
      </c>
      <c r="Q4500" s="216"/>
      <c r="R4500" s="77" t="str">
        <f t="shared" ref="R4500" si="11688">IF(COUNTA(Y4500:DP4503)=0,"01.01.1900",INDEX(Y4500:DP4500,MATCH(R4501,Y4501:DP4501,0)))</f>
        <v>01.01.1900</v>
      </c>
      <c r="S4500" s="78" t="str">
        <f t="shared" ref="S4500" si="11689">IF(COUNTA(Y4500:DP4503)=0,"01.01.1900",MAX(Y4500:DP4500))</f>
        <v>01.01.1900</v>
      </c>
      <c r="T4500" s="79"/>
      <c r="U4500" s="80" t="str">
        <f t="array" ref="U4500">IF(COUNTA(Y4500:DP4503)=0,"01.01.1900",IF(ISERROR(HLOOKUP(U4503,Y4503:DP4503,1,FALSE)),"01.01.1900",INDEX(Y4500:DP4500,MATCH(U4501&amp;U4503,Y4501:DP4501&amp;Y4503:DP4503,0))))</f>
        <v>01.01.1900</v>
      </c>
      <c r="V4500" s="81" t="str">
        <f t="shared" ref="V4500" si="11690">IF(COUNTA(Y4500:DP4503)=0,"01.01.1900",_xlfn.MAXIFS(Y4500:DP4500,Y4503:DP4503,V4503))</f>
        <v>01.01.1900</v>
      </c>
      <c r="W4500" s="82"/>
      <c r="X4500" s="106"/>
    </row>
    <row r="4501" spans="2:26">
      <c r="B4501" s="83"/>
      <c r="C4501" s="84"/>
      <c r="D4501" s="83"/>
      <c r="E4501" s="83"/>
      <c r="F4501" s="83"/>
      <c r="G4501" s="83"/>
      <c r="H4501" s="83"/>
      <c r="I4501" s="83"/>
      <c r="J4501" s="83"/>
      <c r="K4501" s="83"/>
      <c r="L4501" s="83"/>
      <c r="M4501" s="83"/>
      <c r="N4501" s="83"/>
      <c r="O4501" s="83"/>
      <c r="P4501" s="84"/>
      <c r="Q4501" s="217"/>
      <c r="R4501" s="85">
        <f t="shared" ref="R4501" si="11691">IF(COUNTA(Y4500:DP4503)=0,0,MIN(Y4501:DP4501))</f>
        <v>0</v>
      </c>
      <c r="S4501" s="86">
        <f t="shared" ref="S4501" si="11692">IF(COUNTA(Y4500:DP4503)=0,0,HLOOKUP(S4500,Y4500:DP4503,2,FALSE))</f>
        <v>0</v>
      </c>
      <c r="T4501" s="87">
        <f t="shared" ref="T4501" si="11693">IF(COUNTA(Y4500:DP4503)=0,0,AVERAGE(Y4501:DP4501))</f>
        <v>0</v>
      </c>
      <c r="U4501" s="88">
        <f t="shared" ref="U4501" si="11694">IF(COUNTA(Y4500:DP4503)=0,0,_xlfn.MINIFS(Y4501:DP4501,Y4503:DP4503,U4503))</f>
        <v>0</v>
      </c>
      <c r="V4501" s="89">
        <f t="array" ref="V4501">IF(COUNTA(Y4500:DP4503)=0,0,IF(ISERROR(HLOOKUP(V4503,Y4503:DP4503,1,FALSE)),0,INDEX(Y4501:DP4501,MATCH(V4500&amp;V4503,Y4500:DP4500&amp;Y4503:DP4503,0))))</f>
        <v>0</v>
      </c>
      <c r="W4501" s="90">
        <f t="array" ref="W4501">IF(COUNTA(Y4500:DP4503)=0,0,IF(ISERROR(HLOOKUP(W4503,Y4503:DP4503,1,FALSE)),0,AVERAGEIF(Y4503:DP4503,$W4503,Y4501:DP4501)))</f>
        <v>0</v>
      </c>
      <c r="X4501" s="107"/>
    </row>
    <row r="4502" spans="2:26">
      <c r="B4502" s="83"/>
      <c r="C4502" s="84"/>
      <c r="D4502" s="83"/>
      <c r="E4502" s="83"/>
      <c r="F4502" s="83"/>
      <c r="G4502" s="83"/>
      <c r="H4502" s="83"/>
      <c r="I4502" s="83"/>
      <c r="J4502" s="83"/>
      <c r="K4502" s="83"/>
      <c r="L4502" s="83"/>
      <c r="M4502" s="83"/>
      <c r="N4502" s="83"/>
      <c r="O4502" s="83"/>
      <c r="P4502" s="84"/>
      <c r="Q4502" s="217"/>
      <c r="R4502" s="91">
        <f t="shared" ref="R4502" si="11695">IF(COUNTA(Y4500:DP4503)=0,0,HLOOKUP(R4501,Y4501:DP4503,2,FALSE))</f>
        <v>0</v>
      </c>
      <c r="S4502" s="92">
        <f t="shared" ref="S4502" si="11696">IF(COUNTA(Y4500:DP4503)=0,0,HLOOKUP(S4500,Y4500:DP4503,3,FALSE))</f>
        <v>0</v>
      </c>
      <c r="T4502" s="93"/>
      <c r="U4502" s="94">
        <f t="array" ref="U4502">IF(COUNTA(Y4500:DP4503)=0,0,IF(ISERROR(HLOOKUP(U4503,Y4503:DP4503,1,FALSE)),0,INDEX(Y4502:DP4502,MATCH(U4501&amp;U4503,Y4501:DP4501&amp;Y4503:DP4503,0))))</f>
        <v>0</v>
      </c>
      <c r="V4502" s="94">
        <f t="array" ref="V4502">IF(COUNTA(Y4500:DP4503)=0,0,IF(ISERROR(HLOOKUP(V4503,Y4503:DP4503,1,FALSE)),0,INDEX(Y4502:DP4502,MATCH(V4501&amp;V4503,Y4501:DP4501&amp;Y4503:DP4503,0))))</f>
        <v>0</v>
      </c>
      <c r="W4502" s="95"/>
      <c r="X4502" s="108"/>
    </row>
    <row r="4503" spans="2:26" ht="13.9" thickBot="1">
      <c r="B4503" s="96"/>
      <c r="C4503" s="97"/>
      <c r="D4503" s="96"/>
      <c r="E4503" s="96"/>
      <c r="F4503" s="96"/>
      <c r="G4503" s="96"/>
      <c r="H4503" s="96"/>
      <c r="I4503" s="96"/>
      <c r="J4503" s="96"/>
      <c r="K4503" s="96"/>
      <c r="L4503" s="96"/>
      <c r="M4503" s="96"/>
      <c r="N4503" s="96"/>
      <c r="O4503" s="96"/>
      <c r="P4503" s="97"/>
      <c r="Q4503" s="218"/>
      <c r="R4503" s="98" t="str">
        <f t="shared" ref="R4503" si="11697">IF(COUNTA(Y4500:DP4503)=0,"none",HLOOKUP(R4501,Y4501:DP4503,3,FALSE))</f>
        <v>none</v>
      </c>
      <c r="S4503" s="99" t="str">
        <f t="shared" ref="S4503" si="11698">IF(COUNTA(Y4500:DP4503)=0,"none",HLOOKUP(S4500,Y4500:DP4503,4,FALSE))</f>
        <v>none</v>
      </c>
      <c r="T4503" s="100"/>
      <c r="U4503" s="100" t="str">
        <f t="array" ref="U4503">IF(COUNTA(Y4500:DP4503)=0,"none",IF($U$2="WAHR",$W$3,Abfrage!$F$4))</f>
        <v>none</v>
      </c>
      <c r="V4503" s="100" t="str">
        <f t="array" ref="V4503">IF(COUNTA(Y4500:DP4503)=0,"none",IF($U$2="WAHR",$W$3,Abfrage!$F$4))</f>
        <v>none</v>
      </c>
      <c r="W4503" s="100" t="str">
        <f t="array" ref="W4503">IF(COUNTA(Y4500:DP4503)=0,"none",IF($U$2="WAHR",$W$3,Abfrage!$F$4))</f>
        <v>none</v>
      </c>
      <c r="X4503" s="109"/>
    </row>
    <row r="4504" spans="2:26">
      <c r="B4504" s="75" t="s">
        <v>2786</v>
      </c>
      <c r="C4504" s="76"/>
      <c r="D4504" s="75" t="s">
        <v>217</v>
      </c>
      <c r="E4504" s="75" t="s">
        <v>138</v>
      </c>
      <c r="F4504" s="75" t="s">
        <v>2787</v>
      </c>
      <c r="G4504" s="75" t="s">
        <v>306</v>
      </c>
      <c r="H4504" s="75"/>
      <c r="I4504" s="75" t="s">
        <v>51</v>
      </c>
      <c r="J4504" s="75" t="s">
        <v>2788</v>
      </c>
      <c r="K4504" s="75" t="s">
        <v>306</v>
      </c>
      <c r="L4504" s="75" t="s">
        <v>306</v>
      </c>
      <c r="M4504" s="75" t="s">
        <v>307</v>
      </c>
      <c r="N4504" s="75" t="s">
        <v>352</v>
      </c>
      <c r="O4504" s="75" t="s">
        <v>306</v>
      </c>
      <c r="P4504" s="76" t="s">
        <v>306</v>
      </c>
      <c r="Q4504" s="216"/>
      <c r="R4504" s="77" t="str">
        <f t="shared" ref="R4504" si="11699">IF(COUNTA(Y4504:DP4507)=0,"01.01.1900",INDEX(Y4504:DP4504,MATCH(R4505,Y4505:DP4505,0)))</f>
        <v>01.01.1900</v>
      </c>
      <c r="S4504" s="78" t="str">
        <f t="shared" ref="S4504" si="11700">IF(COUNTA(Y4504:DP4507)=0,"01.01.1900",MAX(Y4504:DP4504))</f>
        <v>01.01.1900</v>
      </c>
      <c r="T4504" s="79"/>
      <c r="U4504" s="80" t="str">
        <f t="array" ref="U4504">IF(COUNTA(Y4504:DP4507)=0,"01.01.1900",IF(ISERROR(HLOOKUP(U4507,Y4507:DP4507,1,FALSE)),"01.01.1900",INDEX(Y4504:DP4504,MATCH(U4505&amp;U4507,Y4505:DP4505&amp;Y4507:DP4507,0))))</f>
        <v>01.01.1900</v>
      </c>
      <c r="V4504" s="81" t="str">
        <f t="shared" ref="V4504" si="11701">IF(COUNTA(Y4504:DP4507)=0,"01.01.1900",_xlfn.MAXIFS(Y4504:DP4504,Y4507:DP4507,V4507))</f>
        <v>01.01.1900</v>
      </c>
      <c r="W4504" s="82"/>
      <c r="X4504" s="106"/>
    </row>
    <row r="4505" spans="2:26">
      <c r="B4505" s="83"/>
      <c r="C4505" s="84"/>
      <c r="D4505" s="83"/>
      <c r="E4505" s="83"/>
      <c r="F4505" s="83"/>
      <c r="G4505" s="83"/>
      <c r="H4505" s="83"/>
      <c r="I4505" s="83"/>
      <c r="J4505" s="83"/>
      <c r="K4505" s="83"/>
      <c r="L4505" s="83"/>
      <c r="M4505" s="83"/>
      <c r="N4505" s="83"/>
      <c r="O4505" s="83"/>
      <c r="P4505" s="84"/>
      <c r="Q4505" s="217"/>
      <c r="R4505" s="85">
        <f t="shared" ref="R4505" si="11702">IF(COUNTA(Y4504:DP4507)=0,0,MIN(Y4505:DP4505))</f>
        <v>0</v>
      </c>
      <c r="S4505" s="86">
        <f t="shared" ref="S4505" si="11703">IF(COUNTA(Y4504:DP4507)=0,0,HLOOKUP(S4504,Y4504:DP4507,2,FALSE))</f>
        <v>0</v>
      </c>
      <c r="T4505" s="87">
        <f t="shared" ref="T4505" si="11704">IF(COUNTA(Y4504:DP4507)=0,0,AVERAGE(Y4505:DP4505))</f>
        <v>0</v>
      </c>
      <c r="U4505" s="88">
        <f t="shared" ref="U4505" si="11705">IF(COUNTA(Y4504:DP4507)=0,0,_xlfn.MINIFS(Y4505:DP4505,Y4507:DP4507,U4507))</f>
        <v>0</v>
      </c>
      <c r="V4505" s="89">
        <f t="array" ref="V4505">IF(COUNTA(Y4504:DP4507)=0,0,IF(ISERROR(HLOOKUP(V4507,Y4507:DP4507,1,FALSE)),0,INDEX(Y4505:DP4505,MATCH(V4504&amp;V4507,Y4504:DP4504&amp;Y4507:DP4507,0))))</f>
        <v>0</v>
      </c>
      <c r="W4505" s="90">
        <f t="array" ref="W4505">IF(COUNTA(Y4504:DP4507)=0,0,IF(ISERROR(HLOOKUP(W4507,Y4507:DP4507,1,FALSE)),0,AVERAGEIF(Y4507:DP4507,$W4507,Y4505:DP4505)))</f>
        <v>0</v>
      </c>
      <c r="X4505" s="107"/>
    </row>
    <row r="4506" spans="2:26">
      <c r="B4506" s="83"/>
      <c r="C4506" s="84"/>
      <c r="D4506" s="83"/>
      <c r="E4506" s="83"/>
      <c r="F4506" s="83"/>
      <c r="G4506" s="83"/>
      <c r="H4506" s="83"/>
      <c r="I4506" s="83"/>
      <c r="J4506" s="83"/>
      <c r="K4506" s="83"/>
      <c r="L4506" s="83"/>
      <c r="M4506" s="83"/>
      <c r="N4506" s="83"/>
      <c r="O4506" s="83"/>
      <c r="P4506" s="84"/>
      <c r="Q4506" s="217"/>
      <c r="R4506" s="91">
        <f t="shared" ref="R4506" si="11706">IF(COUNTA(Y4504:DP4507)=0,0,HLOOKUP(R4505,Y4505:DP4507,2,FALSE))</f>
        <v>0</v>
      </c>
      <c r="S4506" s="92">
        <f t="shared" ref="S4506" si="11707">IF(COUNTA(Y4504:DP4507)=0,0,HLOOKUP(S4504,Y4504:DP4507,3,FALSE))</f>
        <v>0</v>
      </c>
      <c r="T4506" s="93"/>
      <c r="U4506" s="94">
        <f t="array" ref="U4506">IF(COUNTA(Y4504:DP4507)=0,0,IF(ISERROR(HLOOKUP(U4507,Y4507:DP4507,1,FALSE)),0,INDEX(Y4506:DP4506,MATCH(U4505&amp;U4507,Y4505:DP4505&amp;Y4507:DP4507,0))))</f>
        <v>0</v>
      </c>
      <c r="V4506" s="94">
        <f t="array" ref="V4506">IF(COUNTA(Y4504:DP4507)=0,0,IF(ISERROR(HLOOKUP(V4507,Y4507:DP4507,1,FALSE)),0,INDEX(Y4506:DP4506,MATCH(V4505&amp;V4507,Y4505:DP4505&amp;Y4507:DP4507,0))))</f>
        <v>0</v>
      </c>
      <c r="W4506" s="95"/>
      <c r="X4506" s="108"/>
    </row>
    <row r="4507" spans="2:26" ht="13.9" thickBot="1">
      <c r="B4507" s="96"/>
      <c r="C4507" s="97"/>
      <c r="D4507" s="96"/>
      <c r="E4507" s="96"/>
      <c r="F4507" s="96"/>
      <c r="G4507" s="96"/>
      <c r="H4507" s="96"/>
      <c r="I4507" s="96"/>
      <c r="J4507" s="96"/>
      <c r="K4507" s="96"/>
      <c r="L4507" s="96"/>
      <c r="M4507" s="96"/>
      <c r="N4507" s="96"/>
      <c r="O4507" s="96"/>
      <c r="P4507" s="97"/>
      <c r="Q4507" s="218"/>
      <c r="R4507" s="98" t="str">
        <f t="shared" ref="R4507" si="11708">IF(COUNTA(Y4504:DP4507)=0,"none",HLOOKUP(R4505,Y4505:DP4507,3,FALSE))</f>
        <v>none</v>
      </c>
      <c r="S4507" s="99" t="str">
        <f t="shared" ref="S4507" si="11709">IF(COUNTA(Y4504:DP4507)=0,"none",HLOOKUP(S4504,Y4504:DP4507,4,FALSE))</f>
        <v>none</v>
      </c>
      <c r="T4507" s="100"/>
      <c r="U4507" s="100" t="str">
        <f t="array" ref="U4507">IF(COUNTA(Y4504:DP4507)=0,"none",IF($U$2="WAHR",$W$3,Abfrage!$F$4))</f>
        <v>none</v>
      </c>
      <c r="V4507" s="100" t="str">
        <f t="array" ref="V4507">IF(COUNTA(Y4504:DP4507)=0,"none",IF($U$2="WAHR",$W$3,Abfrage!$F$4))</f>
        <v>none</v>
      </c>
      <c r="W4507" s="100" t="str">
        <f t="array" ref="W4507">IF(COUNTA(Y4504:DP4507)=0,"none",IF($U$2="WAHR",$W$3,Abfrage!$F$4))</f>
        <v>none</v>
      </c>
      <c r="X4507" s="109"/>
    </row>
    <row r="4508" spans="2:26">
      <c r="B4508" s="75" t="s">
        <v>2789</v>
      </c>
      <c r="C4508" s="76">
        <v>1000303822</v>
      </c>
      <c r="D4508" s="75" t="s">
        <v>95</v>
      </c>
      <c r="E4508" s="75" t="s">
        <v>148</v>
      </c>
      <c r="F4508" s="75" t="s">
        <v>175</v>
      </c>
      <c r="G4508" s="75" t="s">
        <v>306</v>
      </c>
      <c r="H4508" s="75" t="e">
        <v>#N/A</v>
      </c>
      <c r="I4508" s="75" t="s">
        <v>51</v>
      </c>
      <c r="J4508" s="75" t="s">
        <v>2790</v>
      </c>
      <c r="K4508" s="75" t="s">
        <v>327</v>
      </c>
      <c r="L4508" s="75" t="s">
        <v>326</v>
      </c>
      <c r="M4508" s="75" t="s">
        <v>307</v>
      </c>
      <c r="N4508" s="75" t="s">
        <v>327</v>
      </c>
      <c r="O4508" s="75" t="s">
        <v>306</v>
      </c>
      <c r="P4508" s="76" t="s">
        <v>306</v>
      </c>
      <c r="Q4508" s="216"/>
      <c r="R4508" s="77" t="str">
        <f t="shared" ref="R4508" si="11710">IF(COUNTA(Y4508:DP4511)=0,"01.01.1900",INDEX(Y4508:DP4508,MATCH(R4509,Y4509:DP4509,0)))</f>
        <v>01.01.1900</v>
      </c>
      <c r="S4508" s="78" t="str">
        <f t="shared" ref="S4508" si="11711">IF(COUNTA(Y4508:DP4511)=0,"01.01.1900",MAX(Y4508:DP4508))</f>
        <v>01.01.1900</v>
      </c>
      <c r="T4508" s="79"/>
      <c r="U4508" s="80" t="str">
        <f t="array" ref="U4508">IF(COUNTA(Y4508:DP4511)=0,"01.01.1900",IF(ISERROR(HLOOKUP(U4511,Y4511:DP4511,1,FALSE)),"01.01.1900",INDEX(Y4508:DP4508,MATCH(U4509&amp;U4511,Y4509:DP4509&amp;Y4511:DP4511,0))))</f>
        <v>01.01.1900</v>
      </c>
      <c r="V4508" s="81" t="str">
        <f t="shared" ref="V4508" si="11712">IF(COUNTA(Y4508:DP4511)=0,"01.01.1900",_xlfn.MAXIFS(Y4508:DP4508,Y4511:DP4511,V4511))</f>
        <v>01.01.1900</v>
      </c>
      <c r="W4508" s="82"/>
      <c r="X4508" s="106"/>
    </row>
    <row r="4509" spans="2:26">
      <c r="B4509" s="83"/>
      <c r="C4509" s="84"/>
      <c r="D4509" s="83"/>
      <c r="E4509" s="83"/>
      <c r="F4509" s="83"/>
      <c r="G4509" s="83"/>
      <c r="H4509" s="83"/>
      <c r="I4509" s="83"/>
      <c r="J4509" s="83"/>
      <c r="K4509" s="83"/>
      <c r="L4509" s="83"/>
      <c r="M4509" s="83"/>
      <c r="N4509" s="83"/>
      <c r="O4509" s="83"/>
      <c r="P4509" s="84"/>
      <c r="Q4509" s="217"/>
      <c r="R4509" s="85">
        <f t="shared" ref="R4509" si="11713">IF(COUNTA(Y4508:DP4511)=0,0,MIN(Y4509:DP4509))</f>
        <v>0</v>
      </c>
      <c r="S4509" s="86">
        <f t="shared" ref="S4509" si="11714">IF(COUNTA(Y4508:DP4511)=0,0,HLOOKUP(S4508,Y4508:DP4511,2,FALSE))</f>
        <v>0</v>
      </c>
      <c r="T4509" s="87">
        <f t="shared" ref="T4509" si="11715">IF(COUNTA(Y4508:DP4511)=0,0,AVERAGE(Y4509:DP4509))</f>
        <v>0</v>
      </c>
      <c r="U4509" s="88">
        <f t="shared" ref="U4509" si="11716">IF(COUNTA(Y4508:DP4511)=0,0,_xlfn.MINIFS(Y4509:DP4509,Y4511:DP4511,U4511))</f>
        <v>0</v>
      </c>
      <c r="V4509" s="89">
        <f t="array" ref="V4509">IF(COUNTA(Y4508:DP4511)=0,0,IF(ISERROR(HLOOKUP(V4511,Y4511:DP4511,1,FALSE)),0,INDEX(Y4509:DP4509,MATCH(V4508&amp;V4511,Y4508:DP4508&amp;Y4511:DP4511,0))))</f>
        <v>0</v>
      </c>
      <c r="W4509" s="90">
        <f t="array" ref="W4509">IF(COUNTA(Y4508:DP4511)=0,0,IF(ISERROR(HLOOKUP(W4511,Y4511:DP4511,1,FALSE)),0,AVERAGEIF(Y4511:DP4511,$W4511,Y4509:DP4509)))</f>
        <v>0</v>
      </c>
      <c r="X4509" s="107"/>
    </row>
    <row r="4510" spans="2:26">
      <c r="B4510" s="83"/>
      <c r="C4510" s="84"/>
      <c r="D4510" s="83"/>
      <c r="E4510" s="83"/>
      <c r="F4510" s="83"/>
      <c r="G4510" s="83"/>
      <c r="H4510" s="83"/>
      <c r="I4510" s="83"/>
      <c r="J4510" s="83"/>
      <c r="K4510" s="83"/>
      <c r="L4510" s="83"/>
      <c r="M4510" s="83"/>
      <c r="N4510" s="83"/>
      <c r="O4510" s="83"/>
      <c r="P4510" s="84"/>
      <c r="Q4510" s="217"/>
      <c r="R4510" s="91">
        <f t="shared" ref="R4510" si="11717">IF(COUNTA(Y4508:DP4511)=0,0,HLOOKUP(R4509,Y4509:DP4511,2,FALSE))</f>
        <v>0</v>
      </c>
      <c r="S4510" s="92">
        <f t="shared" ref="S4510" si="11718">IF(COUNTA(Y4508:DP4511)=0,0,HLOOKUP(S4508,Y4508:DP4511,3,FALSE))</f>
        <v>0</v>
      </c>
      <c r="T4510" s="93"/>
      <c r="U4510" s="94">
        <f t="array" ref="U4510">IF(COUNTA(Y4508:DP4511)=0,0,IF(ISERROR(HLOOKUP(U4511,Y4511:DP4511,1,FALSE)),0,INDEX(Y4510:DP4510,MATCH(U4509&amp;U4511,Y4509:DP4509&amp;Y4511:DP4511,0))))</f>
        <v>0</v>
      </c>
      <c r="V4510" s="94">
        <f t="array" ref="V4510">IF(COUNTA(Y4508:DP4511)=0,0,IF(ISERROR(HLOOKUP(V4511,Y4511:DP4511,1,FALSE)),0,INDEX(Y4510:DP4510,MATCH(V4509&amp;V4511,Y4509:DP4509&amp;Y4511:DP4511,0))))</f>
        <v>0</v>
      </c>
      <c r="W4510" s="95"/>
      <c r="X4510" s="108"/>
    </row>
    <row r="4511" spans="2:26" ht="13.9" thickBot="1">
      <c r="B4511" s="96"/>
      <c r="C4511" s="97"/>
      <c r="D4511" s="96"/>
      <c r="E4511" s="96"/>
      <c r="F4511" s="96"/>
      <c r="G4511" s="96"/>
      <c r="H4511" s="96"/>
      <c r="I4511" s="96"/>
      <c r="J4511" s="96"/>
      <c r="K4511" s="96"/>
      <c r="L4511" s="96"/>
      <c r="M4511" s="96"/>
      <c r="N4511" s="96"/>
      <c r="O4511" s="96"/>
      <c r="P4511" s="97"/>
      <c r="Q4511" s="218"/>
      <c r="R4511" s="98" t="str">
        <f t="shared" ref="R4511" si="11719">IF(COUNTA(Y4508:DP4511)=0,"none",HLOOKUP(R4509,Y4509:DP4511,3,FALSE))</f>
        <v>none</v>
      </c>
      <c r="S4511" s="99" t="str">
        <f t="shared" ref="S4511" si="11720">IF(COUNTA(Y4508:DP4511)=0,"none",HLOOKUP(S4508,Y4508:DP4511,4,FALSE))</f>
        <v>none</v>
      </c>
      <c r="T4511" s="100"/>
      <c r="U4511" s="100" t="str">
        <f t="array" ref="U4511">IF(COUNTA(Y4508:DP4511)=0,"none",IF($U$2="WAHR",$W$3,Abfrage!$F$4))</f>
        <v>none</v>
      </c>
      <c r="V4511" s="100" t="str">
        <f t="array" ref="V4511">IF(COUNTA(Y4508:DP4511)=0,"none",IF($U$2="WAHR",$W$3,Abfrage!$F$4))</f>
        <v>none</v>
      </c>
      <c r="W4511" s="100" t="str">
        <f t="array" ref="W4511">IF(COUNTA(Y4508:DP4511)=0,"none",IF($U$2="WAHR",$W$3,Abfrage!$F$4))</f>
        <v>none</v>
      </c>
      <c r="X4511" s="109"/>
    </row>
    <row r="4512" spans="2:26">
      <c r="B4512" s="75" t="s">
        <v>2791</v>
      </c>
      <c r="C4512" s="76">
        <v>1000312051</v>
      </c>
      <c r="D4512" s="75" t="s">
        <v>95</v>
      </c>
      <c r="E4512" s="75" t="s">
        <v>148</v>
      </c>
      <c r="F4512" s="75" t="s">
        <v>175</v>
      </c>
      <c r="G4512" s="75" t="s">
        <v>2792</v>
      </c>
      <c r="H4512" s="75" t="s">
        <v>50</v>
      </c>
      <c r="I4512" s="75" t="s">
        <v>51</v>
      </c>
      <c r="J4512" s="75" t="s">
        <v>2793</v>
      </c>
      <c r="K4512" s="75" t="s">
        <v>325</v>
      </c>
      <c r="L4512" s="75" t="s">
        <v>327</v>
      </c>
      <c r="M4512" s="75" t="s">
        <v>307</v>
      </c>
      <c r="N4512" s="75" t="s">
        <v>327</v>
      </c>
      <c r="O4512" s="75" t="s">
        <v>306</v>
      </c>
      <c r="P4512" s="76" t="s">
        <v>306</v>
      </c>
      <c r="Q4512" s="216"/>
      <c r="R4512" s="77">
        <f t="shared" ref="R4512" si="11721">IF(COUNTA(Y4512:DP4515)=0,"01.01.1900",INDEX(Y4512:DP4512,MATCH(R4513,Y4513:DP4513,0)))</f>
        <v>44013</v>
      </c>
      <c r="S4512" s="78">
        <f t="shared" ref="S4512" si="11722">IF(COUNTA(Y4512:DP4515)=0,"01.01.1900",MAX(Y4512:DP4512))</f>
        <v>45468</v>
      </c>
      <c r="T4512" s="79"/>
      <c r="U4512" s="80" t="str">
        <f t="array" ref="U4512">IF(COUNTA(Y4512:DP4515)=0,"01.01.1900",IF(ISERROR(HLOOKUP(U4515,Y4515:DP4515,1,FALSE)),"01.01.1900",INDEX(Y4512:DP4512,MATCH(U4513&amp;U4515,Y4513:DP4513&amp;Y4515:DP4515,0))))</f>
        <v>01.01.1900</v>
      </c>
      <c r="V4512" s="81">
        <f t="shared" ref="V4512" si="11723">IF(COUNTA(Y4512:DP4515)=0,"01.01.1900",_xlfn.MAXIFS(Y4512:DP4512,Y4515:DP4515,V4515))</f>
        <v>0</v>
      </c>
      <c r="W4512" s="82"/>
      <c r="X4512" s="106"/>
      <c r="Y4512" s="101">
        <v>44013</v>
      </c>
      <c r="Z4512" s="141">
        <v>45468</v>
      </c>
    </row>
    <row r="4513" spans="2:26">
      <c r="B4513" s="83"/>
      <c r="C4513" s="84"/>
      <c r="D4513" s="83"/>
      <c r="E4513" s="83"/>
      <c r="F4513" s="83"/>
      <c r="G4513" s="83"/>
      <c r="H4513" s="83"/>
      <c r="I4513" s="83"/>
      <c r="J4513" s="83"/>
      <c r="K4513" s="83"/>
      <c r="L4513" s="83"/>
      <c r="M4513" s="83"/>
      <c r="N4513" s="83"/>
      <c r="O4513" s="83"/>
      <c r="P4513" s="84"/>
      <c r="Q4513" s="217"/>
      <c r="R4513" s="85">
        <f t="shared" ref="R4513" si="11724">IF(COUNTA(Y4512:DP4515)=0,0,MIN(Y4513:DP4513))</f>
        <v>5.3999999999999999E-2</v>
      </c>
      <c r="S4513" s="86">
        <f t="shared" ref="S4513" si="11725">IF(COUNTA(Y4512:DP4515)=0,0,HLOOKUP(S4512,Y4512:DP4515,2,FALSE))</f>
        <v>7.6999999999999999E-2</v>
      </c>
      <c r="T4513" s="87">
        <f t="shared" ref="T4513" si="11726">IF(COUNTA(Y4512:DP4515)=0,0,AVERAGE(Y4513:DP4513))</f>
        <v>6.5500000000000003E-2</v>
      </c>
      <c r="U4513" s="88">
        <f t="shared" ref="U4513" si="11727">IF(COUNTA(Y4512:DP4515)=0,0,_xlfn.MINIFS(Y4513:DP4513,Y4515:DP4515,U4515))</f>
        <v>0</v>
      </c>
      <c r="V4513" s="89">
        <f t="array" ref="V4513">IF(COUNTA(Y4512:DP4515)=0,0,IF(ISERROR(HLOOKUP(V4515,Y4515:DP4515,1,FALSE)),0,INDEX(Y4513:DP4513,MATCH(V4512&amp;V4515,Y4512:DP4512&amp;Y4515:DP4515,0))))</f>
        <v>0</v>
      </c>
      <c r="W4513" s="90">
        <f t="array" ref="W4513">IF(COUNTA(Y4512:DP4515)=0,0,IF(ISERROR(HLOOKUP(W4515,Y4515:DP4515,1,FALSE)),0,AVERAGEIF(Y4515:DP4515,$W4515,Y4513:DP4513)))</f>
        <v>0</v>
      </c>
      <c r="X4513" s="107"/>
      <c r="Y4513" s="102">
        <v>5.3999999999999999E-2</v>
      </c>
      <c r="Z4513" s="142">
        <v>7.6999999999999999E-2</v>
      </c>
    </row>
    <row r="4514" spans="2:26">
      <c r="B4514" s="83"/>
      <c r="C4514" s="84"/>
      <c r="D4514" s="83"/>
      <c r="E4514" s="83"/>
      <c r="F4514" s="83"/>
      <c r="G4514" s="83"/>
      <c r="H4514" s="83"/>
      <c r="I4514" s="83"/>
      <c r="J4514" s="83"/>
      <c r="K4514" s="83"/>
      <c r="L4514" s="83"/>
      <c r="M4514" s="83"/>
      <c r="N4514" s="83"/>
      <c r="O4514" s="83"/>
      <c r="P4514" s="84"/>
      <c r="Q4514" s="217"/>
      <c r="R4514" s="91">
        <f t="shared" ref="R4514" si="11728">IF(COUNTA(Y4512:DP4515)=0,0,HLOOKUP(R4513,Y4513:DP4515,2,FALSE))</f>
        <v>0</v>
      </c>
      <c r="S4514" s="92">
        <f t="shared" ref="S4514" si="11729">IF(COUNTA(Y4512:DP4515)=0,0,HLOOKUP(S4512,Y4512:DP4515,3,FALSE))</f>
        <v>1000</v>
      </c>
      <c r="T4514" s="93"/>
      <c r="U4514" s="94">
        <f t="array" ref="U4514">IF(COUNTA(Y4512:DP4515)=0,0,IF(ISERROR(HLOOKUP(U4515,Y4515:DP4515,1,FALSE)),0,INDEX(Y4514:DP4514,MATCH(U4513&amp;U4515,Y4513:DP4513&amp;Y4515:DP4515,0))))</f>
        <v>0</v>
      </c>
      <c r="V4514" s="94">
        <f t="array" ref="V4514">IF(COUNTA(Y4512:DP4515)=0,0,IF(ISERROR(HLOOKUP(V4515,Y4515:DP4515,1,FALSE)),0,INDEX(Y4514:DP4514,MATCH(V4513&amp;V4515,Y4513:DP4513&amp;Y4515:DP4515,0))))</f>
        <v>0</v>
      </c>
      <c r="W4514" s="95"/>
      <c r="X4514" s="108"/>
      <c r="Y4514" s="103">
        <v>0</v>
      </c>
      <c r="Z4514" s="143">
        <v>1000</v>
      </c>
    </row>
    <row r="4515" spans="2:26" ht="13.9" thickBot="1">
      <c r="B4515" s="96"/>
      <c r="C4515" s="97"/>
      <c r="D4515" s="96"/>
      <c r="E4515" s="96"/>
      <c r="F4515" s="96"/>
      <c r="G4515" s="96"/>
      <c r="H4515" s="96"/>
      <c r="I4515" s="96"/>
      <c r="J4515" s="96"/>
      <c r="K4515" s="96"/>
      <c r="L4515" s="96"/>
      <c r="M4515" s="96"/>
      <c r="N4515" s="96"/>
      <c r="O4515" s="96"/>
      <c r="P4515" s="97"/>
      <c r="Q4515" s="218"/>
      <c r="R4515" s="98" t="str">
        <f t="shared" ref="R4515" si="11730">IF(COUNTA(Y4512:DP4515)=0,"none",HLOOKUP(R4513,Y4513:DP4515,3,FALSE))</f>
        <v>ECI</v>
      </c>
      <c r="S4515" s="99" t="str">
        <f t="shared" ref="S4515" si="11731">IF(COUNTA(Y4512:DP4515)=0,"none",HLOOKUP(S4512,Y4512:DP4515,4,FALSE))</f>
        <v>www (-30%)</v>
      </c>
      <c r="T4515" s="100"/>
      <c r="U4515" s="100">
        <f t="array" ref="U4515">IF(COUNTA(Y4512:DP4515)=0,"none",IF($U$2="WAHR",$W$3,Abfrage!$F$4))</f>
        <v>0</v>
      </c>
      <c r="V4515" s="100">
        <f t="array" ref="V4515">IF(COUNTA(Y4512:DP4515)=0,"none",IF($U$2="WAHR",$W$3,Abfrage!$F$4))</f>
        <v>0</v>
      </c>
      <c r="W4515" s="100">
        <f t="array" ref="W4515">IF(COUNTA(Y4512:DP4515)=0,"none",IF($U$2="WAHR",$W$3,Abfrage!$F$4))</f>
        <v>0</v>
      </c>
      <c r="X4515" s="109"/>
      <c r="Y4515" s="104" t="s">
        <v>101</v>
      </c>
      <c r="Z4515" s="144" t="s">
        <v>43</v>
      </c>
    </row>
    <row r="4516" spans="2:26">
      <c r="B4516" s="75" t="s">
        <v>2794</v>
      </c>
      <c r="C4516" s="76"/>
      <c r="D4516" s="75" t="s">
        <v>95</v>
      </c>
      <c r="E4516" s="75" t="s">
        <v>175</v>
      </c>
      <c r="F4516" s="75" t="s">
        <v>97</v>
      </c>
      <c r="G4516" s="75" t="s">
        <v>306</v>
      </c>
      <c r="H4516" s="75"/>
      <c r="I4516" s="75" t="s">
        <v>51</v>
      </c>
      <c r="J4516" s="75" t="s">
        <v>85</v>
      </c>
      <c r="K4516" s="75" t="s">
        <v>306</v>
      </c>
      <c r="L4516" s="75" t="s">
        <v>306</v>
      </c>
      <c r="M4516" s="75" t="s">
        <v>307</v>
      </c>
      <c r="N4516" s="75" t="s">
        <v>352</v>
      </c>
      <c r="O4516" s="75" t="s">
        <v>2795</v>
      </c>
      <c r="P4516" s="76" t="s">
        <v>306</v>
      </c>
      <c r="Q4516" s="216"/>
      <c r="R4516" s="77" t="str">
        <f t="shared" ref="R4516" si="11732">IF(COUNTA(Y4516:DP4519)=0,"01.01.1900",INDEX(Y4516:DP4516,MATCH(R4517,Y4517:DP4517,0)))</f>
        <v>01.01.1900</v>
      </c>
      <c r="S4516" s="78" t="str">
        <f t="shared" ref="S4516" si="11733">IF(COUNTA(Y4516:DP4519)=0,"01.01.1900",MAX(Y4516:DP4516))</f>
        <v>01.01.1900</v>
      </c>
      <c r="T4516" s="79"/>
      <c r="U4516" s="80" t="str">
        <f t="array" ref="U4516">IF(COUNTA(Y4516:DP4519)=0,"01.01.1900",IF(ISERROR(HLOOKUP(U4519,Y4519:DP4519,1,FALSE)),"01.01.1900",INDEX(Y4516:DP4516,MATCH(U4517&amp;U4519,Y4517:DP4517&amp;Y4519:DP4519,0))))</f>
        <v>01.01.1900</v>
      </c>
      <c r="V4516" s="81" t="str">
        <f t="shared" ref="V4516" si="11734">IF(COUNTA(Y4516:DP4519)=0,"01.01.1900",_xlfn.MAXIFS(Y4516:DP4516,Y4519:DP4519,V4519))</f>
        <v>01.01.1900</v>
      </c>
      <c r="W4516" s="82"/>
      <c r="X4516" s="106"/>
    </row>
    <row r="4517" spans="2:26">
      <c r="B4517" s="83"/>
      <c r="C4517" s="84"/>
      <c r="D4517" s="83"/>
      <c r="E4517" s="83"/>
      <c r="F4517" s="83"/>
      <c r="G4517" s="83"/>
      <c r="H4517" s="83"/>
      <c r="I4517" s="83"/>
      <c r="J4517" s="83"/>
      <c r="K4517" s="83"/>
      <c r="L4517" s="83"/>
      <c r="M4517" s="83"/>
      <c r="N4517" s="83"/>
      <c r="O4517" s="83"/>
      <c r="P4517" s="84"/>
      <c r="Q4517" s="217"/>
      <c r="R4517" s="85">
        <f t="shared" ref="R4517" si="11735">IF(COUNTA(Y4516:DP4519)=0,0,MIN(Y4517:DP4517))</f>
        <v>0</v>
      </c>
      <c r="S4517" s="86">
        <f t="shared" ref="S4517" si="11736">IF(COUNTA(Y4516:DP4519)=0,0,HLOOKUP(S4516,Y4516:DP4519,2,FALSE))</f>
        <v>0</v>
      </c>
      <c r="T4517" s="87">
        <f t="shared" ref="T4517" si="11737">IF(COUNTA(Y4516:DP4519)=0,0,AVERAGE(Y4517:DP4517))</f>
        <v>0</v>
      </c>
      <c r="U4517" s="88">
        <f t="shared" ref="U4517" si="11738">IF(COUNTA(Y4516:DP4519)=0,0,_xlfn.MINIFS(Y4517:DP4517,Y4519:DP4519,U4519))</f>
        <v>0</v>
      </c>
      <c r="V4517" s="89">
        <f t="array" ref="V4517">IF(COUNTA(Y4516:DP4519)=0,0,IF(ISERROR(HLOOKUP(V4519,Y4519:DP4519,1,FALSE)),0,INDEX(Y4517:DP4517,MATCH(V4516&amp;V4519,Y4516:DP4516&amp;Y4519:DP4519,0))))</f>
        <v>0</v>
      </c>
      <c r="W4517" s="90">
        <f t="array" ref="W4517">IF(COUNTA(Y4516:DP4519)=0,0,IF(ISERROR(HLOOKUP(W4519,Y4519:DP4519,1,FALSE)),0,AVERAGEIF(Y4519:DP4519,$W4519,Y4517:DP4517)))</f>
        <v>0</v>
      </c>
      <c r="X4517" s="107"/>
    </row>
    <row r="4518" spans="2:26">
      <c r="B4518" s="83"/>
      <c r="C4518" s="84"/>
      <c r="D4518" s="83"/>
      <c r="E4518" s="83"/>
      <c r="F4518" s="83"/>
      <c r="G4518" s="83"/>
      <c r="H4518" s="83"/>
      <c r="I4518" s="83"/>
      <c r="J4518" s="83"/>
      <c r="K4518" s="83"/>
      <c r="L4518" s="83"/>
      <c r="M4518" s="83"/>
      <c r="N4518" s="83"/>
      <c r="O4518" s="83"/>
      <c r="P4518" s="84"/>
      <c r="Q4518" s="217"/>
      <c r="R4518" s="91">
        <f t="shared" ref="R4518" si="11739">IF(COUNTA(Y4516:DP4519)=0,0,HLOOKUP(R4517,Y4517:DP4519,2,FALSE))</f>
        <v>0</v>
      </c>
      <c r="S4518" s="92">
        <f t="shared" ref="S4518" si="11740">IF(COUNTA(Y4516:DP4519)=0,0,HLOOKUP(S4516,Y4516:DP4519,3,FALSE))</f>
        <v>0</v>
      </c>
      <c r="T4518" s="93"/>
      <c r="U4518" s="94">
        <f t="array" ref="U4518">IF(COUNTA(Y4516:DP4519)=0,0,IF(ISERROR(HLOOKUP(U4519,Y4519:DP4519,1,FALSE)),0,INDEX(Y4518:DP4518,MATCH(U4517&amp;U4519,Y4517:DP4517&amp;Y4519:DP4519,0))))</f>
        <v>0</v>
      </c>
      <c r="V4518" s="94">
        <f t="array" ref="V4518">IF(COUNTA(Y4516:DP4519)=0,0,IF(ISERROR(HLOOKUP(V4519,Y4519:DP4519,1,FALSE)),0,INDEX(Y4518:DP4518,MATCH(V4517&amp;V4519,Y4517:DP4517&amp;Y4519:DP4519,0))))</f>
        <v>0</v>
      </c>
      <c r="W4518" s="95"/>
      <c r="X4518" s="108"/>
    </row>
    <row r="4519" spans="2:26" ht="13.9" thickBot="1">
      <c r="B4519" s="96"/>
      <c r="C4519" s="97"/>
      <c r="D4519" s="96"/>
      <c r="E4519" s="96"/>
      <c r="F4519" s="96"/>
      <c r="G4519" s="96"/>
      <c r="H4519" s="96"/>
      <c r="I4519" s="96"/>
      <c r="J4519" s="96"/>
      <c r="K4519" s="96"/>
      <c r="L4519" s="96"/>
      <c r="M4519" s="96"/>
      <c r="N4519" s="96"/>
      <c r="O4519" s="96"/>
      <c r="P4519" s="97"/>
      <c r="Q4519" s="218"/>
      <c r="R4519" s="98" t="str">
        <f t="shared" ref="R4519" si="11741">IF(COUNTA(Y4516:DP4519)=0,"none",HLOOKUP(R4517,Y4517:DP4519,3,FALSE))</f>
        <v>none</v>
      </c>
      <c r="S4519" s="99" t="str">
        <f t="shared" ref="S4519" si="11742">IF(COUNTA(Y4516:DP4519)=0,"none",HLOOKUP(S4516,Y4516:DP4519,4,FALSE))</f>
        <v>none</v>
      </c>
      <c r="T4519" s="100"/>
      <c r="U4519" s="100" t="str">
        <f t="array" ref="U4519">IF(COUNTA(Y4516:DP4519)=0,"none",IF($U$2="WAHR",$W$3,Abfrage!$F$4))</f>
        <v>none</v>
      </c>
      <c r="V4519" s="100" t="str">
        <f t="array" ref="V4519">IF(COUNTA(Y4516:DP4519)=0,"none",IF($U$2="WAHR",$W$3,Abfrage!$F$4))</f>
        <v>none</v>
      </c>
      <c r="W4519" s="100" t="str">
        <f t="array" ref="W4519">IF(COUNTA(Y4516:DP4519)=0,"none",IF($U$2="WAHR",$W$3,Abfrage!$F$4))</f>
        <v>none</v>
      </c>
      <c r="X4519" s="109"/>
    </row>
    <row r="4520" spans="2:26">
      <c r="B4520" s="75" t="s">
        <v>2796</v>
      </c>
      <c r="C4520" s="76">
        <v>1000364069</v>
      </c>
      <c r="D4520" s="75" t="s">
        <v>95</v>
      </c>
      <c r="E4520" s="75" t="s">
        <v>175</v>
      </c>
      <c r="F4520" s="75" t="s">
        <v>97</v>
      </c>
      <c r="G4520" s="75" t="s">
        <v>306</v>
      </c>
      <c r="H4520" s="75" t="e">
        <v>#N/A</v>
      </c>
      <c r="I4520" s="75" t="s">
        <v>51</v>
      </c>
      <c r="J4520" s="75" t="s">
        <v>2797</v>
      </c>
      <c r="K4520" s="75" t="s">
        <v>306</v>
      </c>
      <c r="L4520" s="75" t="s">
        <v>306</v>
      </c>
      <c r="M4520" s="75" t="s">
        <v>307</v>
      </c>
      <c r="N4520" s="75" t="s">
        <v>321</v>
      </c>
      <c r="O4520" s="75" t="s">
        <v>2798</v>
      </c>
      <c r="P4520" s="76" t="s">
        <v>306</v>
      </c>
      <c r="Q4520" s="216"/>
      <c r="R4520" s="77" t="str">
        <f t="shared" ref="R4520" si="11743">IF(COUNTA(Y4520:DP4523)=0,"01.01.1900",INDEX(Y4520:DP4520,MATCH(R4521,Y4521:DP4521,0)))</f>
        <v>01.01.1900</v>
      </c>
      <c r="S4520" s="78" t="str">
        <f t="shared" ref="S4520" si="11744">IF(COUNTA(Y4520:DP4523)=0,"01.01.1900",MAX(Y4520:DP4520))</f>
        <v>01.01.1900</v>
      </c>
      <c r="T4520" s="79"/>
      <c r="U4520" s="80" t="str">
        <f t="array" ref="U4520">IF(COUNTA(Y4520:DP4523)=0,"01.01.1900",IF(ISERROR(HLOOKUP(U4523,Y4523:DP4523,1,FALSE)),"01.01.1900",INDEX(Y4520:DP4520,MATCH(U4521&amp;U4523,Y4521:DP4521&amp;Y4523:DP4523,0))))</f>
        <v>01.01.1900</v>
      </c>
      <c r="V4520" s="81" t="str">
        <f t="shared" ref="V4520" si="11745">IF(COUNTA(Y4520:DP4523)=0,"01.01.1900",_xlfn.MAXIFS(Y4520:DP4520,Y4523:DP4523,V4523))</f>
        <v>01.01.1900</v>
      </c>
      <c r="W4520" s="82"/>
      <c r="X4520" s="106"/>
    </row>
    <row r="4521" spans="2:26">
      <c r="B4521" s="83"/>
      <c r="C4521" s="84"/>
      <c r="D4521" s="83"/>
      <c r="E4521" s="83"/>
      <c r="F4521" s="83"/>
      <c r="G4521" s="83"/>
      <c r="H4521" s="83"/>
      <c r="I4521" s="83"/>
      <c r="J4521" s="83"/>
      <c r="K4521" s="83"/>
      <c r="L4521" s="83"/>
      <c r="M4521" s="83"/>
      <c r="N4521" s="83"/>
      <c r="O4521" s="83"/>
      <c r="P4521" s="84"/>
      <c r="Q4521" s="217"/>
      <c r="R4521" s="85">
        <f t="shared" ref="R4521" si="11746">IF(COUNTA(Y4520:DP4523)=0,0,MIN(Y4521:DP4521))</f>
        <v>0</v>
      </c>
      <c r="S4521" s="86">
        <f t="shared" ref="S4521" si="11747">IF(COUNTA(Y4520:DP4523)=0,0,HLOOKUP(S4520,Y4520:DP4523,2,FALSE))</f>
        <v>0</v>
      </c>
      <c r="T4521" s="87">
        <f t="shared" ref="T4521" si="11748">IF(COUNTA(Y4520:DP4523)=0,0,AVERAGE(Y4521:DP4521))</f>
        <v>0</v>
      </c>
      <c r="U4521" s="88">
        <f t="shared" ref="U4521" si="11749">IF(COUNTA(Y4520:DP4523)=0,0,_xlfn.MINIFS(Y4521:DP4521,Y4523:DP4523,U4523))</f>
        <v>0</v>
      </c>
      <c r="V4521" s="89">
        <f t="array" ref="V4521">IF(COUNTA(Y4520:DP4523)=0,0,IF(ISERROR(HLOOKUP(V4523,Y4523:DP4523,1,FALSE)),0,INDEX(Y4521:DP4521,MATCH(V4520&amp;V4523,Y4520:DP4520&amp;Y4523:DP4523,0))))</f>
        <v>0</v>
      </c>
      <c r="W4521" s="90">
        <f t="array" ref="W4521">IF(COUNTA(Y4520:DP4523)=0,0,IF(ISERROR(HLOOKUP(W4523,Y4523:DP4523,1,FALSE)),0,AVERAGEIF(Y4523:DP4523,$W4523,Y4521:DP4521)))</f>
        <v>0</v>
      </c>
      <c r="X4521" s="107"/>
    </row>
    <row r="4522" spans="2:26">
      <c r="B4522" s="83"/>
      <c r="C4522" s="84"/>
      <c r="D4522" s="83"/>
      <c r="E4522" s="83"/>
      <c r="F4522" s="83"/>
      <c r="G4522" s="83"/>
      <c r="H4522" s="83"/>
      <c r="I4522" s="83"/>
      <c r="J4522" s="83"/>
      <c r="K4522" s="83"/>
      <c r="L4522" s="83"/>
      <c r="M4522" s="83"/>
      <c r="N4522" s="83"/>
      <c r="O4522" s="83"/>
      <c r="P4522" s="84"/>
      <c r="Q4522" s="217"/>
      <c r="R4522" s="91">
        <f t="shared" ref="R4522" si="11750">IF(COUNTA(Y4520:DP4523)=0,0,HLOOKUP(R4521,Y4521:DP4523,2,FALSE))</f>
        <v>0</v>
      </c>
      <c r="S4522" s="92">
        <f t="shared" ref="S4522" si="11751">IF(COUNTA(Y4520:DP4523)=0,0,HLOOKUP(S4520,Y4520:DP4523,3,FALSE))</f>
        <v>0</v>
      </c>
      <c r="T4522" s="93"/>
      <c r="U4522" s="94">
        <f t="array" ref="U4522">IF(COUNTA(Y4520:DP4523)=0,0,IF(ISERROR(HLOOKUP(U4523,Y4523:DP4523,1,FALSE)),0,INDEX(Y4522:DP4522,MATCH(U4521&amp;U4523,Y4521:DP4521&amp;Y4523:DP4523,0))))</f>
        <v>0</v>
      </c>
      <c r="V4522" s="94">
        <f t="array" ref="V4522">IF(COUNTA(Y4520:DP4523)=0,0,IF(ISERROR(HLOOKUP(V4523,Y4523:DP4523,1,FALSE)),0,INDEX(Y4522:DP4522,MATCH(V4521&amp;V4523,Y4521:DP4521&amp;Y4523:DP4523,0))))</f>
        <v>0</v>
      </c>
      <c r="W4522" s="95"/>
      <c r="X4522" s="108"/>
    </row>
    <row r="4523" spans="2:26" ht="13.9" thickBot="1">
      <c r="B4523" s="96"/>
      <c r="C4523" s="97"/>
      <c r="D4523" s="96"/>
      <c r="E4523" s="96"/>
      <c r="F4523" s="96"/>
      <c r="G4523" s="96"/>
      <c r="H4523" s="96"/>
      <c r="I4523" s="96"/>
      <c r="J4523" s="96"/>
      <c r="K4523" s="96"/>
      <c r="L4523" s="96"/>
      <c r="M4523" s="96"/>
      <c r="N4523" s="96"/>
      <c r="O4523" s="96"/>
      <c r="P4523" s="97"/>
      <c r="Q4523" s="218"/>
      <c r="R4523" s="98" t="str">
        <f t="shared" ref="R4523" si="11752">IF(COUNTA(Y4520:DP4523)=0,"none",HLOOKUP(R4521,Y4521:DP4523,3,FALSE))</f>
        <v>none</v>
      </c>
      <c r="S4523" s="99" t="str">
        <f t="shared" ref="S4523" si="11753">IF(COUNTA(Y4520:DP4523)=0,"none",HLOOKUP(S4520,Y4520:DP4523,4,FALSE))</f>
        <v>none</v>
      </c>
      <c r="T4523" s="100"/>
      <c r="U4523" s="100" t="str">
        <f t="array" ref="U4523">IF(COUNTA(Y4520:DP4523)=0,"none",IF($U$2="WAHR",$W$3,Abfrage!$F$4))</f>
        <v>none</v>
      </c>
      <c r="V4523" s="100" t="str">
        <f t="array" ref="V4523">IF(COUNTA(Y4520:DP4523)=0,"none",IF($U$2="WAHR",$W$3,Abfrage!$F$4))</f>
        <v>none</v>
      </c>
      <c r="W4523" s="100" t="str">
        <f t="array" ref="W4523">IF(COUNTA(Y4520:DP4523)=0,"none",IF($U$2="WAHR",$W$3,Abfrage!$F$4))</f>
        <v>none</v>
      </c>
      <c r="X4523" s="109"/>
    </row>
    <row r="4524" spans="2:26">
      <c r="B4524" s="75" t="s">
        <v>2799</v>
      </c>
      <c r="C4524" s="76"/>
      <c r="D4524" s="75" t="s">
        <v>95</v>
      </c>
      <c r="E4524" s="75" t="s">
        <v>175</v>
      </c>
      <c r="F4524" s="75" t="s">
        <v>97</v>
      </c>
      <c r="G4524" s="75" t="s">
        <v>306</v>
      </c>
      <c r="H4524" s="75"/>
      <c r="I4524" s="75" t="s">
        <v>51</v>
      </c>
      <c r="J4524" s="75" t="s">
        <v>86</v>
      </c>
      <c r="K4524" s="75" t="s">
        <v>306</v>
      </c>
      <c r="L4524" s="75" t="s">
        <v>306</v>
      </c>
      <c r="M4524" s="75" t="s">
        <v>313</v>
      </c>
      <c r="N4524" s="75" t="s">
        <v>352</v>
      </c>
      <c r="O4524" s="75" t="s">
        <v>419</v>
      </c>
      <c r="P4524" s="76" t="s">
        <v>306</v>
      </c>
      <c r="Q4524" s="216"/>
      <c r="R4524" s="77" t="str">
        <f t="shared" ref="R4524" si="11754">IF(COUNTA(Y4524:DP4527)=0,"01.01.1900",INDEX(Y4524:DP4524,MATCH(R4525,Y4525:DP4525,0)))</f>
        <v>01.01.1900</v>
      </c>
      <c r="S4524" s="78" t="str">
        <f t="shared" ref="S4524" si="11755">IF(COUNTA(Y4524:DP4527)=0,"01.01.1900",MAX(Y4524:DP4524))</f>
        <v>01.01.1900</v>
      </c>
      <c r="T4524" s="79"/>
      <c r="U4524" s="80" t="str">
        <f t="array" ref="U4524">IF(COUNTA(Y4524:DP4527)=0,"01.01.1900",IF(ISERROR(HLOOKUP(U4527,Y4527:DP4527,1,FALSE)),"01.01.1900",INDEX(Y4524:DP4524,MATCH(U4525&amp;U4527,Y4525:DP4525&amp;Y4527:DP4527,0))))</f>
        <v>01.01.1900</v>
      </c>
      <c r="V4524" s="81" t="str">
        <f t="shared" ref="V4524" si="11756">IF(COUNTA(Y4524:DP4527)=0,"01.01.1900",_xlfn.MAXIFS(Y4524:DP4524,Y4527:DP4527,V4527))</f>
        <v>01.01.1900</v>
      </c>
      <c r="W4524" s="82"/>
      <c r="X4524" s="106"/>
    </row>
    <row r="4525" spans="2:26">
      <c r="B4525" s="83"/>
      <c r="C4525" s="84"/>
      <c r="D4525" s="83"/>
      <c r="E4525" s="83"/>
      <c r="F4525" s="83"/>
      <c r="G4525" s="83"/>
      <c r="H4525" s="83"/>
      <c r="I4525" s="83"/>
      <c r="J4525" s="83"/>
      <c r="K4525" s="83"/>
      <c r="L4525" s="83"/>
      <c r="M4525" s="83"/>
      <c r="N4525" s="83"/>
      <c r="O4525" s="83"/>
      <c r="P4525" s="84"/>
      <c r="Q4525" s="217"/>
      <c r="R4525" s="85">
        <f t="shared" ref="R4525" si="11757">IF(COUNTA(Y4524:DP4527)=0,0,MIN(Y4525:DP4525))</f>
        <v>0</v>
      </c>
      <c r="S4525" s="86">
        <f t="shared" ref="S4525" si="11758">IF(COUNTA(Y4524:DP4527)=0,0,HLOOKUP(S4524,Y4524:DP4527,2,FALSE))</f>
        <v>0</v>
      </c>
      <c r="T4525" s="87">
        <f t="shared" ref="T4525" si="11759">IF(COUNTA(Y4524:DP4527)=0,0,AVERAGE(Y4525:DP4525))</f>
        <v>0</v>
      </c>
      <c r="U4525" s="88">
        <f t="shared" ref="U4525" si="11760">IF(COUNTA(Y4524:DP4527)=0,0,_xlfn.MINIFS(Y4525:DP4525,Y4527:DP4527,U4527))</f>
        <v>0</v>
      </c>
      <c r="V4525" s="89">
        <f t="array" ref="V4525">IF(COUNTA(Y4524:DP4527)=0,0,IF(ISERROR(HLOOKUP(V4527,Y4527:DP4527,1,FALSE)),0,INDEX(Y4525:DP4525,MATCH(V4524&amp;V4527,Y4524:DP4524&amp;Y4527:DP4527,0))))</f>
        <v>0</v>
      </c>
      <c r="W4525" s="90">
        <f t="array" ref="W4525">IF(COUNTA(Y4524:DP4527)=0,0,IF(ISERROR(HLOOKUP(W4527,Y4527:DP4527,1,FALSE)),0,AVERAGEIF(Y4527:DP4527,$W4527,Y4525:DP4525)))</f>
        <v>0</v>
      </c>
      <c r="X4525" s="107"/>
    </row>
    <row r="4526" spans="2:26">
      <c r="B4526" s="83"/>
      <c r="C4526" s="84"/>
      <c r="D4526" s="83"/>
      <c r="E4526" s="83"/>
      <c r="F4526" s="83"/>
      <c r="G4526" s="83"/>
      <c r="H4526" s="83"/>
      <c r="I4526" s="83"/>
      <c r="J4526" s="83"/>
      <c r="K4526" s="83"/>
      <c r="L4526" s="83"/>
      <c r="M4526" s="83"/>
      <c r="N4526" s="83"/>
      <c r="O4526" s="83"/>
      <c r="P4526" s="84"/>
      <c r="Q4526" s="217"/>
      <c r="R4526" s="91">
        <f t="shared" ref="R4526" si="11761">IF(COUNTA(Y4524:DP4527)=0,0,HLOOKUP(R4525,Y4525:DP4527,2,FALSE))</f>
        <v>0</v>
      </c>
      <c r="S4526" s="92">
        <f t="shared" ref="S4526" si="11762">IF(COUNTA(Y4524:DP4527)=0,0,HLOOKUP(S4524,Y4524:DP4527,3,FALSE))</f>
        <v>0</v>
      </c>
      <c r="T4526" s="93"/>
      <c r="U4526" s="94">
        <f t="array" ref="U4526">IF(COUNTA(Y4524:DP4527)=0,0,IF(ISERROR(HLOOKUP(U4527,Y4527:DP4527,1,FALSE)),0,INDEX(Y4526:DP4526,MATCH(U4525&amp;U4527,Y4525:DP4525&amp;Y4527:DP4527,0))))</f>
        <v>0</v>
      </c>
      <c r="V4526" s="94">
        <f t="array" ref="V4526">IF(COUNTA(Y4524:DP4527)=0,0,IF(ISERROR(HLOOKUP(V4527,Y4527:DP4527,1,FALSE)),0,INDEX(Y4526:DP4526,MATCH(V4525&amp;V4527,Y4525:DP4525&amp;Y4527:DP4527,0))))</f>
        <v>0</v>
      </c>
      <c r="W4526" s="95"/>
      <c r="X4526" s="108"/>
    </row>
    <row r="4527" spans="2:26" ht="13.9" thickBot="1">
      <c r="B4527" s="96"/>
      <c r="C4527" s="97"/>
      <c r="D4527" s="96"/>
      <c r="E4527" s="96"/>
      <c r="F4527" s="96"/>
      <c r="G4527" s="96"/>
      <c r="H4527" s="96"/>
      <c r="I4527" s="96"/>
      <c r="J4527" s="96"/>
      <c r="K4527" s="96"/>
      <c r="L4527" s="96"/>
      <c r="M4527" s="96"/>
      <c r="N4527" s="96"/>
      <c r="O4527" s="96"/>
      <c r="P4527" s="97"/>
      <c r="Q4527" s="218"/>
      <c r="R4527" s="98" t="str">
        <f t="shared" ref="R4527" si="11763">IF(COUNTA(Y4524:DP4527)=0,"none",HLOOKUP(R4525,Y4525:DP4527,3,FALSE))</f>
        <v>none</v>
      </c>
      <c r="S4527" s="99" t="str">
        <f t="shared" ref="S4527" si="11764">IF(COUNTA(Y4524:DP4527)=0,"none",HLOOKUP(S4524,Y4524:DP4527,4,FALSE))</f>
        <v>none</v>
      </c>
      <c r="T4527" s="100"/>
      <c r="U4527" s="100" t="str">
        <f t="array" ref="U4527">IF(COUNTA(Y4524:DP4527)=0,"none",IF($U$2="WAHR",$W$3,Abfrage!$F$4))</f>
        <v>none</v>
      </c>
      <c r="V4527" s="100" t="str">
        <f t="array" ref="V4527">IF(COUNTA(Y4524:DP4527)=0,"none",IF($U$2="WAHR",$W$3,Abfrage!$F$4))</f>
        <v>none</v>
      </c>
      <c r="W4527" s="100" t="str">
        <f t="array" ref="W4527">IF(COUNTA(Y4524:DP4527)=0,"none",IF($U$2="WAHR",$W$3,Abfrage!$F$4))</f>
        <v>none</v>
      </c>
      <c r="X4527" s="109"/>
    </row>
    <row r="4528" spans="2:26">
      <c r="B4528" s="75" t="s">
        <v>2800</v>
      </c>
      <c r="C4528" s="76"/>
      <c r="D4528" s="75" t="s">
        <v>95</v>
      </c>
      <c r="E4528" s="75" t="s">
        <v>96</v>
      </c>
      <c r="F4528" s="75" t="s">
        <v>97</v>
      </c>
      <c r="G4528" s="75" t="s">
        <v>306</v>
      </c>
      <c r="H4528" s="75"/>
      <c r="I4528" s="75" t="s">
        <v>2472</v>
      </c>
      <c r="J4528" s="75" t="s">
        <v>2801</v>
      </c>
      <c r="K4528" s="75" t="s">
        <v>306</v>
      </c>
      <c r="L4528" s="75" t="s">
        <v>306</v>
      </c>
      <c r="M4528" s="75" t="s">
        <v>313</v>
      </c>
      <c r="N4528" s="75" t="s">
        <v>352</v>
      </c>
      <c r="O4528" s="75" t="s">
        <v>315</v>
      </c>
      <c r="P4528" s="76" t="s">
        <v>306</v>
      </c>
      <c r="Q4528" s="216"/>
      <c r="R4528" s="77" t="str">
        <f t="shared" ref="R4528" si="11765">IF(COUNTA(Y4528:DP4531)=0,"01.01.1900",INDEX(Y4528:DP4528,MATCH(R4529,Y4529:DP4529,0)))</f>
        <v>01.01.1900</v>
      </c>
      <c r="S4528" s="78" t="str">
        <f t="shared" ref="S4528" si="11766">IF(COUNTA(Y4528:DP4531)=0,"01.01.1900",MAX(Y4528:DP4528))</f>
        <v>01.01.1900</v>
      </c>
      <c r="T4528" s="79"/>
      <c r="U4528" s="80" t="str">
        <f t="array" ref="U4528">IF(COUNTA(Y4528:DP4531)=0,"01.01.1900",IF(ISERROR(HLOOKUP(U4531,Y4531:DP4531,1,FALSE)),"01.01.1900",INDEX(Y4528:DP4528,MATCH(U4529&amp;U4531,Y4529:DP4529&amp;Y4531:DP4531,0))))</f>
        <v>01.01.1900</v>
      </c>
      <c r="V4528" s="81" t="str">
        <f t="shared" ref="V4528" si="11767">IF(COUNTA(Y4528:DP4531)=0,"01.01.1900",_xlfn.MAXIFS(Y4528:DP4528,Y4531:DP4531,V4531))</f>
        <v>01.01.1900</v>
      </c>
      <c r="W4528" s="82"/>
      <c r="X4528" s="106"/>
    </row>
    <row r="4529" spans="2:26">
      <c r="B4529" s="83"/>
      <c r="C4529" s="84"/>
      <c r="D4529" s="83"/>
      <c r="E4529" s="83"/>
      <c r="F4529" s="83"/>
      <c r="G4529" s="83"/>
      <c r="H4529" s="83"/>
      <c r="I4529" s="83"/>
      <c r="J4529" s="83"/>
      <c r="K4529" s="83"/>
      <c r="L4529" s="83"/>
      <c r="M4529" s="83"/>
      <c r="N4529" s="83"/>
      <c r="O4529" s="83"/>
      <c r="P4529" s="84"/>
      <c r="Q4529" s="217"/>
      <c r="R4529" s="85">
        <f t="shared" ref="R4529" si="11768">IF(COUNTA(Y4528:DP4531)=0,0,MIN(Y4529:DP4529))</f>
        <v>0</v>
      </c>
      <c r="S4529" s="86">
        <f t="shared" ref="S4529" si="11769">IF(COUNTA(Y4528:DP4531)=0,0,HLOOKUP(S4528,Y4528:DP4531,2,FALSE))</f>
        <v>0</v>
      </c>
      <c r="T4529" s="87">
        <f t="shared" ref="T4529" si="11770">IF(COUNTA(Y4528:DP4531)=0,0,AVERAGE(Y4529:DP4529))</f>
        <v>0</v>
      </c>
      <c r="U4529" s="88">
        <f t="shared" ref="U4529" si="11771">IF(COUNTA(Y4528:DP4531)=0,0,_xlfn.MINIFS(Y4529:DP4529,Y4531:DP4531,U4531))</f>
        <v>0</v>
      </c>
      <c r="V4529" s="89">
        <f t="array" ref="V4529">IF(COUNTA(Y4528:DP4531)=0,0,IF(ISERROR(HLOOKUP(V4531,Y4531:DP4531,1,FALSE)),0,INDEX(Y4529:DP4529,MATCH(V4528&amp;V4531,Y4528:DP4528&amp;Y4531:DP4531,0))))</f>
        <v>0</v>
      </c>
      <c r="W4529" s="90">
        <f t="array" ref="W4529">IF(COUNTA(Y4528:DP4531)=0,0,IF(ISERROR(HLOOKUP(W4531,Y4531:DP4531,1,FALSE)),0,AVERAGEIF(Y4531:DP4531,$W4531,Y4529:DP4529)))</f>
        <v>0</v>
      </c>
      <c r="X4529" s="107"/>
    </row>
    <row r="4530" spans="2:26">
      <c r="B4530" s="83"/>
      <c r="C4530" s="84"/>
      <c r="D4530" s="83"/>
      <c r="E4530" s="83"/>
      <c r="F4530" s="83"/>
      <c r="G4530" s="83"/>
      <c r="H4530" s="83"/>
      <c r="I4530" s="83"/>
      <c r="J4530" s="83"/>
      <c r="K4530" s="83"/>
      <c r="L4530" s="83"/>
      <c r="M4530" s="83"/>
      <c r="N4530" s="83"/>
      <c r="O4530" s="83"/>
      <c r="P4530" s="84"/>
      <c r="Q4530" s="217"/>
      <c r="R4530" s="91">
        <f t="shared" ref="R4530" si="11772">IF(COUNTA(Y4528:DP4531)=0,0,HLOOKUP(R4529,Y4529:DP4531,2,FALSE))</f>
        <v>0</v>
      </c>
      <c r="S4530" s="92">
        <f t="shared" ref="S4530" si="11773">IF(COUNTA(Y4528:DP4531)=0,0,HLOOKUP(S4528,Y4528:DP4531,3,FALSE))</f>
        <v>0</v>
      </c>
      <c r="T4530" s="93"/>
      <c r="U4530" s="94">
        <f t="array" ref="U4530">IF(COUNTA(Y4528:DP4531)=0,0,IF(ISERROR(HLOOKUP(U4531,Y4531:DP4531,1,FALSE)),0,INDEX(Y4530:DP4530,MATCH(U4529&amp;U4531,Y4529:DP4529&amp;Y4531:DP4531,0))))</f>
        <v>0</v>
      </c>
      <c r="V4530" s="94">
        <f t="array" ref="V4530">IF(COUNTA(Y4528:DP4531)=0,0,IF(ISERROR(HLOOKUP(V4531,Y4531:DP4531,1,FALSE)),0,INDEX(Y4530:DP4530,MATCH(V4529&amp;V4531,Y4529:DP4529&amp;Y4531:DP4531,0))))</f>
        <v>0</v>
      </c>
      <c r="W4530" s="95"/>
      <c r="X4530" s="108"/>
    </row>
    <row r="4531" spans="2:26" ht="13.9" thickBot="1">
      <c r="B4531" s="96"/>
      <c r="C4531" s="97"/>
      <c r="D4531" s="96"/>
      <c r="E4531" s="96"/>
      <c r="F4531" s="96"/>
      <c r="G4531" s="96"/>
      <c r="H4531" s="96"/>
      <c r="I4531" s="96"/>
      <c r="J4531" s="96"/>
      <c r="K4531" s="96"/>
      <c r="L4531" s="96"/>
      <c r="M4531" s="96"/>
      <c r="N4531" s="96"/>
      <c r="O4531" s="96"/>
      <c r="P4531" s="97"/>
      <c r="Q4531" s="218"/>
      <c r="R4531" s="98" t="str">
        <f t="shared" ref="R4531" si="11774">IF(COUNTA(Y4528:DP4531)=0,"none",HLOOKUP(R4529,Y4529:DP4531,3,FALSE))</f>
        <v>none</v>
      </c>
      <c r="S4531" s="99" t="str">
        <f t="shared" ref="S4531" si="11775">IF(COUNTA(Y4528:DP4531)=0,"none",HLOOKUP(S4528,Y4528:DP4531,4,FALSE))</f>
        <v>none</v>
      </c>
      <c r="T4531" s="100"/>
      <c r="U4531" s="100" t="str">
        <f t="array" ref="U4531">IF(COUNTA(Y4528:DP4531)=0,"none",IF($U$2="WAHR",$W$3,Abfrage!$F$4))</f>
        <v>none</v>
      </c>
      <c r="V4531" s="100" t="str">
        <f t="array" ref="V4531">IF(COUNTA(Y4528:DP4531)=0,"none",IF($U$2="WAHR",$W$3,Abfrage!$F$4))</f>
        <v>none</v>
      </c>
      <c r="W4531" s="100" t="str">
        <f t="array" ref="W4531">IF(COUNTA(Y4528:DP4531)=0,"none",IF($U$2="WAHR",$W$3,Abfrage!$F$4))</f>
        <v>none</v>
      </c>
      <c r="X4531" s="109"/>
    </row>
    <row r="4532" spans="2:26">
      <c r="B4532" s="75" t="s">
        <v>2802</v>
      </c>
      <c r="C4532" s="76"/>
      <c r="D4532" s="75" t="s">
        <v>95</v>
      </c>
      <c r="E4532" s="75" t="s">
        <v>96</v>
      </c>
      <c r="F4532" s="75" t="s">
        <v>97</v>
      </c>
      <c r="G4532" s="75" t="s">
        <v>306</v>
      </c>
      <c r="H4532" s="75"/>
      <c r="I4532" s="75" t="s">
        <v>51</v>
      </c>
      <c r="J4532" s="75" t="s">
        <v>2803</v>
      </c>
      <c r="K4532" s="75" t="s">
        <v>306</v>
      </c>
      <c r="L4532" s="75" t="s">
        <v>306</v>
      </c>
      <c r="M4532" s="75" t="s">
        <v>313</v>
      </c>
      <c r="N4532" s="75" t="s">
        <v>339</v>
      </c>
      <c r="O4532" s="75" t="s">
        <v>309</v>
      </c>
      <c r="P4532" s="76" t="s">
        <v>306</v>
      </c>
      <c r="Q4532" s="216"/>
      <c r="R4532" s="77" t="str">
        <f t="shared" ref="R4532" si="11776">IF(COUNTA(Y4532:DP4535)=0,"01.01.1900",INDEX(Y4532:DP4532,MATCH(R4533,Y4533:DP4533,0)))</f>
        <v>01.01.1900</v>
      </c>
      <c r="S4532" s="78" t="str">
        <f t="shared" ref="S4532" si="11777">IF(COUNTA(Y4532:DP4535)=0,"01.01.1900",MAX(Y4532:DP4532))</f>
        <v>01.01.1900</v>
      </c>
      <c r="T4532" s="79"/>
      <c r="U4532" s="80" t="str">
        <f t="array" ref="U4532">IF(COUNTA(Y4532:DP4535)=0,"01.01.1900",IF(ISERROR(HLOOKUP(U4535,Y4535:DP4535,1,FALSE)),"01.01.1900",INDEX(Y4532:DP4532,MATCH(U4533&amp;U4535,Y4533:DP4533&amp;Y4535:DP4535,0))))</f>
        <v>01.01.1900</v>
      </c>
      <c r="V4532" s="81" t="str">
        <f t="shared" ref="V4532" si="11778">IF(COUNTA(Y4532:DP4535)=0,"01.01.1900",_xlfn.MAXIFS(Y4532:DP4532,Y4535:DP4535,V4535))</f>
        <v>01.01.1900</v>
      </c>
      <c r="W4532" s="82"/>
      <c r="X4532" s="106"/>
    </row>
    <row r="4533" spans="2:26">
      <c r="B4533" s="83"/>
      <c r="C4533" s="84"/>
      <c r="D4533" s="83"/>
      <c r="E4533" s="83"/>
      <c r="F4533" s="83"/>
      <c r="G4533" s="83"/>
      <c r="H4533" s="83"/>
      <c r="I4533" s="83"/>
      <c r="J4533" s="83"/>
      <c r="K4533" s="83"/>
      <c r="L4533" s="83"/>
      <c r="M4533" s="83"/>
      <c r="N4533" s="83"/>
      <c r="O4533" s="83"/>
      <c r="P4533" s="84"/>
      <c r="Q4533" s="217"/>
      <c r="R4533" s="85">
        <f t="shared" ref="R4533" si="11779">IF(COUNTA(Y4532:DP4535)=0,0,MIN(Y4533:DP4533))</f>
        <v>0</v>
      </c>
      <c r="S4533" s="86">
        <f t="shared" ref="S4533" si="11780">IF(COUNTA(Y4532:DP4535)=0,0,HLOOKUP(S4532,Y4532:DP4535,2,FALSE))</f>
        <v>0</v>
      </c>
      <c r="T4533" s="87">
        <f t="shared" ref="T4533" si="11781">IF(COUNTA(Y4532:DP4535)=0,0,AVERAGE(Y4533:DP4533))</f>
        <v>0</v>
      </c>
      <c r="U4533" s="88">
        <f t="shared" ref="U4533" si="11782">IF(COUNTA(Y4532:DP4535)=0,0,_xlfn.MINIFS(Y4533:DP4533,Y4535:DP4535,U4535))</f>
        <v>0</v>
      </c>
      <c r="V4533" s="89">
        <f t="array" ref="V4533">IF(COUNTA(Y4532:DP4535)=0,0,IF(ISERROR(HLOOKUP(V4535,Y4535:DP4535,1,FALSE)),0,INDEX(Y4533:DP4533,MATCH(V4532&amp;V4535,Y4532:DP4532&amp;Y4535:DP4535,0))))</f>
        <v>0</v>
      </c>
      <c r="W4533" s="90">
        <f t="array" ref="W4533">IF(COUNTA(Y4532:DP4535)=0,0,IF(ISERROR(HLOOKUP(W4535,Y4535:DP4535,1,FALSE)),0,AVERAGEIF(Y4535:DP4535,$W4535,Y4533:DP4533)))</f>
        <v>0</v>
      </c>
      <c r="X4533" s="107"/>
    </row>
    <row r="4534" spans="2:26">
      <c r="B4534" s="83"/>
      <c r="C4534" s="84"/>
      <c r="D4534" s="83"/>
      <c r="E4534" s="83"/>
      <c r="F4534" s="83"/>
      <c r="G4534" s="83"/>
      <c r="H4534" s="83"/>
      <c r="I4534" s="83"/>
      <c r="J4534" s="83"/>
      <c r="K4534" s="83"/>
      <c r="L4534" s="83"/>
      <c r="M4534" s="83"/>
      <c r="N4534" s="83"/>
      <c r="O4534" s="83"/>
      <c r="P4534" s="84"/>
      <c r="Q4534" s="217"/>
      <c r="R4534" s="91">
        <f t="shared" ref="R4534" si="11783">IF(COUNTA(Y4532:DP4535)=0,0,HLOOKUP(R4533,Y4533:DP4535,2,FALSE))</f>
        <v>0</v>
      </c>
      <c r="S4534" s="92">
        <f t="shared" ref="S4534" si="11784">IF(COUNTA(Y4532:DP4535)=0,0,HLOOKUP(S4532,Y4532:DP4535,3,FALSE))</f>
        <v>0</v>
      </c>
      <c r="T4534" s="93"/>
      <c r="U4534" s="94">
        <f t="array" ref="U4534">IF(COUNTA(Y4532:DP4535)=0,0,IF(ISERROR(HLOOKUP(U4535,Y4535:DP4535,1,FALSE)),0,INDEX(Y4534:DP4534,MATCH(U4533&amp;U4535,Y4533:DP4533&amp;Y4535:DP4535,0))))</f>
        <v>0</v>
      </c>
      <c r="V4534" s="94">
        <f t="array" ref="V4534">IF(COUNTA(Y4532:DP4535)=0,0,IF(ISERROR(HLOOKUP(V4535,Y4535:DP4535,1,FALSE)),0,INDEX(Y4534:DP4534,MATCH(V4533&amp;V4535,Y4533:DP4533&amp;Y4535:DP4535,0))))</f>
        <v>0</v>
      </c>
      <c r="W4534" s="95"/>
      <c r="X4534" s="108"/>
    </row>
    <row r="4535" spans="2:26" ht="13.9" thickBot="1">
      <c r="B4535" s="96"/>
      <c r="C4535" s="97"/>
      <c r="D4535" s="96"/>
      <c r="E4535" s="96"/>
      <c r="F4535" s="96"/>
      <c r="G4535" s="96"/>
      <c r="H4535" s="96"/>
      <c r="I4535" s="96"/>
      <c r="J4535" s="96"/>
      <c r="K4535" s="96"/>
      <c r="L4535" s="96"/>
      <c r="M4535" s="96"/>
      <c r="N4535" s="96"/>
      <c r="O4535" s="96"/>
      <c r="P4535" s="97"/>
      <c r="Q4535" s="218"/>
      <c r="R4535" s="98" t="str">
        <f t="shared" ref="R4535" si="11785">IF(COUNTA(Y4532:DP4535)=0,"none",HLOOKUP(R4533,Y4533:DP4535,3,FALSE))</f>
        <v>none</v>
      </c>
      <c r="S4535" s="99" t="str">
        <f t="shared" ref="S4535" si="11786">IF(COUNTA(Y4532:DP4535)=0,"none",HLOOKUP(S4532,Y4532:DP4535,4,FALSE))</f>
        <v>none</v>
      </c>
      <c r="T4535" s="100"/>
      <c r="U4535" s="100" t="str">
        <f t="array" ref="U4535">IF(COUNTA(Y4532:DP4535)=0,"none",IF($U$2="WAHR",$W$3,Abfrage!$F$4))</f>
        <v>none</v>
      </c>
      <c r="V4535" s="100" t="str">
        <f t="array" ref="V4535">IF(COUNTA(Y4532:DP4535)=0,"none",IF($U$2="WAHR",$W$3,Abfrage!$F$4))</f>
        <v>none</v>
      </c>
      <c r="W4535" s="100" t="str">
        <f t="array" ref="W4535">IF(COUNTA(Y4532:DP4535)=0,"none",IF($U$2="WAHR",$W$3,Abfrage!$F$4))</f>
        <v>none</v>
      </c>
      <c r="X4535" s="109"/>
    </row>
    <row r="4536" spans="2:26">
      <c r="B4536" s="75" t="s">
        <v>2804</v>
      </c>
      <c r="C4536" s="76">
        <v>1000364320</v>
      </c>
      <c r="D4536" s="75" t="s">
        <v>169</v>
      </c>
      <c r="E4536" s="75" t="s">
        <v>2805</v>
      </c>
      <c r="F4536" s="75" t="s">
        <v>604</v>
      </c>
      <c r="G4536" s="75" t="s">
        <v>306</v>
      </c>
      <c r="H4536" s="75" t="e">
        <v>#N/A</v>
      </c>
      <c r="I4536" s="75" t="s">
        <v>2806</v>
      </c>
      <c r="J4536" s="75" t="s">
        <v>2807</v>
      </c>
      <c r="K4536" s="75" t="s">
        <v>306</v>
      </c>
      <c r="L4536" s="75" t="s">
        <v>306</v>
      </c>
      <c r="M4536" s="75" t="s">
        <v>306</v>
      </c>
      <c r="N4536" s="75" t="s">
        <v>306</v>
      </c>
      <c r="O4536" s="75" t="s">
        <v>309</v>
      </c>
      <c r="P4536" s="76" t="s">
        <v>306</v>
      </c>
      <c r="Q4536" s="216"/>
      <c r="R4536" s="77" t="str">
        <f t="shared" ref="R4536" si="11787">IF(COUNTA(Y4536:DP4539)=0,"01.01.1900",INDEX(Y4536:DP4536,MATCH(R4537,Y4537:DP4537,0)))</f>
        <v>01.01.1900</v>
      </c>
      <c r="S4536" s="78" t="str">
        <f t="shared" ref="S4536" si="11788">IF(COUNTA(Y4536:DP4539)=0,"01.01.1900",MAX(Y4536:DP4536))</f>
        <v>01.01.1900</v>
      </c>
      <c r="T4536" s="79"/>
      <c r="U4536" s="80" t="str">
        <f t="array" ref="U4536">IF(COUNTA(Y4536:DP4539)=0,"01.01.1900",IF(ISERROR(HLOOKUP(U4539,Y4539:DP4539,1,FALSE)),"01.01.1900",INDEX(Y4536:DP4536,MATCH(U4537&amp;U4539,Y4537:DP4537&amp;Y4539:DP4539,0))))</f>
        <v>01.01.1900</v>
      </c>
      <c r="V4536" s="81" t="str">
        <f t="shared" ref="V4536" si="11789">IF(COUNTA(Y4536:DP4539)=0,"01.01.1900",_xlfn.MAXIFS(Y4536:DP4536,Y4539:DP4539,V4539))</f>
        <v>01.01.1900</v>
      </c>
      <c r="W4536" s="82"/>
      <c r="X4536" s="106"/>
    </row>
    <row r="4537" spans="2:26">
      <c r="B4537" s="83"/>
      <c r="C4537" s="84"/>
      <c r="D4537" s="83"/>
      <c r="E4537" s="83"/>
      <c r="F4537" s="83"/>
      <c r="G4537" s="83"/>
      <c r="H4537" s="83"/>
      <c r="I4537" s="83"/>
      <c r="J4537" s="83"/>
      <c r="K4537" s="83"/>
      <c r="L4537" s="83"/>
      <c r="M4537" s="83"/>
      <c r="N4537" s="83"/>
      <c r="O4537" s="83"/>
      <c r="P4537" s="84"/>
      <c r="Q4537" s="217"/>
      <c r="R4537" s="85">
        <f t="shared" ref="R4537" si="11790">IF(COUNTA(Y4536:DP4539)=0,0,MIN(Y4537:DP4537))</f>
        <v>0</v>
      </c>
      <c r="S4537" s="86">
        <f t="shared" ref="S4537" si="11791">IF(COUNTA(Y4536:DP4539)=0,0,HLOOKUP(S4536,Y4536:DP4539,2,FALSE))</f>
        <v>0</v>
      </c>
      <c r="T4537" s="87">
        <f t="shared" ref="T4537" si="11792">IF(COUNTA(Y4536:DP4539)=0,0,AVERAGE(Y4537:DP4537))</f>
        <v>0</v>
      </c>
      <c r="U4537" s="88">
        <f t="shared" ref="U4537" si="11793">IF(COUNTA(Y4536:DP4539)=0,0,_xlfn.MINIFS(Y4537:DP4537,Y4539:DP4539,U4539))</f>
        <v>0</v>
      </c>
      <c r="V4537" s="89">
        <f t="array" ref="V4537">IF(COUNTA(Y4536:DP4539)=0,0,IF(ISERROR(HLOOKUP(V4539,Y4539:DP4539,1,FALSE)),0,INDEX(Y4537:DP4537,MATCH(V4536&amp;V4539,Y4536:DP4536&amp;Y4539:DP4539,0))))</f>
        <v>0</v>
      </c>
      <c r="W4537" s="90">
        <f t="array" ref="W4537">IF(COUNTA(Y4536:DP4539)=0,0,IF(ISERROR(HLOOKUP(W4539,Y4539:DP4539,1,FALSE)),0,AVERAGEIF(Y4539:DP4539,$W4539,Y4537:DP4537)))</f>
        <v>0</v>
      </c>
      <c r="X4537" s="107"/>
    </row>
    <row r="4538" spans="2:26">
      <c r="B4538" s="83"/>
      <c r="C4538" s="84"/>
      <c r="D4538" s="83"/>
      <c r="E4538" s="83"/>
      <c r="F4538" s="83"/>
      <c r="G4538" s="83"/>
      <c r="H4538" s="83"/>
      <c r="I4538" s="83"/>
      <c r="J4538" s="83"/>
      <c r="K4538" s="83"/>
      <c r="L4538" s="83"/>
      <c r="M4538" s="83"/>
      <c r="N4538" s="83"/>
      <c r="O4538" s="83"/>
      <c r="P4538" s="84"/>
      <c r="Q4538" s="217"/>
      <c r="R4538" s="91">
        <f t="shared" ref="R4538" si="11794">IF(COUNTA(Y4536:DP4539)=0,0,HLOOKUP(R4537,Y4537:DP4539,2,FALSE))</f>
        <v>0</v>
      </c>
      <c r="S4538" s="92">
        <f t="shared" ref="S4538" si="11795">IF(COUNTA(Y4536:DP4539)=0,0,HLOOKUP(S4536,Y4536:DP4539,3,FALSE))</f>
        <v>0</v>
      </c>
      <c r="T4538" s="93"/>
      <c r="U4538" s="94">
        <f t="array" ref="U4538">IF(COUNTA(Y4536:DP4539)=0,0,IF(ISERROR(HLOOKUP(U4539,Y4539:DP4539,1,FALSE)),0,INDEX(Y4538:DP4538,MATCH(U4537&amp;U4539,Y4537:DP4537&amp;Y4539:DP4539,0))))</f>
        <v>0</v>
      </c>
      <c r="V4538" s="94">
        <f t="array" ref="V4538">IF(COUNTA(Y4536:DP4539)=0,0,IF(ISERROR(HLOOKUP(V4539,Y4539:DP4539,1,FALSE)),0,INDEX(Y4538:DP4538,MATCH(V4537&amp;V4539,Y4537:DP4537&amp;Y4539:DP4539,0))))</f>
        <v>0</v>
      </c>
      <c r="W4538" s="95"/>
      <c r="X4538" s="108"/>
    </row>
    <row r="4539" spans="2:26" ht="13.9" thickBot="1">
      <c r="B4539" s="96"/>
      <c r="C4539" s="97"/>
      <c r="D4539" s="96"/>
      <c r="E4539" s="96"/>
      <c r="F4539" s="96"/>
      <c r="G4539" s="96"/>
      <c r="H4539" s="96"/>
      <c r="I4539" s="96"/>
      <c r="J4539" s="96"/>
      <c r="K4539" s="96"/>
      <c r="L4539" s="96"/>
      <c r="M4539" s="96"/>
      <c r="N4539" s="96"/>
      <c r="O4539" s="96"/>
      <c r="P4539" s="97"/>
      <c r="Q4539" s="218"/>
      <c r="R4539" s="98" t="str">
        <f t="shared" ref="R4539" si="11796">IF(COUNTA(Y4536:DP4539)=0,"none",HLOOKUP(R4537,Y4537:DP4539,3,FALSE))</f>
        <v>none</v>
      </c>
      <c r="S4539" s="99" t="str">
        <f t="shared" ref="S4539" si="11797">IF(COUNTA(Y4536:DP4539)=0,"none",HLOOKUP(S4536,Y4536:DP4539,4,FALSE))</f>
        <v>none</v>
      </c>
      <c r="T4539" s="100"/>
      <c r="U4539" s="100" t="str">
        <f t="array" ref="U4539">IF(COUNTA(Y4536:DP4539)=0,"none",IF($U$2="WAHR",$W$3,Abfrage!$F$4))</f>
        <v>none</v>
      </c>
      <c r="V4539" s="100" t="str">
        <f t="array" ref="V4539">IF(COUNTA(Y4536:DP4539)=0,"none",IF($U$2="WAHR",$W$3,Abfrage!$F$4))</f>
        <v>none</v>
      </c>
      <c r="W4539" s="100" t="str">
        <f t="array" ref="W4539">IF(COUNTA(Y4536:DP4539)=0,"none",IF($U$2="WAHR",$W$3,Abfrage!$F$4))</f>
        <v>none</v>
      </c>
      <c r="X4539" s="109"/>
    </row>
    <row r="4540" spans="2:26">
      <c r="B4540" s="75" t="s">
        <v>2808</v>
      </c>
      <c r="C4540" s="76">
        <v>1000364528</v>
      </c>
      <c r="D4540" s="75" t="s">
        <v>95</v>
      </c>
      <c r="E4540" s="75" t="s">
        <v>148</v>
      </c>
      <c r="F4540" s="75" t="s">
        <v>175</v>
      </c>
      <c r="G4540" s="75" t="s">
        <v>306</v>
      </c>
      <c r="H4540" s="75" t="e">
        <v>#N/A</v>
      </c>
      <c r="I4540" s="75" t="s">
        <v>51</v>
      </c>
      <c r="J4540" s="75" t="s">
        <v>2809</v>
      </c>
      <c r="K4540" s="75" t="s">
        <v>325</v>
      </c>
      <c r="L4540" s="75" t="s">
        <v>326</v>
      </c>
      <c r="M4540" s="75" t="s">
        <v>307</v>
      </c>
      <c r="N4540" s="75" t="s">
        <v>327</v>
      </c>
      <c r="O4540" s="75" t="s">
        <v>306</v>
      </c>
      <c r="P4540" s="76" t="s">
        <v>306</v>
      </c>
      <c r="Q4540" s="216"/>
      <c r="R4540" s="77" t="str">
        <f t="shared" ref="R4540" si="11798">IF(COUNTA(Y4540:DP4543)=0,"01.01.1900",INDEX(Y4540:DP4540,MATCH(R4541,Y4541:DP4541,0)))</f>
        <v>01.01.1900</v>
      </c>
      <c r="S4540" s="78" t="str">
        <f t="shared" ref="S4540" si="11799">IF(COUNTA(Y4540:DP4543)=0,"01.01.1900",MAX(Y4540:DP4540))</f>
        <v>01.01.1900</v>
      </c>
      <c r="T4540" s="79"/>
      <c r="U4540" s="80" t="str">
        <f t="array" ref="U4540">IF(COUNTA(Y4540:DP4543)=0,"01.01.1900",IF(ISERROR(HLOOKUP(U4543,Y4543:DP4543,1,FALSE)),"01.01.1900",INDEX(Y4540:DP4540,MATCH(U4541&amp;U4543,Y4541:DP4541&amp;Y4543:DP4543,0))))</f>
        <v>01.01.1900</v>
      </c>
      <c r="V4540" s="81" t="str">
        <f t="shared" ref="V4540" si="11800">IF(COUNTA(Y4540:DP4543)=0,"01.01.1900",_xlfn.MAXIFS(Y4540:DP4540,Y4543:DP4543,V4543))</f>
        <v>01.01.1900</v>
      </c>
      <c r="W4540" s="82"/>
      <c r="X4540" s="106"/>
    </row>
    <row r="4541" spans="2:26">
      <c r="B4541" s="83"/>
      <c r="C4541" s="84"/>
      <c r="D4541" s="83"/>
      <c r="E4541" s="83"/>
      <c r="F4541" s="83"/>
      <c r="G4541" s="83"/>
      <c r="H4541" s="83"/>
      <c r="I4541" s="83"/>
      <c r="J4541" s="83"/>
      <c r="K4541" s="83"/>
      <c r="L4541" s="83"/>
      <c r="M4541" s="83"/>
      <c r="N4541" s="83"/>
      <c r="O4541" s="83"/>
      <c r="P4541" s="84"/>
      <c r="Q4541" s="217"/>
      <c r="R4541" s="85">
        <f t="shared" ref="R4541" si="11801">IF(COUNTA(Y4540:DP4543)=0,0,MIN(Y4541:DP4541))</f>
        <v>0</v>
      </c>
      <c r="S4541" s="86">
        <f t="shared" ref="S4541" si="11802">IF(COUNTA(Y4540:DP4543)=0,0,HLOOKUP(S4540,Y4540:DP4543,2,FALSE))</f>
        <v>0</v>
      </c>
      <c r="T4541" s="87">
        <f t="shared" ref="T4541" si="11803">IF(COUNTA(Y4540:DP4543)=0,0,AVERAGE(Y4541:DP4541))</f>
        <v>0</v>
      </c>
      <c r="U4541" s="88">
        <f t="shared" ref="U4541" si="11804">IF(COUNTA(Y4540:DP4543)=0,0,_xlfn.MINIFS(Y4541:DP4541,Y4543:DP4543,U4543))</f>
        <v>0</v>
      </c>
      <c r="V4541" s="89">
        <f t="array" ref="V4541">IF(COUNTA(Y4540:DP4543)=0,0,IF(ISERROR(HLOOKUP(V4543,Y4543:DP4543,1,FALSE)),0,INDEX(Y4541:DP4541,MATCH(V4540&amp;V4543,Y4540:DP4540&amp;Y4543:DP4543,0))))</f>
        <v>0</v>
      </c>
      <c r="W4541" s="90">
        <f t="array" ref="W4541">IF(COUNTA(Y4540:DP4543)=0,0,IF(ISERROR(HLOOKUP(W4543,Y4543:DP4543,1,FALSE)),0,AVERAGEIF(Y4543:DP4543,$W4543,Y4541:DP4541)))</f>
        <v>0</v>
      </c>
      <c r="X4541" s="107"/>
    </row>
    <row r="4542" spans="2:26">
      <c r="B4542" s="83"/>
      <c r="C4542" s="84"/>
      <c r="D4542" s="83"/>
      <c r="E4542" s="83"/>
      <c r="F4542" s="83"/>
      <c r="G4542" s="83"/>
      <c r="H4542" s="83"/>
      <c r="I4542" s="83"/>
      <c r="J4542" s="83"/>
      <c r="K4542" s="83"/>
      <c r="L4542" s="83"/>
      <c r="M4542" s="83"/>
      <c r="N4542" s="83"/>
      <c r="O4542" s="83"/>
      <c r="P4542" s="84"/>
      <c r="Q4542" s="217"/>
      <c r="R4542" s="91">
        <f t="shared" ref="R4542" si="11805">IF(COUNTA(Y4540:DP4543)=0,0,HLOOKUP(R4541,Y4541:DP4543,2,FALSE))</f>
        <v>0</v>
      </c>
      <c r="S4542" s="92">
        <f t="shared" ref="S4542" si="11806">IF(COUNTA(Y4540:DP4543)=0,0,HLOOKUP(S4540,Y4540:DP4543,3,FALSE))</f>
        <v>0</v>
      </c>
      <c r="T4542" s="93"/>
      <c r="U4542" s="94">
        <f t="array" ref="U4542">IF(COUNTA(Y4540:DP4543)=0,0,IF(ISERROR(HLOOKUP(U4543,Y4543:DP4543,1,FALSE)),0,INDEX(Y4542:DP4542,MATCH(U4541&amp;U4543,Y4541:DP4541&amp;Y4543:DP4543,0))))</f>
        <v>0</v>
      </c>
      <c r="V4542" s="94">
        <f t="array" ref="V4542">IF(COUNTA(Y4540:DP4543)=0,0,IF(ISERROR(HLOOKUP(V4543,Y4543:DP4543,1,FALSE)),0,INDEX(Y4542:DP4542,MATCH(V4541&amp;V4543,Y4541:DP4541&amp;Y4543:DP4543,0))))</f>
        <v>0</v>
      </c>
      <c r="W4542" s="95"/>
      <c r="X4542" s="108"/>
    </row>
    <row r="4543" spans="2:26" ht="13.9" thickBot="1">
      <c r="B4543" s="96"/>
      <c r="C4543" s="97"/>
      <c r="D4543" s="96"/>
      <c r="E4543" s="96"/>
      <c r="F4543" s="96"/>
      <c r="G4543" s="96"/>
      <c r="H4543" s="96"/>
      <c r="I4543" s="96"/>
      <c r="J4543" s="96"/>
      <c r="K4543" s="96"/>
      <c r="L4543" s="96"/>
      <c r="M4543" s="96"/>
      <c r="N4543" s="96"/>
      <c r="O4543" s="96"/>
      <c r="P4543" s="97"/>
      <c r="Q4543" s="218"/>
      <c r="R4543" s="98" t="str">
        <f t="shared" ref="R4543" si="11807">IF(COUNTA(Y4540:DP4543)=0,"none",HLOOKUP(R4541,Y4541:DP4543,3,FALSE))</f>
        <v>none</v>
      </c>
      <c r="S4543" s="99" t="str">
        <f t="shared" ref="S4543" si="11808">IF(COUNTA(Y4540:DP4543)=0,"none",HLOOKUP(S4540,Y4540:DP4543,4,FALSE))</f>
        <v>none</v>
      </c>
      <c r="T4543" s="100"/>
      <c r="U4543" s="100" t="str">
        <f t="array" ref="U4543">IF(COUNTA(Y4540:DP4543)=0,"none",IF($U$2="WAHR",$W$3,Abfrage!$F$4))</f>
        <v>none</v>
      </c>
      <c r="V4543" s="100" t="str">
        <f t="array" ref="V4543">IF(COUNTA(Y4540:DP4543)=0,"none",IF($U$2="WAHR",$W$3,Abfrage!$F$4))</f>
        <v>none</v>
      </c>
      <c r="W4543" s="100" t="str">
        <f t="array" ref="W4543">IF(COUNTA(Y4540:DP4543)=0,"none",IF($U$2="WAHR",$W$3,Abfrage!$F$4))</f>
        <v>none</v>
      </c>
      <c r="X4543" s="109"/>
    </row>
    <row r="4544" spans="2:26">
      <c r="B4544" s="75" t="s">
        <v>2810</v>
      </c>
      <c r="C4544" s="76">
        <v>1000364588</v>
      </c>
      <c r="D4544" s="75" t="s">
        <v>95</v>
      </c>
      <c r="E4544" s="75" t="s">
        <v>148</v>
      </c>
      <c r="F4544" s="75" t="s">
        <v>175</v>
      </c>
      <c r="G4544" s="75" t="s">
        <v>306</v>
      </c>
      <c r="H4544" s="75" t="s">
        <v>50</v>
      </c>
      <c r="I4544" s="75" t="s">
        <v>51</v>
      </c>
      <c r="J4544" s="75" t="s">
        <v>2811</v>
      </c>
      <c r="K4544" s="75" t="s">
        <v>327</v>
      </c>
      <c r="L4544" s="75" t="s">
        <v>326</v>
      </c>
      <c r="M4544" s="75" t="s">
        <v>307</v>
      </c>
      <c r="N4544" s="75" t="s">
        <v>327</v>
      </c>
      <c r="O4544" s="75" t="s">
        <v>306</v>
      </c>
      <c r="P4544" s="76" t="s">
        <v>306</v>
      </c>
      <c r="Q4544" s="216"/>
      <c r="R4544" s="77">
        <f t="shared" ref="R4544" si="11809">IF(COUNTA(Y4544:DP4547)=0,"01.01.1900",INDEX(Y4544:DP4544,MATCH(R4545,Y4545:DP4545,0)))</f>
        <v>44987</v>
      </c>
      <c r="S4544" s="78">
        <f t="shared" ref="S4544" si="11810">IF(COUNTA(Y4544:DP4547)=0,"01.01.1900",MAX(Y4544:DP4544))</f>
        <v>44987</v>
      </c>
      <c r="T4544" s="79"/>
      <c r="U4544" s="80" t="str">
        <f t="array" ref="U4544">IF(COUNTA(Y4544:DP4547)=0,"01.01.1900",IF(ISERROR(HLOOKUP(U4547,Y4547:DP4547,1,FALSE)),"01.01.1900",INDEX(Y4544:DP4544,MATCH(U4545&amp;U4547,Y4545:DP4545&amp;Y4547:DP4547,0))))</f>
        <v>01.01.1900</v>
      </c>
      <c r="V4544" s="81">
        <f t="shared" ref="V4544" si="11811">IF(COUNTA(Y4544:DP4547)=0,"01.01.1900",_xlfn.MAXIFS(Y4544:DP4544,Y4547:DP4547,V4547))</f>
        <v>0</v>
      </c>
      <c r="W4544" s="82"/>
      <c r="X4544" s="106"/>
      <c r="Y4544" s="141">
        <v>44987</v>
      </c>
      <c r="Z4544" s="141">
        <v>44987</v>
      </c>
    </row>
    <row r="4545" spans="2:27">
      <c r="B4545" s="83"/>
      <c r="C4545" s="84"/>
      <c r="D4545" s="83"/>
      <c r="E4545" s="83"/>
      <c r="F4545" s="83"/>
      <c r="G4545" s="83"/>
      <c r="H4545" s="83"/>
      <c r="I4545" s="83"/>
      <c r="J4545" s="83"/>
      <c r="K4545" s="83"/>
      <c r="L4545" s="83"/>
      <c r="M4545" s="83"/>
      <c r="N4545" s="83"/>
      <c r="O4545" s="83"/>
      <c r="P4545" s="84"/>
      <c r="Q4545" s="217"/>
      <c r="R4545" s="85">
        <f t="shared" ref="R4545" si="11812">IF(COUNTA(Y4544:DP4547)=0,0,MIN(Y4545:DP4545))</f>
        <v>0.126</v>
      </c>
      <c r="S4545" s="86">
        <f t="shared" ref="S4545" si="11813">IF(COUNTA(Y4544:DP4547)=0,0,HLOOKUP(S4544,Y4544:DP4547,2,FALSE))</f>
        <v>0.126</v>
      </c>
      <c r="T4545" s="87">
        <f t="shared" ref="T4545" si="11814">IF(COUNTA(Y4544:DP4547)=0,0,AVERAGE(Y4545:DP4545))</f>
        <v>0.126</v>
      </c>
      <c r="U4545" s="88">
        <f t="shared" ref="U4545" si="11815">IF(COUNTA(Y4544:DP4547)=0,0,_xlfn.MINIFS(Y4545:DP4545,Y4547:DP4547,U4547))</f>
        <v>0</v>
      </c>
      <c r="V4545" s="89">
        <f t="array" ref="V4545">IF(COUNTA(Y4544:DP4547)=0,0,IF(ISERROR(HLOOKUP(V4547,Y4547:DP4547,1,FALSE)),0,INDEX(Y4545:DP4545,MATCH(V4544&amp;V4547,Y4544:DP4544&amp;Y4547:DP4547,0))))</f>
        <v>0</v>
      </c>
      <c r="W4545" s="90">
        <f t="array" ref="W4545">IF(COUNTA(Y4544:DP4547)=0,0,IF(ISERROR(HLOOKUP(W4547,Y4547:DP4547,1,FALSE)),0,AVERAGEIF(Y4547:DP4547,$W4547,Y4545:DP4545)))</f>
        <v>0</v>
      </c>
      <c r="X4545" s="107"/>
      <c r="Y4545" s="142">
        <v>0.126</v>
      </c>
      <c r="Z4545" s="142">
        <v>0.126</v>
      </c>
    </row>
    <row r="4546" spans="2:27">
      <c r="B4546" s="83"/>
      <c r="C4546" s="84"/>
      <c r="D4546" s="83"/>
      <c r="E4546" s="83"/>
      <c r="F4546" s="83"/>
      <c r="G4546" s="83"/>
      <c r="H4546" s="83"/>
      <c r="I4546" s="83"/>
      <c r="J4546" s="83"/>
      <c r="K4546" s="83"/>
      <c r="L4546" s="83"/>
      <c r="M4546" s="83"/>
      <c r="N4546" s="83"/>
      <c r="O4546" s="83"/>
      <c r="P4546" s="84"/>
      <c r="Q4546" s="217"/>
      <c r="R4546" s="91">
        <f t="shared" ref="R4546" si="11816">IF(COUNTA(Y4544:DP4547)=0,0,HLOOKUP(R4545,Y4545:DP4547,2,FALSE))</f>
        <v>1000</v>
      </c>
      <c r="S4546" s="92">
        <f t="shared" ref="S4546" si="11817">IF(COUNTA(Y4544:DP4547)=0,0,HLOOKUP(S4544,Y4544:DP4547,3,FALSE))</f>
        <v>1000</v>
      </c>
      <c r="T4546" s="93"/>
      <c r="U4546" s="94">
        <f t="array" ref="U4546">IF(COUNTA(Y4544:DP4547)=0,0,IF(ISERROR(HLOOKUP(U4547,Y4547:DP4547,1,FALSE)),0,INDEX(Y4546:DP4546,MATCH(U4545&amp;U4547,Y4545:DP4545&amp;Y4547:DP4547,0))))</f>
        <v>0</v>
      </c>
      <c r="V4546" s="94">
        <f t="array" ref="V4546">IF(COUNTA(Y4544:DP4547)=0,0,IF(ISERROR(HLOOKUP(V4547,Y4547:DP4547,1,FALSE)),0,INDEX(Y4546:DP4546,MATCH(V4545&amp;V4547,Y4545:DP4545&amp;Y4547:DP4547,0))))</f>
        <v>0</v>
      </c>
      <c r="W4546" s="95"/>
      <c r="X4546" s="108"/>
      <c r="Y4546" s="143">
        <v>1000</v>
      </c>
      <c r="Z4546" s="143">
        <v>1000</v>
      </c>
    </row>
    <row r="4547" spans="2:27" ht="13.9" thickBot="1">
      <c r="B4547" s="96"/>
      <c r="C4547" s="97"/>
      <c r="D4547" s="96"/>
      <c r="E4547" s="96"/>
      <c r="F4547" s="96"/>
      <c r="G4547" s="96"/>
      <c r="H4547" s="96"/>
      <c r="I4547" s="96"/>
      <c r="J4547" s="96"/>
      <c r="K4547" s="96"/>
      <c r="L4547" s="96"/>
      <c r="M4547" s="96"/>
      <c r="N4547" s="96"/>
      <c r="O4547" s="96"/>
      <c r="P4547" s="97"/>
      <c r="Q4547" s="218"/>
      <c r="R4547" s="98" t="str">
        <f t="shared" ref="R4547" si="11818">IF(COUNTA(Y4544:DP4547)=0,"none",HLOOKUP(R4545,Y4545:DP4547,3,FALSE))</f>
        <v>www (-30%)</v>
      </c>
      <c r="S4547" s="99" t="str">
        <f t="shared" ref="S4547" si="11819">IF(COUNTA(Y4544:DP4547)=0,"none",HLOOKUP(S4544,Y4544:DP4547,4,FALSE))</f>
        <v>www (-30%)</v>
      </c>
      <c r="T4547" s="100"/>
      <c r="U4547" s="100">
        <f t="array" ref="U4547">IF(COUNTA(Y4544:DP4547)=0,"none",IF($U$2="WAHR",$W$3,Abfrage!$F$4))</f>
        <v>0</v>
      </c>
      <c r="V4547" s="100">
        <f t="array" ref="V4547">IF(COUNTA(Y4544:DP4547)=0,"none",IF($U$2="WAHR",$W$3,Abfrage!$F$4))</f>
        <v>0</v>
      </c>
      <c r="W4547" s="100">
        <f t="array" ref="W4547">IF(COUNTA(Y4544:DP4547)=0,"none",IF($U$2="WAHR",$W$3,Abfrage!$F$4))</f>
        <v>0</v>
      </c>
      <c r="X4547" s="109"/>
      <c r="Y4547" s="144" t="s">
        <v>43</v>
      </c>
      <c r="Z4547" s="144" t="s">
        <v>43</v>
      </c>
    </row>
    <row r="4548" spans="2:27">
      <c r="B4548" s="75" t="s">
        <v>2812</v>
      </c>
      <c r="C4548" s="76">
        <v>1000363133</v>
      </c>
      <c r="D4548" s="75" t="s">
        <v>95</v>
      </c>
      <c r="E4548" s="75" t="s">
        <v>175</v>
      </c>
      <c r="F4548" s="75" t="s">
        <v>97</v>
      </c>
      <c r="G4548" s="75" t="s">
        <v>2813</v>
      </c>
      <c r="H4548" s="75" t="s">
        <v>44</v>
      </c>
      <c r="I4548" s="75" t="s">
        <v>1035</v>
      </c>
      <c r="J4548" s="75" t="s">
        <v>2814</v>
      </c>
      <c r="K4548" s="75" t="s">
        <v>306</v>
      </c>
      <c r="L4548" s="75" t="s">
        <v>306</v>
      </c>
      <c r="M4548" s="75" t="s">
        <v>307</v>
      </c>
      <c r="N4548" s="75" t="s">
        <v>1116</v>
      </c>
      <c r="O4548" s="75" t="s">
        <v>309</v>
      </c>
      <c r="P4548" s="76" t="s">
        <v>306</v>
      </c>
      <c r="Q4548" s="216"/>
      <c r="R4548" s="77">
        <f t="shared" ref="R4548" si="11820">IF(COUNTA(Y4548:DP4551)=0,"01.01.1900",INDEX(Y4548:DP4548,MATCH(R4549,Y4549:DP4549,0)))</f>
        <v>44789</v>
      </c>
      <c r="S4548" s="78">
        <f t="shared" ref="S4548" si="11821">IF(COUNTA(Y4548:DP4551)=0,"01.01.1900",MAX(Y4548:DP4548))</f>
        <v>44789</v>
      </c>
      <c r="T4548" s="79"/>
      <c r="U4548" s="80" t="str">
        <f t="array" ref="U4548">IF(COUNTA(Y4548:DP4551)=0,"01.01.1900",IF(ISERROR(HLOOKUP(U4551,Y4551:DP4551,1,FALSE)),"01.01.1900",INDEX(Y4548:DP4548,MATCH(U4549&amp;U4551,Y4549:DP4549&amp;Y4551:DP4551,0))))</f>
        <v>01.01.1900</v>
      </c>
      <c r="V4548" s="81">
        <f t="shared" ref="V4548" si="11822">IF(COUNTA(Y4548:DP4551)=0,"01.01.1900",_xlfn.MAXIFS(Y4548:DP4548,Y4551:DP4551,V4551))</f>
        <v>0</v>
      </c>
      <c r="W4548" s="82"/>
      <c r="X4548" s="106"/>
      <c r="Y4548" s="141">
        <v>44789</v>
      </c>
      <c r="Z4548" s="141">
        <v>44789</v>
      </c>
    </row>
    <row r="4549" spans="2:27">
      <c r="B4549" s="83"/>
      <c r="C4549" s="84"/>
      <c r="D4549" s="83"/>
      <c r="E4549" s="83"/>
      <c r="F4549" s="83"/>
      <c r="G4549" s="83"/>
      <c r="H4549" s="83"/>
      <c r="I4549" s="83"/>
      <c r="J4549" s="83"/>
      <c r="K4549" s="83"/>
      <c r="L4549" s="83"/>
      <c r="M4549" s="83"/>
      <c r="N4549" s="83"/>
      <c r="O4549" s="83"/>
      <c r="P4549" s="84"/>
      <c r="Q4549" s="217"/>
      <c r="R4549" s="85">
        <f t="shared" ref="R4549" si="11823">IF(COUNTA(Y4548:DP4551)=0,0,MIN(Y4549:DP4549))</f>
        <v>1.8620000000000001</v>
      </c>
      <c r="S4549" s="86">
        <f t="shared" ref="S4549" si="11824">IF(COUNTA(Y4548:DP4551)=0,0,HLOOKUP(S4548,Y4548:DP4551,2,FALSE))</f>
        <v>1.8620000000000001</v>
      </c>
      <c r="T4549" s="87">
        <f t="shared" ref="T4549" si="11825">IF(COUNTA(Y4548:DP4551)=0,0,AVERAGE(Y4549:DP4549))</f>
        <v>1.8620000000000001</v>
      </c>
      <c r="U4549" s="88">
        <f t="shared" ref="U4549" si="11826">IF(COUNTA(Y4548:DP4551)=0,0,_xlfn.MINIFS(Y4549:DP4549,Y4551:DP4551,U4551))</f>
        <v>0</v>
      </c>
      <c r="V4549" s="89">
        <f t="array" ref="V4549">IF(COUNTA(Y4548:DP4551)=0,0,IF(ISERROR(HLOOKUP(V4551,Y4551:DP4551,1,FALSE)),0,INDEX(Y4549:DP4549,MATCH(V4548&amp;V4551,Y4548:DP4548&amp;Y4551:DP4551,0))))</f>
        <v>0</v>
      </c>
      <c r="W4549" s="90">
        <f t="array" ref="W4549">IF(COUNTA(Y4548:DP4551)=0,0,IF(ISERROR(HLOOKUP(W4551,Y4551:DP4551,1,FALSE)),0,AVERAGEIF(Y4551:DP4551,$W4551,Y4549:DP4549)))</f>
        <v>0</v>
      </c>
      <c r="X4549" s="107"/>
      <c r="Y4549" s="142">
        <v>1.8620000000000001</v>
      </c>
      <c r="Z4549" s="142">
        <v>1.8620000000000001</v>
      </c>
    </row>
    <row r="4550" spans="2:27">
      <c r="B4550" s="83"/>
      <c r="C4550" s="84"/>
      <c r="D4550" s="83"/>
      <c r="E4550" s="83"/>
      <c r="F4550" s="83"/>
      <c r="G4550" s="83"/>
      <c r="H4550" s="83"/>
      <c r="I4550" s="83"/>
      <c r="J4550" s="83"/>
      <c r="K4550" s="83"/>
      <c r="L4550" s="83"/>
      <c r="M4550" s="83"/>
      <c r="N4550" s="83"/>
      <c r="O4550" s="83"/>
      <c r="P4550" s="84"/>
      <c r="Q4550" s="217"/>
      <c r="R4550" s="91">
        <f t="shared" ref="R4550" si="11827">IF(COUNTA(Y4548:DP4551)=0,0,HLOOKUP(R4549,Y4549:DP4551,2,FALSE))</f>
        <v>1000</v>
      </c>
      <c r="S4550" s="92">
        <f t="shared" ref="S4550" si="11828">IF(COUNTA(Y4548:DP4551)=0,0,HLOOKUP(S4548,Y4548:DP4551,3,FALSE))</f>
        <v>1000</v>
      </c>
      <c r="T4550" s="93"/>
      <c r="U4550" s="94">
        <f t="array" ref="U4550">IF(COUNTA(Y4548:DP4551)=0,0,IF(ISERROR(HLOOKUP(U4551,Y4551:DP4551,1,FALSE)),0,INDEX(Y4550:DP4550,MATCH(U4549&amp;U4551,Y4549:DP4549&amp;Y4551:DP4551,0))))</f>
        <v>0</v>
      </c>
      <c r="V4550" s="94">
        <f t="array" ref="V4550">IF(COUNTA(Y4548:DP4551)=0,0,IF(ISERROR(HLOOKUP(V4551,Y4551:DP4551,1,FALSE)),0,INDEX(Y4550:DP4550,MATCH(V4549&amp;V4551,Y4549:DP4549&amp;Y4551:DP4551,0))))</f>
        <v>0</v>
      </c>
      <c r="W4550" s="95"/>
      <c r="X4550" s="108"/>
      <c r="Y4550" s="143">
        <v>1000</v>
      </c>
      <c r="Z4550" s="143">
        <v>1000</v>
      </c>
    </row>
    <row r="4551" spans="2:27" ht="13.9" thickBot="1">
      <c r="B4551" s="96"/>
      <c r="C4551" s="97"/>
      <c r="D4551" s="96"/>
      <c r="E4551" s="96"/>
      <c r="F4551" s="96"/>
      <c r="G4551" s="96"/>
      <c r="H4551" s="96"/>
      <c r="I4551" s="96"/>
      <c r="J4551" s="96"/>
      <c r="K4551" s="96"/>
      <c r="L4551" s="96"/>
      <c r="M4551" s="96"/>
      <c r="N4551" s="96"/>
      <c r="O4551" s="96"/>
      <c r="P4551" s="97"/>
      <c r="Q4551" s="218"/>
      <c r="R4551" s="98" t="str">
        <f t="shared" ref="R4551" si="11829">IF(COUNTA(Y4548:DP4551)=0,"none",HLOOKUP(R4549,Y4549:DP4551,3,FALSE))</f>
        <v>www (-30%)</v>
      </c>
      <c r="S4551" s="99" t="str">
        <f t="shared" ref="S4551" si="11830">IF(COUNTA(Y4548:DP4551)=0,"none",HLOOKUP(S4548,Y4548:DP4551,4,FALSE))</f>
        <v>www (-30%)</v>
      </c>
      <c r="T4551" s="100"/>
      <c r="U4551" s="100">
        <f t="array" ref="U4551">IF(COUNTA(Y4548:DP4551)=0,"none",IF($U$2="WAHR",$W$3,Abfrage!$F$4))</f>
        <v>0</v>
      </c>
      <c r="V4551" s="100">
        <f t="array" ref="V4551">IF(COUNTA(Y4548:DP4551)=0,"none",IF($U$2="WAHR",$W$3,Abfrage!$F$4))</f>
        <v>0</v>
      </c>
      <c r="W4551" s="100">
        <f t="array" ref="W4551">IF(COUNTA(Y4548:DP4551)=0,"none",IF($U$2="WAHR",$W$3,Abfrage!$F$4))</f>
        <v>0</v>
      </c>
      <c r="X4551" s="109"/>
      <c r="Y4551" s="144" t="s">
        <v>43</v>
      </c>
      <c r="Z4551" s="144" t="s">
        <v>43</v>
      </c>
    </row>
    <row r="4552" spans="2:27">
      <c r="B4552" s="75" t="s">
        <v>2815</v>
      </c>
      <c r="C4552" s="76">
        <v>1000363132</v>
      </c>
      <c r="D4552" s="75" t="s">
        <v>95</v>
      </c>
      <c r="E4552" s="75" t="s">
        <v>96</v>
      </c>
      <c r="F4552" s="75" t="s">
        <v>97</v>
      </c>
      <c r="G4552" s="75" t="s">
        <v>2816</v>
      </c>
      <c r="H4552" s="75" t="s">
        <v>44</v>
      </c>
      <c r="I4552" s="75" t="s">
        <v>1035</v>
      </c>
      <c r="J4552" s="75" t="s">
        <v>2817</v>
      </c>
      <c r="K4552" s="75" t="s">
        <v>306</v>
      </c>
      <c r="L4552" s="75" t="s">
        <v>306</v>
      </c>
      <c r="M4552" s="75" t="s">
        <v>313</v>
      </c>
      <c r="N4552" s="75" t="s">
        <v>1116</v>
      </c>
      <c r="O4552" s="75" t="s">
        <v>309</v>
      </c>
      <c r="P4552" s="76" t="s">
        <v>306</v>
      </c>
      <c r="Q4552" s="216"/>
      <c r="R4552" s="77">
        <f t="shared" ref="R4552" si="11831">IF(COUNTA(Y4552:DP4555)=0,"01.01.1900",INDEX(Y4552:DP4552,MATCH(R4553,Y4553:DP4553,0)))</f>
        <v>45187</v>
      </c>
      <c r="S4552" s="78">
        <f t="shared" ref="S4552" si="11832">IF(COUNTA(Y4552:DP4555)=0,"01.01.1900",MAX(Y4552:DP4552))</f>
        <v>45187</v>
      </c>
      <c r="T4552" s="79"/>
      <c r="U4552" s="80" t="str">
        <f t="array" ref="U4552">IF(COUNTA(Y4552:DP4555)=0,"01.01.1900",IF(ISERROR(HLOOKUP(U4555,Y4555:DP4555,1,FALSE)),"01.01.1900",INDEX(Y4552:DP4552,MATCH(U4553&amp;U4555,Y4553:DP4553&amp;Y4555:DP4555,0))))</f>
        <v>01.01.1900</v>
      </c>
      <c r="V4552" s="81">
        <f t="shared" ref="V4552" si="11833">IF(COUNTA(Y4552:DP4555)=0,"01.01.1900",_xlfn.MAXIFS(Y4552:DP4552,Y4555:DP4555,V4555))</f>
        <v>0</v>
      </c>
      <c r="W4552" s="82"/>
      <c r="X4552" s="106"/>
      <c r="Y4552" s="141">
        <v>45187</v>
      </c>
      <c r="Z4552" s="141">
        <v>45187</v>
      </c>
    </row>
    <row r="4553" spans="2:27">
      <c r="B4553" s="83"/>
      <c r="C4553" s="84"/>
      <c r="D4553" s="83"/>
      <c r="E4553" s="83"/>
      <c r="F4553" s="83"/>
      <c r="G4553" s="83"/>
      <c r="H4553" s="83"/>
      <c r="I4553" s="83"/>
      <c r="J4553" s="83"/>
      <c r="K4553" s="83"/>
      <c r="L4553" s="83"/>
      <c r="M4553" s="83"/>
      <c r="N4553" s="83"/>
      <c r="O4553" s="83"/>
      <c r="P4553" s="84"/>
      <c r="Q4553" s="217"/>
      <c r="R4553" s="85">
        <f t="shared" ref="R4553" si="11834">IF(COUNTA(Y4552:DP4555)=0,0,MIN(Y4553:DP4553))</f>
        <v>2.0089999999999999</v>
      </c>
      <c r="S4553" s="86">
        <f t="shared" ref="S4553" si="11835">IF(COUNTA(Y4552:DP4555)=0,0,HLOOKUP(S4552,Y4552:DP4555,2,FALSE))</f>
        <v>2.0089999999999999</v>
      </c>
      <c r="T4553" s="87">
        <f t="shared" ref="T4553" si="11836">IF(COUNTA(Y4552:DP4555)=0,0,AVERAGE(Y4553:DP4553))</f>
        <v>2.0089999999999999</v>
      </c>
      <c r="U4553" s="88">
        <f t="shared" ref="U4553" si="11837">IF(COUNTA(Y4552:DP4555)=0,0,_xlfn.MINIFS(Y4553:DP4553,Y4555:DP4555,U4555))</f>
        <v>0</v>
      </c>
      <c r="V4553" s="89">
        <f t="array" ref="V4553">IF(COUNTA(Y4552:DP4555)=0,0,IF(ISERROR(HLOOKUP(V4555,Y4555:DP4555,1,FALSE)),0,INDEX(Y4553:DP4553,MATCH(V4552&amp;V4555,Y4552:DP4552&amp;Y4555:DP4555,0))))</f>
        <v>0</v>
      </c>
      <c r="W4553" s="90">
        <f t="array" ref="W4553">IF(COUNTA(Y4552:DP4555)=0,0,IF(ISERROR(HLOOKUP(W4555,Y4555:DP4555,1,FALSE)),0,AVERAGEIF(Y4555:DP4555,$W4555,Y4553:DP4553)))</f>
        <v>0</v>
      </c>
      <c r="X4553" s="107"/>
      <c r="Y4553" s="142">
        <v>2.0089999999999999</v>
      </c>
      <c r="Z4553" s="142">
        <v>2.0089999999999999</v>
      </c>
    </row>
    <row r="4554" spans="2:27">
      <c r="B4554" s="83"/>
      <c r="C4554" s="84"/>
      <c r="D4554" s="83"/>
      <c r="E4554" s="83"/>
      <c r="F4554" s="83"/>
      <c r="G4554" s="83"/>
      <c r="H4554" s="83"/>
      <c r="I4554" s="83"/>
      <c r="J4554" s="83"/>
      <c r="K4554" s="83"/>
      <c r="L4554" s="83"/>
      <c r="M4554" s="83"/>
      <c r="N4554" s="83"/>
      <c r="O4554" s="83"/>
      <c r="P4554" s="84"/>
      <c r="Q4554" s="217"/>
      <c r="R4554" s="91">
        <f t="shared" ref="R4554" si="11838">IF(COUNTA(Y4552:DP4555)=0,0,HLOOKUP(R4553,Y4553:DP4555,2,FALSE))</f>
        <v>1000</v>
      </c>
      <c r="S4554" s="92">
        <f t="shared" ref="S4554" si="11839">IF(COUNTA(Y4552:DP4555)=0,0,HLOOKUP(S4552,Y4552:DP4555,3,FALSE))</f>
        <v>1000</v>
      </c>
      <c r="T4554" s="93"/>
      <c r="U4554" s="94">
        <f t="array" ref="U4554">IF(COUNTA(Y4552:DP4555)=0,0,IF(ISERROR(HLOOKUP(U4555,Y4555:DP4555,1,FALSE)),0,INDEX(Y4554:DP4554,MATCH(U4553&amp;U4555,Y4553:DP4553&amp;Y4555:DP4555,0))))</f>
        <v>0</v>
      </c>
      <c r="V4554" s="94">
        <f t="array" ref="V4554">IF(COUNTA(Y4552:DP4555)=0,0,IF(ISERROR(HLOOKUP(V4555,Y4555:DP4555,1,FALSE)),0,INDEX(Y4554:DP4554,MATCH(V4553&amp;V4555,Y4553:DP4553&amp;Y4555:DP4555,0))))</f>
        <v>0</v>
      </c>
      <c r="W4554" s="95"/>
      <c r="X4554" s="108"/>
      <c r="Y4554" s="143">
        <v>1000</v>
      </c>
      <c r="Z4554" s="143">
        <v>1000</v>
      </c>
    </row>
    <row r="4555" spans="2:27" ht="13.9" thickBot="1">
      <c r="B4555" s="96"/>
      <c r="C4555" s="97"/>
      <c r="D4555" s="96"/>
      <c r="E4555" s="96"/>
      <c r="F4555" s="96"/>
      <c r="G4555" s="96"/>
      <c r="H4555" s="96"/>
      <c r="I4555" s="96"/>
      <c r="J4555" s="96"/>
      <c r="K4555" s="96"/>
      <c r="L4555" s="96"/>
      <c r="M4555" s="96"/>
      <c r="N4555" s="96"/>
      <c r="O4555" s="96"/>
      <c r="P4555" s="97"/>
      <c r="Q4555" s="218"/>
      <c r="R4555" s="98" t="str">
        <f t="shared" ref="R4555" si="11840">IF(COUNTA(Y4552:DP4555)=0,"none",HLOOKUP(R4553,Y4553:DP4555,3,FALSE))</f>
        <v>www (-30%)</v>
      </c>
      <c r="S4555" s="99" t="str">
        <f t="shared" ref="S4555" si="11841">IF(COUNTA(Y4552:DP4555)=0,"none",HLOOKUP(S4552,Y4552:DP4555,4,FALSE))</f>
        <v>www (-30%)</v>
      </c>
      <c r="T4555" s="100"/>
      <c r="U4555" s="100">
        <f t="array" ref="U4555">IF(COUNTA(Y4552:DP4555)=0,"none",IF($U$2="WAHR",$W$3,Abfrage!$F$4))</f>
        <v>0</v>
      </c>
      <c r="V4555" s="100">
        <f t="array" ref="V4555">IF(COUNTA(Y4552:DP4555)=0,"none",IF($U$2="WAHR",$W$3,Abfrage!$F$4))</f>
        <v>0</v>
      </c>
      <c r="W4555" s="100">
        <f t="array" ref="W4555">IF(COUNTA(Y4552:DP4555)=0,"none",IF($U$2="WAHR",$W$3,Abfrage!$F$4))</f>
        <v>0</v>
      </c>
      <c r="X4555" s="109"/>
      <c r="Y4555" s="144" t="s">
        <v>43</v>
      </c>
      <c r="Z4555" s="144" t="s">
        <v>43</v>
      </c>
    </row>
    <row r="4556" spans="2:27">
      <c r="B4556" s="75" t="s">
        <v>2818</v>
      </c>
      <c r="C4556" s="76">
        <v>1000333923</v>
      </c>
      <c r="D4556" s="75" t="s">
        <v>95</v>
      </c>
      <c r="E4556" s="75" t="s">
        <v>96</v>
      </c>
      <c r="F4556" s="75" t="s">
        <v>97</v>
      </c>
      <c r="G4556" s="75" t="s">
        <v>306</v>
      </c>
      <c r="H4556" s="75" t="s">
        <v>44</v>
      </c>
      <c r="I4556" s="75" t="s">
        <v>48</v>
      </c>
      <c r="J4556" s="75" t="s">
        <v>2819</v>
      </c>
      <c r="K4556" s="75" t="s">
        <v>306</v>
      </c>
      <c r="L4556" s="75" t="s">
        <v>306</v>
      </c>
      <c r="M4556" s="75" t="s">
        <v>313</v>
      </c>
      <c r="N4556" s="75" t="s">
        <v>393</v>
      </c>
      <c r="O4556" s="75" t="s">
        <v>309</v>
      </c>
      <c r="P4556" s="76" t="s">
        <v>306</v>
      </c>
      <c r="Q4556" s="216"/>
      <c r="R4556" s="77">
        <f t="shared" ref="R4556" si="11842">IF(COUNTA(Y4556:DP4559)=0,"01.01.1900",INDEX(Y4556:DP4556,MATCH(R4557,Y4557:DP4557,0)))</f>
        <v>44502</v>
      </c>
      <c r="S4556" s="78">
        <f t="shared" ref="S4556" si="11843">IF(COUNTA(Y4556:DP4559)=0,"01.01.1900",MAX(Y4556:DP4556))</f>
        <v>45154</v>
      </c>
      <c r="T4556" s="79"/>
      <c r="U4556" s="80" t="str">
        <f t="array" ref="U4556">IF(COUNTA(Y4556:DP4559)=0,"01.01.1900",IF(ISERROR(HLOOKUP(U4559,Y4559:DP4559,1,FALSE)),"01.01.1900",INDEX(Y4556:DP4556,MATCH(U4557&amp;U4559,Y4557:DP4557&amp;Y4559:DP4559,0))))</f>
        <v>01.01.1900</v>
      </c>
      <c r="V4556" s="81">
        <f t="shared" ref="V4556" si="11844">IF(COUNTA(Y4556:DP4559)=0,"01.01.1900",_xlfn.MAXIFS(Y4556:DP4556,Y4559:DP4559,V4559))</f>
        <v>0</v>
      </c>
      <c r="W4556" s="82"/>
      <c r="X4556" s="106"/>
      <c r="Y4556" s="141">
        <v>44502</v>
      </c>
      <c r="Z4556" s="141">
        <v>45154</v>
      </c>
      <c r="AA4556" s="141">
        <v>45154</v>
      </c>
    </row>
    <row r="4557" spans="2:27">
      <c r="B4557" s="83"/>
      <c r="C4557" s="84"/>
      <c r="D4557" s="83"/>
      <c r="E4557" s="83"/>
      <c r="F4557" s="83"/>
      <c r="G4557" s="83"/>
      <c r="H4557" s="83"/>
      <c r="I4557" s="83"/>
      <c r="J4557" s="83"/>
      <c r="K4557" s="83"/>
      <c r="L4557" s="83"/>
      <c r="M4557" s="83"/>
      <c r="N4557" s="83"/>
      <c r="O4557" s="83"/>
      <c r="P4557" s="84"/>
      <c r="Q4557" s="217"/>
      <c r="R4557" s="85">
        <f t="shared" ref="R4557" si="11845">IF(COUNTA(Y4556:DP4559)=0,0,MIN(Y4557:DP4557))</f>
        <v>1.96</v>
      </c>
      <c r="S4557" s="86">
        <f t="shared" ref="S4557" si="11846">IF(COUNTA(Y4556:DP4559)=0,0,HLOOKUP(S4556,Y4556:DP4559,2,FALSE))</f>
        <v>2.4430000000000001</v>
      </c>
      <c r="T4557" s="87">
        <f t="shared" ref="T4557" si="11847">IF(COUNTA(Y4556:DP4559)=0,0,AVERAGE(Y4557:DP4557))</f>
        <v>2.282</v>
      </c>
      <c r="U4557" s="88">
        <f t="shared" ref="U4557" si="11848">IF(COUNTA(Y4556:DP4559)=0,0,_xlfn.MINIFS(Y4557:DP4557,Y4559:DP4559,U4559))</f>
        <v>0</v>
      </c>
      <c r="V4557" s="89">
        <f t="array" ref="V4557">IF(COUNTA(Y4556:DP4559)=0,0,IF(ISERROR(HLOOKUP(V4559,Y4559:DP4559,1,FALSE)),0,INDEX(Y4557:DP4557,MATCH(V4556&amp;V4559,Y4556:DP4556&amp;Y4559:DP4559,0))))</f>
        <v>0</v>
      </c>
      <c r="W4557" s="90">
        <f t="array" ref="W4557">IF(COUNTA(Y4556:DP4559)=0,0,IF(ISERROR(HLOOKUP(W4559,Y4559:DP4559,1,FALSE)),0,AVERAGEIF(Y4559:DP4559,$W4559,Y4557:DP4557)))</f>
        <v>0</v>
      </c>
      <c r="X4557" s="107"/>
      <c r="Y4557" s="142">
        <v>1.96</v>
      </c>
      <c r="Z4557" s="142">
        <v>2.4430000000000001</v>
      </c>
      <c r="AA4557" s="142">
        <v>2.4430000000000001</v>
      </c>
    </row>
    <row r="4558" spans="2:27">
      <c r="B4558" s="83"/>
      <c r="C4558" s="84"/>
      <c r="D4558" s="83"/>
      <c r="E4558" s="83"/>
      <c r="F4558" s="83"/>
      <c r="G4558" s="83"/>
      <c r="H4558" s="83"/>
      <c r="I4558" s="83"/>
      <c r="J4558" s="83"/>
      <c r="K4558" s="83"/>
      <c r="L4558" s="83"/>
      <c r="M4558" s="83"/>
      <c r="N4558" s="83"/>
      <c r="O4558" s="83"/>
      <c r="P4558" s="84"/>
      <c r="Q4558" s="217"/>
      <c r="R4558" s="91">
        <f t="shared" ref="R4558" si="11849">IF(COUNTA(Y4556:DP4559)=0,0,HLOOKUP(R4557,Y4557:DP4559,2,FALSE))</f>
        <v>1</v>
      </c>
      <c r="S4558" s="92">
        <f t="shared" ref="S4558" si="11850">IF(COUNTA(Y4556:DP4559)=0,0,HLOOKUP(S4556,Y4556:DP4559,3,FALSE))</f>
        <v>1000</v>
      </c>
      <c r="T4558" s="93"/>
      <c r="U4558" s="94">
        <f t="array" ref="U4558">IF(COUNTA(Y4556:DP4559)=0,0,IF(ISERROR(HLOOKUP(U4559,Y4559:DP4559,1,FALSE)),0,INDEX(Y4558:DP4558,MATCH(U4557&amp;U4559,Y4557:DP4557&amp;Y4559:DP4559,0))))</f>
        <v>0</v>
      </c>
      <c r="V4558" s="94">
        <f t="array" ref="V4558">IF(COUNTA(Y4556:DP4559)=0,0,IF(ISERROR(HLOOKUP(V4559,Y4559:DP4559,1,FALSE)),0,INDEX(Y4558:DP4558,MATCH(V4557&amp;V4559,Y4557:DP4557&amp;Y4559:DP4559,0))))</f>
        <v>0</v>
      </c>
      <c r="W4558" s="95"/>
      <c r="X4558" s="108"/>
      <c r="Y4558" s="143">
        <v>1</v>
      </c>
      <c r="Z4558" s="143">
        <v>1000</v>
      </c>
      <c r="AA4558" s="143">
        <v>1000</v>
      </c>
    </row>
    <row r="4559" spans="2:27" ht="13.9" thickBot="1">
      <c r="B4559" s="96"/>
      <c r="C4559" s="97"/>
      <c r="D4559" s="96"/>
      <c r="E4559" s="96"/>
      <c r="F4559" s="96"/>
      <c r="G4559" s="96"/>
      <c r="H4559" s="96"/>
      <c r="I4559" s="96"/>
      <c r="J4559" s="96"/>
      <c r="K4559" s="96"/>
      <c r="L4559" s="96"/>
      <c r="M4559" s="96"/>
      <c r="N4559" s="96"/>
      <c r="O4559" s="96"/>
      <c r="P4559" s="97"/>
      <c r="Q4559" s="218"/>
      <c r="R4559" s="98" t="str">
        <f t="shared" ref="R4559" si="11851">IF(COUNTA(Y4556:DP4559)=0,"none",HLOOKUP(R4557,Y4557:DP4559,3,FALSE))</f>
        <v>SAP</v>
      </c>
      <c r="S4559" s="99" t="str">
        <f t="shared" ref="S4559" si="11852">IF(COUNTA(Y4556:DP4559)=0,"none",HLOOKUP(S4556,Y4556:DP4559,4,FALSE))</f>
        <v>www (-30%)</v>
      </c>
      <c r="T4559" s="100"/>
      <c r="U4559" s="100">
        <f t="array" ref="U4559">IF(COUNTA(Y4556:DP4559)=0,"none",IF($U$2="WAHR",$W$3,Abfrage!$F$4))</f>
        <v>0</v>
      </c>
      <c r="V4559" s="100">
        <f t="array" ref="V4559">IF(COUNTA(Y4556:DP4559)=0,"none",IF($U$2="WAHR",$W$3,Abfrage!$F$4))</f>
        <v>0</v>
      </c>
      <c r="W4559" s="100">
        <f t="array" ref="W4559">IF(COUNTA(Y4556:DP4559)=0,"none",IF($U$2="WAHR",$W$3,Abfrage!$F$4))</f>
        <v>0</v>
      </c>
      <c r="X4559" s="109"/>
      <c r="Y4559" s="144" t="s">
        <v>47</v>
      </c>
      <c r="Z4559" s="144" t="s">
        <v>43</v>
      </c>
      <c r="AA4559" s="144" t="s">
        <v>43</v>
      </c>
    </row>
    <row r="4560" spans="2:27">
      <c r="B4560" s="75" t="s">
        <v>2820</v>
      </c>
      <c r="C4560" s="76">
        <v>1000333924</v>
      </c>
      <c r="D4560" s="75" t="s">
        <v>95</v>
      </c>
      <c r="E4560" s="75" t="s">
        <v>96</v>
      </c>
      <c r="F4560" s="75" t="s">
        <v>97</v>
      </c>
      <c r="G4560" s="75" t="s">
        <v>306</v>
      </c>
      <c r="H4560" s="75">
        <v>0</v>
      </c>
      <c r="I4560" s="75" t="s">
        <v>48</v>
      </c>
      <c r="J4560" s="75" t="s">
        <v>2821</v>
      </c>
      <c r="K4560" s="75" t="s">
        <v>306</v>
      </c>
      <c r="L4560" s="75" t="s">
        <v>306</v>
      </c>
      <c r="M4560" s="75" t="s">
        <v>313</v>
      </c>
      <c r="N4560" s="75" t="s">
        <v>393</v>
      </c>
      <c r="O4560" s="75" t="s">
        <v>315</v>
      </c>
      <c r="P4560" s="76" t="s">
        <v>306</v>
      </c>
      <c r="Q4560" s="216"/>
      <c r="R4560" s="77">
        <f t="shared" ref="R4560" si="11853">IF(COUNTA(Y4560:DP4563)=0,"01.01.1900",INDEX(Y4560:DP4560,MATCH(R4561,Y4561:DP4561,0)))</f>
        <v>44502</v>
      </c>
      <c r="S4560" s="78">
        <f t="shared" ref="S4560" si="11854">IF(COUNTA(Y4560:DP4563)=0,"01.01.1900",MAX(Y4560:DP4560))</f>
        <v>44502</v>
      </c>
      <c r="T4560" s="79"/>
      <c r="U4560" s="80" t="str">
        <f t="array" ref="U4560">IF(COUNTA(Y4560:DP4563)=0,"01.01.1900",IF(ISERROR(HLOOKUP(U4563,Y4563:DP4563,1,FALSE)),"01.01.1900",INDEX(Y4560:DP4560,MATCH(U4561&amp;U4563,Y4561:DP4561&amp;Y4563:DP4563,0))))</f>
        <v>01.01.1900</v>
      </c>
      <c r="V4560" s="81">
        <f t="shared" ref="V4560" si="11855">IF(COUNTA(Y4560:DP4563)=0,"01.01.1900",_xlfn.MAXIFS(Y4560:DP4560,Y4563:DP4563,V4563))</f>
        <v>0</v>
      </c>
      <c r="W4560" s="82"/>
      <c r="X4560" s="106"/>
      <c r="Y4560" s="141">
        <v>44502</v>
      </c>
    </row>
    <row r="4561" spans="2:27">
      <c r="B4561" s="83"/>
      <c r="C4561" s="84"/>
      <c r="D4561" s="83"/>
      <c r="E4561" s="83"/>
      <c r="F4561" s="83"/>
      <c r="G4561" s="83"/>
      <c r="H4561" s="83"/>
      <c r="I4561" s="83"/>
      <c r="J4561" s="83"/>
      <c r="K4561" s="83"/>
      <c r="L4561" s="83"/>
      <c r="M4561" s="83"/>
      <c r="N4561" s="83"/>
      <c r="O4561" s="83"/>
      <c r="P4561" s="84"/>
      <c r="Q4561" s="217"/>
      <c r="R4561" s="85">
        <f t="shared" ref="R4561" si="11856">IF(COUNTA(Y4560:DP4563)=0,0,MIN(Y4561:DP4561))</f>
        <v>3.15</v>
      </c>
      <c r="S4561" s="86">
        <f t="shared" ref="S4561" si="11857">IF(COUNTA(Y4560:DP4563)=0,0,HLOOKUP(S4560,Y4560:DP4563,2,FALSE))</f>
        <v>3.15</v>
      </c>
      <c r="T4561" s="87">
        <f t="shared" ref="T4561" si="11858">IF(COUNTA(Y4560:DP4563)=0,0,AVERAGE(Y4561:DP4561))</f>
        <v>3.15</v>
      </c>
      <c r="U4561" s="88">
        <f t="shared" ref="U4561" si="11859">IF(COUNTA(Y4560:DP4563)=0,0,_xlfn.MINIFS(Y4561:DP4561,Y4563:DP4563,U4563))</f>
        <v>0</v>
      </c>
      <c r="V4561" s="89">
        <f t="array" ref="V4561">IF(COUNTA(Y4560:DP4563)=0,0,IF(ISERROR(HLOOKUP(V4563,Y4563:DP4563,1,FALSE)),0,INDEX(Y4561:DP4561,MATCH(V4560&amp;V4563,Y4560:DP4560&amp;Y4563:DP4563,0))))</f>
        <v>0</v>
      </c>
      <c r="W4561" s="90">
        <f t="array" ref="W4561">IF(COUNTA(Y4560:DP4563)=0,0,IF(ISERROR(HLOOKUP(W4563,Y4563:DP4563,1,FALSE)),0,AVERAGEIF(Y4563:DP4563,$W4563,Y4561:DP4561)))</f>
        <v>0</v>
      </c>
      <c r="X4561" s="107"/>
      <c r="Y4561" s="142">
        <v>3.15</v>
      </c>
    </row>
    <row r="4562" spans="2:27">
      <c r="B4562" s="83"/>
      <c r="C4562" s="84"/>
      <c r="D4562" s="83"/>
      <c r="E4562" s="83"/>
      <c r="F4562" s="83"/>
      <c r="G4562" s="83"/>
      <c r="H4562" s="83"/>
      <c r="I4562" s="83"/>
      <c r="J4562" s="83"/>
      <c r="K4562" s="83"/>
      <c r="L4562" s="83"/>
      <c r="M4562" s="83"/>
      <c r="N4562" s="83"/>
      <c r="O4562" s="83"/>
      <c r="P4562" s="84"/>
      <c r="Q4562" s="217"/>
      <c r="R4562" s="91">
        <f t="shared" ref="R4562" si="11860">IF(COUNTA(Y4560:DP4563)=0,0,HLOOKUP(R4561,Y4561:DP4563,2,FALSE))</f>
        <v>1</v>
      </c>
      <c r="S4562" s="92">
        <f t="shared" ref="S4562" si="11861">IF(COUNTA(Y4560:DP4563)=0,0,HLOOKUP(S4560,Y4560:DP4563,3,FALSE))</f>
        <v>1</v>
      </c>
      <c r="T4562" s="93"/>
      <c r="U4562" s="94">
        <f t="array" ref="U4562">IF(COUNTA(Y4560:DP4563)=0,0,IF(ISERROR(HLOOKUP(U4563,Y4563:DP4563,1,FALSE)),0,INDEX(Y4562:DP4562,MATCH(U4561&amp;U4563,Y4561:DP4561&amp;Y4563:DP4563,0))))</f>
        <v>0</v>
      </c>
      <c r="V4562" s="94">
        <f t="array" ref="V4562">IF(COUNTA(Y4560:DP4563)=0,0,IF(ISERROR(HLOOKUP(V4563,Y4563:DP4563,1,FALSE)),0,INDEX(Y4562:DP4562,MATCH(V4561&amp;V4563,Y4561:DP4561&amp;Y4563:DP4563,0))))</f>
        <v>0</v>
      </c>
      <c r="W4562" s="95"/>
      <c r="X4562" s="108"/>
      <c r="Y4562" s="143">
        <v>1</v>
      </c>
    </row>
    <row r="4563" spans="2:27" ht="13.9" thickBot="1">
      <c r="B4563" s="96"/>
      <c r="C4563" s="97"/>
      <c r="D4563" s="96"/>
      <c r="E4563" s="96"/>
      <c r="F4563" s="96"/>
      <c r="G4563" s="96"/>
      <c r="H4563" s="96"/>
      <c r="I4563" s="96"/>
      <c r="J4563" s="96"/>
      <c r="K4563" s="96"/>
      <c r="L4563" s="96"/>
      <c r="M4563" s="96"/>
      <c r="N4563" s="96"/>
      <c r="O4563" s="96"/>
      <c r="P4563" s="97"/>
      <c r="Q4563" s="218"/>
      <c r="R4563" s="98" t="str">
        <f t="shared" ref="R4563" si="11862">IF(COUNTA(Y4560:DP4563)=0,"none",HLOOKUP(R4561,Y4561:DP4563,3,FALSE))</f>
        <v>SAP</v>
      </c>
      <c r="S4563" s="99" t="str">
        <f t="shared" ref="S4563" si="11863">IF(COUNTA(Y4560:DP4563)=0,"none",HLOOKUP(S4560,Y4560:DP4563,4,FALSE))</f>
        <v>SAP</v>
      </c>
      <c r="T4563" s="100"/>
      <c r="U4563" s="100">
        <f t="array" ref="U4563">IF(COUNTA(Y4560:DP4563)=0,"none",IF($U$2="WAHR",$W$3,Abfrage!$F$4))</f>
        <v>0</v>
      </c>
      <c r="V4563" s="100">
        <f t="array" ref="V4563">IF(COUNTA(Y4560:DP4563)=0,"none",IF($U$2="WAHR",$W$3,Abfrage!$F$4))</f>
        <v>0</v>
      </c>
      <c r="W4563" s="100">
        <f t="array" ref="W4563">IF(COUNTA(Y4560:DP4563)=0,"none",IF($U$2="WAHR",$W$3,Abfrage!$F$4))</f>
        <v>0</v>
      </c>
      <c r="X4563" s="109"/>
      <c r="Y4563" s="144" t="s">
        <v>47</v>
      </c>
    </row>
    <row r="4564" spans="2:27">
      <c r="B4564" s="75" t="s">
        <v>2822</v>
      </c>
      <c r="C4564" s="76">
        <v>1000333855</v>
      </c>
      <c r="D4564" s="75" t="s">
        <v>95</v>
      </c>
      <c r="E4564" s="75" t="s">
        <v>96</v>
      </c>
      <c r="F4564" s="75" t="s">
        <v>97</v>
      </c>
      <c r="G4564" s="75" t="s">
        <v>306</v>
      </c>
      <c r="H4564" s="75" t="s">
        <v>44</v>
      </c>
      <c r="I4564" s="75" t="s">
        <v>41</v>
      </c>
      <c r="J4564" s="75" t="s">
        <v>2823</v>
      </c>
      <c r="K4564" s="75" t="s">
        <v>306</v>
      </c>
      <c r="L4564" s="75" t="s">
        <v>306</v>
      </c>
      <c r="M4564" s="75" t="s">
        <v>313</v>
      </c>
      <c r="N4564" s="75" t="s">
        <v>352</v>
      </c>
      <c r="O4564" s="75" t="s">
        <v>309</v>
      </c>
      <c r="P4564" s="76" t="s">
        <v>306</v>
      </c>
      <c r="Q4564" s="216"/>
      <c r="R4564" s="77">
        <f t="shared" ref="R4564" si="11864">IF(COUNTA(Y4564:DP4567)=0,"01.01.1900",INDEX(Y4564:DP4564,MATCH(R4565,Y4565:DP4565,0)))</f>
        <v>45154</v>
      </c>
      <c r="S4564" s="78">
        <f t="shared" ref="S4564" si="11865">IF(COUNTA(Y4564:DP4567)=0,"01.01.1900",MAX(Y4564:DP4564))</f>
        <v>45154</v>
      </c>
      <c r="T4564" s="79"/>
      <c r="U4564" s="80" t="str">
        <f t="array" ref="U4564">IF(COUNTA(Y4564:DP4567)=0,"01.01.1900",IF(ISERROR(HLOOKUP(U4567,Y4567:DP4567,1,FALSE)),"01.01.1900",INDEX(Y4564:DP4564,MATCH(U4565&amp;U4567,Y4565:DP4565&amp;Y4567:DP4567,0))))</f>
        <v>01.01.1900</v>
      </c>
      <c r="V4564" s="81">
        <f t="shared" ref="V4564" si="11866">IF(COUNTA(Y4564:DP4567)=0,"01.01.1900",_xlfn.MAXIFS(Y4564:DP4564,Y4567:DP4567,V4567))</f>
        <v>0</v>
      </c>
      <c r="W4564" s="82"/>
      <c r="X4564" s="106"/>
      <c r="Y4564" s="141">
        <v>44502</v>
      </c>
      <c r="Z4564" s="141">
        <v>45154</v>
      </c>
      <c r="AA4564" s="141">
        <v>45154</v>
      </c>
    </row>
    <row r="4565" spans="2:27">
      <c r="B4565" s="83"/>
      <c r="C4565" s="84"/>
      <c r="D4565" s="83"/>
      <c r="E4565" s="83"/>
      <c r="F4565" s="83"/>
      <c r="G4565" s="83"/>
      <c r="H4565" s="83"/>
      <c r="I4565" s="83"/>
      <c r="J4565" s="83"/>
      <c r="K4565" s="83"/>
      <c r="L4565" s="83"/>
      <c r="M4565" s="83"/>
      <c r="N4565" s="83"/>
      <c r="O4565" s="83"/>
      <c r="P4565" s="84"/>
      <c r="Q4565" s="217"/>
      <c r="R4565" s="85">
        <f t="shared" ref="R4565" si="11867">IF(COUNTA(Y4564:DP4567)=0,0,MIN(Y4565:DP4565))</f>
        <v>0.76300000000000001</v>
      </c>
      <c r="S4565" s="86">
        <f t="shared" ref="S4565" si="11868">IF(COUNTA(Y4564:DP4567)=0,0,HLOOKUP(S4564,Y4564:DP4567,2,FALSE))</f>
        <v>0.76300000000000001</v>
      </c>
      <c r="T4565" s="87">
        <f t="shared" ref="T4565" si="11869">IF(COUNTA(Y4564:DP4567)=0,0,AVERAGE(Y4565:DP4565))</f>
        <v>0.80616666666666659</v>
      </c>
      <c r="U4565" s="88">
        <f t="shared" ref="U4565" si="11870">IF(COUNTA(Y4564:DP4567)=0,0,_xlfn.MINIFS(Y4565:DP4565,Y4567:DP4567,U4567))</f>
        <v>0</v>
      </c>
      <c r="V4565" s="89">
        <f t="array" ref="V4565">IF(COUNTA(Y4564:DP4567)=0,0,IF(ISERROR(HLOOKUP(V4567,Y4567:DP4567,1,FALSE)),0,INDEX(Y4565:DP4565,MATCH(V4564&amp;V4567,Y4564:DP4564&amp;Y4567:DP4567,0))))</f>
        <v>0</v>
      </c>
      <c r="W4565" s="90">
        <f t="array" ref="W4565">IF(COUNTA(Y4564:DP4567)=0,0,IF(ISERROR(HLOOKUP(W4567,Y4567:DP4567,1,FALSE)),0,AVERAGEIF(Y4567:DP4567,$W4567,Y4565:DP4565)))</f>
        <v>0</v>
      </c>
      <c r="X4565" s="107"/>
      <c r="Y4565" s="142">
        <v>0.89250000000000007</v>
      </c>
      <c r="Z4565" s="142">
        <v>0.76300000000000001</v>
      </c>
      <c r="AA4565" s="142">
        <v>0.76300000000000001</v>
      </c>
    </row>
    <row r="4566" spans="2:27">
      <c r="B4566" s="83"/>
      <c r="C4566" s="84"/>
      <c r="D4566" s="83"/>
      <c r="E4566" s="83"/>
      <c r="F4566" s="83"/>
      <c r="G4566" s="83"/>
      <c r="H4566" s="83"/>
      <c r="I4566" s="83"/>
      <c r="J4566" s="83"/>
      <c r="K4566" s="83"/>
      <c r="L4566" s="83"/>
      <c r="M4566" s="83"/>
      <c r="N4566" s="83"/>
      <c r="O4566" s="83"/>
      <c r="P4566" s="84"/>
      <c r="Q4566" s="217"/>
      <c r="R4566" s="91">
        <f t="shared" ref="R4566" si="11871">IF(COUNTA(Y4564:DP4567)=0,0,HLOOKUP(R4565,Y4565:DP4567,2,FALSE))</f>
        <v>1000</v>
      </c>
      <c r="S4566" s="92">
        <f t="shared" ref="S4566" si="11872">IF(COUNTA(Y4564:DP4567)=0,0,HLOOKUP(S4564,Y4564:DP4567,3,FALSE))</f>
        <v>1000</v>
      </c>
      <c r="T4566" s="93"/>
      <c r="U4566" s="94">
        <f t="array" ref="U4566">IF(COUNTA(Y4564:DP4567)=0,0,IF(ISERROR(HLOOKUP(U4567,Y4567:DP4567,1,FALSE)),0,INDEX(Y4566:DP4566,MATCH(U4565&amp;U4567,Y4565:DP4565&amp;Y4567:DP4567,0))))</f>
        <v>0</v>
      </c>
      <c r="V4566" s="94">
        <f t="array" ref="V4566">IF(COUNTA(Y4564:DP4567)=0,0,IF(ISERROR(HLOOKUP(V4567,Y4567:DP4567,1,FALSE)),0,INDEX(Y4566:DP4566,MATCH(V4565&amp;V4567,Y4565:DP4565&amp;Y4567:DP4567,0))))</f>
        <v>0</v>
      </c>
      <c r="W4566" s="95"/>
      <c r="X4566" s="108"/>
      <c r="Y4566" s="143">
        <v>1000</v>
      </c>
      <c r="Z4566" s="143">
        <v>1000</v>
      </c>
      <c r="AA4566" s="143">
        <v>1000</v>
      </c>
    </row>
    <row r="4567" spans="2:27" ht="13.9" thickBot="1">
      <c r="B4567" s="96"/>
      <c r="C4567" s="97"/>
      <c r="D4567" s="96"/>
      <c r="E4567" s="96"/>
      <c r="F4567" s="96"/>
      <c r="G4567" s="96"/>
      <c r="H4567" s="96"/>
      <c r="I4567" s="96"/>
      <c r="J4567" s="96"/>
      <c r="K4567" s="96"/>
      <c r="L4567" s="96"/>
      <c r="M4567" s="96"/>
      <c r="N4567" s="96"/>
      <c r="O4567" s="96"/>
      <c r="P4567" s="97"/>
      <c r="Q4567" s="218"/>
      <c r="R4567" s="98" t="str">
        <f t="shared" ref="R4567" si="11873">IF(COUNTA(Y4564:DP4567)=0,"none",HLOOKUP(R4565,Y4565:DP4567,3,FALSE))</f>
        <v>www (-30%)</v>
      </c>
      <c r="S4567" s="99" t="str">
        <f t="shared" ref="S4567" si="11874">IF(COUNTA(Y4564:DP4567)=0,"none",HLOOKUP(S4564,Y4564:DP4567,4,FALSE))</f>
        <v>www (-30%)</v>
      </c>
      <c r="T4567" s="100"/>
      <c r="U4567" s="100">
        <f t="array" ref="U4567">IF(COUNTA(Y4564:DP4567)=0,"none",IF($U$2="WAHR",$W$3,Abfrage!$F$4))</f>
        <v>0</v>
      </c>
      <c r="V4567" s="100">
        <f t="array" ref="V4567">IF(COUNTA(Y4564:DP4567)=0,"none",IF($U$2="WAHR",$W$3,Abfrage!$F$4))</f>
        <v>0</v>
      </c>
      <c r="W4567" s="100">
        <f t="array" ref="W4567">IF(COUNTA(Y4564:DP4567)=0,"none",IF($U$2="WAHR",$W$3,Abfrage!$F$4))</f>
        <v>0</v>
      </c>
      <c r="X4567" s="109"/>
      <c r="Y4567" s="144" t="s">
        <v>354</v>
      </c>
      <c r="Z4567" s="144" t="s">
        <v>43</v>
      </c>
      <c r="AA4567" s="144" t="s">
        <v>721</v>
      </c>
    </row>
    <row r="4568" spans="2:27">
      <c r="B4568" s="75" t="s">
        <v>2824</v>
      </c>
      <c r="C4568" s="76">
        <v>1000333856</v>
      </c>
      <c r="D4568" s="75" t="s">
        <v>95</v>
      </c>
      <c r="E4568" s="75" t="s">
        <v>96</v>
      </c>
      <c r="F4568" s="75" t="s">
        <v>97</v>
      </c>
      <c r="G4568" s="75" t="s">
        <v>306</v>
      </c>
      <c r="H4568" s="75" t="e">
        <v>#N/A</v>
      </c>
      <c r="I4568" s="75" t="s">
        <v>51</v>
      </c>
      <c r="J4568" s="75" t="s">
        <v>2825</v>
      </c>
      <c r="K4568" s="75" t="s">
        <v>306</v>
      </c>
      <c r="L4568" s="75" t="s">
        <v>306</v>
      </c>
      <c r="M4568" s="75" t="s">
        <v>313</v>
      </c>
      <c r="N4568" s="75" t="s">
        <v>360</v>
      </c>
      <c r="O4568" s="75" t="s">
        <v>315</v>
      </c>
      <c r="P4568" s="76" t="s">
        <v>306</v>
      </c>
      <c r="Q4568" s="216"/>
      <c r="R4568" s="77" t="str">
        <f t="shared" ref="R4568" si="11875">IF(COUNTA(Y4568:DP4571)=0,"01.01.1900",INDEX(Y4568:DP4568,MATCH(R4569,Y4569:DP4569,0)))</f>
        <v>01.01.1900</v>
      </c>
      <c r="S4568" s="78" t="str">
        <f t="shared" ref="S4568" si="11876">IF(COUNTA(Y4568:DP4571)=0,"01.01.1900",MAX(Y4568:DP4568))</f>
        <v>01.01.1900</v>
      </c>
      <c r="T4568" s="79"/>
      <c r="U4568" s="80" t="str">
        <f t="array" ref="U4568">IF(COUNTA(Y4568:DP4571)=0,"01.01.1900",IF(ISERROR(HLOOKUP(U4571,Y4571:DP4571,1,FALSE)),"01.01.1900",INDEX(Y4568:DP4568,MATCH(U4569&amp;U4571,Y4569:DP4569&amp;Y4571:DP4571,0))))</f>
        <v>01.01.1900</v>
      </c>
      <c r="V4568" s="81" t="str">
        <f t="shared" ref="V4568" si="11877">IF(COUNTA(Y4568:DP4571)=0,"01.01.1900",_xlfn.MAXIFS(Y4568:DP4568,Y4571:DP4571,V4571))</f>
        <v>01.01.1900</v>
      </c>
      <c r="W4568" s="82"/>
      <c r="X4568" s="106"/>
    </row>
    <row r="4569" spans="2:27">
      <c r="B4569" s="83"/>
      <c r="C4569" s="84"/>
      <c r="D4569" s="83"/>
      <c r="E4569" s="83"/>
      <c r="F4569" s="83"/>
      <c r="G4569" s="83"/>
      <c r="H4569" s="83"/>
      <c r="I4569" s="83"/>
      <c r="J4569" s="83"/>
      <c r="K4569" s="83"/>
      <c r="L4569" s="83"/>
      <c r="M4569" s="83"/>
      <c r="N4569" s="83"/>
      <c r="O4569" s="83"/>
      <c r="P4569" s="84"/>
      <c r="Q4569" s="217"/>
      <c r="R4569" s="85">
        <f t="shared" ref="R4569" si="11878">IF(COUNTA(Y4568:DP4571)=0,0,MIN(Y4569:DP4569))</f>
        <v>0</v>
      </c>
      <c r="S4569" s="86">
        <f t="shared" ref="S4569" si="11879">IF(COUNTA(Y4568:DP4571)=0,0,HLOOKUP(S4568,Y4568:DP4571,2,FALSE))</f>
        <v>0</v>
      </c>
      <c r="T4569" s="87">
        <f t="shared" ref="T4569" si="11880">IF(COUNTA(Y4568:DP4571)=0,0,AVERAGE(Y4569:DP4569))</f>
        <v>0</v>
      </c>
      <c r="U4569" s="88">
        <f t="shared" ref="U4569" si="11881">IF(COUNTA(Y4568:DP4571)=0,0,_xlfn.MINIFS(Y4569:DP4569,Y4571:DP4571,U4571))</f>
        <v>0</v>
      </c>
      <c r="V4569" s="89">
        <f t="array" ref="V4569">IF(COUNTA(Y4568:DP4571)=0,0,IF(ISERROR(HLOOKUP(V4571,Y4571:DP4571,1,FALSE)),0,INDEX(Y4569:DP4569,MATCH(V4568&amp;V4571,Y4568:DP4568&amp;Y4571:DP4571,0))))</f>
        <v>0</v>
      </c>
      <c r="W4569" s="90">
        <f t="array" ref="W4569">IF(COUNTA(Y4568:DP4571)=0,0,IF(ISERROR(HLOOKUP(W4571,Y4571:DP4571,1,FALSE)),0,AVERAGEIF(Y4571:DP4571,$W4571,Y4569:DP4569)))</f>
        <v>0</v>
      </c>
      <c r="X4569" s="107"/>
    </row>
    <row r="4570" spans="2:27">
      <c r="B4570" s="83"/>
      <c r="C4570" s="84"/>
      <c r="D4570" s="83"/>
      <c r="E4570" s="83"/>
      <c r="F4570" s="83"/>
      <c r="G4570" s="83"/>
      <c r="H4570" s="83"/>
      <c r="I4570" s="83"/>
      <c r="J4570" s="83"/>
      <c r="K4570" s="83"/>
      <c r="L4570" s="83"/>
      <c r="M4570" s="83"/>
      <c r="N4570" s="83"/>
      <c r="O4570" s="83"/>
      <c r="P4570" s="84"/>
      <c r="Q4570" s="217"/>
      <c r="R4570" s="91">
        <f t="shared" ref="R4570" si="11882">IF(COUNTA(Y4568:DP4571)=0,0,HLOOKUP(R4569,Y4569:DP4571,2,FALSE))</f>
        <v>0</v>
      </c>
      <c r="S4570" s="92">
        <f t="shared" ref="S4570" si="11883">IF(COUNTA(Y4568:DP4571)=0,0,HLOOKUP(S4568,Y4568:DP4571,3,FALSE))</f>
        <v>0</v>
      </c>
      <c r="T4570" s="93"/>
      <c r="U4570" s="94">
        <f t="array" ref="U4570">IF(COUNTA(Y4568:DP4571)=0,0,IF(ISERROR(HLOOKUP(U4571,Y4571:DP4571,1,FALSE)),0,INDEX(Y4570:DP4570,MATCH(U4569&amp;U4571,Y4569:DP4569&amp;Y4571:DP4571,0))))</f>
        <v>0</v>
      </c>
      <c r="V4570" s="94">
        <f t="array" ref="V4570">IF(COUNTA(Y4568:DP4571)=0,0,IF(ISERROR(HLOOKUP(V4571,Y4571:DP4571,1,FALSE)),0,INDEX(Y4570:DP4570,MATCH(V4569&amp;V4571,Y4569:DP4569&amp;Y4571:DP4571,0))))</f>
        <v>0</v>
      </c>
      <c r="W4570" s="95"/>
      <c r="X4570" s="108"/>
    </row>
    <row r="4571" spans="2:27" ht="13.9" thickBot="1">
      <c r="B4571" s="96"/>
      <c r="C4571" s="97"/>
      <c r="D4571" s="96"/>
      <c r="E4571" s="96"/>
      <c r="F4571" s="96"/>
      <c r="G4571" s="96"/>
      <c r="H4571" s="96"/>
      <c r="I4571" s="96"/>
      <c r="J4571" s="96"/>
      <c r="K4571" s="96"/>
      <c r="L4571" s="96"/>
      <c r="M4571" s="96"/>
      <c r="N4571" s="96"/>
      <c r="O4571" s="96"/>
      <c r="P4571" s="97"/>
      <c r="Q4571" s="218"/>
      <c r="R4571" s="98" t="str">
        <f t="shared" ref="R4571" si="11884">IF(COUNTA(Y4568:DP4571)=0,"none",HLOOKUP(R4569,Y4569:DP4571,3,FALSE))</f>
        <v>none</v>
      </c>
      <c r="S4571" s="99" t="str">
        <f t="shared" ref="S4571" si="11885">IF(COUNTA(Y4568:DP4571)=0,"none",HLOOKUP(S4568,Y4568:DP4571,4,FALSE))</f>
        <v>none</v>
      </c>
      <c r="T4571" s="100"/>
      <c r="U4571" s="100" t="str">
        <f t="array" ref="U4571">IF(COUNTA(Y4568:DP4571)=0,"none",IF($U$2="WAHR",$W$3,Abfrage!$F$4))</f>
        <v>none</v>
      </c>
      <c r="V4571" s="100" t="str">
        <f t="array" ref="V4571">IF(COUNTA(Y4568:DP4571)=0,"none",IF($U$2="WAHR",$W$3,Abfrage!$F$4))</f>
        <v>none</v>
      </c>
      <c r="W4571" s="100" t="str">
        <f t="array" ref="W4571">IF(COUNTA(Y4568:DP4571)=0,"none",IF($U$2="WAHR",$W$3,Abfrage!$F$4))</f>
        <v>none</v>
      </c>
      <c r="X4571" s="109"/>
    </row>
    <row r="4572" spans="2:27">
      <c r="B4572" s="75" t="s">
        <v>2826</v>
      </c>
      <c r="C4572" s="76"/>
      <c r="D4572" s="75" t="s">
        <v>95</v>
      </c>
      <c r="E4572" s="75" t="s">
        <v>96</v>
      </c>
      <c r="F4572" s="75" t="s">
        <v>97</v>
      </c>
      <c r="G4572" s="75" t="s">
        <v>306</v>
      </c>
      <c r="H4572" s="75"/>
      <c r="I4572" s="75" t="s">
        <v>51</v>
      </c>
      <c r="J4572" s="75" t="s">
        <v>2827</v>
      </c>
      <c r="K4572" s="75" t="s">
        <v>306</v>
      </c>
      <c r="L4572" s="75" t="s">
        <v>306</v>
      </c>
      <c r="M4572" s="75" t="s">
        <v>313</v>
      </c>
      <c r="N4572" s="75" t="s">
        <v>2198</v>
      </c>
      <c r="O4572" s="75" t="s">
        <v>309</v>
      </c>
      <c r="P4572" s="76" t="s">
        <v>306</v>
      </c>
      <c r="Q4572" s="216"/>
      <c r="R4572" s="77" t="str">
        <f t="shared" ref="R4572" si="11886">IF(COUNTA(Y4572:DP4575)=0,"01.01.1900",INDEX(Y4572:DP4572,MATCH(R4573,Y4573:DP4573,0)))</f>
        <v>01.01.1900</v>
      </c>
      <c r="S4572" s="78" t="str">
        <f t="shared" ref="S4572" si="11887">IF(COUNTA(Y4572:DP4575)=0,"01.01.1900",MAX(Y4572:DP4572))</f>
        <v>01.01.1900</v>
      </c>
      <c r="T4572" s="79"/>
      <c r="U4572" s="80" t="str">
        <f t="array" ref="U4572">IF(COUNTA(Y4572:DP4575)=0,"01.01.1900",IF(ISERROR(HLOOKUP(U4575,Y4575:DP4575,1,FALSE)),"01.01.1900",INDEX(Y4572:DP4572,MATCH(U4573&amp;U4575,Y4573:DP4573&amp;Y4575:DP4575,0))))</f>
        <v>01.01.1900</v>
      </c>
      <c r="V4572" s="81" t="str">
        <f t="shared" ref="V4572" si="11888">IF(COUNTA(Y4572:DP4575)=0,"01.01.1900",_xlfn.MAXIFS(Y4572:DP4572,Y4575:DP4575,V4575))</f>
        <v>01.01.1900</v>
      </c>
      <c r="W4572" s="82"/>
      <c r="X4572" s="106"/>
    </row>
    <row r="4573" spans="2:27">
      <c r="B4573" s="83"/>
      <c r="C4573" s="84"/>
      <c r="D4573" s="83"/>
      <c r="E4573" s="83"/>
      <c r="F4573" s="83"/>
      <c r="G4573" s="83"/>
      <c r="H4573" s="83"/>
      <c r="I4573" s="83"/>
      <c r="J4573" s="83"/>
      <c r="K4573" s="83"/>
      <c r="L4573" s="83"/>
      <c r="M4573" s="83"/>
      <c r="N4573" s="83"/>
      <c r="O4573" s="83"/>
      <c r="P4573" s="84"/>
      <c r="Q4573" s="217"/>
      <c r="R4573" s="85">
        <f t="shared" ref="R4573" si="11889">IF(COUNTA(Y4572:DP4575)=0,0,MIN(Y4573:DP4573))</f>
        <v>0</v>
      </c>
      <c r="S4573" s="86">
        <f t="shared" ref="S4573" si="11890">IF(COUNTA(Y4572:DP4575)=0,0,HLOOKUP(S4572,Y4572:DP4575,2,FALSE))</f>
        <v>0</v>
      </c>
      <c r="T4573" s="87">
        <f t="shared" ref="T4573" si="11891">IF(COUNTA(Y4572:DP4575)=0,0,AVERAGE(Y4573:DP4573))</f>
        <v>0</v>
      </c>
      <c r="U4573" s="88">
        <f t="shared" ref="U4573" si="11892">IF(COUNTA(Y4572:DP4575)=0,0,_xlfn.MINIFS(Y4573:DP4573,Y4575:DP4575,U4575))</f>
        <v>0</v>
      </c>
      <c r="V4573" s="89">
        <f t="array" ref="V4573">IF(COUNTA(Y4572:DP4575)=0,0,IF(ISERROR(HLOOKUP(V4575,Y4575:DP4575,1,FALSE)),0,INDEX(Y4573:DP4573,MATCH(V4572&amp;V4575,Y4572:DP4572&amp;Y4575:DP4575,0))))</f>
        <v>0</v>
      </c>
      <c r="W4573" s="90">
        <f t="array" ref="W4573">IF(COUNTA(Y4572:DP4575)=0,0,IF(ISERROR(HLOOKUP(W4575,Y4575:DP4575,1,FALSE)),0,AVERAGEIF(Y4575:DP4575,$W4575,Y4573:DP4573)))</f>
        <v>0</v>
      </c>
      <c r="X4573" s="107"/>
    </row>
    <row r="4574" spans="2:27">
      <c r="B4574" s="83"/>
      <c r="C4574" s="84"/>
      <c r="D4574" s="83"/>
      <c r="E4574" s="83"/>
      <c r="F4574" s="83"/>
      <c r="G4574" s="83"/>
      <c r="H4574" s="83"/>
      <c r="I4574" s="83"/>
      <c r="J4574" s="83"/>
      <c r="K4574" s="83"/>
      <c r="L4574" s="83"/>
      <c r="M4574" s="83"/>
      <c r="N4574" s="83"/>
      <c r="O4574" s="83"/>
      <c r="P4574" s="84"/>
      <c r="Q4574" s="217"/>
      <c r="R4574" s="91">
        <f t="shared" ref="R4574" si="11893">IF(COUNTA(Y4572:DP4575)=0,0,HLOOKUP(R4573,Y4573:DP4575,2,FALSE))</f>
        <v>0</v>
      </c>
      <c r="S4574" s="92">
        <f t="shared" ref="S4574" si="11894">IF(COUNTA(Y4572:DP4575)=0,0,HLOOKUP(S4572,Y4572:DP4575,3,FALSE))</f>
        <v>0</v>
      </c>
      <c r="T4574" s="93"/>
      <c r="U4574" s="94">
        <f t="array" ref="U4574">IF(COUNTA(Y4572:DP4575)=0,0,IF(ISERROR(HLOOKUP(U4575,Y4575:DP4575,1,FALSE)),0,INDEX(Y4574:DP4574,MATCH(U4573&amp;U4575,Y4573:DP4573&amp;Y4575:DP4575,0))))</f>
        <v>0</v>
      </c>
      <c r="V4574" s="94">
        <f t="array" ref="V4574">IF(COUNTA(Y4572:DP4575)=0,0,IF(ISERROR(HLOOKUP(V4575,Y4575:DP4575,1,FALSE)),0,INDEX(Y4574:DP4574,MATCH(V4573&amp;V4575,Y4573:DP4573&amp;Y4575:DP4575,0))))</f>
        <v>0</v>
      </c>
      <c r="W4574" s="95"/>
      <c r="X4574" s="108"/>
    </row>
    <row r="4575" spans="2:27" ht="13.9" thickBot="1">
      <c r="B4575" s="96"/>
      <c r="C4575" s="97"/>
      <c r="D4575" s="96"/>
      <c r="E4575" s="96"/>
      <c r="F4575" s="96"/>
      <c r="G4575" s="96"/>
      <c r="H4575" s="96"/>
      <c r="I4575" s="96"/>
      <c r="J4575" s="96"/>
      <c r="K4575" s="96"/>
      <c r="L4575" s="96"/>
      <c r="M4575" s="96"/>
      <c r="N4575" s="96"/>
      <c r="O4575" s="96"/>
      <c r="P4575" s="97"/>
      <c r="Q4575" s="218"/>
      <c r="R4575" s="98" t="str">
        <f t="shared" ref="R4575" si="11895">IF(COUNTA(Y4572:DP4575)=0,"none",HLOOKUP(R4573,Y4573:DP4575,3,FALSE))</f>
        <v>none</v>
      </c>
      <c r="S4575" s="99" t="str">
        <f t="shared" ref="S4575" si="11896">IF(COUNTA(Y4572:DP4575)=0,"none",HLOOKUP(S4572,Y4572:DP4575,4,FALSE))</f>
        <v>none</v>
      </c>
      <c r="T4575" s="100"/>
      <c r="U4575" s="100" t="str">
        <f t="array" ref="U4575">IF(COUNTA(Y4572:DP4575)=0,"none",IF($U$2="WAHR",$W$3,Abfrage!$F$4))</f>
        <v>none</v>
      </c>
      <c r="V4575" s="100" t="str">
        <f t="array" ref="V4575">IF(COUNTA(Y4572:DP4575)=0,"none",IF($U$2="WAHR",$W$3,Abfrage!$F$4))</f>
        <v>none</v>
      </c>
      <c r="W4575" s="100" t="str">
        <f t="array" ref="W4575">IF(COUNTA(Y4572:DP4575)=0,"none",IF($U$2="WAHR",$W$3,Abfrage!$F$4))</f>
        <v>none</v>
      </c>
      <c r="X4575" s="109"/>
    </row>
    <row r="4576" spans="2:27">
      <c r="B4576" s="75" t="s">
        <v>2828</v>
      </c>
      <c r="C4576" s="76"/>
      <c r="D4576" s="75" t="s">
        <v>95</v>
      </c>
      <c r="E4576" s="75" t="s">
        <v>175</v>
      </c>
      <c r="F4576" s="75" t="s">
        <v>97</v>
      </c>
      <c r="G4576" s="75" t="s">
        <v>306</v>
      </c>
      <c r="H4576" s="75"/>
      <c r="I4576" s="75" t="s">
        <v>51</v>
      </c>
      <c r="J4576" s="75" t="s">
        <v>2829</v>
      </c>
      <c r="K4576" s="75" t="s">
        <v>306</v>
      </c>
      <c r="L4576" s="75" t="s">
        <v>306</v>
      </c>
      <c r="M4576" s="75" t="s">
        <v>307</v>
      </c>
      <c r="N4576" s="75" t="s">
        <v>2198</v>
      </c>
      <c r="O4576" s="75" t="s">
        <v>309</v>
      </c>
      <c r="P4576" s="76" t="s">
        <v>306</v>
      </c>
      <c r="Q4576" s="216"/>
      <c r="R4576" s="77" t="str">
        <f t="shared" ref="R4576" si="11897">IF(COUNTA(Y4576:DP4579)=0,"01.01.1900",INDEX(Y4576:DP4576,MATCH(R4577,Y4577:DP4577,0)))</f>
        <v>01.01.1900</v>
      </c>
      <c r="S4576" s="78" t="str">
        <f t="shared" ref="S4576" si="11898">IF(COUNTA(Y4576:DP4579)=0,"01.01.1900",MAX(Y4576:DP4576))</f>
        <v>01.01.1900</v>
      </c>
      <c r="T4576" s="79"/>
      <c r="U4576" s="80" t="str">
        <f t="array" ref="U4576">IF(COUNTA(Y4576:DP4579)=0,"01.01.1900",IF(ISERROR(HLOOKUP(U4579,Y4579:DP4579,1,FALSE)),"01.01.1900",INDEX(Y4576:DP4576,MATCH(U4577&amp;U4579,Y4577:DP4577&amp;Y4579:DP4579,0))))</f>
        <v>01.01.1900</v>
      </c>
      <c r="V4576" s="81" t="str">
        <f t="shared" ref="V4576" si="11899">IF(COUNTA(Y4576:DP4579)=0,"01.01.1900",_xlfn.MAXIFS(Y4576:DP4576,Y4579:DP4579,V4579))</f>
        <v>01.01.1900</v>
      </c>
      <c r="W4576" s="82"/>
      <c r="X4576" s="106"/>
    </row>
    <row r="4577" spans="2:24">
      <c r="B4577" s="83"/>
      <c r="C4577" s="84"/>
      <c r="D4577" s="83"/>
      <c r="E4577" s="83"/>
      <c r="F4577" s="83"/>
      <c r="G4577" s="83"/>
      <c r="H4577" s="83"/>
      <c r="I4577" s="83"/>
      <c r="J4577" s="83"/>
      <c r="K4577" s="83"/>
      <c r="L4577" s="83"/>
      <c r="M4577" s="83"/>
      <c r="N4577" s="83"/>
      <c r="O4577" s="83"/>
      <c r="P4577" s="84"/>
      <c r="Q4577" s="217"/>
      <c r="R4577" s="85">
        <f t="shared" ref="R4577" si="11900">IF(COUNTA(Y4576:DP4579)=0,0,MIN(Y4577:DP4577))</f>
        <v>0</v>
      </c>
      <c r="S4577" s="86">
        <f t="shared" ref="S4577" si="11901">IF(COUNTA(Y4576:DP4579)=0,0,HLOOKUP(S4576,Y4576:DP4579,2,FALSE))</f>
        <v>0</v>
      </c>
      <c r="T4577" s="87">
        <f t="shared" ref="T4577" si="11902">IF(COUNTA(Y4576:DP4579)=0,0,AVERAGE(Y4577:DP4577))</f>
        <v>0</v>
      </c>
      <c r="U4577" s="88">
        <f t="shared" ref="U4577" si="11903">IF(COUNTA(Y4576:DP4579)=0,0,_xlfn.MINIFS(Y4577:DP4577,Y4579:DP4579,U4579))</f>
        <v>0</v>
      </c>
      <c r="V4577" s="89">
        <f t="array" ref="V4577">IF(COUNTA(Y4576:DP4579)=0,0,IF(ISERROR(HLOOKUP(V4579,Y4579:DP4579,1,FALSE)),0,INDEX(Y4577:DP4577,MATCH(V4576&amp;V4579,Y4576:DP4576&amp;Y4579:DP4579,0))))</f>
        <v>0</v>
      </c>
      <c r="W4577" s="90">
        <f t="array" ref="W4577">IF(COUNTA(Y4576:DP4579)=0,0,IF(ISERROR(HLOOKUP(W4579,Y4579:DP4579,1,FALSE)),0,AVERAGEIF(Y4579:DP4579,$W4579,Y4577:DP4577)))</f>
        <v>0</v>
      </c>
      <c r="X4577" s="107"/>
    </row>
    <row r="4578" spans="2:24">
      <c r="B4578" s="83"/>
      <c r="C4578" s="84"/>
      <c r="D4578" s="83"/>
      <c r="E4578" s="83"/>
      <c r="F4578" s="83"/>
      <c r="G4578" s="83"/>
      <c r="H4578" s="83"/>
      <c r="I4578" s="83"/>
      <c r="J4578" s="83"/>
      <c r="K4578" s="83"/>
      <c r="L4578" s="83"/>
      <c r="M4578" s="83"/>
      <c r="N4578" s="83"/>
      <c r="O4578" s="83"/>
      <c r="P4578" s="84"/>
      <c r="Q4578" s="217"/>
      <c r="R4578" s="91">
        <f t="shared" ref="R4578" si="11904">IF(COUNTA(Y4576:DP4579)=0,0,HLOOKUP(R4577,Y4577:DP4579,2,FALSE))</f>
        <v>0</v>
      </c>
      <c r="S4578" s="92">
        <f t="shared" ref="S4578" si="11905">IF(COUNTA(Y4576:DP4579)=0,0,HLOOKUP(S4576,Y4576:DP4579,3,FALSE))</f>
        <v>0</v>
      </c>
      <c r="T4578" s="93"/>
      <c r="U4578" s="94">
        <f t="array" ref="U4578">IF(COUNTA(Y4576:DP4579)=0,0,IF(ISERROR(HLOOKUP(U4579,Y4579:DP4579,1,FALSE)),0,INDEX(Y4578:DP4578,MATCH(U4577&amp;U4579,Y4577:DP4577&amp;Y4579:DP4579,0))))</f>
        <v>0</v>
      </c>
      <c r="V4578" s="94">
        <f t="array" ref="V4578">IF(COUNTA(Y4576:DP4579)=0,0,IF(ISERROR(HLOOKUP(V4579,Y4579:DP4579,1,FALSE)),0,INDEX(Y4578:DP4578,MATCH(V4577&amp;V4579,Y4577:DP4577&amp;Y4579:DP4579,0))))</f>
        <v>0</v>
      </c>
      <c r="W4578" s="95"/>
      <c r="X4578" s="108"/>
    </row>
    <row r="4579" spans="2:24" ht="13.9" thickBot="1">
      <c r="B4579" s="96"/>
      <c r="C4579" s="97"/>
      <c r="D4579" s="96"/>
      <c r="E4579" s="96"/>
      <c r="F4579" s="96"/>
      <c r="G4579" s="96"/>
      <c r="H4579" s="96"/>
      <c r="I4579" s="96"/>
      <c r="J4579" s="96"/>
      <c r="K4579" s="96"/>
      <c r="L4579" s="96"/>
      <c r="M4579" s="96"/>
      <c r="N4579" s="96"/>
      <c r="O4579" s="96"/>
      <c r="P4579" s="97"/>
      <c r="Q4579" s="218"/>
      <c r="R4579" s="98" t="str">
        <f t="shared" ref="R4579" si="11906">IF(COUNTA(Y4576:DP4579)=0,"none",HLOOKUP(R4577,Y4577:DP4579,3,FALSE))</f>
        <v>none</v>
      </c>
      <c r="S4579" s="99" t="str">
        <f t="shared" ref="S4579" si="11907">IF(COUNTA(Y4576:DP4579)=0,"none",HLOOKUP(S4576,Y4576:DP4579,4,FALSE))</f>
        <v>none</v>
      </c>
      <c r="T4579" s="100"/>
      <c r="U4579" s="100" t="str">
        <f t="array" ref="U4579">IF(COUNTA(Y4576:DP4579)=0,"none",IF($U$2="WAHR",$W$3,Abfrage!$F$4))</f>
        <v>none</v>
      </c>
      <c r="V4579" s="100" t="str">
        <f t="array" ref="V4579">IF(COUNTA(Y4576:DP4579)=0,"none",IF($U$2="WAHR",$W$3,Abfrage!$F$4))</f>
        <v>none</v>
      </c>
      <c r="W4579" s="100" t="str">
        <f t="array" ref="W4579">IF(COUNTA(Y4576:DP4579)=0,"none",IF($U$2="WAHR",$W$3,Abfrage!$F$4))</f>
        <v>none</v>
      </c>
      <c r="X4579" s="109"/>
    </row>
    <row r="4580" spans="2:24">
      <c r="B4580" s="75" t="s">
        <v>2830</v>
      </c>
      <c r="C4580" s="76">
        <v>1000365480</v>
      </c>
      <c r="D4580" s="75" t="s">
        <v>95</v>
      </c>
      <c r="E4580" s="75" t="s">
        <v>175</v>
      </c>
      <c r="F4580" s="75" t="s">
        <v>97</v>
      </c>
      <c r="G4580" s="75" t="s">
        <v>306</v>
      </c>
      <c r="H4580" s="75" t="e">
        <v>#N/A</v>
      </c>
      <c r="I4580" s="75" t="s">
        <v>45</v>
      </c>
      <c r="J4580" s="75" t="s">
        <v>2831</v>
      </c>
      <c r="K4580" s="75" t="s">
        <v>523</v>
      </c>
      <c r="L4580" s="75" t="s">
        <v>2832</v>
      </c>
      <c r="M4580" s="75" t="s">
        <v>307</v>
      </c>
      <c r="N4580" s="75" t="s">
        <v>349</v>
      </c>
      <c r="O4580" s="75" t="s">
        <v>306</v>
      </c>
      <c r="P4580" s="76" t="s">
        <v>306</v>
      </c>
      <c r="Q4580" s="216"/>
      <c r="R4580" s="77" t="str">
        <f t="shared" ref="R4580" si="11908">IF(COUNTA(Y4580:DP4583)=0,"01.01.1900",INDEX(Y4580:DP4580,MATCH(R4581,Y4581:DP4581,0)))</f>
        <v>01.01.1900</v>
      </c>
      <c r="S4580" s="78" t="str">
        <f t="shared" ref="S4580" si="11909">IF(COUNTA(Y4580:DP4583)=0,"01.01.1900",MAX(Y4580:DP4580))</f>
        <v>01.01.1900</v>
      </c>
      <c r="T4580" s="79"/>
      <c r="U4580" s="80" t="str">
        <f t="array" ref="U4580">IF(COUNTA(Y4580:DP4583)=0,"01.01.1900",IF(ISERROR(HLOOKUP(U4583,Y4583:DP4583,1,FALSE)),"01.01.1900",INDEX(Y4580:DP4580,MATCH(U4581&amp;U4583,Y4581:DP4581&amp;Y4583:DP4583,0))))</f>
        <v>01.01.1900</v>
      </c>
      <c r="V4580" s="81" t="str">
        <f t="shared" ref="V4580" si="11910">IF(COUNTA(Y4580:DP4583)=0,"01.01.1900",_xlfn.MAXIFS(Y4580:DP4580,Y4583:DP4583,V4583))</f>
        <v>01.01.1900</v>
      </c>
      <c r="W4580" s="82"/>
      <c r="X4580" s="106"/>
    </row>
    <row r="4581" spans="2:24">
      <c r="B4581" s="83"/>
      <c r="C4581" s="84"/>
      <c r="D4581" s="83"/>
      <c r="E4581" s="83"/>
      <c r="F4581" s="83"/>
      <c r="G4581" s="83"/>
      <c r="H4581" s="83"/>
      <c r="I4581" s="83"/>
      <c r="J4581" s="83"/>
      <c r="K4581" s="83"/>
      <c r="L4581" s="83"/>
      <c r="M4581" s="83"/>
      <c r="N4581" s="83"/>
      <c r="O4581" s="83"/>
      <c r="P4581" s="84"/>
      <c r="Q4581" s="217"/>
      <c r="R4581" s="85">
        <f t="shared" ref="R4581" si="11911">IF(COUNTA(Y4580:DP4583)=0,0,MIN(Y4581:DP4581))</f>
        <v>0</v>
      </c>
      <c r="S4581" s="86">
        <f t="shared" ref="S4581" si="11912">IF(COUNTA(Y4580:DP4583)=0,0,HLOOKUP(S4580,Y4580:DP4583,2,FALSE))</f>
        <v>0</v>
      </c>
      <c r="T4581" s="87">
        <f t="shared" ref="T4581" si="11913">IF(COUNTA(Y4580:DP4583)=0,0,AVERAGE(Y4581:DP4581))</f>
        <v>0</v>
      </c>
      <c r="U4581" s="88">
        <f t="shared" ref="U4581" si="11914">IF(COUNTA(Y4580:DP4583)=0,0,_xlfn.MINIFS(Y4581:DP4581,Y4583:DP4583,U4583))</f>
        <v>0</v>
      </c>
      <c r="V4581" s="89">
        <f t="array" ref="V4581">IF(COUNTA(Y4580:DP4583)=0,0,IF(ISERROR(HLOOKUP(V4583,Y4583:DP4583,1,FALSE)),0,INDEX(Y4581:DP4581,MATCH(V4580&amp;V4583,Y4580:DP4580&amp;Y4583:DP4583,0))))</f>
        <v>0</v>
      </c>
      <c r="W4581" s="90">
        <f t="array" ref="W4581">IF(COUNTA(Y4580:DP4583)=0,0,IF(ISERROR(HLOOKUP(W4583,Y4583:DP4583,1,FALSE)),0,AVERAGEIF(Y4583:DP4583,$W4583,Y4581:DP4581)))</f>
        <v>0</v>
      </c>
      <c r="X4581" s="107"/>
    </row>
    <row r="4582" spans="2:24">
      <c r="B4582" s="83"/>
      <c r="C4582" s="84"/>
      <c r="D4582" s="83"/>
      <c r="E4582" s="83"/>
      <c r="F4582" s="83"/>
      <c r="G4582" s="83"/>
      <c r="H4582" s="83"/>
      <c r="I4582" s="83"/>
      <c r="J4582" s="83"/>
      <c r="K4582" s="83"/>
      <c r="L4582" s="83"/>
      <c r="M4582" s="83"/>
      <c r="N4582" s="83"/>
      <c r="O4582" s="83"/>
      <c r="P4582" s="84"/>
      <c r="Q4582" s="217"/>
      <c r="R4582" s="91">
        <f t="shared" ref="R4582" si="11915">IF(COUNTA(Y4580:DP4583)=0,0,HLOOKUP(R4581,Y4581:DP4583,2,FALSE))</f>
        <v>0</v>
      </c>
      <c r="S4582" s="92">
        <f t="shared" ref="S4582" si="11916">IF(COUNTA(Y4580:DP4583)=0,0,HLOOKUP(S4580,Y4580:DP4583,3,FALSE))</f>
        <v>0</v>
      </c>
      <c r="T4582" s="93"/>
      <c r="U4582" s="94">
        <f t="array" ref="U4582">IF(COUNTA(Y4580:DP4583)=0,0,IF(ISERROR(HLOOKUP(U4583,Y4583:DP4583,1,FALSE)),0,INDEX(Y4582:DP4582,MATCH(U4581&amp;U4583,Y4581:DP4581&amp;Y4583:DP4583,0))))</f>
        <v>0</v>
      </c>
      <c r="V4582" s="94">
        <f t="array" ref="V4582">IF(COUNTA(Y4580:DP4583)=0,0,IF(ISERROR(HLOOKUP(V4583,Y4583:DP4583,1,FALSE)),0,INDEX(Y4582:DP4582,MATCH(V4581&amp;V4583,Y4581:DP4581&amp;Y4583:DP4583,0))))</f>
        <v>0</v>
      </c>
      <c r="W4582" s="95"/>
      <c r="X4582" s="108"/>
    </row>
    <row r="4583" spans="2:24" ht="13.9" thickBot="1">
      <c r="B4583" s="96"/>
      <c r="C4583" s="97"/>
      <c r="D4583" s="96"/>
      <c r="E4583" s="96"/>
      <c r="F4583" s="96"/>
      <c r="G4583" s="96"/>
      <c r="H4583" s="96"/>
      <c r="I4583" s="96"/>
      <c r="J4583" s="96"/>
      <c r="K4583" s="96"/>
      <c r="L4583" s="96"/>
      <c r="M4583" s="96"/>
      <c r="N4583" s="96"/>
      <c r="O4583" s="96"/>
      <c r="P4583" s="97"/>
      <c r="Q4583" s="218"/>
      <c r="R4583" s="98" t="str">
        <f t="shared" ref="R4583" si="11917">IF(COUNTA(Y4580:DP4583)=0,"none",HLOOKUP(R4581,Y4581:DP4583,3,FALSE))</f>
        <v>none</v>
      </c>
      <c r="S4583" s="99" t="str">
        <f t="shared" ref="S4583" si="11918">IF(COUNTA(Y4580:DP4583)=0,"none",HLOOKUP(S4580,Y4580:DP4583,4,FALSE))</f>
        <v>none</v>
      </c>
      <c r="T4583" s="100"/>
      <c r="U4583" s="100" t="str">
        <f t="array" ref="U4583">IF(COUNTA(Y4580:DP4583)=0,"none",IF($U$2="WAHR",$W$3,Abfrage!$F$4))</f>
        <v>none</v>
      </c>
      <c r="V4583" s="100" t="str">
        <f t="array" ref="V4583">IF(COUNTA(Y4580:DP4583)=0,"none",IF($U$2="WAHR",$W$3,Abfrage!$F$4))</f>
        <v>none</v>
      </c>
      <c r="W4583" s="100" t="str">
        <f t="array" ref="W4583">IF(COUNTA(Y4580:DP4583)=0,"none",IF($U$2="WAHR",$W$3,Abfrage!$F$4))</f>
        <v>none</v>
      </c>
      <c r="X4583" s="109"/>
    </row>
    <row r="4584" spans="2:24">
      <c r="B4584" s="75" t="s">
        <v>2833</v>
      </c>
      <c r="C4584" s="76">
        <v>1000365653</v>
      </c>
      <c r="D4584" s="75" t="s">
        <v>95</v>
      </c>
      <c r="E4584" s="75" t="s">
        <v>96</v>
      </c>
      <c r="F4584" s="75" t="s">
        <v>97</v>
      </c>
      <c r="G4584" s="75" t="s">
        <v>306</v>
      </c>
      <c r="H4584" s="75" t="e">
        <v>#N/A</v>
      </c>
      <c r="I4584" s="75" t="s">
        <v>45</v>
      </c>
      <c r="J4584" s="75" t="s">
        <v>2834</v>
      </c>
      <c r="K4584" s="75" t="s">
        <v>523</v>
      </c>
      <c r="L4584" s="75" t="s">
        <v>2832</v>
      </c>
      <c r="M4584" s="75" t="s">
        <v>313</v>
      </c>
      <c r="N4584" s="75" t="s">
        <v>349</v>
      </c>
      <c r="O4584" s="75" t="s">
        <v>306</v>
      </c>
      <c r="P4584" s="76" t="s">
        <v>306</v>
      </c>
      <c r="Q4584" s="216"/>
      <c r="R4584" s="77" t="str">
        <f t="shared" ref="R4584" si="11919">IF(COUNTA(Y4584:DP4587)=0,"01.01.1900",INDEX(Y4584:DP4584,MATCH(R4585,Y4585:DP4585,0)))</f>
        <v>01.01.1900</v>
      </c>
      <c r="S4584" s="78" t="str">
        <f t="shared" ref="S4584" si="11920">IF(COUNTA(Y4584:DP4587)=0,"01.01.1900",MAX(Y4584:DP4584))</f>
        <v>01.01.1900</v>
      </c>
      <c r="T4584" s="79"/>
      <c r="U4584" s="80" t="str">
        <f t="array" ref="U4584">IF(COUNTA(Y4584:DP4587)=0,"01.01.1900",IF(ISERROR(HLOOKUP(U4587,Y4587:DP4587,1,FALSE)),"01.01.1900",INDEX(Y4584:DP4584,MATCH(U4585&amp;U4587,Y4585:DP4585&amp;Y4587:DP4587,0))))</f>
        <v>01.01.1900</v>
      </c>
      <c r="V4584" s="81" t="str">
        <f t="shared" ref="V4584" si="11921">IF(COUNTA(Y4584:DP4587)=0,"01.01.1900",_xlfn.MAXIFS(Y4584:DP4584,Y4587:DP4587,V4587))</f>
        <v>01.01.1900</v>
      </c>
      <c r="W4584" s="82"/>
      <c r="X4584" s="106"/>
    </row>
    <row r="4585" spans="2:24">
      <c r="B4585" s="83"/>
      <c r="C4585" s="84"/>
      <c r="D4585" s="83"/>
      <c r="E4585" s="83"/>
      <c r="F4585" s="83"/>
      <c r="G4585" s="83"/>
      <c r="H4585" s="83"/>
      <c r="I4585" s="83"/>
      <c r="J4585" s="83"/>
      <c r="K4585" s="83"/>
      <c r="L4585" s="83"/>
      <c r="M4585" s="83"/>
      <c r="N4585" s="83"/>
      <c r="O4585" s="83"/>
      <c r="P4585" s="84"/>
      <c r="Q4585" s="217"/>
      <c r="R4585" s="85">
        <f t="shared" ref="R4585" si="11922">IF(COUNTA(Y4584:DP4587)=0,0,MIN(Y4585:DP4585))</f>
        <v>0</v>
      </c>
      <c r="S4585" s="86">
        <f t="shared" ref="S4585" si="11923">IF(COUNTA(Y4584:DP4587)=0,0,HLOOKUP(S4584,Y4584:DP4587,2,FALSE))</f>
        <v>0</v>
      </c>
      <c r="T4585" s="87">
        <f t="shared" ref="T4585" si="11924">IF(COUNTA(Y4584:DP4587)=0,0,AVERAGE(Y4585:DP4585))</f>
        <v>0</v>
      </c>
      <c r="U4585" s="88">
        <f t="shared" ref="U4585" si="11925">IF(COUNTA(Y4584:DP4587)=0,0,_xlfn.MINIFS(Y4585:DP4585,Y4587:DP4587,U4587))</f>
        <v>0</v>
      </c>
      <c r="V4585" s="89">
        <f t="array" ref="V4585">IF(COUNTA(Y4584:DP4587)=0,0,IF(ISERROR(HLOOKUP(V4587,Y4587:DP4587,1,FALSE)),0,INDEX(Y4585:DP4585,MATCH(V4584&amp;V4587,Y4584:DP4584&amp;Y4587:DP4587,0))))</f>
        <v>0</v>
      </c>
      <c r="W4585" s="90">
        <f t="array" ref="W4585">IF(COUNTA(Y4584:DP4587)=0,0,IF(ISERROR(HLOOKUP(W4587,Y4587:DP4587,1,FALSE)),0,AVERAGEIF(Y4587:DP4587,$W4587,Y4585:DP4585)))</f>
        <v>0</v>
      </c>
      <c r="X4585" s="107"/>
    </row>
    <row r="4586" spans="2:24">
      <c r="B4586" s="83"/>
      <c r="C4586" s="84"/>
      <c r="D4586" s="83"/>
      <c r="E4586" s="83"/>
      <c r="F4586" s="83"/>
      <c r="G4586" s="83"/>
      <c r="H4586" s="83"/>
      <c r="I4586" s="83"/>
      <c r="J4586" s="83"/>
      <c r="K4586" s="83"/>
      <c r="L4586" s="83"/>
      <c r="M4586" s="83"/>
      <c r="N4586" s="83"/>
      <c r="O4586" s="83"/>
      <c r="P4586" s="84"/>
      <c r="Q4586" s="217"/>
      <c r="R4586" s="91">
        <f t="shared" ref="R4586" si="11926">IF(COUNTA(Y4584:DP4587)=0,0,HLOOKUP(R4585,Y4585:DP4587,2,FALSE))</f>
        <v>0</v>
      </c>
      <c r="S4586" s="92">
        <f t="shared" ref="S4586" si="11927">IF(COUNTA(Y4584:DP4587)=0,0,HLOOKUP(S4584,Y4584:DP4587,3,FALSE))</f>
        <v>0</v>
      </c>
      <c r="T4586" s="93"/>
      <c r="U4586" s="94">
        <f t="array" ref="U4586">IF(COUNTA(Y4584:DP4587)=0,0,IF(ISERROR(HLOOKUP(U4587,Y4587:DP4587,1,FALSE)),0,INDEX(Y4586:DP4586,MATCH(U4585&amp;U4587,Y4585:DP4585&amp;Y4587:DP4587,0))))</f>
        <v>0</v>
      </c>
      <c r="V4586" s="94">
        <f t="array" ref="V4586">IF(COUNTA(Y4584:DP4587)=0,0,IF(ISERROR(HLOOKUP(V4587,Y4587:DP4587,1,FALSE)),0,INDEX(Y4586:DP4586,MATCH(V4585&amp;V4587,Y4585:DP4585&amp;Y4587:DP4587,0))))</f>
        <v>0</v>
      </c>
      <c r="W4586" s="95"/>
      <c r="X4586" s="108"/>
    </row>
    <row r="4587" spans="2:24" ht="13.9" thickBot="1">
      <c r="B4587" s="96"/>
      <c r="C4587" s="97"/>
      <c r="D4587" s="96"/>
      <c r="E4587" s="96"/>
      <c r="F4587" s="96"/>
      <c r="G4587" s="96"/>
      <c r="H4587" s="96"/>
      <c r="I4587" s="96"/>
      <c r="J4587" s="96"/>
      <c r="K4587" s="96"/>
      <c r="L4587" s="96"/>
      <c r="M4587" s="96"/>
      <c r="N4587" s="96"/>
      <c r="O4587" s="96"/>
      <c r="P4587" s="97"/>
      <c r="Q4587" s="218"/>
      <c r="R4587" s="98" t="str">
        <f t="shared" ref="R4587" si="11928">IF(COUNTA(Y4584:DP4587)=0,"none",HLOOKUP(R4585,Y4585:DP4587,3,FALSE))</f>
        <v>none</v>
      </c>
      <c r="S4587" s="99" t="str">
        <f t="shared" ref="S4587" si="11929">IF(COUNTA(Y4584:DP4587)=0,"none",HLOOKUP(S4584,Y4584:DP4587,4,FALSE))</f>
        <v>none</v>
      </c>
      <c r="T4587" s="100"/>
      <c r="U4587" s="100" t="str">
        <f t="array" ref="U4587">IF(COUNTA(Y4584:DP4587)=0,"none",IF($U$2="WAHR",$W$3,Abfrage!$F$4))</f>
        <v>none</v>
      </c>
      <c r="V4587" s="100" t="str">
        <f t="array" ref="V4587">IF(COUNTA(Y4584:DP4587)=0,"none",IF($U$2="WAHR",$W$3,Abfrage!$F$4))</f>
        <v>none</v>
      </c>
      <c r="W4587" s="100" t="str">
        <f t="array" ref="W4587">IF(COUNTA(Y4584:DP4587)=0,"none",IF($U$2="WAHR",$W$3,Abfrage!$F$4))</f>
        <v>none</v>
      </c>
      <c r="X4587" s="109"/>
    </row>
    <row r="4588" spans="2:24">
      <c r="B4588" s="75" t="s">
        <v>2835</v>
      </c>
      <c r="C4588" s="76">
        <v>1000341672</v>
      </c>
      <c r="D4588" s="75" t="s">
        <v>95</v>
      </c>
      <c r="E4588" s="75" t="s">
        <v>148</v>
      </c>
      <c r="F4588" s="75" t="s">
        <v>175</v>
      </c>
      <c r="G4588" s="75" t="s">
        <v>175</v>
      </c>
      <c r="H4588" s="75" t="e">
        <v>#N/A</v>
      </c>
      <c r="I4588" s="75" t="s">
        <v>51</v>
      </c>
      <c r="J4588" s="75" t="s">
        <v>2836</v>
      </c>
      <c r="K4588" s="75" t="s">
        <v>393</v>
      </c>
      <c r="L4588" s="75" t="s">
        <v>331</v>
      </c>
      <c r="M4588" s="75" t="s">
        <v>307</v>
      </c>
      <c r="N4588" s="75" t="s">
        <v>327</v>
      </c>
      <c r="O4588" s="75" t="s">
        <v>306</v>
      </c>
      <c r="P4588" s="76" t="s">
        <v>306</v>
      </c>
      <c r="Q4588" s="216"/>
      <c r="R4588" s="77" t="str">
        <f t="shared" ref="R4588" si="11930">IF(COUNTA(Y4588:DP4591)=0,"01.01.1900",INDEX(Y4588:DP4588,MATCH(R4589,Y4589:DP4589,0)))</f>
        <v>01.01.1900</v>
      </c>
      <c r="S4588" s="78" t="str">
        <f t="shared" ref="S4588" si="11931">IF(COUNTA(Y4588:DP4591)=0,"01.01.1900",MAX(Y4588:DP4588))</f>
        <v>01.01.1900</v>
      </c>
      <c r="T4588" s="79"/>
      <c r="U4588" s="80" t="str">
        <f t="array" ref="U4588">IF(COUNTA(Y4588:DP4591)=0,"01.01.1900",IF(ISERROR(HLOOKUP(U4591,Y4591:DP4591,1,FALSE)),"01.01.1900",INDEX(Y4588:DP4588,MATCH(U4589&amp;U4591,Y4589:DP4589&amp;Y4591:DP4591,0))))</f>
        <v>01.01.1900</v>
      </c>
      <c r="V4588" s="81" t="str">
        <f t="shared" ref="V4588" si="11932">IF(COUNTA(Y4588:DP4591)=0,"01.01.1900",_xlfn.MAXIFS(Y4588:DP4588,Y4591:DP4591,V4591))</f>
        <v>01.01.1900</v>
      </c>
      <c r="W4588" s="82"/>
      <c r="X4588" s="106"/>
    </row>
    <row r="4589" spans="2:24">
      <c r="B4589" s="83"/>
      <c r="C4589" s="84"/>
      <c r="D4589" s="83"/>
      <c r="E4589" s="83"/>
      <c r="F4589" s="83"/>
      <c r="G4589" s="83"/>
      <c r="H4589" s="83"/>
      <c r="I4589" s="83"/>
      <c r="J4589" s="83"/>
      <c r="K4589" s="83"/>
      <c r="L4589" s="83"/>
      <c r="M4589" s="83"/>
      <c r="N4589" s="83"/>
      <c r="O4589" s="83"/>
      <c r="P4589" s="84"/>
      <c r="Q4589" s="217"/>
      <c r="R4589" s="85">
        <f t="shared" ref="R4589" si="11933">IF(COUNTA(Y4588:DP4591)=0,0,MIN(Y4589:DP4589))</f>
        <v>0</v>
      </c>
      <c r="S4589" s="86">
        <f t="shared" ref="S4589" si="11934">IF(COUNTA(Y4588:DP4591)=0,0,HLOOKUP(S4588,Y4588:DP4591,2,FALSE))</f>
        <v>0</v>
      </c>
      <c r="T4589" s="87">
        <f t="shared" ref="T4589" si="11935">IF(COUNTA(Y4588:DP4591)=0,0,AVERAGE(Y4589:DP4589))</f>
        <v>0</v>
      </c>
      <c r="U4589" s="88">
        <f t="shared" ref="U4589" si="11936">IF(COUNTA(Y4588:DP4591)=0,0,_xlfn.MINIFS(Y4589:DP4589,Y4591:DP4591,U4591))</f>
        <v>0</v>
      </c>
      <c r="V4589" s="89">
        <f t="array" ref="V4589">IF(COUNTA(Y4588:DP4591)=0,0,IF(ISERROR(HLOOKUP(V4591,Y4591:DP4591,1,FALSE)),0,INDEX(Y4589:DP4589,MATCH(V4588&amp;V4591,Y4588:DP4588&amp;Y4591:DP4591,0))))</f>
        <v>0</v>
      </c>
      <c r="W4589" s="90">
        <f t="array" ref="W4589">IF(COUNTA(Y4588:DP4591)=0,0,IF(ISERROR(HLOOKUP(W4591,Y4591:DP4591,1,FALSE)),0,AVERAGEIF(Y4591:DP4591,$W4591,Y4589:DP4589)))</f>
        <v>0</v>
      </c>
      <c r="X4589" s="107"/>
    </row>
    <row r="4590" spans="2:24">
      <c r="B4590" s="83"/>
      <c r="C4590" s="84"/>
      <c r="D4590" s="83"/>
      <c r="E4590" s="83"/>
      <c r="F4590" s="83"/>
      <c r="G4590" s="83"/>
      <c r="H4590" s="83"/>
      <c r="I4590" s="83"/>
      <c r="J4590" s="83"/>
      <c r="K4590" s="83"/>
      <c r="L4590" s="83"/>
      <c r="M4590" s="83"/>
      <c r="N4590" s="83"/>
      <c r="O4590" s="83"/>
      <c r="P4590" s="84"/>
      <c r="Q4590" s="217"/>
      <c r="R4590" s="91">
        <f t="shared" ref="R4590" si="11937">IF(COUNTA(Y4588:DP4591)=0,0,HLOOKUP(R4589,Y4589:DP4591,2,FALSE))</f>
        <v>0</v>
      </c>
      <c r="S4590" s="92">
        <f t="shared" ref="S4590" si="11938">IF(COUNTA(Y4588:DP4591)=0,0,HLOOKUP(S4588,Y4588:DP4591,3,FALSE))</f>
        <v>0</v>
      </c>
      <c r="T4590" s="93"/>
      <c r="U4590" s="94">
        <f t="array" ref="U4590">IF(COUNTA(Y4588:DP4591)=0,0,IF(ISERROR(HLOOKUP(U4591,Y4591:DP4591,1,FALSE)),0,INDEX(Y4590:DP4590,MATCH(U4589&amp;U4591,Y4589:DP4589&amp;Y4591:DP4591,0))))</f>
        <v>0</v>
      </c>
      <c r="V4590" s="94">
        <f t="array" ref="V4590">IF(COUNTA(Y4588:DP4591)=0,0,IF(ISERROR(HLOOKUP(V4591,Y4591:DP4591,1,FALSE)),0,INDEX(Y4590:DP4590,MATCH(V4589&amp;V4591,Y4589:DP4589&amp;Y4591:DP4591,0))))</f>
        <v>0</v>
      </c>
      <c r="W4590" s="95"/>
      <c r="X4590" s="108"/>
    </row>
    <row r="4591" spans="2:24" ht="13.9" thickBot="1">
      <c r="B4591" s="96"/>
      <c r="C4591" s="97"/>
      <c r="D4591" s="96"/>
      <c r="E4591" s="96"/>
      <c r="F4591" s="96"/>
      <c r="G4591" s="96"/>
      <c r="H4591" s="96"/>
      <c r="I4591" s="96"/>
      <c r="J4591" s="96"/>
      <c r="K4591" s="96"/>
      <c r="L4591" s="96"/>
      <c r="M4591" s="96"/>
      <c r="N4591" s="96"/>
      <c r="O4591" s="96"/>
      <c r="P4591" s="97"/>
      <c r="Q4591" s="218"/>
      <c r="R4591" s="98" t="str">
        <f t="shared" ref="R4591" si="11939">IF(COUNTA(Y4588:DP4591)=0,"none",HLOOKUP(R4589,Y4589:DP4591,3,FALSE))</f>
        <v>none</v>
      </c>
      <c r="S4591" s="99" t="str">
        <f t="shared" ref="S4591" si="11940">IF(COUNTA(Y4588:DP4591)=0,"none",HLOOKUP(S4588,Y4588:DP4591,4,FALSE))</f>
        <v>none</v>
      </c>
      <c r="T4591" s="100"/>
      <c r="U4591" s="100" t="str">
        <f t="array" ref="U4591">IF(COUNTA(Y4588:DP4591)=0,"none",IF($U$2="WAHR",$W$3,Abfrage!$F$4))</f>
        <v>none</v>
      </c>
      <c r="V4591" s="100" t="str">
        <f t="array" ref="V4591">IF(COUNTA(Y4588:DP4591)=0,"none",IF($U$2="WAHR",$W$3,Abfrage!$F$4))</f>
        <v>none</v>
      </c>
      <c r="W4591" s="100" t="str">
        <f t="array" ref="W4591">IF(COUNTA(Y4588:DP4591)=0,"none",IF($U$2="WAHR",$W$3,Abfrage!$F$4))</f>
        <v>none</v>
      </c>
      <c r="X4591" s="109"/>
    </row>
    <row r="4592" spans="2:24">
      <c r="B4592" s="75" t="s">
        <v>2837</v>
      </c>
      <c r="C4592" s="76">
        <v>1000365651</v>
      </c>
      <c r="D4592" s="75" t="s">
        <v>95</v>
      </c>
      <c r="E4592" s="75" t="s">
        <v>175</v>
      </c>
      <c r="F4592" s="75" t="s">
        <v>97</v>
      </c>
      <c r="G4592" s="75" t="s">
        <v>306</v>
      </c>
      <c r="H4592" s="75" t="e">
        <v>#N/A</v>
      </c>
      <c r="I4592" s="75" t="s">
        <v>45</v>
      </c>
      <c r="J4592" s="75" t="s">
        <v>2838</v>
      </c>
      <c r="K4592" s="75" t="s">
        <v>523</v>
      </c>
      <c r="L4592" s="75" t="s">
        <v>2832</v>
      </c>
      <c r="M4592" s="75" t="s">
        <v>307</v>
      </c>
      <c r="N4592" s="75" t="s">
        <v>348</v>
      </c>
      <c r="O4592" s="75" t="s">
        <v>306</v>
      </c>
      <c r="P4592" s="76" t="s">
        <v>306</v>
      </c>
      <c r="Q4592" s="216"/>
      <c r="R4592" s="77" t="str">
        <f t="shared" ref="R4592" si="11941">IF(COUNTA(Y4592:DP4595)=0,"01.01.1900",INDEX(Y4592:DP4592,MATCH(R4593,Y4593:DP4593,0)))</f>
        <v>01.01.1900</v>
      </c>
      <c r="S4592" s="78" t="str">
        <f t="shared" ref="S4592" si="11942">IF(COUNTA(Y4592:DP4595)=0,"01.01.1900",MAX(Y4592:DP4592))</f>
        <v>01.01.1900</v>
      </c>
      <c r="T4592" s="79"/>
      <c r="U4592" s="80" t="str">
        <f t="array" ref="U4592">IF(COUNTA(Y4592:DP4595)=0,"01.01.1900",IF(ISERROR(HLOOKUP(U4595,Y4595:DP4595,1,FALSE)),"01.01.1900",INDEX(Y4592:DP4592,MATCH(U4593&amp;U4595,Y4593:DP4593&amp;Y4595:DP4595,0))))</f>
        <v>01.01.1900</v>
      </c>
      <c r="V4592" s="81" t="str">
        <f t="shared" ref="V4592" si="11943">IF(COUNTA(Y4592:DP4595)=0,"01.01.1900",_xlfn.MAXIFS(Y4592:DP4592,Y4595:DP4595,V4595))</f>
        <v>01.01.1900</v>
      </c>
      <c r="W4592" s="82"/>
      <c r="X4592" s="106"/>
    </row>
    <row r="4593" spans="2:26">
      <c r="B4593" s="83"/>
      <c r="C4593" s="84"/>
      <c r="D4593" s="83"/>
      <c r="E4593" s="83"/>
      <c r="F4593" s="83"/>
      <c r="G4593" s="83"/>
      <c r="H4593" s="83"/>
      <c r="I4593" s="83"/>
      <c r="J4593" s="83"/>
      <c r="K4593" s="83"/>
      <c r="L4593" s="83"/>
      <c r="M4593" s="83"/>
      <c r="N4593" s="83"/>
      <c r="O4593" s="83"/>
      <c r="P4593" s="84"/>
      <c r="Q4593" s="217"/>
      <c r="R4593" s="85">
        <f t="shared" ref="R4593" si="11944">IF(COUNTA(Y4592:DP4595)=0,0,MIN(Y4593:DP4593))</f>
        <v>0</v>
      </c>
      <c r="S4593" s="86">
        <f t="shared" ref="S4593" si="11945">IF(COUNTA(Y4592:DP4595)=0,0,HLOOKUP(S4592,Y4592:DP4595,2,FALSE))</f>
        <v>0</v>
      </c>
      <c r="T4593" s="87">
        <f t="shared" ref="T4593" si="11946">IF(COUNTA(Y4592:DP4595)=0,0,AVERAGE(Y4593:DP4593))</f>
        <v>0</v>
      </c>
      <c r="U4593" s="88">
        <f t="shared" ref="U4593" si="11947">IF(COUNTA(Y4592:DP4595)=0,0,_xlfn.MINIFS(Y4593:DP4593,Y4595:DP4595,U4595))</f>
        <v>0</v>
      </c>
      <c r="V4593" s="89">
        <f t="array" ref="V4593">IF(COUNTA(Y4592:DP4595)=0,0,IF(ISERROR(HLOOKUP(V4595,Y4595:DP4595,1,FALSE)),0,INDEX(Y4593:DP4593,MATCH(V4592&amp;V4595,Y4592:DP4592&amp;Y4595:DP4595,0))))</f>
        <v>0</v>
      </c>
      <c r="W4593" s="90">
        <f t="array" ref="W4593">IF(COUNTA(Y4592:DP4595)=0,0,IF(ISERROR(HLOOKUP(W4595,Y4595:DP4595,1,FALSE)),0,AVERAGEIF(Y4595:DP4595,$W4595,Y4593:DP4593)))</f>
        <v>0</v>
      </c>
      <c r="X4593" s="107"/>
    </row>
    <row r="4594" spans="2:26">
      <c r="B4594" s="83"/>
      <c r="C4594" s="84"/>
      <c r="D4594" s="83"/>
      <c r="E4594" s="83"/>
      <c r="F4594" s="83"/>
      <c r="G4594" s="83"/>
      <c r="H4594" s="83"/>
      <c r="I4594" s="83"/>
      <c r="J4594" s="83"/>
      <c r="K4594" s="83"/>
      <c r="L4594" s="83"/>
      <c r="M4594" s="83"/>
      <c r="N4594" s="83"/>
      <c r="O4594" s="83"/>
      <c r="P4594" s="84"/>
      <c r="Q4594" s="217"/>
      <c r="R4594" s="91">
        <f t="shared" ref="R4594" si="11948">IF(COUNTA(Y4592:DP4595)=0,0,HLOOKUP(R4593,Y4593:DP4595,2,FALSE))</f>
        <v>0</v>
      </c>
      <c r="S4594" s="92">
        <f t="shared" ref="S4594" si="11949">IF(COUNTA(Y4592:DP4595)=0,0,HLOOKUP(S4592,Y4592:DP4595,3,FALSE))</f>
        <v>0</v>
      </c>
      <c r="T4594" s="93"/>
      <c r="U4594" s="94">
        <f t="array" ref="U4594">IF(COUNTA(Y4592:DP4595)=0,0,IF(ISERROR(HLOOKUP(U4595,Y4595:DP4595,1,FALSE)),0,INDEX(Y4594:DP4594,MATCH(U4593&amp;U4595,Y4593:DP4593&amp;Y4595:DP4595,0))))</f>
        <v>0</v>
      </c>
      <c r="V4594" s="94">
        <f t="array" ref="V4594">IF(COUNTA(Y4592:DP4595)=0,0,IF(ISERROR(HLOOKUP(V4595,Y4595:DP4595,1,FALSE)),0,INDEX(Y4594:DP4594,MATCH(V4593&amp;V4595,Y4593:DP4593&amp;Y4595:DP4595,0))))</f>
        <v>0</v>
      </c>
      <c r="W4594" s="95"/>
      <c r="X4594" s="108"/>
    </row>
    <row r="4595" spans="2:26" ht="13.9" thickBot="1">
      <c r="B4595" s="96"/>
      <c r="C4595" s="97"/>
      <c r="D4595" s="96"/>
      <c r="E4595" s="96"/>
      <c r="F4595" s="96"/>
      <c r="G4595" s="96"/>
      <c r="H4595" s="96"/>
      <c r="I4595" s="96"/>
      <c r="J4595" s="96"/>
      <c r="K4595" s="96"/>
      <c r="L4595" s="96"/>
      <c r="M4595" s="96"/>
      <c r="N4595" s="96"/>
      <c r="O4595" s="96"/>
      <c r="P4595" s="97"/>
      <c r="Q4595" s="218"/>
      <c r="R4595" s="98" t="str">
        <f t="shared" ref="R4595" si="11950">IF(COUNTA(Y4592:DP4595)=0,"none",HLOOKUP(R4593,Y4593:DP4595,3,FALSE))</f>
        <v>none</v>
      </c>
      <c r="S4595" s="99" t="str">
        <f t="shared" ref="S4595" si="11951">IF(COUNTA(Y4592:DP4595)=0,"none",HLOOKUP(S4592,Y4592:DP4595,4,FALSE))</f>
        <v>none</v>
      </c>
      <c r="T4595" s="100"/>
      <c r="U4595" s="100" t="str">
        <f t="array" ref="U4595">IF(COUNTA(Y4592:DP4595)=0,"none",IF($U$2="WAHR",$W$3,Abfrage!$F$4))</f>
        <v>none</v>
      </c>
      <c r="V4595" s="100" t="str">
        <f t="array" ref="V4595">IF(COUNTA(Y4592:DP4595)=0,"none",IF($U$2="WAHR",$W$3,Abfrage!$F$4))</f>
        <v>none</v>
      </c>
      <c r="W4595" s="100" t="str">
        <f t="array" ref="W4595">IF(COUNTA(Y4592:DP4595)=0,"none",IF($U$2="WAHR",$W$3,Abfrage!$F$4))</f>
        <v>none</v>
      </c>
      <c r="X4595" s="109"/>
    </row>
    <row r="4596" spans="2:26">
      <c r="B4596" s="75" t="s">
        <v>2839</v>
      </c>
      <c r="C4596" s="76">
        <v>1000365654</v>
      </c>
      <c r="D4596" s="75" t="s">
        <v>95</v>
      </c>
      <c r="E4596" s="75" t="s">
        <v>96</v>
      </c>
      <c r="F4596" s="75" t="s">
        <v>97</v>
      </c>
      <c r="G4596" s="75" t="s">
        <v>306</v>
      </c>
      <c r="H4596" s="75" t="e">
        <v>#N/A</v>
      </c>
      <c r="I4596" s="75" t="s">
        <v>45</v>
      </c>
      <c r="J4596" s="75" t="s">
        <v>2840</v>
      </c>
      <c r="K4596" s="75" t="s">
        <v>523</v>
      </c>
      <c r="L4596" s="75" t="s">
        <v>2832</v>
      </c>
      <c r="M4596" s="75" t="s">
        <v>313</v>
      </c>
      <c r="N4596" s="75" t="s">
        <v>348</v>
      </c>
      <c r="O4596" s="75" t="s">
        <v>306</v>
      </c>
      <c r="P4596" s="76" t="s">
        <v>306</v>
      </c>
      <c r="Q4596" s="216"/>
      <c r="R4596" s="77" t="str">
        <f t="shared" ref="R4596" si="11952">IF(COUNTA(Y4596:DP4599)=0,"01.01.1900",INDEX(Y4596:DP4596,MATCH(R4597,Y4597:DP4597,0)))</f>
        <v>01.01.1900</v>
      </c>
      <c r="S4596" s="78" t="str">
        <f t="shared" ref="S4596" si="11953">IF(COUNTA(Y4596:DP4599)=0,"01.01.1900",MAX(Y4596:DP4596))</f>
        <v>01.01.1900</v>
      </c>
      <c r="T4596" s="79"/>
      <c r="U4596" s="80" t="str">
        <f t="array" ref="U4596">IF(COUNTA(Y4596:DP4599)=0,"01.01.1900",IF(ISERROR(HLOOKUP(U4599,Y4599:DP4599,1,FALSE)),"01.01.1900",INDEX(Y4596:DP4596,MATCH(U4597&amp;U4599,Y4597:DP4597&amp;Y4599:DP4599,0))))</f>
        <v>01.01.1900</v>
      </c>
      <c r="V4596" s="81" t="str">
        <f t="shared" ref="V4596" si="11954">IF(COUNTA(Y4596:DP4599)=0,"01.01.1900",_xlfn.MAXIFS(Y4596:DP4596,Y4599:DP4599,V4599))</f>
        <v>01.01.1900</v>
      </c>
      <c r="W4596" s="82"/>
      <c r="X4596" s="106"/>
    </row>
    <row r="4597" spans="2:26">
      <c r="B4597" s="83"/>
      <c r="C4597" s="84"/>
      <c r="D4597" s="83"/>
      <c r="E4597" s="83"/>
      <c r="F4597" s="83"/>
      <c r="G4597" s="83"/>
      <c r="H4597" s="83"/>
      <c r="I4597" s="83"/>
      <c r="J4597" s="83"/>
      <c r="K4597" s="83"/>
      <c r="L4597" s="83"/>
      <c r="M4597" s="83"/>
      <c r="N4597" s="83"/>
      <c r="O4597" s="83"/>
      <c r="P4597" s="84"/>
      <c r="Q4597" s="217"/>
      <c r="R4597" s="85">
        <f t="shared" ref="R4597" si="11955">IF(COUNTA(Y4596:DP4599)=0,0,MIN(Y4597:DP4597))</f>
        <v>0</v>
      </c>
      <c r="S4597" s="86">
        <f t="shared" ref="S4597" si="11956">IF(COUNTA(Y4596:DP4599)=0,0,HLOOKUP(S4596,Y4596:DP4599,2,FALSE))</f>
        <v>0</v>
      </c>
      <c r="T4597" s="87">
        <f t="shared" ref="T4597" si="11957">IF(COUNTA(Y4596:DP4599)=0,0,AVERAGE(Y4597:DP4597))</f>
        <v>0</v>
      </c>
      <c r="U4597" s="88">
        <f t="shared" ref="U4597" si="11958">IF(COUNTA(Y4596:DP4599)=0,0,_xlfn.MINIFS(Y4597:DP4597,Y4599:DP4599,U4599))</f>
        <v>0</v>
      </c>
      <c r="V4597" s="89">
        <f t="array" ref="V4597">IF(COUNTA(Y4596:DP4599)=0,0,IF(ISERROR(HLOOKUP(V4599,Y4599:DP4599,1,FALSE)),0,INDEX(Y4597:DP4597,MATCH(V4596&amp;V4599,Y4596:DP4596&amp;Y4599:DP4599,0))))</f>
        <v>0</v>
      </c>
      <c r="W4597" s="90">
        <f t="array" ref="W4597">IF(COUNTA(Y4596:DP4599)=0,0,IF(ISERROR(HLOOKUP(W4599,Y4599:DP4599,1,FALSE)),0,AVERAGEIF(Y4599:DP4599,$W4599,Y4597:DP4597)))</f>
        <v>0</v>
      </c>
      <c r="X4597" s="107"/>
    </row>
    <row r="4598" spans="2:26">
      <c r="B4598" s="83"/>
      <c r="C4598" s="84"/>
      <c r="D4598" s="83"/>
      <c r="E4598" s="83"/>
      <c r="F4598" s="83"/>
      <c r="G4598" s="83"/>
      <c r="H4598" s="83"/>
      <c r="I4598" s="83"/>
      <c r="J4598" s="83"/>
      <c r="K4598" s="83"/>
      <c r="L4598" s="83"/>
      <c r="M4598" s="83"/>
      <c r="N4598" s="83"/>
      <c r="O4598" s="83"/>
      <c r="P4598" s="84"/>
      <c r="Q4598" s="217"/>
      <c r="R4598" s="91">
        <f t="shared" ref="R4598" si="11959">IF(COUNTA(Y4596:DP4599)=0,0,HLOOKUP(R4597,Y4597:DP4599,2,FALSE))</f>
        <v>0</v>
      </c>
      <c r="S4598" s="92">
        <f t="shared" ref="S4598" si="11960">IF(COUNTA(Y4596:DP4599)=0,0,HLOOKUP(S4596,Y4596:DP4599,3,FALSE))</f>
        <v>0</v>
      </c>
      <c r="T4598" s="93"/>
      <c r="U4598" s="94">
        <f t="array" ref="U4598">IF(COUNTA(Y4596:DP4599)=0,0,IF(ISERROR(HLOOKUP(U4599,Y4599:DP4599,1,FALSE)),0,INDEX(Y4598:DP4598,MATCH(U4597&amp;U4599,Y4597:DP4597&amp;Y4599:DP4599,0))))</f>
        <v>0</v>
      </c>
      <c r="V4598" s="94">
        <f t="array" ref="V4598">IF(COUNTA(Y4596:DP4599)=0,0,IF(ISERROR(HLOOKUP(V4599,Y4599:DP4599,1,FALSE)),0,INDEX(Y4598:DP4598,MATCH(V4597&amp;V4599,Y4597:DP4597&amp;Y4599:DP4599,0))))</f>
        <v>0</v>
      </c>
      <c r="W4598" s="95"/>
      <c r="X4598" s="108"/>
    </row>
    <row r="4599" spans="2:26" ht="13.9" thickBot="1">
      <c r="B4599" s="96"/>
      <c r="C4599" s="97"/>
      <c r="D4599" s="96"/>
      <c r="E4599" s="96"/>
      <c r="F4599" s="96"/>
      <c r="G4599" s="96"/>
      <c r="H4599" s="96"/>
      <c r="I4599" s="96"/>
      <c r="J4599" s="96"/>
      <c r="K4599" s="96"/>
      <c r="L4599" s="96"/>
      <c r="M4599" s="96"/>
      <c r="N4599" s="96"/>
      <c r="O4599" s="96"/>
      <c r="P4599" s="97"/>
      <c r="Q4599" s="218"/>
      <c r="R4599" s="98" t="str">
        <f t="shared" ref="R4599" si="11961">IF(COUNTA(Y4596:DP4599)=0,"none",HLOOKUP(R4597,Y4597:DP4599,3,FALSE))</f>
        <v>none</v>
      </c>
      <c r="S4599" s="99" t="str">
        <f t="shared" ref="S4599" si="11962">IF(COUNTA(Y4596:DP4599)=0,"none",HLOOKUP(S4596,Y4596:DP4599,4,FALSE))</f>
        <v>none</v>
      </c>
      <c r="T4599" s="100"/>
      <c r="U4599" s="100" t="str">
        <f t="array" ref="U4599">IF(COUNTA(Y4596:DP4599)=0,"none",IF($U$2="WAHR",$W$3,Abfrage!$F$4))</f>
        <v>none</v>
      </c>
      <c r="V4599" s="100" t="str">
        <f t="array" ref="V4599">IF(COUNTA(Y4596:DP4599)=0,"none",IF($U$2="WAHR",$W$3,Abfrage!$F$4))</f>
        <v>none</v>
      </c>
      <c r="W4599" s="100" t="str">
        <f t="array" ref="W4599">IF(COUNTA(Y4596:DP4599)=0,"none",IF($U$2="WAHR",$W$3,Abfrage!$F$4))</f>
        <v>none</v>
      </c>
      <c r="X4599" s="109"/>
    </row>
    <row r="4600" spans="2:26">
      <c r="B4600" s="75" t="s">
        <v>2841</v>
      </c>
      <c r="C4600" s="76">
        <v>1000333858</v>
      </c>
      <c r="D4600" s="75" t="s">
        <v>95</v>
      </c>
      <c r="E4600" s="75" t="s">
        <v>175</v>
      </c>
      <c r="F4600" s="75" t="s">
        <v>97</v>
      </c>
      <c r="G4600" s="75" t="s">
        <v>2842</v>
      </c>
      <c r="H4600" s="75" t="s">
        <v>44</v>
      </c>
      <c r="I4600" s="75" t="s">
        <v>51</v>
      </c>
      <c r="J4600" s="75" t="s">
        <v>2843</v>
      </c>
      <c r="K4600" s="75" t="s">
        <v>306</v>
      </c>
      <c r="L4600" s="75" t="s">
        <v>306</v>
      </c>
      <c r="M4600" s="75" t="s">
        <v>307</v>
      </c>
      <c r="N4600" s="75" t="s">
        <v>352</v>
      </c>
      <c r="O4600" s="75" t="s">
        <v>315</v>
      </c>
      <c r="P4600" s="76" t="s">
        <v>306</v>
      </c>
      <c r="Q4600" s="216"/>
      <c r="R4600" s="77">
        <f t="shared" ref="R4600" si="11963">IF(COUNTA(Y4600:DP4603)=0,"01.01.1900",INDEX(Y4600:DP4600,MATCH(R4601,Y4601:DP4601,0)))</f>
        <v>45154</v>
      </c>
      <c r="S4600" s="78">
        <f t="shared" ref="S4600" si="11964">IF(COUNTA(Y4600:DP4603)=0,"01.01.1900",MAX(Y4600:DP4600))</f>
        <v>45154</v>
      </c>
      <c r="T4600" s="79"/>
      <c r="U4600" s="80" t="str">
        <f t="array" ref="U4600">IF(COUNTA(Y4600:DP4603)=0,"01.01.1900",IF(ISERROR(HLOOKUP(U4603,Y4603:DP4603,1,FALSE)),"01.01.1900",INDEX(Y4600:DP4600,MATCH(U4601&amp;U4603,Y4601:DP4601&amp;Y4603:DP4603,0))))</f>
        <v>01.01.1900</v>
      </c>
      <c r="V4600" s="81">
        <f t="shared" ref="V4600" si="11965">IF(COUNTA(Y4600:DP4603)=0,"01.01.1900",_xlfn.MAXIFS(Y4600:DP4600,Y4603:DP4603,V4603))</f>
        <v>0</v>
      </c>
      <c r="W4600" s="82"/>
      <c r="X4600" s="106"/>
      <c r="Y4600" s="141">
        <v>45154</v>
      </c>
      <c r="Z4600" s="141">
        <v>45154</v>
      </c>
    </row>
    <row r="4601" spans="2:26">
      <c r="B4601" s="83"/>
      <c r="C4601" s="84"/>
      <c r="D4601" s="83"/>
      <c r="E4601" s="83"/>
      <c r="F4601" s="83"/>
      <c r="G4601" s="83"/>
      <c r="H4601" s="83"/>
      <c r="I4601" s="83"/>
      <c r="J4601" s="83"/>
      <c r="K4601" s="83"/>
      <c r="L4601" s="83"/>
      <c r="M4601" s="83"/>
      <c r="N4601" s="83"/>
      <c r="O4601" s="83"/>
      <c r="P4601" s="84"/>
      <c r="Q4601" s="217"/>
      <c r="R4601" s="85">
        <f t="shared" ref="R4601" si="11966">IF(COUNTA(Y4600:DP4603)=0,0,MIN(Y4601:DP4601))</f>
        <v>0.65799999999999992</v>
      </c>
      <c r="S4601" s="86">
        <f t="shared" ref="S4601" si="11967">IF(COUNTA(Y4600:DP4603)=0,0,HLOOKUP(S4600,Y4600:DP4603,2,FALSE))</f>
        <v>0.65799999999999992</v>
      </c>
      <c r="T4601" s="87">
        <f t="shared" ref="T4601" si="11968">IF(COUNTA(Y4600:DP4603)=0,0,AVERAGE(Y4601:DP4601))</f>
        <v>0.65799999999999992</v>
      </c>
      <c r="U4601" s="88">
        <f t="shared" ref="U4601" si="11969">IF(COUNTA(Y4600:DP4603)=0,0,_xlfn.MINIFS(Y4601:DP4601,Y4603:DP4603,U4603))</f>
        <v>0</v>
      </c>
      <c r="V4601" s="89">
        <f t="array" ref="V4601">IF(COUNTA(Y4600:DP4603)=0,0,IF(ISERROR(HLOOKUP(V4603,Y4603:DP4603,1,FALSE)),0,INDEX(Y4601:DP4601,MATCH(V4600&amp;V4603,Y4600:DP4600&amp;Y4603:DP4603,0))))</f>
        <v>0</v>
      </c>
      <c r="W4601" s="90">
        <f t="array" ref="W4601">IF(COUNTA(Y4600:DP4603)=0,0,IF(ISERROR(HLOOKUP(W4603,Y4603:DP4603,1,FALSE)),0,AVERAGEIF(Y4603:DP4603,$W4603,Y4601:DP4601)))</f>
        <v>0</v>
      </c>
      <c r="X4601" s="107"/>
      <c r="Y4601" s="142">
        <v>0.65799999999999992</v>
      </c>
      <c r="Z4601" s="142">
        <v>0.65799999999999992</v>
      </c>
    </row>
    <row r="4602" spans="2:26">
      <c r="B4602" s="83"/>
      <c r="C4602" s="84"/>
      <c r="D4602" s="83"/>
      <c r="E4602" s="83"/>
      <c r="F4602" s="83"/>
      <c r="G4602" s="83"/>
      <c r="H4602" s="83"/>
      <c r="I4602" s="83"/>
      <c r="J4602" s="83"/>
      <c r="K4602" s="83"/>
      <c r="L4602" s="83"/>
      <c r="M4602" s="83"/>
      <c r="N4602" s="83"/>
      <c r="O4602" s="83"/>
      <c r="P4602" s="84"/>
      <c r="Q4602" s="217"/>
      <c r="R4602" s="91">
        <f t="shared" ref="R4602" si="11970">IF(COUNTA(Y4600:DP4603)=0,0,HLOOKUP(R4601,Y4601:DP4603,2,FALSE))</f>
        <v>1000</v>
      </c>
      <c r="S4602" s="92">
        <f t="shared" ref="S4602" si="11971">IF(COUNTA(Y4600:DP4603)=0,0,HLOOKUP(S4600,Y4600:DP4603,3,FALSE))</f>
        <v>1000</v>
      </c>
      <c r="T4602" s="93"/>
      <c r="U4602" s="94">
        <f t="array" ref="U4602">IF(COUNTA(Y4600:DP4603)=0,0,IF(ISERROR(HLOOKUP(U4603,Y4603:DP4603,1,FALSE)),0,INDEX(Y4602:DP4602,MATCH(U4601&amp;U4603,Y4601:DP4601&amp;Y4603:DP4603,0))))</f>
        <v>0</v>
      </c>
      <c r="V4602" s="94">
        <f t="array" ref="V4602">IF(COUNTA(Y4600:DP4603)=0,0,IF(ISERROR(HLOOKUP(V4603,Y4603:DP4603,1,FALSE)),0,INDEX(Y4602:DP4602,MATCH(V4601&amp;V4603,Y4601:DP4601&amp;Y4603:DP4603,0))))</f>
        <v>0</v>
      </c>
      <c r="W4602" s="95"/>
      <c r="X4602" s="108"/>
      <c r="Y4602" s="143">
        <v>1000</v>
      </c>
      <c r="Z4602" s="143">
        <v>1000</v>
      </c>
    </row>
    <row r="4603" spans="2:26" ht="13.9" thickBot="1">
      <c r="B4603" s="96"/>
      <c r="C4603" s="97"/>
      <c r="D4603" s="96"/>
      <c r="E4603" s="96"/>
      <c r="F4603" s="96"/>
      <c r="G4603" s="96"/>
      <c r="H4603" s="96"/>
      <c r="I4603" s="96"/>
      <c r="J4603" s="96"/>
      <c r="K4603" s="96"/>
      <c r="L4603" s="96"/>
      <c r="M4603" s="96"/>
      <c r="N4603" s="96"/>
      <c r="O4603" s="96"/>
      <c r="P4603" s="97"/>
      <c r="Q4603" s="218"/>
      <c r="R4603" s="98" t="str">
        <f t="shared" ref="R4603" si="11972">IF(COUNTA(Y4600:DP4603)=0,"none",HLOOKUP(R4601,Y4601:DP4603,3,FALSE))</f>
        <v>www (-30%)</v>
      </c>
      <c r="S4603" s="99" t="str">
        <f t="shared" ref="S4603" si="11973">IF(COUNTA(Y4600:DP4603)=0,"none",HLOOKUP(S4600,Y4600:DP4603,4,FALSE))</f>
        <v>www (-30%)</v>
      </c>
      <c r="T4603" s="100"/>
      <c r="U4603" s="100">
        <f t="array" ref="U4603">IF(COUNTA(Y4600:DP4603)=0,"none",IF($U$2="WAHR",$W$3,Abfrage!$F$4))</f>
        <v>0</v>
      </c>
      <c r="V4603" s="100">
        <f t="array" ref="V4603">IF(COUNTA(Y4600:DP4603)=0,"none",IF($U$2="WAHR",$W$3,Abfrage!$F$4))</f>
        <v>0</v>
      </c>
      <c r="W4603" s="100">
        <f t="array" ref="W4603">IF(COUNTA(Y4600:DP4603)=0,"none",IF($U$2="WAHR",$W$3,Abfrage!$F$4))</f>
        <v>0</v>
      </c>
      <c r="X4603" s="109"/>
      <c r="Y4603" s="144" t="s">
        <v>43</v>
      </c>
      <c r="Z4603" s="144" t="s">
        <v>43</v>
      </c>
    </row>
    <row r="4604" spans="2:26">
      <c r="B4604" s="75" t="s">
        <v>2844</v>
      </c>
      <c r="C4604" s="76">
        <v>1000333859</v>
      </c>
      <c r="D4604" s="75" t="s">
        <v>95</v>
      </c>
      <c r="E4604" s="75" t="s">
        <v>175</v>
      </c>
      <c r="F4604" s="75" t="s">
        <v>97</v>
      </c>
      <c r="G4604" s="75" t="s">
        <v>2845</v>
      </c>
      <c r="H4604" s="75" t="s">
        <v>44</v>
      </c>
      <c r="I4604" s="75" t="s">
        <v>51</v>
      </c>
      <c r="J4604" s="75" t="s">
        <v>2846</v>
      </c>
      <c r="K4604" s="75" t="s">
        <v>306</v>
      </c>
      <c r="L4604" s="75" t="s">
        <v>306</v>
      </c>
      <c r="M4604" s="75" t="s">
        <v>307</v>
      </c>
      <c r="N4604" s="75" t="s">
        <v>352</v>
      </c>
      <c r="O4604" s="75" t="s">
        <v>309</v>
      </c>
      <c r="P4604" s="76" t="s">
        <v>306</v>
      </c>
      <c r="Q4604" s="216"/>
      <c r="R4604" s="77">
        <f t="shared" ref="R4604" si="11974">IF(COUNTA(Y4604:DP4607)=0,"01.01.1900",INDEX(Y4604:DP4604,MATCH(R4605,Y4605:DP4605,0)))</f>
        <v>45154</v>
      </c>
      <c r="S4604" s="78">
        <f t="shared" ref="S4604" si="11975">IF(COUNTA(Y4604:DP4607)=0,"01.01.1900",MAX(Y4604:DP4604))</f>
        <v>45154</v>
      </c>
      <c r="T4604" s="79"/>
      <c r="U4604" s="80" t="str">
        <f t="array" ref="U4604">IF(COUNTA(Y4604:DP4607)=0,"01.01.1900",IF(ISERROR(HLOOKUP(U4607,Y4607:DP4607,1,FALSE)),"01.01.1900",INDEX(Y4604:DP4604,MATCH(U4605&amp;U4607,Y4605:DP4605&amp;Y4607:DP4607,0))))</f>
        <v>01.01.1900</v>
      </c>
      <c r="V4604" s="81">
        <f t="shared" ref="V4604" si="11976">IF(COUNTA(Y4604:DP4607)=0,"01.01.1900",_xlfn.MAXIFS(Y4604:DP4604,Y4607:DP4607,V4607))</f>
        <v>0</v>
      </c>
      <c r="W4604" s="82"/>
      <c r="X4604" s="106"/>
      <c r="Y4604" s="141">
        <v>45154</v>
      </c>
      <c r="Z4604" s="141">
        <v>45154</v>
      </c>
    </row>
    <row r="4605" spans="2:26">
      <c r="B4605" s="83"/>
      <c r="C4605" s="84"/>
      <c r="D4605" s="83"/>
      <c r="E4605" s="83"/>
      <c r="F4605" s="83"/>
      <c r="G4605" s="83"/>
      <c r="H4605" s="83"/>
      <c r="I4605" s="83"/>
      <c r="J4605" s="83"/>
      <c r="K4605" s="83"/>
      <c r="L4605" s="83"/>
      <c r="M4605" s="83"/>
      <c r="N4605" s="83"/>
      <c r="O4605" s="83"/>
      <c r="P4605" s="84"/>
      <c r="Q4605" s="217"/>
      <c r="R4605" s="85">
        <f t="shared" ref="R4605" si="11977">IF(COUNTA(Y4604:DP4607)=0,0,MIN(Y4605:DP4605))</f>
        <v>0.65799999999999992</v>
      </c>
      <c r="S4605" s="86">
        <f t="shared" ref="S4605" si="11978">IF(COUNTA(Y4604:DP4607)=0,0,HLOOKUP(S4604,Y4604:DP4607,2,FALSE))</f>
        <v>0.65799999999999992</v>
      </c>
      <c r="T4605" s="87">
        <f t="shared" ref="T4605" si="11979">IF(COUNTA(Y4604:DP4607)=0,0,AVERAGE(Y4605:DP4605))</f>
        <v>0.65799999999999992</v>
      </c>
      <c r="U4605" s="88">
        <f t="shared" ref="U4605" si="11980">IF(COUNTA(Y4604:DP4607)=0,0,_xlfn.MINIFS(Y4605:DP4605,Y4607:DP4607,U4607))</f>
        <v>0</v>
      </c>
      <c r="V4605" s="89">
        <f t="array" ref="V4605">IF(COUNTA(Y4604:DP4607)=0,0,IF(ISERROR(HLOOKUP(V4607,Y4607:DP4607,1,FALSE)),0,INDEX(Y4605:DP4605,MATCH(V4604&amp;V4607,Y4604:DP4604&amp;Y4607:DP4607,0))))</f>
        <v>0</v>
      </c>
      <c r="W4605" s="90">
        <f t="array" ref="W4605">IF(COUNTA(Y4604:DP4607)=0,0,IF(ISERROR(HLOOKUP(W4607,Y4607:DP4607,1,FALSE)),0,AVERAGEIF(Y4607:DP4607,$W4607,Y4605:DP4605)))</f>
        <v>0</v>
      </c>
      <c r="X4605" s="107"/>
      <c r="Y4605" s="142">
        <v>0.65799999999999992</v>
      </c>
      <c r="Z4605" s="142">
        <v>0.65799999999999992</v>
      </c>
    </row>
    <row r="4606" spans="2:26">
      <c r="B4606" s="83"/>
      <c r="C4606" s="84"/>
      <c r="D4606" s="83"/>
      <c r="E4606" s="83"/>
      <c r="F4606" s="83"/>
      <c r="G4606" s="83"/>
      <c r="H4606" s="83"/>
      <c r="I4606" s="83"/>
      <c r="J4606" s="83"/>
      <c r="K4606" s="83"/>
      <c r="L4606" s="83"/>
      <c r="M4606" s="83"/>
      <c r="N4606" s="83"/>
      <c r="O4606" s="83"/>
      <c r="P4606" s="84"/>
      <c r="Q4606" s="217"/>
      <c r="R4606" s="91">
        <f t="shared" ref="R4606" si="11981">IF(COUNTA(Y4604:DP4607)=0,0,HLOOKUP(R4605,Y4605:DP4607,2,FALSE))</f>
        <v>1000</v>
      </c>
      <c r="S4606" s="92">
        <f t="shared" ref="S4606" si="11982">IF(COUNTA(Y4604:DP4607)=0,0,HLOOKUP(S4604,Y4604:DP4607,3,FALSE))</f>
        <v>1000</v>
      </c>
      <c r="T4606" s="93"/>
      <c r="U4606" s="94">
        <f t="array" ref="U4606">IF(COUNTA(Y4604:DP4607)=0,0,IF(ISERROR(HLOOKUP(U4607,Y4607:DP4607,1,FALSE)),0,INDEX(Y4606:DP4606,MATCH(U4605&amp;U4607,Y4605:DP4605&amp;Y4607:DP4607,0))))</f>
        <v>0</v>
      </c>
      <c r="V4606" s="94">
        <f t="array" ref="V4606">IF(COUNTA(Y4604:DP4607)=0,0,IF(ISERROR(HLOOKUP(V4607,Y4607:DP4607,1,FALSE)),0,INDEX(Y4606:DP4606,MATCH(V4605&amp;V4607,Y4605:DP4605&amp;Y4607:DP4607,0))))</f>
        <v>0</v>
      </c>
      <c r="W4606" s="95"/>
      <c r="X4606" s="108"/>
      <c r="Y4606" s="143">
        <v>1000</v>
      </c>
      <c r="Z4606" s="143">
        <v>1000</v>
      </c>
    </row>
    <row r="4607" spans="2:26" ht="13.9" thickBot="1">
      <c r="B4607" s="96"/>
      <c r="C4607" s="97"/>
      <c r="D4607" s="96"/>
      <c r="E4607" s="96"/>
      <c r="F4607" s="96"/>
      <c r="G4607" s="96"/>
      <c r="H4607" s="96"/>
      <c r="I4607" s="96"/>
      <c r="J4607" s="96"/>
      <c r="K4607" s="96"/>
      <c r="L4607" s="96"/>
      <c r="M4607" s="96"/>
      <c r="N4607" s="96"/>
      <c r="O4607" s="96"/>
      <c r="P4607" s="97"/>
      <c r="Q4607" s="218"/>
      <c r="R4607" s="98" t="str">
        <f t="shared" ref="R4607" si="11983">IF(COUNTA(Y4604:DP4607)=0,"none",HLOOKUP(R4605,Y4605:DP4607,3,FALSE))</f>
        <v>www (-30%)</v>
      </c>
      <c r="S4607" s="99" t="str">
        <f t="shared" ref="S4607" si="11984">IF(COUNTA(Y4604:DP4607)=0,"none",HLOOKUP(S4604,Y4604:DP4607,4,FALSE))</f>
        <v>www (-30%)</v>
      </c>
      <c r="T4607" s="100"/>
      <c r="U4607" s="100">
        <f t="array" ref="U4607">IF(COUNTA(Y4604:DP4607)=0,"none",IF($U$2="WAHR",$W$3,Abfrage!$F$4))</f>
        <v>0</v>
      </c>
      <c r="V4607" s="100">
        <f t="array" ref="V4607">IF(COUNTA(Y4604:DP4607)=0,"none",IF($U$2="WAHR",$W$3,Abfrage!$F$4))</f>
        <v>0</v>
      </c>
      <c r="W4607" s="100">
        <f t="array" ref="W4607">IF(COUNTA(Y4604:DP4607)=0,"none",IF($U$2="WAHR",$W$3,Abfrage!$F$4))</f>
        <v>0</v>
      </c>
      <c r="X4607" s="109"/>
      <c r="Y4607" s="144" t="s">
        <v>43</v>
      </c>
      <c r="Z4607" s="144" t="s">
        <v>43</v>
      </c>
    </row>
    <row r="4608" spans="2:26">
      <c r="B4608" s="75" t="s">
        <v>2847</v>
      </c>
      <c r="C4608" s="76">
        <v>1000351653</v>
      </c>
      <c r="D4608" s="75" t="s">
        <v>95</v>
      </c>
      <c r="E4608" s="75" t="s">
        <v>175</v>
      </c>
      <c r="F4608" s="75" t="s">
        <v>97</v>
      </c>
      <c r="G4608" s="75" t="s">
        <v>306</v>
      </c>
      <c r="H4608" s="75" t="s">
        <v>44</v>
      </c>
      <c r="I4608" s="75" t="s">
        <v>51</v>
      </c>
      <c r="J4608" s="75" t="s">
        <v>2848</v>
      </c>
      <c r="K4608" s="75" t="s">
        <v>306</v>
      </c>
      <c r="L4608" s="75" t="s">
        <v>306</v>
      </c>
      <c r="M4608" s="75" t="s">
        <v>307</v>
      </c>
      <c r="N4608" s="75" t="s">
        <v>352</v>
      </c>
      <c r="O4608" s="75" t="s">
        <v>309</v>
      </c>
      <c r="P4608" s="76" t="s">
        <v>306</v>
      </c>
      <c r="Q4608" s="216"/>
      <c r="R4608" s="77">
        <f t="shared" ref="R4608" si="11985">IF(COUNTA(Y4608:DP4611)=0,"01.01.1900",INDEX(Y4608:DP4608,MATCH(R4609,Y4609:DP4609,0)))</f>
        <v>45846</v>
      </c>
      <c r="S4608" s="78">
        <f t="shared" ref="S4608" si="11986">IF(COUNTA(Y4608:DP4611)=0,"01.01.1900",MAX(Y4608:DP4608))</f>
        <v>45846</v>
      </c>
      <c r="T4608" s="79"/>
      <c r="U4608" s="80" t="str">
        <f t="array" ref="U4608">IF(COUNTA(Y4608:DP4611)=0,"01.01.1900",IF(ISERROR(HLOOKUP(U4611,Y4611:DP4611,1,FALSE)),"01.01.1900",INDEX(Y4608:DP4608,MATCH(U4609&amp;U4611,Y4609:DP4609&amp;Y4611:DP4611,0))))</f>
        <v>01.01.1900</v>
      </c>
      <c r="V4608" s="81">
        <f t="shared" ref="V4608" si="11987">IF(COUNTA(Y4608:DP4611)=0,"01.01.1900",_xlfn.MAXIFS(Y4608:DP4608,Y4611:DP4611,V4611))</f>
        <v>0</v>
      </c>
      <c r="W4608" s="82"/>
      <c r="X4608" s="106"/>
      <c r="Y4608" s="141">
        <v>45846</v>
      </c>
    </row>
    <row r="4609" spans="2:25">
      <c r="B4609" s="83"/>
      <c r="C4609" s="84"/>
      <c r="D4609" s="83"/>
      <c r="E4609" s="83"/>
      <c r="F4609" s="83"/>
      <c r="G4609" s="83"/>
      <c r="H4609" s="83"/>
      <c r="I4609" s="83"/>
      <c r="J4609" s="83"/>
      <c r="K4609" s="83"/>
      <c r="L4609" s="83"/>
      <c r="M4609" s="83"/>
      <c r="N4609" s="83"/>
      <c r="O4609" s="83"/>
      <c r="P4609" s="84"/>
      <c r="Q4609" s="217"/>
      <c r="R4609" s="85">
        <f t="shared" ref="R4609" si="11988">IF(COUNTA(Y4608:DP4611)=0,0,MIN(Y4609:DP4609))</f>
        <v>0.91700000000000004</v>
      </c>
      <c r="S4609" s="86">
        <f t="shared" ref="S4609" si="11989">IF(COUNTA(Y4608:DP4611)=0,0,HLOOKUP(S4608,Y4608:DP4611,2,FALSE))</f>
        <v>0.91700000000000004</v>
      </c>
      <c r="T4609" s="87">
        <f t="shared" ref="T4609" si="11990">IF(COUNTA(Y4608:DP4611)=0,0,AVERAGE(Y4609:DP4609))</f>
        <v>0.91700000000000004</v>
      </c>
      <c r="U4609" s="88">
        <f t="shared" ref="U4609" si="11991">IF(COUNTA(Y4608:DP4611)=0,0,_xlfn.MINIFS(Y4609:DP4609,Y4611:DP4611,U4611))</f>
        <v>0</v>
      </c>
      <c r="V4609" s="89">
        <f t="array" ref="V4609">IF(COUNTA(Y4608:DP4611)=0,0,IF(ISERROR(HLOOKUP(V4611,Y4611:DP4611,1,FALSE)),0,INDEX(Y4609:DP4609,MATCH(V4608&amp;V4611,Y4608:DP4608&amp;Y4611:DP4611,0))))</f>
        <v>0</v>
      </c>
      <c r="W4609" s="90">
        <f t="array" ref="W4609">IF(COUNTA(Y4608:DP4611)=0,0,IF(ISERROR(HLOOKUP(W4611,Y4611:DP4611,1,FALSE)),0,AVERAGEIF(Y4611:DP4611,$W4611,Y4609:DP4609)))</f>
        <v>0</v>
      </c>
      <c r="X4609" s="107"/>
      <c r="Y4609" s="142">
        <v>0.91700000000000004</v>
      </c>
    </row>
    <row r="4610" spans="2:25">
      <c r="B4610" s="83"/>
      <c r="C4610" s="84"/>
      <c r="D4610" s="83"/>
      <c r="E4610" s="83"/>
      <c r="F4610" s="83"/>
      <c r="G4610" s="83"/>
      <c r="H4610" s="83"/>
      <c r="I4610" s="83"/>
      <c r="J4610" s="83"/>
      <c r="K4610" s="83"/>
      <c r="L4610" s="83"/>
      <c r="M4610" s="83"/>
      <c r="N4610" s="83"/>
      <c r="O4610" s="83"/>
      <c r="P4610" s="84"/>
      <c r="Q4610" s="217"/>
      <c r="R4610" s="91">
        <f t="shared" ref="R4610" si="11992">IF(COUNTA(Y4608:DP4611)=0,0,HLOOKUP(R4609,Y4609:DP4611,2,FALSE))</f>
        <v>1000</v>
      </c>
      <c r="S4610" s="92">
        <f t="shared" ref="S4610" si="11993">IF(COUNTA(Y4608:DP4611)=0,0,HLOOKUP(S4608,Y4608:DP4611,3,FALSE))</f>
        <v>1000</v>
      </c>
      <c r="T4610" s="93"/>
      <c r="U4610" s="94">
        <f t="array" ref="U4610">IF(COUNTA(Y4608:DP4611)=0,0,IF(ISERROR(HLOOKUP(U4611,Y4611:DP4611,1,FALSE)),0,INDEX(Y4610:DP4610,MATCH(U4609&amp;U4611,Y4609:DP4609&amp;Y4611:DP4611,0))))</f>
        <v>0</v>
      </c>
      <c r="V4610" s="94">
        <f t="array" ref="V4610">IF(COUNTA(Y4608:DP4611)=0,0,IF(ISERROR(HLOOKUP(V4611,Y4611:DP4611,1,FALSE)),0,INDEX(Y4610:DP4610,MATCH(V4609&amp;V4611,Y4609:DP4609&amp;Y4611:DP4611,0))))</f>
        <v>0</v>
      </c>
      <c r="W4610" s="95"/>
      <c r="X4610" s="108"/>
      <c r="Y4610" s="143">
        <v>1000</v>
      </c>
    </row>
    <row r="4611" spans="2:25" ht="13.9" thickBot="1">
      <c r="B4611" s="96"/>
      <c r="C4611" s="97"/>
      <c r="D4611" s="96"/>
      <c r="E4611" s="96"/>
      <c r="F4611" s="96"/>
      <c r="G4611" s="96"/>
      <c r="H4611" s="96"/>
      <c r="I4611" s="96"/>
      <c r="J4611" s="96"/>
      <c r="K4611" s="96"/>
      <c r="L4611" s="96"/>
      <c r="M4611" s="96"/>
      <c r="N4611" s="96"/>
      <c r="O4611" s="96"/>
      <c r="P4611" s="97"/>
      <c r="Q4611" s="218"/>
      <c r="R4611" s="98" t="str">
        <f t="shared" ref="R4611" si="11994">IF(COUNTA(Y4608:DP4611)=0,"none",HLOOKUP(R4609,Y4609:DP4611,3,FALSE))</f>
        <v>www (-30%)</v>
      </c>
      <c r="S4611" s="99" t="str">
        <f t="shared" ref="S4611" si="11995">IF(COUNTA(Y4608:DP4611)=0,"none",HLOOKUP(S4608,Y4608:DP4611,4,FALSE))</f>
        <v>www (-30%)</v>
      </c>
      <c r="T4611" s="100"/>
      <c r="U4611" s="100">
        <f t="array" ref="U4611">IF(COUNTA(Y4608:DP4611)=0,"none",IF($U$2="WAHR",$W$3,Abfrage!$F$4))</f>
        <v>0</v>
      </c>
      <c r="V4611" s="100">
        <f t="array" ref="V4611">IF(COUNTA(Y4608:DP4611)=0,"none",IF($U$2="WAHR",$W$3,Abfrage!$F$4))</f>
        <v>0</v>
      </c>
      <c r="W4611" s="100">
        <f t="array" ref="W4611">IF(COUNTA(Y4608:DP4611)=0,"none",IF($U$2="WAHR",$W$3,Abfrage!$F$4))</f>
        <v>0</v>
      </c>
      <c r="X4611" s="109"/>
      <c r="Y4611" s="144" t="s">
        <v>43</v>
      </c>
    </row>
    <row r="4612" spans="2:25">
      <c r="B4612" s="75" t="s">
        <v>2849</v>
      </c>
      <c r="C4612" s="76">
        <v>1000351652</v>
      </c>
      <c r="D4612" s="75" t="s">
        <v>95</v>
      </c>
      <c r="E4612" s="75" t="s">
        <v>175</v>
      </c>
      <c r="F4612" s="75" t="s">
        <v>97</v>
      </c>
      <c r="G4612" s="75" t="s">
        <v>2842</v>
      </c>
      <c r="H4612" s="75" t="s">
        <v>44</v>
      </c>
      <c r="I4612" s="75" t="s">
        <v>51</v>
      </c>
      <c r="J4612" s="75" t="s">
        <v>2850</v>
      </c>
      <c r="K4612" s="75" t="s">
        <v>306</v>
      </c>
      <c r="L4612" s="75" t="s">
        <v>306</v>
      </c>
      <c r="M4612" s="75" t="s">
        <v>307</v>
      </c>
      <c r="N4612" s="75" t="s">
        <v>352</v>
      </c>
      <c r="O4612" s="75" t="s">
        <v>315</v>
      </c>
      <c r="P4612" s="76" t="s">
        <v>306</v>
      </c>
      <c r="Q4612" s="216"/>
      <c r="R4612" s="77">
        <f t="shared" ref="R4612" si="11996">IF(COUNTA(Y4612:DP4615)=0,"01.01.1900",INDEX(Y4612:DP4612,MATCH(R4613,Y4613:DP4613,0)))</f>
        <v>45846</v>
      </c>
      <c r="S4612" s="78">
        <f t="shared" ref="S4612" si="11997">IF(COUNTA(Y4612:DP4615)=0,"01.01.1900",MAX(Y4612:DP4612))</f>
        <v>45846</v>
      </c>
      <c r="T4612" s="79"/>
      <c r="U4612" s="80" t="str">
        <f t="array" ref="U4612">IF(COUNTA(Y4612:DP4615)=0,"01.01.1900",IF(ISERROR(HLOOKUP(U4615,Y4615:DP4615,1,FALSE)),"01.01.1900",INDEX(Y4612:DP4612,MATCH(U4613&amp;U4615,Y4613:DP4613&amp;Y4615:DP4615,0))))</f>
        <v>01.01.1900</v>
      </c>
      <c r="V4612" s="81">
        <f t="shared" ref="V4612" si="11998">IF(COUNTA(Y4612:DP4615)=0,"01.01.1900",_xlfn.MAXIFS(Y4612:DP4612,Y4615:DP4615,V4615))</f>
        <v>0</v>
      </c>
      <c r="W4612" s="82"/>
      <c r="X4612" s="106"/>
      <c r="Y4612" s="141">
        <v>45846</v>
      </c>
    </row>
    <row r="4613" spans="2:25">
      <c r="B4613" s="83"/>
      <c r="C4613" s="84"/>
      <c r="D4613" s="83"/>
      <c r="E4613" s="83"/>
      <c r="F4613" s="83"/>
      <c r="G4613" s="83"/>
      <c r="H4613" s="83"/>
      <c r="I4613" s="83"/>
      <c r="J4613" s="83"/>
      <c r="K4613" s="83"/>
      <c r="L4613" s="83"/>
      <c r="M4613" s="83"/>
      <c r="N4613" s="83"/>
      <c r="O4613" s="83"/>
      <c r="P4613" s="84"/>
      <c r="Q4613" s="217"/>
      <c r="R4613" s="85">
        <f t="shared" ref="R4613" si="11999">IF(COUNTA(Y4612:DP4615)=0,0,MIN(Y4613:DP4613))</f>
        <v>0.73499999999999999</v>
      </c>
      <c r="S4613" s="86">
        <f t="shared" ref="S4613" si="12000">IF(COUNTA(Y4612:DP4615)=0,0,HLOOKUP(S4612,Y4612:DP4615,2,FALSE))</f>
        <v>0.73499999999999999</v>
      </c>
      <c r="T4613" s="87">
        <f t="shared" ref="T4613" si="12001">IF(COUNTA(Y4612:DP4615)=0,0,AVERAGE(Y4613:DP4613))</f>
        <v>0.73499999999999999</v>
      </c>
      <c r="U4613" s="88">
        <f t="shared" ref="U4613" si="12002">IF(COUNTA(Y4612:DP4615)=0,0,_xlfn.MINIFS(Y4613:DP4613,Y4615:DP4615,U4615))</f>
        <v>0</v>
      </c>
      <c r="V4613" s="89">
        <f t="array" ref="V4613">IF(COUNTA(Y4612:DP4615)=0,0,IF(ISERROR(HLOOKUP(V4615,Y4615:DP4615,1,FALSE)),0,INDEX(Y4613:DP4613,MATCH(V4612&amp;V4615,Y4612:DP4612&amp;Y4615:DP4615,0))))</f>
        <v>0</v>
      </c>
      <c r="W4613" s="90">
        <f t="array" ref="W4613">IF(COUNTA(Y4612:DP4615)=0,0,IF(ISERROR(HLOOKUP(W4615,Y4615:DP4615,1,FALSE)),0,AVERAGEIF(Y4615:DP4615,$W4615,Y4613:DP4613)))</f>
        <v>0</v>
      </c>
      <c r="X4613" s="107"/>
      <c r="Y4613" s="142">
        <v>0.73499999999999999</v>
      </c>
    </row>
    <row r="4614" spans="2:25">
      <c r="B4614" s="83"/>
      <c r="C4614" s="84"/>
      <c r="D4614" s="83"/>
      <c r="E4614" s="83"/>
      <c r="F4614" s="83"/>
      <c r="G4614" s="83"/>
      <c r="H4614" s="83"/>
      <c r="I4614" s="83"/>
      <c r="J4614" s="83"/>
      <c r="K4614" s="83"/>
      <c r="L4614" s="83"/>
      <c r="M4614" s="83"/>
      <c r="N4614" s="83"/>
      <c r="O4614" s="83"/>
      <c r="P4614" s="84"/>
      <c r="Q4614" s="217"/>
      <c r="R4614" s="91">
        <f t="shared" ref="R4614" si="12003">IF(COUNTA(Y4612:DP4615)=0,0,HLOOKUP(R4613,Y4613:DP4615,2,FALSE))</f>
        <v>1000</v>
      </c>
      <c r="S4614" s="92">
        <f t="shared" ref="S4614" si="12004">IF(COUNTA(Y4612:DP4615)=0,0,HLOOKUP(S4612,Y4612:DP4615,3,FALSE))</f>
        <v>1000</v>
      </c>
      <c r="T4614" s="93"/>
      <c r="U4614" s="94">
        <f t="array" ref="U4614">IF(COUNTA(Y4612:DP4615)=0,0,IF(ISERROR(HLOOKUP(U4615,Y4615:DP4615,1,FALSE)),0,INDEX(Y4614:DP4614,MATCH(U4613&amp;U4615,Y4613:DP4613&amp;Y4615:DP4615,0))))</f>
        <v>0</v>
      </c>
      <c r="V4614" s="94">
        <f t="array" ref="V4614">IF(COUNTA(Y4612:DP4615)=0,0,IF(ISERROR(HLOOKUP(V4615,Y4615:DP4615,1,FALSE)),0,INDEX(Y4614:DP4614,MATCH(V4613&amp;V4615,Y4613:DP4613&amp;Y4615:DP4615,0))))</f>
        <v>0</v>
      </c>
      <c r="W4614" s="95"/>
      <c r="X4614" s="108"/>
      <c r="Y4614" s="143">
        <v>1000</v>
      </c>
    </row>
    <row r="4615" spans="2:25" ht="13.9" thickBot="1">
      <c r="B4615" s="96"/>
      <c r="C4615" s="97"/>
      <c r="D4615" s="96"/>
      <c r="E4615" s="96"/>
      <c r="F4615" s="96"/>
      <c r="G4615" s="96"/>
      <c r="H4615" s="96"/>
      <c r="I4615" s="96"/>
      <c r="J4615" s="96"/>
      <c r="K4615" s="96"/>
      <c r="L4615" s="96"/>
      <c r="M4615" s="96"/>
      <c r="N4615" s="96"/>
      <c r="O4615" s="96"/>
      <c r="P4615" s="97"/>
      <c r="Q4615" s="218"/>
      <c r="R4615" s="98" t="str">
        <f t="shared" ref="R4615" si="12005">IF(COUNTA(Y4612:DP4615)=0,"none",HLOOKUP(R4613,Y4613:DP4615,3,FALSE))</f>
        <v>www (-30%)</v>
      </c>
      <c r="S4615" s="99" t="str">
        <f t="shared" ref="S4615" si="12006">IF(COUNTA(Y4612:DP4615)=0,"none",HLOOKUP(S4612,Y4612:DP4615,4,FALSE))</f>
        <v>www (-30%)</v>
      </c>
      <c r="T4615" s="100"/>
      <c r="U4615" s="100">
        <f t="array" ref="U4615">IF(COUNTA(Y4612:DP4615)=0,"none",IF($U$2="WAHR",$W$3,Abfrage!$F$4))</f>
        <v>0</v>
      </c>
      <c r="V4615" s="100">
        <f t="array" ref="V4615">IF(COUNTA(Y4612:DP4615)=0,"none",IF($U$2="WAHR",$W$3,Abfrage!$F$4))</f>
        <v>0</v>
      </c>
      <c r="W4615" s="100">
        <f t="array" ref="W4615">IF(COUNTA(Y4612:DP4615)=0,"none",IF($U$2="WAHR",$W$3,Abfrage!$F$4))</f>
        <v>0</v>
      </c>
      <c r="X4615" s="109"/>
      <c r="Y4615" s="144" t="s">
        <v>43</v>
      </c>
    </row>
    <row r="4616" spans="2:25">
      <c r="B4616" s="75" t="s">
        <v>2851</v>
      </c>
      <c r="C4616" s="76"/>
      <c r="D4616" s="75" t="s">
        <v>217</v>
      </c>
      <c r="E4616" s="75" t="s">
        <v>138</v>
      </c>
      <c r="F4616" s="75" t="s">
        <v>2852</v>
      </c>
      <c r="G4616" s="75" t="s">
        <v>306</v>
      </c>
      <c r="H4616" s="75"/>
      <c r="I4616" s="75" t="s">
        <v>51</v>
      </c>
      <c r="J4616" s="75" t="s">
        <v>2853</v>
      </c>
      <c r="K4616" s="75" t="s">
        <v>306</v>
      </c>
      <c r="L4616" s="75" t="s">
        <v>306</v>
      </c>
      <c r="M4616" s="75" t="s">
        <v>307</v>
      </c>
      <c r="N4616" s="75" t="s">
        <v>352</v>
      </c>
      <c r="O4616" s="75" t="s">
        <v>306</v>
      </c>
      <c r="P4616" s="76" t="s">
        <v>306</v>
      </c>
      <c r="Q4616" s="216"/>
      <c r="R4616" s="77" t="str">
        <f t="shared" ref="R4616" si="12007">IF(COUNTA(Y4616:DP4619)=0,"01.01.1900",INDEX(Y4616:DP4616,MATCH(R4617,Y4617:DP4617,0)))</f>
        <v>01.01.1900</v>
      </c>
      <c r="S4616" s="78" t="str">
        <f t="shared" ref="S4616" si="12008">IF(COUNTA(Y4616:DP4619)=0,"01.01.1900",MAX(Y4616:DP4616))</f>
        <v>01.01.1900</v>
      </c>
      <c r="T4616" s="79"/>
      <c r="U4616" s="80" t="str">
        <f t="array" ref="U4616">IF(COUNTA(Y4616:DP4619)=0,"01.01.1900",IF(ISERROR(HLOOKUP(U4619,Y4619:DP4619,1,FALSE)),"01.01.1900",INDEX(Y4616:DP4616,MATCH(U4617&amp;U4619,Y4617:DP4617&amp;Y4619:DP4619,0))))</f>
        <v>01.01.1900</v>
      </c>
      <c r="V4616" s="81" t="str">
        <f t="shared" ref="V4616" si="12009">IF(COUNTA(Y4616:DP4619)=0,"01.01.1900",_xlfn.MAXIFS(Y4616:DP4616,Y4619:DP4619,V4619))</f>
        <v>01.01.1900</v>
      </c>
      <c r="W4616" s="82"/>
      <c r="X4616" s="106"/>
    </row>
    <row r="4617" spans="2:25">
      <c r="B4617" s="83"/>
      <c r="C4617" s="84"/>
      <c r="D4617" s="83"/>
      <c r="E4617" s="83"/>
      <c r="F4617" s="83"/>
      <c r="G4617" s="83"/>
      <c r="H4617" s="83"/>
      <c r="I4617" s="83"/>
      <c r="J4617" s="83"/>
      <c r="K4617" s="83"/>
      <c r="L4617" s="83"/>
      <c r="M4617" s="83"/>
      <c r="N4617" s="83"/>
      <c r="O4617" s="83"/>
      <c r="P4617" s="84"/>
      <c r="Q4617" s="217"/>
      <c r="R4617" s="85">
        <f t="shared" ref="R4617" si="12010">IF(COUNTA(Y4616:DP4619)=0,0,MIN(Y4617:DP4617))</f>
        <v>0</v>
      </c>
      <c r="S4617" s="86">
        <f t="shared" ref="S4617" si="12011">IF(COUNTA(Y4616:DP4619)=0,0,HLOOKUP(S4616,Y4616:DP4619,2,FALSE))</f>
        <v>0</v>
      </c>
      <c r="T4617" s="87">
        <f t="shared" ref="T4617" si="12012">IF(COUNTA(Y4616:DP4619)=0,0,AVERAGE(Y4617:DP4617))</f>
        <v>0</v>
      </c>
      <c r="U4617" s="88">
        <f t="shared" ref="U4617" si="12013">IF(COUNTA(Y4616:DP4619)=0,0,_xlfn.MINIFS(Y4617:DP4617,Y4619:DP4619,U4619))</f>
        <v>0</v>
      </c>
      <c r="V4617" s="89">
        <f t="array" ref="V4617">IF(COUNTA(Y4616:DP4619)=0,0,IF(ISERROR(HLOOKUP(V4619,Y4619:DP4619,1,FALSE)),0,INDEX(Y4617:DP4617,MATCH(V4616&amp;V4619,Y4616:DP4616&amp;Y4619:DP4619,0))))</f>
        <v>0</v>
      </c>
      <c r="W4617" s="90">
        <f t="array" ref="W4617">IF(COUNTA(Y4616:DP4619)=0,0,IF(ISERROR(HLOOKUP(W4619,Y4619:DP4619,1,FALSE)),0,AVERAGEIF(Y4619:DP4619,$W4619,Y4617:DP4617)))</f>
        <v>0</v>
      </c>
      <c r="X4617" s="107"/>
    </row>
    <row r="4618" spans="2:25">
      <c r="B4618" s="83"/>
      <c r="C4618" s="84"/>
      <c r="D4618" s="83"/>
      <c r="E4618" s="83"/>
      <c r="F4618" s="83"/>
      <c r="G4618" s="83"/>
      <c r="H4618" s="83"/>
      <c r="I4618" s="83"/>
      <c r="J4618" s="83"/>
      <c r="K4618" s="83"/>
      <c r="L4618" s="83"/>
      <c r="M4618" s="83"/>
      <c r="N4618" s="83"/>
      <c r="O4618" s="83"/>
      <c r="P4618" s="84"/>
      <c r="Q4618" s="217"/>
      <c r="R4618" s="91">
        <f t="shared" ref="R4618" si="12014">IF(COUNTA(Y4616:DP4619)=0,0,HLOOKUP(R4617,Y4617:DP4619,2,FALSE))</f>
        <v>0</v>
      </c>
      <c r="S4618" s="92">
        <f t="shared" ref="S4618" si="12015">IF(COUNTA(Y4616:DP4619)=0,0,HLOOKUP(S4616,Y4616:DP4619,3,FALSE))</f>
        <v>0</v>
      </c>
      <c r="T4618" s="93"/>
      <c r="U4618" s="94">
        <f t="array" ref="U4618">IF(COUNTA(Y4616:DP4619)=0,0,IF(ISERROR(HLOOKUP(U4619,Y4619:DP4619,1,FALSE)),0,INDEX(Y4618:DP4618,MATCH(U4617&amp;U4619,Y4617:DP4617&amp;Y4619:DP4619,0))))</f>
        <v>0</v>
      </c>
      <c r="V4618" s="94">
        <f t="array" ref="V4618">IF(COUNTA(Y4616:DP4619)=0,0,IF(ISERROR(HLOOKUP(V4619,Y4619:DP4619,1,FALSE)),0,INDEX(Y4618:DP4618,MATCH(V4617&amp;V4619,Y4617:DP4617&amp;Y4619:DP4619,0))))</f>
        <v>0</v>
      </c>
      <c r="W4618" s="95"/>
      <c r="X4618" s="108"/>
    </row>
    <row r="4619" spans="2:25" ht="13.9" thickBot="1">
      <c r="B4619" s="96"/>
      <c r="C4619" s="97"/>
      <c r="D4619" s="96"/>
      <c r="E4619" s="96"/>
      <c r="F4619" s="96"/>
      <c r="G4619" s="96"/>
      <c r="H4619" s="96"/>
      <c r="I4619" s="96"/>
      <c r="J4619" s="96"/>
      <c r="K4619" s="96"/>
      <c r="L4619" s="96"/>
      <c r="M4619" s="96"/>
      <c r="N4619" s="96"/>
      <c r="O4619" s="96"/>
      <c r="P4619" s="97"/>
      <c r="Q4619" s="218"/>
      <c r="R4619" s="98" t="str">
        <f t="shared" ref="R4619" si="12016">IF(COUNTA(Y4616:DP4619)=0,"none",HLOOKUP(R4617,Y4617:DP4619,3,FALSE))</f>
        <v>none</v>
      </c>
      <c r="S4619" s="99" t="str">
        <f t="shared" ref="S4619" si="12017">IF(COUNTA(Y4616:DP4619)=0,"none",HLOOKUP(S4616,Y4616:DP4619,4,FALSE))</f>
        <v>none</v>
      </c>
      <c r="T4619" s="100"/>
      <c r="U4619" s="100" t="str">
        <f t="array" ref="U4619">IF(COUNTA(Y4616:DP4619)=0,"none",IF($U$2="WAHR",$W$3,Abfrage!$F$4))</f>
        <v>none</v>
      </c>
      <c r="V4619" s="100" t="str">
        <f t="array" ref="V4619">IF(COUNTA(Y4616:DP4619)=0,"none",IF($U$2="WAHR",$W$3,Abfrage!$F$4))</f>
        <v>none</v>
      </c>
      <c r="W4619" s="100" t="str">
        <f t="array" ref="W4619">IF(COUNTA(Y4616:DP4619)=0,"none",IF($U$2="WAHR",$W$3,Abfrage!$F$4))</f>
        <v>none</v>
      </c>
      <c r="X4619" s="109"/>
    </row>
    <row r="4620" spans="2:25">
      <c r="B4620" s="75" t="s">
        <v>2854</v>
      </c>
      <c r="C4620" s="76"/>
      <c r="D4620" s="75" t="s">
        <v>217</v>
      </c>
      <c r="E4620" s="75" t="s">
        <v>138</v>
      </c>
      <c r="F4620" s="75" t="s">
        <v>279</v>
      </c>
      <c r="G4620" s="75" t="s">
        <v>306</v>
      </c>
      <c r="H4620" s="75"/>
      <c r="I4620" s="75" t="s">
        <v>51</v>
      </c>
      <c r="J4620" s="75" t="s">
        <v>2855</v>
      </c>
      <c r="K4620" s="75" t="s">
        <v>306</v>
      </c>
      <c r="L4620" s="75" t="s">
        <v>306</v>
      </c>
      <c r="M4620" s="75" t="s">
        <v>307</v>
      </c>
      <c r="N4620" s="75" t="s">
        <v>352</v>
      </c>
      <c r="O4620" s="75" t="s">
        <v>306</v>
      </c>
      <c r="P4620" s="76" t="s">
        <v>306</v>
      </c>
      <c r="Q4620" s="216"/>
      <c r="R4620" s="77" t="str">
        <f t="shared" ref="R4620" si="12018">IF(COUNTA(Y4620:DP4623)=0,"01.01.1900",INDEX(Y4620:DP4620,MATCH(R4621,Y4621:DP4621,0)))</f>
        <v>01.01.1900</v>
      </c>
      <c r="S4620" s="78" t="str">
        <f t="shared" ref="S4620" si="12019">IF(COUNTA(Y4620:DP4623)=0,"01.01.1900",MAX(Y4620:DP4620))</f>
        <v>01.01.1900</v>
      </c>
      <c r="T4620" s="79"/>
      <c r="U4620" s="80" t="str">
        <f t="array" ref="U4620">IF(COUNTA(Y4620:DP4623)=0,"01.01.1900",IF(ISERROR(HLOOKUP(U4623,Y4623:DP4623,1,FALSE)),"01.01.1900",INDEX(Y4620:DP4620,MATCH(U4621&amp;U4623,Y4621:DP4621&amp;Y4623:DP4623,0))))</f>
        <v>01.01.1900</v>
      </c>
      <c r="V4620" s="81" t="str">
        <f t="shared" ref="V4620" si="12020">IF(COUNTA(Y4620:DP4623)=0,"01.01.1900",_xlfn.MAXIFS(Y4620:DP4620,Y4623:DP4623,V4623))</f>
        <v>01.01.1900</v>
      </c>
      <c r="W4620" s="82"/>
      <c r="X4620" s="106"/>
    </row>
    <row r="4621" spans="2:25">
      <c r="B4621" s="83"/>
      <c r="C4621" s="84"/>
      <c r="D4621" s="83"/>
      <c r="E4621" s="83"/>
      <c r="F4621" s="83"/>
      <c r="G4621" s="83"/>
      <c r="H4621" s="83"/>
      <c r="I4621" s="83"/>
      <c r="J4621" s="83"/>
      <c r="K4621" s="83"/>
      <c r="L4621" s="83"/>
      <c r="M4621" s="83"/>
      <c r="N4621" s="83"/>
      <c r="O4621" s="83"/>
      <c r="P4621" s="84"/>
      <c r="Q4621" s="217"/>
      <c r="R4621" s="85">
        <f t="shared" ref="R4621" si="12021">IF(COUNTA(Y4620:DP4623)=0,0,MIN(Y4621:DP4621))</f>
        <v>0</v>
      </c>
      <c r="S4621" s="86">
        <f t="shared" ref="S4621" si="12022">IF(COUNTA(Y4620:DP4623)=0,0,HLOOKUP(S4620,Y4620:DP4623,2,FALSE))</f>
        <v>0</v>
      </c>
      <c r="T4621" s="87">
        <f t="shared" ref="T4621" si="12023">IF(COUNTA(Y4620:DP4623)=0,0,AVERAGE(Y4621:DP4621))</f>
        <v>0</v>
      </c>
      <c r="U4621" s="88">
        <f t="shared" ref="U4621" si="12024">IF(COUNTA(Y4620:DP4623)=0,0,_xlfn.MINIFS(Y4621:DP4621,Y4623:DP4623,U4623))</f>
        <v>0</v>
      </c>
      <c r="V4621" s="89">
        <f t="array" ref="V4621">IF(COUNTA(Y4620:DP4623)=0,0,IF(ISERROR(HLOOKUP(V4623,Y4623:DP4623,1,FALSE)),0,INDEX(Y4621:DP4621,MATCH(V4620&amp;V4623,Y4620:DP4620&amp;Y4623:DP4623,0))))</f>
        <v>0</v>
      </c>
      <c r="W4621" s="90">
        <f t="array" ref="W4621">IF(COUNTA(Y4620:DP4623)=0,0,IF(ISERROR(HLOOKUP(W4623,Y4623:DP4623,1,FALSE)),0,AVERAGEIF(Y4623:DP4623,$W4623,Y4621:DP4621)))</f>
        <v>0</v>
      </c>
      <c r="X4621" s="107"/>
    </row>
    <row r="4622" spans="2:25">
      <c r="B4622" s="83"/>
      <c r="C4622" s="84"/>
      <c r="D4622" s="83"/>
      <c r="E4622" s="83"/>
      <c r="F4622" s="83"/>
      <c r="G4622" s="83"/>
      <c r="H4622" s="83"/>
      <c r="I4622" s="83"/>
      <c r="J4622" s="83"/>
      <c r="K4622" s="83"/>
      <c r="L4622" s="83"/>
      <c r="M4622" s="83"/>
      <c r="N4622" s="83"/>
      <c r="O4622" s="83"/>
      <c r="P4622" s="84"/>
      <c r="Q4622" s="217"/>
      <c r="R4622" s="91">
        <f t="shared" ref="R4622" si="12025">IF(COUNTA(Y4620:DP4623)=0,0,HLOOKUP(R4621,Y4621:DP4623,2,FALSE))</f>
        <v>0</v>
      </c>
      <c r="S4622" s="92">
        <f t="shared" ref="S4622" si="12026">IF(COUNTA(Y4620:DP4623)=0,0,HLOOKUP(S4620,Y4620:DP4623,3,FALSE))</f>
        <v>0</v>
      </c>
      <c r="T4622" s="93"/>
      <c r="U4622" s="94">
        <f t="array" ref="U4622">IF(COUNTA(Y4620:DP4623)=0,0,IF(ISERROR(HLOOKUP(U4623,Y4623:DP4623,1,FALSE)),0,INDEX(Y4622:DP4622,MATCH(U4621&amp;U4623,Y4621:DP4621&amp;Y4623:DP4623,0))))</f>
        <v>0</v>
      </c>
      <c r="V4622" s="94">
        <f t="array" ref="V4622">IF(COUNTA(Y4620:DP4623)=0,0,IF(ISERROR(HLOOKUP(V4623,Y4623:DP4623,1,FALSE)),0,INDEX(Y4622:DP4622,MATCH(V4621&amp;V4623,Y4621:DP4621&amp;Y4623:DP4623,0))))</f>
        <v>0</v>
      </c>
      <c r="W4622" s="95"/>
      <c r="X4622" s="108"/>
    </row>
    <row r="4623" spans="2:25" ht="13.9" thickBot="1">
      <c r="B4623" s="96"/>
      <c r="C4623" s="97"/>
      <c r="D4623" s="96"/>
      <c r="E4623" s="96"/>
      <c r="F4623" s="96"/>
      <c r="G4623" s="96"/>
      <c r="H4623" s="96"/>
      <c r="I4623" s="96"/>
      <c r="J4623" s="96"/>
      <c r="K4623" s="96"/>
      <c r="L4623" s="96"/>
      <c r="M4623" s="96"/>
      <c r="N4623" s="96"/>
      <c r="O4623" s="96"/>
      <c r="P4623" s="97"/>
      <c r="Q4623" s="218"/>
      <c r="R4623" s="98" t="str">
        <f t="shared" ref="R4623" si="12027">IF(COUNTA(Y4620:DP4623)=0,"none",HLOOKUP(R4621,Y4621:DP4623,3,FALSE))</f>
        <v>none</v>
      </c>
      <c r="S4623" s="99" t="str">
        <f t="shared" ref="S4623" si="12028">IF(COUNTA(Y4620:DP4623)=0,"none",HLOOKUP(S4620,Y4620:DP4623,4,FALSE))</f>
        <v>none</v>
      </c>
      <c r="T4623" s="100"/>
      <c r="U4623" s="100" t="str">
        <f t="array" ref="U4623">IF(COUNTA(Y4620:DP4623)=0,"none",IF($U$2="WAHR",$W$3,Abfrage!$F$4))</f>
        <v>none</v>
      </c>
      <c r="V4623" s="100" t="str">
        <f t="array" ref="V4623">IF(COUNTA(Y4620:DP4623)=0,"none",IF($U$2="WAHR",$W$3,Abfrage!$F$4))</f>
        <v>none</v>
      </c>
      <c r="W4623" s="100" t="str">
        <f t="array" ref="W4623">IF(COUNTA(Y4620:DP4623)=0,"none",IF($U$2="WAHR",$W$3,Abfrage!$F$4))</f>
        <v>none</v>
      </c>
      <c r="X4623" s="109"/>
    </row>
    <row r="4624" spans="2:25">
      <c r="B4624" s="75" t="s">
        <v>2856</v>
      </c>
      <c r="C4624" s="76"/>
      <c r="D4624" s="75" t="s">
        <v>217</v>
      </c>
      <c r="E4624" s="75" t="s">
        <v>138</v>
      </c>
      <c r="F4624" s="75" t="s">
        <v>2857</v>
      </c>
      <c r="G4624" s="75" t="s">
        <v>306</v>
      </c>
      <c r="H4624" s="75"/>
      <c r="I4624" s="75" t="s">
        <v>51</v>
      </c>
      <c r="J4624" s="75" t="s">
        <v>2858</v>
      </c>
      <c r="K4624" s="75" t="s">
        <v>306</v>
      </c>
      <c r="L4624" s="75" t="s">
        <v>306</v>
      </c>
      <c r="M4624" s="75" t="s">
        <v>307</v>
      </c>
      <c r="N4624" s="75" t="s">
        <v>352</v>
      </c>
      <c r="O4624" s="75" t="s">
        <v>306</v>
      </c>
      <c r="P4624" s="76" t="s">
        <v>306</v>
      </c>
      <c r="Q4624" s="216"/>
      <c r="R4624" s="77" t="str">
        <f t="shared" ref="R4624" si="12029">IF(COUNTA(Y4624:DP4627)=0,"01.01.1900",INDEX(Y4624:DP4624,MATCH(R4625,Y4625:DP4625,0)))</f>
        <v>01.01.1900</v>
      </c>
      <c r="S4624" s="78" t="str">
        <f t="shared" ref="S4624" si="12030">IF(COUNTA(Y4624:DP4627)=0,"01.01.1900",MAX(Y4624:DP4624))</f>
        <v>01.01.1900</v>
      </c>
      <c r="T4624" s="79"/>
      <c r="U4624" s="80" t="str">
        <f t="array" ref="U4624">IF(COUNTA(Y4624:DP4627)=0,"01.01.1900",IF(ISERROR(HLOOKUP(U4627,Y4627:DP4627,1,FALSE)),"01.01.1900",INDEX(Y4624:DP4624,MATCH(U4625&amp;U4627,Y4625:DP4625&amp;Y4627:DP4627,0))))</f>
        <v>01.01.1900</v>
      </c>
      <c r="V4624" s="81" t="str">
        <f t="shared" ref="V4624" si="12031">IF(COUNTA(Y4624:DP4627)=0,"01.01.1900",_xlfn.MAXIFS(Y4624:DP4624,Y4627:DP4627,V4627))</f>
        <v>01.01.1900</v>
      </c>
      <c r="W4624" s="82"/>
      <c r="X4624" s="106"/>
    </row>
    <row r="4625" spans="2:26">
      <c r="B4625" s="83"/>
      <c r="C4625" s="84"/>
      <c r="D4625" s="83"/>
      <c r="E4625" s="83"/>
      <c r="F4625" s="83"/>
      <c r="G4625" s="83"/>
      <c r="H4625" s="83"/>
      <c r="I4625" s="83"/>
      <c r="J4625" s="83"/>
      <c r="K4625" s="83"/>
      <c r="L4625" s="83"/>
      <c r="M4625" s="83"/>
      <c r="N4625" s="83"/>
      <c r="O4625" s="83"/>
      <c r="P4625" s="84"/>
      <c r="Q4625" s="217"/>
      <c r="R4625" s="85">
        <f t="shared" ref="R4625" si="12032">IF(COUNTA(Y4624:DP4627)=0,0,MIN(Y4625:DP4625))</f>
        <v>0</v>
      </c>
      <c r="S4625" s="86">
        <f t="shared" ref="S4625" si="12033">IF(COUNTA(Y4624:DP4627)=0,0,HLOOKUP(S4624,Y4624:DP4627,2,FALSE))</f>
        <v>0</v>
      </c>
      <c r="T4625" s="87">
        <f t="shared" ref="T4625" si="12034">IF(COUNTA(Y4624:DP4627)=0,0,AVERAGE(Y4625:DP4625))</f>
        <v>0</v>
      </c>
      <c r="U4625" s="88">
        <f t="shared" ref="U4625" si="12035">IF(COUNTA(Y4624:DP4627)=0,0,_xlfn.MINIFS(Y4625:DP4625,Y4627:DP4627,U4627))</f>
        <v>0</v>
      </c>
      <c r="V4625" s="89">
        <f t="array" ref="V4625">IF(COUNTA(Y4624:DP4627)=0,0,IF(ISERROR(HLOOKUP(V4627,Y4627:DP4627,1,FALSE)),0,INDEX(Y4625:DP4625,MATCH(V4624&amp;V4627,Y4624:DP4624&amp;Y4627:DP4627,0))))</f>
        <v>0</v>
      </c>
      <c r="W4625" s="90">
        <f t="array" ref="W4625">IF(COUNTA(Y4624:DP4627)=0,0,IF(ISERROR(HLOOKUP(W4627,Y4627:DP4627,1,FALSE)),0,AVERAGEIF(Y4627:DP4627,$W4627,Y4625:DP4625)))</f>
        <v>0</v>
      </c>
      <c r="X4625" s="107"/>
    </row>
    <row r="4626" spans="2:26">
      <c r="B4626" s="83"/>
      <c r="C4626" s="84"/>
      <c r="D4626" s="83"/>
      <c r="E4626" s="83"/>
      <c r="F4626" s="83"/>
      <c r="G4626" s="83"/>
      <c r="H4626" s="83"/>
      <c r="I4626" s="83"/>
      <c r="J4626" s="83"/>
      <c r="K4626" s="83"/>
      <c r="L4626" s="83"/>
      <c r="M4626" s="83"/>
      <c r="N4626" s="83"/>
      <c r="O4626" s="83"/>
      <c r="P4626" s="84"/>
      <c r="Q4626" s="217"/>
      <c r="R4626" s="91">
        <f t="shared" ref="R4626" si="12036">IF(COUNTA(Y4624:DP4627)=0,0,HLOOKUP(R4625,Y4625:DP4627,2,FALSE))</f>
        <v>0</v>
      </c>
      <c r="S4626" s="92">
        <f t="shared" ref="S4626" si="12037">IF(COUNTA(Y4624:DP4627)=0,0,HLOOKUP(S4624,Y4624:DP4627,3,FALSE))</f>
        <v>0</v>
      </c>
      <c r="T4626" s="93"/>
      <c r="U4626" s="94">
        <f t="array" ref="U4626">IF(COUNTA(Y4624:DP4627)=0,0,IF(ISERROR(HLOOKUP(U4627,Y4627:DP4627,1,FALSE)),0,INDEX(Y4626:DP4626,MATCH(U4625&amp;U4627,Y4625:DP4625&amp;Y4627:DP4627,0))))</f>
        <v>0</v>
      </c>
      <c r="V4626" s="94">
        <f t="array" ref="V4626">IF(COUNTA(Y4624:DP4627)=0,0,IF(ISERROR(HLOOKUP(V4627,Y4627:DP4627,1,FALSE)),0,INDEX(Y4626:DP4626,MATCH(V4625&amp;V4627,Y4625:DP4625&amp;Y4627:DP4627,0))))</f>
        <v>0</v>
      </c>
      <c r="W4626" s="95"/>
      <c r="X4626" s="108"/>
    </row>
    <row r="4627" spans="2:26" ht="13.9" thickBot="1">
      <c r="B4627" s="96"/>
      <c r="C4627" s="97"/>
      <c r="D4627" s="96"/>
      <c r="E4627" s="96"/>
      <c r="F4627" s="96"/>
      <c r="G4627" s="96"/>
      <c r="H4627" s="96"/>
      <c r="I4627" s="96"/>
      <c r="J4627" s="96"/>
      <c r="K4627" s="96"/>
      <c r="L4627" s="96"/>
      <c r="M4627" s="96"/>
      <c r="N4627" s="96"/>
      <c r="O4627" s="96"/>
      <c r="P4627" s="97"/>
      <c r="Q4627" s="218"/>
      <c r="R4627" s="98" t="str">
        <f t="shared" ref="R4627" si="12038">IF(COUNTA(Y4624:DP4627)=0,"none",HLOOKUP(R4625,Y4625:DP4627,3,FALSE))</f>
        <v>none</v>
      </c>
      <c r="S4627" s="99" t="str">
        <f t="shared" ref="S4627" si="12039">IF(COUNTA(Y4624:DP4627)=0,"none",HLOOKUP(S4624,Y4624:DP4627,4,FALSE))</f>
        <v>none</v>
      </c>
      <c r="T4627" s="100"/>
      <c r="U4627" s="100" t="str">
        <f t="array" ref="U4627">IF(COUNTA(Y4624:DP4627)=0,"none",IF($U$2="WAHR",$W$3,Abfrage!$F$4))</f>
        <v>none</v>
      </c>
      <c r="V4627" s="100" t="str">
        <f t="array" ref="V4627">IF(COUNTA(Y4624:DP4627)=0,"none",IF($U$2="WAHR",$W$3,Abfrage!$F$4))</f>
        <v>none</v>
      </c>
      <c r="W4627" s="100" t="str">
        <f t="array" ref="W4627">IF(COUNTA(Y4624:DP4627)=0,"none",IF($U$2="WAHR",$W$3,Abfrage!$F$4))</f>
        <v>none</v>
      </c>
      <c r="X4627" s="109"/>
    </row>
    <row r="4628" spans="2:26">
      <c r="B4628" s="75" t="s">
        <v>2859</v>
      </c>
      <c r="C4628" s="76"/>
      <c r="D4628" s="75" t="s">
        <v>217</v>
      </c>
      <c r="E4628" s="75" t="s">
        <v>138</v>
      </c>
      <c r="F4628" s="75" t="s">
        <v>2860</v>
      </c>
      <c r="G4628" s="75" t="s">
        <v>306</v>
      </c>
      <c r="H4628" s="75"/>
      <c r="I4628" s="75" t="s">
        <v>51</v>
      </c>
      <c r="J4628" s="75" t="s">
        <v>2861</v>
      </c>
      <c r="K4628" s="75" t="s">
        <v>306</v>
      </c>
      <c r="L4628" s="75" t="s">
        <v>306</v>
      </c>
      <c r="M4628" s="75" t="s">
        <v>307</v>
      </c>
      <c r="N4628" s="75" t="s">
        <v>352</v>
      </c>
      <c r="O4628" s="75" t="s">
        <v>306</v>
      </c>
      <c r="P4628" s="76" t="s">
        <v>306</v>
      </c>
      <c r="Q4628" s="216"/>
      <c r="R4628" s="77" t="str">
        <f t="shared" ref="R4628" si="12040">IF(COUNTA(Y4628:DP4631)=0,"01.01.1900",INDEX(Y4628:DP4628,MATCH(R4629,Y4629:DP4629,0)))</f>
        <v>01.01.1900</v>
      </c>
      <c r="S4628" s="78" t="str">
        <f t="shared" ref="S4628" si="12041">IF(COUNTA(Y4628:DP4631)=0,"01.01.1900",MAX(Y4628:DP4628))</f>
        <v>01.01.1900</v>
      </c>
      <c r="T4628" s="79"/>
      <c r="U4628" s="80" t="str">
        <f t="array" ref="U4628">IF(COUNTA(Y4628:DP4631)=0,"01.01.1900",IF(ISERROR(HLOOKUP(U4631,Y4631:DP4631,1,FALSE)),"01.01.1900",INDEX(Y4628:DP4628,MATCH(U4629&amp;U4631,Y4629:DP4629&amp;Y4631:DP4631,0))))</f>
        <v>01.01.1900</v>
      </c>
      <c r="V4628" s="81" t="str">
        <f t="shared" ref="V4628" si="12042">IF(COUNTA(Y4628:DP4631)=0,"01.01.1900",_xlfn.MAXIFS(Y4628:DP4628,Y4631:DP4631,V4631))</f>
        <v>01.01.1900</v>
      </c>
      <c r="W4628" s="82"/>
      <c r="X4628" s="106"/>
    </row>
    <row r="4629" spans="2:26">
      <c r="B4629" s="83"/>
      <c r="C4629" s="84"/>
      <c r="D4629" s="83"/>
      <c r="E4629" s="83"/>
      <c r="F4629" s="83"/>
      <c r="G4629" s="83"/>
      <c r="H4629" s="83"/>
      <c r="I4629" s="83"/>
      <c r="J4629" s="83"/>
      <c r="K4629" s="83"/>
      <c r="L4629" s="83"/>
      <c r="M4629" s="83"/>
      <c r="N4629" s="83"/>
      <c r="O4629" s="83"/>
      <c r="P4629" s="84"/>
      <c r="Q4629" s="217"/>
      <c r="R4629" s="85">
        <f t="shared" ref="R4629" si="12043">IF(COUNTA(Y4628:DP4631)=0,0,MIN(Y4629:DP4629))</f>
        <v>0</v>
      </c>
      <c r="S4629" s="86">
        <f t="shared" ref="S4629" si="12044">IF(COUNTA(Y4628:DP4631)=0,0,HLOOKUP(S4628,Y4628:DP4631,2,FALSE))</f>
        <v>0</v>
      </c>
      <c r="T4629" s="87">
        <f t="shared" ref="T4629" si="12045">IF(COUNTA(Y4628:DP4631)=0,0,AVERAGE(Y4629:DP4629))</f>
        <v>0</v>
      </c>
      <c r="U4629" s="88">
        <f t="shared" ref="U4629" si="12046">IF(COUNTA(Y4628:DP4631)=0,0,_xlfn.MINIFS(Y4629:DP4629,Y4631:DP4631,U4631))</f>
        <v>0</v>
      </c>
      <c r="V4629" s="89">
        <f t="array" ref="V4629">IF(COUNTA(Y4628:DP4631)=0,0,IF(ISERROR(HLOOKUP(V4631,Y4631:DP4631,1,FALSE)),0,INDEX(Y4629:DP4629,MATCH(V4628&amp;V4631,Y4628:DP4628&amp;Y4631:DP4631,0))))</f>
        <v>0</v>
      </c>
      <c r="W4629" s="90">
        <f t="array" ref="W4629">IF(COUNTA(Y4628:DP4631)=0,0,IF(ISERROR(HLOOKUP(W4631,Y4631:DP4631,1,FALSE)),0,AVERAGEIF(Y4631:DP4631,$W4631,Y4629:DP4629)))</f>
        <v>0</v>
      </c>
      <c r="X4629" s="107"/>
    </row>
    <row r="4630" spans="2:26">
      <c r="B4630" s="83"/>
      <c r="C4630" s="84"/>
      <c r="D4630" s="83"/>
      <c r="E4630" s="83"/>
      <c r="F4630" s="83"/>
      <c r="G4630" s="83"/>
      <c r="H4630" s="83"/>
      <c r="I4630" s="83"/>
      <c r="J4630" s="83"/>
      <c r="K4630" s="83"/>
      <c r="L4630" s="83"/>
      <c r="M4630" s="83"/>
      <c r="N4630" s="83"/>
      <c r="O4630" s="83"/>
      <c r="P4630" s="84"/>
      <c r="Q4630" s="217"/>
      <c r="R4630" s="91">
        <f t="shared" ref="R4630" si="12047">IF(COUNTA(Y4628:DP4631)=0,0,HLOOKUP(R4629,Y4629:DP4631,2,FALSE))</f>
        <v>0</v>
      </c>
      <c r="S4630" s="92">
        <f t="shared" ref="S4630" si="12048">IF(COUNTA(Y4628:DP4631)=0,0,HLOOKUP(S4628,Y4628:DP4631,3,FALSE))</f>
        <v>0</v>
      </c>
      <c r="T4630" s="93"/>
      <c r="U4630" s="94">
        <f t="array" ref="U4630">IF(COUNTA(Y4628:DP4631)=0,0,IF(ISERROR(HLOOKUP(U4631,Y4631:DP4631,1,FALSE)),0,INDEX(Y4630:DP4630,MATCH(U4629&amp;U4631,Y4629:DP4629&amp;Y4631:DP4631,0))))</f>
        <v>0</v>
      </c>
      <c r="V4630" s="94">
        <f t="array" ref="V4630">IF(COUNTA(Y4628:DP4631)=0,0,IF(ISERROR(HLOOKUP(V4631,Y4631:DP4631,1,FALSE)),0,INDEX(Y4630:DP4630,MATCH(V4629&amp;V4631,Y4629:DP4629&amp;Y4631:DP4631,0))))</f>
        <v>0</v>
      </c>
      <c r="W4630" s="95"/>
      <c r="X4630" s="108"/>
    </row>
    <row r="4631" spans="2:26" ht="13.9" thickBot="1">
      <c r="B4631" s="96"/>
      <c r="C4631" s="97"/>
      <c r="D4631" s="96"/>
      <c r="E4631" s="96"/>
      <c r="F4631" s="96"/>
      <c r="G4631" s="96"/>
      <c r="H4631" s="96"/>
      <c r="I4631" s="96"/>
      <c r="J4631" s="96"/>
      <c r="K4631" s="96"/>
      <c r="L4631" s="96"/>
      <c r="M4631" s="96"/>
      <c r="N4631" s="96"/>
      <c r="O4631" s="96"/>
      <c r="P4631" s="97"/>
      <c r="Q4631" s="218"/>
      <c r="R4631" s="98" t="str">
        <f t="shared" ref="R4631" si="12049">IF(COUNTA(Y4628:DP4631)=0,"none",HLOOKUP(R4629,Y4629:DP4631,3,FALSE))</f>
        <v>none</v>
      </c>
      <c r="S4631" s="99" t="str">
        <f t="shared" ref="S4631" si="12050">IF(COUNTA(Y4628:DP4631)=0,"none",HLOOKUP(S4628,Y4628:DP4631,4,FALSE))</f>
        <v>none</v>
      </c>
      <c r="T4631" s="100"/>
      <c r="U4631" s="100" t="str">
        <f t="array" ref="U4631">IF(COUNTA(Y4628:DP4631)=0,"none",IF($U$2="WAHR",$W$3,Abfrage!$F$4))</f>
        <v>none</v>
      </c>
      <c r="V4631" s="100" t="str">
        <f t="array" ref="V4631">IF(COUNTA(Y4628:DP4631)=0,"none",IF($U$2="WAHR",$W$3,Abfrage!$F$4))</f>
        <v>none</v>
      </c>
      <c r="W4631" s="100" t="str">
        <f t="array" ref="W4631">IF(COUNTA(Y4628:DP4631)=0,"none",IF($U$2="WAHR",$W$3,Abfrage!$F$4))</f>
        <v>none</v>
      </c>
      <c r="X4631" s="109"/>
    </row>
    <row r="4632" spans="2:26">
      <c r="B4632" s="75" t="s">
        <v>2862</v>
      </c>
      <c r="C4632" s="76">
        <v>1000365479</v>
      </c>
      <c r="D4632" s="75" t="s">
        <v>95</v>
      </c>
      <c r="E4632" s="75" t="s">
        <v>175</v>
      </c>
      <c r="F4632" s="75" t="s">
        <v>97</v>
      </c>
      <c r="G4632" s="75" t="s">
        <v>306</v>
      </c>
      <c r="H4632" s="75" t="e">
        <v>#N/A</v>
      </c>
      <c r="I4632" s="75" t="s">
        <v>1035</v>
      </c>
      <c r="J4632" s="75" t="s">
        <v>2863</v>
      </c>
      <c r="K4632" s="75" t="s">
        <v>306</v>
      </c>
      <c r="L4632" s="75" t="s">
        <v>306</v>
      </c>
      <c r="M4632" s="75" t="s">
        <v>307</v>
      </c>
      <c r="N4632" s="75" t="s">
        <v>314</v>
      </c>
      <c r="O4632" s="75" t="s">
        <v>309</v>
      </c>
      <c r="P4632" s="76" t="s">
        <v>306</v>
      </c>
      <c r="Q4632" s="216"/>
      <c r="R4632" s="77" t="str">
        <f t="shared" ref="R4632" si="12051">IF(COUNTA(Y4632:DP4635)=0,"01.01.1900",INDEX(Y4632:DP4632,MATCH(R4633,Y4633:DP4633,0)))</f>
        <v>01.01.1900</v>
      </c>
      <c r="S4632" s="78" t="str">
        <f t="shared" ref="S4632" si="12052">IF(COUNTA(Y4632:DP4635)=0,"01.01.1900",MAX(Y4632:DP4632))</f>
        <v>01.01.1900</v>
      </c>
      <c r="T4632" s="79"/>
      <c r="U4632" s="80" t="str">
        <f t="array" ref="U4632">IF(COUNTA(Y4632:DP4635)=0,"01.01.1900",IF(ISERROR(HLOOKUP(U4635,Y4635:DP4635,1,FALSE)),"01.01.1900",INDEX(Y4632:DP4632,MATCH(U4633&amp;U4635,Y4633:DP4633&amp;Y4635:DP4635,0))))</f>
        <v>01.01.1900</v>
      </c>
      <c r="V4632" s="81" t="str">
        <f t="shared" ref="V4632" si="12053">IF(COUNTA(Y4632:DP4635)=0,"01.01.1900",_xlfn.MAXIFS(Y4632:DP4632,Y4635:DP4635,V4635))</f>
        <v>01.01.1900</v>
      </c>
      <c r="W4632" s="82"/>
      <c r="X4632" s="106"/>
    </row>
    <row r="4633" spans="2:26">
      <c r="B4633" s="83"/>
      <c r="C4633" s="84"/>
      <c r="D4633" s="83"/>
      <c r="E4633" s="83"/>
      <c r="F4633" s="83"/>
      <c r="G4633" s="83"/>
      <c r="H4633" s="83"/>
      <c r="I4633" s="83"/>
      <c r="J4633" s="83"/>
      <c r="K4633" s="83"/>
      <c r="L4633" s="83"/>
      <c r="M4633" s="83"/>
      <c r="N4633" s="83"/>
      <c r="O4633" s="83"/>
      <c r="P4633" s="84"/>
      <c r="Q4633" s="217"/>
      <c r="R4633" s="85">
        <f t="shared" ref="R4633" si="12054">IF(COUNTA(Y4632:DP4635)=0,0,MIN(Y4633:DP4633))</f>
        <v>0</v>
      </c>
      <c r="S4633" s="86">
        <f t="shared" ref="S4633" si="12055">IF(COUNTA(Y4632:DP4635)=0,0,HLOOKUP(S4632,Y4632:DP4635,2,FALSE))</f>
        <v>0</v>
      </c>
      <c r="T4633" s="87">
        <f t="shared" ref="T4633" si="12056">IF(COUNTA(Y4632:DP4635)=0,0,AVERAGE(Y4633:DP4633))</f>
        <v>0</v>
      </c>
      <c r="U4633" s="88">
        <f t="shared" ref="U4633" si="12057">IF(COUNTA(Y4632:DP4635)=0,0,_xlfn.MINIFS(Y4633:DP4633,Y4635:DP4635,U4635))</f>
        <v>0</v>
      </c>
      <c r="V4633" s="89">
        <f t="array" ref="V4633">IF(COUNTA(Y4632:DP4635)=0,0,IF(ISERROR(HLOOKUP(V4635,Y4635:DP4635,1,FALSE)),0,INDEX(Y4633:DP4633,MATCH(V4632&amp;V4635,Y4632:DP4632&amp;Y4635:DP4635,0))))</f>
        <v>0</v>
      </c>
      <c r="W4633" s="90">
        <f t="array" ref="W4633">IF(COUNTA(Y4632:DP4635)=0,0,IF(ISERROR(HLOOKUP(W4635,Y4635:DP4635,1,FALSE)),0,AVERAGEIF(Y4635:DP4635,$W4635,Y4633:DP4633)))</f>
        <v>0</v>
      </c>
      <c r="X4633" s="107"/>
    </row>
    <row r="4634" spans="2:26">
      <c r="B4634" s="83"/>
      <c r="C4634" s="84"/>
      <c r="D4634" s="83"/>
      <c r="E4634" s="83"/>
      <c r="F4634" s="83"/>
      <c r="G4634" s="83"/>
      <c r="H4634" s="83"/>
      <c r="I4634" s="83"/>
      <c r="J4634" s="83"/>
      <c r="K4634" s="83"/>
      <c r="L4634" s="83"/>
      <c r="M4634" s="83"/>
      <c r="N4634" s="83"/>
      <c r="O4634" s="83"/>
      <c r="P4634" s="84"/>
      <c r="Q4634" s="217"/>
      <c r="R4634" s="91">
        <f t="shared" ref="R4634" si="12058">IF(COUNTA(Y4632:DP4635)=0,0,HLOOKUP(R4633,Y4633:DP4635,2,FALSE))</f>
        <v>0</v>
      </c>
      <c r="S4634" s="92">
        <f t="shared" ref="S4634" si="12059">IF(COUNTA(Y4632:DP4635)=0,0,HLOOKUP(S4632,Y4632:DP4635,3,FALSE))</f>
        <v>0</v>
      </c>
      <c r="T4634" s="93"/>
      <c r="U4634" s="94">
        <f t="array" ref="U4634">IF(COUNTA(Y4632:DP4635)=0,0,IF(ISERROR(HLOOKUP(U4635,Y4635:DP4635,1,FALSE)),0,INDEX(Y4634:DP4634,MATCH(U4633&amp;U4635,Y4633:DP4633&amp;Y4635:DP4635,0))))</f>
        <v>0</v>
      </c>
      <c r="V4634" s="94">
        <f t="array" ref="V4634">IF(COUNTA(Y4632:DP4635)=0,0,IF(ISERROR(HLOOKUP(V4635,Y4635:DP4635,1,FALSE)),0,INDEX(Y4634:DP4634,MATCH(V4633&amp;V4635,Y4633:DP4633&amp;Y4635:DP4635,0))))</f>
        <v>0</v>
      </c>
      <c r="W4634" s="95"/>
      <c r="X4634" s="108"/>
    </row>
    <row r="4635" spans="2:26" ht="13.9" thickBot="1">
      <c r="B4635" s="96"/>
      <c r="C4635" s="97"/>
      <c r="D4635" s="96"/>
      <c r="E4635" s="96"/>
      <c r="F4635" s="96"/>
      <c r="G4635" s="96"/>
      <c r="H4635" s="96"/>
      <c r="I4635" s="96"/>
      <c r="J4635" s="96"/>
      <c r="K4635" s="96"/>
      <c r="L4635" s="96"/>
      <c r="M4635" s="96"/>
      <c r="N4635" s="96"/>
      <c r="O4635" s="96"/>
      <c r="P4635" s="97"/>
      <c r="Q4635" s="218"/>
      <c r="R4635" s="98" t="str">
        <f t="shared" ref="R4635" si="12060">IF(COUNTA(Y4632:DP4635)=0,"none",HLOOKUP(R4633,Y4633:DP4635,3,FALSE))</f>
        <v>none</v>
      </c>
      <c r="S4635" s="99" t="str">
        <f t="shared" ref="S4635" si="12061">IF(COUNTA(Y4632:DP4635)=0,"none",HLOOKUP(S4632,Y4632:DP4635,4,FALSE))</f>
        <v>none</v>
      </c>
      <c r="T4635" s="100"/>
      <c r="U4635" s="100" t="str">
        <f t="array" ref="U4635">IF(COUNTA(Y4632:DP4635)=0,"none",IF($U$2="WAHR",$W$3,Abfrage!$F$4))</f>
        <v>none</v>
      </c>
      <c r="V4635" s="100" t="str">
        <f t="array" ref="V4635">IF(COUNTA(Y4632:DP4635)=0,"none",IF($U$2="WAHR",$W$3,Abfrage!$F$4))</f>
        <v>none</v>
      </c>
      <c r="W4635" s="100" t="str">
        <f t="array" ref="W4635">IF(COUNTA(Y4632:DP4635)=0,"none",IF($U$2="WAHR",$W$3,Abfrage!$F$4))</f>
        <v>none</v>
      </c>
      <c r="X4635" s="109"/>
    </row>
    <row r="4636" spans="2:26">
      <c r="B4636" s="75" t="s">
        <v>2864</v>
      </c>
      <c r="C4636" s="76">
        <v>1000365696</v>
      </c>
      <c r="D4636" s="75" t="s">
        <v>169</v>
      </c>
      <c r="E4636" s="75" t="s">
        <v>125</v>
      </c>
      <c r="F4636" s="75" t="s">
        <v>371</v>
      </c>
      <c r="G4636" s="75" t="s">
        <v>306</v>
      </c>
      <c r="H4636" s="75" t="e">
        <v>#N/A</v>
      </c>
      <c r="I4636" s="75" t="s">
        <v>1035</v>
      </c>
      <c r="J4636" s="75" t="s">
        <v>2865</v>
      </c>
      <c r="K4636" s="75" t="s">
        <v>306</v>
      </c>
      <c r="L4636" s="75" t="s">
        <v>306</v>
      </c>
      <c r="M4636" s="75" t="s">
        <v>306</v>
      </c>
      <c r="N4636" s="75" t="s">
        <v>306</v>
      </c>
      <c r="O4636" s="75" t="s">
        <v>309</v>
      </c>
      <c r="P4636" s="76" t="s">
        <v>306</v>
      </c>
      <c r="Q4636" s="216"/>
      <c r="R4636" s="77" t="str">
        <f t="shared" ref="R4636" si="12062">IF(COUNTA(Y4636:DP4639)=0,"01.01.1900",INDEX(Y4636:DP4636,MATCH(R4637,Y4637:DP4637,0)))</f>
        <v>01.01.1900</v>
      </c>
      <c r="S4636" s="78" t="str">
        <f t="shared" ref="S4636" si="12063">IF(COUNTA(Y4636:DP4639)=0,"01.01.1900",MAX(Y4636:DP4636))</f>
        <v>01.01.1900</v>
      </c>
      <c r="T4636" s="79"/>
      <c r="U4636" s="80" t="str">
        <f t="array" ref="U4636">IF(COUNTA(Y4636:DP4639)=0,"01.01.1900",IF(ISERROR(HLOOKUP(U4639,Y4639:DP4639,1,FALSE)),"01.01.1900",INDEX(Y4636:DP4636,MATCH(U4637&amp;U4639,Y4637:DP4637&amp;Y4639:DP4639,0))))</f>
        <v>01.01.1900</v>
      </c>
      <c r="V4636" s="81" t="str">
        <f t="shared" ref="V4636" si="12064">IF(COUNTA(Y4636:DP4639)=0,"01.01.1900",_xlfn.MAXIFS(Y4636:DP4636,Y4639:DP4639,V4639))</f>
        <v>01.01.1900</v>
      </c>
      <c r="W4636" s="82"/>
      <c r="X4636" s="106"/>
    </row>
    <row r="4637" spans="2:26">
      <c r="B4637" s="83"/>
      <c r="C4637" s="84"/>
      <c r="D4637" s="83"/>
      <c r="E4637" s="83"/>
      <c r="F4637" s="83"/>
      <c r="G4637" s="83"/>
      <c r="H4637" s="83"/>
      <c r="I4637" s="83"/>
      <c r="J4637" s="83"/>
      <c r="K4637" s="83"/>
      <c r="L4637" s="83"/>
      <c r="M4637" s="83"/>
      <c r="N4637" s="83"/>
      <c r="O4637" s="83"/>
      <c r="P4637" s="84"/>
      <c r="Q4637" s="217"/>
      <c r="R4637" s="85">
        <f t="shared" ref="R4637" si="12065">IF(COUNTA(Y4636:DP4639)=0,0,MIN(Y4637:DP4637))</f>
        <v>0</v>
      </c>
      <c r="S4637" s="86">
        <f t="shared" ref="S4637" si="12066">IF(COUNTA(Y4636:DP4639)=0,0,HLOOKUP(S4636,Y4636:DP4639,2,FALSE))</f>
        <v>0</v>
      </c>
      <c r="T4637" s="87">
        <f t="shared" ref="T4637" si="12067">IF(COUNTA(Y4636:DP4639)=0,0,AVERAGE(Y4637:DP4637))</f>
        <v>0</v>
      </c>
      <c r="U4637" s="88">
        <f t="shared" ref="U4637" si="12068">IF(COUNTA(Y4636:DP4639)=0,0,_xlfn.MINIFS(Y4637:DP4637,Y4639:DP4639,U4639))</f>
        <v>0</v>
      </c>
      <c r="V4637" s="89">
        <f t="array" ref="V4637">IF(COUNTA(Y4636:DP4639)=0,0,IF(ISERROR(HLOOKUP(V4639,Y4639:DP4639,1,FALSE)),0,INDEX(Y4637:DP4637,MATCH(V4636&amp;V4639,Y4636:DP4636&amp;Y4639:DP4639,0))))</f>
        <v>0</v>
      </c>
      <c r="W4637" s="90">
        <f t="array" ref="W4637">IF(COUNTA(Y4636:DP4639)=0,0,IF(ISERROR(HLOOKUP(W4639,Y4639:DP4639,1,FALSE)),0,AVERAGEIF(Y4639:DP4639,$W4639,Y4637:DP4637)))</f>
        <v>0</v>
      </c>
      <c r="X4637" s="107"/>
    </row>
    <row r="4638" spans="2:26">
      <c r="B4638" s="83"/>
      <c r="C4638" s="84"/>
      <c r="D4638" s="83"/>
      <c r="E4638" s="83"/>
      <c r="F4638" s="83"/>
      <c r="G4638" s="83"/>
      <c r="H4638" s="83"/>
      <c r="I4638" s="83"/>
      <c r="J4638" s="83"/>
      <c r="K4638" s="83"/>
      <c r="L4638" s="83"/>
      <c r="M4638" s="83"/>
      <c r="N4638" s="83"/>
      <c r="O4638" s="83"/>
      <c r="P4638" s="84"/>
      <c r="Q4638" s="217"/>
      <c r="R4638" s="91">
        <f t="shared" ref="R4638" si="12069">IF(COUNTA(Y4636:DP4639)=0,0,HLOOKUP(R4637,Y4637:DP4639,2,FALSE))</f>
        <v>0</v>
      </c>
      <c r="S4638" s="92">
        <f t="shared" ref="S4638" si="12070">IF(COUNTA(Y4636:DP4639)=0,0,HLOOKUP(S4636,Y4636:DP4639,3,FALSE))</f>
        <v>0</v>
      </c>
      <c r="T4638" s="93"/>
      <c r="U4638" s="94">
        <f t="array" ref="U4638">IF(COUNTA(Y4636:DP4639)=0,0,IF(ISERROR(HLOOKUP(U4639,Y4639:DP4639,1,FALSE)),0,INDEX(Y4638:DP4638,MATCH(U4637&amp;U4639,Y4637:DP4637&amp;Y4639:DP4639,0))))</f>
        <v>0</v>
      </c>
      <c r="V4638" s="94">
        <f t="array" ref="V4638">IF(COUNTA(Y4636:DP4639)=0,0,IF(ISERROR(HLOOKUP(V4639,Y4639:DP4639,1,FALSE)),0,INDEX(Y4638:DP4638,MATCH(V4637&amp;V4639,Y4637:DP4637&amp;Y4639:DP4639,0))))</f>
        <v>0</v>
      </c>
      <c r="W4638" s="95"/>
      <c r="X4638" s="108"/>
    </row>
    <row r="4639" spans="2:26" ht="13.9" thickBot="1">
      <c r="B4639" s="96"/>
      <c r="C4639" s="97"/>
      <c r="D4639" s="96"/>
      <c r="E4639" s="96"/>
      <c r="F4639" s="96"/>
      <c r="G4639" s="96"/>
      <c r="H4639" s="96"/>
      <c r="I4639" s="96"/>
      <c r="J4639" s="96"/>
      <c r="K4639" s="96"/>
      <c r="L4639" s="96"/>
      <c r="M4639" s="96"/>
      <c r="N4639" s="96"/>
      <c r="O4639" s="96"/>
      <c r="P4639" s="97"/>
      <c r="Q4639" s="218"/>
      <c r="R4639" s="98" t="str">
        <f t="shared" ref="R4639" si="12071">IF(COUNTA(Y4636:DP4639)=0,"none",HLOOKUP(R4637,Y4637:DP4639,3,FALSE))</f>
        <v>none</v>
      </c>
      <c r="S4639" s="99" t="str">
        <f t="shared" ref="S4639" si="12072">IF(COUNTA(Y4636:DP4639)=0,"none",HLOOKUP(S4636,Y4636:DP4639,4,FALSE))</f>
        <v>none</v>
      </c>
      <c r="T4639" s="100"/>
      <c r="U4639" s="100" t="str">
        <f t="array" ref="U4639">IF(COUNTA(Y4636:DP4639)=0,"none",IF($U$2="WAHR",$W$3,Abfrage!$F$4))</f>
        <v>none</v>
      </c>
      <c r="V4639" s="100" t="str">
        <f t="array" ref="V4639">IF(COUNTA(Y4636:DP4639)=0,"none",IF($U$2="WAHR",$W$3,Abfrage!$F$4))</f>
        <v>none</v>
      </c>
      <c r="W4639" s="100" t="str">
        <f t="array" ref="W4639">IF(COUNTA(Y4636:DP4639)=0,"none",IF($U$2="WAHR",$W$3,Abfrage!$F$4))</f>
        <v>none</v>
      </c>
      <c r="X4639" s="109"/>
    </row>
    <row r="4640" spans="2:26">
      <c r="B4640" s="75" t="s">
        <v>2866</v>
      </c>
      <c r="C4640" s="76">
        <v>1000333860</v>
      </c>
      <c r="D4640" s="75" t="s">
        <v>95</v>
      </c>
      <c r="E4640" s="75" t="s">
        <v>96</v>
      </c>
      <c r="F4640" s="75" t="s">
        <v>97</v>
      </c>
      <c r="G4640" s="75" t="s">
        <v>97</v>
      </c>
      <c r="H4640" s="75" t="s">
        <v>44</v>
      </c>
      <c r="I4640" s="75" t="s">
        <v>51</v>
      </c>
      <c r="J4640" s="75" t="s">
        <v>2867</v>
      </c>
      <c r="K4640" s="75" t="s">
        <v>306</v>
      </c>
      <c r="L4640" s="75" t="s">
        <v>306</v>
      </c>
      <c r="M4640" s="75" t="s">
        <v>313</v>
      </c>
      <c r="N4640" s="75" t="s">
        <v>393</v>
      </c>
      <c r="O4640" s="75" t="s">
        <v>309</v>
      </c>
      <c r="P4640" s="76" t="s">
        <v>306</v>
      </c>
      <c r="Q4640" s="216"/>
      <c r="R4640" s="77">
        <f t="shared" ref="R4640" si="12073">IF(COUNTA(Y4640:DP4643)=0,"01.01.1900",INDEX(Y4640:DP4640,MATCH(R4641,Y4641:DP4641,0)))</f>
        <v>45154</v>
      </c>
      <c r="S4640" s="78">
        <f t="shared" ref="S4640" si="12074">IF(COUNTA(Y4640:DP4643)=0,"01.01.1900",MAX(Y4640:DP4640))</f>
        <v>45154</v>
      </c>
      <c r="T4640" s="79"/>
      <c r="U4640" s="80" t="str">
        <f t="array" ref="U4640">IF(COUNTA(Y4640:DP4643)=0,"01.01.1900",IF(ISERROR(HLOOKUP(U4643,Y4643:DP4643,1,FALSE)),"01.01.1900",INDEX(Y4640:DP4640,MATCH(U4641&amp;U4643,Y4641:DP4641&amp;Y4643:DP4643,0))))</f>
        <v>01.01.1900</v>
      </c>
      <c r="V4640" s="81">
        <f t="shared" ref="V4640" si="12075">IF(COUNTA(Y4640:DP4643)=0,"01.01.1900",_xlfn.MAXIFS(Y4640:DP4640,Y4643:DP4643,V4643))</f>
        <v>0</v>
      </c>
      <c r="W4640" s="82"/>
      <c r="X4640" s="106"/>
      <c r="Y4640" s="141">
        <v>45154</v>
      </c>
      <c r="Z4640" s="141">
        <v>45154</v>
      </c>
    </row>
    <row r="4641" spans="2:26">
      <c r="B4641" s="83"/>
      <c r="C4641" s="84"/>
      <c r="D4641" s="83"/>
      <c r="E4641" s="83"/>
      <c r="F4641" s="83"/>
      <c r="G4641" s="83"/>
      <c r="H4641" s="83"/>
      <c r="I4641" s="83"/>
      <c r="J4641" s="83"/>
      <c r="K4641" s="83"/>
      <c r="L4641" s="83"/>
      <c r="M4641" s="83"/>
      <c r="N4641" s="83"/>
      <c r="O4641" s="83"/>
      <c r="P4641" s="84"/>
      <c r="Q4641" s="217"/>
      <c r="R4641" s="85">
        <f t="shared" ref="R4641" si="12076">IF(COUNTA(Y4640:DP4643)=0,0,MIN(Y4641:DP4641))</f>
        <v>0.71400000000000008</v>
      </c>
      <c r="S4641" s="86">
        <f t="shared" ref="S4641" si="12077">IF(COUNTA(Y4640:DP4643)=0,0,HLOOKUP(S4640,Y4640:DP4643,2,FALSE))</f>
        <v>0.71400000000000008</v>
      </c>
      <c r="T4641" s="87">
        <f t="shared" ref="T4641" si="12078">IF(COUNTA(Y4640:DP4643)=0,0,AVERAGE(Y4641:DP4641))</f>
        <v>0.71400000000000008</v>
      </c>
      <c r="U4641" s="88">
        <f t="shared" ref="U4641" si="12079">IF(COUNTA(Y4640:DP4643)=0,0,_xlfn.MINIFS(Y4641:DP4641,Y4643:DP4643,U4643))</f>
        <v>0</v>
      </c>
      <c r="V4641" s="89">
        <f t="array" ref="V4641">IF(COUNTA(Y4640:DP4643)=0,0,IF(ISERROR(HLOOKUP(V4643,Y4643:DP4643,1,FALSE)),0,INDEX(Y4641:DP4641,MATCH(V4640&amp;V4643,Y4640:DP4640&amp;Y4643:DP4643,0))))</f>
        <v>0</v>
      </c>
      <c r="W4641" s="90">
        <f t="array" ref="W4641">IF(COUNTA(Y4640:DP4643)=0,0,IF(ISERROR(HLOOKUP(W4643,Y4643:DP4643,1,FALSE)),0,AVERAGEIF(Y4643:DP4643,$W4643,Y4641:DP4641)))</f>
        <v>0</v>
      </c>
      <c r="X4641" s="107"/>
      <c r="Y4641" s="142">
        <v>0.71400000000000008</v>
      </c>
      <c r="Z4641" s="142">
        <v>0.71400000000000008</v>
      </c>
    </row>
    <row r="4642" spans="2:26">
      <c r="B4642" s="83"/>
      <c r="C4642" s="84"/>
      <c r="D4642" s="83"/>
      <c r="E4642" s="83"/>
      <c r="F4642" s="83"/>
      <c r="G4642" s="83"/>
      <c r="H4642" s="83"/>
      <c r="I4642" s="83"/>
      <c r="J4642" s="83"/>
      <c r="K4642" s="83"/>
      <c r="L4642" s="83"/>
      <c r="M4642" s="83"/>
      <c r="N4642" s="83"/>
      <c r="O4642" s="83"/>
      <c r="P4642" s="84"/>
      <c r="Q4642" s="217"/>
      <c r="R4642" s="91">
        <f t="shared" ref="R4642" si="12080">IF(COUNTA(Y4640:DP4643)=0,0,HLOOKUP(R4641,Y4641:DP4643,2,FALSE))</f>
        <v>1000</v>
      </c>
      <c r="S4642" s="92">
        <f t="shared" ref="S4642" si="12081">IF(COUNTA(Y4640:DP4643)=0,0,HLOOKUP(S4640,Y4640:DP4643,3,FALSE))</f>
        <v>1000</v>
      </c>
      <c r="T4642" s="93"/>
      <c r="U4642" s="94">
        <f t="array" ref="U4642">IF(COUNTA(Y4640:DP4643)=0,0,IF(ISERROR(HLOOKUP(U4643,Y4643:DP4643,1,FALSE)),0,INDEX(Y4642:DP4642,MATCH(U4641&amp;U4643,Y4641:DP4641&amp;Y4643:DP4643,0))))</f>
        <v>0</v>
      </c>
      <c r="V4642" s="94">
        <f t="array" ref="V4642">IF(COUNTA(Y4640:DP4643)=0,0,IF(ISERROR(HLOOKUP(V4643,Y4643:DP4643,1,FALSE)),0,INDEX(Y4642:DP4642,MATCH(V4641&amp;V4643,Y4641:DP4641&amp;Y4643:DP4643,0))))</f>
        <v>0</v>
      </c>
      <c r="W4642" s="95"/>
      <c r="X4642" s="108"/>
      <c r="Y4642" s="143">
        <v>1000</v>
      </c>
      <c r="Z4642" s="143">
        <v>1000</v>
      </c>
    </row>
    <row r="4643" spans="2:26" ht="13.9" thickBot="1">
      <c r="B4643" s="96"/>
      <c r="C4643" s="97"/>
      <c r="D4643" s="96"/>
      <c r="E4643" s="96"/>
      <c r="F4643" s="96"/>
      <c r="G4643" s="96"/>
      <c r="H4643" s="96"/>
      <c r="I4643" s="96"/>
      <c r="J4643" s="96"/>
      <c r="K4643" s="96"/>
      <c r="L4643" s="96"/>
      <c r="M4643" s="96"/>
      <c r="N4643" s="96"/>
      <c r="O4643" s="96"/>
      <c r="P4643" s="97"/>
      <c r="Q4643" s="218"/>
      <c r="R4643" s="98" t="str">
        <f t="shared" ref="R4643" si="12082">IF(COUNTA(Y4640:DP4643)=0,"none",HLOOKUP(R4641,Y4641:DP4643,3,FALSE))</f>
        <v>www (-30%)</v>
      </c>
      <c r="S4643" s="99" t="str">
        <f t="shared" ref="S4643" si="12083">IF(COUNTA(Y4640:DP4643)=0,"none",HLOOKUP(S4640,Y4640:DP4643,4,FALSE))</f>
        <v>www (-30%)</v>
      </c>
      <c r="T4643" s="100"/>
      <c r="U4643" s="100">
        <f t="array" ref="U4643">IF(COUNTA(Y4640:DP4643)=0,"none",IF($U$2="WAHR",$W$3,Abfrage!$F$4))</f>
        <v>0</v>
      </c>
      <c r="V4643" s="100">
        <f t="array" ref="V4643">IF(COUNTA(Y4640:DP4643)=0,"none",IF($U$2="WAHR",$W$3,Abfrage!$F$4))</f>
        <v>0</v>
      </c>
      <c r="W4643" s="100">
        <f t="array" ref="W4643">IF(COUNTA(Y4640:DP4643)=0,"none",IF($U$2="WAHR",$W$3,Abfrage!$F$4))</f>
        <v>0</v>
      </c>
      <c r="X4643" s="109"/>
      <c r="Y4643" s="144" t="s">
        <v>43</v>
      </c>
      <c r="Z4643" s="144" t="s">
        <v>43</v>
      </c>
    </row>
    <row r="4644" spans="2:26">
      <c r="B4644" s="75" t="s">
        <v>2868</v>
      </c>
      <c r="C4644" s="76">
        <v>1000366114</v>
      </c>
      <c r="D4644" s="75" t="s">
        <v>95</v>
      </c>
      <c r="E4644" s="75" t="s">
        <v>148</v>
      </c>
      <c r="F4644" s="75" t="s">
        <v>175</v>
      </c>
      <c r="G4644" s="75" t="s">
        <v>306</v>
      </c>
      <c r="H4644" s="75" t="e">
        <v>#N/A</v>
      </c>
      <c r="I4644" s="75" t="s">
        <v>45</v>
      </c>
      <c r="J4644" s="75" t="s">
        <v>2869</v>
      </c>
      <c r="K4644" s="75" t="s">
        <v>564</v>
      </c>
      <c r="L4644" s="75" t="s">
        <v>2832</v>
      </c>
      <c r="M4644" s="75" t="s">
        <v>307</v>
      </c>
      <c r="N4644" s="75" t="s">
        <v>327</v>
      </c>
      <c r="O4644" s="75" t="s">
        <v>306</v>
      </c>
      <c r="P4644" s="76" t="s">
        <v>306</v>
      </c>
      <c r="Q4644" s="216"/>
      <c r="R4644" s="77" t="str">
        <f t="shared" ref="R4644" si="12084">IF(COUNTA(Y4644:DP4647)=0,"01.01.1900",INDEX(Y4644:DP4644,MATCH(R4645,Y4645:DP4645,0)))</f>
        <v>01.01.1900</v>
      </c>
      <c r="S4644" s="78" t="str">
        <f t="shared" ref="S4644" si="12085">IF(COUNTA(Y4644:DP4647)=0,"01.01.1900",MAX(Y4644:DP4644))</f>
        <v>01.01.1900</v>
      </c>
      <c r="T4644" s="79"/>
      <c r="U4644" s="80" t="str">
        <f t="array" ref="U4644">IF(COUNTA(Y4644:DP4647)=0,"01.01.1900",IF(ISERROR(HLOOKUP(U4647,Y4647:DP4647,1,FALSE)),"01.01.1900",INDEX(Y4644:DP4644,MATCH(U4645&amp;U4647,Y4645:DP4645&amp;Y4647:DP4647,0))))</f>
        <v>01.01.1900</v>
      </c>
      <c r="V4644" s="81" t="str">
        <f t="shared" ref="V4644" si="12086">IF(COUNTA(Y4644:DP4647)=0,"01.01.1900",_xlfn.MAXIFS(Y4644:DP4644,Y4647:DP4647,V4647))</f>
        <v>01.01.1900</v>
      </c>
      <c r="W4644" s="82"/>
      <c r="X4644" s="106"/>
    </row>
    <row r="4645" spans="2:26">
      <c r="B4645" s="83"/>
      <c r="C4645" s="84"/>
      <c r="D4645" s="83"/>
      <c r="E4645" s="83"/>
      <c r="F4645" s="83"/>
      <c r="G4645" s="83"/>
      <c r="H4645" s="83"/>
      <c r="I4645" s="83"/>
      <c r="J4645" s="83"/>
      <c r="K4645" s="83"/>
      <c r="L4645" s="83"/>
      <c r="M4645" s="83"/>
      <c r="N4645" s="83"/>
      <c r="O4645" s="83"/>
      <c r="P4645" s="84"/>
      <c r="Q4645" s="217"/>
      <c r="R4645" s="85">
        <f t="shared" ref="R4645" si="12087">IF(COUNTA(Y4644:DP4647)=0,0,MIN(Y4645:DP4645))</f>
        <v>0</v>
      </c>
      <c r="S4645" s="86">
        <f t="shared" ref="S4645" si="12088">IF(COUNTA(Y4644:DP4647)=0,0,HLOOKUP(S4644,Y4644:DP4647,2,FALSE))</f>
        <v>0</v>
      </c>
      <c r="T4645" s="87">
        <f t="shared" ref="T4645" si="12089">IF(COUNTA(Y4644:DP4647)=0,0,AVERAGE(Y4645:DP4645))</f>
        <v>0</v>
      </c>
      <c r="U4645" s="88">
        <f t="shared" ref="U4645" si="12090">IF(COUNTA(Y4644:DP4647)=0,0,_xlfn.MINIFS(Y4645:DP4645,Y4647:DP4647,U4647))</f>
        <v>0</v>
      </c>
      <c r="V4645" s="89">
        <f t="array" ref="V4645">IF(COUNTA(Y4644:DP4647)=0,0,IF(ISERROR(HLOOKUP(V4647,Y4647:DP4647,1,FALSE)),0,INDEX(Y4645:DP4645,MATCH(V4644&amp;V4647,Y4644:DP4644&amp;Y4647:DP4647,0))))</f>
        <v>0</v>
      </c>
      <c r="W4645" s="90">
        <f t="array" ref="W4645">IF(COUNTA(Y4644:DP4647)=0,0,IF(ISERROR(HLOOKUP(W4647,Y4647:DP4647,1,FALSE)),0,AVERAGEIF(Y4647:DP4647,$W4647,Y4645:DP4645)))</f>
        <v>0</v>
      </c>
      <c r="X4645" s="107"/>
    </row>
    <row r="4646" spans="2:26">
      <c r="B4646" s="83"/>
      <c r="C4646" s="84"/>
      <c r="D4646" s="83"/>
      <c r="E4646" s="83"/>
      <c r="F4646" s="83"/>
      <c r="G4646" s="83"/>
      <c r="H4646" s="83"/>
      <c r="I4646" s="83"/>
      <c r="J4646" s="83"/>
      <c r="K4646" s="83"/>
      <c r="L4646" s="83"/>
      <c r="M4646" s="83"/>
      <c r="N4646" s="83"/>
      <c r="O4646" s="83"/>
      <c r="P4646" s="84"/>
      <c r="Q4646" s="217"/>
      <c r="R4646" s="91">
        <f t="shared" ref="R4646" si="12091">IF(COUNTA(Y4644:DP4647)=0,0,HLOOKUP(R4645,Y4645:DP4647,2,FALSE))</f>
        <v>0</v>
      </c>
      <c r="S4646" s="92">
        <f t="shared" ref="S4646" si="12092">IF(COUNTA(Y4644:DP4647)=0,0,HLOOKUP(S4644,Y4644:DP4647,3,FALSE))</f>
        <v>0</v>
      </c>
      <c r="T4646" s="93"/>
      <c r="U4646" s="94">
        <f t="array" ref="U4646">IF(COUNTA(Y4644:DP4647)=0,0,IF(ISERROR(HLOOKUP(U4647,Y4647:DP4647,1,FALSE)),0,INDEX(Y4646:DP4646,MATCH(U4645&amp;U4647,Y4645:DP4645&amp;Y4647:DP4647,0))))</f>
        <v>0</v>
      </c>
      <c r="V4646" s="94">
        <f t="array" ref="V4646">IF(COUNTA(Y4644:DP4647)=0,0,IF(ISERROR(HLOOKUP(V4647,Y4647:DP4647,1,FALSE)),0,INDEX(Y4646:DP4646,MATCH(V4645&amp;V4647,Y4645:DP4645&amp;Y4647:DP4647,0))))</f>
        <v>0</v>
      </c>
      <c r="W4646" s="95"/>
      <c r="X4646" s="108"/>
    </row>
    <row r="4647" spans="2:26" ht="13.9" thickBot="1">
      <c r="B4647" s="96"/>
      <c r="C4647" s="97"/>
      <c r="D4647" s="96"/>
      <c r="E4647" s="96"/>
      <c r="F4647" s="96"/>
      <c r="G4647" s="96"/>
      <c r="H4647" s="96"/>
      <c r="I4647" s="96"/>
      <c r="J4647" s="96"/>
      <c r="K4647" s="96"/>
      <c r="L4647" s="96"/>
      <c r="M4647" s="96"/>
      <c r="N4647" s="96"/>
      <c r="O4647" s="96"/>
      <c r="P4647" s="97"/>
      <c r="Q4647" s="218"/>
      <c r="R4647" s="98" t="str">
        <f t="shared" ref="R4647" si="12093">IF(COUNTA(Y4644:DP4647)=0,"none",HLOOKUP(R4645,Y4645:DP4647,3,FALSE))</f>
        <v>none</v>
      </c>
      <c r="S4647" s="99" t="str">
        <f t="shared" ref="S4647" si="12094">IF(COUNTA(Y4644:DP4647)=0,"none",HLOOKUP(S4644,Y4644:DP4647,4,FALSE))</f>
        <v>none</v>
      </c>
      <c r="T4647" s="100"/>
      <c r="U4647" s="100" t="str">
        <f t="array" ref="U4647">IF(COUNTA(Y4644:DP4647)=0,"none",IF($U$2="WAHR",$W$3,Abfrage!$F$4))</f>
        <v>none</v>
      </c>
      <c r="V4647" s="100" t="str">
        <f t="array" ref="V4647">IF(COUNTA(Y4644:DP4647)=0,"none",IF($U$2="WAHR",$W$3,Abfrage!$F$4))</f>
        <v>none</v>
      </c>
      <c r="W4647" s="100" t="str">
        <f t="array" ref="W4647">IF(COUNTA(Y4644:DP4647)=0,"none",IF($U$2="WAHR",$W$3,Abfrage!$F$4))</f>
        <v>none</v>
      </c>
      <c r="X4647" s="109"/>
    </row>
    <row r="4648" spans="2:26">
      <c r="B4648" s="75" t="s">
        <v>2870</v>
      </c>
      <c r="C4648" s="76">
        <v>1000365937</v>
      </c>
      <c r="D4648" s="75" t="s">
        <v>95</v>
      </c>
      <c r="E4648" s="75" t="s">
        <v>148</v>
      </c>
      <c r="F4648" s="75" t="s">
        <v>2871</v>
      </c>
      <c r="G4648" s="75" t="s">
        <v>2872</v>
      </c>
      <c r="H4648" s="75" t="e">
        <v>#N/A</v>
      </c>
      <c r="I4648" s="75" t="s">
        <v>155</v>
      </c>
      <c r="J4648" s="75" t="s">
        <v>2873</v>
      </c>
      <c r="K4648" s="75" t="s">
        <v>339</v>
      </c>
      <c r="L4648" s="75" t="s">
        <v>306</v>
      </c>
      <c r="M4648" s="75" t="s">
        <v>313</v>
      </c>
      <c r="N4648" s="75" t="s">
        <v>327</v>
      </c>
      <c r="O4648" s="75" t="s">
        <v>306</v>
      </c>
      <c r="P4648" s="76" t="s">
        <v>2398</v>
      </c>
      <c r="Q4648" s="216"/>
      <c r="R4648" s="77" t="str">
        <f t="shared" ref="R4648" si="12095">IF(COUNTA(Y4648:DP4651)=0,"01.01.1900",INDEX(Y4648:DP4648,MATCH(R4649,Y4649:DP4649,0)))</f>
        <v>01.01.1900</v>
      </c>
      <c r="S4648" s="78" t="str">
        <f t="shared" ref="S4648" si="12096">IF(COUNTA(Y4648:DP4651)=0,"01.01.1900",MAX(Y4648:DP4648))</f>
        <v>01.01.1900</v>
      </c>
      <c r="T4648" s="79"/>
      <c r="U4648" s="80" t="str">
        <f t="array" ref="U4648">IF(COUNTA(Y4648:DP4651)=0,"01.01.1900",IF(ISERROR(HLOOKUP(U4651,Y4651:DP4651,1,FALSE)),"01.01.1900",INDEX(Y4648:DP4648,MATCH(U4649&amp;U4651,Y4649:DP4649&amp;Y4651:DP4651,0))))</f>
        <v>01.01.1900</v>
      </c>
      <c r="V4648" s="81" t="str">
        <f t="shared" ref="V4648" si="12097">IF(COUNTA(Y4648:DP4651)=0,"01.01.1900",_xlfn.MAXIFS(Y4648:DP4648,Y4651:DP4651,V4651))</f>
        <v>01.01.1900</v>
      </c>
      <c r="W4648" s="82"/>
      <c r="X4648" s="106"/>
    </row>
    <row r="4649" spans="2:26">
      <c r="B4649" s="83"/>
      <c r="C4649" s="84"/>
      <c r="D4649" s="83"/>
      <c r="E4649" s="83"/>
      <c r="F4649" s="83"/>
      <c r="G4649" s="83"/>
      <c r="H4649" s="83"/>
      <c r="I4649" s="83"/>
      <c r="J4649" s="83"/>
      <c r="K4649" s="83"/>
      <c r="L4649" s="83"/>
      <c r="M4649" s="83"/>
      <c r="N4649" s="83"/>
      <c r="O4649" s="83"/>
      <c r="P4649" s="84"/>
      <c r="Q4649" s="217"/>
      <c r="R4649" s="85">
        <f t="shared" ref="R4649" si="12098">IF(COUNTA(Y4648:DP4651)=0,0,MIN(Y4649:DP4649))</f>
        <v>0</v>
      </c>
      <c r="S4649" s="86">
        <f t="shared" ref="S4649" si="12099">IF(COUNTA(Y4648:DP4651)=0,0,HLOOKUP(S4648,Y4648:DP4651,2,FALSE))</f>
        <v>0</v>
      </c>
      <c r="T4649" s="87">
        <f t="shared" ref="T4649" si="12100">IF(COUNTA(Y4648:DP4651)=0,0,AVERAGE(Y4649:DP4649))</f>
        <v>0</v>
      </c>
      <c r="U4649" s="88">
        <f t="shared" ref="U4649" si="12101">IF(COUNTA(Y4648:DP4651)=0,0,_xlfn.MINIFS(Y4649:DP4649,Y4651:DP4651,U4651))</f>
        <v>0</v>
      </c>
      <c r="V4649" s="89">
        <f t="array" ref="V4649">IF(COUNTA(Y4648:DP4651)=0,0,IF(ISERROR(HLOOKUP(V4651,Y4651:DP4651,1,FALSE)),0,INDEX(Y4649:DP4649,MATCH(V4648&amp;V4651,Y4648:DP4648&amp;Y4651:DP4651,0))))</f>
        <v>0</v>
      </c>
      <c r="W4649" s="90">
        <f t="array" ref="W4649">IF(COUNTA(Y4648:DP4651)=0,0,IF(ISERROR(HLOOKUP(W4651,Y4651:DP4651,1,FALSE)),0,AVERAGEIF(Y4651:DP4651,$W4651,Y4649:DP4649)))</f>
        <v>0</v>
      </c>
      <c r="X4649" s="107"/>
    </row>
    <row r="4650" spans="2:26">
      <c r="B4650" s="83"/>
      <c r="C4650" s="84"/>
      <c r="D4650" s="83"/>
      <c r="E4650" s="83"/>
      <c r="F4650" s="83"/>
      <c r="G4650" s="83"/>
      <c r="H4650" s="83"/>
      <c r="I4650" s="83"/>
      <c r="J4650" s="83"/>
      <c r="K4650" s="83"/>
      <c r="L4650" s="83"/>
      <c r="M4650" s="83"/>
      <c r="N4650" s="83"/>
      <c r="O4650" s="83"/>
      <c r="P4650" s="84"/>
      <c r="Q4650" s="217"/>
      <c r="R4650" s="91">
        <f t="shared" ref="R4650" si="12102">IF(COUNTA(Y4648:DP4651)=0,0,HLOOKUP(R4649,Y4649:DP4651,2,FALSE))</f>
        <v>0</v>
      </c>
      <c r="S4650" s="92">
        <f t="shared" ref="S4650" si="12103">IF(COUNTA(Y4648:DP4651)=0,0,HLOOKUP(S4648,Y4648:DP4651,3,FALSE))</f>
        <v>0</v>
      </c>
      <c r="T4650" s="93"/>
      <c r="U4650" s="94">
        <f t="array" ref="U4650">IF(COUNTA(Y4648:DP4651)=0,0,IF(ISERROR(HLOOKUP(U4651,Y4651:DP4651,1,FALSE)),0,INDEX(Y4650:DP4650,MATCH(U4649&amp;U4651,Y4649:DP4649&amp;Y4651:DP4651,0))))</f>
        <v>0</v>
      </c>
      <c r="V4650" s="94">
        <f t="array" ref="V4650">IF(COUNTA(Y4648:DP4651)=0,0,IF(ISERROR(HLOOKUP(V4651,Y4651:DP4651,1,FALSE)),0,INDEX(Y4650:DP4650,MATCH(V4649&amp;V4651,Y4649:DP4649&amp;Y4651:DP4651,0))))</f>
        <v>0</v>
      </c>
      <c r="W4650" s="95"/>
      <c r="X4650" s="108"/>
    </row>
    <row r="4651" spans="2:26" ht="13.9" thickBot="1">
      <c r="B4651" s="96"/>
      <c r="C4651" s="97"/>
      <c r="D4651" s="96"/>
      <c r="E4651" s="96"/>
      <c r="F4651" s="96"/>
      <c r="G4651" s="96"/>
      <c r="H4651" s="96"/>
      <c r="I4651" s="96"/>
      <c r="J4651" s="96"/>
      <c r="K4651" s="96"/>
      <c r="L4651" s="96"/>
      <c r="M4651" s="96"/>
      <c r="N4651" s="96"/>
      <c r="O4651" s="96"/>
      <c r="P4651" s="97"/>
      <c r="Q4651" s="218"/>
      <c r="R4651" s="98" t="str">
        <f t="shared" ref="R4651" si="12104">IF(COUNTA(Y4648:DP4651)=0,"none",HLOOKUP(R4649,Y4649:DP4651,3,FALSE))</f>
        <v>none</v>
      </c>
      <c r="S4651" s="99" t="str">
        <f t="shared" ref="S4651" si="12105">IF(COUNTA(Y4648:DP4651)=0,"none",HLOOKUP(S4648,Y4648:DP4651,4,FALSE))</f>
        <v>none</v>
      </c>
      <c r="T4651" s="100"/>
      <c r="U4651" s="100" t="str">
        <f t="array" ref="U4651">IF(COUNTA(Y4648:DP4651)=0,"none",IF($U$2="WAHR",$W$3,Abfrage!$F$4))</f>
        <v>none</v>
      </c>
      <c r="V4651" s="100" t="str">
        <f t="array" ref="V4651">IF(COUNTA(Y4648:DP4651)=0,"none",IF($U$2="WAHR",$W$3,Abfrage!$F$4))</f>
        <v>none</v>
      </c>
      <c r="W4651" s="100" t="str">
        <f t="array" ref="W4651">IF(COUNTA(Y4648:DP4651)=0,"none",IF($U$2="WAHR",$W$3,Abfrage!$F$4))</f>
        <v>none</v>
      </c>
      <c r="X4651" s="109"/>
    </row>
    <row r="4652" spans="2:26">
      <c r="B4652" s="75" t="s">
        <v>2874</v>
      </c>
      <c r="C4652" s="76">
        <v>1000365938</v>
      </c>
      <c r="D4652" s="75" t="s">
        <v>95</v>
      </c>
      <c r="E4652" s="75" t="s">
        <v>148</v>
      </c>
      <c r="F4652" s="75" t="s">
        <v>2871</v>
      </c>
      <c r="G4652" s="75" t="s">
        <v>2875</v>
      </c>
      <c r="H4652" s="75" t="e">
        <v>#N/A</v>
      </c>
      <c r="I4652" s="75" t="s">
        <v>155</v>
      </c>
      <c r="J4652" s="75" t="s">
        <v>2876</v>
      </c>
      <c r="K4652" s="75" t="s">
        <v>628</v>
      </c>
      <c r="L4652" s="75" t="s">
        <v>306</v>
      </c>
      <c r="M4652" s="75" t="s">
        <v>313</v>
      </c>
      <c r="N4652" s="75" t="s">
        <v>327</v>
      </c>
      <c r="O4652" s="75" t="s">
        <v>306</v>
      </c>
      <c r="P4652" s="76" t="s">
        <v>2398</v>
      </c>
      <c r="Q4652" s="216"/>
      <c r="R4652" s="77" t="str">
        <f t="shared" ref="R4652" si="12106">IF(COUNTA(Y4652:DP4655)=0,"01.01.1900",INDEX(Y4652:DP4652,MATCH(R4653,Y4653:DP4653,0)))</f>
        <v>01.01.1900</v>
      </c>
      <c r="S4652" s="78" t="str">
        <f t="shared" ref="S4652" si="12107">IF(COUNTA(Y4652:DP4655)=0,"01.01.1900",MAX(Y4652:DP4652))</f>
        <v>01.01.1900</v>
      </c>
      <c r="T4652" s="79"/>
      <c r="U4652" s="80" t="str">
        <f t="array" ref="U4652">IF(COUNTA(Y4652:DP4655)=0,"01.01.1900",IF(ISERROR(HLOOKUP(U4655,Y4655:DP4655,1,FALSE)),"01.01.1900",INDEX(Y4652:DP4652,MATCH(U4653&amp;U4655,Y4653:DP4653&amp;Y4655:DP4655,0))))</f>
        <v>01.01.1900</v>
      </c>
      <c r="V4652" s="81" t="str">
        <f t="shared" ref="V4652" si="12108">IF(COUNTA(Y4652:DP4655)=0,"01.01.1900",_xlfn.MAXIFS(Y4652:DP4652,Y4655:DP4655,V4655))</f>
        <v>01.01.1900</v>
      </c>
      <c r="W4652" s="82"/>
      <c r="X4652" s="106"/>
    </row>
    <row r="4653" spans="2:26">
      <c r="B4653" s="83"/>
      <c r="C4653" s="84"/>
      <c r="D4653" s="83"/>
      <c r="E4653" s="83"/>
      <c r="F4653" s="83"/>
      <c r="G4653" s="83"/>
      <c r="H4653" s="83"/>
      <c r="I4653" s="83"/>
      <c r="J4653" s="83"/>
      <c r="K4653" s="83"/>
      <c r="L4653" s="83"/>
      <c r="M4653" s="83"/>
      <c r="N4653" s="83"/>
      <c r="O4653" s="83"/>
      <c r="P4653" s="84"/>
      <c r="Q4653" s="217"/>
      <c r="R4653" s="85">
        <f t="shared" ref="R4653" si="12109">IF(COUNTA(Y4652:DP4655)=0,0,MIN(Y4653:DP4653))</f>
        <v>0</v>
      </c>
      <c r="S4653" s="86">
        <f t="shared" ref="S4653" si="12110">IF(COUNTA(Y4652:DP4655)=0,0,HLOOKUP(S4652,Y4652:DP4655,2,FALSE))</f>
        <v>0</v>
      </c>
      <c r="T4653" s="87">
        <f t="shared" ref="T4653" si="12111">IF(COUNTA(Y4652:DP4655)=0,0,AVERAGE(Y4653:DP4653))</f>
        <v>0</v>
      </c>
      <c r="U4653" s="88">
        <f t="shared" ref="U4653" si="12112">IF(COUNTA(Y4652:DP4655)=0,0,_xlfn.MINIFS(Y4653:DP4653,Y4655:DP4655,U4655))</f>
        <v>0</v>
      </c>
      <c r="V4653" s="89">
        <f t="array" ref="V4653">IF(COUNTA(Y4652:DP4655)=0,0,IF(ISERROR(HLOOKUP(V4655,Y4655:DP4655,1,FALSE)),0,INDEX(Y4653:DP4653,MATCH(V4652&amp;V4655,Y4652:DP4652&amp;Y4655:DP4655,0))))</f>
        <v>0</v>
      </c>
      <c r="W4653" s="90">
        <f t="array" ref="W4653">IF(COUNTA(Y4652:DP4655)=0,0,IF(ISERROR(HLOOKUP(W4655,Y4655:DP4655,1,FALSE)),0,AVERAGEIF(Y4655:DP4655,$W4655,Y4653:DP4653)))</f>
        <v>0</v>
      </c>
      <c r="X4653" s="107"/>
    </row>
    <row r="4654" spans="2:26">
      <c r="B4654" s="83"/>
      <c r="C4654" s="84"/>
      <c r="D4654" s="83"/>
      <c r="E4654" s="83"/>
      <c r="F4654" s="83"/>
      <c r="G4654" s="83"/>
      <c r="H4654" s="83"/>
      <c r="I4654" s="83"/>
      <c r="J4654" s="83"/>
      <c r="K4654" s="83"/>
      <c r="L4654" s="83"/>
      <c r="M4654" s="83"/>
      <c r="N4654" s="83"/>
      <c r="O4654" s="83"/>
      <c r="P4654" s="84"/>
      <c r="Q4654" s="217"/>
      <c r="R4654" s="91">
        <f t="shared" ref="R4654" si="12113">IF(COUNTA(Y4652:DP4655)=0,0,HLOOKUP(R4653,Y4653:DP4655,2,FALSE))</f>
        <v>0</v>
      </c>
      <c r="S4654" s="92">
        <f t="shared" ref="S4654" si="12114">IF(COUNTA(Y4652:DP4655)=0,0,HLOOKUP(S4652,Y4652:DP4655,3,FALSE))</f>
        <v>0</v>
      </c>
      <c r="T4654" s="93"/>
      <c r="U4654" s="94">
        <f t="array" ref="U4654">IF(COUNTA(Y4652:DP4655)=0,0,IF(ISERROR(HLOOKUP(U4655,Y4655:DP4655,1,FALSE)),0,INDEX(Y4654:DP4654,MATCH(U4653&amp;U4655,Y4653:DP4653&amp;Y4655:DP4655,0))))</f>
        <v>0</v>
      </c>
      <c r="V4654" s="94">
        <f t="array" ref="V4654">IF(COUNTA(Y4652:DP4655)=0,0,IF(ISERROR(HLOOKUP(V4655,Y4655:DP4655,1,FALSE)),0,INDEX(Y4654:DP4654,MATCH(V4653&amp;V4655,Y4653:DP4653&amp;Y4655:DP4655,0))))</f>
        <v>0</v>
      </c>
      <c r="W4654" s="95"/>
      <c r="X4654" s="108"/>
    </row>
    <row r="4655" spans="2:26" ht="13.9" thickBot="1">
      <c r="B4655" s="96"/>
      <c r="C4655" s="97"/>
      <c r="D4655" s="96"/>
      <c r="E4655" s="96"/>
      <c r="F4655" s="96"/>
      <c r="G4655" s="96"/>
      <c r="H4655" s="96"/>
      <c r="I4655" s="96"/>
      <c r="J4655" s="96"/>
      <c r="K4655" s="96"/>
      <c r="L4655" s="96"/>
      <c r="M4655" s="96"/>
      <c r="N4655" s="96"/>
      <c r="O4655" s="96"/>
      <c r="P4655" s="97"/>
      <c r="Q4655" s="218"/>
      <c r="R4655" s="98" t="str">
        <f t="shared" ref="R4655" si="12115">IF(COUNTA(Y4652:DP4655)=0,"none",HLOOKUP(R4653,Y4653:DP4655,3,FALSE))</f>
        <v>none</v>
      </c>
      <c r="S4655" s="99" t="str">
        <f t="shared" ref="S4655" si="12116">IF(COUNTA(Y4652:DP4655)=0,"none",HLOOKUP(S4652,Y4652:DP4655,4,FALSE))</f>
        <v>none</v>
      </c>
      <c r="T4655" s="100"/>
      <c r="U4655" s="100" t="str">
        <f t="array" ref="U4655">IF(COUNTA(Y4652:DP4655)=0,"none",IF($U$2="WAHR",$W$3,Abfrage!$F$4))</f>
        <v>none</v>
      </c>
      <c r="V4655" s="100" t="str">
        <f t="array" ref="V4655">IF(COUNTA(Y4652:DP4655)=0,"none",IF($U$2="WAHR",$W$3,Abfrage!$F$4))</f>
        <v>none</v>
      </c>
      <c r="W4655" s="100" t="str">
        <f t="array" ref="W4655">IF(COUNTA(Y4652:DP4655)=0,"none",IF($U$2="WAHR",$W$3,Abfrage!$F$4))</f>
        <v>none</v>
      </c>
      <c r="X4655" s="109"/>
    </row>
    <row r="4656" spans="2:26">
      <c r="B4656" s="75" t="s">
        <v>2877</v>
      </c>
      <c r="C4656" s="76">
        <v>1000365939</v>
      </c>
      <c r="D4656" s="75" t="s">
        <v>95</v>
      </c>
      <c r="E4656" s="75" t="s">
        <v>148</v>
      </c>
      <c r="F4656" s="75" t="s">
        <v>2871</v>
      </c>
      <c r="G4656" s="75" t="s">
        <v>2878</v>
      </c>
      <c r="H4656" s="75" t="e">
        <v>#N/A</v>
      </c>
      <c r="I4656" s="75" t="s">
        <v>155</v>
      </c>
      <c r="J4656" s="75" t="s">
        <v>2879</v>
      </c>
      <c r="K4656" s="75" t="s">
        <v>900</v>
      </c>
      <c r="L4656" s="75" t="s">
        <v>306</v>
      </c>
      <c r="M4656" s="75" t="s">
        <v>313</v>
      </c>
      <c r="N4656" s="75" t="s">
        <v>327</v>
      </c>
      <c r="O4656" s="75" t="s">
        <v>306</v>
      </c>
      <c r="P4656" s="76" t="s">
        <v>2398</v>
      </c>
      <c r="Q4656" s="216"/>
      <c r="R4656" s="77" t="str">
        <f t="shared" ref="R4656" si="12117">IF(COUNTA(Y4656:DP4659)=0,"01.01.1900",INDEX(Y4656:DP4656,MATCH(R4657,Y4657:DP4657,0)))</f>
        <v>01.01.1900</v>
      </c>
      <c r="S4656" s="78" t="str">
        <f t="shared" ref="S4656" si="12118">IF(COUNTA(Y4656:DP4659)=0,"01.01.1900",MAX(Y4656:DP4656))</f>
        <v>01.01.1900</v>
      </c>
      <c r="T4656" s="79"/>
      <c r="U4656" s="80" t="str">
        <f t="array" ref="U4656">IF(COUNTA(Y4656:DP4659)=0,"01.01.1900",IF(ISERROR(HLOOKUP(U4659,Y4659:DP4659,1,FALSE)),"01.01.1900",INDEX(Y4656:DP4656,MATCH(U4657&amp;U4659,Y4657:DP4657&amp;Y4659:DP4659,0))))</f>
        <v>01.01.1900</v>
      </c>
      <c r="V4656" s="81" t="str">
        <f t="shared" ref="V4656" si="12119">IF(COUNTA(Y4656:DP4659)=0,"01.01.1900",_xlfn.MAXIFS(Y4656:DP4656,Y4659:DP4659,V4659))</f>
        <v>01.01.1900</v>
      </c>
      <c r="W4656" s="82"/>
      <c r="X4656" s="106"/>
    </row>
    <row r="4657" spans="2:26">
      <c r="B4657" s="83"/>
      <c r="C4657" s="84"/>
      <c r="D4657" s="83"/>
      <c r="E4657" s="83"/>
      <c r="F4657" s="83"/>
      <c r="G4657" s="83"/>
      <c r="H4657" s="83"/>
      <c r="I4657" s="83"/>
      <c r="J4657" s="83"/>
      <c r="K4657" s="83"/>
      <c r="L4657" s="83"/>
      <c r="M4657" s="83"/>
      <c r="N4657" s="83"/>
      <c r="O4657" s="83"/>
      <c r="P4657" s="84"/>
      <c r="Q4657" s="217"/>
      <c r="R4657" s="85">
        <f t="shared" ref="R4657" si="12120">IF(COUNTA(Y4656:DP4659)=0,0,MIN(Y4657:DP4657))</f>
        <v>0</v>
      </c>
      <c r="S4657" s="86">
        <f t="shared" ref="S4657" si="12121">IF(COUNTA(Y4656:DP4659)=0,0,HLOOKUP(S4656,Y4656:DP4659,2,FALSE))</f>
        <v>0</v>
      </c>
      <c r="T4657" s="87">
        <f t="shared" ref="T4657" si="12122">IF(COUNTA(Y4656:DP4659)=0,0,AVERAGE(Y4657:DP4657))</f>
        <v>0</v>
      </c>
      <c r="U4657" s="88">
        <f t="shared" ref="U4657" si="12123">IF(COUNTA(Y4656:DP4659)=0,0,_xlfn.MINIFS(Y4657:DP4657,Y4659:DP4659,U4659))</f>
        <v>0</v>
      </c>
      <c r="V4657" s="89">
        <f t="array" ref="V4657">IF(COUNTA(Y4656:DP4659)=0,0,IF(ISERROR(HLOOKUP(V4659,Y4659:DP4659,1,FALSE)),0,INDEX(Y4657:DP4657,MATCH(V4656&amp;V4659,Y4656:DP4656&amp;Y4659:DP4659,0))))</f>
        <v>0</v>
      </c>
      <c r="W4657" s="90">
        <f t="array" ref="W4657">IF(COUNTA(Y4656:DP4659)=0,0,IF(ISERROR(HLOOKUP(W4659,Y4659:DP4659,1,FALSE)),0,AVERAGEIF(Y4659:DP4659,$W4659,Y4657:DP4657)))</f>
        <v>0</v>
      </c>
      <c r="X4657" s="107"/>
    </row>
    <row r="4658" spans="2:26">
      <c r="B4658" s="83"/>
      <c r="C4658" s="84"/>
      <c r="D4658" s="83"/>
      <c r="E4658" s="83"/>
      <c r="F4658" s="83"/>
      <c r="G4658" s="83"/>
      <c r="H4658" s="83"/>
      <c r="I4658" s="83"/>
      <c r="J4658" s="83"/>
      <c r="K4658" s="83"/>
      <c r="L4658" s="83"/>
      <c r="M4658" s="83"/>
      <c r="N4658" s="83"/>
      <c r="O4658" s="83"/>
      <c r="P4658" s="84"/>
      <c r="Q4658" s="217"/>
      <c r="R4658" s="91">
        <f t="shared" ref="R4658" si="12124">IF(COUNTA(Y4656:DP4659)=0,0,HLOOKUP(R4657,Y4657:DP4659,2,FALSE))</f>
        <v>0</v>
      </c>
      <c r="S4658" s="92">
        <f t="shared" ref="S4658" si="12125">IF(COUNTA(Y4656:DP4659)=0,0,HLOOKUP(S4656,Y4656:DP4659,3,FALSE))</f>
        <v>0</v>
      </c>
      <c r="T4658" s="93"/>
      <c r="U4658" s="94">
        <f t="array" ref="U4658">IF(COUNTA(Y4656:DP4659)=0,0,IF(ISERROR(HLOOKUP(U4659,Y4659:DP4659,1,FALSE)),0,INDEX(Y4658:DP4658,MATCH(U4657&amp;U4659,Y4657:DP4657&amp;Y4659:DP4659,0))))</f>
        <v>0</v>
      </c>
      <c r="V4658" s="94">
        <f t="array" ref="V4658">IF(COUNTA(Y4656:DP4659)=0,0,IF(ISERROR(HLOOKUP(V4659,Y4659:DP4659,1,FALSE)),0,INDEX(Y4658:DP4658,MATCH(V4657&amp;V4659,Y4657:DP4657&amp;Y4659:DP4659,0))))</f>
        <v>0</v>
      </c>
      <c r="W4658" s="95"/>
      <c r="X4658" s="108"/>
    </row>
    <row r="4659" spans="2:26" ht="13.9" thickBot="1">
      <c r="B4659" s="96"/>
      <c r="C4659" s="97"/>
      <c r="D4659" s="96"/>
      <c r="E4659" s="96"/>
      <c r="F4659" s="96"/>
      <c r="G4659" s="96"/>
      <c r="H4659" s="96"/>
      <c r="I4659" s="96"/>
      <c r="J4659" s="96"/>
      <c r="K4659" s="96"/>
      <c r="L4659" s="96"/>
      <c r="M4659" s="96"/>
      <c r="N4659" s="96"/>
      <c r="O4659" s="96"/>
      <c r="P4659" s="97"/>
      <c r="Q4659" s="218"/>
      <c r="R4659" s="98" t="str">
        <f t="shared" ref="R4659" si="12126">IF(COUNTA(Y4656:DP4659)=0,"none",HLOOKUP(R4657,Y4657:DP4659,3,FALSE))</f>
        <v>none</v>
      </c>
      <c r="S4659" s="99" t="str">
        <f t="shared" ref="S4659" si="12127">IF(COUNTA(Y4656:DP4659)=0,"none",HLOOKUP(S4656,Y4656:DP4659,4,FALSE))</f>
        <v>none</v>
      </c>
      <c r="T4659" s="100"/>
      <c r="U4659" s="100" t="str">
        <f t="array" ref="U4659">IF(COUNTA(Y4656:DP4659)=0,"none",IF($U$2="WAHR",$W$3,Abfrage!$F$4))</f>
        <v>none</v>
      </c>
      <c r="V4659" s="100" t="str">
        <f t="array" ref="V4659">IF(COUNTA(Y4656:DP4659)=0,"none",IF($U$2="WAHR",$W$3,Abfrage!$F$4))</f>
        <v>none</v>
      </c>
      <c r="W4659" s="100" t="str">
        <f t="array" ref="W4659">IF(COUNTA(Y4656:DP4659)=0,"none",IF($U$2="WAHR",$W$3,Abfrage!$F$4))</f>
        <v>none</v>
      </c>
      <c r="X4659" s="109"/>
    </row>
    <row r="4660" spans="2:26">
      <c r="B4660" s="75" t="s">
        <v>2880</v>
      </c>
      <c r="C4660" s="76">
        <v>1000366115</v>
      </c>
      <c r="D4660" s="75" t="s">
        <v>95</v>
      </c>
      <c r="E4660" s="75" t="s">
        <v>148</v>
      </c>
      <c r="F4660" s="75" t="s">
        <v>175</v>
      </c>
      <c r="G4660" s="75" t="s">
        <v>306</v>
      </c>
      <c r="H4660" s="75" t="e">
        <v>#N/A</v>
      </c>
      <c r="I4660" s="75" t="s">
        <v>45</v>
      </c>
      <c r="J4660" s="75" t="s">
        <v>2881</v>
      </c>
      <c r="K4660" s="75" t="s">
        <v>326</v>
      </c>
      <c r="L4660" s="75" t="s">
        <v>915</v>
      </c>
      <c r="M4660" s="75" t="s">
        <v>307</v>
      </c>
      <c r="N4660" s="75" t="s">
        <v>327</v>
      </c>
      <c r="O4660" s="75" t="s">
        <v>306</v>
      </c>
      <c r="P4660" s="76" t="s">
        <v>306</v>
      </c>
      <c r="Q4660" s="216"/>
      <c r="R4660" s="77" t="str">
        <f t="shared" ref="R4660" si="12128">IF(COUNTA(Y4660:DP4663)=0,"01.01.1900",INDEX(Y4660:DP4660,MATCH(R4661,Y4661:DP4661,0)))</f>
        <v>01.01.1900</v>
      </c>
      <c r="S4660" s="78" t="str">
        <f t="shared" ref="S4660" si="12129">IF(COUNTA(Y4660:DP4663)=0,"01.01.1900",MAX(Y4660:DP4660))</f>
        <v>01.01.1900</v>
      </c>
      <c r="T4660" s="79"/>
      <c r="U4660" s="80" t="str">
        <f t="array" ref="U4660">IF(COUNTA(Y4660:DP4663)=0,"01.01.1900",IF(ISERROR(HLOOKUP(U4663,Y4663:DP4663,1,FALSE)),"01.01.1900",INDEX(Y4660:DP4660,MATCH(U4661&amp;U4663,Y4661:DP4661&amp;Y4663:DP4663,0))))</f>
        <v>01.01.1900</v>
      </c>
      <c r="V4660" s="81" t="str">
        <f t="shared" ref="V4660" si="12130">IF(COUNTA(Y4660:DP4663)=0,"01.01.1900",_xlfn.MAXIFS(Y4660:DP4660,Y4663:DP4663,V4663))</f>
        <v>01.01.1900</v>
      </c>
      <c r="W4660" s="82"/>
      <c r="X4660" s="106"/>
    </row>
    <row r="4661" spans="2:26">
      <c r="B4661" s="83"/>
      <c r="C4661" s="84"/>
      <c r="D4661" s="83"/>
      <c r="E4661" s="83"/>
      <c r="F4661" s="83"/>
      <c r="G4661" s="83"/>
      <c r="H4661" s="83"/>
      <c r="I4661" s="83"/>
      <c r="J4661" s="83"/>
      <c r="K4661" s="83"/>
      <c r="L4661" s="83"/>
      <c r="M4661" s="83"/>
      <c r="N4661" s="83"/>
      <c r="O4661" s="83"/>
      <c r="P4661" s="84"/>
      <c r="Q4661" s="217"/>
      <c r="R4661" s="85">
        <f t="shared" ref="R4661" si="12131">IF(COUNTA(Y4660:DP4663)=0,0,MIN(Y4661:DP4661))</f>
        <v>0</v>
      </c>
      <c r="S4661" s="86">
        <f t="shared" ref="S4661" si="12132">IF(COUNTA(Y4660:DP4663)=0,0,HLOOKUP(S4660,Y4660:DP4663,2,FALSE))</f>
        <v>0</v>
      </c>
      <c r="T4661" s="87">
        <f t="shared" ref="T4661" si="12133">IF(COUNTA(Y4660:DP4663)=0,0,AVERAGE(Y4661:DP4661))</f>
        <v>0</v>
      </c>
      <c r="U4661" s="88">
        <f t="shared" ref="U4661" si="12134">IF(COUNTA(Y4660:DP4663)=0,0,_xlfn.MINIFS(Y4661:DP4661,Y4663:DP4663,U4663))</f>
        <v>0</v>
      </c>
      <c r="V4661" s="89">
        <f t="array" ref="V4661">IF(COUNTA(Y4660:DP4663)=0,0,IF(ISERROR(HLOOKUP(V4663,Y4663:DP4663,1,FALSE)),0,INDEX(Y4661:DP4661,MATCH(V4660&amp;V4663,Y4660:DP4660&amp;Y4663:DP4663,0))))</f>
        <v>0</v>
      </c>
      <c r="W4661" s="90">
        <f t="array" ref="W4661">IF(COUNTA(Y4660:DP4663)=0,0,IF(ISERROR(HLOOKUP(W4663,Y4663:DP4663,1,FALSE)),0,AVERAGEIF(Y4663:DP4663,$W4663,Y4661:DP4661)))</f>
        <v>0</v>
      </c>
      <c r="X4661" s="107"/>
    </row>
    <row r="4662" spans="2:26">
      <c r="B4662" s="83"/>
      <c r="C4662" s="84"/>
      <c r="D4662" s="83"/>
      <c r="E4662" s="83"/>
      <c r="F4662" s="83"/>
      <c r="G4662" s="83"/>
      <c r="H4662" s="83"/>
      <c r="I4662" s="83"/>
      <c r="J4662" s="83"/>
      <c r="K4662" s="83"/>
      <c r="L4662" s="83"/>
      <c r="M4662" s="83"/>
      <c r="N4662" s="83"/>
      <c r="O4662" s="83"/>
      <c r="P4662" s="84"/>
      <c r="Q4662" s="217"/>
      <c r="R4662" s="91">
        <f t="shared" ref="R4662" si="12135">IF(COUNTA(Y4660:DP4663)=0,0,HLOOKUP(R4661,Y4661:DP4663,2,FALSE))</f>
        <v>0</v>
      </c>
      <c r="S4662" s="92">
        <f t="shared" ref="S4662" si="12136">IF(COUNTA(Y4660:DP4663)=0,0,HLOOKUP(S4660,Y4660:DP4663,3,FALSE))</f>
        <v>0</v>
      </c>
      <c r="T4662" s="93"/>
      <c r="U4662" s="94">
        <f t="array" ref="U4662">IF(COUNTA(Y4660:DP4663)=0,0,IF(ISERROR(HLOOKUP(U4663,Y4663:DP4663,1,FALSE)),0,INDEX(Y4662:DP4662,MATCH(U4661&amp;U4663,Y4661:DP4661&amp;Y4663:DP4663,0))))</f>
        <v>0</v>
      </c>
      <c r="V4662" s="94">
        <f t="array" ref="V4662">IF(COUNTA(Y4660:DP4663)=0,0,IF(ISERROR(HLOOKUP(V4663,Y4663:DP4663,1,FALSE)),0,INDEX(Y4662:DP4662,MATCH(V4661&amp;V4663,Y4661:DP4661&amp;Y4663:DP4663,0))))</f>
        <v>0</v>
      </c>
      <c r="W4662" s="95"/>
      <c r="X4662" s="108"/>
    </row>
    <row r="4663" spans="2:26" ht="13.9" thickBot="1">
      <c r="B4663" s="96"/>
      <c r="C4663" s="97"/>
      <c r="D4663" s="96"/>
      <c r="E4663" s="96"/>
      <c r="F4663" s="96"/>
      <c r="G4663" s="96"/>
      <c r="H4663" s="96"/>
      <c r="I4663" s="96"/>
      <c r="J4663" s="96"/>
      <c r="K4663" s="96"/>
      <c r="L4663" s="96"/>
      <c r="M4663" s="96"/>
      <c r="N4663" s="96"/>
      <c r="O4663" s="96"/>
      <c r="P4663" s="97"/>
      <c r="Q4663" s="218"/>
      <c r="R4663" s="98" t="str">
        <f t="shared" ref="R4663" si="12137">IF(COUNTA(Y4660:DP4663)=0,"none",HLOOKUP(R4661,Y4661:DP4663,3,FALSE))</f>
        <v>none</v>
      </c>
      <c r="S4663" s="99" t="str">
        <f t="shared" ref="S4663" si="12138">IF(COUNTA(Y4660:DP4663)=0,"none",HLOOKUP(S4660,Y4660:DP4663,4,FALSE))</f>
        <v>none</v>
      </c>
      <c r="T4663" s="100"/>
      <c r="U4663" s="100" t="str">
        <f t="array" ref="U4663">IF(COUNTA(Y4660:DP4663)=0,"none",IF($U$2="WAHR",$W$3,Abfrage!$F$4))</f>
        <v>none</v>
      </c>
      <c r="V4663" s="100" t="str">
        <f t="array" ref="V4663">IF(COUNTA(Y4660:DP4663)=0,"none",IF($U$2="WAHR",$W$3,Abfrage!$F$4))</f>
        <v>none</v>
      </c>
      <c r="W4663" s="100" t="str">
        <f t="array" ref="W4663">IF(COUNTA(Y4660:DP4663)=0,"none",IF($U$2="WAHR",$W$3,Abfrage!$F$4))</f>
        <v>none</v>
      </c>
      <c r="X4663" s="109"/>
    </row>
    <row r="4664" spans="2:26">
      <c r="B4664" s="75" t="s">
        <v>2882</v>
      </c>
      <c r="C4664" s="76">
        <v>1000366116</v>
      </c>
      <c r="D4664" s="75" t="s">
        <v>95</v>
      </c>
      <c r="E4664" s="75" t="s">
        <v>148</v>
      </c>
      <c r="F4664" s="75" t="s">
        <v>96</v>
      </c>
      <c r="G4664" s="75" t="s">
        <v>306</v>
      </c>
      <c r="H4664" s="75" t="e">
        <v>#N/A</v>
      </c>
      <c r="I4664" s="75" t="s">
        <v>45</v>
      </c>
      <c r="J4664" s="75" t="s">
        <v>2883</v>
      </c>
      <c r="K4664" s="75" t="s">
        <v>564</v>
      </c>
      <c r="L4664" s="75" t="s">
        <v>2832</v>
      </c>
      <c r="M4664" s="75" t="s">
        <v>313</v>
      </c>
      <c r="N4664" s="75" t="s">
        <v>327</v>
      </c>
      <c r="O4664" s="75" t="s">
        <v>306</v>
      </c>
      <c r="P4664" s="76" t="s">
        <v>306</v>
      </c>
      <c r="Q4664" s="216"/>
      <c r="R4664" s="77" t="str">
        <f t="shared" ref="R4664" si="12139">IF(COUNTA(Y4664:DP4667)=0,"01.01.1900",INDEX(Y4664:DP4664,MATCH(R4665,Y4665:DP4665,0)))</f>
        <v>01.01.1900</v>
      </c>
      <c r="S4664" s="78" t="str">
        <f t="shared" ref="S4664" si="12140">IF(COUNTA(Y4664:DP4667)=0,"01.01.1900",MAX(Y4664:DP4664))</f>
        <v>01.01.1900</v>
      </c>
      <c r="T4664" s="79"/>
      <c r="U4664" s="80" t="str">
        <f t="array" ref="U4664">IF(COUNTA(Y4664:DP4667)=0,"01.01.1900",IF(ISERROR(HLOOKUP(U4667,Y4667:DP4667,1,FALSE)),"01.01.1900",INDEX(Y4664:DP4664,MATCH(U4665&amp;U4667,Y4665:DP4665&amp;Y4667:DP4667,0))))</f>
        <v>01.01.1900</v>
      </c>
      <c r="V4664" s="81" t="str">
        <f t="shared" ref="V4664" si="12141">IF(COUNTA(Y4664:DP4667)=0,"01.01.1900",_xlfn.MAXIFS(Y4664:DP4664,Y4667:DP4667,V4667))</f>
        <v>01.01.1900</v>
      </c>
      <c r="W4664" s="82"/>
      <c r="X4664" s="106"/>
    </row>
    <row r="4665" spans="2:26">
      <c r="B4665" s="83"/>
      <c r="C4665" s="84"/>
      <c r="D4665" s="83"/>
      <c r="E4665" s="83"/>
      <c r="F4665" s="83"/>
      <c r="G4665" s="83"/>
      <c r="H4665" s="83"/>
      <c r="I4665" s="83"/>
      <c r="J4665" s="83"/>
      <c r="K4665" s="83"/>
      <c r="L4665" s="83"/>
      <c r="M4665" s="83"/>
      <c r="N4665" s="83"/>
      <c r="O4665" s="83"/>
      <c r="P4665" s="84"/>
      <c r="Q4665" s="217"/>
      <c r="R4665" s="85">
        <f t="shared" ref="R4665" si="12142">IF(COUNTA(Y4664:DP4667)=0,0,MIN(Y4665:DP4665))</f>
        <v>0</v>
      </c>
      <c r="S4665" s="86">
        <f t="shared" ref="S4665" si="12143">IF(COUNTA(Y4664:DP4667)=0,0,HLOOKUP(S4664,Y4664:DP4667,2,FALSE))</f>
        <v>0</v>
      </c>
      <c r="T4665" s="87">
        <f t="shared" ref="T4665" si="12144">IF(COUNTA(Y4664:DP4667)=0,0,AVERAGE(Y4665:DP4665))</f>
        <v>0</v>
      </c>
      <c r="U4665" s="88">
        <f t="shared" ref="U4665" si="12145">IF(COUNTA(Y4664:DP4667)=0,0,_xlfn.MINIFS(Y4665:DP4665,Y4667:DP4667,U4667))</f>
        <v>0</v>
      </c>
      <c r="V4665" s="89">
        <f t="array" ref="V4665">IF(COUNTA(Y4664:DP4667)=0,0,IF(ISERROR(HLOOKUP(V4667,Y4667:DP4667,1,FALSE)),0,INDEX(Y4665:DP4665,MATCH(V4664&amp;V4667,Y4664:DP4664&amp;Y4667:DP4667,0))))</f>
        <v>0</v>
      </c>
      <c r="W4665" s="90">
        <f t="array" ref="W4665">IF(COUNTA(Y4664:DP4667)=0,0,IF(ISERROR(HLOOKUP(W4667,Y4667:DP4667,1,FALSE)),0,AVERAGEIF(Y4667:DP4667,$W4667,Y4665:DP4665)))</f>
        <v>0</v>
      </c>
      <c r="X4665" s="107"/>
    </row>
    <row r="4666" spans="2:26">
      <c r="B4666" s="83"/>
      <c r="C4666" s="84"/>
      <c r="D4666" s="83"/>
      <c r="E4666" s="83"/>
      <c r="F4666" s="83"/>
      <c r="G4666" s="83"/>
      <c r="H4666" s="83"/>
      <c r="I4666" s="83"/>
      <c r="J4666" s="83"/>
      <c r="K4666" s="83"/>
      <c r="L4666" s="83"/>
      <c r="M4666" s="83"/>
      <c r="N4666" s="83"/>
      <c r="O4666" s="83"/>
      <c r="P4666" s="84"/>
      <c r="Q4666" s="217"/>
      <c r="R4666" s="91">
        <f t="shared" ref="R4666" si="12146">IF(COUNTA(Y4664:DP4667)=0,0,HLOOKUP(R4665,Y4665:DP4667,2,FALSE))</f>
        <v>0</v>
      </c>
      <c r="S4666" s="92">
        <f t="shared" ref="S4666" si="12147">IF(COUNTA(Y4664:DP4667)=0,0,HLOOKUP(S4664,Y4664:DP4667,3,FALSE))</f>
        <v>0</v>
      </c>
      <c r="T4666" s="93"/>
      <c r="U4666" s="94">
        <f t="array" ref="U4666">IF(COUNTA(Y4664:DP4667)=0,0,IF(ISERROR(HLOOKUP(U4667,Y4667:DP4667,1,FALSE)),0,INDEX(Y4666:DP4666,MATCH(U4665&amp;U4667,Y4665:DP4665&amp;Y4667:DP4667,0))))</f>
        <v>0</v>
      </c>
      <c r="V4666" s="94">
        <f t="array" ref="V4666">IF(COUNTA(Y4664:DP4667)=0,0,IF(ISERROR(HLOOKUP(V4667,Y4667:DP4667,1,FALSE)),0,INDEX(Y4666:DP4666,MATCH(V4665&amp;V4667,Y4665:DP4665&amp;Y4667:DP4667,0))))</f>
        <v>0</v>
      </c>
      <c r="W4666" s="95"/>
      <c r="X4666" s="108"/>
    </row>
    <row r="4667" spans="2:26" ht="13.9" thickBot="1">
      <c r="B4667" s="96"/>
      <c r="C4667" s="97"/>
      <c r="D4667" s="96"/>
      <c r="E4667" s="96"/>
      <c r="F4667" s="96"/>
      <c r="G4667" s="96"/>
      <c r="H4667" s="96"/>
      <c r="I4667" s="96"/>
      <c r="J4667" s="96"/>
      <c r="K4667" s="96"/>
      <c r="L4667" s="96"/>
      <c r="M4667" s="96"/>
      <c r="N4667" s="96"/>
      <c r="O4667" s="96"/>
      <c r="P4667" s="97"/>
      <c r="Q4667" s="218"/>
      <c r="R4667" s="98" t="str">
        <f t="shared" ref="R4667" si="12148">IF(COUNTA(Y4664:DP4667)=0,"none",HLOOKUP(R4665,Y4665:DP4667,3,FALSE))</f>
        <v>none</v>
      </c>
      <c r="S4667" s="99" t="str">
        <f t="shared" ref="S4667" si="12149">IF(COUNTA(Y4664:DP4667)=0,"none",HLOOKUP(S4664,Y4664:DP4667,4,FALSE))</f>
        <v>none</v>
      </c>
      <c r="T4667" s="100"/>
      <c r="U4667" s="100" t="str">
        <f t="array" ref="U4667">IF(COUNTA(Y4664:DP4667)=0,"none",IF($U$2="WAHR",$W$3,Abfrage!$F$4))</f>
        <v>none</v>
      </c>
      <c r="V4667" s="100" t="str">
        <f t="array" ref="V4667">IF(COUNTA(Y4664:DP4667)=0,"none",IF($U$2="WAHR",$W$3,Abfrage!$F$4))</f>
        <v>none</v>
      </c>
      <c r="W4667" s="100" t="str">
        <f t="array" ref="W4667">IF(COUNTA(Y4664:DP4667)=0,"none",IF($U$2="WAHR",$W$3,Abfrage!$F$4))</f>
        <v>none</v>
      </c>
      <c r="X4667" s="109"/>
    </row>
    <row r="4668" spans="2:26">
      <c r="B4668" s="75" t="s">
        <v>2884</v>
      </c>
      <c r="C4668" s="76">
        <v>1000366117</v>
      </c>
      <c r="D4668" s="75" t="s">
        <v>95</v>
      </c>
      <c r="E4668" s="75" t="s">
        <v>148</v>
      </c>
      <c r="F4668" s="75" t="s">
        <v>96</v>
      </c>
      <c r="G4668" s="75" t="s">
        <v>306</v>
      </c>
      <c r="H4668" s="75" t="e">
        <v>#N/A</v>
      </c>
      <c r="I4668" s="75" t="s">
        <v>45</v>
      </c>
      <c r="J4668" s="75" t="s">
        <v>2885</v>
      </c>
      <c r="K4668" s="75" t="s">
        <v>326</v>
      </c>
      <c r="L4668" s="75" t="s">
        <v>915</v>
      </c>
      <c r="M4668" s="75" t="s">
        <v>313</v>
      </c>
      <c r="N4668" s="75" t="s">
        <v>327</v>
      </c>
      <c r="O4668" s="75" t="s">
        <v>306</v>
      </c>
      <c r="P4668" s="76" t="s">
        <v>306</v>
      </c>
      <c r="Q4668" s="216"/>
      <c r="R4668" s="77" t="str">
        <f t="shared" ref="R4668" si="12150">IF(COUNTA(Y4668:DP4671)=0,"01.01.1900",INDEX(Y4668:DP4668,MATCH(R4669,Y4669:DP4669,0)))</f>
        <v>01.01.1900</v>
      </c>
      <c r="S4668" s="78" t="str">
        <f t="shared" ref="S4668" si="12151">IF(COUNTA(Y4668:DP4671)=0,"01.01.1900",MAX(Y4668:DP4668))</f>
        <v>01.01.1900</v>
      </c>
      <c r="T4668" s="79"/>
      <c r="U4668" s="80" t="str">
        <f t="array" ref="U4668">IF(COUNTA(Y4668:DP4671)=0,"01.01.1900",IF(ISERROR(HLOOKUP(U4671,Y4671:DP4671,1,FALSE)),"01.01.1900",INDEX(Y4668:DP4668,MATCH(U4669&amp;U4671,Y4669:DP4669&amp;Y4671:DP4671,0))))</f>
        <v>01.01.1900</v>
      </c>
      <c r="V4668" s="81" t="str">
        <f t="shared" ref="V4668" si="12152">IF(COUNTA(Y4668:DP4671)=0,"01.01.1900",_xlfn.MAXIFS(Y4668:DP4668,Y4671:DP4671,V4671))</f>
        <v>01.01.1900</v>
      </c>
      <c r="W4668" s="82"/>
      <c r="X4668" s="106"/>
    </row>
    <row r="4669" spans="2:26">
      <c r="B4669" s="83"/>
      <c r="C4669" s="84"/>
      <c r="D4669" s="83"/>
      <c r="E4669" s="83"/>
      <c r="F4669" s="83"/>
      <c r="G4669" s="83"/>
      <c r="H4669" s="83"/>
      <c r="I4669" s="83"/>
      <c r="J4669" s="83"/>
      <c r="K4669" s="83"/>
      <c r="L4669" s="83"/>
      <c r="M4669" s="83"/>
      <c r="N4669" s="83"/>
      <c r="O4669" s="83"/>
      <c r="P4669" s="84"/>
      <c r="Q4669" s="217"/>
      <c r="R4669" s="85">
        <f t="shared" ref="R4669" si="12153">IF(COUNTA(Y4668:DP4671)=0,0,MIN(Y4669:DP4669))</f>
        <v>0</v>
      </c>
      <c r="S4669" s="86">
        <f t="shared" ref="S4669" si="12154">IF(COUNTA(Y4668:DP4671)=0,0,HLOOKUP(S4668,Y4668:DP4671,2,FALSE))</f>
        <v>0</v>
      </c>
      <c r="T4669" s="87">
        <f t="shared" ref="T4669" si="12155">IF(COUNTA(Y4668:DP4671)=0,0,AVERAGE(Y4669:DP4669))</f>
        <v>0</v>
      </c>
      <c r="U4669" s="88">
        <f t="shared" ref="U4669" si="12156">IF(COUNTA(Y4668:DP4671)=0,0,_xlfn.MINIFS(Y4669:DP4669,Y4671:DP4671,U4671))</f>
        <v>0</v>
      </c>
      <c r="V4669" s="89">
        <f t="array" ref="V4669">IF(COUNTA(Y4668:DP4671)=0,0,IF(ISERROR(HLOOKUP(V4671,Y4671:DP4671,1,FALSE)),0,INDEX(Y4669:DP4669,MATCH(V4668&amp;V4671,Y4668:DP4668&amp;Y4671:DP4671,0))))</f>
        <v>0</v>
      </c>
      <c r="W4669" s="90">
        <f t="array" ref="W4669">IF(COUNTA(Y4668:DP4671)=0,0,IF(ISERROR(HLOOKUP(W4671,Y4671:DP4671,1,FALSE)),0,AVERAGEIF(Y4671:DP4671,$W4671,Y4669:DP4669)))</f>
        <v>0</v>
      </c>
      <c r="X4669" s="107"/>
    </row>
    <row r="4670" spans="2:26">
      <c r="B4670" s="83"/>
      <c r="C4670" s="84"/>
      <c r="D4670" s="83"/>
      <c r="E4670" s="83"/>
      <c r="F4670" s="83"/>
      <c r="G4670" s="83"/>
      <c r="H4670" s="83"/>
      <c r="I4670" s="83"/>
      <c r="J4670" s="83"/>
      <c r="K4670" s="83"/>
      <c r="L4670" s="83"/>
      <c r="M4670" s="83"/>
      <c r="N4670" s="83"/>
      <c r="O4670" s="83"/>
      <c r="P4670" s="84"/>
      <c r="Q4670" s="217"/>
      <c r="R4670" s="91">
        <f t="shared" ref="R4670" si="12157">IF(COUNTA(Y4668:DP4671)=0,0,HLOOKUP(R4669,Y4669:DP4671,2,FALSE))</f>
        <v>0</v>
      </c>
      <c r="S4670" s="92">
        <f t="shared" ref="S4670" si="12158">IF(COUNTA(Y4668:DP4671)=0,0,HLOOKUP(S4668,Y4668:DP4671,3,FALSE))</f>
        <v>0</v>
      </c>
      <c r="T4670" s="93"/>
      <c r="U4670" s="94">
        <f t="array" ref="U4670">IF(COUNTA(Y4668:DP4671)=0,0,IF(ISERROR(HLOOKUP(U4671,Y4671:DP4671,1,FALSE)),0,INDEX(Y4670:DP4670,MATCH(U4669&amp;U4671,Y4669:DP4669&amp;Y4671:DP4671,0))))</f>
        <v>0</v>
      </c>
      <c r="V4670" s="94">
        <f t="array" ref="V4670">IF(COUNTA(Y4668:DP4671)=0,0,IF(ISERROR(HLOOKUP(V4671,Y4671:DP4671,1,FALSE)),0,INDEX(Y4670:DP4670,MATCH(V4669&amp;V4671,Y4669:DP4669&amp;Y4671:DP4671,0))))</f>
        <v>0</v>
      </c>
      <c r="W4670" s="95"/>
      <c r="X4670" s="108"/>
    </row>
    <row r="4671" spans="2:26" ht="13.9" thickBot="1">
      <c r="B4671" s="96"/>
      <c r="C4671" s="97"/>
      <c r="D4671" s="96"/>
      <c r="E4671" s="96"/>
      <c r="F4671" s="96"/>
      <c r="G4671" s="96"/>
      <c r="H4671" s="96"/>
      <c r="I4671" s="96"/>
      <c r="J4671" s="96"/>
      <c r="K4671" s="96"/>
      <c r="L4671" s="96"/>
      <c r="M4671" s="96"/>
      <c r="N4671" s="96"/>
      <c r="O4671" s="96"/>
      <c r="P4671" s="97"/>
      <c r="Q4671" s="218"/>
      <c r="R4671" s="98" t="str">
        <f t="shared" ref="R4671" si="12159">IF(COUNTA(Y4668:DP4671)=0,"none",HLOOKUP(R4669,Y4669:DP4671,3,FALSE))</f>
        <v>none</v>
      </c>
      <c r="S4671" s="99" t="str">
        <f t="shared" ref="S4671" si="12160">IF(COUNTA(Y4668:DP4671)=0,"none",HLOOKUP(S4668,Y4668:DP4671,4,FALSE))</f>
        <v>none</v>
      </c>
      <c r="T4671" s="100"/>
      <c r="U4671" s="100" t="str">
        <f t="array" ref="U4671">IF(COUNTA(Y4668:DP4671)=0,"none",IF($U$2="WAHR",$W$3,Abfrage!$F$4))</f>
        <v>none</v>
      </c>
      <c r="V4671" s="100" t="str">
        <f t="array" ref="V4671">IF(COUNTA(Y4668:DP4671)=0,"none",IF($U$2="WAHR",$W$3,Abfrage!$F$4))</f>
        <v>none</v>
      </c>
      <c r="W4671" s="100" t="str">
        <f t="array" ref="W4671">IF(COUNTA(Y4668:DP4671)=0,"none",IF($U$2="WAHR",$W$3,Abfrage!$F$4))</f>
        <v>none</v>
      </c>
      <c r="X4671" s="109"/>
    </row>
    <row r="4672" spans="2:26">
      <c r="B4672" s="75" t="s">
        <v>2886</v>
      </c>
      <c r="C4672" s="76">
        <v>1000371245</v>
      </c>
      <c r="D4672" s="75" t="s">
        <v>95</v>
      </c>
      <c r="E4672" s="75" t="s">
        <v>148</v>
      </c>
      <c r="F4672" s="75" t="s">
        <v>96</v>
      </c>
      <c r="G4672" s="75" t="s">
        <v>306</v>
      </c>
      <c r="H4672" s="75" t="s">
        <v>50</v>
      </c>
      <c r="I4672" s="75" t="s">
        <v>164</v>
      </c>
      <c r="J4672" s="75" t="s">
        <v>2887</v>
      </c>
      <c r="K4672" s="75" t="s">
        <v>326</v>
      </c>
      <c r="L4672" s="75" t="s">
        <v>326</v>
      </c>
      <c r="M4672" s="75" t="s">
        <v>313</v>
      </c>
      <c r="N4672" s="75" t="s">
        <v>327</v>
      </c>
      <c r="O4672" s="75" t="s">
        <v>306</v>
      </c>
      <c r="P4672" s="76" t="s">
        <v>306</v>
      </c>
      <c r="Q4672" s="216"/>
      <c r="R4672" s="77">
        <f t="shared" ref="R4672" si="12161">IF(COUNTA(Y4672:DP4675)=0,"01.01.1900",INDEX(Y4672:DP4672,MATCH(R4673,Y4673:DP4673,0)))</f>
        <v>44966</v>
      </c>
      <c r="S4672" s="78">
        <f t="shared" ref="S4672" si="12162">IF(COUNTA(Y4672:DP4675)=0,"01.01.1900",MAX(Y4672:DP4672))</f>
        <v>44966</v>
      </c>
      <c r="T4672" s="79"/>
      <c r="U4672" s="80" t="str">
        <f t="array" ref="U4672">IF(COUNTA(Y4672:DP4675)=0,"01.01.1900",IF(ISERROR(HLOOKUP(U4675,Y4675:DP4675,1,FALSE)),"01.01.1900",INDEX(Y4672:DP4672,MATCH(U4673&amp;U4675,Y4673:DP4673&amp;Y4675:DP4675,0))))</f>
        <v>01.01.1900</v>
      </c>
      <c r="V4672" s="81">
        <f t="shared" ref="V4672" si="12163">IF(COUNTA(Y4672:DP4675)=0,"01.01.1900",_xlfn.MAXIFS(Y4672:DP4672,Y4675:DP4675,V4675))</f>
        <v>0</v>
      </c>
      <c r="W4672" s="82"/>
      <c r="X4672" s="106"/>
      <c r="Y4672" s="141">
        <v>44966</v>
      </c>
      <c r="Z4672" s="141">
        <v>44966</v>
      </c>
    </row>
    <row r="4673" spans="2:26">
      <c r="B4673" s="83"/>
      <c r="C4673" s="84"/>
      <c r="D4673" s="83"/>
      <c r="E4673" s="83"/>
      <c r="F4673" s="83"/>
      <c r="G4673" s="83"/>
      <c r="H4673" s="83"/>
      <c r="I4673" s="83"/>
      <c r="J4673" s="83"/>
      <c r="K4673" s="83"/>
      <c r="L4673" s="83"/>
      <c r="M4673" s="83"/>
      <c r="N4673" s="83"/>
      <c r="O4673" s="83"/>
      <c r="P4673" s="84"/>
      <c r="Q4673" s="217"/>
      <c r="R4673" s="85">
        <f t="shared" ref="R4673" si="12164">IF(COUNTA(Y4672:DP4675)=0,0,MIN(Y4673:DP4673))</f>
        <v>9.8000000000000018E-2</v>
      </c>
      <c r="S4673" s="86">
        <f t="shared" ref="S4673" si="12165">IF(COUNTA(Y4672:DP4675)=0,0,HLOOKUP(S4672,Y4672:DP4675,2,FALSE))</f>
        <v>9.8000000000000018E-2</v>
      </c>
      <c r="T4673" s="87">
        <f t="shared" ref="T4673" si="12166">IF(COUNTA(Y4672:DP4675)=0,0,AVERAGE(Y4673:DP4673))</f>
        <v>9.8000000000000018E-2</v>
      </c>
      <c r="U4673" s="88">
        <f t="shared" ref="U4673" si="12167">IF(COUNTA(Y4672:DP4675)=0,0,_xlfn.MINIFS(Y4673:DP4673,Y4675:DP4675,U4675))</f>
        <v>0</v>
      </c>
      <c r="V4673" s="89">
        <f t="array" ref="V4673">IF(COUNTA(Y4672:DP4675)=0,0,IF(ISERROR(HLOOKUP(V4675,Y4675:DP4675,1,FALSE)),0,INDEX(Y4673:DP4673,MATCH(V4672&amp;V4675,Y4672:DP4672&amp;Y4675:DP4675,0))))</f>
        <v>0</v>
      </c>
      <c r="W4673" s="90">
        <f t="array" ref="W4673">IF(COUNTA(Y4672:DP4675)=0,0,IF(ISERROR(HLOOKUP(W4675,Y4675:DP4675,1,FALSE)),0,AVERAGEIF(Y4675:DP4675,$W4675,Y4673:DP4673)))</f>
        <v>0</v>
      </c>
      <c r="X4673" s="107"/>
      <c r="Y4673" s="142">
        <v>9.8000000000000018E-2</v>
      </c>
      <c r="Z4673" s="142">
        <v>9.8000000000000018E-2</v>
      </c>
    </row>
    <row r="4674" spans="2:26">
      <c r="B4674" s="83"/>
      <c r="C4674" s="84"/>
      <c r="D4674" s="83"/>
      <c r="E4674" s="83"/>
      <c r="F4674" s="83"/>
      <c r="G4674" s="83"/>
      <c r="H4674" s="83"/>
      <c r="I4674" s="83"/>
      <c r="J4674" s="83"/>
      <c r="K4674" s="83"/>
      <c r="L4674" s="83"/>
      <c r="M4674" s="83"/>
      <c r="N4674" s="83"/>
      <c r="O4674" s="83"/>
      <c r="P4674" s="84"/>
      <c r="Q4674" s="217"/>
      <c r="R4674" s="91">
        <f t="shared" ref="R4674" si="12168">IF(COUNTA(Y4672:DP4675)=0,0,HLOOKUP(R4673,Y4673:DP4675,2,FALSE))</f>
        <v>1000</v>
      </c>
      <c r="S4674" s="92">
        <f t="shared" ref="S4674" si="12169">IF(COUNTA(Y4672:DP4675)=0,0,HLOOKUP(S4672,Y4672:DP4675,3,FALSE))</f>
        <v>1000</v>
      </c>
      <c r="T4674" s="93"/>
      <c r="U4674" s="94">
        <f t="array" ref="U4674">IF(COUNTA(Y4672:DP4675)=0,0,IF(ISERROR(HLOOKUP(U4675,Y4675:DP4675,1,FALSE)),0,INDEX(Y4674:DP4674,MATCH(U4673&amp;U4675,Y4673:DP4673&amp;Y4675:DP4675,0))))</f>
        <v>0</v>
      </c>
      <c r="V4674" s="94">
        <f t="array" ref="V4674">IF(COUNTA(Y4672:DP4675)=0,0,IF(ISERROR(HLOOKUP(V4675,Y4675:DP4675,1,FALSE)),0,INDEX(Y4674:DP4674,MATCH(V4673&amp;V4675,Y4673:DP4673&amp;Y4675:DP4675,0))))</f>
        <v>0</v>
      </c>
      <c r="W4674" s="95"/>
      <c r="X4674" s="108"/>
      <c r="Y4674" s="143">
        <v>1000</v>
      </c>
      <c r="Z4674" s="143">
        <v>1000</v>
      </c>
    </row>
    <row r="4675" spans="2:26" ht="13.9" thickBot="1">
      <c r="B4675" s="96"/>
      <c r="C4675" s="97"/>
      <c r="D4675" s="96"/>
      <c r="E4675" s="96"/>
      <c r="F4675" s="96"/>
      <c r="G4675" s="96"/>
      <c r="H4675" s="96"/>
      <c r="I4675" s="96"/>
      <c r="J4675" s="96"/>
      <c r="K4675" s="96"/>
      <c r="L4675" s="96"/>
      <c r="M4675" s="96"/>
      <c r="N4675" s="96"/>
      <c r="O4675" s="96"/>
      <c r="P4675" s="97"/>
      <c r="Q4675" s="218"/>
      <c r="R4675" s="98" t="str">
        <f t="shared" ref="R4675" si="12170">IF(COUNTA(Y4672:DP4675)=0,"none",HLOOKUP(R4673,Y4673:DP4675,3,FALSE))</f>
        <v>www (-30%)</v>
      </c>
      <c r="S4675" s="99" t="str">
        <f t="shared" ref="S4675" si="12171">IF(COUNTA(Y4672:DP4675)=0,"none",HLOOKUP(S4672,Y4672:DP4675,4,FALSE))</f>
        <v>www (-30%)</v>
      </c>
      <c r="T4675" s="100"/>
      <c r="U4675" s="100">
        <f t="array" ref="U4675">IF(COUNTA(Y4672:DP4675)=0,"none",IF($U$2="WAHR",$W$3,Abfrage!$F$4))</f>
        <v>0</v>
      </c>
      <c r="V4675" s="100">
        <f t="array" ref="V4675">IF(COUNTA(Y4672:DP4675)=0,"none",IF($U$2="WAHR",$W$3,Abfrage!$F$4))</f>
        <v>0</v>
      </c>
      <c r="W4675" s="100">
        <f t="array" ref="W4675">IF(COUNTA(Y4672:DP4675)=0,"none",IF($U$2="WAHR",$W$3,Abfrage!$F$4))</f>
        <v>0</v>
      </c>
      <c r="X4675" s="109"/>
      <c r="Y4675" s="144" t="s">
        <v>43</v>
      </c>
      <c r="Z4675" s="144" t="s">
        <v>43</v>
      </c>
    </row>
    <row r="4676" spans="2:26">
      <c r="B4676" s="75" t="s">
        <v>2888</v>
      </c>
      <c r="C4676" s="76">
        <v>1000365652</v>
      </c>
      <c r="D4676" s="75" t="s">
        <v>95</v>
      </c>
      <c r="E4676" s="75" t="s">
        <v>148</v>
      </c>
      <c r="F4676" s="75" t="s">
        <v>175</v>
      </c>
      <c r="G4676" s="75" t="s">
        <v>306</v>
      </c>
      <c r="H4676" s="75" t="e">
        <v>#N/A</v>
      </c>
      <c r="I4676" s="75" t="s">
        <v>1035</v>
      </c>
      <c r="J4676" s="75" t="s">
        <v>2889</v>
      </c>
      <c r="K4676" s="75" t="s">
        <v>564</v>
      </c>
      <c r="L4676" s="75" t="s">
        <v>2890</v>
      </c>
      <c r="M4676" s="75" t="s">
        <v>307</v>
      </c>
      <c r="N4676" s="75" t="s">
        <v>327</v>
      </c>
      <c r="O4676" s="75" t="s">
        <v>306</v>
      </c>
      <c r="P4676" s="76" t="s">
        <v>306</v>
      </c>
      <c r="Q4676" s="216"/>
      <c r="R4676" s="77" t="str">
        <f t="shared" ref="R4676" si="12172">IF(COUNTA(Y4676:DP4679)=0,"01.01.1900",INDEX(Y4676:DP4676,MATCH(R4677,Y4677:DP4677,0)))</f>
        <v>01.01.1900</v>
      </c>
      <c r="S4676" s="78" t="str">
        <f t="shared" ref="S4676" si="12173">IF(COUNTA(Y4676:DP4679)=0,"01.01.1900",MAX(Y4676:DP4676))</f>
        <v>01.01.1900</v>
      </c>
      <c r="T4676" s="79"/>
      <c r="U4676" s="80" t="str">
        <f t="array" ref="U4676">IF(COUNTA(Y4676:DP4679)=0,"01.01.1900",IF(ISERROR(HLOOKUP(U4679,Y4679:DP4679,1,FALSE)),"01.01.1900",INDEX(Y4676:DP4676,MATCH(U4677&amp;U4679,Y4677:DP4677&amp;Y4679:DP4679,0))))</f>
        <v>01.01.1900</v>
      </c>
      <c r="V4676" s="81" t="str">
        <f t="shared" ref="V4676" si="12174">IF(COUNTA(Y4676:DP4679)=0,"01.01.1900",_xlfn.MAXIFS(Y4676:DP4676,Y4679:DP4679,V4679))</f>
        <v>01.01.1900</v>
      </c>
      <c r="W4676" s="82"/>
      <c r="X4676" s="106"/>
    </row>
    <row r="4677" spans="2:26">
      <c r="B4677" s="83"/>
      <c r="C4677" s="84"/>
      <c r="D4677" s="83"/>
      <c r="E4677" s="83"/>
      <c r="F4677" s="83"/>
      <c r="G4677" s="83"/>
      <c r="H4677" s="83"/>
      <c r="I4677" s="83"/>
      <c r="J4677" s="83"/>
      <c r="K4677" s="83"/>
      <c r="L4677" s="83"/>
      <c r="M4677" s="83"/>
      <c r="N4677" s="83"/>
      <c r="O4677" s="83"/>
      <c r="P4677" s="84"/>
      <c r="Q4677" s="217"/>
      <c r="R4677" s="85">
        <f t="shared" ref="R4677" si="12175">IF(COUNTA(Y4676:DP4679)=0,0,MIN(Y4677:DP4677))</f>
        <v>0</v>
      </c>
      <c r="S4677" s="86">
        <f t="shared" ref="S4677" si="12176">IF(COUNTA(Y4676:DP4679)=0,0,HLOOKUP(S4676,Y4676:DP4679,2,FALSE))</f>
        <v>0</v>
      </c>
      <c r="T4677" s="87">
        <f t="shared" ref="T4677" si="12177">IF(COUNTA(Y4676:DP4679)=0,0,AVERAGE(Y4677:DP4677))</f>
        <v>0</v>
      </c>
      <c r="U4677" s="88">
        <f t="shared" ref="U4677" si="12178">IF(COUNTA(Y4676:DP4679)=0,0,_xlfn.MINIFS(Y4677:DP4677,Y4679:DP4679,U4679))</f>
        <v>0</v>
      </c>
      <c r="V4677" s="89">
        <f t="array" ref="V4677">IF(COUNTA(Y4676:DP4679)=0,0,IF(ISERROR(HLOOKUP(V4679,Y4679:DP4679,1,FALSE)),0,INDEX(Y4677:DP4677,MATCH(V4676&amp;V4679,Y4676:DP4676&amp;Y4679:DP4679,0))))</f>
        <v>0</v>
      </c>
      <c r="W4677" s="90">
        <f t="array" ref="W4677">IF(COUNTA(Y4676:DP4679)=0,0,IF(ISERROR(HLOOKUP(W4679,Y4679:DP4679,1,FALSE)),0,AVERAGEIF(Y4679:DP4679,$W4679,Y4677:DP4677)))</f>
        <v>0</v>
      </c>
      <c r="X4677" s="107"/>
    </row>
    <row r="4678" spans="2:26">
      <c r="B4678" s="83"/>
      <c r="C4678" s="84"/>
      <c r="D4678" s="83"/>
      <c r="E4678" s="83"/>
      <c r="F4678" s="83"/>
      <c r="G4678" s="83"/>
      <c r="H4678" s="83"/>
      <c r="I4678" s="83"/>
      <c r="J4678" s="83"/>
      <c r="K4678" s="83"/>
      <c r="L4678" s="83"/>
      <c r="M4678" s="83"/>
      <c r="N4678" s="83"/>
      <c r="O4678" s="83"/>
      <c r="P4678" s="84"/>
      <c r="Q4678" s="217"/>
      <c r="R4678" s="91">
        <f t="shared" ref="R4678" si="12179">IF(COUNTA(Y4676:DP4679)=0,0,HLOOKUP(R4677,Y4677:DP4679,2,FALSE))</f>
        <v>0</v>
      </c>
      <c r="S4678" s="92">
        <f t="shared" ref="S4678" si="12180">IF(COUNTA(Y4676:DP4679)=0,0,HLOOKUP(S4676,Y4676:DP4679,3,FALSE))</f>
        <v>0</v>
      </c>
      <c r="T4678" s="93"/>
      <c r="U4678" s="94">
        <f t="array" ref="U4678">IF(COUNTA(Y4676:DP4679)=0,0,IF(ISERROR(HLOOKUP(U4679,Y4679:DP4679,1,FALSE)),0,INDEX(Y4678:DP4678,MATCH(U4677&amp;U4679,Y4677:DP4677&amp;Y4679:DP4679,0))))</f>
        <v>0</v>
      </c>
      <c r="V4678" s="94">
        <f t="array" ref="V4678">IF(COUNTA(Y4676:DP4679)=0,0,IF(ISERROR(HLOOKUP(V4679,Y4679:DP4679,1,FALSE)),0,INDEX(Y4678:DP4678,MATCH(V4677&amp;V4679,Y4677:DP4677&amp;Y4679:DP4679,0))))</f>
        <v>0</v>
      </c>
      <c r="W4678" s="95"/>
      <c r="X4678" s="108"/>
    </row>
    <row r="4679" spans="2:26" ht="13.9" thickBot="1">
      <c r="B4679" s="96"/>
      <c r="C4679" s="97"/>
      <c r="D4679" s="96"/>
      <c r="E4679" s="96"/>
      <c r="F4679" s="96"/>
      <c r="G4679" s="96"/>
      <c r="H4679" s="96"/>
      <c r="I4679" s="96"/>
      <c r="J4679" s="96"/>
      <c r="K4679" s="96"/>
      <c r="L4679" s="96"/>
      <c r="M4679" s="96"/>
      <c r="N4679" s="96"/>
      <c r="O4679" s="96"/>
      <c r="P4679" s="97"/>
      <c r="Q4679" s="218"/>
      <c r="R4679" s="98" t="str">
        <f t="shared" ref="R4679" si="12181">IF(COUNTA(Y4676:DP4679)=0,"none",HLOOKUP(R4677,Y4677:DP4679,3,FALSE))</f>
        <v>none</v>
      </c>
      <c r="S4679" s="99" t="str">
        <f t="shared" ref="S4679" si="12182">IF(COUNTA(Y4676:DP4679)=0,"none",HLOOKUP(S4676,Y4676:DP4679,4,FALSE))</f>
        <v>none</v>
      </c>
      <c r="T4679" s="100"/>
      <c r="U4679" s="100" t="str">
        <f t="array" ref="U4679">IF(COUNTA(Y4676:DP4679)=0,"none",IF($U$2="WAHR",$W$3,Abfrage!$F$4))</f>
        <v>none</v>
      </c>
      <c r="V4679" s="100" t="str">
        <f t="array" ref="V4679">IF(COUNTA(Y4676:DP4679)=0,"none",IF($U$2="WAHR",$W$3,Abfrage!$F$4))</f>
        <v>none</v>
      </c>
      <c r="W4679" s="100" t="str">
        <f t="array" ref="W4679">IF(COUNTA(Y4676:DP4679)=0,"none",IF($U$2="WAHR",$W$3,Abfrage!$F$4))</f>
        <v>none</v>
      </c>
      <c r="X4679" s="109"/>
    </row>
    <row r="4680" spans="2:26">
      <c r="B4680" s="75" t="s">
        <v>2891</v>
      </c>
      <c r="C4680" s="76">
        <v>1000388173</v>
      </c>
      <c r="D4680" s="75" t="s">
        <v>95</v>
      </c>
      <c r="E4680" s="75" t="s">
        <v>96</v>
      </c>
      <c r="F4680" s="75" t="s">
        <v>97</v>
      </c>
      <c r="G4680" s="75" t="s">
        <v>306</v>
      </c>
      <c r="H4680" s="75" t="e">
        <v>#N/A</v>
      </c>
      <c r="I4680" s="75" t="s">
        <v>45</v>
      </c>
      <c r="J4680" s="75" t="s">
        <v>2892</v>
      </c>
      <c r="K4680" s="75" t="s">
        <v>326</v>
      </c>
      <c r="L4680" s="75" t="s">
        <v>306</v>
      </c>
      <c r="M4680" s="75" t="s">
        <v>313</v>
      </c>
      <c r="N4680" s="75" t="s">
        <v>349</v>
      </c>
      <c r="O4680" s="75" t="s">
        <v>309</v>
      </c>
      <c r="P4680" s="76" t="s">
        <v>306</v>
      </c>
      <c r="Q4680" s="216"/>
      <c r="R4680" s="77" t="str">
        <f t="shared" ref="R4680" si="12183">IF(COUNTA(Y4680:DP4683)=0,"01.01.1900",INDEX(Y4680:DP4680,MATCH(R4681,Y4681:DP4681,0)))</f>
        <v>01.01.1900</v>
      </c>
      <c r="S4680" s="78" t="str">
        <f t="shared" ref="S4680" si="12184">IF(COUNTA(Y4680:DP4683)=0,"01.01.1900",MAX(Y4680:DP4680))</f>
        <v>01.01.1900</v>
      </c>
      <c r="T4680" s="79"/>
      <c r="U4680" s="80" t="str">
        <f t="array" ref="U4680">IF(COUNTA(Y4680:DP4683)=0,"01.01.1900",IF(ISERROR(HLOOKUP(U4683,Y4683:DP4683,1,FALSE)),"01.01.1900",INDEX(Y4680:DP4680,MATCH(U4681&amp;U4683,Y4681:DP4681&amp;Y4683:DP4683,0))))</f>
        <v>01.01.1900</v>
      </c>
      <c r="V4680" s="81" t="str">
        <f t="shared" ref="V4680" si="12185">IF(COUNTA(Y4680:DP4683)=0,"01.01.1900",_xlfn.MAXIFS(Y4680:DP4680,Y4683:DP4683,V4683))</f>
        <v>01.01.1900</v>
      </c>
      <c r="W4680" s="82"/>
      <c r="X4680" s="106"/>
    </row>
    <row r="4681" spans="2:26">
      <c r="B4681" s="83"/>
      <c r="C4681" s="84"/>
      <c r="D4681" s="83"/>
      <c r="E4681" s="83"/>
      <c r="F4681" s="83"/>
      <c r="G4681" s="83"/>
      <c r="H4681" s="83"/>
      <c r="I4681" s="83"/>
      <c r="J4681" s="83"/>
      <c r="K4681" s="83"/>
      <c r="L4681" s="83"/>
      <c r="M4681" s="83"/>
      <c r="N4681" s="83"/>
      <c r="O4681" s="83"/>
      <c r="P4681" s="84"/>
      <c r="Q4681" s="217"/>
      <c r="R4681" s="85">
        <f t="shared" ref="R4681" si="12186">IF(COUNTA(Y4680:DP4683)=0,0,MIN(Y4681:DP4681))</f>
        <v>0</v>
      </c>
      <c r="S4681" s="86">
        <f t="shared" ref="S4681" si="12187">IF(COUNTA(Y4680:DP4683)=0,0,HLOOKUP(S4680,Y4680:DP4683,2,FALSE))</f>
        <v>0</v>
      </c>
      <c r="T4681" s="87">
        <f t="shared" ref="T4681" si="12188">IF(COUNTA(Y4680:DP4683)=0,0,AVERAGE(Y4681:DP4681))</f>
        <v>0</v>
      </c>
      <c r="U4681" s="88">
        <f t="shared" ref="U4681" si="12189">IF(COUNTA(Y4680:DP4683)=0,0,_xlfn.MINIFS(Y4681:DP4681,Y4683:DP4683,U4683))</f>
        <v>0</v>
      </c>
      <c r="V4681" s="89">
        <f t="array" ref="V4681">IF(COUNTA(Y4680:DP4683)=0,0,IF(ISERROR(HLOOKUP(V4683,Y4683:DP4683,1,FALSE)),0,INDEX(Y4681:DP4681,MATCH(V4680&amp;V4683,Y4680:DP4680&amp;Y4683:DP4683,0))))</f>
        <v>0</v>
      </c>
      <c r="W4681" s="90">
        <f t="array" ref="W4681">IF(COUNTA(Y4680:DP4683)=0,0,IF(ISERROR(HLOOKUP(W4683,Y4683:DP4683,1,FALSE)),0,AVERAGEIF(Y4683:DP4683,$W4683,Y4681:DP4681)))</f>
        <v>0</v>
      </c>
      <c r="X4681" s="107"/>
    </row>
    <row r="4682" spans="2:26">
      <c r="B4682" s="83"/>
      <c r="C4682" s="84"/>
      <c r="D4682" s="83"/>
      <c r="E4682" s="83"/>
      <c r="F4682" s="83"/>
      <c r="G4682" s="83"/>
      <c r="H4682" s="83"/>
      <c r="I4682" s="83"/>
      <c r="J4682" s="83"/>
      <c r="K4682" s="83"/>
      <c r="L4682" s="83"/>
      <c r="M4682" s="83"/>
      <c r="N4682" s="83"/>
      <c r="O4682" s="83"/>
      <c r="P4682" s="84"/>
      <c r="Q4682" s="217"/>
      <c r="R4682" s="91">
        <f t="shared" ref="R4682" si="12190">IF(COUNTA(Y4680:DP4683)=0,0,HLOOKUP(R4681,Y4681:DP4683,2,FALSE))</f>
        <v>0</v>
      </c>
      <c r="S4682" s="92">
        <f t="shared" ref="S4682" si="12191">IF(COUNTA(Y4680:DP4683)=0,0,HLOOKUP(S4680,Y4680:DP4683,3,FALSE))</f>
        <v>0</v>
      </c>
      <c r="T4682" s="93"/>
      <c r="U4682" s="94">
        <f t="array" ref="U4682">IF(COUNTA(Y4680:DP4683)=0,0,IF(ISERROR(HLOOKUP(U4683,Y4683:DP4683,1,FALSE)),0,INDEX(Y4682:DP4682,MATCH(U4681&amp;U4683,Y4681:DP4681&amp;Y4683:DP4683,0))))</f>
        <v>0</v>
      </c>
      <c r="V4682" s="94">
        <f t="array" ref="V4682">IF(COUNTA(Y4680:DP4683)=0,0,IF(ISERROR(HLOOKUP(V4683,Y4683:DP4683,1,FALSE)),0,INDEX(Y4682:DP4682,MATCH(V4681&amp;V4683,Y4681:DP4681&amp;Y4683:DP4683,0))))</f>
        <v>0</v>
      </c>
      <c r="W4682" s="95"/>
      <c r="X4682" s="108"/>
    </row>
    <row r="4683" spans="2:26" ht="13.9" thickBot="1">
      <c r="B4683" s="96"/>
      <c r="C4683" s="97"/>
      <c r="D4683" s="96"/>
      <c r="E4683" s="96"/>
      <c r="F4683" s="96"/>
      <c r="G4683" s="96"/>
      <c r="H4683" s="96"/>
      <c r="I4683" s="96"/>
      <c r="J4683" s="96"/>
      <c r="K4683" s="96"/>
      <c r="L4683" s="96"/>
      <c r="M4683" s="96"/>
      <c r="N4683" s="96"/>
      <c r="O4683" s="96"/>
      <c r="P4683" s="97"/>
      <c r="Q4683" s="218"/>
      <c r="R4683" s="98" t="str">
        <f t="shared" ref="R4683" si="12192">IF(COUNTA(Y4680:DP4683)=0,"none",HLOOKUP(R4681,Y4681:DP4683,3,FALSE))</f>
        <v>none</v>
      </c>
      <c r="S4683" s="99" t="str">
        <f t="shared" ref="S4683" si="12193">IF(COUNTA(Y4680:DP4683)=0,"none",HLOOKUP(S4680,Y4680:DP4683,4,FALSE))</f>
        <v>none</v>
      </c>
      <c r="T4683" s="100"/>
      <c r="U4683" s="100" t="str">
        <f t="array" ref="U4683">IF(COUNTA(Y4680:DP4683)=0,"none",IF($U$2="WAHR",$W$3,Abfrage!$F$4))</f>
        <v>none</v>
      </c>
      <c r="V4683" s="100" t="str">
        <f t="array" ref="V4683">IF(COUNTA(Y4680:DP4683)=0,"none",IF($U$2="WAHR",$W$3,Abfrage!$F$4))</f>
        <v>none</v>
      </c>
      <c r="W4683" s="100" t="str">
        <f t="array" ref="W4683">IF(COUNTA(Y4680:DP4683)=0,"none",IF($U$2="WAHR",$W$3,Abfrage!$F$4))</f>
        <v>none</v>
      </c>
      <c r="X4683" s="109"/>
    </row>
    <row r="4684" spans="2:26">
      <c r="B4684" s="75" t="s">
        <v>2893</v>
      </c>
      <c r="C4684" s="76"/>
      <c r="D4684" s="75" t="s">
        <v>95</v>
      </c>
      <c r="E4684" s="75" t="s">
        <v>175</v>
      </c>
      <c r="F4684" s="75" t="s">
        <v>97</v>
      </c>
      <c r="G4684" s="75" t="s">
        <v>306</v>
      </c>
      <c r="H4684" s="75"/>
      <c r="I4684" s="75" t="s">
        <v>45</v>
      </c>
      <c r="J4684" s="75" t="s">
        <v>2894</v>
      </c>
      <c r="K4684" s="75" t="s">
        <v>326</v>
      </c>
      <c r="L4684" s="75" t="s">
        <v>2832</v>
      </c>
      <c r="M4684" s="75" t="s">
        <v>307</v>
      </c>
      <c r="N4684" s="75" t="s">
        <v>349</v>
      </c>
      <c r="O4684" s="75" t="s">
        <v>306</v>
      </c>
      <c r="P4684" s="76" t="s">
        <v>306</v>
      </c>
      <c r="Q4684" s="216"/>
      <c r="R4684" s="77" t="str">
        <f t="shared" ref="R4684" si="12194">IF(COUNTA(Y4684:DP4687)=0,"01.01.1900",INDEX(Y4684:DP4684,MATCH(R4685,Y4685:DP4685,0)))</f>
        <v>01.01.1900</v>
      </c>
      <c r="S4684" s="78" t="str">
        <f t="shared" ref="S4684" si="12195">IF(COUNTA(Y4684:DP4687)=0,"01.01.1900",MAX(Y4684:DP4684))</f>
        <v>01.01.1900</v>
      </c>
      <c r="T4684" s="79"/>
      <c r="U4684" s="80" t="str">
        <f t="array" ref="U4684">IF(COUNTA(Y4684:DP4687)=0,"01.01.1900",IF(ISERROR(HLOOKUP(U4687,Y4687:DP4687,1,FALSE)),"01.01.1900",INDEX(Y4684:DP4684,MATCH(U4685&amp;U4687,Y4685:DP4685&amp;Y4687:DP4687,0))))</f>
        <v>01.01.1900</v>
      </c>
      <c r="V4684" s="81" t="str">
        <f t="shared" ref="V4684" si="12196">IF(COUNTA(Y4684:DP4687)=0,"01.01.1900",_xlfn.MAXIFS(Y4684:DP4684,Y4687:DP4687,V4687))</f>
        <v>01.01.1900</v>
      </c>
      <c r="W4684" s="82"/>
      <c r="X4684" s="106"/>
    </row>
    <row r="4685" spans="2:26">
      <c r="B4685" s="83"/>
      <c r="C4685" s="84"/>
      <c r="D4685" s="83"/>
      <c r="E4685" s="83"/>
      <c r="F4685" s="83"/>
      <c r="G4685" s="83"/>
      <c r="H4685" s="83"/>
      <c r="I4685" s="83"/>
      <c r="J4685" s="83"/>
      <c r="K4685" s="83"/>
      <c r="L4685" s="83"/>
      <c r="M4685" s="83"/>
      <c r="N4685" s="83"/>
      <c r="O4685" s="83"/>
      <c r="P4685" s="84"/>
      <c r="Q4685" s="217"/>
      <c r="R4685" s="85">
        <f t="shared" ref="R4685" si="12197">IF(COUNTA(Y4684:DP4687)=0,0,MIN(Y4685:DP4685))</f>
        <v>0</v>
      </c>
      <c r="S4685" s="86">
        <f t="shared" ref="S4685" si="12198">IF(COUNTA(Y4684:DP4687)=0,0,HLOOKUP(S4684,Y4684:DP4687,2,FALSE))</f>
        <v>0</v>
      </c>
      <c r="T4685" s="87">
        <f t="shared" ref="T4685" si="12199">IF(COUNTA(Y4684:DP4687)=0,0,AVERAGE(Y4685:DP4685))</f>
        <v>0</v>
      </c>
      <c r="U4685" s="88">
        <f t="shared" ref="U4685" si="12200">IF(COUNTA(Y4684:DP4687)=0,0,_xlfn.MINIFS(Y4685:DP4685,Y4687:DP4687,U4687))</f>
        <v>0</v>
      </c>
      <c r="V4685" s="89">
        <f t="array" ref="V4685">IF(COUNTA(Y4684:DP4687)=0,0,IF(ISERROR(HLOOKUP(V4687,Y4687:DP4687,1,FALSE)),0,INDEX(Y4685:DP4685,MATCH(V4684&amp;V4687,Y4684:DP4684&amp;Y4687:DP4687,0))))</f>
        <v>0</v>
      </c>
      <c r="W4685" s="90">
        <f t="array" ref="W4685">IF(COUNTA(Y4684:DP4687)=0,0,IF(ISERROR(HLOOKUP(W4687,Y4687:DP4687,1,FALSE)),0,AVERAGEIF(Y4687:DP4687,$W4687,Y4685:DP4685)))</f>
        <v>0</v>
      </c>
      <c r="X4685" s="107"/>
    </row>
    <row r="4686" spans="2:26">
      <c r="B4686" s="83"/>
      <c r="C4686" s="84"/>
      <c r="D4686" s="83"/>
      <c r="E4686" s="83"/>
      <c r="F4686" s="83"/>
      <c r="G4686" s="83"/>
      <c r="H4686" s="83"/>
      <c r="I4686" s="83"/>
      <c r="J4686" s="83"/>
      <c r="K4686" s="83"/>
      <c r="L4686" s="83"/>
      <c r="M4686" s="83"/>
      <c r="N4686" s="83"/>
      <c r="O4686" s="83"/>
      <c r="P4686" s="84"/>
      <c r="Q4686" s="217"/>
      <c r="R4686" s="91">
        <f t="shared" ref="R4686" si="12201">IF(COUNTA(Y4684:DP4687)=0,0,HLOOKUP(R4685,Y4685:DP4687,2,FALSE))</f>
        <v>0</v>
      </c>
      <c r="S4686" s="92">
        <f t="shared" ref="S4686" si="12202">IF(COUNTA(Y4684:DP4687)=0,0,HLOOKUP(S4684,Y4684:DP4687,3,FALSE))</f>
        <v>0</v>
      </c>
      <c r="T4686" s="93"/>
      <c r="U4686" s="94">
        <f t="array" ref="U4686">IF(COUNTA(Y4684:DP4687)=0,0,IF(ISERROR(HLOOKUP(U4687,Y4687:DP4687,1,FALSE)),0,INDEX(Y4686:DP4686,MATCH(U4685&amp;U4687,Y4685:DP4685&amp;Y4687:DP4687,0))))</f>
        <v>0</v>
      </c>
      <c r="V4686" s="94">
        <f t="array" ref="V4686">IF(COUNTA(Y4684:DP4687)=0,0,IF(ISERROR(HLOOKUP(V4687,Y4687:DP4687,1,FALSE)),0,INDEX(Y4686:DP4686,MATCH(V4685&amp;V4687,Y4685:DP4685&amp;Y4687:DP4687,0))))</f>
        <v>0</v>
      </c>
      <c r="W4686" s="95"/>
      <c r="X4686" s="108"/>
    </row>
    <row r="4687" spans="2:26" ht="13.9" thickBot="1">
      <c r="B4687" s="96"/>
      <c r="C4687" s="97"/>
      <c r="D4687" s="96"/>
      <c r="E4687" s="96"/>
      <c r="F4687" s="96"/>
      <c r="G4687" s="96"/>
      <c r="H4687" s="96"/>
      <c r="I4687" s="96"/>
      <c r="J4687" s="96"/>
      <c r="K4687" s="96"/>
      <c r="L4687" s="96"/>
      <c r="M4687" s="96"/>
      <c r="N4687" s="96"/>
      <c r="O4687" s="96"/>
      <c r="P4687" s="97"/>
      <c r="Q4687" s="218"/>
      <c r="R4687" s="98" t="str">
        <f t="shared" ref="R4687" si="12203">IF(COUNTA(Y4684:DP4687)=0,"none",HLOOKUP(R4685,Y4685:DP4687,3,FALSE))</f>
        <v>none</v>
      </c>
      <c r="S4687" s="99" t="str">
        <f t="shared" ref="S4687" si="12204">IF(COUNTA(Y4684:DP4687)=0,"none",HLOOKUP(S4684,Y4684:DP4687,4,FALSE))</f>
        <v>none</v>
      </c>
      <c r="T4687" s="100"/>
      <c r="U4687" s="100" t="str">
        <f t="array" ref="U4687">IF(COUNTA(Y4684:DP4687)=0,"none",IF($U$2="WAHR",$W$3,Abfrage!$F$4))</f>
        <v>none</v>
      </c>
      <c r="V4687" s="100" t="str">
        <f t="array" ref="V4687">IF(COUNTA(Y4684:DP4687)=0,"none",IF($U$2="WAHR",$W$3,Abfrage!$F$4))</f>
        <v>none</v>
      </c>
      <c r="W4687" s="100" t="str">
        <f t="array" ref="W4687">IF(COUNTA(Y4684:DP4687)=0,"none",IF($U$2="WAHR",$W$3,Abfrage!$F$4))</f>
        <v>none</v>
      </c>
      <c r="X4687" s="109"/>
    </row>
    <row r="4688" spans="2:26">
      <c r="B4688" s="75" t="s">
        <v>2895</v>
      </c>
      <c r="C4688" s="76"/>
      <c r="D4688" s="75" t="s">
        <v>95</v>
      </c>
      <c r="E4688" s="75" t="s">
        <v>175</v>
      </c>
      <c r="F4688" s="75" t="s">
        <v>97</v>
      </c>
      <c r="G4688" s="75" t="s">
        <v>306</v>
      </c>
      <c r="H4688" s="75"/>
      <c r="I4688" s="75" t="s">
        <v>45</v>
      </c>
      <c r="J4688" s="75" t="s">
        <v>2896</v>
      </c>
      <c r="K4688" s="75" t="s">
        <v>326</v>
      </c>
      <c r="L4688" s="75" t="s">
        <v>2832</v>
      </c>
      <c r="M4688" s="75" t="s">
        <v>307</v>
      </c>
      <c r="N4688" s="75" t="s">
        <v>349</v>
      </c>
      <c r="O4688" s="75" t="s">
        <v>306</v>
      </c>
      <c r="P4688" s="76" t="s">
        <v>306</v>
      </c>
      <c r="Q4688" s="216"/>
      <c r="R4688" s="77" t="str">
        <f t="shared" ref="R4688" si="12205">IF(COUNTA(Y4688:DP4691)=0,"01.01.1900",INDEX(Y4688:DP4688,MATCH(R4689,Y4689:DP4689,0)))</f>
        <v>01.01.1900</v>
      </c>
      <c r="S4688" s="78" t="str">
        <f t="shared" ref="S4688" si="12206">IF(COUNTA(Y4688:DP4691)=0,"01.01.1900",MAX(Y4688:DP4688))</f>
        <v>01.01.1900</v>
      </c>
      <c r="T4688" s="79"/>
      <c r="U4688" s="80" t="str">
        <f t="array" ref="U4688">IF(COUNTA(Y4688:DP4691)=0,"01.01.1900",IF(ISERROR(HLOOKUP(U4691,Y4691:DP4691,1,FALSE)),"01.01.1900",INDEX(Y4688:DP4688,MATCH(U4689&amp;U4691,Y4689:DP4689&amp;Y4691:DP4691,0))))</f>
        <v>01.01.1900</v>
      </c>
      <c r="V4688" s="81" t="str">
        <f t="shared" ref="V4688" si="12207">IF(COUNTA(Y4688:DP4691)=0,"01.01.1900",_xlfn.MAXIFS(Y4688:DP4688,Y4691:DP4691,V4691))</f>
        <v>01.01.1900</v>
      </c>
      <c r="W4688" s="82"/>
      <c r="X4688" s="106"/>
    </row>
    <row r="4689" spans="2:24">
      <c r="B4689" s="83"/>
      <c r="C4689" s="84"/>
      <c r="D4689" s="83"/>
      <c r="E4689" s="83"/>
      <c r="F4689" s="83"/>
      <c r="G4689" s="83"/>
      <c r="H4689" s="83"/>
      <c r="I4689" s="83"/>
      <c r="J4689" s="83"/>
      <c r="K4689" s="83"/>
      <c r="L4689" s="83"/>
      <c r="M4689" s="83"/>
      <c r="N4689" s="83"/>
      <c r="O4689" s="83"/>
      <c r="P4689" s="84"/>
      <c r="Q4689" s="217"/>
      <c r="R4689" s="85">
        <f t="shared" ref="R4689" si="12208">IF(COUNTA(Y4688:DP4691)=0,0,MIN(Y4689:DP4689))</f>
        <v>0</v>
      </c>
      <c r="S4689" s="86">
        <f t="shared" ref="S4689" si="12209">IF(COUNTA(Y4688:DP4691)=0,0,HLOOKUP(S4688,Y4688:DP4691,2,FALSE))</f>
        <v>0</v>
      </c>
      <c r="T4689" s="87">
        <f t="shared" ref="T4689" si="12210">IF(COUNTA(Y4688:DP4691)=0,0,AVERAGE(Y4689:DP4689))</f>
        <v>0</v>
      </c>
      <c r="U4689" s="88">
        <f t="shared" ref="U4689" si="12211">IF(COUNTA(Y4688:DP4691)=0,0,_xlfn.MINIFS(Y4689:DP4689,Y4691:DP4691,U4691))</f>
        <v>0</v>
      </c>
      <c r="V4689" s="89">
        <f t="array" ref="V4689">IF(COUNTA(Y4688:DP4691)=0,0,IF(ISERROR(HLOOKUP(V4691,Y4691:DP4691,1,FALSE)),0,INDEX(Y4689:DP4689,MATCH(V4688&amp;V4691,Y4688:DP4688&amp;Y4691:DP4691,0))))</f>
        <v>0</v>
      </c>
      <c r="W4689" s="90">
        <f t="array" ref="W4689">IF(COUNTA(Y4688:DP4691)=0,0,IF(ISERROR(HLOOKUP(W4691,Y4691:DP4691,1,FALSE)),0,AVERAGEIF(Y4691:DP4691,$W4691,Y4689:DP4689)))</f>
        <v>0</v>
      </c>
      <c r="X4689" s="107"/>
    </row>
    <row r="4690" spans="2:24">
      <c r="B4690" s="83"/>
      <c r="C4690" s="84"/>
      <c r="D4690" s="83"/>
      <c r="E4690" s="83"/>
      <c r="F4690" s="83"/>
      <c r="G4690" s="83"/>
      <c r="H4690" s="83"/>
      <c r="I4690" s="83"/>
      <c r="J4690" s="83"/>
      <c r="K4690" s="83"/>
      <c r="L4690" s="83"/>
      <c r="M4690" s="83"/>
      <c r="N4690" s="83"/>
      <c r="O4690" s="83"/>
      <c r="P4690" s="84"/>
      <c r="Q4690" s="217"/>
      <c r="R4690" s="91">
        <f t="shared" ref="R4690" si="12212">IF(COUNTA(Y4688:DP4691)=0,0,HLOOKUP(R4689,Y4689:DP4691,2,FALSE))</f>
        <v>0</v>
      </c>
      <c r="S4690" s="92">
        <f t="shared" ref="S4690" si="12213">IF(COUNTA(Y4688:DP4691)=0,0,HLOOKUP(S4688,Y4688:DP4691,3,FALSE))</f>
        <v>0</v>
      </c>
      <c r="T4690" s="93"/>
      <c r="U4690" s="94">
        <f t="array" ref="U4690">IF(COUNTA(Y4688:DP4691)=0,0,IF(ISERROR(HLOOKUP(U4691,Y4691:DP4691,1,FALSE)),0,INDEX(Y4690:DP4690,MATCH(U4689&amp;U4691,Y4689:DP4689&amp;Y4691:DP4691,0))))</f>
        <v>0</v>
      </c>
      <c r="V4690" s="94">
        <f t="array" ref="V4690">IF(COUNTA(Y4688:DP4691)=0,0,IF(ISERROR(HLOOKUP(V4691,Y4691:DP4691,1,FALSE)),0,INDEX(Y4690:DP4690,MATCH(V4689&amp;V4691,Y4689:DP4689&amp;Y4691:DP4691,0))))</f>
        <v>0</v>
      </c>
      <c r="W4690" s="95"/>
      <c r="X4690" s="108"/>
    </row>
    <row r="4691" spans="2:24" ht="13.9" thickBot="1">
      <c r="B4691" s="96"/>
      <c r="C4691" s="97"/>
      <c r="D4691" s="96"/>
      <c r="E4691" s="96"/>
      <c r="F4691" s="96"/>
      <c r="G4691" s="96"/>
      <c r="H4691" s="96"/>
      <c r="I4691" s="96"/>
      <c r="J4691" s="96"/>
      <c r="K4691" s="96"/>
      <c r="L4691" s="96"/>
      <c r="M4691" s="96"/>
      <c r="N4691" s="96"/>
      <c r="O4691" s="96"/>
      <c r="P4691" s="97"/>
      <c r="Q4691" s="218"/>
      <c r="R4691" s="98" t="str">
        <f t="shared" ref="R4691" si="12214">IF(COUNTA(Y4688:DP4691)=0,"none",HLOOKUP(R4689,Y4689:DP4691,3,FALSE))</f>
        <v>none</v>
      </c>
      <c r="S4691" s="99" t="str">
        <f t="shared" ref="S4691" si="12215">IF(COUNTA(Y4688:DP4691)=0,"none",HLOOKUP(S4688,Y4688:DP4691,4,FALSE))</f>
        <v>none</v>
      </c>
      <c r="T4691" s="100"/>
      <c r="U4691" s="100" t="str">
        <f t="array" ref="U4691">IF(COUNTA(Y4688:DP4691)=0,"none",IF($U$2="WAHR",$W$3,Abfrage!$F$4))</f>
        <v>none</v>
      </c>
      <c r="V4691" s="100" t="str">
        <f t="array" ref="V4691">IF(COUNTA(Y4688:DP4691)=0,"none",IF($U$2="WAHR",$W$3,Abfrage!$F$4))</f>
        <v>none</v>
      </c>
      <c r="W4691" s="100" t="str">
        <f t="array" ref="W4691">IF(COUNTA(Y4688:DP4691)=0,"none",IF($U$2="WAHR",$W$3,Abfrage!$F$4))</f>
        <v>none</v>
      </c>
      <c r="X4691" s="109"/>
    </row>
    <row r="4692" spans="2:24">
      <c r="B4692" s="75" t="s">
        <v>2897</v>
      </c>
      <c r="C4692" s="76">
        <v>1000366895</v>
      </c>
      <c r="D4692" s="75" t="s">
        <v>95</v>
      </c>
      <c r="E4692" s="75" t="s">
        <v>148</v>
      </c>
      <c r="F4692" s="75" t="s">
        <v>175</v>
      </c>
      <c r="G4692" s="75" t="s">
        <v>306</v>
      </c>
      <c r="H4692" s="75" t="e">
        <v>#N/A</v>
      </c>
      <c r="I4692" s="75" t="s">
        <v>1035</v>
      </c>
      <c r="J4692" s="75" t="s">
        <v>2898</v>
      </c>
      <c r="K4692" s="75" t="s">
        <v>326</v>
      </c>
      <c r="L4692" s="75" t="s">
        <v>564</v>
      </c>
      <c r="M4692" s="75" t="s">
        <v>307</v>
      </c>
      <c r="N4692" s="75" t="s">
        <v>327</v>
      </c>
      <c r="O4692" s="75" t="s">
        <v>306</v>
      </c>
      <c r="P4692" s="76" t="s">
        <v>306</v>
      </c>
      <c r="Q4692" s="216"/>
      <c r="R4692" s="77" t="str">
        <f t="shared" ref="R4692" si="12216">IF(COUNTA(Y4692:DP4695)=0,"01.01.1900",INDEX(Y4692:DP4692,MATCH(R4693,Y4693:DP4693,0)))</f>
        <v>01.01.1900</v>
      </c>
      <c r="S4692" s="78" t="str">
        <f t="shared" ref="S4692" si="12217">IF(COUNTA(Y4692:DP4695)=0,"01.01.1900",MAX(Y4692:DP4692))</f>
        <v>01.01.1900</v>
      </c>
      <c r="T4692" s="79"/>
      <c r="U4692" s="80" t="str">
        <f t="array" ref="U4692">IF(COUNTA(Y4692:DP4695)=0,"01.01.1900",IF(ISERROR(HLOOKUP(U4695,Y4695:DP4695,1,FALSE)),"01.01.1900",INDEX(Y4692:DP4692,MATCH(U4693&amp;U4695,Y4693:DP4693&amp;Y4695:DP4695,0))))</f>
        <v>01.01.1900</v>
      </c>
      <c r="V4692" s="81" t="str">
        <f t="shared" ref="V4692" si="12218">IF(COUNTA(Y4692:DP4695)=0,"01.01.1900",_xlfn.MAXIFS(Y4692:DP4692,Y4695:DP4695,V4695))</f>
        <v>01.01.1900</v>
      </c>
      <c r="W4692" s="82"/>
      <c r="X4692" s="106"/>
    </row>
    <row r="4693" spans="2:24">
      <c r="B4693" s="83"/>
      <c r="C4693" s="84"/>
      <c r="D4693" s="83"/>
      <c r="E4693" s="83"/>
      <c r="F4693" s="83"/>
      <c r="G4693" s="83"/>
      <c r="H4693" s="83"/>
      <c r="I4693" s="83"/>
      <c r="J4693" s="83"/>
      <c r="K4693" s="83"/>
      <c r="L4693" s="83"/>
      <c r="M4693" s="83"/>
      <c r="N4693" s="83"/>
      <c r="O4693" s="83"/>
      <c r="P4693" s="84"/>
      <c r="Q4693" s="217"/>
      <c r="R4693" s="85">
        <f t="shared" ref="R4693" si="12219">IF(COUNTA(Y4692:DP4695)=0,0,MIN(Y4693:DP4693))</f>
        <v>0</v>
      </c>
      <c r="S4693" s="86">
        <f t="shared" ref="S4693" si="12220">IF(COUNTA(Y4692:DP4695)=0,0,HLOOKUP(S4692,Y4692:DP4695,2,FALSE))</f>
        <v>0</v>
      </c>
      <c r="T4693" s="87">
        <f t="shared" ref="T4693" si="12221">IF(COUNTA(Y4692:DP4695)=0,0,AVERAGE(Y4693:DP4693))</f>
        <v>0</v>
      </c>
      <c r="U4693" s="88">
        <f t="shared" ref="U4693" si="12222">IF(COUNTA(Y4692:DP4695)=0,0,_xlfn.MINIFS(Y4693:DP4693,Y4695:DP4695,U4695))</f>
        <v>0</v>
      </c>
      <c r="V4693" s="89">
        <f t="array" ref="V4693">IF(COUNTA(Y4692:DP4695)=0,0,IF(ISERROR(HLOOKUP(V4695,Y4695:DP4695,1,FALSE)),0,INDEX(Y4693:DP4693,MATCH(V4692&amp;V4695,Y4692:DP4692&amp;Y4695:DP4695,0))))</f>
        <v>0</v>
      </c>
      <c r="W4693" s="90">
        <f t="array" ref="W4693">IF(COUNTA(Y4692:DP4695)=0,0,IF(ISERROR(HLOOKUP(W4695,Y4695:DP4695,1,FALSE)),0,AVERAGEIF(Y4695:DP4695,$W4695,Y4693:DP4693)))</f>
        <v>0</v>
      </c>
      <c r="X4693" s="107"/>
    </row>
    <row r="4694" spans="2:24">
      <c r="B4694" s="83"/>
      <c r="C4694" s="84"/>
      <c r="D4694" s="83"/>
      <c r="E4694" s="83"/>
      <c r="F4694" s="83"/>
      <c r="G4694" s="83"/>
      <c r="H4694" s="83"/>
      <c r="I4694" s="83"/>
      <c r="J4694" s="83"/>
      <c r="K4694" s="83"/>
      <c r="L4694" s="83"/>
      <c r="M4694" s="83"/>
      <c r="N4694" s="83"/>
      <c r="O4694" s="83"/>
      <c r="P4694" s="84"/>
      <c r="Q4694" s="217"/>
      <c r="R4694" s="91">
        <f t="shared" ref="R4694" si="12223">IF(COUNTA(Y4692:DP4695)=0,0,HLOOKUP(R4693,Y4693:DP4695,2,FALSE))</f>
        <v>0</v>
      </c>
      <c r="S4694" s="92">
        <f t="shared" ref="S4694" si="12224">IF(COUNTA(Y4692:DP4695)=0,0,HLOOKUP(S4692,Y4692:DP4695,3,FALSE))</f>
        <v>0</v>
      </c>
      <c r="T4694" s="93"/>
      <c r="U4694" s="94">
        <f t="array" ref="U4694">IF(COUNTA(Y4692:DP4695)=0,0,IF(ISERROR(HLOOKUP(U4695,Y4695:DP4695,1,FALSE)),0,INDEX(Y4694:DP4694,MATCH(U4693&amp;U4695,Y4693:DP4693&amp;Y4695:DP4695,0))))</f>
        <v>0</v>
      </c>
      <c r="V4694" s="94">
        <f t="array" ref="V4694">IF(COUNTA(Y4692:DP4695)=0,0,IF(ISERROR(HLOOKUP(V4695,Y4695:DP4695,1,FALSE)),0,INDEX(Y4694:DP4694,MATCH(V4693&amp;V4695,Y4693:DP4693&amp;Y4695:DP4695,0))))</f>
        <v>0</v>
      </c>
      <c r="W4694" s="95"/>
      <c r="X4694" s="108"/>
    </row>
    <row r="4695" spans="2:24" ht="13.9" thickBot="1">
      <c r="B4695" s="96"/>
      <c r="C4695" s="97"/>
      <c r="D4695" s="96"/>
      <c r="E4695" s="96"/>
      <c r="F4695" s="96"/>
      <c r="G4695" s="96"/>
      <c r="H4695" s="96"/>
      <c r="I4695" s="96"/>
      <c r="J4695" s="96"/>
      <c r="K4695" s="96"/>
      <c r="L4695" s="96"/>
      <c r="M4695" s="96"/>
      <c r="N4695" s="96"/>
      <c r="O4695" s="96"/>
      <c r="P4695" s="97"/>
      <c r="Q4695" s="218"/>
      <c r="R4695" s="98" t="str">
        <f t="shared" ref="R4695" si="12225">IF(COUNTA(Y4692:DP4695)=0,"none",HLOOKUP(R4693,Y4693:DP4695,3,FALSE))</f>
        <v>none</v>
      </c>
      <c r="S4695" s="99" t="str">
        <f t="shared" ref="S4695" si="12226">IF(COUNTA(Y4692:DP4695)=0,"none",HLOOKUP(S4692,Y4692:DP4695,4,FALSE))</f>
        <v>none</v>
      </c>
      <c r="T4695" s="100"/>
      <c r="U4695" s="100" t="str">
        <f t="array" ref="U4695">IF(COUNTA(Y4692:DP4695)=0,"none",IF($U$2="WAHR",$W$3,Abfrage!$F$4))</f>
        <v>none</v>
      </c>
      <c r="V4695" s="100" t="str">
        <f t="array" ref="V4695">IF(COUNTA(Y4692:DP4695)=0,"none",IF($U$2="WAHR",$W$3,Abfrage!$F$4))</f>
        <v>none</v>
      </c>
      <c r="W4695" s="100" t="str">
        <f t="array" ref="W4695">IF(COUNTA(Y4692:DP4695)=0,"none",IF($U$2="WAHR",$W$3,Abfrage!$F$4))</f>
        <v>none</v>
      </c>
      <c r="X4695" s="109"/>
    </row>
    <row r="4696" spans="2:24">
      <c r="B4696" s="75" t="s">
        <v>2899</v>
      </c>
      <c r="C4696" s="76"/>
      <c r="D4696" s="75" t="s">
        <v>95</v>
      </c>
      <c r="E4696" s="75" t="s">
        <v>96</v>
      </c>
      <c r="F4696" s="75" t="s">
        <v>97</v>
      </c>
      <c r="G4696" s="75" t="s">
        <v>306</v>
      </c>
      <c r="H4696" s="75"/>
      <c r="I4696" s="75" t="s">
        <v>51</v>
      </c>
      <c r="J4696" s="75" t="s">
        <v>2900</v>
      </c>
      <c r="K4696" s="75" t="s">
        <v>306</v>
      </c>
      <c r="L4696" s="75" t="s">
        <v>306</v>
      </c>
      <c r="M4696" s="75" t="s">
        <v>313</v>
      </c>
      <c r="N4696" s="75" t="s">
        <v>321</v>
      </c>
      <c r="O4696" s="75" t="s">
        <v>309</v>
      </c>
      <c r="P4696" s="76" t="s">
        <v>306</v>
      </c>
      <c r="Q4696" s="216"/>
      <c r="R4696" s="77" t="str">
        <f t="shared" ref="R4696" si="12227">IF(COUNTA(Y4696:DP4699)=0,"01.01.1900",INDEX(Y4696:DP4696,MATCH(R4697,Y4697:DP4697,0)))</f>
        <v>01.01.1900</v>
      </c>
      <c r="S4696" s="78" t="str">
        <f t="shared" ref="S4696" si="12228">IF(COUNTA(Y4696:DP4699)=0,"01.01.1900",MAX(Y4696:DP4696))</f>
        <v>01.01.1900</v>
      </c>
      <c r="T4696" s="79"/>
      <c r="U4696" s="80" t="str">
        <f t="array" ref="U4696">IF(COUNTA(Y4696:DP4699)=0,"01.01.1900",IF(ISERROR(HLOOKUP(U4699,Y4699:DP4699,1,FALSE)),"01.01.1900",INDEX(Y4696:DP4696,MATCH(U4697&amp;U4699,Y4697:DP4697&amp;Y4699:DP4699,0))))</f>
        <v>01.01.1900</v>
      </c>
      <c r="V4696" s="81" t="str">
        <f t="shared" ref="V4696" si="12229">IF(COUNTA(Y4696:DP4699)=0,"01.01.1900",_xlfn.MAXIFS(Y4696:DP4696,Y4699:DP4699,V4699))</f>
        <v>01.01.1900</v>
      </c>
      <c r="W4696" s="82"/>
      <c r="X4696" s="106"/>
    </row>
    <row r="4697" spans="2:24">
      <c r="B4697" s="83"/>
      <c r="C4697" s="84"/>
      <c r="D4697" s="83"/>
      <c r="E4697" s="83"/>
      <c r="F4697" s="83"/>
      <c r="G4697" s="83"/>
      <c r="H4697" s="83"/>
      <c r="I4697" s="83"/>
      <c r="J4697" s="83"/>
      <c r="K4697" s="83"/>
      <c r="L4697" s="83"/>
      <c r="M4697" s="83"/>
      <c r="N4697" s="83"/>
      <c r="O4697" s="83"/>
      <c r="P4697" s="84"/>
      <c r="Q4697" s="217"/>
      <c r="R4697" s="85">
        <f t="shared" ref="R4697" si="12230">IF(COUNTA(Y4696:DP4699)=0,0,MIN(Y4697:DP4697))</f>
        <v>0</v>
      </c>
      <c r="S4697" s="86">
        <f t="shared" ref="S4697" si="12231">IF(COUNTA(Y4696:DP4699)=0,0,HLOOKUP(S4696,Y4696:DP4699,2,FALSE))</f>
        <v>0</v>
      </c>
      <c r="T4697" s="87">
        <f t="shared" ref="T4697" si="12232">IF(COUNTA(Y4696:DP4699)=0,0,AVERAGE(Y4697:DP4697))</f>
        <v>0</v>
      </c>
      <c r="U4697" s="88">
        <f t="shared" ref="U4697" si="12233">IF(COUNTA(Y4696:DP4699)=0,0,_xlfn.MINIFS(Y4697:DP4697,Y4699:DP4699,U4699))</f>
        <v>0</v>
      </c>
      <c r="V4697" s="89">
        <f t="array" ref="V4697">IF(COUNTA(Y4696:DP4699)=0,0,IF(ISERROR(HLOOKUP(V4699,Y4699:DP4699,1,FALSE)),0,INDEX(Y4697:DP4697,MATCH(V4696&amp;V4699,Y4696:DP4696&amp;Y4699:DP4699,0))))</f>
        <v>0</v>
      </c>
      <c r="W4697" s="90">
        <f t="array" ref="W4697">IF(COUNTA(Y4696:DP4699)=0,0,IF(ISERROR(HLOOKUP(W4699,Y4699:DP4699,1,FALSE)),0,AVERAGEIF(Y4699:DP4699,$W4699,Y4697:DP4697)))</f>
        <v>0</v>
      </c>
      <c r="X4697" s="107"/>
    </row>
    <row r="4698" spans="2:24">
      <c r="B4698" s="83"/>
      <c r="C4698" s="84"/>
      <c r="D4698" s="83"/>
      <c r="E4698" s="83"/>
      <c r="F4698" s="83"/>
      <c r="G4698" s="83"/>
      <c r="H4698" s="83"/>
      <c r="I4698" s="83"/>
      <c r="J4698" s="83"/>
      <c r="K4698" s="83"/>
      <c r="L4698" s="83"/>
      <c r="M4698" s="83"/>
      <c r="N4698" s="83"/>
      <c r="O4698" s="83"/>
      <c r="P4698" s="84"/>
      <c r="Q4698" s="217"/>
      <c r="R4698" s="91">
        <f t="shared" ref="R4698" si="12234">IF(COUNTA(Y4696:DP4699)=0,0,HLOOKUP(R4697,Y4697:DP4699,2,FALSE))</f>
        <v>0</v>
      </c>
      <c r="S4698" s="92">
        <f t="shared" ref="S4698" si="12235">IF(COUNTA(Y4696:DP4699)=0,0,HLOOKUP(S4696,Y4696:DP4699,3,FALSE))</f>
        <v>0</v>
      </c>
      <c r="T4698" s="93"/>
      <c r="U4698" s="94">
        <f t="array" ref="U4698">IF(COUNTA(Y4696:DP4699)=0,0,IF(ISERROR(HLOOKUP(U4699,Y4699:DP4699,1,FALSE)),0,INDEX(Y4698:DP4698,MATCH(U4697&amp;U4699,Y4697:DP4697&amp;Y4699:DP4699,0))))</f>
        <v>0</v>
      </c>
      <c r="V4698" s="94">
        <f t="array" ref="V4698">IF(COUNTA(Y4696:DP4699)=0,0,IF(ISERROR(HLOOKUP(V4699,Y4699:DP4699,1,FALSE)),0,INDEX(Y4698:DP4698,MATCH(V4697&amp;V4699,Y4697:DP4697&amp;Y4699:DP4699,0))))</f>
        <v>0</v>
      </c>
      <c r="W4698" s="95"/>
      <c r="X4698" s="108"/>
    </row>
    <row r="4699" spans="2:24" ht="13.9" thickBot="1">
      <c r="B4699" s="96"/>
      <c r="C4699" s="97"/>
      <c r="D4699" s="96"/>
      <c r="E4699" s="96"/>
      <c r="F4699" s="96"/>
      <c r="G4699" s="96"/>
      <c r="H4699" s="96"/>
      <c r="I4699" s="96"/>
      <c r="J4699" s="96"/>
      <c r="K4699" s="96"/>
      <c r="L4699" s="96"/>
      <c r="M4699" s="96"/>
      <c r="N4699" s="96"/>
      <c r="O4699" s="96"/>
      <c r="P4699" s="97"/>
      <c r="Q4699" s="218"/>
      <c r="R4699" s="98" t="str">
        <f t="shared" ref="R4699" si="12236">IF(COUNTA(Y4696:DP4699)=0,"none",HLOOKUP(R4697,Y4697:DP4699,3,FALSE))</f>
        <v>none</v>
      </c>
      <c r="S4699" s="99" t="str">
        <f t="shared" ref="S4699" si="12237">IF(COUNTA(Y4696:DP4699)=0,"none",HLOOKUP(S4696,Y4696:DP4699,4,FALSE))</f>
        <v>none</v>
      </c>
      <c r="T4699" s="100"/>
      <c r="U4699" s="100" t="str">
        <f t="array" ref="U4699">IF(COUNTA(Y4696:DP4699)=0,"none",IF($U$2="WAHR",$W$3,Abfrage!$F$4))</f>
        <v>none</v>
      </c>
      <c r="V4699" s="100" t="str">
        <f t="array" ref="V4699">IF(COUNTA(Y4696:DP4699)=0,"none",IF($U$2="WAHR",$W$3,Abfrage!$F$4))</f>
        <v>none</v>
      </c>
      <c r="W4699" s="100" t="str">
        <f t="array" ref="W4699">IF(COUNTA(Y4696:DP4699)=0,"none",IF($U$2="WAHR",$W$3,Abfrage!$F$4))</f>
        <v>none</v>
      </c>
      <c r="X4699" s="109"/>
    </row>
    <row r="4700" spans="2:24">
      <c r="B4700" s="75" t="s">
        <v>2901</v>
      </c>
      <c r="C4700" s="76"/>
      <c r="D4700" s="75" t="s">
        <v>95</v>
      </c>
      <c r="E4700" s="75" t="s">
        <v>148</v>
      </c>
      <c r="F4700" s="75" t="s">
        <v>175</v>
      </c>
      <c r="G4700" s="75" t="s">
        <v>175</v>
      </c>
      <c r="H4700" s="75"/>
      <c r="I4700" s="75" t="s">
        <v>51</v>
      </c>
      <c r="J4700" s="75" t="s">
        <v>2902</v>
      </c>
      <c r="K4700" s="75" t="s">
        <v>523</v>
      </c>
      <c r="L4700" s="75" t="s">
        <v>326</v>
      </c>
      <c r="M4700" s="75" t="s">
        <v>307</v>
      </c>
      <c r="N4700" s="75" t="s">
        <v>327</v>
      </c>
      <c r="O4700" s="75" t="s">
        <v>306</v>
      </c>
      <c r="P4700" s="76" t="s">
        <v>306</v>
      </c>
      <c r="Q4700" s="216"/>
      <c r="R4700" s="77" t="str">
        <f t="shared" ref="R4700" si="12238">IF(COUNTA(Y4700:DP4703)=0,"01.01.1900",INDEX(Y4700:DP4700,MATCH(R4701,Y4701:DP4701,0)))</f>
        <v>01.01.1900</v>
      </c>
      <c r="S4700" s="78" t="str">
        <f t="shared" ref="S4700" si="12239">IF(COUNTA(Y4700:DP4703)=0,"01.01.1900",MAX(Y4700:DP4700))</f>
        <v>01.01.1900</v>
      </c>
      <c r="T4700" s="79"/>
      <c r="U4700" s="80" t="str">
        <f t="array" ref="U4700">IF(COUNTA(Y4700:DP4703)=0,"01.01.1900",IF(ISERROR(HLOOKUP(U4703,Y4703:DP4703,1,FALSE)),"01.01.1900",INDEX(Y4700:DP4700,MATCH(U4701&amp;U4703,Y4701:DP4701&amp;Y4703:DP4703,0))))</f>
        <v>01.01.1900</v>
      </c>
      <c r="V4700" s="81" t="str">
        <f t="shared" ref="V4700" si="12240">IF(COUNTA(Y4700:DP4703)=0,"01.01.1900",_xlfn.MAXIFS(Y4700:DP4700,Y4703:DP4703,V4703))</f>
        <v>01.01.1900</v>
      </c>
      <c r="W4700" s="82"/>
      <c r="X4700" s="106"/>
    </row>
    <row r="4701" spans="2:24">
      <c r="B4701" s="83"/>
      <c r="C4701" s="84"/>
      <c r="D4701" s="83"/>
      <c r="E4701" s="83"/>
      <c r="F4701" s="83"/>
      <c r="G4701" s="83"/>
      <c r="H4701" s="83"/>
      <c r="I4701" s="83"/>
      <c r="J4701" s="83"/>
      <c r="K4701" s="83"/>
      <c r="L4701" s="83"/>
      <c r="M4701" s="83"/>
      <c r="N4701" s="83"/>
      <c r="O4701" s="83"/>
      <c r="P4701" s="84"/>
      <c r="Q4701" s="217"/>
      <c r="R4701" s="85">
        <f t="shared" ref="R4701" si="12241">IF(COUNTA(Y4700:DP4703)=0,0,MIN(Y4701:DP4701))</f>
        <v>0</v>
      </c>
      <c r="S4701" s="86">
        <f t="shared" ref="S4701" si="12242">IF(COUNTA(Y4700:DP4703)=0,0,HLOOKUP(S4700,Y4700:DP4703,2,FALSE))</f>
        <v>0</v>
      </c>
      <c r="T4701" s="87">
        <f t="shared" ref="T4701" si="12243">IF(COUNTA(Y4700:DP4703)=0,0,AVERAGE(Y4701:DP4701))</f>
        <v>0</v>
      </c>
      <c r="U4701" s="88">
        <f t="shared" ref="U4701" si="12244">IF(COUNTA(Y4700:DP4703)=0,0,_xlfn.MINIFS(Y4701:DP4701,Y4703:DP4703,U4703))</f>
        <v>0</v>
      </c>
      <c r="V4701" s="89">
        <f t="array" ref="V4701">IF(COUNTA(Y4700:DP4703)=0,0,IF(ISERROR(HLOOKUP(V4703,Y4703:DP4703,1,FALSE)),0,INDEX(Y4701:DP4701,MATCH(V4700&amp;V4703,Y4700:DP4700&amp;Y4703:DP4703,0))))</f>
        <v>0</v>
      </c>
      <c r="W4701" s="90">
        <f t="array" ref="W4701">IF(COUNTA(Y4700:DP4703)=0,0,IF(ISERROR(HLOOKUP(W4703,Y4703:DP4703,1,FALSE)),0,AVERAGEIF(Y4703:DP4703,$W4703,Y4701:DP4701)))</f>
        <v>0</v>
      </c>
      <c r="X4701" s="107"/>
    </row>
    <row r="4702" spans="2:24">
      <c r="B4702" s="83"/>
      <c r="C4702" s="84"/>
      <c r="D4702" s="83"/>
      <c r="E4702" s="83"/>
      <c r="F4702" s="83"/>
      <c r="G4702" s="83"/>
      <c r="H4702" s="83"/>
      <c r="I4702" s="83"/>
      <c r="J4702" s="83"/>
      <c r="K4702" s="83"/>
      <c r="L4702" s="83"/>
      <c r="M4702" s="83"/>
      <c r="N4702" s="83"/>
      <c r="O4702" s="83"/>
      <c r="P4702" s="84"/>
      <c r="Q4702" s="217"/>
      <c r="R4702" s="91">
        <f t="shared" ref="R4702" si="12245">IF(COUNTA(Y4700:DP4703)=0,0,HLOOKUP(R4701,Y4701:DP4703,2,FALSE))</f>
        <v>0</v>
      </c>
      <c r="S4702" s="92">
        <f t="shared" ref="S4702" si="12246">IF(COUNTA(Y4700:DP4703)=0,0,HLOOKUP(S4700,Y4700:DP4703,3,FALSE))</f>
        <v>0</v>
      </c>
      <c r="T4702" s="93"/>
      <c r="U4702" s="94">
        <f t="array" ref="U4702">IF(COUNTA(Y4700:DP4703)=0,0,IF(ISERROR(HLOOKUP(U4703,Y4703:DP4703,1,FALSE)),0,INDEX(Y4702:DP4702,MATCH(U4701&amp;U4703,Y4701:DP4701&amp;Y4703:DP4703,0))))</f>
        <v>0</v>
      </c>
      <c r="V4702" s="94">
        <f t="array" ref="V4702">IF(COUNTA(Y4700:DP4703)=0,0,IF(ISERROR(HLOOKUP(V4703,Y4703:DP4703,1,FALSE)),0,INDEX(Y4702:DP4702,MATCH(V4701&amp;V4703,Y4701:DP4701&amp;Y4703:DP4703,0))))</f>
        <v>0</v>
      </c>
      <c r="W4702" s="95"/>
      <c r="X4702" s="108"/>
    </row>
    <row r="4703" spans="2:24" ht="13.9" thickBot="1">
      <c r="B4703" s="96"/>
      <c r="C4703" s="97"/>
      <c r="D4703" s="96"/>
      <c r="E4703" s="96"/>
      <c r="F4703" s="96"/>
      <c r="G4703" s="96"/>
      <c r="H4703" s="96"/>
      <c r="I4703" s="96"/>
      <c r="J4703" s="96"/>
      <c r="K4703" s="96"/>
      <c r="L4703" s="96"/>
      <c r="M4703" s="96"/>
      <c r="N4703" s="96"/>
      <c r="O4703" s="96"/>
      <c r="P4703" s="97"/>
      <c r="Q4703" s="218"/>
      <c r="R4703" s="98" t="str">
        <f t="shared" ref="R4703" si="12247">IF(COUNTA(Y4700:DP4703)=0,"none",HLOOKUP(R4701,Y4701:DP4703,3,FALSE))</f>
        <v>none</v>
      </c>
      <c r="S4703" s="99" t="str">
        <f t="shared" ref="S4703" si="12248">IF(COUNTA(Y4700:DP4703)=0,"none",HLOOKUP(S4700,Y4700:DP4703,4,FALSE))</f>
        <v>none</v>
      </c>
      <c r="T4703" s="100"/>
      <c r="U4703" s="100" t="str">
        <f t="array" ref="U4703">IF(COUNTA(Y4700:DP4703)=0,"none",IF($U$2="WAHR",$W$3,Abfrage!$F$4))</f>
        <v>none</v>
      </c>
      <c r="V4703" s="100" t="str">
        <f t="array" ref="V4703">IF(COUNTA(Y4700:DP4703)=0,"none",IF($U$2="WAHR",$W$3,Abfrage!$F$4))</f>
        <v>none</v>
      </c>
      <c r="W4703" s="100" t="str">
        <f t="array" ref="W4703">IF(COUNTA(Y4700:DP4703)=0,"none",IF($U$2="WAHR",$W$3,Abfrage!$F$4))</f>
        <v>none</v>
      </c>
      <c r="X4703" s="109"/>
    </row>
    <row r="4704" spans="2:24">
      <c r="B4704" s="75" t="s">
        <v>2903</v>
      </c>
      <c r="C4704" s="76"/>
      <c r="D4704" s="75" t="s">
        <v>95</v>
      </c>
      <c r="E4704" s="75" t="s">
        <v>96</v>
      </c>
      <c r="F4704" s="75" t="s">
        <v>97</v>
      </c>
      <c r="G4704" s="75" t="s">
        <v>306</v>
      </c>
      <c r="H4704" s="75"/>
      <c r="I4704" s="75" t="s">
        <v>51</v>
      </c>
      <c r="J4704" s="75" t="s">
        <v>2904</v>
      </c>
      <c r="K4704" s="75" t="s">
        <v>306</v>
      </c>
      <c r="L4704" s="75" t="s">
        <v>306</v>
      </c>
      <c r="M4704" s="75" t="s">
        <v>313</v>
      </c>
      <c r="N4704" s="75" t="s">
        <v>742</v>
      </c>
      <c r="O4704" s="75" t="s">
        <v>309</v>
      </c>
      <c r="P4704" s="76" t="s">
        <v>306</v>
      </c>
      <c r="Q4704" s="216"/>
      <c r="R4704" s="77" t="str">
        <f t="shared" ref="R4704" si="12249">IF(COUNTA(Y4704:DP4707)=0,"01.01.1900",INDEX(Y4704:DP4704,MATCH(R4705,Y4705:DP4705,0)))</f>
        <v>01.01.1900</v>
      </c>
      <c r="S4704" s="78" t="str">
        <f t="shared" ref="S4704" si="12250">IF(COUNTA(Y4704:DP4707)=0,"01.01.1900",MAX(Y4704:DP4704))</f>
        <v>01.01.1900</v>
      </c>
      <c r="T4704" s="79"/>
      <c r="U4704" s="80" t="str">
        <f t="array" ref="U4704">IF(COUNTA(Y4704:DP4707)=0,"01.01.1900",IF(ISERROR(HLOOKUP(U4707,Y4707:DP4707,1,FALSE)),"01.01.1900",INDEX(Y4704:DP4704,MATCH(U4705&amp;U4707,Y4705:DP4705&amp;Y4707:DP4707,0))))</f>
        <v>01.01.1900</v>
      </c>
      <c r="V4704" s="81" t="str">
        <f t="shared" ref="V4704" si="12251">IF(COUNTA(Y4704:DP4707)=0,"01.01.1900",_xlfn.MAXIFS(Y4704:DP4704,Y4707:DP4707,V4707))</f>
        <v>01.01.1900</v>
      </c>
      <c r="W4704" s="82"/>
      <c r="X4704" s="106"/>
    </row>
    <row r="4705" spans="2:26">
      <c r="B4705" s="83"/>
      <c r="C4705" s="84"/>
      <c r="D4705" s="83"/>
      <c r="E4705" s="83"/>
      <c r="F4705" s="83"/>
      <c r="G4705" s="83"/>
      <c r="H4705" s="83"/>
      <c r="I4705" s="83"/>
      <c r="J4705" s="83"/>
      <c r="K4705" s="83"/>
      <c r="L4705" s="83"/>
      <c r="M4705" s="83"/>
      <c r="N4705" s="83"/>
      <c r="O4705" s="83"/>
      <c r="P4705" s="84"/>
      <c r="Q4705" s="217"/>
      <c r="R4705" s="85">
        <f t="shared" ref="R4705" si="12252">IF(COUNTA(Y4704:DP4707)=0,0,MIN(Y4705:DP4705))</f>
        <v>0</v>
      </c>
      <c r="S4705" s="86">
        <f t="shared" ref="S4705" si="12253">IF(COUNTA(Y4704:DP4707)=0,0,HLOOKUP(S4704,Y4704:DP4707,2,FALSE))</f>
        <v>0</v>
      </c>
      <c r="T4705" s="87">
        <f t="shared" ref="T4705" si="12254">IF(COUNTA(Y4704:DP4707)=0,0,AVERAGE(Y4705:DP4705))</f>
        <v>0</v>
      </c>
      <c r="U4705" s="88">
        <f t="shared" ref="U4705" si="12255">IF(COUNTA(Y4704:DP4707)=0,0,_xlfn.MINIFS(Y4705:DP4705,Y4707:DP4707,U4707))</f>
        <v>0</v>
      </c>
      <c r="V4705" s="89">
        <f t="array" ref="V4705">IF(COUNTA(Y4704:DP4707)=0,0,IF(ISERROR(HLOOKUP(V4707,Y4707:DP4707,1,FALSE)),0,INDEX(Y4705:DP4705,MATCH(V4704&amp;V4707,Y4704:DP4704&amp;Y4707:DP4707,0))))</f>
        <v>0</v>
      </c>
      <c r="W4705" s="90">
        <f t="array" ref="W4705">IF(COUNTA(Y4704:DP4707)=0,0,IF(ISERROR(HLOOKUP(W4707,Y4707:DP4707,1,FALSE)),0,AVERAGEIF(Y4707:DP4707,$W4707,Y4705:DP4705)))</f>
        <v>0</v>
      </c>
      <c r="X4705" s="107"/>
    </row>
    <row r="4706" spans="2:26">
      <c r="B4706" s="83"/>
      <c r="C4706" s="84"/>
      <c r="D4706" s="83"/>
      <c r="E4706" s="83"/>
      <c r="F4706" s="83"/>
      <c r="G4706" s="83"/>
      <c r="H4706" s="83"/>
      <c r="I4706" s="83"/>
      <c r="J4706" s="83"/>
      <c r="K4706" s="83"/>
      <c r="L4706" s="83"/>
      <c r="M4706" s="83"/>
      <c r="N4706" s="83"/>
      <c r="O4706" s="83"/>
      <c r="P4706" s="84"/>
      <c r="Q4706" s="217"/>
      <c r="R4706" s="91">
        <f t="shared" ref="R4706" si="12256">IF(COUNTA(Y4704:DP4707)=0,0,HLOOKUP(R4705,Y4705:DP4707,2,FALSE))</f>
        <v>0</v>
      </c>
      <c r="S4706" s="92">
        <f t="shared" ref="S4706" si="12257">IF(COUNTA(Y4704:DP4707)=0,0,HLOOKUP(S4704,Y4704:DP4707,3,FALSE))</f>
        <v>0</v>
      </c>
      <c r="T4706" s="93"/>
      <c r="U4706" s="94">
        <f t="array" ref="U4706">IF(COUNTA(Y4704:DP4707)=0,0,IF(ISERROR(HLOOKUP(U4707,Y4707:DP4707,1,FALSE)),0,INDEX(Y4706:DP4706,MATCH(U4705&amp;U4707,Y4705:DP4705&amp;Y4707:DP4707,0))))</f>
        <v>0</v>
      </c>
      <c r="V4706" s="94">
        <f t="array" ref="V4706">IF(COUNTA(Y4704:DP4707)=0,0,IF(ISERROR(HLOOKUP(V4707,Y4707:DP4707,1,FALSE)),0,INDEX(Y4706:DP4706,MATCH(V4705&amp;V4707,Y4705:DP4705&amp;Y4707:DP4707,0))))</f>
        <v>0</v>
      </c>
      <c r="W4706" s="95"/>
      <c r="X4706" s="108"/>
    </row>
    <row r="4707" spans="2:26" ht="13.9" thickBot="1">
      <c r="B4707" s="96"/>
      <c r="C4707" s="97"/>
      <c r="D4707" s="96"/>
      <c r="E4707" s="96"/>
      <c r="F4707" s="96"/>
      <c r="G4707" s="96"/>
      <c r="H4707" s="96"/>
      <c r="I4707" s="96"/>
      <c r="J4707" s="96"/>
      <c r="K4707" s="96"/>
      <c r="L4707" s="96"/>
      <c r="M4707" s="96"/>
      <c r="N4707" s="96"/>
      <c r="O4707" s="96"/>
      <c r="P4707" s="97"/>
      <c r="Q4707" s="218"/>
      <c r="R4707" s="98" t="str">
        <f t="shared" ref="R4707" si="12258">IF(COUNTA(Y4704:DP4707)=0,"none",HLOOKUP(R4705,Y4705:DP4707,3,FALSE))</f>
        <v>none</v>
      </c>
      <c r="S4707" s="99" t="str">
        <f t="shared" ref="S4707" si="12259">IF(COUNTA(Y4704:DP4707)=0,"none",HLOOKUP(S4704,Y4704:DP4707,4,FALSE))</f>
        <v>none</v>
      </c>
      <c r="T4707" s="100"/>
      <c r="U4707" s="100" t="str">
        <f t="array" ref="U4707">IF(COUNTA(Y4704:DP4707)=0,"none",IF($U$2="WAHR",$W$3,Abfrage!$F$4))</f>
        <v>none</v>
      </c>
      <c r="V4707" s="100" t="str">
        <f t="array" ref="V4707">IF(COUNTA(Y4704:DP4707)=0,"none",IF($U$2="WAHR",$W$3,Abfrage!$F$4))</f>
        <v>none</v>
      </c>
      <c r="W4707" s="100" t="str">
        <f t="array" ref="W4707">IF(COUNTA(Y4704:DP4707)=0,"none",IF($U$2="WAHR",$W$3,Abfrage!$F$4))</f>
        <v>none</v>
      </c>
      <c r="X4707" s="109"/>
    </row>
    <row r="4708" spans="2:26">
      <c r="B4708" s="75" t="s">
        <v>2905</v>
      </c>
      <c r="C4708" s="76"/>
      <c r="D4708" s="75" t="s">
        <v>95</v>
      </c>
      <c r="E4708" s="75" t="s">
        <v>96</v>
      </c>
      <c r="F4708" s="75" t="s">
        <v>97</v>
      </c>
      <c r="G4708" s="75" t="s">
        <v>306</v>
      </c>
      <c r="H4708" s="75"/>
      <c r="I4708" s="75" t="s">
        <v>51</v>
      </c>
      <c r="J4708" s="75" t="s">
        <v>2906</v>
      </c>
      <c r="K4708" s="75" t="s">
        <v>306</v>
      </c>
      <c r="L4708" s="75" t="s">
        <v>306</v>
      </c>
      <c r="M4708" s="75" t="s">
        <v>313</v>
      </c>
      <c r="N4708" s="75" t="s">
        <v>393</v>
      </c>
      <c r="O4708" s="75" t="s">
        <v>309</v>
      </c>
      <c r="P4708" s="76" t="s">
        <v>306</v>
      </c>
      <c r="Q4708" s="216"/>
      <c r="R4708" s="77" t="str">
        <f t="shared" ref="R4708" si="12260">IF(COUNTA(Y4708:DP4711)=0,"01.01.1900",INDEX(Y4708:DP4708,MATCH(R4709,Y4709:DP4709,0)))</f>
        <v>01.01.1900</v>
      </c>
      <c r="S4708" s="78" t="str">
        <f t="shared" ref="S4708" si="12261">IF(COUNTA(Y4708:DP4711)=0,"01.01.1900",MAX(Y4708:DP4708))</f>
        <v>01.01.1900</v>
      </c>
      <c r="T4708" s="79"/>
      <c r="U4708" s="80" t="str">
        <f t="array" ref="U4708">IF(COUNTA(Y4708:DP4711)=0,"01.01.1900",IF(ISERROR(HLOOKUP(U4711,Y4711:DP4711,1,FALSE)),"01.01.1900",INDEX(Y4708:DP4708,MATCH(U4709&amp;U4711,Y4709:DP4709&amp;Y4711:DP4711,0))))</f>
        <v>01.01.1900</v>
      </c>
      <c r="V4708" s="81" t="str">
        <f t="shared" ref="V4708" si="12262">IF(COUNTA(Y4708:DP4711)=0,"01.01.1900",_xlfn.MAXIFS(Y4708:DP4708,Y4711:DP4711,V4711))</f>
        <v>01.01.1900</v>
      </c>
      <c r="W4708" s="82"/>
      <c r="X4708" s="106"/>
    </row>
    <row r="4709" spans="2:26">
      <c r="B4709" s="83"/>
      <c r="C4709" s="84"/>
      <c r="D4709" s="83"/>
      <c r="E4709" s="83"/>
      <c r="F4709" s="83"/>
      <c r="G4709" s="83"/>
      <c r="H4709" s="83"/>
      <c r="I4709" s="83"/>
      <c r="J4709" s="83"/>
      <c r="K4709" s="83"/>
      <c r="L4709" s="83"/>
      <c r="M4709" s="83"/>
      <c r="N4709" s="83"/>
      <c r="O4709" s="83"/>
      <c r="P4709" s="84"/>
      <c r="Q4709" s="217"/>
      <c r="R4709" s="85">
        <f t="shared" ref="R4709" si="12263">IF(COUNTA(Y4708:DP4711)=0,0,MIN(Y4709:DP4709))</f>
        <v>0</v>
      </c>
      <c r="S4709" s="86">
        <f t="shared" ref="S4709" si="12264">IF(COUNTA(Y4708:DP4711)=0,0,HLOOKUP(S4708,Y4708:DP4711,2,FALSE))</f>
        <v>0</v>
      </c>
      <c r="T4709" s="87">
        <f t="shared" ref="T4709" si="12265">IF(COUNTA(Y4708:DP4711)=0,0,AVERAGE(Y4709:DP4709))</f>
        <v>0</v>
      </c>
      <c r="U4709" s="88">
        <f t="shared" ref="U4709" si="12266">IF(COUNTA(Y4708:DP4711)=0,0,_xlfn.MINIFS(Y4709:DP4709,Y4711:DP4711,U4711))</f>
        <v>0</v>
      </c>
      <c r="V4709" s="89">
        <f t="array" ref="V4709">IF(COUNTA(Y4708:DP4711)=0,0,IF(ISERROR(HLOOKUP(V4711,Y4711:DP4711,1,FALSE)),0,INDEX(Y4709:DP4709,MATCH(V4708&amp;V4711,Y4708:DP4708&amp;Y4711:DP4711,0))))</f>
        <v>0</v>
      </c>
      <c r="W4709" s="90">
        <f t="array" ref="W4709">IF(COUNTA(Y4708:DP4711)=0,0,IF(ISERROR(HLOOKUP(W4711,Y4711:DP4711,1,FALSE)),0,AVERAGEIF(Y4711:DP4711,$W4711,Y4709:DP4709)))</f>
        <v>0</v>
      </c>
      <c r="X4709" s="107"/>
    </row>
    <row r="4710" spans="2:26">
      <c r="B4710" s="83"/>
      <c r="C4710" s="84"/>
      <c r="D4710" s="83"/>
      <c r="E4710" s="83"/>
      <c r="F4710" s="83"/>
      <c r="G4710" s="83"/>
      <c r="H4710" s="83"/>
      <c r="I4710" s="83"/>
      <c r="J4710" s="83"/>
      <c r="K4710" s="83"/>
      <c r="L4710" s="83"/>
      <c r="M4710" s="83"/>
      <c r="N4710" s="83"/>
      <c r="O4710" s="83"/>
      <c r="P4710" s="84"/>
      <c r="Q4710" s="217"/>
      <c r="R4710" s="91">
        <f t="shared" ref="R4710" si="12267">IF(COUNTA(Y4708:DP4711)=0,0,HLOOKUP(R4709,Y4709:DP4711,2,FALSE))</f>
        <v>0</v>
      </c>
      <c r="S4710" s="92">
        <f t="shared" ref="S4710" si="12268">IF(COUNTA(Y4708:DP4711)=0,0,HLOOKUP(S4708,Y4708:DP4711,3,FALSE))</f>
        <v>0</v>
      </c>
      <c r="T4710" s="93"/>
      <c r="U4710" s="94">
        <f t="array" ref="U4710">IF(COUNTA(Y4708:DP4711)=0,0,IF(ISERROR(HLOOKUP(U4711,Y4711:DP4711,1,FALSE)),0,INDEX(Y4710:DP4710,MATCH(U4709&amp;U4711,Y4709:DP4709&amp;Y4711:DP4711,0))))</f>
        <v>0</v>
      </c>
      <c r="V4710" s="94">
        <f t="array" ref="V4710">IF(COUNTA(Y4708:DP4711)=0,0,IF(ISERROR(HLOOKUP(V4711,Y4711:DP4711,1,FALSE)),0,INDEX(Y4710:DP4710,MATCH(V4709&amp;V4711,Y4709:DP4709&amp;Y4711:DP4711,0))))</f>
        <v>0</v>
      </c>
      <c r="W4710" s="95"/>
      <c r="X4710" s="108"/>
    </row>
    <row r="4711" spans="2:26" ht="13.9" thickBot="1">
      <c r="B4711" s="96"/>
      <c r="C4711" s="97"/>
      <c r="D4711" s="96"/>
      <c r="E4711" s="96"/>
      <c r="F4711" s="96"/>
      <c r="G4711" s="96"/>
      <c r="H4711" s="96"/>
      <c r="I4711" s="96"/>
      <c r="J4711" s="96"/>
      <c r="K4711" s="96"/>
      <c r="L4711" s="96"/>
      <c r="M4711" s="96"/>
      <c r="N4711" s="96"/>
      <c r="O4711" s="96"/>
      <c r="P4711" s="97"/>
      <c r="Q4711" s="218"/>
      <c r="R4711" s="98" t="str">
        <f t="shared" ref="R4711" si="12269">IF(COUNTA(Y4708:DP4711)=0,"none",HLOOKUP(R4709,Y4709:DP4711,3,FALSE))</f>
        <v>none</v>
      </c>
      <c r="S4711" s="99" t="str">
        <f t="shared" ref="S4711" si="12270">IF(COUNTA(Y4708:DP4711)=0,"none",HLOOKUP(S4708,Y4708:DP4711,4,FALSE))</f>
        <v>none</v>
      </c>
      <c r="T4711" s="100"/>
      <c r="U4711" s="100" t="str">
        <f t="array" ref="U4711">IF(COUNTA(Y4708:DP4711)=0,"none",IF($U$2="WAHR",$W$3,Abfrage!$F$4))</f>
        <v>none</v>
      </c>
      <c r="V4711" s="100" t="str">
        <f t="array" ref="V4711">IF(COUNTA(Y4708:DP4711)=0,"none",IF($U$2="WAHR",$W$3,Abfrage!$F$4))</f>
        <v>none</v>
      </c>
      <c r="W4711" s="100" t="str">
        <f t="array" ref="W4711">IF(COUNTA(Y4708:DP4711)=0,"none",IF($U$2="WAHR",$W$3,Abfrage!$F$4))</f>
        <v>none</v>
      </c>
      <c r="X4711" s="109"/>
    </row>
    <row r="4712" spans="2:26">
      <c r="B4712" s="75" t="s">
        <v>2907</v>
      </c>
      <c r="C4712" s="76">
        <v>1000367656</v>
      </c>
      <c r="D4712" s="75" t="s">
        <v>95</v>
      </c>
      <c r="E4712" s="75" t="s">
        <v>96</v>
      </c>
      <c r="F4712" s="75" t="s">
        <v>103</v>
      </c>
      <c r="G4712" s="75" t="s">
        <v>306</v>
      </c>
      <c r="H4712" s="75" t="e">
        <v>#N/A</v>
      </c>
      <c r="I4712" s="75" t="s">
        <v>377</v>
      </c>
      <c r="J4712" s="75" t="s">
        <v>2908</v>
      </c>
      <c r="K4712" s="75" t="s">
        <v>306</v>
      </c>
      <c r="L4712" s="75" t="s">
        <v>306</v>
      </c>
      <c r="M4712" s="75" t="s">
        <v>306</v>
      </c>
      <c r="N4712" s="75" t="s">
        <v>306</v>
      </c>
      <c r="O4712" s="75" t="s">
        <v>2795</v>
      </c>
      <c r="P4712" s="76" t="s">
        <v>306</v>
      </c>
      <c r="Q4712" s="216"/>
      <c r="R4712" s="77" t="str">
        <f t="shared" ref="R4712" si="12271">IF(COUNTA(Y4712:DP4715)=0,"01.01.1900",INDEX(Y4712:DP4712,MATCH(R4713,Y4713:DP4713,0)))</f>
        <v>01.01.1900</v>
      </c>
      <c r="S4712" s="78" t="str">
        <f t="shared" ref="S4712" si="12272">IF(COUNTA(Y4712:DP4715)=0,"01.01.1900",MAX(Y4712:DP4712))</f>
        <v>01.01.1900</v>
      </c>
      <c r="T4712" s="79"/>
      <c r="U4712" s="80" t="str">
        <f t="array" ref="U4712">IF(COUNTA(Y4712:DP4715)=0,"01.01.1900",IF(ISERROR(HLOOKUP(U4715,Y4715:DP4715,1,FALSE)),"01.01.1900",INDEX(Y4712:DP4712,MATCH(U4713&amp;U4715,Y4713:DP4713&amp;Y4715:DP4715,0))))</f>
        <v>01.01.1900</v>
      </c>
      <c r="V4712" s="81" t="str">
        <f t="shared" ref="V4712" si="12273">IF(COUNTA(Y4712:DP4715)=0,"01.01.1900",_xlfn.MAXIFS(Y4712:DP4712,Y4715:DP4715,V4715))</f>
        <v>01.01.1900</v>
      </c>
      <c r="W4712" s="82"/>
      <c r="X4712" s="106"/>
    </row>
    <row r="4713" spans="2:26">
      <c r="B4713" s="83"/>
      <c r="C4713" s="84"/>
      <c r="D4713" s="83"/>
      <c r="E4713" s="83"/>
      <c r="F4713" s="83"/>
      <c r="G4713" s="83"/>
      <c r="H4713" s="83"/>
      <c r="I4713" s="83"/>
      <c r="J4713" s="83"/>
      <c r="K4713" s="83"/>
      <c r="L4713" s="83"/>
      <c r="M4713" s="83"/>
      <c r="N4713" s="83"/>
      <c r="O4713" s="83"/>
      <c r="P4713" s="84"/>
      <c r="Q4713" s="217"/>
      <c r="R4713" s="85">
        <f t="shared" ref="R4713" si="12274">IF(COUNTA(Y4712:DP4715)=0,0,MIN(Y4713:DP4713))</f>
        <v>0</v>
      </c>
      <c r="S4713" s="86">
        <f t="shared" ref="S4713" si="12275">IF(COUNTA(Y4712:DP4715)=0,0,HLOOKUP(S4712,Y4712:DP4715,2,FALSE))</f>
        <v>0</v>
      </c>
      <c r="T4713" s="87">
        <f t="shared" ref="T4713" si="12276">IF(COUNTA(Y4712:DP4715)=0,0,AVERAGE(Y4713:DP4713))</f>
        <v>0</v>
      </c>
      <c r="U4713" s="88">
        <f t="shared" ref="U4713" si="12277">IF(COUNTA(Y4712:DP4715)=0,0,_xlfn.MINIFS(Y4713:DP4713,Y4715:DP4715,U4715))</f>
        <v>0</v>
      </c>
      <c r="V4713" s="89">
        <f t="array" ref="V4713">IF(COUNTA(Y4712:DP4715)=0,0,IF(ISERROR(HLOOKUP(V4715,Y4715:DP4715,1,FALSE)),0,INDEX(Y4713:DP4713,MATCH(V4712&amp;V4715,Y4712:DP4712&amp;Y4715:DP4715,0))))</f>
        <v>0</v>
      </c>
      <c r="W4713" s="90">
        <f t="array" ref="W4713">IF(COUNTA(Y4712:DP4715)=0,0,IF(ISERROR(HLOOKUP(W4715,Y4715:DP4715,1,FALSE)),0,AVERAGEIF(Y4715:DP4715,$W4715,Y4713:DP4713)))</f>
        <v>0</v>
      </c>
      <c r="X4713" s="107"/>
    </row>
    <row r="4714" spans="2:26">
      <c r="B4714" s="83"/>
      <c r="C4714" s="84"/>
      <c r="D4714" s="83"/>
      <c r="E4714" s="83"/>
      <c r="F4714" s="83"/>
      <c r="G4714" s="83"/>
      <c r="H4714" s="83"/>
      <c r="I4714" s="83"/>
      <c r="J4714" s="83"/>
      <c r="K4714" s="83"/>
      <c r="L4714" s="83"/>
      <c r="M4714" s="83"/>
      <c r="N4714" s="83"/>
      <c r="O4714" s="83"/>
      <c r="P4714" s="84"/>
      <c r="Q4714" s="217"/>
      <c r="R4714" s="91">
        <f t="shared" ref="R4714" si="12278">IF(COUNTA(Y4712:DP4715)=0,0,HLOOKUP(R4713,Y4713:DP4715,2,FALSE))</f>
        <v>0</v>
      </c>
      <c r="S4714" s="92">
        <f t="shared" ref="S4714" si="12279">IF(COUNTA(Y4712:DP4715)=0,0,HLOOKUP(S4712,Y4712:DP4715,3,FALSE))</f>
        <v>0</v>
      </c>
      <c r="T4714" s="93"/>
      <c r="U4714" s="94">
        <f t="array" ref="U4714">IF(COUNTA(Y4712:DP4715)=0,0,IF(ISERROR(HLOOKUP(U4715,Y4715:DP4715,1,FALSE)),0,INDEX(Y4714:DP4714,MATCH(U4713&amp;U4715,Y4713:DP4713&amp;Y4715:DP4715,0))))</f>
        <v>0</v>
      </c>
      <c r="V4714" s="94">
        <f t="array" ref="V4714">IF(COUNTA(Y4712:DP4715)=0,0,IF(ISERROR(HLOOKUP(V4715,Y4715:DP4715,1,FALSE)),0,INDEX(Y4714:DP4714,MATCH(V4713&amp;V4715,Y4713:DP4713&amp;Y4715:DP4715,0))))</f>
        <v>0</v>
      </c>
      <c r="W4714" s="95"/>
      <c r="X4714" s="108"/>
    </row>
    <row r="4715" spans="2:26" ht="13.9" thickBot="1">
      <c r="B4715" s="96"/>
      <c r="C4715" s="97"/>
      <c r="D4715" s="96"/>
      <c r="E4715" s="96"/>
      <c r="F4715" s="96"/>
      <c r="G4715" s="96"/>
      <c r="H4715" s="96"/>
      <c r="I4715" s="96"/>
      <c r="J4715" s="96"/>
      <c r="K4715" s="96"/>
      <c r="L4715" s="96"/>
      <c r="M4715" s="96"/>
      <c r="N4715" s="96"/>
      <c r="O4715" s="96"/>
      <c r="P4715" s="97"/>
      <c r="Q4715" s="218"/>
      <c r="R4715" s="98" t="str">
        <f t="shared" ref="R4715" si="12280">IF(COUNTA(Y4712:DP4715)=0,"none",HLOOKUP(R4713,Y4713:DP4715,3,FALSE))</f>
        <v>none</v>
      </c>
      <c r="S4715" s="99" t="str">
        <f t="shared" ref="S4715" si="12281">IF(COUNTA(Y4712:DP4715)=0,"none",HLOOKUP(S4712,Y4712:DP4715,4,FALSE))</f>
        <v>none</v>
      </c>
      <c r="T4715" s="100"/>
      <c r="U4715" s="100" t="str">
        <f t="array" ref="U4715">IF(COUNTA(Y4712:DP4715)=0,"none",IF($U$2="WAHR",$W$3,Abfrage!$F$4))</f>
        <v>none</v>
      </c>
      <c r="V4715" s="100" t="str">
        <f t="array" ref="V4715">IF(COUNTA(Y4712:DP4715)=0,"none",IF($U$2="WAHR",$W$3,Abfrage!$F$4))</f>
        <v>none</v>
      </c>
      <c r="W4715" s="100" t="str">
        <f t="array" ref="W4715">IF(COUNTA(Y4712:DP4715)=0,"none",IF($U$2="WAHR",$W$3,Abfrage!$F$4))</f>
        <v>none</v>
      </c>
      <c r="X4715" s="109"/>
    </row>
    <row r="4716" spans="2:26">
      <c r="B4716" s="75" t="s">
        <v>2909</v>
      </c>
      <c r="C4716" s="76">
        <v>1000367655</v>
      </c>
      <c r="D4716" s="75" t="s">
        <v>95</v>
      </c>
      <c r="E4716" s="75" t="s">
        <v>96</v>
      </c>
      <c r="F4716" s="75" t="s">
        <v>97</v>
      </c>
      <c r="G4716" s="75" t="s">
        <v>97</v>
      </c>
      <c r="H4716" s="75" t="s">
        <v>44</v>
      </c>
      <c r="I4716" s="75" t="s">
        <v>377</v>
      </c>
      <c r="J4716" s="75" t="s">
        <v>2910</v>
      </c>
      <c r="K4716" s="75" t="s">
        <v>306</v>
      </c>
      <c r="L4716" s="75" t="s">
        <v>306</v>
      </c>
      <c r="M4716" s="75" t="s">
        <v>313</v>
      </c>
      <c r="N4716" s="75" t="s">
        <v>352</v>
      </c>
      <c r="O4716" s="75" t="s">
        <v>309</v>
      </c>
      <c r="P4716" s="76" t="s">
        <v>306</v>
      </c>
      <c r="Q4716" s="216"/>
      <c r="R4716" s="77">
        <f t="shared" ref="R4716" si="12282">IF(COUNTA(Y4716:DP4719)=0,"01.01.1900",INDEX(Y4716:DP4716,MATCH(R4717,Y4717:DP4717,0)))</f>
        <v>44714</v>
      </c>
      <c r="S4716" s="78">
        <f t="shared" ref="S4716" si="12283">IF(COUNTA(Y4716:DP4719)=0,"01.01.1900",MAX(Y4716:DP4716))</f>
        <v>44714</v>
      </c>
      <c r="T4716" s="79"/>
      <c r="U4716" s="80" t="str">
        <f t="array" ref="U4716">IF(COUNTA(Y4716:DP4719)=0,"01.01.1900",IF(ISERROR(HLOOKUP(U4719,Y4719:DP4719,1,FALSE)),"01.01.1900",INDEX(Y4716:DP4716,MATCH(U4717&amp;U4719,Y4717:DP4717&amp;Y4719:DP4719,0))))</f>
        <v>01.01.1900</v>
      </c>
      <c r="V4716" s="81">
        <f t="shared" ref="V4716" si="12284">IF(COUNTA(Y4716:DP4719)=0,"01.01.1900",_xlfn.MAXIFS(Y4716:DP4716,Y4719:DP4719,V4719))</f>
        <v>0</v>
      </c>
      <c r="W4716" s="82"/>
      <c r="X4716" s="106"/>
      <c r="Y4716" s="141">
        <v>44714</v>
      </c>
      <c r="Z4716" s="141">
        <v>44714</v>
      </c>
    </row>
    <row r="4717" spans="2:26">
      <c r="B4717" s="83"/>
      <c r="C4717" s="84"/>
      <c r="D4717" s="83"/>
      <c r="E4717" s="83"/>
      <c r="F4717" s="83"/>
      <c r="G4717" s="83"/>
      <c r="H4717" s="83"/>
      <c r="I4717" s="83"/>
      <c r="J4717" s="83"/>
      <c r="K4717" s="83"/>
      <c r="L4717" s="83"/>
      <c r="M4717" s="83"/>
      <c r="N4717" s="83"/>
      <c r="O4717" s="83"/>
      <c r="P4717" s="84"/>
      <c r="Q4717" s="217"/>
      <c r="R4717" s="85">
        <f t="shared" ref="R4717" si="12285">IF(COUNTA(Y4716:DP4719)=0,0,MIN(Y4717:DP4717))</f>
        <v>2</v>
      </c>
      <c r="S4717" s="86">
        <f t="shared" ref="S4717" si="12286">IF(COUNTA(Y4716:DP4719)=0,0,HLOOKUP(S4716,Y4716:DP4719,2,FALSE))</f>
        <v>2</v>
      </c>
      <c r="T4717" s="87">
        <f t="shared" ref="T4717" si="12287">IF(COUNTA(Y4716:DP4719)=0,0,AVERAGE(Y4717:DP4717))</f>
        <v>2</v>
      </c>
      <c r="U4717" s="88">
        <f t="shared" ref="U4717" si="12288">IF(COUNTA(Y4716:DP4719)=0,0,_xlfn.MINIFS(Y4717:DP4717,Y4719:DP4719,U4719))</f>
        <v>0</v>
      </c>
      <c r="V4717" s="89">
        <f t="array" ref="V4717">IF(COUNTA(Y4716:DP4719)=0,0,IF(ISERROR(HLOOKUP(V4719,Y4719:DP4719,1,FALSE)),0,INDEX(Y4717:DP4717,MATCH(V4716&amp;V4719,Y4716:DP4716&amp;Y4719:DP4719,0))))</f>
        <v>0</v>
      </c>
      <c r="W4717" s="90">
        <f t="array" ref="W4717">IF(COUNTA(Y4716:DP4719)=0,0,IF(ISERROR(HLOOKUP(W4719,Y4719:DP4719,1,FALSE)),0,AVERAGEIF(Y4719:DP4719,$W4719,Y4717:DP4717)))</f>
        <v>0</v>
      </c>
      <c r="X4717" s="107"/>
      <c r="Y4717" s="142">
        <v>2</v>
      </c>
      <c r="Z4717" s="142">
        <v>2</v>
      </c>
    </row>
    <row r="4718" spans="2:26">
      <c r="B4718" s="83"/>
      <c r="C4718" s="84"/>
      <c r="D4718" s="83"/>
      <c r="E4718" s="83"/>
      <c r="F4718" s="83"/>
      <c r="G4718" s="83"/>
      <c r="H4718" s="83"/>
      <c r="I4718" s="83"/>
      <c r="J4718" s="83"/>
      <c r="K4718" s="83"/>
      <c r="L4718" s="83"/>
      <c r="M4718" s="83"/>
      <c r="N4718" s="83"/>
      <c r="O4718" s="83"/>
      <c r="P4718" s="84"/>
      <c r="Q4718" s="217"/>
      <c r="R4718" s="91" t="str">
        <f t="shared" ref="R4718" si="12289">IF(COUNTA(Y4716:DP4719)=0,0,HLOOKUP(R4717,Y4717:DP4719,2,FALSE))</f>
        <v>nn</v>
      </c>
      <c r="S4718" s="92" t="str">
        <f t="shared" ref="S4718" si="12290">IF(COUNTA(Y4716:DP4719)=0,0,HLOOKUP(S4716,Y4716:DP4719,3,FALSE))</f>
        <v>nn</v>
      </c>
      <c r="T4718" s="93"/>
      <c r="U4718" s="94">
        <f t="array" ref="U4718">IF(COUNTA(Y4716:DP4719)=0,0,IF(ISERROR(HLOOKUP(U4719,Y4719:DP4719,1,FALSE)),0,INDEX(Y4718:DP4718,MATCH(U4717&amp;U4719,Y4717:DP4717&amp;Y4719:DP4719,0))))</f>
        <v>0</v>
      </c>
      <c r="V4718" s="94">
        <f t="array" ref="V4718">IF(COUNTA(Y4716:DP4719)=0,0,IF(ISERROR(HLOOKUP(V4719,Y4719:DP4719,1,FALSE)),0,INDEX(Y4718:DP4718,MATCH(V4717&amp;V4719,Y4717:DP4717&amp;Y4719:DP4719,0))))</f>
        <v>0</v>
      </c>
      <c r="W4718" s="95"/>
      <c r="X4718" s="108"/>
      <c r="Y4718" s="143" t="s">
        <v>345</v>
      </c>
      <c r="Z4718" s="143">
        <v>0</v>
      </c>
    </row>
    <row r="4719" spans="2:26" ht="13.9" thickBot="1">
      <c r="B4719" s="96"/>
      <c r="C4719" s="97"/>
      <c r="D4719" s="96"/>
      <c r="E4719" s="96"/>
      <c r="F4719" s="96"/>
      <c r="G4719" s="96"/>
      <c r="H4719" s="96"/>
      <c r="I4719" s="96"/>
      <c r="J4719" s="96"/>
      <c r="K4719" s="96"/>
      <c r="L4719" s="96"/>
      <c r="M4719" s="96"/>
      <c r="N4719" s="96"/>
      <c r="O4719" s="96"/>
      <c r="P4719" s="97"/>
      <c r="Q4719" s="218"/>
      <c r="R4719" s="98" t="str">
        <f t="shared" ref="R4719" si="12291">IF(COUNTA(Y4716:DP4719)=0,"none",HLOOKUP(R4717,Y4717:DP4719,3,FALSE))</f>
        <v>SAP</v>
      </c>
      <c r="S4719" s="99" t="str">
        <f t="shared" ref="S4719" si="12292">IF(COUNTA(Y4716:DP4719)=0,"none",HLOOKUP(S4716,Y4716:DP4719,4,FALSE))</f>
        <v>SAP</v>
      </c>
      <c r="T4719" s="100"/>
      <c r="U4719" s="100">
        <f t="array" ref="U4719">IF(COUNTA(Y4716:DP4719)=0,"none",IF($U$2="WAHR",$W$3,Abfrage!$F$4))</f>
        <v>0</v>
      </c>
      <c r="V4719" s="100">
        <f t="array" ref="V4719">IF(COUNTA(Y4716:DP4719)=0,"none",IF($U$2="WAHR",$W$3,Abfrage!$F$4))</f>
        <v>0</v>
      </c>
      <c r="W4719" s="100">
        <f t="array" ref="W4719">IF(COUNTA(Y4716:DP4719)=0,"none",IF($U$2="WAHR",$W$3,Abfrage!$F$4))</f>
        <v>0</v>
      </c>
      <c r="X4719" s="109"/>
      <c r="Y4719" s="144" t="s">
        <v>47</v>
      </c>
      <c r="Z4719" s="144" t="s">
        <v>47</v>
      </c>
    </row>
    <row r="4720" spans="2:26">
      <c r="B4720" s="75" t="s">
        <v>2911</v>
      </c>
      <c r="C4720" s="76">
        <v>1000365194</v>
      </c>
      <c r="D4720" s="75" t="s">
        <v>95</v>
      </c>
      <c r="E4720" s="75" t="s">
        <v>148</v>
      </c>
      <c r="F4720" s="75" t="s">
        <v>341</v>
      </c>
      <c r="G4720" s="75" t="s">
        <v>306</v>
      </c>
      <c r="H4720" s="75" t="e">
        <v>#N/A</v>
      </c>
      <c r="I4720" s="75" t="s">
        <v>391</v>
      </c>
      <c r="J4720" s="75" t="s">
        <v>2912</v>
      </c>
      <c r="K4720" s="75" t="s">
        <v>321</v>
      </c>
      <c r="L4720" s="75" t="s">
        <v>393</v>
      </c>
      <c r="M4720" s="75" t="s">
        <v>313</v>
      </c>
      <c r="N4720" s="75" t="s">
        <v>327</v>
      </c>
      <c r="O4720" s="75" t="s">
        <v>306</v>
      </c>
      <c r="P4720" s="76" t="s">
        <v>306</v>
      </c>
      <c r="Q4720" s="216"/>
      <c r="R4720" s="77" t="str">
        <f t="shared" ref="R4720" si="12293">IF(COUNTA(Y4720:DP4723)=0,"01.01.1900",INDEX(Y4720:DP4720,MATCH(R4721,Y4721:DP4721,0)))</f>
        <v>01.01.1900</v>
      </c>
      <c r="S4720" s="78" t="str">
        <f t="shared" ref="S4720" si="12294">IF(COUNTA(Y4720:DP4723)=0,"01.01.1900",MAX(Y4720:DP4720))</f>
        <v>01.01.1900</v>
      </c>
      <c r="T4720" s="79"/>
      <c r="U4720" s="80" t="str">
        <f t="array" ref="U4720">IF(COUNTA(Y4720:DP4723)=0,"01.01.1900",IF(ISERROR(HLOOKUP(U4723,Y4723:DP4723,1,FALSE)),"01.01.1900",INDEX(Y4720:DP4720,MATCH(U4721&amp;U4723,Y4721:DP4721&amp;Y4723:DP4723,0))))</f>
        <v>01.01.1900</v>
      </c>
      <c r="V4720" s="81" t="str">
        <f t="shared" ref="V4720" si="12295">IF(COUNTA(Y4720:DP4723)=0,"01.01.1900",_xlfn.MAXIFS(Y4720:DP4720,Y4723:DP4723,V4723))</f>
        <v>01.01.1900</v>
      </c>
      <c r="W4720" s="82"/>
      <c r="X4720" s="106"/>
    </row>
    <row r="4721" spans="2:24">
      <c r="B4721" s="83"/>
      <c r="C4721" s="84"/>
      <c r="D4721" s="83"/>
      <c r="E4721" s="83"/>
      <c r="F4721" s="83"/>
      <c r="G4721" s="83"/>
      <c r="H4721" s="83"/>
      <c r="I4721" s="83"/>
      <c r="J4721" s="83"/>
      <c r="K4721" s="83"/>
      <c r="L4721" s="83"/>
      <c r="M4721" s="83"/>
      <c r="N4721" s="83"/>
      <c r="O4721" s="83"/>
      <c r="P4721" s="84"/>
      <c r="Q4721" s="217"/>
      <c r="R4721" s="85">
        <f t="shared" ref="R4721" si="12296">IF(COUNTA(Y4720:DP4723)=0,0,MIN(Y4721:DP4721))</f>
        <v>0</v>
      </c>
      <c r="S4721" s="86">
        <f t="shared" ref="S4721" si="12297">IF(COUNTA(Y4720:DP4723)=0,0,HLOOKUP(S4720,Y4720:DP4723,2,FALSE))</f>
        <v>0</v>
      </c>
      <c r="T4721" s="87">
        <f t="shared" ref="T4721" si="12298">IF(COUNTA(Y4720:DP4723)=0,0,AVERAGE(Y4721:DP4721))</f>
        <v>0</v>
      </c>
      <c r="U4721" s="88">
        <f t="shared" ref="U4721" si="12299">IF(COUNTA(Y4720:DP4723)=0,0,_xlfn.MINIFS(Y4721:DP4721,Y4723:DP4723,U4723))</f>
        <v>0</v>
      </c>
      <c r="V4721" s="89">
        <f t="array" ref="V4721">IF(COUNTA(Y4720:DP4723)=0,0,IF(ISERROR(HLOOKUP(V4723,Y4723:DP4723,1,FALSE)),0,INDEX(Y4721:DP4721,MATCH(V4720&amp;V4723,Y4720:DP4720&amp;Y4723:DP4723,0))))</f>
        <v>0</v>
      </c>
      <c r="W4721" s="90">
        <f t="array" ref="W4721">IF(COUNTA(Y4720:DP4723)=0,0,IF(ISERROR(HLOOKUP(W4723,Y4723:DP4723,1,FALSE)),0,AVERAGEIF(Y4723:DP4723,$W4723,Y4721:DP4721)))</f>
        <v>0</v>
      </c>
      <c r="X4721" s="107"/>
    </row>
    <row r="4722" spans="2:24">
      <c r="B4722" s="83"/>
      <c r="C4722" s="84"/>
      <c r="D4722" s="83"/>
      <c r="E4722" s="83"/>
      <c r="F4722" s="83"/>
      <c r="G4722" s="83"/>
      <c r="H4722" s="83"/>
      <c r="I4722" s="83"/>
      <c r="J4722" s="83"/>
      <c r="K4722" s="83"/>
      <c r="L4722" s="83"/>
      <c r="M4722" s="83"/>
      <c r="N4722" s="83"/>
      <c r="O4722" s="83"/>
      <c r="P4722" s="84"/>
      <c r="Q4722" s="217"/>
      <c r="R4722" s="91">
        <f t="shared" ref="R4722" si="12300">IF(COUNTA(Y4720:DP4723)=0,0,HLOOKUP(R4721,Y4721:DP4723,2,FALSE))</f>
        <v>0</v>
      </c>
      <c r="S4722" s="92">
        <f t="shared" ref="S4722" si="12301">IF(COUNTA(Y4720:DP4723)=0,0,HLOOKUP(S4720,Y4720:DP4723,3,FALSE))</f>
        <v>0</v>
      </c>
      <c r="T4722" s="93"/>
      <c r="U4722" s="94">
        <f t="array" ref="U4722">IF(COUNTA(Y4720:DP4723)=0,0,IF(ISERROR(HLOOKUP(U4723,Y4723:DP4723,1,FALSE)),0,INDEX(Y4722:DP4722,MATCH(U4721&amp;U4723,Y4721:DP4721&amp;Y4723:DP4723,0))))</f>
        <v>0</v>
      </c>
      <c r="V4722" s="94">
        <f t="array" ref="V4722">IF(COUNTA(Y4720:DP4723)=0,0,IF(ISERROR(HLOOKUP(V4723,Y4723:DP4723,1,FALSE)),0,INDEX(Y4722:DP4722,MATCH(V4721&amp;V4723,Y4721:DP4721&amp;Y4723:DP4723,0))))</f>
        <v>0</v>
      </c>
      <c r="W4722" s="95"/>
      <c r="X4722" s="108"/>
    </row>
    <row r="4723" spans="2:24" ht="13.9" thickBot="1">
      <c r="B4723" s="96"/>
      <c r="C4723" s="97"/>
      <c r="D4723" s="96"/>
      <c r="E4723" s="96"/>
      <c r="F4723" s="96"/>
      <c r="G4723" s="96"/>
      <c r="H4723" s="96"/>
      <c r="I4723" s="96"/>
      <c r="J4723" s="96"/>
      <c r="K4723" s="96"/>
      <c r="L4723" s="96"/>
      <c r="M4723" s="96"/>
      <c r="N4723" s="96"/>
      <c r="O4723" s="96"/>
      <c r="P4723" s="97"/>
      <c r="Q4723" s="218"/>
      <c r="R4723" s="98" t="str">
        <f t="shared" ref="R4723" si="12302">IF(COUNTA(Y4720:DP4723)=0,"none",HLOOKUP(R4721,Y4721:DP4723,3,FALSE))</f>
        <v>none</v>
      </c>
      <c r="S4723" s="99" t="str">
        <f t="shared" ref="S4723" si="12303">IF(COUNTA(Y4720:DP4723)=0,"none",HLOOKUP(S4720,Y4720:DP4723,4,FALSE))</f>
        <v>none</v>
      </c>
      <c r="T4723" s="100"/>
      <c r="U4723" s="100" t="str">
        <f t="array" ref="U4723">IF(COUNTA(Y4720:DP4723)=0,"none",IF($U$2="WAHR",$W$3,Abfrage!$F$4))</f>
        <v>none</v>
      </c>
      <c r="V4723" s="100" t="str">
        <f t="array" ref="V4723">IF(COUNTA(Y4720:DP4723)=0,"none",IF($U$2="WAHR",$W$3,Abfrage!$F$4))</f>
        <v>none</v>
      </c>
      <c r="W4723" s="100" t="str">
        <f t="array" ref="W4723">IF(COUNTA(Y4720:DP4723)=0,"none",IF($U$2="WAHR",$W$3,Abfrage!$F$4))</f>
        <v>none</v>
      </c>
      <c r="X4723" s="109"/>
    </row>
    <row r="4724" spans="2:24">
      <c r="B4724" s="75" t="s">
        <v>2913</v>
      </c>
      <c r="C4724" s="76"/>
      <c r="D4724" s="75" t="s">
        <v>217</v>
      </c>
      <c r="E4724" s="75" t="s">
        <v>138</v>
      </c>
      <c r="F4724" s="75" t="s">
        <v>139</v>
      </c>
      <c r="G4724" s="75" t="s">
        <v>306</v>
      </c>
      <c r="H4724" s="75"/>
      <c r="I4724" s="75" t="s">
        <v>51</v>
      </c>
      <c r="J4724" s="75" t="s">
        <v>2914</v>
      </c>
      <c r="K4724" s="75" t="s">
        <v>306</v>
      </c>
      <c r="L4724" s="75" t="s">
        <v>306</v>
      </c>
      <c r="M4724" s="75" t="s">
        <v>307</v>
      </c>
      <c r="N4724" s="75" t="s">
        <v>352</v>
      </c>
      <c r="O4724" s="75" t="s">
        <v>306</v>
      </c>
      <c r="P4724" s="76" t="s">
        <v>306</v>
      </c>
      <c r="Q4724" s="216"/>
      <c r="R4724" s="77" t="str">
        <f t="shared" ref="R4724" si="12304">IF(COUNTA(Y4724:DP4727)=0,"01.01.1900",INDEX(Y4724:DP4724,MATCH(R4725,Y4725:DP4725,0)))</f>
        <v>01.01.1900</v>
      </c>
      <c r="S4724" s="78" t="str">
        <f t="shared" ref="S4724" si="12305">IF(COUNTA(Y4724:DP4727)=0,"01.01.1900",MAX(Y4724:DP4724))</f>
        <v>01.01.1900</v>
      </c>
      <c r="T4724" s="79"/>
      <c r="U4724" s="80" t="str">
        <f t="array" ref="U4724">IF(COUNTA(Y4724:DP4727)=0,"01.01.1900",IF(ISERROR(HLOOKUP(U4727,Y4727:DP4727,1,FALSE)),"01.01.1900",INDEX(Y4724:DP4724,MATCH(U4725&amp;U4727,Y4725:DP4725&amp;Y4727:DP4727,0))))</f>
        <v>01.01.1900</v>
      </c>
      <c r="V4724" s="81" t="str">
        <f t="shared" ref="V4724" si="12306">IF(COUNTA(Y4724:DP4727)=0,"01.01.1900",_xlfn.MAXIFS(Y4724:DP4724,Y4727:DP4727,V4727))</f>
        <v>01.01.1900</v>
      </c>
      <c r="W4724" s="82"/>
      <c r="X4724" s="106"/>
    </row>
    <row r="4725" spans="2:24">
      <c r="B4725" s="83"/>
      <c r="C4725" s="84"/>
      <c r="D4725" s="83"/>
      <c r="E4725" s="83"/>
      <c r="F4725" s="83"/>
      <c r="G4725" s="83"/>
      <c r="H4725" s="83"/>
      <c r="I4725" s="83"/>
      <c r="J4725" s="83"/>
      <c r="K4725" s="83"/>
      <c r="L4725" s="83"/>
      <c r="M4725" s="83"/>
      <c r="N4725" s="83"/>
      <c r="O4725" s="83"/>
      <c r="P4725" s="84"/>
      <c r="Q4725" s="217"/>
      <c r="R4725" s="85">
        <f t="shared" ref="R4725" si="12307">IF(COUNTA(Y4724:DP4727)=0,0,MIN(Y4725:DP4725))</f>
        <v>0</v>
      </c>
      <c r="S4725" s="86">
        <f t="shared" ref="S4725" si="12308">IF(COUNTA(Y4724:DP4727)=0,0,HLOOKUP(S4724,Y4724:DP4727,2,FALSE))</f>
        <v>0</v>
      </c>
      <c r="T4725" s="87">
        <f t="shared" ref="T4725" si="12309">IF(COUNTA(Y4724:DP4727)=0,0,AVERAGE(Y4725:DP4725))</f>
        <v>0</v>
      </c>
      <c r="U4725" s="88">
        <f t="shared" ref="U4725" si="12310">IF(COUNTA(Y4724:DP4727)=0,0,_xlfn.MINIFS(Y4725:DP4725,Y4727:DP4727,U4727))</f>
        <v>0</v>
      </c>
      <c r="V4725" s="89">
        <f t="array" ref="V4725">IF(COUNTA(Y4724:DP4727)=0,0,IF(ISERROR(HLOOKUP(V4727,Y4727:DP4727,1,FALSE)),0,INDEX(Y4725:DP4725,MATCH(V4724&amp;V4727,Y4724:DP4724&amp;Y4727:DP4727,0))))</f>
        <v>0</v>
      </c>
      <c r="W4725" s="90">
        <f t="array" ref="W4725">IF(COUNTA(Y4724:DP4727)=0,0,IF(ISERROR(HLOOKUP(W4727,Y4727:DP4727,1,FALSE)),0,AVERAGEIF(Y4727:DP4727,$W4727,Y4725:DP4725)))</f>
        <v>0</v>
      </c>
      <c r="X4725" s="107"/>
    </row>
    <row r="4726" spans="2:24">
      <c r="B4726" s="83"/>
      <c r="C4726" s="84"/>
      <c r="D4726" s="83"/>
      <c r="E4726" s="83"/>
      <c r="F4726" s="83"/>
      <c r="G4726" s="83"/>
      <c r="H4726" s="83"/>
      <c r="I4726" s="83"/>
      <c r="J4726" s="83"/>
      <c r="K4726" s="83"/>
      <c r="L4726" s="83"/>
      <c r="M4726" s="83"/>
      <c r="N4726" s="83"/>
      <c r="O4726" s="83"/>
      <c r="P4726" s="84"/>
      <c r="Q4726" s="217"/>
      <c r="R4726" s="91">
        <f t="shared" ref="R4726" si="12311">IF(COUNTA(Y4724:DP4727)=0,0,HLOOKUP(R4725,Y4725:DP4727,2,FALSE))</f>
        <v>0</v>
      </c>
      <c r="S4726" s="92">
        <f t="shared" ref="S4726" si="12312">IF(COUNTA(Y4724:DP4727)=0,0,HLOOKUP(S4724,Y4724:DP4727,3,FALSE))</f>
        <v>0</v>
      </c>
      <c r="T4726" s="93"/>
      <c r="U4726" s="94">
        <f t="array" ref="U4726">IF(COUNTA(Y4724:DP4727)=0,0,IF(ISERROR(HLOOKUP(U4727,Y4727:DP4727,1,FALSE)),0,INDEX(Y4726:DP4726,MATCH(U4725&amp;U4727,Y4725:DP4725&amp;Y4727:DP4727,0))))</f>
        <v>0</v>
      </c>
      <c r="V4726" s="94">
        <f t="array" ref="V4726">IF(COUNTA(Y4724:DP4727)=0,0,IF(ISERROR(HLOOKUP(V4727,Y4727:DP4727,1,FALSE)),0,INDEX(Y4726:DP4726,MATCH(V4725&amp;V4727,Y4725:DP4725&amp;Y4727:DP4727,0))))</f>
        <v>0</v>
      </c>
      <c r="W4726" s="95"/>
      <c r="X4726" s="108"/>
    </row>
    <row r="4727" spans="2:24" ht="13.9" thickBot="1">
      <c r="B4727" s="96"/>
      <c r="C4727" s="97"/>
      <c r="D4727" s="96"/>
      <c r="E4727" s="96"/>
      <c r="F4727" s="96"/>
      <c r="G4727" s="96"/>
      <c r="H4727" s="96"/>
      <c r="I4727" s="96"/>
      <c r="J4727" s="96"/>
      <c r="K4727" s="96"/>
      <c r="L4727" s="96"/>
      <c r="M4727" s="96"/>
      <c r="N4727" s="96"/>
      <c r="O4727" s="96"/>
      <c r="P4727" s="97"/>
      <c r="Q4727" s="218"/>
      <c r="R4727" s="98" t="str">
        <f t="shared" ref="R4727" si="12313">IF(COUNTA(Y4724:DP4727)=0,"none",HLOOKUP(R4725,Y4725:DP4727,3,FALSE))</f>
        <v>none</v>
      </c>
      <c r="S4727" s="99" t="str">
        <f t="shared" ref="S4727" si="12314">IF(COUNTA(Y4724:DP4727)=0,"none",HLOOKUP(S4724,Y4724:DP4727,4,FALSE))</f>
        <v>none</v>
      </c>
      <c r="T4727" s="100"/>
      <c r="U4727" s="100" t="str">
        <f t="array" ref="U4727">IF(COUNTA(Y4724:DP4727)=0,"none",IF($U$2="WAHR",$W$3,Abfrage!$F$4))</f>
        <v>none</v>
      </c>
      <c r="V4727" s="100" t="str">
        <f t="array" ref="V4727">IF(COUNTA(Y4724:DP4727)=0,"none",IF($U$2="WAHR",$W$3,Abfrage!$F$4))</f>
        <v>none</v>
      </c>
      <c r="W4727" s="100" t="str">
        <f t="array" ref="W4727">IF(COUNTA(Y4724:DP4727)=0,"none",IF($U$2="WAHR",$W$3,Abfrage!$F$4))</f>
        <v>none</v>
      </c>
      <c r="X4727" s="109"/>
    </row>
    <row r="4728" spans="2:24">
      <c r="B4728" s="75" t="s">
        <v>2915</v>
      </c>
      <c r="C4728" s="76"/>
      <c r="D4728" s="75" t="s">
        <v>217</v>
      </c>
      <c r="E4728" s="75" t="s">
        <v>138</v>
      </c>
      <c r="F4728" s="75" t="s">
        <v>2916</v>
      </c>
      <c r="G4728" s="75" t="s">
        <v>306</v>
      </c>
      <c r="H4728" s="75"/>
      <c r="I4728" s="75" t="s">
        <v>51</v>
      </c>
      <c r="J4728" s="75" t="s">
        <v>2917</v>
      </c>
      <c r="K4728" s="75" t="s">
        <v>306</v>
      </c>
      <c r="L4728" s="75" t="s">
        <v>306</v>
      </c>
      <c r="M4728" s="75" t="s">
        <v>307</v>
      </c>
      <c r="N4728" s="75" t="s">
        <v>352</v>
      </c>
      <c r="O4728" s="75" t="s">
        <v>306</v>
      </c>
      <c r="P4728" s="76" t="s">
        <v>306</v>
      </c>
      <c r="Q4728" s="216"/>
      <c r="R4728" s="77" t="str">
        <f t="shared" ref="R4728" si="12315">IF(COUNTA(Y4728:DP4731)=0,"01.01.1900",INDEX(Y4728:DP4728,MATCH(R4729,Y4729:DP4729,0)))</f>
        <v>01.01.1900</v>
      </c>
      <c r="S4728" s="78" t="str">
        <f t="shared" ref="S4728" si="12316">IF(COUNTA(Y4728:DP4731)=0,"01.01.1900",MAX(Y4728:DP4728))</f>
        <v>01.01.1900</v>
      </c>
      <c r="T4728" s="79"/>
      <c r="U4728" s="80" t="str">
        <f t="array" ref="U4728">IF(COUNTA(Y4728:DP4731)=0,"01.01.1900",IF(ISERROR(HLOOKUP(U4731,Y4731:DP4731,1,FALSE)),"01.01.1900",INDEX(Y4728:DP4728,MATCH(U4729&amp;U4731,Y4729:DP4729&amp;Y4731:DP4731,0))))</f>
        <v>01.01.1900</v>
      </c>
      <c r="V4728" s="81" t="str">
        <f t="shared" ref="V4728" si="12317">IF(COUNTA(Y4728:DP4731)=0,"01.01.1900",_xlfn.MAXIFS(Y4728:DP4728,Y4731:DP4731,V4731))</f>
        <v>01.01.1900</v>
      </c>
      <c r="W4728" s="82"/>
      <c r="X4728" s="106"/>
    </row>
    <row r="4729" spans="2:24">
      <c r="B4729" s="83"/>
      <c r="C4729" s="84"/>
      <c r="D4729" s="83"/>
      <c r="E4729" s="83"/>
      <c r="F4729" s="83"/>
      <c r="G4729" s="83"/>
      <c r="H4729" s="83"/>
      <c r="I4729" s="83"/>
      <c r="J4729" s="83"/>
      <c r="K4729" s="83"/>
      <c r="L4729" s="83"/>
      <c r="M4729" s="83"/>
      <c r="N4729" s="83"/>
      <c r="O4729" s="83"/>
      <c r="P4729" s="84"/>
      <c r="Q4729" s="217"/>
      <c r="R4729" s="85">
        <f t="shared" ref="R4729" si="12318">IF(COUNTA(Y4728:DP4731)=0,0,MIN(Y4729:DP4729))</f>
        <v>0</v>
      </c>
      <c r="S4729" s="86">
        <f t="shared" ref="S4729" si="12319">IF(COUNTA(Y4728:DP4731)=0,0,HLOOKUP(S4728,Y4728:DP4731,2,FALSE))</f>
        <v>0</v>
      </c>
      <c r="T4729" s="87">
        <f t="shared" ref="T4729" si="12320">IF(COUNTA(Y4728:DP4731)=0,0,AVERAGE(Y4729:DP4729))</f>
        <v>0</v>
      </c>
      <c r="U4729" s="88">
        <f t="shared" ref="U4729" si="12321">IF(COUNTA(Y4728:DP4731)=0,0,_xlfn.MINIFS(Y4729:DP4729,Y4731:DP4731,U4731))</f>
        <v>0</v>
      </c>
      <c r="V4729" s="89">
        <f t="array" ref="V4729">IF(COUNTA(Y4728:DP4731)=0,0,IF(ISERROR(HLOOKUP(V4731,Y4731:DP4731,1,FALSE)),0,INDEX(Y4729:DP4729,MATCH(V4728&amp;V4731,Y4728:DP4728&amp;Y4731:DP4731,0))))</f>
        <v>0</v>
      </c>
      <c r="W4729" s="90">
        <f t="array" ref="W4729">IF(COUNTA(Y4728:DP4731)=0,0,IF(ISERROR(HLOOKUP(W4731,Y4731:DP4731,1,FALSE)),0,AVERAGEIF(Y4731:DP4731,$W4731,Y4729:DP4729)))</f>
        <v>0</v>
      </c>
      <c r="X4729" s="107"/>
    </row>
    <row r="4730" spans="2:24">
      <c r="B4730" s="83"/>
      <c r="C4730" s="84"/>
      <c r="D4730" s="83"/>
      <c r="E4730" s="83"/>
      <c r="F4730" s="83"/>
      <c r="G4730" s="83"/>
      <c r="H4730" s="83"/>
      <c r="I4730" s="83"/>
      <c r="J4730" s="83"/>
      <c r="K4730" s="83"/>
      <c r="L4730" s="83"/>
      <c r="M4730" s="83"/>
      <c r="N4730" s="83"/>
      <c r="O4730" s="83"/>
      <c r="P4730" s="84"/>
      <c r="Q4730" s="217"/>
      <c r="R4730" s="91">
        <f t="shared" ref="R4730" si="12322">IF(COUNTA(Y4728:DP4731)=0,0,HLOOKUP(R4729,Y4729:DP4731,2,FALSE))</f>
        <v>0</v>
      </c>
      <c r="S4730" s="92">
        <f t="shared" ref="S4730" si="12323">IF(COUNTA(Y4728:DP4731)=0,0,HLOOKUP(S4728,Y4728:DP4731,3,FALSE))</f>
        <v>0</v>
      </c>
      <c r="T4730" s="93"/>
      <c r="U4730" s="94">
        <f t="array" ref="U4730">IF(COUNTA(Y4728:DP4731)=0,0,IF(ISERROR(HLOOKUP(U4731,Y4731:DP4731,1,FALSE)),0,INDEX(Y4730:DP4730,MATCH(U4729&amp;U4731,Y4729:DP4729&amp;Y4731:DP4731,0))))</f>
        <v>0</v>
      </c>
      <c r="V4730" s="94">
        <f t="array" ref="V4730">IF(COUNTA(Y4728:DP4731)=0,0,IF(ISERROR(HLOOKUP(V4731,Y4731:DP4731,1,FALSE)),0,INDEX(Y4730:DP4730,MATCH(V4729&amp;V4731,Y4729:DP4729&amp;Y4731:DP4731,0))))</f>
        <v>0</v>
      </c>
      <c r="W4730" s="95"/>
      <c r="X4730" s="108"/>
    </row>
    <row r="4731" spans="2:24" ht="13.9" thickBot="1">
      <c r="B4731" s="96"/>
      <c r="C4731" s="97"/>
      <c r="D4731" s="96"/>
      <c r="E4731" s="96"/>
      <c r="F4731" s="96"/>
      <c r="G4731" s="96"/>
      <c r="H4731" s="96"/>
      <c r="I4731" s="96"/>
      <c r="J4731" s="96"/>
      <c r="K4731" s="96"/>
      <c r="L4731" s="96"/>
      <c r="M4731" s="96"/>
      <c r="N4731" s="96"/>
      <c r="O4731" s="96"/>
      <c r="P4731" s="97"/>
      <c r="Q4731" s="218"/>
      <c r="R4731" s="98" t="str">
        <f t="shared" ref="R4731" si="12324">IF(COUNTA(Y4728:DP4731)=0,"none",HLOOKUP(R4729,Y4729:DP4731,3,FALSE))</f>
        <v>none</v>
      </c>
      <c r="S4731" s="99" t="str">
        <f t="shared" ref="S4731" si="12325">IF(COUNTA(Y4728:DP4731)=0,"none",HLOOKUP(S4728,Y4728:DP4731,4,FALSE))</f>
        <v>none</v>
      </c>
      <c r="T4731" s="100"/>
      <c r="U4731" s="100" t="str">
        <f t="array" ref="U4731">IF(COUNTA(Y4728:DP4731)=0,"none",IF($U$2="WAHR",$W$3,Abfrage!$F$4))</f>
        <v>none</v>
      </c>
      <c r="V4731" s="100" t="str">
        <f t="array" ref="V4731">IF(COUNTA(Y4728:DP4731)=0,"none",IF($U$2="WAHR",$W$3,Abfrage!$F$4))</f>
        <v>none</v>
      </c>
      <c r="W4731" s="100" t="str">
        <f t="array" ref="W4731">IF(COUNTA(Y4728:DP4731)=0,"none",IF($U$2="WAHR",$W$3,Abfrage!$F$4))</f>
        <v>none</v>
      </c>
      <c r="X4731" s="109"/>
    </row>
    <row r="4732" spans="2:24">
      <c r="B4732" s="75" t="s">
        <v>2918</v>
      </c>
      <c r="C4732" s="76">
        <v>1000370332</v>
      </c>
      <c r="D4732" s="75" t="s">
        <v>95</v>
      </c>
      <c r="E4732" s="75" t="s">
        <v>148</v>
      </c>
      <c r="F4732" s="75" t="s">
        <v>96</v>
      </c>
      <c r="G4732" s="75" t="s">
        <v>96</v>
      </c>
      <c r="H4732" s="75" t="e">
        <v>#N/A</v>
      </c>
      <c r="I4732" s="75" t="s">
        <v>79</v>
      </c>
      <c r="J4732" s="75" t="s">
        <v>2919</v>
      </c>
      <c r="K4732" s="75" t="s">
        <v>325</v>
      </c>
      <c r="L4732" s="75" t="s">
        <v>326</v>
      </c>
      <c r="M4732" s="75" t="s">
        <v>313</v>
      </c>
      <c r="N4732" s="75" t="s">
        <v>327</v>
      </c>
      <c r="O4732" s="75" t="s">
        <v>306</v>
      </c>
      <c r="P4732" s="76" t="s">
        <v>306</v>
      </c>
      <c r="Q4732" s="216"/>
      <c r="R4732" s="77" t="str">
        <f t="shared" ref="R4732" si="12326">IF(COUNTA(Y4732:DP4735)=0,"01.01.1900",INDEX(Y4732:DP4732,MATCH(R4733,Y4733:DP4733,0)))</f>
        <v>01.01.1900</v>
      </c>
      <c r="S4732" s="78" t="str">
        <f t="shared" ref="S4732" si="12327">IF(COUNTA(Y4732:DP4735)=0,"01.01.1900",MAX(Y4732:DP4732))</f>
        <v>01.01.1900</v>
      </c>
      <c r="T4732" s="79"/>
      <c r="U4732" s="80" t="str">
        <f t="array" ref="U4732">IF(COUNTA(Y4732:DP4735)=0,"01.01.1900",IF(ISERROR(HLOOKUP(U4735,Y4735:DP4735,1,FALSE)),"01.01.1900",INDEX(Y4732:DP4732,MATCH(U4733&amp;U4735,Y4733:DP4733&amp;Y4735:DP4735,0))))</f>
        <v>01.01.1900</v>
      </c>
      <c r="V4732" s="81" t="str">
        <f t="shared" ref="V4732" si="12328">IF(COUNTA(Y4732:DP4735)=0,"01.01.1900",_xlfn.MAXIFS(Y4732:DP4732,Y4735:DP4735,V4735))</f>
        <v>01.01.1900</v>
      </c>
      <c r="W4732" s="82"/>
      <c r="X4732" s="106"/>
    </row>
    <row r="4733" spans="2:24">
      <c r="B4733" s="83"/>
      <c r="C4733" s="84"/>
      <c r="D4733" s="83"/>
      <c r="E4733" s="83"/>
      <c r="F4733" s="83"/>
      <c r="G4733" s="83"/>
      <c r="H4733" s="83"/>
      <c r="I4733" s="83"/>
      <c r="J4733" s="83"/>
      <c r="K4733" s="83"/>
      <c r="L4733" s="83"/>
      <c r="M4733" s="83"/>
      <c r="N4733" s="83"/>
      <c r="O4733" s="83"/>
      <c r="P4733" s="84"/>
      <c r="Q4733" s="217"/>
      <c r="R4733" s="85">
        <f t="shared" ref="R4733" si="12329">IF(COUNTA(Y4732:DP4735)=0,0,MIN(Y4733:DP4733))</f>
        <v>0</v>
      </c>
      <c r="S4733" s="86">
        <f t="shared" ref="S4733" si="12330">IF(COUNTA(Y4732:DP4735)=0,0,HLOOKUP(S4732,Y4732:DP4735,2,FALSE))</f>
        <v>0</v>
      </c>
      <c r="T4733" s="87">
        <f t="shared" ref="T4733" si="12331">IF(COUNTA(Y4732:DP4735)=0,0,AVERAGE(Y4733:DP4733))</f>
        <v>0</v>
      </c>
      <c r="U4733" s="88">
        <f t="shared" ref="U4733" si="12332">IF(COUNTA(Y4732:DP4735)=0,0,_xlfn.MINIFS(Y4733:DP4733,Y4735:DP4735,U4735))</f>
        <v>0</v>
      </c>
      <c r="V4733" s="89">
        <f t="array" ref="V4733">IF(COUNTA(Y4732:DP4735)=0,0,IF(ISERROR(HLOOKUP(V4735,Y4735:DP4735,1,FALSE)),0,INDEX(Y4733:DP4733,MATCH(V4732&amp;V4735,Y4732:DP4732&amp;Y4735:DP4735,0))))</f>
        <v>0</v>
      </c>
      <c r="W4733" s="90">
        <f t="array" ref="W4733">IF(COUNTA(Y4732:DP4735)=0,0,IF(ISERROR(HLOOKUP(W4735,Y4735:DP4735,1,FALSE)),0,AVERAGEIF(Y4735:DP4735,$W4735,Y4733:DP4733)))</f>
        <v>0</v>
      </c>
      <c r="X4733" s="107"/>
    </row>
    <row r="4734" spans="2:24">
      <c r="B4734" s="83"/>
      <c r="C4734" s="84"/>
      <c r="D4734" s="83"/>
      <c r="E4734" s="83"/>
      <c r="F4734" s="83"/>
      <c r="G4734" s="83"/>
      <c r="H4734" s="83"/>
      <c r="I4734" s="83"/>
      <c r="J4734" s="83"/>
      <c r="K4734" s="83"/>
      <c r="L4734" s="83"/>
      <c r="M4734" s="83"/>
      <c r="N4734" s="83"/>
      <c r="O4734" s="83"/>
      <c r="P4734" s="84"/>
      <c r="Q4734" s="217"/>
      <c r="R4734" s="91">
        <f t="shared" ref="R4734" si="12333">IF(COUNTA(Y4732:DP4735)=0,0,HLOOKUP(R4733,Y4733:DP4735,2,FALSE))</f>
        <v>0</v>
      </c>
      <c r="S4734" s="92">
        <f t="shared" ref="S4734" si="12334">IF(COUNTA(Y4732:DP4735)=0,0,HLOOKUP(S4732,Y4732:DP4735,3,FALSE))</f>
        <v>0</v>
      </c>
      <c r="T4734" s="93"/>
      <c r="U4734" s="94">
        <f t="array" ref="U4734">IF(COUNTA(Y4732:DP4735)=0,0,IF(ISERROR(HLOOKUP(U4735,Y4735:DP4735,1,FALSE)),0,INDEX(Y4734:DP4734,MATCH(U4733&amp;U4735,Y4733:DP4733&amp;Y4735:DP4735,0))))</f>
        <v>0</v>
      </c>
      <c r="V4734" s="94">
        <f t="array" ref="V4734">IF(COUNTA(Y4732:DP4735)=0,0,IF(ISERROR(HLOOKUP(V4735,Y4735:DP4735,1,FALSE)),0,INDEX(Y4734:DP4734,MATCH(V4733&amp;V4735,Y4733:DP4733&amp;Y4735:DP4735,0))))</f>
        <v>0</v>
      </c>
      <c r="W4734" s="95"/>
      <c r="X4734" s="108"/>
    </row>
    <row r="4735" spans="2:24" ht="13.9" thickBot="1">
      <c r="B4735" s="96"/>
      <c r="C4735" s="97"/>
      <c r="D4735" s="96"/>
      <c r="E4735" s="96"/>
      <c r="F4735" s="96"/>
      <c r="G4735" s="96"/>
      <c r="H4735" s="96"/>
      <c r="I4735" s="96"/>
      <c r="J4735" s="96"/>
      <c r="K4735" s="96"/>
      <c r="L4735" s="96"/>
      <c r="M4735" s="96"/>
      <c r="N4735" s="96"/>
      <c r="O4735" s="96"/>
      <c r="P4735" s="97"/>
      <c r="Q4735" s="218"/>
      <c r="R4735" s="98" t="str">
        <f t="shared" ref="R4735" si="12335">IF(COUNTA(Y4732:DP4735)=0,"none",HLOOKUP(R4733,Y4733:DP4735,3,FALSE))</f>
        <v>none</v>
      </c>
      <c r="S4735" s="99" t="str">
        <f t="shared" ref="S4735" si="12336">IF(COUNTA(Y4732:DP4735)=0,"none",HLOOKUP(S4732,Y4732:DP4735,4,FALSE))</f>
        <v>none</v>
      </c>
      <c r="T4735" s="100"/>
      <c r="U4735" s="100" t="str">
        <f t="array" ref="U4735">IF(COUNTA(Y4732:DP4735)=0,"none",IF($U$2="WAHR",$W$3,Abfrage!$F$4))</f>
        <v>none</v>
      </c>
      <c r="V4735" s="100" t="str">
        <f t="array" ref="V4735">IF(COUNTA(Y4732:DP4735)=0,"none",IF($U$2="WAHR",$W$3,Abfrage!$F$4))</f>
        <v>none</v>
      </c>
      <c r="W4735" s="100" t="str">
        <f t="array" ref="W4735">IF(COUNTA(Y4732:DP4735)=0,"none",IF($U$2="WAHR",$W$3,Abfrage!$F$4))</f>
        <v>none</v>
      </c>
      <c r="X4735" s="109"/>
    </row>
    <row r="4736" spans="2:24">
      <c r="B4736" s="75" t="s">
        <v>2920</v>
      </c>
      <c r="C4736" s="76">
        <v>1000370334</v>
      </c>
      <c r="D4736" s="75" t="s">
        <v>95</v>
      </c>
      <c r="E4736" s="75" t="s">
        <v>148</v>
      </c>
      <c r="F4736" s="75" t="s">
        <v>96</v>
      </c>
      <c r="G4736" s="75" t="s">
        <v>306</v>
      </c>
      <c r="H4736" s="75" t="e">
        <v>#N/A</v>
      </c>
      <c r="I4736" s="75" t="s">
        <v>79</v>
      </c>
      <c r="J4736" s="75" t="s">
        <v>2921</v>
      </c>
      <c r="K4736" s="75" t="s">
        <v>321</v>
      </c>
      <c r="L4736" s="75" t="s">
        <v>393</v>
      </c>
      <c r="M4736" s="75" t="s">
        <v>313</v>
      </c>
      <c r="N4736" s="75" t="s">
        <v>327</v>
      </c>
      <c r="O4736" s="75" t="s">
        <v>306</v>
      </c>
      <c r="P4736" s="76" t="s">
        <v>306</v>
      </c>
      <c r="Q4736" s="216"/>
      <c r="R4736" s="77" t="str">
        <f t="shared" ref="R4736" si="12337">IF(COUNTA(Y4736:DP4739)=0,"01.01.1900",INDEX(Y4736:DP4736,MATCH(R4737,Y4737:DP4737,0)))</f>
        <v>01.01.1900</v>
      </c>
      <c r="S4736" s="78" t="str">
        <f t="shared" ref="S4736" si="12338">IF(COUNTA(Y4736:DP4739)=0,"01.01.1900",MAX(Y4736:DP4736))</f>
        <v>01.01.1900</v>
      </c>
      <c r="T4736" s="79"/>
      <c r="U4736" s="80" t="str">
        <f t="array" ref="U4736">IF(COUNTA(Y4736:DP4739)=0,"01.01.1900",IF(ISERROR(HLOOKUP(U4739,Y4739:DP4739,1,FALSE)),"01.01.1900",INDEX(Y4736:DP4736,MATCH(U4737&amp;U4739,Y4737:DP4737&amp;Y4739:DP4739,0))))</f>
        <v>01.01.1900</v>
      </c>
      <c r="V4736" s="81" t="str">
        <f t="shared" ref="V4736" si="12339">IF(COUNTA(Y4736:DP4739)=0,"01.01.1900",_xlfn.MAXIFS(Y4736:DP4736,Y4739:DP4739,V4739))</f>
        <v>01.01.1900</v>
      </c>
      <c r="W4736" s="82"/>
      <c r="X4736" s="106"/>
    </row>
    <row r="4737" spans="2:29">
      <c r="B4737" s="83"/>
      <c r="C4737" s="84"/>
      <c r="D4737" s="83"/>
      <c r="E4737" s="83"/>
      <c r="F4737" s="83"/>
      <c r="G4737" s="83"/>
      <c r="H4737" s="83"/>
      <c r="I4737" s="83"/>
      <c r="J4737" s="83"/>
      <c r="K4737" s="83"/>
      <c r="L4737" s="83"/>
      <c r="M4737" s="83"/>
      <c r="N4737" s="83"/>
      <c r="O4737" s="83"/>
      <c r="P4737" s="84"/>
      <c r="Q4737" s="217"/>
      <c r="R4737" s="85">
        <f t="shared" ref="R4737" si="12340">IF(COUNTA(Y4736:DP4739)=0,0,MIN(Y4737:DP4737))</f>
        <v>0</v>
      </c>
      <c r="S4737" s="86">
        <f t="shared" ref="S4737" si="12341">IF(COUNTA(Y4736:DP4739)=0,0,HLOOKUP(S4736,Y4736:DP4739,2,FALSE))</f>
        <v>0</v>
      </c>
      <c r="T4737" s="87">
        <f t="shared" ref="T4737" si="12342">IF(COUNTA(Y4736:DP4739)=0,0,AVERAGE(Y4737:DP4737))</f>
        <v>0</v>
      </c>
      <c r="U4737" s="88">
        <f t="shared" ref="U4737" si="12343">IF(COUNTA(Y4736:DP4739)=0,0,_xlfn.MINIFS(Y4737:DP4737,Y4739:DP4739,U4739))</f>
        <v>0</v>
      </c>
      <c r="V4737" s="89">
        <f t="array" ref="V4737">IF(COUNTA(Y4736:DP4739)=0,0,IF(ISERROR(HLOOKUP(V4739,Y4739:DP4739,1,FALSE)),0,INDEX(Y4737:DP4737,MATCH(V4736&amp;V4739,Y4736:DP4736&amp;Y4739:DP4739,0))))</f>
        <v>0</v>
      </c>
      <c r="W4737" s="90">
        <f t="array" ref="W4737">IF(COUNTA(Y4736:DP4739)=0,0,IF(ISERROR(HLOOKUP(W4739,Y4739:DP4739,1,FALSE)),0,AVERAGEIF(Y4739:DP4739,$W4739,Y4737:DP4737)))</f>
        <v>0</v>
      </c>
      <c r="X4737" s="107"/>
    </row>
    <row r="4738" spans="2:29">
      <c r="B4738" s="83"/>
      <c r="C4738" s="84"/>
      <c r="D4738" s="83"/>
      <c r="E4738" s="83"/>
      <c r="F4738" s="83"/>
      <c r="G4738" s="83"/>
      <c r="H4738" s="83"/>
      <c r="I4738" s="83"/>
      <c r="J4738" s="83"/>
      <c r="K4738" s="83"/>
      <c r="L4738" s="83"/>
      <c r="M4738" s="83"/>
      <c r="N4738" s="83"/>
      <c r="O4738" s="83"/>
      <c r="P4738" s="84"/>
      <c r="Q4738" s="217"/>
      <c r="R4738" s="91">
        <f t="shared" ref="R4738" si="12344">IF(COUNTA(Y4736:DP4739)=0,0,HLOOKUP(R4737,Y4737:DP4739,2,FALSE))</f>
        <v>0</v>
      </c>
      <c r="S4738" s="92">
        <f t="shared" ref="S4738" si="12345">IF(COUNTA(Y4736:DP4739)=0,0,HLOOKUP(S4736,Y4736:DP4739,3,FALSE))</f>
        <v>0</v>
      </c>
      <c r="T4738" s="93"/>
      <c r="U4738" s="94">
        <f t="array" ref="U4738">IF(COUNTA(Y4736:DP4739)=0,0,IF(ISERROR(HLOOKUP(U4739,Y4739:DP4739,1,FALSE)),0,INDEX(Y4738:DP4738,MATCH(U4737&amp;U4739,Y4737:DP4737&amp;Y4739:DP4739,0))))</f>
        <v>0</v>
      </c>
      <c r="V4738" s="94">
        <f t="array" ref="V4738">IF(COUNTA(Y4736:DP4739)=0,0,IF(ISERROR(HLOOKUP(V4739,Y4739:DP4739,1,FALSE)),0,INDEX(Y4738:DP4738,MATCH(V4737&amp;V4739,Y4737:DP4737&amp;Y4739:DP4739,0))))</f>
        <v>0</v>
      </c>
      <c r="W4738" s="95"/>
      <c r="X4738" s="108"/>
    </row>
    <row r="4739" spans="2:29" ht="13.9" thickBot="1">
      <c r="B4739" s="96"/>
      <c r="C4739" s="97"/>
      <c r="D4739" s="96"/>
      <c r="E4739" s="96"/>
      <c r="F4739" s="96"/>
      <c r="G4739" s="96"/>
      <c r="H4739" s="96"/>
      <c r="I4739" s="96"/>
      <c r="J4739" s="96"/>
      <c r="K4739" s="96"/>
      <c r="L4739" s="96"/>
      <c r="M4739" s="96"/>
      <c r="N4739" s="96"/>
      <c r="O4739" s="96"/>
      <c r="P4739" s="97"/>
      <c r="Q4739" s="218"/>
      <c r="R4739" s="98" t="str">
        <f t="shared" ref="R4739" si="12346">IF(COUNTA(Y4736:DP4739)=0,"none",HLOOKUP(R4737,Y4737:DP4739,3,FALSE))</f>
        <v>none</v>
      </c>
      <c r="S4739" s="99" t="str">
        <f t="shared" ref="S4739" si="12347">IF(COUNTA(Y4736:DP4739)=0,"none",HLOOKUP(S4736,Y4736:DP4739,4,FALSE))</f>
        <v>none</v>
      </c>
      <c r="T4739" s="100"/>
      <c r="U4739" s="100" t="str">
        <f t="array" ref="U4739">IF(COUNTA(Y4736:DP4739)=0,"none",IF($U$2="WAHR",$W$3,Abfrage!$F$4))</f>
        <v>none</v>
      </c>
      <c r="V4739" s="100" t="str">
        <f t="array" ref="V4739">IF(COUNTA(Y4736:DP4739)=0,"none",IF($U$2="WAHR",$W$3,Abfrage!$F$4))</f>
        <v>none</v>
      </c>
      <c r="W4739" s="100" t="str">
        <f t="array" ref="W4739">IF(COUNTA(Y4736:DP4739)=0,"none",IF($U$2="WAHR",$W$3,Abfrage!$F$4))</f>
        <v>none</v>
      </c>
      <c r="X4739" s="109"/>
    </row>
    <row r="4740" spans="2:29">
      <c r="B4740" s="75" t="s">
        <v>2922</v>
      </c>
      <c r="C4740" s="76">
        <v>1000370413</v>
      </c>
      <c r="D4740" s="75" t="s">
        <v>95</v>
      </c>
      <c r="E4740" s="75" t="s">
        <v>148</v>
      </c>
      <c r="F4740" s="75" t="s">
        <v>96</v>
      </c>
      <c r="G4740" s="75" t="s">
        <v>96</v>
      </c>
      <c r="H4740" s="75" t="s">
        <v>50</v>
      </c>
      <c r="I4740" s="75" t="s">
        <v>51</v>
      </c>
      <c r="J4740" s="75" t="s">
        <v>2923</v>
      </c>
      <c r="K4740" s="75" t="s">
        <v>327</v>
      </c>
      <c r="L4740" s="75" t="s">
        <v>326</v>
      </c>
      <c r="M4740" s="75" t="s">
        <v>313</v>
      </c>
      <c r="N4740" s="75" t="s">
        <v>327</v>
      </c>
      <c r="O4740" s="75" t="s">
        <v>306</v>
      </c>
      <c r="P4740" s="76" t="s">
        <v>306</v>
      </c>
      <c r="Q4740" s="216"/>
      <c r="R4740" s="77">
        <f t="shared" ref="R4740" si="12348">IF(COUNTA(Y4740:DP4743)=0,"01.01.1900",INDEX(Y4740:DP4740,MATCH(R4741,Y4741:DP4741,0)))</f>
        <v>45154</v>
      </c>
      <c r="S4740" s="78">
        <f t="shared" ref="S4740" si="12349">IF(COUNTA(Y4740:DP4743)=0,"01.01.1900",MAX(Y4740:DP4740))</f>
        <v>45154</v>
      </c>
      <c r="T4740" s="79"/>
      <c r="U4740" s="80" t="str">
        <f t="array" ref="U4740">IF(COUNTA(Y4740:DP4743)=0,"01.01.1900",IF(ISERROR(HLOOKUP(U4743,Y4743:DP4743,1,FALSE)),"01.01.1900",INDEX(Y4740:DP4740,MATCH(U4741&amp;U4743,Y4741:DP4741&amp;Y4743:DP4743,0))))</f>
        <v>01.01.1900</v>
      </c>
      <c r="V4740" s="81">
        <f t="shared" ref="V4740" si="12350">IF(COUNTA(Y4740:DP4743)=0,"01.01.1900",_xlfn.MAXIFS(Y4740:DP4740,Y4743:DP4743,V4743))</f>
        <v>0</v>
      </c>
      <c r="W4740" s="82"/>
      <c r="X4740" s="106"/>
      <c r="Y4740" s="141">
        <v>45154</v>
      </c>
      <c r="Z4740" s="141">
        <v>45154</v>
      </c>
    </row>
    <row r="4741" spans="2:29">
      <c r="B4741" s="83"/>
      <c r="C4741" s="84"/>
      <c r="D4741" s="83"/>
      <c r="E4741" s="83"/>
      <c r="F4741" s="83"/>
      <c r="G4741" s="83"/>
      <c r="H4741" s="83"/>
      <c r="I4741" s="83"/>
      <c r="J4741" s="83"/>
      <c r="K4741" s="83"/>
      <c r="L4741" s="83"/>
      <c r="M4741" s="83"/>
      <c r="N4741" s="83"/>
      <c r="O4741" s="83"/>
      <c r="P4741" s="84"/>
      <c r="Q4741" s="217"/>
      <c r="R4741" s="85">
        <f t="shared" ref="R4741" si="12351">IF(COUNTA(Y4740:DP4743)=0,0,MIN(Y4741:DP4741))</f>
        <v>8.3999999999999991E-2</v>
      </c>
      <c r="S4741" s="86">
        <f t="shared" ref="S4741" si="12352">IF(COUNTA(Y4740:DP4743)=0,0,HLOOKUP(S4740,Y4740:DP4743,2,FALSE))</f>
        <v>8.3999999999999991E-2</v>
      </c>
      <c r="T4741" s="87">
        <f t="shared" ref="T4741" si="12353">IF(COUNTA(Y4740:DP4743)=0,0,AVERAGE(Y4741:DP4741))</f>
        <v>8.3999999999999991E-2</v>
      </c>
      <c r="U4741" s="88">
        <f t="shared" ref="U4741" si="12354">IF(COUNTA(Y4740:DP4743)=0,0,_xlfn.MINIFS(Y4741:DP4741,Y4743:DP4743,U4743))</f>
        <v>0</v>
      </c>
      <c r="V4741" s="89">
        <f t="array" ref="V4741">IF(COUNTA(Y4740:DP4743)=0,0,IF(ISERROR(HLOOKUP(V4743,Y4743:DP4743,1,FALSE)),0,INDEX(Y4741:DP4741,MATCH(V4740&amp;V4743,Y4740:DP4740&amp;Y4743:DP4743,0))))</f>
        <v>0</v>
      </c>
      <c r="W4741" s="90">
        <f t="array" ref="W4741">IF(COUNTA(Y4740:DP4743)=0,0,IF(ISERROR(HLOOKUP(W4743,Y4743:DP4743,1,FALSE)),0,AVERAGEIF(Y4743:DP4743,$W4743,Y4741:DP4741)))</f>
        <v>0</v>
      </c>
      <c r="X4741" s="107"/>
      <c r="Y4741" s="142">
        <v>8.3999999999999991E-2</v>
      </c>
      <c r="Z4741" s="142">
        <v>8.3999999999999991E-2</v>
      </c>
    </row>
    <row r="4742" spans="2:29">
      <c r="B4742" s="83"/>
      <c r="C4742" s="84"/>
      <c r="D4742" s="83"/>
      <c r="E4742" s="83"/>
      <c r="F4742" s="83"/>
      <c r="G4742" s="83"/>
      <c r="H4742" s="83"/>
      <c r="I4742" s="83"/>
      <c r="J4742" s="83"/>
      <c r="K4742" s="83"/>
      <c r="L4742" s="83"/>
      <c r="M4742" s="83"/>
      <c r="N4742" s="83"/>
      <c r="O4742" s="83"/>
      <c r="P4742" s="84"/>
      <c r="Q4742" s="217"/>
      <c r="R4742" s="91">
        <f t="shared" ref="R4742" si="12355">IF(COUNTA(Y4740:DP4743)=0,0,HLOOKUP(R4741,Y4741:DP4743,2,FALSE))</f>
        <v>1000</v>
      </c>
      <c r="S4742" s="92">
        <f t="shared" ref="S4742" si="12356">IF(COUNTA(Y4740:DP4743)=0,0,HLOOKUP(S4740,Y4740:DP4743,3,FALSE))</f>
        <v>1000</v>
      </c>
      <c r="T4742" s="93"/>
      <c r="U4742" s="94">
        <f t="array" ref="U4742">IF(COUNTA(Y4740:DP4743)=0,0,IF(ISERROR(HLOOKUP(U4743,Y4743:DP4743,1,FALSE)),0,INDEX(Y4742:DP4742,MATCH(U4741&amp;U4743,Y4741:DP4741&amp;Y4743:DP4743,0))))</f>
        <v>0</v>
      </c>
      <c r="V4742" s="94">
        <f t="array" ref="V4742">IF(COUNTA(Y4740:DP4743)=0,0,IF(ISERROR(HLOOKUP(V4743,Y4743:DP4743,1,FALSE)),0,INDEX(Y4742:DP4742,MATCH(V4741&amp;V4743,Y4741:DP4741&amp;Y4743:DP4743,0))))</f>
        <v>0</v>
      </c>
      <c r="W4742" s="95"/>
      <c r="X4742" s="108"/>
      <c r="Y4742" s="143">
        <v>1000</v>
      </c>
      <c r="Z4742" s="143">
        <v>1000</v>
      </c>
    </row>
    <row r="4743" spans="2:29" ht="13.9" thickBot="1">
      <c r="B4743" s="96"/>
      <c r="C4743" s="97"/>
      <c r="D4743" s="96"/>
      <c r="E4743" s="96"/>
      <c r="F4743" s="96"/>
      <c r="G4743" s="96"/>
      <c r="H4743" s="96"/>
      <c r="I4743" s="96"/>
      <c r="J4743" s="96"/>
      <c r="K4743" s="96"/>
      <c r="L4743" s="96"/>
      <c r="M4743" s="96"/>
      <c r="N4743" s="96"/>
      <c r="O4743" s="96"/>
      <c r="P4743" s="97"/>
      <c r="Q4743" s="218"/>
      <c r="R4743" s="98" t="str">
        <f t="shared" ref="R4743" si="12357">IF(COUNTA(Y4740:DP4743)=0,"none",HLOOKUP(R4741,Y4741:DP4743,3,FALSE))</f>
        <v>www (-30%)</v>
      </c>
      <c r="S4743" s="99" t="str">
        <f t="shared" ref="S4743" si="12358">IF(COUNTA(Y4740:DP4743)=0,"none",HLOOKUP(S4740,Y4740:DP4743,4,FALSE))</f>
        <v>www (-30%)</v>
      </c>
      <c r="T4743" s="100"/>
      <c r="U4743" s="100">
        <f t="array" ref="U4743">IF(COUNTA(Y4740:DP4743)=0,"none",IF($U$2="WAHR",$W$3,Abfrage!$F$4))</f>
        <v>0</v>
      </c>
      <c r="V4743" s="100">
        <f t="array" ref="V4743">IF(COUNTA(Y4740:DP4743)=0,"none",IF($U$2="WAHR",$W$3,Abfrage!$F$4))</f>
        <v>0</v>
      </c>
      <c r="W4743" s="100">
        <f t="array" ref="W4743">IF(COUNTA(Y4740:DP4743)=0,"none",IF($U$2="WAHR",$W$3,Abfrage!$F$4))</f>
        <v>0</v>
      </c>
      <c r="X4743" s="109"/>
      <c r="Y4743" s="144" t="s">
        <v>43</v>
      </c>
      <c r="Z4743" s="144" t="s">
        <v>43</v>
      </c>
    </row>
    <row r="4744" spans="2:29">
      <c r="B4744" s="75" t="s">
        <v>2924</v>
      </c>
      <c r="C4744" s="76">
        <v>1000338907</v>
      </c>
      <c r="D4744" s="75" t="s">
        <v>95</v>
      </c>
      <c r="E4744" s="75" t="s">
        <v>148</v>
      </c>
      <c r="F4744" s="75" t="s">
        <v>96</v>
      </c>
      <c r="G4744" s="75" t="s">
        <v>96</v>
      </c>
      <c r="H4744" s="75" t="s">
        <v>50</v>
      </c>
      <c r="I4744" s="75" t="s">
        <v>51</v>
      </c>
      <c r="J4744" s="75" t="s">
        <v>2925</v>
      </c>
      <c r="K4744" s="75" t="s">
        <v>331</v>
      </c>
      <c r="L4744" s="75" t="s">
        <v>325</v>
      </c>
      <c r="M4744" s="75" t="s">
        <v>313</v>
      </c>
      <c r="N4744" s="75" t="s">
        <v>327</v>
      </c>
      <c r="O4744" s="75" t="s">
        <v>306</v>
      </c>
      <c r="P4744" s="76" t="s">
        <v>306</v>
      </c>
      <c r="Q4744" s="216"/>
      <c r="R4744" s="77">
        <f t="shared" ref="R4744" si="12359">IF(COUNTA(Y4744:DP4747)=0,"01.01.1900",INDEX(Y4744:DP4744,MATCH(R4745,Y4745:DP4745,0)))</f>
        <v>45671</v>
      </c>
      <c r="S4744" s="78">
        <f t="shared" ref="S4744" si="12360">IF(COUNTA(Y4744:DP4747)=0,"01.01.1900",MAX(Y4744:DP4744))</f>
        <v>45671</v>
      </c>
      <c r="T4744" s="79"/>
      <c r="U4744" s="80" t="str">
        <f t="array" ref="U4744">IF(COUNTA(Y4744:DP4747)=0,"01.01.1900",IF(ISERROR(HLOOKUP(U4747,Y4747:DP4747,1,FALSE)),"01.01.1900",INDEX(Y4744:DP4744,MATCH(U4745&amp;U4747,Y4745:DP4745&amp;Y4747:DP4747,0))))</f>
        <v>01.01.1900</v>
      </c>
      <c r="V4744" s="81">
        <f t="shared" ref="V4744" si="12361">IF(COUNTA(Y4744:DP4747)=0,"01.01.1900",_xlfn.MAXIFS(Y4744:DP4744,Y4747:DP4747,V4747))</f>
        <v>0</v>
      </c>
      <c r="W4744" s="82"/>
      <c r="X4744" s="106"/>
      <c r="Y4744" s="141">
        <v>44501</v>
      </c>
      <c r="Z4744" s="141">
        <v>44966</v>
      </c>
      <c r="AA4744" s="141">
        <v>44966</v>
      </c>
      <c r="AB4744" s="141">
        <v>45671</v>
      </c>
      <c r="AC4744" s="141">
        <v>45671</v>
      </c>
    </row>
    <row r="4745" spans="2:29">
      <c r="B4745" s="83"/>
      <c r="C4745" s="84"/>
      <c r="D4745" s="83"/>
      <c r="E4745" s="83"/>
      <c r="F4745" s="83"/>
      <c r="G4745" s="83"/>
      <c r="H4745" s="83"/>
      <c r="I4745" s="83"/>
      <c r="J4745" s="83"/>
      <c r="K4745" s="83"/>
      <c r="L4745" s="83"/>
      <c r="M4745" s="83"/>
      <c r="N4745" s="83"/>
      <c r="O4745" s="83"/>
      <c r="P4745" s="84"/>
      <c r="Q4745" s="217"/>
      <c r="R4745" s="85">
        <f t="shared" ref="R4745" si="12362">IF(COUNTA(Y4744:DP4747)=0,0,MIN(Y4745:DP4745))</f>
        <v>3.7289999999999997E-2</v>
      </c>
      <c r="S4745" s="86">
        <f t="shared" ref="S4745" si="12363">IF(COUNTA(Y4744:DP4747)=0,0,HLOOKUP(S4744,Y4744:DP4747,2,FALSE))</f>
        <v>3.7289999999999997E-2</v>
      </c>
      <c r="T4745" s="87">
        <f t="shared" ref="T4745" si="12364">IF(COUNTA(Y4744:DP4747)=0,0,AVERAGE(Y4745:DP4745))</f>
        <v>0.14531600000000003</v>
      </c>
      <c r="U4745" s="88">
        <f t="shared" ref="U4745" si="12365">IF(COUNTA(Y4744:DP4747)=0,0,_xlfn.MINIFS(Y4745:DP4745,Y4747:DP4747,U4747))</f>
        <v>0</v>
      </c>
      <c r="V4745" s="89">
        <f t="array" ref="V4745">IF(COUNTA(Y4744:DP4747)=0,0,IF(ISERROR(HLOOKUP(V4747,Y4747:DP4747,1,FALSE)),0,INDEX(Y4745:DP4745,MATCH(V4744&amp;V4747,Y4744:DP4744&amp;Y4747:DP4747,0))))</f>
        <v>0</v>
      </c>
      <c r="W4745" s="90">
        <f t="array" ref="W4745">IF(COUNTA(Y4744:DP4747)=0,0,IF(ISERROR(HLOOKUP(W4747,Y4747:DP4747,1,FALSE)),0,AVERAGEIF(Y4747:DP4747,$W4747,Y4745:DP4745)))</f>
        <v>0</v>
      </c>
      <c r="X4745" s="107"/>
      <c r="Y4745" s="142">
        <v>0.20399999999999999</v>
      </c>
      <c r="Z4745" s="142">
        <v>0.224</v>
      </c>
      <c r="AA4745" s="142">
        <v>0.224</v>
      </c>
      <c r="AB4745" s="142">
        <v>3.7289999999999997E-2</v>
      </c>
      <c r="AC4745" s="142">
        <v>3.7289999999999997E-2</v>
      </c>
    </row>
    <row r="4746" spans="2:29">
      <c r="B4746" s="83"/>
      <c r="C4746" s="84"/>
      <c r="D4746" s="83"/>
      <c r="E4746" s="83"/>
      <c r="F4746" s="83"/>
      <c r="G4746" s="83"/>
      <c r="H4746" s="83"/>
      <c r="I4746" s="83"/>
      <c r="J4746" s="83"/>
      <c r="K4746" s="83"/>
      <c r="L4746" s="83"/>
      <c r="M4746" s="83"/>
      <c r="N4746" s="83"/>
      <c r="O4746" s="83"/>
      <c r="P4746" s="84"/>
      <c r="Q4746" s="217"/>
      <c r="R4746" s="91">
        <f t="shared" ref="R4746" si="12366">IF(COUNTA(Y4744:DP4747)=0,0,HLOOKUP(R4745,Y4745:DP4747,2,FALSE))</f>
        <v>0</v>
      </c>
      <c r="S4746" s="92">
        <f t="shared" ref="S4746" si="12367">IF(COUNTA(Y4744:DP4747)=0,0,HLOOKUP(S4744,Y4744:DP4747,3,FALSE))</f>
        <v>0</v>
      </c>
      <c r="T4746" s="93"/>
      <c r="U4746" s="94">
        <f t="array" ref="U4746">IF(COUNTA(Y4744:DP4747)=0,0,IF(ISERROR(HLOOKUP(U4747,Y4747:DP4747,1,FALSE)),0,INDEX(Y4746:DP4746,MATCH(U4745&amp;U4747,Y4745:DP4745&amp;Y4747:DP4747,0))))</f>
        <v>0</v>
      </c>
      <c r="V4746" s="94">
        <f t="array" ref="V4746">IF(COUNTA(Y4744:DP4747)=0,0,IF(ISERROR(HLOOKUP(V4747,Y4747:DP4747,1,FALSE)),0,INDEX(Y4746:DP4746,MATCH(V4745&amp;V4747,Y4745:DP4745&amp;Y4747:DP4747,0))))</f>
        <v>0</v>
      </c>
      <c r="W4746" s="95"/>
      <c r="X4746" s="108"/>
      <c r="Y4746" s="143">
        <v>1000</v>
      </c>
      <c r="Z4746" s="143">
        <v>1000</v>
      </c>
      <c r="AA4746" s="143">
        <v>1000</v>
      </c>
      <c r="AB4746" s="143">
        <v>0</v>
      </c>
      <c r="AC4746" s="143">
        <v>0</v>
      </c>
    </row>
    <row r="4747" spans="2:29" ht="13.9" thickBot="1">
      <c r="B4747" s="96"/>
      <c r="C4747" s="97"/>
      <c r="D4747" s="96"/>
      <c r="E4747" s="96"/>
      <c r="F4747" s="96"/>
      <c r="G4747" s="96"/>
      <c r="H4747" s="96"/>
      <c r="I4747" s="96"/>
      <c r="J4747" s="96"/>
      <c r="K4747" s="96"/>
      <c r="L4747" s="96"/>
      <c r="M4747" s="96"/>
      <c r="N4747" s="96"/>
      <c r="O4747" s="96"/>
      <c r="P4747" s="97"/>
      <c r="Q4747" s="218"/>
      <c r="R4747" s="98" t="str">
        <f t="shared" ref="R4747" si="12368">IF(COUNTA(Y4744:DP4747)=0,"none",HLOOKUP(R4745,Y4745:DP4747,3,FALSE))</f>
        <v>ECI</v>
      </c>
      <c r="S4747" s="99" t="str">
        <f t="shared" ref="S4747" si="12369">IF(COUNTA(Y4744:DP4747)=0,"none",HLOOKUP(S4744,Y4744:DP4747,4,FALSE))</f>
        <v>ECI</v>
      </c>
      <c r="T4747" s="100"/>
      <c r="U4747" s="100">
        <f t="array" ref="U4747">IF(COUNTA(Y4744:DP4747)=0,"none",IF($U$2="WAHR",$W$3,Abfrage!$F$4))</f>
        <v>0</v>
      </c>
      <c r="V4747" s="100">
        <f t="array" ref="V4747">IF(COUNTA(Y4744:DP4747)=0,"none",IF($U$2="WAHR",$W$3,Abfrage!$F$4))</f>
        <v>0</v>
      </c>
      <c r="W4747" s="100">
        <f t="array" ref="W4747">IF(COUNTA(Y4744:DP4747)=0,"none",IF($U$2="WAHR",$W$3,Abfrage!$F$4))</f>
        <v>0</v>
      </c>
      <c r="X4747" s="109"/>
      <c r="Y4747" s="144" t="s">
        <v>354</v>
      </c>
      <c r="Z4747" s="144" t="s">
        <v>43</v>
      </c>
      <c r="AA4747" s="144" t="s">
        <v>721</v>
      </c>
      <c r="AB4747" s="144" t="s">
        <v>101</v>
      </c>
      <c r="AC4747" s="144" t="s">
        <v>101</v>
      </c>
    </row>
    <row r="4748" spans="2:29">
      <c r="B4748" s="75" t="s">
        <v>2926</v>
      </c>
      <c r="C4748" s="76">
        <v>1000370451</v>
      </c>
      <c r="D4748" s="75" t="s">
        <v>95</v>
      </c>
      <c r="E4748" s="75" t="s">
        <v>170</v>
      </c>
      <c r="F4748" s="75" t="s">
        <v>455</v>
      </c>
      <c r="G4748" s="75" t="s">
        <v>306</v>
      </c>
      <c r="H4748" s="75" t="e">
        <v>#N/A</v>
      </c>
      <c r="I4748" s="75" t="s">
        <v>51</v>
      </c>
      <c r="J4748" s="75" t="s">
        <v>2927</v>
      </c>
      <c r="K4748" s="75" t="s">
        <v>306</v>
      </c>
      <c r="L4748" s="75" t="s">
        <v>306</v>
      </c>
      <c r="M4748" s="75" t="s">
        <v>306</v>
      </c>
      <c r="N4748" s="75" t="s">
        <v>306</v>
      </c>
      <c r="O4748" s="75" t="s">
        <v>309</v>
      </c>
      <c r="P4748" s="76" t="s">
        <v>306</v>
      </c>
      <c r="Q4748" s="216"/>
      <c r="R4748" s="77" t="str">
        <f t="shared" ref="R4748" si="12370">IF(COUNTA(Y4748:DP4751)=0,"01.01.1900",INDEX(Y4748:DP4748,MATCH(R4749,Y4749:DP4749,0)))</f>
        <v>01.01.1900</v>
      </c>
      <c r="S4748" s="78" t="str">
        <f t="shared" ref="S4748" si="12371">IF(COUNTA(Y4748:DP4751)=0,"01.01.1900",MAX(Y4748:DP4748))</f>
        <v>01.01.1900</v>
      </c>
      <c r="T4748" s="79"/>
      <c r="U4748" s="80" t="str">
        <f t="array" ref="U4748">IF(COUNTA(Y4748:DP4751)=0,"01.01.1900",IF(ISERROR(HLOOKUP(U4751,Y4751:DP4751,1,FALSE)),"01.01.1900",INDEX(Y4748:DP4748,MATCH(U4749&amp;U4751,Y4749:DP4749&amp;Y4751:DP4751,0))))</f>
        <v>01.01.1900</v>
      </c>
      <c r="V4748" s="81" t="str">
        <f t="shared" ref="V4748" si="12372">IF(COUNTA(Y4748:DP4751)=0,"01.01.1900",_xlfn.MAXIFS(Y4748:DP4748,Y4751:DP4751,V4751))</f>
        <v>01.01.1900</v>
      </c>
      <c r="W4748" s="82"/>
      <c r="X4748" s="106"/>
    </row>
    <row r="4749" spans="2:29">
      <c r="B4749" s="83"/>
      <c r="C4749" s="84"/>
      <c r="D4749" s="83"/>
      <c r="E4749" s="83"/>
      <c r="F4749" s="83"/>
      <c r="G4749" s="83"/>
      <c r="H4749" s="83"/>
      <c r="I4749" s="83"/>
      <c r="J4749" s="83"/>
      <c r="K4749" s="83"/>
      <c r="L4749" s="83"/>
      <c r="M4749" s="83"/>
      <c r="N4749" s="83"/>
      <c r="O4749" s="83"/>
      <c r="P4749" s="84"/>
      <c r="Q4749" s="217"/>
      <c r="R4749" s="85">
        <f t="shared" ref="R4749" si="12373">IF(COUNTA(Y4748:DP4751)=0,0,MIN(Y4749:DP4749))</f>
        <v>0</v>
      </c>
      <c r="S4749" s="86">
        <f t="shared" ref="S4749" si="12374">IF(COUNTA(Y4748:DP4751)=0,0,HLOOKUP(S4748,Y4748:DP4751,2,FALSE))</f>
        <v>0</v>
      </c>
      <c r="T4749" s="87">
        <f t="shared" ref="T4749" si="12375">IF(COUNTA(Y4748:DP4751)=0,0,AVERAGE(Y4749:DP4749))</f>
        <v>0</v>
      </c>
      <c r="U4749" s="88">
        <f t="shared" ref="U4749" si="12376">IF(COUNTA(Y4748:DP4751)=0,0,_xlfn.MINIFS(Y4749:DP4749,Y4751:DP4751,U4751))</f>
        <v>0</v>
      </c>
      <c r="V4749" s="89">
        <f t="array" ref="V4749">IF(COUNTA(Y4748:DP4751)=0,0,IF(ISERROR(HLOOKUP(V4751,Y4751:DP4751,1,FALSE)),0,INDEX(Y4749:DP4749,MATCH(V4748&amp;V4751,Y4748:DP4748&amp;Y4751:DP4751,0))))</f>
        <v>0</v>
      </c>
      <c r="W4749" s="90">
        <f t="array" ref="W4749">IF(COUNTA(Y4748:DP4751)=0,0,IF(ISERROR(HLOOKUP(W4751,Y4751:DP4751,1,FALSE)),0,AVERAGEIF(Y4751:DP4751,$W4751,Y4749:DP4749)))</f>
        <v>0</v>
      </c>
      <c r="X4749" s="107"/>
    </row>
    <row r="4750" spans="2:29">
      <c r="B4750" s="83"/>
      <c r="C4750" s="84"/>
      <c r="D4750" s="83"/>
      <c r="E4750" s="83"/>
      <c r="F4750" s="83"/>
      <c r="G4750" s="83"/>
      <c r="H4750" s="83"/>
      <c r="I4750" s="83"/>
      <c r="J4750" s="83"/>
      <c r="K4750" s="83"/>
      <c r="L4750" s="83"/>
      <c r="M4750" s="83"/>
      <c r="N4750" s="83"/>
      <c r="O4750" s="83"/>
      <c r="P4750" s="84"/>
      <c r="Q4750" s="217"/>
      <c r="R4750" s="91">
        <f t="shared" ref="R4750" si="12377">IF(COUNTA(Y4748:DP4751)=0,0,HLOOKUP(R4749,Y4749:DP4751,2,FALSE))</f>
        <v>0</v>
      </c>
      <c r="S4750" s="92">
        <f t="shared" ref="S4750" si="12378">IF(COUNTA(Y4748:DP4751)=0,0,HLOOKUP(S4748,Y4748:DP4751,3,FALSE))</f>
        <v>0</v>
      </c>
      <c r="T4750" s="93"/>
      <c r="U4750" s="94">
        <f t="array" ref="U4750">IF(COUNTA(Y4748:DP4751)=0,0,IF(ISERROR(HLOOKUP(U4751,Y4751:DP4751,1,FALSE)),0,INDEX(Y4750:DP4750,MATCH(U4749&amp;U4751,Y4749:DP4749&amp;Y4751:DP4751,0))))</f>
        <v>0</v>
      </c>
      <c r="V4750" s="94">
        <f t="array" ref="V4750">IF(COUNTA(Y4748:DP4751)=0,0,IF(ISERROR(HLOOKUP(V4751,Y4751:DP4751,1,FALSE)),0,INDEX(Y4750:DP4750,MATCH(V4749&amp;V4751,Y4749:DP4749&amp;Y4751:DP4751,0))))</f>
        <v>0</v>
      </c>
      <c r="W4750" s="95"/>
      <c r="X4750" s="108"/>
    </row>
    <row r="4751" spans="2:29" ht="13.9" thickBot="1">
      <c r="B4751" s="96"/>
      <c r="C4751" s="97"/>
      <c r="D4751" s="96"/>
      <c r="E4751" s="96"/>
      <c r="F4751" s="96"/>
      <c r="G4751" s="96"/>
      <c r="H4751" s="96"/>
      <c r="I4751" s="96"/>
      <c r="J4751" s="96"/>
      <c r="K4751" s="96"/>
      <c r="L4751" s="96"/>
      <c r="M4751" s="96"/>
      <c r="N4751" s="96"/>
      <c r="O4751" s="96"/>
      <c r="P4751" s="97"/>
      <c r="Q4751" s="218"/>
      <c r="R4751" s="98" t="str">
        <f t="shared" ref="R4751" si="12379">IF(COUNTA(Y4748:DP4751)=0,"none",HLOOKUP(R4749,Y4749:DP4751,3,FALSE))</f>
        <v>none</v>
      </c>
      <c r="S4751" s="99" t="str">
        <f t="shared" ref="S4751" si="12380">IF(COUNTA(Y4748:DP4751)=0,"none",HLOOKUP(S4748,Y4748:DP4751,4,FALSE))</f>
        <v>none</v>
      </c>
      <c r="T4751" s="100"/>
      <c r="U4751" s="100" t="str">
        <f t="array" ref="U4751">IF(COUNTA(Y4748:DP4751)=0,"none",IF($U$2="WAHR",$W$3,Abfrage!$F$4))</f>
        <v>none</v>
      </c>
      <c r="V4751" s="100" t="str">
        <f t="array" ref="V4751">IF(COUNTA(Y4748:DP4751)=0,"none",IF($U$2="WAHR",$W$3,Abfrage!$F$4))</f>
        <v>none</v>
      </c>
      <c r="W4751" s="100" t="str">
        <f t="array" ref="W4751">IF(COUNTA(Y4748:DP4751)=0,"none",IF($U$2="WAHR",$W$3,Abfrage!$F$4))</f>
        <v>none</v>
      </c>
      <c r="X4751" s="109"/>
    </row>
    <row r="4752" spans="2:29">
      <c r="B4752" s="75" t="s">
        <v>2928</v>
      </c>
      <c r="C4752" s="76">
        <v>1000370455</v>
      </c>
      <c r="D4752" s="75" t="s">
        <v>95</v>
      </c>
      <c r="E4752" s="75" t="s">
        <v>170</v>
      </c>
      <c r="F4752" s="75" t="s">
        <v>1953</v>
      </c>
      <c r="G4752" s="75" t="s">
        <v>306</v>
      </c>
      <c r="H4752" s="75" t="s">
        <v>2929</v>
      </c>
      <c r="I4752" s="75" t="s">
        <v>51</v>
      </c>
      <c r="J4752" s="75" t="s">
        <v>2930</v>
      </c>
      <c r="K4752" s="75" t="s">
        <v>306</v>
      </c>
      <c r="L4752" s="75" t="s">
        <v>306</v>
      </c>
      <c r="M4752" s="75" t="s">
        <v>306</v>
      </c>
      <c r="N4752" s="75" t="s">
        <v>306</v>
      </c>
      <c r="O4752" s="75" t="s">
        <v>375</v>
      </c>
      <c r="P4752" s="76" t="s">
        <v>306</v>
      </c>
      <c r="Q4752" s="216"/>
      <c r="R4752" s="77">
        <f t="shared" ref="R4752" si="12381">IF(COUNTA(Y4752:DP4755)=0,"01.01.1900",INDEX(Y4752:DP4752,MATCH(R4753,Y4753:DP4753,0)))</f>
        <v>45468</v>
      </c>
      <c r="S4752" s="78">
        <f t="shared" ref="S4752" si="12382">IF(COUNTA(Y4752:DP4755)=0,"01.01.1900",MAX(Y4752:DP4752))</f>
        <v>45468</v>
      </c>
      <c r="T4752" s="79"/>
      <c r="U4752" s="80" t="str">
        <f t="array" ref="U4752">IF(COUNTA(Y4752:DP4755)=0,"01.01.1900",IF(ISERROR(HLOOKUP(U4755,Y4755:DP4755,1,FALSE)),"01.01.1900",INDEX(Y4752:DP4752,MATCH(U4753&amp;U4755,Y4753:DP4753&amp;Y4755:DP4755,0))))</f>
        <v>01.01.1900</v>
      </c>
      <c r="V4752" s="81">
        <f t="shared" ref="V4752" si="12383">IF(COUNTA(Y4752:DP4755)=0,"01.01.1900",_xlfn.MAXIFS(Y4752:DP4752,Y4755:DP4755,V4755))</f>
        <v>0</v>
      </c>
      <c r="W4752" s="82"/>
      <c r="X4752" s="106"/>
      <c r="Y4752" s="141">
        <v>45468</v>
      </c>
    </row>
    <row r="4753" spans="2:26">
      <c r="B4753" s="83"/>
      <c r="C4753" s="84"/>
      <c r="D4753" s="83"/>
      <c r="E4753" s="83"/>
      <c r="F4753" s="83"/>
      <c r="G4753" s="83"/>
      <c r="H4753" s="83"/>
      <c r="I4753" s="83"/>
      <c r="J4753" s="83"/>
      <c r="K4753" s="83"/>
      <c r="L4753" s="83"/>
      <c r="M4753" s="83"/>
      <c r="N4753" s="83"/>
      <c r="O4753" s="83"/>
      <c r="P4753" s="84"/>
      <c r="Q4753" s="217"/>
      <c r="R4753" s="85">
        <f t="shared" ref="R4753" si="12384">IF(COUNTA(Y4752:DP4755)=0,0,MIN(Y4753:DP4753))</f>
        <v>0.42699999999999999</v>
      </c>
      <c r="S4753" s="86">
        <f t="shared" ref="S4753" si="12385">IF(COUNTA(Y4752:DP4755)=0,0,HLOOKUP(S4752,Y4752:DP4755,2,FALSE))</f>
        <v>0.42699999999999999</v>
      </c>
      <c r="T4753" s="87">
        <f t="shared" ref="T4753" si="12386">IF(COUNTA(Y4752:DP4755)=0,0,AVERAGE(Y4753:DP4753))</f>
        <v>0.42699999999999999</v>
      </c>
      <c r="U4753" s="88">
        <f t="shared" ref="U4753" si="12387">IF(COUNTA(Y4752:DP4755)=0,0,_xlfn.MINIFS(Y4753:DP4753,Y4755:DP4755,U4755))</f>
        <v>0</v>
      </c>
      <c r="V4753" s="89">
        <f t="array" ref="V4753">IF(COUNTA(Y4752:DP4755)=0,0,IF(ISERROR(HLOOKUP(V4755,Y4755:DP4755,1,FALSE)),0,INDEX(Y4753:DP4753,MATCH(V4752&amp;V4755,Y4752:DP4752&amp;Y4755:DP4755,0))))</f>
        <v>0</v>
      </c>
      <c r="W4753" s="90">
        <f t="array" ref="W4753">IF(COUNTA(Y4752:DP4755)=0,0,IF(ISERROR(HLOOKUP(W4755,Y4755:DP4755,1,FALSE)),0,AVERAGEIF(Y4755:DP4755,$W4755,Y4753:DP4753)))</f>
        <v>0</v>
      </c>
      <c r="X4753" s="107"/>
      <c r="Y4753" s="142">
        <v>0.42699999999999999</v>
      </c>
    </row>
    <row r="4754" spans="2:26">
      <c r="B4754" s="83"/>
      <c r="C4754" s="84"/>
      <c r="D4754" s="83"/>
      <c r="E4754" s="83"/>
      <c r="F4754" s="83"/>
      <c r="G4754" s="83"/>
      <c r="H4754" s="83"/>
      <c r="I4754" s="83"/>
      <c r="J4754" s="83"/>
      <c r="K4754" s="83"/>
      <c r="L4754" s="83"/>
      <c r="M4754" s="83"/>
      <c r="N4754" s="83"/>
      <c r="O4754" s="83"/>
      <c r="P4754" s="84"/>
      <c r="Q4754" s="217"/>
      <c r="R4754" s="91">
        <f t="shared" ref="R4754" si="12388">IF(COUNTA(Y4752:DP4755)=0,0,HLOOKUP(R4753,Y4753:DP4755,2,FALSE))</f>
        <v>1000</v>
      </c>
      <c r="S4754" s="92">
        <f t="shared" ref="S4754" si="12389">IF(COUNTA(Y4752:DP4755)=0,0,HLOOKUP(S4752,Y4752:DP4755,3,FALSE))</f>
        <v>1000</v>
      </c>
      <c r="T4754" s="93"/>
      <c r="U4754" s="94">
        <f t="array" ref="U4754">IF(COUNTA(Y4752:DP4755)=0,0,IF(ISERROR(HLOOKUP(U4755,Y4755:DP4755,1,FALSE)),0,INDEX(Y4754:DP4754,MATCH(U4753&amp;U4755,Y4753:DP4753&amp;Y4755:DP4755,0))))</f>
        <v>0</v>
      </c>
      <c r="V4754" s="94">
        <f t="array" ref="V4754">IF(COUNTA(Y4752:DP4755)=0,0,IF(ISERROR(HLOOKUP(V4755,Y4755:DP4755,1,FALSE)),0,INDEX(Y4754:DP4754,MATCH(V4753&amp;V4755,Y4753:DP4753&amp;Y4755:DP4755,0))))</f>
        <v>0</v>
      </c>
      <c r="W4754" s="95"/>
      <c r="X4754" s="108"/>
      <c r="Y4754" s="143">
        <v>1000</v>
      </c>
    </row>
    <row r="4755" spans="2:26" ht="13.9" thickBot="1">
      <c r="B4755" s="96"/>
      <c r="C4755" s="97"/>
      <c r="D4755" s="96"/>
      <c r="E4755" s="96"/>
      <c r="F4755" s="96"/>
      <c r="G4755" s="96"/>
      <c r="H4755" s="96"/>
      <c r="I4755" s="96"/>
      <c r="J4755" s="96"/>
      <c r="K4755" s="96"/>
      <c r="L4755" s="96"/>
      <c r="M4755" s="96"/>
      <c r="N4755" s="96"/>
      <c r="O4755" s="96"/>
      <c r="P4755" s="97"/>
      <c r="Q4755" s="218"/>
      <c r="R4755" s="98" t="str">
        <f t="shared" ref="R4755" si="12390">IF(COUNTA(Y4752:DP4755)=0,"none",HLOOKUP(R4753,Y4753:DP4755,3,FALSE))</f>
        <v>www (-30%)</v>
      </c>
      <c r="S4755" s="99" t="str">
        <f t="shared" ref="S4755" si="12391">IF(COUNTA(Y4752:DP4755)=0,"none",HLOOKUP(S4752,Y4752:DP4755,4,FALSE))</f>
        <v>www (-30%)</v>
      </c>
      <c r="T4755" s="100"/>
      <c r="U4755" s="100">
        <f t="array" ref="U4755">IF(COUNTA(Y4752:DP4755)=0,"none",IF($U$2="WAHR",$W$3,Abfrage!$F$4))</f>
        <v>0</v>
      </c>
      <c r="V4755" s="100">
        <f t="array" ref="V4755">IF(COUNTA(Y4752:DP4755)=0,"none",IF($U$2="WAHR",$W$3,Abfrage!$F$4))</f>
        <v>0</v>
      </c>
      <c r="W4755" s="100">
        <f t="array" ref="W4755">IF(COUNTA(Y4752:DP4755)=0,"none",IF($U$2="WAHR",$W$3,Abfrage!$F$4))</f>
        <v>0</v>
      </c>
      <c r="X4755" s="109"/>
      <c r="Y4755" s="144" t="s">
        <v>43</v>
      </c>
    </row>
    <row r="4756" spans="2:26">
      <c r="B4756" s="75" t="s">
        <v>2931</v>
      </c>
      <c r="C4756" s="76">
        <v>1000189929</v>
      </c>
      <c r="D4756" s="75" t="s">
        <v>89</v>
      </c>
      <c r="E4756" s="75" t="s">
        <v>129</v>
      </c>
      <c r="F4756" s="75" t="s">
        <v>97</v>
      </c>
      <c r="G4756" s="75" t="s">
        <v>97</v>
      </c>
      <c r="H4756" s="75" t="e">
        <v>#N/A</v>
      </c>
      <c r="I4756" s="75" t="s">
        <v>79</v>
      </c>
      <c r="J4756" s="75" t="s">
        <v>2932</v>
      </c>
      <c r="K4756" s="75" t="s">
        <v>306</v>
      </c>
      <c r="L4756" s="75" t="s">
        <v>306</v>
      </c>
      <c r="M4756" s="75" t="s">
        <v>313</v>
      </c>
      <c r="N4756" s="75" t="s">
        <v>628</v>
      </c>
      <c r="O4756" s="75" t="s">
        <v>309</v>
      </c>
      <c r="P4756" s="76" t="s">
        <v>306</v>
      </c>
      <c r="Q4756" s="216"/>
      <c r="R4756" s="77" t="str">
        <f t="shared" ref="R4756" si="12392">IF(COUNTA(Y4756:DP4759)=0,"01.01.1900",INDEX(Y4756:DP4756,MATCH(R4757,Y4757:DP4757,0)))</f>
        <v>01.01.1900</v>
      </c>
      <c r="S4756" s="78" t="str">
        <f t="shared" ref="S4756" si="12393">IF(COUNTA(Y4756:DP4759)=0,"01.01.1900",MAX(Y4756:DP4756))</f>
        <v>01.01.1900</v>
      </c>
      <c r="T4756" s="79"/>
      <c r="U4756" s="80" t="str">
        <f t="array" ref="U4756">IF(COUNTA(Y4756:DP4759)=0,"01.01.1900",IF(ISERROR(HLOOKUP(U4759,Y4759:DP4759,1,FALSE)),"01.01.1900",INDEX(Y4756:DP4756,MATCH(U4757&amp;U4759,Y4757:DP4757&amp;Y4759:DP4759,0))))</f>
        <v>01.01.1900</v>
      </c>
      <c r="V4756" s="81" t="str">
        <f t="shared" ref="V4756" si="12394">IF(COUNTA(Y4756:DP4759)=0,"01.01.1900",_xlfn.MAXIFS(Y4756:DP4756,Y4759:DP4759,V4759))</f>
        <v>01.01.1900</v>
      </c>
      <c r="W4756" s="82"/>
      <c r="X4756" s="106"/>
    </row>
    <row r="4757" spans="2:26">
      <c r="B4757" s="83"/>
      <c r="C4757" s="84"/>
      <c r="D4757" s="83"/>
      <c r="E4757" s="83"/>
      <c r="F4757" s="83"/>
      <c r="G4757" s="83"/>
      <c r="H4757" s="83"/>
      <c r="I4757" s="83"/>
      <c r="J4757" s="83"/>
      <c r="K4757" s="83"/>
      <c r="L4757" s="83"/>
      <c r="M4757" s="83"/>
      <c r="N4757" s="83"/>
      <c r="O4757" s="83"/>
      <c r="P4757" s="84"/>
      <c r="Q4757" s="217"/>
      <c r="R4757" s="85">
        <f t="shared" ref="R4757" si="12395">IF(COUNTA(Y4756:DP4759)=0,0,MIN(Y4757:DP4757))</f>
        <v>0</v>
      </c>
      <c r="S4757" s="86">
        <f t="shared" ref="S4757" si="12396">IF(COUNTA(Y4756:DP4759)=0,0,HLOOKUP(S4756,Y4756:DP4759,2,FALSE))</f>
        <v>0</v>
      </c>
      <c r="T4757" s="87">
        <f t="shared" ref="T4757" si="12397">IF(COUNTA(Y4756:DP4759)=0,0,AVERAGE(Y4757:DP4757))</f>
        <v>0</v>
      </c>
      <c r="U4757" s="88">
        <f t="shared" ref="U4757" si="12398">IF(COUNTA(Y4756:DP4759)=0,0,_xlfn.MINIFS(Y4757:DP4757,Y4759:DP4759,U4759))</f>
        <v>0</v>
      </c>
      <c r="V4757" s="89">
        <f t="array" ref="V4757">IF(COUNTA(Y4756:DP4759)=0,0,IF(ISERROR(HLOOKUP(V4759,Y4759:DP4759,1,FALSE)),0,INDEX(Y4757:DP4757,MATCH(V4756&amp;V4759,Y4756:DP4756&amp;Y4759:DP4759,0))))</f>
        <v>0</v>
      </c>
      <c r="W4757" s="90">
        <f t="array" ref="W4757">IF(COUNTA(Y4756:DP4759)=0,0,IF(ISERROR(HLOOKUP(W4759,Y4759:DP4759,1,FALSE)),0,AVERAGEIF(Y4759:DP4759,$W4759,Y4757:DP4757)))</f>
        <v>0</v>
      </c>
      <c r="X4757" s="107"/>
    </row>
    <row r="4758" spans="2:26">
      <c r="B4758" s="83"/>
      <c r="C4758" s="84"/>
      <c r="D4758" s="83"/>
      <c r="E4758" s="83"/>
      <c r="F4758" s="83"/>
      <c r="G4758" s="83"/>
      <c r="H4758" s="83"/>
      <c r="I4758" s="83"/>
      <c r="J4758" s="83"/>
      <c r="K4758" s="83"/>
      <c r="L4758" s="83"/>
      <c r="M4758" s="83"/>
      <c r="N4758" s="83"/>
      <c r="O4758" s="83"/>
      <c r="P4758" s="84"/>
      <c r="Q4758" s="217"/>
      <c r="R4758" s="91">
        <f t="shared" ref="R4758" si="12399">IF(COUNTA(Y4756:DP4759)=0,0,HLOOKUP(R4757,Y4757:DP4759,2,FALSE))</f>
        <v>0</v>
      </c>
      <c r="S4758" s="92">
        <f t="shared" ref="S4758" si="12400">IF(COUNTA(Y4756:DP4759)=0,0,HLOOKUP(S4756,Y4756:DP4759,3,FALSE))</f>
        <v>0</v>
      </c>
      <c r="T4758" s="93"/>
      <c r="U4758" s="94">
        <f t="array" ref="U4758">IF(COUNTA(Y4756:DP4759)=0,0,IF(ISERROR(HLOOKUP(U4759,Y4759:DP4759,1,FALSE)),0,INDEX(Y4758:DP4758,MATCH(U4757&amp;U4759,Y4757:DP4757&amp;Y4759:DP4759,0))))</f>
        <v>0</v>
      </c>
      <c r="V4758" s="94">
        <f t="array" ref="V4758">IF(COUNTA(Y4756:DP4759)=0,0,IF(ISERROR(HLOOKUP(V4759,Y4759:DP4759,1,FALSE)),0,INDEX(Y4758:DP4758,MATCH(V4757&amp;V4759,Y4757:DP4757&amp;Y4759:DP4759,0))))</f>
        <v>0</v>
      </c>
      <c r="W4758" s="95"/>
      <c r="X4758" s="108"/>
    </row>
    <row r="4759" spans="2:26" ht="13.9" thickBot="1">
      <c r="B4759" s="96"/>
      <c r="C4759" s="97"/>
      <c r="D4759" s="96"/>
      <c r="E4759" s="96"/>
      <c r="F4759" s="96"/>
      <c r="G4759" s="96"/>
      <c r="H4759" s="96"/>
      <c r="I4759" s="96"/>
      <c r="J4759" s="96"/>
      <c r="K4759" s="96"/>
      <c r="L4759" s="96"/>
      <c r="M4759" s="96"/>
      <c r="N4759" s="96"/>
      <c r="O4759" s="96"/>
      <c r="P4759" s="97"/>
      <c r="Q4759" s="218"/>
      <c r="R4759" s="98" t="str">
        <f t="shared" ref="R4759" si="12401">IF(COUNTA(Y4756:DP4759)=0,"none",HLOOKUP(R4757,Y4757:DP4759,3,FALSE))</f>
        <v>none</v>
      </c>
      <c r="S4759" s="99" t="str">
        <f t="shared" ref="S4759" si="12402">IF(COUNTA(Y4756:DP4759)=0,"none",HLOOKUP(S4756,Y4756:DP4759,4,FALSE))</f>
        <v>none</v>
      </c>
      <c r="T4759" s="100"/>
      <c r="U4759" s="100" t="str">
        <f t="array" ref="U4759">IF(COUNTA(Y4756:DP4759)=0,"none",IF($U$2="WAHR",$W$3,Abfrage!$F$4))</f>
        <v>none</v>
      </c>
      <c r="V4759" s="100" t="str">
        <f t="array" ref="V4759">IF(COUNTA(Y4756:DP4759)=0,"none",IF($U$2="WAHR",$W$3,Abfrage!$F$4))</f>
        <v>none</v>
      </c>
      <c r="W4759" s="100" t="str">
        <f t="array" ref="W4759">IF(COUNTA(Y4756:DP4759)=0,"none",IF($U$2="WAHR",$W$3,Abfrage!$F$4))</f>
        <v>none</v>
      </c>
      <c r="X4759" s="109"/>
    </row>
    <row r="4760" spans="2:26">
      <c r="B4760" s="75" t="s">
        <v>2933</v>
      </c>
      <c r="C4760" s="76">
        <v>1000189930</v>
      </c>
      <c r="D4760" s="75" t="s">
        <v>89</v>
      </c>
      <c r="E4760" s="75" t="s">
        <v>129</v>
      </c>
      <c r="F4760" s="75" t="s">
        <v>2934</v>
      </c>
      <c r="G4760" s="75" t="s">
        <v>306</v>
      </c>
      <c r="H4760" s="75" t="e">
        <v>#N/A</v>
      </c>
      <c r="I4760" s="75" t="s">
        <v>79</v>
      </c>
      <c r="J4760" s="75" t="s">
        <v>2935</v>
      </c>
      <c r="K4760" s="75" t="s">
        <v>306</v>
      </c>
      <c r="L4760" s="75" t="s">
        <v>306</v>
      </c>
      <c r="M4760" s="75" t="s">
        <v>306</v>
      </c>
      <c r="N4760" s="75" t="s">
        <v>306</v>
      </c>
      <c r="O4760" s="75" t="s">
        <v>2936</v>
      </c>
      <c r="P4760" s="76" t="s">
        <v>306</v>
      </c>
      <c r="Q4760" s="216"/>
      <c r="R4760" s="77" t="str">
        <f t="shared" ref="R4760" si="12403">IF(COUNTA(Y4760:DP4763)=0,"01.01.1900",INDEX(Y4760:DP4760,MATCH(R4761,Y4761:DP4761,0)))</f>
        <v>01.01.1900</v>
      </c>
      <c r="S4760" s="78" t="str">
        <f t="shared" ref="S4760" si="12404">IF(COUNTA(Y4760:DP4763)=0,"01.01.1900",MAX(Y4760:DP4760))</f>
        <v>01.01.1900</v>
      </c>
      <c r="T4760" s="79"/>
      <c r="U4760" s="80" t="str">
        <f t="array" ref="U4760">IF(COUNTA(Y4760:DP4763)=0,"01.01.1900",IF(ISERROR(HLOOKUP(U4763,Y4763:DP4763,1,FALSE)),"01.01.1900",INDEX(Y4760:DP4760,MATCH(U4761&amp;U4763,Y4761:DP4761&amp;Y4763:DP4763,0))))</f>
        <v>01.01.1900</v>
      </c>
      <c r="V4760" s="81" t="str">
        <f t="shared" ref="V4760" si="12405">IF(COUNTA(Y4760:DP4763)=0,"01.01.1900",_xlfn.MAXIFS(Y4760:DP4760,Y4763:DP4763,V4763))</f>
        <v>01.01.1900</v>
      </c>
      <c r="W4760" s="82"/>
      <c r="X4760" s="106"/>
    </row>
    <row r="4761" spans="2:26">
      <c r="B4761" s="83"/>
      <c r="C4761" s="84"/>
      <c r="D4761" s="83"/>
      <c r="E4761" s="83"/>
      <c r="F4761" s="83"/>
      <c r="G4761" s="83"/>
      <c r="H4761" s="83"/>
      <c r="I4761" s="83"/>
      <c r="J4761" s="83"/>
      <c r="K4761" s="83"/>
      <c r="L4761" s="83"/>
      <c r="M4761" s="83"/>
      <c r="N4761" s="83"/>
      <c r="O4761" s="83"/>
      <c r="P4761" s="84"/>
      <c r="Q4761" s="217"/>
      <c r="R4761" s="85">
        <f t="shared" ref="R4761" si="12406">IF(COUNTA(Y4760:DP4763)=0,0,MIN(Y4761:DP4761))</f>
        <v>0</v>
      </c>
      <c r="S4761" s="86">
        <f t="shared" ref="S4761" si="12407">IF(COUNTA(Y4760:DP4763)=0,0,HLOOKUP(S4760,Y4760:DP4763,2,FALSE))</f>
        <v>0</v>
      </c>
      <c r="T4761" s="87">
        <f t="shared" ref="T4761" si="12408">IF(COUNTA(Y4760:DP4763)=0,0,AVERAGE(Y4761:DP4761))</f>
        <v>0</v>
      </c>
      <c r="U4761" s="88">
        <f t="shared" ref="U4761" si="12409">IF(COUNTA(Y4760:DP4763)=0,0,_xlfn.MINIFS(Y4761:DP4761,Y4763:DP4763,U4763))</f>
        <v>0</v>
      </c>
      <c r="V4761" s="89">
        <f t="array" ref="V4761">IF(COUNTA(Y4760:DP4763)=0,0,IF(ISERROR(HLOOKUP(V4763,Y4763:DP4763,1,FALSE)),0,INDEX(Y4761:DP4761,MATCH(V4760&amp;V4763,Y4760:DP4760&amp;Y4763:DP4763,0))))</f>
        <v>0</v>
      </c>
      <c r="W4761" s="90">
        <f t="array" ref="W4761">IF(COUNTA(Y4760:DP4763)=0,0,IF(ISERROR(HLOOKUP(W4763,Y4763:DP4763,1,FALSE)),0,AVERAGEIF(Y4763:DP4763,$W4763,Y4761:DP4761)))</f>
        <v>0</v>
      </c>
      <c r="X4761" s="107"/>
    </row>
    <row r="4762" spans="2:26">
      <c r="B4762" s="83"/>
      <c r="C4762" s="84"/>
      <c r="D4762" s="83"/>
      <c r="E4762" s="83"/>
      <c r="F4762" s="83"/>
      <c r="G4762" s="83"/>
      <c r="H4762" s="83"/>
      <c r="I4762" s="83"/>
      <c r="J4762" s="83"/>
      <c r="K4762" s="83"/>
      <c r="L4762" s="83"/>
      <c r="M4762" s="83"/>
      <c r="N4762" s="83"/>
      <c r="O4762" s="83"/>
      <c r="P4762" s="84"/>
      <c r="Q4762" s="217"/>
      <c r="R4762" s="91">
        <f t="shared" ref="R4762" si="12410">IF(COUNTA(Y4760:DP4763)=0,0,HLOOKUP(R4761,Y4761:DP4763,2,FALSE))</f>
        <v>0</v>
      </c>
      <c r="S4762" s="92">
        <f t="shared" ref="S4762" si="12411">IF(COUNTA(Y4760:DP4763)=0,0,HLOOKUP(S4760,Y4760:DP4763,3,FALSE))</f>
        <v>0</v>
      </c>
      <c r="T4762" s="93"/>
      <c r="U4762" s="94">
        <f t="array" ref="U4762">IF(COUNTA(Y4760:DP4763)=0,0,IF(ISERROR(HLOOKUP(U4763,Y4763:DP4763,1,FALSE)),0,INDEX(Y4762:DP4762,MATCH(U4761&amp;U4763,Y4761:DP4761&amp;Y4763:DP4763,0))))</f>
        <v>0</v>
      </c>
      <c r="V4762" s="94">
        <f t="array" ref="V4762">IF(COUNTA(Y4760:DP4763)=0,0,IF(ISERROR(HLOOKUP(V4763,Y4763:DP4763,1,FALSE)),0,INDEX(Y4762:DP4762,MATCH(V4761&amp;V4763,Y4761:DP4761&amp;Y4763:DP4763,0))))</f>
        <v>0</v>
      </c>
      <c r="W4762" s="95"/>
      <c r="X4762" s="108"/>
    </row>
    <row r="4763" spans="2:26" ht="13.9" thickBot="1">
      <c r="B4763" s="96"/>
      <c r="C4763" s="97"/>
      <c r="D4763" s="96"/>
      <c r="E4763" s="96"/>
      <c r="F4763" s="96"/>
      <c r="G4763" s="96"/>
      <c r="H4763" s="96"/>
      <c r="I4763" s="96"/>
      <c r="J4763" s="96"/>
      <c r="K4763" s="96"/>
      <c r="L4763" s="96"/>
      <c r="M4763" s="96"/>
      <c r="N4763" s="96"/>
      <c r="O4763" s="96"/>
      <c r="P4763" s="97"/>
      <c r="Q4763" s="218"/>
      <c r="R4763" s="98" t="str">
        <f t="shared" ref="R4763" si="12412">IF(COUNTA(Y4760:DP4763)=0,"none",HLOOKUP(R4761,Y4761:DP4763,3,FALSE))</f>
        <v>none</v>
      </c>
      <c r="S4763" s="99" t="str">
        <f t="shared" ref="S4763" si="12413">IF(COUNTA(Y4760:DP4763)=0,"none",HLOOKUP(S4760,Y4760:DP4763,4,FALSE))</f>
        <v>none</v>
      </c>
      <c r="T4763" s="100"/>
      <c r="U4763" s="100" t="str">
        <f t="array" ref="U4763">IF(COUNTA(Y4760:DP4763)=0,"none",IF($U$2="WAHR",$W$3,Abfrage!$F$4))</f>
        <v>none</v>
      </c>
      <c r="V4763" s="100" t="str">
        <f t="array" ref="V4763">IF(COUNTA(Y4760:DP4763)=0,"none",IF($U$2="WAHR",$W$3,Abfrage!$F$4))</f>
        <v>none</v>
      </c>
      <c r="W4763" s="100" t="str">
        <f t="array" ref="W4763">IF(COUNTA(Y4760:DP4763)=0,"none",IF($U$2="WAHR",$W$3,Abfrage!$F$4))</f>
        <v>none</v>
      </c>
      <c r="X4763" s="109"/>
    </row>
    <row r="4764" spans="2:26">
      <c r="B4764" s="75" t="s">
        <v>2937</v>
      </c>
      <c r="C4764" s="76">
        <v>1000308398</v>
      </c>
      <c r="D4764" s="75" t="s">
        <v>95</v>
      </c>
      <c r="E4764" s="75" t="s">
        <v>175</v>
      </c>
      <c r="F4764" s="75" t="s">
        <v>97</v>
      </c>
      <c r="G4764" s="75" t="s">
        <v>2938</v>
      </c>
      <c r="H4764" s="75" t="e">
        <v>#N/A</v>
      </c>
      <c r="I4764" s="75" t="s">
        <v>51</v>
      </c>
      <c r="J4764" s="75" t="s">
        <v>2939</v>
      </c>
      <c r="K4764" s="75" t="s">
        <v>306</v>
      </c>
      <c r="L4764" s="75" t="s">
        <v>306</v>
      </c>
      <c r="M4764" s="75" t="s">
        <v>307</v>
      </c>
      <c r="N4764" s="75" t="s">
        <v>897</v>
      </c>
      <c r="O4764" s="75" t="s">
        <v>309</v>
      </c>
      <c r="P4764" s="76" t="s">
        <v>306</v>
      </c>
      <c r="Q4764" s="216"/>
      <c r="R4764" s="77">
        <f t="shared" ref="R4764" si="12414">IF(COUNTA(Y4764:DP4767)=0,"01.01.1900",INDEX(Y4764:DP4764,MATCH(R4765,Y4765:DP4765,0)))</f>
        <v>44013</v>
      </c>
      <c r="S4764" s="78">
        <f t="shared" ref="S4764" si="12415">IF(COUNTA(Y4764:DP4767)=0,"01.01.1900",MAX(Y4764:DP4764))</f>
        <v>44013</v>
      </c>
      <c r="T4764" s="79"/>
      <c r="U4764" s="80" t="str">
        <f t="array" ref="U4764">IF(COUNTA(Y4764:DP4767)=0,"01.01.1900",IF(ISERROR(HLOOKUP(U4767,Y4767:DP4767,1,FALSE)),"01.01.1900",INDEX(Y4764:DP4764,MATCH(U4765&amp;U4767,Y4765:DP4765&amp;Y4767:DP4767,0))))</f>
        <v>01.01.1900</v>
      </c>
      <c r="V4764" s="81">
        <f t="shared" ref="V4764" si="12416">IF(COUNTA(Y4764:DP4767)=0,"01.01.1900",_xlfn.MAXIFS(Y4764:DP4764,Y4767:DP4767,V4767))</f>
        <v>0</v>
      </c>
      <c r="W4764" s="82"/>
      <c r="X4764" s="106"/>
      <c r="Y4764" s="101">
        <v>44013</v>
      </c>
    </row>
    <row r="4765" spans="2:26">
      <c r="B4765" s="83"/>
      <c r="C4765" s="84"/>
      <c r="D4765" s="83"/>
      <c r="E4765" s="83"/>
      <c r="F4765" s="83"/>
      <c r="G4765" s="83"/>
      <c r="H4765" s="83"/>
      <c r="I4765" s="83"/>
      <c r="J4765" s="83"/>
      <c r="K4765" s="83"/>
      <c r="L4765" s="83"/>
      <c r="M4765" s="83"/>
      <c r="N4765" s="83"/>
      <c r="O4765" s="83"/>
      <c r="P4765" s="84"/>
      <c r="Q4765" s="217"/>
      <c r="R4765" s="85">
        <f t="shared" ref="R4765" si="12417">IF(COUNTA(Y4764:DP4767)=0,0,MIN(Y4765:DP4765))</f>
        <v>1.3614999999999999</v>
      </c>
      <c r="S4765" s="86">
        <f t="shared" ref="S4765" si="12418">IF(COUNTA(Y4764:DP4767)=0,0,HLOOKUP(S4764,Y4764:DP4767,2,FALSE))</f>
        <v>1.3614999999999999</v>
      </c>
      <c r="T4765" s="87">
        <f t="shared" ref="T4765" si="12419">IF(COUNTA(Y4764:DP4767)=0,0,AVERAGE(Y4765:DP4765))</f>
        <v>1.3614999999999999</v>
      </c>
      <c r="U4765" s="88">
        <f t="shared" ref="U4765" si="12420">IF(COUNTA(Y4764:DP4767)=0,0,_xlfn.MINIFS(Y4765:DP4765,Y4767:DP4767,U4767))</f>
        <v>0</v>
      </c>
      <c r="V4765" s="89">
        <f t="array" ref="V4765">IF(COUNTA(Y4764:DP4767)=0,0,IF(ISERROR(HLOOKUP(V4767,Y4767:DP4767,1,FALSE)),0,INDEX(Y4765:DP4765,MATCH(V4764&amp;V4767,Y4764:DP4764&amp;Y4767:DP4767,0))))</f>
        <v>0</v>
      </c>
      <c r="W4765" s="90">
        <f t="array" ref="W4765">IF(COUNTA(Y4764:DP4767)=0,0,IF(ISERROR(HLOOKUP(W4767,Y4767:DP4767,1,FALSE)),0,AVERAGEIF(Y4767:DP4767,$W4767,Y4765:DP4765)))</f>
        <v>0</v>
      </c>
      <c r="X4765" s="107"/>
      <c r="Y4765" s="102">
        <v>1.3614999999999999</v>
      </c>
    </row>
    <row r="4766" spans="2:26">
      <c r="B4766" s="83"/>
      <c r="C4766" s="84"/>
      <c r="D4766" s="83"/>
      <c r="E4766" s="83"/>
      <c r="F4766" s="83"/>
      <c r="G4766" s="83"/>
      <c r="H4766" s="83"/>
      <c r="I4766" s="83"/>
      <c r="J4766" s="83"/>
      <c r="K4766" s="83"/>
      <c r="L4766" s="83"/>
      <c r="M4766" s="83"/>
      <c r="N4766" s="83"/>
      <c r="O4766" s="83"/>
      <c r="P4766" s="84"/>
      <c r="Q4766" s="217"/>
      <c r="R4766" s="91">
        <f t="shared" ref="R4766" si="12421">IF(COUNTA(Y4764:DP4767)=0,0,HLOOKUP(R4765,Y4765:DP4767,2,FALSE))</f>
        <v>0</v>
      </c>
      <c r="S4766" s="92">
        <f t="shared" ref="S4766" si="12422">IF(COUNTA(Y4764:DP4767)=0,0,HLOOKUP(S4764,Y4764:DP4767,3,FALSE))</f>
        <v>0</v>
      </c>
      <c r="T4766" s="93"/>
      <c r="U4766" s="94">
        <f t="array" ref="U4766">IF(COUNTA(Y4764:DP4767)=0,0,IF(ISERROR(HLOOKUP(U4767,Y4767:DP4767,1,FALSE)),0,INDEX(Y4766:DP4766,MATCH(U4765&amp;U4767,Y4765:DP4765&amp;Y4767:DP4767,0))))</f>
        <v>0</v>
      </c>
      <c r="V4766" s="94">
        <f t="array" ref="V4766">IF(COUNTA(Y4764:DP4767)=0,0,IF(ISERROR(HLOOKUP(V4767,Y4767:DP4767,1,FALSE)),0,INDEX(Y4766:DP4766,MATCH(V4765&amp;V4767,Y4765:DP4765&amp;Y4767:DP4767,0))))</f>
        <v>0</v>
      </c>
      <c r="W4766" s="95"/>
      <c r="X4766" s="108"/>
      <c r="Y4766" s="103">
        <v>0</v>
      </c>
    </row>
    <row r="4767" spans="2:26" ht="13.9" thickBot="1">
      <c r="B4767" s="96"/>
      <c r="C4767" s="97"/>
      <c r="D4767" s="96"/>
      <c r="E4767" s="96"/>
      <c r="F4767" s="96"/>
      <c r="G4767" s="96"/>
      <c r="H4767" s="96"/>
      <c r="I4767" s="96"/>
      <c r="J4767" s="96"/>
      <c r="K4767" s="96"/>
      <c r="L4767" s="96"/>
      <c r="M4767" s="96"/>
      <c r="N4767" s="96"/>
      <c r="O4767" s="96"/>
      <c r="P4767" s="97"/>
      <c r="Q4767" s="218"/>
      <c r="R4767" s="98" t="str">
        <f t="shared" ref="R4767" si="12423">IF(COUNTA(Y4764:DP4767)=0,"none",HLOOKUP(R4765,Y4765:DP4767,3,FALSE))</f>
        <v>ECI</v>
      </c>
      <c r="S4767" s="99" t="str">
        <f t="shared" ref="S4767" si="12424">IF(COUNTA(Y4764:DP4767)=0,"none",HLOOKUP(S4764,Y4764:DP4767,4,FALSE))</f>
        <v>ECI</v>
      </c>
      <c r="T4767" s="100"/>
      <c r="U4767" s="100">
        <f t="array" ref="U4767">IF(COUNTA(Y4764:DP4767)=0,"none",IF($U$2="WAHR",$W$3,Abfrage!$F$4))</f>
        <v>0</v>
      </c>
      <c r="V4767" s="100">
        <f t="array" ref="V4767">IF(COUNTA(Y4764:DP4767)=0,"none",IF($U$2="WAHR",$W$3,Abfrage!$F$4))</f>
        <v>0</v>
      </c>
      <c r="W4767" s="100">
        <f t="array" ref="W4767">IF(COUNTA(Y4764:DP4767)=0,"none",IF($U$2="WAHR",$W$3,Abfrage!$F$4))</f>
        <v>0</v>
      </c>
      <c r="X4767" s="109"/>
      <c r="Y4767" s="104" t="s">
        <v>101</v>
      </c>
    </row>
    <row r="4768" spans="2:26">
      <c r="B4768" s="75" t="s">
        <v>2940</v>
      </c>
      <c r="C4768" s="76">
        <v>1000359477</v>
      </c>
      <c r="D4768" s="75" t="s">
        <v>95</v>
      </c>
      <c r="E4768" s="75" t="s">
        <v>90</v>
      </c>
      <c r="F4768" s="75" t="s">
        <v>122</v>
      </c>
      <c r="G4768" s="75" t="s">
        <v>306</v>
      </c>
      <c r="H4768" s="75" t="s">
        <v>40</v>
      </c>
      <c r="I4768" s="75" t="s">
        <v>51</v>
      </c>
      <c r="J4768" s="75" t="s">
        <v>2941</v>
      </c>
      <c r="K4768" s="75" t="s">
        <v>306</v>
      </c>
      <c r="L4768" s="75" t="s">
        <v>306</v>
      </c>
      <c r="M4768" s="75" t="s">
        <v>313</v>
      </c>
      <c r="N4768" s="75" t="s">
        <v>327</v>
      </c>
      <c r="O4768" s="75" t="s">
        <v>306</v>
      </c>
      <c r="P4768" s="76" t="s">
        <v>306</v>
      </c>
      <c r="Q4768" s="216"/>
      <c r="R4768" s="77">
        <f t="shared" ref="R4768" si="12425">IF(COUNTA(Y4768:DP4771)=0,"01.01.1900",INDEX(Y4768:DP4768,MATCH(R4769,Y4769:DP4769,0)))</f>
        <v>45154</v>
      </c>
      <c r="S4768" s="78">
        <f t="shared" ref="S4768" si="12426">IF(COUNTA(Y4768:DP4771)=0,"01.01.1900",MAX(Y4768:DP4768))</f>
        <v>45154</v>
      </c>
      <c r="T4768" s="79"/>
      <c r="U4768" s="80" t="str">
        <f t="array" ref="U4768">IF(COUNTA(Y4768:DP4771)=0,"01.01.1900",IF(ISERROR(HLOOKUP(U4771,Y4771:DP4771,1,FALSE)),"01.01.1900",INDEX(Y4768:DP4768,MATCH(U4769&amp;U4771,Y4769:DP4769&amp;Y4771:DP4771,0))))</f>
        <v>01.01.1900</v>
      </c>
      <c r="V4768" s="81">
        <f t="shared" ref="V4768" si="12427">IF(COUNTA(Y4768:DP4771)=0,"01.01.1900",_xlfn.MAXIFS(Y4768:DP4768,Y4771:DP4771,V4771))</f>
        <v>0</v>
      </c>
      <c r="W4768" s="82"/>
      <c r="X4768" s="106"/>
      <c r="Y4768" s="141">
        <v>45154</v>
      </c>
      <c r="Z4768" s="141">
        <v>45154</v>
      </c>
    </row>
    <row r="4769" spans="2:27">
      <c r="B4769" s="83"/>
      <c r="C4769" s="84"/>
      <c r="D4769" s="83"/>
      <c r="E4769" s="83"/>
      <c r="F4769" s="83"/>
      <c r="G4769" s="83"/>
      <c r="H4769" s="83"/>
      <c r="I4769" s="83"/>
      <c r="J4769" s="83"/>
      <c r="K4769" s="83"/>
      <c r="L4769" s="83"/>
      <c r="M4769" s="83"/>
      <c r="N4769" s="83"/>
      <c r="O4769" s="83"/>
      <c r="P4769" s="84"/>
      <c r="Q4769" s="217"/>
      <c r="R4769" s="85">
        <f t="shared" ref="R4769" si="12428">IF(COUNTA(Y4768:DP4771)=0,0,MIN(Y4769:DP4769))</f>
        <v>0.154</v>
      </c>
      <c r="S4769" s="86">
        <f t="shared" ref="S4769" si="12429">IF(COUNTA(Y4768:DP4771)=0,0,HLOOKUP(S4768,Y4768:DP4771,2,FALSE))</f>
        <v>0.154</v>
      </c>
      <c r="T4769" s="87">
        <f t="shared" ref="T4769" si="12430">IF(COUNTA(Y4768:DP4771)=0,0,AVERAGE(Y4769:DP4769))</f>
        <v>0.154</v>
      </c>
      <c r="U4769" s="88">
        <f t="shared" ref="U4769" si="12431">IF(COUNTA(Y4768:DP4771)=0,0,_xlfn.MINIFS(Y4769:DP4769,Y4771:DP4771,U4771))</f>
        <v>0</v>
      </c>
      <c r="V4769" s="89">
        <f t="array" ref="V4769">IF(COUNTA(Y4768:DP4771)=0,0,IF(ISERROR(HLOOKUP(V4771,Y4771:DP4771,1,FALSE)),0,INDEX(Y4769:DP4769,MATCH(V4768&amp;V4771,Y4768:DP4768&amp;Y4771:DP4771,0))))</f>
        <v>0</v>
      </c>
      <c r="W4769" s="90">
        <f t="array" ref="W4769">IF(COUNTA(Y4768:DP4771)=0,0,IF(ISERROR(HLOOKUP(W4771,Y4771:DP4771,1,FALSE)),0,AVERAGEIF(Y4771:DP4771,$W4771,Y4769:DP4769)))</f>
        <v>0</v>
      </c>
      <c r="X4769" s="107"/>
      <c r="Y4769" s="142">
        <v>0.154</v>
      </c>
      <c r="Z4769" s="142">
        <v>0.154</v>
      </c>
    </row>
    <row r="4770" spans="2:27">
      <c r="B4770" s="83"/>
      <c r="C4770" s="84"/>
      <c r="D4770" s="83"/>
      <c r="E4770" s="83"/>
      <c r="F4770" s="83"/>
      <c r="G4770" s="83"/>
      <c r="H4770" s="83"/>
      <c r="I4770" s="83"/>
      <c r="J4770" s="83"/>
      <c r="K4770" s="83"/>
      <c r="L4770" s="83"/>
      <c r="M4770" s="83"/>
      <c r="N4770" s="83"/>
      <c r="O4770" s="83"/>
      <c r="P4770" s="84"/>
      <c r="Q4770" s="217"/>
      <c r="R4770" s="91">
        <f t="shared" ref="R4770" si="12432">IF(COUNTA(Y4768:DP4771)=0,0,HLOOKUP(R4769,Y4769:DP4771,2,FALSE))</f>
        <v>1000</v>
      </c>
      <c r="S4770" s="92">
        <f t="shared" ref="S4770" si="12433">IF(COUNTA(Y4768:DP4771)=0,0,HLOOKUP(S4768,Y4768:DP4771,3,FALSE))</f>
        <v>1000</v>
      </c>
      <c r="T4770" s="93"/>
      <c r="U4770" s="94">
        <f t="array" ref="U4770">IF(COUNTA(Y4768:DP4771)=0,0,IF(ISERROR(HLOOKUP(U4771,Y4771:DP4771,1,FALSE)),0,INDEX(Y4770:DP4770,MATCH(U4769&amp;U4771,Y4769:DP4769&amp;Y4771:DP4771,0))))</f>
        <v>0</v>
      </c>
      <c r="V4770" s="94">
        <f t="array" ref="V4770">IF(COUNTA(Y4768:DP4771)=0,0,IF(ISERROR(HLOOKUP(V4771,Y4771:DP4771,1,FALSE)),0,INDEX(Y4770:DP4770,MATCH(V4769&amp;V4771,Y4769:DP4769&amp;Y4771:DP4771,0))))</f>
        <v>0</v>
      </c>
      <c r="W4770" s="95"/>
      <c r="X4770" s="108"/>
      <c r="Y4770" s="143">
        <v>1000</v>
      </c>
      <c r="Z4770" s="143">
        <v>1000</v>
      </c>
    </row>
    <row r="4771" spans="2:27" ht="13.9" thickBot="1">
      <c r="B4771" s="96"/>
      <c r="C4771" s="97"/>
      <c r="D4771" s="96"/>
      <c r="E4771" s="96"/>
      <c r="F4771" s="96"/>
      <c r="G4771" s="96"/>
      <c r="H4771" s="96"/>
      <c r="I4771" s="96"/>
      <c r="J4771" s="96"/>
      <c r="K4771" s="96"/>
      <c r="L4771" s="96"/>
      <c r="M4771" s="96"/>
      <c r="N4771" s="96"/>
      <c r="O4771" s="96"/>
      <c r="P4771" s="97"/>
      <c r="Q4771" s="218"/>
      <c r="R4771" s="98" t="str">
        <f t="shared" ref="R4771" si="12434">IF(COUNTA(Y4768:DP4771)=0,"none",HLOOKUP(R4769,Y4769:DP4771,3,FALSE))</f>
        <v>www (-30%)</v>
      </c>
      <c r="S4771" s="99" t="str">
        <f t="shared" ref="S4771" si="12435">IF(COUNTA(Y4768:DP4771)=0,"none",HLOOKUP(S4768,Y4768:DP4771,4,FALSE))</f>
        <v>www (-30%)</v>
      </c>
      <c r="T4771" s="100"/>
      <c r="U4771" s="100">
        <f t="array" ref="U4771">IF(COUNTA(Y4768:DP4771)=0,"none",IF($U$2="WAHR",$W$3,Abfrage!$F$4))</f>
        <v>0</v>
      </c>
      <c r="V4771" s="100">
        <f t="array" ref="V4771">IF(COUNTA(Y4768:DP4771)=0,"none",IF($U$2="WAHR",$W$3,Abfrage!$F$4))</f>
        <v>0</v>
      </c>
      <c r="W4771" s="100">
        <f t="array" ref="W4771">IF(COUNTA(Y4768:DP4771)=0,"none",IF($U$2="WAHR",$W$3,Abfrage!$F$4))</f>
        <v>0</v>
      </c>
      <c r="X4771" s="109"/>
      <c r="Y4771" s="144" t="s">
        <v>43</v>
      </c>
      <c r="Z4771" s="144" t="s">
        <v>43</v>
      </c>
    </row>
    <row r="4772" spans="2:27">
      <c r="B4772" s="75" t="s">
        <v>2942</v>
      </c>
      <c r="C4772" s="76">
        <v>1000359479</v>
      </c>
      <c r="D4772" s="75" t="s">
        <v>95</v>
      </c>
      <c r="E4772" s="75" t="s">
        <v>148</v>
      </c>
      <c r="F4772" s="75" t="s">
        <v>96</v>
      </c>
      <c r="G4772" s="75" t="s">
        <v>306</v>
      </c>
      <c r="H4772" s="75" t="e">
        <v>#N/A</v>
      </c>
      <c r="I4772" s="75" t="s">
        <v>51</v>
      </c>
      <c r="J4772" s="75" t="s">
        <v>2943</v>
      </c>
      <c r="K4772" s="75" t="s">
        <v>523</v>
      </c>
      <c r="L4772" s="75" t="s">
        <v>326</v>
      </c>
      <c r="M4772" s="75" t="s">
        <v>313</v>
      </c>
      <c r="N4772" s="75" t="s">
        <v>327</v>
      </c>
      <c r="O4772" s="75" t="s">
        <v>306</v>
      </c>
      <c r="P4772" s="76" t="s">
        <v>306</v>
      </c>
      <c r="Q4772" s="216"/>
      <c r="R4772" s="77" t="str">
        <f t="shared" ref="R4772" si="12436">IF(COUNTA(Y4772:DP4775)=0,"01.01.1900",INDEX(Y4772:DP4772,MATCH(R4773,Y4773:DP4773,0)))</f>
        <v>01.01.1900</v>
      </c>
      <c r="S4772" s="78" t="str">
        <f t="shared" ref="S4772" si="12437">IF(COUNTA(Y4772:DP4775)=0,"01.01.1900",MAX(Y4772:DP4772))</f>
        <v>01.01.1900</v>
      </c>
      <c r="T4772" s="79"/>
      <c r="U4772" s="80" t="str">
        <f t="array" ref="U4772">IF(COUNTA(Y4772:DP4775)=0,"01.01.1900",IF(ISERROR(HLOOKUP(U4775,Y4775:DP4775,1,FALSE)),"01.01.1900",INDEX(Y4772:DP4772,MATCH(U4773&amp;U4775,Y4773:DP4773&amp;Y4775:DP4775,0))))</f>
        <v>01.01.1900</v>
      </c>
      <c r="V4772" s="81" t="str">
        <f t="shared" ref="V4772" si="12438">IF(COUNTA(Y4772:DP4775)=0,"01.01.1900",_xlfn.MAXIFS(Y4772:DP4772,Y4775:DP4775,V4775))</f>
        <v>01.01.1900</v>
      </c>
      <c r="W4772" s="82"/>
      <c r="X4772" s="106"/>
    </row>
    <row r="4773" spans="2:27">
      <c r="B4773" s="83"/>
      <c r="C4773" s="84"/>
      <c r="D4773" s="83"/>
      <c r="E4773" s="83"/>
      <c r="F4773" s="83"/>
      <c r="G4773" s="83"/>
      <c r="H4773" s="83"/>
      <c r="I4773" s="83"/>
      <c r="J4773" s="83"/>
      <c r="K4773" s="83"/>
      <c r="L4773" s="83"/>
      <c r="M4773" s="83"/>
      <c r="N4773" s="83"/>
      <c r="O4773" s="83"/>
      <c r="P4773" s="84"/>
      <c r="Q4773" s="217"/>
      <c r="R4773" s="85">
        <f t="shared" ref="R4773" si="12439">IF(COUNTA(Y4772:DP4775)=0,0,MIN(Y4773:DP4773))</f>
        <v>0</v>
      </c>
      <c r="S4773" s="86">
        <f t="shared" ref="S4773" si="12440">IF(COUNTA(Y4772:DP4775)=0,0,HLOOKUP(S4772,Y4772:DP4775,2,FALSE))</f>
        <v>0</v>
      </c>
      <c r="T4773" s="87">
        <f t="shared" ref="T4773" si="12441">IF(COUNTA(Y4772:DP4775)=0,0,AVERAGE(Y4773:DP4773))</f>
        <v>0</v>
      </c>
      <c r="U4773" s="88">
        <f t="shared" ref="U4773" si="12442">IF(COUNTA(Y4772:DP4775)=0,0,_xlfn.MINIFS(Y4773:DP4773,Y4775:DP4775,U4775))</f>
        <v>0</v>
      </c>
      <c r="V4773" s="89">
        <f t="array" ref="V4773">IF(COUNTA(Y4772:DP4775)=0,0,IF(ISERROR(HLOOKUP(V4775,Y4775:DP4775,1,FALSE)),0,INDEX(Y4773:DP4773,MATCH(V4772&amp;V4775,Y4772:DP4772&amp;Y4775:DP4775,0))))</f>
        <v>0</v>
      </c>
      <c r="W4773" s="90">
        <f t="array" ref="W4773">IF(COUNTA(Y4772:DP4775)=0,0,IF(ISERROR(HLOOKUP(W4775,Y4775:DP4775,1,FALSE)),0,AVERAGEIF(Y4775:DP4775,$W4775,Y4773:DP4773)))</f>
        <v>0</v>
      </c>
      <c r="X4773" s="107"/>
    </row>
    <row r="4774" spans="2:27">
      <c r="B4774" s="83"/>
      <c r="C4774" s="84"/>
      <c r="D4774" s="83"/>
      <c r="E4774" s="83"/>
      <c r="F4774" s="83"/>
      <c r="G4774" s="83"/>
      <c r="H4774" s="83"/>
      <c r="I4774" s="83"/>
      <c r="J4774" s="83"/>
      <c r="K4774" s="83"/>
      <c r="L4774" s="83"/>
      <c r="M4774" s="83"/>
      <c r="N4774" s="83"/>
      <c r="O4774" s="83"/>
      <c r="P4774" s="84"/>
      <c r="Q4774" s="217"/>
      <c r="R4774" s="91">
        <f t="shared" ref="R4774" si="12443">IF(COUNTA(Y4772:DP4775)=0,0,HLOOKUP(R4773,Y4773:DP4775,2,FALSE))</f>
        <v>0</v>
      </c>
      <c r="S4774" s="92">
        <f t="shared" ref="S4774" si="12444">IF(COUNTA(Y4772:DP4775)=0,0,HLOOKUP(S4772,Y4772:DP4775,3,FALSE))</f>
        <v>0</v>
      </c>
      <c r="T4774" s="93"/>
      <c r="U4774" s="94">
        <f t="array" ref="U4774">IF(COUNTA(Y4772:DP4775)=0,0,IF(ISERROR(HLOOKUP(U4775,Y4775:DP4775,1,FALSE)),0,INDEX(Y4774:DP4774,MATCH(U4773&amp;U4775,Y4773:DP4773&amp;Y4775:DP4775,0))))</f>
        <v>0</v>
      </c>
      <c r="V4774" s="94">
        <f t="array" ref="V4774">IF(COUNTA(Y4772:DP4775)=0,0,IF(ISERROR(HLOOKUP(V4775,Y4775:DP4775,1,FALSE)),0,INDEX(Y4774:DP4774,MATCH(V4773&amp;V4775,Y4773:DP4773&amp;Y4775:DP4775,0))))</f>
        <v>0</v>
      </c>
      <c r="W4774" s="95"/>
      <c r="X4774" s="108"/>
    </row>
    <row r="4775" spans="2:27" ht="13.9" thickBot="1">
      <c r="B4775" s="96"/>
      <c r="C4775" s="97"/>
      <c r="D4775" s="96"/>
      <c r="E4775" s="96"/>
      <c r="F4775" s="96"/>
      <c r="G4775" s="96"/>
      <c r="H4775" s="96"/>
      <c r="I4775" s="96"/>
      <c r="J4775" s="96"/>
      <c r="K4775" s="96"/>
      <c r="L4775" s="96"/>
      <c r="M4775" s="96"/>
      <c r="N4775" s="96"/>
      <c r="O4775" s="96"/>
      <c r="P4775" s="97"/>
      <c r="Q4775" s="218"/>
      <c r="R4775" s="98" t="str">
        <f t="shared" ref="R4775" si="12445">IF(COUNTA(Y4772:DP4775)=0,"none",HLOOKUP(R4773,Y4773:DP4775,3,FALSE))</f>
        <v>none</v>
      </c>
      <c r="S4775" s="99" t="str">
        <f t="shared" ref="S4775" si="12446">IF(COUNTA(Y4772:DP4775)=0,"none",HLOOKUP(S4772,Y4772:DP4775,4,FALSE))</f>
        <v>none</v>
      </c>
      <c r="T4775" s="100"/>
      <c r="U4775" s="100" t="str">
        <f t="array" ref="U4775">IF(COUNTA(Y4772:DP4775)=0,"none",IF($U$2="WAHR",$W$3,Abfrage!$F$4))</f>
        <v>none</v>
      </c>
      <c r="V4775" s="100" t="str">
        <f t="array" ref="V4775">IF(COUNTA(Y4772:DP4775)=0,"none",IF($U$2="WAHR",$W$3,Abfrage!$F$4))</f>
        <v>none</v>
      </c>
      <c r="W4775" s="100" t="str">
        <f t="array" ref="W4775">IF(COUNTA(Y4772:DP4775)=0,"none",IF($U$2="WAHR",$W$3,Abfrage!$F$4))</f>
        <v>none</v>
      </c>
      <c r="X4775" s="109"/>
    </row>
    <row r="4776" spans="2:27">
      <c r="B4776" s="75" t="s">
        <v>2944</v>
      </c>
      <c r="C4776" s="76">
        <v>1000433822</v>
      </c>
      <c r="D4776" s="75" t="s">
        <v>217</v>
      </c>
      <c r="E4776" s="75" t="s">
        <v>138</v>
      </c>
      <c r="F4776" s="75" t="s">
        <v>2945</v>
      </c>
      <c r="G4776" s="75" t="s">
        <v>306</v>
      </c>
      <c r="H4776" s="75" t="s">
        <v>59</v>
      </c>
      <c r="I4776" s="75" t="s">
        <v>51</v>
      </c>
      <c r="J4776" s="75" t="s">
        <v>2946</v>
      </c>
      <c r="K4776" s="75" t="s">
        <v>306</v>
      </c>
      <c r="L4776" s="75" t="s">
        <v>306</v>
      </c>
      <c r="M4776" s="75" t="s">
        <v>307</v>
      </c>
      <c r="N4776" s="75" t="s">
        <v>352</v>
      </c>
      <c r="O4776" s="75" t="s">
        <v>306</v>
      </c>
      <c r="P4776" s="76" t="s">
        <v>306</v>
      </c>
      <c r="Q4776" s="216"/>
      <c r="R4776" s="77">
        <f t="shared" ref="R4776" si="12447">IF(COUNTA(Y4776:DP4779)=0,"01.01.1900",INDEX(Y4776:DP4776,MATCH(R4777,Y4777:DP4777,0)))</f>
        <v>45154</v>
      </c>
      <c r="S4776" s="78">
        <f t="shared" ref="S4776" si="12448">IF(COUNTA(Y4776:DP4779)=0,"01.01.1900",MAX(Y4776:DP4776))</f>
        <v>45154</v>
      </c>
      <c r="T4776" s="79"/>
      <c r="U4776" s="80" t="str">
        <f t="array" ref="U4776">IF(COUNTA(Y4776:DP4779)=0,"01.01.1900",IF(ISERROR(HLOOKUP(U4779,Y4779:DP4779,1,FALSE)),"01.01.1900",INDEX(Y4776:DP4776,MATCH(U4777&amp;U4779,Y4777:DP4777&amp;Y4779:DP4779,0))))</f>
        <v>01.01.1900</v>
      </c>
      <c r="V4776" s="81">
        <f t="shared" ref="V4776" si="12449">IF(COUNTA(Y4776:DP4779)=0,"01.01.1900",_xlfn.MAXIFS(Y4776:DP4776,Y4779:DP4779,V4779))</f>
        <v>0</v>
      </c>
      <c r="W4776" s="82"/>
      <c r="X4776" s="106"/>
      <c r="Y4776" s="141">
        <v>45154</v>
      </c>
      <c r="Z4776" s="141">
        <v>45154</v>
      </c>
    </row>
    <row r="4777" spans="2:27">
      <c r="B4777" s="83"/>
      <c r="C4777" s="84"/>
      <c r="D4777" s="83"/>
      <c r="E4777" s="83"/>
      <c r="F4777" s="83"/>
      <c r="G4777" s="83"/>
      <c r="H4777" s="83"/>
      <c r="I4777" s="83"/>
      <c r="J4777" s="83"/>
      <c r="K4777" s="83"/>
      <c r="L4777" s="83"/>
      <c r="M4777" s="83"/>
      <c r="N4777" s="83"/>
      <c r="O4777" s="83"/>
      <c r="P4777" s="84"/>
      <c r="Q4777" s="217"/>
      <c r="R4777" s="85">
        <f t="shared" ref="R4777" si="12450">IF(COUNTA(Y4776:DP4779)=0,0,MIN(Y4777:DP4777))</f>
        <v>6.4400000000000004E-3</v>
      </c>
      <c r="S4777" s="86">
        <f t="shared" ref="S4777" si="12451">IF(COUNTA(Y4776:DP4779)=0,0,HLOOKUP(S4776,Y4776:DP4779,2,FALSE))</f>
        <v>6.4400000000000004E-3</v>
      </c>
      <c r="T4777" s="87">
        <f t="shared" ref="T4777" si="12452">IF(COUNTA(Y4776:DP4779)=0,0,AVERAGE(Y4777:DP4777))</f>
        <v>6.4400000000000004E-3</v>
      </c>
      <c r="U4777" s="88">
        <f t="shared" ref="U4777" si="12453">IF(COUNTA(Y4776:DP4779)=0,0,_xlfn.MINIFS(Y4777:DP4777,Y4779:DP4779,U4779))</f>
        <v>0</v>
      </c>
      <c r="V4777" s="89">
        <f t="array" ref="V4777">IF(COUNTA(Y4776:DP4779)=0,0,IF(ISERROR(HLOOKUP(V4779,Y4779:DP4779,1,FALSE)),0,INDEX(Y4777:DP4777,MATCH(V4776&amp;V4779,Y4776:DP4776&amp;Y4779:DP4779,0))))</f>
        <v>0</v>
      </c>
      <c r="W4777" s="90">
        <f t="array" ref="W4777">IF(COUNTA(Y4776:DP4779)=0,0,IF(ISERROR(HLOOKUP(W4779,Y4779:DP4779,1,FALSE)),0,AVERAGEIF(Y4779:DP4779,$W4779,Y4777:DP4777)))</f>
        <v>0</v>
      </c>
      <c r="X4777" s="107"/>
      <c r="Y4777" s="142">
        <v>6.4400000000000004E-3</v>
      </c>
      <c r="Z4777" s="142">
        <v>6.4400000000000004E-3</v>
      </c>
    </row>
    <row r="4778" spans="2:27">
      <c r="B4778" s="83"/>
      <c r="C4778" s="84"/>
      <c r="D4778" s="83"/>
      <c r="E4778" s="83"/>
      <c r="F4778" s="83"/>
      <c r="G4778" s="83"/>
      <c r="H4778" s="83"/>
      <c r="I4778" s="83"/>
      <c r="J4778" s="83"/>
      <c r="K4778" s="83"/>
      <c r="L4778" s="83"/>
      <c r="M4778" s="83"/>
      <c r="N4778" s="83"/>
      <c r="O4778" s="83"/>
      <c r="P4778" s="84"/>
      <c r="Q4778" s="217"/>
      <c r="R4778" s="91">
        <f t="shared" ref="R4778" si="12454">IF(COUNTA(Y4776:DP4779)=0,0,HLOOKUP(R4777,Y4777:DP4779,2,FALSE))</f>
        <v>1000</v>
      </c>
      <c r="S4778" s="92">
        <f t="shared" ref="S4778" si="12455">IF(COUNTA(Y4776:DP4779)=0,0,HLOOKUP(S4776,Y4776:DP4779,3,FALSE))</f>
        <v>1000</v>
      </c>
      <c r="T4778" s="93"/>
      <c r="U4778" s="94">
        <f t="array" ref="U4778">IF(COUNTA(Y4776:DP4779)=0,0,IF(ISERROR(HLOOKUP(U4779,Y4779:DP4779,1,FALSE)),0,INDEX(Y4778:DP4778,MATCH(U4777&amp;U4779,Y4777:DP4777&amp;Y4779:DP4779,0))))</f>
        <v>0</v>
      </c>
      <c r="V4778" s="94">
        <f t="array" ref="V4778">IF(COUNTA(Y4776:DP4779)=0,0,IF(ISERROR(HLOOKUP(V4779,Y4779:DP4779,1,FALSE)),0,INDEX(Y4778:DP4778,MATCH(V4777&amp;V4779,Y4777:DP4777&amp;Y4779:DP4779,0))))</f>
        <v>0</v>
      </c>
      <c r="W4778" s="95"/>
      <c r="X4778" s="108"/>
      <c r="Y4778" s="143">
        <v>1000</v>
      </c>
      <c r="Z4778" s="143">
        <v>1000</v>
      </c>
    </row>
    <row r="4779" spans="2:27" ht="13.9" thickBot="1">
      <c r="B4779" s="96"/>
      <c r="C4779" s="97"/>
      <c r="D4779" s="96"/>
      <c r="E4779" s="96"/>
      <c r="F4779" s="96"/>
      <c r="G4779" s="96"/>
      <c r="H4779" s="96"/>
      <c r="I4779" s="96"/>
      <c r="J4779" s="96"/>
      <c r="K4779" s="96"/>
      <c r="L4779" s="96"/>
      <c r="M4779" s="96"/>
      <c r="N4779" s="96"/>
      <c r="O4779" s="96"/>
      <c r="P4779" s="97"/>
      <c r="Q4779" s="218"/>
      <c r="R4779" s="98" t="str">
        <f t="shared" ref="R4779" si="12456">IF(COUNTA(Y4776:DP4779)=0,"none",HLOOKUP(R4777,Y4777:DP4779,3,FALSE))</f>
        <v>www (-30%)</v>
      </c>
      <c r="S4779" s="99" t="str">
        <f t="shared" ref="S4779" si="12457">IF(COUNTA(Y4776:DP4779)=0,"none",HLOOKUP(S4776,Y4776:DP4779,4,FALSE))</f>
        <v>www (-30%)</v>
      </c>
      <c r="T4779" s="100"/>
      <c r="U4779" s="100">
        <f t="array" ref="U4779">IF(COUNTA(Y4776:DP4779)=0,"none",IF($U$2="WAHR",$W$3,Abfrage!$F$4))</f>
        <v>0</v>
      </c>
      <c r="V4779" s="100">
        <f t="array" ref="V4779">IF(COUNTA(Y4776:DP4779)=0,"none",IF($U$2="WAHR",$W$3,Abfrage!$F$4))</f>
        <v>0</v>
      </c>
      <c r="W4779" s="100">
        <f t="array" ref="W4779">IF(COUNTA(Y4776:DP4779)=0,"none",IF($U$2="WAHR",$W$3,Abfrage!$F$4))</f>
        <v>0</v>
      </c>
      <c r="X4779" s="109"/>
      <c r="Y4779" s="144" t="s">
        <v>43</v>
      </c>
      <c r="Z4779" s="144" t="s">
        <v>43</v>
      </c>
    </row>
    <row r="4780" spans="2:27">
      <c r="B4780" s="75" t="s">
        <v>2947</v>
      </c>
      <c r="C4780" s="76">
        <v>1000408938</v>
      </c>
      <c r="D4780" s="75" t="s">
        <v>95</v>
      </c>
      <c r="E4780" s="75" t="s">
        <v>96</v>
      </c>
      <c r="F4780" s="75" t="s">
        <v>97</v>
      </c>
      <c r="G4780" s="75" t="s">
        <v>306</v>
      </c>
      <c r="H4780" s="75" t="e">
        <v>#N/A</v>
      </c>
      <c r="I4780" s="75" t="s">
        <v>51</v>
      </c>
      <c r="J4780" s="75" t="s">
        <v>2948</v>
      </c>
      <c r="K4780" s="75" t="s">
        <v>306</v>
      </c>
      <c r="L4780" s="75" t="s">
        <v>306</v>
      </c>
      <c r="M4780" s="75" t="s">
        <v>313</v>
      </c>
      <c r="N4780" s="75" t="s">
        <v>352</v>
      </c>
      <c r="O4780" s="75" t="s">
        <v>309</v>
      </c>
      <c r="P4780" s="76" t="s">
        <v>306</v>
      </c>
      <c r="Q4780" s="216"/>
      <c r="R4780" s="77" t="str">
        <f t="shared" ref="R4780" si="12458">IF(COUNTA(Y4780:DP4783)=0,"01.01.1900",INDEX(Y4780:DP4780,MATCH(R4781,Y4781:DP4781,0)))</f>
        <v>01.01.1900</v>
      </c>
      <c r="S4780" s="78" t="str">
        <f t="shared" ref="S4780" si="12459">IF(COUNTA(Y4780:DP4783)=0,"01.01.1900",MAX(Y4780:DP4780))</f>
        <v>01.01.1900</v>
      </c>
      <c r="T4780" s="79"/>
      <c r="U4780" s="80" t="str">
        <f t="array" ref="U4780">IF(COUNTA(Y4780:DP4783)=0,"01.01.1900",IF(ISERROR(HLOOKUP(U4783,Y4783:DP4783,1,FALSE)),"01.01.1900",INDEX(Y4780:DP4780,MATCH(U4781&amp;U4783,Y4781:DP4781&amp;Y4783:DP4783,0))))</f>
        <v>01.01.1900</v>
      </c>
      <c r="V4780" s="81" t="str">
        <f t="shared" ref="V4780" si="12460">IF(COUNTA(Y4780:DP4783)=0,"01.01.1900",_xlfn.MAXIFS(Y4780:DP4780,Y4783:DP4783,V4783))</f>
        <v>01.01.1900</v>
      </c>
      <c r="W4780" s="82"/>
      <c r="X4780" s="106"/>
    </row>
    <row r="4781" spans="2:27">
      <c r="B4781" s="83"/>
      <c r="C4781" s="84"/>
      <c r="D4781" s="83"/>
      <c r="E4781" s="83"/>
      <c r="F4781" s="83"/>
      <c r="G4781" s="83"/>
      <c r="H4781" s="83"/>
      <c r="I4781" s="83"/>
      <c r="J4781" s="83"/>
      <c r="K4781" s="83"/>
      <c r="L4781" s="83"/>
      <c r="M4781" s="83"/>
      <c r="N4781" s="83"/>
      <c r="O4781" s="83"/>
      <c r="P4781" s="84"/>
      <c r="Q4781" s="217"/>
      <c r="R4781" s="85">
        <f t="shared" ref="R4781" si="12461">IF(COUNTA(Y4780:DP4783)=0,0,MIN(Y4781:DP4781))</f>
        <v>0</v>
      </c>
      <c r="S4781" s="86">
        <f t="shared" ref="S4781" si="12462">IF(COUNTA(Y4780:DP4783)=0,0,HLOOKUP(S4780,Y4780:DP4783,2,FALSE))</f>
        <v>0</v>
      </c>
      <c r="T4781" s="87">
        <f t="shared" ref="T4781" si="12463">IF(COUNTA(Y4780:DP4783)=0,0,AVERAGE(Y4781:DP4781))</f>
        <v>0</v>
      </c>
      <c r="U4781" s="88">
        <f t="shared" ref="U4781" si="12464">IF(COUNTA(Y4780:DP4783)=0,0,_xlfn.MINIFS(Y4781:DP4781,Y4783:DP4783,U4783))</f>
        <v>0</v>
      </c>
      <c r="V4781" s="89">
        <f t="array" ref="V4781">IF(COUNTA(Y4780:DP4783)=0,0,IF(ISERROR(HLOOKUP(V4783,Y4783:DP4783,1,FALSE)),0,INDEX(Y4781:DP4781,MATCH(V4780&amp;V4783,Y4780:DP4780&amp;Y4783:DP4783,0))))</f>
        <v>0</v>
      </c>
      <c r="W4781" s="90">
        <f t="array" ref="W4781">IF(COUNTA(Y4780:DP4783)=0,0,IF(ISERROR(HLOOKUP(W4783,Y4783:DP4783,1,FALSE)),0,AVERAGEIF(Y4783:DP4783,$W4783,Y4781:DP4781)))</f>
        <v>0</v>
      </c>
      <c r="X4781" s="107"/>
    </row>
    <row r="4782" spans="2:27">
      <c r="B4782" s="83"/>
      <c r="C4782" s="84"/>
      <c r="D4782" s="83"/>
      <c r="E4782" s="83"/>
      <c r="F4782" s="83"/>
      <c r="G4782" s="83"/>
      <c r="H4782" s="83"/>
      <c r="I4782" s="83"/>
      <c r="J4782" s="83"/>
      <c r="K4782" s="83"/>
      <c r="L4782" s="83"/>
      <c r="M4782" s="83"/>
      <c r="N4782" s="83"/>
      <c r="O4782" s="83"/>
      <c r="P4782" s="84"/>
      <c r="Q4782" s="217"/>
      <c r="R4782" s="91">
        <f t="shared" ref="R4782" si="12465">IF(COUNTA(Y4780:DP4783)=0,0,HLOOKUP(R4781,Y4781:DP4783,2,FALSE))</f>
        <v>0</v>
      </c>
      <c r="S4782" s="92">
        <f t="shared" ref="S4782" si="12466">IF(COUNTA(Y4780:DP4783)=0,0,HLOOKUP(S4780,Y4780:DP4783,3,FALSE))</f>
        <v>0</v>
      </c>
      <c r="T4782" s="93"/>
      <c r="U4782" s="94">
        <f t="array" ref="U4782">IF(COUNTA(Y4780:DP4783)=0,0,IF(ISERROR(HLOOKUP(U4783,Y4783:DP4783,1,FALSE)),0,INDEX(Y4782:DP4782,MATCH(U4781&amp;U4783,Y4781:DP4781&amp;Y4783:DP4783,0))))</f>
        <v>0</v>
      </c>
      <c r="V4782" s="94">
        <f t="array" ref="V4782">IF(COUNTA(Y4780:DP4783)=0,0,IF(ISERROR(HLOOKUP(V4783,Y4783:DP4783,1,FALSE)),0,INDEX(Y4782:DP4782,MATCH(V4781&amp;V4783,Y4781:DP4781&amp;Y4783:DP4783,0))))</f>
        <v>0</v>
      </c>
      <c r="W4782" s="95"/>
      <c r="X4782" s="108"/>
    </row>
    <row r="4783" spans="2:27" ht="13.9" thickBot="1">
      <c r="B4783" s="96"/>
      <c r="C4783" s="97"/>
      <c r="D4783" s="96"/>
      <c r="E4783" s="96"/>
      <c r="F4783" s="96"/>
      <c r="G4783" s="96"/>
      <c r="H4783" s="96"/>
      <c r="I4783" s="96"/>
      <c r="J4783" s="96"/>
      <c r="K4783" s="96"/>
      <c r="L4783" s="96"/>
      <c r="M4783" s="96"/>
      <c r="N4783" s="96"/>
      <c r="O4783" s="96"/>
      <c r="P4783" s="97"/>
      <c r="Q4783" s="218"/>
      <c r="R4783" s="98" t="str">
        <f t="shared" ref="R4783" si="12467">IF(COUNTA(Y4780:DP4783)=0,"none",HLOOKUP(R4781,Y4781:DP4783,3,FALSE))</f>
        <v>none</v>
      </c>
      <c r="S4783" s="99" t="str">
        <f t="shared" ref="S4783" si="12468">IF(COUNTA(Y4780:DP4783)=0,"none",HLOOKUP(S4780,Y4780:DP4783,4,FALSE))</f>
        <v>none</v>
      </c>
      <c r="T4783" s="100"/>
      <c r="U4783" s="100" t="str">
        <f t="array" ref="U4783">IF(COUNTA(Y4780:DP4783)=0,"none",IF($U$2="WAHR",$W$3,Abfrage!$F$4))</f>
        <v>none</v>
      </c>
      <c r="V4783" s="100" t="str">
        <f t="array" ref="V4783">IF(COUNTA(Y4780:DP4783)=0,"none",IF($U$2="WAHR",$W$3,Abfrage!$F$4))</f>
        <v>none</v>
      </c>
      <c r="W4783" s="100" t="str">
        <f t="array" ref="W4783">IF(COUNTA(Y4780:DP4783)=0,"none",IF($U$2="WAHR",$W$3,Abfrage!$F$4))</f>
        <v>none</v>
      </c>
      <c r="X4783" s="109"/>
    </row>
    <row r="4784" spans="2:27">
      <c r="B4784" s="75" t="s">
        <v>2949</v>
      </c>
      <c r="C4784" s="76">
        <v>1000370820</v>
      </c>
      <c r="D4784" s="75" t="s">
        <v>95</v>
      </c>
      <c r="E4784" s="75" t="s">
        <v>90</v>
      </c>
      <c r="F4784" s="75" t="s">
        <v>685</v>
      </c>
      <c r="G4784" s="75" t="s">
        <v>306</v>
      </c>
      <c r="H4784" s="75" t="s">
        <v>93</v>
      </c>
      <c r="I4784" s="75" t="s">
        <v>51</v>
      </c>
      <c r="J4784" s="75" t="s">
        <v>2950</v>
      </c>
      <c r="K4784" s="75" t="s">
        <v>306</v>
      </c>
      <c r="L4784" s="75" t="s">
        <v>306</v>
      </c>
      <c r="M4784" s="75" t="s">
        <v>306</v>
      </c>
      <c r="N4784" s="75" t="s">
        <v>327</v>
      </c>
      <c r="O4784" s="75" t="s">
        <v>547</v>
      </c>
      <c r="P4784" s="76" t="s">
        <v>306</v>
      </c>
      <c r="Q4784" s="216"/>
      <c r="R4784" s="77">
        <f t="shared" ref="R4784" si="12469">IF(COUNTA(Y4784:DP4787)=0,"01.01.1900",INDEX(Y4784:DP4784,MATCH(R4785,Y4785:DP4785,0)))</f>
        <v>45671</v>
      </c>
      <c r="S4784" s="78">
        <f t="shared" ref="S4784" si="12470">IF(COUNTA(Y4784:DP4787)=0,"01.01.1900",MAX(Y4784:DP4784))</f>
        <v>45671</v>
      </c>
      <c r="T4784" s="79"/>
      <c r="U4784" s="80" t="str">
        <f t="array" ref="U4784">IF(COUNTA(Y4784:DP4787)=0,"01.01.1900",IF(ISERROR(HLOOKUP(U4787,Y4787:DP4787,1,FALSE)),"01.01.1900",INDEX(Y4784:DP4784,MATCH(U4785&amp;U4787,Y4785:DP4785&amp;Y4787:DP4787,0))))</f>
        <v>01.01.1900</v>
      </c>
      <c r="V4784" s="81">
        <f t="shared" ref="V4784" si="12471">IF(COUNTA(Y4784:DP4787)=0,"01.01.1900",_xlfn.MAXIFS(Y4784:DP4784,Y4787:DP4787,V4787))</f>
        <v>0</v>
      </c>
      <c r="W4784" s="82"/>
      <c r="X4784" s="106"/>
      <c r="Y4784" s="141">
        <v>44967</v>
      </c>
      <c r="Z4784" s="141">
        <v>44967</v>
      </c>
      <c r="AA4784" s="141">
        <v>45671</v>
      </c>
    </row>
    <row r="4785" spans="2:27">
      <c r="B4785" s="83"/>
      <c r="C4785" s="84"/>
      <c r="D4785" s="83"/>
      <c r="E4785" s="83"/>
      <c r="F4785" s="83"/>
      <c r="G4785" s="83"/>
      <c r="H4785" s="83"/>
      <c r="I4785" s="83"/>
      <c r="J4785" s="83"/>
      <c r="K4785" s="83"/>
      <c r="L4785" s="83"/>
      <c r="M4785" s="83"/>
      <c r="N4785" s="83"/>
      <c r="O4785" s="83"/>
      <c r="P4785" s="84"/>
      <c r="Q4785" s="217"/>
      <c r="R4785" s="85">
        <f t="shared" ref="R4785" si="12472">IF(COUNTA(Y4784:DP4787)=0,0,MIN(Y4785:DP4785))</f>
        <v>6.2539999999999998E-2</v>
      </c>
      <c r="S4785" s="86">
        <f t="shared" ref="S4785" si="12473">IF(COUNTA(Y4784:DP4787)=0,0,HLOOKUP(S4784,Y4784:DP4787,2,FALSE))</f>
        <v>6.2539999999999998E-2</v>
      </c>
      <c r="T4785" s="87">
        <f t="shared" ref="T4785" si="12474">IF(COUNTA(Y4784:DP4787)=0,0,AVERAGE(Y4785:DP4785))</f>
        <v>6.7513333333333328E-2</v>
      </c>
      <c r="U4785" s="88">
        <f t="shared" ref="U4785" si="12475">IF(COUNTA(Y4784:DP4787)=0,0,_xlfn.MINIFS(Y4785:DP4785,Y4787:DP4787,U4787))</f>
        <v>0</v>
      </c>
      <c r="V4785" s="89">
        <f t="array" ref="V4785">IF(COUNTA(Y4784:DP4787)=0,0,IF(ISERROR(HLOOKUP(V4787,Y4787:DP4787,1,FALSE)),0,INDEX(Y4785:DP4785,MATCH(V4784&amp;V4787,Y4784:DP4784&amp;Y4787:DP4787,0))))</f>
        <v>0</v>
      </c>
      <c r="W4785" s="90">
        <f t="array" ref="W4785">IF(COUNTA(Y4784:DP4787)=0,0,IF(ISERROR(HLOOKUP(W4787,Y4787:DP4787,1,FALSE)),0,AVERAGEIF(Y4787:DP4787,$W4787,Y4785:DP4785)))</f>
        <v>0</v>
      </c>
      <c r="X4785" s="107"/>
      <c r="Y4785" s="142">
        <v>7.0000000000000007E-2</v>
      </c>
      <c r="Z4785" s="142">
        <v>7.0000000000000007E-2</v>
      </c>
      <c r="AA4785" s="142">
        <v>6.2539999999999998E-2</v>
      </c>
    </row>
    <row r="4786" spans="2:27">
      <c r="B4786" s="83"/>
      <c r="C4786" s="84"/>
      <c r="D4786" s="83"/>
      <c r="E4786" s="83"/>
      <c r="F4786" s="83"/>
      <c r="G4786" s="83"/>
      <c r="H4786" s="83"/>
      <c r="I4786" s="83"/>
      <c r="J4786" s="83"/>
      <c r="K4786" s="83"/>
      <c r="L4786" s="83"/>
      <c r="M4786" s="83"/>
      <c r="N4786" s="83"/>
      <c r="O4786" s="83"/>
      <c r="P4786" s="84"/>
      <c r="Q4786" s="217"/>
      <c r="R4786" s="91">
        <f t="shared" ref="R4786" si="12476">IF(COUNTA(Y4784:DP4787)=0,0,HLOOKUP(R4785,Y4785:DP4787,2,FALSE))</f>
        <v>0</v>
      </c>
      <c r="S4786" s="92">
        <f t="shared" ref="S4786" si="12477">IF(COUNTA(Y4784:DP4787)=0,0,HLOOKUP(S4784,Y4784:DP4787,3,FALSE))</f>
        <v>0</v>
      </c>
      <c r="T4786" s="93"/>
      <c r="U4786" s="94">
        <f t="array" ref="U4786">IF(COUNTA(Y4784:DP4787)=0,0,IF(ISERROR(HLOOKUP(U4787,Y4787:DP4787,1,FALSE)),0,INDEX(Y4786:DP4786,MATCH(U4785&amp;U4787,Y4785:DP4785&amp;Y4787:DP4787,0))))</f>
        <v>0</v>
      </c>
      <c r="V4786" s="94">
        <f t="array" ref="V4786">IF(COUNTA(Y4784:DP4787)=0,0,IF(ISERROR(HLOOKUP(V4787,Y4787:DP4787,1,FALSE)),0,INDEX(Y4786:DP4786,MATCH(V4785&amp;V4787,Y4785:DP4785&amp;Y4787:DP4787,0))))</f>
        <v>0</v>
      </c>
      <c r="W4786" s="95"/>
      <c r="X4786" s="108"/>
      <c r="Y4786" s="143">
        <v>1000</v>
      </c>
      <c r="Z4786" s="143">
        <v>1000</v>
      </c>
      <c r="AA4786" s="143">
        <v>0</v>
      </c>
    </row>
    <row r="4787" spans="2:27" ht="13.9" thickBot="1">
      <c r="B4787" s="96"/>
      <c r="C4787" s="97"/>
      <c r="D4787" s="96"/>
      <c r="E4787" s="96"/>
      <c r="F4787" s="96"/>
      <c r="G4787" s="96"/>
      <c r="H4787" s="96"/>
      <c r="I4787" s="96"/>
      <c r="J4787" s="96"/>
      <c r="K4787" s="96"/>
      <c r="L4787" s="96"/>
      <c r="M4787" s="96"/>
      <c r="N4787" s="96"/>
      <c r="O4787" s="96"/>
      <c r="P4787" s="97"/>
      <c r="Q4787" s="218"/>
      <c r="R4787" s="98" t="str">
        <f t="shared" ref="R4787" si="12478">IF(COUNTA(Y4784:DP4787)=0,"none",HLOOKUP(R4785,Y4785:DP4787,3,FALSE))</f>
        <v>ECI</v>
      </c>
      <c r="S4787" s="99" t="str">
        <f t="shared" ref="S4787" si="12479">IF(COUNTA(Y4784:DP4787)=0,"none",HLOOKUP(S4784,Y4784:DP4787,4,FALSE))</f>
        <v>ECI</v>
      </c>
      <c r="T4787" s="100"/>
      <c r="U4787" s="100">
        <f t="array" ref="U4787">IF(COUNTA(Y4784:DP4787)=0,"none",IF($U$2="WAHR",$W$3,Abfrage!$F$4))</f>
        <v>0</v>
      </c>
      <c r="V4787" s="100">
        <f t="array" ref="V4787">IF(COUNTA(Y4784:DP4787)=0,"none",IF($U$2="WAHR",$W$3,Abfrage!$F$4))</f>
        <v>0</v>
      </c>
      <c r="W4787" s="100">
        <f t="array" ref="W4787">IF(COUNTA(Y4784:DP4787)=0,"none",IF($U$2="WAHR",$W$3,Abfrage!$F$4))</f>
        <v>0</v>
      </c>
      <c r="X4787" s="109"/>
      <c r="Y4787" s="144" t="s">
        <v>43</v>
      </c>
      <c r="Z4787" s="144" t="s">
        <v>43</v>
      </c>
      <c r="AA4787" s="144" t="s">
        <v>101</v>
      </c>
    </row>
    <row r="4788" spans="2:27">
      <c r="B4788" s="75" t="s">
        <v>2951</v>
      </c>
      <c r="C4788" s="76">
        <v>1000370815</v>
      </c>
      <c r="D4788" s="75" t="s">
        <v>95</v>
      </c>
      <c r="E4788" s="75" t="s">
        <v>90</v>
      </c>
      <c r="F4788" s="75" t="s">
        <v>1966</v>
      </c>
      <c r="G4788" s="75" t="s">
        <v>306</v>
      </c>
      <c r="H4788" s="75" t="e">
        <v>#N/A</v>
      </c>
      <c r="I4788" s="75" t="s">
        <v>51</v>
      </c>
      <c r="J4788" s="75" t="s">
        <v>2952</v>
      </c>
      <c r="K4788" s="75" t="s">
        <v>306</v>
      </c>
      <c r="L4788" s="75" t="s">
        <v>306</v>
      </c>
      <c r="M4788" s="75" t="s">
        <v>306</v>
      </c>
      <c r="N4788" s="75" t="s">
        <v>339</v>
      </c>
      <c r="O4788" s="75" t="s">
        <v>309</v>
      </c>
      <c r="P4788" s="76" t="s">
        <v>306</v>
      </c>
      <c r="Q4788" s="216"/>
      <c r="R4788" s="77" t="str">
        <f t="shared" ref="R4788" si="12480">IF(COUNTA(Y4788:DP4791)=0,"01.01.1900",INDEX(Y4788:DP4788,MATCH(R4789,Y4789:DP4789,0)))</f>
        <v>01.01.1900</v>
      </c>
      <c r="S4788" s="78" t="str">
        <f t="shared" ref="S4788" si="12481">IF(COUNTA(Y4788:DP4791)=0,"01.01.1900",MAX(Y4788:DP4788))</f>
        <v>01.01.1900</v>
      </c>
      <c r="T4788" s="79"/>
      <c r="U4788" s="80" t="str">
        <f t="array" ref="U4788">IF(COUNTA(Y4788:DP4791)=0,"01.01.1900",IF(ISERROR(HLOOKUP(U4791,Y4791:DP4791,1,FALSE)),"01.01.1900",INDEX(Y4788:DP4788,MATCH(U4789&amp;U4791,Y4789:DP4789&amp;Y4791:DP4791,0))))</f>
        <v>01.01.1900</v>
      </c>
      <c r="V4788" s="81" t="str">
        <f t="shared" ref="V4788" si="12482">IF(COUNTA(Y4788:DP4791)=0,"01.01.1900",_xlfn.MAXIFS(Y4788:DP4788,Y4791:DP4791,V4791))</f>
        <v>01.01.1900</v>
      </c>
      <c r="W4788" s="82"/>
      <c r="X4788" s="106"/>
    </row>
    <row r="4789" spans="2:27">
      <c r="B4789" s="83"/>
      <c r="C4789" s="84"/>
      <c r="D4789" s="83"/>
      <c r="E4789" s="83"/>
      <c r="F4789" s="83"/>
      <c r="G4789" s="83"/>
      <c r="H4789" s="83"/>
      <c r="I4789" s="83"/>
      <c r="J4789" s="83"/>
      <c r="K4789" s="83"/>
      <c r="L4789" s="83"/>
      <c r="M4789" s="83"/>
      <c r="N4789" s="83"/>
      <c r="O4789" s="83"/>
      <c r="P4789" s="84"/>
      <c r="Q4789" s="217"/>
      <c r="R4789" s="85">
        <f t="shared" ref="R4789" si="12483">IF(COUNTA(Y4788:DP4791)=0,0,MIN(Y4789:DP4789))</f>
        <v>0</v>
      </c>
      <c r="S4789" s="86">
        <f t="shared" ref="S4789" si="12484">IF(COUNTA(Y4788:DP4791)=0,0,HLOOKUP(S4788,Y4788:DP4791,2,FALSE))</f>
        <v>0</v>
      </c>
      <c r="T4789" s="87">
        <f t="shared" ref="T4789" si="12485">IF(COUNTA(Y4788:DP4791)=0,0,AVERAGE(Y4789:DP4789))</f>
        <v>0</v>
      </c>
      <c r="U4789" s="88">
        <f t="shared" ref="U4789" si="12486">IF(COUNTA(Y4788:DP4791)=0,0,_xlfn.MINIFS(Y4789:DP4789,Y4791:DP4791,U4791))</f>
        <v>0</v>
      </c>
      <c r="V4789" s="89">
        <f t="array" ref="V4789">IF(COUNTA(Y4788:DP4791)=0,0,IF(ISERROR(HLOOKUP(V4791,Y4791:DP4791,1,FALSE)),0,INDEX(Y4789:DP4789,MATCH(V4788&amp;V4791,Y4788:DP4788&amp;Y4791:DP4791,0))))</f>
        <v>0</v>
      </c>
      <c r="W4789" s="90">
        <f t="array" ref="W4789">IF(COUNTA(Y4788:DP4791)=0,0,IF(ISERROR(HLOOKUP(W4791,Y4791:DP4791,1,FALSE)),0,AVERAGEIF(Y4791:DP4791,$W4791,Y4789:DP4789)))</f>
        <v>0</v>
      </c>
      <c r="X4789" s="107"/>
    </row>
    <row r="4790" spans="2:27">
      <c r="B4790" s="83"/>
      <c r="C4790" s="84"/>
      <c r="D4790" s="83"/>
      <c r="E4790" s="83"/>
      <c r="F4790" s="83"/>
      <c r="G4790" s="83"/>
      <c r="H4790" s="83"/>
      <c r="I4790" s="83"/>
      <c r="J4790" s="83"/>
      <c r="K4790" s="83"/>
      <c r="L4790" s="83"/>
      <c r="M4790" s="83"/>
      <c r="N4790" s="83"/>
      <c r="O4790" s="83"/>
      <c r="P4790" s="84"/>
      <c r="Q4790" s="217"/>
      <c r="R4790" s="91">
        <f t="shared" ref="R4790" si="12487">IF(COUNTA(Y4788:DP4791)=0,0,HLOOKUP(R4789,Y4789:DP4791,2,FALSE))</f>
        <v>0</v>
      </c>
      <c r="S4790" s="92">
        <f t="shared" ref="S4790" si="12488">IF(COUNTA(Y4788:DP4791)=0,0,HLOOKUP(S4788,Y4788:DP4791,3,FALSE))</f>
        <v>0</v>
      </c>
      <c r="T4790" s="93"/>
      <c r="U4790" s="94">
        <f t="array" ref="U4790">IF(COUNTA(Y4788:DP4791)=0,0,IF(ISERROR(HLOOKUP(U4791,Y4791:DP4791,1,FALSE)),0,INDEX(Y4790:DP4790,MATCH(U4789&amp;U4791,Y4789:DP4789&amp;Y4791:DP4791,0))))</f>
        <v>0</v>
      </c>
      <c r="V4790" s="94">
        <f t="array" ref="V4790">IF(COUNTA(Y4788:DP4791)=0,0,IF(ISERROR(HLOOKUP(V4791,Y4791:DP4791,1,FALSE)),0,INDEX(Y4790:DP4790,MATCH(V4789&amp;V4791,Y4789:DP4789&amp;Y4791:DP4791,0))))</f>
        <v>0</v>
      </c>
      <c r="W4790" s="95"/>
      <c r="X4790" s="108"/>
    </row>
    <row r="4791" spans="2:27" ht="13.9" thickBot="1">
      <c r="B4791" s="96"/>
      <c r="C4791" s="97"/>
      <c r="D4791" s="96"/>
      <c r="E4791" s="96"/>
      <c r="F4791" s="96"/>
      <c r="G4791" s="96"/>
      <c r="H4791" s="96"/>
      <c r="I4791" s="96"/>
      <c r="J4791" s="96"/>
      <c r="K4791" s="96"/>
      <c r="L4791" s="96"/>
      <c r="M4791" s="96"/>
      <c r="N4791" s="96"/>
      <c r="O4791" s="96"/>
      <c r="P4791" s="97"/>
      <c r="Q4791" s="218"/>
      <c r="R4791" s="98" t="str">
        <f t="shared" ref="R4791" si="12489">IF(COUNTA(Y4788:DP4791)=0,"none",HLOOKUP(R4789,Y4789:DP4791,3,FALSE))</f>
        <v>none</v>
      </c>
      <c r="S4791" s="99" t="str">
        <f t="shared" ref="S4791" si="12490">IF(COUNTA(Y4788:DP4791)=0,"none",HLOOKUP(S4788,Y4788:DP4791,4,FALSE))</f>
        <v>none</v>
      </c>
      <c r="T4791" s="100"/>
      <c r="U4791" s="100" t="str">
        <f t="array" ref="U4791">IF(COUNTA(Y4788:DP4791)=0,"none",IF($U$2="WAHR",$W$3,Abfrage!$F$4))</f>
        <v>none</v>
      </c>
      <c r="V4791" s="100" t="str">
        <f t="array" ref="V4791">IF(COUNTA(Y4788:DP4791)=0,"none",IF($U$2="WAHR",$W$3,Abfrage!$F$4))</f>
        <v>none</v>
      </c>
      <c r="W4791" s="100" t="str">
        <f t="array" ref="W4791">IF(COUNTA(Y4788:DP4791)=0,"none",IF($U$2="WAHR",$W$3,Abfrage!$F$4))</f>
        <v>none</v>
      </c>
      <c r="X4791" s="109"/>
    </row>
    <row r="4792" spans="2:27">
      <c r="B4792" s="75" t="s">
        <v>2953</v>
      </c>
      <c r="C4792" s="76">
        <v>1000370816</v>
      </c>
      <c r="D4792" s="75" t="s">
        <v>95</v>
      </c>
      <c r="E4792" s="75" t="s">
        <v>90</v>
      </c>
      <c r="F4792" s="75" t="s">
        <v>122</v>
      </c>
      <c r="G4792" s="75" t="s">
        <v>306</v>
      </c>
      <c r="H4792" s="75" t="s">
        <v>40</v>
      </c>
      <c r="I4792" s="75" t="s">
        <v>51</v>
      </c>
      <c r="J4792" s="75" t="s">
        <v>2954</v>
      </c>
      <c r="K4792" s="75" t="s">
        <v>306</v>
      </c>
      <c r="L4792" s="75" t="s">
        <v>306</v>
      </c>
      <c r="M4792" s="75" t="s">
        <v>306</v>
      </c>
      <c r="N4792" s="75" t="s">
        <v>327</v>
      </c>
      <c r="O4792" s="75" t="s">
        <v>309</v>
      </c>
      <c r="P4792" s="76" t="s">
        <v>306</v>
      </c>
      <c r="Q4792" s="216"/>
      <c r="R4792" s="77">
        <f t="shared" ref="R4792" si="12491">IF(COUNTA(Y4792:DP4795)=0,"01.01.1900",INDEX(Y4792:DP4792,MATCH(R4793,Y4793:DP4793,0)))</f>
        <v>45469</v>
      </c>
      <c r="S4792" s="78">
        <f t="shared" ref="S4792" si="12492">IF(COUNTA(Y4792:DP4795)=0,"01.01.1900",MAX(Y4792:DP4792))</f>
        <v>45469</v>
      </c>
      <c r="T4792" s="79"/>
      <c r="U4792" s="80" t="str">
        <f t="array" ref="U4792">IF(COUNTA(Y4792:DP4795)=0,"01.01.1900",IF(ISERROR(HLOOKUP(U4795,Y4795:DP4795,1,FALSE)),"01.01.1900",INDEX(Y4792:DP4792,MATCH(U4793&amp;U4795,Y4793:DP4793&amp;Y4795:DP4795,0))))</f>
        <v>01.01.1900</v>
      </c>
      <c r="V4792" s="81">
        <f t="shared" ref="V4792" si="12493">IF(COUNTA(Y4792:DP4795)=0,"01.01.1900",_xlfn.MAXIFS(Y4792:DP4792,Y4795:DP4795,V4795))</f>
        <v>0</v>
      </c>
      <c r="W4792" s="82"/>
      <c r="X4792" s="106"/>
      <c r="Y4792" s="141">
        <v>45469</v>
      </c>
    </row>
    <row r="4793" spans="2:27">
      <c r="B4793" s="83"/>
      <c r="C4793" s="84"/>
      <c r="D4793" s="83"/>
      <c r="E4793" s="83"/>
      <c r="F4793" s="83"/>
      <c r="G4793" s="83"/>
      <c r="H4793" s="83"/>
      <c r="I4793" s="83"/>
      <c r="J4793" s="83"/>
      <c r="K4793" s="83"/>
      <c r="L4793" s="83"/>
      <c r="M4793" s="83"/>
      <c r="N4793" s="83"/>
      <c r="O4793" s="83"/>
      <c r="P4793" s="84"/>
      <c r="Q4793" s="217"/>
      <c r="R4793" s="85">
        <f t="shared" ref="R4793" si="12494">IF(COUNTA(Y4792:DP4795)=0,0,MIN(Y4793:DP4793))</f>
        <v>0.112</v>
      </c>
      <c r="S4793" s="86">
        <f t="shared" ref="S4793" si="12495">IF(COUNTA(Y4792:DP4795)=0,0,HLOOKUP(S4792,Y4792:DP4795,2,FALSE))</f>
        <v>0.112</v>
      </c>
      <c r="T4793" s="87">
        <f t="shared" ref="T4793" si="12496">IF(COUNTA(Y4792:DP4795)=0,0,AVERAGE(Y4793:DP4793))</f>
        <v>0.112</v>
      </c>
      <c r="U4793" s="88">
        <f t="shared" ref="U4793" si="12497">IF(COUNTA(Y4792:DP4795)=0,0,_xlfn.MINIFS(Y4793:DP4793,Y4795:DP4795,U4795))</f>
        <v>0</v>
      </c>
      <c r="V4793" s="89">
        <f t="array" ref="V4793">IF(COUNTA(Y4792:DP4795)=0,0,IF(ISERROR(HLOOKUP(V4795,Y4795:DP4795,1,FALSE)),0,INDEX(Y4793:DP4793,MATCH(V4792&amp;V4795,Y4792:DP4792&amp;Y4795:DP4795,0))))</f>
        <v>0</v>
      </c>
      <c r="W4793" s="90">
        <f t="array" ref="W4793">IF(COUNTA(Y4792:DP4795)=0,0,IF(ISERROR(HLOOKUP(W4795,Y4795:DP4795,1,FALSE)),0,AVERAGEIF(Y4795:DP4795,$W4795,Y4793:DP4793)))</f>
        <v>0</v>
      </c>
      <c r="X4793" s="107"/>
      <c r="Y4793" s="142">
        <v>0.112</v>
      </c>
    </row>
    <row r="4794" spans="2:27">
      <c r="B4794" s="83"/>
      <c r="C4794" s="84"/>
      <c r="D4794" s="83"/>
      <c r="E4794" s="83"/>
      <c r="F4794" s="83"/>
      <c r="G4794" s="83"/>
      <c r="H4794" s="83"/>
      <c r="I4794" s="83"/>
      <c r="J4794" s="83"/>
      <c r="K4794" s="83"/>
      <c r="L4794" s="83"/>
      <c r="M4794" s="83"/>
      <c r="N4794" s="83"/>
      <c r="O4794" s="83"/>
      <c r="P4794" s="84"/>
      <c r="Q4794" s="217"/>
      <c r="R4794" s="91">
        <f t="shared" ref="R4794" si="12498">IF(COUNTA(Y4792:DP4795)=0,0,HLOOKUP(R4793,Y4793:DP4795,2,FALSE))</f>
        <v>1000</v>
      </c>
      <c r="S4794" s="92">
        <f t="shared" ref="S4794" si="12499">IF(COUNTA(Y4792:DP4795)=0,0,HLOOKUP(S4792,Y4792:DP4795,3,FALSE))</f>
        <v>1000</v>
      </c>
      <c r="T4794" s="93"/>
      <c r="U4794" s="94">
        <f t="array" ref="U4794">IF(COUNTA(Y4792:DP4795)=0,0,IF(ISERROR(HLOOKUP(U4795,Y4795:DP4795,1,FALSE)),0,INDEX(Y4794:DP4794,MATCH(U4793&amp;U4795,Y4793:DP4793&amp;Y4795:DP4795,0))))</f>
        <v>0</v>
      </c>
      <c r="V4794" s="94">
        <f t="array" ref="V4794">IF(COUNTA(Y4792:DP4795)=0,0,IF(ISERROR(HLOOKUP(V4795,Y4795:DP4795,1,FALSE)),0,INDEX(Y4794:DP4794,MATCH(V4793&amp;V4795,Y4793:DP4793&amp;Y4795:DP4795,0))))</f>
        <v>0</v>
      </c>
      <c r="W4794" s="95"/>
      <c r="X4794" s="108"/>
      <c r="Y4794" s="143">
        <v>1000</v>
      </c>
    </row>
    <row r="4795" spans="2:27" ht="13.9" thickBot="1">
      <c r="B4795" s="96"/>
      <c r="C4795" s="97"/>
      <c r="D4795" s="96"/>
      <c r="E4795" s="96"/>
      <c r="F4795" s="96"/>
      <c r="G4795" s="96"/>
      <c r="H4795" s="96"/>
      <c r="I4795" s="96"/>
      <c r="J4795" s="96"/>
      <c r="K4795" s="96"/>
      <c r="L4795" s="96"/>
      <c r="M4795" s="96"/>
      <c r="N4795" s="96"/>
      <c r="O4795" s="96"/>
      <c r="P4795" s="97"/>
      <c r="Q4795" s="218"/>
      <c r="R4795" s="98" t="str">
        <f t="shared" ref="R4795" si="12500">IF(COUNTA(Y4792:DP4795)=0,"none",HLOOKUP(R4793,Y4793:DP4795,3,FALSE))</f>
        <v>www (-30%)</v>
      </c>
      <c r="S4795" s="99" t="str">
        <f t="shared" ref="S4795" si="12501">IF(COUNTA(Y4792:DP4795)=0,"none",HLOOKUP(S4792,Y4792:DP4795,4,FALSE))</f>
        <v>www (-30%)</v>
      </c>
      <c r="T4795" s="100"/>
      <c r="U4795" s="100">
        <f t="array" ref="U4795">IF(COUNTA(Y4792:DP4795)=0,"none",IF($U$2="WAHR",$W$3,Abfrage!$F$4))</f>
        <v>0</v>
      </c>
      <c r="V4795" s="100">
        <f t="array" ref="V4795">IF(COUNTA(Y4792:DP4795)=0,"none",IF($U$2="WAHR",$W$3,Abfrage!$F$4))</f>
        <v>0</v>
      </c>
      <c r="W4795" s="100">
        <f t="array" ref="W4795">IF(COUNTA(Y4792:DP4795)=0,"none",IF($U$2="WAHR",$W$3,Abfrage!$F$4))</f>
        <v>0</v>
      </c>
      <c r="X4795" s="109"/>
      <c r="Y4795" s="144" t="s">
        <v>43</v>
      </c>
    </row>
    <row r="4796" spans="2:27">
      <c r="B4796" s="75" t="s">
        <v>2955</v>
      </c>
      <c r="C4796" s="76"/>
      <c r="D4796" s="75" t="s">
        <v>95</v>
      </c>
      <c r="E4796" s="75" t="s">
        <v>96</v>
      </c>
      <c r="F4796" s="75" t="s">
        <v>97</v>
      </c>
      <c r="G4796" s="75" t="s">
        <v>306</v>
      </c>
      <c r="H4796" s="75"/>
      <c r="I4796" s="75" t="s">
        <v>45</v>
      </c>
      <c r="J4796" s="75" t="s">
        <v>2956</v>
      </c>
      <c r="K4796" s="75" t="s">
        <v>326</v>
      </c>
      <c r="L4796" s="75" t="s">
        <v>306</v>
      </c>
      <c r="M4796" s="75" t="s">
        <v>313</v>
      </c>
      <c r="N4796" s="75" t="s">
        <v>349</v>
      </c>
      <c r="O4796" s="75" t="s">
        <v>309</v>
      </c>
      <c r="P4796" s="76" t="s">
        <v>306</v>
      </c>
      <c r="Q4796" s="216"/>
      <c r="R4796" s="77" t="str">
        <f t="shared" ref="R4796" si="12502">IF(COUNTA(Y4796:DP4799)=0,"01.01.1900",INDEX(Y4796:DP4796,MATCH(R4797,Y4797:DP4797,0)))</f>
        <v>01.01.1900</v>
      </c>
      <c r="S4796" s="78" t="str">
        <f t="shared" ref="S4796" si="12503">IF(COUNTA(Y4796:DP4799)=0,"01.01.1900",MAX(Y4796:DP4796))</f>
        <v>01.01.1900</v>
      </c>
      <c r="T4796" s="79"/>
      <c r="U4796" s="80" t="str">
        <f t="array" ref="U4796">IF(COUNTA(Y4796:DP4799)=0,"01.01.1900",IF(ISERROR(HLOOKUP(U4799,Y4799:DP4799,1,FALSE)),"01.01.1900",INDEX(Y4796:DP4796,MATCH(U4797&amp;U4799,Y4797:DP4797&amp;Y4799:DP4799,0))))</f>
        <v>01.01.1900</v>
      </c>
      <c r="V4796" s="81" t="str">
        <f t="shared" ref="V4796" si="12504">IF(COUNTA(Y4796:DP4799)=0,"01.01.1900",_xlfn.MAXIFS(Y4796:DP4796,Y4799:DP4799,V4799))</f>
        <v>01.01.1900</v>
      </c>
      <c r="W4796" s="82"/>
      <c r="X4796" s="106"/>
    </row>
    <row r="4797" spans="2:27">
      <c r="B4797" s="83"/>
      <c r="C4797" s="84"/>
      <c r="D4797" s="83"/>
      <c r="E4797" s="83"/>
      <c r="F4797" s="83"/>
      <c r="G4797" s="83"/>
      <c r="H4797" s="83"/>
      <c r="I4797" s="83"/>
      <c r="J4797" s="83"/>
      <c r="K4797" s="83"/>
      <c r="L4797" s="83"/>
      <c r="M4797" s="83"/>
      <c r="N4797" s="83"/>
      <c r="O4797" s="83"/>
      <c r="P4797" s="84"/>
      <c r="Q4797" s="217"/>
      <c r="R4797" s="85">
        <f t="shared" ref="R4797" si="12505">IF(COUNTA(Y4796:DP4799)=0,0,MIN(Y4797:DP4797))</f>
        <v>0</v>
      </c>
      <c r="S4797" s="86">
        <f t="shared" ref="S4797" si="12506">IF(COUNTA(Y4796:DP4799)=0,0,HLOOKUP(S4796,Y4796:DP4799,2,FALSE))</f>
        <v>0</v>
      </c>
      <c r="T4797" s="87">
        <f t="shared" ref="T4797" si="12507">IF(COUNTA(Y4796:DP4799)=0,0,AVERAGE(Y4797:DP4797))</f>
        <v>0</v>
      </c>
      <c r="U4797" s="88">
        <f t="shared" ref="U4797" si="12508">IF(COUNTA(Y4796:DP4799)=0,0,_xlfn.MINIFS(Y4797:DP4797,Y4799:DP4799,U4799))</f>
        <v>0</v>
      </c>
      <c r="V4797" s="89">
        <f t="array" ref="V4797">IF(COUNTA(Y4796:DP4799)=0,0,IF(ISERROR(HLOOKUP(V4799,Y4799:DP4799,1,FALSE)),0,INDEX(Y4797:DP4797,MATCH(V4796&amp;V4799,Y4796:DP4796&amp;Y4799:DP4799,0))))</f>
        <v>0</v>
      </c>
      <c r="W4797" s="90">
        <f t="array" ref="W4797">IF(COUNTA(Y4796:DP4799)=0,0,IF(ISERROR(HLOOKUP(W4799,Y4799:DP4799,1,FALSE)),0,AVERAGEIF(Y4799:DP4799,$W4799,Y4797:DP4797)))</f>
        <v>0</v>
      </c>
      <c r="X4797" s="107"/>
    </row>
    <row r="4798" spans="2:27">
      <c r="B4798" s="83"/>
      <c r="C4798" s="84"/>
      <c r="D4798" s="83"/>
      <c r="E4798" s="83"/>
      <c r="F4798" s="83"/>
      <c r="G4798" s="83"/>
      <c r="H4798" s="83"/>
      <c r="I4798" s="83"/>
      <c r="J4798" s="83"/>
      <c r="K4798" s="83"/>
      <c r="L4798" s="83"/>
      <c r="M4798" s="83"/>
      <c r="N4798" s="83"/>
      <c r="O4798" s="83"/>
      <c r="P4798" s="84"/>
      <c r="Q4798" s="217"/>
      <c r="R4798" s="91">
        <f t="shared" ref="R4798" si="12509">IF(COUNTA(Y4796:DP4799)=0,0,HLOOKUP(R4797,Y4797:DP4799,2,FALSE))</f>
        <v>0</v>
      </c>
      <c r="S4798" s="92">
        <f t="shared" ref="S4798" si="12510">IF(COUNTA(Y4796:DP4799)=0,0,HLOOKUP(S4796,Y4796:DP4799,3,FALSE))</f>
        <v>0</v>
      </c>
      <c r="T4798" s="93"/>
      <c r="U4798" s="94">
        <f t="array" ref="U4798">IF(COUNTA(Y4796:DP4799)=0,0,IF(ISERROR(HLOOKUP(U4799,Y4799:DP4799,1,FALSE)),0,INDEX(Y4798:DP4798,MATCH(U4797&amp;U4799,Y4797:DP4797&amp;Y4799:DP4799,0))))</f>
        <v>0</v>
      </c>
      <c r="V4798" s="94">
        <f t="array" ref="V4798">IF(COUNTA(Y4796:DP4799)=0,0,IF(ISERROR(HLOOKUP(V4799,Y4799:DP4799,1,FALSE)),0,INDEX(Y4798:DP4798,MATCH(V4797&amp;V4799,Y4797:DP4797&amp;Y4799:DP4799,0))))</f>
        <v>0</v>
      </c>
      <c r="W4798" s="95"/>
      <c r="X4798" s="108"/>
    </row>
    <row r="4799" spans="2:27" ht="13.9" thickBot="1">
      <c r="B4799" s="96"/>
      <c r="C4799" s="97"/>
      <c r="D4799" s="96"/>
      <c r="E4799" s="96"/>
      <c r="F4799" s="96"/>
      <c r="G4799" s="96"/>
      <c r="H4799" s="96"/>
      <c r="I4799" s="96"/>
      <c r="J4799" s="96"/>
      <c r="K4799" s="96"/>
      <c r="L4799" s="96"/>
      <c r="M4799" s="96"/>
      <c r="N4799" s="96"/>
      <c r="O4799" s="96"/>
      <c r="P4799" s="97"/>
      <c r="Q4799" s="218"/>
      <c r="R4799" s="98" t="str">
        <f t="shared" ref="R4799" si="12511">IF(COUNTA(Y4796:DP4799)=0,"none",HLOOKUP(R4797,Y4797:DP4799,3,FALSE))</f>
        <v>none</v>
      </c>
      <c r="S4799" s="99" t="str">
        <f t="shared" ref="S4799" si="12512">IF(COUNTA(Y4796:DP4799)=0,"none",HLOOKUP(S4796,Y4796:DP4799,4,FALSE))</f>
        <v>none</v>
      </c>
      <c r="T4799" s="100"/>
      <c r="U4799" s="100" t="str">
        <f t="array" ref="U4799">IF(COUNTA(Y4796:DP4799)=0,"none",IF($U$2="WAHR",$W$3,Abfrage!$F$4))</f>
        <v>none</v>
      </c>
      <c r="V4799" s="100" t="str">
        <f t="array" ref="V4799">IF(COUNTA(Y4796:DP4799)=0,"none",IF($U$2="WAHR",$W$3,Abfrage!$F$4))</f>
        <v>none</v>
      </c>
      <c r="W4799" s="100" t="str">
        <f t="array" ref="W4799">IF(COUNTA(Y4796:DP4799)=0,"none",IF($U$2="WAHR",$W$3,Abfrage!$F$4))</f>
        <v>none</v>
      </c>
      <c r="X4799" s="109"/>
    </row>
    <row r="4800" spans="2:27">
      <c r="B4800" s="75" t="s">
        <v>2957</v>
      </c>
      <c r="C4800" s="76">
        <v>1000370944</v>
      </c>
      <c r="D4800" s="75" t="s">
        <v>95</v>
      </c>
      <c r="E4800" s="75" t="s">
        <v>175</v>
      </c>
      <c r="F4800" s="75" t="s">
        <v>97</v>
      </c>
      <c r="G4800" s="75" t="s">
        <v>175</v>
      </c>
      <c r="H4800" s="75" t="e">
        <v>#N/A</v>
      </c>
      <c r="I4800" s="75" t="s">
        <v>51</v>
      </c>
      <c r="J4800" s="75" t="s">
        <v>2958</v>
      </c>
      <c r="K4800" s="75" t="s">
        <v>306</v>
      </c>
      <c r="L4800" s="75" t="s">
        <v>306</v>
      </c>
      <c r="M4800" s="75" t="s">
        <v>313</v>
      </c>
      <c r="N4800" s="75" t="s">
        <v>348</v>
      </c>
      <c r="O4800" s="75" t="s">
        <v>419</v>
      </c>
      <c r="P4800" s="76" t="s">
        <v>306</v>
      </c>
      <c r="Q4800" s="216"/>
      <c r="R4800" s="77" t="str">
        <f t="shared" ref="R4800" si="12513">IF(COUNTA(Y4800:DP4803)=0,"01.01.1900",INDEX(Y4800:DP4800,MATCH(R4801,Y4801:DP4801,0)))</f>
        <v>01.01.1900</v>
      </c>
      <c r="S4800" s="78" t="str">
        <f t="shared" ref="S4800" si="12514">IF(COUNTA(Y4800:DP4803)=0,"01.01.1900",MAX(Y4800:DP4800))</f>
        <v>01.01.1900</v>
      </c>
      <c r="T4800" s="79"/>
      <c r="U4800" s="80" t="str">
        <f t="array" ref="U4800">IF(COUNTA(Y4800:DP4803)=0,"01.01.1900",IF(ISERROR(HLOOKUP(U4803,Y4803:DP4803,1,FALSE)),"01.01.1900",INDEX(Y4800:DP4800,MATCH(U4801&amp;U4803,Y4801:DP4801&amp;Y4803:DP4803,0))))</f>
        <v>01.01.1900</v>
      </c>
      <c r="V4800" s="81" t="str">
        <f t="shared" ref="V4800" si="12515">IF(COUNTA(Y4800:DP4803)=0,"01.01.1900",_xlfn.MAXIFS(Y4800:DP4800,Y4803:DP4803,V4803))</f>
        <v>01.01.1900</v>
      </c>
      <c r="W4800" s="82"/>
      <c r="X4800" s="106"/>
    </row>
    <row r="4801" spans="2:24">
      <c r="B4801" s="83"/>
      <c r="C4801" s="84"/>
      <c r="D4801" s="83"/>
      <c r="E4801" s="83"/>
      <c r="F4801" s="83"/>
      <c r="G4801" s="83"/>
      <c r="H4801" s="83"/>
      <c r="I4801" s="83"/>
      <c r="J4801" s="83"/>
      <c r="K4801" s="83"/>
      <c r="L4801" s="83"/>
      <c r="M4801" s="83"/>
      <c r="N4801" s="83"/>
      <c r="O4801" s="83"/>
      <c r="P4801" s="84"/>
      <c r="Q4801" s="217"/>
      <c r="R4801" s="85">
        <f t="shared" ref="R4801" si="12516">IF(COUNTA(Y4800:DP4803)=0,0,MIN(Y4801:DP4801))</f>
        <v>0</v>
      </c>
      <c r="S4801" s="86">
        <f t="shared" ref="S4801" si="12517">IF(COUNTA(Y4800:DP4803)=0,0,HLOOKUP(S4800,Y4800:DP4803,2,FALSE))</f>
        <v>0</v>
      </c>
      <c r="T4801" s="87">
        <f t="shared" ref="T4801" si="12518">IF(COUNTA(Y4800:DP4803)=0,0,AVERAGE(Y4801:DP4801))</f>
        <v>0</v>
      </c>
      <c r="U4801" s="88">
        <f t="shared" ref="U4801" si="12519">IF(COUNTA(Y4800:DP4803)=0,0,_xlfn.MINIFS(Y4801:DP4801,Y4803:DP4803,U4803))</f>
        <v>0</v>
      </c>
      <c r="V4801" s="89">
        <f t="array" ref="V4801">IF(COUNTA(Y4800:DP4803)=0,0,IF(ISERROR(HLOOKUP(V4803,Y4803:DP4803,1,FALSE)),0,INDEX(Y4801:DP4801,MATCH(V4800&amp;V4803,Y4800:DP4800&amp;Y4803:DP4803,0))))</f>
        <v>0</v>
      </c>
      <c r="W4801" s="90">
        <f t="array" ref="W4801">IF(COUNTA(Y4800:DP4803)=0,0,IF(ISERROR(HLOOKUP(W4803,Y4803:DP4803,1,FALSE)),0,AVERAGEIF(Y4803:DP4803,$W4803,Y4801:DP4801)))</f>
        <v>0</v>
      </c>
      <c r="X4801" s="107"/>
    </row>
    <row r="4802" spans="2:24">
      <c r="B4802" s="83"/>
      <c r="C4802" s="84"/>
      <c r="D4802" s="83"/>
      <c r="E4802" s="83"/>
      <c r="F4802" s="83"/>
      <c r="G4802" s="83"/>
      <c r="H4802" s="83"/>
      <c r="I4802" s="83"/>
      <c r="J4802" s="83"/>
      <c r="K4802" s="83"/>
      <c r="L4802" s="83"/>
      <c r="M4802" s="83"/>
      <c r="N4802" s="83"/>
      <c r="O4802" s="83"/>
      <c r="P4802" s="84"/>
      <c r="Q4802" s="217"/>
      <c r="R4802" s="91">
        <f t="shared" ref="R4802" si="12520">IF(COUNTA(Y4800:DP4803)=0,0,HLOOKUP(R4801,Y4801:DP4803,2,FALSE))</f>
        <v>0</v>
      </c>
      <c r="S4802" s="92">
        <f t="shared" ref="S4802" si="12521">IF(COUNTA(Y4800:DP4803)=0,0,HLOOKUP(S4800,Y4800:DP4803,3,FALSE))</f>
        <v>0</v>
      </c>
      <c r="T4802" s="93"/>
      <c r="U4802" s="94">
        <f t="array" ref="U4802">IF(COUNTA(Y4800:DP4803)=0,0,IF(ISERROR(HLOOKUP(U4803,Y4803:DP4803,1,FALSE)),0,INDEX(Y4802:DP4802,MATCH(U4801&amp;U4803,Y4801:DP4801&amp;Y4803:DP4803,0))))</f>
        <v>0</v>
      </c>
      <c r="V4802" s="94">
        <f t="array" ref="V4802">IF(COUNTA(Y4800:DP4803)=0,0,IF(ISERROR(HLOOKUP(V4803,Y4803:DP4803,1,FALSE)),0,INDEX(Y4802:DP4802,MATCH(V4801&amp;V4803,Y4801:DP4801&amp;Y4803:DP4803,0))))</f>
        <v>0</v>
      </c>
      <c r="W4802" s="95"/>
      <c r="X4802" s="108"/>
    </row>
    <row r="4803" spans="2:24" ht="13.9" thickBot="1">
      <c r="B4803" s="96"/>
      <c r="C4803" s="97"/>
      <c r="D4803" s="96"/>
      <c r="E4803" s="96"/>
      <c r="F4803" s="96"/>
      <c r="G4803" s="96"/>
      <c r="H4803" s="96"/>
      <c r="I4803" s="96"/>
      <c r="J4803" s="96"/>
      <c r="K4803" s="96"/>
      <c r="L4803" s="96"/>
      <c r="M4803" s="96"/>
      <c r="N4803" s="96"/>
      <c r="O4803" s="96"/>
      <c r="P4803" s="97"/>
      <c r="Q4803" s="218"/>
      <c r="R4803" s="98" t="str">
        <f t="shared" ref="R4803" si="12522">IF(COUNTA(Y4800:DP4803)=0,"none",HLOOKUP(R4801,Y4801:DP4803,3,FALSE))</f>
        <v>none</v>
      </c>
      <c r="S4803" s="99" t="str">
        <f t="shared" ref="S4803" si="12523">IF(COUNTA(Y4800:DP4803)=0,"none",HLOOKUP(S4800,Y4800:DP4803,4,FALSE))</f>
        <v>none</v>
      </c>
      <c r="T4803" s="100"/>
      <c r="U4803" s="100" t="str">
        <f t="array" ref="U4803">IF(COUNTA(Y4800:DP4803)=0,"none",IF($U$2="WAHR",$W$3,Abfrage!$F$4))</f>
        <v>none</v>
      </c>
      <c r="V4803" s="100" t="str">
        <f t="array" ref="V4803">IF(COUNTA(Y4800:DP4803)=0,"none",IF($U$2="WAHR",$W$3,Abfrage!$F$4))</f>
        <v>none</v>
      </c>
      <c r="W4803" s="100" t="str">
        <f t="array" ref="W4803">IF(COUNTA(Y4800:DP4803)=0,"none",IF($U$2="WAHR",$W$3,Abfrage!$F$4))</f>
        <v>none</v>
      </c>
      <c r="X4803" s="109"/>
    </row>
    <row r="4804" spans="2:24">
      <c r="B4804" s="75" t="s">
        <v>2959</v>
      </c>
      <c r="C4804" s="76">
        <v>1000370945</v>
      </c>
      <c r="D4804" s="75" t="s">
        <v>95</v>
      </c>
      <c r="E4804" s="75" t="s">
        <v>90</v>
      </c>
      <c r="F4804" s="75" t="s">
        <v>1966</v>
      </c>
      <c r="G4804" s="75" t="s">
        <v>306</v>
      </c>
      <c r="H4804" s="75" t="e">
        <v>#N/A</v>
      </c>
      <c r="I4804" s="75" t="s">
        <v>51</v>
      </c>
      <c r="J4804" s="75" t="s">
        <v>2960</v>
      </c>
      <c r="K4804" s="75" t="s">
        <v>306</v>
      </c>
      <c r="L4804" s="75" t="s">
        <v>306</v>
      </c>
      <c r="M4804" s="75" t="s">
        <v>306</v>
      </c>
      <c r="N4804" s="75" t="s">
        <v>348</v>
      </c>
      <c r="O4804" s="75" t="s">
        <v>309</v>
      </c>
      <c r="P4804" s="76" t="s">
        <v>306</v>
      </c>
      <c r="Q4804" s="216"/>
      <c r="R4804" s="77" t="str">
        <f t="shared" ref="R4804" si="12524">IF(COUNTA(Y4804:DP4807)=0,"01.01.1900",INDEX(Y4804:DP4804,MATCH(R4805,Y4805:DP4805,0)))</f>
        <v>01.01.1900</v>
      </c>
      <c r="S4804" s="78" t="str">
        <f t="shared" ref="S4804" si="12525">IF(COUNTA(Y4804:DP4807)=0,"01.01.1900",MAX(Y4804:DP4804))</f>
        <v>01.01.1900</v>
      </c>
      <c r="T4804" s="79"/>
      <c r="U4804" s="80" t="str">
        <f t="array" ref="U4804">IF(COUNTA(Y4804:DP4807)=0,"01.01.1900",IF(ISERROR(HLOOKUP(U4807,Y4807:DP4807,1,FALSE)),"01.01.1900",INDEX(Y4804:DP4804,MATCH(U4805&amp;U4807,Y4805:DP4805&amp;Y4807:DP4807,0))))</f>
        <v>01.01.1900</v>
      </c>
      <c r="V4804" s="81" t="str">
        <f t="shared" ref="V4804" si="12526">IF(COUNTA(Y4804:DP4807)=0,"01.01.1900",_xlfn.MAXIFS(Y4804:DP4804,Y4807:DP4807,V4807))</f>
        <v>01.01.1900</v>
      </c>
      <c r="W4804" s="82"/>
      <c r="X4804" s="106"/>
    </row>
    <row r="4805" spans="2:24">
      <c r="B4805" s="83"/>
      <c r="C4805" s="84"/>
      <c r="D4805" s="83"/>
      <c r="E4805" s="83"/>
      <c r="F4805" s="83"/>
      <c r="G4805" s="83"/>
      <c r="H4805" s="83"/>
      <c r="I4805" s="83"/>
      <c r="J4805" s="83"/>
      <c r="K4805" s="83"/>
      <c r="L4805" s="83"/>
      <c r="M4805" s="83"/>
      <c r="N4805" s="83"/>
      <c r="O4805" s="83"/>
      <c r="P4805" s="84"/>
      <c r="Q4805" s="217"/>
      <c r="R4805" s="85">
        <f t="shared" ref="R4805" si="12527">IF(COUNTA(Y4804:DP4807)=0,0,MIN(Y4805:DP4805))</f>
        <v>0</v>
      </c>
      <c r="S4805" s="86">
        <f t="shared" ref="S4805" si="12528">IF(COUNTA(Y4804:DP4807)=0,0,HLOOKUP(S4804,Y4804:DP4807,2,FALSE))</f>
        <v>0</v>
      </c>
      <c r="T4805" s="87">
        <f t="shared" ref="T4805" si="12529">IF(COUNTA(Y4804:DP4807)=0,0,AVERAGE(Y4805:DP4805))</f>
        <v>0</v>
      </c>
      <c r="U4805" s="88">
        <f t="shared" ref="U4805" si="12530">IF(COUNTA(Y4804:DP4807)=0,0,_xlfn.MINIFS(Y4805:DP4805,Y4807:DP4807,U4807))</f>
        <v>0</v>
      </c>
      <c r="V4805" s="89">
        <f t="array" ref="V4805">IF(COUNTA(Y4804:DP4807)=0,0,IF(ISERROR(HLOOKUP(V4807,Y4807:DP4807,1,FALSE)),0,INDEX(Y4805:DP4805,MATCH(V4804&amp;V4807,Y4804:DP4804&amp;Y4807:DP4807,0))))</f>
        <v>0</v>
      </c>
      <c r="W4805" s="90">
        <f t="array" ref="W4805">IF(COUNTA(Y4804:DP4807)=0,0,IF(ISERROR(HLOOKUP(W4807,Y4807:DP4807,1,FALSE)),0,AVERAGEIF(Y4807:DP4807,$W4807,Y4805:DP4805)))</f>
        <v>0</v>
      </c>
      <c r="X4805" s="107"/>
    </row>
    <row r="4806" spans="2:24">
      <c r="B4806" s="83"/>
      <c r="C4806" s="84"/>
      <c r="D4806" s="83"/>
      <c r="E4806" s="83"/>
      <c r="F4806" s="83"/>
      <c r="G4806" s="83"/>
      <c r="H4806" s="83"/>
      <c r="I4806" s="83"/>
      <c r="J4806" s="83"/>
      <c r="K4806" s="83"/>
      <c r="L4806" s="83"/>
      <c r="M4806" s="83"/>
      <c r="N4806" s="83"/>
      <c r="O4806" s="83"/>
      <c r="P4806" s="84"/>
      <c r="Q4806" s="217"/>
      <c r="R4806" s="91">
        <f t="shared" ref="R4806" si="12531">IF(COUNTA(Y4804:DP4807)=0,0,HLOOKUP(R4805,Y4805:DP4807,2,FALSE))</f>
        <v>0</v>
      </c>
      <c r="S4806" s="92">
        <f t="shared" ref="S4806" si="12532">IF(COUNTA(Y4804:DP4807)=0,0,HLOOKUP(S4804,Y4804:DP4807,3,FALSE))</f>
        <v>0</v>
      </c>
      <c r="T4806" s="93"/>
      <c r="U4806" s="94">
        <f t="array" ref="U4806">IF(COUNTA(Y4804:DP4807)=0,0,IF(ISERROR(HLOOKUP(U4807,Y4807:DP4807,1,FALSE)),0,INDEX(Y4806:DP4806,MATCH(U4805&amp;U4807,Y4805:DP4805&amp;Y4807:DP4807,0))))</f>
        <v>0</v>
      </c>
      <c r="V4806" s="94">
        <f t="array" ref="V4806">IF(COUNTA(Y4804:DP4807)=0,0,IF(ISERROR(HLOOKUP(V4807,Y4807:DP4807,1,FALSE)),0,INDEX(Y4806:DP4806,MATCH(V4805&amp;V4807,Y4805:DP4805&amp;Y4807:DP4807,0))))</f>
        <v>0</v>
      </c>
      <c r="W4806" s="95"/>
      <c r="X4806" s="108"/>
    </row>
    <row r="4807" spans="2:24" ht="13.9" thickBot="1">
      <c r="B4807" s="96"/>
      <c r="C4807" s="97"/>
      <c r="D4807" s="96"/>
      <c r="E4807" s="96"/>
      <c r="F4807" s="96"/>
      <c r="G4807" s="96"/>
      <c r="H4807" s="96"/>
      <c r="I4807" s="96"/>
      <c r="J4807" s="96"/>
      <c r="K4807" s="96"/>
      <c r="L4807" s="96"/>
      <c r="M4807" s="96"/>
      <c r="N4807" s="96"/>
      <c r="O4807" s="96"/>
      <c r="P4807" s="97"/>
      <c r="Q4807" s="218"/>
      <c r="R4807" s="98" t="str">
        <f t="shared" ref="R4807" si="12533">IF(COUNTA(Y4804:DP4807)=0,"none",HLOOKUP(R4805,Y4805:DP4807,3,FALSE))</f>
        <v>none</v>
      </c>
      <c r="S4807" s="99" t="str">
        <f t="shared" ref="S4807" si="12534">IF(COUNTA(Y4804:DP4807)=0,"none",HLOOKUP(S4804,Y4804:DP4807,4,FALSE))</f>
        <v>none</v>
      </c>
      <c r="T4807" s="100"/>
      <c r="U4807" s="100" t="str">
        <f t="array" ref="U4807">IF(COUNTA(Y4804:DP4807)=0,"none",IF($U$2="WAHR",$W$3,Abfrage!$F$4))</f>
        <v>none</v>
      </c>
      <c r="V4807" s="100" t="str">
        <f t="array" ref="V4807">IF(COUNTA(Y4804:DP4807)=0,"none",IF($U$2="WAHR",$W$3,Abfrage!$F$4))</f>
        <v>none</v>
      </c>
      <c r="W4807" s="100" t="str">
        <f t="array" ref="W4807">IF(COUNTA(Y4804:DP4807)=0,"none",IF($U$2="WAHR",$W$3,Abfrage!$F$4))</f>
        <v>none</v>
      </c>
      <c r="X4807" s="109"/>
    </row>
    <row r="4808" spans="2:24">
      <c r="B4808" s="75" t="s">
        <v>2961</v>
      </c>
      <c r="C4808" s="76"/>
      <c r="D4808" s="75" t="s">
        <v>217</v>
      </c>
      <c r="E4808" s="75" t="s">
        <v>138</v>
      </c>
      <c r="F4808" s="75" t="s">
        <v>2962</v>
      </c>
      <c r="G4808" s="75" t="s">
        <v>306</v>
      </c>
      <c r="H4808" s="75"/>
      <c r="I4808" s="75" t="s">
        <v>2963</v>
      </c>
      <c r="J4808" s="75" t="s">
        <v>2964</v>
      </c>
      <c r="K4808" s="75" t="s">
        <v>306</v>
      </c>
      <c r="L4808" s="75" t="s">
        <v>306</v>
      </c>
      <c r="M4808" s="75" t="s">
        <v>307</v>
      </c>
      <c r="N4808" s="75" t="s">
        <v>352</v>
      </c>
      <c r="O4808" s="75" t="s">
        <v>306</v>
      </c>
      <c r="P4808" s="76" t="s">
        <v>306</v>
      </c>
      <c r="Q4808" s="216"/>
      <c r="R4808" s="77" t="str">
        <f t="shared" ref="R4808" si="12535">IF(COUNTA(Y4808:DP4811)=0,"01.01.1900",INDEX(Y4808:DP4808,MATCH(R4809,Y4809:DP4809,0)))</f>
        <v>01.01.1900</v>
      </c>
      <c r="S4808" s="78" t="str">
        <f t="shared" ref="S4808" si="12536">IF(COUNTA(Y4808:DP4811)=0,"01.01.1900",MAX(Y4808:DP4808))</f>
        <v>01.01.1900</v>
      </c>
      <c r="T4808" s="79"/>
      <c r="U4808" s="80" t="str">
        <f t="array" ref="U4808">IF(COUNTA(Y4808:DP4811)=0,"01.01.1900",IF(ISERROR(HLOOKUP(U4811,Y4811:DP4811,1,FALSE)),"01.01.1900",INDEX(Y4808:DP4808,MATCH(U4809&amp;U4811,Y4809:DP4809&amp;Y4811:DP4811,0))))</f>
        <v>01.01.1900</v>
      </c>
      <c r="V4808" s="81" t="str">
        <f t="shared" ref="V4808" si="12537">IF(COUNTA(Y4808:DP4811)=0,"01.01.1900",_xlfn.MAXIFS(Y4808:DP4808,Y4811:DP4811,V4811))</f>
        <v>01.01.1900</v>
      </c>
      <c r="W4808" s="82"/>
      <c r="X4808" s="106"/>
    </row>
    <row r="4809" spans="2:24">
      <c r="B4809" s="83"/>
      <c r="C4809" s="84"/>
      <c r="D4809" s="83"/>
      <c r="E4809" s="83"/>
      <c r="F4809" s="83"/>
      <c r="G4809" s="83"/>
      <c r="H4809" s="83"/>
      <c r="I4809" s="83"/>
      <c r="J4809" s="83"/>
      <c r="K4809" s="83"/>
      <c r="L4809" s="83"/>
      <c r="M4809" s="83"/>
      <c r="N4809" s="83"/>
      <c r="O4809" s="83"/>
      <c r="P4809" s="84"/>
      <c r="Q4809" s="217"/>
      <c r="R4809" s="85">
        <f t="shared" ref="R4809" si="12538">IF(COUNTA(Y4808:DP4811)=0,0,MIN(Y4809:DP4809))</f>
        <v>0</v>
      </c>
      <c r="S4809" s="86">
        <f t="shared" ref="S4809" si="12539">IF(COUNTA(Y4808:DP4811)=0,0,HLOOKUP(S4808,Y4808:DP4811,2,FALSE))</f>
        <v>0</v>
      </c>
      <c r="T4809" s="87">
        <f t="shared" ref="T4809" si="12540">IF(COUNTA(Y4808:DP4811)=0,0,AVERAGE(Y4809:DP4809))</f>
        <v>0</v>
      </c>
      <c r="U4809" s="88">
        <f t="shared" ref="U4809" si="12541">IF(COUNTA(Y4808:DP4811)=0,0,_xlfn.MINIFS(Y4809:DP4809,Y4811:DP4811,U4811))</f>
        <v>0</v>
      </c>
      <c r="V4809" s="89">
        <f t="array" ref="V4809">IF(COUNTA(Y4808:DP4811)=0,0,IF(ISERROR(HLOOKUP(V4811,Y4811:DP4811,1,FALSE)),0,INDEX(Y4809:DP4809,MATCH(V4808&amp;V4811,Y4808:DP4808&amp;Y4811:DP4811,0))))</f>
        <v>0</v>
      </c>
      <c r="W4809" s="90">
        <f t="array" ref="W4809">IF(COUNTA(Y4808:DP4811)=0,0,IF(ISERROR(HLOOKUP(W4811,Y4811:DP4811,1,FALSE)),0,AVERAGEIF(Y4811:DP4811,$W4811,Y4809:DP4809)))</f>
        <v>0</v>
      </c>
      <c r="X4809" s="107"/>
    </row>
    <row r="4810" spans="2:24">
      <c r="B4810" s="83"/>
      <c r="C4810" s="84"/>
      <c r="D4810" s="83"/>
      <c r="E4810" s="83"/>
      <c r="F4810" s="83"/>
      <c r="G4810" s="83"/>
      <c r="H4810" s="83"/>
      <c r="I4810" s="83"/>
      <c r="J4810" s="83"/>
      <c r="K4810" s="83"/>
      <c r="L4810" s="83"/>
      <c r="M4810" s="83"/>
      <c r="N4810" s="83"/>
      <c r="O4810" s="83"/>
      <c r="P4810" s="84"/>
      <c r="Q4810" s="217"/>
      <c r="R4810" s="91">
        <f t="shared" ref="R4810" si="12542">IF(COUNTA(Y4808:DP4811)=0,0,HLOOKUP(R4809,Y4809:DP4811,2,FALSE))</f>
        <v>0</v>
      </c>
      <c r="S4810" s="92">
        <f t="shared" ref="S4810" si="12543">IF(COUNTA(Y4808:DP4811)=0,0,HLOOKUP(S4808,Y4808:DP4811,3,FALSE))</f>
        <v>0</v>
      </c>
      <c r="T4810" s="93"/>
      <c r="U4810" s="94">
        <f t="array" ref="U4810">IF(COUNTA(Y4808:DP4811)=0,0,IF(ISERROR(HLOOKUP(U4811,Y4811:DP4811,1,FALSE)),0,INDEX(Y4810:DP4810,MATCH(U4809&amp;U4811,Y4809:DP4809&amp;Y4811:DP4811,0))))</f>
        <v>0</v>
      </c>
      <c r="V4810" s="94">
        <f t="array" ref="V4810">IF(COUNTA(Y4808:DP4811)=0,0,IF(ISERROR(HLOOKUP(V4811,Y4811:DP4811,1,FALSE)),0,INDEX(Y4810:DP4810,MATCH(V4809&amp;V4811,Y4809:DP4809&amp;Y4811:DP4811,0))))</f>
        <v>0</v>
      </c>
      <c r="W4810" s="95"/>
      <c r="X4810" s="108"/>
    </row>
    <row r="4811" spans="2:24" ht="13.9" thickBot="1">
      <c r="B4811" s="96"/>
      <c r="C4811" s="97"/>
      <c r="D4811" s="96"/>
      <c r="E4811" s="96"/>
      <c r="F4811" s="96"/>
      <c r="G4811" s="96"/>
      <c r="H4811" s="96"/>
      <c r="I4811" s="96"/>
      <c r="J4811" s="96"/>
      <c r="K4811" s="96"/>
      <c r="L4811" s="96"/>
      <c r="M4811" s="96"/>
      <c r="N4811" s="96"/>
      <c r="O4811" s="96"/>
      <c r="P4811" s="97"/>
      <c r="Q4811" s="218"/>
      <c r="R4811" s="98" t="str">
        <f t="shared" ref="R4811" si="12544">IF(COUNTA(Y4808:DP4811)=0,"none",HLOOKUP(R4809,Y4809:DP4811,3,FALSE))</f>
        <v>none</v>
      </c>
      <c r="S4811" s="99" t="str">
        <f t="shared" ref="S4811" si="12545">IF(COUNTA(Y4808:DP4811)=0,"none",HLOOKUP(S4808,Y4808:DP4811,4,FALSE))</f>
        <v>none</v>
      </c>
      <c r="T4811" s="100"/>
      <c r="U4811" s="100" t="str">
        <f t="array" ref="U4811">IF(COUNTA(Y4808:DP4811)=0,"none",IF($U$2="WAHR",$W$3,Abfrage!$F$4))</f>
        <v>none</v>
      </c>
      <c r="V4811" s="100" t="str">
        <f t="array" ref="V4811">IF(COUNTA(Y4808:DP4811)=0,"none",IF($U$2="WAHR",$W$3,Abfrage!$F$4))</f>
        <v>none</v>
      </c>
      <c r="W4811" s="100" t="str">
        <f t="array" ref="W4811">IF(COUNTA(Y4808:DP4811)=0,"none",IF($U$2="WAHR",$W$3,Abfrage!$F$4))</f>
        <v>none</v>
      </c>
      <c r="X4811" s="109"/>
    </row>
    <row r="4812" spans="2:24">
      <c r="B4812" s="75" t="s">
        <v>2965</v>
      </c>
      <c r="C4812" s="76"/>
      <c r="D4812" s="75" t="s">
        <v>217</v>
      </c>
      <c r="E4812" s="75" t="s">
        <v>138</v>
      </c>
      <c r="F4812" s="75" t="s">
        <v>2966</v>
      </c>
      <c r="G4812" s="75" t="s">
        <v>306</v>
      </c>
      <c r="H4812" s="75"/>
      <c r="I4812" s="75" t="s">
        <v>51</v>
      </c>
      <c r="J4812" s="75" t="s">
        <v>2967</v>
      </c>
      <c r="K4812" s="75" t="s">
        <v>306</v>
      </c>
      <c r="L4812" s="75" t="s">
        <v>306</v>
      </c>
      <c r="M4812" s="75" t="s">
        <v>307</v>
      </c>
      <c r="N4812" s="75" t="s">
        <v>352</v>
      </c>
      <c r="O4812" s="75" t="s">
        <v>306</v>
      </c>
      <c r="P4812" s="76" t="s">
        <v>306</v>
      </c>
      <c r="Q4812" s="216"/>
      <c r="R4812" s="77" t="str">
        <f t="shared" ref="R4812" si="12546">IF(COUNTA(Y4812:DP4815)=0,"01.01.1900",INDEX(Y4812:DP4812,MATCH(R4813,Y4813:DP4813,0)))</f>
        <v>01.01.1900</v>
      </c>
      <c r="S4812" s="78" t="str">
        <f t="shared" ref="S4812" si="12547">IF(COUNTA(Y4812:DP4815)=0,"01.01.1900",MAX(Y4812:DP4812))</f>
        <v>01.01.1900</v>
      </c>
      <c r="T4812" s="79"/>
      <c r="U4812" s="80" t="str">
        <f t="array" ref="U4812">IF(COUNTA(Y4812:DP4815)=0,"01.01.1900",IF(ISERROR(HLOOKUP(U4815,Y4815:DP4815,1,FALSE)),"01.01.1900",INDEX(Y4812:DP4812,MATCH(U4813&amp;U4815,Y4813:DP4813&amp;Y4815:DP4815,0))))</f>
        <v>01.01.1900</v>
      </c>
      <c r="V4812" s="81" t="str">
        <f t="shared" ref="V4812" si="12548">IF(COUNTA(Y4812:DP4815)=0,"01.01.1900",_xlfn.MAXIFS(Y4812:DP4812,Y4815:DP4815,V4815))</f>
        <v>01.01.1900</v>
      </c>
      <c r="W4812" s="82"/>
      <c r="X4812" s="106"/>
    </row>
    <row r="4813" spans="2:24">
      <c r="B4813" s="83"/>
      <c r="C4813" s="84"/>
      <c r="D4813" s="83"/>
      <c r="E4813" s="83"/>
      <c r="F4813" s="83"/>
      <c r="G4813" s="83"/>
      <c r="H4813" s="83"/>
      <c r="I4813" s="83"/>
      <c r="J4813" s="83"/>
      <c r="K4813" s="83"/>
      <c r="L4813" s="83"/>
      <c r="M4813" s="83"/>
      <c r="N4813" s="83"/>
      <c r="O4813" s="83"/>
      <c r="P4813" s="84"/>
      <c r="Q4813" s="217"/>
      <c r="R4813" s="85">
        <f t="shared" ref="R4813" si="12549">IF(COUNTA(Y4812:DP4815)=0,0,MIN(Y4813:DP4813))</f>
        <v>0</v>
      </c>
      <c r="S4813" s="86">
        <f t="shared" ref="S4813" si="12550">IF(COUNTA(Y4812:DP4815)=0,0,HLOOKUP(S4812,Y4812:DP4815,2,FALSE))</f>
        <v>0</v>
      </c>
      <c r="T4813" s="87">
        <f t="shared" ref="T4813" si="12551">IF(COUNTA(Y4812:DP4815)=0,0,AVERAGE(Y4813:DP4813))</f>
        <v>0</v>
      </c>
      <c r="U4813" s="88">
        <f t="shared" ref="U4813" si="12552">IF(COUNTA(Y4812:DP4815)=0,0,_xlfn.MINIFS(Y4813:DP4813,Y4815:DP4815,U4815))</f>
        <v>0</v>
      </c>
      <c r="V4813" s="89">
        <f t="array" ref="V4813">IF(COUNTA(Y4812:DP4815)=0,0,IF(ISERROR(HLOOKUP(V4815,Y4815:DP4815,1,FALSE)),0,INDEX(Y4813:DP4813,MATCH(V4812&amp;V4815,Y4812:DP4812&amp;Y4815:DP4815,0))))</f>
        <v>0</v>
      </c>
      <c r="W4813" s="90">
        <f t="array" ref="W4813">IF(COUNTA(Y4812:DP4815)=0,0,IF(ISERROR(HLOOKUP(W4815,Y4815:DP4815,1,FALSE)),0,AVERAGEIF(Y4815:DP4815,$W4815,Y4813:DP4813)))</f>
        <v>0</v>
      </c>
      <c r="X4813" s="107"/>
    </row>
    <row r="4814" spans="2:24">
      <c r="B4814" s="83"/>
      <c r="C4814" s="84"/>
      <c r="D4814" s="83"/>
      <c r="E4814" s="83"/>
      <c r="F4814" s="83"/>
      <c r="G4814" s="83"/>
      <c r="H4814" s="83"/>
      <c r="I4814" s="83"/>
      <c r="J4814" s="83"/>
      <c r="K4814" s="83"/>
      <c r="L4814" s="83"/>
      <c r="M4814" s="83"/>
      <c r="N4814" s="83"/>
      <c r="O4814" s="83"/>
      <c r="P4814" s="84"/>
      <c r="Q4814" s="217"/>
      <c r="R4814" s="91">
        <f t="shared" ref="R4814" si="12553">IF(COUNTA(Y4812:DP4815)=0,0,HLOOKUP(R4813,Y4813:DP4815,2,FALSE))</f>
        <v>0</v>
      </c>
      <c r="S4814" s="92">
        <f t="shared" ref="S4814" si="12554">IF(COUNTA(Y4812:DP4815)=0,0,HLOOKUP(S4812,Y4812:DP4815,3,FALSE))</f>
        <v>0</v>
      </c>
      <c r="T4814" s="93"/>
      <c r="U4814" s="94">
        <f t="array" ref="U4814">IF(COUNTA(Y4812:DP4815)=0,0,IF(ISERROR(HLOOKUP(U4815,Y4815:DP4815,1,FALSE)),0,INDEX(Y4814:DP4814,MATCH(U4813&amp;U4815,Y4813:DP4813&amp;Y4815:DP4815,0))))</f>
        <v>0</v>
      </c>
      <c r="V4814" s="94">
        <f t="array" ref="V4814">IF(COUNTA(Y4812:DP4815)=0,0,IF(ISERROR(HLOOKUP(V4815,Y4815:DP4815,1,FALSE)),0,INDEX(Y4814:DP4814,MATCH(V4813&amp;V4815,Y4813:DP4813&amp;Y4815:DP4815,0))))</f>
        <v>0</v>
      </c>
      <c r="W4814" s="95"/>
      <c r="X4814" s="108"/>
    </row>
    <row r="4815" spans="2:24" ht="13.9" thickBot="1">
      <c r="B4815" s="96"/>
      <c r="C4815" s="97"/>
      <c r="D4815" s="96"/>
      <c r="E4815" s="96"/>
      <c r="F4815" s="96"/>
      <c r="G4815" s="96"/>
      <c r="H4815" s="96"/>
      <c r="I4815" s="96"/>
      <c r="J4815" s="96"/>
      <c r="K4815" s="96"/>
      <c r="L4815" s="96"/>
      <c r="M4815" s="96"/>
      <c r="N4815" s="96"/>
      <c r="O4815" s="96"/>
      <c r="P4815" s="97"/>
      <c r="Q4815" s="218"/>
      <c r="R4815" s="98" t="str">
        <f t="shared" ref="R4815" si="12555">IF(COUNTA(Y4812:DP4815)=0,"none",HLOOKUP(R4813,Y4813:DP4815,3,FALSE))</f>
        <v>none</v>
      </c>
      <c r="S4815" s="99" t="str">
        <f t="shared" ref="S4815" si="12556">IF(COUNTA(Y4812:DP4815)=0,"none",HLOOKUP(S4812,Y4812:DP4815,4,FALSE))</f>
        <v>none</v>
      </c>
      <c r="T4815" s="100"/>
      <c r="U4815" s="100" t="str">
        <f t="array" ref="U4815">IF(COUNTA(Y4812:DP4815)=0,"none",IF($U$2="WAHR",$W$3,Abfrage!$F$4))</f>
        <v>none</v>
      </c>
      <c r="V4815" s="100" t="str">
        <f t="array" ref="V4815">IF(COUNTA(Y4812:DP4815)=0,"none",IF($U$2="WAHR",$W$3,Abfrage!$F$4))</f>
        <v>none</v>
      </c>
      <c r="W4815" s="100" t="str">
        <f t="array" ref="W4815">IF(COUNTA(Y4812:DP4815)=0,"none",IF($U$2="WAHR",$W$3,Abfrage!$F$4))</f>
        <v>none</v>
      </c>
      <c r="X4815" s="109"/>
    </row>
    <row r="4816" spans="2:24">
      <c r="B4816" s="75" t="s">
        <v>2968</v>
      </c>
      <c r="C4816" s="76">
        <v>1000371242</v>
      </c>
      <c r="D4816" s="75" t="s">
        <v>95</v>
      </c>
      <c r="E4816" s="75" t="s">
        <v>96</v>
      </c>
      <c r="F4816" s="75" t="s">
        <v>97</v>
      </c>
      <c r="G4816" s="75" t="s">
        <v>306</v>
      </c>
      <c r="H4816" s="75" t="e">
        <v>#N/A</v>
      </c>
      <c r="I4816" s="75" t="s">
        <v>164</v>
      </c>
      <c r="J4816" s="75" t="s">
        <v>2969</v>
      </c>
      <c r="K4816" s="75" t="s">
        <v>306</v>
      </c>
      <c r="L4816" s="75" t="s">
        <v>306</v>
      </c>
      <c r="M4816" s="75" t="s">
        <v>313</v>
      </c>
      <c r="N4816" s="75" t="s">
        <v>1803</v>
      </c>
      <c r="O4816" s="75" t="s">
        <v>415</v>
      </c>
      <c r="P4816" s="76" t="s">
        <v>306</v>
      </c>
      <c r="Q4816" s="216"/>
      <c r="R4816" s="77" t="str">
        <f t="shared" ref="R4816" si="12557">IF(COUNTA(Y4816:DP4819)=0,"01.01.1900",INDEX(Y4816:DP4816,MATCH(R4817,Y4817:DP4817,0)))</f>
        <v>01.01.1900</v>
      </c>
      <c r="S4816" s="78" t="str">
        <f t="shared" ref="S4816" si="12558">IF(COUNTA(Y4816:DP4819)=0,"01.01.1900",MAX(Y4816:DP4816))</f>
        <v>01.01.1900</v>
      </c>
      <c r="T4816" s="79"/>
      <c r="U4816" s="80" t="str">
        <f t="array" ref="U4816">IF(COUNTA(Y4816:DP4819)=0,"01.01.1900",IF(ISERROR(HLOOKUP(U4819,Y4819:DP4819,1,FALSE)),"01.01.1900",INDEX(Y4816:DP4816,MATCH(U4817&amp;U4819,Y4817:DP4817&amp;Y4819:DP4819,0))))</f>
        <v>01.01.1900</v>
      </c>
      <c r="V4816" s="81" t="str">
        <f t="shared" ref="V4816" si="12559">IF(COUNTA(Y4816:DP4819)=0,"01.01.1900",_xlfn.MAXIFS(Y4816:DP4816,Y4819:DP4819,V4819))</f>
        <v>01.01.1900</v>
      </c>
      <c r="W4816" s="82"/>
      <c r="X4816" s="106"/>
    </row>
    <row r="4817" spans="2:27">
      <c r="B4817" s="83"/>
      <c r="C4817" s="84"/>
      <c r="D4817" s="83"/>
      <c r="E4817" s="83"/>
      <c r="F4817" s="83"/>
      <c r="G4817" s="83"/>
      <c r="H4817" s="83"/>
      <c r="I4817" s="83"/>
      <c r="J4817" s="83"/>
      <c r="K4817" s="83"/>
      <c r="L4817" s="83"/>
      <c r="M4817" s="83"/>
      <c r="N4817" s="83"/>
      <c r="O4817" s="83"/>
      <c r="P4817" s="84"/>
      <c r="Q4817" s="217"/>
      <c r="R4817" s="85">
        <f t="shared" ref="R4817" si="12560">IF(COUNTA(Y4816:DP4819)=0,0,MIN(Y4817:DP4817))</f>
        <v>0</v>
      </c>
      <c r="S4817" s="86">
        <f t="shared" ref="S4817" si="12561">IF(COUNTA(Y4816:DP4819)=0,0,HLOOKUP(S4816,Y4816:DP4819,2,FALSE))</f>
        <v>0</v>
      </c>
      <c r="T4817" s="87">
        <f t="shared" ref="T4817" si="12562">IF(COUNTA(Y4816:DP4819)=0,0,AVERAGE(Y4817:DP4817))</f>
        <v>0</v>
      </c>
      <c r="U4817" s="88">
        <f t="shared" ref="U4817" si="12563">IF(COUNTA(Y4816:DP4819)=0,0,_xlfn.MINIFS(Y4817:DP4817,Y4819:DP4819,U4819))</f>
        <v>0</v>
      </c>
      <c r="V4817" s="89">
        <f t="array" ref="V4817">IF(COUNTA(Y4816:DP4819)=0,0,IF(ISERROR(HLOOKUP(V4819,Y4819:DP4819,1,FALSE)),0,INDEX(Y4817:DP4817,MATCH(V4816&amp;V4819,Y4816:DP4816&amp;Y4819:DP4819,0))))</f>
        <v>0</v>
      </c>
      <c r="W4817" s="90">
        <f t="array" ref="W4817">IF(COUNTA(Y4816:DP4819)=0,0,IF(ISERROR(HLOOKUP(W4819,Y4819:DP4819,1,FALSE)),0,AVERAGEIF(Y4819:DP4819,$W4819,Y4817:DP4817)))</f>
        <v>0</v>
      </c>
      <c r="X4817" s="107"/>
    </row>
    <row r="4818" spans="2:27">
      <c r="B4818" s="83"/>
      <c r="C4818" s="84"/>
      <c r="D4818" s="83"/>
      <c r="E4818" s="83"/>
      <c r="F4818" s="83"/>
      <c r="G4818" s="83"/>
      <c r="H4818" s="83"/>
      <c r="I4818" s="83"/>
      <c r="J4818" s="83"/>
      <c r="K4818" s="83"/>
      <c r="L4818" s="83"/>
      <c r="M4818" s="83"/>
      <c r="N4818" s="83"/>
      <c r="O4818" s="83"/>
      <c r="P4818" s="84"/>
      <c r="Q4818" s="217"/>
      <c r="R4818" s="91">
        <f t="shared" ref="R4818" si="12564">IF(COUNTA(Y4816:DP4819)=0,0,HLOOKUP(R4817,Y4817:DP4819,2,FALSE))</f>
        <v>0</v>
      </c>
      <c r="S4818" s="92">
        <f t="shared" ref="S4818" si="12565">IF(COUNTA(Y4816:DP4819)=0,0,HLOOKUP(S4816,Y4816:DP4819,3,FALSE))</f>
        <v>0</v>
      </c>
      <c r="T4818" s="93"/>
      <c r="U4818" s="94">
        <f t="array" ref="U4818">IF(COUNTA(Y4816:DP4819)=0,0,IF(ISERROR(HLOOKUP(U4819,Y4819:DP4819,1,FALSE)),0,INDEX(Y4818:DP4818,MATCH(U4817&amp;U4819,Y4817:DP4817&amp;Y4819:DP4819,0))))</f>
        <v>0</v>
      </c>
      <c r="V4818" s="94">
        <f t="array" ref="V4818">IF(COUNTA(Y4816:DP4819)=0,0,IF(ISERROR(HLOOKUP(V4819,Y4819:DP4819,1,FALSE)),0,INDEX(Y4818:DP4818,MATCH(V4817&amp;V4819,Y4817:DP4817&amp;Y4819:DP4819,0))))</f>
        <v>0</v>
      </c>
      <c r="W4818" s="95"/>
      <c r="X4818" s="108"/>
    </row>
    <row r="4819" spans="2:27" ht="13.9" thickBot="1">
      <c r="B4819" s="96"/>
      <c r="C4819" s="97"/>
      <c r="D4819" s="96"/>
      <c r="E4819" s="96"/>
      <c r="F4819" s="96"/>
      <c r="G4819" s="96"/>
      <c r="H4819" s="96"/>
      <c r="I4819" s="96"/>
      <c r="J4819" s="96"/>
      <c r="K4819" s="96"/>
      <c r="L4819" s="96"/>
      <c r="M4819" s="96"/>
      <c r="N4819" s="96"/>
      <c r="O4819" s="96"/>
      <c r="P4819" s="97"/>
      <c r="Q4819" s="218"/>
      <c r="R4819" s="98" t="str">
        <f t="shared" ref="R4819" si="12566">IF(COUNTA(Y4816:DP4819)=0,"none",HLOOKUP(R4817,Y4817:DP4819,3,FALSE))</f>
        <v>none</v>
      </c>
      <c r="S4819" s="99" t="str">
        <f t="shared" ref="S4819" si="12567">IF(COUNTA(Y4816:DP4819)=0,"none",HLOOKUP(S4816,Y4816:DP4819,4,FALSE))</f>
        <v>none</v>
      </c>
      <c r="T4819" s="100"/>
      <c r="U4819" s="100" t="str">
        <f t="array" ref="U4819">IF(COUNTA(Y4816:DP4819)=0,"none",IF($U$2="WAHR",$W$3,Abfrage!$F$4))</f>
        <v>none</v>
      </c>
      <c r="V4819" s="100" t="str">
        <f t="array" ref="V4819">IF(COUNTA(Y4816:DP4819)=0,"none",IF($U$2="WAHR",$W$3,Abfrage!$F$4))</f>
        <v>none</v>
      </c>
      <c r="W4819" s="100" t="str">
        <f t="array" ref="W4819">IF(COUNTA(Y4816:DP4819)=0,"none",IF($U$2="WAHR",$W$3,Abfrage!$F$4))</f>
        <v>none</v>
      </c>
      <c r="X4819" s="109"/>
    </row>
    <row r="4820" spans="2:27">
      <c r="B4820" s="75" t="s">
        <v>2970</v>
      </c>
      <c r="C4820" s="76">
        <v>1000371243</v>
      </c>
      <c r="D4820" s="75" t="s">
        <v>169</v>
      </c>
      <c r="E4820" s="75" t="s">
        <v>125</v>
      </c>
      <c r="F4820" s="75" t="s">
        <v>371</v>
      </c>
      <c r="G4820" s="75" t="s">
        <v>125</v>
      </c>
      <c r="H4820" s="75" t="s">
        <v>1539</v>
      </c>
      <c r="I4820" s="75" t="s">
        <v>164</v>
      </c>
      <c r="J4820" s="75" t="s">
        <v>2971</v>
      </c>
      <c r="K4820" s="75" t="s">
        <v>306</v>
      </c>
      <c r="L4820" s="75" t="s">
        <v>306</v>
      </c>
      <c r="M4820" s="75" t="s">
        <v>306</v>
      </c>
      <c r="N4820" s="75" t="s">
        <v>1803</v>
      </c>
      <c r="O4820" s="75" t="s">
        <v>309</v>
      </c>
      <c r="P4820" s="76" t="s">
        <v>306</v>
      </c>
      <c r="Q4820" s="216"/>
      <c r="R4820" s="77">
        <f t="shared" ref="R4820" si="12568">IF(COUNTA(Y4820:DP4823)=0,"01.01.1900",INDEX(Y4820:DP4820,MATCH(R4821,Y4821:DP4821,0)))</f>
        <v>44966</v>
      </c>
      <c r="S4820" s="78">
        <f t="shared" ref="S4820" si="12569">IF(COUNTA(Y4820:DP4823)=0,"01.01.1900",MAX(Y4820:DP4820))</f>
        <v>45638</v>
      </c>
      <c r="T4820" s="79"/>
      <c r="U4820" s="80" t="str">
        <f t="array" ref="U4820">IF(COUNTA(Y4820:DP4823)=0,"01.01.1900",IF(ISERROR(HLOOKUP(U4823,Y4823:DP4823,1,FALSE)),"01.01.1900",INDEX(Y4820:DP4820,MATCH(U4821&amp;U4823,Y4821:DP4821&amp;Y4823:DP4823,0))))</f>
        <v>01.01.1900</v>
      </c>
      <c r="V4820" s="81">
        <f t="shared" ref="V4820" si="12570">IF(COUNTA(Y4820:DP4823)=0,"01.01.1900",_xlfn.MAXIFS(Y4820:DP4820,Y4823:DP4823,V4823))</f>
        <v>0</v>
      </c>
      <c r="W4820" s="82"/>
      <c r="X4820" s="106"/>
      <c r="Y4820" s="141">
        <v>44966</v>
      </c>
      <c r="Z4820" s="141">
        <v>44966</v>
      </c>
      <c r="AA4820" s="141">
        <v>45638</v>
      </c>
    </row>
    <row r="4821" spans="2:27">
      <c r="B4821" s="83"/>
      <c r="C4821" s="84"/>
      <c r="D4821" s="83"/>
      <c r="E4821" s="83"/>
      <c r="F4821" s="83"/>
      <c r="G4821" s="83"/>
      <c r="H4821" s="83"/>
      <c r="I4821" s="83"/>
      <c r="J4821" s="83"/>
      <c r="K4821" s="83"/>
      <c r="L4821" s="83"/>
      <c r="M4821" s="83"/>
      <c r="N4821" s="83"/>
      <c r="O4821" s="83"/>
      <c r="P4821" s="84"/>
      <c r="Q4821" s="217"/>
      <c r="R4821" s="85">
        <f t="shared" ref="R4821" si="12571">IF(COUNTA(Y4820:DP4823)=0,0,MIN(Y4821:DP4821))</f>
        <v>0.20299999999999999</v>
      </c>
      <c r="S4821" s="86">
        <f t="shared" ref="S4821" si="12572">IF(COUNTA(Y4820:DP4823)=0,0,HLOOKUP(S4820,Y4820:DP4823,2,FALSE))</f>
        <v>0.42599999999999999</v>
      </c>
      <c r="T4821" s="87">
        <f t="shared" ref="T4821" si="12573">IF(COUNTA(Y4820:DP4823)=0,0,AVERAGE(Y4821:DP4821))</f>
        <v>0.27733333333333332</v>
      </c>
      <c r="U4821" s="88">
        <f t="shared" ref="U4821" si="12574">IF(COUNTA(Y4820:DP4823)=0,0,_xlfn.MINIFS(Y4821:DP4821,Y4823:DP4823,U4823))</f>
        <v>0</v>
      </c>
      <c r="V4821" s="89">
        <f t="array" ref="V4821">IF(COUNTA(Y4820:DP4823)=0,0,IF(ISERROR(HLOOKUP(V4823,Y4823:DP4823,1,FALSE)),0,INDEX(Y4821:DP4821,MATCH(V4820&amp;V4823,Y4820:DP4820&amp;Y4823:DP4823,0))))</f>
        <v>0</v>
      </c>
      <c r="W4821" s="90">
        <f t="array" ref="W4821">IF(COUNTA(Y4820:DP4823)=0,0,IF(ISERROR(HLOOKUP(W4823,Y4823:DP4823,1,FALSE)),0,AVERAGEIF(Y4823:DP4823,$W4823,Y4821:DP4821)))</f>
        <v>0</v>
      </c>
      <c r="X4821" s="107"/>
      <c r="Y4821" s="142">
        <v>0.20299999999999999</v>
      </c>
      <c r="Z4821" s="142">
        <v>0.20299999999999999</v>
      </c>
      <c r="AA4821" s="142">
        <v>0.42599999999999999</v>
      </c>
    </row>
    <row r="4822" spans="2:27">
      <c r="B4822" s="83"/>
      <c r="C4822" s="84"/>
      <c r="D4822" s="83"/>
      <c r="E4822" s="83"/>
      <c r="F4822" s="83"/>
      <c r="G4822" s="83"/>
      <c r="H4822" s="83"/>
      <c r="I4822" s="83"/>
      <c r="J4822" s="83"/>
      <c r="K4822" s="83"/>
      <c r="L4822" s="83"/>
      <c r="M4822" s="83"/>
      <c r="N4822" s="83"/>
      <c r="O4822" s="83"/>
      <c r="P4822" s="84"/>
      <c r="Q4822" s="217"/>
      <c r="R4822" s="91">
        <f t="shared" ref="R4822" si="12575">IF(COUNTA(Y4820:DP4823)=0,0,HLOOKUP(R4821,Y4821:DP4823,2,FALSE))</f>
        <v>1000</v>
      </c>
      <c r="S4822" s="92">
        <f t="shared" ref="S4822" si="12576">IF(COUNTA(Y4820:DP4823)=0,0,HLOOKUP(S4820,Y4820:DP4823,3,FALSE))</f>
        <v>0</v>
      </c>
      <c r="T4822" s="93"/>
      <c r="U4822" s="94">
        <f t="array" ref="U4822">IF(COUNTA(Y4820:DP4823)=0,0,IF(ISERROR(HLOOKUP(U4823,Y4823:DP4823,1,FALSE)),0,INDEX(Y4822:DP4822,MATCH(U4821&amp;U4823,Y4821:DP4821&amp;Y4823:DP4823,0))))</f>
        <v>0</v>
      </c>
      <c r="V4822" s="94">
        <f t="array" ref="V4822">IF(COUNTA(Y4820:DP4823)=0,0,IF(ISERROR(HLOOKUP(V4823,Y4823:DP4823,1,FALSE)),0,INDEX(Y4822:DP4822,MATCH(V4821&amp;V4823,Y4821:DP4821&amp;Y4823:DP4823,0))))</f>
        <v>0</v>
      </c>
      <c r="W4822" s="95"/>
      <c r="X4822" s="108"/>
      <c r="Y4822" s="143">
        <v>1000</v>
      </c>
      <c r="Z4822" s="143">
        <v>1000</v>
      </c>
      <c r="AA4822" s="143">
        <v>0</v>
      </c>
    </row>
    <row r="4823" spans="2:27" ht="13.9" thickBot="1">
      <c r="B4823" s="96"/>
      <c r="C4823" s="97"/>
      <c r="D4823" s="96"/>
      <c r="E4823" s="96"/>
      <c r="F4823" s="96"/>
      <c r="G4823" s="96"/>
      <c r="H4823" s="96"/>
      <c r="I4823" s="96"/>
      <c r="J4823" s="96"/>
      <c r="K4823" s="96"/>
      <c r="L4823" s="96"/>
      <c r="M4823" s="96"/>
      <c r="N4823" s="96"/>
      <c r="O4823" s="96"/>
      <c r="P4823" s="97"/>
      <c r="Q4823" s="218"/>
      <c r="R4823" s="98" t="str">
        <f t="shared" ref="R4823" si="12577">IF(COUNTA(Y4820:DP4823)=0,"none",HLOOKUP(R4821,Y4821:DP4823,3,FALSE))</f>
        <v>www (-30%)</v>
      </c>
      <c r="S4823" s="99" t="str">
        <f t="shared" ref="S4823" si="12578">IF(COUNTA(Y4820:DP4823)=0,"none",HLOOKUP(S4820,Y4820:DP4823,4,FALSE))</f>
        <v>GPV</v>
      </c>
      <c r="T4823" s="100"/>
      <c r="U4823" s="100">
        <f t="array" ref="U4823">IF(COUNTA(Y4820:DP4823)=0,"none",IF($U$2="WAHR",$W$3,Abfrage!$F$4))</f>
        <v>0</v>
      </c>
      <c r="V4823" s="100">
        <f t="array" ref="V4823">IF(COUNTA(Y4820:DP4823)=0,"none",IF($U$2="WAHR",$W$3,Abfrage!$F$4))</f>
        <v>0</v>
      </c>
      <c r="W4823" s="100">
        <f t="array" ref="W4823">IF(COUNTA(Y4820:DP4823)=0,"none",IF($U$2="WAHR",$W$3,Abfrage!$F$4))</f>
        <v>0</v>
      </c>
      <c r="X4823" s="109"/>
      <c r="Y4823" s="144" t="s">
        <v>43</v>
      </c>
      <c r="Z4823" s="144" t="s">
        <v>43</v>
      </c>
      <c r="AA4823" s="144" t="s">
        <v>479</v>
      </c>
    </row>
    <row r="4824" spans="2:27">
      <c r="B4824" s="75" t="s">
        <v>2972</v>
      </c>
      <c r="C4824" s="76">
        <v>1000371244</v>
      </c>
      <c r="D4824" s="75" t="s">
        <v>95</v>
      </c>
      <c r="E4824" s="75" t="s">
        <v>148</v>
      </c>
      <c r="F4824" s="75" t="s">
        <v>96</v>
      </c>
      <c r="G4824" s="75" t="s">
        <v>306</v>
      </c>
      <c r="H4824" s="75" t="s">
        <v>50</v>
      </c>
      <c r="I4824" s="75" t="s">
        <v>164</v>
      </c>
      <c r="J4824" s="75" t="s">
        <v>2973</v>
      </c>
      <c r="K4824" s="75" t="s">
        <v>327</v>
      </c>
      <c r="L4824" s="75" t="s">
        <v>326</v>
      </c>
      <c r="M4824" s="75" t="s">
        <v>313</v>
      </c>
      <c r="N4824" s="75" t="s">
        <v>327</v>
      </c>
      <c r="O4824" s="75" t="s">
        <v>306</v>
      </c>
      <c r="P4824" s="76" t="s">
        <v>306</v>
      </c>
      <c r="Q4824" s="216"/>
      <c r="R4824" s="77">
        <f t="shared" ref="R4824" si="12579">IF(COUNTA(Y4824:DP4827)=0,"01.01.1900",INDEX(Y4824:DP4824,MATCH(R4825,Y4825:DP4825,0)))</f>
        <v>45638</v>
      </c>
      <c r="S4824" s="78">
        <f t="shared" ref="S4824" si="12580">IF(COUNTA(Y4824:DP4827)=0,"01.01.1900",MAX(Y4824:DP4824))</f>
        <v>45638</v>
      </c>
      <c r="T4824" s="79"/>
      <c r="U4824" s="80" t="str">
        <f t="array" ref="U4824">IF(COUNTA(Y4824:DP4827)=0,"01.01.1900",IF(ISERROR(HLOOKUP(U4827,Y4827:DP4827,1,FALSE)),"01.01.1900",INDEX(Y4824:DP4824,MATCH(U4825&amp;U4827,Y4825:DP4825&amp;Y4827:DP4827,0))))</f>
        <v>01.01.1900</v>
      </c>
      <c r="V4824" s="81">
        <f t="shared" ref="V4824" si="12581">IF(COUNTA(Y4824:DP4827)=0,"01.01.1900",_xlfn.MAXIFS(Y4824:DP4824,Y4827:DP4827,V4827))</f>
        <v>0</v>
      </c>
      <c r="W4824" s="82"/>
      <c r="X4824" s="106"/>
      <c r="Y4824" s="141">
        <v>44966</v>
      </c>
      <c r="Z4824" s="141">
        <v>44966</v>
      </c>
      <c r="AA4824" s="141">
        <v>45638</v>
      </c>
    </row>
    <row r="4825" spans="2:27">
      <c r="B4825" s="83"/>
      <c r="C4825" s="84"/>
      <c r="D4825" s="83"/>
      <c r="E4825" s="83"/>
      <c r="F4825" s="83"/>
      <c r="G4825" s="83"/>
      <c r="H4825" s="83"/>
      <c r="I4825" s="83"/>
      <c r="J4825" s="83"/>
      <c r="K4825" s="83"/>
      <c r="L4825" s="83"/>
      <c r="M4825" s="83"/>
      <c r="N4825" s="83"/>
      <c r="O4825" s="83"/>
      <c r="P4825" s="84"/>
      <c r="Q4825" s="217"/>
      <c r="R4825" s="85">
        <f t="shared" ref="R4825" si="12582">IF(COUNTA(Y4824:DP4827)=0,0,MIN(Y4825:DP4825))</f>
        <v>8.3000000000000004E-2</v>
      </c>
      <c r="S4825" s="86">
        <f t="shared" ref="S4825" si="12583">IF(COUNTA(Y4824:DP4827)=0,0,HLOOKUP(S4824,Y4824:DP4827,2,FALSE))</f>
        <v>8.3000000000000004E-2</v>
      </c>
      <c r="T4825" s="87">
        <f t="shared" ref="T4825" si="12584">IF(COUNTA(Y4824:DP4827)=0,0,AVERAGE(Y4825:DP4825))</f>
        <v>9.7666666666666666E-2</v>
      </c>
      <c r="U4825" s="88">
        <f t="shared" ref="U4825" si="12585">IF(COUNTA(Y4824:DP4827)=0,0,_xlfn.MINIFS(Y4825:DP4825,Y4827:DP4827,U4827))</f>
        <v>0</v>
      </c>
      <c r="V4825" s="89">
        <f t="array" ref="V4825">IF(COUNTA(Y4824:DP4827)=0,0,IF(ISERROR(HLOOKUP(V4827,Y4827:DP4827,1,FALSE)),0,INDEX(Y4825:DP4825,MATCH(V4824&amp;V4827,Y4824:DP4824&amp;Y4827:DP4827,0))))</f>
        <v>0</v>
      </c>
      <c r="W4825" s="90">
        <f t="array" ref="W4825">IF(COUNTA(Y4824:DP4827)=0,0,IF(ISERROR(HLOOKUP(W4827,Y4827:DP4827,1,FALSE)),0,AVERAGEIF(Y4827:DP4827,$W4827,Y4825:DP4825)))</f>
        <v>0</v>
      </c>
      <c r="X4825" s="107"/>
      <c r="Y4825" s="142">
        <v>0.105</v>
      </c>
      <c r="Z4825" s="142">
        <v>0.105</v>
      </c>
      <c r="AA4825" s="142">
        <v>8.3000000000000004E-2</v>
      </c>
    </row>
    <row r="4826" spans="2:27">
      <c r="B4826" s="83"/>
      <c r="C4826" s="84"/>
      <c r="D4826" s="83"/>
      <c r="E4826" s="83"/>
      <c r="F4826" s="83"/>
      <c r="G4826" s="83"/>
      <c r="H4826" s="83"/>
      <c r="I4826" s="83"/>
      <c r="J4826" s="83"/>
      <c r="K4826" s="83"/>
      <c r="L4826" s="83"/>
      <c r="M4826" s="83"/>
      <c r="N4826" s="83"/>
      <c r="O4826" s="83"/>
      <c r="P4826" s="84"/>
      <c r="Q4826" s="217"/>
      <c r="R4826" s="91">
        <f t="shared" ref="R4826" si="12586">IF(COUNTA(Y4824:DP4827)=0,0,HLOOKUP(R4825,Y4825:DP4827,2,FALSE))</f>
        <v>0</v>
      </c>
      <c r="S4826" s="92">
        <f t="shared" ref="S4826" si="12587">IF(COUNTA(Y4824:DP4827)=0,0,HLOOKUP(S4824,Y4824:DP4827,3,FALSE))</f>
        <v>0</v>
      </c>
      <c r="T4826" s="93"/>
      <c r="U4826" s="94">
        <f t="array" ref="U4826">IF(COUNTA(Y4824:DP4827)=0,0,IF(ISERROR(HLOOKUP(U4827,Y4827:DP4827,1,FALSE)),0,INDEX(Y4826:DP4826,MATCH(U4825&amp;U4827,Y4825:DP4825&amp;Y4827:DP4827,0))))</f>
        <v>0</v>
      </c>
      <c r="V4826" s="94">
        <f t="array" ref="V4826">IF(COUNTA(Y4824:DP4827)=0,0,IF(ISERROR(HLOOKUP(V4827,Y4827:DP4827,1,FALSE)),0,INDEX(Y4826:DP4826,MATCH(V4825&amp;V4827,Y4825:DP4825&amp;Y4827:DP4827,0))))</f>
        <v>0</v>
      </c>
      <c r="W4826" s="95"/>
      <c r="X4826" s="108"/>
      <c r="Y4826" s="143">
        <v>1000</v>
      </c>
      <c r="Z4826" s="143">
        <v>1000</v>
      </c>
      <c r="AA4826" s="143">
        <v>0</v>
      </c>
    </row>
    <row r="4827" spans="2:27" ht="13.9" thickBot="1">
      <c r="B4827" s="96"/>
      <c r="C4827" s="97"/>
      <c r="D4827" s="96"/>
      <c r="E4827" s="96"/>
      <c r="F4827" s="96"/>
      <c r="G4827" s="96"/>
      <c r="H4827" s="96"/>
      <c r="I4827" s="96"/>
      <c r="J4827" s="96"/>
      <c r="K4827" s="96"/>
      <c r="L4827" s="96"/>
      <c r="M4827" s="96"/>
      <c r="N4827" s="96"/>
      <c r="O4827" s="96"/>
      <c r="P4827" s="97"/>
      <c r="Q4827" s="218"/>
      <c r="R4827" s="98" t="str">
        <f t="shared" ref="R4827" si="12588">IF(COUNTA(Y4824:DP4827)=0,"none",HLOOKUP(R4825,Y4825:DP4827,3,FALSE))</f>
        <v>GPV</v>
      </c>
      <c r="S4827" s="99" t="str">
        <f t="shared" ref="S4827" si="12589">IF(COUNTA(Y4824:DP4827)=0,"none",HLOOKUP(S4824,Y4824:DP4827,4,FALSE))</f>
        <v>GPV</v>
      </c>
      <c r="T4827" s="100"/>
      <c r="U4827" s="100">
        <f t="array" ref="U4827">IF(COUNTA(Y4824:DP4827)=0,"none",IF($U$2="WAHR",$W$3,Abfrage!$F$4))</f>
        <v>0</v>
      </c>
      <c r="V4827" s="100">
        <f t="array" ref="V4827">IF(COUNTA(Y4824:DP4827)=0,"none",IF($U$2="WAHR",$W$3,Abfrage!$F$4))</f>
        <v>0</v>
      </c>
      <c r="W4827" s="100">
        <f t="array" ref="W4827">IF(COUNTA(Y4824:DP4827)=0,"none",IF($U$2="WAHR",$W$3,Abfrage!$F$4))</f>
        <v>0</v>
      </c>
      <c r="X4827" s="109"/>
      <c r="Y4827" s="144" t="s">
        <v>43</v>
      </c>
      <c r="Z4827" s="144" t="s">
        <v>43</v>
      </c>
      <c r="AA4827" s="144" t="s">
        <v>479</v>
      </c>
    </row>
    <row r="4828" spans="2:27">
      <c r="B4828" s="75" t="s">
        <v>2974</v>
      </c>
      <c r="C4828" s="76">
        <v>1000371520</v>
      </c>
      <c r="D4828" s="75" t="s">
        <v>95</v>
      </c>
      <c r="E4828" s="75" t="s">
        <v>148</v>
      </c>
      <c r="F4828" s="75" t="s">
        <v>96</v>
      </c>
      <c r="G4828" s="75" t="s">
        <v>306</v>
      </c>
      <c r="H4828" s="75" t="e">
        <v>#N/A</v>
      </c>
      <c r="I4828" s="75" t="s">
        <v>377</v>
      </c>
      <c r="J4828" s="75" t="s">
        <v>2975</v>
      </c>
      <c r="K4828" s="75" t="s">
        <v>326</v>
      </c>
      <c r="L4828" s="75" t="s">
        <v>789</v>
      </c>
      <c r="M4828" s="75" t="s">
        <v>313</v>
      </c>
      <c r="N4828" s="75" t="s">
        <v>327</v>
      </c>
      <c r="O4828" s="75" t="s">
        <v>306</v>
      </c>
      <c r="P4828" s="76" t="s">
        <v>306</v>
      </c>
      <c r="Q4828" s="216"/>
      <c r="R4828" s="77" t="str">
        <f t="shared" ref="R4828" si="12590">IF(COUNTA(Y4828:DP4831)=0,"01.01.1900",INDEX(Y4828:DP4828,MATCH(R4829,Y4829:DP4829,0)))</f>
        <v>01.01.1900</v>
      </c>
      <c r="S4828" s="78" t="str">
        <f t="shared" ref="S4828" si="12591">IF(COUNTA(Y4828:DP4831)=0,"01.01.1900",MAX(Y4828:DP4828))</f>
        <v>01.01.1900</v>
      </c>
      <c r="T4828" s="79"/>
      <c r="U4828" s="80" t="str">
        <f t="array" ref="U4828">IF(COUNTA(Y4828:DP4831)=0,"01.01.1900",IF(ISERROR(HLOOKUP(U4831,Y4831:DP4831,1,FALSE)),"01.01.1900",INDEX(Y4828:DP4828,MATCH(U4829&amp;U4831,Y4829:DP4829&amp;Y4831:DP4831,0))))</f>
        <v>01.01.1900</v>
      </c>
      <c r="V4828" s="81" t="str">
        <f t="shared" ref="V4828" si="12592">IF(COUNTA(Y4828:DP4831)=0,"01.01.1900",_xlfn.MAXIFS(Y4828:DP4828,Y4831:DP4831,V4831))</f>
        <v>01.01.1900</v>
      </c>
      <c r="W4828" s="82"/>
      <c r="X4828" s="106"/>
    </row>
    <row r="4829" spans="2:27">
      <c r="B4829" s="83"/>
      <c r="C4829" s="84"/>
      <c r="D4829" s="83"/>
      <c r="E4829" s="83"/>
      <c r="F4829" s="83"/>
      <c r="G4829" s="83"/>
      <c r="H4829" s="83"/>
      <c r="I4829" s="83"/>
      <c r="J4829" s="83"/>
      <c r="K4829" s="83"/>
      <c r="L4829" s="83"/>
      <c r="M4829" s="83"/>
      <c r="N4829" s="83"/>
      <c r="O4829" s="83"/>
      <c r="P4829" s="84"/>
      <c r="Q4829" s="217"/>
      <c r="R4829" s="85">
        <f t="shared" ref="R4829" si="12593">IF(COUNTA(Y4828:DP4831)=0,0,MIN(Y4829:DP4829))</f>
        <v>0</v>
      </c>
      <c r="S4829" s="86">
        <f t="shared" ref="S4829" si="12594">IF(COUNTA(Y4828:DP4831)=0,0,HLOOKUP(S4828,Y4828:DP4831,2,FALSE))</f>
        <v>0</v>
      </c>
      <c r="T4829" s="87">
        <f t="shared" ref="T4829" si="12595">IF(COUNTA(Y4828:DP4831)=0,0,AVERAGE(Y4829:DP4829))</f>
        <v>0</v>
      </c>
      <c r="U4829" s="88">
        <f t="shared" ref="U4829" si="12596">IF(COUNTA(Y4828:DP4831)=0,0,_xlfn.MINIFS(Y4829:DP4829,Y4831:DP4831,U4831))</f>
        <v>0</v>
      </c>
      <c r="V4829" s="89">
        <f t="array" ref="V4829">IF(COUNTA(Y4828:DP4831)=0,0,IF(ISERROR(HLOOKUP(V4831,Y4831:DP4831,1,FALSE)),0,INDEX(Y4829:DP4829,MATCH(V4828&amp;V4831,Y4828:DP4828&amp;Y4831:DP4831,0))))</f>
        <v>0</v>
      </c>
      <c r="W4829" s="90">
        <f t="array" ref="W4829">IF(COUNTA(Y4828:DP4831)=0,0,IF(ISERROR(HLOOKUP(W4831,Y4831:DP4831,1,FALSE)),0,AVERAGEIF(Y4831:DP4831,$W4831,Y4829:DP4829)))</f>
        <v>0</v>
      </c>
      <c r="X4829" s="107"/>
    </row>
    <row r="4830" spans="2:27">
      <c r="B4830" s="83"/>
      <c r="C4830" s="84"/>
      <c r="D4830" s="83"/>
      <c r="E4830" s="83"/>
      <c r="F4830" s="83"/>
      <c r="G4830" s="83"/>
      <c r="H4830" s="83"/>
      <c r="I4830" s="83"/>
      <c r="J4830" s="83"/>
      <c r="K4830" s="83"/>
      <c r="L4830" s="83"/>
      <c r="M4830" s="83"/>
      <c r="N4830" s="83"/>
      <c r="O4830" s="83"/>
      <c r="P4830" s="84"/>
      <c r="Q4830" s="217"/>
      <c r="R4830" s="91">
        <f t="shared" ref="R4830" si="12597">IF(COUNTA(Y4828:DP4831)=0,0,HLOOKUP(R4829,Y4829:DP4831,2,FALSE))</f>
        <v>0</v>
      </c>
      <c r="S4830" s="92">
        <f t="shared" ref="S4830" si="12598">IF(COUNTA(Y4828:DP4831)=0,0,HLOOKUP(S4828,Y4828:DP4831,3,FALSE))</f>
        <v>0</v>
      </c>
      <c r="T4830" s="93"/>
      <c r="U4830" s="94">
        <f t="array" ref="U4830">IF(COUNTA(Y4828:DP4831)=0,0,IF(ISERROR(HLOOKUP(U4831,Y4831:DP4831,1,FALSE)),0,INDEX(Y4830:DP4830,MATCH(U4829&amp;U4831,Y4829:DP4829&amp;Y4831:DP4831,0))))</f>
        <v>0</v>
      </c>
      <c r="V4830" s="94">
        <f t="array" ref="V4830">IF(COUNTA(Y4828:DP4831)=0,0,IF(ISERROR(HLOOKUP(V4831,Y4831:DP4831,1,FALSE)),0,INDEX(Y4830:DP4830,MATCH(V4829&amp;V4831,Y4829:DP4829&amp;Y4831:DP4831,0))))</f>
        <v>0</v>
      </c>
      <c r="W4830" s="95"/>
      <c r="X4830" s="108"/>
    </row>
    <row r="4831" spans="2:27" ht="13.9" thickBot="1">
      <c r="B4831" s="96"/>
      <c r="C4831" s="97"/>
      <c r="D4831" s="96"/>
      <c r="E4831" s="96"/>
      <c r="F4831" s="96"/>
      <c r="G4831" s="96"/>
      <c r="H4831" s="96"/>
      <c r="I4831" s="96"/>
      <c r="J4831" s="96"/>
      <c r="K4831" s="96"/>
      <c r="L4831" s="96"/>
      <c r="M4831" s="96"/>
      <c r="N4831" s="96"/>
      <c r="O4831" s="96"/>
      <c r="P4831" s="97"/>
      <c r="Q4831" s="218"/>
      <c r="R4831" s="98" t="str">
        <f t="shared" ref="R4831" si="12599">IF(COUNTA(Y4828:DP4831)=0,"none",HLOOKUP(R4829,Y4829:DP4831,3,FALSE))</f>
        <v>none</v>
      </c>
      <c r="S4831" s="99" t="str">
        <f t="shared" ref="S4831" si="12600">IF(COUNTA(Y4828:DP4831)=0,"none",HLOOKUP(S4828,Y4828:DP4831,4,FALSE))</f>
        <v>none</v>
      </c>
      <c r="T4831" s="100"/>
      <c r="U4831" s="100" t="str">
        <f t="array" ref="U4831">IF(COUNTA(Y4828:DP4831)=0,"none",IF($U$2="WAHR",$W$3,Abfrage!$F$4))</f>
        <v>none</v>
      </c>
      <c r="V4831" s="100" t="str">
        <f t="array" ref="V4831">IF(COUNTA(Y4828:DP4831)=0,"none",IF($U$2="WAHR",$W$3,Abfrage!$F$4))</f>
        <v>none</v>
      </c>
      <c r="W4831" s="100" t="str">
        <f t="array" ref="W4831">IF(COUNTA(Y4828:DP4831)=0,"none",IF($U$2="WAHR",$W$3,Abfrage!$F$4))</f>
        <v>none</v>
      </c>
      <c r="X4831" s="109"/>
    </row>
    <row r="4832" spans="2:27">
      <c r="B4832" s="75" t="s">
        <v>2976</v>
      </c>
      <c r="C4832" s="76">
        <v>1000371521</v>
      </c>
      <c r="D4832" s="75" t="s">
        <v>95</v>
      </c>
      <c r="E4832" s="75" t="s">
        <v>148</v>
      </c>
      <c r="F4832" s="75" t="s">
        <v>96</v>
      </c>
      <c r="G4832" s="75" t="s">
        <v>96</v>
      </c>
      <c r="H4832" s="75" t="s">
        <v>50</v>
      </c>
      <c r="I4832" s="75" t="s">
        <v>377</v>
      </c>
      <c r="J4832" s="75" t="s">
        <v>2977</v>
      </c>
      <c r="K4832" s="75" t="s">
        <v>352</v>
      </c>
      <c r="L4832" s="75" t="s">
        <v>1080</v>
      </c>
      <c r="M4832" s="75" t="s">
        <v>313</v>
      </c>
      <c r="N4832" s="75" t="s">
        <v>327</v>
      </c>
      <c r="O4832" s="75" t="s">
        <v>306</v>
      </c>
      <c r="P4832" s="76" t="s">
        <v>306</v>
      </c>
      <c r="Q4832" s="216"/>
      <c r="R4832" s="77">
        <f t="shared" ref="R4832" si="12601">IF(COUNTA(Y4832:DP4835)=0,"01.01.1900",INDEX(Y4832:DP4832,MATCH(R4833,Y4833:DP4833,0)))</f>
        <v>45187</v>
      </c>
      <c r="S4832" s="78">
        <f t="shared" ref="S4832" si="12602">IF(COUNTA(Y4832:DP4835)=0,"01.01.1900",MAX(Y4832:DP4832))</f>
        <v>45187</v>
      </c>
      <c r="T4832" s="79"/>
      <c r="U4832" s="80" t="str">
        <f t="array" ref="U4832">IF(COUNTA(Y4832:DP4835)=0,"01.01.1900",IF(ISERROR(HLOOKUP(U4835,Y4835:DP4835,1,FALSE)),"01.01.1900",INDEX(Y4832:DP4832,MATCH(U4833&amp;U4835,Y4833:DP4833&amp;Y4835:DP4835,0))))</f>
        <v>01.01.1900</v>
      </c>
      <c r="V4832" s="81">
        <f t="shared" ref="V4832" si="12603">IF(COUNTA(Y4832:DP4835)=0,"01.01.1900",_xlfn.MAXIFS(Y4832:DP4832,Y4835:DP4835,V4835))</f>
        <v>0</v>
      </c>
      <c r="W4832" s="82"/>
      <c r="X4832" s="106"/>
      <c r="Y4832" s="141">
        <v>45187</v>
      </c>
      <c r="Z4832" s="141">
        <v>45187</v>
      </c>
    </row>
    <row r="4833" spans="2:26">
      <c r="B4833" s="83"/>
      <c r="C4833" s="84"/>
      <c r="D4833" s="83"/>
      <c r="E4833" s="83"/>
      <c r="F4833" s="83"/>
      <c r="G4833" s="83"/>
      <c r="H4833" s="83"/>
      <c r="I4833" s="83"/>
      <c r="J4833" s="83"/>
      <c r="K4833" s="83"/>
      <c r="L4833" s="83"/>
      <c r="M4833" s="83"/>
      <c r="N4833" s="83"/>
      <c r="O4833" s="83"/>
      <c r="P4833" s="84"/>
      <c r="Q4833" s="217"/>
      <c r="R4833" s="85">
        <f t="shared" ref="R4833" si="12604">IF(COUNTA(Y4832:DP4835)=0,0,MIN(Y4833:DP4833))</f>
        <v>4.7600000000000003E-2</v>
      </c>
      <c r="S4833" s="86">
        <f t="shared" ref="S4833" si="12605">IF(COUNTA(Y4832:DP4835)=0,0,HLOOKUP(S4832,Y4832:DP4835,2,FALSE))</f>
        <v>4.7600000000000003E-2</v>
      </c>
      <c r="T4833" s="87">
        <f t="shared" ref="T4833" si="12606">IF(COUNTA(Y4832:DP4835)=0,0,AVERAGE(Y4833:DP4833))</f>
        <v>4.7600000000000003E-2</v>
      </c>
      <c r="U4833" s="88">
        <f t="shared" ref="U4833" si="12607">IF(COUNTA(Y4832:DP4835)=0,0,_xlfn.MINIFS(Y4833:DP4833,Y4835:DP4835,U4835))</f>
        <v>0</v>
      </c>
      <c r="V4833" s="89">
        <f t="array" ref="V4833">IF(COUNTA(Y4832:DP4835)=0,0,IF(ISERROR(HLOOKUP(V4835,Y4835:DP4835,1,FALSE)),0,INDEX(Y4833:DP4833,MATCH(V4832&amp;V4835,Y4832:DP4832&amp;Y4835:DP4835,0))))</f>
        <v>0</v>
      </c>
      <c r="W4833" s="90">
        <f t="array" ref="W4833">IF(COUNTA(Y4832:DP4835)=0,0,IF(ISERROR(HLOOKUP(W4835,Y4835:DP4835,1,FALSE)),0,AVERAGEIF(Y4835:DP4835,$W4835,Y4833:DP4833)))</f>
        <v>0</v>
      </c>
      <c r="X4833" s="107"/>
      <c r="Y4833" s="142">
        <v>4.7600000000000003E-2</v>
      </c>
      <c r="Z4833" s="142">
        <v>4.7600000000000003E-2</v>
      </c>
    </row>
    <row r="4834" spans="2:26">
      <c r="B4834" s="83"/>
      <c r="C4834" s="84"/>
      <c r="D4834" s="83"/>
      <c r="E4834" s="83"/>
      <c r="F4834" s="83"/>
      <c r="G4834" s="83"/>
      <c r="H4834" s="83"/>
      <c r="I4834" s="83"/>
      <c r="J4834" s="83"/>
      <c r="K4834" s="83"/>
      <c r="L4834" s="83"/>
      <c r="M4834" s="83"/>
      <c r="N4834" s="83"/>
      <c r="O4834" s="83"/>
      <c r="P4834" s="84"/>
      <c r="Q4834" s="217"/>
      <c r="R4834" s="91">
        <f t="shared" ref="R4834" si="12608">IF(COUNTA(Y4832:DP4835)=0,0,HLOOKUP(R4833,Y4833:DP4835,2,FALSE))</f>
        <v>1000</v>
      </c>
      <c r="S4834" s="92">
        <f t="shared" ref="S4834" si="12609">IF(COUNTA(Y4832:DP4835)=0,0,HLOOKUP(S4832,Y4832:DP4835,3,FALSE))</f>
        <v>1000</v>
      </c>
      <c r="T4834" s="93"/>
      <c r="U4834" s="94">
        <f t="array" ref="U4834">IF(COUNTA(Y4832:DP4835)=0,0,IF(ISERROR(HLOOKUP(U4835,Y4835:DP4835,1,FALSE)),0,INDEX(Y4834:DP4834,MATCH(U4833&amp;U4835,Y4833:DP4833&amp;Y4835:DP4835,0))))</f>
        <v>0</v>
      </c>
      <c r="V4834" s="94">
        <f t="array" ref="V4834">IF(COUNTA(Y4832:DP4835)=0,0,IF(ISERROR(HLOOKUP(V4835,Y4835:DP4835,1,FALSE)),0,INDEX(Y4834:DP4834,MATCH(V4833&amp;V4835,Y4833:DP4833&amp;Y4835:DP4835,0))))</f>
        <v>0</v>
      </c>
      <c r="W4834" s="95"/>
      <c r="X4834" s="108"/>
      <c r="Y4834" s="143">
        <v>1000</v>
      </c>
      <c r="Z4834" s="143">
        <v>1000</v>
      </c>
    </row>
    <row r="4835" spans="2:26" ht="13.9" thickBot="1">
      <c r="B4835" s="96"/>
      <c r="C4835" s="97"/>
      <c r="D4835" s="96"/>
      <c r="E4835" s="96"/>
      <c r="F4835" s="96"/>
      <c r="G4835" s="96"/>
      <c r="H4835" s="96"/>
      <c r="I4835" s="96"/>
      <c r="J4835" s="96"/>
      <c r="K4835" s="96"/>
      <c r="L4835" s="96"/>
      <c r="M4835" s="96"/>
      <c r="N4835" s="96"/>
      <c r="O4835" s="96"/>
      <c r="P4835" s="97"/>
      <c r="Q4835" s="218"/>
      <c r="R4835" s="98" t="str">
        <f t="shared" ref="R4835" si="12610">IF(COUNTA(Y4832:DP4835)=0,"none",HLOOKUP(R4833,Y4833:DP4835,3,FALSE))</f>
        <v>www (-30%)</v>
      </c>
      <c r="S4835" s="99" t="str">
        <f t="shared" ref="S4835" si="12611">IF(COUNTA(Y4832:DP4835)=0,"none",HLOOKUP(S4832,Y4832:DP4835,4,FALSE))</f>
        <v>www (-30%)</v>
      </c>
      <c r="T4835" s="100"/>
      <c r="U4835" s="100">
        <f t="array" ref="U4835">IF(COUNTA(Y4832:DP4835)=0,"none",IF($U$2="WAHR",$W$3,Abfrage!$F$4))</f>
        <v>0</v>
      </c>
      <c r="V4835" s="100">
        <f t="array" ref="V4835">IF(COUNTA(Y4832:DP4835)=0,"none",IF($U$2="WAHR",$W$3,Abfrage!$F$4))</f>
        <v>0</v>
      </c>
      <c r="W4835" s="100">
        <f t="array" ref="W4835">IF(COUNTA(Y4832:DP4835)=0,"none",IF($U$2="WAHR",$W$3,Abfrage!$F$4))</f>
        <v>0</v>
      </c>
      <c r="X4835" s="109"/>
      <c r="Y4835" s="144" t="s">
        <v>43</v>
      </c>
      <c r="Z4835" s="144" t="s">
        <v>43</v>
      </c>
    </row>
    <row r="4836" spans="2:26">
      <c r="B4836" s="75" t="s">
        <v>2978</v>
      </c>
      <c r="C4836" s="76">
        <v>1000105098</v>
      </c>
      <c r="D4836" s="75" t="s">
        <v>95</v>
      </c>
      <c r="E4836" s="75" t="s">
        <v>96</v>
      </c>
      <c r="F4836" s="75" t="s">
        <v>97</v>
      </c>
      <c r="G4836" s="75" t="s">
        <v>306</v>
      </c>
      <c r="H4836" s="75" t="e">
        <v>#N/A</v>
      </c>
      <c r="I4836" s="75" t="s">
        <v>377</v>
      </c>
      <c r="J4836" s="75" t="s">
        <v>2979</v>
      </c>
      <c r="K4836" s="75" t="s">
        <v>306</v>
      </c>
      <c r="L4836" s="75" t="s">
        <v>306</v>
      </c>
      <c r="M4836" s="75" t="s">
        <v>313</v>
      </c>
      <c r="N4836" s="75" t="s">
        <v>321</v>
      </c>
      <c r="O4836" s="75" t="s">
        <v>2936</v>
      </c>
      <c r="P4836" s="76" t="s">
        <v>306</v>
      </c>
      <c r="Q4836" s="216"/>
      <c r="R4836" s="77" t="str">
        <f t="shared" ref="R4836" si="12612">IF(COUNTA(Y4836:DP4839)=0,"01.01.1900",INDEX(Y4836:DP4836,MATCH(R4837,Y4837:DP4837,0)))</f>
        <v>01.01.1900</v>
      </c>
      <c r="S4836" s="78" t="str">
        <f t="shared" ref="S4836" si="12613">IF(COUNTA(Y4836:DP4839)=0,"01.01.1900",MAX(Y4836:DP4836))</f>
        <v>01.01.1900</v>
      </c>
      <c r="T4836" s="79"/>
      <c r="U4836" s="80" t="str">
        <f t="array" ref="U4836">IF(COUNTA(Y4836:DP4839)=0,"01.01.1900",IF(ISERROR(HLOOKUP(U4839,Y4839:DP4839,1,FALSE)),"01.01.1900",INDEX(Y4836:DP4836,MATCH(U4837&amp;U4839,Y4837:DP4837&amp;Y4839:DP4839,0))))</f>
        <v>01.01.1900</v>
      </c>
      <c r="V4836" s="81" t="str">
        <f t="shared" ref="V4836" si="12614">IF(COUNTA(Y4836:DP4839)=0,"01.01.1900",_xlfn.MAXIFS(Y4836:DP4836,Y4839:DP4839,V4839))</f>
        <v>01.01.1900</v>
      </c>
      <c r="W4836" s="82"/>
      <c r="X4836" s="106"/>
    </row>
    <row r="4837" spans="2:26">
      <c r="B4837" s="83"/>
      <c r="C4837" s="84"/>
      <c r="D4837" s="83"/>
      <c r="E4837" s="83"/>
      <c r="F4837" s="83"/>
      <c r="G4837" s="83"/>
      <c r="H4837" s="83"/>
      <c r="I4837" s="83"/>
      <c r="J4837" s="83"/>
      <c r="K4837" s="83"/>
      <c r="L4837" s="83"/>
      <c r="M4837" s="83"/>
      <c r="N4837" s="83"/>
      <c r="O4837" s="83"/>
      <c r="P4837" s="84"/>
      <c r="Q4837" s="217"/>
      <c r="R4837" s="85">
        <f t="shared" ref="R4837" si="12615">IF(COUNTA(Y4836:DP4839)=0,0,MIN(Y4837:DP4837))</f>
        <v>0</v>
      </c>
      <c r="S4837" s="86">
        <f t="shared" ref="S4837" si="12616">IF(COUNTA(Y4836:DP4839)=0,0,HLOOKUP(S4836,Y4836:DP4839,2,FALSE))</f>
        <v>0</v>
      </c>
      <c r="T4837" s="87">
        <f t="shared" ref="T4837" si="12617">IF(COUNTA(Y4836:DP4839)=0,0,AVERAGE(Y4837:DP4837))</f>
        <v>0</v>
      </c>
      <c r="U4837" s="88">
        <f t="shared" ref="U4837" si="12618">IF(COUNTA(Y4836:DP4839)=0,0,_xlfn.MINIFS(Y4837:DP4837,Y4839:DP4839,U4839))</f>
        <v>0</v>
      </c>
      <c r="V4837" s="89">
        <f t="array" ref="V4837">IF(COUNTA(Y4836:DP4839)=0,0,IF(ISERROR(HLOOKUP(V4839,Y4839:DP4839,1,FALSE)),0,INDEX(Y4837:DP4837,MATCH(V4836&amp;V4839,Y4836:DP4836&amp;Y4839:DP4839,0))))</f>
        <v>0</v>
      </c>
      <c r="W4837" s="90">
        <f t="array" ref="W4837">IF(COUNTA(Y4836:DP4839)=0,0,IF(ISERROR(HLOOKUP(W4839,Y4839:DP4839,1,FALSE)),0,AVERAGEIF(Y4839:DP4839,$W4839,Y4837:DP4837)))</f>
        <v>0</v>
      </c>
      <c r="X4837" s="107"/>
    </row>
    <row r="4838" spans="2:26">
      <c r="B4838" s="83"/>
      <c r="C4838" s="84"/>
      <c r="D4838" s="83"/>
      <c r="E4838" s="83"/>
      <c r="F4838" s="83"/>
      <c r="G4838" s="83"/>
      <c r="H4838" s="83"/>
      <c r="I4838" s="83"/>
      <c r="J4838" s="83"/>
      <c r="K4838" s="83"/>
      <c r="L4838" s="83"/>
      <c r="M4838" s="83"/>
      <c r="N4838" s="83"/>
      <c r="O4838" s="83"/>
      <c r="P4838" s="84"/>
      <c r="Q4838" s="217"/>
      <c r="R4838" s="91">
        <f t="shared" ref="R4838" si="12619">IF(COUNTA(Y4836:DP4839)=0,0,HLOOKUP(R4837,Y4837:DP4839,2,FALSE))</f>
        <v>0</v>
      </c>
      <c r="S4838" s="92">
        <f t="shared" ref="S4838" si="12620">IF(COUNTA(Y4836:DP4839)=0,0,HLOOKUP(S4836,Y4836:DP4839,3,FALSE))</f>
        <v>0</v>
      </c>
      <c r="T4838" s="93"/>
      <c r="U4838" s="94">
        <f t="array" ref="U4838">IF(COUNTA(Y4836:DP4839)=0,0,IF(ISERROR(HLOOKUP(U4839,Y4839:DP4839,1,FALSE)),0,INDEX(Y4838:DP4838,MATCH(U4837&amp;U4839,Y4837:DP4837&amp;Y4839:DP4839,0))))</f>
        <v>0</v>
      </c>
      <c r="V4838" s="94">
        <f t="array" ref="V4838">IF(COUNTA(Y4836:DP4839)=0,0,IF(ISERROR(HLOOKUP(V4839,Y4839:DP4839,1,FALSE)),0,INDEX(Y4838:DP4838,MATCH(V4837&amp;V4839,Y4837:DP4837&amp;Y4839:DP4839,0))))</f>
        <v>0</v>
      </c>
      <c r="W4838" s="95"/>
      <c r="X4838" s="108"/>
    </row>
    <row r="4839" spans="2:26" ht="13.9" thickBot="1">
      <c r="B4839" s="96"/>
      <c r="C4839" s="97"/>
      <c r="D4839" s="96"/>
      <c r="E4839" s="96"/>
      <c r="F4839" s="96"/>
      <c r="G4839" s="96"/>
      <c r="H4839" s="96"/>
      <c r="I4839" s="96"/>
      <c r="J4839" s="96"/>
      <c r="K4839" s="96"/>
      <c r="L4839" s="96"/>
      <c r="M4839" s="96"/>
      <c r="N4839" s="96"/>
      <c r="O4839" s="96"/>
      <c r="P4839" s="97"/>
      <c r="Q4839" s="218"/>
      <c r="R4839" s="98" t="str">
        <f t="shared" ref="R4839" si="12621">IF(COUNTA(Y4836:DP4839)=0,"none",HLOOKUP(R4837,Y4837:DP4839,3,FALSE))</f>
        <v>none</v>
      </c>
      <c r="S4839" s="99" t="str">
        <f t="shared" ref="S4839" si="12622">IF(COUNTA(Y4836:DP4839)=0,"none",HLOOKUP(S4836,Y4836:DP4839,4,FALSE))</f>
        <v>none</v>
      </c>
      <c r="T4839" s="100"/>
      <c r="U4839" s="100" t="str">
        <f t="array" ref="U4839">IF(COUNTA(Y4836:DP4839)=0,"none",IF($U$2="WAHR",$W$3,Abfrage!$F$4))</f>
        <v>none</v>
      </c>
      <c r="V4839" s="100" t="str">
        <f t="array" ref="V4839">IF(COUNTA(Y4836:DP4839)=0,"none",IF($U$2="WAHR",$W$3,Abfrage!$F$4))</f>
        <v>none</v>
      </c>
      <c r="W4839" s="100" t="str">
        <f t="array" ref="W4839">IF(COUNTA(Y4836:DP4839)=0,"none",IF($U$2="WAHR",$W$3,Abfrage!$F$4))</f>
        <v>none</v>
      </c>
      <c r="X4839" s="109"/>
    </row>
    <row r="4840" spans="2:26">
      <c r="B4840" s="75" t="s">
        <v>2980</v>
      </c>
      <c r="C4840" s="76">
        <v>1000371542</v>
      </c>
      <c r="D4840" s="75" t="s">
        <v>95</v>
      </c>
      <c r="E4840" s="75" t="s">
        <v>148</v>
      </c>
      <c r="F4840" s="75" t="s">
        <v>341</v>
      </c>
      <c r="G4840" s="75" t="s">
        <v>306</v>
      </c>
      <c r="H4840" s="75" t="e">
        <v>#N/A</v>
      </c>
      <c r="I4840" s="75" t="s">
        <v>391</v>
      </c>
      <c r="J4840" s="75" t="s">
        <v>2981</v>
      </c>
      <c r="K4840" s="75" t="s">
        <v>628</v>
      </c>
      <c r="L4840" s="75" t="s">
        <v>339</v>
      </c>
      <c r="M4840" s="75" t="s">
        <v>313</v>
      </c>
      <c r="N4840" s="75" t="s">
        <v>327</v>
      </c>
      <c r="O4840" s="75" t="s">
        <v>306</v>
      </c>
      <c r="P4840" s="76" t="s">
        <v>344</v>
      </c>
      <c r="Q4840" s="216"/>
      <c r="R4840" s="77" t="str">
        <f t="shared" ref="R4840" si="12623">IF(COUNTA(Y4840:DP4843)=0,"01.01.1900",INDEX(Y4840:DP4840,MATCH(R4841,Y4841:DP4841,0)))</f>
        <v>01.01.1900</v>
      </c>
      <c r="S4840" s="78" t="str">
        <f t="shared" ref="S4840" si="12624">IF(COUNTA(Y4840:DP4843)=0,"01.01.1900",MAX(Y4840:DP4840))</f>
        <v>01.01.1900</v>
      </c>
      <c r="T4840" s="79"/>
      <c r="U4840" s="80" t="str">
        <f t="array" ref="U4840">IF(COUNTA(Y4840:DP4843)=0,"01.01.1900",IF(ISERROR(HLOOKUP(U4843,Y4843:DP4843,1,FALSE)),"01.01.1900",INDEX(Y4840:DP4840,MATCH(U4841&amp;U4843,Y4841:DP4841&amp;Y4843:DP4843,0))))</f>
        <v>01.01.1900</v>
      </c>
      <c r="V4840" s="81" t="str">
        <f t="shared" ref="V4840" si="12625">IF(COUNTA(Y4840:DP4843)=0,"01.01.1900",_xlfn.MAXIFS(Y4840:DP4840,Y4843:DP4843,V4843))</f>
        <v>01.01.1900</v>
      </c>
      <c r="W4840" s="82"/>
      <c r="X4840" s="106"/>
    </row>
    <row r="4841" spans="2:26">
      <c r="B4841" s="83"/>
      <c r="C4841" s="84"/>
      <c r="D4841" s="83"/>
      <c r="E4841" s="83"/>
      <c r="F4841" s="83"/>
      <c r="G4841" s="83"/>
      <c r="H4841" s="83"/>
      <c r="I4841" s="83"/>
      <c r="J4841" s="83"/>
      <c r="K4841" s="83"/>
      <c r="L4841" s="83"/>
      <c r="M4841" s="83"/>
      <c r="N4841" s="83"/>
      <c r="O4841" s="83"/>
      <c r="P4841" s="84"/>
      <c r="Q4841" s="217"/>
      <c r="R4841" s="85">
        <f t="shared" ref="R4841" si="12626">IF(COUNTA(Y4840:DP4843)=0,0,MIN(Y4841:DP4841))</f>
        <v>0</v>
      </c>
      <c r="S4841" s="86">
        <f t="shared" ref="S4841" si="12627">IF(COUNTA(Y4840:DP4843)=0,0,HLOOKUP(S4840,Y4840:DP4843,2,FALSE))</f>
        <v>0</v>
      </c>
      <c r="T4841" s="87">
        <f t="shared" ref="T4841" si="12628">IF(COUNTA(Y4840:DP4843)=0,0,AVERAGE(Y4841:DP4841))</f>
        <v>0</v>
      </c>
      <c r="U4841" s="88">
        <f t="shared" ref="U4841" si="12629">IF(COUNTA(Y4840:DP4843)=0,0,_xlfn.MINIFS(Y4841:DP4841,Y4843:DP4843,U4843))</f>
        <v>0</v>
      </c>
      <c r="V4841" s="89">
        <f t="array" ref="V4841">IF(COUNTA(Y4840:DP4843)=0,0,IF(ISERROR(HLOOKUP(V4843,Y4843:DP4843,1,FALSE)),0,INDEX(Y4841:DP4841,MATCH(V4840&amp;V4843,Y4840:DP4840&amp;Y4843:DP4843,0))))</f>
        <v>0</v>
      </c>
      <c r="W4841" s="90">
        <f t="array" ref="W4841">IF(COUNTA(Y4840:DP4843)=0,0,IF(ISERROR(HLOOKUP(W4843,Y4843:DP4843,1,FALSE)),0,AVERAGEIF(Y4843:DP4843,$W4843,Y4841:DP4841)))</f>
        <v>0</v>
      </c>
      <c r="X4841" s="107"/>
    </row>
    <row r="4842" spans="2:26">
      <c r="B4842" s="83"/>
      <c r="C4842" s="84"/>
      <c r="D4842" s="83"/>
      <c r="E4842" s="83"/>
      <c r="F4842" s="83"/>
      <c r="G4842" s="83"/>
      <c r="H4842" s="83"/>
      <c r="I4842" s="83"/>
      <c r="J4842" s="83"/>
      <c r="K4842" s="83"/>
      <c r="L4842" s="83"/>
      <c r="M4842" s="83"/>
      <c r="N4842" s="83"/>
      <c r="O4842" s="83"/>
      <c r="P4842" s="84"/>
      <c r="Q4842" s="217"/>
      <c r="R4842" s="91">
        <f t="shared" ref="R4842" si="12630">IF(COUNTA(Y4840:DP4843)=0,0,HLOOKUP(R4841,Y4841:DP4843,2,FALSE))</f>
        <v>0</v>
      </c>
      <c r="S4842" s="92">
        <f t="shared" ref="S4842" si="12631">IF(COUNTA(Y4840:DP4843)=0,0,HLOOKUP(S4840,Y4840:DP4843,3,FALSE))</f>
        <v>0</v>
      </c>
      <c r="T4842" s="93"/>
      <c r="U4842" s="94">
        <f t="array" ref="U4842">IF(COUNTA(Y4840:DP4843)=0,0,IF(ISERROR(HLOOKUP(U4843,Y4843:DP4843,1,FALSE)),0,INDEX(Y4842:DP4842,MATCH(U4841&amp;U4843,Y4841:DP4841&amp;Y4843:DP4843,0))))</f>
        <v>0</v>
      </c>
      <c r="V4842" s="94">
        <f t="array" ref="V4842">IF(COUNTA(Y4840:DP4843)=0,0,IF(ISERROR(HLOOKUP(V4843,Y4843:DP4843,1,FALSE)),0,INDEX(Y4842:DP4842,MATCH(V4841&amp;V4843,Y4841:DP4841&amp;Y4843:DP4843,0))))</f>
        <v>0</v>
      </c>
      <c r="W4842" s="95"/>
      <c r="X4842" s="108"/>
    </row>
    <row r="4843" spans="2:26" ht="13.9" thickBot="1">
      <c r="B4843" s="96"/>
      <c r="C4843" s="97"/>
      <c r="D4843" s="96"/>
      <c r="E4843" s="96"/>
      <c r="F4843" s="96"/>
      <c r="G4843" s="96"/>
      <c r="H4843" s="96"/>
      <c r="I4843" s="96"/>
      <c r="J4843" s="96"/>
      <c r="K4843" s="96"/>
      <c r="L4843" s="96"/>
      <c r="M4843" s="96"/>
      <c r="N4843" s="96"/>
      <c r="O4843" s="96"/>
      <c r="P4843" s="97"/>
      <c r="Q4843" s="218"/>
      <c r="R4843" s="98" t="str">
        <f t="shared" ref="R4843" si="12632">IF(COUNTA(Y4840:DP4843)=0,"none",HLOOKUP(R4841,Y4841:DP4843,3,FALSE))</f>
        <v>none</v>
      </c>
      <c r="S4843" s="99" t="str">
        <f t="shared" ref="S4843" si="12633">IF(COUNTA(Y4840:DP4843)=0,"none",HLOOKUP(S4840,Y4840:DP4843,4,FALSE))</f>
        <v>none</v>
      </c>
      <c r="T4843" s="100"/>
      <c r="U4843" s="100" t="str">
        <f t="array" ref="U4843">IF(COUNTA(Y4840:DP4843)=0,"none",IF($U$2="WAHR",$W$3,Abfrage!$F$4))</f>
        <v>none</v>
      </c>
      <c r="V4843" s="100" t="str">
        <f t="array" ref="V4843">IF(COUNTA(Y4840:DP4843)=0,"none",IF($U$2="WAHR",$W$3,Abfrage!$F$4))</f>
        <v>none</v>
      </c>
      <c r="W4843" s="100" t="str">
        <f t="array" ref="W4843">IF(COUNTA(Y4840:DP4843)=0,"none",IF($U$2="WAHR",$W$3,Abfrage!$F$4))</f>
        <v>none</v>
      </c>
      <c r="X4843" s="109"/>
    </row>
    <row r="4844" spans="2:26">
      <c r="B4844" s="75" t="s">
        <v>2982</v>
      </c>
      <c r="C4844" s="76">
        <v>1000282736</v>
      </c>
      <c r="D4844" s="75" t="s">
        <v>95</v>
      </c>
      <c r="E4844" s="75" t="s">
        <v>170</v>
      </c>
      <c r="F4844" s="75" t="s">
        <v>455</v>
      </c>
      <c r="G4844" s="75" t="s">
        <v>306</v>
      </c>
      <c r="H4844" s="75" t="e">
        <v>#N/A</v>
      </c>
      <c r="I4844" s="75" t="s">
        <v>172</v>
      </c>
      <c r="J4844" s="75" t="s">
        <v>2983</v>
      </c>
      <c r="K4844" s="75" t="s">
        <v>306</v>
      </c>
      <c r="L4844" s="75" t="s">
        <v>306</v>
      </c>
      <c r="M4844" s="75" t="s">
        <v>306</v>
      </c>
      <c r="N4844" s="75" t="s">
        <v>306</v>
      </c>
      <c r="O4844" s="75" t="s">
        <v>309</v>
      </c>
      <c r="P4844" s="76" t="s">
        <v>306</v>
      </c>
      <c r="Q4844" s="216"/>
      <c r="R4844" s="77" t="str">
        <f t="shared" ref="R4844" si="12634">IF(COUNTA(Y4844:DP4847)=0,"01.01.1900",INDEX(Y4844:DP4844,MATCH(R4845,Y4845:DP4845,0)))</f>
        <v>01.01.1900</v>
      </c>
      <c r="S4844" s="78" t="str">
        <f t="shared" ref="S4844" si="12635">IF(COUNTA(Y4844:DP4847)=0,"01.01.1900",MAX(Y4844:DP4844))</f>
        <v>01.01.1900</v>
      </c>
      <c r="T4844" s="79"/>
      <c r="U4844" s="80" t="str">
        <f t="array" ref="U4844">IF(COUNTA(Y4844:DP4847)=0,"01.01.1900",IF(ISERROR(HLOOKUP(U4847,Y4847:DP4847,1,FALSE)),"01.01.1900",INDEX(Y4844:DP4844,MATCH(U4845&amp;U4847,Y4845:DP4845&amp;Y4847:DP4847,0))))</f>
        <v>01.01.1900</v>
      </c>
      <c r="V4844" s="81" t="str">
        <f t="shared" ref="V4844" si="12636">IF(COUNTA(Y4844:DP4847)=0,"01.01.1900",_xlfn.MAXIFS(Y4844:DP4844,Y4847:DP4847,V4847))</f>
        <v>01.01.1900</v>
      </c>
      <c r="W4844" s="82"/>
      <c r="X4844" s="106"/>
    </row>
    <row r="4845" spans="2:26">
      <c r="B4845" s="83"/>
      <c r="C4845" s="84"/>
      <c r="D4845" s="83"/>
      <c r="E4845" s="83"/>
      <c r="F4845" s="83"/>
      <c r="G4845" s="83"/>
      <c r="H4845" s="83"/>
      <c r="I4845" s="83"/>
      <c r="J4845" s="83"/>
      <c r="K4845" s="83"/>
      <c r="L4845" s="83"/>
      <c r="M4845" s="83"/>
      <c r="N4845" s="83"/>
      <c r="O4845" s="83"/>
      <c r="P4845" s="84"/>
      <c r="Q4845" s="217"/>
      <c r="R4845" s="85">
        <f t="shared" ref="R4845" si="12637">IF(COUNTA(Y4844:DP4847)=0,0,MIN(Y4845:DP4845))</f>
        <v>0</v>
      </c>
      <c r="S4845" s="86">
        <f t="shared" ref="S4845" si="12638">IF(COUNTA(Y4844:DP4847)=0,0,HLOOKUP(S4844,Y4844:DP4847,2,FALSE))</f>
        <v>0</v>
      </c>
      <c r="T4845" s="87">
        <f t="shared" ref="T4845" si="12639">IF(COUNTA(Y4844:DP4847)=0,0,AVERAGE(Y4845:DP4845))</f>
        <v>0</v>
      </c>
      <c r="U4845" s="88">
        <f t="shared" ref="U4845" si="12640">IF(COUNTA(Y4844:DP4847)=0,0,_xlfn.MINIFS(Y4845:DP4845,Y4847:DP4847,U4847))</f>
        <v>0</v>
      </c>
      <c r="V4845" s="89">
        <f t="array" ref="V4845">IF(COUNTA(Y4844:DP4847)=0,0,IF(ISERROR(HLOOKUP(V4847,Y4847:DP4847,1,FALSE)),0,INDEX(Y4845:DP4845,MATCH(V4844&amp;V4847,Y4844:DP4844&amp;Y4847:DP4847,0))))</f>
        <v>0</v>
      </c>
      <c r="W4845" s="90">
        <f t="array" ref="W4845">IF(COUNTA(Y4844:DP4847)=0,0,IF(ISERROR(HLOOKUP(W4847,Y4847:DP4847,1,FALSE)),0,AVERAGEIF(Y4847:DP4847,$W4847,Y4845:DP4845)))</f>
        <v>0</v>
      </c>
      <c r="X4845" s="107"/>
    </row>
    <row r="4846" spans="2:26">
      <c r="B4846" s="83"/>
      <c r="C4846" s="84"/>
      <c r="D4846" s="83"/>
      <c r="E4846" s="83"/>
      <c r="F4846" s="83"/>
      <c r="G4846" s="83"/>
      <c r="H4846" s="83"/>
      <c r="I4846" s="83"/>
      <c r="J4846" s="83"/>
      <c r="K4846" s="83"/>
      <c r="L4846" s="83"/>
      <c r="M4846" s="83"/>
      <c r="N4846" s="83"/>
      <c r="O4846" s="83"/>
      <c r="P4846" s="84"/>
      <c r="Q4846" s="217"/>
      <c r="R4846" s="91">
        <f t="shared" ref="R4846" si="12641">IF(COUNTA(Y4844:DP4847)=0,0,HLOOKUP(R4845,Y4845:DP4847,2,FALSE))</f>
        <v>0</v>
      </c>
      <c r="S4846" s="92">
        <f t="shared" ref="S4846" si="12642">IF(COUNTA(Y4844:DP4847)=0,0,HLOOKUP(S4844,Y4844:DP4847,3,FALSE))</f>
        <v>0</v>
      </c>
      <c r="T4846" s="93"/>
      <c r="U4846" s="94">
        <f t="array" ref="U4846">IF(COUNTA(Y4844:DP4847)=0,0,IF(ISERROR(HLOOKUP(U4847,Y4847:DP4847,1,FALSE)),0,INDEX(Y4846:DP4846,MATCH(U4845&amp;U4847,Y4845:DP4845&amp;Y4847:DP4847,0))))</f>
        <v>0</v>
      </c>
      <c r="V4846" s="94">
        <f t="array" ref="V4846">IF(COUNTA(Y4844:DP4847)=0,0,IF(ISERROR(HLOOKUP(V4847,Y4847:DP4847,1,FALSE)),0,INDEX(Y4846:DP4846,MATCH(V4845&amp;V4847,Y4845:DP4845&amp;Y4847:DP4847,0))))</f>
        <v>0</v>
      </c>
      <c r="W4846" s="95"/>
      <c r="X4846" s="108"/>
    </row>
    <row r="4847" spans="2:26" ht="13.9" thickBot="1">
      <c r="B4847" s="96"/>
      <c r="C4847" s="97"/>
      <c r="D4847" s="96"/>
      <c r="E4847" s="96"/>
      <c r="F4847" s="96"/>
      <c r="G4847" s="96"/>
      <c r="H4847" s="96"/>
      <c r="I4847" s="96"/>
      <c r="J4847" s="96"/>
      <c r="K4847" s="96"/>
      <c r="L4847" s="96"/>
      <c r="M4847" s="96"/>
      <c r="N4847" s="96"/>
      <c r="O4847" s="96"/>
      <c r="P4847" s="97"/>
      <c r="Q4847" s="218"/>
      <c r="R4847" s="98" t="str">
        <f t="shared" ref="R4847" si="12643">IF(COUNTA(Y4844:DP4847)=0,"none",HLOOKUP(R4845,Y4845:DP4847,3,FALSE))</f>
        <v>none</v>
      </c>
      <c r="S4847" s="99" t="str">
        <f t="shared" ref="S4847" si="12644">IF(COUNTA(Y4844:DP4847)=0,"none",HLOOKUP(S4844,Y4844:DP4847,4,FALSE))</f>
        <v>none</v>
      </c>
      <c r="T4847" s="100"/>
      <c r="U4847" s="100" t="str">
        <f t="array" ref="U4847">IF(COUNTA(Y4844:DP4847)=0,"none",IF($U$2="WAHR",$W$3,Abfrage!$F$4))</f>
        <v>none</v>
      </c>
      <c r="V4847" s="100" t="str">
        <f t="array" ref="V4847">IF(COUNTA(Y4844:DP4847)=0,"none",IF($U$2="WAHR",$W$3,Abfrage!$F$4))</f>
        <v>none</v>
      </c>
      <c r="W4847" s="100" t="str">
        <f t="array" ref="W4847">IF(COUNTA(Y4844:DP4847)=0,"none",IF($U$2="WAHR",$W$3,Abfrage!$F$4))</f>
        <v>none</v>
      </c>
      <c r="X4847" s="109"/>
    </row>
    <row r="4848" spans="2:26">
      <c r="B4848" s="75" t="s">
        <v>2984</v>
      </c>
      <c r="C4848" s="76">
        <v>1000282739</v>
      </c>
      <c r="D4848" s="75" t="s">
        <v>95</v>
      </c>
      <c r="E4848" s="75" t="s">
        <v>170</v>
      </c>
      <c r="F4848" s="75" t="s">
        <v>455</v>
      </c>
      <c r="G4848" s="75" t="s">
        <v>306</v>
      </c>
      <c r="H4848" s="75" t="s">
        <v>2985</v>
      </c>
      <c r="I4848" s="75" t="s">
        <v>172</v>
      </c>
      <c r="J4848" s="75" t="s">
        <v>2986</v>
      </c>
      <c r="K4848" s="75" t="s">
        <v>306</v>
      </c>
      <c r="L4848" s="75" t="s">
        <v>306</v>
      </c>
      <c r="M4848" s="75" t="s">
        <v>306</v>
      </c>
      <c r="N4848" s="75" t="s">
        <v>306</v>
      </c>
      <c r="O4848" s="75" t="s">
        <v>309</v>
      </c>
      <c r="P4848" s="76" t="s">
        <v>306</v>
      </c>
      <c r="Q4848" s="216"/>
      <c r="R4848" s="77">
        <f t="shared" ref="R4848" si="12645">IF(COUNTA(Y4848:DP4851)=0,"01.01.1900",INDEX(Y4848:DP4848,MATCH(R4849,Y4849:DP4849,0)))</f>
        <v>45600</v>
      </c>
      <c r="S4848" s="78">
        <f t="shared" ref="S4848" si="12646">IF(COUNTA(Y4848:DP4851)=0,"01.01.1900",MAX(Y4848:DP4848))</f>
        <v>45600</v>
      </c>
      <c r="T4848" s="79"/>
      <c r="U4848" s="80" t="str">
        <f t="array" ref="U4848">IF(COUNTA(Y4848:DP4851)=0,"01.01.1900",IF(ISERROR(HLOOKUP(U4851,Y4851:DP4851,1,FALSE)),"01.01.1900",INDEX(Y4848:DP4848,MATCH(U4849&amp;U4851,Y4849:DP4849&amp;Y4851:DP4851,0))))</f>
        <v>01.01.1900</v>
      </c>
      <c r="V4848" s="81">
        <f t="shared" ref="V4848" si="12647">IF(COUNTA(Y4848:DP4851)=0,"01.01.1900",_xlfn.MAXIFS(Y4848:DP4848,Y4851:DP4851,V4851))</f>
        <v>0</v>
      </c>
      <c r="W4848" s="82"/>
      <c r="X4848" s="106"/>
      <c r="Y4848" s="141">
        <v>45600</v>
      </c>
    </row>
    <row r="4849" spans="2:25">
      <c r="B4849" s="83"/>
      <c r="C4849" s="84"/>
      <c r="D4849" s="83"/>
      <c r="E4849" s="83"/>
      <c r="F4849" s="83"/>
      <c r="G4849" s="83"/>
      <c r="H4849" s="83"/>
      <c r="I4849" s="83"/>
      <c r="J4849" s="83"/>
      <c r="K4849" s="83"/>
      <c r="L4849" s="83"/>
      <c r="M4849" s="83"/>
      <c r="N4849" s="83"/>
      <c r="O4849" s="83"/>
      <c r="P4849" s="84"/>
      <c r="Q4849" s="217"/>
      <c r="R4849" s="85">
        <f t="shared" ref="R4849" si="12648">IF(COUNTA(Y4848:DP4851)=0,0,MIN(Y4849:DP4849))</f>
        <v>0.09</v>
      </c>
      <c r="S4849" s="86">
        <f t="shared" ref="S4849" si="12649">IF(COUNTA(Y4848:DP4851)=0,0,HLOOKUP(S4848,Y4848:DP4851,2,FALSE))</f>
        <v>0.09</v>
      </c>
      <c r="T4849" s="87">
        <f t="shared" ref="T4849" si="12650">IF(COUNTA(Y4848:DP4851)=0,0,AVERAGE(Y4849:DP4849))</f>
        <v>0.09</v>
      </c>
      <c r="U4849" s="88">
        <f t="shared" ref="U4849" si="12651">IF(COUNTA(Y4848:DP4851)=0,0,_xlfn.MINIFS(Y4849:DP4849,Y4851:DP4851,U4851))</f>
        <v>0</v>
      </c>
      <c r="V4849" s="89">
        <f t="array" ref="V4849">IF(COUNTA(Y4848:DP4851)=0,0,IF(ISERROR(HLOOKUP(V4851,Y4851:DP4851,1,FALSE)),0,INDEX(Y4849:DP4849,MATCH(V4848&amp;V4851,Y4848:DP4848&amp;Y4851:DP4851,0))))</f>
        <v>0</v>
      </c>
      <c r="W4849" s="90">
        <f t="array" ref="W4849">IF(COUNTA(Y4848:DP4851)=0,0,IF(ISERROR(HLOOKUP(W4851,Y4851:DP4851,1,FALSE)),0,AVERAGEIF(Y4851:DP4851,$W4851,Y4849:DP4849)))</f>
        <v>0</v>
      </c>
      <c r="X4849" s="107"/>
      <c r="Y4849" s="142">
        <v>0.09</v>
      </c>
    </row>
    <row r="4850" spans="2:25">
      <c r="B4850" s="83"/>
      <c r="C4850" s="84"/>
      <c r="D4850" s="83"/>
      <c r="E4850" s="83"/>
      <c r="F4850" s="83"/>
      <c r="G4850" s="83"/>
      <c r="H4850" s="83"/>
      <c r="I4850" s="83"/>
      <c r="J4850" s="83"/>
      <c r="K4850" s="83"/>
      <c r="L4850" s="83"/>
      <c r="M4850" s="83"/>
      <c r="N4850" s="83"/>
      <c r="O4850" s="83"/>
      <c r="P4850" s="84"/>
      <c r="Q4850" s="217"/>
      <c r="R4850" s="91">
        <f t="shared" ref="R4850" si="12652">IF(COUNTA(Y4848:DP4851)=0,0,HLOOKUP(R4849,Y4849:DP4851,2,FALSE))</f>
        <v>30000</v>
      </c>
      <c r="S4850" s="92">
        <f t="shared" ref="S4850" si="12653">IF(COUNTA(Y4848:DP4851)=0,0,HLOOKUP(S4848,Y4848:DP4851,3,FALSE))</f>
        <v>30000</v>
      </c>
      <c r="T4850" s="93"/>
      <c r="U4850" s="94">
        <f t="array" ref="U4850">IF(COUNTA(Y4848:DP4851)=0,0,IF(ISERROR(HLOOKUP(U4851,Y4851:DP4851,1,FALSE)),0,INDEX(Y4850:DP4850,MATCH(U4849&amp;U4851,Y4849:DP4849&amp;Y4851:DP4851,0))))</f>
        <v>0</v>
      </c>
      <c r="V4850" s="94">
        <f t="array" ref="V4850">IF(COUNTA(Y4848:DP4851)=0,0,IF(ISERROR(HLOOKUP(V4851,Y4851:DP4851,1,FALSE)),0,INDEX(Y4850:DP4850,MATCH(V4849&amp;V4851,Y4849:DP4849&amp;Y4851:DP4851,0))))</f>
        <v>0</v>
      </c>
      <c r="W4850" s="95"/>
      <c r="X4850" s="108"/>
      <c r="Y4850" s="143">
        <v>30000</v>
      </c>
    </row>
    <row r="4851" spans="2:25" ht="13.9" thickBot="1">
      <c r="B4851" s="96"/>
      <c r="C4851" s="97"/>
      <c r="D4851" s="96"/>
      <c r="E4851" s="96"/>
      <c r="F4851" s="96"/>
      <c r="G4851" s="96"/>
      <c r="H4851" s="96"/>
      <c r="I4851" s="96"/>
      <c r="J4851" s="96"/>
      <c r="K4851" s="96"/>
      <c r="L4851" s="96"/>
      <c r="M4851" s="96"/>
      <c r="N4851" s="96"/>
      <c r="O4851" s="96"/>
      <c r="P4851" s="97"/>
      <c r="Q4851" s="218"/>
      <c r="R4851" s="98" t="str">
        <f t="shared" ref="R4851" si="12654">IF(COUNTA(Y4848:DP4851)=0,"none",HLOOKUP(R4849,Y4849:DP4851,3,FALSE))</f>
        <v>PSZ</v>
      </c>
      <c r="S4851" s="99" t="str">
        <f t="shared" ref="S4851" si="12655">IF(COUNTA(Y4848:DP4851)=0,"none",HLOOKUP(S4848,Y4848:DP4851,4,FALSE))</f>
        <v>PSZ</v>
      </c>
      <c r="T4851" s="100"/>
      <c r="U4851" s="100">
        <f t="array" ref="U4851">IF(COUNTA(Y4848:DP4851)=0,"none",IF($U$2="WAHR",$W$3,Abfrage!$F$4))</f>
        <v>0</v>
      </c>
      <c r="V4851" s="100">
        <f t="array" ref="V4851">IF(COUNTA(Y4848:DP4851)=0,"none",IF($U$2="WAHR",$W$3,Abfrage!$F$4))</f>
        <v>0</v>
      </c>
      <c r="W4851" s="100">
        <f t="array" ref="W4851">IF(COUNTA(Y4848:DP4851)=0,"none",IF($U$2="WAHR",$W$3,Abfrage!$F$4))</f>
        <v>0</v>
      </c>
      <c r="X4851" s="109"/>
      <c r="Y4851" s="144" t="s">
        <v>185</v>
      </c>
    </row>
    <row r="4852" spans="2:25">
      <c r="B4852" s="75" t="s">
        <v>2987</v>
      </c>
      <c r="C4852" s="76">
        <v>1000090083</v>
      </c>
      <c r="D4852" s="75" t="s">
        <v>95</v>
      </c>
      <c r="E4852" s="75" t="s">
        <v>170</v>
      </c>
      <c r="F4852" s="75" t="s">
        <v>306</v>
      </c>
      <c r="G4852" s="75" t="s">
        <v>306</v>
      </c>
      <c r="H4852" s="75" t="e">
        <v>#N/A</v>
      </c>
      <c r="I4852" s="75" t="s">
        <v>172</v>
      </c>
      <c r="J4852" s="75" t="s">
        <v>2988</v>
      </c>
      <c r="K4852" s="75" t="s">
        <v>306</v>
      </c>
      <c r="L4852" s="75" t="s">
        <v>306</v>
      </c>
      <c r="M4852" s="75" t="s">
        <v>306</v>
      </c>
      <c r="N4852" s="75" t="s">
        <v>306</v>
      </c>
      <c r="O4852" s="75" t="s">
        <v>309</v>
      </c>
      <c r="P4852" s="76" t="s">
        <v>306</v>
      </c>
      <c r="Q4852" s="216"/>
      <c r="R4852" s="77" t="str">
        <f t="shared" ref="R4852" si="12656">IF(COUNTA(Y4852:DP4855)=0,"01.01.1900",INDEX(Y4852:DP4852,MATCH(R4853,Y4853:DP4853,0)))</f>
        <v>01.01.1900</v>
      </c>
      <c r="S4852" s="78" t="str">
        <f t="shared" ref="S4852" si="12657">IF(COUNTA(Y4852:DP4855)=0,"01.01.1900",MAX(Y4852:DP4852))</f>
        <v>01.01.1900</v>
      </c>
      <c r="T4852" s="79"/>
      <c r="U4852" s="80" t="str">
        <f t="array" ref="U4852">IF(COUNTA(Y4852:DP4855)=0,"01.01.1900",IF(ISERROR(HLOOKUP(U4855,Y4855:DP4855,1,FALSE)),"01.01.1900",INDEX(Y4852:DP4852,MATCH(U4853&amp;U4855,Y4853:DP4853&amp;Y4855:DP4855,0))))</f>
        <v>01.01.1900</v>
      </c>
      <c r="V4852" s="81" t="str">
        <f t="shared" ref="V4852" si="12658">IF(COUNTA(Y4852:DP4855)=0,"01.01.1900",_xlfn.MAXIFS(Y4852:DP4852,Y4855:DP4855,V4855))</f>
        <v>01.01.1900</v>
      </c>
      <c r="W4852" s="82"/>
      <c r="X4852" s="106"/>
    </row>
    <row r="4853" spans="2:25">
      <c r="B4853" s="83"/>
      <c r="C4853" s="84"/>
      <c r="D4853" s="83"/>
      <c r="E4853" s="83"/>
      <c r="F4853" s="83"/>
      <c r="G4853" s="83"/>
      <c r="H4853" s="83"/>
      <c r="I4853" s="83"/>
      <c r="J4853" s="83"/>
      <c r="K4853" s="83"/>
      <c r="L4853" s="83"/>
      <c r="M4853" s="83"/>
      <c r="N4853" s="83"/>
      <c r="O4853" s="83"/>
      <c r="P4853" s="84"/>
      <c r="Q4853" s="217"/>
      <c r="R4853" s="85">
        <f t="shared" ref="R4853" si="12659">IF(COUNTA(Y4852:DP4855)=0,0,MIN(Y4853:DP4853))</f>
        <v>0</v>
      </c>
      <c r="S4853" s="86">
        <f t="shared" ref="S4853" si="12660">IF(COUNTA(Y4852:DP4855)=0,0,HLOOKUP(S4852,Y4852:DP4855,2,FALSE))</f>
        <v>0</v>
      </c>
      <c r="T4853" s="87">
        <f t="shared" ref="T4853" si="12661">IF(COUNTA(Y4852:DP4855)=0,0,AVERAGE(Y4853:DP4853))</f>
        <v>0</v>
      </c>
      <c r="U4853" s="88">
        <f t="shared" ref="U4853" si="12662">IF(COUNTA(Y4852:DP4855)=0,0,_xlfn.MINIFS(Y4853:DP4853,Y4855:DP4855,U4855))</f>
        <v>0</v>
      </c>
      <c r="V4853" s="89">
        <f t="array" ref="V4853">IF(COUNTA(Y4852:DP4855)=0,0,IF(ISERROR(HLOOKUP(V4855,Y4855:DP4855,1,FALSE)),0,INDEX(Y4853:DP4853,MATCH(V4852&amp;V4855,Y4852:DP4852&amp;Y4855:DP4855,0))))</f>
        <v>0</v>
      </c>
      <c r="W4853" s="90">
        <f t="array" ref="W4853">IF(COUNTA(Y4852:DP4855)=0,0,IF(ISERROR(HLOOKUP(W4855,Y4855:DP4855,1,FALSE)),0,AVERAGEIF(Y4855:DP4855,$W4855,Y4853:DP4853)))</f>
        <v>0</v>
      </c>
      <c r="X4853" s="107"/>
    </row>
    <row r="4854" spans="2:25">
      <c r="B4854" s="83"/>
      <c r="C4854" s="84"/>
      <c r="D4854" s="83"/>
      <c r="E4854" s="83"/>
      <c r="F4854" s="83"/>
      <c r="G4854" s="83"/>
      <c r="H4854" s="83"/>
      <c r="I4854" s="83"/>
      <c r="J4854" s="83"/>
      <c r="K4854" s="83"/>
      <c r="L4854" s="83"/>
      <c r="M4854" s="83"/>
      <c r="N4854" s="83"/>
      <c r="O4854" s="83"/>
      <c r="P4854" s="84"/>
      <c r="Q4854" s="217"/>
      <c r="R4854" s="91">
        <f t="shared" ref="R4854" si="12663">IF(COUNTA(Y4852:DP4855)=0,0,HLOOKUP(R4853,Y4853:DP4855,2,FALSE))</f>
        <v>0</v>
      </c>
      <c r="S4854" s="92">
        <f t="shared" ref="S4854" si="12664">IF(COUNTA(Y4852:DP4855)=0,0,HLOOKUP(S4852,Y4852:DP4855,3,FALSE))</f>
        <v>0</v>
      </c>
      <c r="T4854" s="93"/>
      <c r="U4854" s="94">
        <f t="array" ref="U4854">IF(COUNTA(Y4852:DP4855)=0,0,IF(ISERROR(HLOOKUP(U4855,Y4855:DP4855,1,FALSE)),0,INDEX(Y4854:DP4854,MATCH(U4853&amp;U4855,Y4853:DP4853&amp;Y4855:DP4855,0))))</f>
        <v>0</v>
      </c>
      <c r="V4854" s="94">
        <f t="array" ref="V4854">IF(COUNTA(Y4852:DP4855)=0,0,IF(ISERROR(HLOOKUP(V4855,Y4855:DP4855,1,FALSE)),0,INDEX(Y4854:DP4854,MATCH(V4853&amp;V4855,Y4853:DP4853&amp;Y4855:DP4855,0))))</f>
        <v>0</v>
      </c>
      <c r="W4854" s="95"/>
      <c r="X4854" s="108"/>
    </row>
    <row r="4855" spans="2:25" ht="13.9" thickBot="1">
      <c r="B4855" s="96"/>
      <c r="C4855" s="97"/>
      <c r="D4855" s="96"/>
      <c r="E4855" s="96"/>
      <c r="F4855" s="96"/>
      <c r="G4855" s="96"/>
      <c r="H4855" s="96"/>
      <c r="I4855" s="96"/>
      <c r="J4855" s="96"/>
      <c r="K4855" s="96"/>
      <c r="L4855" s="96"/>
      <c r="M4855" s="96"/>
      <c r="N4855" s="96"/>
      <c r="O4855" s="96"/>
      <c r="P4855" s="97"/>
      <c r="Q4855" s="218"/>
      <c r="R4855" s="98" t="str">
        <f t="shared" ref="R4855" si="12665">IF(COUNTA(Y4852:DP4855)=0,"none",HLOOKUP(R4853,Y4853:DP4855,3,FALSE))</f>
        <v>none</v>
      </c>
      <c r="S4855" s="99" t="str">
        <f t="shared" ref="S4855" si="12666">IF(COUNTA(Y4852:DP4855)=0,"none",HLOOKUP(S4852,Y4852:DP4855,4,FALSE))</f>
        <v>none</v>
      </c>
      <c r="T4855" s="100"/>
      <c r="U4855" s="100" t="str">
        <f t="array" ref="U4855">IF(COUNTA(Y4852:DP4855)=0,"none",IF($U$2="WAHR",$W$3,Abfrage!$F$4))</f>
        <v>none</v>
      </c>
      <c r="V4855" s="100" t="str">
        <f t="array" ref="V4855">IF(COUNTA(Y4852:DP4855)=0,"none",IF($U$2="WAHR",$W$3,Abfrage!$F$4))</f>
        <v>none</v>
      </c>
      <c r="W4855" s="100" t="str">
        <f t="array" ref="W4855">IF(COUNTA(Y4852:DP4855)=0,"none",IF($U$2="WAHR",$W$3,Abfrage!$F$4))</f>
        <v>none</v>
      </c>
      <c r="X4855" s="109"/>
    </row>
    <row r="4856" spans="2:25">
      <c r="B4856" s="75" t="s">
        <v>2989</v>
      </c>
      <c r="C4856" s="76">
        <v>1000372108</v>
      </c>
      <c r="D4856" s="75" t="s">
        <v>95</v>
      </c>
      <c r="E4856" s="75" t="s">
        <v>170</v>
      </c>
      <c r="F4856" s="75" t="s">
        <v>306</v>
      </c>
      <c r="G4856" s="75" t="s">
        <v>306</v>
      </c>
      <c r="H4856" s="75" t="e">
        <v>#N/A</v>
      </c>
      <c r="I4856" s="75" t="s">
        <v>172</v>
      </c>
      <c r="J4856" s="75" t="s">
        <v>2990</v>
      </c>
      <c r="K4856" s="75" t="s">
        <v>306</v>
      </c>
      <c r="L4856" s="75" t="s">
        <v>306</v>
      </c>
      <c r="M4856" s="75" t="s">
        <v>306</v>
      </c>
      <c r="N4856" s="75" t="s">
        <v>306</v>
      </c>
      <c r="O4856" s="75" t="s">
        <v>309</v>
      </c>
      <c r="P4856" s="76" t="s">
        <v>306</v>
      </c>
      <c r="Q4856" s="216"/>
      <c r="R4856" s="77" t="str">
        <f t="shared" ref="R4856" si="12667">IF(COUNTA(Y4856:DP4859)=0,"01.01.1900",INDEX(Y4856:DP4856,MATCH(R4857,Y4857:DP4857,0)))</f>
        <v>01.01.1900</v>
      </c>
      <c r="S4856" s="78" t="str">
        <f t="shared" ref="S4856" si="12668">IF(COUNTA(Y4856:DP4859)=0,"01.01.1900",MAX(Y4856:DP4856))</f>
        <v>01.01.1900</v>
      </c>
      <c r="T4856" s="79"/>
      <c r="U4856" s="80" t="str">
        <f t="array" ref="U4856">IF(COUNTA(Y4856:DP4859)=0,"01.01.1900",IF(ISERROR(HLOOKUP(U4859,Y4859:DP4859,1,FALSE)),"01.01.1900",INDEX(Y4856:DP4856,MATCH(U4857&amp;U4859,Y4857:DP4857&amp;Y4859:DP4859,0))))</f>
        <v>01.01.1900</v>
      </c>
      <c r="V4856" s="81" t="str">
        <f t="shared" ref="V4856" si="12669">IF(COUNTA(Y4856:DP4859)=0,"01.01.1900",_xlfn.MAXIFS(Y4856:DP4856,Y4859:DP4859,V4859))</f>
        <v>01.01.1900</v>
      </c>
      <c r="W4856" s="82"/>
      <c r="X4856" s="106"/>
    </row>
    <row r="4857" spans="2:25">
      <c r="B4857" s="83"/>
      <c r="C4857" s="84"/>
      <c r="D4857" s="83"/>
      <c r="E4857" s="83"/>
      <c r="F4857" s="83"/>
      <c r="G4857" s="83"/>
      <c r="H4857" s="83"/>
      <c r="I4857" s="83"/>
      <c r="J4857" s="83"/>
      <c r="K4857" s="83"/>
      <c r="L4857" s="83"/>
      <c r="M4857" s="83"/>
      <c r="N4857" s="83"/>
      <c r="O4857" s="83"/>
      <c r="P4857" s="84"/>
      <c r="Q4857" s="217"/>
      <c r="R4857" s="85">
        <f t="shared" ref="R4857" si="12670">IF(COUNTA(Y4856:DP4859)=0,0,MIN(Y4857:DP4857))</f>
        <v>0</v>
      </c>
      <c r="S4857" s="86">
        <f t="shared" ref="S4857" si="12671">IF(COUNTA(Y4856:DP4859)=0,0,HLOOKUP(S4856,Y4856:DP4859,2,FALSE))</f>
        <v>0</v>
      </c>
      <c r="T4857" s="87">
        <f t="shared" ref="T4857" si="12672">IF(COUNTA(Y4856:DP4859)=0,0,AVERAGE(Y4857:DP4857))</f>
        <v>0</v>
      </c>
      <c r="U4857" s="88">
        <f t="shared" ref="U4857" si="12673">IF(COUNTA(Y4856:DP4859)=0,0,_xlfn.MINIFS(Y4857:DP4857,Y4859:DP4859,U4859))</f>
        <v>0</v>
      </c>
      <c r="V4857" s="89">
        <f t="array" ref="V4857">IF(COUNTA(Y4856:DP4859)=0,0,IF(ISERROR(HLOOKUP(V4859,Y4859:DP4859,1,FALSE)),0,INDEX(Y4857:DP4857,MATCH(V4856&amp;V4859,Y4856:DP4856&amp;Y4859:DP4859,0))))</f>
        <v>0</v>
      </c>
      <c r="W4857" s="90">
        <f t="array" ref="W4857">IF(COUNTA(Y4856:DP4859)=0,0,IF(ISERROR(HLOOKUP(W4859,Y4859:DP4859,1,FALSE)),0,AVERAGEIF(Y4859:DP4859,$W4859,Y4857:DP4857)))</f>
        <v>0</v>
      </c>
      <c r="X4857" s="107"/>
    </row>
    <row r="4858" spans="2:25">
      <c r="B4858" s="83"/>
      <c r="C4858" s="84"/>
      <c r="D4858" s="83"/>
      <c r="E4858" s="83"/>
      <c r="F4858" s="83"/>
      <c r="G4858" s="83"/>
      <c r="H4858" s="83"/>
      <c r="I4858" s="83"/>
      <c r="J4858" s="83"/>
      <c r="K4858" s="83"/>
      <c r="L4858" s="83"/>
      <c r="M4858" s="83"/>
      <c r="N4858" s="83"/>
      <c r="O4858" s="83"/>
      <c r="P4858" s="84"/>
      <c r="Q4858" s="217"/>
      <c r="R4858" s="91">
        <f t="shared" ref="R4858" si="12674">IF(COUNTA(Y4856:DP4859)=0,0,HLOOKUP(R4857,Y4857:DP4859,2,FALSE))</f>
        <v>0</v>
      </c>
      <c r="S4858" s="92">
        <f t="shared" ref="S4858" si="12675">IF(COUNTA(Y4856:DP4859)=0,0,HLOOKUP(S4856,Y4856:DP4859,3,FALSE))</f>
        <v>0</v>
      </c>
      <c r="T4858" s="93"/>
      <c r="U4858" s="94">
        <f t="array" ref="U4858">IF(COUNTA(Y4856:DP4859)=0,0,IF(ISERROR(HLOOKUP(U4859,Y4859:DP4859,1,FALSE)),0,INDEX(Y4858:DP4858,MATCH(U4857&amp;U4859,Y4857:DP4857&amp;Y4859:DP4859,0))))</f>
        <v>0</v>
      </c>
      <c r="V4858" s="94">
        <f t="array" ref="V4858">IF(COUNTA(Y4856:DP4859)=0,0,IF(ISERROR(HLOOKUP(V4859,Y4859:DP4859,1,FALSE)),0,INDEX(Y4858:DP4858,MATCH(V4857&amp;V4859,Y4857:DP4857&amp;Y4859:DP4859,0))))</f>
        <v>0</v>
      </c>
      <c r="W4858" s="95"/>
      <c r="X4858" s="108"/>
    </row>
    <row r="4859" spans="2:25" ht="13.9" thickBot="1">
      <c r="B4859" s="96"/>
      <c r="C4859" s="97"/>
      <c r="D4859" s="96"/>
      <c r="E4859" s="96"/>
      <c r="F4859" s="96"/>
      <c r="G4859" s="96"/>
      <c r="H4859" s="96"/>
      <c r="I4859" s="96"/>
      <c r="J4859" s="96"/>
      <c r="K4859" s="96"/>
      <c r="L4859" s="96"/>
      <c r="M4859" s="96"/>
      <c r="N4859" s="96"/>
      <c r="O4859" s="96"/>
      <c r="P4859" s="97"/>
      <c r="Q4859" s="218"/>
      <c r="R4859" s="98" t="str">
        <f t="shared" ref="R4859" si="12676">IF(COUNTA(Y4856:DP4859)=0,"none",HLOOKUP(R4857,Y4857:DP4859,3,FALSE))</f>
        <v>none</v>
      </c>
      <c r="S4859" s="99" t="str">
        <f t="shared" ref="S4859" si="12677">IF(COUNTA(Y4856:DP4859)=0,"none",HLOOKUP(S4856,Y4856:DP4859,4,FALSE))</f>
        <v>none</v>
      </c>
      <c r="T4859" s="100"/>
      <c r="U4859" s="100" t="str">
        <f t="array" ref="U4859">IF(COUNTA(Y4856:DP4859)=0,"none",IF($U$2="WAHR",$W$3,Abfrage!$F$4))</f>
        <v>none</v>
      </c>
      <c r="V4859" s="100" t="str">
        <f t="array" ref="V4859">IF(COUNTA(Y4856:DP4859)=0,"none",IF($U$2="WAHR",$W$3,Abfrage!$F$4))</f>
        <v>none</v>
      </c>
      <c r="W4859" s="100" t="str">
        <f t="array" ref="W4859">IF(COUNTA(Y4856:DP4859)=0,"none",IF($U$2="WAHR",$W$3,Abfrage!$F$4))</f>
        <v>none</v>
      </c>
      <c r="X4859" s="109"/>
    </row>
    <row r="4860" spans="2:25">
      <c r="B4860" s="75" t="s">
        <v>2991</v>
      </c>
      <c r="C4860" s="76">
        <v>1000303494</v>
      </c>
      <c r="D4860" s="75" t="s">
        <v>169</v>
      </c>
      <c r="E4860" s="75" t="s">
        <v>125</v>
      </c>
      <c r="F4860" s="75" t="s">
        <v>371</v>
      </c>
      <c r="G4860" s="75" t="s">
        <v>306</v>
      </c>
      <c r="H4860" s="75" t="e">
        <v>#N/A</v>
      </c>
      <c r="I4860" s="75" t="s">
        <v>368</v>
      </c>
      <c r="J4860" s="75" t="s">
        <v>2992</v>
      </c>
      <c r="K4860" s="75" t="s">
        <v>306</v>
      </c>
      <c r="L4860" s="75" t="s">
        <v>306</v>
      </c>
      <c r="M4860" s="75" t="s">
        <v>307</v>
      </c>
      <c r="N4860" s="75" t="s">
        <v>352</v>
      </c>
      <c r="O4860" s="75" t="s">
        <v>309</v>
      </c>
      <c r="P4860" s="76" t="s">
        <v>306</v>
      </c>
      <c r="Q4860" s="216"/>
      <c r="R4860" s="77" t="str">
        <f t="shared" ref="R4860" si="12678">IF(COUNTA(Y4860:DP4863)=0,"01.01.1900",INDEX(Y4860:DP4860,MATCH(R4861,Y4861:DP4861,0)))</f>
        <v>01.01.1900</v>
      </c>
      <c r="S4860" s="78" t="str">
        <f t="shared" ref="S4860" si="12679">IF(COUNTA(Y4860:DP4863)=0,"01.01.1900",MAX(Y4860:DP4860))</f>
        <v>01.01.1900</v>
      </c>
      <c r="T4860" s="79"/>
      <c r="U4860" s="80" t="str">
        <f t="array" ref="U4860">IF(COUNTA(Y4860:DP4863)=0,"01.01.1900",IF(ISERROR(HLOOKUP(U4863,Y4863:DP4863,1,FALSE)),"01.01.1900",INDEX(Y4860:DP4860,MATCH(U4861&amp;U4863,Y4861:DP4861&amp;Y4863:DP4863,0))))</f>
        <v>01.01.1900</v>
      </c>
      <c r="V4860" s="81" t="str">
        <f t="shared" ref="V4860" si="12680">IF(COUNTA(Y4860:DP4863)=0,"01.01.1900",_xlfn.MAXIFS(Y4860:DP4860,Y4863:DP4863,V4863))</f>
        <v>01.01.1900</v>
      </c>
      <c r="W4860" s="82"/>
      <c r="X4860" s="106"/>
    </row>
    <row r="4861" spans="2:25">
      <c r="B4861" s="83"/>
      <c r="C4861" s="84"/>
      <c r="D4861" s="83"/>
      <c r="E4861" s="83"/>
      <c r="F4861" s="83"/>
      <c r="G4861" s="83"/>
      <c r="H4861" s="83"/>
      <c r="I4861" s="83"/>
      <c r="J4861" s="83"/>
      <c r="K4861" s="83"/>
      <c r="L4861" s="83"/>
      <c r="M4861" s="83"/>
      <c r="N4861" s="83"/>
      <c r="O4861" s="83"/>
      <c r="P4861" s="84"/>
      <c r="Q4861" s="217"/>
      <c r="R4861" s="85">
        <f t="shared" ref="R4861" si="12681">IF(COUNTA(Y4860:DP4863)=0,0,MIN(Y4861:DP4861))</f>
        <v>0</v>
      </c>
      <c r="S4861" s="86">
        <f t="shared" ref="S4861" si="12682">IF(COUNTA(Y4860:DP4863)=0,0,HLOOKUP(S4860,Y4860:DP4863,2,FALSE))</f>
        <v>0</v>
      </c>
      <c r="T4861" s="87">
        <f t="shared" ref="T4861" si="12683">IF(COUNTA(Y4860:DP4863)=0,0,AVERAGE(Y4861:DP4861))</f>
        <v>0</v>
      </c>
      <c r="U4861" s="88">
        <f t="shared" ref="U4861" si="12684">IF(COUNTA(Y4860:DP4863)=0,0,_xlfn.MINIFS(Y4861:DP4861,Y4863:DP4863,U4863))</f>
        <v>0</v>
      </c>
      <c r="V4861" s="89">
        <f t="array" ref="V4861">IF(COUNTA(Y4860:DP4863)=0,0,IF(ISERROR(HLOOKUP(V4863,Y4863:DP4863,1,FALSE)),0,INDEX(Y4861:DP4861,MATCH(V4860&amp;V4863,Y4860:DP4860&amp;Y4863:DP4863,0))))</f>
        <v>0</v>
      </c>
      <c r="W4861" s="90">
        <f t="array" ref="W4861">IF(COUNTA(Y4860:DP4863)=0,0,IF(ISERROR(HLOOKUP(W4863,Y4863:DP4863,1,FALSE)),0,AVERAGEIF(Y4863:DP4863,$W4863,Y4861:DP4861)))</f>
        <v>0</v>
      </c>
      <c r="X4861" s="107"/>
    </row>
    <row r="4862" spans="2:25">
      <c r="B4862" s="83"/>
      <c r="C4862" s="84"/>
      <c r="D4862" s="83"/>
      <c r="E4862" s="83"/>
      <c r="F4862" s="83"/>
      <c r="G4862" s="83"/>
      <c r="H4862" s="83"/>
      <c r="I4862" s="83"/>
      <c r="J4862" s="83"/>
      <c r="K4862" s="83"/>
      <c r="L4862" s="83"/>
      <c r="M4862" s="83"/>
      <c r="N4862" s="83"/>
      <c r="O4862" s="83"/>
      <c r="P4862" s="84"/>
      <c r="Q4862" s="217"/>
      <c r="R4862" s="91">
        <f t="shared" ref="R4862" si="12685">IF(COUNTA(Y4860:DP4863)=0,0,HLOOKUP(R4861,Y4861:DP4863,2,FALSE))</f>
        <v>0</v>
      </c>
      <c r="S4862" s="92">
        <f t="shared" ref="S4862" si="12686">IF(COUNTA(Y4860:DP4863)=0,0,HLOOKUP(S4860,Y4860:DP4863,3,FALSE))</f>
        <v>0</v>
      </c>
      <c r="T4862" s="93"/>
      <c r="U4862" s="94">
        <f t="array" ref="U4862">IF(COUNTA(Y4860:DP4863)=0,0,IF(ISERROR(HLOOKUP(U4863,Y4863:DP4863,1,FALSE)),0,INDEX(Y4862:DP4862,MATCH(U4861&amp;U4863,Y4861:DP4861&amp;Y4863:DP4863,0))))</f>
        <v>0</v>
      </c>
      <c r="V4862" s="94">
        <f t="array" ref="V4862">IF(COUNTA(Y4860:DP4863)=0,0,IF(ISERROR(HLOOKUP(V4863,Y4863:DP4863,1,FALSE)),0,INDEX(Y4862:DP4862,MATCH(V4861&amp;V4863,Y4861:DP4861&amp;Y4863:DP4863,0))))</f>
        <v>0</v>
      </c>
      <c r="W4862" s="95"/>
      <c r="X4862" s="108"/>
    </row>
    <row r="4863" spans="2:25" ht="13.9" thickBot="1">
      <c r="B4863" s="96"/>
      <c r="C4863" s="97"/>
      <c r="D4863" s="96"/>
      <c r="E4863" s="96"/>
      <c r="F4863" s="96"/>
      <c r="G4863" s="96"/>
      <c r="H4863" s="96"/>
      <c r="I4863" s="96"/>
      <c r="J4863" s="96"/>
      <c r="K4863" s="96"/>
      <c r="L4863" s="96"/>
      <c r="M4863" s="96"/>
      <c r="N4863" s="96"/>
      <c r="O4863" s="96"/>
      <c r="P4863" s="97"/>
      <c r="Q4863" s="218"/>
      <c r="R4863" s="98" t="str">
        <f t="shared" ref="R4863" si="12687">IF(COUNTA(Y4860:DP4863)=0,"none",HLOOKUP(R4861,Y4861:DP4863,3,FALSE))</f>
        <v>none</v>
      </c>
      <c r="S4863" s="99" t="str">
        <f t="shared" ref="S4863" si="12688">IF(COUNTA(Y4860:DP4863)=0,"none",HLOOKUP(S4860,Y4860:DP4863,4,FALSE))</f>
        <v>none</v>
      </c>
      <c r="T4863" s="100"/>
      <c r="U4863" s="100" t="str">
        <f t="array" ref="U4863">IF(COUNTA(Y4860:DP4863)=0,"none",IF($U$2="WAHR",$W$3,Abfrage!$F$4))</f>
        <v>none</v>
      </c>
      <c r="V4863" s="100" t="str">
        <f t="array" ref="V4863">IF(COUNTA(Y4860:DP4863)=0,"none",IF($U$2="WAHR",$W$3,Abfrage!$F$4))</f>
        <v>none</v>
      </c>
      <c r="W4863" s="100" t="str">
        <f t="array" ref="W4863">IF(COUNTA(Y4860:DP4863)=0,"none",IF($U$2="WAHR",$W$3,Abfrage!$F$4))</f>
        <v>none</v>
      </c>
      <c r="X4863" s="109"/>
    </row>
    <row r="4864" spans="2:25">
      <c r="B4864" s="75" t="s">
        <v>2993</v>
      </c>
      <c r="C4864" s="76">
        <v>1000357426</v>
      </c>
      <c r="D4864" s="75" t="s">
        <v>95</v>
      </c>
      <c r="E4864" s="75" t="s">
        <v>170</v>
      </c>
      <c r="F4864" s="75" t="s">
        <v>455</v>
      </c>
      <c r="G4864" s="75" t="s">
        <v>306</v>
      </c>
      <c r="H4864" s="75" t="s">
        <v>2994</v>
      </c>
      <c r="I4864" s="75" t="s">
        <v>172</v>
      </c>
      <c r="J4864" s="75" t="s">
        <v>2995</v>
      </c>
      <c r="K4864" s="75" t="s">
        <v>306</v>
      </c>
      <c r="L4864" s="75" t="s">
        <v>306</v>
      </c>
      <c r="M4864" s="75" t="s">
        <v>306</v>
      </c>
      <c r="N4864" s="75" t="s">
        <v>306</v>
      </c>
      <c r="O4864" s="75" t="s">
        <v>309</v>
      </c>
      <c r="P4864" s="76" t="s">
        <v>306</v>
      </c>
      <c r="Q4864" s="216"/>
      <c r="R4864" s="77">
        <f t="shared" ref="R4864" si="12689">IF(COUNTA(Y4864:DP4867)=0,"01.01.1900",INDEX(Y4864:DP4864,MATCH(R4865,Y4865:DP4865,0)))</f>
        <v>45600</v>
      </c>
      <c r="S4864" s="78">
        <f t="shared" ref="S4864" si="12690">IF(COUNTA(Y4864:DP4867)=0,"01.01.1900",MAX(Y4864:DP4864))</f>
        <v>45600</v>
      </c>
      <c r="T4864" s="79"/>
      <c r="U4864" s="80" t="str">
        <f t="array" ref="U4864">IF(COUNTA(Y4864:DP4867)=0,"01.01.1900",IF(ISERROR(HLOOKUP(U4867,Y4867:DP4867,1,FALSE)),"01.01.1900",INDEX(Y4864:DP4864,MATCH(U4865&amp;U4867,Y4865:DP4865&amp;Y4867:DP4867,0))))</f>
        <v>01.01.1900</v>
      </c>
      <c r="V4864" s="81">
        <f t="shared" ref="V4864" si="12691">IF(COUNTA(Y4864:DP4867)=0,"01.01.1900",_xlfn.MAXIFS(Y4864:DP4864,Y4867:DP4867,V4867))</f>
        <v>0</v>
      </c>
      <c r="W4864" s="82"/>
      <c r="X4864" s="106"/>
      <c r="Y4864" s="141">
        <v>45600</v>
      </c>
    </row>
    <row r="4865" spans="2:25">
      <c r="B4865" s="83"/>
      <c r="C4865" s="84"/>
      <c r="D4865" s="83"/>
      <c r="E4865" s="83"/>
      <c r="F4865" s="83"/>
      <c r="G4865" s="83"/>
      <c r="H4865" s="83"/>
      <c r="I4865" s="83"/>
      <c r="J4865" s="83"/>
      <c r="K4865" s="83"/>
      <c r="L4865" s="83"/>
      <c r="M4865" s="83"/>
      <c r="N4865" s="83"/>
      <c r="O4865" s="83"/>
      <c r="P4865" s="84"/>
      <c r="Q4865" s="217"/>
      <c r="R4865" s="85">
        <f t="shared" ref="R4865" si="12692">IF(COUNTA(Y4864:DP4867)=0,0,MIN(Y4865:DP4865))</f>
        <v>0.33</v>
      </c>
      <c r="S4865" s="86">
        <f t="shared" ref="S4865" si="12693">IF(COUNTA(Y4864:DP4867)=0,0,HLOOKUP(S4864,Y4864:DP4867,2,FALSE))</f>
        <v>0.33</v>
      </c>
      <c r="T4865" s="87">
        <f t="shared" ref="T4865" si="12694">IF(COUNTA(Y4864:DP4867)=0,0,AVERAGE(Y4865:DP4865))</f>
        <v>0.33</v>
      </c>
      <c r="U4865" s="88">
        <f t="shared" ref="U4865" si="12695">IF(COUNTA(Y4864:DP4867)=0,0,_xlfn.MINIFS(Y4865:DP4865,Y4867:DP4867,U4867))</f>
        <v>0</v>
      </c>
      <c r="V4865" s="89">
        <f t="array" ref="V4865">IF(COUNTA(Y4864:DP4867)=0,0,IF(ISERROR(HLOOKUP(V4867,Y4867:DP4867,1,FALSE)),0,INDEX(Y4865:DP4865,MATCH(V4864&amp;V4867,Y4864:DP4864&amp;Y4867:DP4867,0))))</f>
        <v>0</v>
      </c>
      <c r="W4865" s="90">
        <f t="array" ref="W4865">IF(COUNTA(Y4864:DP4867)=0,0,IF(ISERROR(HLOOKUP(W4867,Y4867:DP4867,1,FALSE)),0,AVERAGEIF(Y4867:DP4867,$W4867,Y4865:DP4865)))</f>
        <v>0</v>
      </c>
      <c r="X4865" s="107"/>
      <c r="Y4865" s="142">
        <v>0.33</v>
      </c>
    </row>
    <row r="4866" spans="2:25">
      <c r="B4866" s="83"/>
      <c r="C4866" s="84"/>
      <c r="D4866" s="83"/>
      <c r="E4866" s="83"/>
      <c r="F4866" s="83"/>
      <c r="G4866" s="83"/>
      <c r="H4866" s="83"/>
      <c r="I4866" s="83"/>
      <c r="J4866" s="83"/>
      <c r="K4866" s="83"/>
      <c r="L4866" s="83"/>
      <c r="M4866" s="83"/>
      <c r="N4866" s="83"/>
      <c r="O4866" s="83"/>
      <c r="P4866" s="84"/>
      <c r="Q4866" s="217"/>
      <c r="R4866" s="91">
        <f t="shared" ref="R4866" si="12696">IF(COUNTA(Y4864:DP4867)=0,0,HLOOKUP(R4865,Y4865:DP4867,2,FALSE))</f>
        <v>5000</v>
      </c>
      <c r="S4866" s="92">
        <f t="shared" ref="S4866" si="12697">IF(COUNTA(Y4864:DP4867)=0,0,HLOOKUP(S4864,Y4864:DP4867,3,FALSE))</f>
        <v>5000</v>
      </c>
      <c r="T4866" s="93"/>
      <c r="U4866" s="94">
        <f t="array" ref="U4866">IF(COUNTA(Y4864:DP4867)=0,0,IF(ISERROR(HLOOKUP(U4867,Y4867:DP4867,1,FALSE)),0,INDEX(Y4866:DP4866,MATCH(U4865&amp;U4867,Y4865:DP4865&amp;Y4867:DP4867,0))))</f>
        <v>0</v>
      </c>
      <c r="V4866" s="94">
        <f t="array" ref="V4866">IF(COUNTA(Y4864:DP4867)=0,0,IF(ISERROR(HLOOKUP(V4867,Y4867:DP4867,1,FALSE)),0,INDEX(Y4866:DP4866,MATCH(V4865&amp;V4867,Y4865:DP4865&amp;Y4867:DP4867,0))))</f>
        <v>0</v>
      </c>
      <c r="W4866" s="95"/>
      <c r="X4866" s="108"/>
      <c r="Y4866" s="143">
        <v>5000</v>
      </c>
    </row>
    <row r="4867" spans="2:25" ht="13.9" thickBot="1">
      <c r="B4867" s="96"/>
      <c r="C4867" s="97"/>
      <c r="D4867" s="96"/>
      <c r="E4867" s="96"/>
      <c r="F4867" s="96"/>
      <c r="G4867" s="96"/>
      <c r="H4867" s="96"/>
      <c r="I4867" s="96"/>
      <c r="J4867" s="96"/>
      <c r="K4867" s="96"/>
      <c r="L4867" s="96"/>
      <c r="M4867" s="96"/>
      <c r="N4867" s="96"/>
      <c r="O4867" s="96"/>
      <c r="P4867" s="97"/>
      <c r="Q4867" s="218"/>
      <c r="R4867" s="98" t="str">
        <f t="shared" ref="R4867" si="12698">IF(COUNTA(Y4864:DP4867)=0,"none",HLOOKUP(R4865,Y4865:DP4867,3,FALSE))</f>
        <v>PSZ</v>
      </c>
      <c r="S4867" s="99" t="str">
        <f t="shared" ref="S4867" si="12699">IF(COUNTA(Y4864:DP4867)=0,"none",HLOOKUP(S4864,Y4864:DP4867,4,FALSE))</f>
        <v>PSZ</v>
      </c>
      <c r="T4867" s="100"/>
      <c r="U4867" s="100">
        <f t="array" ref="U4867">IF(COUNTA(Y4864:DP4867)=0,"none",IF($U$2="WAHR",$W$3,Abfrage!$F$4))</f>
        <v>0</v>
      </c>
      <c r="V4867" s="100">
        <f t="array" ref="V4867">IF(COUNTA(Y4864:DP4867)=0,"none",IF($U$2="WAHR",$W$3,Abfrage!$F$4))</f>
        <v>0</v>
      </c>
      <c r="W4867" s="100">
        <f t="array" ref="W4867">IF(COUNTA(Y4864:DP4867)=0,"none",IF($U$2="WAHR",$W$3,Abfrage!$F$4))</f>
        <v>0</v>
      </c>
      <c r="X4867" s="109"/>
      <c r="Y4867" s="144" t="s">
        <v>185</v>
      </c>
    </row>
    <row r="4868" spans="2:25">
      <c r="B4868" s="75" t="s">
        <v>2996</v>
      </c>
      <c r="C4868" s="76"/>
      <c r="D4868" s="75" t="s">
        <v>95</v>
      </c>
      <c r="E4868" s="75" t="s">
        <v>175</v>
      </c>
      <c r="F4868" s="75" t="s">
        <v>97</v>
      </c>
      <c r="G4868" s="75" t="s">
        <v>306</v>
      </c>
      <c r="H4868" s="75"/>
      <c r="I4868" s="75" t="s">
        <v>51</v>
      </c>
      <c r="J4868" s="75" t="s">
        <v>2997</v>
      </c>
      <c r="K4868" s="75" t="s">
        <v>306</v>
      </c>
      <c r="L4868" s="75" t="s">
        <v>306</v>
      </c>
      <c r="M4868" s="75" t="s">
        <v>307</v>
      </c>
      <c r="N4868" s="75" t="s">
        <v>742</v>
      </c>
      <c r="O4868" s="75" t="s">
        <v>309</v>
      </c>
      <c r="P4868" s="76" t="s">
        <v>306</v>
      </c>
      <c r="Q4868" s="216"/>
      <c r="R4868" s="77" t="str">
        <f t="shared" ref="R4868" si="12700">IF(COUNTA(Y4868:DP4871)=0,"01.01.1900",INDEX(Y4868:DP4868,MATCH(R4869,Y4869:DP4869,0)))</f>
        <v>01.01.1900</v>
      </c>
      <c r="S4868" s="78" t="str">
        <f t="shared" ref="S4868" si="12701">IF(COUNTA(Y4868:DP4871)=0,"01.01.1900",MAX(Y4868:DP4868))</f>
        <v>01.01.1900</v>
      </c>
      <c r="T4868" s="79"/>
      <c r="U4868" s="80" t="str">
        <f t="array" ref="U4868">IF(COUNTA(Y4868:DP4871)=0,"01.01.1900",IF(ISERROR(HLOOKUP(U4871,Y4871:DP4871,1,FALSE)),"01.01.1900",INDEX(Y4868:DP4868,MATCH(U4869&amp;U4871,Y4869:DP4869&amp;Y4871:DP4871,0))))</f>
        <v>01.01.1900</v>
      </c>
      <c r="V4868" s="81" t="str">
        <f t="shared" ref="V4868" si="12702">IF(COUNTA(Y4868:DP4871)=0,"01.01.1900",_xlfn.MAXIFS(Y4868:DP4868,Y4871:DP4871,V4871))</f>
        <v>01.01.1900</v>
      </c>
      <c r="W4868" s="82"/>
      <c r="X4868" s="106"/>
    </row>
    <row r="4869" spans="2:25">
      <c r="B4869" s="83"/>
      <c r="C4869" s="84"/>
      <c r="D4869" s="83"/>
      <c r="E4869" s="83"/>
      <c r="F4869" s="83"/>
      <c r="G4869" s="83"/>
      <c r="H4869" s="83"/>
      <c r="I4869" s="83"/>
      <c r="J4869" s="83"/>
      <c r="K4869" s="83"/>
      <c r="L4869" s="83"/>
      <c r="M4869" s="83"/>
      <c r="N4869" s="83"/>
      <c r="O4869" s="83"/>
      <c r="P4869" s="84"/>
      <c r="Q4869" s="217"/>
      <c r="R4869" s="85">
        <f t="shared" ref="R4869" si="12703">IF(COUNTA(Y4868:DP4871)=0,0,MIN(Y4869:DP4869))</f>
        <v>0</v>
      </c>
      <c r="S4869" s="86">
        <f t="shared" ref="S4869" si="12704">IF(COUNTA(Y4868:DP4871)=0,0,HLOOKUP(S4868,Y4868:DP4871,2,FALSE))</f>
        <v>0</v>
      </c>
      <c r="T4869" s="87">
        <f t="shared" ref="T4869" si="12705">IF(COUNTA(Y4868:DP4871)=0,0,AVERAGE(Y4869:DP4869))</f>
        <v>0</v>
      </c>
      <c r="U4869" s="88">
        <f t="shared" ref="U4869" si="12706">IF(COUNTA(Y4868:DP4871)=0,0,_xlfn.MINIFS(Y4869:DP4869,Y4871:DP4871,U4871))</f>
        <v>0</v>
      </c>
      <c r="V4869" s="89">
        <f t="array" ref="V4869">IF(COUNTA(Y4868:DP4871)=0,0,IF(ISERROR(HLOOKUP(V4871,Y4871:DP4871,1,FALSE)),0,INDEX(Y4869:DP4869,MATCH(V4868&amp;V4871,Y4868:DP4868&amp;Y4871:DP4871,0))))</f>
        <v>0</v>
      </c>
      <c r="W4869" s="90">
        <f t="array" ref="W4869">IF(COUNTA(Y4868:DP4871)=0,0,IF(ISERROR(HLOOKUP(W4871,Y4871:DP4871,1,FALSE)),0,AVERAGEIF(Y4871:DP4871,$W4871,Y4869:DP4869)))</f>
        <v>0</v>
      </c>
      <c r="X4869" s="107"/>
    </row>
    <row r="4870" spans="2:25">
      <c r="B4870" s="83"/>
      <c r="C4870" s="84"/>
      <c r="D4870" s="83"/>
      <c r="E4870" s="83"/>
      <c r="F4870" s="83"/>
      <c r="G4870" s="83"/>
      <c r="H4870" s="83"/>
      <c r="I4870" s="83"/>
      <c r="J4870" s="83"/>
      <c r="K4870" s="83"/>
      <c r="L4870" s="83"/>
      <c r="M4870" s="83"/>
      <c r="N4870" s="83"/>
      <c r="O4870" s="83"/>
      <c r="P4870" s="84"/>
      <c r="Q4870" s="217"/>
      <c r="R4870" s="91">
        <f t="shared" ref="R4870" si="12707">IF(COUNTA(Y4868:DP4871)=0,0,HLOOKUP(R4869,Y4869:DP4871,2,FALSE))</f>
        <v>0</v>
      </c>
      <c r="S4870" s="92">
        <f t="shared" ref="S4870" si="12708">IF(COUNTA(Y4868:DP4871)=0,0,HLOOKUP(S4868,Y4868:DP4871,3,FALSE))</f>
        <v>0</v>
      </c>
      <c r="T4870" s="93"/>
      <c r="U4870" s="94">
        <f t="array" ref="U4870">IF(COUNTA(Y4868:DP4871)=0,0,IF(ISERROR(HLOOKUP(U4871,Y4871:DP4871,1,FALSE)),0,INDEX(Y4870:DP4870,MATCH(U4869&amp;U4871,Y4869:DP4869&amp;Y4871:DP4871,0))))</f>
        <v>0</v>
      </c>
      <c r="V4870" s="94">
        <f t="array" ref="V4870">IF(COUNTA(Y4868:DP4871)=0,0,IF(ISERROR(HLOOKUP(V4871,Y4871:DP4871,1,FALSE)),0,INDEX(Y4870:DP4870,MATCH(V4869&amp;V4871,Y4869:DP4869&amp;Y4871:DP4871,0))))</f>
        <v>0</v>
      </c>
      <c r="W4870" s="95"/>
      <c r="X4870" s="108"/>
    </row>
    <row r="4871" spans="2:25" ht="13.9" thickBot="1">
      <c r="B4871" s="96"/>
      <c r="C4871" s="97"/>
      <c r="D4871" s="96"/>
      <c r="E4871" s="96"/>
      <c r="F4871" s="96"/>
      <c r="G4871" s="96"/>
      <c r="H4871" s="96"/>
      <c r="I4871" s="96"/>
      <c r="J4871" s="96"/>
      <c r="K4871" s="96"/>
      <c r="L4871" s="96"/>
      <c r="M4871" s="96"/>
      <c r="N4871" s="96"/>
      <c r="O4871" s="96"/>
      <c r="P4871" s="97"/>
      <c r="Q4871" s="218"/>
      <c r="R4871" s="98" t="str">
        <f t="shared" ref="R4871" si="12709">IF(COUNTA(Y4868:DP4871)=0,"none",HLOOKUP(R4869,Y4869:DP4871,3,FALSE))</f>
        <v>none</v>
      </c>
      <c r="S4871" s="99" t="str">
        <f t="shared" ref="S4871" si="12710">IF(COUNTA(Y4868:DP4871)=0,"none",HLOOKUP(S4868,Y4868:DP4871,4,FALSE))</f>
        <v>none</v>
      </c>
      <c r="T4871" s="100"/>
      <c r="U4871" s="100" t="str">
        <f t="array" ref="U4871">IF(COUNTA(Y4868:DP4871)=0,"none",IF($U$2="WAHR",$W$3,Abfrage!$F$4))</f>
        <v>none</v>
      </c>
      <c r="V4871" s="100" t="str">
        <f t="array" ref="V4871">IF(COUNTA(Y4868:DP4871)=0,"none",IF($U$2="WAHR",$W$3,Abfrage!$F$4))</f>
        <v>none</v>
      </c>
      <c r="W4871" s="100" t="str">
        <f t="array" ref="W4871">IF(COUNTA(Y4868:DP4871)=0,"none",IF($U$2="WAHR",$W$3,Abfrage!$F$4))</f>
        <v>none</v>
      </c>
      <c r="X4871" s="109"/>
    </row>
    <row r="4872" spans="2:25">
      <c r="B4872" s="75" t="s">
        <v>2998</v>
      </c>
      <c r="C4872" s="76"/>
      <c r="D4872" s="75" t="s">
        <v>217</v>
      </c>
      <c r="E4872" s="75" t="s">
        <v>138</v>
      </c>
      <c r="F4872" s="75" t="s">
        <v>2999</v>
      </c>
      <c r="G4872" s="75" t="s">
        <v>306</v>
      </c>
      <c r="H4872" s="75"/>
      <c r="I4872" s="75" t="s">
        <v>51</v>
      </c>
      <c r="J4872" s="75" t="s">
        <v>3000</v>
      </c>
      <c r="K4872" s="75" t="s">
        <v>306</v>
      </c>
      <c r="L4872" s="75" t="s">
        <v>306</v>
      </c>
      <c r="M4872" s="75" t="s">
        <v>307</v>
      </c>
      <c r="N4872" s="75" t="s">
        <v>352</v>
      </c>
      <c r="O4872" s="75" t="s">
        <v>306</v>
      </c>
      <c r="P4872" s="76" t="s">
        <v>306</v>
      </c>
      <c r="Q4872" s="216"/>
      <c r="R4872" s="77" t="str">
        <f t="shared" ref="R4872" si="12711">IF(COUNTA(Y4872:DP4875)=0,"01.01.1900",INDEX(Y4872:DP4872,MATCH(R4873,Y4873:DP4873,0)))</f>
        <v>01.01.1900</v>
      </c>
      <c r="S4872" s="78" t="str">
        <f t="shared" ref="S4872" si="12712">IF(COUNTA(Y4872:DP4875)=0,"01.01.1900",MAX(Y4872:DP4872))</f>
        <v>01.01.1900</v>
      </c>
      <c r="T4872" s="79"/>
      <c r="U4872" s="80" t="str">
        <f t="array" ref="U4872">IF(COUNTA(Y4872:DP4875)=0,"01.01.1900",IF(ISERROR(HLOOKUP(U4875,Y4875:DP4875,1,FALSE)),"01.01.1900",INDEX(Y4872:DP4872,MATCH(U4873&amp;U4875,Y4873:DP4873&amp;Y4875:DP4875,0))))</f>
        <v>01.01.1900</v>
      </c>
      <c r="V4872" s="81" t="str">
        <f t="shared" ref="V4872" si="12713">IF(COUNTA(Y4872:DP4875)=0,"01.01.1900",_xlfn.MAXIFS(Y4872:DP4872,Y4875:DP4875,V4875))</f>
        <v>01.01.1900</v>
      </c>
      <c r="W4872" s="82"/>
      <c r="X4872" s="106"/>
    </row>
    <row r="4873" spans="2:25">
      <c r="B4873" s="83"/>
      <c r="C4873" s="84"/>
      <c r="D4873" s="83"/>
      <c r="E4873" s="83"/>
      <c r="F4873" s="83"/>
      <c r="G4873" s="83"/>
      <c r="H4873" s="83"/>
      <c r="I4873" s="83"/>
      <c r="J4873" s="83"/>
      <c r="K4873" s="83"/>
      <c r="L4873" s="83"/>
      <c r="M4873" s="83"/>
      <c r="N4873" s="83"/>
      <c r="O4873" s="83"/>
      <c r="P4873" s="84"/>
      <c r="Q4873" s="217"/>
      <c r="R4873" s="85">
        <f t="shared" ref="R4873" si="12714">IF(COUNTA(Y4872:DP4875)=0,0,MIN(Y4873:DP4873))</f>
        <v>0</v>
      </c>
      <c r="S4873" s="86">
        <f t="shared" ref="S4873" si="12715">IF(COUNTA(Y4872:DP4875)=0,0,HLOOKUP(S4872,Y4872:DP4875,2,FALSE))</f>
        <v>0</v>
      </c>
      <c r="T4873" s="87">
        <f t="shared" ref="T4873" si="12716">IF(COUNTA(Y4872:DP4875)=0,0,AVERAGE(Y4873:DP4873))</f>
        <v>0</v>
      </c>
      <c r="U4873" s="88">
        <f t="shared" ref="U4873" si="12717">IF(COUNTA(Y4872:DP4875)=0,0,_xlfn.MINIFS(Y4873:DP4873,Y4875:DP4875,U4875))</f>
        <v>0</v>
      </c>
      <c r="V4873" s="89">
        <f t="array" ref="V4873">IF(COUNTA(Y4872:DP4875)=0,0,IF(ISERROR(HLOOKUP(V4875,Y4875:DP4875,1,FALSE)),0,INDEX(Y4873:DP4873,MATCH(V4872&amp;V4875,Y4872:DP4872&amp;Y4875:DP4875,0))))</f>
        <v>0</v>
      </c>
      <c r="W4873" s="90">
        <f t="array" ref="W4873">IF(COUNTA(Y4872:DP4875)=0,0,IF(ISERROR(HLOOKUP(W4875,Y4875:DP4875,1,FALSE)),0,AVERAGEIF(Y4875:DP4875,$W4875,Y4873:DP4873)))</f>
        <v>0</v>
      </c>
      <c r="X4873" s="107"/>
    </row>
    <row r="4874" spans="2:25">
      <c r="B4874" s="83"/>
      <c r="C4874" s="84"/>
      <c r="D4874" s="83"/>
      <c r="E4874" s="83"/>
      <c r="F4874" s="83"/>
      <c r="G4874" s="83"/>
      <c r="H4874" s="83"/>
      <c r="I4874" s="83"/>
      <c r="J4874" s="83"/>
      <c r="K4874" s="83"/>
      <c r="L4874" s="83"/>
      <c r="M4874" s="83"/>
      <c r="N4874" s="83"/>
      <c r="O4874" s="83"/>
      <c r="P4874" s="84"/>
      <c r="Q4874" s="217"/>
      <c r="R4874" s="91">
        <f t="shared" ref="R4874" si="12718">IF(COUNTA(Y4872:DP4875)=0,0,HLOOKUP(R4873,Y4873:DP4875,2,FALSE))</f>
        <v>0</v>
      </c>
      <c r="S4874" s="92">
        <f t="shared" ref="S4874" si="12719">IF(COUNTA(Y4872:DP4875)=0,0,HLOOKUP(S4872,Y4872:DP4875,3,FALSE))</f>
        <v>0</v>
      </c>
      <c r="T4874" s="93"/>
      <c r="U4874" s="94">
        <f t="array" ref="U4874">IF(COUNTA(Y4872:DP4875)=0,0,IF(ISERROR(HLOOKUP(U4875,Y4875:DP4875,1,FALSE)),0,INDEX(Y4874:DP4874,MATCH(U4873&amp;U4875,Y4873:DP4873&amp;Y4875:DP4875,0))))</f>
        <v>0</v>
      </c>
      <c r="V4874" s="94">
        <f t="array" ref="V4874">IF(COUNTA(Y4872:DP4875)=0,0,IF(ISERROR(HLOOKUP(V4875,Y4875:DP4875,1,FALSE)),0,INDEX(Y4874:DP4874,MATCH(V4873&amp;V4875,Y4873:DP4873&amp;Y4875:DP4875,0))))</f>
        <v>0</v>
      </c>
      <c r="W4874" s="95"/>
      <c r="X4874" s="108"/>
    </row>
    <row r="4875" spans="2:25" ht="13.9" thickBot="1">
      <c r="B4875" s="96"/>
      <c r="C4875" s="97"/>
      <c r="D4875" s="96"/>
      <c r="E4875" s="96"/>
      <c r="F4875" s="96"/>
      <c r="G4875" s="96"/>
      <c r="H4875" s="96"/>
      <c r="I4875" s="96"/>
      <c r="J4875" s="96"/>
      <c r="K4875" s="96"/>
      <c r="L4875" s="96"/>
      <c r="M4875" s="96"/>
      <c r="N4875" s="96"/>
      <c r="O4875" s="96"/>
      <c r="P4875" s="97"/>
      <c r="Q4875" s="218"/>
      <c r="R4875" s="98" t="str">
        <f t="shared" ref="R4875" si="12720">IF(COUNTA(Y4872:DP4875)=0,"none",HLOOKUP(R4873,Y4873:DP4875,3,FALSE))</f>
        <v>none</v>
      </c>
      <c r="S4875" s="99" t="str">
        <f t="shared" ref="S4875" si="12721">IF(COUNTA(Y4872:DP4875)=0,"none",HLOOKUP(S4872,Y4872:DP4875,4,FALSE))</f>
        <v>none</v>
      </c>
      <c r="T4875" s="100"/>
      <c r="U4875" s="100" t="str">
        <f t="array" ref="U4875">IF(COUNTA(Y4872:DP4875)=0,"none",IF($U$2="WAHR",$W$3,Abfrage!$F$4))</f>
        <v>none</v>
      </c>
      <c r="V4875" s="100" t="str">
        <f t="array" ref="V4875">IF(COUNTA(Y4872:DP4875)=0,"none",IF($U$2="WAHR",$W$3,Abfrage!$F$4))</f>
        <v>none</v>
      </c>
      <c r="W4875" s="100" t="str">
        <f t="array" ref="W4875">IF(COUNTA(Y4872:DP4875)=0,"none",IF($U$2="WAHR",$W$3,Abfrage!$F$4))</f>
        <v>none</v>
      </c>
      <c r="X4875" s="109"/>
    </row>
    <row r="4876" spans="2:25">
      <c r="B4876" s="75" t="s">
        <v>3001</v>
      </c>
      <c r="C4876" s="76">
        <v>1000372294</v>
      </c>
      <c r="D4876" s="75" t="s">
        <v>95</v>
      </c>
      <c r="E4876" s="75" t="s">
        <v>148</v>
      </c>
      <c r="F4876" s="75" t="s">
        <v>341</v>
      </c>
      <c r="G4876" s="75" t="s">
        <v>341</v>
      </c>
      <c r="H4876" s="75" t="e">
        <v>#N/A</v>
      </c>
      <c r="I4876" s="75" t="s">
        <v>391</v>
      </c>
      <c r="J4876" s="75" t="s">
        <v>3002</v>
      </c>
      <c r="K4876" s="75" t="s">
        <v>327</v>
      </c>
      <c r="L4876" s="75" t="s">
        <v>326</v>
      </c>
      <c r="M4876" s="75" t="s">
        <v>313</v>
      </c>
      <c r="N4876" s="75" t="s">
        <v>327</v>
      </c>
      <c r="O4876" s="75" t="s">
        <v>306</v>
      </c>
      <c r="P4876" s="76" t="s">
        <v>306</v>
      </c>
      <c r="Q4876" s="216"/>
      <c r="R4876" s="77" t="str">
        <f t="shared" ref="R4876" si="12722">IF(COUNTA(Y4876:DP4879)=0,"01.01.1900",INDEX(Y4876:DP4876,MATCH(R4877,Y4877:DP4877,0)))</f>
        <v>01.01.1900</v>
      </c>
      <c r="S4876" s="78" t="str">
        <f t="shared" ref="S4876" si="12723">IF(COUNTA(Y4876:DP4879)=0,"01.01.1900",MAX(Y4876:DP4876))</f>
        <v>01.01.1900</v>
      </c>
      <c r="T4876" s="79"/>
      <c r="U4876" s="80" t="str">
        <f t="array" ref="U4876">IF(COUNTA(Y4876:DP4879)=0,"01.01.1900",IF(ISERROR(HLOOKUP(U4879,Y4879:DP4879,1,FALSE)),"01.01.1900",INDEX(Y4876:DP4876,MATCH(U4877&amp;U4879,Y4877:DP4877&amp;Y4879:DP4879,0))))</f>
        <v>01.01.1900</v>
      </c>
      <c r="V4876" s="81" t="str">
        <f t="shared" ref="V4876" si="12724">IF(COUNTA(Y4876:DP4879)=0,"01.01.1900",_xlfn.MAXIFS(Y4876:DP4876,Y4879:DP4879,V4879))</f>
        <v>01.01.1900</v>
      </c>
      <c r="W4876" s="82"/>
      <c r="X4876" s="106"/>
    </row>
    <row r="4877" spans="2:25">
      <c r="B4877" s="83"/>
      <c r="C4877" s="84"/>
      <c r="D4877" s="83"/>
      <c r="E4877" s="83"/>
      <c r="F4877" s="83"/>
      <c r="G4877" s="83"/>
      <c r="H4877" s="83"/>
      <c r="I4877" s="83"/>
      <c r="J4877" s="83"/>
      <c r="K4877" s="83"/>
      <c r="L4877" s="83"/>
      <c r="M4877" s="83"/>
      <c r="N4877" s="83"/>
      <c r="O4877" s="83"/>
      <c r="P4877" s="84"/>
      <c r="Q4877" s="217"/>
      <c r="R4877" s="85">
        <f t="shared" ref="R4877" si="12725">IF(COUNTA(Y4876:DP4879)=0,0,MIN(Y4877:DP4877))</f>
        <v>0</v>
      </c>
      <c r="S4877" s="86">
        <f t="shared" ref="S4877" si="12726">IF(COUNTA(Y4876:DP4879)=0,0,HLOOKUP(S4876,Y4876:DP4879,2,FALSE))</f>
        <v>0</v>
      </c>
      <c r="T4877" s="87">
        <f t="shared" ref="T4877" si="12727">IF(COUNTA(Y4876:DP4879)=0,0,AVERAGE(Y4877:DP4877))</f>
        <v>0</v>
      </c>
      <c r="U4877" s="88">
        <f t="shared" ref="U4877" si="12728">IF(COUNTA(Y4876:DP4879)=0,0,_xlfn.MINIFS(Y4877:DP4877,Y4879:DP4879,U4879))</f>
        <v>0</v>
      </c>
      <c r="V4877" s="89">
        <f t="array" ref="V4877">IF(COUNTA(Y4876:DP4879)=0,0,IF(ISERROR(HLOOKUP(V4879,Y4879:DP4879,1,FALSE)),0,INDEX(Y4877:DP4877,MATCH(V4876&amp;V4879,Y4876:DP4876&amp;Y4879:DP4879,0))))</f>
        <v>0</v>
      </c>
      <c r="W4877" s="90">
        <f t="array" ref="W4877">IF(COUNTA(Y4876:DP4879)=0,0,IF(ISERROR(HLOOKUP(W4879,Y4879:DP4879,1,FALSE)),0,AVERAGEIF(Y4879:DP4879,$W4879,Y4877:DP4877)))</f>
        <v>0</v>
      </c>
      <c r="X4877" s="107"/>
    </row>
    <row r="4878" spans="2:25">
      <c r="B4878" s="83"/>
      <c r="C4878" s="84"/>
      <c r="D4878" s="83"/>
      <c r="E4878" s="83"/>
      <c r="F4878" s="83"/>
      <c r="G4878" s="83"/>
      <c r="H4878" s="83"/>
      <c r="I4878" s="83"/>
      <c r="J4878" s="83"/>
      <c r="K4878" s="83"/>
      <c r="L4878" s="83"/>
      <c r="M4878" s="83"/>
      <c r="N4878" s="83"/>
      <c r="O4878" s="83"/>
      <c r="P4878" s="84"/>
      <c r="Q4878" s="217"/>
      <c r="R4878" s="91">
        <f t="shared" ref="R4878" si="12729">IF(COUNTA(Y4876:DP4879)=0,0,HLOOKUP(R4877,Y4877:DP4879,2,FALSE))</f>
        <v>0</v>
      </c>
      <c r="S4878" s="92">
        <f t="shared" ref="S4878" si="12730">IF(COUNTA(Y4876:DP4879)=0,0,HLOOKUP(S4876,Y4876:DP4879,3,FALSE))</f>
        <v>0</v>
      </c>
      <c r="T4878" s="93"/>
      <c r="U4878" s="94">
        <f t="array" ref="U4878">IF(COUNTA(Y4876:DP4879)=0,0,IF(ISERROR(HLOOKUP(U4879,Y4879:DP4879,1,FALSE)),0,INDEX(Y4878:DP4878,MATCH(U4877&amp;U4879,Y4877:DP4877&amp;Y4879:DP4879,0))))</f>
        <v>0</v>
      </c>
      <c r="V4878" s="94">
        <f t="array" ref="V4878">IF(COUNTA(Y4876:DP4879)=0,0,IF(ISERROR(HLOOKUP(V4879,Y4879:DP4879,1,FALSE)),0,INDEX(Y4878:DP4878,MATCH(V4877&amp;V4879,Y4877:DP4877&amp;Y4879:DP4879,0))))</f>
        <v>0</v>
      </c>
      <c r="W4878" s="95"/>
      <c r="X4878" s="108"/>
    </row>
    <row r="4879" spans="2:25" ht="13.9" thickBot="1">
      <c r="B4879" s="96"/>
      <c r="C4879" s="97"/>
      <c r="D4879" s="96"/>
      <c r="E4879" s="96"/>
      <c r="F4879" s="96"/>
      <c r="G4879" s="96"/>
      <c r="H4879" s="96"/>
      <c r="I4879" s="96"/>
      <c r="J4879" s="96"/>
      <c r="K4879" s="96"/>
      <c r="L4879" s="96"/>
      <c r="M4879" s="96"/>
      <c r="N4879" s="96"/>
      <c r="O4879" s="96"/>
      <c r="P4879" s="97"/>
      <c r="Q4879" s="218"/>
      <c r="R4879" s="98" t="str">
        <f t="shared" ref="R4879" si="12731">IF(COUNTA(Y4876:DP4879)=0,"none",HLOOKUP(R4877,Y4877:DP4879,3,FALSE))</f>
        <v>none</v>
      </c>
      <c r="S4879" s="99" t="str">
        <f t="shared" ref="S4879" si="12732">IF(COUNTA(Y4876:DP4879)=0,"none",HLOOKUP(S4876,Y4876:DP4879,4,FALSE))</f>
        <v>none</v>
      </c>
      <c r="T4879" s="100"/>
      <c r="U4879" s="100" t="str">
        <f t="array" ref="U4879">IF(COUNTA(Y4876:DP4879)=0,"none",IF($U$2="WAHR",$W$3,Abfrage!$F$4))</f>
        <v>none</v>
      </c>
      <c r="V4879" s="100" t="str">
        <f t="array" ref="V4879">IF(COUNTA(Y4876:DP4879)=0,"none",IF($U$2="WAHR",$W$3,Abfrage!$F$4))</f>
        <v>none</v>
      </c>
      <c r="W4879" s="100" t="str">
        <f t="array" ref="W4879">IF(COUNTA(Y4876:DP4879)=0,"none",IF($U$2="WAHR",$W$3,Abfrage!$F$4))</f>
        <v>none</v>
      </c>
      <c r="X4879" s="109"/>
    </row>
    <row r="4880" spans="2:25">
      <c r="B4880" s="75" t="s">
        <v>3003</v>
      </c>
      <c r="C4880" s="76">
        <v>1000027080</v>
      </c>
      <c r="D4880" s="75" t="s">
        <v>158</v>
      </c>
      <c r="E4880" s="75" t="s">
        <v>2780</v>
      </c>
      <c r="F4880" s="75" t="s">
        <v>3004</v>
      </c>
      <c r="G4880" s="75" t="s">
        <v>306</v>
      </c>
      <c r="H4880" s="75" t="e">
        <v>#N/A</v>
      </c>
      <c r="I4880" s="75" t="s">
        <v>364</v>
      </c>
      <c r="J4880" s="75" t="s">
        <v>3005</v>
      </c>
      <c r="K4880" s="75" t="s">
        <v>306</v>
      </c>
      <c r="L4880" s="75" t="s">
        <v>306</v>
      </c>
      <c r="M4880" s="75" t="s">
        <v>306</v>
      </c>
      <c r="N4880" s="75" t="s">
        <v>306</v>
      </c>
      <c r="O4880" s="75" t="s">
        <v>309</v>
      </c>
      <c r="P4880" s="76" t="s">
        <v>306</v>
      </c>
      <c r="Q4880" s="216"/>
      <c r="R4880" s="77">
        <f t="shared" ref="R4880" si="12733">IF(COUNTA(Y4880:DP4883)=0,"01.01.1900",INDEX(Y4880:DP4880,MATCH(R4881,Y4881:DP4881,0)))</f>
        <v>44013</v>
      </c>
      <c r="S4880" s="78">
        <f t="shared" ref="S4880" si="12734">IF(COUNTA(Y4880:DP4883)=0,"01.01.1900",MAX(Y4880:DP4880))</f>
        <v>44013</v>
      </c>
      <c r="T4880" s="79"/>
      <c r="U4880" s="80" t="str">
        <f t="array" ref="U4880">IF(COUNTA(Y4880:DP4883)=0,"01.01.1900",IF(ISERROR(HLOOKUP(U4883,Y4883:DP4883,1,FALSE)),"01.01.1900",INDEX(Y4880:DP4880,MATCH(U4881&amp;U4883,Y4881:DP4881&amp;Y4883:DP4883,0))))</f>
        <v>01.01.1900</v>
      </c>
      <c r="V4880" s="81">
        <f t="shared" ref="V4880" si="12735">IF(COUNTA(Y4880:DP4883)=0,"01.01.1900",_xlfn.MAXIFS(Y4880:DP4880,Y4883:DP4883,V4883))</f>
        <v>0</v>
      </c>
      <c r="W4880" s="82"/>
      <c r="X4880" s="106"/>
      <c r="Y4880" s="101">
        <v>44013</v>
      </c>
    </row>
    <row r="4881" spans="2:25">
      <c r="B4881" s="83"/>
      <c r="C4881" s="84"/>
      <c r="D4881" s="83"/>
      <c r="E4881" s="83"/>
      <c r="F4881" s="83"/>
      <c r="G4881" s="83"/>
      <c r="H4881" s="83"/>
      <c r="I4881" s="83"/>
      <c r="J4881" s="83"/>
      <c r="K4881" s="83"/>
      <c r="L4881" s="83"/>
      <c r="M4881" s="83"/>
      <c r="N4881" s="83"/>
      <c r="O4881" s="83"/>
      <c r="P4881" s="84"/>
      <c r="Q4881" s="217"/>
      <c r="R4881" s="85">
        <f t="shared" ref="R4881" si="12736">IF(COUNTA(Y4880:DP4883)=0,0,MIN(Y4881:DP4881))</f>
        <v>1.2000000000000002</v>
      </c>
      <c r="S4881" s="86">
        <f t="shared" ref="S4881" si="12737">IF(COUNTA(Y4880:DP4883)=0,0,HLOOKUP(S4880,Y4880:DP4883,2,FALSE))</f>
        <v>1.2000000000000002</v>
      </c>
      <c r="T4881" s="87">
        <f t="shared" ref="T4881" si="12738">IF(COUNTA(Y4880:DP4883)=0,0,AVERAGE(Y4881:DP4881))</f>
        <v>1.2000000000000002</v>
      </c>
      <c r="U4881" s="88">
        <f t="shared" ref="U4881" si="12739">IF(COUNTA(Y4880:DP4883)=0,0,_xlfn.MINIFS(Y4881:DP4881,Y4883:DP4883,U4883))</f>
        <v>0</v>
      </c>
      <c r="V4881" s="89">
        <f t="array" ref="V4881">IF(COUNTA(Y4880:DP4883)=0,0,IF(ISERROR(HLOOKUP(V4883,Y4883:DP4883,1,FALSE)),0,INDEX(Y4881:DP4881,MATCH(V4880&amp;V4883,Y4880:DP4880&amp;Y4883:DP4883,0))))</f>
        <v>0</v>
      </c>
      <c r="W4881" s="90">
        <f t="array" ref="W4881">IF(COUNTA(Y4880:DP4883)=0,0,IF(ISERROR(HLOOKUP(W4883,Y4883:DP4883,1,FALSE)),0,AVERAGEIF(Y4883:DP4883,$W4883,Y4881:DP4881)))</f>
        <v>0</v>
      </c>
      <c r="X4881" s="107"/>
      <c r="Y4881" s="102">
        <v>1.2000000000000002</v>
      </c>
    </row>
    <row r="4882" spans="2:25">
      <c r="B4882" s="83"/>
      <c r="C4882" s="84"/>
      <c r="D4882" s="83"/>
      <c r="E4882" s="83"/>
      <c r="F4882" s="83"/>
      <c r="G4882" s="83"/>
      <c r="H4882" s="83"/>
      <c r="I4882" s="83"/>
      <c r="J4882" s="83"/>
      <c r="K4882" s="83"/>
      <c r="L4882" s="83"/>
      <c r="M4882" s="83"/>
      <c r="N4882" s="83"/>
      <c r="O4882" s="83"/>
      <c r="P4882" s="84"/>
      <c r="Q4882" s="217"/>
      <c r="R4882" s="91">
        <f t="shared" ref="R4882" si="12740">IF(COUNTA(Y4880:DP4883)=0,0,HLOOKUP(R4881,Y4881:DP4883,2,FALSE))</f>
        <v>0</v>
      </c>
      <c r="S4882" s="92">
        <f t="shared" ref="S4882" si="12741">IF(COUNTA(Y4880:DP4883)=0,0,HLOOKUP(S4880,Y4880:DP4883,3,FALSE))</f>
        <v>0</v>
      </c>
      <c r="T4882" s="93"/>
      <c r="U4882" s="94">
        <f t="array" ref="U4882">IF(COUNTA(Y4880:DP4883)=0,0,IF(ISERROR(HLOOKUP(U4883,Y4883:DP4883,1,FALSE)),0,INDEX(Y4882:DP4882,MATCH(U4881&amp;U4883,Y4881:DP4881&amp;Y4883:DP4883,0))))</f>
        <v>0</v>
      </c>
      <c r="V4882" s="94">
        <f t="array" ref="V4882">IF(COUNTA(Y4880:DP4883)=0,0,IF(ISERROR(HLOOKUP(V4883,Y4883:DP4883,1,FALSE)),0,INDEX(Y4882:DP4882,MATCH(V4881&amp;V4883,Y4881:DP4881&amp;Y4883:DP4883,0))))</f>
        <v>0</v>
      </c>
      <c r="W4882" s="95"/>
      <c r="X4882" s="108"/>
      <c r="Y4882" s="103">
        <v>0</v>
      </c>
    </row>
    <row r="4883" spans="2:25" ht="13.9" thickBot="1">
      <c r="B4883" s="96"/>
      <c r="C4883" s="97"/>
      <c r="D4883" s="96"/>
      <c r="E4883" s="96"/>
      <c r="F4883" s="96"/>
      <c r="G4883" s="96"/>
      <c r="H4883" s="96"/>
      <c r="I4883" s="96"/>
      <c r="J4883" s="96"/>
      <c r="K4883" s="96"/>
      <c r="L4883" s="96"/>
      <c r="M4883" s="96"/>
      <c r="N4883" s="96"/>
      <c r="O4883" s="96"/>
      <c r="P4883" s="97"/>
      <c r="Q4883" s="218"/>
      <c r="R4883" s="98" t="str">
        <f t="shared" ref="R4883" si="12742">IF(COUNTA(Y4880:DP4883)=0,"none",HLOOKUP(R4881,Y4881:DP4883,3,FALSE))</f>
        <v>ECI</v>
      </c>
      <c r="S4883" s="99" t="str">
        <f t="shared" ref="S4883" si="12743">IF(COUNTA(Y4880:DP4883)=0,"none",HLOOKUP(S4880,Y4880:DP4883,4,FALSE))</f>
        <v>ECI</v>
      </c>
      <c r="T4883" s="100"/>
      <c r="U4883" s="100">
        <f t="array" ref="U4883">IF(COUNTA(Y4880:DP4883)=0,"none",IF($U$2="WAHR",$W$3,Abfrage!$F$4))</f>
        <v>0</v>
      </c>
      <c r="V4883" s="100">
        <f t="array" ref="V4883">IF(COUNTA(Y4880:DP4883)=0,"none",IF($U$2="WAHR",$W$3,Abfrage!$F$4))</f>
        <v>0</v>
      </c>
      <c r="W4883" s="100">
        <f t="array" ref="W4883">IF(COUNTA(Y4880:DP4883)=0,"none",IF($U$2="WAHR",$W$3,Abfrage!$F$4))</f>
        <v>0</v>
      </c>
      <c r="X4883" s="109"/>
      <c r="Y4883" s="104" t="s">
        <v>101</v>
      </c>
    </row>
    <row r="4884" spans="2:25">
      <c r="B4884" s="75" t="s">
        <v>3006</v>
      </c>
      <c r="C4884" s="76">
        <v>1000302835</v>
      </c>
      <c r="D4884" s="75" t="s">
        <v>95</v>
      </c>
      <c r="E4884" s="75" t="s">
        <v>175</v>
      </c>
      <c r="F4884" s="75" t="s">
        <v>97</v>
      </c>
      <c r="G4884" s="75" t="s">
        <v>306</v>
      </c>
      <c r="H4884" s="75" t="e">
        <v>#N/A</v>
      </c>
      <c r="I4884" s="75" t="s">
        <v>41</v>
      </c>
      <c r="J4884" s="75" t="s">
        <v>3007</v>
      </c>
      <c r="K4884" s="75" t="s">
        <v>306</v>
      </c>
      <c r="L4884" s="75" t="s">
        <v>306</v>
      </c>
      <c r="M4884" s="75" t="s">
        <v>307</v>
      </c>
      <c r="N4884" s="75" t="s">
        <v>321</v>
      </c>
      <c r="O4884" s="75" t="s">
        <v>309</v>
      </c>
      <c r="P4884" s="76" t="s">
        <v>306</v>
      </c>
      <c r="Q4884" s="216"/>
      <c r="R4884" s="77" t="str">
        <f t="shared" ref="R4884" si="12744">IF(COUNTA(Y4884:DP4887)=0,"01.01.1900",INDEX(Y4884:DP4884,MATCH(R4885,Y4885:DP4885,0)))</f>
        <v>01.01.1900</v>
      </c>
      <c r="S4884" s="78" t="str">
        <f t="shared" ref="S4884" si="12745">IF(COUNTA(Y4884:DP4887)=0,"01.01.1900",MAX(Y4884:DP4884))</f>
        <v>01.01.1900</v>
      </c>
      <c r="T4884" s="79"/>
      <c r="U4884" s="80" t="str">
        <f t="array" ref="U4884">IF(COUNTA(Y4884:DP4887)=0,"01.01.1900",IF(ISERROR(HLOOKUP(U4887,Y4887:DP4887,1,FALSE)),"01.01.1900",INDEX(Y4884:DP4884,MATCH(U4885&amp;U4887,Y4885:DP4885&amp;Y4887:DP4887,0))))</f>
        <v>01.01.1900</v>
      </c>
      <c r="V4884" s="81" t="str">
        <f t="shared" ref="V4884" si="12746">IF(COUNTA(Y4884:DP4887)=0,"01.01.1900",_xlfn.MAXIFS(Y4884:DP4884,Y4887:DP4887,V4887))</f>
        <v>01.01.1900</v>
      </c>
      <c r="W4884" s="82"/>
      <c r="X4884" s="106"/>
    </row>
    <row r="4885" spans="2:25">
      <c r="B4885" s="83"/>
      <c r="C4885" s="84"/>
      <c r="D4885" s="83"/>
      <c r="E4885" s="83"/>
      <c r="F4885" s="83"/>
      <c r="G4885" s="83"/>
      <c r="H4885" s="83"/>
      <c r="I4885" s="83"/>
      <c r="J4885" s="83"/>
      <c r="K4885" s="83"/>
      <c r="L4885" s="83"/>
      <c r="M4885" s="83"/>
      <c r="N4885" s="83"/>
      <c r="O4885" s="83"/>
      <c r="P4885" s="84"/>
      <c r="Q4885" s="217"/>
      <c r="R4885" s="85">
        <f t="shared" ref="R4885" si="12747">IF(COUNTA(Y4884:DP4887)=0,0,MIN(Y4885:DP4885))</f>
        <v>0</v>
      </c>
      <c r="S4885" s="86">
        <f t="shared" ref="S4885" si="12748">IF(COUNTA(Y4884:DP4887)=0,0,HLOOKUP(S4884,Y4884:DP4887,2,FALSE))</f>
        <v>0</v>
      </c>
      <c r="T4885" s="87">
        <f t="shared" ref="T4885" si="12749">IF(COUNTA(Y4884:DP4887)=0,0,AVERAGE(Y4885:DP4885))</f>
        <v>0</v>
      </c>
      <c r="U4885" s="88">
        <f t="shared" ref="U4885" si="12750">IF(COUNTA(Y4884:DP4887)=0,0,_xlfn.MINIFS(Y4885:DP4885,Y4887:DP4887,U4887))</f>
        <v>0</v>
      </c>
      <c r="V4885" s="89">
        <f t="array" ref="V4885">IF(COUNTA(Y4884:DP4887)=0,0,IF(ISERROR(HLOOKUP(V4887,Y4887:DP4887,1,FALSE)),0,INDEX(Y4885:DP4885,MATCH(V4884&amp;V4887,Y4884:DP4884&amp;Y4887:DP4887,0))))</f>
        <v>0</v>
      </c>
      <c r="W4885" s="90">
        <f t="array" ref="W4885">IF(COUNTA(Y4884:DP4887)=0,0,IF(ISERROR(HLOOKUP(W4887,Y4887:DP4887,1,FALSE)),0,AVERAGEIF(Y4887:DP4887,$W4887,Y4885:DP4885)))</f>
        <v>0</v>
      </c>
      <c r="X4885" s="107"/>
    </row>
    <row r="4886" spans="2:25">
      <c r="B4886" s="83"/>
      <c r="C4886" s="84"/>
      <c r="D4886" s="83"/>
      <c r="E4886" s="83"/>
      <c r="F4886" s="83"/>
      <c r="G4886" s="83"/>
      <c r="H4886" s="83"/>
      <c r="I4886" s="83"/>
      <c r="J4886" s="83"/>
      <c r="K4886" s="83"/>
      <c r="L4886" s="83"/>
      <c r="M4886" s="83"/>
      <c r="N4886" s="83"/>
      <c r="O4886" s="83"/>
      <c r="P4886" s="84"/>
      <c r="Q4886" s="217"/>
      <c r="R4886" s="91">
        <f t="shared" ref="R4886" si="12751">IF(COUNTA(Y4884:DP4887)=0,0,HLOOKUP(R4885,Y4885:DP4887,2,FALSE))</f>
        <v>0</v>
      </c>
      <c r="S4886" s="92">
        <f t="shared" ref="S4886" si="12752">IF(COUNTA(Y4884:DP4887)=0,0,HLOOKUP(S4884,Y4884:DP4887,3,FALSE))</f>
        <v>0</v>
      </c>
      <c r="T4886" s="93"/>
      <c r="U4886" s="94">
        <f t="array" ref="U4886">IF(COUNTA(Y4884:DP4887)=0,0,IF(ISERROR(HLOOKUP(U4887,Y4887:DP4887,1,FALSE)),0,INDEX(Y4886:DP4886,MATCH(U4885&amp;U4887,Y4885:DP4885&amp;Y4887:DP4887,0))))</f>
        <v>0</v>
      </c>
      <c r="V4886" s="94">
        <f t="array" ref="V4886">IF(COUNTA(Y4884:DP4887)=0,0,IF(ISERROR(HLOOKUP(V4887,Y4887:DP4887,1,FALSE)),0,INDEX(Y4886:DP4886,MATCH(V4885&amp;V4887,Y4885:DP4885&amp;Y4887:DP4887,0))))</f>
        <v>0</v>
      </c>
      <c r="W4886" s="95"/>
      <c r="X4886" s="108"/>
    </row>
    <row r="4887" spans="2:25" ht="13.9" thickBot="1">
      <c r="B4887" s="96"/>
      <c r="C4887" s="97"/>
      <c r="D4887" s="96"/>
      <c r="E4887" s="96"/>
      <c r="F4887" s="96"/>
      <c r="G4887" s="96"/>
      <c r="H4887" s="96"/>
      <c r="I4887" s="96"/>
      <c r="J4887" s="96"/>
      <c r="K4887" s="96"/>
      <c r="L4887" s="96"/>
      <c r="M4887" s="96"/>
      <c r="N4887" s="96"/>
      <c r="O4887" s="96"/>
      <c r="P4887" s="97"/>
      <c r="Q4887" s="218"/>
      <c r="R4887" s="98" t="str">
        <f t="shared" ref="R4887" si="12753">IF(COUNTA(Y4884:DP4887)=0,"none",HLOOKUP(R4885,Y4885:DP4887,3,FALSE))</f>
        <v>none</v>
      </c>
      <c r="S4887" s="99" t="str">
        <f t="shared" ref="S4887" si="12754">IF(COUNTA(Y4884:DP4887)=0,"none",HLOOKUP(S4884,Y4884:DP4887,4,FALSE))</f>
        <v>none</v>
      </c>
      <c r="T4887" s="100"/>
      <c r="U4887" s="100" t="str">
        <f t="array" ref="U4887">IF(COUNTA(Y4884:DP4887)=0,"none",IF($U$2="WAHR",$W$3,Abfrage!$F$4))</f>
        <v>none</v>
      </c>
      <c r="V4887" s="100" t="str">
        <f t="array" ref="V4887">IF(COUNTA(Y4884:DP4887)=0,"none",IF($U$2="WAHR",$W$3,Abfrage!$F$4))</f>
        <v>none</v>
      </c>
      <c r="W4887" s="100" t="str">
        <f t="array" ref="W4887">IF(COUNTA(Y4884:DP4887)=0,"none",IF($U$2="WAHR",$W$3,Abfrage!$F$4))</f>
        <v>none</v>
      </c>
      <c r="X4887" s="109"/>
    </row>
    <row r="4888" spans="2:25">
      <c r="B4888" s="75" t="s">
        <v>3008</v>
      </c>
      <c r="C4888" s="76">
        <v>1000299132</v>
      </c>
      <c r="D4888" s="75" t="s">
        <v>95</v>
      </c>
      <c r="E4888" s="75" t="s">
        <v>175</v>
      </c>
      <c r="F4888" s="75" t="s">
        <v>97</v>
      </c>
      <c r="G4888" s="75" t="s">
        <v>306</v>
      </c>
      <c r="H4888" s="75" t="e">
        <v>#N/A</v>
      </c>
      <c r="I4888" s="75" t="s">
        <v>41</v>
      </c>
      <c r="J4888" s="75" t="s">
        <v>3009</v>
      </c>
      <c r="K4888" s="75" t="s">
        <v>306</v>
      </c>
      <c r="L4888" s="75" t="s">
        <v>306</v>
      </c>
      <c r="M4888" s="75" t="s">
        <v>307</v>
      </c>
      <c r="N4888" s="75" t="s">
        <v>321</v>
      </c>
      <c r="O4888" s="75" t="s">
        <v>309</v>
      </c>
      <c r="P4888" s="76" t="s">
        <v>306</v>
      </c>
      <c r="Q4888" s="216"/>
      <c r="R4888" s="77" t="str">
        <f t="shared" ref="R4888" si="12755">IF(COUNTA(Y4888:DP4891)=0,"01.01.1900",INDEX(Y4888:DP4888,MATCH(R4889,Y4889:DP4889,0)))</f>
        <v>01.01.1900</v>
      </c>
      <c r="S4888" s="78" t="str">
        <f t="shared" ref="S4888" si="12756">IF(COUNTA(Y4888:DP4891)=0,"01.01.1900",MAX(Y4888:DP4888))</f>
        <v>01.01.1900</v>
      </c>
      <c r="T4888" s="79"/>
      <c r="U4888" s="80" t="str">
        <f t="array" ref="U4888">IF(COUNTA(Y4888:DP4891)=0,"01.01.1900",IF(ISERROR(HLOOKUP(U4891,Y4891:DP4891,1,FALSE)),"01.01.1900",INDEX(Y4888:DP4888,MATCH(U4889&amp;U4891,Y4889:DP4889&amp;Y4891:DP4891,0))))</f>
        <v>01.01.1900</v>
      </c>
      <c r="V4888" s="81" t="str">
        <f t="shared" ref="V4888" si="12757">IF(COUNTA(Y4888:DP4891)=0,"01.01.1900",_xlfn.MAXIFS(Y4888:DP4888,Y4891:DP4891,V4891))</f>
        <v>01.01.1900</v>
      </c>
      <c r="W4888" s="82"/>
      <c r="X4888" s="106"/>
    </row>
    <row r="4889" spans="2:25">
      <c r="B4889" s="83"/>
      <c r="C4889" s="84"/>
      <c r="D4889" s="83"/>
      <c r="E4889" s="83"/>
      <c r="F4889" s="83"/>
      <c r="G4889" s="83"/>
      <c r="H4889" s="83"/>
      <c r="I4889" s="83"/>
      <c r="J4889" s="83"/>
      <c r="K4889" s="83"/>
      <c r="L4889" s="83"/>
      <c r="M4889" s="83"/>
      <c r="N4889" s="83"/>
      <c r="O4889" s="83"/>
      <c r="P4889" s="84"/>
      <c r="Q4889" s="217"/>
      <c r="R4889" s="85">
        <f t="shared" ref="R4889" si="12758">IF(COUNTA(Y4888:DP4891)=0,0,MIN(Y4889:DP4889))</f>
        <v>0</v>
      </c>
      <c r="S4889" s="86">
        <f t="shared" ref="S4889" si="12759">IF(COUNTA(Y4888:DP4891)=0,0,HLOOKUP(S4888,Y4888:DP4891,2,FALSE))</f>
        <v>0</v>
      </c>
      <c r="T4889" s="87">
        <f t="shared" ref="T4889" si="12760">IF(COUNTA(Y4888:DP4891)=0,0,AVERAGE(Y4889:DP4889))</f>
        <v>0</v>
      </c>
      <c r="U4889" s="88">
        <f t="shared" ref="U4889" si="12761">IF(COUNTA(Y4888:DP4891)=0,0,_xlfn.MINIFS(Y4889:DP4889,Y4891:DP4891,U4891))</f>
        <v>0</v>
      </c>
      <c r="V4889" s="89">
        <f t="array" ref="V4889">IF(COUNTA(Y4888:DP4891)=0,0,IF(ISERROR(HLOOKUP(V4891,Y4891:DP4891,1,FALSE)),0,INDEX(Y4889:DP4889,MATCH(V4888&amp;V4891,Y4888:DP4888&amp;Y4891:DP4891,0))))</f>
        <v>0</v>
      </c>
      <c r="W4889" s="90">
        <f t="array" ref="W4889">IF(COUNTA(Y4888:DP4891)=0,0,IF(ISERROR(HLOOKUP(W4891,Y4891:DP4891,1,FALSE)),0,AVERAGEIF(Y4891:DP4891,$W4891,Y4889:DP4889)))</f>
        <v>0</v>
      </c>
      <c r="X4889" s="107"/>
    </row>
    <row r="4890" spans="2:25">
      <c r="B4890" s="83"/>
      <c r="C4890" s="84"/>
      <c r="D4890" s="83"/>
      <c r="E4890" s="83"/>
      <c r="F4890" s="83"/>
      <c r="G4890" s="83"/>
      <c r="H4890" s="83"/>
      <c r="I4890" s="83"/>
      <c r="J4890" s="83"/>
      <c r="K4890" s="83"/>
      <c r="L4890" s="83"/>
      <c r="M4890" s="83"/>
      <c r="N4890" s="83"/>
      <c r="O4890" s="83"/>
      <c r="P4890" s="84"/>
      <c r="Q4890" s="217"/>
      <c r="R4890" s="91">
        <f t="shared" ref="R4890" si="12762">IF(COUNTA(Y4888:DP4891)=0,0,HLOOKUP(R4889,Y4889:DP4891,2,FALSE))</f>
        <v>0</v>
      </c>
      <c r="S4890" s="92">
        <f t="shared" ref="S4890" si="12763">IF(COUNTA(Y4888:DP4891)=0,0,HLOOKUP(S4888,Y4888:DP4891,3,FALSE))</f>
        <v>0</v>
      </c>
      <c r="T4890" s="93"/>
      <c r="U4890" s="94">
        <f t="array" ref="U4890">IF(COUNTA(Y4888:DP4891)=0,0,IF(ISERROR(HLOOKUP(U4891,Y4891:DP4891,1,FALSE)),0,INDEX(Y4890:DP4890,MATCH(U4889&amp;U4891,Y4889:DP4889&amp;Y4891:DP4891,0))))</f>
        <v>0</v>
      </c>
      <c r="V4890" s="94">
        <f t="array" ref="V4890">IF(COUNTA(Y4888:DP4891)=0,0,IF(ISERROR(HLOOKUP(V4891,Y4891:DP4891,1,FALSE)),0,INDEX(Y4890:DP4890,MATCH(V4889&amp;V4891,Y4889:DP4889&amp;Y4891:DP4891,0))))</f>
        <v>0</v>
      </c>
      <c r="W4890" s="95"/>
      <c r="X4890" s="108"/>
    </row>
    <row r="4891" spans="2:25" ht="13.9" thickBot="1">
      <c r="B4891" s="96"/>
      <c r="C4891" s="97"/>
      <c r="D4891" s="96"/>
      <c r="E4891" s="96"/>
      <c r="F4891" s="96"/>
      <c r="G4891" s="96"/>
      <c r="H4891" s="96"/>
      <c r="I4891" s="96"/>
      <c r="J4891" s="96"/>
      <c r="K4891" s="96"/>
      <c r="L4891" s="96"/>
      <c r="M4891" s="96"/>
      <c r="N4891" s="96"/>
      <c r="O4891" s="96"/>
      <c r="P4891" s="97"/>
      <c r="Q4891" s="218"/>
      <c r="R4891" s="98" t="str">
        <f t="shared" ref="R4891" si="12764">IF(COUNTA(Y4888:DP4891)=0,"none",HLOOKUP(R4889,Y4889:DP4891,3,FALSE))</f>
        <v>none</v>
      </c>
      <c r="S4891" s="99" t="str">
        <f t="shared" ref="S4891" si="12765">IF(COUNTA(Y4888:DP4891)=0,"none",HLOOKUP(S4888,Y4888:DP4891,4,FALSE))</f>
        <v>none</v>
      </c>
      <c r="T4891" s="100"/>
      <c r="U4891" s="100" t="str">
        <f t="array" ref="U4891">IF(COUNTA(Y4888:DP4891)=0,"none",IF($U$2="WAHR",$W$3,Abfrage!$F$4))</f>
        <v>none</v>
      </c>
      <c r="V4891" s="100" t="str">
        <f t="array" ref="V4891">IF(COUNTA(Y4888:DP4891)=0,"none",IF($U$2="WAHR",$W$3,Abfrage!$F$4))</f>
        <v>none</v>
      </c>
      <c r="W4891" s="100" t="str">
        <f t="array" ref="W4891">IF(COUNTA(Y4888:DP4891)=0,"none",IF($U$2="WAHR",$W$3,Abfrage!$F$4))</f>
        <v>none</v>
      </c>
      <c r="X4891" s="109"/>
    </row>
    <row r="4892" spans="2:25">
      <c r="B4892" s="75" t="s">
        <v>3010</v>
      </c>
      <c r="C4892" s="76">
        <v>1000372371</v>
      </c>
      <c r="D4892" s="75" t="s">
        <v>95</v>
      </c>
      <c r="E4892" s="75" t="s">
        <v>90</v>
      </c>
      <c r="F4892" s="75" t="s">
        <v>685</v>
      </c>
      <c r="G4892" s="75" t="s">
        <v>306</v>
      </c>
      <c r="H4892" s="75" t="e">
        <v>#N/A</v>
      </c>
      <c r="I4892" s="75" t="s">
        <v>377</v>
      </c>
      <c r="J4892" s="75" t="s">
        <v>3011</v>
      </c>
      <c r="K4892" s="75" t="s">
        <v>1704</v>
      </c>
      <c r="L4892" s="75" t="s">
        <v>789</v>
      </c>
      <c r="M4892" s="75" t="s">
        <v>306</v>
      </c>
      <c r="N4892" s="75" t="s">
        <v>327</v>
      </c>
      <c r="O4892" s="75" t="s">
        <v>309</v>
      </c>
      <c r="P4892" s="76" t="s">
        <v>306</v>
      </c>
      <c r="Q4892" s="216"/>
      <c r="R4892" s="77" t="str">
        <f t="shared" ref="R4892" si="12766">IF(COUNTA(Y4892:DP4895)=0,"01.01.1900",INDEX(Y4892:DP4892,MATCH(R4893,Y4893:DP4893,0)))</f>
        <v>01.01.1900</v>
      </c>
      <c r="S4892" s="78" t="str">
        <f t="shared" ref="S4892" si="12767">IF(COUNTA(Y4892:DP4895)=0,"01.01.1900",MAX(Y4892:DP4892))</f>
        <v>01.01.1900</v>
      </c>
      <c r="T4892" s="79"/>
      <c r="U4892" s="80" t="str">
        <f t="array" ref="U4892">IF(COUNTA(Y4892:DP4895)=0,"01.01.1900",IF(ISERROR(HLOOKUP(U4895,Y4895:DP4895,1,FALSE)),"01.01.1900",INDEX(Y4892:DP4892,MATCH(U4893&amp;U4895,Y4893:DP4893&amp;Y4895:DP4895,0))))</f>
        <v>01.01.1900</v>
      </c>
      <c r="V4892" s="81" t="str">
        <f t="shared" ref="V4892" si="12768">IF(COUNTA(Y4892:DP4895)=0,"01.01.1900",_xlfn.MAXIFS(Y4892:DP4892,Y4895:DP4895,V4895))</f>
        <v>01.01.1900</v>
      </c>
      <c r="W4892" s="82"/>
      <c r="X4892" s="106"/>
    </row>
    <row r="4893" spans="2:25">
      <c r="B4893" s="83"/>
      <c r="C4893" s="84"/>
      <c r="D4893" s="83"/>
      <c r="E4893" s="83"/>
      <c r="F4893" s="83"/>
      <c r="G4893" s="83"/>
      <c r="H4893" s="83"/>
      <c r="I4893" s="83"/>
      <c r="J4893" s="83"/>
      <c r="K4893" s="83"/>
      <c r="L4893" s="83"/>
      <c r="M4893" s="83"/>
      <c r="N4893" s="83"/>
      <c r="O4893" s="83"/>
      <c r="P4893" s="84"/>
      <c r="Q4893" s="217"/>
      <c r="R4893" s="85">
        <f t="shared" ref="R4893" si="12769">IF(COUNTA(Y4892:DP4895)=0,0,MIN(Y4893:DP4893))</f>
        <v>0</v>
      </c>
      <c r="S4893" s="86">
        <f t="shared" ref="S4893" si="12770">IF(COUNTA(Y4892:DP4895)=0,0,HLOOKUP(S4892,Y4892:DP4895,2,FALSE))</f>
        <v>0</v>
      </c>
      <c r="T4893" s="87">
        <f t="shared" ref="T4893" si="12771">IF(COUNTA(Y4892:DP4895)=0,0,AVERAGE(Y4893:DP4893))</f>
        <v>0</v>
      </c>
      <c r="U4893" s="88">
        <f t="shared" ref="U4893" si="12772">IF(COUNTA(Y4892:DP4895)=0,0,_xlfn.MINIFS(Y4893:DP4893,Y4895:DP4895,U4895))</f>
        <v>0</v>
      </c>
      <c r="V4893" s="89">
        <f t="array" ref="V4893">IF(COUNTA(Y4892:DP4895)=0,0,IF(ISERROR(HLOOKUP(V4895,Y4895:DP4895,1,FALSE)),0,INDEX(Y4893:DP4893,MATCH(V4892&amp;V4895,Y4892:DP4892&amp;Y4895:DP4895,0))))</f>
        <v>0</v>
      </c>
      <c r="W4893" s="90">
        <f t="array" ref="W4893">IF(COUNTA(Y4892:DP4895)=0,0,IF(ISERROR(HLOOKUP(W4895,Y4895:DP4895,1,FALSE)),0,AVERAGEIF(Y4895:DP4895,$W4895,Y4893:DP4893)))</f>
        <v>0</v>
      </c>
      <c r="X4893" s="107"/>
    </row>
    <row r="4894" spans="2:25">
      <c r="B4894" s="83"/>
      <c r="C4894" s="84"/>
      <c r="D4894" s="83"/>
      <c r="E4894" s="83"/>
      <c r="F4894" s="83"/>
      <c r="G4894" s="83"/>
      <c r="H4894" s="83"/>
      <c r="I4894" s="83"/>
      <c r="J4894" s="83"/>
      <c r="K4894" s="83"/>
      <c r="L4894" s="83"/>
      <c r="M4894" s="83"/>
      <c r="N4894" s="83"/>
      <c r="O4894" s="83"/>
      <c r="P4894" s="84"/>
      <c r="Q4894" s="217"/>
      <c r="R4894" s="91">
        <f t="shared" ref="R4894" si="12773">IF(COUNTA(Y4892:DP4895)=0,0,HLOOKUP(R4893,Y4893:DP4895,2,FALSE))</f>
        <v>0</v>
      </c>
      <c r="S4894" s="92">
        <f t="shared" ref="S4894" si="12774">IF(COUNTA(Y4892:DP4895)=0,0,HLOOKUP(S4892,Y4892:DP4895,3,FALSE))</f>
        <v>0</v>
      </c>
      <c r="T4894" s="93"/>
      <c r="U4894" s="94">
        <f t="array" ref="U4894">IF(COUNTA(Y4892:DP4895)=0,0,IF(ISERROR(HLOOKUP(U4895,Y4895:DP4895,1,FALSE)),0,INDEX(Y4894:DP4894,MATCH(U4893&amp;U4895,Y4893:DP4893&amp;Y4895:DP4895,0))))</f>
        <v>0</v>
      </c>
      <c r="V4894" s="94">
        <f t="array" ref="V4894">IF(COUNTA(Y4892:DP4895)=0,0,IF(ISERROR(HLOOKUP(V4895,Y4895:DP4895,1,FALSE)),0,INDEX(Y4894:DP4894,MATCH(V4893&amp;V4895,Y4893:DP4893&amp;Y4895:DP4895,0))))</f>
        <v>0</v>
      </c>
      <c r="W4894" s="95"/>
      <c r="X4894" s="108"/>
    </row>
    <row r="4895" spans="2:25" ht="13.9" thickBot="1">
      <c r="B4895" s="96"/>
      <c r="C4895" s="97"/>
      <c r="D4895" s="96"/>
      <c r="E4895" s="96"/>
      <c r="F4895" s="96"/>
      <c r="G4895" s="96"/>
      <c r="H4895" s="96"/>
      <c r="I4895" s="96"/>
      <c r="J4895" s="96"/>
      <c r="K4895" s="96"/>
      <c r="L4895" s="96"/>
      <c r="M4895" s="96"/>
      <c r="N4895" s="96"/>
      <c r="O4895" s="96"/>
      <c r="P4895" s="97"/>
      <c r="Q4895" s="218"/>
      <c r="R4895" s="98" t="str">
        <f t="shared" ref="R4895" si="12775">IF(COUNTA(Y4892:DP4895)=0,"none",HLOOKUP(R4893,Y4893:DP4895,3,FALSE))</f>
        <v>none</v>
      </c>
      <c r="S4895" s="99" t="str">
        <f t="shared" ref="S4895" si="12776">IF(COUNTA(Y4892:DP4895)=0,"none",HLOOKUP(S4892,Y4892:DP4895,4,FALSE))</f>
        <v>none</v>
      </c>
      <c r="T4895" s="100"/>
      <c r="U4895" s="100" t="str">
        <f t="array" ref="U4895">IF(COUNTA(Y4892:DP4895)=0,"none",IF($U$2="WAHR",$W$3,Abfrage!$F$4))</f>
        <v>none</v>
      </c>
      <c r="V4895" s="100" t="str">
        <f t="array" ref="V4895">IF(COUNTA(Y4892:DP4895)=0,"none",IF($U$2="WAHR",$W$3,Abfrage!$F$4))</f>
        <v>none</v>
      </c>
      <c r="W4895" s="100" t="str">
        <f t="array" ref="W4895">IF(COUNTA(Y4892:DP4895)=0,"none",IF($U$2="WAHR",$W$3,Abfrage!$F$4))</f>
        <v>none</v>
      </c>
      <c r="X4895" s="109"/>
    </row>
    <row r="4896" spans="2:25">
      <c r="B4896" s="75" t="s">
        <v>3012</v>
      </c>
      <c r="C4896" s="76">
        <v>1000372372</v>
      </c>
      <c r="D4896" s="75" t="s">
        <v>95</v>
      </c>
      <c r="E4896" s="75" t="s">
        <v>90</v>
      </c>
      <c r="F4896" s="75" t="s">
        <v>685</v>
      </c>
      <c r="G4896" s="75" t="s">
        <v>306</v>
      </c>
      <c r="H4896" s="75" t="e">
        <v>#N/A</v>
      </c>
      <c r="I4896" s="75" t="s">
        <v>377</v>
      </c>
      <c r="J4896" s="75" t="s">
        <v>3013</v>
      </c>
      <c r="K4896" s="75" t="s">
        <v>352</v>
      </c>
      <c r="L4896" s="75" t="s">
        <v>1704</v>
      </c>
      <c r="M4896" s="75" t="s">
        <v>306</v>
      </c>
      <c r="N4896" s="75" t="s">
        <v>327</v>
      </c>
      <c r="O4896" s="75" t="s">
        <v>547</v>
      </c>
      <c r="P4896" s="76" t="s">
        <v>306</v>
      </c>
      <c r="Q4896" s="216"/>
      <c r="R4896" s="77" t="str">
        <f t="shared" ref="R4896" si="12777">IF(COUNTA(Y4896:DP4899)=0,"01.01.1900",INDEX(Y4896:DP4896,MATCH(R4897,Y4897:DP4897,0)))</f>
        <v>01.01.1900</v>
      </c>
      <c r="S4896" s="78" t="str">
        <f t="shared" ref="S4896" si="12778">IF(COUNTA(Y4896:DP4899)=0,"01.01.1900",MAX(Y4896:DP4896))</f>
        <v>01.01.1900</v>
      </c>
      <c r="T4896" s="79"/>
      <c r="U4896" s="80" t="str">
        <f t="array" ref="U4896">IF(COUNTA(Y4896:DP4899)=0,"01.01.1900",IF(ISERROR(HLOOKUP(U4899,Y4899:DP4899,1,FALSE)),"01.01.1900",INDEX(Y4896:DP4896,MATCH(U4897&amp;U4899,Y4897:DP4897&amp;Y4899:DP4899,0))))</f>
        <v>01.01.1900</v>
      </c>
      <c r="V4896" s="81" t="str">
        <f t="shared" ref="V4896" si="12779">IF(COUNTA(Y4896:DP4899)=0,"01.01.1900",_xlfn.MAXIFS(Y4896:DP4896,Y4899:DP4899,V4899))</f>
        <v>01.01.1900</v>
      </c>
      <c r="W4896" s="82"/>
      <c r="X4896" s="106"/>
    </row>
    <row r="4897" spans="2:24">
      <c r="B4897" s="83"/>
      <c r="C4897" s="84"/>
      <c r="D4897" s="83"/>
      <c r="E4897" s="83"/>
      <c r="F4897" s="83"/>
      <c r="G4897" s="83"/>
      <c r="H4897" s="83"/>
      <c r="I4897" s="83"/>
      <c r="J4897" s="83"/>
      <c r="K4897" s="83"/>
      <c r="L4897" s="83"/>
      <c r="M4897" s="83"/>
      <c r="N4897" s="83"/>
      <c r="O4897" s="83"/>
      <c r="P4897" s="84"/>
      <c r="Q4897" s="217"/>
      <c r="R4897" s="85">
        <f t="shared" ref="R4897" si="12780">IF(COUNTA(Y4896:DP4899)=0,0,MIN(Y4897:DP4897))</f>
        <v>0</v>
      </c>
      <c r="S4897" s="86">
        <f t="shared" ref="S4897" si="12781">IF(COUNTA(Y4896:DP4899)=0,0,HLOOKUP(S4896,Y4896:DP4899,2,FALSE))</f>
        <v>0</v>
      </c>
      <c r="T4897" s="87">
        <f t="shared" ref="T4897" si="12782">IF(COUNTA(Y4896:DP4899)=0,0,AVERAGE(Y4897:DP4897))</f>
        <v>0</v>
      </c>
      <c r="U4897" s="88">
        <f t="shared" ref="U4897" si="12783">IF(COUNTA(Y4896:DP4899)=0,0,_xlfn.MINIFS(Y4897:DP4897,Y4899:DP4899,U4899))</f>
        <v>0</v>
      </c>
      <c r="V4897" s="89">
        <f t="array" ref="V4897">IF(COUNTA(Y4896:DP4899)=0,0,IF(ISERROR(HLOOKUP(V4899,Y4899:DP4899,1,FALSE)),0,INDEX(Y4897:DP4897,MATCH(V4896&amp;V4899,Y4896:DP4896&amp;Y4899:DP4899,0))))</f>
        <v>0</v>
      </c>
      <c r="W4897" s="90">
        <f t="array" ref="W4897">IF(COUNTA(Y4896:DP4899)=0,0,IF(ISERROR(HLOOKUP(W4899,Y4899:DP4899,1,FALSE)),0,AVERAGEIF(Y4899:DP4899,$W4899,Y4897:DP4897)))</f>
        <v>0</v>
      </c>
      <c r="X4897" s="107"/>
    </row>
    <row r="4898" spans="2:24">
      <c r="B4898" s="83"/>
      <c r="C4898" s="84"/>
      <c r="D4898" s="83"/>
      <c r="E4898" s="83"/>
      <c r="F4898" s="83"/>
      <c r="G4898" s="83"/>
      <c r="H4898" s="83"/>
      <c r="I4898" s="83"/>
      <c r="J4898" s="83"/>
      <c r="K4898" s="83"/>
      <c r="L4898" s="83"/>
      <c r="M4898" s="83"/>
      <c r="N4898" s="83"/>
      <c r="O4898" s="83"/>
      <c r="P4898" s="84"/>
      <c r="Q4898" s="217"/>
      <c r="R4898" s="91">
        <f t="shared" ref="R4898" si="12784">IF(COUNTA(Y4896:DP4899)=0,0,HLOOKUP(R4897,Y4897:DP4899,2,FALSE))</f>
        <v>0</v>
      </c>
      <c r="S4898" s="92">
        <f t="shared" ref="S4898" si="12785">IF(COUNTA(Y4896:DP4899)=0,0,HLOOKUP(S4896,Y4896:DP4899,3,FALSE))</f>
        <v>0</v>
      </c>
      <c r="T4898" s="93"/>
      <c r="U4898" s="94">
        <f t="array" ref="U4898">IF(COUNTA(Y4896:DP4899)=0,0,IF(ISERROR(HLOOKUP(U4899,Y4899:DP4899,1,FALSE)),0,INDEX(Y4898:DP4898,MATCH(U4897&amp;U4899,Y4897:DP4897&amp;Y4899:DP4899,0))))</f>
        <v>0</v>
      </c>
      <c r="V4898" s="94">
        <f t="array" ref="V4898">IF(COUNTA(Y4896:DP4899)=0,0,IF(ISERROR(HLOOKUP(V4899,Y4899:DP4899,1,FALSE)),0,INDEX(Y4898:DP4898,MATCH(V4897&amp;V4899,Y4897:DP4897&amp;Y4899:DP4899,0))))</f>
        <v>0</v>
      </c>
      <c r="W4898" s="95"/>
      <c r="X4898" s="108"/>
    </row>
    <row r="4899" spans="2:24" ht="13.9" thickBot="1">
      <c r="B4899" s="96"/>
      <c r="C4899" s="97"/>
      <c r="D4899" s="96"/>
      <c r="E4899" s="96"/>
      <c r="F4899" s="96"/>
      <c r="G4899" s="96"/>
      <c r="H4899" s="96"/>
      <c r="I4899" s="96"/>
      <c r="J4899" s="96"/>
      <c r="K4899" s="96"/>
      <c r="L4899" s="96"/>
      <c r="M4899" s="96"/>
      <c r="N4899" s="96"/>
      <c r="O4899" s="96"/>
      <c r="P4899" s="97"/>
      <c r="Q4899" s="218"/>
      <c r="R4899" s="98" t="str">
        <f t="shared" ref="R4899" si="12786">IF(COUNTA(Y4896:DP4899)=0,"none",HLOOKUP(R4897,Y4897:DP4899,3,FALSE))</f>
        <v>none</v>
      </c>
      <c r="S4899" s="99" t="str">
        <f t="shared" ref="S4899" si="12787">IF(COUNTA(Y4896:DP4899)=0,"none",HLOOKUP(S4896,Y4896:DP4899,4,FALSE))</f>
        <v>none</v>
      </c>
      <c r="T4899" s="100"/>
      <c r="U4899" s="100" t="str">
        <f t="array" ref="U4899">IF(COUNTA(Y4896:DP4899)=0,"none",IF($U$2="WAHR",$W$3,Abfrage!$F$4))</f>
        <v>none</v>
      </c>
      <c r="V4899" s="100" t="str">
        <f t="array" ref="V4899">IF(COUNTA(Y4896:DP4899)=0,"none",IF($U$2="WAHR",$W$3,Abfrage!$F$4))</f>
        <v>none</v>
      </c>
      <c r="W4899" s="100" t="str">
        <f t="array" ref="W4899">IF(COUNTA(Y4896:DP4899)=0,"none",IF($U$2="WAHR",$W$3,Abfrage!$F$4))</f>
        <v>none</v>
      </c>
      <c r="X4899" s="109"/>
    </row>
    <row r="4900" spans="2:24">
      <c r="B4900" s="75" t="s">
        <v>3014</v>
      </c>
      <c r="C4900" s="76">
        <v>1000372373</v>
      </c>
      <c r="D4900" s="75" t="s">
        <v>95</v>
      </c>
      <c r="E4900" s="75" t="s">
        <v>90</v>
      </c>
      <c r="F4900" s="75" t="s">
        <v>122</v>
      </c>
      <c r="G4900" s="75" t="s">
        <v>306</v>
      </c>
      <c r="H4900" s="75" t="e">
        <v>#N/A</v>
      </c>
      <c r="I4900" s="75" t="s">
        <v>377</v>
      </c>
      <c r="J4900" s="75" t="s">
        <v>3015</v>
      </c>
      <c r="K4900" s="75" t="s">
        <v>306</v>
      </c>
      <c r="L4900" s="75" t="s">
        <v>306</v>
      </c>
      <c r="M4900" s="75" t="s">
        <v>306</v>
      </c>
      <c r="N4900" s="75" t="s">
        <v>327</v>
      </c>
      <c r="O4900" s="75" t="s">
        <v>476</v>
      </c>
      <c r="P4900" s="76" t="s">
        <v>306</v>
      </c>
      <c r="Q4900" s="216"/>
      <c r="R4900" s="77" t="str">
        <f t="shared" ref="R4900" si="12788">IF(COUNTA(Y4900:DP4903)=0,"01.01.1900",INDEX(Y4900:DP4900,MATCH(R4901,Y4901:DP4901,0)))</f>
        <v>01.01.1900</v>
      </c>
      <c r="S4900" s="78" t="str">
        <f t="shared" ref="S4900" si="12789">IF(COUNTA(Y4900:DP4903)=0,"01.01.1900",MAX(Y4900:DP4900))</f>
        <v>01.01.1900</v>
      </c>
      <c r="T4900" s="79"/>
      <c r="U4900" s="80" t="str">
        <f t="array" ref="U4900">IF(COUNTA(Y4900:DP4903)=0,"01.01.1900",IF(ISERROR(HLOOKUP(U4903,Y4903:DP4903,1,FALSE)),"01.01.1900",INDEX(Y4900:DP4900,MATCH(U4901&amp;U4903,Y4901:DP4901&amp;Y4903:DP4903,0))))</f>
        <v>01.01.1900</v>
      </c>
      <c r="V4900" s="81" t="str">
        <f t="shared" ref="V4900" si="12790">IF(COUNTA(Y4900:DP4903)=0,"01.01.1900",_xlfn.MAXIFS(Y4900:DP4900,Y4903:DP4903,V4903))</f>
        <v>01.01.1900</v>
      </c>
      <c r="W4900" s="82"/>
      <c r="X4900" s="106"/>
    </row>
    <row r="4901" spans="2:24">
      <c r="B4901" s="83"/>
      <c r="C4901" s="84"/>
      <c r="D4901" s="83"/>
      <c r="E4901" s="83"/>
      <c r="F4901" s="83"/>
      <c r="G4901" s="83"/>
      <c r="H4901" s="83"/>
      <c r="I4901" s="83"/>
      <c r="J4901" s="83"/>
      <c r="K4901" s="83"/>
      <c r="L4901" s="83"/>
      <c r="M4901" s="83"/>
      <c r="N4901" s="83"/>
      <c r="O4901" s="83"/>
      <c r="P4901" s="84"/>
      <c r="Q4901" s="217"/>
      <c r="R4901" s="85">
        <f t="shared" ref="R4901" si="12791">IF(COUNTA(Y4900:DP4903)=0,0,MIN(Y4901:DP4901))</f>
        <v>0</v>
      </c>
      <c r="S4901" s="86">
        <f t="shared" ref="S4901" si="12792">IF(COUNTA(Y4900:DP4903)=0,0,HLOOKUP(S4900,Y4900:DP4903,2,FALSE))</f>
        <v>0</v>
      </c>
      <c r="T4901" s="87">
        <f t="shared" ref="T4901" si="12793">IF(COUNTA(Y4900:DP4903)=0,0,AVERAGE(Y4901:DP4901))</f>
        <v>0</v>
      </c>
      <c r="U4901" s="88">
        <f t="shared" ref="U4901" si="12794">IF(COUNTA(Y4900:DP4903)=0,0,_xlfn.MINIFS(Y4901:DP4901,Y4903:DP4903,U4903))</f>
        <v>0</v>
      </c>
      <c r="V4901" s="89">
        <f t="array" ref="V4901">IF(COUNTA(Y4900:DP4903)=0,0,IF(ISERROR(HLOOKUP(V4903,Y4903:DP4903,1,FALSE)),0,INDEX(Y4901:DP4901,MATCH(V4900&amp;V4903,Y4900:DP4900&amp;Y4903:DP4903,0))))</f>
        <v>0</v>
      </c>
      <c r="W4901" s="90">
        <f t="array" ref="W4901">IF(COUNTA(Y4900:DP4903)=0,0,IF(ISERROR(HLOOKUP(W4903,Y4903:DP4903,1,FALSE)),0,AVERAGEIF(Y4903:DP4903,$W4903,Y4901:DP4901)))</f>
        <v>0</v>
      </c>
      <c r="X4901" s="107"/>
    </row>
    <row r="4902" spans="2:24">
      <c r="B4902" s="83"/>
      <c r="C4902" s="84"/>
      <c r="D4902" s="83"/>
      <c r="E4902" s="83"/>
      <c r="F4902" s="83"/>
      <c r="G4902" s="83"/>
      <c r="H4902" s="83"/>
      <c r="I4902" s="83"/>
      <c r="J4902" s="83"/>
      <c r="K4902" s="83"/>
      <c r="L4902" s="83"/>
      <c r="M4902" s="83"/>
      <c r="N4902" s="83"/>
      <c r="O4902" s="83"/>
      <c r="P4902" s="84"/>
      <c r="Q4902" s="217"/>
      <c r="R4902" s="91">
        <f t="shared" ref="R4902" si="12795">IF(COUNTA(Y4900:DP4903)=0,0,HLOOKUP(R4901,Y4901:DP4903,2,FALSE))</f>
        <v>0</v>
      </c>
      <c r="S4902" s="92">
        <f t="shared" ref="S4902" si="12796">IF(COUNTA(Y4900:DP4903)=0,0,HLOOKUP(S4900,Y4900:DP4903,3,FALSE))</f>
        <v>0</v>
      </c>
      <c r="T4902" s="93"/>
      <c r="U4902" s="94">
        <f t="array" ref="U4902">IF(COUNTA(Y4900:DP4903)=0,0,IF(ISERROR(HLOOKUP(U4903,Y4903:DP4903,1,FALSE)),0,INDEX(Y4902:DP4902,MATCH(U4901&amp;U4903,Y4901:DP4901&amp;Y4903:DP4903,0))))</f>
        <v>0</v>
      </c>
      <c r="V4902" s="94">
        <f t="array" ref="V4902">IF(COUNTA(Y4900:DP4903)=0,0,IF(ISERROR(HLOOKUP(V4903,Y4903:DP4903,1,FALSE)),0,INDEX(Y4902:DP4902,MATCH(V4901&amp;V4903,Y4901:DP4901&amp;Y4903:DP4903,0))))</f>
        <v>0</v>
      </c>
      <c r="W4902" s="95"/>
      <c r="X4902" s="108"/>
    </row>
    <row r="4903" spans="2:24" ht="13.9" thickBot="1">
      <c r="B4903" s="96"/>
      <c r="C4903" s="97"/>
      <c r="D4903" s="96"/>
      <c r="E4903" s="96"/>
      <c r="F4903" s="96"/>
      <c r="G4903" s="96"/>
      <c r="H4903" s="96"/>
      <c r="I4903" s="96"/>
      <c r="J4903" s="96"/>
      <c r="K4903" s="96"/>
      <c r="L4903" s="96"/>
      <c r="M4903" s="96"/>
      <c r="N4903" s="96"/>
      <c r="O4903" s="96"/>
      <c r="P4903" s="97"/>
      <c r="Q4903" s="218"/>
      <c r="R4903" s="98" t="str">
        <f t="shared" ref="R4903" si="12797">IF(COUNTA(Y4900:DP4903)=0,"none",HLOOKUP(R4901,Y4901:DP4903,3,FALSE))</f>
        <v>none</v>
      </c>
      <c r="S4903" s="99" t="str">
        <f t="shared" ref="S4903" si="12798">IF(COUNTA(Y4900:DP4903)=0,"none",HLOOKUP(S4900,Y4900:DP4903,4,FALSE))</f>
        <v>none</v>
      </c>
      <c r="T4903" s="100"/>
      <c r="U4903" s="100" t="str">
        <f t="array" ref="U4903">IF(COUNTA(Y4900:DP4903)=0,"none",IF($U$2="WAHR",$W$3,Abfrage!$F$4))</f>
        <v>none</v>
      </c>
      <c r="V4903" s="100" t="str">
        <f t="array" ref="V4903">IF(COUNTA(Y4900:DP4903)=0,"none",IF($U$2="WAHR",$W$3,Abfrage!$F$4))</f>
        <v>none</v>
      </c>
      <c r="W4903" s="100" t="str">
        <f t="array" ref="W4903">IF(COUNTA(Y4900:DP4903)=0,"none",IF($U$2="WAHR",$W$3,Abfrage!$F$4))</f>
        <v>none</v>
      </c>
      <c r="X4903" s="109"/>
    </row>
    <row r="4904" spans="2:24">
      <c r="B4904" s="75" t="s">
        <v>3016</v>
      </c>
      <c r="C4904" s="76">
        <v>1000372374</v>
      </c>
      <c r="D4904" s="75" t="s">
        <v>95</v>
      </c>
      <c r="E4904" s="75" t="s">
        <v>96</v>
      </c>
      <c r="F4904" s="75" t="s">
        <v>103</v>
      </c>
      <c r="G4904" s="75" t="s">
        <v>306</v>
      </c>
      <c r="H4904" s="75" t="e">
        <v>#N/A</v>
      </c>
      <c r="I4904" s="75" t="s">
        <v>377</v>
      </c>
      <c r="J4904" s="75" t="s">
        <v>3017</v>
      </c>
      <c r="K4904" s="75" t="s">
        <v>306</v>
      </c>
      <c r="L4904" s="75" t="s">
        <v>306</v>
      </c>
      <c r="M4904" s="75" t="s">
        <v>313</v>
      </c>
      <c r="N4904" s="75" t="s">
        <v>352</v>
      </c>
      <c r="O4904" s="75" t="s">
        <v>2795</v>
      </c>
      <c r="P4904" s="76" t="s">
        <v>306</v>
      </c>
      <c r="Q4904" s="216"/>
      <c r="R4904" s="77" t="str">
        <f t="shared" ref="R4904" si="12799">IF(COUNTA(Y4904:DP4907)=0,"01.01.1900",INDEX(Y4904:DP4904,MATCH(R4905,Y4905:DP4905,0)))</f>
        <v>01.01.1900</v>
      </c>
      <c r="S4904" s="78" t="str">
        <f t="shared" ref="S4904" si="12800">IF(COUNTA(Y4904:DP4907)=0,"01.01.1900",MAX(Y4904:DP4904))</f>
        <v>01.01.1900</v>
      </c>
      <c r="T4904" s="79"/>
      <c r="U4904" s="80" t="str">
        <f t="array" ref="U4904">IF(COUNTA(Y4904:DP4907)=0,"01.01.1900",IF(ISERROR(HLOOKUP(U4907,Y4907:DP4907,1,FALSE)),"01.01.1900",INDEX(Y4904:DP4904,MATCH(U4905&amp;U4907,Y4905:DP4905&amp;Y4907:DP4907,0))))</f>
        <v>01.01.1900</v>
      </c>
      <c r="V4904" s="81" t="str">
        <f t="shared" ref="V4904" si="12801">IF(COUNTA(Y4904:DP4907)=0,"01.01.1900",_xlfn.MAXIFS(Y4904:DP4904,Y4907:DP4907,V4907))</f>
        <v>01.01.1900</v>
      </c>
      <c r="W4904" s="82"/>
      <c r="X4904" s="106"/>
    </row>
    <row r="4905" spans="2:24">
      <c r="B4905" s="83"/>
      <c r="C4905" s="84"/>
      <c r="D4905" s="83"/>
      <c r="E4905" s="83"/>
      <c r="F4905" s="83"/>
      <c r="G4905" s="83"/>
      <c r="H4905" s="83"/>
      <c r="I4905" s="83"/>
      <c r="J4905" s="83"/>
      <c r="K4905" s="83"/>
      <c r="L4905" s="83"/>
      <c r="M4905" s="83"/>
      <c r="N4905" s="83"/>
      <c r="O4905" s="83"/>
      <c r="P4905" s="84"/>
      <c r="Q4905" s="217"/>
      <c r="R4905" s="85">
        <f t="shared" ref="R4905" si="12802">IF(COUNTA(Y4904:DP4907)=0,0,MIN(Y4905:DP4905))</f>
        <v>0</v>
      </c>
      <c r="S4905" s="86">
        <f t="shared" ref="S4905" si="12803">IF(COUNTA(Y4904:DP4907)=0,0,HLOOKUP(S4904,Y4904:DP4907,2,FALSE))</f>
        <v>0</v>
      </c>
      <c r="T4905" s="87">
        <f t="shared" ref="T4905" si="12804">IF(COUNTA(Y4904:DP4907)=0,0,AVERAGE(Y4905:DP4905))</f>
        <v>0</v>
      </c>
      <c r="U4905" s="88">
        <f t="shared" ref="U4905" si="12805">IF(COUNTA(Y4904:DP4907)=0,0,_xlfn.MINIFS(Y4905:DP4905,Y4907:DP4907,U4907))</f>
        <v>0</v>
      </c>
      <c r="V4905" s="89">
        <f t="array" ref="V4905">IF(COUNTA(Y4904:DP4907)=0,0,IF(ISERROR(HLOOKUP(V4907,Y4907:DP4907,1,FALSE)),0,INDEX(Y4905:DP4905,MATCH(V4904&amp;V4907,Y4904:DP4904&amp;Y4907:DP4907,0))))</f>
        <v>0</v>
      </c>
      <c r="W4905" s="90">
        <f t="array" ref="W4905">IF(COUNTA(Y4904:DP4907)=0,0,IF(ISERROR(HLOOKUP(W4907,Y4907:DP4907,1,FALSE)),0,AVERAGEIF(Y4907:DP4907,$W4907,Y4905:DP4905)))</f>
        <v>0</v>
      </c>
      <c r="X4905" s="107"/>
    </row>
    <row r="4906" spans="2:24">
      <c r="B4906" s="83"/>
      <c r="C4906" s="84"/>
      <c r="D4906" s="83"/>
      <c r="E4906" s="83"/>
      <c r="F4906" s="83"/>
      <c r="G4906" s="83"/>
      <c r="H4906" s="83"/>
      <c r="I4906" s="83"/>
      <c r="J4906" s="83"/>
      <c r="K4906" s="83"/>
      <c r="L4906" s="83"/>
      <c r="M4906" s="83"/>
      <c r="N4906" s="83"/>
      <c r="O4906" s="83"/>
      <c r="P4906" s="84"/>
      <c r="Q4906" s="217"/>
      <c r="R4906" s="91">
        <f t="shared" ref="R4906" si="12806">IF(COUNTA(Y4904:DP4907)=0,0,HLOOKUP(R4905,Y4905:DP4907,2,FALSE))</f>
        <v>0</v>
      </c>
      <c r="S4906" s="92">
        <f t="shared" ref="S4906" si="12807">IF(COUNTA(Y4904:DP4907)=0,0,HLOOKUP(S4904,Y4904:DP4907,3,FALSE))</f>
        <v>0</v>
      </c>
      <c r="T4906" s="93"/>
      <c r="U4906" s="94">
        <f t="array" ref="U4906">IF(COUNTA(Y4904:DP4907)=0,0,IF(ISERROR(HLOOKUP(U4907,Y4907:DP4907,1,FALSE)),0,INDEX(Y4906:DP4906,MATCH(U4905&amp;U4907,Y4905:DP4905&amp;Y4907:DP4907,0))))</f>
        <v>0</v>
      </c>
      <c r="V4906" s="94">
        <f t="array" ref="V4906">IF(COUNTA(Y4904:DP4907)=0,0,IF(ISERROR(HLOOKUP(V4907,Y4907:DP4907,1,FALSE)),0,INDEX(Y4906:DP4906,MATCH(V4905&amp;V4907,Y4905:DP4905&amp;Y4907:DP4907,0))))</f>
        <v>0</v>
      </c>
      <c r="W4906" s="95"/>
      <c r="X4906" s="108"/>
    </row>
    <row r="4907" spans="2:24" ht="13.9" thickBot="1">
      <c r="B4907" s="96"/>
      <c r="C4907" s="97"/>
      <c r="D4907" s="96"/>
      <c r="E4907" s="96"/>
      <c r="F4907" s="96"/>
      <c r="G4907" s="96"/>
      <c r="H4907" s="96"/>
      <c r="I4907" s="96"/>
      <c r="J4907" s="96"/>
      <c r="K4907" s="96"/>
      <c r="L4907" s="96"/>
      <c r="M4907" s="96"/>
      <c r="N4907" s="96"/>
      <c r="O4907" s="96"/>
      <c r="P4907" s="97"/>
      <c r="Q4907" s="218"/>
      <c r="R4907" s="98" t="str">
        <f t="shared" ref="R4907" si="12808">IF(COUNTA(Y4904:DP4907)=0,"none",HLOOKUP(R4905,Y4905:DP4907,3,FALSE))</f>
        <v>none</v>
      </c>
      <c r="S4907" s="99" t="str">
        <f t="shared" ref="S4907" si="12809">IF(COUNTA(Y4904:DP4907)=0,"none",HLOOKUP(S4904,Y4904:DP4907,4,FALSE))</f>
        <v>none</v>
      </c>
      <c r="T4907" s="100"/>
      <c r="U4907" s="100" t="str">
        <f t="array" ref="U4907">IF(COUNTA(Y4904:DP4907)=0,"none",IF($U$2="WAHR",$W$3,Abfrage!$F$4))</f>
        <v>none</v>
      </c>
      <c r="V4907" s="100" t="str">
        <f t="array" ref="V4907">IF(COUNTA(Y4904:DP4907)=0,"none",IF($U$2="WAHR",$W$3,Abfrage!$F$4))</f>
        <v>none</v>
      </c>
      <c r="W4907" s="100" t="str">
        <f t="array" ref="W4907">IF(COUNTA(Y4904:DP4907)=0,"none",IF($U$2="WAHR",$W$3,Abfrage!$F$4))</f>
        <v>none</v>
      </c>
      <c r="X4907" s="109"/>
    </row>
    <row r="4908" spans="2:24">
      <c r="B4908" s="75" t="s">
        <v>3018</v>
      </c>
      <c r="C4908" s="76">
        <v>1000372376</v>
      </c>
      <c r="D4908" s="75" t="s">
        <v>95</v>
      </c>
      <c r="E4908" s="75" t="s">
        <v>148</v>
      </c>
      <c r="F4908" s="75" t="s">
        <v>96</v>
      </c>
      <c r="G4908" s="75" t="s">
        <v>96</v>
      </c>
      <c r="H4908" s="75" t="e">
        <v>#N/A</v>
      </c>
      <c r="I4908" s="75" t="s">
        <v>377</v>
      </c>
      <c r="J4908" s="75" t="s">
        <v>3019</v>
      </c>
      <c r="K4908" s="75" t="s">
        <v>352</v>
      </c>
      <c r="L4908" s="75" t="s">
        <v>1704</v>
      </c>
      <c r="M4908" s="75" t="s">
        <v>313</v>
      </c>
      <c r="N4908" s="75" t="s">
        <v>327</v>
      </c>
      <c r="O4908" s="75" t="s">
        <v>306</v>
      </c>
      <c r="P4908" s="76" t="s">
        <v>306</v>
      </c>
      <c r="Q4908" s="216"/>
      <c r="R4908" s="77" t="str">
        <f t="shared" ref="R4908" si="12810">IF(COUNTA(Y4908:DP4911)=0,"01.01.1900",INDEX(Y4908:DP4908,MATCH(R4909,Y4909:DP4909,0)))</f>
        <v>01.01.1900</v>
      </c>
      <c r="S4908" s="78" t="str">
        <f t="shared" ref="S4908" si="12811">IF(COUNTA(Y4908:DP4911)=0,"01.01.1900",MAX(Y4908:DP4908))</f>
        <v>01.01.1900</v>
      </c>
      <c r="T4908" s="79"/>
      <c r="U4908" s="80" t="str">
        <f t="array" ref="U4908">IF(COUNTA(Y4908:DP4911)=0,"01.01.1900",IF(ISERROR(HLOOKUP(U4911,Y4911:DP4911,1,FALSE)),"01.01.1900",INDEX(Y4908:DP4908,MATCH(U4909&amp;U4911,Y4909:DP4909&amp;Y4911:DP4911,0))))</f>
        <v>01.01.1900</v>
      </c>
      <c r="V4908" s="81" t="str">
        <f t="shared" ref="V4908" si="12812">IF(COUNTA(Y4908:DP4911)=0,"01.01.1900",_xlfn.MAXIFS(Y4908:DP4908,Y4911:DP4911,V4911))</f>
        <v>01.01.1900</v>
      </c>
      <c r="W4908" s="82"/>
      <c r="X4908" s="106"/>
    </row>
    <row r="4909" spans="2:24">
      <c r="B4909" s="83"/>
      <c r="C4909" s="84"/>
      <c r="D4909" s="83"/>
      <c r="E4909" s="83"/>
      <c r="F4909" s="83"/>
      <c r="G4909" s="83"/>
      <c r="H4909" s="83"/>
      <c r="I4909" s="83"/>
      <c r="J4909" s="83"/>
      <c r="K4909" s="83"/>
      <c r="L4909" s="83"/>
      <c r="M4909" s="83"/>
      <c r="N4909" s="83"/>
      <c r="O4909" s="83"/>
      <c r="P4909" s="84"/>
      <c r="Q4909" s="217"/>
      <c r="R4909" s="85">
        <f t="shared" ref="R4909" si="12813">IF(COUNTA(Y4908:DP4911)=0,0,MIN(Y4909:DP4909))</f>
        <v>0</v>
      </c>
      <c r="S4909" s="86">
        <f t="shared" ref="S4909" si="12814">IF(COUNTA(Y4908:DP4911)=0,0,HLOOKUP(S4908,Y4908:DP4911,2,FALSE))</f>
        <v>0</v>
      </c>
      <c r="T4909" s="87">
        <f t="shared" ref="T4909" si="12815">IF(COUNTA(Y4908:DP4911)=0,0,AVERAGE(Y4909:DP4909))</f>
        <v>0</v>
      </c>
      <c r="U4909" s="88">
        <f t="shared" ref="U4909" si="12816">IF(COUNTA(Y4908:DP4911)=0,0,_xlfn.MINIFS(Y4909:DP4909,Y4911:DP4911,U4911))</f>
        <v>0</v>
      </c>
      <c r="V4909" s="89">
        <f t="array" ref="V4909">IF(COUNTA(Y4908:DP4911)=0,0,IF(ISERROR(HLOOKUP(V4911,Y4911:DP4911,1,FALSE)),0,INDEX(Y4909:DP4909,MATCH(V4908&amp;V4911,Y4908:DP4908&amp;Y4911:DP4911,0))))</f>
        <v>0</v>
      </c>
      <c r="W4909" s="90">
        <f t="array" ref="W4909">IF(COUNTA(Y4908:DP4911)=0,0,IF(ISERROR(HLOOKUP(W4911,Y4911:DP4911,1,FALSE)),0,AVERAGEIF(Y4911:DP4911,$W4911,Y4909:DP4909)))</f>
        <v>0</v>
      </c>
      <c r="X4909" s="107"/>
    </row>
    <row r="4910" spans="2:24">
      <c r="B4910" s="83"/>
      <c r="C4910" s="84"/>
      <c r="D4910" s="83"/>
      <c r="E4910" s="83"/>
      <c r="F4910" s="83"/>
      <c r="G4910" s="83"/>
      <c r="H4910" s="83"/>
      <c r="I4910" s="83"/>
      <c r="J4910" s="83"/>
      <c r="K4910" s="83"/>
      <c r="L4910" s="83"/>
      <c r="M4910" s="83"/>
      <c r="N4910" s="83"/>
      <c r="O4910" s="83"/>
      <c r="P4910" s="84"/>
      <c r="Q4910" s="217"/>
      <c r="R4910" s="91">
        <f t="shared" ref="R4910" si="12817">IF(COUNTA(Y4908:DP4911)=0,0,HLOOKUP(R4909,Y4909:DP4911,2,FALSE))</f>
        <v>0</v>
      </c>
      <c r="S4910" s="92">
        <f t="shared" ref="S4910" si="12818">IF(COUNTA(Y4908:DP4911)=0,0,HLOOKUP(S4908,Y4908:DP4911,3,FALSE))</f>
        <v>0</v>
      </c>
      <c r="T4910" s="93"/>
      <c r="U4910" s="94">
        <f t="array" ref="U4910">IF(COUNTA(Y4908:DP4911)=0,0,IF(ISERROR(HLOOKUP(U4911,Y4911:DP4911,1,FALSE)),0,INDEX(Y4910:DP4910,MATCH(U4909&amp;U4911,Y4909:DP4909&amp;Y4911:DP4911,0))))</f>
        <v>0</v>
      </c>
      <c r="V4910" s="94">
        <f t="array" ref="V4910">IF(COUNTA(Y4908:DP4911)=0,0,IF(ISERROR(HLOOKUP(V4911,Y4911:DP4911,1,FALSE)),0,INDEX(Y4910:DP4910,MATCH(V4909&amp;V4911,Y4909:DP4909&amp;Y4911:DP4911,0))))</f>
        <v>0</v>
      </c>
      <c r="W4910" s="95"/>
      <c r="X4910" s="108"/>
    </row>
    <row r="4911" spans="2:24" ht="13.9" thickBot="1">
      <c r="B4911" s="96"/>
      <c r="C4911" s="97"/>
      <c r="D4911" s="96"/>
      <c r="E4911" s="96"/>
      <c r="F4911" s="96"/>
      <c r="G4911" s="96"/>
      <c r="H4911" s="96"/>
      <c r="I4911" s="96"/>
      <c r="J4911" s="96"/>
      <c r="K4911" s="96"/>
      <c r="L4911" s="96"/>
      <c r="M4911" s="96"/>
      <c r="N4911" s="96"/>
      <c r="O4911" s="96"/>
      <c r="P4911" s="97"/>
      <c r="Q4911" s="218"/>
      <c r="R4911" s="98" t="str">
        <f t="shared" ref="R4911" si="12819">IF(COUNTA(Y4908:DP4911)=0,"none",HLOOKUP(R4909,Y4909:DP4911,3,FALSE))</f>
        <v>none</v>
      </c>
      <c r="S4911" s="99" t="str">
        <f t="shared" ref="S4911" si="12820">IF(COUNTA(Y4908:DP4911)=0,"none",HLOOKUP(S4908,Y4908:DP4911,4,FALSE))</f>
        <v>none</v>
      </c>
      <c r="T4911" s="100"/>
      <c r="U4911" s="100" t="str">
        <f t="array" ref="U4911">IF(COUNTA(Y4908:DP4911)=0,"none",IF($U$2="WAHR",$W$3,Abfrage!$F$4))</f>
        <v>none</v>
      </c>
      <c r="V4911" s="100" t="str">
        <f t="array" ref="V4911">IF(COUNTA(Y4908:DP4911)=0,"none",IF($U$2="WAHR",$W$3,Abfrage!$F$4))</f>
        <v>none</v>
      </c>
      <c r="W4911" s="100" t="str">
        <f t="array" ref="W4911">IF(COUNTA(Y4908:DP4911)=0,"none",IF($U$2="WAHR",$W$3,Abfrage!$F$4))</f>
        <v>none</v>
      </c>
      <c r="X4911" s="109"/>
    </row>
    <row r="4912" spans="2:24">
      <c r="B4912" s="75" t="s">
        <v>3020</v>
      </c>
      <c r="C4912" s="76">
        <v>1000372377</v>
      </c>
      <c r="D4912" s="75" t="s">
        <v>95</v>
      </c>
      <c r="E4912" s="75" t="s">
        <v>96</v>
      </c>
      <c r="F4912" s="75" t="s">
        <v>97</v>
      </c>
      <c r="G4912" s="75" t="s">
        <v>96</v>
      </c>
      <c r="H4912" s="75" t="e">
        <v>#N/A</v>
      </c>
      <c r="I4912" s="75" t="s">
        <v>377</v>
      </c>
      <c r="J4912" s="75" t="s">
        <v>3021</v>
      </c>
      <c r="K4912" s="75" t="s">
        <v>306</v>
      </c>
      <c r="L4912" s="75" t="s">
        <v>306</v>
      </c>
      <c r="M4912" s="75" t="s">
        <v>313</v>
      </c>
      <c r="N4912" s="75" t="s">
        <v>352</v>
      </c>
      <c r="O4912" s="75" t="s">
        <v>315</v>
      </c>
      <c r="P4912" s="76" t="s">
        <v>306</v>
      </c>
      <c r="Q4912" s="216"/>
      <c r="R4912" s="77" t="str">
        <f t="shared" ref="R4912" si="12821">IF(COUNTA(Y4912:DP4915)=0,"01.01.1900",INDEX(Y4912:DP4912,MATCH(R4913,Y4913:DP4913,0)))</f>
        <v>01.01.1900</v>
      </c>
      <c r="S4912" s="78" t="str">
        <f t="shared" ref="S4912" si="12822">IF(COUNTA(Y4912:DP4915)=0,"01.01.1900",MAX(Y4912:DP4912))</f>
        <v>01.01.1900</v>
      </c>
      <c r="T4912" s="79"/>
      <c r="U4912" s="80" t="str">
        <f t="array" ref="U4912">IF(COUNTA(Y4912:DP4915)=0,"01.01.1900",IF(ISERROR(HLOOKUP(U4915,Y4915:DP4915,1,FALSE)),"01.01.1900",INDEX(Y4912:DP4912,MATCH(U4913&amp;U4915,Y4913:DP4913&amp;Y4915:DP4915,0))))</f>
        <v>01.01.1900</v>
      </c>
      <c r="V4912" s="81" t="str">
        <f t="shared" ref="V4912" si="12823">IF(COUNTA(Y4912:DP4915)=0,"01.01.1900",_xlfn.MAXIFS(Y4912:DP4912,Y4915:DP4915,V4915))</f>
        <v>01.01.1900</v>
      </c>
      <c r="W4912" s="82"/>
      <c r="X4912" s="106"/>
    </row>
    <row r="4913" spans="2:24">
      <c r="B4913" s="83"/>
      <c r="C4913" s="84"/>
      <c r="D4913" s="83"/>
      <c r="E4913" s="83"/>
      <c r="F4913" s="83"/>
      <c r="G4913" s="83"/>
      <c r="H4913" s="83"/>
      <c r="I4913" s="83"/>
      <c r="J4913" s="83"/>
      <c r="K4913" s="83"/>
      <c r="L4913" s="83"/>
      <c r="M4913" s="83"/>
      <c r="N4913" s="83"/>
      <c r="O4913" s="83"/>
      <c r="P4913" s="84"/>
      <c r="Q4913" s="217"/>
      <c r="R4913" s="85">
        <f t="shared" ref="R4913" si="12824">IF(COUNTA(Y4912:DP4915)=0,0,MIN(Y4913:DP4913))</f>
        <v>0</v>
      </c>
      <c r="S4913" s="86">
        <f t="shared" ref="S4913" si="12825">IF(COUNTA(Y4912:DP4915)=0,0,HLOOKUP(S4912,Y4912:DP4915,2,FALSE))</f>
        <v>0</v>
      </c>
      <c r="T4913" s="87">
        <f t="shared" ref="T4913" si="12826">IF(COUNTA(Y4912:DP4915)=0,0,AVERAGE(Y4913:DP4913))</f>
        <v>0</v>
      </c>
      <c r="U4913" s="88">
        <f t="shared" ref="U4913" si="12827">IF(COUNTA(Y4912:DP4915)=0,0,_xlfn.MINIFS(Y4913:DP4913,Y4915:DP4915,U4915))</f>
        <v>0</v>
      </c>
      <c r="V4913" s="89">
        <f t="array" ref="V4913">IF(COUNTA(Y4912:DP4915)=0,0,IF(ISERROR(HLOOKUP(V4915,Y4915:DP4915,1,FALSE)),0,INDEX(Y4913:DP4913,MATCH(V4912&amp;V4915,Y4912:DP4912&amp;Y4915:DP4915,0))))</f>
        <v>0</v>
      </c>
      <c r="W4913" s="90">
        <f t="array" ref="W4913">IF(COUNTA(Y4912:DP4915)=0,0,IF(ISERROR(HLOOKUP(W4915,Y4915:DP4915,1,FALSE)),0,AVERAGEIF(Y4915:DP4915,$W4915,Y4913:DP4913)))</f>
        <v>0</v>
      </c>
      <c r="X4913" s="107"/>
    </row>
    <row r="4914" spans="2:24">
      <c r="B4914" s="83"/>
      <c r="C4914" s="84"/>
      <c r="D4914" s="83"/>
      <c r="E4914" s="83"/>
      <c r="F4914" s="83"/>
      <c r="G4914" s="83"/>
      <c r="H4914" s="83"/>
      <c r="I4914" s="83"/>
      <c r="J4914" s="83"/>
      <c r="K4914" s="83"/>
      <c r="L4914" s="83"/>
      <c r="M4914" s="83"/>
      <c r="N4914" s="83"/>
      <c r="O4914" s="83"/>
      <c r="P4914" s="84"/>
      <c r="Q4914" s="217"/>
      <c r="R4914" s="91">
        <f t="shared" ref="R4914" si="12828">IF(COUNTA(Y4912:DP4915)=0,0,HLOOKUP(R4913,Y4913:DP4915,2,FALSE))</f>
        <v>0</v>
      </c>
      <c r="S4914" s="92">
        <f t="shared" ref="S4914" si="12829">IF(COUNTA(Y4912:DP4915)=0,0,HLOOKUP(S4912,Y4912:DP4915,3,FALSE))</f>
        <v>0</v>
      </c>
      <c r="T4914" s="93"/>
      <c r="U4914" s="94">
        <f t="array" ref="U4914">IF(COUNTA(Y4912:DP4915)=0,0,IF(ISERROR(HLOOKUP(U4915,Y4915:DP4915,1,FALSE)),0,INDEX(Y4914:DP4914,MATCH(U4913&amp;U4915,Y4913:DP4913&amp;Y4915:DP4915,0))))</f>
        <v>0</v>
      </c>
      <c r="V4914" s="94">
        <f t="array" ref="V4914">IF(COUNTA(Y4912:DP4915)=0,0,IF(ISERROR(HLOOKUP(V4915,Y4915:DP4915,1,FALSE)),0,INDEX(Y4914:DP4914,MATCH(V4913&amp;V4915,Y4913:DP4913&amp;Y4915:DP4915,0))))</f>
        <v>0</v>
      </c>
      <c r="W4914" s="95"/>
      <c r="X4914" s="108"/>
    </row>
    <row r="4915" spans="2:24" ht="13.9" thickBot="1">
      <c r="B4915" s="96"/>
      <c r="C4915" s="97"/>
      <c r="D4915" s="96"/>
      <c r="E4915" s="96"/>
      <c r="F4915" s="96"/>
      <c r="G4915" s="96"/>
      <c r="H4915" s="96"/>
      <c r="I4915" s="96"/>
      <c r="J4915" s="96"/>
      <c r="K4915" s="96"/>
      <c r="L4915" s="96"/>
      <c r="M4915" s="96"/>
      <c r="N4915" s="96"/>
      <c r="O4915" s="96"/>
      <c r="P4915" s="97"/>
      <c r="Q4915" s="218"/>
      <c r="R4915" s="98" t="str">
        <f t="shared" ref="R4915" si="12830">IF(COUNTA(Y4912:DP4915)=0,"none",HLOOKUP(R4913,Y4913:DP4915,3,FALSE))</f>
        <v>none</v>
      </c>
      <c r="S4915" s="99" t="str">
        <f t="shared" ref="S4915" si="12831">IF(COUNTA(Y4912:DP4915)=0,"none",HLOOKUP(S4912,Y4912:DP4915,4,FALSE))</f>
        <v>none</v>
      </c>
      <c r="T4915" s="100"/>
      <c r="U4915" s="100" t="str">
        <f t="array" ref="U4915">IF(COUNTA(Y4912:DP4915)=0,"none",IF($U$2="WAHR",$W$3,Abfrage!$F$4))</f>
        <v>none</v>
      </c>
      <c r="V4915" s="100" t="str">
        <f t="array" ref="V4915">IF(COUNTA(Y4912:DP4915)=0,"none",IF($U$2="WAHR",$W$3,Abfrage!$F$4))</f>
        <v>none</v>
      </c>
      <c r="W4915" s="100" t="str">
        <f t="array" ref="W4915">IF(COUNTA(Y4912:DP4915)=0,"none",IF($U$2="WAHR",$W$3,Abfrage!$F$4))</f>
        <v>none</v>
      </c>
      <c r="X4915" s="109"/>
    </row>
    <row r="4916" spans="2:24">
      <c r="B4916" s="75" t="s">
        <v>3022</v>
      </c>
      <c r="C4916" s="76">
        <v>1000372378</v>
      </c>
      <c r="D4916" s="75" t="s">
        <v>95</v>
      </c>
      <c r="E4916" s="75" t="s">
        <v>148</v>
      </c>
      <c r="F4916" s="75" t="s">
        <v>175</v>
      </c>
      <c r="G4916" s="75" t="s">
        <v>306</v>
      </c>
      <c r="H4916" s="75" t="e">
        <v>#N/A</v>
      </c>
      <c r="I4916" s="75" t="s">
        <v>377</v>
      </c>
      <c r="J4916" s="75" t="s">
        <v>3023</v>
      </c>
      <c r="K4916" s="75" t="s">
        <v>1704</v>
      </c>
      <c r="L4916" s="75" t="s">
        <v>789</v>
      </c>
      <c r="M4916" s="75" t="s">
        <v>307</v>
      </c>
      <c r="N4916" s="75" t="s">
        <v>327</v>
      </c>
      <c r="O4916" s="75" t="s">
        <v>306</v>
      </c>
      <c r="P4916" s="76" t="s">
        <v>306</v>
      </c>
      <c r="Q4916" s="216"/>
      <c r="R4916" s="77" t="str">
        <f t="shared" ref="R4916" si="12832">IF(COUNTA(Y4916:DP4919)=0,"01.01.1900",INDEX(Y4916:DP4916,MATCH(R4917,Y4917:DP4917,0)))</f>
        <v>01.01.1900</v>
      </c>
      <c r="S4916" s="78" t="str">
        <f t="shared" ref="S4916" si="12833">IF(COUNTA(Y4916:DP4919)=0,"01.01.1900",MAX(Y4916:DP4916))</f>
        <v>01.01.1900</v>
      </c>
      <c r="T4916" s="79"/>
      <c r="U4916" s="80" t="str">
        <f t="array" ref="U4916">IF(COUNTA(Y4916:DP4919)=0,"01.01.1900",IF(ISERROR(HLOOKUP(U4919,Y4919:DP4919,1,FALSE)),"01.01.1900",INDEX(Y4916:DP4916,MATCH(U4917&amp;U4919,Y4917:DP4917&amp;Y4919:DP4919,0))))</f>
        <v>01.01.1900</v>
      </c>
      <c r="V4916" s="81" t="str">
        <f t="shared" ref="V4916" si="12834">IF(COUNTA(Y4916:DP4919)=0,"01.01.1900",_xlfn.MAXIFS(Y4916:DP4916,Y4919:DP4919,V4919))</f>
        <v>01.01.1900</v>
      </c>
      <c r="W4916" s="82"/>
      <c r="X4916" s="106"/>
    </row>
    <row r="4917" spans="2:24">
      <c r="B4917" s="83"/>
      <c r="C4917" s="84"/>
      <c r="D4917" s="83"/>
      <c r="E4917" s="83"/>
      <c r="F4917" s="83"/>
      <c r="G4917" s="83"/>
      <c r="H4917" s="83"/>
      <c r="I4917" s="83"/>
      <c r="J4917" s="83"/>
      <c r="K4917" s="83"/>
      <c r="L4917" s="83"/>
      <c r="M4917" s="83"/>
      <c r="N4917" s="83"/>
      <c r="O4917" s="83"/>
      <c r="P4917" s="84"/>
      <c r="Q4917" s="217"/>
      <c r="R4917" s="85">
        <f t="shared" ref="R4917" si="12835">IF(COUNTA(Y4916:DP4919)=0,0,MIN(Y4917:DP4917))</f>
        <v>0</v>
      </c>
      <c r="S4917" s="86">
        <f t="shared" ref="S4917" si="12836">IF(COUNTA(Y4916:DP4919)=0,0,HLOOKUP(S4916,Y4916:DP4919,2,FALSE))</f>
        <v>0</v>
      </c>
      <c r="T4917" s="87">
        <f t="shared" ref="T4917" si="12837">IF(COUNTA(Y4916:DP4919)=0,0,AVERAGE(Y4917:DP4917))</f>
        <v>0</v>
      </c>
      <c r="U4917" s="88">
        <f t="shared" ref="U4917" si="12838">IF(COUNTA(Y4916:DP4919)=0,0,_xlfn.MINIFS(Y4917:DP4917,Y4919:DP4919,U4919))</f>
        <v>0</v>
      </c>
      <c r="V4917" s="89">
        <f t="array" ref="V4917">IF(COUNTA(Y4916:DP4919)=0,0,IF(ISERROR(HLOOKUP(V4919,Y4919:DP4919,1,FALSE)),0,INDEX(Y4917:DP4917,MATCH(V4916&amp;V4919,Y4916:DP4916&amp;Y4919:DP4919,0))))</f>
        <v>0</v>
      </c>
      <c r="W4917" s="90">
        <f t="array" ref="W4917">IF(COUNTA(Y4916:DP4919)=0,0,IF(ISERROR(HLOOKUP(W4919,Y4919:DP4919,1,FALSE)),0,AVERAGEIF(Y4919:DP4919,$W4919,Y4917:DP4917)))</f>
        <v>0</v>
      </c>
      <c r="X4917" s="107"/>
    </row>
    <row r="4918" spans="2:24">
      <c r="B4918" s="83"/>
      <c r="C4918" s="84"/>
      <c r="D4918" s="83"/>
      <c r="E4918" s="83"/>
      <c r="F4918" s="83"/>
      <c r="G4918" s="83"/>
      <c r="H4918" s="83"/>
      <c r="I4918" s="83"/>
      <c r="J4918" s="83"/>
      <c r="K4918" s="83"/>
      <c r="L4918" s="83"/>
      <c r="M4918" s="83"/>
      <c r="N4918" s="83"/>
      <c r="O4918" s="83"/>
      <c r="P4918" s="84"/>
      <c r="Q4918" s="217"/>
      <c r="R4918" s="91">
        <f t="shared" ref="R4918" si="12839">IF(COUNTA(Y4916:DP4919)=0,0,HLOOKUP(R4917,Y4917:DP4919,2,FALSE))</f>
        <v>0</v>
      </c>
      <c r="S4918" s="92">
        <f t="shared" ref="S4918" si="12840">IF(COUNTA(Y4916:DP4919)=0,0,HLOOKUP(S4916,Y4916:DP4919,3,FALSE))</f>
        <v>0</v>
      </c>
      <c r="T4918" s="93"/>
      <c r="U4918" s="94">
        <f t="array" ref="U4918">IF(COUNTA(Y4916:DP4919)=0,0,IF(ISERROR(HLOOKUP(U4919,Y4919:DP4919,1,FALSE)),0,INDEX(Y4918:DP4918,MATCH(U4917&amp;U4919,Y4917:DP4917&amp;Y4919:DP4919,0))))</f>
        <v>0</v>
      </c>
      <c r="V4918" s="94">
        <f t="array" ref="V4918">IF(COUNTA(Y4916:DP4919)=0,0,IF(ISERROR(HLOOKUP(V4919,Y4919:DP4919,1,FALSE)),0,INDEX(Y4918:DP4918,MATCH(V4917&amp;V4919,Y4917:DP4917&amp;Y4919:DP4919,0))))</f>
        <v>0</v>
      </c>
      <c r="W4918" s="95"/>
      <c r="X4918" s="108"/>
    </row>
    <row r="4919" spans="2:24" ht="13.9" thickBot="1">
      <c r="B4919" s="96"/>
      <c r="C4919" s="97"/>
      <c r="D4919" s="96"/>
      <c r="E4919" s="96"/>
      <c r="F4919" s="96"/>
      <c r="G4919" s="96"/>
      <c r="H4919" s="96"/>
      <c r="I4919" s="96"/>
      <c r="J4919" s="96"/>
      <c r="K4919" s="96"/>
      <c r="L4919" s="96"/>
      <c r="M4919" s="96"/>
      <c r="N4919" s="96"/>
      <c r="O4919" s="96"/>
      <c r="P4919" s="97"/>
      <c r="Q4919" s="218"/>
      <c r="R4919" s="98" t="str">
        <f t="shared" ref="R4919" si="12841">IF(COUNTA(Y4916:DP4919)=0,"none",HLOOKUP(R4917,Y4917:DP4919,3,FALSE))</f>
        <v>none</v>
      </c>
      <c r="S4919" s="99" t="str">
        <f t="shared" ref="S4919" si="12842">IF(COUNTA(Y4916:DP4919)=0,"none",HLOOKUP(S4916,Y4916:DP4919,4,FALSE))</f>
        <v>none</v>
      </c>
      <c r="T4919" s="100"/>
      <c r="U4919" s="100" t="str">
        <f t="array" ref="U4919">IF(COUNTA(Y4916:DP4919)=0,"none",IF($U$2="WAHR",$W$3,Abfrage!$F$4))</f>
        <v>none</v>
      </c>
      <c r="V4919" s="100" t="str">
        <f t="array" ref="V4919">IF(COUNTA(Y4916:DP4919)=0,"none",IF($U$2="WAHR",$W$3,Abfrage!$F$4))</f>
        <v>none</v>
      </c>
      <c r="W4919" s="100" t="str">
        <f t="array" ref="W4919">IF(COUNTA(Y4916:DP4919)=0,"none",IF($U$2="WAHR",$W$3,Abfrage!$F$4))</f>
        <v>none</v>
      </c>
      <c r="X4919" s="109"/>
    </row>
    <row r="4920" spans="2:24">
      <c r="B4920" s="75" t="s">
        <v>3024</v>
      </c>
      <c r="C4920" s="76">
        <v>1000372379</v>
      </c>
      <c r="D4920" s="75" t="s">
        <v>95</v>
      </c>
      <c r="E4920" s="75" t="s">
        <v>148</v>
      </c>
      <c r="F4920" s="75" t="s">
        <v>175</v>
      </c>
      <c r="G4920" s="75" t="s">
        <v>175</v>
      </c>
      <c r="H4920" s="75" t="e">
        <v>#N/A</v>
      </c>
      <c r="I4920" s="75" t="s">
        <v>377</v>
      </c>
      <c r="J4920" s="75" t="s">
        <v>3025</v>
      </c>
      <c r="K4920" s="75" t="s">
        <v>352</v>
      </c>
      <c r="L4920" s="75" t="s">
        <v>1704</v>
      </c>
      <c r="M4920" s="75" t="s">
        <v>307</v>
      </c>
      <c r="N4920" s="75" t="s">
        <v>327</v>
      </c>
      <c r="O4920" s="75" t="s">
        <v>306</v>
      </c>
      <c r="P4920" s="76" t="s">
        <v>306</v>
      </c>
      <c r="Q4920" s="216"/>
      <c r="R4920" s="77" t="str">
        <f t="shared" ref="R4920" si="12843">IF(COUNTA(Y4920:DP4923)=0,"01.01.1900",INDEX(Y4920:DP4920,MATCH(R4921,Y4921:DP4921,0)))</f>
        <v>01.01.1900</v>
      </c>
      <c r="S4920" s="78" t="str">
        <f t="shared" ref="S4920" si="12844">IF(COUNTA(Y4920:DP4923)=0,"01.01.1900",MAX(Y4920:DP4920))</f>
        <v>01.01.1900</v>
      </c>
      <c r="T4920" s="79"/>
      <c r="U4920" s="80" t="str">
        <f t="array" ref="U4920">IF(COUNTA(Y4920:DP4923)=0,"01.01.1900",IF(ISERROR(HLOOKUP(U4923,Y4923:DP4923,1,FALSE)),"01.01.1900",INDEX(Y4920:DP4920,MATCH(U4921&amp;U4923,Y4921:DP4921&amp;Y4923:DP4923,0))))</f>
        <v>01.01.1900</v>
      </c>
      <c r="V4920" s="81" t="str">
        <f t="shared" ref="V4920" si="12845">IF(COUNTA(Y4920:DP4923)=0,"01.01.1900",_xlfn.MAXIFS(Y4920:DP4920,Y4923:DP4923,V4923))</f>
        <v>01.01.1900</v>
      </c>
      <c r="W4920" s="82"/>
      <c r="X4920" s="106"/>
    </row>
    <row r="4921" spans="2:24">
      <c r="B4921" s="83"/>
      <c r="C4921" s="84"/>
      <c r="D4921" s="83"/>
      <c r="E4921" s="83"/>
      <c r="F4921" s="83"/>
      <c r="G4921" s="83"/>
      <c r="H4921" s="83"/>
      <c r="I4921" s="83"/>
      <c r="J4921" s="83"/>
      <c r="K4921" s="83"/>
      <c r="L4921" s="83"/>
      <c r="M4921" s="83"/>
      <c r="N4921" s="83"/>
      <c r="O4921" s="83"/>
      <c r="P4921" s="84"/>
      <c r="Q4921" s="217"/>
      <c r="R4921" s="85">
        <f t="shared" ref="R4921" si="12846">IF(COUNTA(Y4920:DP4923)=0,0,MIN(Y4921:DP4921))</f>
        <v>0</v>
      </c>
      <c r="S4921" s="86">
        <f t="shared" ref="S4921" si="12847">IF(COUNTA(Y4920:DP4923)=0,0,HLOOKUP(S4920,Y4920:DP4923,2,FALSE))</f>
        <v>0</v>
      </c>
      <c r="T4921" s="87">
        <f t="shared" ref="T4921" si="12848">IF(COUNTA(Y4920:DP4923)=0,0,AVERAGE(Y4921:DP4921))</f>
        <v>0</v>
      </c>
      <c r="U4921" s="88">
        <f t="shared" ref="U4921" si="12849">IF(COUNTA(Y4920:DP4923)=0,0,_xlfn.MINIFS(Y4921:DP4921,Y4923:DP4923,U4923))</f>
        <v>0</v>
      </c>
      <c r="V4921" s="89">
        <f t="array" ref="V4921">IF(COUNTA(Y4920:DP4923)=0,0,IF(ISERROR(HLOOKUP(V4923,Y4923:DP4923,1,FALSE)),0,INDEX(Y4921:DP4921,MATCH(V4920&amp;V4923,Y4920:DP4920&amp;Y4923:DP4923,0))))</f>
        <v>0</v>
      </c>
      <c r="W4921" s="90">
        <f t="array" ref="W4921">IF(COUNTA(Y4920:DP4923)=0,0,IF(ISERROR(HLOOKUP(W4923,Y4923:DP4923,1,FALSE)),0,AVERAGEIF(Y4923:DP4923,$W4923,Y4921:DP4921)))</f>
        <v>0</v>
      </c>
      <c r="X4921" s="107"/>
    </row>
    <row r="4922" spans="2:24">
      <c r="B4922" s="83"/>
      <c r="C4922" s="84"/>
      <c r="D4922" s="83"/>
      <c r="E4922" s="83"/>
      <c r="F4922" s="83"/>
      <c r="G4922" s="83"/>
      <c r="H4922" s="83"/>
      <c r="I4922" s="83"/>
      <c r="J4922" s="83"/>
      <c r="K4922" s="83"/>
      <c r="L4922" s="83"/>
      <c r="M4922" s="83"/>
      <c r="N4922" s="83"/>
      <c r="O4922" s="83"/>
      <c r="P4922" s="84"/>
      <c r="Q4922" s="217"/>
      <c r="R4922" s="91">
        <f t="shared" ref="R4922" si="12850">IF(COUNTA(Y4920:DP4923)=0,0,HLOOKUP(R4921,Y4921:DP4923,2,FALSE))</f>
        <v>0</v>
      </c>
      <c r="S4922" s="92">
        <f t="shared" ref="S4922" si="12851">IF(COUNTA(Y4920:DP4923)=0,0,HLOOKUP(S4920,Y4920:DP4923,3,FALSE))</f>
        <v>0</v>
      </c>
      <c r="T4922" s="93"/>
      <c r="U4922" s="94">
        <f t="array" ref="U4922">IF(COUNTA(Y4920:DP4923)=0,0,IF(ISERROR(HLOOKUP(U4923,Y4923:DP4923,1,FALSE)),0,INDEX(Y4922:DP4922,MATCH(U4921&amp;U4923,Y4921:DP4921&amp;Y4923:DP4923,0))))</f>
        <v>0</v>
      </c>
      <c r="V4922" s="94">
        <f t="array" ref="V4922">IF(COUNTA(Y4920:DP4923)=0,0,IF(ISERROR(HLOOKUP(V4923,Y4923:DP4923,1,FALSE)),0,INDEX(Y4922:DP4922,MATCH(V4921&amp;V4923,Y4921:DP4921&amp;Y4923:DP4923,0))))</f>
        <v>0</v>
      </c>
      <c r="W4922" s="95"/>
      <c r="X4922" s="108"/>
    </row>
    <row r="4923" spans="2:24" ht="13.9" thickBot="1">
      <c r="B4923" s="96"/>
      <c r="C4923" s="97"/>
      <c r="D4923" s="96"/>
      <c r="E4923" s="96"/>
      <c r="F4923" s="96"/>
      <c r="G4923" s="96"/>
      <c r="H4923" s="96"/>
      <c r="I4923" s="96"/>
      <c r="J4923" s="96"/>
      <c r="K4923" s="96"/>
      <c r="L4923" s="96"/>
      <c r="M4923" s="96"/>
      <c r="N4923" s="96"/>
      <c r="O4923" s="96"/>
      <c r="P4923" s="97"/>
      <c r="Q4923" s="218"/>
      <c r="R4923" s="98" t="str">
        <f t="shared" ref="R4923" si="12852">IF(COUNTA(Y4920:DP4923)=0,"none",HLOOKUP(R4921,Y4921:DP4923,3,FALSE))</f>
        <v>none</v>
      </c>
      <c r="S4923" s="99" t="str">
        <f t="shared" ref="S4923" si="12853">IF(COUNTA(Y4920:DP4923)=0,"none",HLOOKUP(S4920,Y4920:DP4923,4,FALSE))</f>
        <v>none</v>
      </c>
      <c r="T4923" s="100"/>
      <c r="U4923" s="100" t="str">
        <f t="array" ref="U4923">IF(COUNTA(Y4920:DP4923)=0,"none",IF($U$2="WAHR",$W$3,Abfrage!$F$4))</f>
        <v>none</v>
      </c>
      <c r="V4923" s="100" t="str">
        <f t="array" ref="V4923">IF(COUNTA(Y4920:DP4923)=0,"none",IF($U$2="WAHR",$W$3,Abfrage!$F$4))</f>
        <v>none</v>
      </c>
      <c r="W4923" s="100" t="str">
        <f t="array" ref="W4923">IF(COUNTA(Y4920:DP4923)=0,"none",IF($U$2="WAHR",$W$3,Abfrage!$F$4))</f>
        <v>none</v>
      </c>
      <c r="X4923" s="109"/>
    </row>
    <row r="4924" spans="2:24">
      <c r="B4924" s="75" t="s">
        <v>3026</v>
      </c>
      <c r="C4924" s="76">
        <v>1000372380</v>
      </c>
      <c r="D4924" s="75" t="s">
        <v>95</v>
      </c>
      <c r="E4924" s="75" t="s">
        <v>175</v>
      </c>
      <c r="F4924" s="75" t="s">
        <v>97</v>
      </c>
      <c r="G4924" s="75" t="s">
        <v>175</v>
      </c>
      <c r="H4924" s="75" t="e">
        <v>#N/A</v>
      </c>
      <c r="I4924" s="75" t="s">
        <v>377</v>
      </c>
      <c r="J4924" s="75" t="s">
        <v>3027</v>
      </c>
      <c r="K4924" s="75" t="s">
        <v>306</v>
      </c>
      <c r="L4924" s="75" t="s">
        <v>306</v>
      </c>
      <c r="M4924" s="75" t="s">
        <v>307</v>
      </c>
      <c r="N4924" s="75" t="s">
        <v>352</v>
      </c>
      <c r="O4924" s="75" t="s">
        <v>315</v>
      </c>
      <c r="P4924" s="76" t="s">
        <v>306</v>
      </c>
      <c r="Q4924" s="216"/>
      <c r="R4924" s="77" t="str">
        <f t="shared" ref="R4924" si="12854">IF(COUNTA(Y4924:DP4927)=0,"01.01.1900",INDEX(Y4924:DP4924,MATCH(R4925,Y4925:DP4925,0)))</f>
        <v>01.01.1900</v>
      </c>
      <c r="S4924" s="78" t="str">
        <f t="shared" ref="S4924" si="12855">IF(COUNTA(Y4924:DP4927)=0,"01.01.1900",MAX(Y4924:DP4924))</f>
        <v>01.01.1900</v>
      </c>
      <c r="T4924" s="79"/>
      <c r="U4924" s="80" t="str">
        <f t="array" ref="U4924">IF(COUNTA(Y4924:DP4927)=0,"01.01.1900",IF(ISERROR(HLOOKUP(U4927,Y4927:DP4927,1,FALSE)),"01.01.1900",INDEX(Y4924:DP4924,MATCH(U4925&amp;U4927,Y4925:DP4925&amp;Y4927:DP4927,0))))</f>
        <v>01.01.1900</v>
      </c>
      <c r="V4924" s="81" t="str">
        <f t="shared" ref="V4924" si="12856">IF(COUNTA(Y4924:DP4927)=0,"01.01.1900",_xlfn.MAXIFS(Y4924:DP4924,Y4927:DP4927,V4927))</f>
        <v>01.01.1900</v>
      </c>
      <c r="W4924" s="82"/>
      <c r="X4924" s="106"/>
    </row>
    <row r="4925" spans="2:24">
      <c r="B4925" s="83"/>
      <c r="C4925" s="84"/>
      <c r="D4925" s="83"/>
      <c r="E4925" s="83"/>
      <c r="F4925" s="83"/>
      <c r="G4925" s="83"/>
      <c r="H4925" s="83"/>
      <c r="I4925" s="83"/>
      <c r="J4925" s="83"/>
      <c r="K4925" s="83"/>
      <c r="L4925" s="83"/>
      <c r="M4925" s="83"/>
      <c r="N4925" s="83"/>
      <c r="O4925" s="83"/>
      <c r="P4925" s="84"/>
      <c r="Q4925" s="217"/>
      <c r="R4925" s="85">
        <f t="shared" ref="R4925" si="12857">IF(COUNTA(Y4924:DP4927)=0,0,MIN(Y4925:DP4925))</f>
        <v>0</v>
      </c>
      <c r="S4925" s="86">
        <f t="shared" ref="S4925" si="12858">IF(COUNTA(Y4924:DP4927)=0,0,HLOOKUP(S4924,Y4924:DP4927,2,FALSE))</f>
        <v>0</v>
      </c>
      <c r="T4925" s="87">
        <f t="shared" ref="T4925" si="12859">IF(COUNTA(Y4924:DP4927)=0,0,AVERAGE(Y4925:DP4925))</f>
        <v>0</v>
      </c>
      <c r="U4925" s="88">
        <f t="shared" ref="U4925" si="12860">IF(COUNTA(Y4924:DP4927)=0,0,_xlfn.MINIFS(Y4925:DP4925,Y4927:DP4927,U4927))</f>
        <v>0</v>
      </c>
      <c r="V4925" s="89">
        <f t="array" ref="V4925">IF(COUNTA(Y4924:DP4927)=0,0,IF(ISERROR(HLOOKUP(V4927,Y4927:DP4927,1,FALSE)),0,INDEX(Y4925:DP4925,MATCH(V4924&amp;V4927,Y4924:DP4924&amp;Y4927:DP4927,0))))</f>
        <v>0</v>
      </c>
      <c r="W4925" s="90">
        <f t="array" ref="W4925">IF(COUNTA(Y4924:DP4927)=0,0,IF(ISERROR(HLOOKUP(W4927,Y4927:DP4927,1,FALSE)),0,AVERAGEIF(Y4927:DP4927,$W4927,Y4925:DP4925)))</f>
        <v>0</v>
      </c>
      <c r="X4925" s="107"/>
    </row>
    <row r="4926" spans="2:24">
      <c r="B4926" s="83"/>
      <c r="C4926" s="84"/>
      <c r="D4926" s="83"/>
      <c r="E4926" s="83"/>
      <c r="F4926" s="83"/>
      <c r="G4926" s="83"/>
      <c r="H4926" s="83"/>
      <c r="I4926" s="83"/>
      <c r="J4926" s="83"/>
      <c r="K4926" s="83"/>
      <c r="L4926" s="83"/>
      <c r="M4926" s="83"/>
      <c r="N4926" s="83"/>
      <c r="O4926" s="83"/>
      <c r="P4926" s="84"/>
      <c r="Q4926" s="217"/>
      <c r="R4926" s="91">
        <f t="shared" ref="R4926" si="12861">IF(COUNTA(Y4924:DP4927)=0,0,HLOOKUP(R4925,Y4925:DP4927,2,FALSE))</f>
        <v>0</v>
      </c>
      <c r="S4926" s="92">
        <f t="shared" ref="S4926" si="12862">IF(COUNTA(Y4924:DP4927)=0,0,HLOOKUP(S4924,Y4924:DP4927,3,FALSE))</f>
        <v>0</v>
      </c>
      <c r="T4926" s="93"/>
      <c r="U4926" s="94">
        <f t="array" ref="U4926">IF(COUNTA(Y4924:DP4927)=0,0,IF(ISERROR(HLOOKUP(U4927,Y4927:DP4927,1,FALSE)),0,INDEX(Y4926:DP4926,MATCH(U4925&amp;U4927,Y4925:DP4925&amp;Y4927:DP4927,0))))</f>
        <v>0</v>
      </c>
      <c r="V4926" s="94">
        <f t="array" ref="V4926">IF(COUNTA(Y4924:DP4927)=0,0,IF(ISERROR(HLOOKUP(V4927,Y4927:DP4927,1,FALSE)),0,INDEX(Y4926:DP4926,MATCH(V4925&amp;V4927,Y4925:DP4925&amp;Y4927:DP4927,0))))</f>
        <v>0</v>
      </c>
      <c r="W4926" s="95"/>
      <c r="X4926" s="108"/>
    </row>
    <row r="4927" spans="2:24" ht="13.9" thickBot="1">
      <c r="B4927" s="96"/>
      <c r="C4927" s="97"/>
      <c r="D4927" s="96"/>
      <c r="E4927" s="96"/>
      <c r="F4927" s="96"/>
      <c r="G4927" s="96"/>
      <c r="H4927" s="96"/>
      <c r="I4927" s="96"/>
      <c r="J4927" s="96"/>
      <c r="K4927" s="96"/>
      <c r="L4927" s="96"/>
      <c r="M4927" s="96"/>
      <c r="N4927" s="96"/>
      <c r="O4927" s="96"/>
      <c r="P4927" s="97"/>
      <c r="Q4927" s="218"/>
      <c r="R4927" s="98" t="str">
        <f t="shared" ref="R4927" si="12863">IF(COUNTA(Y4924:DP4927)=0,"none",HLOOKUP(R4925,Y4925:DP4927,3,FALSE))</f>
        <v>none</v>
      </c>
      <c r="S4927" s="99" t="str">
        <f t="shared" ref="S4927" si="12864">IF(COUNTA(Y4924:DP4927)=0,"none",HLOOKUP(S4924,Y4924:DP4927,4,FALSE))</f>
        <v>none</v>
      </c>
      <c r="T4927" s="100"/>
      <c r="U4927" s="100" t="str">
        <f t="array" ref="U4927">IF(COUNTA(Y4924:DP4927)=0,"none",IF($U$2="WAHR",$W$3,Abfrage!$F$4))</f>
        <v>none</v>
      </c>
      <c r="V4927" s="100" t="str">
        <f t="array" ref="V4927">IF(COUNTA(Y4924:DP4927)=0,"none",IF($U$2="WAHR",$W$3,Abfrage!$F$4))</f>
        <v>none</v>
      </c>
      <c r="W4927" s="100" t="str">
        <f t="array" ref="W4927">IF(COUNTA(Y4924:DP4927)=0,"none",IF($U$2="WAHR",$W$3,Abfrage!$F$4))</f>
        <v>none</v>
      </c>
      <c r="X4927" s="109"/>
    </row>
    <row r="4928" spans="2:24">
      <c r="B4928" s="75" t="s">
        <v>3028</v>
      </c>
      <c r="C4928" s="76"/>
      <c r="D4928" s="75" t="s">
        <v>217</v>
      </c>
      <c r="E4928" s="75" t="s">
        <v>138</v>
      </c>
      <c r="F4928" s="75" t="s">
        <v>2916</v>
      </c>
      <c r="G4928" s="75" t="s">
        <v>306</v>
      </c>
      <c r="H4928" s="75"/>
      <c r="I4928" s="75" t="s">
        <v>51</v>
      </c>
      <c r="J4928" s="75" t="s">
        <v>3029</v>
      </c>
      <c r="K4928" s="75" t="s">
        <v>306</v>
      </c>
      <c r="L4928" s="75" t="s">
        <v>306</v>
      </c>
      <c r="M4928" s="75" t="s">
        <v>307</v>
      </c>
      <c r="N4928" s="75" t="s">
        <v>352</v>
      </c>
      <c r="O4928" s="75" t="s">
        <v>306</v>
      </c>
      <c r="P4928" s="76" t="s">
        <v>306</v>
      </c>
      <c r="Q4928" s="216"/>
      <c r="R4928" s="77" t="str">
        <f t="shared" ref="R4928" si="12865">IF(COUNTA(Y4928:DP4931)=0,"01.01.1900",INDEX(Y4928:DP4928,MATCH(R4929,Y4929:DP4929,0)))</f>
        <v>01.01.1900</v>
      </c>
      <c r="S4928" s="78" t="str">
        <f t="shared" ref="S4928" si="12866">IF(COUNTA(Y4928:DP4931)=0,"01.01.1900",MAX(Y4928:DP4928))</f>
        <v>01.01.1900</v>
      </c>
      <c r="T4928" s="79"/>
      <c r="U4928" s="80" t="str">
        <f t="array" ref="U4928">IF(COUNTA(Y4928:DP4931)=0,"01.01.1900",IF(ISERROR(HLOOKUP(U4931,Y4931:DP4931,1,FALSE)),"01.01.1900",INDEX(Y4928:DP4928,MATCH(U4929&amp;U4931,Y4929:DP4929&amp;Y4931:DP4931,0))))</f>
        <v>01.01.1900</v>
      </c>
      <c r="V4928" s="81" t="str">
        <f t="shared" ref="V4928" si="12867">IF(COUNTA(Y4928:DP4931)=0,"01.01.1900",_xlfn.MAXIFS(Y4928:DP4928,Y4931:DP4931,V4931))</f>
        <v>01.01.1900</v>
      </c>
      <c r="W4928" s="82"/>
      <c r="X4928" s="106"/>
    </row>
    <row r="4929" spans="2:25">
      <c r="B4929" s="83"/>
      <c r="C4929" s="84"/>
      <c r="D4929" s="83"/>
      <c r="E4929" s="83"/>
      <c r="F4929" s="83"/>
      <c r="G4929" s="83"/>
      <c r="H4929" s="83"/>
      <c r="I4929" s="83"/>
      <c r="J4929" s="83"/>
      <c r="K4929" s="83"/>
      <c r="L4929" s="83"/>
      <c r="M4929" s="83"/>
      <c r="N4929" s="83"/>
      <c r="O4929" s="83"/>
      <c r="P4929" s="84"/>
      <c r="Q4929" s="217"/>
      <c r="R4929" s="85">
        <f t="shared" ref="R4929" si="12868">IF(COUNTA(Y4928:DP4931)=0,0,MIN(Y4929:DP4929))</f>
        <v>0</v>
      </c>
      <c r="S4929" s="86">
        <f t="shared" ref="S4929" si="12869">IF(COUNTA(Y4928:DP4931)=0,0,HLOOKUP(S4928,Y4928:DP4931,2,FALSE))</f>
        <v>0</v>
      </c>
      <c r="T4929" s="87">
        <f t="shared" ref="T4929" si="12870">IF(COUNTA(Y4928:DP4931)=0,0,AVERAGE(Y4929:DP4929))</f>
        <v>0</v>
      </c>
      <c r="U4929" s="88">
        <f t="shared" ref="U4929" si="12871">IF(COUNTA(Y4928:DP4931)=0,0,_xlfn.MINIFS(Y4929:DP4929,Y4931:DP4931,U4931))</f>
        <v>0</v>
      </c>
      <c r="V4929" s="89">
        <f t="array" ref="V4929">IF(COUNTA(Y4928:DP4931)=0,0,IF(ISERROR(HLOOKUP(V4931,Y4931:DP4931,1,FALSE)),0,INDEX(Y4929:DP4929,MATCH(V4928&amp;V4931,Y4928:DP4928&amp;Y4931:DP4931,0))))</f>
        <v>0</v>
      </c>
      <c r="W4929" s="90">
        <f t="array" ref="W4929">IF(COUNTA(Y4928:DP4931)=0,0,IF(ISERROR(HLOOKUP(W4931,Y4931:DP4931,1,FALSE)),0,AVERAGEIF(Y4931:DP4931,$W4931,Y4929:DP4929)))</f>
        <v>0</v>
      </c>
      <c r="X4929" s="107"/>
    </row>
    <row r="4930" spans="2:25">
      <c r="B4930" s="83"/>
      <c r="C4930" s="84"/>
      <c r="D4930" s="83"/>
      <c r="E4930" s="83"/>
      <c r="F4930" s="83"/>
      <c r="G4930" s="83"/>
      <c r="H4930" s="83"/>
      <c r="I4930" s="83"/>
      <c r="J4930" s="83"/>
      <c r="K4930" s="83"/>
      <c r="L4930" s="83"/>
      <c r="M4930" s="83"/>
      <c r="N4930" s="83"/>
      <c r="O4930" s="83"/>
      <c r="P4930" s="84"/>
      <c r="Q4930" s="217"/>
      <c r="R4930" s="91">
        <f t="shared" ref="R4930" si="12872">IF(COUNTA(Y4928:DP4931)=0,0,HLOOKUP(R4929,Y4929:DP4931,2,FALSE))</f>
        <v>0</v>
      </c>
      <c r="S4930" s="92">
        <f t="shared" ref="S4930" si="12873">IF(COUNTA(Y4928:DP4931)=0,0,HLOOKUP(S4928,Y4928:DP4931,3,FALSE))</f>
        <v>0</v>
      </c>
      <c r="T4930" s="93"/>
      <c r="U4930" s="94">
        <f t="array" ref="U4930">IF(COUNTA(Y4928:DP4931)=0,0,IF(ISERROR(HLOOKUP(U4931,Y4931:DP4931,1,FALSE)),0,INDEX(Y4930:DP4930,MATCH(U4929&amp;U4931,Y4929:DP4929&amp;Y4931:DP4931,0))))</f>
        <v>0</v>
      </c>
      <c r="V4930" s="94">
        <f t="array" ref="V4930">IF(COUNTA(Y4928:DP4931)=0,0,IF(ISERROR(HLOOKUP(V4931,Y4931:DP4931,1,FALSE)),0,INDEX(Y4930:DP4930,MATCH(V4929&amp;V4931,Y4929:DP4929&amp;Y4931:DP4931,0))))</f>
        <v>0</v>
      </c>
      <c r="W4930" s="95"/>
      <c r="X4930" s="108"/>
    </row>
    <row r="4931" spans="2:25" ht="13.9" thickBot="1">
      <c r="B4931" s="96"/>
      <c r="C4931" s="97"/>
      <c r="D4931" s="96"/>
      <c r="E4931" s="96"/>
      <c r="F4931" s="96"/>
      <c r="G4931" s="96"/>
      <c r="H4931" s="96"/>
      <c r="I4931" s="96"/>
      <c r="J4931" s="96"/>
      <c r="K4931" s="96"/>
      <c r="L4931" s="96"/>
      <c r="M4931" s="96"/>
      <c r="N4931" s="96"/>
      <c r="O4931" s="96"/>
      <c r="P4931" s="97"/>
      <c r="Q4931" s="218"/>
      <c r="R4931" s="98" t="str">
        <f t="shared" ref="R4931" si="12874">IF(COUNTA(Y4928:DP4931)=0,"none",HLOOKUP(R4929,Y4929:DP4931,3,FALSE))</f>
        <v>none</v>
      </c>
      <c r="S4931" s="99" t="str">
        <f t="shared" ref="S4931" si="12875">IF(COUNTA(Y4928:DP4931)=0,"none",HLOOKUP(S4928,Y4928:DP4931,4,FALSE))</f>
        <v>none</v>
      </c>
      <c r="T4931" s="100"/>
      <c r="U4931" s="100" t="str">
        <f t="array" ref="U4931">IF(COUNTA(Y4928:DP4931)=0,"none",IF($U$2="WAHR",$W$3,Abfrage!$F$4))</f>
        <v>none</v>
      </c>
      <c r="V4931" s="100" t="str">
        <f t="array" ref="V4931">IF(COUNTA(Y4928:DP4931)=0,"none",IF($U$2="WAHR",$W$3,Abfrage!$F$4))</f>
        <v>none</v>
      </c>
      <c r="W4931" s="100" t="str">
        <f t="array" ref="W4931">IF(COUNTA(Y4928:DP4931)=0,"none",IF($U$2="WAHR",$W$3,Abfrage!$F$4))</f>
        <v>none</v>
      </c>
      <c r="X4931" s="109"/>
    </row>
    <row r="4932" spans="2:25">
      <c r="B4932" s="75" t="s">
        <v>3030</v>
      </c>
      <c r="C4932" s="76">
        <v>1000362261</v>
      </c>
      <c r="D4932" s="75" t="s">
        <v>95</v>
      </c>
      <c r="E4932" s="75" t="s">
        <v>175</v>
      </c>
      <c r="F4932" s="75" t="s">
        <v>97</v>
      </c>
      <c r="G4932" s="75" t="s">
        <v>306</v>
      </c>
      <c r="H4932" s="75" t="e">
        <v>#N/A</v>
      </c>
      <c r="I4932" s="75" t="s">
        <v>2472</v>
      </c>
      <c r="J4932" s="75" t="s">
        <v>3031</v>
      </c>
      <c r="K4932" s="75" t="s">
        <v>306</v>
      </c>
      <c r="L4932" s="75" t="s">
        <v>306</v>
      </c>
      <c r="M4932" s="75" t="s">
        <v>307</v>
      </c>
      <c r="N4932" s="75" t="s">
        <v>393</v>
      </c>
      <c r="O4932" s="75" t="s">
        <v>315</v>
      </c>
      <c r="P4932" s="76" t="s">
        <v>3032</v>
      </c>
      <c r="Q4932" s="216"/>
      <c r="R4932" s="77" t="str">
        <f t="shared" ref="R4932" si="12876">IF(COUNTA(Y4932:DP4935)=0,"01.01.1900",INDEX(Y4932:DP4932,MATCH(R4933,Y4933:DP4933,0)))</f>
        <v>01.01.1900</v>
      </c>
      <c r="S4932" s="78" t="str">
        <f t="shared" ref="S4932" si="12877">IF(COUNTA(Y4932:DP4935)=0,"01.01.1900",MAX(Y4932:DP4932))</f>
        <v>01.01.1900</v>
      </c>
      <c r="T4932" s="79"/>
      <c r="U4932" s="80" t="str">
        <f t="array" ref="U4932">IF(COUNTA(Y4932:DP4935)=0,"01.01.1900",IF(ISERROR(HLOOKUP(U4935,Y4935:DP4935,1,FALSE)),"01.01.1900",INDEX(Y4932:DP4932,MATCH(U4933&amp;U4935,Y4933:DP4933&amp;Y4935:DP4935,0))))</f>
        <v>01.01.1900</v>
      </c>
      <c r="V4932" s="81" t="str">
        <f t="shared" ref="V4932" si="12878">IF(COUNTA(Y4932:DP4935)=0,"01.01.1900",_xlfn.MAXIFS(Y4932:DP4932,Y4935:DP4935,V4935))</f>
        <v>01.01.1900</v>
      </c>
      <c r="W4932" s="82"/>
      <c r="X4932" s="106"/>
    </row>
    <row r="4933" spans="2:25">
      <c r="B4933" s="83"/>
      <c r="C4933" s="84"/>
      <c r="D4933" s="83"/>
      <c r="E4933" s="83"/>
      <c r="F4933" s="83"/>
      <c r="G4933" s="83"/>
      <c r="H4933" s="83"/>
      <c r="I4933" s="83"/>
      <c r="J4933" s="83"/>
      <c r="K4933" s="83"/>
      <c r="L4933" s="83"/>
      <c r="M4933" s="83"/>
      <c r="N4933" s="83"/>
      <c r="O4933" s="83"/>
      <c r="P4933" s="84"/>
      <c r="Q4933" s="217"/>
      <c r="R4933" s="85">
        <f t="shared" ref="R4933" si="12879">IF(COUNTA(Y4932:DP4935)=0,0,MIN(Y4933:DP4933))</f>
        <v>0</v>
      </c>
      <c r="S4933" s="86">
        <f t="shared" ref="S4933" si="12880">IF(COUNTA(Y4932:DP4935)=0,0,HLOOKUP(S4932,Y4932:DP4935,2,FALSE))</f>
        <v>0</v>
      </c>
      <c r="T4933" s="87">
        <f t="shared" ref="T4933" si="12881">IF(COUNTA(Y4932:DP4935)=0,0,AVERAGE(Y4933:DP4933))</f>
        <v>0</v>
      </c>
      <c r="U4933" s="88">
        <f t="shared" ref="U4933" si="12882">IF(COUNTA(Y4932:DP4935)=0,0,_xlfn.MINIFS(Y4933:DP4933,Y4935:DP4935,U4935))</f>
        <v>0</v>
      </c>
      <c r="V4933" s="89">
        <f t="array" ref="V4933">IF(COUNTA(Y4932:DP4935)=0,0,IF(ISERROR(HLOOKUP(V4935,Y4935:DP4935,1,FALSE)),0,INDEX(Y4933:DP4933,MATCH(V4932&amp;V4935,Y4932:DP4932&amp;Y4935:DP4935,0))))</f>
        <v>0</v>
      </c>
      <c r="W4933" s="90">
        <f t="array" ref="W4933">IF(COUNTA(Y4932:DP4935)=0,0,IF(ISERROR(HLOOKUP(W4935,Y4935:DP4935,1,FALSE)),0,AVERAGEIF(Y4935:DP4935,$W4935,Y4933:DP4933)))</f>
        <v>0</v>
      </c>
      <c r="X4933" s="107"/>
    </row>
    <row r="4934" spans="2:25">
      <c r="B4934" s="83"/>
      <c r="C4934" s="84"/>
      <c r="D4934" s="83"/>
      <c r="E4934" s="83"/>
      <c r="F4934" s="83"/>
      <c r="G4934" s="83"/>
      <c r="H4934" s="83"/>
      <c r="I4934" s="83"/>
      <c r="J4934" s="83"/>
      <c r="K4934" s="83"/>
      <c r="L4934" s="83"/>
      <c r="M4934" s="83"/>
      <c r="N4934" s="83"/>
      <c r="O4934" s="83"/>
      <c r="P4934" s="84"/>
      <c r="Q4934" s="217"/>
      <c r="R4934" s="91">
        <f t="shared" ref="R4934" si="12883">IF(COUNTA(Y4932:DP4935)=0,0,HLOOKUP(R4933,Y4933:DP4935,2,FALSE))</f>
        <v>0</v>
      </c>
      <c r="S4934" s="92">
        <f t="shared" ref="S4934" si="12884">IF(COUNTA(Y4932:DP4935)=0,0,HLOOKUP(S4932,Y4932:DP4935,3,FALSE))</f>
        <v>0</v>
      </c>
      <c r="T4934" s="93"/>
      <c r="U4934" s="94">
        <f t="array" ref="U4934">IF(COUNTA(Y4932:DP4935)=0,0,IF(ISERROR(HLOOKUP(U4935,Y4935:DP4935,1,FALSE)),0,INDEX(Y4934:DP4934,MATCH(U4933&amp;U4935,Y4933:DP4933&amp;Y4935:DP4935,0))))</f>
        <v>0</v>
      </c>
      <c r="V4934" s="94">
        <f t="array" ref="V4934">IF(COUNTA(Y4932:DP4935)=0,0,IF(ISERROR(HLOOKUP(V4935,Y4935:DP4935,1,FALSE)),0,INDEX(Y4934:DP4934,MATCH(V4933&amp;V4935,Y4933:DP4933&amp;Y4935:DP4935,0))))</f>
        <v>0</v>
      </c>
      <c r="W4934" s="95"/>
      <c r="X4934" s="108"/>
    </row>
    <row r="4935" spans="2:25" ht="13.9" thickBot="1">
      <c r="B4935" s="96"/>
      <c r="C4935" s="97"/>
      <c r="D4935" s="96"/>
      <c r="E4935" s="96"/>
      <c r="F4935" s="96"/>
      <c r="G4935" s="96"/>
      <c r="H4935" s="96"/>
      <c r="I4935" s="96"/>
      <c r="J4935" s="96"/>
      <c r="K4935" s="96"/>
      <c r="L4935" s="96"/>
      <c r="M4935" s="96"/>
      <c r="N4935" s="96"/>
      <c r="O4935" s="96"/>
      <c r="P4935" s="97"/>
      <c r="Q4935" s="218"/>
      <c r="R4935" s="98" t="str">
        <f t="shared" ref="R4935" si="12885">IF(COUNTA(Y4932:DP4935)=0,"none",HLOOKUP(R4933,Y4933:DP4935,3,FALSE))</f>
        <v>none</v>
      </c>
      <c r="S4935" s="99" t="str">
        <f t="shared" ref="S4935" si="12886">IF(COUNTA(Y4932:DP4935)=0,"none",HLOOKUP(S4932,Y4932:DP4935,4,FALSE))</f>
        <v>none</v>
      </c>
      <c r="T4935" s="100"/>
      <c r="U4935" s="100" t="str">
        <f t="array" ref="U4935">IF(COUNTA(Y4932:DP4935)=0,"none",IF($U$2="WAHR",$W$3,Abfrage!$F$4))</f>
        <v>none</v>
      </c>
      <c r="V4935" s="100" t="str">
        <f t="array" ref="V4935">IF(COUNTA(Y4932:DP4935)=0,"none",IF($U$2="WAHR",$W$3,Abfrage!$F$4))</f>
        <v>none</v>
      </c>
      <c r="W4935" s="100" t="str">
        <f t="array" ref="W4935">IF(COUNTA(Y4932:DP4935)=0,"none",IF($U$2="WAHR",$W$3,Abfrage!$F$4))</f>
        <v>none</v>
      </c>
      <c r="X4935" s="109"/>
    </row>
    <row r="4936" spans="2:25">
      <c r="B4936" s="75" t="s">
        <v>3033</v>
      </c>
      <c r="C4936" s="76"/>
      <c r="D4936" s="75" t="s">
        <v>95</v>
      </c>
      <c r="E4936" s="75" t="s">
        <v>148</v>
      </c>
      <c r="F4936" s="75" t="s">
        <v>175</v>
      </c>
      <c r="G4936" s="75" t="s">
        <v>306</v>
      </c>
      <c r="H4936" s="75"/>
      <c r="I4936" s="75" t="s">
        <v>2472</v>
      </c>
      <c r="J4936" s="75" t="s">
        <v>3034</v>
      </c>
      <c r="K4936" s="75" t="s">
        <v>325</v>
      </c>
      <c r="L4936" s="75" t="s">
        <v>325</v>
      </c>
      <c r="M4936" s="75" t="s">
        <v>307</v>
      </c>
      <c r="N4936" s="75" t="s">
        <v>327</v>
      </c>
      <c r="O4936" s="75" t="s">
        <v>306</v>
      </c>
      <c r="P4936" s="76" t="s">
        <v>306</v>
      </c>
      <c r="Q4936" s="216"/>
      <c r="R4936" s="77" t="str">
        <f t="shared" ref="R4936" si="12887">IF(COUNTA(Y4936:DP4939)=0,"01.01.1900",INDEX(Y4936:DP4936,MATCH(R4937,Y4937:DP4937,0)))</f>
        <v>01.01.1900</v>
      </c>
      <c r="S4936" s="78" t="str">
        <f t="shared" ref="S4936" si="12888">IF(COUNTA(Y4936:DP4939)=0,"01.01.1900",MAX(Y4936:DP4936))</f>
        <v>01.01.1900</v>
      </c>
      <c r="T4936" s="79"/>
      <c r="U4936" s="80" t="str">
        <f t="array" ref="U4936">IF(COUNTA(Y4936:DP4939)=0,"01.01.1900",IF(ISERROR(HLOOKUP(U4939,Y4939:DP4939,1,FALSE)),"01.01.1900",INDEX(Y4936:DP4936,MATCH(U4937&amp;U4939,Y4937:DP4937&amp;Y4939:DP4939,0))))</f>
        <v>01.01.1900</v>
      </c>
      <c r="V4936" s="81" t="str">
        <f t="shared" ref="V4936" si="12889">IF(COUNTA(Y4936:DP4939)=0,"01.01.1900",_xlfn.MAXIFS(Y4936:DP4936,Y4939:DP4939,V4939))</f>
        <v>01.01.1900</v>
      </c>
      <c r="W4936" s="82"/>
      <c r="X4936" s="106"/>
    </row>
    <row r="4937" spans="2:25">
      <c r="B4937" s="83"/>
      <c r="C4937" s="84"/>
      <c r="D4937" s="83"/>
      <c r="E4937" s="83"/>
      <c r="F4937" s="83"/>
      <c r="G4937" s="83"/>
      <c r="H4937" s="83"/>
      <c r="I4937" s="83"/>
      <c r="J4937" s="83"/>
      <c r="K4937" s="83"/>
      <c r="L4937" s="83"/>
      <c r="M4937" s="83"/>
      <c r="N4937" s="83"/>
      <c r="O4937" s="83"/>
      <c r="P4937" s="84"/>
      <c r="Q4937" s="217"/>
      <c r="R4937" s="85">
        <f t="shared" ref="R4937" si="12890">IF(COUNTA(Y4936:DP4939)=0,0,MIN(Y4937:DP4937))</f>
        <v>0</v>
      </c>
      <c r="S4937" s="86">
        <f t="shared" ref="S4937" si="12891">IF(COUNTA(Y4936:DP4939)=0,0,HLOOKUP(S4936,Y4936:DP4939,2,FALSE))</f>
        <v>0</v>
      </c>
      <c r="T4937" s="87">
        <f t="shared" ref="T4937" si="12892">IF(COUNTA(Y4936:DP4939)=0,0,AVERAGE(Y4937:DP4937))</f>
        <v>0</v>
      </c>
      <c r="U4937" s="88">
        <f t="shared" ref="U4937" si="12893">IF(COUNTA(Y4936:DP4939)=0,0,_xlfn.MINIFS(Y4937:DP4937,Y4939:DP4939,U4939))</f>
        <v>0</v>
      </c>
      <c r="V4937" s="89">
        <f t="array" ref="V4937">IF(COUNTA(Y4936:DP4939)=0,0,IF(ISERROR(HLOOKUP(V4939,Y4939:DP4939,1,FALSE)),0,INDEX(Y4937:DP4937,MATCH(V4936&amp;V4939,Y4936:DP4936&amp;Y4939:DP4939,0))))</f>
        <v>0</v>
      </c>
      <c r="W4937" s="90">
        <f t="array" ref="W4937">IF(COUNTA(Y4936:DP4939)=0,0,IF(ISERROR(HLOOKUP(W4939,Y4939:DP4939,1,FALSE)),0,AVERAGEIF(Y4939:DP4939,$W4939,Y4937:DP4937)))</f>
        <v>0</v>
      </c>
      <c r="X4937" s="107"/>
    </row>
    <row r="4938" spans="2:25">
      <c r="B4938" s="83"/>
      <c r="C4938" s="84"/>
      <c r="D4938" s="83"/>
      <c r="E4938" s="83"/>
      <c r="F4938" s="83"/>
      <c r="G4938" s="83"/>
      <c r="H4938" s="83"/>
      <c r="I4938" s="83"/>
      <c r="J4938" s="83"/>
      <c r="K4938" s="83"/>
      <c r="L4938" s="83"/>
      <c r="M4938" s="83"/>
      <c r="N4938" s="83"/>
      <c r="O4938" s="83"/>
      <c r="P4938" s="84"/>
      <c r="Q4938" s="217"/>
      <c r="R4938" s="91">
        <f t="shared" ref="R4938" si="12894">IF(COUNTA(Y4936:DP4939)=0,0,HLOOKUP(R4937,Y4937:DP4939,2,FALSE))</f>
        <v>0</v>
      </c>
      <c r="S4938" s="92">
        <f t="shared" ref="S4938" si="12895">IF(COUNTA(Y4936:DP4939)=0,0,HLOOKUP(S4936,Y4936:DP4939,3,FALSE))</f>
        <v>0</v>
      </c>
      <c r="T4938" s="93"/>
      <c r="U4938" s="94">
        <f t="array" ref="U4938">IF(COUNTA(Y4936:DP4939)=0,0,IF(ISERROR(HLOOKUP(U4939,Y4939:DP4939,1,FALSE)),0,INDEX(Y4938:DP4938,MATCH(U4937&amp;U4939,Y4937:DP4937&amp;Y4939:DP4939,0))))</f>
        <v>0</v>
      </c>
      <c r="V4938" s="94">
        <f t="array" ref="V4938">IF(COUNTA(Y4936:DP4939)=0,0,IF(ISERROR(HLOOKUP(V4939,Y4939:DP4939,1,FALSE)),0,INDEX(Y4938:DP4938,MATCH(V4937&amp;V4939,Y4937:DP4937&amp;Y4939:DP4939,0))))</f>
        <v>0</v>
      </c>
      <c r="W4938" s="95"/>
      <c r="X4938" s="108"/>
    </row>
    <row r="4939" spans="2:25" ht="13.9" thickBot="1">
      <c r="B4939" s="96"/>
      <c r="C4939" s="97"/>
      <c r="D4939" s="96"/>
      <c r="E4939" s="96"/>
      <c r="F4939" s="96"/>
      <c r="G4939" s="96"/>
      <c r="H4939" s="96"/>
      <c r="I4939" s="96"/>
      <c r="J4939" s="96"/>
      <c r="K4939" s="96"/>
      <c r="L4939" s="96"/>
      <c r="M4939" s="96"/>
      <c r="N4939" s="96"/>
      <c r="O4939" s="96"/>
      <c r="P4939" s="97"/>
      <c r="Q4939" s="218"/>
      <c r="R4939" s="98" t="str">
        <f t="shared" ref="R4939" si="12896">IF(COUNTA(Y4936:DP4939)=0,"none",HLOOKUP(R4937,Y4937:DP4939,3,FALSE))</f>
        <v>none</v>
      </c>
      <c r="S4939" s="99" t="str">
        <f t="shared" ref="S4939" si="12897">IF(COUNTA(Y4936:DP4939)=0,"none",HLOOKUP(S4936,Y4936:DP4939,4,FALSE))</f>
        <v>none</v>
      </c>
      <c r="T4939" s="100"/>
      <c r="U4939" s="100" t="str">
        <f t="array" ref="U4939">IF(COUNTA(Y4936:DP4939)=0,"none",IF($U$2="WAHR",$W$3,Abfrage!$F$4))</f>
        <v>none</v>
      </c>
      <c r="V4939" s="100" t="str">
        <f t="array" ref="V4939">IF(COUNTA(Y4936:DP4939)=0,"none",IF($U$2="WAHR",$W$3,Abfrage!$F$4))</f>
        <v>none</v>
      </c>
      <c r="W4939" s="100" t="str">
        <f t="array" ref="W4939">IF(COUNTA(Y4936:DP4939)=0,"none",IF($U$2="WAHR",$W$3,Abfrage!$F$4))</f>
        <v>none</v>
      </c>
      <c r="X4939" s="109"/>
    </row>
    <row r="4940" spans="2:25">
      <c r="B4940" s="75" t="s">
        <v>3035</v>
      </c>
      <c r="C4940" s="76">
        <v>1000372718</v>
      </c>
      <c r="D4940" s="75" t="s">
        <v>89</v>
      </c>
      <c r="E4940" s="75" t="s">
        <v>1263</v>
      </c>
      <c r="F4940" s="75" t="s">
        <v>2934</v>
      </c>
      <c r="G4940" s="75" t="s">
        <v>306</v>
      </c>
      <c r="H4940" s="75" t="e">
        <v>#N/A</v>
      </c>
      <c r="I4940" s="75" t="s">
        <v>79</v>
      </c>
      <c r="J4940" s="75" t="s">
        <v>3036</v>
      </c>
      <c r="K4940" s="75" t="s">
        <v>306</v>
      </c>
      <c r="L4940" s="75" t="s">
        <v>306</v>
      </c>
      <c r="M4940" s="75" t="s">
        <v>306</v>
      </c>
      <c r="N4940" s="75" t="s">
        <v>306</v>
      </c>
      <c r="O4940" s="75" t="s">
        <v>2936</v>
      </c>
      <c r="P4940" s="76" t="s">
        <v>306</v>
      </c>
      <c r="Q4940" s="216"/>
      <c r="R4940" s="77" t="str">
        <f t="shared" ref="R4940" si="12898">IF(COUNTA(Y4940:DP4943)=0,"01.01.1900",INDEX(Y4940:DP4940,MATCH(R4941,Y4941:DP4941,0)))</f>
        <v>01.01.1900</v>
      </c>
      <c r="S4940" s="78" t="str">
        <f t="shared" ref="S4940" si="12899">IF(COUNTA(Y4940:DP4943)=0,"01.01.1900",MAX(Y4940:DP4940))</f>
        <v>01.01.1900</v>
      </c>
      <c r="T4940" s="79"/>
      <c r="U4940" s="80" t="str">
        <f t="array" ref="U4940">IF(COUNTA(Y4940:DP4943)=0,"01.01.1900",IF(ISERROR(HLOOKUP(U4943,Y4943:DP4943,1,FALSE)),"01.01.1900",INDEX(Y4940:DP4940,MATCH(U4941&amp;U4943,Y4941:DP4941&amp;Y4943:DP4943,0))))</f>
        <v>01.01.1900</v>
      </c>
      <c r="V4940" s="81" t="str">
        <f t="shared" ref="V4940" si="12900">IF(COUNTA(Y4940:DP4943)=0,"01.01.1900",_xlfn.MAXIFS(Y4940:DP4940,Y4943:DP4943,V4943))</f>
        <v>01.01.1900</v>
      </c>
      <c r="W4940" s="82"/>
      <c r="X4940" s="106"/>
    </row>
    <row r="4941" spans="2:25">
      <c r="B4941" s="83"/>
      <c r="C4941" s="84"/>
      <c r="D4941" s="83"/>
      <c r="E4941" s="83"/>
      <c r="F4941" s="83"/>
      <c r="G4941" s="83"/>
      <c r="H4941" s="83"/>
      <c r="I4941" s="83"/>
      <c r="J4941" s="83"/>
      <c r="K4941" s="83"/>
      <c r="L4941" s="83"/>
      <c r="M4941" s="83"/>
      <c r="N4941" s="83"/>
      <c r="O4941" s="83"/>
      <c r="P4941" s="84"/>
      <c r="Q4941" s="217"/>
      <c r="R4941" s="85">
        <f t="shared" ref="R4941" si="12901">IF(COUNTA(Y4940:DP4943)=0,0,MIN(Y4941:DP4941))</f>
        <v>0</v>
      </c>
      <c r="S4941" s="86">
        <f t="shared" ref="S4941" si="12902">IF(COUNTA(Y4940:DP4943)=0,0,HLOOKUP(S4940,Y4940:DP4943,2,FALSE))</f>
        <v>0</v>
      </c>
      <c r="T4941" s="87">
        <f t="shared" ref="T4941" si="12903">IF(COUNTA(Y4940:DP4943)=0,0,AVERAGE(Y4941:DP4941))</f>
        <v>0</v>
      </c>
      <c r="U4941" s="88">
        <f t="shared" ref="U4941" si="12904">IF(COUNTA(Y4940:DP4943)=0,0,_xlfn.MINIFS(Y4941:DP4941,Y4943:DP4943,U4943))</f>
        <v>0</v>
      </c>
      <c r="V4941" s="89">
        <f t="array" ref="V4941">IF(COUNTA(Y4940:DP4943)=0,0,IF(ISERROR(HLOOKUP(V4943,Y4943:DP4943,1,FALSE)),0,INDEX(Y4941:DP4941,MATCH(V4940&amp;V4943,Y4940:DP4940&amp;Y4943:DP4943,0))))</f>
        <v>0</v>
      </c>
      <c r="W4941" s="90">
        <f t="array" ref="W4941">IF(COUNTA(Y4940:DP4943)=0,0,IF(ISERROR(HLOOKUP(W4943,Y4943:DP4943,1,FALSE)),0,AVERAGEIF(Y4943:DP4943,$W4943,Y4941:DP4941)))</f>
        <v>0</v>
      </c>
      <c r="X4941" s="107"/>
    </row>
    <row r="4942" spans="2:25">
      <c r="B4942" s="83"/>
      <c r="C4942" s="84"/>
      <c r="D4942" s="83"/>
      <c r="E4942" s="83"/>
      <c r="F4942" s="83"/>
      <c r="G4942" s="83"/>
      <c r="H4942" s="83"/>
      <c r="I4942" s="83"/>
      <c r="J4942" s="83"/>
      <c r="K4942" s="83"/>
      <c r="L4942" s="83"/>
      <c r="M4942" s="83"/>
      <c r="N4942" s="83"/>
      <c r="O4942" s="83"/>
      <c r="P4942" s="84"/>
      <c r="Q4942" s="217"/>
      <c r="R4942" s="91">
        <f t="shared" ref="R4942" si="12905">IF(COUNTA(Y4940:DP4943)=0,0,HLOOKUP(R4941,Y4941:DP4943,2,FALSE))</f>
        <v>0</v>
      </c>
      <c r="S4942" s="92">
        <f t="shared" ref="S4942" si="12906">IF(COUNTA(Y4940:DP4943)=0,0,HLOOKUP(S4940,Y4940:DP4943,3,FALSE))</f>
        <v>0</v>
      </c>
      <c r="T4942" s="93"/>
      <c r="U4942" s="94">
        <f t="array" ref="U4942">IF(COUNTA(Y4940:DP4943)=0,0,IF(ISERROR(HLOOKUP(U4943,Y4943:DP4943,1,FALSE)),0,INDEX(Y4942:DP4942,MATCH(U4941&amp;U4943,Y4941:DP4941&amp;Y4943:DP4943,0))))</f>
        <v>0</v>
      </c>
      <c r="V4942" s="94">
        <f t="array" ref="V4942">IF(COUNTA(Y4940:DP4943)=0,0,IF(ISERROR(HLOOKUP(V4943,Y4943:DP4943,1,FALSE)),0,INDEX(Y4942:DP4942,MATCH(V4941&amp;V4943,Y4941:DP4941&amp;Y4943:DP4943,0))))</f>
        <v>0</v>
      </c>
      <c r="W4942" s="95"/>
      <c r="X4942" s="108"/>
    </row>
    <row r="4943" spans="2:25" ht="13.9" thickBot="1">
      <c r="B4943" s="96"/>
      <c r="C4943" s="97"/>
      <c r="D4943" s="96"/>
      <c r="E4943" s="96"/>
      <c r="F4943" s="96"/>
      <c r="G4943" s="96"/>
      <c r="H4943" s="96"/>
      <c r="I4943" s="96"/>
      <c r="J4943" s="96"/>
      <c r="K4943" s="96"/>
      <c r="L4943" s="96"/>
      <c r="M4943" s="96"/>
      <c r="N4943" s="96"/>
      <c r="O4943" s="96"/>
      <c r="P4943" s="97"/>
      <c r="Q4943" s="218"/>
      <c r="R4943" s="98" t="str">
        <f t="shared" ref="R4943" si="12907">IF(COUNTA(Y4940:DP4943)=0,"none",HLOOKUP(R4941,Y4941:DP4943,3,FALSE))</f>
        <v>none</v>
      </c>
      <c r="S4943" s="99" t="str">
        <f t="shared" ref="S4943" si="12908">IF(COUNTA(Y4940:DP4943)=0,"none",HLOOKUP(S4940,Y4940:DP4943,4,FALSE))</f>
        <v>none</v>
      </c>
      <c r="T4943" s="100"/>
      <c r="U4943" s="100" t="str">
        <f t="array" ref="U4943">IF(COUNTA(Y4940:DP4943)=0,"none",IF($U$2="WAHR",$W$3,Abfrage!$F$4))</f>
        <v>none</v>
      </c>
      <c r="V4943" s="100" t="str">
        <f t="array" ref="V4943">IF(COUNTA(Y4940:DP4943)=0,"none",IF($U$2="WAHR",$W$3,Abfrage!$F$4))</f>
        <v>none</v>
      </c>
      <c r="W4943" s="100" t="str">
        <f t="array" ref="W4943">IF(COUNTA(Y4940:DP4943)=0,"none",IF($U$2="WAHR",$W$3,Abfrage!$F$4))</f>
        <v>none</v>
      </c>
      <c r="X4943" s="109"/>
    </row>
    <row r="4944" spans="2:25">
      <c r="B4944" s="75" t="s">
        <v>3037</v>
      </c>
      <c r="C4944" s="76">
        <v>1000394036</v>
      </c>
      <c r="D4944" s="75" t="s">
        <v>158</v>
      </c>
      <c r="E4944" s="75" t="s">
        <v>1637</v>
      </c>
      <c r="F4944" s="75" t="s">
        <v>2781</v>
      </c>
      <c r="G4944" s="75" t="s">
        <v>306</v>
      </c>
      <c r="H4944" s="75" t="s">
        <v>3038</v>
      </c>
      <c r="I4944" s="75" t="s">
        <v>2782</v>
      </c>
      <c r="J4944" s="75" t="s">
        <v>3039</v>
      </c>
      <c r="K4944" s="75" t="s">
        <v>306</v>
      </c>
      <c r="L4944" s="75" t="s">
        <v>306</v>
      </c>
      <c r="M4944" s="75" t="s">
        <v>306</v>
      </c>
      <c r="N4944" s="75" t="s">
        <v>306</v>
      </c>
      <c r="O4944" s="75" t="s">
        <v>306</v>
      </c>
      <c r="P4944" s="76" t="s">
        <v>306</v>
      </c>
      <c r="Q4944" s="216"/>
      <c r="R4944" s="77">
        <f t="shared" ref="R4944" si="12909">IF(COUNTA(Y4944:DP4947)=0,"01.01.1900",INDEX(Y4944:DP4944,MATCH(R4945,Y4945:DP4945,0)))</f>
        <v>45846</v>
      </c>
      <c r="S4944" s="78">
        <f t="shared" ref="S4944" si="12910">IF(COUNTA(Y4944:DP4947)=0,"01.01.1900",MAX(Y4944:DP4944))</f>
        <v>45846</v>
      </c>
      <c r="T4944" s="79"/>
      <c r="U4944" s="80" t="str">
        <f t="array" ref="U4944">IF(COUNTA(Y4944:DP4947)=0,"01.01.1900",IF(ISERROR(HLOOKUP(U4947,Y4947:DP4947,1,FALSE)),"01.01.1900",INDEX(Y4944:DP4944,MATCH(U4945&amp;U4947,Y4945:DP4945&amp;Y4947:DP4947,0))))</f>
        <v>01.01.1900</v>
      </c>
      <c r="V4944" s="81">
        <f t="shared" ref="V4944" si="12911">IF(COUNTA(Y4944:DP4947)=0,"01.01.1900",_xlfn.MAXIFS(Y4944:DP4944,Y4947:DP4947,V4947))</f>
        <v>0</v>
      </c>
      <c r="W4944" s="82"/>
      <c r="X4944" s="106"/>
      <c r="Y4944" s="141">
        <v>45846</v>
      </c>
    </row>
    <row r="4945" spans="2:25">
      <c r="B4945" s="83"/>
      <c r="C4945" s="84"/>
      <c r="D4945" s="83"/>
      <c r="E4945" s="83"/>
      <c r="F4945" s="83"/>
      <c r="G4945" s="83"/>
      <c r="H4945" s="83"/>
      <c r="I4945" s="83"/>
      <c r="J4945" s="83"/>
      <c r="K4945" s="83"/>
      <c r="L4945" s="83"/>
      <c r="M4945" s="83"/>
      <c r="N4945" s="83"/>
      <c r="O4945" s="83"/>
      <c r="P4945" s="84"/>
      <c r="Q4945" s="217"/>
      <c r="R4945" s="85">
        <f t="shared" ref="R4945" si="12912">IF(COUNTA(Y4944:DP4947)=0,0,MIN(Y4945:DP4945))</f>
        <v>3.06</v>
      </c>
      <c r="S4945" s="86">
        <f t="shared" ref="S4945" si="12913">IF(COUNTA(Y4944:DP4947)=0,0,HLOOKUP(S4944,Y4944:DP4947,2,FALSE))</f>
        <v>3.06</v>
      </c>
      <c r="T4945" s="87">
        <f t="shared" ref="T4945" si="12914">IF(COUNTA(Y4944:DP4947)=0,0,AVERAGE(Y4945:DP4945))</f>
        <v>3.06</v>
      </c>
      <c r="U4945" s="88">
        <f t="shared" ref="U4945" si="12915">IF(COUNTA(Y4944:DP4947)=0,0,_xlfn.MINIFS(Y4945:DP4945,Y4947:DP4947,U4947))</f>
        <v>0</v>
      </c>
      <c r="V4945" s="89">
        <f t="array" ref="V4945">IF(COUNTA(Y4944:DP4947)=0,0,IF(ISERROR(HLOOKUP(V4947,Y4947:DP4947,1,FALSE)),0,INDEX(Y4945:DP4945,MATCH(V4944&amp;V4947,Y4944:DP4944&amp;Y4947:DP4947,0))))</f>
        <v>0</v>
      </c>
      <c r="W4945" s="90">
        <f t="array" ref="W4945">IF(COUNTA(Y4944:DP4947)=0,0,IF(ISERROR(HLOOKUP(W4947,Y4947:DP4947,1,FALSE)),0,AVERAGEIF(Y4947:DP4947,$W4947,Y4945:DP4945)))</f>
        <v>0</v>
      </c>
      <c r="X4945" s="107"/>
      <c r="Y4945" s="142">
        <v>3.06</v>
      </c>
    </row>
    <row r="4946" spans="2:25">
      <c r="B4946" s="83"/>
      <c r="C4946" s="84"/>
      <c r="D4946" s="83"/>
      <c r="E4946" s="83"/>
      <c r="F4946" s="83"/>
      <c r="G4946" s="83"/>
      <c r="H4946" s="83"/>
      <c r="I4946" s="83"/>
      <c r="J4946" s="83"/>
      <c r="K4946" s="83"/>
      <c r="L4946" s="83"/>
      <c r="M4946" s="83"/>
      <c r="N4946" s="83"/>
      <c r="O4946" s="83"/>
      <c r="P4946" s="84"/>
      <c r="Q4946" s="217"/>
      <c r="R4946" s="91">
        <f t="shared" ref="R4946" si="12916">IF(COUNTA(Y4944:DP4947)=0,0,HLOOKUP(R4945,Y4945:DP4947,2,FALSE))</f>
        <v>0</v>
      </c>
      <c r="S4946" s="92">
        <f t="shared" ref="S4946" si="12917">IF(COUNTA(Y4944:DP4947)=0,0,HLOOKUP(S4944,Y4944:DP4947,3,FALSE))</f>
        <v>0</v>
      </c>
      <c r="T4946" s="93"/>
      <c r="U4946" s="94">
        <f t="array" ref="U4946">IF(COUNTA(Y4944:DP4947)=0,0,IF(ISERROR(HLOOKUP(U4947,Y4947:DP4947,1,FALSE)),0,INDEX(Y4946:DP4946,MATCH(U4945&amp;U4947,Y4945:DP4945&amp;Y4947:DP4947,0))))</f>
        <v>0</v>
      </c>
      <c r="V4946" s="94">
        <f t="array" ref="V4946">IF(COUNTA(Y4944:DP4947)=0,0,IF(ISERROR(HLOOKUP(V4947,Y4947:DP4947,1,FALSE)),0,INDEX(Y4946:DP4946,MATCH(V4945&amp;V4947,Y4945:DP4945&amp;Y4947:DP4947,0))))</f>
        <v>0</v>
      </c>
      <c r="W4946" s="95"/>
      <c r="X4946" s="108"/>
      <c r="Y4946" s="143">
        <v>0</v>
      </c>
    </row>
    <row r="4947" spans="2:25" ht="13.9" thickBot="1">
      <c r="B4947" s="96"/>
      <c r="C4947" s="97"/>
      <c r="D4947" s="96"/>
      <c r="E4947" s="96"/>
      <c r="F4947" s="96"/>
      <c r="G4947" s="96"/>
      <c r="H4947" s="96"/>
      <c r="I4947" s="96"/>
      <c r="J4947" s="96"/>
      <c r="K4947" s="96"/>
      <c r="L4947" s="96"/>
      <c r="M4947" s="96"/>
      <c r="N4947" s="96"/>
      <c r="O4947" s="96"/>
      <c r="P4947" s="97"/>
      <c r="Q4947" s="218"/>
      <c r="R4947" s="98" t="str">
        <f t="shared" ref="R4947" si="12918">IF(COUNTA(Y4944:DP4947)=0,"none",HLOOKUP(R4945,Y4945:DP4947,3,FALSE))</f>
        <v>SAP</v>
      </c>
      <c r="S4947" s="99" t="str">
        <f t="shared" ref="S4947" si="12919">IF(COUNTA(Y4944:DP4947)=0,"none",HLOOKUP(S4944,Y4944:DP4947,4,FALSE))</f>
        <v>SAP</v>
      </c>
      <c r="T4947" s="100"/>
      <c r="U4947" s="100">
        <f t="array" ref="U4947">IF(COUNTA(Y4944:DP4947)=0,"none",IF($U$2="WAHR",$W$3,Abfrage!$F$4))</f>
        <v>0</v>
      </c>
      <c r="V4947" s="100">
        <f t="array" ref="V4947">IF(COUNTA(Y4944:DP4947)=0,"none",IF($U$2="WAHR",$W$3,Abfrage!$F$4))</f>
        <v>0</v>
      </c>
      <c r="W4947" s="100">
        <f t="array" ref="W4947">IF(COUNTA(Y4944:DP4947)=0,"none",IF($U$2="WAHR",$W$3,Abfrage!$F$4))</f>
        <v>0</v>
      </c>
      <c r="X4947" s="109"/>
      <c r="Y4947" s="144" t="s">
        <v>47</v>
      </c>
    </row>
    <row r="4948" spans="2:25">
      <c r="B4948" s="75" t="s">
        <v>3040</v>
      </c>
      <c r="C4948" s="76">
        <v>1000378410</v>
      </c>
      <c r="D4948" s="75" t="s">
        <v>95</v>
      </c>
      <c r="E4948" s="75" t="s">
        <v>175</v>
      </c>
      <c r="F4948" s="75" t="s">
        <v>97</v>
      </c>
      <c r="G4948" s="75" t="s">
        <v>306</v>
      </c>
      <c r="H4948" s="75" t="e">
        <v>#N/A</v>
      </c>
      <c r="I4948" s="75" t="s">
        <v>41</v>
      </c>
      <c r="J4948" s="75" t="s">
        <v>3041</v>
      </c>
      <c r="K4948" s="75" t="s">
        <v>306</v>
      </c>
      <c r="L4948" s="75" t="s">
        <v>306</v>
      </c>
      <c r="M4948" s="75" t="s">
        <v>307</v>
      </c>
      <c r="N4948" s="75" t="s">
        <v>393</v>
      </c>
      <c r="O4948" s="75" t="s">
        <v>315</v>
      </c>
      <c r="P4948" s="76" t="s">
        <v>306</v>
      </c>
      <c r="Q4948" s="216"/>
      <c r="R4948" s="77" t="str">
        <f t="shared" ref="R4948" si="12920">IF(COUNTA(Y4948:DP4951)=0,"01.01.1900",INDEX(Y4948:DP4948,MATCH(R4949,Y4949:DP4949,0)))</f>
        <v>01.01.1900</v>
      </c>
      <c r="S4948" s="78" t="str">
        <f t="shared" ref="S4948" si="12921">IF(COUNTA(Y4948:DP4951)=0,"01.01.1900",MAX(Y4948:DP4948))</f>
        <v>01.01.1900</v>
      </c>
      <c r="T4948" s="79"/>
      <c r="U4948" s="80" t="str">
        <f t="array" ref="U4948">IF(COUNTA(Y4948:DP4951)=0,"01.01.1900",IF(ISERROR(HLOOKUP(U4951,Y4951:DP4951,1,FALSE)),"01.01.1900",INDEX(Y4948:DP4948,MATCH(U4949&amp;U4951,Y4949:DP4949&amp;Y4951:DP4951,0))))</f>
        <v>01.01.1900</v>
      </c>
      <c r="V4948" s="81" t="str">
        <f t="shared" ref="V4948" si="12922">IF(COUNTA(Y4948:DP4951)=0,"01.01.1900",_xlfn.MAXIFS(Y4948:DP4948,Y4951:DP4951,V4951))</f>
        <v>01.01.1900</v>
      </c>
      <c r="W4948" s="82"/>
      <c r="X4948" s="106"/>
    </row>
    <row r="4949" spans="2:25">
      <c r="B4949" s="83"/>
      <c r="C4949" s="84"/>
      <c r="D4949" s="83"/>
      <c r="E4949" s="83"/>
      <c r="F4949" s="83"/>
      <c r="G4949" s="83"/>
      <c r="H4949" s="83"/>
      <c r="I4949" s="83"/>
      <c r="J4949" s="83"/>
      <c r="K4949" s="83"/>
      <c r="L4949" s="83"/>
      <c r="M4949" s="83"/>
      <c r="N4949" s="83"/>
      <c r="O4949" s="83"/>
      <c r="P4949" s="84"/>
      <c r="Q4949" s="217"/>
      <c r="R4949" s="85">
        <f t="shared" ref="R4949" si="12923">IF(COUNTA(Y4948:DP4951)=0,0,MIN(Y4949:DP4949))</f>
        <v>0</v>
      </c>
      <c r="S4949" s="86">
        <f t="shared" ref="S4949" si="12924">IF(COUNTA(Y4948:DP4951)=0,0,HLOOKUP(S4948,Y4948:DP4951,2,FALSE))</f>
        <v>0</v>
      </c>
      <c r="T4949" s="87">
        <f t="shared" ref="T4949" si="12925">IF(COUNTA(Y4948:DP4951)=0,0,AVERAGE(Y4949:DP4949))</f>
        <v>0</v>
      </c>
      <c r="U4949" s="88">
        <f t="shared" ref="U4949" si="12926">IF(COUNTA(Y4948:DP4951)=0,0,_xlfn.MINIFS(Y4949:DP4949,Y4951:DP4951,U4951))</f>
        <v>0</v>
      </c>
      <c r="V4949" s="89">
        <f t="array" ref="V4949">IF(COUNTA(Y4948:DP4951)=0,0,IF(ISERROR(HLOOKUP(V4951,Y4951:DP4951,1,FALSE)),0,INDEX(Y4949:DP4949,MATCH(V4948&amp;V4951,Y4948:DP4948&amp;Y4951:DP4951,0))))</f>
        <v>0</v>
      </c>
      <c r="W4949" s="90">
        <f t="array" ref="W4949">IF(COUNTA(Y4948:DP4951)=0,0,IF(ISERROR(HLOOKUP(W4951,Y4951:DP4951,1,FALSE)),0,AVERAGEIF(Y4951:DP4951,$W4951,Y4949:DP4949)))</f>
        <v>0</v>
      </c>
      <c r="X4949" s="107"/>
    </row>
    <row r="4950" spans="2:25">
      <c r="B4950" s="83"/>
      <c r="C4950" s="84"/>
      <c r="D4950" s="83"/>
      <c r="E4950" s="83"/>
      <c r="F4950" s="83"/>
      <c r="G4950" s="83"/>
      <c r="H4950" s="83"/>
      <c r="I4950" s="83"/>
      <c r="J4950" s="83"/>
      <c r="K4950" s="83"/>
      <c r="L4950" s="83"/>
      <c r="M4950" s="83"/>
      <c r="N4950" s="83"/>
      <c r="O4950" s="83"/>
      <c r="P4950" s="84"/>
      <c r="Q4950" s="217"/>
      <c r="R4950" s="91">
        <f t="shared" ref="R4950" si="12927">IF(COUNTA(Y4948:DP4951)=0,0,HLOOKUP(R4949,Y4949:DP4951,2,FALSE))</f>
        <v>0</v>
      </c>
      <c r="S4950" s="92">
        <f t="shared" ref="S4950" si="12928">IF(COUNTA(Y4948:DP4951)=0,0,HLOOKUP(S4948,Y4948:DP4951,3,FALSE))</f>
        <v>0</v>
      </c>
      <c r="T4950" s="93"/>
      <c r="U4950" s="94">
        <f t="array" ref="U4950">IF(COUNTA(Y4948:DP4951)=0,0,IF(ISERROR(HLOOKUP(U4951,Y4951:DP4951,1,FALSE)),0,INDEX(Y4950:DP4950,MATCH(U4949&amp;U4951,Y4949:DP4949&amp;Y4951:DP4951,0))))</f>
        <v>0</v>
      </c>
      <c r="V4950" s="94">
        <f t="array" ref="V4950">IF(COUNTA(Y4948:DP4951)=0,0,IF(ISERROR(HLOOKUP(V4951,Y4951:DP4951,1,FALSE)),0,INDEX(Y4950:DP4950,MATCH(V4949&amp;V4951,Y4949:DP4949&amp;Y4951:DP4951,0))))</f>
        <v>0</v>
      </c>
      <c r="W4950" s="95"/>
      <c r="X4950" s="108"/>
    </row>
    <row r="4951" spans="2:25" ht="13.9" thickBot="1">
      <c r="B4951" s="96"/>
      <c r="C4951" s="97"/>
      <c r="D4951" s="96"/>
      <c r="E4951" s="96"/>
      <c r="F4951" s="96"/>
      <c r="G4951" s="96"/>
      <c r="H4951" s="96"/>
      <c r="I4951" s="96"/>
      <c r="J4951" s="96"/>
      <c r="K4951" s="96"/>
      <c r="L4951" s="96"/>
      <c r="M4951" s="96"/>
      <c r="N4951" s="96"/>
      <c r="O4951" s="96"/>
      <c r="P4951" s="97"/>
      <c r="Q4951" s="218"/>
      <c r="R4951" s="98" t="str">
        <f t="shared" ref="R4951" si="12929">IF(COUNTA(Y4948:DP4951)=0,"none",HLOOKUP(R4949,Y4949:DP4951,3,FALSE))</f>
        <v>none</v>
      </c>
      <c r="S4951" s="99" t="str">
        <f t="shared" ref="S4951" si="12930">IF(COUNTA(Y4948:DP4951)=0,"none",HLOOKUP(S4948,Y4948:DP4951,4,FALSE))</f>
        <v>none</v>
      </c>
      <c r="T4951" s="100"/>
      <c r="U4951" s="100" t="str">
        <f t="array" ref="U4951">IF(COUNTA(Y4948:DP4951)=0,"none",IF($U$2="WAHR",$W$3,Abfrage!$F$4))</f>
        <v>none</v>
      </c>
      <c r="V4951" s="100" t="str">
        <f t="array" ref="V4951">IF(COUNTA(Y4948:DP4951)=0,"none",IF($U$2="WAHR",$W$3,Abfrage!$F$4))</f>
        <v>none</v>
      </c>
      <c r="W4951" s="100" t="str">
        <f t="array" ref="W4951">IF(COUNTA(Y4948:DP4951)=0,"none",IF($U$2="WAHR",$W$3,Abfrage!$F$4))</f>
        <v>none</v>
      </c>
      <c r="X4951" s="109"/>
    </row>
    <row r="4952" spans="2:25">
      <c r="B4952" s="75" t="s">
        <v>3042</v>
      </c>
      <c r="C4952" s="76">
        <v>1000426816</v>
      </c>
      <c r="D4952" s="75" t="s">
        <v>95</v>
      </c>
      <c r="E4952" s="75" t="s">
        <v>96</v>
      </c>
      <c r="F4952" s="75" t="s">
        <v>97</v>
      </c>
      <c r="G4952" s="75" t="s">
        <v>97</v>
      </c>
      <c r="H4952" s="75" t="e">
        <v>#N/A</v>
      </c>
      <c r="I4952" s="75" t="s">
        <v>41</v>
      </c>
      <c r="J4952" s="75" t="s">
        <v>3043</v>
      </c>
      <c r="K4952" s="75" t="s">
        <v>306</v>
      </c>
      <c r="L4952" s="75" t="s">
        <v>306</v>
      </c>
      <c r="M4952" s="75" t="s">
        <v>313</v>
      </c>
      <c r="N4952" s="75" t="s">
        <v>393</v>
      </c>
      <c r="O4952" s="75" t="s">
        <v>315</v>
      </c>
      <c r="P4952" s="76" t="s">
        <v>306</v>
      </c>
      <c r="Q4952" s="216"/>
      <c r="R4952" s="77" t="str">
        <f t="shared" ref="R4952" si="12931">IF(COUNTA(Y4952:DP4955)=0,"01.01.1900",INDEX(Y4952:DP4952,MATCH(R4953,Y4953:DP4953,0)))</f>
        <v>01.01.1900</v>
      </c>
      <c r="S4952" s="78" t="str">
        <f t="shared" ref="S4952" si="12932">IF(COUNTA(Y4952:DP4955)=0,"01.01.1900",MAX(Y4952:DP4952))</f>
        <v>01.01.1900</v>
      </c>
      <c r="T4952" s="79"/>
      <c r="U4952" s="80" t="str">
        <f t="array" ref="U4952">IF(COUNTA(Y4952:DP4955)=0,"01.01.1900",IF(ISERROR(HLOOKUP(U4955,Y4955:DP4955,1,FALSE)),"01.01.1900",INDEX(Y4952:DP4952,MATCH(U4953&amp;U4955,Y4953:DP4953&amp;Y4955:DP4955,0))))</f>
        <v>01.01.1900</v>
      </c>
      <c r="V4952" s="81" t="str">
        <f t="shared" ref="V4952" si="12933">IF(COUNTA(Y4952:DP4955)=0,"01.01.1900",_xlfn.MAXIFS(Y4952:DP4952,Y4955:DP4955,V4955))</f>
        <v>01.01.1900</v>
      </c>
      <c r="W4952" s="82"/>
      <c r="X4952" s="106"/>
    </row>
    <row r="4953" spans="2:25">
      <c r="B4953" s="83"/>
      <c r="C4953" s="84"/>
      <c r="D4953" s="83"/>
      <c r="E4953" s="83"/>
      <c r="F4953" s="83"/>
      <c r="G4953" s="83"/>
      <c r="H4953" s="83"/>
      <c r="I4953" s="83"/>
      <c r="J4953" s="83"/>
      <c r="K4953" s="83"/>
      <c r="L4953" s="83"/>
      <c r="M4953" s="83"/>
      <c r="N4953" s="83"/>
      <c r="O4953" s="83"/>
      <c r="P4953" s="84"/>
      <c r="Q4953" s="217"/>
      <c r="R4953" s="85">
        <f t="shared" ref="R4953" si="12934">IF(COUNTA(Y4952:DP4955)=0,0,MIN(Y4953:DP4953))</f>
        <v>0</v>
      </c>
      <c r="S4953" s="86">
        <f t="shared" ref="S4953" si="12935">IF(COUNTA(Y4952:DP4955)=0,0,HLOOKUP(S4952,Y4952:DP4955,2,FALSE))</f>
        <v>0</v>
      </c>
      <c r="T4953" s="87">
        <f t="shared" ref="T4953" si="12936">IF(COUNTA(Y4952:DP4955)=0,0,AVERAGE(Y4953:DP4953))</f>
        <v>0</v>
      </c>
      <c r="U4953" s="88">
        <f t="shared" ref="U4953" si="12937">IF(COUNTA(Y4952:DP4955)=0,0,_xlfn.MINIFS(Y4953:DP4953,Y4955:DP4955,U4955))</f>
        <v>0</v>
      </c>
      <c r="V4953" s="89">
        <f t="array" ref="V4953">IF(COUNTA(Y4952:DP4955)=0,0,IF(ISERROR(HLOOKUP(V4955,Y4955:DP4955,1,FALSE)),0,INDEX(Y4953:DP4953,MATCH(V4952&amp;V4955,Y4952:DP4952&amp;Y4955:DP4955,0))))</f>
        <v>0</v>
      </c>
      <c r="W4953" s="90">
        <f t="array" ref="W4953">IF(COUNTA(Y4952:DP4955)=0,0,IF(ISERROR(HLOOKUP(W4955,Y4955:DP4955,1,FALSE)),0,AVERAGEIF(Y4955:DP4955,$W4955,Y4953:DP4953)))</f>
        <v>0</v>
      </c>
      <c r="X4953" s="107"/>
    </row>
    <row r="4954" spans="2:25">
      <c r="B4954" s="83"/>
      <c r="C4954" s="84"/>
      <c r="D4954" s="83"/>
      <c r="E4954" s="83"/>
      <c r="F4954" s="83"/>
      <c r="G4954" s="83"/>
      <c r="H4954" s="83"/>
      <c r="I4954" s="83"/>
      <c r="J4954" s="83"/>
      <c r="K4954" s="83"/>
      <c r="L4954" s="83"/>
      <c r="M4954" s="83"/>
      <c r="N4954" s="83"/>
      <c r="O4954" s="83"/>
      <c r="P4954" s="84"/>
      <c r="Q4954" s="217"/>
      <c r="R4954" s="91">
        <f t="shared" ref="R4954" si="12938">IF(COUNTA(Y4952:DP4955)=0,0,HLOOKUP(R4953,Y4953:DP4955,2,FALSE))</f>
        <v>0</v>
      </c>
      <c r="S4954" s="92">
        <f t="shared" ref="S4954" si="12939">IF(COUNTA(Y4952:DP4955)=0,0,HLOOKUP(S4952,Y4952:DP4955,3,FALSE))</f>
        <v>0</v>
      </c>
      <c r="T4954" s="93"/>
      <c r="U4954" s="94">
        <f t="array" ref="U4954">IF(COUNTA(Y4952:DP4955)=0,0,IF(ISERROR(HLOOKUP(U4955,Y4955:DP4955,1,FALSE)),0,INDEX(Y4954:DP4954,MATCH(U4953&amp;U4955,Y4953:DP4953&amp;Y4955:DP4955,0))))</f>
        <v>0</v>
      </c>
      <c r="V4954" s="94">
        <f t="array" ref="V4954">IF(COUNTA(Y4952:DP4955)=0,0,IF(ISERROR(HLOOKUP(V4955,Y4955:DP4955,1,FALSE)),0,INDEX(Y4954:DP4954,MATCH(V4953&amp;V4955,Y4953:DP4953&amp;Y4955:DP4955,0))))</f>
        <v>0</v>
      </c>
      <c r="W4954" s="95"/>
      <c r="X4954" s="108"/>
    </row>
    <row r="4955" spans="2:25" ht="13.9" thickBot="1">
      <c r="B4955" s="96"/>
      <c r="C4955" s="97"/>
      <c r="D4955" s="96"/>
      <c r="E4955" s="96"/>
      <c r="F4955" s="96"/>
      <c r="G4955" s="96"/>
      <c r="H4955" s="96"/>
      <c r="I4955" s="96"/>
      <c r="J4955" s="96"/>
      <c r="K4955" s="96"/>
      <c r="L4955" s="96"/>
      <c r="M4955" s="96"/>
      <c r="N4955" s="96"/>
      <c r="O4955" s="96"/>
      <c r="P4955" s="97"/>
      <c r="Q4955" s="218"/>
      <c r="R4955" s="98" t="str">
        <f t="shared" ref="R4955" si="12940">IF(COUNTA(Y4952:DP4955)=0,"none",HLOOKUP(R4953,Y4953:DP4955,3,FALSE))</f>
        <v>none</v>
      </c>
      <c r="S4955" s="99" t="str">
        <f t="shared" ref="S4955" si="12941">IF(COUNTA(Y4952:DP4955)=0,"none",HLOOKUP(S4952,Y4952:DP4955,4,FALSE))</f>
        <v>none</v>
      </c>
      <c r="T4955" s="100"/>
      <c r="U4955" s="100" t="str">
        <f t="array" ref="U4955">IF(COUNTA(Y4952:DP4955)=0,"none",IF($U$2="WAHR",$W$3,Abfrage!$F$4))</f>
        <v>none</v>
      </c>
      <c r="V4955" s="100" t="str">
        <f t="array" ref="V4955">IF(COUNTA(Y4952:DP4955)=0,"none",IF($U$2="WAHR",$W$3,Abfrage!$F$4))</f>
        <v>none</v>
      </c>
      <c r="W4955" s="100" t="str">
        <f t="array" ref="W4955">IF(COUNTA(Y4952:DP4955)=0,"none",IF($U$2="WAHR",$W$3,Abfrage!$F$4))</f>
        <v>none</v>
      </c>
      <c r="X4955" s="109"/>
    </row>
    <row r="4956" spans="2:25">
      <c r="B4956" s="75" t="s">
        <v>3044</v>
      </c>
      <c r="C4956" s="76"/>
      <c r="D4956" s="75" t="s">
        <v>95</v>
      </c>
      <c r="E4956" s="75" t="s">
        <v>148</v>
      </c>
      <c r="F4956" s="75" t="s">
        <v>175</v>
      </c>
      <c r="G4956" s="75" t="s">
        <v>306</v>
      </c>
      <c r="H4956" s="75"/>
      <c r="I4956" s="75" t="s">
        <v>1035</v>
      </c>
      <c r="J4956" s="75" t="s">
        <v>3045</v>
      </c>
      <c r="K4956" s="75" t="s">
        <v>628</v>
      </c>
      <c r="L4956" s="75" t="s">
        <v>628</v>
      </c>
      <c r="M4956" s="75" t="s">
        <v>307</v>
      </c>
      <c r="N4956" s="75" t="s">
        <v>327</v>
      </c>
      <c r="O4956" s="75" t="s">
        <v>306</v>
      </c>
      <c r="P4956" s="76" t="s">
        <v>306</v>
      </c>
      <c r="Q4956" s="216"/>
      <c r="R4956" s="77" t="str">
        <f t="shared" ref="R4956" si="12942">IF(COUNTA(Y4956:DP4959)=0,"01.01.1900",INDEX(Y4956:DP4956,MATCH(R4957,Y4957:DP4957,0)))</f>
        <v>01.01.1900</v>
      </c>
      <c r="S4956" s="78" t="str">
        <f t="shared" ref="S4956" si="12943">IF(COUNTA(Y4956:DP4959)=0,"01.01.1900",MAX(Y4956:DP4956))</f>
        <v>01.01.1900</v>
      </c>
      <c r="T4956" s="79"/>
      <c r="U4956" s="80" t="str">
        <f t="array" ref="U4956">IF(COUNTA(Y4956:DP4959)=0,"01.01.1900",IF(ISERROR(HLOOKUP(U4959,Y4959:DP4959,1,FALSE)),"01.01.1900",INDEX(Y4956:DP4956,MATCH(U4957&amp;U4959,Y4957:DP4957&amp;Y4959:DP4959,0))))</f>
        <v>01.01.1900</v>
      </c>
      <c r="V4956" s="81" t="str">
        <f t="shared" ref="V4956" si="12944">IF(COUNTA(Y4956:DP4959)=0,"01.01.1900",_xlfn.MAXIFS(Y4956:DP4956,Y4959:DP4959,V4959))</f>
        <v>01.01.1900</v>
      </c>
      <c r="W4956" s="82"/>
      <c r="X4956" s="106"/>
    </row>
    <row r="4957" spans="2:25">
      <c r="B4957" s="83"/>
      <c r="C4957" s="84"/>
      <c r="D4957" s="83"/>
      <c r="E4957" s="83"/>
      <c r="F4957" s="83"/>
      <c r="G4957" s="83"/>
      <c r="H4957" s="83"/>
      <c r="I4957" s="83"/>
      <c r="J4957" s="83"/>
      <c r="K4957" s="83"/>
      <c r="L4957" s="83"/>
      <c r="M4957" s="83"/>
      <c r="N4957" s="83"/>
      <c r="O4957" s="83"/>
      <c r="P4957" s="84"/>
      <c r="Q4957" s="217"/>
      <c r="R4957" s="85">
        <f t="shared" ref="R4957" si="12945">IF(COUNTA(Y4956:DP4959)=0,0,MIN(Y4957:DP4957))</f>
        <v>0</v>
      </c>
      <c r="S4957" s="86">
        <f t="shared" ref="S4957" si="12946">IF(COUNTA(Y4956:DP4959)=0,0,HLOOKUP(S4956,Y4956:DP4959,2,FALSE))</f>
        <v>0</v>
      </c>
      <c r="T4957" s="87">
        <f t="shared" ref="T4957" si="12947">IF(COUNTA(Y4956:DP4959)=0,0,AVERAGE(Y4957:DP4957))</f>
        <v>0</v>
      </c>
      <c r="U4957" s="88">
        <f t="shared" ref="U4957" si="12948">IF(COUNTA(Y4956:DP4959)=0,0,_xlfn.MINIFS(Y4957:DP4957,Y4959:DP4959,U4959))</f>
        <v>0</v>
      </c>
      <c r="V4957" s="89">
        <f t="array" ref="V4957">IF(COUNTA(Y4956:DP4959)=0,0,IF(ISERROR(HLOOKUP(V4959,Y4959:DP4959,1,FALSE)),0,INDEX(Y4957:DP4957,MATCH(V4956&amp;V4959,Y4956:DP4956&amp;Y4959:DP4959,0))))</f>
        <v>0</v>
      </c>
      <c r="W4957" s="90">
        <f t="array" ref="W4957">IF(COUNTA(Y4956:DP4959)=0,0,IF(ISERROR(HLOOKUP(W4959,Y4959:DP4959,1,FALSE)),0,AVERAGEIF(Y4959:DP4959,$W4959,Y4957:DP4957)))</f>
        <v>0</v>
      </c>
      <c r="X4957" s="107"/>
    </row>
    <row r="4958" spans="2:25">
      <c r="B4958" s="83"/>
      <c r="C4958" s="84"/>
      <c r="D4958" s="83"/>
      <c r="E4958" s="83"/>
      <c r="F4958" s="83"/>
      <c r="G4958" s="83"/>
      <c r="H4958" s="83"/>
      <c r="I4958" s="83"/>
      <c r="J4958" s="83"/>
      <c r="K4958" s="83"/>
      <c r="L4958" s="83"/>
      <c r="M4958" s="83"/>
      <c r="N4958" s="83"/>
      <c r="O4958" s="83"/>
      <c r="P4958" s="84"/>
      <c r="Q4958" s="217"/>
      <c r="R4958" s="91">
        <f t="shared" ref="R4958" si="12949">IF(COUNTA(Y4956:DP4959)=0,0,HLOOKUP(R4957,Y4957:DP4959,2,FALSE))</f>
        <v>0</v>
      </c>
      <c r="S4958" s="92">
        <f t="shared" ref="S4958" si="12950">IF(COUNTA(Y4956:DP4959)=0,0,HLOOKUP(S4956,Y4956:DP4959,3,FALSE))</f>
        <v>0</v>
      </c>
      <c r="T4958" s="93"/>
      <c r="U4958" s="94">
        <f t="array" ref="U4958">IF(COUNTA(Y4956:DP4959)=0,0,IF(ISERROR(HLOOKUP(U4959,Y4959:DP4959,1,FALSE)),0,INDEX(Y4958:DP4958,MATCH(U4957&amp;U4959,Y4957:DP4957&amp;Y4959:DP4959,0))))</f>
        <v>0</v>
      </c>
      <c r="V4958" s="94">
        <f t="array" ref="V4958">IF(COUNTA(Y4956:DP4959)=0,0,IF(ISERROR(HLOOKUP(V4959,Y4959:DP4959,1,FALSE)),0,INDEX(Y4958:DP4958,MATCH(V4957&amp;V4959,Y4957:DP4957&amp;Y4959:DP4959,0))))</f>
        <v>0</v>
      </c>
      <c r="W4958" s="95"/>
      <c r="X4958" s="108"/>
    </row>
    <row r="4959" spans="2:25" ht="13.9" thickBot="1">
      <c r="B4959" s="96"/>
      <c r="C4959" s="97"/>
      <c r="D4959" s="96"/>
      <c r="E4959" s="96"/>
      <c r="F4959" s="96"/>
      <c r="G4959" s="96"/>
      <c r="H4959" s="96"/>
      <c r="I4959" s="96"/>
      <c r="J4959" s="96"/>
      <c r="K4959" s="96"/>
      <c r="L4959" s="96"/>
      <c r="M4959" s="96"/>
      <c r="N4959" s="96"/>
      <c r="O4959" s="96"/>
      <c r="P4959" s="97"/>
      <c r="Q4959" s="218"/>
      <c r="R4959" s="98" t="str">
        <f t="shared" ref="R4959" si="12951">IF(COUNTA(Y4956:DP4959)=0,"none",HLOOKUP(R4957,Y4957:DP4959,3,FALSE))</f>
        <v>none</v>
      </c>
      <c r="S4959" s="99" t="str">
        <f t="shared" ref="S4959" si="12952">IF(COUNTA(Y4956:DP4959)=0,"none",HLOOKUP(S4956,Y4956:DP4959,4,FALSE))</f>
        <v>none</v>
      </c>
      <c r="T4959" s="100"/>
      <c r="U4959" s="100" t="str">
        <f t="array" ref="U4959">IF(COUNTA(Y4956:DP4959)=0,"none",IF($U$2="WAHR",$W$3,Abfrage!$F$4))</f>
        <v>none</v>
      </c>
      <c r="V4959" s="100" t="str">
        <f t="array" ref="V4959">IF(COUNTA(Y4956:DP4959)=0,"none",IF($U$2="WAHR",$W$3,Abfrage!$F$4))</f>
        <v>none</v>
      </c>
      <c r="W4959" s="100" t="str">
        <f t="array" ref="W4959">IF(COUNTA(Y4956:DP4959)=0,"none",IF($U$2="WAHR",$W$3,Abfrage!$F$4))</f>
        <v>none</v>
      </c>
      <c r="X4959" s="109"/>
    </row>
    <row r="4960" spans="2:25">
      <c r="B4960" s="75" t="s">
        <v>3046</v>
      </c>
      <c r="C4960" s="76">
        <v>1000364423</v>
      </c>
      <c r="D4960" s="75" t="s">
        <v>95</v>
      </c>
      <c r="E4960" s="75" t="s">
        <v>170</v>
      </c>
      <c r="F4960" s="75" t="s">
        <v>407</v>
      </c>
      <c r="G4960" s="75" t="s">
        <v>306</v>
      </c>
      <c r="H4960" s="75" t="e">
        <v>#N/A</v>
      </c>
      <c r="I4960" s="75" t="s">
        <v>3047</v>
      </c>
      <c r="J4960" s="75" t="s">
        <v>3048</v>
      </c>
      <c r="K4960" s="75" t="s">
        <v>306</v>
      </c>
      <c r="L4960" s="75" t="s">
        <v>306</v>
      </c>
      <c r="M4960" s="75" t="s">
        <v>306</v>
      </c>
      <c r="N4960" s="75" t="s">
        <v>306</v>
      </c>
      <c r="O4960" s="75" t="s">
        <v>306</v>
      </c>
      <c r="P4960" s="76" t="s">
        <v>306</v>
      </c>
      <c r="Q4960" s="216"/>
      <c r="R4960" s="77" t="str">
        <f t="shared" ref="R4960" si="12953">IF(COUNTA(Y4960:DP4963)=0,"01.01.1900",INDEX(Y4960:DP4960,MATCH(R4961,Y4961:DP4961,0)))</f>
        <v>01.01.1900</v>
      </c>
      <c r="S4960" s="78" t="str">
        <f t="shared" ref="S4960" si="12954">IF(COUNTA(Y4960:DP4963)=0,"01.01.1900",MAX(Y4960:DP4960))</f>
        <v>01.01.1900</v>
      </c>
      <c r="T4960" s="79"/>
      <c r="U4960" s="80" t="str">
        <f t="array" ref="U4960">IF(COUNTA(Y4960:DP4963)=0,"01.01.1900",IF(ISERROR(HLOOKUP(U4963,Y4963:DP4963,1,FALSE)),"01.01.1900",INDEX(Y4960:DP4960,MATCH(U4961&amp;U4963,Y4961:DP4961&amp;Y4963:DP4963,0))))</f>
        <v>01.01.1900</v>
      </c>
      <c r="V4960" s="81" t="str">
        <f t="shared" ref="V4960" si="12955">IF(COUNTA(Y4960:DP4963)=0,"01.01.1900",_xlfn.MAXIFS(Y4960:DP4960,Y4963:DP4963,V4963))</f>
        <v>01.01.1900</v>
      </c>
      <c r="W4960" s="82"/>
      <c r="X4960" s="106"/>
    </row>
    <row r="4961" spans="2:24">
      <c r="B4961" s="83"/>
      <c r="C4961" s="84"/>
      <c r="D4961" s="83"/>
      <c r="E4961" s="83"/>
      <c r="F4961" s="83"/>
      <c r="G4961" s="83"/>
      <c r="H4961" s="83"/>
      <c r="I4961" s="83"/>
      <c r="J4961" s="83"/>
      <c r="K4961" s="83"/>
      <c r="L4961" s="83"/>
      <c r="M4961" s="83"/>
      <c r="N4961" s="83"/>
      <c r="O4961" s="83"/>
      <c r="P4961" s="84"/>
      <c r="Q4961" s="217"/>
      <c r="R4961" s="85">
        <f t="shared" ref="R4961" si="12956">IF(COUNTA(Y4960:DP4963)=0,0,MIN(Y4961:DP4961))</f>
        <v>0</v>
      </c>
      <c r="S4961" s="86">
        <f t="shared" ref="S4961" si="12957">IF(COUNTA(Y4960:DP4963)=0,0,HLOOKUP(S4960,Y4960:DP4963,2,FALSE))</f>
        <v>0</v>
      </c>
      <c r="T4961" s="87">
        <f t="shared" ref="T4961" si="12958">IF(COUNTA(Y4960:DP4963)=0,0,AVERAGE(Y4961:DP4961))</f>
        <v>0</v>
      </c>
      <c r="U4961" s="88">
        <f t="shared" ref="U4961" si="12959">IF(COUNTA(Y4960:DP4963)=0,0,_xlfn.MINIFS(Y4961:DP4961,Y4963:DP4963,U4963))</f>
        <v>0</v>
      </c>
      <c r="V4961" s="89">
        <f t="array" ref="V4961">IF(COUNTA(Y4960:DP4963)=0,0,IF(ISERROR(HLOOKUP(V4963,Y4963:DP4963,1,FALSE)),0,INDEX(Y4961:DP4961,MATCH(V4960&amp;V4963,Y4960:DP4960&amp;Y4963:DP4963,0))))</f>
        <v>0</v>
      </c>
      <c r="W4961" s="90">
        <f t="array" ref="W4961">IF(COUNTA(Y4960:DP4963)=0,0,IF(ISERROR(HLOOKUP(W4963,Y4963:DP4963,1,FALSE)),0,AVERAGEIF(Y4963:DP4963,$W4963,Y4961:DP4961)))</f>
        <v>0</v>
      </c>
      <c r="X4961" s="107"/>
    </row>
    <row r="4962" spans="2:24">
      <c r="B4962" s="83"/>
      <c r="C4962" s="84"/>
      <c r="D4962" s="83"/>
      <c r="E4962" s="83"/>
      <c r="F4962" s="83"/>
      <c r="G4962" s="83"/>
      <c r="H4962" s="83"/>
      <c r="I4962" s="83"/>
      <c r="J4962" s="83"/>
      <c r="K4962" s="83"/>
      <c r="L4962" s="83"/>
      <c r="M4962" s="83"/>
      <c r="N4962" s="83"/>
      <c r="O4962" s="83"/>
      <c r="P4962" s="84"/>
      <c r="Q4962" s="217"/>
      <c r="R4962" s="91">
        <f t="shared" ref="R4962" si="12960">IF(COUNTA(Y4960:DP4963)=0,0,HLOOKUP(R4961,Y4961:DP4963,2,FALSE))</f>
        <v>0</v>
      </c>
      <c r="S4962" s="92">
        <f t="shared" ref="S4962" si="12961">IF(COUNTA(Y4960:DP4963)=0,0,HLOOKUP(S4960,Y4960:DP4963,3,FALSE))</f>
        <v>0</v>
      </c>
      <c r="T4962" s="93"/>
      <c r="U4962" s="94">
        <f t="array" ref="U4962">IF(COUNTA(Y4960:DP4963)=0,0,IF(ISERROR(HLOOKUP(U4963,Y4963:DP4963,1,FALSE)),0,INDEX(Y4962:DP4962,MATCH(U4961&amp;U4963,Y4961:DP4961&amp;Y4963:DP4963,0))))</f>
        <v>0</v>
      </c>
      <c r="V4962" s="94">
        <f t="array" ref="V4962">IF(COUNTA(Y4960:DP4963)=0,0,IF(ISERROR(HLOOKUP(V4963,Y4963:DP4963,1,FALSE)),0,INDEX(Y4962:DP4962,MATCH(V4961&amp;V4963,Y4961:DP4961&amp;Y4963:DP4963,0))))</f>
        <v>0</v>
      </c>
      <c r="W4962" s="95"/>
      <c r="X4962" s="108"/>
    </row>
    <row r="4963" spans="2:24" ht="13.9" thickBot="1">
      <c r="B4963" s="96"/>
      <c r="C4963" s="97"/>
      <c r="D4963" s="96"/>
      <c r="E4963" s="96"/>
      <c r="F4963" s="96"/>
      <c r="G4963" s="96"/>
      <c r="H4963" s="96"/>
      <c r="I4963" s="96"/>
      <c r="J4963" s="96"/>
      <c r="K4963" s="96"/>
      <c r="L4963" s="96"/>
      <c r="M4963" s="96"/>
      <c r="N4963" s="96"/>
      <c r="O4963" s="96"/>
      <c r="P4963" s="97"/>
      <c r="Q4963" s="218"/>
      <c r="R4963" s="98" t="str">
        <f t="shared" ref="R4963" si="12962">IF(COUNTA(Y4960:DP4963)=0,"none",HLOOKUP(R4961,Y4961:DP4963,3,FALSE))</f>
        <v>none</v>
      </c>
      <c r="S4963" s="99" t="str">
        <f t="shared" ref="S4963" si="12963">IF(COUNTA(Y4960:DP4963)=0,"none",HLOOKUP(S4960,Y4960:DP4963,4,FALSE))</f>
        <v>none</v>
      </c>
      <c r="T4963" s="100"/>
      <c r="U4963" s="100" t="str">
        <f t="array" ref="U4963">IF(COUNTA(Y4960:DP4963)=0,"none",IF($U$2="WAHR",$W$3,Abfrage!$F$4))</f>
        <v>none</v>
      </c>
      <c r="V4963" s="100" t="str">
        <f t="array" ref="V4963">IF(COUNTA(Y4960:DP4963)=0,"none",IF($U$2="WAHR",$W$3,Abfrage!$F$4))</f>
        <v>none</v>
      </c>
      <c r="W4963" s="100" t="str">
        <f t="array" ref="W4963">IF(COUNTA(Y4960:DP4963)=0,"none",IF($U$2="WAHR",$W$3,Abfrage!$F$4))</f>
        <v>none</v>
      </c>
      <c r="X4963" s="109"/>
    </row>
    <row r="4964" spans="2:24">
      <c r="B4964" s="75" t="s">
        <v>3049</v>
      </c>
      <c r="C4964" s="76">
        <v>1000369588</v>
      </c>
      <c r="D4964" s="75" t="s">
        <v>95</v>
      </c>
      <c r="E4964" s="75" t="s">
        <v>170</v>
      </c>
      <c r="F4964" s="75" t="s">
        <v>407</v>
      </c>
      <c r="G4964" s="75" t="s">
        <v>306</v>
      </c>
      <c r="H4964" s="75" t="e">
        <v>#N/A</v>
      </c>
      <c r="I4964" s="75" t="s">
        <v>3047</v>
      </c>
      <c r="J4964" s="75" t="s">
        <v>3050</v>
      </c>
      <c r="K4964" s="75" t="s">
        <v>306</v>
      </c>
      <c r="L4964" s="75" t="s">
        <v>306</v>
      </c>
      <c r="M4964" s="75" t="s">
        <v>306</v>
      </c>
      <c r="N4964" s="75" t="s">
        <v>306</v>
      </c>
      <c r="O4964" s="75" t="s">
        <v>306</v>
      </c>
      <c r="P4964" s="76" t="s">
        <v>306</v>
      </c>
      <c r="Q4964" s="216"/>
      <c r="R4964" s="77" t="str">
        <f t="shared" ref="R4964" si="12964">IF(COUNTA(Y4964:DP4967)=0,"01.01.1900",INDEX(Y4964:DP4964,MATCH(R4965,Y4965:DP4965,0)))</f>
        <v>01.01.1900</v>
      </c>
      <c r="S4964" s="78" t="str">
        <f t="shared" ref="S4964" si="12965">IF(COUNTA(Y4964:DP4967)=0,"01.01.1900",MAX(Y4964:DP4964))</f>
        <v>01.01.1900</v>
      </c>
      <c r="T4964" s="79"/>
      <c r="U4964" s="80" t="str">
        <f t="array" ref="U4964">IF(COUNTA(Y4964:DP4967)=0,"01.01.1900",IF(ISERROR(HLOOKUP(U4967,Y4967:DP4967,1,FALSE)),"01.01.1900",INDEX(Y4964:DP4964,MATCH(U4965&amp;U4967,Y4965:DP4965&amp;Y4967:DP4967,0))))</f>
        <v>01.01.1900</v>
      </c>
      <c r="V4964" s="81" t="str">
        <f t="shared" ref="V4964" si="12966">IF(COUNTA(Y4964:DP4967)=0,"01.01.1900",_xlfn.MAXIFS(Y4964:DP4964,Y4967:DP4967,V4967))</f>
        <v>01.01.1900</v>
      </c>
      <c r="W4964" s="82"/>
      <c r="X4964" s="106"/>
    </row>
    <row r="4965" spans="2:24">
      <c r="B4965" s="83"/>
      <c r="C4965" s="84"/>
      <c r="D4965" s="83"/>
      <c r="E4965" s="83"/>
      <c r="F4965" s="83"/>
      <c r="G4965" s="83"/>
      <c r="H4965" s="83"/>
      <c r="I4965" s="83"/>
      <c r="J4965" s="83"/>
      <c r="K4965" s="83"/>
      <c r="L4965" s="83"/>
      <c r="M4965" s="83"/>
      <c r="N4965" s="83"/>
      <c r="O4965" s="83"/>
      <c r="P4965" s="84"/>
      <c r="Q4965" s="217"/>
      <c r="R4965" s="85">
        <f t="shared" ref="R4965" si="12967">IF(COUNTA(Y4964:DP4967)=0,0,MIN(Y4965:DP4965))</f>
        <v>0</v>
      </c>
      <c r="S4965" s="86">
        <f t="shared" ref="S4965" si="12968">IF(COUNTA(Y4964:DP4967)=0,0,HLOOKUP(S4964,Y4964:DP4967,2,FALSE))</f>
        <v>0</v>
      </c>
      <c r="T4965" s="87">
        <f t="shared" ref="T4965" si="12969">IF(COUNTA(Y4964:DP4967)=0,0,AVERAGE(Y4965:DP4965))</f>
        <v>0</v>
      </c>
      <c r="U4965" s="88">
        <f t="shared" ref="U4965" si="12970">IF(COUNTA(Y4964:DP4967)=0,0,_xlfn.MINIFS(Y4965:DP4965,Y4967:DP4967,U4967))</f>
        <v>0</v>
      </c>
      <c r="V4965" s="89">
        <f t="array" ref="V4965">IF(COUNTA(Y4964:DP4967)=0,0,IF(ISERROR(HLOOKUP(V4967,Y4967:DP4967,1,FALSE)),0,INDEX(Y4965:DP4965,MATCH(V4964&amp;V4967,Y4964:DP4964&amp;Y4967:DP4967,0))))</f>
        <v>0</v>
      </c>
      <c r="W4965" s="90">
        <f t="array" ref="W4965">IF(COUNTA(Y4964:DP4967)=0,0,IF(ISERROR(HLOOKUP(W4967,Y4967:DP4967,1,FALSE)),0,AVERAGEIF(Y4967:DP4967,$W4967,Y4965:DP4965)))</f>
        <v>0</v>
      </c>
      <c r="X4965" s="107"/>
    </row>
    <row r="4966" spans="2:24">
      <c r="B4966" s="83"/>
      <c r="C4966" s="84"/>
      <c r="D4966" s="83"/>
      <c r="E4966" s="83"/>
      <c r="F4966" s="83"/>
      <c r="G4966" s="83"/>
      <c r="H4966" s="83"/>
      <c r="I4966" s="83"/>
      <c r="J4966" s="83"/>
      <c r="K4966" s="83"/>
      <c r="L4966" s="83"/>
      <c r="M4966" s="83"/>
      <c r="N4966" s="83"/>
      <c r="O4966" s="83"/>
      <c r="P4966" s="84"/>
      <c r="Q4966" s="217"/>
      <c r="R4966" s="91">
        <f t="shared" ref="R4966" si="12971">IF(COUNTA(Y4964:DP4967)=0,0,HLOOKUP(R4965,Y4965:DP4967,2,FALSE))</f>
        <v>0</v>
      </c>
      <c r="S4966" s="92">
        <f t="shared" ref="S4966" si="12972">IF(COUNTA(Y4964:DP4967)=0,0,HLOOKUP(S4964,Y4964:DP4967,3,FALSE))</f>
        <v>0</v>
      </c>
      <c r="T4966" s="93"/>
      <c r="U4966" s="94">
        <f t="array" ref="U4966">IF(COUNTA(Y4964:DP4967)=0,0,IF(ISERROR(HLOOKUP(U4967,Y4967:DP4967,1,FALSE)),0,INDEX(Y4966:DP4966,MATCH(U4965&amp;U4967,Y4965:DP4965&amp;Y4967:DP4967,0))))</f>
        <v>0</v>
      </c>
      <c r="V4966" s="94">
        <f t="array" ref="V4966">IF(COUNTA(Y4964:DP4967)=0,0,IF(ISERROR(HLOOKUP(V4967,Y4967:DP4967,1,FALSE)),0,INDEX(Y4966:DP4966,MATCH(V4965&amp;V4967,Y4965:DP4965&amp;Y4967:DP4967,0))))</f>
        <v>0</v>
      </c>
      <c r="W4966" s="95"/>
      <c r="X4966" s="108"/>
    </row>
    <row r="4967" spans="2:24" ht="13.9" thickBot="1">
      <c r="B4967" s="96"/>
      <c r="C4967" s="97"/>
      <c r="D4967" s="96"/>
      <c r="E4967" s="96"/>
      <c r="F4967" s="96"/>
      <c r="G4967" s="96"/>
      <c r="H4967" s="96"/>
      <c r="I4967" s="96"/>
      <c r="J4967" s="96"/>
      <c r="K4967" s="96"/>
      <c r="L4967" s="96"/>
      <c r="M4967" s="96"/>
      <c r="N4967" s="96"/>
      <c r="O4967" s="96"/>
      <c r="P4967" s="97"/>
      <c r="Q4967" s="218"/>
      <c r="R4967" s="98" t="str">
        <f t="shared" ref="R4967" si="12973">IF(COUNTA(Y4964:DP4967)=0,"none",HLOOKUP(R4965,Y4965:DP4967,3,FALSE))</f>
        <v>none</v>
      </c>
      <c r="S4967" s="99" t="str">
        <f t="shared" ref="S4967" si="12974">IF(COUNTA(Y4964:DP4967)=0,"none",HLOOKUP(S4964,Y4964:DP4967,4,FALSE))</f>
        <v>none</v>
      </c>
      <c r="T4967" s="100"/>
      <c r="U4967" s="100" t="str">
        <f t="array" ref="U4967">IF(COUNTA(Y4964:DP4967)=0,"none",IF($U$2="WAHR",$W$3,Abfrage!$F$4))</f>
        <v>none</v>
      </c>
      <c r="V4967" s="100" t="str">
        <f t="array" ref="V4967">IF(COUNTA(Y4964:DP4967)=0,"none",IF($U$2="WAHR",$W$3,Abfrage!$F$4))</f>
        <v>none</v>
      </c>
      <c r="W4967" s="100" t="str">
        <f t="array" ref="W4967">IF(COUNTA(Y4964:DP4967)=0,"none",IF($U$2="WAHR",$W$3,Abfrage!$F$4))</f>
        <v>none</v>
      </c>
      <c r="X4967" s="109"/>
    </row>
    <row r="4968" spans="2:24">
      <c r="B4968" s="75" t="s">
        <v>3051</v>
      </c>
      <c r="C4968" s="76">
        <v>1000346782</v>
      </c>
      <c r="D4968" s="75" t="s">
        <v>158</v>
      </c>
      <c r="E4968" s="75" t="s">
        <v>3052</v>
      </c>
      <c r="F4968" s="75" t="s">
        <v>3053</v>
      </c>
      <c r="G4968" s="75" t="s">
        <v>306</v>
      </c>
      <c r="H4968" s="75" t="e">
        <v>#N/A</v>
      </c>
      <c r="I4968" s="75" t="s">
        <v>3054</v>
      </c>
      <c r="J4968" s="75" t="s">
        <v>3055</v>
      </c>
      <c r="K4968" s="75" t="s">
        <v>306</v>
      </c>
      <c r="L4968" s="75" t="s">
        <v>306</v>
      </c>
      <c r="M4968" s="75" t="s">
        <v>306</v>
      </c>
      <c r="N4968" s="75" t="s">
        <v>306</v>
      </c>
      <c r="O4968" s="75" t="s">
        <v>309</v>
      </c>
      <c r="P4968" s="76" t="s">
        <v>306</v>
      </c>
      <c r="Q4968" s="216"/>
      <c r="R4968" s="77" t="str">
        <f t="shared" ref="R4968" si="12975">IF(COUNTA(Y4968:DP4971)=0,"01.01.1900",INDEX(Y4968:DP4968,MATCH(R4969,Y4969:DP4969,0)))</f>
        <v>01.01.1900</v>
      </c>
      <c r="S4968" s="78" t="str">
        <f t="shared" ref="S4968" si="12976">IF(COUNTA(Y4968:DP4971)=0,"01.01.1900",MAX(Y4968:DP4968))</f>
        <v>01.01.1900</v>
      </c>
      <c r="T4968" s="79"/>
      <c r="U4968" s="80" t="str">
        <f t="array" ref="U4968">IF(COUNTA(Y4968:DP4971)=0,"01.01.1900",IF(ISERROR(HLOOKUP(U4971,Y4971:DP4971,1,FALSE)),"01.01.1900",INDEX(Y4968:DP4968,MATCH(U4969&amp;U4971,Y4969:DP4969&amp;Y4971:DP4971,0))))</f>
        <v>01.01.1900</v>
      </c>
      <c r="V4968" s="81" t="str">
        <f t="shared" ref="V4968" si="12977">IF(COUNTA(Y4968:DP4971)=0,"01.01.1900",_xlfn.MAXIFS(Y4968:DP4968,Y4971:DP4971,V4971))</f>
        <v>01.01.1900</v>
      </c>
      <c r="W4968" s="82"/>
      <c r="X4968" s="106"/>
    </row>
    <row r="4969" spans="2:24">
      <c r="B4969" s="83"/>
      <c r="C4969" s="84"/>
      <c r="D4969" s="83"/>
      <c r="E4969" s="83"/>
      <c r="F4969" s="83"/>
      <c r="G4969" s="83"/>
      <c r="H4969" s="83"/>
      <c r="I4969" s="83"/>
      <c r="J4969" s="83"/>
      <c r="K4969" s="83"/>
      <c r="L4969" s="83"/>
      <c r="M4969" s="83"/>
      <c r="N4969" s="83"/>
      <c r="O4969" s="83"/>
      <c r="P4969" s="84"/>
      <c r="Q4969" s="217"/>
      <c r="R4969" s="85">
        <f t="shared" ref="R4969" si="12978">IF(COUNTA(Y4968:DP4971)=0,0,MIN(Y4969:DP4969))</f>
        <v>0</v>
      </c>
      <c r="S4969" s="86">
        <f t="shared" ref="S4969" si="12979">IF(COUNTA(Y4968:DP4971)=0,0,HLOOKUP(S4968,Y4968:DP4971,2,FALSE))</f>
        <v>0</v>
      </c>
      <c r="T4969" s="87">
        <f t="shared" ref="T4969" si="12980">IF(COUNTA(Y4968:DP4971)=0,0,AVERAGE(Y4969:DP4969))</f>
        <v>0</v>
      </c>
      <c r="U4969" s="88">
        <f t="shared" ref="U4969" si="12981">IF(COUNTA(Y4968:DP4971)=0,0,_xlfn.MINIFS(Y4969:DP4969,Y4971:DP4971,U4971))</f>
        <v>0</v>
      </c>
      <c r="V4969" s="89">
        <f t="array" ref="V4969">IF(COUNTA(Y4968:DP4971)=0,0,IF(ISERROR(HLOOKUP(V4971,Y4971:DP4971,1,FALSE)),0,INDEX(Y4969:DP4969,MATCH(V4968&amp;V4971,Y4968:DP4968&amp;Y4971:DP4971,0))))</f>
        <v>0</v>
      </c>
      <c r="W4969" s="90">
        <f t="array" ref="W4969">IF(COUNTA(Y4968:DP4971)=0,0,IF(ISERROR(HLOOKUP(W4971,Y4971:DP4971,1,FALSE)),0,AVERAGEIF(Y4971:DP4971,$W4971,Y4969:DP4969)))</f>
        <v>0</v>
      </c>
      <c r="X4969" s="107"/>
    </row>
    <row r="4970" spans="2:24">
      <c r="B4970" s="83"/>
      <c r="C4970" s="84"/>
      <c r="D4970" s="83"/>
      <c r="E4970" s="83"/>
      <c r="F4970" s="83"/>
      <c r="G4970" s="83"/>
      <c r="H4970" s="83"/>
      <c r="I4970" s="83"/>
      <c r="J4970" s="83"/>
      <c r="K4970" s="83"/>
      <c r="L4970" s="83"/>
      <c r="M4970" s="83"/>
      <c r="N4970" s="83"/>
      <c r="O4970" s="83"/>
      <c r="P4970" s="84"/>
      <c r="Q4970" s="217"/>
      <c r="R4970" s="91">
        <f t="shared" ref="R4970" si="12982">IF(COUNTA(Y4968:DP4971)=0,0,HLOOKUP(R4969,Y4969:DP4971,2,FALSE))</f>
        <v>0</v>
      </c>
      <c r="S4970" s="92">
        <f t="shared" ref="S4970" si="12983">IF(COUNTA(Y4968:DP4971)=0,0,HLOOKUP(S4968,Y4968:DP4971,3,FALSE))</f>
        <v>0</v>
      </c>
      <c r="T4970" s="93"/>
      <c r="U4970" s="94">
        <f t="array" ref="U4970">IF(COUNTA(Y4968:DP4971)=0,0,IF(ISERROR(HLOOKUP(U4971,Y4971:DP4971,1,FALSE)),0,INDEX(Y4970:DP4970,MATCH(U4969&amp;U4971,Y4969:DP4969&amp;Y4971:DP4971,0))))</f>
        <v>0</v>
      </c>
      <c r="V4970" s="94">
        <f t="array" ref="V4970">IF(COUNTA(Y4968:DP4971)=0,0,IF(ISERROR(HLOOKUP(V4971,Y4971:DP4971,1,FALSE)),0,INDEX(Y4970:DP4970,MATCH(V4969&amp;V4971,Y4969:DP4969&amp;Y4971:DP4971,0))))</f>
        <v>0</v>
      </c>
      <c r="W4970" s="95"/>
      <c r="X4970" s="108"/>
    </row>
    <row r="4971" spans="2:24" ht="13.9" thickBot="1">
      <c r="B4971" s="96"/>
      <c r="C4971" s="97"/>
      <c r="D4971" s="96"/>
      <c r="E4971" s="96"/>
      <c r="F4971" s="96"/>
      <c r="G4971" s="96"/>
      <c r="H4971" s="96"/>
      <c r="I4971" s="96"/>
      <c r="J4971" s="96"/>
      <c r="K4971" s="96"/>
      <c r="L4971" s="96"/>
      <c r="M4971" s="96"/>
      <c r="N4971" s="96"/>
      <c r="O4971" s="96"/>
      <c r="P4971" s="97"/>
      <c r="Q4971" s="218"/>
      <c r="R4971" s="98" t="str">
        <f t="shared" ref="R4971" si="12984">IF(COUNTA(Y4968:DP4971)=0,"none",HLOOKUP(R4969,Y4969:DP4971,3,FALSE))</f>
        <v>none</v>
      </c>
      <c r="S4971" s="99" t="str">
        <f t="shared" ref="S4971" si="12985">IF(COUNTA(Y4968:DP4971)=0,"none",HLOOKUP(S4968,Y4968:DP4971,4,FALSE))</f>
        <v>none</v>
      </c>
      <c r="T4971" s="100"/>
      <c r="U4971" s="100" t="str">
        <f t="array" ref="U4971">IF(COUNTA(Y4968:DP4971)=0,"none",IF($U$2="WAHR",$W$3,Abfrage!$F$4))</f>
        <v>none</v>
      </c>
      <c r="V4971" s="100" t="str">
        <f t="array" ref="V4971">IF(COUNTA(Y4968:DP4971)=0,"none",IF($U$2="WAHR",$W$3,Abfrage!$F$4))</f>
        <v>none</v>
      </c>
      <c r="W4971" s="100" t="str">
        <f t="array" ref="W4971">IF(COUNTA(Y4968:DP4971)=0,"none",IF($U$2="WAHR",$W$3,Abfrage!$F$4))</f>
        <v>none</v>
      </c>
      <c r="X4971" s="109"/>
    </row>
    <row r="4972" spans="2:24">
      <c r="B4972" s="75" t="s">
        <v>3056</v>
      </c>
      <c r="C4972" s="76"/>
      <c r="D4972" s="75" t="s">
        <v>95</v>
      </c>
      <c r="E4972" s="75" t="s">
        <v>306</v>
      </c>
      <c r="F4972" s="75" t="s">
        <v>3057</v>
      </c>
      <c r="G4972" s="75" t="s">
        <v>306</v>
      </c>
      <c r="H4972" s="75"/>
      <c r="I4972" s="75" t="s">
        <v>2715</v>
      </c>
      <c r="J4972" s="75" t="s">
        <v>3058</v>
      </c>
      <c r="K4972" s="75" t="s">
        <v>1135</v>
      </c>
      <c r="L4972" s="75" t="s">
        <v>306</v>
      </c>
      <c r="M4972" s="75" t="s">
        <v>306</v>
      </c>
      <c r="N4972" s="75" t="s">
        <v>360</v>
      </c>
      <c r="O4972" s="75" t="s">
        <v>306</v>
      </c>
      <c r="P4972" s="76" t="s">
        <v>306</v>
      </c>
      <c r="Q4972" s="216"/>
      <c r="R4972" s="77" t="str">
        <f t="shared" ref="R4972" si="12986">IF(COUNTA(Y4972:DP4975)=0,"01.01.1900",INDEX(Y4972:DP4972,MATCH(R4973,Y4973:DP4973,0)))</f>
        <v>01.01.1900</v>
      </c>
      <c r="S4972" s="78" t="str">
        <f t="shared" ref="S4972" si="12987">IF(COUNTA(Y4972:DP4975)=0,"01.01.1900",MAX(Y4972:DP4972))</f>
        <v>01.01.1900</v>
      </c>
      <c r="T4972" s="79"/>
      <c r="U4972" s="80" t="str">
        <f t="array" ref="U4972">IF(COUNTA(Y4972:DP4975)=0,"01.01.1900",IF(ISERROR(HLOOKUP(U4975,Y4975:DP4975,1,FALSE)),"01.01.1900",INDEX(Y4972:DP4972,MATCH(U4973&amp;U4975,Y4973:DP4973&amp;Y4975:DP4975,0))))</f>
        <v>01.01.1900</v>
      </c>
      <c r="V4972" s="81" t="str">
        <f t="shared" ref="V4972" si="12988">IF(COUNTA(Y4972:DP4975)=0,"01.01.1900",_xlfn.MAXIFS(Y4972:DP4972,Y4975:DP4975,V4975))</f>
        <v>01.01.1900</v>
      </c>
      <c r="W4972" s="82"/>
      <c r="X4972" s="106"/>
    </row>
    <row r="4973" spans="2:24">
      <c r="B4973" s="83"/>
      <c r="C4973" s="84"/>
      <c r="D4973" s="83"/>
      <c r="E4973" s="83"/>
      <c r="F4973" s="83"/>
      <c r="G4973" s="83"/>
      <c r="H4973" s="83"/>
      <c r="I4973" s="83"/>
      <c r="J4973" s="83"/>
      <c r="K4973" s="83"/>
      <c r="L4973" s="83"/>
      <c r="M4973" s="83"/>
      <c r="N4973" s="83"/>
      <c r="O4973" s="83"/>
      <c r="P4973" s="84"/>
      <c r="Q4973" s="217"/>
      <c r="R4973" s="85">
        <f t="shared" ref="R4973" si="12989">IF(COUNTA(Y4972:DP4975)=0,0,MIN(Y4973:DP4973))</f>
        <v>0</v>
      </c>
      <c r="S4973" s="86">
        <f t="shared" ref="S4973" si="12990">IF(COUNTA(Y4972:DP4975)=0,0,HLOOKUP(S4972,Y4972:DP4975,2,FALSE))</f>
        <v>0</v>
      </c>
      <c r="T4973" s="87">
        <f t="shared" ref="T4973" si="12991">IF(COUNTA(Y4972:DP4975)=0,0,AVERAGE(Y4973:DP4973))</f>
        <v>0</v>
      </c>
      <c r="U4973" s="88">
        <f t="shared" ref="U4973" si="12992">IF(COUNTA(Y4972:DP4975)=0,0,_xlfn.MINIFS(Y4973:DP4973,Y4975:DP4975,U4975))</f>
        <v>0</v>
      </c>
      <c r="V4973" s="89">
        <f t="array" ref="V4973">IF(COUNTA(Y4972:DP4975)=0,0,IF(ISERROR(HLOOKUP(V4975,Y4975:DP4975,1,FALSE)),0,INDEX(Y4973:DP4973,MATCH(V4972&amp;V4975,Y4972:DP4972&amp;Y4975:DP4975,0))))</f>
        <v>0</v>
      </c>
      <c r="W4973" s="90">
        <f t="array" ref="W4973">IF(COUNTA(Y4972:DP4975)=0,0,IF(ISERROR(HLOOKUP(W4975,Y4975:DP4975,1,FALSE)),0,AVERAGEIF(Y4975:DP4975,$W4975,Y4973:DP4973)))</f>
        <v>0</v>
      </c>
      <c r="X4973" s="107"/>
    </row>
    <row r="4974" spans="2:24">
      <c r="B4974" s="83"/>
      <c r="C4974" s="84"/>
      <c r="D4974" s="83"/>
      <c r="E4974" s="83"/>
      <c r="F4974" s="83"/>
      <c r="G4974" s="83"/>
      <c r="H4974" s="83"/>
      <c r="I4974" s="83"/>
      <c r="J4974" s="83"/>
      <c r="K4974" s="83"/>
      <c r="L4974" s="83"/>
      <c r="M4974" s="83"/>
      <c r="N4974" s="83"/>
      <c r="O4974" s="83"/>
      <c r="P4974" s="84"/>
      <c r="Q4974" s="217"/>
      <c r="R4974" s="91">
        <f t="shared" ref="R4974" si="12993">IF(COUNTA(Y4972:DP4975)=0,0,HLOOKUP(R4973,Y4973:DP4975,2,FALSE))</f>
        <v>0</v>
      </c>
      <c r="S4974" s="92">
        <f t="shared" ref="S4974" si="12994">IF(COUNTA(Y4972:DP4975)=0,0,HLOOKUP(S4972,Y4972:DP4975,3,FALSE))</f>
        <v>0</v>
      </c>
      <c r="T4974" s="93"/>
      <c r="U4974" s="94">
        <f t="array" ref="U4974">IF(COUNTA(Y4972:DP4975)=0,0,IF(ISERROR(HLOOKUP(U4975,Y4975:DP4975,1,FALSE)),0,INDEX(Y4974:DP4974,MATCH(U4973&amp;U4975,Y4973:DP4973&amp;Y4975:DP4975,0))))</f>
        <v>0</v>
      </c>
      <c r="V4974" s="94">
        <f t="array" ref="V4974">IF(COUNTA(Y4972:DP4975)=0,0,IF(ISERROR(HLOOKUP(V4975,Y4975:DP4975,1,FALSE)),0,INDEX(Y4974:DP4974,MATCH(V4973&amp;V4975,Y4973:DP4973&amp;Y4975:DP4975,0))))</f>
        <v>0</v>
      </c>
      <c r="W4974" s="95"/>
      <c r="X4974" s="108"/>
    </row>
    <row r="4975" spans="2:24" ht="13.9" thickBot="1">
      <c r="B4975" s="96"/>
      <c r="C4975" s="97"/>
      <c r="D4975" s="96"/>
      <c r="E4975" s="96"/>
      <c r="F4975" s="96"/>
      <c r="G4975" s="96"/>
      <c r="H4975" s="96"/>
      <c r="I4975" s="96"/>
      <c r="J4975" s="96"/>
      <c r="K4975" s="96"/>
      <c r="L4975" s="96"/>
      <c r="M4975" s="96"/>
      <c r="N4975" s="96"/>
      <c r="O4975" s="96"/>
      <c r="P4975" s="97"/>
      <c r="Q4975" s="218"/>
      <c r="R4975" s="98" t="str">
        <f t="shared" ref="R4975" si="12995">IF(COUNTA(Y4972:DP4975)=0,"none",HLOOKUP(R4973,Y4973:DP4975,3,FALSE))</f>
        <v>none</v>
      </c>
      <c r="S4975" s="99" t="str">
        <f t="shared" ref="S4975" si="12996">IF(COUNTA(Y4972:DP4975)=0,"none",HLOOKUP(S4972,Y4972:DP4975,4,FALSE))</f>
        <v>none</v>
      </c>
      <c r="T4975" s="100"/>
      <c r="U4975" s="100" t="str">
        <f t="array" ref="U4975">IF(COUNTA(Y4972:DP4975)=0,"none",IF($U$2="WAHR",$W$3,Abfrage!$F$4))</f>
        <v>none</v>
      </c>
      <c r="V4975" s="100" t="str">
        <f t="array" ref="V4975">IF(COUNTA(Y4972:DP4975)=0,"none",IF($U$2="WAHR",$W$3,Abfrage!$F$4))</f>
        <v>none</v>
      </c>
      <c r="W4975" s="100" t="str">
        <f t="array" ref="W4975">IF(COUNTA(Y4972:DP4975)=0,"none",IF($U$2="WAHR",$W$3,Abfrage!$F$4))</f>
        <v>none</v>
      </c>
      <c r="X4975" s="109"/>
    </row>
    <row r="4976" spans="2:24">
      <c r="B4976" s="75" t="s">
        <v>3059</v>
      </c>
      <c r="C4976" s="76">
        <v>1000288560</v>
      </c>
      <c r="D4976" s="75" t="s">
        <v>89</v>
      </c>
      <c r="E4976" s="75" t="s">
        <v>406</v>
      </c>
      <c r="F4976" s="75" t="s">
        <v>407</v>
      </c>
      <c r="G4976" s="75" t="s">
        <v>91</v>
      </c>
      <c r="H4976" s="75" t="e">
        <v>#N/A</v>
      </c>
      <c r="I4976" s="75" t="s">
        <v>2307</v>
      </c>
      <c r="J4976" s="75" t="s">
        <v>3060</v>
      </c>
      <c r="K4976" s="75" t="s">
        <v>306</v>
      </c>
      <c r="L4976" s="75" t="s">
        <v>306</v>
      </c>
      <c r="M4976" s="75" t="s">
        <v>306</v>
      </c>
      <c r="N4976" s="75" t="s">
        <v>352</v>
      </c>
      <c r="O4976" s="75" t="s">
        <v>309</v>
      </c>
      <c r="P4976" s="76" t="s">
        <v>306</v>
      </c>
      <c r="Q4976" s="216"/>
      <c r="R4976" s="77" t="str">
        <f t="shared" ref="R4976" si="12997">IF(COUNTA(Y4976:DP4979)=0,"01.01.1900",INDEX(Y4976:DP4976,MATCH(R4977,Y4977:DP4977,0)))</f>
        <v>01.01.1900</v>
      </c>
      <c r="S4976" s="78" t="str">
        <f t="shared" ref="S4976" si="12998">IF(COUNTA(Y4976:DP4979)=0,"01.01.1900",MAX(Y4976:DP4976))</f>
        <v>01.01.1900</v>
      </c>
      <c r="T4976" s="79"/>
      <c r="U4976" s="80" t="str">
        <f t="array" ref="U4976">IF(COUNTA(Y4976:DP4979)=0,"01.01.1900",IF(ISERROR(HLOOKUP(U4979,Y4979:DP4979,1,FALSE)),"01.01.1900",INDEX(Y4976:DP4976,MATCH(U4977&amp;U4979,Y4977:DP4977&amp;Y4979:DP4979,0))))</f>
        <v>01.01.1900</v>
      </c>
      <c r="V4976" s="81" t="str">
        <f t="shared" ref="V4976" si="12999">IF(COUNTA(Y4976:DP4979)=0,"01.01.1900",_xlfn.MAXIFS(Y4976:DP4976,Y4979:DP4979,V4979))</f>
        <v>01.01.1900</v>
      </c>
      <c r="W4976" s="82"/>
      <c r="X4976" s="106"/>
    </row>
    <row r="4977" spans="2:29">
      <c r="B4977" s="83"/>
      <c r="C4977" s="84"/>
      <c r="D4977" s="83"/>
      <c r="E4977" s="83"/>
      <c r="F4977" s="83"/>
      <c r="G4977" s="83"/>
      <c r="H4977" s="83"/>
      <c r="I4977" s="83"/>
      <c r="J4977" s="83"/>
      <c r="K4977" s="83"/>
      <c r="L4977" s="83"/>
      <c r="M4977" s="83"/>
      <c r="N4977" s="83"/>
      <c r="O4977" s="83"/>
      <c r="P4977" s="84"/>
      <c r="Q4977" s="217"/>
      <c r="R4977" s="85">
        <f t="shared" ref="R4977" si="13000">IF(COUNTA(Y4976:DP4979)=0,0,MIN(Y4977:DP4977))</f>
        <v>0</v>
      </c>
      <c r="S4977" s="86">
        <f t="shared" ref="S4977" si="13001">IF(COUNTA(Y4976:DP4979)=0,0,HLOOKUP(S4976,Y4976:DP4979,2,FALSE))</f>
        <v>0</v>
      </c>
      <c r="T4977" s="87">
        <f t="shared" ref="T4977" si="13002">IF(COUNTA(Y4976:DP4979)=0,0,AVERAGE(Y4977:DP4977))</f>
        <v>0</v>
      </c>
      <c r="U4977" s="88">
        <f t="shared" ref="U4977" si="13003">IF(COUNTA(Y4976:DP4979)=0,0,_xlfn.MINIFS(Y4977:DP4977,Y4979:DP4979,U4979))</f>
        <v>0</v>
      </c>
      <c r="V4977" s="89">
        <f t="array" ref="V4977">IF(COUNTA(Y4976:DP4979)=0,0,IF(ISERROR(HLOOKUP(V4979,Y4979:DP4979,1,FALSE)),0,INDEX(Y4977:DP4977,MATCH(V4976&amp;V4979,Y4976:DP4976&amp;Y4979:DP4979,0))))</f>
        <v>0</v>
      </c>
      <c r="W4977" s="90">
        <f t="array" ref="W4977">IF(COUNTA(Y4976:DP4979)=0,0,IF(ISERROR(HLOOKUP(W4979,Y4979:DP4979,1,FALSE)),0,AVERAGEIF(Y4979:DP4979,$W4979,Y4977:DP4977)))</f>
        <v>0</v>
      </c>
      <c r="X4977" s="107"/>
    </row>
    <row r="4978" spans="2:29">
      <c r="B4978" s="83"/>
      <c r="C4978" s="84"/>
      <c r="D4978" s="83"/>
      <c r="E4978" s="83"/>
      <c r="F4978" s="83"/>
      <c r="G4978" s="83"/>
      <c r="H4978" s="83"/>
      <c r="I4978" s="83"/>
      <c r="J4978" s="83"/>
      <c r="K4978" s="83"/>
      <c r="L4978" s="83"/>
      <c r="M4978" s="83"/>
      <c r="N4978" s="83"/>
      <c r="O4978" s="83"/>
      <c r="P4978" s="84"/>
      <c r="Q4978" s="217"/>
      <c r="R4978" s="91">
        <f t="shared" ref="R4978" si="13004">IF(COUNTA(Y4976:DP4979)=0,0,HLOOKUP(R4977,Y4977:DP4979,2,FALSE))</f>
        <v>0</v>
      </c>
      <c r="S4978" s="92">
        <f t="shared" ref="S4978" si="13005">IF(COUNTA(Y4976:DP4979)=0,0,HLOOKUP(S4976,Y4976:DP4979,3,FALSE))</f>
        <v>0</v>
      </c>
      <c r="T4978" s="93"/>
      <c r="U4978" s="94">
        <f t="array" ref="U4978">IF(COUNTA(Y4976:DP4979)=0,0,IF(ISERROR(HLOOKUP(U4979,Y4979:DP4979,1,FALSE)),0,INDEX(Y4978:DP4978,MATCH(U4977&amp;U4979,Y4977:DP4977&amp;Y4979:DP4979,0))))</f>
        <v>0</v>
      </c>
      <c r="V4978" s="94">
        <f t="array" ref="V4978">IF(COUNTA(Y4976:DP4979)=0,0,IF(ISERROR(HLOOKUP(V4979,Y4979:DP4979,1,FALSE)),0,INDEX(Y4978:DP4978,MATCH(V4977&amp;V4979,Y4977:DP4977&amp;Y4979:DP4979,0))))</f>
        <v>0</v>
      </c>
      <c r="W4978" s="95"/>
      <c r="X4978" s="108"/>
    </row>
    <row r="4979" spans="2:29" ht="13.9" thickBot="1">
      <c r="B4979" s="96"/>
      <c r="C4979" s="97"/>
      <c r="D4979" s="96"/>
      <c r="E4979" s="96"/>
      <c r="F4979" s="96"/>
      <c r="G4979" s="96"/>
      <c r="H4979" s="96"/>
      <c r="I4979" s="96"/>
      <c r="J4979" s="96"/>
      <c r="K4979" s="96"/>
      <c r="L4979" s="96"/>
      <c r="M4979" s="96"/>
      <c r="N4979" s="96"/>
      <c r="O4979" s="96"/>
      <c r="P4979" s="97"/>
      <c r="Q4979" s="218"/>
      <c r="R4979" s="98" t="str">
        <f t="shared" ref="R4979" si="13006">IF(COUNTA(Y4976:DP4979)=0,"none",HLOOKUP(R4977,Y4977:DP4979,3,FALSE))</f>
        <v>none</v>
      </c>
      <c r="S4979" s="99" t="str">
        <f t="shared" ref="S4979" si="13007">IF(COUNTA(Y4976:DP4979)=0,"none",HLOOKUP(S4976,Y4976:DP4979,4,FALSE))</f>
        <v>none</v>
      </c>
      <c r="T4979" s="100"/>
      <c r="U4979" s="100" t="str">
        <f t="array" ref="U4979">IF(COUNTA(Y4976:DP4979)=0,"none",IF($U$2="WAHR",$W$3,Abfrage!$F$4))</f>
        <v>none</v>
      </c>
      <c r="V4979" s="100" t="str">
        <f t="array" ref="V4979">IF(COUNTA(Y4976:DP4979)=0,"none",IF($U$2="WAHR",$W$3,Abfrage!$F$4))</f>
        <v>none</v>
      </c>
      <c r="W4979" s="100" t="str">
        <f t="array" ref="W4979">IF(COUNTA(Y4976:DP4979)=0,"none",IF($U$2="WAHR",$W$3,Abfrage!$F$4))</f>
        <v>none</v>
      </c>
      <c r="X4979" s="109"/>
    </row>
    <row r="4980" spans="2:29">
      <c r="B4980" s="75" t="s">
        <v>3061</v>
      </c>
      <c r="C4980" s="76"/>
      <c r="D4980" s="75" t="s">
        <v>95</v>
      </c>
      <c r="E4980" s="75" t="s">
        <v>2392</v>
      </c>
      <c r="F4980" s="75" t="s">
        <v>3062</v>
      </c>
      <c r="G4980" s="75" t="s">
        <v>306</v>
      </c>
      <c r="H4980" s="75"/>
      <c r="I4980" s="75" t="s">
        <v>3062</v>
      </c>
      <c r="J4980" s="75" t="s">
        <v>3063</v>
      </c>
      <c r="K4980" s="75" t="s">
        <v>306</v>
      </c>
      <c r="L4980" s="75" t="s">
        <v>306</v>
      </c>
      <c r="M4980" s="75" t="s">
        <v>306</v>
      </c>
      <c r="N4980" s="75" t="s">
        <v>306</v>
      </c>
      <c r="O4980" s="75" t="s">
        <v>306</v>
      </c>
      <c r="P4980" s="76" t="s">
        <v>306</v>
      </c>
      <c r="Q4980" s="216"/>
      <c r="R4980" s="77" t="str">
        <f t="shared" ref="R4980" si="13008">IF(COUNTA(Y4980:DP4983)=0,"01.01.1900",INDEX(Y4980:DP4980,MATCH(R4981,Y4981:DP4981,0)))</f>
        <v>01.01.1900</v>
      </c>
      <c r="S4980" s="78" t="str">
        <f t="shared" ref="S4980" si="13009">IF(COUNTA(Y4980:DP4983)=0,"01.01.1900",MAX(Y4980:DP4980))</f>
        <v>01.01.1900</v>
      </c>
      <c r="T4980" s="79"/>
      <c r="U4980" s="80" t="str">
        <f t="array" ref="U4980">IF(COUNTA(Y4980:DP4983)=0,"01.01.1900",IF(ISERROR(HLOOKUP(U4983,Y4983:DP4983,1,FALSE)),"01.01.1900",INDEX(Y4980:DP4980,MATCH(U4981&amp;U4983,Y4981:DP4981&amp;Y4983:DP4983,0))))</f>
        <v>01.01.1900</v>
      </c>
      <c r="V4980" s="81" t="str">
        <f t="shared" ref="V4980" si="13010">IF(COUNTA(Y4980:DP4983)=0,"01.01.1900",_xlfn.MAXIFS(Y4980:DP4980,Y4983:DP4983,V4983))</f>
        <v>01.01.1900</v>
      </c>
      <c r="W4980" s="82"/>
      <c r="X4980" s="106"/>
    </row>
    <row r="4981" spans="2:29">
      <c r="B4981" s="83"/>
      <c r="C4981" s="84"/>
      <c r="D4981" s="83"/>
      <c r="E4981" s="83"/>
      <c r="F4981" s="83"/>
      <c r="G4981" s="83"/>
      <c r="H4981" s="83"/>
      <c r="I4981" s="83"/>
      <c r="J4981" s="83"/>
      <c r="K4981" s="83"/>
      <c r="L4981" s="83"/>
      <c r="M4981" s="83"/>
      <c r="N4981" s="83"/>
      <c r="O4981" s="83"/>
      <c r="P4981" s="84"/>
      <c r="Q4981" s="217"/>
      <c r="R4981" s="85">
        <f t="shared" ref="R4981" si="13011">IF(COUNTA(Y4980:DP4983)=0,0,MIN(Y4981:DP4981))</f>
        <v>0</v>
      </c>
      <c r="S4981" s="86">
        <f t="shared" ref="S4981" si="13012">IF(COUNTA(Y4980:DP4983)=0,0,HLOOKUP(S4980,Y4980:DP4983,2,FALSE))</f>
        <v>0</v>
      </c>
      <c r="T4981" s="87">
        <f t="shared" ref="T4981" si="13013">IF(COUNTA(Y4980:DP4983)=0,0,AVERAGE(Y4981:DP4981))</f>
        <v>0</v>
      </c>
      <c r="U4981" s="88">
        <f t="shared" ref="U4981" si="13014">IF(COUNTA(Y4980:DP4983)=0,0,_xlfn.MINIFS(Y4981:DP4981,Y4983:DP4983,U4983))</f>
        <v>0</v>
      </c>
      <c r="V4981" s="89">
        <f t="array" ref="V4981">IF(COUNTA(Y4980:DP4983)=0,0,IF(ISERROR(HLOOKUP(V4983,Y4983:DP4983,1,FALSE)),0,INDEX(Y4981:DP4981,MATCH(V4980&amp;V4983,Y4980:DP4980&amp;Y4983:DP4983,0))))</f>
        <v>0</v>
      </c>
      <c r="W4981" s="90">
        <f t="array" ref="W4981">IF(COUNTA(Y4980:DP4983)=0,0,IF(ISERROR(HLOOKUP(W4983,Y4983:DP4983,1,FALSE)),0,AVERAGEIF(Y4983:DP4983,$W4983,Y4981:DP4981)))</f>
        <v>0</v>
      </c>
      <c r="X4981" s="107"/>
    </row>
    <row r="4982" spans="2:29">
      <c r="B4982" s="83"/>
      <c r="C4982" s="84"/>
      <c r="D4982" s="83"/>
      <c r="E4982" s="83"/>
      <c r="F4982" s="83"/>
      <c r="G4982" s="83"/>
      <c r="H4982" s="83"/>
      <c r="I4982" s="83"/>
      <c r="J4982" s="83"/>
      <c r="K4982" s="83"/>
      <c r="L4982" s="83"/>
      <c r="M4982" s="83"/>
      <c r="N4982" s="83"/>
      <c r="O4982" s="83"/>
      <c r="P4982" s="84"/>
      <c r="Q4982" s="217"/>
      <c r="R4982" s="91">
        <f t="shared" ref="R4982" si="13015">IF(COUNTA(Y4980:DP4983)=0,0,HLOOKUP(R4981,Y4981:DP4983,2,FALSE))</f>
        <v>0</v>
      </c>
      <c r="S4982" s="92">
        <f t="shared" ref="S4982" si="13016">IF(COUNTA(Y4980:DP4983)=0,0,HLOOKUP(S4980,Y4980:DP4983,3,FALSE))</f>
        <v>0</v>
      </c>
      <c r="T4982" s="93"/>
      <c r="U4982" s="94">
        <f t="array" ref="U4982">IF(COUNTA(Y4980:DP4983)=0,0,IF(ISERROR(HLOOKUP(U4983,Y4983:DP4983,1,FALSE)),0,INDEX(Y4982:DP4982,MATCH(U4981&amp;U4983,Y4981:DP4981&amp;Y4983:DP4983,0))))</f>
        <v>0</v>
      </c>
      <c r="V4982" s="94">
        <f t="array" ref="V4982">IF(COUNTA(Y4980:DP4983)=0,0,IF(ISERROR(HLOOKUP(V4983,Y4983:DP4983,1,FALSE)),0,INDEX(Y4982:DP4982,MATCH(V4981&amp;V4983,Y4981:DP4981&amp;Y4983:DP4983,0))))</f>
        <v>0</v>
      </c>
      <c r="W4982" s="95"/>
      <c r="X4982" s="108"/>
    </row>
    <row r="4983" spans="2:29" ht="13.9" thickBot="1">
      <c r="B4983" s="96"/>
      <c r="C4983" s="97"/>
      <c r="D4983" s="96"/>
      <c r="E4983" s="96"/>
      <c r="F4983" s="96"/>
      <c r="G4983" s="96"/>
      <c r="H4983" s="96"/>
      <c r="I4983" s="96"/>
      <c r="J4983" s="96"/>
      <c r="K4983" s="96"/>
      <c r="L4983" s="96"/>
      <c r="M4983" s="96"/>
      <c r="N4983" s="96"/>
      <c r="O4983" s="96"/>
      <c r="P4983" s="97"/>
      <c r="Q4983" s="218"/>
      <c r="R4983" s="98" t="str">
        <f t="shared" ref="R4983" si="13017">IF(COUNTA(Y4980:DP4983)=0,"none",HLOOKUP(R4981,Y4981:DP4983,3,FALSE))</f>
        <v>none</v>
      </c>
      <c r="S4983" s="99" t="str">
        <f t="shared" ref="S4983" si="13018">IF(COUNTA(Y4980:DP4983)=0,"none",HLOOKUP(S4980,Y4980:DP4983,4,FALSE))</f>
        <v>none</v>
      </c>
      <c r="T4983" s="100"/>
      <c r="U4983" s="100" t="str">
        <f t="array" ref="U4983">IF(COUNTA(Y4980:DP4983)=0,"none",IF($U$2="WAHR",$W$3,Abfrage!$F$4))</f>
        <v>none</v>
      </c>
      <c r="V4983" s="100" t="str">
        <f t="array" ref="V4983">IF(COUNTA(Y4980:DP4983)=0,"none",IF($U$2="WAHR",$W$3,Abfrage!$F$4))</f>
        <v>none</v>
      </c>
      <c r="W4983" s="100" t="str">
        <f t="array" ref="W4983">IF(COUNTA(Y4980:DP4983)=0,"none",IF($U$2="WAHR",$W$3,Abfrage!$F$4))</f>
        <v>none</v>
      </c>
      <c r="X4983" s="109"/>
    </row>
    <row r="4984" spans="2:29">
      <c r="B4984" s="75" t="s">
        <v>3064</v>
      </c>
      <c r="C4984" s="76">
        <v>1000333390</v>
      </c>
      <c r="D4984" s="75" t="s">
        <v>158</v>
      </c>
      <c r="E4984" s="75" t="s">
        <v>2780</v>
      </c>
      <c r="F4984" s="75" t="s">
        <v>2781</v>
      </c>
      <c r="G4984" s="75" t="s">
        <v>3065</v>
      </c>
      <c r="H4984" s="75" t="s">
        <v>3038</v>
      </c>
      <c r="I4984" s="75" t="s">
        <v>2782</v>
      </c>
      <c r="J4984" s="75" t="s">
        <v>3066</v>
      </c>
      <c r="K4984" s="75" t="s">
        <v>306</v>
      </c>
      <c r="L4984" s="75" t="s">
        <v>306</v>
      </c>
      <c r="M4984" s="75" t="s">
        <v>306</v>
      </c>
      <c r="N4984" s="75" t="s">
        <v>306</v>
      </c>
      <c r="O4984" s="75" t="s">
        <v>306</v>
      </c>
      <c r="P4984" s="76" t="s">
        <v>306</v>
      </c>
      <c r="Q4984" s="216"/>
      <c r="R4984" s="77">
        <f t="shared" ref="R4984" si="13019">IF(COUNTA(Y4984:DP4987)=0,"01.01.1900",INDEX(Y4984:DP4984,MATCH(R4985,Y4985:DP4985,0)))</f>
        <v>45847</v>
      </c>
      <c r="S4984" s="78">
        <f t="shared" ref="S4984" si="13020">IF(COUNTA(Y4984:DP4987)=0,"01.01.1900",MAX(Y4984:DP4984))</f>
        <v>45847</v>
      </c>
      <c r="T4984" s="79"/>
      <c r="U4984" s="80" t="str">
        <f t="array" ref="U4984">IF(COUNTA(Y4984:DP4987)=0,"01.01.1900",IF(ISERROR(HLOOKUP(U4987,Y4987:DP4987,1,FALSE)),"01.01.1900",INDEX(Y4984:DP4984,MATCH(U4985&amp;U4987,Y4985:DP4985&amp;Y4987:DP4987,0))))</f>
        <v>01.01.1900</v>
      </c>
      <c r="V4984" s="81">
        <f t="shared" ref="V4984" si="13021">IF(COUNTA(Y4984:DP4987)=0,"01.01.1900",_xlfn.MAXIFS(Y4984:DP4984,Y4987:DP4987,V4987))</f>
        <v>0</v>
      </c>
      <c r="W4984" s="82"/>
      <c r="X4984" s="106"/>
      <c r="Y4984" s="101">
        <v>44013</v>
      </c>
      <c r="Z4984" s="141">
        <v>45154</v>
      </c>
      <c r="AA4984" s="141">
        <v>45154</v>
      </c>
      <c r="AB4984" s="141">
        <v>45154</v>
      </c>
      <c r="AC4984" s="141">
        <v>45847</v>
      </c>
    </row>
    <row r="4985" spans="2:29">
      <c r="B4985" s="83"/>
      <c r="C4985" s="84"/>
      <c r="D4985" s="83"/>
      <c r="E4985" s="83"/>
      <c r="F4985" s="83"/>
      <c r="G4985" s="83"/>
      <c r="H4985" s="83"/>
      <c r="I4985" s="83"/>
      <c r="J4985" s="83"/>
      <c r="K4985" s="83"/>
      <c r="L4985" s="83"/>
      <c r="M4985" s="83"/>
      <c r="N4985" s="83"/>
      <c r="O4985" s="83"/>
      <c r="P4985" s="84"/>
      <c r="Q4985" s="217"/>
      <c r="R4985" s="85">
        <f t="shared" ref="R4985" si="13022">IF(COUNTA(Y4984:DP4987)=0,0,MIN(Y4985:DP4985))</f>
        <v>0.67</v>
      </c>
      <c r="S4985" s="86">
        <f t="shared" ref="S4985" si="13023">IF(COUNTA(Y4984:DP4987)=0,0,HLOOKUP(S4984,Y4984:DP4987,2,FALSE))</f>
        <v>0.67</v>
      </c>
      <c r="T4985" s="87">
        <f t="shared" ref="T4985" si="13024">IF(COUNTA(Y4984:DP4987)=0,0,AVERAGE(Y4985:DP4985))</f>
        <v>1.2013274418604651</v>
      </c>
      <c r="U4985" s="88">
        <f t="shared" ref="U4985" si="13025">IF(COUNTA(Y4984:DP4987)=0,0,_xlfn.MINIFS(Y4985:DP4985,Y4987:DP4987,U4987))</f>
        <v>0</v>
      </c>
      <c r="V4985" s="89">
        <f t="array" ref="V4985">IF(COUNTA(Y4984:DP4987)=0,0,IF(ISERROR(HLOOKUP(V4987,Y4987:DP4987,1,FALSE)),0,INDEX(Y4985:DP4985,MATCH(V4984&amp;V4987,Y4984:DP4984&amp;Y4987:DP4987,0))))</f>
        <v>0</v>
      </c>
      <c r="W4985" s="90">
        <f t="array" ref="W4985">IF(COUNTA(Y4984:DP4987)=0,0,IF(ISERROR(HLOOKUP(W4987,Y4987:DP4987,1,FALSE)),0,AVERAGEIF(Y4987:DP4987,$W4987,Y4985:DP4985)))</f>
        <v>0</v>
      </c>
      <c r="X4985" s="107"/>
      <c r="Y4985" s="102">
        <v>0.86363720930232557</v>
      </c>
      <c r="Z4985" s="142">
        <v>1.4909999999999999</v>
      </c>
      <c r="AA4985" s="142">
        <v>1.4909999999999999</v>
      </c>
      <c r="AB4985" s="142">
        <v>1.4909999999999999</v>
      </c>
      <c r="AC4985" s="142">
        <v>0.67</v>
      </c>
    </row>
    <row r="4986" spans="2:29">
      <c r="B4986" s="83"/>
      <c r="C4986" s="84"/>
      <c r="D4986" s="83"/>
      <c r="E4986" s="83"/>
      <c r="F4986" s="83"/>
      <c r="G4986" s="83"/>
      <c r="H4986" s="83"/>
      <c r="I4986" s="83"/>
      <c r="J4986" s="83"/>
      <c r="K4986" s="83"/>
      <c r="L4986" s="83"/>
      <c r="M4986" s="83"/>
      <c r="N4986" s="83"/>
      <c r="O4986" s="83"/>
      <c r="P4986" s="84"/>
      <c r="Q4986" s="217"/>
      <c r="R4986" s="91">
        <f t="shared" ref="R4986" si="13026">IF(COUNTA(Y4984:DP4987)=0,0,HLOOKUP(R4985,Y4985:DP4987,2,FALSE))</f>
        <v>5000</v>
      </c>
      <c r="S4986" s="92">
        <f t="shared" ref="S4986" si="13027">IF(COUNTA(Y4984:DP4987)=0,0,HLOOKUP(S4984,Y4984:DP4987,3,FALSE))</f>
        <v>5000</v>
      </c>
      <c r="T4986" s="93"/>
      <c r="U4986" s="94">
        <f t="array" ref="U4986">IF(COUNTA(Y4984:DP4987)=0,0,IF(ISERROR(HLOOKUP(U4987,Y4987:DP4987,1,FALSE)),0,INDEX(Y4986:DP4986,MATCH(U4985&amp;U4987,Y4985:DP4985&amp;Y4987:DP4987,0))))</f>
        <v>0</v>
      </c>
      <c r="V4986" s="94">
        <f t="array" ref="V4986">IF(COUNTA(Y4984:DP4987)=0,0,IF(ISERROR(HLOOKUP(V4987,Y4987:DP4987,1,FALSE)),0,INDEX(Y4986:DP4986,MATCH(V4985&amp;V4987,Y4985:DP4985&amp;Y4987:DP4987,0))))</f>
        <v>0</v>
      </c>
      <c r="W4986" s="95"/>
      <c r="X4986" s="108"/>
      <c r="Y4986" s="103">
        <v>0</v>
      </c>
      <c r="Z4986" s="143">
        <v>1000</v>
      </c>
      <c r="AA4986" s="143">
        <v>1000</v>
      </c>
      <c r="AB4986" s="143">
        <v>1000</v>
      </c>
      <c r="AC4986" s="143">
        <v>5000</v>
      </c>
    </row>
    <row r="4987" spans="2:29" ht="13.9" thickBot="1">
      <c r="B4987" s="96"/>
      <c r="C4987" s="97"/>
      <c r="D4987" s="96"/>
      <c r="E4987" s="96"/>
      <c r="F4987" s="96"/>
      <c r="G4987" s="96"/>
      <c r="H4987" s="96"/>
      <c r="I4987" s="96"/>
      <c r="J4987" s="96"/>
      <c r="K4987" s="96"/>
      <c r="L4987" s="96"/>
      <c r="M4987" s="96"/>
      <c r="N4987" s="96"/>
      <c r="O4987" s="96"/>
      <c r="P4987" s="97"/>
      <c r="Q4987" s="218"/>
      <c r="R4987" s="98" t="str">
        <f t="shared" ref="R4987" si="13028">IF(COUNTA(Y4984:DP4987)=0,"none",HLOOKUP(R4985,Y4985:DP4987,3,FALSE))</f>
        <v>SAP</v>
      </c>
      <c r="S4987" s="99" t="str">
        <f t="shared" ref="S4987" si="13029">IF(COUNTA(Y4984:DP4987)=0,"none",HLOOKUP(S4984,Y4984:DP4987,4,FALSE))</f>
        <v>SAP</v>
      </c>
      <c r="T4987" s="100"/>
      <c r="U4987" s="100">
        <f t="array" ref="U4987">IF(COUNTA(Y4984:DP4987)=0,"none",IF($U$2="WAHR",$W$3,Abfrage!$F$4))</f>
        <v>0</v>
      </c>
      <c r="V4987" s="100">
        <f t="array" ref="V4987">IF(COUNTA(Y4984:DP4987)=0,"none",IF($U$2="WAHR",$W$3,Abfrage!$F$4))</f>
        <v>0</v>
      </c>
      <c r="W4987" s="100">
        <f t="array" ref="W4987">IF(COUNTA(Y4984:DP4987)=0,"none",IF($U$2="WAHR",$W$3,Abfrage!$F$4))</f>
        <v>0</v>
      </c>
      <c r="X4987" s="109"/>
      <c r="Y4987" s="104" t="s">
        <v>101</v>
      </c>
      <c r="Z4987" s="144" t="s">
        <v>43</v>
      </c>
      <c r="AA4987" s="144" t="s">
        <v>43</v>
      </c>
      <c r="AB4987" s="144" t="s">
        <v>43</v>
      </c>
      <c r="AC4987" s="144" t="s">
        <v>47</v>
      </c>
    </row>
    <row r="4988" spans="2:29">
      <c r="B4988" s="75" t="s">
        <v>3067</v>
      </c>
      <c r="C4988" s="76">
        <v>1000338822</v>
      </c>
      <c r="D4988" s="75" t="s">
        <v>95</v>
      </c>
      <c r="E4988" s="75" t="s">
        <v>96</v>
      </c>
      <c r="F4988" s="75" t="s">
        <v>97</v>
      </c>
      <c r="G4988" s="75" t="s">
        <v>306</v>
      </c>
      <c r="H4988" s="75" t="e">
        <v>#N/A</v>
      </c>
      <c r="I4988" s="75" t="s">
        <v>51</v>
      </c>
      <c r="J4988" s="75" t="s">
        <v>3068</v>
      </c>
      <c r="K4988" s="75" t="s">
        <v>306</v>
      </c>
      <c r="L4988" s="75" t="s">
        <v>306</v>
      </c>
      <c r="M4988" s="75" t="s">
        <v>313</v>
      </c>
      <c r="N4988" s="75" t="s">
        <v>339</v>
      </c>
      <c r="O4988" s="75" t="s">
        <v>309</v>
      </c>
      <c r="P4988" s="76" t="s">
        <v>306</v>
      </c>
      <c r="Q4988" s="216"/>
      <c r="R4988" s="77" t="str">
        <f t="shared" ref="R4988" si="13030">IF(COUNTA(Y4988:DP4991)=0,"01.01.1900",INDEX(Y4988:DP4988,MATCH(R4989,Y4989:DP4989,0)))</f>
        <v>01.01.1900</v>
      </c>
      <c r="S4988" s="78" t="str">
        <f t="shared" ref="S4988" si="13031">IF(COUNTA(Y4988:DP4991)=0,"01.01.1900",MAX(Y4988:DP4988))</f>
        <v>01.01.1900</v>
      </c>
      <c r="T4988" s="79"/>
      <c r="U4988" s="80" t="str">
        <f t="array" ref="U4988">IF(COUNTA(Y4988:DP4991)=0,"01.01.1900",IF(ISERROR(HLOOKUP(U4991,Y4991:DP4991,1,FALSE)),"01.01.1900",INDEX(Y4988:DP4988,MATCH(U4989&amp;U4991,Y4989:DP4989&amp;Y4991:DP4991,0))))</f>
        <v>01.01.1900</v>
      </c>
      <c r="V4988" s="81" t="str">
        <f t="shared" ref="V4988" si="13032">IF(COUNTA(Y4988:DP4991)=0,"01.01.1900",_xlfn.MAXIFS(Y4988:DP4988,Y4991:DP4991,V4991))</f>
        <v>01.01.1900</v>
      </c>
      <c r="W4988" s="82"/>
      <c r="X4988" s="106"/>
    </row>
    <row r="4989" spans="2:29">
      <c r="B4989" s="83"/>
      <c r="C4989" s="84"/>
      <c r="D4989" s="83"/>
      <c r="E4989" s="83"/>
      <c r="F4989" s="83"/>
      <c r="G4989" s="83"/>
      <c r="H4989" s="83"/>
      <c r="I4989" s="83"/>
      <c r="J4989" s="83"/>
      <c r="K4989" s="83"/>
      <c r="L4989" s="83"/>
      <c r="M4989" s="83"/>
      <c r="N4989" s="83"/>
      <c r="O4989" s="83"/>
      <c r="P4989" s="84"/>
      <c r="Q4989" s="217"/>
      <c r="R4989" s="85">
        <f t="shared" ref="R4989" si="13033">IF(COUNTA(Y4988:DP4991)=0,0,MIN(Y4989:DP4989))</f>
        <v>0</v>
      </c>
      <c r="S4989" s="86">
        <f t="shared" ref="S4989" si="13034">IF(COUNTA(Y4988:DP4991)=0,0,HLOOKUP(S4988,Y4988:DP4991,2,FALSE))</f>
        <v>0</v>
      </c>
      <c r="T4989" s="87">
        <f t="shared" ref="T4989" si="13035">IF(COUNTA(Y4988:DP4991)=0,0,AVERAGE(Y4989:DP4989))</f>
        <v>0</v>
      </c>
      <c r="U4989" s="88">
        <f t="shared" ref="U4989" si="13036">IF(COUNTA(Y4988:DP4991)=0,0,_xlfn.MINIFS(Y4989:DP4989,Y4991:DP4991,U4991))</f>
        <v>0</v>
      </c>
      <c r="V4989" s="89">
        <f t="array" ref="V4989">IF(COUNTA(Y4988:DP4991)=0,0,IF(ISERROR(HLOOKUP(V4991,Y4991:DP4991,1,FALSE)),0,INDEX(Y4989:DP4989,MATCH(V4988&amp;V4991,Y4988:DP4988&amp;Y4991:DP4991,0))))</f>
        <v>0</v>
      </c>
      <c r="W4989" s="90">
        <f t="array" ref="W4989">IF(COUNTA(Y4988:DP4991)=0,0,IF(ISERROR(HLOOKUP(W4991,Y4991:DP4991,1,FALSE)),0,AVERAGEIF(Y4991:DP4991,$W4991,Y4989:DP4989)))</f>
        <v>0</v>
      </c>
      <c r="X4989" s="107"/>
    </row>
    <row r="4990" spans="2:29">
      <c r="B4990" s="83"/>
      <c r="C4990" s="84"/>
      <c r="D4990" s="83"/>
      <c r="E4990" s="83"/>
      <c r="F4990" s="83"/>
      <c r="G4990" s="83"/>
      <c r="H4990" s="83"/>
      <c r="I4990" s="83"/>
      <c r="J4990" s="83"/>
      <c r="K4990" s="83"/>
      <c r="L4990" s="83"/>
      <c r="M4990" s="83"/>
      <c r="N4990" s="83"/>
      <c r="O4990" s="83"/>
      <c r="P4990" s="84"/>
      <c r="Q4990" s="217"/>
      <c r="R4990" s="91">
        <f t="shared" ref="R4990" si="13037">IF(COUNTA(Y4988:DP4991)=0,0,HLOOKUP(R4989,Y4989:DP4991,2,FALSE))</f>
        <v>0</v>
      </c>
      <c r="S4990" s="92">
        <f t="shared" ref="S4990" si="13038">IF(COUNTA(Y4988:DP4991)=0,0,HLOOKUP(S4988,Y4988:DP4991,3,FALSE))</f>
        <v>0</v>
      </c>
      <c r="T4990" s="93"/>
      <c r="U4990" s="94">
        <f t="array" ref="U4990">IF(COUNTA(Y4988:DP4991)=0,0,IF(ISERROR(HLOOKUP(U4991,Y4991:DP4991,1,FALSE)),0,INDEX(Y4990:DP4990,MATCH(U4989&amp;U4991,Y4989:DP4989&amp;Y4991:DP4991,0))))</f>
        <v>0</v>
      </c>
      <c r="V4990" s="94">
        <f t="array" ref="V4990">IF(COUNTA(Y4988:DP4991)=0,0,IF(ISERROR(HLOOKUP(V4991,Y4991:DP4991,1,FALSE)),0,INDEX(Y4990:DP4990,MATCH(V4989&amp;V4991,Y4989:DP4989&amp;Y4991:DP4991,0))))</f>
        <v>0</v>
      </c>
      <c r="W4990" s="95"/>
      <c r="X4990" s="108"/>
    </row>
    <row r="4991" spans="2:29" ht="13.9" thickBot="1">
      <c r="B4991" s="96"/>
      <c r="C4991" s="97"/>
      <c r="D4991" s="96"/>
      <c r="E4991" s="96"/>
      <c r="F4991" s="96"/>
      <c r="G4991" s="96"/>
      <c r="H4991" s="96"/>
      <c r="I4991" s="96"/>
      <c r="J4991" s="96"/>
      <c r="K4991" s="96"/>
      <c r="L4991" s="96"/>
      <c r="M4991" s="96"/>
      <c r="N4991" s="96"/>
      <c r="O4991" s="96"/>
      <c r="P4991" s="97"/>
      <c r="Q4991" s="218"/>
      <c r="R4991" s="98" t="str">
        <f t="shared" ref="R4991" si="13039">IF(COUNTA(Y4988:DP4991)=0,"none",HLOOKUP(R4989,Y4989:DP4991,3,FALSE))</f>
        <v>none</v>
      </c>
      <c r="S4991" s="99" t="str">
        <f t="shared" ref="S4991" si="13040">IF(COUNTA(Y4988:DP4991)=0,"none",HLOOKUP(S4988,Y4988:DP4991,4,FALSE))</f>
        <v>none</v>
      </c>
      <c r="T4991" s="100"/>
      <c r="U4991" s="100" t="str">
        <f t="array" ref="U4991">IF(COUNTA(Y4988:DP4991)=0,"none",IF($U$2="WAHR",$W$3,Abfrage!$F$4))</f>
        <v>none</v>
      </c>
      <c r="V4991" s="100" t="str">
        <f t="array" ref="V4991">IF(COUNTA(Y4988:DP4991)=0,"none",IF($U$2="WAHR",$W$3,Abfrage!$F$4))</f>
        <v>none</v>
      </c>
      <c r="W4991" s="100" t="str">
        <f t="array" ref="W4991">IF(COUNTA(Y4988:DP4991)=0,"none",IF($U$2="WAHR",$W$3,Abfrage!$F$4))</f>
        <v>none</v>
      </c>
      <c r="X4991" s="109"/>
    </row>
    <row r="4992" spans="2:29">
      <c r="B4992" s="75" t="s">
        <v>3069</v>
      </c>
      <c r="C4992" s="76">
        <v>1000374590</v>
      </c>
      <c r="D4992" s="75" t="s">
        <v>95</v>
      </c>
      <c r="E4992" s="75" t="s">
        <v>125</v>
      </c>
      <c r="F4992" s="75" t="s">
        <v>371</v>
      </c>
      <c r="G4992" s="75" t="s">
        <v>306</v>
      </c>
      <c r="H4992" s="75" t="s">
        <v>44</v>
      </c>
      <c r="I4992" s="75" t="s">
        <v>51</v>
      </c>
      <c r="J4992" s="75" t="s">
        <v>3070</v>
      </c>
      <c r="K4992" s="75" t="s">
        <v>306</v>
      </c>
      <c r="L4992" s="75" t="s">
        <v>306</v>
      </c>
      <c r="M4992" s="75" t="s">
        <v>313</v>
      </c>
      <c r="N4992" s="75" t="s">
        <v>2344</v>
      </c>
      <c r="O4992" s="75" t="s">
        <v>309</v>
      </c>
      <c r="P4992" s="76" t="s">
        <v>306</v>
      </c>
      <c r="Q4992" s="216"/>
      <c r="R4992" s="77">
        <f t="shared" ref="R4992" si="13041">IF(COUNTA(Y4992:DP4995)=0,"01.01.1900",INDEX(Y4992:DP4992,MATCH(R4993,Y4993:DP4993,0)))</f>
        <v>45154</v>
      </c>
      <c r="S4992" s="78">
        <f t="shared" ref="S4992" si="13042">IF(COUNTA(Y4992:DP4995)=0,"01.01.1900",MAX(Y4992:DP4992))</f>
        <v>45154</v>
      </c>
      <c r="T4992" s="79"/>
      <c r="U4992" s="80" t="str">
        <f t="array" ref="U4992">IF(COUNTA(Y4992:DP4995)=0,"01.01.1900",IF(ISERROR(HLOOKUP(U4995,Y4995:DP4995,1,FALSE)),"01.01.1900",INDEX(Y4992:DP4992,MATCH(U4993&amp;U4995,Y4993:DP4993&amp;Y4995:DP4995,0))))</f>
        <v>01.01.1900</v>
      </c>
      <c r="V4992" s="81">
        <f t="shared" ref="V4992" si="13043">IF(COUNTA(Y4992:DP4995)=0,"01.01.1900",_xlfn.MAXIFS(Y4992:DP4992,Y4995:DP4995,V4995))</f>
        <v>0</v>
      </c>
      <c r="W4992" s="82"/>
      <c r="X4992" s="106"/>
      <c r="Y4992" s="141">
        <v>45154</v>
      </c>
      <c r="Z4992" s="141">
        <v>45154</v>
      </c>
    </row>
    <row r="4993" spans="2:26">
      <c r="B4993" s="83"/>
      <c r="C4993" s="84"/>
      <c r="D4993" s="83"/>
      <c r="E4993" s="83"/>
      <c r="F4993" s="83"/>
      <c r="G4993" s="83"/>
      <c r="H4993" s="83"/>
      <c r="I4993" s="83"/>
      <c r="J4993" s="83"/>
      <c r="K4993" s="83"/>
      <c r="L4993" s="83"/>
      <c r="M4993" s="83"/>
      <c r="N4993" s="83"/>
      <c r="O4993" s="83"/>
      <c r="P4993" s="84"/>
      <c r="Q4993" s="217"/>
      <c r="R4993" s="85">
        <f t="shared" ref="R4993" si="13044">IF(COUNTA(Y4992:DP4995)=0,0,MIN(Y4993:DP4993))</f>
        <v>1.0289999999999999</v>
      </c>
      <c r="S4993" s="86">
        <f t="shared" ref="S4993" si="13045">IF(COUNTA(Y4992:DP4995)=0,0,HLOOKUP(S4992,Y4992:DP4995,2,FALSE))</f>
        <v>1.0289999999999999</v>
      </c>
      <c r="T4993" s="87">
        <f t="shared" ref="T4993" si="13046">IF(COUNTA(Y4992:DP4995)=0,0,AVERAGE(Y4993:DP4993))</f>
        <v>1.0289999999999999</v>
      </c>
      <c r="U4993" s="88">
        <f t="shared" ref="U4993" si="13047">IF(COUNTA(Y4992:DP4995)=0,0,_xlfn.MINIFS(Y4993:DP4993,Y4995:DP4995,U4995))</f>
        <v>0</v>
      </c>
      <c r="V4993" s="89">
        <f t="array" ref="V4993">IF(COUNTA(Y4992:DP4995)=0,0,IF(ISERROR(HLOOKUP(V4995,Y4995:DP4995,1,FALSE)),0,INDEX(Y4993:DP4993,MATCH(V4992&amp;V4995,Y4992:DP4992&amp;Y4995:DP4995,0))))</f>
        <v>0</v>
      </c>
      <c r="W4993" s="90">
        <f t="array" ref="W4993">IF(COUNTA(Y4992:DP4995)=0,0,IF(ISERROR(HLOOKUP(W4995,Y4995:DP4995,1,FALSE)),0,AVERAGEIF(Y4995:DP4995,$W4995,Y4993:DP4993)))</f>
        <v>0</v>
      </c>
      <c r="X4993" s="107"/>
      <c r="Y4993" s="142">
        <v>1.0289999999999999</v>
      </c>
      <c r="Z4993" s="142">
        <v>1.0289999999999999</v>
      </c>
    </row>
    <row r="4994" spans="2:26">
      <c r="B4994" s="83"/>
      <c r="C4994" s="84"/>
      <c r="D4994" s="83"/>
      <c r="E4994" s="83"/>
      <c r="F4994" s="83"/>
      <c r="G4994" s="83"/>
      <c r="H4994" s="83"/>
      <c r="I4994" s="83"/>
      <c r="J4994" s="83"/>
      <c r="K4994" s="83"/>
      <c r="L4994" s="83"/>
      <c r="M4994" s="83"/>
      <c r="N4994" s="83"/>
      <c r="O4994" s="83"/>
      <c r="P4994" s="84"/>
      <c r="Q4994" s="217"/>
      <c r="R4994" s="91">
        <f t="shared" ref="R4994" si="13048">IF(COUNTA(Y4992:DP4995)=0,0,HLOOKUP(R4993,Y4993:DP4995,2,FALSE))</f>
        <v>1000</v>
      </c>
      <c r="S4994" s="92">
        <f t="shared" ref="S4994" si="13049">IF(COUNTA(Y4992:DP4995)=0,0,HLOOKUP(S4992,Y4992:DP4995,3,FALSE))</f>
        <v>1000</v>
      </c>
      <c r="T4994" s="93"/>
      <c r="U4994" s="94">
        <f t="array" ref="U4994">IF(COUNTA(Y4992:DP4995)=0,0,IF(ISERROR(HLOOKUP(U4995,Y4995:DP4995,1,FALSE)),0,INDEX(Y4994:DP4994,MATCH(U4993&amp;U4995,Y4993:DP4993&amp;Y4995:DP4995,0))))</f>
        <v>0</v>
      </c>
      <c r="V4994" s="94">
        <f t="array" ref="V4994">IF(COUNTA(Y4992:DP4995)=0,0,IF(ISERROR(HLOOKUP(V4995,Y4995:DP4995,1,FALSE)),0,INDEX(Y4994:DP4994,MATCH(V4993&amp;V4995,Y4993:DP4993&amp;Y4995:DP4995,0))))</f>
        <v>0</v>
      </c>
      <c r="W4994" s="95"/>
      <c r="X4994" s="108"/>
      <c r="Y4994" s="143">
        <v>1000</v>
      </c>
      <c r="Z4994" s="143">
        <v>1000</v>
      </c>
    </row>
    <row r="4995" spans="2:26" ht="13.9" thickBot="1">
      <c r="B4995" s="96"/>
      <c r="C4995" s="97"/>
      <c r="D4995" s="96"/>
      <c r="E4995" s="96"/>
      <c r="F4995" s="96"/>
      <c r="G4995" s="96"/>
      <c r="H4995" s="96"/>
      <c r="I4995" s="96"/>
      <c r="J4995" s="96"/>
      <c r="K4995" s="96"/>
      <c r="L4995" s="96"/>
      <c r="M4995" s="96"/>
      <c r="N4995" s="96"/>
      <c r="O4995" s="96"/>
      <c r="P4995" s="97"/>
      <c r="Q4995" s="218"/>
      <c r="R4995" s="98" t="str">
        <f t="shared" ref="R4995" si="13050">IF(COUNTA(Y4992:DP4995)=0,"none",HLOOKUP(R4993,Y4993:DP4995,3,FALSE))</f>
        <v>www (-30%)</v>
      </c>
      <c r="S4995" s="99" t="str">
        <f t="shared" ref="S4995" si="13051">IF(COUNTA(Y4992:DP4995)=0,"none",HLOOKUP(S4992,Y4992:DP4995,4,FALSE))</f>
        <v>www (-30%)</v>
      </c>
      <c r="T4995" s="100"/>
      <c r="U4995" s="100">
        <f t="array" ref="U4995">IF(COUNTA(Y4992:DP4995)=0,"none",IF($U$2="WAHR",$W$3,Abfrage!$F$4))</f>
        <v>0</v>
      </c>
      <c r="V4995" s="100">
        <f t="array" ref="V4995">IF(COUNTA(Y4992:DP4995)=0,"none",IF($U$2="WAHR",$W$3,Abfrage!$F$4))</f>
        <v>0</v>
      </c>
      <c r="W4995" s="100">
        <f t="array" ref="W4995">IF(COUNTA(Y4992:DP4995)=0,"none",IF($U$2="WAHR",$W$3,Abfrage!$F$4))</f>
        <v>0</v>
      </c>
      <c r="X4995" s="109"/>
      <c r="Y4995" s="144" t="s">
        <v>43</v>
      </c>
      <c r="Z4995" s="144" t="s">
        <v>43</v>
      </c>
    </row>
    <row r="4996" spans="2:26">
      <c r="B4996" s="75" t="s">
        <v>3071</v>
      </c>
      <c r="C4996" s="76">
        <v>1000322617</v>
      </c>
      <c r="D4996" s="75" t="s">
        <v>95</v>
      </c>
      <c r="E4996" s="75" t="s">
        <v>175</v>
      </c>
      <c r="F4996" s="75" t="s">
        <v>97</v>
      </c>
      <c r="G4996" s="75" t="s">
        <v>97</v>
      </c>
      <c r="H4996" s="75" t="e">
        <v>#N/A</v>
      </c>
      <c r="I4996" s="75" t="s">
        <v>51</v>
      </c>
      <c r="J4996" s="75" t="s">
        <v>3072</v>
      </c>
      <c r="K4996" s="75" t="s">
        <v>306</v>
      </c>
      <c r="L4996" s="75" t="s">
        <v>306</v>
      </c>
      <c r="M4996" s="75" t="s">
        <v>307</v>
      </c>
      <c r="N4996" s="75" t="s">
        <v>393</v>
      </c>
      <c r="O4996" s="75" t="s">
        <v>309</v>
      </c>
      <c r="P4996" s="76" t="s">
        <v>306</v>
      </c>
      <c r="Q4996" s="216"/>
      <c r="R4996" s="77" t="str">
        <f t="shared" ref="R4996" si="13052">IF(COUNTA(Y4996:DP4999)=0,"01.01.1900",INDEX(Y4996:DP4996,MATCH(R4997,Y4997:DP4997,0)))</f>
        <v>01.01.1900</v>
      </c>
      <c r="S4996" s="78" t="str">
        <f t="shared" ref="S4996" si="13053">IF(COUNTA(Y4996:DP4999)=0,"01.01.1900",MAX(Y4996:DP4996))</f>
        <v>01.01.1900</v>
      </c>
      <c r="T4996" s="79"/>
      <c r="U4996" s="80" t="str">
        <f t="array" ref="U4996">IF(COUNTA(Y4996:DP4999)=0,"01.01.1900",IF(ISERROR(HLOOKUP(U4999,Y4999:DP4999,1,FALSE)),"01.01.1900",INDEX(Y4996:DP4996,MATCH(U4997&amp;U4999,Y4997:DP4997&amp;Y4999:DP4999,0))))</f>
        <v>01.01.1900</v>
      </c>
      <c r="V4996" s="81" t="str">
        <f t="shared" ref="V4996" si="13054">IF(COUNTA(Y4996:DP4999)=0,"01.01.1900",_xlfn.MAXIFS(Y4996:DP4996,Y4999:DP4999,V4999))</f>
        <v>01.01.1900</v>
      </c>
      <c r="W4996" s="82"/>
      <c r="X4996" s="106"/>
    </row>
    <row r="4997" spans="2:26">
      <c r="B4997" s="83"/>
      <c r="C4997" s="84"/>
      <c r="D4997" s="83"/>
      <c r="E4997" s="83"/>
      <c r="F4997" s="83"/>
      <c r="G4997" s="83"/>
      <c r="H4997" s="83"/>
      <c r="I4997" s="83"/>
      <c r="J4997" s="83"/>
      <c r="K4997" s="83"/>
      <c r="L4997" s="83"/>
      <c r="M4997" s="83"/>
      <c r="N4997" s="83"/>
      <c r="O4997" s="83"/>
      <c r="P4997" s="84"/>
      <c r="Q4997" s="217"/>
      <c r="R4997" s="85">
        <f t="shared" ref="R4997" si="13055">IF(COUNTA(Y4996:DP4999)=0,0,MIN(Y4997:DP4997))</f>
        <v>0</v>
      </c>
      <c r="S4997" s="86">
        <f t="shared" ref="S4997" si="13056">IF(COUNTA(Y4996:DP4999)=0,0,HLOOKUP(S4996,Y4996:DP4999,2,FALSE))</f>
        <v>0</v>
      </c>
      <c r="T4997" s="87">
        <f t="shared" ref="T4997" si="13057">IF(COUNTA(Y4996:DP4999)=0,0,AVERAGE(Y4997:DP4997))</f>
        <v>0</v>
      </c>
      <c r="U4997" s="88">
        <f t="shared" ref="U4997" si="13058">IF(COUNTA(Y4996:DP4999)=0,0,_xlfn.MINIFS(Y4997:DP4997,Y4999:DP4999,U4999))</f>
        <v>0</v>
      </c>
      <c r="V4997" s="89">
        <f t="array" ref="V4997">IF(COUNTA(Y4996:DP4999)=0,0,IF(ISERROR(HLOOKUP(V4999,Y4999:DP4999,1,FALSE)),0,INDEX(Y4997:DP4997,MATCH(V4996&amp;V4999,Y4996:DP4996&amp;Y4999:DP4999,0))))</f>
        <v>0</v>
      </c>
      <c r="W4997" s="90">
        <f t="array" ref="W4997">IF(COUNTA(Y4996:DP4999)=0,0,IF(ISERROR(HLOOKUP(W4999,Y4999:DP4999,1,FALSE)),0,AVERAGEIF(Y4999:DP4999,$W4999,Y4997:DP4997)))</f>
        <v>0</v>
      </c>
      <c r="X4997" s="107"/>
    </row>
    <row r="4998" spans="2:26">
      <c r="B4998" s="83"/>
      <c r="C4998" s="84"/>
      <c r="D4998" s="83"/>
      <c r="E4998" s="83"/>
      <c r="F4998" s="83"/>
      <c r="G4998" s="83"/>
      <c r="H4998" s="83"/>
      <c r="I4998" s="83"/>
      <c r="J4998" s="83"/>
      <c r="K4998" s="83"/>
      <c r="L4998" s="83"/>
      <c r="M4998" s="83"/>
      <c r="N4998" s="83"/>
      <c r="O4998" s="83"/>
      <c r="P4998" s="84"/>
      <c r="Q4998" s="217"/>
      <c r="R4998" s="91">
        <f t="shared" ref="R4998" si="13059">IF(COUNTA(Y4996:DP4999)=0,0,HLOOKUP(R4997,Y4997:DP4999,2,FALSE))</f>
        <v>0</v>
      </c>
      <c r="S4998" s="92">
        <f t="shared" ref="S4998" si="13060">IF(COUNTA(Y4996:DP4999)=0,0,HLOOKUP(S4996,Y4996:DP4999,3,FALSE))</f>
        <v>0</v>
      </c>
      <c r="T4998" s="93"/>
      <c r="U4998" s="94">
        <f t="array" ref="U4998">IF(COUNTA(Y4996:DP4999)=0,0,IF(ISERROR(HLOOKUP(U4999,Y4999:DP4999,1,FALSE)),0,INDEX(Y4998:DP4998,MATCH(U4997&amp;U4999,Y4997:DP4997&amp;Y4999:DP4999,0))))</f>
        <v>0</v>
      </c>
      <c r="V4998" s="94">
        <f t="array" ref="V4998">IF(COUNTA(Y4996:DP4999)=0,0,IF(ISERROR(HLOOKUP(V4999,Y4999:DP4999,1,FALSE)),0,INDEX(Y4998:DP4998,MATCH(V4997&amp;V4999,Y4997:DP4997&amp;Y4999:DP4999,0))))</f>
        <v>0</v>
      </c>
      <c r="W4998" s="95"/>
      <c r="X4998" s="108"/>
    </row>
    <row r="4999" spans="2:26" ht="13.9" thickBot="1">
      <c r="B4999" s="96"/>
      <c r="C4999" s="97"/>
      <c r="D4999" s="96"/>
      <c r="E4999" s="96"/>
      <c r="F4999" s="96"/>
      <c r="G4999" s="96"/>
      <c r="H4999" s="96"/>
      <c r="I4999" s="96"/>
      <c r="J4999" s="96"/>
      <c r="K4999" s="96"/>
      <c r="L4999" s="96"/>
      <c r="M4999" s="96"/>
      <c r="N4999" s="96"/>
      <c r="O4999" s="96"/>
      <c r="P4999" s="97"/>
      <c r="Q4999" s="218"/>
      <c r="R4999" s="98" t="str">
        <f t="shared" ref="R4999" si="13061">IF(COUNTA(Y4996:DP4999)=0,"none",HLOOKUP(R4997,Y4997:DP4999,3,FALSE))</f>
        <v>none</v>
      </c>
      <c r="S4999" s="99" t="str">
        <f t="shared" ref="S4999" si="13062">IF(COUNTA(Y4996:DP4999)=0,"none",HLOOKUP(S4996,Y4996:DP4999,4,FALSE))</f>
        <v>none</v>
      </c>
      <c r="T4999" s="100"/>
      <c r="U4999" s="100" t="str">
        <f t="array" ref="U4999">IF(COUNTA(Y4996:DP4999)=0,"none",IF($U$2="WAHR",$W$3,Abfrage!$F$4))</f>
        <v>none</v>
      </c>
      <c r="V4999" s="100" t="str">
        <f t="array" ref="V4999">IF(COUNTA(Y4996:DP4999)=0,"none",IF($U$2="WAHR",$W$3,Abfrage!$F$4))</f>
        <v>none</v>
      </c>
      <c r="W4999" s="100" t="str">
        <f t="array" ref="W4999">IF(COUNTA(Y4996:DP4999)=0,"none",IF($U$2="WAHR",$W$3,Abfrage!$F$4))</f>
        <v>none</v>
      </c>
      <c r="X4999" s="109"/>
    </row>
    <row r="5000" spans="2:26">
      <c r="B5000" s="75" t="s">
        <v>3073</v>
      </c>
      <c r="C5000" s="76">
        <v>1000385299</v>
      </c>
      <c r="D5000" s="75" t="s">
        <v>95</v>
      </c>
      <c r="E5000" s="75" t="s">
        <v>90</v>
      </c>
      <c r="F5000" s="75" t="s">
        <v>122</v>
      </c>
      <c r="G5000" s="75" t="s">
        <v>306</v>
      </c>
      <c r="H5000" s="75" t="e">
        <v>#N/A</v>
      </c>
      <c r="I5000" s="75" t="s">
        <v>68</v>
      </c>
      <c r="J5000" s="75" t="s">
        <v>3074</v>
      </c>
      <c r="K5000" s="75" t="s">
        <v>306</v>
      </c>
      <c r="L5000" s="75" t="s">
        <v>306</v>
      </c>
      <c r="M5000" s="75" t="s">
        <v>306</v>
      </c>
      <c r="N5000" s="75" t="s">
        <v>327</v>
      </c>
      <c r="O5000" s="75" t="s">
        <v>306</v>
      </c>
      <c r="P5000" s="76" t="s">
        <v>306</v>
      </c>
      <c r="Q5000" s="216"/>
      <c r="R5000" s="77" t="str">
        <f t="shared" ref="R5000" si="13063">IF(COUNTA(Y5000:DP5003)=0,"01.01.1900",INDEX(Y5000:DP5000,MATCH(R5001,Y5001:DP5001,0)))</f>
        <v>01.01.1900</v>
      </c>
      <c r="S5000" s="78" t="str">
        <f t="shared" ref="S5000" si="13064">IF(COUNTA(Y5000:DP5003)=0,"01.01.1900",MAX(Y5000:DP5000))</f>
        <v>01.01.1900</v>
      </c>
      <c r="T5000" s="79"/>
      <c r="U5000" s="80" t="str">
        <f t="array" ref="U5000">IF(COUNTA(Y5000:DP5003)=0,"01.01.1900",IF(ISERROR(HLOOKUP(U5003,Y5003:DP5003,1,FALSE)),"01.01.1900",INDEX(Y5000:DP5000,MATCH(U5001&amp;U5003,Y5001:DP5001&amp;Y5003:DP5003,0))))</f>
        <v>01.01.1900</v>
      </c>
      <c r="V5000" s="81" t="str">
        <f t="shared" ref="V5000" si="13065">IF(COUNTA(Y5000:DP5003)=0,"01.01.1900",_xlfn.MAXIFS(Y5000:DP5000,Y5003:DP5003,V5003))</f>
        <v>01.01.1900</v>
      </c>
      <c r="W5000" s="82"/>
      <c r="X5000" s="106"/>
    </row>
    <row r="5001" spans="2:26">
      <c r="B5001" s="83"/>
      <c r="C5001" s="84"/>
      <c r="D5001" s="83"/>
      <c r="E5001" s="83"/>
      <c r="F5001" s="83"/>
      <c r="G5001" s="83"/>
      <c r="H5001" s="83"/>
      <c r="I5001" s="83"/>
      <c r="J5001" s="83"/>
      <c r="K5001" s="83"/>
      <c r="L5001" s="83"/>
      <c r="M5001" s="83"/>
      <c r="N5001" s="83"/>
      <c r="O5001" s="83"/>
      <c r="P5001" s="84"/>
      <c r="Q5001" s="217"/>
      <c r="R5001" s="85">
        <f t="shared" ref="R5001" si="13066">IF(COUNTA(Y5000:DP5003)=0,0,MIN(Y5001:DP5001))</f>
        <v>0</v>
      </c>
      <c r="S5001" s="86">
        <f t="shared" ref="S5001" si="13067">IF(COUNTA(Y5000:DP5003)=0,0,HLOOKUP(S5000,Y5000:DP5003,2,FALSE))</f>
        <v>0</v>
      </c>
      <c r="T5001" s="87">
        <f t="shared" ref="T5001" si="13068">IF(COUNTA(Y5000:DP5003)=0,0,AVERAGE(Y5001:DP5001))</f>
        <v>0</v>
      </c>
      <c r="U5001" s="88">
        <f t="shared" ref="U5001" si="13069">IF(COUNTA(Y5000:DP5003)=0,0,_xlfn.MINIFS(Y5001:DP5001,Y5003:DP5003,U5003))</f>
        <v>0</v>
      </c>
      <c r="V5001" s="89">
        <f t="array" ref="V5001">IF(COUNTA(Y5000:DP5003)=0,0,IF(ISERROR(HLOOKUP(V5003,Y5003:DP5003,1,FALSE)),0,INDEX(Y5001:DP5001,MATCH(V5000&amp;V5003,Y5000:DP5000&amp;Y5003:DP5003,0))))</f>
        <v>0</v>
      </c>
      <c r="W5001" s="90">
        <f t="array" ref="W5001">IF(COUNTA(Y5000:DP5003)=0,0,IF(ISERROR(HLOOKUP(W5003,Y5003:DP5003,1,FALSE)),0,AVERAGEIF(Y5003:DP5003,$W5003,Y5001:DP5001)))</f>
        <v>0</v>
      </c>
      <c r="X5001" s="107"/>
    </row>
    <row r="5002" spans="2:26">
      <c r="B5002" s="83"/>
      <c r="C5002" s="84"/>
      <c r="D5002" s="83"/>
      <c r="E5002" s="83"/>
      <c r="F5002" s="83"/>
      <c r="G5002" s="83"/>
      <c r="H5002" s="83"/>
      <c r="I5002" s="83"/>
      <c r="J5002" s="83"/>
      <c r="K5002" s="83"/>
      <c r="L5002" s="83"/>
      <c r="M5002" s="83"/>
      <c r="N5002" s="83"/>
      <c r="O5002" s="83"/>
      <c r="P5002" s="84"/>
      <c r="Q5002" s="217"/>
      <c r="R5002" s="91">
        <f t="shared" ref="R5002" si="13070">IF(COUNTA(Y5000:DP5003)=0,0,HLOOKUP(R5001,Y5001:DP5003,2,FALSE))</f>
        <v>0</v>
      </c>
      <c r="S5002" s="92">
        <f t="shared" ref="S5002" si="13071">IF(COUNTA(Y5000:DP5003)=0,0,HLOOKUP(S5000,Y5000:DP5003,3,FALSE))</f>
        <v>0</v>
      </c>
      <c r="T5002" s="93"/>
      <c r="U5002" s="94">
        <f t="array" ref="U5002">IF(COUNTA(Y5000:DP5003)=0,0,IF(ISERROR(HLOOKUP(U5003,Y5003:DP5003,1,FALSE)),0,INDEX(Y5002:DP5002,MATCH(U5001&amp;U5003,Y5001:DP5001&amp;Y5003:DP5003,0))))</f>
        <v>0</v>
      </c>
      <c r="V5002" s="94">
        <f t="array" ref="V5002">IF(COUNTA(Y5000:DP5003)=0,0,IF(ISERROR(HLOOKUP(V5003,Y5003:DP5003,1,FALSE)),0,INDEX(Y5002:DP5002,MATCH(V5001&amp;V5003,Y5001:DP5001&amp;Y5003:DP5003,0))))</f>
        <v>0</v>
      </c>
      <c r="W5002" s="95"/>
      <c r="X5002" s="108"/>
    </row>
    <row r="5003" spans="2:26" ht="13.9" thickBot="1">
      <c r="B5003" s="96"/>
      <c r="C5003" s="97"/>
      <c r="D5003" s="96"/>
      <c r="E5003" s="96"/>
      <c r="F5003" s="96"/>
      <c r="G5003" s="96"/>
      <c r="H5003" s="96"/>
      <c r="I5003" s="96"/>
      <c r="J5003" s="96"/>
      <c r="K5003" s="96"/>
      <c r="L5003" s="96"/>
      <c r="M5003" s="96"/>
      <c r="N5003" s="96"/>
      <c r="O5003" s="96"/>
      <c r="P5003" s="97"/>
      <c r="Q5003" s="218"/>
      <c r="R5003" s="98" t="str">
        <f t="shared" ref="R5003" si="13072">IF(COUNTA(Y5000:DP5003)=0,"none",HLOOKUP(R5001,Y5001:DP5003,3,FALSE))</f>
        <v>none</v>
      </c>
      <c r="S5003" s="99" t="str">
        <f t="shared" ref="S5003" si="13073">IF(COUNTA(Y5000:DP5003)=0,"none",HLOOKUP(S5000,Y5000:DP5003,4,FALSE))</f>
        <v>none</v>
      </c>
      <c r="T5003" s="100"/>
      <c r="U5003" s="100" t="str">
        <f t="array" ref="U5003">IF(COUNTA(Y5000:DP5003)=0,"none",IF($U$2="WAHR",$W$3,Abfrage!$F$4))</f>
        <v>none</v>
      </c>
      <c r="V5003" s="100" t="str">
        <f t="array" ref="V5003">IF(COUNTA(Y5000:DP5003)=0,"none",IF($U$2="WAHR",$W$3,Abfrage!$F$4))</f>
        <v>none</v>
      </c>
      <c r="W5003" s="100" t="str">
        <f t="array" ref="W5003">IF(COUNTA(Y5000:DP5003)=0,"none",IF($U$2="WAHR",$W$3,Abfrage!$F$4))</f>
        <v>none</v>
      </c>
      <c r="X5003" s="109"/>
    </row>
    <row r="5004" spans="2:26">
      <c r="B5004" s="75" t="s">
        <v>3075</v>
      </c>
      <c r="C5004" s="76">
        <v>1000385302</v>
      </c>
      <c r="D5004" s="75" t="s">
        <v>95</v>
      </c>
      <c r="E5004" s="75" t="s">
        <v>148</v>
      </c>
      <c r="F5004" s="75" t="s">
        <v>96</v>
      </c>
      <c r="G5004" s="75" t="s">
        <v>306</v>
      </c>
      <c r="H5004" s="75" t="e">
        <v>#N/A</v>
      </c>
      <c r="I5004" s="75" t="s">
        <v>68</v>
      </c>
      <c r="J5004" s="75" t="s">
        <v>3076</v>
      </c>
      <c r="K5004" s="75" t="s">
        <v>327</v>
      </c>
      <c r="L5004" s="75" t="s">
        <v>326</v>
      </c>
      <c r="M5004" s="75" t="s">
        <v>313</v>
      </c>
      <c r="N5004" s="75" t="s">
        <v>327</v>
      </c>
      <c r="O5004" s="75" t="s">
        <v>306</v>
      </c>
      <c r="P5004" s="76" t="s">
        <v>306</v>
      </c>
      <c r="Q5004" s="216"/>
      <c r="R5004" s="77" t="str">
        <f t="shared" ref="R5004" si="13074">IF(COUNTA(Y5004:DP5007)=0,"01.01.1900",INDEX(Y5004:DP5004,MATCH(R5005,Y5005:DP5005,0)))</f>
        <v>01.01.1900</v>
      </c>
      <c r="S5004" s="78" t="str">
        <f t="shared" ref="S5004" si="13075">IF(COUNTA(Y5004:DP5007)=0,"01.01.1900",MAX(Y5004:DP5004))</f>
        <v>01.01.1900</v>
      </c>
      <c r="T5004" s="79"/>
      <c r="U5004" s="80" t="str">
        <f t="array" ref="U5004">IF(COUNTA(Y5004:DP5007)=0,"01.01.1900",IF(ISERROR(HLOOKUP(U5007,Y5007:DP5007,1,FALSE)),"01.01.1900",INDEX(Y5004:DP5004,MATCH(U5005&amp;U5007,Y5005:DP5005&amp;Y5007:DP5007,0))))</f>
        <v>01.01.1900</v>
      </c>
      <c r="V5004" s="81" t="str">
        <f t="shared" ref="V5004" si="13076">IF(COUNTA(Y5004:DP5007)=0,"01.01.1900",_xlfn.MAXIFS(Y5004:DP5004,Y5007:DP5007,V5007))</f>
        <v>01.01.1900</v>
      </c>
      <c r="W5004" s="82"/>
      <c r="X5004" s="106"/>
    </row>
    <row r="5005" spans="2:26">
      <c r="B5005" s="83"/>
      <c r="C5005" s="84"/>
      <c r="D5005" s="83"/>
      <c r="E5005" s="83"/>
      <c r="F5005" s="83"/>
      <c r="G5005" s="83"/>
      <c r="H5005" s="83"/>
      <c r="I5005" s="83"/>
      <c r="J5005" s="83"/>
      <c r="K5005" s="83"/>
      <c r="L5005" s="83"/>
      <c r="M5005" s="83"/>
      <c r="N5005" s="83"/>
      <c r="O5005" s="83"/>
      <c r="P5005" s="84"/>
      <c r="Q5005" s="217"/>
      <c r="R5005" s="85">
        <f t="shared" ref="R5005" si="13077">IF(COUNTA(Y5004:DP5007)=0,0,MIN(Y5005:DP5005))</f>
        <v>0</v>
      </c>
      <c r="S5005" s="86">
        <f t="shared" ref="S5005" si="13078">IF(COUNTA(Y5004:DP5007)=0,0,HLOOKUP(S5004,Y5004:DP5007,2,FALSE))</f>
        <v>0</v>
      </c>
      <c r="T5005" s="87">
        <f t="shared" ref="T5005" si="13079">IF(COUNTA(Y5004:DP5007)=0,0,AVERAGE(Y5005:DP5005))</f>
        <v>0</v>
      </c>
      <c r="U5005" s="88">
        <f t="shared" ref="U5005" si="13080">IF(COUNTA(Y5004:DP5007)=0,0,_xlfn.MINIFS(Y5005:DP5005,Y5007:DP5007,U5007))</f>
        <v>0</v>
      </c>
      <c r="V5005" s="89">
        <f t="array" ref="V5005">IF(COUNTA(Y5004:DP5007)=0,0,IF(ISERROR(HLOOKUP(V5007,Y5007:DP5007,1,FALSE)),0,INDEX(Y5005:DP5005,MATCH(V5004&amp;V5007,Y5004:DP5004&amp;Y5007:DP5007,0))))</f>
        <v>0</v>
      </c>
      <c r="W5005" s="90">
        <f t="array" ref="W5005">IF(COUNTA(Y5004:DP5007)=0,0,IF(ISERROR(HLOOKUP(W5007,Y5007:DP5007,1,FALSE)),0,AVERAGEIF(Y5007:DP5007,$W5007,Y5005:DP5005)))</f>
        <v>0</v>
      </c>
      <c r="X5005" s="107"/>
    </row>
    <row r="5006" spans="2:26">
      <c r="B5006" s="83"/>
      <c r="C5006" s="84"/>
      <c r="D5006" s="83"/>
      <c r="E5006" s="83"/>
      <c r="F5006" s="83"/>
      <c r="G5006" s="83"/>
      <c r="H5006" s="83"/>
      <c r="I5006" s="83"/>
      <c r="J5006" s="83"/>
      <c r="K5006" s="83"/>
      <c r="L5006" s="83"/>
      <c r="M5006" s="83"/>
      <c r="N5006" s="83"/>
      <c r="O5006" s="83"/>
      <c r="P5006" s="84"/>
      <c r="Q5006" s="217"/>
      <c r="R5006" s="91">
        <f t="shared" ref="R5006" si="13081">IF(COUNTA(Y5004:DP5007)=0,0,HLOOKUP(R5005,Y5005:DP5007,2,FALSE))</f>
        <v>0</v>
      </c>
      <c r="S5006" s="92">
        <f t="shared" ref="S5006" si="13082">IF(COUNTA(Y5004:DP5007)=0,0,HLOOKUP(S5004,Y5004:DP5007,3,FALSE))</f>
        <v>0</v>
      </c>
      <c r="T5006" s="93"/>
      <c r="U5006" s="94">
        <f t="array" ref="U5006">IF(COUNTA(Y5004:DP5007)=0,0,IF(ISERROR(HLOOKUP(U5007,Y5007:DP5007,1,FALSE)),0,INDEX(Y5006:DP5006,MATCH(U5005&amp;U5007,Y5005:DP5005&amp;Y5007:DP5007,0))))</f>
        <v>0</v>
      </c>
      <c r="V5006" s="94">
        <f t="array" ref="V5006">IF(COUNTA(Y5004:DP5007)=0,0,IF(ISERROR(HLOOKUP(V5007,Y5007:DP5007,1,FALSE)),0,INDEX(Y5006:DP5006,MATCH(V5005&amp;V5007,Y5005:DP5005&amp;Y5007:DP5007,0))))</f>
        <v>0</v>
      </c>
      <c r="W5006" s="95"/>
      <c r="X5006" s="108"/>
    </row>
    <row r="5007" spans="2:26" ht="13.9" thickBot="1">
      <c r="B5007" s="96"/>
      <c r="C5007" s="97"/>
      <c r="D5007" s="96"/>
      <c r="E5007" s="96"/>
      <c r="F5007" s="96"/>
      <c r="G5007" s="96"/>
      <c r="H5007" s="96"/>
      <c r="I5007" s="96"/>
      <c r="J5007" s="96"/>
      <c r="K5007" s="96"/>
      <c r="L5007" s="96"/>
      <c r="M5007" s="96"/>
      <c r="N5007" s="96"/>
      <c r="O5007" s="96"/>
      <c r="P5007" s="97"/>
      <c r="Q5007" s="218"/>
      <c r="R5007" s="98" t="str">
        <f t="shared" ref="R5007" si="13083">IF(COUNTA(Y5004:DP5007)=0,"none",HLOOKUP(R5005,Y5005:DP5007,3,FALSE))</f>
        <v>none</v>
      </c>
      <c r="S5007" s="99" t="str">
        <f t="shared" ref="S5007" si="13084">IF(COUNTA(Y5004:DP5007)=0,"none",HLOOKUP(S5004,Y5004:DP5007,4,FALSE))</f>
        <v>none</v>
      </c>
      <c r="T5007" s="100"/>
      <c r="U5007" s="100" t="str">
        <f t="array" ref="U5007">IF(COUNTA(Y5004:DP5007)=0,"none",IF($U$2="WAHR",$W$3,Abfrage!$F$4))</f>
        <v>none</v>
      </c>
      <c r="V5007" s="100" t="str">
        <f t="array" ref="V5007">IF(COUNTA(Y5004:DP5007)=0,"none",IF($U$2="WAHR",$W$3,Abfrage!$F$4))</f>
        <v>none</v>
      </c>
      <c r="W5007" s="100" t="str">
        <f t="array" ref="W5007">IF(COUNTA(Y5004:DP5007)=0,"none",IF($U$2="WAHR",$W$3,Abfrage!$F$4))</f>
        <v>none</v>
      </c>
      <c r="X5007" s="109"/>
    </row>
    <row r="5008" spans="2:26">
      <c r="B5008" s="75" t="s">
        <v>3077</v>
      </c>
      <c r="C5008" s="76">
        <v>1000052149</v>
      </c>
      <c r="D5008" s="75" t="s">
        <v>728</v>
      </c>
      <c r="E5008" s="75" t="s">
        <v>729</v>
      </c>
      <c r="F5008" s="75" t="s">
        <v>730</v>
      </c>
      <c r="G5008" s="75" t="s">
        <v>306</v>
      </c>
      <c r="H5008" s="75" t="e">
        <v>#N/A</v>
      </c>
      <c r="I5008" s="75" t="s">
        <v>732</v>
      </c>
      <c r="J5008" s="75" t="s">
        <v>3078</v>
      </c>
      <c r="K5008" s="75" t="s">
        <v>306</v>
      </c>
      <c r="L5008" s="75" t="s">
        <v>306</v>
      </c>
      <c r="M5008" s="75" t="s">
        <v>306</v>
      </c>
      <c r="N5008" s="75" t="s">
        <v>306</v>
      </c>
      <c r="O5008" s="75" t="s">
        <v>306</v>
      </c>
      <c r="P5008" s="76" t="s">
        <v>306</v>
      </c>
      <c r="Q5008" s="216"/>
      <c r="R5008" s="77" t="str">
        <f t="shared" ref="R5008" si="13085">IF(COUNTA(Y5008:DP5011)=0,"01.01.1900",INDEX(Y5008:DP5008,MATCH(R5009,Y5009:DP5009,0)))</f>
        <v>01.01.1900</v>
      </c>
      <c r="S5008" s="78" t="str">
        <f t="shared" ref="S5008" si="13086">IF(COUNTA(Y5008:DP5011)=0,"01.01.1900",MAX(Y5008:DP5008))</f>
        <v>01.01.1900</v>
      </c>
      <c r="T5008" s="79"/>
      <c r="U5008" s="80" t="str">
        <f t="array" ref="U5008">IF(COUNTA(Y5008:DP5011)=0,"01.01.1900",IF(ISERROR(HLOOKUP(U5011,Y5011:DP5011,1,FALSE)),"01.01.1900",INDEX(Y5008:DP5008,MATCH(U5009&amp;U5011,Y5009:DP5009&amp;Y5011:DP5011,0))))</f>
        <v>01.01.1900</v>
      </c>
      <c r="V5008" s="81" t="str">
        <f t="shared" ref="V5008" si="13087">IF(COUNTA(Y5008:DP5011)=0,"01.01.1900",_xlfn.MAXIFS(Y5008:DP5008,Y5011:DP5011,V5011))</f>
        <v>01.01.1900</v>
      </c>
      <c r="W5008" s="82"/>
      <c r="X5008" s="106"/>
    </row>
    <row r="5009" spans="2:28">
      <c r="B5009" s="83"/>
      <c r="C5009" s="84"/>
      <c r="D5009" s="83"/>
      <c r="E5009" s="83"/>
      <c r="F5009" s="83"/>
      <c r="G5009" s="83"/>
      <c r="H5009" s="83"/>
      <c r="I5009" s="83"/>
      <c r="J5009" s="83"/>
      <c r="K5009" s="83"/>
      <c r="L5009" s="83"/>
      <c r="M5009" s="83"/>
      <c r="N5009" s="83"/>
      <c r="O5009" s="83"/>
      <c r="P5009" s="84"/>
      <c r="Q5009" s="217"/>
      <c r="R5009" s="85">
        <f t="shared" ref="R5009" si="13088">IF(COUNTA(Y5008:DP5011)=0,0,MIN(Y5009:DP5009))</f>
        <v>0</v>
      </c>
      <c r="S5009" s="86">
        <f t="shared" ref="S5009" si="13089">IF(COUNTA(Y5008:DP5011)=0,0,HLOOKUP(S5008,Y5008:DP5011,2,FALSE))</f>
        <v>0</v>
      </c>
      <c r="T5009" s="87">
        <f t="shared" ref="T5009" si="13090">IF(COUNTA(Y5008:DP5011)=0,0,AVERAGE(Y5009:DP5009))</f>
        <v>0</v>
      </c>
      <c r="U5009" s="88">
        <f t="shared" ref="U5009" si="13091">IF(COUNTA(Y5008:DP5011)=0,0,_xlfn.MINIFS(Y5009:DP5009,Y5011:DP5011,U5011))</f>
        <v>0</v>
      </c>
      <c r="V5009" s="89">
        <f t="array" ref="V5009">IF(COUNTA(Y5008:DP5011)=0,0,IF(ISERROR(HLOOKUP(V5011,Y5011:DP5011,1,FALSE)),0,INDEX(Y5009:DP5009,MATCH(V5008&amp;V5011,Y5008:DP5008&amp;Y5011:DP5011,0))))</f>
        <v>0</v>
      </c>
      <c r="W5009" s="90">
        <f t="array" ref="W5009">IF(COUNTA(Y5008:DP5011)=0,0,IF(ISERROR(HLOOKUP(W5011,Y5011:DP5011,1,FALSE)),0,AVERAGEIF(Y5011:DP5011,$W5011,Y5009:DP5009)))</f>
        <v>0</v>
      </c>
      <c r="X5009" s="107"/>
    </row>
    <row r="5010" spans="2:28">
      <c r="B5010" s="83"/>
      <c r="C5010" s="84"/>
      <c r="D5010" s="83"/>
      <c r="E5010" s="83"/>
      <c r="F5010" s="83"/>
      <c r="G5010" s="83"/>
      <c r="H5010" s="83"/>
      <c r="I5010" s="83"/>
      <c r="J5010" s="83"/>
      <c r="K5010" s="83"/>
      <c r="L5010" s="83"/>
      <c r="M5010" s="83"/>
      <c r="N5010" s="83"/>
      <c r="O5010" s="83"/>
      <c r="P5010" s="84"/>
      <c r="Q5010" s="217"/>
      <c r="R5010" s="91">
        <f t="shared" ref="R5010" si="13092">IF(COUNTA(Y5008:DP5011)=0,0,HLOOKUP(R5009,Y5009:DP5011,2,FALSE))</f>
        <v>0</v>
      </c>
      <c r="S5010" s="92">
        <f t="shared" ref="S5010" si="13093">IF(COUNTA(Y5008:DP5011)=0,0,HLOOKUP(S5008,Y5008:DP5011,3,FALSE))</f>
        <v>0</v>
      </c>
      <c r="T5010" s="93"/>
      <c r="U5010" s="94">
        <f t="array" ref="U5010">IF(COUNTA(Y5008:DP5011)=0,0,IF(ISERROR(HLOOKUP(U5011,Y5011:DP5011,1,FALSE)),0,INDEX(Y5010:DP5010,MATCH(U5009&amp;U5011,Y5009:DP5009&amp;Y5011:DP5011,0))))</f>
        <v>0</v>
      </c>
      <c r="V5010" s="94">
        <f t="array" ref="V5010">IF(COUNTA(Y5008:DP5011)=0,0,IF(ISERROR(HLOOKUP(V5011,Y5011:DP5011,1,FALSE)),0,INDEX(Y5010:DP5010,MATCH(V5009&amp;V5011,Y5009:DP5009&amp;Y5011:DP5011,0))))</f>
        <v>0</v>
      </c>
      <c r="W5010" s="95"/>
      <c r="X5010" s="108"/>
    </row>
    <row r="5011" spans="2:28" ht="13.9" thickBot="1">
      <c r="B5011" s="96"/>
      <c r="C5011" s="97"/>
      <c r="D5011" s="96"/>
      <c r="E5011" s="96"/>
      <c r="F5011" s="96"/>
      <c r="G5011" s="96"/>
      <c r="H5011" s="96"/>
      <c r="I5011" s="96"/>
      <c r="J5011" s="96"/>
      <c r="K5011" s="96"/>
      <c r="L5011" s="96"/>
      <c r="M5011" s="96"/>
      <c r="N5011" s="96"/>
      <c r="O5011" s="96"/>
      <c r="P5011" s="97"/>
      <c r="Q5011" s="218"/>
      <c r="R5011" s="98" t="str">
        <f t="shared" ref="R5011" si="13094">IF(COUNTA(Y5008:DP5011)=0,"none",HLOOKUP(R5009,Y5009:DP5011,3,FALSE))</f>
        <v>none</v>
      </c>
      <c r="S5011" s="99" t="str">
        <f t="shared" ref="S5011" si="13095">IF(COUNTA(Y5008:DP5011)=0,"none",HLOOKUP(S5008,Y5008:DP5011,4,FALSE))</f>
        <v>none</v>
      </c>
      <c r="T5011" s="100"/>
      <c r="U5011" s="100" t="str">
        <f t="array" ref="U5011">IF(COUNTA(Y5008:DP5011)=0,"none",IF($U$2="WAHR",$W$3,Abfrage!$F$4))</f>
        <v>none</v>
      </c>
      <c r="V5011" s="100" t="str">
        <f t="array" ref="V5011">IF(COUNTA(Y5008:DP5011)=0,"none",IF($U$2="WAHR",$W$3,Abfrage!$F$4))</f>
        <v>none</v>
      </c>
      <c r="W5011" s="100" t="str">
        <f t="array" ref="W5011">IF(COUNTA(Y5008:DP5011)=0,"none",IF($U$2="WAHR",$W$3,Abfrage!$F$4))</f>
        <v>none</v>
      </c>
      <c r="X5011" s="109"/>
    </row>
    <row r="5012" spans="2:28">
      <c r="B5012" s="75" t="s">
        <v>3079</v>
      </c>
      <c r="C5012" s="76">
        <v>1000380860</v>
      </c>
      <c r="D5012" s="75" t="s">
        <v>95</v>
      </c>
      <c r="E5012" s="75" t="s">
        <v>96</v>
      </c>
      <c r="F5012" s="75" t="s">
        <v>97</v>
      </c>
      <c r="G5012" s="75" t="s">
        <v>97</v>
      </c>
      <c r="H5012" s="75" t="e">
        <v>#N/A</v>
      </c>
      <c r="I5012" s="75" t="s">
        <v>68</v>
      </c>
      <c r="J5012" s="75" t="s">
        <v>3080</v>
      </c>
      <c r="K5012" s="75" t="s">
        <v>306</v>
      </c>
      <c r="L5012" s="75" t="s">
        <v>306</v>
      </c>
      <c r="M5012" s="75" t="s">
        <v>313</v>
      </c>
      <c r="N5012" s="75" t="s">
        <v>352</v>
      </c>
      <c r="O5012" s="75" t="s">
        <v>309</v>
      </c>
      <c r="P5012" s="76" t="s">
        <v>306</v>
      </c>
      <c r="Q5012" s="216"/>
      <c r="R5012" s="77" t="str">
        <f t="shared" ref="R5012" si="13096">IF(COUNTA(Y5012:DP5015)=0,"01.01.1900",INDEX(Y5012:DP5012,MATCH(R5013,Y5013:DP5013,0)))</f>
        <v>01.01.1900</v>
      </c>
      <c r="S5012" s="78" t="str">
        <f t="shared" ref="S5012" si="13097">IF(COUNTA(Y5012:DP5015)=0,"01.01.1900",MAX(Y5012:DP5012))</f>
        <v>01.01.1900</v>
      </c>
      <c r="T5012" s="79"/>
      <c r="U5012" s="80" t="str">
        <f t="array" ref="U5012">IF(COUNTA(Y5012:DP5015)=0,"01.01.1900",IF(ISERROR(HLOOKUP(U5015,Y5015:DP5015,1,FALSE)),"01.01.1900",INDEX(Y5012:DP5012,MATCH(U5013&amp;U5015,Y5013:DP5013&amp;Y5015:DP5015,0))))</f>
        <v>01.01.1900</v>
      </c>
      <c r="V5012" s="81" t="str">
        <f t="shared" ref="V5012" si="13098">IF(COUNTA(Y5012:DP5015)=0,"01.01.1900",_xlfn.MAXIFS(Y5012:DP5012,Y5015:DP5015,V5015))</f>
        <v>01.01.1900</v>
      </c>
      <c r="W5012" s="82"/>
      <c r="X5012" s="106"/>
    </row>
    <row r="5013" spans="2:28">
      <c r="B5013" s="83"/>
      <c r="C5013" s="84"/>
      <c r="D5013" s="83"/>
      <c r="E5013" s="83"/>
      <c r="F5013" s="83"/>
      <c r="G5013" s="83"/>
      <c r="H5013" s="83"/>
      <c r="I5013" s="83"/>
      <c r="J5013" s="83"/>
      <c r="K5013" s="83"/>
      <c r="L5013" s="83"/>
      <c r="M5013" s="83"/>
      <c r="N5013" s="83"/>
      <c r="O5013" s="83"/>
      <c r="P5013" s="84"/>
      <c r="Q5013" s="217"/>
      <c r="R5013" s="85">
        <f t="shared" ref="R5013" si="13099">IF(COUNTA(Y5012:DP5015)=0,0,MIN(Y5013:DP5013))</f>
        <v>0</v>
      </c>
      <c r="S5013" s="86">
        <f t="shared" ref="S5013" si="13100">IF(COUNTA(Y5012:DP5015)=0,0,HLOOKUP(S5012,Y5012:DP5015,2,FALSE))</f>
        <v>0</v>
      </c>
      <c r="T5013" s="87">
        <f t="shared" ref="T5013" si="13101">IF(COUNTA(Y5012:DP5015)=0,0,AVERAGE(Y5013:DP5013))</f>
        <v>0</v>
      </c>
      <c r="U5013" s="88">
        <f t="shared" ref="U5013" si="13102">IF(COUNTA(Y5012:DP5015)=0,0,_xlfn.MINIFS(Y5013:DP5013,Y5015:DP5015,U5015))</f>
        <v>0</v>
      </c>
      <c r="V5013" s="89">
        <f t="array" ref="V5013">IF(COUNTA(Y5012:DP5015)=0,0,IF(ISERROR(HLOOKUP(V5015,Y5015:DP5015,1,FALSE)),0,INDEX(Y5013:DP5013,MATCH(V5012&amp;V5015,Y5012:DP5012&amp;Y5015:DP5015,0))))</f>
        <v>0</v>
      </c>
      <c r="W5013" s="90">
        <f t="array" ref="W5013">IF(COUNTA(Y5012:DP5015)=0,0,IF(ISERROR(HLOOKUP(W5015,Y5015:DP5015,1,FALSE)),0,AVERAGEIF(Y5015:DP5015,$W5015,Y5013:DP5013)))</f>
        <v>0</v>
      </c>
      <c r="X5013" s="107"/>
    </row>
    <row r="5014" spans="2:28">
      <c r="B5014" s="83"/>
      <c r="C5014" s="84"/>
      <c r="D5014" s="83"/>
      <c r="E5014" s="83"/>
      <c r="F5014" s="83"/>
      <c r="G5014" s="83"/>
      <c r="H5014" s="83"/>
      <c r="I5014" s="83"/>
      <c r="J5014" s="83"/>
      <c r="K5014" s="83"/>
      <c r="L5014" s="83"/>
      <c r="M5014" s="83"/>
      <c r="N5014" s="83"/>
      <c r="O5014" s="83"/>
      <c r="P5014" s="84"/>
      <c r="Q5014" s="217"/>
      <c r="R5014" s="91">
        <f t="shared" ref="R5014" si="13103">IF(COUNTA(Y5012:DP5015)=0,0,HLOOKUP(R5013,Y5013:DP5015,2,FALSE))</f>
        <v>0</v>
      </c>
      <c r="S5014" s="92">
        <f t="shared" ref="S5014" si="13104">IF(COUNTA(Y5012:DP5015)=0,0,HLOOKUP(S5012,Y5012:DP5015,3,FALSE))</f>
        <v>0</v>
      </c>
      <c r="T5014" s="93"/>
      <c r="U5014" s="94">
        <f t="array" ref="U5014">IF(COUNTA(Y5012:DP5015)=0,0,IF(ISERROR(HLOOKUP(U5015,Y5015:DP5015,1,FALSE)),0,INDEX(Y5014:DP5014,MATCH(U5013&amp;U5015,Y5013:DP5013&amp;Y5015:DP5015,0))))</f>
        <v>0</v>
      </c>
      <c r="V5014" s="94">
        <f t="array" ref="V5014">IF(COUNTA(Y5012:DP5015)=0,0,IF(ISERROR(HLOOKUP(V5015,Y5015:DP5015,1,FALSE)),0,INDEX(Y5014:DP5014,MATCH(V5013&amp;V5015,Y5013:DP5013&amp;Y5015:DP5015,0))))</f>
        <v>0</v>
      </c>
      <c r="W5014" s="95"/>
      <c r="X5014" s="108"/>
    </row>
    <row r="5015" spans="2:28" ht="13.9" thickBot="1">
      <c r="B5015" s="96"/>
      <c r="C5015" s="97"/>
      <c r="D5015" s="96"/>
      <c r="E5015" s="96"/>
      <c r="F5015" s="96"/>
      <c r="G5015" s="96"/>
      <c r="H5015" s="96"/>
      <c r="I5015" s="96"/>
      <c r="J5015" s="96"/>
      <c r="K5015" s="96"/>
      <c r="L5015" s="96"/>
      <c r="M5015" s="96"/>
      <c r="N5015" s="96"/>
      <c r="O5015" s="96"/>
      <c r="P5015" s="97"/>
      <c r="Q5015" s="218"/>
      <c r="R5015" s="98" t="str">
        <f t="shared" ref="R5015" si="13105">IF(COUNTA(Y5012:DP5015)=0,"none",HLOOKUP(R5013,Y5013:DP5015,3,FALSE))</f>
        <v>none</v>
      </c>
      <c r="S5015" s="99" t="str">
        <f t="shared" ref="S5015" si="13106">IF(COUNTA(Y5012:DP5015)=0,"none",HLOOKUP(S5012,Y5012:DP5015,4,FALSE))</f>
        <v>none</v>
      </c>
      <c r="T5015" s="100"/>
      <c r="U5015" s="100" t="str">
        <f t="array" ref="U5015">IF(COUNTA(Y5012:DP5015)=0,"none",IF($U$2="WAHR",$W$3,Abfrage!$F$4))</f>
        <v>none</v>
      </c>
      <c r="V5015" s="100" t="str">
        <f t="array" ref="V5015">IF(COUNTA(Y5012:DP5015)=0,"none",IF($U$2="WAHR",$W$3,Abfrage!$F$4))</f>
        <v>none</v>
      </c>
      <c r="W5015" s="100" t="str">
        <f t="array" ref="W5015">IF(COUNTA(Y5012:DP5015)=0,"none",IF($U$2="WAHR",$W$3,Abfrage!$F$4))</f>
        <v>none</v>
      </c>
      <c r="X5015" s="109"/>
    </row>
    <row r="5016" spans="2:28">
      <c r="B5016" s="75" t="s">
        <v>3081</v>
      </c>
      <c r="C5016" s="76">
        <v>1000298832</v>
      </c>
      <c r="D5016" s="75" t="s">
        <v>95</v>
      </c>
      <c r="E5016" s="75" t="s">
        <v>175</v>
      </c>
      <c r="F5016" s="75" t="s">
        <v>97</v>
      </c>
      <c r="G5016" s="75" t="s">
        <v>306</v>
      </c>
      <c r="H5016" s="75" t="e">
        <v>#N/A</v>
      </c>
      <c r="I5016" s="75" t="s">
        <v>51</v>
      </c>
      <c r="J5016" s="75" t="s">
        <v>3082</v>
      </c>
      <c r="K5016" s="75" t="s">
        <v>306</v>
      </c>
      <c r="L5016" s="75" t="s">
        <v>306</v>
      </c>
      <c r="M5016" s="75" t="s">
        <v>307</v>
      </c>
      <c r="N5016" s="75" t="s">
        <v>327</v>
      </c>
      <c r="O5016" s="75" t="s">
        <v>309</v>
      </c>
      <c r="P5016" s="76" t="s">
        <v>306</v>
      </c>
      <c r="Q5016" s="216"/>
      <c r="R5016" s="77" t="str">
        <f t="shared" ref="R5016" si="13107">IF(COUNTA(Y5016:DP5019)=0,"01.01.1900",INDEX(Y5016:DP5016,MATCH(R5017,Y5017:DP5017,0)))</f>
        <v>01.01.1900</v>
      </c>
      <c r="S5016" s="78" t="str">
        <f t="shared" ref="S5016" si="13108">IF(COUNTA(Y5016:DP5019)=0,"01.01.1900",MAX(Y5016:DP5016))</f>
        <v>01.01.1900</v>
      </c>
      <c r="T5016" s="79"/>
      <c r="U5016" s="80" t="str">
        <f t="array" ref="U5016">IF(COUNTA(Y5016:DP5019)=0,"01.01.1900",IF(ISERROR(HLOOKUP(U5019,Y5019:DP5019,1,FALSE)),"01.01.1900",INDEX(Y5016:DP5016,MATCH(U5017&amp;U5019,Y5017:DP5017&amp;Y5019:DP5019,0))))</f>
        <v>01.01.1900</v>
      </c>
      <c r="V5016" s="81" t="str">
        <f t="shared" ref="V5016" si="13109">IF(COUNTA(Y5016:DP5019)=0,"01.01.1900",_xlfn.MAXIFS(Y5016:DP5016,Y5019:DP5019,V5019))</f>
        <v>01.01.1900</v>
      </c>
      <c r="W5016" s="82"/>
      <c r="X5016" s="106"/>
    </row>
    <row r="5017" spans="2:28">
      <c r="B5017" s="83"/>
      <c r="C5017" s="84"/>
      <c r="D5017" s="83"/>
      <c r="E5017" s="83"/>
      <c r="F5017" s="83"/>
      <c r="G5017" s="83"/>
      <c r="H5017" s="83"/>
      <c r="I5017" s="83"/>
      <c r="J5017" s="83"/>
      <c r="K5017" s="83"/>
      <c r="L5017" s="83"/>
      <c r="M5017" s="83"/>
      <c r="N5017" s="83"/>
      <c r="O5017" s="83"/>
      <c r="P5017" s="84"/>
      <c r="Q5017" s="217"/>
      <c r="R5017" s="85">
        <f t="shared" ref="R5017" si="13110">IF(COUNTA(Y5016:DP5019)=0,0,MIN(Y5017:DP5017))</f>
        <v>0</v>
      </c>
      <c r="S5017" s="86">
        <f t="shared" ref="S5017" si="13111">IF(COUNTA(Y5016:DP5019)=0,0,HLOOKUP(S5016,Y5016:DP5019,2,FALSE))</f>
        <v>0</v>
      </c>
      <c r="T5017" s="87">
        <f t="shared" ref="T5017" si="13112">IF(COUNTA(Y5016:DP5019)=0,0,AVERAGE(Y5017:DP5017))</f>
        <v>0</v>
      </c>
      <c r="U5017" s="88">
        <f t="shared" ref="U5017" si="13113">IF(COUNTA(Y5016:DP5019)=0,0,_xlfn.MINIFS(Y5017:DP5017,Y5019:DP5019,U5019))</f>
        <v>0</v>
      </c>
      <c r="V5017" s="89">
        <f t="array" ref="V5017">IF(COUNTA(Y5016:DP5019)=0,0,IF(ISERROR(HLOOKUP(V5019,Y5019:DP5019,1,FALSE)),0,INDEX(Y5017:DP5017,MATCH(V5016&amp;V5019,Y5016:DP5016&amp;Y5019:DP5019,0))))</f>
        <v>0</v>
      </c>
      <c r="W5017" s="90">
        <f t="array" ref="W5017">IF(COUNTA(Y5016:DP5019)=0,0,IF(ISERROR(HLOOKUP(W5019,Y5019:DP5019,1,FALSE)),0,AVERAGEIF(Y5019:DP5019,$W5019,Y5017:DP5017)))</f>
        <v>0</v>
      </c>
      <c r="X5017" s="107"/>
    </row>
    <row r="5018" spans="2:28">
      <c r="B5018" s="83"/>
      <c r="C5018" s="84"/>
      <c r="D5018" s="83"/>
      <c r="E5018" s="83"/>
      <c r="F5018" s="83"/>
      <c r="G5018" s="83"/>
      <c r="H5018" s="83"/>
      <c r="I5018" s="83"/>
      <c r="J5018" s="83"/>
      <c r="K5018" s="83"/>
      <c r="L5018" s="83"/>
      <c r="M5018" s="83"/>
      <c r="N5018" s="83"/>
      <c r="O5018" s="83"/>
      <c r="P5018" s="84"/>
      <c r="Q5018" s="217"/>
      <c r="R5018" s="91">
        <f t="shared" ref="R5018" si="13114">IF(COUNTA(Y5016:DP5019)=0,0,HLOOKUP(R5017,Y5017:DP5019,2,FALSE))</f>
        <v>0</v>
      </c>
      <c r="S5018" s="92">
        <f t="shared" ref="S5018" si="13115">IF(COUNTA(Y5016:DP5019)=0,0,HLOOKUP(S5016,Y5016:DP5019,3,FALSE))</f>
        <v>0</v>
      </c>
      <c r="T5018" s="93"/>
      <c r="U5018" s="94">
        <f t="array" ref="U5018">IF(COUNTA(Y5016:DP5019)=0,0,IF(ISERROR(HLOOKUP(U5019,Y5019:DP5019,1,FALSE)),0,INDEX(Y5018:DP5018,MATCH(U5017&amp;U5019,Y5017:DP5017&amp;Y5019:DP5019,0))))</f>
        <v>0</v>
      </c>
      <c r="V5018" s="94">
        <f t="array" ref="V5018">IF(COUNTA(Y5016:DP5019)=0,0,IF(ISERROR(HLOOKUP(V5019,Y5019:DP5019,1,FALSE)),0,INDEX(Y5018:DP5018,MATCH(V5017&amp;V5019,Y5017:DP5017&amp;Y5019:DP5019,0))))</f>
        <v>0</v>
      </c>
      <c r="W5018" s="95"/>
      <c r="X5018" s="108"/>
    </row>
    <row r="5019" spans="2:28" ht="13.9" thickBot="1">
      <c r="B5019" s="96"/>
      <c r="C5019" s="97"/>
      <c r="D5019" s="96"/>
      <c r="E5019" s="96"/>
      <c r="F5019" s="96"/>
      <c r="G5019" s="96"/>
      <c r="H5019" s="96"/>
      <c r="I5019" s="96"/>
      <c r="J5019" s="96"/>
      <c r="K5019" s="96"/>
      <c r="L5019" s="96"/>
      <c r="M5019" s="96"/>
      <c r="N5019" s="96"/>
      <c r="O5019" s="96"/>
      <c r="P5019" s="97"/>
      <c r="Q5019" s="218"/>
      <c r="R5019" s="98" t="str">
        <f t="shared" ref="R5019" si="13116">IF(COUNTA(Y5016:DP5019)=0,"none",HLOOKUP(R5017,Y5017:DP5019,3,FALSE))</f>
        <v>none</v>
      </c>
      <c r="S5019" s="99" t="str">
        <f t="shared" ref="S5019" si="13117">IF(COUNTA(Y5016:DP5019)=0,"none",HLOOKUP(S5016,Y5016:DP5019,4,FALSE))</f>
        <v>none</v>
      </c>
      <c r="T5019" s="100"/>
      <c r="U5019" s="100" t="str">
        <f t="array" ref="U5019">IF(COUNTA(Y5016:DP5019)=0,"none",IF($U$2="WAHR",$W$3,Abfrage!$F$4))</f>
        <v>none</v>
      </c>
      <c r="V5019" s="100" t="str">
        <f t="array" ref="V5019">IF(COUNTA(Y5016:DP5019)=0,"none",IF($U$2="WAHR",$W$3,Abfrage!$F$4))</f>
        <v>none</v>
      </c>
      <c r="W5019" s="100" t="str">
        <f t="array" ref="W5019">IF(COUNTA(Y5016:DP5019)=0,"none",IF($U$2="WAHR",$W$3,Abfrage!$F$4))</f>
        <v>none</v>
      </c>
      <c r="X5019" s="109"/>
    </row>
    <row r="5020" spans="2:28">
      <c r="B5020" s="75" t="s">
        <v>3083</v>
      </c>
      <c r="C5020" s="76">
        <v>1000147459</v>
      </c>
      <c r="D5020" s="75" t="s">
        <v>95</v>
      </c>
      <c r="E5020" s="75" t="s">
        <v>96</v>
      </c>
      <c r="F5020" s="75" t="s">
        <v>97</v>
      </c>
      <c r="G5020" s="75" t="s">
        <v>306</v>
      </c>
      <c r="H5020" s="75" t="e">
        <v>#N/A</v>
      </c>
      <c r="I5020" s="75" t="s">
        <v>1035</v>
      </c>
      <c r="J5020" s="75" t="s">
        <v>3084</v>
      </c>
      <c r="K5020" s="75" t="s">
        <v>306</v>
      </c>
      <c r="L5020" s="75" t="s">
        <v>306</v>
      </c>
      <c r="M5020" s="75" t="s">
        <v>313</v>
      </c>
      <c r="N5020" s="75" t="s">
        <v>308</v>
      </c>
      <c r="O5020" s="75" t="s">
        <v>309</v>
      </c>
      <c r="P5020" s="76" t="s">
        <v>306</v>
      </c>
      <c r="Q5020" s="216"/>
      <c r="R5020" s="77" t="str">
        <f t="shared" ref="R5020" si="13118">IF(COUNTA(Y5020:DP5023)=0,"01.01.1900",INDEX(Y5020:DP5020,MATCH(R5021,Y5021:DP5021,0)))</f>
        <v>01.01.1900</v>
      </c>
      <c r="S5020" s="78" t="str">
        <f t="shared" ref="S5020" si="13119">IF(COUNTA(Y5020:DP5023)=0,"01.01.1900",MAX(Y5020:DP5020))</f>
        <v>01.01.1900</v>
      </c>
      <c r="T5020" s="79"/>
      <c r="U5020" s="80" t="str">
        <f t="array" ref="U5020">IF(COUNTA(Y5020:DP5023)=0,"01.01.1900",IF(ISERROR(HLOOKUP(U5023,Y5023:DP5023,1,FALSE)),"01.01.1900",INDEX(Y5020:DP5020,MATCH(U5021&amp;U5023,Y5021:DP5021&amp;Y5023:DP5023,0))))</f>
        <v>01.01.1900</v>
      </c>
      <c r="V5020" s="81" t="str">
        <f t="shared" ref="V5020" si="13120">IF(COUNTA(Y5020:DP5023)=0,"01.01.1900",_xlfn.MAXIFS(Y5020:DP5020,Y5023:DP5023,V5023))</f>
        <v>01.01.1900</v>
      </c>
      <c r="W5020" s="82"/>
      <c r="X5020" s="106"/>
    </row>
    <row r="5021" spans="2:28">
      <c r="B5021" s="83"/>
      <c r="C5021" s="84"/>
      <c r="D5021" s="83"/>
      <c r="E5021" s="83"/>
      <c r="F5021" s="83"/>
      <c r="G5021" s="83"/>
      <c r="H5021" s="83"/>
      <c r="I5021" s="83"/>
      <c r="J5021" s="83"/>
      <c r="K5021" s="83"/>
      <c r="L5021" s="83"/>
      <c r="M5021" s="83"/>
      <c r="N5021" s="83"/>
      <c r="O5021" s="83"/>
      <c r="P5021" s="84"/>
      <c r="Q5021" s="217"/>
      <c r="R5021" s="85">
        <f t="shared" ref="R5021" si="13121">IF(COUNTA(Y5020:DP5023)=0,0,MIN(Y5021:DP5021))</f>
        <v>0</v>
      </c>
      <c r="S5021" s="86">
        <f t="shared" ref="S5021" si="13122">IF(COUNTA(Y5020:DP5023)=0,0,HLOOKUP(S5020,Y5020:DP5023,2,FALSE))</f>
        <v>0</v>
      </c>
      <c r="T5021" s="87">
        <f t="shared" ref="T5021" si="13123">IF(COUNTA(Y5020:DP5023)=0,0,AVERAGE(Y5021:DP5021))</f>
        <v>0</v>
      </c>
      <c r="U5021" s="88">
        <f t="shared" ref="U5021" si="13124">IF(COUNTA(Y5020:DP5023)=0,0,_xlfn.MINIFS(Y5021:DP5021,Y5023:DP5023,U5023))</f>
        <v>0</v>
      </c>
      <c r="V5021" s="89">
        <f t="array" ref="V5021">IF(COUNTA(Y5020:DP5023)=0,0,IF(ISERROR(HLOOKUP(V5023,Y5023:DP5023,1,FALSE)),0,INDEX(Y5021:DP5021,MATCH(V5020&amp;V5023,Y5020:DP5020&amp;Y5023:DP5023,0))))</f>
        <v>0</v>
      </c>
      <c r="W5021" s="90">
        <f t="array" ref="W5021">IF(COUNTA(Y5020:DP5023)=0,0,IF(ISERROR(HLOOKUP(W5023,Y5023:DP5023,1,FALSE)),0,AVERAGEIF(Y5023:DP5023,$W5023,Y5021:DP5021)))</f>
        <v>0</v>
      </c>
      <c r="X5021" s="107"/>
    </row>
    <row r="5022" spans="2:28">
      <c r="B5022" s="83"/>
      <c r="C5022" s="84"/>
      <c r="D5022" s="83"/>
      <c r="E5022" s="83"/>
      <c r="F5022" s="83"/>
      <c r="G5022" s="83"/>
      <c r="H5022" s="83"/>
      <c r="I5022" s="83"/>
      <c r="J5022" s="83"/>
      <c r="K5022" s="83"/>
      <c r="L5022" s="83"/>
      <c r="M5022" s="83"/>
      <c r="N5022" s="83"/>
      <c r="O5022" s="83"/>
      <c r="P5022" s="84"/>
      <c r="Q5022" s="217"/>
      <c r="R5022" s="91">
        <f t="shared" ref="R5022" si="13125">IF(COUNTA(Y5020:DP5023)=0,0,HLOOKUP(R5021,Y5021:DP5023,2,FALSE))</f>
        <v>0</v>
      </c>
      <c r="S5022" s="92">
        <f t="shared" ref="S5022" si="13126">IF(COUNTA(Y5020:DP5023)=0,0,HLOOKUP(S5020,Y5020:DP5023,3,FALSE))</f>
        <v>0</v>
      </c>
      <c r="T5022" s="93"/>
      <c r="U5022" s="94">
        <f t="array" ref="U5022">IF(COUNTA(Y5020:DP5023)=0,0,IF(ISERROR(HLOOKUP(U5023,Y5023:DP5023,1,FALSE)),0,INDEX(Y5022:DP5022,MATCH(U5021&amp;U5023,Y5021:DP5021&amp;Y5023:DP5023,0))))</f>
        <v>0</v>
      </c>
      <c r="V5022" s="94">
        <f t="array" ref="V5022">IF(COUNTA(Y5020:DP5023)=0,0,IF(ISERROR(HLOOKUP(V5023,Y5023:DP5023,1,FALSE)),0,INDEX(Y5022:DP5022,MATCH(V5021&amp;V5023,Y5021:DP5021&amp;Y5023:DP5023,0))))</f>
        <v>0</v>
      </c>
      <c r="W5022" s="95"/>
      <c r="X5022" s="108"/>
    </row>
    <row r="5023" spans="2:28" ht="13.9" thickBot="1">
      <c r="B5023" s="96"/>
      <c r="C5023" s="97"/>
      <c r="D5023" s="96"/>
      <c r="E5023" s="96"/>
      <c r="F5023" s="96"/>
      <c r="G5023" s="96"/>
      <c r="H5023" s="96"/>
      <c r="I5023" s="96"/>
      <c r="J5023" s="96"/>
      <c r="K5023" s="96"/>
      <c r="L5023" s="96"/>
      <c r="M5023" s="96"/>
      <c r="N5023" s="96"/>
      <c r="O5023" s="96"/>
      <c r="P5023" s="97"/>
      <c r="Q5023" s="218"/>
      <c r="R5023" s="98" t="str">
        <f t="shared" ref="R5023" si="13127">IF(COUNTA(Y5020:DP5023)=0,"none",HLOOKUP(R5021,Y5021:DP5023,3,FALSE))</f>
        <v>none</v>
      </c>
      <c r="S5023" s="99" t="str">
        <f t="shared" ref="S5023" si="13128">IF(COUNTA(Y5020:DP5023)=0,"none",HLOOKUP(S5020,Y5020:DP5023,4,FALSE))</f>
        <v>none</v>
      </c>
      <c r="T5023" s="100"/>
      <c r="U5023" s="100" t="str">
        <f t="array" ref="U5023">IF(COUNTA(Y5020:DP5023)=0,"none",IF($U$2="WAHR",$W$3,Abfrage!$F$4))</f>
        <v>none</v>
      </c>
      <c r="V5023" s="100" t="str">
        <f t="array" ref="V5023">IF(COUNTA(Y5020:DP5023)=0,"none",IF($U$2="WAHR",$W$3,Abfrage!$F$4))</f>
        <v>none</v>
      </c>
      <c r="W5023" s="100" t="str">
        <f t="array" ref="W5023">IF(COUNTA(Y5020:DP5023)=0,"none",IF($U$2="WAHR",$W$3,Abfrage!$F$4))</f>
        <v>none</v>
      </c>
      <c r="X5023" s="109"/>
    </row>
    <row r="5024" spans="2:28">
      <c r="B5024" s="75" t="s">
        <v>3085</v>
      </c>
      <c r="C5024" s="76">
        <v>1000298831</v>
      </c>
      <c r="D5024" s="75" t="s">
        <v>95</v>
      </c>
      <c r="E5024" s="75" t="s">
        <v>96</v>
      </c>
      <c r="F5024" s="75" t="s">
        <v>97</v>
      </c>
      <c r="G5024" s="75" t="s">
        <v>306</v>
      </c>
      <c r="H5024" s="75" t="s">
        <v>44</v>
      </c>
      <c r="I5024" s="75" t="s">
        <v>51</v>
      </c>
      <c r="J5024" s="75" t="s">
        <v>3086</v>
      </c>
      <c r="K5024" s="75" t="s">
        <v>306</v>
      </c>
      <c r="L5024" s="75" t="s">
        <v>306</v>
      </c>
      <c r="M5024" s="75" t="s">
        <v>313</v>
      </c>
      <c r="N5024" s="75" t="s">
        <v>327</v>
      </c>
      <c r="O5024" s="75" t="s">
        <v>309</v>
      </c>
      <c r="P5024" s="76" t="s">
        <v>306</v>
      </c>
      <c r="Q5024" s="216"/>
      <c r="R5024" s="77">
        <f t="shared" ref="R5024" si="13129">IF(COUNTA(Y5024:DP5027)=0,"01.01.1900",INDEX(Y5024:DP5024,MATCH(R5025,Y5025:DP5025,0)))</f>
        <v>44987</v>
      </c>
      <c r="S5024" s="78">
        <f t="shared" ref="S5024" si="13130">IF(COUNTA(Y5024:DP5027)=0,"01.01.1900",MAX(Y5024:DP5024))</f>
        <v>44987</v>
      </c>
      <c r="T5024" s="79"/>
      <c r="U5024" s="80" t="str">
        <f t="array" ref="U5024">IF(COUNTA(Y5024:DP5027)=0,"01.01.1900",IF(ISERROR(HLOOKUP(U5027,Y5027:DP5027,1,FALSE)),"01.01.1900",INDEX(Y5024:DP5024,MATCH(U5025&amp;U5027,Y5025:DP5025&amp;Y5027:DP5027,0))))</f>
        <v>01.01.1900</v>
      </c>
      <c r="V5024" s="81">
        <f t="shared" ref="V5024" si="13131">IF(COUNTA(Y5024:DP5027)=0,"01.01.1900",_xlfn.MAXIFS(Y5024:DP5024,Y5027:DP5027,V5027))</f>
        <v>0</v>
      </c>
      <c r="W5024" s="82"/>
      <c r="X5024" s="106"/>
      <c r="Y5024" s="141">
        <v>44502</v>
      </c>
      <c r="Z5024" s="141">
        <v>44987</v>
      </c>
      <c r="AA5024" s="141">
        <v>44987</v>
      </c>
      <c r="AB5024" s="141">
        <v>44987</v>
      </c>
    </row>
    <row r="5025" spans="2:28">
      <c r="B5025" s="83"/>
      <c r="C5025" s="84"/>
      <c r="D5025" s="83"/>
      <c r="E5025" s="83"/>
      <c r="F5025" s="83"/>
      <c r="G5025" s="83"/>
      <c r="H5025" s="83"/>
      <c r="I5025" s="83"/>
      <c r="J5025" s="83"/>
      <c r="K5025" s="83"/>
      <c r="L5025" s="83"/>
      <c r="M5025" s="83"/>
      <c r="N5025" s="83"/>
      <c r="O5025" s="83"/>
      <c r="P5025" s="84"/>
      <c r="Q5025" s="217"/>
      <c r="R5025" s="85">
        <f t="shared" ref="R5025" si="13132">IF(COUNTA(Y5024:DP5027)=0,0,MIN(Y5025:DP5025))</f>
        <v>0.161</v>
      </c>
      <c r="S5025" s="86">
        <f t="shared" ref="S5025" si="13133">IF(COUNTA(Y5024:DP5027)=0,0,HLOOKUP(S5024,Y5024:DP5027,2,FALSE))</f>
        <v>0.161</v>
      </c>
      <c r="T5025" s="87">
        <f t="shared" ref="T5025" si="13134">IF(COUNTA(Y5024:DP5027)=0,0,AVERAGE(Y5025:DP5025))</f>
        <v>0.20362500000000003</v>
      </c>
      <c r="U5025" s="88">
        <f t="shared" ref="U5025" si="13135">IF(COUNTA(Y5024:DP5027)=0,0,_xlfn.MINIFS(Y5025:DP5025,Y5027:DP5027,U5027))</f>
        <v>0</v>
      </c>
      <c r="V5025" s="89">
        <f t="array" ref="V5025">IF(COUNTA(Y5024:DP5027)=0,0,IF(ISERROR(HLOOKUP(V5027,Y5027:DP5027,1,FALSE)),0,INDEX(Y5025:DP5025,MATCH(V5024&amp;V5027,Y5024:DP5024&amp;Y5027:DP5027,0))))</f>
        <v>0</v>
      </c>
      <c r="W5025" s="90">
        <f t="array" ref="W5025">IF(COUNTA(Y5024:DP5027)=0,0,IF(ISERROR(HLOOKUP(W5027,Y5027:DP5027,1,FALSE)),0,AVERAGEIF(Y5027:DP5027,$W5027,Y5025:DP5025)))</f>
        <v>0</v>
      </c>
      <c r="X5025" s="107"/>
      <c r="Y5025" s="142">
        <v>0.33150000000000002</v>
      </c>
      <c r="Z5025" s="142">
        <v>0.161</v>
      </c>
      <c r="AA5025" s="142">
        <v>0.161</v>
      </c>
      <c r="AB5025" s="142">
        <v>0.161</v>
      </c>
    </row>
    <row r="5026" spans="2:28">
      <c r="B5026" s="83"/>
      <c r="C5026" s="84"/>
      <c r="D5026" s="83"/>
      <c r="E5026" s="83"/>
      <c r="F5026" s="83"/>
      <c r="G5026" s="83"/>
      <c r="H5026" s="83"/>
      <c r="I5026" s="83"/>
      <c r="J5026" s="83"/>
      <c r="K5026" s="83"/>
      <c r="L5026" s="83"/>
      <c r="M5026" s="83"/>
      <c r="N5026" s="83"/>
      <c r="O5026" s="83"/>
      <c r="P5026" s="84"/>
      <c r="Q5026" s="217"/>
      <c r="R5026" s="91">
        <f t="shared" ref="R5026" si="13136">IF(COUNTA(Y5024:DP5027)=0,0,HLOOKUP(R5025,Y5025:DP5027,2,FALSE))</f>
        <v>1000</v>
      </c>
      <c r="S5026" s="92">
        <f t="shared" ref="S5026" si="13137">IF(COUNTA(Y5024:DP5027)=0,0,HLOOKUP(S5024,Y5024:DP5027,3,FALSE))</f>
        <v>1000</v>
      </c>
      <c r="T5026" s="93"/>
      <c r="U5026" s="94">
        <f t="array" ref="U5026">IF(COUNTA(Y5024:DP5027)=0,0,IF(ISERROR(HLOOKUP(U5027,Y5027:DP5027,1,FALSE)),0,INDEX(Y5026:DP5026,MATCH(U5025&amp;U5027,Y5025:DP5025&amp;Y5027:DP5027,0))))</f>
        <v>0</v>
      </c>
      <c r="V5026" s="94">
        <f t="array" ref="V5026">IF(COUNTA(Y5024:DP5027)=0,0,IF(ISERROR(HLOOKUP(V5027,Y5027:DP5027,1,FALSE)),0,INDEX(Y5026:DP5026,MATCH(V5025&amp;V5027,Y5025:DP5025&amp;Y5027:DP5027,0))))</f>
        <v>0</v>
      </c>
      <c r="W5026" s="95"/>
      <c r="X5026" s="108"/>
      <c r="Y5026" s="143">
        <v>1000</v>
      </c>
      <c r="Z5026" s="143">
        <v>1000</v>
      </c>
      <c r="AA5026" s="143">
        <v>1000</v>
      </c>
      <c r="AB5026" s="143">
        <v>1000</v>
      </c>
    </row>
    <row r="5027" spans="2:28" ht="13.9" thickBot="1">
      <c r="B5027" s="96"/>
      <c r="C5027" s="97"/>
      <c r="D5027" s="96"/>
      <c r="E5027" s="96"/>
      <c r="F5027" s="96"/>
      <c r="G5027" s="96"/>
      <c r="H5027" s="96"/>
      <c r="I5027" s="96"/>
      <c r="J5027" s="96"/>
      <c r="K5027" s="96"/>
      <c r="L5027" s="96"/>
      <c r="M5027" s="96"/>
      <c r="N5027" s="96"/>
      <c r="O5027" s="96"/>
      <c r="P5027" s="97"/>
      <c r="Q5027" s="218"/>
      <c r="R5027" s="98" t="str">
        <f t="shared" ref="R5027" si="13138">IF(COUNTA(Y5024:DP5027)=0,"none",HLOOKUP(R5025,Y5025:DP5027,3,FALSE))</f>
        <v>www (-30%)</v>
      </c>
      <c r="S5027" s="99" t="str">
        <f t="shared" ref="S5027" si="13139">IF(COUNTA(Y5024:DP5027)=0,"none",HLOOKUP(S5024,Y5024:DP5027,4,FALSE))</f>
        <v>www (-30%)</v>
      </c>
      <c r="T5027" s="100"/>
      <c r="U5027" s="100">
        <f t="array" ref="U5027">IF(COUNTA(Y5024:DP5027)=0,"none",IF($U$2="WAHR",$W$3,Abfrage!$F$4))</f>
        <v>0</v>
      </c>
      <c r="V5027" s="100">
        <f t="array" ref="V5027">IF(COUNTA(Y5024:DP5027)=0,"none",IF($U$2="WAHR",$W$3,Abfrage!$F$4))</f>
        <v>0</v>
      </c>
      <c r="W5027" s="100">
        <f t="array" ref="W5027">IF(COUNTA(Y5024:DP5027)=0,"none",IF($U$2="WAHR",$W$3,Abfrage!$F$4))</f>
        <v>0</v>
      </c>
      <c r="X5027" s="109"/>
      <c r="Y5027" s="144" t="s">
        <v>354</v>
      </c>
      <c r="Z5027" s="144" t="s">
        <v>43</v>
      </c>
      <c r="AA5027" s="144" t="s">
        <v>721</v>
      </c>
      <c r="AB5027" s="144" t="s">
        <v>721</v>
      </c>
    </row>
    <row r="5028" spans="2:28">
      <c r="B5028" s="75" t="s">
        <v>3087</v>
      </c>
      <c r="C5028" s="76"/>
      <c r="D5028" s="75" t="s">
        <v>95</v>
      </c>
      <c r="E5028" s="75" t="s">
        <v>175</v>
      </c>
      <c r="F5028" s="75" t="s">
        <v>97</v>
      </c>
      <c r="G5028" s="75" t="s">
        <v>306</v>
      </c>
      <c r="H5028" s="75"/>
      <c r="I5028" s="75" t="s">
        <v>1035</v>
      </c>
      <c r="J5028" s="75" t="s">
        <v>3088</v>
      </c>
      <c r="K5028" s="75" t="s">
        <v>306</v>
      </c>
      <c r="L5028" s="75" t="s">
        <v>306</v>
      </c>
      <c r="M5028" s="75" t="s">
        <v>307</v>
      </c>
      <c r="N5028" s="75" t="s">
        <v>308</v>
      </c>
      <c r="O5028" s="75" t="s">
        <v>309</v>
      </c>
      <c r="P5028" s="76" t="s">
        <v>306</v>
      </c>
      <c r="Q5028" s="216"/>
      <c r="R5028" s="77" t="str">
        <f t="shared" ref="R5028" si="13140">IF(COUNTA(Y5028:DP5031)=0,"01.01.1900",INDEX(Y5028:DP5028,MATCH(R5029,Y5029:DP5029,0)))</f>
        <v>01.01.1900</v>
      </c>
      <c r="S5028" s="78" t="str">
        <f t="shared" ref="S5028" si="13141">IF(COUNTA(Y5028:DP5031)=0,"01.01.1900",MAX(Y5028:DP5028))</f>
        <v>01.01.1900</v>
      </c>
      <c r="T5028" s="79"/>
      <c r="U5028" s="80" t="str">
        <f t="array" ref="U5028">IF(COUNTA(Y5028:DP5031)=0,"01.01.1900",IF(ISERROR(HLOOKUP(U5031,Y5031:DP5031,1,FALSE)),"01.01.1900",INDEX(Y5028:DP5028,MATCH(U5029&amp;U5031,Y5029:DP5029&amp;Y5031:DP5031,0))))</f>
        <v>01.01.1900</v>
      </c>
      <c r="V5028" s="81" t="str">
        <f t="shared" ref="V5028" si="13142">IF(COUNTA(Y5028:DP5031)=0,"01.01.1900",_xlfn.MAXIFS(Y5028:DP5028,Y5031:DP5031,V5031))</f>
        <v>01.01.1900</v>
      </c>
      <c r="W5028" s="82"/>
      <c r="X5028" s="106"/>
    </row>
    <row r="5029" spans="2:28">
      <c r="B5029" s="83"/>
      <c r="C5029" s="84"/>
      <c r="D5029" s="83"/>
      <c r="E5029" s="83"/>
      <c r="F5029" s="83"/>
      <c r="G5029" s="83"/>
      <c r="H5029" s="83"/>
      <c r="I5029" s="83"/>
      <c r="J5029" s="83"/>
      <c r="K5029" s="83"/>
      <c r="L5029" s="83"/>
      <c r="M5029" s="83"/>
      <c r="N5029" s="83"/>
      <c r="O5029" s="83"/>
      <c r="P5029" s="84"/>
      <c r="Q5029" s="217"/>
      <c r="R5029" s="85">
        <f t="shared" ref="R5029" si="13143">IF(COUNTA(Y5028:DP5031)=0,0,MIN(Y5029:DP5029))</f>
        <v>0</v>
      </c>
      <c r="S5029" s="86">
        <f t="shared" ref="S5029" si="13144">IF(COUNTA(Y5028:DP5031)=0,0,HLOOKUP(S5028,Y5028:DP5031,2,FALSE))</f>
        <v>0</v>
      </c>
      <c r="T5029" s="87">
        <f t="shared" ref="T5029" si="13145">IF(COUNTA(Y5028:DP5031)=0,0,AVERAGE(Y5029:DP5029))</f>
        <v>0</v>
      </c>
      <c r="U5029" s="88">
        <f t="shared" ref="U5029" si="13146">IF(COUNTA(Y5028:DP5031)=0,0,_xlfn.MINIFS(Y5029:DP5029,Y5031:DP5031,U5031))</f>
        <v>0</v>
      </c>
      <c r="V5029" s="89">
        <f t="array" ref="V5029">IF(COUNTA(Y5028:DP5031)=0,0,IF(ISERROR(HLOOKUP(V5031,Y5031:DP5031,1,FALSE)),0,INDEX(Y5029:DP5029,MATCH(V5028&amp;V5031,Y5028:DP5028&amp;Y5031:DP5031,0))))</f>
        <v>0</v>
      </c>
      <c r="W5029" s="90">
        <f t="array" ref="W5029">IF(COUNTA(Y5028:DP5031)=0,0,IF(ISERROR(HLOOKUP(W5031,Y5031:DP5031,1,FALSE)),0,AVERAGEIF(Y5031:DP5031,$W5031,Y5029:DP5029)))</f>
        <v>0</v>
      </c>
      <c r="X5029" s="107"/>
    </row>
    <row r="5030" spans="2:28">
      <c r="B5030" s="83"/>
      <c r="C5030" s="84"/>
      <c r="D5030" s="83"/>
      <c r="E5030" s="83"/>
      <c r="F5030" s="83"/>
      <c r="G5030" s="83"/>
      <c r="H5030" s="83"/>
      <c r="I5030" s="83"/>
      <c r="J5030" s="83"/>
      <c r="K5030" s="83"/>
      <c r="L5030" s="83"/>
      <c r="M5030" s="83"/>
      <c r="N5030" s="83"/>
      <c r="O5030" s="83"/>
      <c r="P5030" s="84"/>
      <c r="Q5030" s="217"/>
      <c r="R5030" s="91">
        <f t="shared" ref="R5030" si="13147">IF(COUNTA(Y5028:DP5031)=0,0,HLOOKUP(R5029,Y5029:DP5031,2,FALSE))</f>
        <v>0</v>
      </c>
      <c r="S5030" s="92">
        <f t="shared" ref="S5030" si="13148">IF(COUNTA(Y5028:DP5031)=0,0,HLOOKUP(S5028,Y5028:DP5031,3,FALSE))</f>
        <v>0</v>
      </c>
      <c r="T5030" s="93"/>
      <c r="U5030" s="94">
        <f t="array" ref="U5030">IF(COUNTA(Y5028:DP5031)=0,0,IF(ISERROR(HLOOKUP(U5031,Y5031:DP5031,1,FALSE)),0,INDEX(Y5030:DP5030,MATCH(U5029&amp;U5031,Y5029:DP5029&amp;Y5031:DP5031,0))))</f>
        <v>0</v>
      </c>
      <c r="V5030" s="94">
        <f t="array" ref="V5030">IF(COUNTA(Y5028:DP5031)=0,0,IF(ISERROR(HLOOKUP(V5031,Y5031:DP5031,1,FALSE)),0,INDEX(Y5030:DP5030,MATCH(V5029&amp;V5031,Y5029:DP5029&amp;Y5031:DP5031,0))))</f>
        <v>0</v>
      </c>
      <c r="W5030" s="95"/>
      <c r="X5030" s="108"/>
    </row>
    <row r="5031" spans="2:28" ht="13.9" thickBot="1">
      <c r="B5031" s="96"/>
      <c r="C5031" s="97"/>
      <c r="D5031" s="96"/>
      <c r="E5031" s="96"/>
      <c r="F5031" s="96"/>
      <c r="G5031" s="96"/>
      <c r="H5031" s="96"/>
      <c r="I5031" s="96"/>
      <c r="J5031" s="96"/>
      <c r="K5031" s="96"/>
      <c r="L5031" s="96"/>
      <c r="M5031" s="96"/>
      <c r="N5031" s="96"/>
      <c r="O5031" s="96"/>
      <c r="P5031" s="97"/>
      <c r="Q5031" s="218"/>
      <c r="R5031" s="98" t="str">
        <f t="shared" ref="R5031" si="13149">IF(COUNTA(Y5028:DP5031)=0,"none",HLOOKUP(R5029,Y5029:DP5031,3,FALSE))</f>
        <v>none</v>
      </c>
      <c r="S5031" s="99" t="str">
        <f t="shared" ref="S5031" si="13150">IF(COUNTA(Y5028:DP5031)=0,"none",HLOOKUP(S5028,Y5028:DP5031,4,FALSE))</f>
        <v>none</v>
      </c>
      <c r="T5031" s="100"/>
      <c r="U5031" s="100" t="str">
        <f t="array" ref="U5031">IF(COUNTA(Y5028:DP5031)=0,"none",IF($U$2="WAHR",$W$3,Abfrage!$F$4))</f>
        <v>none</v>
      </c>
      <c r="V5031" s="100" t="str">
        <f t="array" ref="V5031">IF(COUNTA(Y5028:DP5031)=0,"none",IF($U$2="WAHR",$W$3,Abfrage!$F$4))</f>
        <v>none</v>
      </c>
      <c r="W5031" s="100" t="str">
        <f t="array" ref="W5031">IF(COUNTA(Y5028:DP5031)=0,"none",IF($U$2="WAHR",$W$3,Abfrage!$F$4))</f>
        <v>none</v>
      </c>
      <c r="X5031" s="109"/>
    </row>
    <row r="5032" spans="2:28">
      <c r="B5032" s="75" t="s">
        <v>3089</v>
      </c>
      <c r="C5032" s="76">
        <v>1000357122</v>
      </c>
      <c r="D5032" s="75" t="s">
        <v>95</v>
      </c>
      <c r="E5032" s="75" t="s">
        <v>96</v>
      </c>
      <c r="F5032" s="75" t="s">
        <v>97</v>
      </c>
      <c r="G5032" s="75" t="s">
        <v>306</v>
      </c>
      <c r="H5032" s="75" t="e">
        <v>#N/A</v>
      </c>
      <c r="I5032" s="75" t="s">
        <v>635</v>
      </c>
      <c r="J5032" s="75" t="s">
        <v>3090</v>
      </c>
      <c r="K5032" s="75" t="s">
        <v>306</v>
      </c>
      <c r="L5032" s="75" t="s">
        <v>306</v>
      </c>
      <c r="M5032" s="75" t="s">
        <v>306</v>
      </c>
      <c r="N5032" s="75" t="s">
        <v>308</v>
      </c>
      <c r="O5032" s="75" t="s">
        <v>309</v>
      </c>
      <c r="P5032" s="76" t="s">
        <v>3091</v>
      </c>
      <c r="Q5032" s="216"/>
      <c r="R5032" s="77" t="str">
        <f t="shared" ref="R5032" si="13151">IF(COUNTA(Y5032:DP5035)=0,"01.01.1900",INDEX(Y5032:DP5032,MATCH(R5033,Y5033:DP5033,0)))</f>
        <v>01.01.1900</v>
      </c>
      <c r="S5032" s="78" t="str">
        <f t="shared" ref="S5032" si="13152">IF(COUNTA(Y5032:DP5035)=0,"01.01.1900",MAX(Y5032:DP5032))</f>
        <v>01.01.1900</v>
      </c>
      <c r="T5032" s="79"/>
      <c r="U5032" s="80" t="str">
        <f t="array" ref="U5032">IF(COUNTA(Y5032:DP5035)=0,"01.01.1900",IF(ISERROR(HLOOKUP(U5035,Y5035:DP5035,1,FALSE)),"01.01.1900",INDEX(Y5032:DP5032,MATCH(U5033&amp;U5035,Y5033:DP5033&amp;Y5035:DP5035,0))))</f>
        <v>01.01.1900</v>
      </c>
      <c r="V5032" s="81" t="str">
        <f t="shared" ref="V5032" si="13153">IF(COUNTA(Y5032:DP5035)=0,"01.01.1900",_xlfn.MAXIFS(Y5032:DP5032,Y5035:DP5035,V5035))</f>
        <v>01.01.1900</v>
      </c>
      <c r="W5032" s="82"/>
      <c r="X5032" s="106"/>
    </row>
    <row r="5033" spans="2:28">
      <c r="B5033" s="83"/>
      <c r="C5033" s="84"/>
      <c r="D5033" s="83"/>
      <c r="E5033" s="83"/>
      <c r="F5033" s="83"/>
      <c r="G5033" s="83"/>
      <c r="H5033" s="83"/>
      <c r="I5033" s="83"/>
      <c r="J5033" s="83"/>
      <c r="K5033" s="83"/>
      <c r="L5033" s="83"/>
      <c r="M5033" s="83"/>
      <c r="N5033" s="83"/>
      <c r="O5033" s="83"/>
      <c r="P5033" s="84"/>
      <c r="Q5033" s="217"/>
      <c r="R5033" s="85">
        <f t="shared" ref="R5033" si="13154">IF(COUNTA(Y5032:DP5035)=0,0,MIN(Y5033:DP5033))</f>
        <v>0</v>
      </c>
      <c r="S5033" s="86">
        <f t="shared" ref="S5033" si="13155">IF(COUNTA(Y5032:DP5035)=0,0,HLOOKUP(S5032,Y5032:DP5035,2,FALSE))</f>
        <v>0</v>
      </c>
      <c r="T5033" s="87">
        <f t="shared" ref="T5033" si="13156">IF(COUNTA(Y5032:DP5035)=0,0,AVERAGE(Y5033:DP5033))</f>
        <v>0</v>
      </c>
      <c r="U5033" s="88">
        <f t="shared" ref="U5033" si="13157">IF(COUNTA(Y5032:DP5035)=0,0,_xlfn.MINIFS(Y5033:DP5033,Y5035:DP5035,U5035))</f>
        <v>0</v>
      </c>
      <c r="V5033" s="89">
        <f t="array" ref="V5033">IF(COUNTA(Y5032:DP5035)=0,0,IF(ISERROR(HLOOKUP(V5035,Y5035:DP5035,1,FALSE)),0,INDEX(Y5033:DP5033,MATCH(V5032&amp;V5035,Y5032:DP5032&amp;Y5035:DP5035,0))))</f>
        <v>0</v>
      </c>
      <c r="W5033" s="90">
        <f t="array" ref="W5033">IF(COUNTA(Y5032:DP5035)=0,0,IF(ISERROR(HLOOKUP(W5035,Y5035:DP5035,1,FALSE)),0,AVERAGEIF(Y5035:DP5035,$W5035,Y5033:DP5033)))</f>
        <v>0</v>
      </c>
      <c r="X5033" s="107"/>
    </row>
    <row r="5034" spans="2:28">
      <c r="B5034" s="83"/>
      <c r="C5034" s="84"/>
      <c r="D5034" s="83"/>
      <c r="E5034" s="83"/>
      <c r="F5034" s="83"/>
      <c r="G5034" s="83"/>
      <c r="H5034" s="83"/>
      <c r="I5034" s="83"/>
      <c r="J5034" s="83"/>
      <c r="K5034" s="83"/>
      <c r="L5034" s="83"/>
      <c r="M5034" s="83"/>
      <c r="N5034" s="83"/>
      <c r="O5034" s="83"/>
      <c r="P5034" s="84"/>
      <c r="Q5034" s="217"/>
      <c r="R5034" s="91">
        <f t="shared" ref="R5034" si="13158">IF(COUNTA(Y5032:DP5035)=0,0,HLOOKUP(R5033,Y5033:DP5035,2,FALSE))</f>
        <v>0</v>
      </c>
      <c r="S5034" s="92">
        <f t="shared" ref="S5034" si="13159">IF(COUNTA(Y5032:DP5035)=0,0,HLOOKUP(S5032,Y5032:DP5035,3,FALSE))</f>
        <v>0</v>
      </c>
      <c r="T5034" s="93"/>
      <c r="U5034" s="94">
        <f t="array" ref="U5034">IF(COUNTA(Y5032:DP5035)=0,0,IF(ISERROR(HLOOKUP(U5035,Y5035:DP5035,1,FALSE)),0,INDEX(Y5034:DP5034,MATCH(U5033&amp;U5035,Y5033:DP5033&amp;Y5035:DP5035,0))))</f>
        <v>0</v>
      </c>
      <c r="V5034" s="94">
        <f t="array" ref="V5034">IF(COUNTA(Y5032:DP5035)=0,0,IF(ISERROR(HLOOKUP(V5035,Y5035:DP5035,1,FALSE)),0,INDEX(Y5034:DP5034,MATCH(V5033&amp;V5035,Y5033:DP5033&amp;Y5035:DP5035,0))))</f>
        <v>0</v>
      </c>
      <c r="W5034" s="95"/>
      <c r="X5034" s="108"/>
    </row>
    <row r="5035" spans="2:28" ht="13.9" thickBot="1">
      <c r="B5035" s="96"/>
      <c r="C5035" s="97"/>
      <c r="D5035" s="96"/>
      <c r="E5035" s="96"/>
      <c r="F5035" s="96"/>
      <c r="G5035" s="96"/>
      <c r="H5035" s="96"/>
      <c r="I5035" s="96"/>
      <c r="J5035" s="96"/>
      <c r="K5035" s="96"/>
      <c r="L5035" s="96"/>
      <c r="M5035" s="96"/>
      <c r="N5035" s="96"/>
      <c r="O5035" s="96"/>
      <c r="P5035" s="97"/>
      <c r="Q5035" s="218"/>
      <c r="R5035" s="98" t="str">
        <f t="shared" ref="R5035" si="13160">IF(COUNTA(Y5032:DP5035)=0,"none",HLOOKUP(R5033,Y5033:DP5035,3,FALSE))</f>
        <v>none</v>
      </c>
      <c r="S5035" s="99" t="str">
        <f t="shared" ref="S5035" si="13161">IF(COUNTA(Y5032:DP5035)=0,"none",HLOOKUP(S5032,Y5032:DP5035,4,FALSE))</f>
        <v>none</v>
      </c>
      <c r="T5035" s="100"/>
      <c r="U5035" s="100" t="str">
        <f t="array" ref="U5035">IF(COUNTA(Y5032:DP5035)=0,"none",IF($U$2="WAHR",$W$3,Abfrage!$F$4))</f>
        <v>none</v>
      </c>
      <c r="V5035" s="100" t="str">
        <f t="array" ref="V5035">IF(COUNTA(Y5032:DP5035)=0,"none",IF($U$2="WAHR",$W$3,Abfrage!$F$4))</f>
        <v>none</v>
      </c>
      <c r="W5035" s="100" t="str">
        <f t="array" ref="W5035">IF(COUNTA(Y5032:DP5035)=0,"none",IF($U$2="WAHR",$W$3,Abfrage!$F$4))</f>
        <v>none</v>
      </c>
      <c r="X5035" s="109"/>
    </row>
    <row r="5036" spans="2:28">
      <c r="B5036" s="75" t="s">
        <v>3092</v>
      </c>
      <c r="C5036" s="76"/>
      <c r="D5036" s="75" t="s">
        <v>95</v>
      </c>
      <c r="E5036" s="75" t="s">
        <v>148</v>
      </c>
      <c r="F5036" s="75" t="s">
        <v>175</v>
      </c>
      <c r="G5036" s="75" t="s">
        <v>175</v>
      </c>
      <c r="H5036" s="75"/>
      <c r="I5036" s="75" t="s">
        <v>635</v>
      </c>
      <c r="J5036" s="75" t="s">
        <v>3093</v>
      </c>
      <c r="K5036" s="75" t="s">
        <v>325</v>
      </c>
      <c r="L5036" s="75" t="s">
        <v>327</v>
      </c>
      <c r="M5036" s="75" t="s">
        <v>307</v>
      </c>
      <c r="N5036" s="75" t="s">
        <v>327</v>
      </c>
      <c r="O5036" s="75" t="s">
        <v>306</v>
      </c>
      <c r="P5036" s="76" t="s">
        <v>306</v>
      </c>
      <c r="Q5036" s="216"/>
      <c r="R5036" s="77" t="str">
        <f t="shared" ref="R5036" si="13162">IF(COUNTA(Y5036:DP5039)=0,"01.01.1900",INDEX(Y5036:DP5036,MATCH(R5037,Y5037:DP5037,0)))</f>
        <v>01.01.1900</v>
      </c>
      <c r="S5036" s="78" t="str">
        <f t="shared" ref="S5036" si="13163">IF(COUNTA(Y5036:DP5039)=0,"01.01.1900",MAX(Y5036:DP5036))</f>
        <v>01.01.1900</v>
      </c>
      <c r="T5036" s="79"/>
      <c r="U5036" s="80" t="str">
        <f t="array" ref="U5036">IF(COUNTA(Y5036:DP5039)=0,"01.01.1900",IF(ISERROR(HLOOKUP(U5039,Y5039:DP5039,1,FALSE)),"01.01.1900",INDEX(Y5036:DP5036,MATCH(U5037&amp;U5039,Y5037:DP5037&amp;Y5039:DP5039,0))))</f>
        <v>01.01.1900</v>
      </c>
      <c r="V5036" s="81" t="str">
        <f t="shared" ref="V5036" si="13164">IF(COUNTA(Y5036:DP5039)=0,"01.01.1900",_xlfn.MAXIFS(Y5036:DP5036,Y5039:DP5039,V5039))</f>
        <v>01.01.1900</v>
      </c>
      <c r="W5036" s="82"/>
      <c r="X5036" s="106"/>
    </row>
    <row r="5037" spans="2:28">
      <c r="B5037" s="83"/>
      <c r="C5037" s="84"/>
      <c r="D5037" s="83"/>
      <c r="E5037" s="83"/>
      <c r="F5037" s="83"/>
      <c r="G5037" s="83"/>
      <c r="H5037" s="83"/>
      <c r="I5037" s="83"/>
      <c r="J5037" s="83"/>
      <c r="K5037" s="83"/>
      <c r="L5037" s="83"/>
      <c r="M5037" s="83"/>
      <c r="N5037" s="83"/>
      <c r="O5037" s="83"/>
      <c r="P5037" s="84"/>
      <c r="Q5037" s="217"/>
      <c r="R5037" s="85">
        <f t="shared" ref="R5037" si="13165">IF(COUNTA(Y5036:DP5039)=0,0,MIN(Y5037:DP5037))</f>
        <v>0</v>
      </c>
      <c r="S5037" s="86">
        <f t="shared" ref="S5037" si="13166">IF(COUNTA(Y5036:DP5039)=0,0,HLOOKUP(S5036,Y5036:DP5039,2,FALSE))</f>
        <v>0</v>
      </c>
      <c r="T5037" s="87">
        <f t="shared" ref="T5037" si="13167">IF(COUNTA(Y5036:DP5039)=0,0,AVERAGE(Y5037:DP5037))</f>
        <v>0</v>
      </c>
      <c r="U5037" s="88">
        <f t="shared" ref="U5037" si="13168">IF(COUNTA(Y5036:DP5039)=0,0,_xlfn.MINIFS(Y5037:DP5037,Y5039:DP5039,U5039))</f>
        <v>0</v>
      </c>
      <c r="V5037" s="89">
        <f t="array" ref="V5037">IF(COUNTA(Y5036:DP5039)=0,0,IF(ISERROR(HLOOKUP(V5039,Y5039:DP5039,1,FALSE)),0,INDEX(Y5037:DP5037,MATCH(V5036&amp;V5039,Y5036:DP5036&amp;Y5039:DP5039,0))))</f>
        <v>0</v>
      </c>
      <c r="W5037" s="90">
        <f t="array" ref="W5037">IF(COUNTA(Y5036:DP5039)=0,0,IF(ISERROR(HLOOKUP(W5039,Y5039:DP5039,1,FALSE)),0,AVERAGEIF(Y5039:DP5039,$W5039,Y5037:DP5037)))</f>
        <v>0</v>
      </c>
      <c r="X5037" s="107"/>
    </row>
    <row r="5038" spans="2:28">
      <c r="B5038" s="83"/>
      <c r="C5038" s="84"/>
      <c r="D5038" s="83"/>
      <c r="E5038" s="83"/>
      <c r="F5038" s="83"/>
      <c r="G5038" s="83"/>
      <c r="H5038" s="83"/>
      <c r="I5038" s="83"/>
      <c r="J5038" s="83"/>
      <c r="K5038" s="83"/>
      <c r="L5038" s="83"/>
      <c r="M5038" s="83"/>
      <c r="N5038" s="83"/>
      <c r="O5038" s="83"/>
      <c r="P5038" s="84"/>
      <c r="Q5038" s="217"/>
      <c r="R5038" s="91">
        <f t="shared" ref="R5038" si="13169">IF(COUNTA(Y5036:DP5039)=0,0,HLOOKUP(R5037,Y5037:DP5039,2,FALSE))</f>
        <v>0</v>
      </c>
      <c r="S5038" s="92">
        <f t="shared" ref="S5038" si="13170">IF(COUNTA(Y5036:DP5039)=0,0,HLOOKUP(S5036,Y5036:DP5039,3,FALSE))</f>
        <v>0</v>
      </c>
      <c r="T5038" s="93"/>
      <c r="U5038" s="94">
        <f t="array" ref="U5038">IF(COUNTA(Y5036:DP5039)=0,0,IF(ISERROR(HLOOKUP(U5039,Y5039:DP5039,1,FALSE)),0,INDEX(Y5038:DP5038,MATCH(U5037&amp;U5039,Y5037:DP5037&amp;Y5039:DP5039,0))))</f>
        <v>0</v>
      </c>
      <c r="V5038" s="94">
        <f t="array" ref="V5038">IF(COUNTA(Y5036:DP5039)=0,0,IF(ISERROR(HLOOKUP(V5039,Y5039:DP5039,1,FALSE)),0,INDEX(Y5038:DP5038,MATCH(V5037&amp;V5039,Y5037:DP5037&amp;Y5039:DP5039,0))))</f>
        <v>0</v>
      </c>
      <c r="W5038" s="95"/>
      <c r="X5038" s="108"/>
    </row>
    <row r="5039" spans="2:28" ht="13.9" thickBot="1">
      <c r="B5039" s="96"/>
      <c r="C5039" s="97"/>
      <c r="D5039" s="96"/>
      <c r="E5039" s="96"/>
      <c r="F5039" s="96"/>
      <c r="G5039" s="96"/>
      <c r="H5039" s="96"/>
      <c r="I5039" s="96"/>
      <c r="J5039" s="96"/>
      <c r="K5039" s="96"/>
      <c r="L5039" s="96"/>
      <c r="M5039" s="96"/>
      <c r="N5039" s="96"/>
      <c r="O5039" s="96"/>
      <c r="P5039" s="97"/>
      <c r="Q5039" s="218"/>
      <c r="R5039" s="98" t="str">
        <f t="shared" ref="R5039" si="13171">IF(COUNTA(Y5036:DP5039)=0,"none",HLOOKUP(R5037,Y5037:DP5039,3,FALSE))</f>
        <v>none</v>
      </c>
      <c r="S5039" s="99" t="str">
        <f t="shared" ref="S5039" si="13172">IF(COUNTA(Y5036:DP5039)=0,"none",HLOOKUP(S5036,Y5036:DP5039,4,FALSE))</f>
        <v>none</v>
      </c>
      <c r="T5039" s="100"/>
      <c r="U5039" s="100" t="str">
        <f t="array" ref="U5039">IF(COUNTA(Y5036:DP5039)=0,"none",IF($U$2="WAHR",$W$3,Abfrage!$F$4))</f>
        <v>none</v>
      </c>
      <c r="V5039" s="100" t="str">
        <f t="array" ref="V5039">IF(COUNTA(Y5036:DP5039)=0,"none",IF($U$2="WAHR",$W$3,Abfrage!$F$4))</f>
        <v>none</v>
      </c>
      <c r="W5039" s="100" t="str">
        <f t="array" ref="W5039">IF(COUNTA(Y5036:DP5039)=0,"none",IF($U$2="WAHR",$W$3,Abfrage!$F$4))</f>
        <v>none</v>
      </c>
      <c r="X5039" s="109"/>
    </row>
    <row r="5040" spans="2:28">
      <c r="B5040" s="75" t="s">
        <v>3094</v>
      </c>
      <c r="C5040" s="76"/>
      <c r="D5040" s="75" t="s">
        <v>95</v>
      </c>
      <c r="E5040" s="75" t="s">
        <v>148</v>
      </c>
      <c r="F5040" s="75" t="s">
        <v>175</v>
      </c>
      <c r="G5040" s="75" t="s">
        <v>306</v>
      </c>
      <c r="H5040" s="75"/>
      <c r="I5040" s="75" t="s">
        <v>635</v>
      </c>
      <c r="J5040" s="75" t="s">
        <v>3095</v>
      </c>
      <c r="K5040" s="75" t="s">
        <v>393</v>
      </c>
      <c r="L5040" s="75" t="s">
        <v>331</v>
      </c>
      <c r="M5040" s="75" t="s">
        <v>307</v>
      </c>
      <c r="N5040" s="75" t="s">
        <v>327</v>
      </c>
      <c r="O5040" s="75" t="s">
        <v>306</v>
      </c>
      <c r="P5040" s="76" t="s">
        <v>306</v>
      </c>
      <c r="Q5040" s="216"/>
      <c r="R5040" s="77" t="str">
        <f t="shared" ref="R5040" si="13173">IF(COUNTA(Y5040:DP5043)=0,"01.01.1900",INDEX(Y5040:DP5040,MATCH(R5041,Y5041:DP5041,0)))</f>
        <v>01.01.1900</v>
      </c>
      <c r="S5040" s="78" t="str">
        <f t="shared" ref="S5040" si="13174">IF(COUNTA(Y5040:DP5043)=0,"01.01.1900",MAX(Y5040:DP5040))</f>
        <v>01.01.1900</v>
      </c>
      <c r="T5040" s="79"/>
      <c r="U5040" s="80" t="str">
        <f t="array" ref="U5040">IF(COUNTA(Y5040:DP5043)=0,"01.01.1900",IF(ISERROR(HLOOKUP(U5043,Y5043:DP5043,1,FALSE)),"01.01.1900",INDEX(Y5040:DP5040,MATCH(U5041&amp;U5043,Y5041:DP5041&amp;Y5043:DP5043,0))))</f>
        <v>01.01.1900</v>
      </c>
      <c r="V5040" s="81" t="str">
        <f t="shared" ref="V5040" si="13175">IF(COUNTA(Y5040:DP5043)=0,"01.01.1900",_xlfn.MAXIFS(Y5040:DP5040,Y5043:DP5043,V5043))</f>
        <v>01.01.1900</v>
      </c>
      <c r="W5040" s="82"/>
      <c r="X5040" s="106"/>
    </row>
    <row r="5041" spans="2:26">
      <c r="B5041" s="83"/>
      <c r="C5041" s="84"/>
      <c r="D5041" s="83"/>
      <c r="E5041" s="83"/>
      <c r="F5041" s="83"/>
      <c r="G5041" s="83"/>
      <c r="H5041" s="83"/>
      <c r="I5041" s="83"/>
      <c r="J5041" s="83"/>
      <c r="K5041" s="83"/>
      <c r="L5041" s="83"/>
      <c r="M5041" s="83"/>
      <c r="N5041" s="83"/>
      <c r="O5041" s="83"/>
      <c r="P5041" s="84"/>
      <c r="Q5041" s="217"/>
      <c r="R5041" s="85">
        <f t="shared" ref="R5041" si="13176">IF(COUNTA(Y5040:DP5043)=0,0,MIN(Y5041:DP5041))</f>
        <v>0</v>
      </c>
      <c r="S5041" s="86">
        <f t="shared" ref="S5041" si="13177">IF(COUNTA(Y5040:DP5043)=0,0,HLOOKUP(S5040,Y5040:DP5043,2,FALSE))</f>
        <v>0</v>
      </c>
      <c r="T5041" s="87">
        <f t="shared" ref="T5041" si="13178">IF(COUNTA(Y5040:DP5043)=0,0,AVERAGE(Y5041:DP5041))</f>
        <v>0</v>
      </c>
      <c r="U5041" s="88">
        <f t="shared" ref="U5041" si="13179">IF(COUNTA(Y5040:DP5043)=0,0,_xlfn.MINIFS(Y5041:DP5041,Y5043:DP5043,U5043))</f>
        <v>0</v>
      </c>
      <c r="V5041" s="89">
        <f t="array" ref="V5041">IF(COUNTA(Y5040:DP5043)=0,0,IF(ISERROR(HLOOKUP(V5043,Y5043:DP5043,1,FALSE)),0,INDEX(Y5041:DP5041,MATCH(V5040&amp;V5043,Y5040:DP5040&amp;Y5043:DP5043,0))))</f>
        <v>0</v>
      </c>
      <c r="W5041" s="90">
        <f t="array" ref="W5041">IF(COUNTA(Y5040:DP5043)=0,0,IF(ISERROR(HLOOKUP(W5043,Y5043:DP5043,1,FALSE)),0,AVERAGEIF(Y5043:DP5043,$W5043,Y5041:DP5041)))</f>
        <v>0</v>
      </c>
      <c r="X5041" s="107"/>
    </row>
    <row r="5042" spans="2:26">
      <c r="B5042" s="83"/>
      <c r="C5042" s="84"/>
      <c r="D5042" s="83"/>
      <c r="E5042" s="83"/>
      <c r="F5042" s="83"/>
      <c r="G5042" s="83"/>
      <c r="H5042" s="83"/>
      <c r="I5042" s="83"/>
      <c r="J5042" s="83"/>
      <c r="K5042" s="83"/>
      <c r="L5042" s="83"/>
      <c r="M5042" s="83"/>
      <c r="N5042" s="83"/>
      <c r="O5042" s="83"/>
      <c r="P5042" s="84"/>
      <c r="Q5042" s="217"/>
      <c r="R5042" s="91">
        <f t="shared" ref="R5042" si="13180">IF(COUNTA(Y5040:DP5043)=0,0,HLOOKUP(R5041,Y5041:DP5043,2,FALSE))</f>
        <v>0</v>
      </c>
      <c r="S5042" s="92">
        <f t="shared" ref="S5042" si="13181">IF(COUNTA(Y5040:DP5043)=0,0,HLOOKUP(S5040,Y5040:DP5043,3,FALSE))</f>
        <v>0</v>
      </c>
      <c r="T5042" s="93"/>
      <c r="U5042" s="94">
        <f t="array" ref="U5042">IF(COUNTA(Y5040:DP5043)=0,0,IF(ISERROR(HLOOKUP(U5043,Y5043:DP5043,1,FALSE)),0,INDEX(Y5042:DP5042,MATCH(U5041&amp;U5043,Y5041:DP5041&amp;Y5043:DP5043,0))))</f>
        <v>0</v>
      </c>
      <c r="V5042" s="94">
        <f t="array" ref="V5042">IF(COUNTA(Y5040:DP5043)=0,0,IF(ISERROR(HLOOKUP(V5043,Y5043:DP5043,1,FALSE)),0,INDEX(Y5042:DP5042,MATCH(V5041&amp;V5043,Y5041:DP5041&amp;Y5043:DP5043,0))))</f>
        <v>0</v>
      </c>
      <c r="W5042" s="95"/>
      <c r="X5042" s="108"/>
    </row>
    <row r="5043" spans="2:26" ht="13.9" thickBot="1">
      <c r="B5043" s="96"/>
      <c r="C5043" s="97"/>
      <c r="D5043" s="96"/>
      <c r="E5043" s="96"/>
      <c r="F5043" s="96"/>
      <c r="G5043" s="96"/>
      <c r="H5043" s="96"/>
      <c r="I5043" s="96"/>
      <c r="J5043" s="96"/>
      <c r="K5043" s="96"/>
      <c r="L5043" s="96"/>
      <c r="M5043" s="96"/>
      <c r="N5043" s="96"/>
      <c r="O5043" s="96"/>
      <c r="P5043" s="97"/>
      <c r="Q5043" s="218"/>
      <c r="R5043" s="98" t="str">
        <f t="shared" ref="R5043" si="13182">IF(COUNTA(Y5040:DP5043)=0,"none",HLOOKUP(R5041,Y5041:DP5043,3,FALSE))</f>
        <v>none</v>
      </c>
      <c r="S5043" s="99" t="str">
        <f t="shared" ref="S5043" si="13183">IF(COUNTA(Y5040:DP5043)=0,"none",HLOOKUP(S5040,Y5040:DP5043,4,FALSE))</f>
        <v>none</v>
      </c>
      <c r="T5043" s="100"/>
      <c r="U5043" s="100" t="str">
        <f t="array" ref="U5043">IF(COUNTA(Y5040:DP5043)=0,"none",IF($U$2="WAHR",$W$3,Abfrage!$F$4))</f>
        <v>none</v>
      </c>
      <c r="V5043" s="100" t="str">
        <f t="array" ref="V5043">IF(COUNTA(Y5040:DP5043)=0,"none",IF($U$2="WAHR",$W$3,Abfrage!$F$4))</f>
        <v>none</v>
      </c>
      <c r="W5043" s="100" t="str">
        <f t="array" ref="W5043">IF(COUNTA(Y5040:DP5043)=0,"none",IF($U$2="WAHR",$W$3,Abfrage!$F$4))</f>
        <v>none</v>
      </c>
      <c r="X5043" s="109"/>
    </row>
    <row r="5044" spans="2:26">
      <c r="B5044" s="75" t="s">
        <v>3096</v>
      </c>
      <c r="C5044" s="76">
        <v>1000351521</v>
      </c>
      <c r="D5044" s="75" t="s">
        <v>169</v>
      </c>
      <c r="E5044" s="75" t="s">
        <v>604</v>
      </c>
      <c r="F5044" s="75" t="s">
        <v>605</v>
      </c>
      <c r="G5044" s="75" t="s">
        <v>2692</v>
      </c>
      <c r="H5044" s="75" t="e">
        <v>#N/A</v>
      </c>
      <c r="I5044" s="75" t="s">
        <v>201</v>
      </c>
      <c r="J5044" s="75" t="s">
        <v>3097</v>
      </c>
      <c r="K5044" s="75" t="s">
        <v>306</v>
      </c>
      <c r="L5044" s="75" t="s">
        <v>306</v>
      </c>
      <c r="M5044" s="75" t="s">
        <v>306</v>
      </c>
      <c r="N5044" s="75" t="s">
        <v>306</v>
      </c>
      <c r="O5044" s="75" t="s">
        <v>309</v>
      </c>
      <c r="P5044" s="76" t="s">
        <v>306</v>
      </c>
      <c r="Q5044" s="216"/>
      <c r="R5044" s="77" t="str">
        <f t="shared" ref="R5044" si="13184">IF(COUNTA(Y5044:DP5047)=0,"01.01.1900",INDEX(Y5044:DP5044,MATCH(R5045,Y5045:DP5045,0)))</f>
        <v>01.01.1900</v>
      </c>
      <c r="S5044" s="78" t="str">
        <f t="shared" ref="S5044" si="13185">IF(COUNTA(Y5044:DP5047)=0,"01.01.1900",MAX(Y5044:DP5044))</f>
        <v>01.01.1900</v>
      </c>
      <c r="T5044" s="79"/>
      <c r="U5044" s="80" t="str">
        <f t="array" ref="U5044">IF(COUNTA(Y5044:DP5047)=0,"01.01.1900",IF(ISERROR(HLOOKUP(U5047,Y5047:DP5047,1,FALSE)),"01.01.1900",INDEX(Y5044:DP5044,MATCH(U5045&amp;U5047,Y5045:DP5045&amp;Y5047:DP5047,0))))</f>
        <v>01.01.1900</v>
      </c>
      <c r="V5044" s="81" t="str">
        <f t="shared" ref="V5044" si="13186">IF(COUNTA(Y5044:DP5047)=0,"01.01.1900",_xlfn.MAXIFS(Y5044:DP5044,Y5047:DP5047,V5047))</f>
        <v>01.01.1900</v>
      </c>
      <c r="W5044" s="82"/>
      <c r="X5044" s="106"/>
    </row>
    <row r="5045" spans="2:26">
      <c r="B5045" s="83"/>
      <c r="C5045" s="84"/>
      <c r="D5045" s="83"/>
      <c r="E5045" s="83"/>
      <c r="F5045" s="83"/>
      <c r="G5045" s="83"/>
      <c r="H5045" s="83"/>
      <c r="I5045" s="83"/>
      <c r="J5045" s="83"/>
      <c r="K5045" s="83"/>
      <c r="L5045" s="83"/>
      <c r="M5045" s="83"/>
      <c r="N5045" s="83"/>
      <c r="O5045" s="83"/>
      <c r="P5045" s="84"/>
      <c r="Q5045" s="217"/>
      <c r="R5045" s="85">
        <f t="shared" ref="R5045" si="13187">IF(COUNTA(Y5044:DP5047)=0,0,MIN(Y5045:DP5045))</f>
        <v>0</v>
      </c>
      <c r="S5045" s="86">
        <f t="shared" ref="S5045" si="13188">IF(COUNTA(Y5044:DP5047)=0,0,HLOOKUP(S5044,Y5044:DP5047,2,FALSE))</f>
        <v>0</v>
      </c>
      <c r="T5045" s="87">
        <f t="shared" ref="T5045" si="13189">IF(COUNTA(Y5044:DP5047)=0,0,AVERAGE(Y5045:DP5045))</f>
        <v>0</v>
      </c>
      <c r="U5045" s="88">
        <f t="shared" ref="U5045" si="13190">IF(COUNTA(Y5044:DP5047)=0,0,_xlfn.MINIFS(Y5045:DP5045,Y5047:DP5047,U5047))</f>
        <v>0</v>
      </c>
      <c r="V5045" s="89">
        <f t="array" ref="V5045">IF(COUNTA(Y5044:DP5047)=0,0,IF(ISERROR(HLOOKUP(V5047,Y5047:DP5047,1,FALSE)),0,INDEX(Y5045:DP5045,MATCH(V5044&amp;V5047,Y5044:DP5044&amp;Y5047:DP5047,0))))</f>
        <v>0</v>
      </c>
      <c r="W5045" s="90">
        <f t="array" ref="W5045">IF(COUNTA(Y5044:DP5047)=0,0,IF(ISERROR(HLOOKUP(W5047,Y5047:DP5047,1,FALSE)),0,AVERAGEIF(Y5047:DP5047,$W5047,Y5045:DP5045)))</f>
        <v>0</v>
      </c>
      <c r="X5045" s="107"/>
    </row>
    <row r="5046" spans="2:26">
      <c r="B5046" s="83"/>
      <c r="C5046" s="84"/>
      <c r="D5046" s="83"/>
      <c r="E5046" s="83"/>
      <c r="F5046" s="83"/>
      <c r="G5046" s="83"/>
      <c r="H5046" s="83"/>
      <c r="I5046" s="83"/>
      <c r="J5046" s="83"/>
      <c r="K5046" s="83"/>
      <c r="L5046" s="83"/>
      <c r="M5046" s="83"/>
      <c r="N5046" s="83"/>
      <c r="O5046" s="83"/>
      <c r="P5046" s="84"/>
      <c r="Q5046" s="217"/>
      <c r="R5046" s="91">
        <f t="shared" ref="R5046" si="13191">IF(COUNTA(Y5044:DP5047)=0,0,HLOOKUP(R5045,Y5045:DP5047,2,FALSE))</f>
        <v>0</v>
      </c>
      <c r="S5046" s="92">
        <f t="shared" ref="S5046" si="13192">IF(COUNTA(Y5044:DP5047)=0,0,HLOOKUP(S5044,Y5044:DP5047,3,FALSE))</f>
        <v>0</v>
      </c>
      <c r="T5046" s="93"/>
      <c r="U5046" s="94">
        <f t="array" ref="U5046">IF(COUNTA(Y5044:DP5047)=0,0,IF(ISERROR(HLOOKUP(U5047,Y5047:DP5047,1,FALSE)),0,INDEX(Y5046:DP5046,MATCH(U5045&amp;U5047,Y5045:DP5045&amp;Y5047:DP5047,0))))</f>
        <v>0</v>
      </c>
      <c r="V5046" s="94">
        <f t="array" ref="V5046">IF(COUNTA(Y5044:DP5047)=0,0,IF(ISERROR(HLOOKUP(V5047,Y5047:DP5047,1,FALSE)),0,INDEX(Y5046:DP5046,MATCH(V5045&amp;V5047,Y5045:DP5045&amp;Y5047:DP5047,0))))</f>
        <v>0</v>
      </c>
      <c r="W5046" s="95"/>
      <c r="X5046" s="108"/>
    </row>
    <row r="5047" spans="2:26" ht="13.9" thickBot="1">
      <c r="B5047" s="96"/>
      <c r="C5047" s="97"/>
      <c r="D5047" s="96"/>
      <c r="E5047" s="96"/>
      <c r="F5047" s="96"/>
      <c r="G5047" s="96"/>
      <c r="H5047" s="96"/>
      <c r="I5047" s="96"/>
      <c r="J5047" s="96"/>
      <c r="K5047" s="96"/>
      <c r="L5047" s="96"/>
      <c r="M5047" s="96"/>
      <c r="N5047" s="96"/>
      <c r="O5047" s="96"/>
      <c r="P5047" s="97"/>
      <c r="Q5047" s="218"/>
      <c r="R5047" s="98" t="str">
        <f t="shared" ref="R5047" si="13193">IF(COUNTA(Y5044:DP5047)=0,"none",HLOOKUP(R5045,Y5045:DP5047,3,FALSE))</f>
        <v>none</v>
      </c>
      <c r="S5047" s="99" t="str">
        <f t="shared" ref="S5047" si="13194">IF(COUNTA(Y5044:DP5047)=0,"none",HLOOKUP(S5044,Y5044:DP5047,4,FALSE))</f>
        <v>none</v>
      </c>
      <c r="T5047" s="100"/>
      <c r="U5047" s="100" t="str">
        <f t="array" ref="U5047">IF(COUNTA(Y5044:DP5047)=0,"none",IF($U$2="WAHR",$W$3,Abfrage!$F$4))</f>
        <v>none</v>
      </c>
      <c r="V5047" s="100" t="str">
        <f t="array" ref="V5047">IF(COUNTA(Y5044:DP5047)=0,"none",IF($U$2="WAHR",$W$3,Abfrage!$F$4))</f>
        <v>none</v>
      </c>
      <c r="W5047" s="100" t="str">
        <f t="array" ref="W5047">IF(COUNTA(Y5044:DP5047)=0,"none",IF($U$2="WAHR",$W$3,Abfrage!$F$4))</f>
        <v>none</v>
      </c>
      <c r="X5047" s="109"/>
    </row>
    <row r="5048" spans="2:26">
      <c r="B5048" s="75" t="s">
        <v>3098</v>
      </c>
      <c r="C5048" s="76"/>
      <c r="D5048" s="75" t="s">
        <v>95</v>
      </c>
      <c r="E5048" s="75" t="s">
        <v>90</v>
      </c>
      <c r="F5048" s="75" t="s">
        <v>175</v>
      </c>
      <c r="G5048" s="75" t="s">
        <v>306</v>
      </c>
      <c r="H5048" s="75"/>
      <c r="I5048" s="75" t="s">
        <v>635</v>
      </c>
      <c r="J5048" s="75" t="s">
        <v>3099</v>
      </c>
      <c r="K5048" s="75" t="s">
        <v>306</v>
      </c>
      <c r="L5048" s="75" t="s">
        <v>306</v>
      </c>
      <c r="M5048" s="75" t="s">
        <v>306</v>
      </c>
      <c r="N5048" s="75" t="s">
        <v>308</v>
      </c>
      <c r="O5048" s="75" t="s">
        <v>309</v>
      </c>
      <c r="P5048" s="76" t="s">
        <v>3091</v>
      </c>
      <c r="Q5048" s="216"/>
      <c r="R5048" s="77" t="str">
        <f t="shared" ref="R5048" si="13195">IF(COUNTA(Y5048:DP5051)=0,"01.01.1900",INDEX(Y5048:DP5048,MATCH(R5049,Y5049:DP5049,0)))</f>
        <v>01.01.1900</v>
      </c>
      <c r="S5048" s="78" t="str">
        <f t="shared" ref="S5048" si="13196">IF(COUNTA(Y5048:DP5051)=0,"01.01.1900",MAX(Y5048:DP5048))</f>
        <v>01.01.1900</v>
      </c>
      <c r="T5048" s="79"/>
      <c r="U5048" s="80" t="str">
        <f t="array" ref="U5048">IF(COUNTA(Y5048:DP5051)=0,"01.01.1900",IF(ISERROR(HLOOKUP(U5051,Y5051:DP5051,1,FALSE)),"01.01.1900",INDEX(Y5048:DP5048,MATCH(U5049&amp;U5051,Y5049:DP5049&amp;Y5051:DP5051,0))))</f>
        <v>01.01.1900</v>
      </c>
      <c r="V5048" s="81" t="str">
        <f t="shared" ref="V5048" si="13197">IF(COUNTA(Y5048:DP5051)=0,"01.01.1900",_xlfn.MAXIFS(Y5048:DP5048,Y5051:DP5051,V5051))</f>
        <v>01.01.1900</v>
      </c>
      <c r="W5048" s="82"/>
      <c r="X5048" s="106"/>
    </row>
    <row r="5049" spans="2:26">
      <c r="B5049" s="83"/>
      <c r="C5049" s="84"/>
      <c r="D5049" s="83"/>
      <c r="E5049" s="83"/>
      <c r="F5049" s="83"/>
      <c r="G5049" s="83"/>
      <c r="H5049" s="83"/>
      <c r="I5049" s="83"/>
      <c r="J5049" s="83"/>
      <c r="K5049" s="83"/>
      <c r="L5049" s="83"/>
      <c r="M5049" s="83"/>
      <c r="N5049" s="83"/>
      <c r="O5049" s="83"/>
      <c r="P5049" s="84"/>
      <c r="Q5049" s="217"/>
      <c r="R5049" s="85">
        <f t="shared" ref="R5049" si="13198">IF(COUNTA(Y5048:DP5051)=0,0,MIN(Y5049:DP5049))</f>
        <v>0</v>
      </c>
      <c r="S5049" s="86">
        <f t="shared" ref="S5049" si="13199">IF(COUNTA(Y5048:DP5051)=0,0,HLOOKUP(S5048,Y5048:DP5051,2,FALSE))</f>
        <v>0</v>
      </c>
      <c r="T5049" s="87">
        <f t="shared" ref="T5049" si="13200">IF(COUNTA(Y5048:DP5051)=0,0,AVERAGE(Y5049:DP5049))</f>
        <v>0</v>
      </c>
      <c r="U5049" s="88">
        <f t="shared" ref="U5049" si="13201">IF(COUNTA(Y5048:DP5051)=0,0,_xlfn.MINIFS(Y5049:DP5049,Y5051:DP5051,U5051))</f>
        <v>0</v>
      </c>
      <c r="V5049" s="89">
        <f t="array" ref="V5049">IF(COUNTA(Y5048:DP5051)=0,0,IF(ISERROR(HLOOKUP(V5051,Y5051:DP5051,1,FALSE)),0,INDEX(Y5049:DP5049,MATCH(V5048&amp;V5051,Y5048:DP5048&amp;Y5051:DP5051,0))))</f>
        <v>0</v>
      </c>
      <c r="W5049" s="90">
        <f t="array" ref="W5049">IF(COUNTA(Y5048:DP5051)=0,0,IF(ISERROR(HLOOKUP(W5051,Y5051:DP5051,1,FALSE)),0,AVERAGEIF(Y5051:DP5051,$W5051,Y5049:DP5049)))</f>
        <v>0</v>
      </c>
      <c r="X5049" s="107"/>
    </row>
    <row r="5050" spans="2:26">
      <c r="B5050" s="83"/>
      <c r="C5050" s="84"/>
      <c r="D5050" s="83"/>
      <c r="E5050" s="83"/>
      <c r="F5050" s="83"/>
      <c r="G5050" s="83"/>
      <c r="H5050" s="83"/>
      <c r="I5050" s="83"/>
      <c r="J5050" s="83"/>
      <c r="K5050" s="83"/>
      <c r="L5050" s="83"/>
      <c r="M5050" s="83"/>
      <c r="N5050" s="83"/>
      <c r="O5050" s="83"/>
      <c r="P5050" s="84"/>
      <c r="Q5050" s="217"/>
      <c r="R5050" s="91">
        <f t="shared" ref="R5050" si="13202">IF(COUNTA(Y5048:DP5051)=0,0,HLOOKUP(R5049,Y5049:DP5051,2,FALSE))</f>
        <v>0</v>
      </c>
      <c r="S5050" s="92">
        <f t="shared" ref="S5050" si="13203">IF(COUNTA(Y5048:DP5051)=0,0,HLOOKUP(S5048,Y5048:DP5051,3,FALSE))</f>
        <v>0</v>
      </c>
      <c r="T5050" s="93"/>
      <c r="U5050" s="94">
        <f t="array" ref="U5050">IF(COUNTA(Y5048:DP5051)=0,0,IF(ISERROR(HLOOKUP(U5051,Y5051:DP5051,1,FALSE)),0,INDEX(Y5050:DP5050,MATCH(U5049&amp;U5051,Y5049:DP5049&amp;Y5051:DP5051,0))))</f>
        <v>0</v>
      </c>
      <c r="V5050" s="94">
        <f t="array" ref="V5050">IF(COUNTA(Y5048:DP5051)=0,0,IF(ISERROR(HLOOKUP(V5051,Y5051:DP5051,1,FALSE)),0,INDEX(Y5050:DP5050,MATCH(V5049&amp;V5051,Y5049:DP5049&amp;Y5051:DP5051,0))))</f>
        <v>0</v>
      </c>
      <c r="W5050" s="95"/>
      <c r="X5050" s="108"/>
    </row>
    <row r="5051" spans="2:26" ht="13.9" thickBot="1">
      <c r="B5051" s="96"/>
      <c r="C5051" s="97"/>
      <c r="D5051" s="96"/>
      <c r="E5051" s="96"/>
      <c r="F5051" s="96"/>
      <c r="G5051" s="96"/>
      <c r="H5051" s="96"/>
      <c r="I5051" s="96"/>
      <c r="J5051" s="96"/>
      <c r="K5051" s="96"/>
      <c r="L5051" s="96"/>
      <c r="M5051" s="96"/>
      <c r="N5051" s="96"/>
      <c r="O5051" s="96"/>
      <c r="P5051" s="97"/>
      <c r="Q5051" s="218"/>
      <c r="R5051" s="98" t="str">
        <f t="shared" ref="R5051" si="13204">IF(COUNTA(Y5048:DP5051)=0,"none",HLOOKUP(R5049,Y5049:DP5051,3,FALSE))</f>
        <v>none</v>
      </c>
      <c r="S5051" s="99" t="str">
        <f t="shared" ref="S5051" si="13205">IF(COUNTA(Y5048:DP5051)=0,"none",HLOOKUP(S5048,Y5048:DP5051,4,FALSE))</f>
        <v>none</v>
      </c>
      <c r="T5051" s="100"/>
      <c r="U5051" s="100" t="str">
        <f t="array" ref="U5051">IF(COUNTA(Y5048:DP5051)=0,"none",IF($U$2="WAHR",$W$3,Abfrage!$F$4))</f>
        <v>none</v>
      </c>
      <c r="V5051" s="100" t="str">
        <f t="array" ref="V5051">IF(COUNTA(Y5048:DP5051)=0,"none",IF($U$2="WAHR",$W$3,Abfrage!$F$4))</f>
        <v>none</v>
      </c>
      <c r="W5051" s="100" t="str">
        <f t="array" ref="W5051">IF(COUNTA(Y5048:DP5051)=0,"none",IF($U$2="WAHR",$W$3,Abfrage!$F$4))</f>
        <v>none</v>
      </c>
      <c r="X5051" s="109"/>
    </row>
    <row r="5052" spans="2:26">
      <c r="B5052" s="75" t="s">
        <v>3100</v>
      </c>
      <c r="C5052" s="76"/>
      <c r="D5052" s="75" t="s">
        <v>95</v>
      </c>
      <c r="E5052" s="75" t="s">
        <v>175</v>
      </c>
      <c r="F5052" s="75" t="s">
        <v>97</v>
      </c>
      <c r="G5052" s="75" t="s">
        <v>306</v>
      </c>
      <c r="H5052" s="75"/>
      <c r="I5052" s="75" t="s">
        <v>3101</v>
      </c>
      <c r="J5052" s="75" t="s">
        <v>3102</v>
      </c>
      <c r="K5052" s="75" t="s">
        <v>306</v>
      </c>
      <c r="L5052" s="75" t="s">
        <v>306</v>
      </c>
      <c r="M5052" s="75" t="s">
        <v>307</v>
      </c>
      <c r="N5052" s="75" t="s">
        <v>321</v>
      </c>
      <c r="O5052" s="75" t="s">
        <v>309</v>
      </c>
      <c r="P5052" s="76" t="s">
        <v>306</v>
      </c>
      <c r="Q5052" s="216"/>
      <c r="R5052" s="77">
        <f t="shared" ref="R5052" si="13206">IF(COUNTA(Y5052:DP5055)=0,"01.01.1900",INDEX(Y5052:DP5052,MATCH(R5053,Y5053:DP5053,0)))</f>
        <v>44587</v>
      </c>
      <c r="S5052" s="78">
        <f t="shared" ref="S5052" si="13207">IF(COUNTA(Y5052:DP5055)=0,"01.01.1900",MAX(Y5052:DP5052))</f>
        <v>44587</v>
      </c>
      <c r="T5052" s="79"/>
      <c r="U5052" s="80" t="str">
        <f t="array" ref="U5052">IF(COUNTA(Y5052:DP5055)=0,"01.01.1900",IF(ISERROR(HLOOKUP(U5055,Y5055:DP5055,1,FALSE)),"01.01.1900",INDEX(Y5052:DP5052,MATCH(U5053&amp;U5055,Y5053:DP5053&amp;Y5055:DP5055,0))))</f>
        <v>01.01.1900</v>
      </c>
      <c r="V5052" s="81">
        <f t="shared" ref="V5052" si="13208">IF(COUNTA(Y5052:DP5055)=0,"01.01.1900",_xlfn.MAXIFS(Y5052:DP5052,Y5055:DP5055,V5055))</f>
        <v>0</v>
      </c>
      <c r="W5052" s="82"/>
      <c r="X5052" s="106"/>
      <c r="Y5052" s="141">
        <v>44587</v>
      </c>
    </row>
    <row r="5053" spans="2:26">
      <c r="B5053" s="83"/>
      <c r="C5053" s="84"/>
      <c r="D5053" s="83"/>
      <c r="E5053" s="83"/>
      <c r="F5053" s="83"/>
      <c r="G5053" s="83"/>
      <c r="H5053" s="83"/>
      <c r="I5053" s="83"/>
      <c r="J5053" s="83"/>
      <c r="K5053" s="83"/>
      <c r="L5053" s="83"/>
      <c r="M5053" s="83"/>
      <c r="N5053" s="83"/>
      <c r="O5053" s="83"/>
      <c r="P5053" s="84"/>
      <c r="Q5053" s="217"/>
      <c r="R5053" s="85">
        <f t="shared" ref="R5053" si="13209">IF(COUNTA(Y5052:DP5055)=0,0,MIN(Y5053:DP5053))</f>
        <v>9.0299999999999994</v>
      </c>
      <c r="S5053" s="86">
        <f t="shared" ref="S5053" si="13210">IF(COUNTA(Y5052:DP5055)=0,0,HLOOKUP(S5052,Y5052:DP5055,2,FALSE))</f>
        <v>9.0299999999999994</v>
      </c>
      <c r="T5053" s="87">
        <f t="shared" ref="T5053" si="13211">IF(COUNTA(Y5052:DP5055)=0,0,AVERAGE(Y5053:DP5053))</f>
        <v>9.0299999999999994</v>
      </c>
      <c r="U5053" s="88">
        <f t="shared" ref="U5053" si="13212">IF(COUNTA(Y5052:DP5055)=0,0,_xlfn.MINIFS(Y5053:DP5053,Y5055:DP5055,U5055))</f>
        <v>0</v>
      </c>
      <c r="V5053" s="89">
        <f t="array" ref="V5053">IF(COUNTA(Y5052:DP5055)=0,0,IF(ISERROR(HLOOKUP(V5055,Y5055:DP5055,1,FALSE)),0,INDEX(Y5053:DP5053,MATCH(V5052&amp;V5055,Y5052:DP5052&amp;Y5055:DP5055,0))))</f>
        <v>0</v>
      </c>
      <c r="W5053" s="90">
        <f t="array" ref="W5053">IF(COUNTA(Y5052:DP5055)=0,0,IF(ISERROR(HLOOKUP(W5055,Y5055:DP5055,1,FALSE)),0,AVERAGEIF(Y5055:DP5055,$W5055,Y5053:DP5053)))</f>
        <v>0</v>
      </c>
      <c r="X5053" s="107"/>
      <c r="Y5053" s="142">
        <v>9.0299999999999994</v>
      </c>
    </row>
    <row r="5054" spans="2:26">
      <c r="B5054" s="83"/>
      <c r="C5054" s="84"/>
      <c r="D5054" s="83"/>
      <c r="E5054" s="83"/>
      <c r="F5054" s="83"/>
      <c r="G5054" s="83"/>
      <c r="H5054" s="83"/>
      <c r="I5054" s="83"/>
      <c r="J5054" s="83"/>
      <c r="K5054" s="83"/>
      <c r="L5054" s="83"/>
      <c r="M5054" s="83"/>
      <c r="N5054" s="83"/>
      <c r="O5054" s="83"/>
      <c r="P5054" s="84"/>
      <c r="Q5054" s="217"/>
      <c r="R5054" s="91">
        <f t="shared" ref="R5054" si="13213">IF(COUNTA(Y5052:DP5055)=0,0,HLOOKUP(R5053,Y5053:DP5055,2,FALSE))</f>
        <v>0</v>
      </c>
      <c r="S5054" s="92">
        <f t="shared" ref="S5054" si="13214">IF(COUNTA(Y5052:DP5055)=0,0,HLOOKUP(S5052,Y5052:DP5055,3,FALSE))</f>
        <v>0</v>
      </c>
      <c r="T5054" s="93"/>
      <c r="U5054" s="94">
        <f t="array" ref="U5054">IF(COUNTA(Y5052:DP5055)=0,0,IF(ISERROR(HLOOKUP(U5055,Y5055:DP5055,1,FALSE)),0,INDEX(Y5054:DP5054,MATCH(U5053&amp;U5055,Y5053:DP5053&amp;Y5055:DP5055,0))))</f>
        <v>0</v>
      </c>
      <c r="V5054" s="94">
        <f t="array" ref="V5054">IF(COUNTA(Y5052:DP5055)=0,0,IF(ISERROR(HLOOKUP(V5055,Y5055:DP5055,1,FALSE)),0,INDEX(Y5054:DP5054,MATCH(V5053&amp;V5055,Y5053:DP5053&amp;Y5055:DP5055,0))))</f>
        <v>0</v>
      </c>
      <c r="W5054" s="95"/>
      <c r="X5054" s="108"/>
      <c r="Y5054" s="143">
        <v>0</v>
      </c>
    </row>
    <row r="5055" spans="2:26" ht="13.9" thickBot="1">
      <c r="B5055" s="96"/>
      <c r="C5055" s="97"/>
      <c r="D5055" s="96"/>
      <c r="E5055" s="96"/>
      <c r="F5055" s="96"/>
      <c r="G5055" s="96"/>
      <c r="H5055" s="96"/>
      <c r="I5055" s="96"/>
      <c r="J5055" s="96"/>
      <c r="K5055" s="96"/>
      <c r="L5055" s="96"/>
      <c r="M5055" s="96"/>
      <c r="N5055" s="96"/>
      <c r="O5055" s="96"/>
      <c r="P5055" s="97"/>
      <c r="Q5055" s="218"/>
      <c r="R5055" s="98" t="str">
        <f t="shared" ref="R5055" si="13215">IF(COUNTA(Y5052:DP5055)=0,"none",HLOOKUP(R5053,Y5053:DP5055,3,FALSE))</f>
        <v>AQ</v>
      </c>
      <c r="S5055" s="99" t="str">
        <f t="shared" ref="S5055" si="13216">IF(COUNTA(Y5052:DP5055)=0,"none",HLOOKUP(S5052,Y5052:DP5055,4,FALSE))</f>
        <v>AQ</v>
      </c>
      <c r="T5055" s="100"/>
      <c r="U5055" s="100">
        <f t="array" ref="U5055">IF(COUNTA(Y5052:DP5055)=0,"none",IF($U$2="WAHR",$W$3,Abfrage!$F$4))</f>
        <v>0</v>
      </c>
      <c r="V5055" s="100">
        <f t="array" ref="V5055">IF(COUNTA(Y5052:DP5055)=0,"none",IF($U$2="WAHR",$W$3,Abfrage!$F$4))</f>
        <v>0</v>
      </c>
      <c r="W5055" s="100">
        <f t="array" ref="W5055">IF(COUNTA(Y5052:DP5055)=0,"none",IF($U$2="WAHR",$W$3,Abfrage!$F$4))</f>
        <v>0</v>
      </c>
      <c r="X5055" s="109"/>
      <c r="Y5055" s="144" t="s">
        <v>499</v>
      </c>
    </row>
    <row r="5056" spans="2:26">
      <c r="B5056" s="75" t="s">
        <v>3103</v>
      </c>
      <c r="C5056" s="76">
        <v>1000293439</v>
      </c>
      <c r="D5056" s="75" t="s">
        <v>95</v>
      </c>
      <c r="E5056" s="75" t="s">
        <v>170</v>
      </c>
      <c r="F5056" s="75" t="s">
        <v>1953</v>
      </c>
      <c r="G5056" s="75" t="s">
        <v>306</v>
      </c>
      <c r="H5056" s="75" t="s">
        <v>3104</v>
      </c>
      <c r="I5056" s="75" t="s">
        <v>41</v>
      </c>
      <c r="J5056" s="75" t="s">
        <v>3105</v>
      </c>
      <c r="K5056" s="75" t="s">
        <v>306</v>
      </c>
      <c r="L5056" s="75" t="s">
        <v>306</v>
      </c>
      <c r="M5056" s="75" t="s">
        <v>306</v>
      </c>
      <c r="N5056" s="75" t="s">
        <v>306</v>
      </c>
      <c r="O5056" s="75" t="s">
        <v>309</v>
      </c>
      <c r="P5056" s="76" t="s">
        <v>306</v>
      </c>
      <c r="Q5056" s="216"/>
      <c r="R5056" s="77">
        <f t="shared" ref="R5056" si="13217">IF(COUNTA(Y5056:DP5059)=0,"01.01.1900",INDEX(Y5056:DP5056,MATCH(R5057,Y5057:DP5057,0)))</f>
        <v>45462</v>
      </c>
      <c r="S5056" s="78">
        <f t="shared" ref="S5056" si="13218">IF(COUNTA(Y5056:DP5059)=0,"01.01.1900",MAX(Y5056:DP5056))</f>
        <v>45462</v>
      </c>
      <c r="T5056" s="79"/>
      <c r="U5056" s="80" t="str">
        <f t="array" ref="U5056">IF(COUNTA(Y5056:DP5059)=0,"01.01.1900",IF(ISERROR(HLOOKUP(U5059,Y5059:DP5059,1,FALSE)),"01.01.1900",INDEX(Y5056:DP5056,MATCH(U5057&amp;U5059,Y5057:DP5057&amp;Y5059:DP5059,0))))</f>
        <v>01.01.1900</v>
      </c>
      <c r="V5056" s="81">
        <f t="shared" ref="V5056" si="13219">IF(COUNTA(Y5056:DP5059)=0,"01.01.1900",_xlfn.MAXIFS(Y5056:DP5056,Y5059:DP5059,V5059))</f>
        <v>0</v>
      </c>
      <c r="W5056" s="82"/>
      <c r="X5056" s="106"/>
      <c r="Y5056" s="141">
        <v>44467</v>
      </c>
      <c r="Z5056" s="141">
        <v>45462</v>
      </c>
    </row>
    <row r="5057" spans="2:26">
      <c r="B5057" s="83"/>
      <c r="C5057" s="84"/>
      <c r="D5057" s="83"/>
      <c r="E5057" s="83"/>
      <c r="F5057" s="83"/>
      <c r="G5057" s="83"/>
      <c r="H5057" s="83"/>
      <c r="I5057" s="83"/>
      <c r="J5057" s="83"/>
      <c r="K5057" s="83"/>
      <c r="L5057" s="83"/>
      <c r="M5057" s="83"/>
      <c r="N5057" s="83"/>
      <c r="O5057" s="83"/>
      <c r="P5057" s="84"/>
      <c r="Q5057" s="217"/>
      <c r="R5057" s="85">
        <f t="shared" ref="R5057" si="13220">IF(COUNTA(Y5056:DP5059)=0,0,MIN(Y5057:DP5057))</f>
        <v>0.27300000000000002</v>
      </c>
      <c r="S5057" s="86">
        <f t="shared" ref="S5057" si="13221">IF(COUNTA(Y5056:DP5059)=0,0,HLOOKUP(S5056,Y5056:DP5059,2,FALSE))</f>
        <v>0.27300000000000002</v>
      </c>
      <c r="T5057" s="87">
        <f t="shared" ref="T5057" si="13222">IF(COUNTA(Y5056:DP5059)=0,0,AVERAGE(Y5057:DP5057))</f>
        <v>0.502</v>
      </c>
      <c r="U5057" s="88">
        <f t="shared" ref="U5057" si="13223">IF(COUNTA(Y5056:DP5059)=0,0,_xlfn.MINIFS(Y5057:DP5057,Y5059:DP5059,U5059))</f>
        <v>0</v>
      </c>
      <c r="V5057" s="89">
        <f t="array" ref="V5057">IF(COUNTA(Y5056:DP5059)=0,0,IF(ISERROR(HLOOKUP(V5059,Y5059:DP5059,1,FALSE)),0,INDEX(Y5057:DP5057,MATCH(V5056&amp;V5059,Y5056:DP5056&amp;Y5059:DP5059,0))))</f>
        <v>0</v>
      </c>
      <c r="W5057" s="90">
        <f t="array" ref="W5057">IF(COUNTA(Y5056:DP5059)=0,0,IF(ISERROR(HLOOKUP(W5059,Y5059:DP5059,1,FALSE)),0,AVERAGEIF(Y5059:DP5059,$W5059,Y5057:DP5057)))</f>
        <v>0</v>
      </c>
      <c r="X5057" s="107"/>
      <c r="Y5057" s="142">
        <v>0.73099999999999998</v>
      </c>
      <c r="Z5057" s="142">
        <v>0.27300000000000002</v>
      </c>
    </row>
    <row r="5058" spans="2:26">
      <c r="B5058" s="83"/>
      <c r="C5058" s="84"/>
      <c r="D5058" s="83"/>
      <c r="E5058" s="83"/>
      <c r="F5058" s="83"/>
      <c r="G5058" s="83"/>
      <c r="H5058" s="83"/>
      <c r="I5058" s="83"/>
      <c r="J5058" s="83"/>
      <c r="K5058" s="83"/>
      <c r="L5058" s="83"/>
      <c r="M5058" s="83"/>
      <c r="N5058" s="83"/>
      <c r="O5058" s="83"/>
      <c r="P5058" s="84"/>
      <c r="Q5058" s="217"/>
      <c r="R5058" s="91">
        <f t="shared" ref="R5058" si="13224">IF(COUNTA(Y5056:DP5059)=0,0,HLOOKUP(R5057,Y5057:DP5059,2,FALSE))</f>
        <v>1000</v>
      </c>
      <c r="S5058" s="92">
        <f t="shared" ref="S5058" si="13225">IF(COUNTA(Y5056:DP5059)=0,0,HLOOKUP(S5056,Y5056:DP5059,3,FALSE))</f>
        <v>1000</v>
      </c>
      <c r="T5058" s="93"/>
      <c r="U5058" s="94">
        <f t="array" ref="U5058">IF(COUNTA(Y5056:DP5059)=0,0,IF(ISERROR(HLOOKUP(U5059,Y5059:DP5059,1,FALSE)),0,INDEX(Y5058:DP5058,MATCH(U5057&amp;U5059,Y5057:DP5057&amp;Y5059:DP5059,0))))</f>
        <v>0</v>
      </c>
      <c r="V5058" s="94">
        <f t="array" ref="V5058">IF(COUNTA(Y5056:DP5059)=0,0,IF(ISERROR(HLOOKUP(V5059,Y5059:DP5059,1,FALSE)),0,INDEX(Y5058:DP5058,MATCH(V5057&amp;V5059,Y5057:DP5057&amp;Y5059:DP5059,0))))</f>
        <v>0</v>
      </c>
      <c r="W5058" s="95"/>
      <c r="X5058" s="108"/>
      <c r="Y5058" s="143">
        <v>1000</v>
      </c>
      <c r="Z5058" s="143">
        <v>1000</v>
      </c>
    </row>
    <row r="5059" spans="2:26" ht="13.9" thickBot="1">
      <c r="B5059" s="96"/>
      <c r="C5059" s="97"/>
      <c r="D5059" s="96"/>
      <c r="E5059" s="96"/>
      <c r="F5059" s="96"/>
      <c r="G5059" s="96"/>
      <c r="H5059" s="96"/>
      <c r="I5059" s="96"/>
      <c r="J5059" s="96"/>
      <c r="K5059" s="96"/>
      <c r="L5059" s="96"/>
      <c r="M5059" s="96"/>
      <c r="N5059" s="96"/>
      <c r="O5059" s="96"/>
      <c r="P5059" s="97"/>
      <c r="Q5059" s="218"/>
      <c r="R5059" s="98" t="str">
        <f t="shared" ref="R5059" si="13226">IF(COUNTA(Y5056:DP5059)=0,"none",HLOOKUP(R5057,Y5057:DP5059,3,FALSE))</f>
        <v>www (-30%)</v>
      </c>
      <c r="S5059" s="99" t="str">
        <f t="shared" ref="S5059" si="13227">IF(COUNTA(Y5056:DP5059)=0,"none",HLOOKUP(S5056,Y5056:DP5059,4,FALSE))</f>
        <v>www (-30%)</v>
      </c>
      <c r="T5059" s="100"/>
      <c r="U5059" s="100">
        <f t="array" ref="U5059">IF(COUNTA(Y5056:DP5059)=0,"none",IF($U$2="WAHR",$W$3,Abfrage!$F$4))</f>
        <v>0</v>
      </c>
      <c r="V5059" s="100">
        <f t="array" ref="V5059">IF(COUNTA(Y5056:DP5059)=0,"none",IF($U$2="WAHR",$W$3,Abfrage!$F$4))</f>
        <v>0</v>
      </c>
      <c r="W5059" s="100">
        <f t="array" ref="W5059">IF(COUNTA(Y5056:DP5059)=0,"none",IF($U$2="WAHR",$W$3,Abfrage!$F$4))</f>
        <v>0</v>
      </c>
      <c r="X5059" s="109"/>
      <c r="Y5059" s="144" t="s">
        <v>354</v>
      </c>
      <c r="Z5059" s="144" t="s">
        <v>43</v>
      </c>
    </row>
    <row r="5060" spans="2:26">
      <c r="B5060" s="75" t="s">
        <v>3106</v>
      </c>
      <c r="C5060" s="76">
        <v>1000338823</v>
      </c>
      <c r="D5060" s="75" t="s">
        <v>95</v>
      </c>
      <c r="E5060" s="75" t="s">
        <v>175</v>
      </c>
      <c r="F5060" s="75" t="s">
        <v>97</v>
      </c>
      <c r="G5060" s="75" t="s">
        <v>306</v>
      </c>
      <c r="H5060" s="75" t="e">
        <v>#N/A</v>
      </c>
      <c r="I5060" s="75" t="s">
        <v>51</v>
      </c>
      <c r="J5060" s="75" t="s">
        <v>3107</v>
      </c>
      <c r="K5060" s="75" t="s">
        <v>306</v>
      </c>
      <c r="L5060" s="75" t="s">
        <v>306</v>
      </c>
      <c r="M5060" s="75" t="s">
        <v>307</v>
      </c>
      <c r="N5060" s="75" t="s">
        <v>339</v>
      </c>
      <c r="O5060" s="75" t="s">
        <v>309</v>
      </c>
      <c r="P5060" s="76" t="s">
        <v>306</v>
      </c>
      <c r="Q5060" s="216"/>
      <c r="R5060" s="77" t="str">
        <f t="shared" ref="R5060" si="13228">IF(COUNTA(Y5060:DP5063)=0,"01.01.1900",INDEX(Y5060:DP5060,MATCH(R5061,Y5061:DP5061,0)))</f>
        <v>01.01.1900</v>
      </c>
      <c r="S5060" s="78" t="str">
        <f t="shared" ref="S5060" si="13229">IF(COUNTA(Y5060:DP5063)=0,"01.01.1900",MAX(Y5060:DP5060))</f>
        <v>01.01.1900</v>
      </c>
      <c r="T5060" s="79"/>
      <c r="U5060" s="80" t="str">
        <f t="array" ref="U5060">IF(COUNTA(Y5060:DP5063)=0,"01.01.1900",IF(ISERROR(HLOOKUP(U5063,Y5063:DP5063,1,FALSE)),"01.01.1900",INDEX(Y5060:DP5060,MATCH(U5061&amp;U5063,Y5061:DP5061&amp;Y5063:DP5063,0))))</f>
        <v>01.01.1900</v>
      </c>
      <c r="V5060" s="81" t="str">
        <f t="shared" ref="V5060" si="13230">IF(COUNTA(Y5060:DP5063)=0,"01.01.1900",_xlfn.MAXIFS(Y5060:DP5060,Y5063:DP5063,V5063))</f>
        <v>01.01.1900</v>
      </c>
      <c r="W5060" s="82"/>
      <c r="X5060" s="106"/>
    </row>
    <row r="5061" spans="2:26">
      <c r="B5061" s="83"/>
      <c r="C5061" s="84"/>
      <c r="D5061" s="83"/>
      <c r="E5061" s="83"/>
      <c r="F5061" s="83"/>
      <c r="G5061" s="83"/>
      <c r="H5061" s="83"/>
      <c r="I5061" s="83"/>
      <c r="J5061" s="83"/>
      <c r="K5061" s="83"/>
      <c r="L5061" s="83"/>
      <c r="M5061" s="83"/>
      <c r="N5061" s="83"/>
      <c r="O5061" s="83"/>
      <c r="P5061" s="84"/>
      <c r="Q5061" s="217"/>
      <c r="R5061" s="85">
        <f t="shared" ref="R5061" si="13231">IF(COUNTA(Y5060:DP5063)=0,0,MIN(Y5061:DP5061))</f>
        <v>0</v>
      </c>
      <c r="S5061" s="86">
        <f t="shared" ref="S5061" si="13232">IF(COUNTA(Y5060:DP5063)=0,0,HLOOKUP(S5060,Y5060:DP5063,2,FALSE))</f>
        <v>0</v>
      </c>
      <c r="T5061" s="87">
        <f t="shared" ref="T5061" si="13233">IF(COUNTA(Y5060:DP5063)=0,0,AVERAGE(Y5061:DP5061))</f>
        <v>0</v>
      </c>
      <c r="U5061" s="88">
        <f t="shared" ref="U5061" si="13234">IF(COUNTA(Y5060:DP5063)=0,0,_xlfn.MINIFS(Y5061:DP5061,Y5063:DP5063,U5063))</f>
        <v>0</v>
      </c>
      <c r="V5061" s="89">
        <f t="array" ref="V5061">IF(COUNTA(Y5060:DP5063)=0,0,IF(ISERROR(HLOOKUP(V5063,Y5063:DP5063,1,FALSE)),0,INDEX(Y5061:DP5061,MATCH(V5060&amp;V5063,Y5060:DP5060&amp;Y5063:DP5063,0))))</f>
        <v>0</v>
      </c>
      <c r="W5061" s="90">
        <f t="array" ref="W5061">IF(COUNTA(Y5060:DP5063)=0,0,IF(ISERROR(HLOOKUP(W5063,Y5063:DP5063,1,FALSE)),0,AVERAGEIF(Y5063:DP5063,$W5063,Y5061:DP5061)))</f>
        <v>0</v>
      </c>
      <c r="X5061" s="107"/>
    </row>
    <row r="5062" spans="2:26">
      <c r="B5062" s="83"/>
      <c r="C5062" s="84"/>
      <c r="D5062" s="83"/>
      <c r="E5062" s="83"/>
      <c r="F5062" s="83"/>
      <c r="G5062" s="83"/>
      <c r="H5062" s="83"/>
      <c r="I5062" s="83"/>
      <c r="J5062" s="83"/>
      <c r="K5062" s="83"/>
      <c r="L5062" s="83"/>
      <c r="M5062" s="83"/>
      <c r="N5062" s="83"/>
      <c r="O5062" s="83"/>
      <c r="P5062" s="84"/>
      <c r="Q5062" s="217"/>
      <c r="R5062" s="91">
        <f t="shared" ref="R5062" si="13235">IF(COUNTA(Y5060:DP5063)=0,0,HLOOKUP(R5061,Y5061:DP5063,2,FALSE))</f>
        <v>0</v>
      </c>
      <c r="S5062" s="92">
        <f t="shared" ref="S5062" si="13236">IF(COUNTA(Y5060:DP5063)=0,0,HLOOKUP(S5060,Y5060:DP5063,3,FALSE))</f>
        <v>0</v>
      </c>
      <c r="T5062" s="93"/>
      <c r="U5062" s="94">
        <f t="array" ref="U5062">IF(COUNTA(Y5060:DP5063)=0,0,IF(ISERROR(HLOOKUP(U5063,Y5063:DP5063,1,FALSE)),0,INDEX(Y5062:DP5062,MATCH(U5061&amp;U5063,Y5061:DP5061&amp;Y5063:DP5063,0))))</f>
        <v>0</v>
      </c>
      <c r="V5062" s="94">
        <f t="array" ref="V5062">IF(COUNTA(Y5060:DP5063)=0,0,IF(ISERROR(HLOOKUP(V5063,Y5063:DP5063,1,FALSE)),0,INDEX(Y5062:DP5062,MATCH(V5061&amp;V5063,Y5061:DP5061&amp;Y5063:DP5063,0))))</f>
        <v>0</v>
      </c>
      <c r="W5062" s="95"/>
      <c r="X5062" s="108"/>
    </row>
    <row r="5063" spans="2:26" ht="13.9" thickBot="1">
      <c r="B5063" s="96"/>
      <c r="C5063" s="97"/>
      <c r="D5063" s="96"/>
      <c r="E5063" s="96"/>
      <c r="F5063" s="96"/>
      <c r="G5063" s="96"/>
      <c r="H5063" s="96"/>
      <c r="I5063" s="96"/>
      <c r="J5063" s="96"/>
      <c r="K5063" s="96"/>
      <c r="L5063" s="96"/>
      <c r="M5063" s="96"/>
      <c r="N5063" s="96"/>
      <c r="O5063" s="96"/>
      <c r="P5063" s="97"/>
      <c r="Q5063" s="218"/>
      <c r="R5063" s="98" t="str">
        <f t="shared" ref="R5063" si="13237">IF(COUNTA(Y5060:DP5063)=0,"none",HLOOKUP(R5061,Y5061:DP5063,3,FALSE))</f>
        <v>none</v>
      </c>
      <c r="S5063" s="99" t="str">
        <f t="shared" ref="S5063" si="13238">IF(COUNTA(Y5060:DP5063)=0,"none",HLOOKUP(S5060,Y5060:DP5063,4,FALSE))</f>
        <v>none</v>
      </c>
      <c r="T5063" s="100"/>
      <c r="U5063" s="100" t="str">
        <f t="array" ref="U5063">IF(COUNTA(Y5060:DP5063)=0,"none",IF($U$2="WAHR",$W$3,Abfrage!$F$4))</f>
        <v>none</v>
      </c>
      <c r="V5063" s="100" t="str">
        <f t="array" ref="V5063">IF(COUNTA(Y5060:DP5063)=0,"none",IF($U$2="WAHR",$W$3,Abfrage!$F$4))</f>
        <v>none</v>
      </c>
      <c r="W5063" s="100" t="str">
        <f t="array" ref="W5063">IF(COUNTA(Y5060:DP5063)=0,"none",IF($U$2="WAHR",$W$3,Abfrage!$F$4))</f>
        <v>none</v>
      </c>
      <c r="X5063" s="109"/>
    </row>
    <row r="5064" spans="2:26">
      <c r="B5064" s="75" t="s">
        <v>3108</v>
      </c>
      <c r="C5064" s="76">
        <v>1000410676</v>
      </c>
      <c r="D5064" s="75" t="s">
        <v>95</v>
      </c>
      <c r="E5064" s="75" t="s">
        <v>90</v>
      </c>
      <c r="F5064" s="75" t="s">
        <v>685</v>
      </c>
      <c r="G5064" s="75" t="s">
        <v>306</v>
      </c>
      <c r="H5064" s="75" t="e">
        <v>#N/A</v>
      </c>
      <c r="I5064" s="75" t="s">
        <v>51</v>
      </c>
      <c r="J5064" s="75" t="s">
        <v>3109</v>
      </c>
      <c r="K5064" s="75" t="s">
        <v>3110</v>
      </c>
      <c r="L5064" s="75" t="s">
        <v>1222</v>
      </c>
      <c r="M5064" s="75" t="s">
        <v>306</v>
      </c>
      <c r="N5064" s="75" t="s">
        <v>306</v>
      </c>
      <c r="O5064" s="75" t="s">
        <v>402</v>
      </c>
      <c r="P5064" s="76" t="s">
        <v>306</v>
      </c>
      <c r="Q5064" s="216"/>
      <c r="R5064" s="77" t="str">
        <f t="shared" ref="R5064" si="13239">IF(COUNTA(Y5064:DP5067)=0,"01.01.1900",INDEX(Y5064:DP5064,MATCH(R5065,Y5065:DP5065,0)))</f>
        <v>01.01.1900</v>
      </c>
      <c r="S5064" s="78" t="str">
        <f t="shared" ref="S5064" si="13240">IF(COUNTA(Y5064:DP5067)=0,"01.01.1900",MAX(Y5064:DP5064))</f>
        <v>01.01.1900</v>
      </c>
      <c r="T5064" s="79"/>
      <c r="U5064" s="80" t="str">
        <f t="array" ref="U5064">IF(COUNTA(Y5064:DP5067)=0,"01.01.1900",IF(ISERROR(HLOOKUP(U5067,Y5067:DP5067,1,FALSE)),"01.01.1900",INDEX(Y5064:DP5064,MATCH(U5065&amp;U5067,Y5065:DP5065&amp;Y5067:DP5067,0))))</f>
        <v>01.01.1900</v>
      </c>
      <c r="V5064" s="81" t="str">
        <f t="shared" ref="V5064" si="13241">IF(COUNTA(Y5064:DP5067)=0,"01.01.1900",_xlfn.MAXIFS(Y5064:DP5064,Y5067:DP5067,V5067))</f>
        <v>01.01.1900</v>
      </c>
      <c r="W5064" s="82"/>
      <c r="X5064" s="106"/>
    </row>
    <row r="5065" spans="2:26">
      <c r="B5065" s="83"/>
      <c r="C5065" s="84"/>
      <c r="D5065" s="83"/>
      <c r="E5065" s="83"/>
      <c r="F5065" s="83"/>
      <c r="G5065" s="83"/>
      <c r="H5065" s="83"/>
      <c r="I5065" s="83"/>
      <c r="J5065" s="83"/>
      <c r="K5065" s="83"/>
      <c r="L5065" s="83"/>
      <c r="M5065" s="83"/>
      <c r="N5065" s="83"/>
      <c r="O5065" s="83"/>
      <c r="P5065" s="84"/>
      <c r="Q5065" s="217"/>
      <c r="R5065" s="85">
        <f t="shared" ref="R5065" si="13242">IF(COUNTA(Y5064:DP5067)=0,0,MIN(Y5065:DP5065))</f>
        <v>0</v>
      </c>
      <c r="S5065" s="86">
        <f t="shared" ref="S5065" si="13243">IF(COUNTA(Y5064:DP5067)=0,0,HLOOKUP(S5064,Y5064:DP5067,2,FALSE))</f>
        <v>0</v>
      </c>
      <c r="T5065" s="87">
        <f t="shared" ref="T5065" si="13244">IF(COUNTA(Y5064:DP5067)=0,0,AVERAGE(Y5065:DP5065))</f>
        <v>0</v>
      </c>
      <c r="U5065" s="88">
        <f t="shared" ref="U5065" si="13245">IF(COUNTA(Y5064:DP5067)=0,0,_xlfn.MINIFS(Y5065:DP5065,Y5067:DP5067,U5067))</f>
        <v>0</v>
      </c>
      <c r="V5065" s="89">
        <f t="array" ref="V5065">IF(COUNTA(Y5064:DP5067)=0,0,IF(ISERROR(HLOOKUP(V5067,Y5067:DP5067,1,FALSE)),0,INDEX(Y5065:DP5065,MATCH(V5064&amp;V5067,Y5064:DP5064&amp;Y5067:DP5067,0))))</f>
        <v>0</v>
      </c>
      <c r="W5065" s="90">
        <f t="array" ref="W5065">IF(COUNTA(Y5064:DP5067)=0,0,IF(ISERROR(HLOOKUP(W5067,Y5067:DP5067,1,FALSE)),0,AVERAGEIF(Y5067:DP5067,$W5067,Y5065:DP5065)))</f>
        <v>0</v>
      </c>
      <c r="X5065" s="107"/>
    </row>
    <row r="5066" spans="2:26">
      <c r="B5066" s="83"/>
      <c r="C5066" s="84"/>
      <c r="D5066" s="83"/>
      <c r="E5066" s="83"/>
      <c r="F5066" s="83"/>
      <c r="G5066" s="83"/>
      <c r="H5066" s="83"/>
      <c r="I5066" s="83"/>
      <c r="J5066" s="83"/>
      <c r="K5066" s="83"/>
      <c r="L5066" s="83"/>
      <c r="M5066" s="83"/>
      <c r="N5066" s="83"/>
      <c r="O5066" s="83"/>
      <c r="P5066" s="84"/>
      <c r="Q5066" s="217"/>
      <c r="R5066" s="91">
        <f t="shared" ref="R5066" si="13246">IF(COUNTA(Y5064:DP5067)=0,0,HLOOKUP(R5065,Y5065:DP5067,2,FALSE))</f>
        <v>0</v>
      </c>
      <c r="S5066" s="92">
        <f t="shared" ref="S5066" si="13247">IF(COUNTA(Y5064:DP5067)=0,0,HLOOKUP(S5064,Y5064:DP5067,3,FALSE))</f>
        <v>0</v>
      </c>
      <c r="T5066" s="93"/>
      <c r="U5066" s="94">
        <f t="array" ref="U5066">IF(COUNTA(Y5064:DP5067)=0,0,IF(ISERROR(HLOOKUP(U5067,Y5067:DP5067,1,FALSE)),0,INDEX(Y5066:DP5066,MATCH(U5065&amp;U5067,Y5065:DP5065&amp;Y5067:DP5067,0))))</f>
        <v>0</v>
      </c>
      <c r="V5066" s="94">
        <f t="array" ref="V5066">IF(COUNTA(Y5064:DP5067)=0,0,IF(ISERROR(HLOOKUP(V5067,Y5067:DP5067,1,FALSE)),0,INDEX(Y5066:DP5066,MATCH(V5065&amp;V5067,Y5065:DP5065&amp;Y5067:DP5067,0))))</f>
        <v>0</v>
      </c>
      <c r="W5066" s="95"/>
      <c r="X5066" s="108"/>
    </row>
    <row r="5067" spans="2:26" ht="13.9" thickBot="1">
      <c r="B5067" s="96"/>
      <c r="C5067" s="97"/>
      <c r="D5067" s="96"/>
      <c r="E5067" s="96"/>
      <c r="F5067" s="96"/>
      <c r="G5067" s="96"/>
      <c r="H5067" s="96"/>
      <c r="I5067" s="96"/>
      <c r="J5067" s="96"/>
      <c r="K5067" s="96"/>
      <c r="L5067" s="96"/>
      <c r="M5067" s="96"/>
      <c r="N5067" s="96"/>
      <c r="O5067" s="96"/>
      <c r="P5067" s="97"/>
      <c r="Q5067" s="218"/>
      <c r="R5067" s="98" t="str">
        <f t="shared" ref="R5067" si="13248">IF(COUNTA(Y5064:DP5067)=0,"none",HLOOKUP(R5065,Y5065:DP5067,3,FALSE))</f>
        <v>none</v>
      </c>
      <c r="S5067" s="99" t="str">
        <f t="shared" ref="S5067" si="13249">IF(COUNTA(Y5064:DP5067)=0,"none",HLOOKUP(S5064,Y5064:DP5067,4,FALSE))</f>
        <v>none</v>
      </c>
      <c r="T5067" s="100"/>
      <c r="U5067" s="100" t="str">
        <f t="array" ref="U5067">IF(COUNTA(Y5064:DP5067)=0,"none",IF($U$2="WAHR",$W$3,Abfrage!$F$4))</f>
        <v>none</v>
      </c>
      <c r="V5067" s="100" t="str">
        <f t="array" ref="V5067">IF(COUNTA(Y5064:DP5067)=0,"none",IF($U$2="WAHR",$W$3,Abfrage!$F$4))</f>
        <v>none</v>
      </c>
      <c r="W5067" s="100" t="str">
        <f t="array" ref="W5067">IF(COUNTA(Y5064:DP5067)=0,"none",IF($U$2="WAHR",$W$3,Abfrage!$F$4))</f>
        <v>none</v>
      </c>
      <c r="X5067" s="109"/>
    </row>
    <row r="5068" spans="2:26">
      <c r="B5068" s="75" t="s">
        <v>3111</v>
      </c>
      <c r="C5068" s="76"/>
      <c r="D5068" s="75" t="s">
        <v>95</v>
      </c>
      <c r="E5068" s="75" t="s">
        <v>148</v>
      </c>
      <c r="F5068" s="75" t="s">
        <v>175</v>
      </c>
      <c r="G5068" s="75" t="s">
        <v>306</v>
      </c>
      <c r="H5068" s="75"/>
      <c r="I5068" s="75" t="s">
        <v>1035</v>
      </c>
      <c r="J5068" s="75" t="s">
        <v>3112</v>
      </c>
      <c r="K5068" s="75" t="s">
        <v>327</v>
      </c>
      <c r="L5068" s="75" t="s">
        <v>326</v>
      </c>
      <c r="M5068" s="75" t="s">
        <v>307</v>
      </c>
      <c r="N5068" s="75" t="s">
        <v>327</v>
      </c>
      <c r="O5068" s="75" t="s">
        <v>306</v>
      </c>
      <c r="P5068" s="76" t="s">
        <v>306</v>
      </c>
      <c r="Q5068" s="216"/>
      <c r="R5068" s="77" t="str">
        <f t="shared" ref="R5068" si="13250">IF(COUNTA(Y5068:DP5071)=0,"01.01.1900",INDEX(Y5068:DP5068,MATCH(R5069,Y5069:DP5069,0)))</f>
        <v>01.01.1900</v>
      </c>
      <c r="S5068" s="78" t="str">
        <f t="shared" ref="S5068" si="13251">IF(COUNTA(Y5068:DP5071)=0,"01.01.1900",MAX(Y5068:DP5068))</f>
        <v>01.01.1900</v>
      </c>
      <c r="T5068" s="79"/>
      <c r="U5068" s="80" t="str">
        <f t="array" ref="U5068">IF(COUNTA(Y5068:DP5071)=0,"01.01.1900",IF(ISERROR(HLOOKUP(U5071,Y5071:DP5071,1,FALSE)),"01.01.1900",INDEX(Y5068:DP5068,MATCH(U5069&amp;U5071,Y5069:DP5069&amp;Y5071:DP5071,0))))</f>
        <v>01.01.1900</v>
      </c>
      <c r="V5068" s="81" t="str">
        <f t="shared" ref="V5068" si="13252">IF(COUNTA(Y5068:DP5071)=0,"01.01.1900",_xlfn.MAXIFS(Y5068:DP5068,Y5071:DP5071,V5071))</f>
        <v>01.01.1900</v>
      </c>
      <c r="W5068" s="82"/>
      <c r="X5068" s="106"/>
    </row>
    <row r="5069" spans="2:26">
      <c r="B5069" s="83"/>
      <c r="C5069" s="84"/>
      <c r="D5069" s="83"/>
      <c r="E5069" s="83"/>
      <c r="F5069" s="83"/>
      <c r="G5069" s="83"/>
      <c r="H5069" s="83"/>
      <c r="I5069" s="83"/>
      <c r="J5069" s="83"/>
      <c r="K5069" s="83"/>
      <c r="L5069" s="83"/>
      <c r="M5069" s="83"/>
      <c r="N5069" s="83"/>
      <c r="O5069" s="83"/>
      <c r="P5069" s="84"/>
      <c r="Q5069" s="217"/>
      <c r="R5069" s="85">
        <f t="shared" ref="R5069" si="13253">IF(COUNTA(Y5068:DP5071)=0,0,MIN(Y5069:DP5069))</f>
        <v>0</v>
      </c>
      <c r="S5069" s="86">
        <f t="shared" ref="S5069" si="13254">IF(COUNTA(Y5068:DP5071)=0,0,HLOOKUP(S5068,Y5068:DP5071,2,FALSE))</f>
        <v>0</v>
      </c>
      <c r="T5069" s="87">
        <f t="shared" ref="T5069" si="13255">IF(COUNTA(Y5068:DP5071)=0,0,AVERAGE(Y5069:DP5069))</f>
        <v>0</v>
      </c>
      <c r="U5069" s="88">
        <f t="shared" ref="U5069" si="13256">IF(COUNTA(Y5068:DP5071)=0,0,_xlfn.MINIFS(Y5069:DP5069,Y5071:DP5071,U5071))</f>
        <v>0</v>
      </c>
      <c r="V5069" s="89">
        <f t="array" ref="V5069">IF(COUNTA(Y5068:DP5071)=0,0,IF(ISERROR(HLOOKUP(V5071,Y5071:DP5071,1,FALSE)),0,INDEX(Y5069:DP5069,MATCH(V5068&amp;V5071,Y5068:DP5068&amp;Y5071:DP5071,0))))</f>
        <v>0</v>
      </c>
      <c r="W5069" s="90">
        <f t="array" ref="W5069">IF(COUNTA(Y5068:DP5071)=0,0,IF(ISERROR(HLOOKUP(W5071,Y5071:DP5071,1,FALSE)),0,AVERAGEIF(Y5071:DP5071,$W5071,Y5069:DP5069)))</f>
        <v>0</v>
      </c>
      <c r="X5069" s="107"/>
    </row>
    <row r="5070" spans="2:26">
      <c r="B5070" s="83"/>
      <c r="C5070" s="84"/>
      <c r="D5070" s="83"/>
      <c r="E5070" s="83"/>
      <c r="F5070" s="83"/>
      <c r="G5070" s="83"/>
      <c r="H5070" s="83"/>
      <c r="I5070" s="83"/>
      <c r="J5070" s="83"/>
      <c r="K5070" s="83"/>
      <c r="L5070" s="83"/>
      <c r="M5070" s="83"/>
      <c r="N5070" s="83"/>
      <c r="O5070" s="83"/>
      <c r="P5070" s="84"/>
      <c r="Q5070" s="217"/>
      <c r="R5070" s="91">
        <f t="shared" ref="R5070" si="13257">IF(COUNTA(Y5068:DP5071)=0,0,HLOOKUP(R5069,Y5069:DP5071,2,FALSE))</f>
        <v>0</v>
      </c>
      <c r="S5070" s="92">
        <f t="shared" ref="S5070" si="13258">IF(COUNTA(Y5068:DP5071)=0,0,HLOOKUP(S5068,Y5068:DP5071,3,FALSE))</f>
        <v>0</v>
      </c>
      <c r="T5070" s="93"/>
      <c r="U5070" s="94">
        <f t="array" ref="U5070">IF(COUNTA(Y5068:DP5071)=0,0,IF(ISERROR(HLOOKUP(U5071,Y5071:DP5071,1,FALSE)),0,INDEX(Y5070:DP5070,MATCH(U5069&amp;U5071,Y5069:DP5069&amp;Y5071:DP5071,0))))</f>
        <v>0</v>
      </c>
      <c r="V5070" s="94">
        <f t="array" ref="V5070">IF(COUNTA(Y5068:DP5071)=0,0,IF(ISERROR(HLOOKUP(V5071,Y5071:DP5071,1,FALSE)),0,INDEX(Y5070:DP5070,MATCH(V5069&amp;V5071,Y5069:DP5069&amp;Y5071:DP5071,0))))</f>
        <v>0</v>
      </c>
      <c r="W5070" s="95"/>
      <c r="X5070" s="108"/>
    </row>
    <row r="5071" spans="2:26" ht="13.9" thickBot="1">
      <c r="B5071" s="96"/>
      <c r="C5071" s="97"/>
      <c r="D5071" s="96"/>
      <c r="E5071" s="96"/>
      <c r="F5071" s="96"/>
      <c r="G5071" s="96"/>
      <c r="H5071" s="96"/>
      <c r="I5071" s="96"/>
      <c r="J5071" s="96"/>
      <c r="K5071" s="96"/>
      <c r="L5071" s="96"/>
      <c r="M5071" s="96"/>
      <c r="N5071" s="96"/>
      <c r="O5071" s="96"/>
      <c r="P5071" s="97"/>
      <c r="Q5071" s="218"/>
      <c r="R5071" s="98" t="str">
        <f t="shared" ref="R5071" si="13259">IF(COUNTA(Y5068:DP5071)=0,"none",HLOOKUP(R5069,Y5069:DP5071,3,FALSE))</f>
        <v>none</v>
      </c>
      <c r="S5071" s="99" t="str">
        <f t="shared" ref="S5071" si="13260">IF(COUNTA(Y5068:DP5071)=0,"none",HLOOKUP(S5068,Y5068:DP5071,4,FALSE))</f>
        <v>none</v>
      </c>
      <c r="T5071" s="100"/>
      <c r="U5071" s="100" t="str">
        <f t="array" ref="U5071">IF(COUNTA(Y5068:DP5071)=0,"none",IF($U$2="WAHR",$W$3,Abfrage!$F$4))</f>
        <v>none</v>
      </c>
      <c r="V5071" s="100" t="str">
        <f t="array" ref="V5071">IF(COUNTA(Y5068:DP5071)=0,"none",IF($U$2="WAHR",$W$3,Abfrage!$F$4))</f>
        <v>none</v>
      </c>
      <c r="W5071" s="100" t="str">
        <f t="array" ref="W5071">IF(COUNTA(Y5068:DP5071)=0,"none",IF($U$2="WAHR",$W$3,Abfrage!$F$4))</f>
        <v>none</v>
      </c>
      <c r="X5071" s="109"/>
    </row>
    <row r="5072" spans="2:26">
      <c r="B5072" s="75" t="s">
        <v>3113</v>
      </c>
      <c r="C5072" s="76"/>
      <c r="D5072" s="75" t="s">
        <v>95</v>
      </c>
      <c r="E5072" s="75" t="s">
        <v>148</v>
      </c>
      <c r="F5072" s="75" t="s">
        <v>175</v>
      </c>
      <c r="G5072" s="75" t="s">
        <v>306</v>
      </c>
      <c r="H5072" s="75"/>
      <c r="I5072" s="75" t="s">
        <v>1035</v>
      </c>
      <c r="J5072" s="75" t="s">
        <v>3114</v>
      </c>
      <c r="K5072" s="75" t="s">
        <v>331</v>
      </c>
      <c r="L5072" s="75" t="s">
        <v>325</v>
      </c>
      <c r="M5072" s="75" t="s">
        <v>307</v>
      </c>
      <c r="N5072" s="75" t="s">
        <v>327</v>
      </c>
      <c r="O5072" s="75" t="s">
        <v>306</v>
      </c>
      <c r="P5072" s="76" t="s">
        <v>306</v>
      </c>
      <c r="Q5072" s="216"/>
      <c r="R5072" s="77" t="str">
        <f t="shared" ref="R5072" si="13261">IF(COUNTA(Y5072:DP5075)=0,"01.01.1900",INDEX(Y5072:DP5072,MATCH(R5073,Y5073:DP5073,0)))</f>
        <v>01.01.1900</v>
      </c>
      <c r="S5072" s="78" t="str">
        <f t="shared" ref="S5072" si="13262">IF(COUNTA(Y5072:DP5075)=0,"01.01.1900",MAX(Y5072:DP5072))</f>
        <v>01.01.1900</v>
      </c>
      <c r="T5072" s="79"/>
      <c r="U5072" s="80" t="str">
        <f t="array" ref="U5072">IF(COUNTA(Y5072:DP5075)=0,"01.01.1900",IF(ISERROR(HLOOKUP(U5075,Y5075:DP5075,1,FALSE)),"01.01.1900",INDEX(Y5072:DP5072,MATCH(U5073&amp;U5075,Y5073:DP5073&amp;Y5075:DP5075,0))))</f>
        <v>01.01.1900</v>
      </c>
      <c r="V5072" s="81" t="str">
        <f t="shared" ref="V5072" si="13263">IF(COUNTA(Y5072:DP5075)=0,"01.01.1900",_xlfn.MAXIFS(Y5072:DP5072,Y5075:DP5075,V5075))</f>
        <v>01.01.1900</v>
      </c>
      <c r="W5072" s="82"/>
      <c r="X5072" s="106"/>
    </row>
    <row r="5073" spans="2:26">
      <c r="B5073" s="83"/>
      <c r="C5073" s="84"/>
      <c r="D5073" s="83"/>
      <c r="E5073" s="83"/>
      <c r="F5073" s="83"/>
      <c r="G5073" s="83"/>
      <c r="H5073" s="83"/>
      <c r="I5073" s="83"/>
      <c r="J5073" s="83"/>
      <c r="K5073" s="83"/>
      <c r="L5073" s="83"/>
      <c r="M5073" s="83"/>
      <c r="N5073" s="83"/>
      <c r="O5073" s="83"/>
      <c r="P5073" s="84"/>
      <c r="Q5073" s="217"/>
      <c r="R5073" s="85">
        <f t="shared" ref="R5073" si="13264">IF(COUNTA(Y5072:DP5075)=0,0,MIN(Y5073:DP5073))</f>
        <v>0</v>
      </c>
      <c r="S5073" s="86">
        <f t="shared" ref="S5073" si="13265">IF(COUNTA(Y5072:DP5075)=0,0,HLOOKUP(S5072,Y5072:DP5075,2,FALSE))</f>
        <v>0</v>
      </c>
      <c r="T5073" s="87">
        <f t="shared" ref="T5073" si="13266">IF(COUNTA(Y5072:DP5075)=0,0,AVERAGE(Y5073:DP5073))</f>
        <v>0</v>
      </c>
      <c r="U5073" s="88">
        <f t="shared" ref="U5073" si="13267">IF(COUNTA(Y5072:DP5075)=0,0,_xlfn.MINIFS(Y5073:DP5073,Y5075:DP5075,U5075))</f>
        <v>0</v>
      </c>
      <c r="V5073" s="89">
        <f t="array" ref="V5073">IF(COUNTA(Y5072:DP5075)=0,0,IF(ISERROR(HLOOKUP(V5075,Y5075:DP5075,1,FALSE)),0,INDEX(Y5073:DP5073,MATCH(V5072&amp;V5075,Y5072:DP5072&amp;Y5075:DP5075,0))))</f>
        <v>0</v>
      </c>
      <c r="W5073" s="90">
        <f t="array" ref="W5073">IF(COUNTA(Y5072:DP5075)=0,0,IF(ISERROR(HLOOKUP(W5075,Y5075:DP5075,1,FALSE)),0,AVERAGEIF(Y5075:DP5075,$W5075,Y5073:DP5073)))</f>
        <v>0</v>
      </c>
      <c r="X5073" s="107"/>
    </row>
    <row r="5074" spans="2:26">
      <c r="B5074" s="83"/>
      <c r="C5074" s="84"/>
      <c r="D5074" s="83"/>
      <c r="E5074" s="83"/>
      <c r="F5074" s="83"/>
      <c r="G5074" s="83"/>
      <c r="H5074" s="83"/>
      <c r="I5074" s="83"/>
      <c r="J5074" s="83"/>
      <c r="K5074" s="83"/>
      <c r="L5074" s="83"/>
      <c r="M5074" s="83"/>
      <c r="N5074" s="83"/>
      <c r="O5074" s="83"/>
      <c r="P5074" s="84"/>
      <c r="Q5074" s="217"/>
      <c r="R5074" s="91">
        <f t="shared" ref="R5074" si="13268">IF(COUNTA(Y5072:DP5075)=0,0,HLOOKUP(R5073,Y5073:DP5075,2,FALSE))</f>
        <v>0</v>
      </c>
      <c r="S5074" s="92">
        <f t="shared" ref="S5074" si="13269">IF(COUNTA(Y5072:DP5075)=0,0,HLOOKUP(S5072,Y5072:DP5075,3,FALSE))</f>
        <v>0</v>
      </c>
      <c r="T5074" s="93"/>
      <c r="U5074" s="94">
        <f t="array" ref="U5074">IF(COUNTA(Y5072:DP5075)=0,0,IF(ISERROR(HLOOKUP(U5075,Y5075:DP5075,1,FALSE)),0,INDEX(Y5074:DP5074,MATCH(U5073&amp;U5075,Y5073:DP5073&amp;Y5075:DP5075,0))))</f>
        <v>0</v>
      </c>
      <c r="V5074" s="94">
        <f t="array" ref="V5074">IF(COUNTA(Y5072:DP5075)=0,0,IF(ISERROR(HLOOKUP(V5075,Y5075:DP5075,1,FALSE)),0,INDEX(Y5074:DP5074,MATCH(V5073&amp;V5075,Y5073:DP5073&amp;Y5075:DP5075,0))))</f>
        <v>0</v>
      </c>
      <c r="W5074" s="95"/>
      <c r="X5074" s="108"/>
    </row>
    <row r="5075" spans="2:26" ht="13.9" thickBot="1">
      <c r="B5075" s="96"/>
      <c r="C5075" s="97"/>
      <c r="D5075" s="96"/>
      <c r="E5075" s="96"/>
      <c r="F5075" s="96"/>
      <c r="G5075" s="96"/>
      <c r="H5075" s="96"/>
      <c r="I5075" s="96"/>
      <c r="J5075" s="96"/>
      <c r="K5075" s="96"/>
      <c r="L5075" s="96"/>
      <c r="M5075" s="96"/>
      <c r="N5075" s="96"/>
      <c r="O5075" s="96"/>
      <c r="P5075" s="97"/>
      <c r="Q5075" s="218"/>
      <c r="R5075" s="98" t="str">
        <f t="shared" ref="R5075" si="13270">IF(COUNTA(Y5072:DP5075)=0,"none",HLOOKUP(R5073,Y5073:DP5075,3,FALSE))</f>
        <v>none</v>
      </c>
      <c r="S5075" s="99" t="str">
        <f t="shared" ref="S5075" si="13271">IF(COUNTA(Y5072:DP5075)=0,"none",HLOOKUP(S5072,Y5072:DP5075,4,FALSE))</f>
        <v>none</v>
      </c>
      <c r="T5075" s="100"/>
      <c r="U5075" s="100" t="str">
        <f t="array" ref="U5075">IF(COUNTA(Y5072:DP5075)=0,"none",IF($U$2="WAHR",$W$3,Abfrage!$F$4))</f>
        <v>none</v>
      </c>
      <c r="V5075" s="100" t="str">
        <f t="array" ref="V5075">IF(COUNTA(Y5072:DP5075)=0,"none",IF($U$2="WAHR",$W$3,Abfrage!$F$4))</f>
        <v>none</v>
      </c>
      <c r="W5075" s="100" t="str">
        <f t="array" ref="W5075">IF(COUNTA(Y5072:DP5075)=0,"none",IF($U$2="WAHR",$W$3,Abfrage!$F$4))</f>
        <v>none</v>
      </c>
      <c r="X5075" s="109"/>
    </row>
    <row r="5076" spans="2:26">
      <c r="B5076" s="75" t="s">
        <v>3115</v>
      </c>
      <c r="C5076" s="76">
        <v>1000395384</v>
      </c>
      <c r="D5076" s="75" t="s">
        <v>95</v>
      </c>
      <c r="E5076" s="75" t="s">
        <v>90</v>
      </c>
      <c r="F5076" s="75" t="s">
        <v>122</v>
      </c>
      <c r="G5076" s="75" t="s">
        <v>306</v>
      </c>
      <c r="H5076" s="75" t="s">
        <v>50</v>
      </c>
      <c r="I5076" s="75" t="s">
        <v>164</v>
      </c>
      <c r="J5076" s="75" t="s">
        <v>3116</v>
      </c>
      <c r="K5076" s="75" t="s">
        <v>306</v>
      </c>
      <c r="L5076" s="75" t="s">
        <v>306</v>
      </c>
      <c r="M5076" s="75" t="s">
        <v>313</v>
      </c>
      <c r="N5076" s="75" t="s">
        <v>327</v>
      </c>
      <c r="O5076" s="75" t="s">
        <v>306</v>
      </c>
      <c r="P5076" s="76" t="s">
        <v>306</v>
      </c>
      <c r="Q5076" s="216"/>
      <c r="R5076" s="77">
        <f t="shared" ref="R5076" si="13272">IF(COUNTA(Y5076:DP5079)=0,"01.01.1900",INDEX(Y5076:DP5076,MATCH(R5077,Y5077:DP5077,0)))</f>
        <v>45671</v>
      </c>
      <c r="S5076" s="78">
        <f t="shared" ref="S5076" si="13273">IF(COUNTA(Y5076:DP5079)=0,"01.01.1900",MAX(Y5076:DP5076))</f>
        <v>45671</v>
      </c>
      <c r="T5076" s="79"/>
      <c r="U5076" s="80" t="str">
        <f t="array" ref="U5076">IF(COUNTA(Y5076:DP5079)=0,"01.01.1900",IF(ISERROR(HLOOKUP(U5079,Y5079:DP5079,1,FALSE)),"01.01.1900",INDEX(Y5076:DP5076,MATCH(U5077&amp;U5079,Y5077:DP5077&amp;Y5079:DP5079,0))))</f>
        <v>01.01.1900</v>
      </c>
      <c r="V5076" s="81">
        <f t="shared" ref="V5076" si="13274">IF(COUNTA(Y5076:DP5079)=0,"01.01.1900",_xlfn.MAXIFS(Y5076:DP5076,Y5079:DP5079,V5079))</f>
        <v>0</v>
      </c>
      <c r="W5076" s="82"/>
      <c r="X5076" s="106"/>
      <c r="Y5076" s="141">
        <v>45439</v>
      </c>
      <c r="Z5076" s="141">
        <v>45671</v>
      </c>
    </row>
    <row r="5077" spans="2:26">
      <c r="B5077" s="83"/>
      <c r="C5077" s="84"/>
      <c r="D5077" s="83"/>
      <c r="E5077" s="83"/>
      <c r="F5077" s="83"/>
      <c r="G5077" s="83"/>
      <c r="H5077" s="83"/>
      <c r="I5077" s="83"/>
      <c r="J5077" s="83"/>
      <c r="K5077" s="83"/>
      <c r="L5077" s="83"/>
      <c r="M5077" s="83"/>
      <c r="N5077" s="83"/>
      <c r="O5077" s="83"/>
      <c r="P5077" s="84"/>
      <c r="Q5077" s="217"/>
      <c r="R5077" s="85">
        <f t="shared" ref="R5077" si="13275">IF(COUNTA(Y5076:DP5079)=0,0,MIN(Y5077:DP5077))</f>
        <v>0.06</v>
      </c>
      <c r="S5077" s="86">
        <f t="shared" ref="S5077" si="13276">IF(COUNTA(Y5076:DP5079)=0,0,HLOOKUP(S5076,Y5076:DP5079,2,FALSE))</f>
        <v>0.06</v>
      </c>
      <c r="T5077" s="87">
        <f t="shared" ref="T5077" si="13277">IF(COUNTA(Y5076:DP5079)=0,0,AVERAGE(Y5077:DP5077))</f>
        <v>6.5000000000000002E-2</v>
      </c>
      <c r="U5077" s="88">
        <f t="shared" ref="U5077" si="13278">IF(COUNTA(Y5076:DP5079)=0,0,_xlfn.MINIFS(Y5077:DP5077,Y5079:DP5079,U5079))</f>
        <v>0</v>
      </c>
      <c r="V5077" s="89">
        <f t="array" ref="V5077">IF(COUNTA(Y5076:DP5079)=0,0,IF(ISERROR(HLOOKUP(V5079,Y5079:DP5079,1,FALSE)),0,INDEX(Y5077:DP5077,MATCH(V5076&amp;V5079,Y5076:DP5076&amp;Y5079:DP5079,0))))</f>
        <v>0</v>
      </c>
      <c r="W5077" s="90">
        <f t="array" ref="W5077">IF(COUNTA(Y5076:DP5079)=0,0,IF(ISERROR(HLOOKUP(W5079,Y5079:DP5079,1,FALSE)),0,AVERAGEIF(Y5079:DP5079,$W5079,Y5077:DP5077)))</f>
        <v>0</v>
      </c>
      <c r="X5077" s="107"/>
      <c r="Y5077" s="142">
        <v>7.0000000000000007E-2</v>
      </c>
      <c r="Z5077" s="142">
        <v>0.06</v>
      </c>
    </row>
    <row r="5078" spans="2:26">
      <c r="B5078" s="83"/>
      <c r="C5078" s="84"/>
      <c r="D5078" s="83"/>
      <c r="E5078" s="83"/>
      <c r="F5078" s="83"/>
      <c r="G5078" s="83"/>
      <c r="H5078" s="83"/>
      <c r="I5078" s="83"/>
      <c r="J5078" s="83"/>
      <c r="K5078" s="83"/>
      <c r="L5078" s="83"/>
      <c r="M5078" s="83"/>
      <c r="N5078" s="83"/>
      <c r="O5078" s="83"/>
      <c r="P5078" s="84"/>
      <c r="Q5078" s="217"/>
      <c r="R5078" s="91">
        <f t="shared" ref="R5078" si="13279">IF(COUNTA(Y5076:DP5079)=0,0,HLOOKUP(R5077,Y5077:DP5079,2,FALSE))</f>
        <v>0</v>
      </c>
      <c r="S5078" s="92">
        <f t="shared" ref="S5078" si="13280">IF(COUNTA(Y5076:DP5079)=0,0,HLOOKUP(S5076,Y5076:DP5079,3,FALSE))</f>
        <v>0</v>
      </c>
      <c r="T5078" s="93"/>
      <c r="U5078" s="94">
        <f t="array" ref="U5078">IF(COUNTA(Y5076:DP5079)=0,0,IF(ISERROR(HLOOKUP(U5079,Y5079:DP5079,1,FALSE)),0,INDEX(Y5078:DP5078,MATCH(U5077&amp;U5079,Y5077:DP5077&amp;Y5079:DP5079,0))))</f>
        <v>0</v>
      </c>
      <c r="V5078" s="94">
        <f t="array" ref="V5078">IF(COUNTA(Y5076:DP5079)=0,0,IF(ISERROR(HLOOKUP(V5079,Y5079:DP5079,1,FALSE)),0,INDEX(Y5078:DP5078,MATCH(V5077&amp;V5079,Y5077:DP5077&amp;Y5079:DP5079,0))))</f>
        <v>0</v>
      </c>
      <c r="W5078" s="95"/>
      <c r="X5078" s="108"/>
      <c r="Y5078" s="143">
        <v>1000</v>
      </c>
      <c r="Z5078" s="143">
        <v>0</v>
      </c>
    </row>
    <row r="5079" spans="2:26" ht="13.9" thickBot="1">
      <c r="B5079" s="96"/>
      <c r="C5079" s="97"/>
      <c r="D5079" s="96"/>
      <c r="E5079" s="96"/>
      <c r="F5079" s="96"/>
      <c r="G5079" s="96"/>
      <c r="H5079" s="96"/>
      <c r="I5079" s="96"/>
      <c r="J5079" s="96"/>
      <c r="K5079" s="96"/>
      <c r="L5079" s="96"/>
      <c r="M5079" s="96"/>
      <c r="N5079" s="96"/>
      <c r="O5079" s="96"/>
      <c r="P5079" s="97"/>
      <c r="Q5079" s="218"/>
      <c r="R5079" s="98" t="str">
        <f t="shared" ref="R5079" si="13281">IF(COUNTA(Y5076:DP5079)=0,"none",HLOOKUP(R5077,Y5077:DP5079,3,FALSE))</f>
        <v>ECI</v>
      </c>
      <c r="S5079" s="99" t="str">
        <f t="shared" ref="S5079" si="13282">IF(COUNTA(Y5076:DP5079)=0,"none",HLOOKUP(S5076,Y5076:DP5079,4,FALSE))</f>
        <v>ECI</v>
      </c>
      <c r="T5079" s="100"/>
      <c r="U5079" s="100">
        <f t="array" ref="U5079">IF(COUNTA(Y5076:DP5079)=0,"none",IF($U$2="WAHR",$W$3,Abfrage!$F$4))</f>
        <v>0</v>
      </c>
      <c r="V5079" s="100">
        <f t="array" ref="V5079">IF(COUNTA(Y5076:DP5079)=0,"none",IF($U$2="WAHR",$W$3,Abfrage!$F$4))</f>
        <v>0</v>
      </c>
      <c r="W5079" s="100">
        <f t="array" ref="W5079">IF(COUNTA(Y5076:DP5079)=0,"none",IF($U$2="WAHR",$W$3,Abfrage!$F$4))</f>
        <v>0</v>
      </c>
      <c r="X5079" s="109"/>
      <c r="Y5079" s="144" t="s">
        <v>43</v>
      </c>
      <c r="Z5079" s="144" t="s">
        <v>101</v>
      </c>
    </row>
    <row r="5080" spans="2:26">
      <c r="B5080" s="75" t="s">
        <v>3117</v>
      </c>
      <c r="C5080" s="76">
        <v>1000005108</v>
      </c>
      <c r="D5080" s="75" t="s">
        <v>158</v>
      </c>
      <c r="E5080" s="75" t="s">
        <v>3118</v>
      </c>
      <c r="F5080" s="75" t="s">
        <v>3119</v>
      </c>
      <c r="G5080" s="75" t="s">
        <v>306</v>
      </c>
      <c r="H5080" s="75" t="e">
        <v>#N/A</v>
      </c>
      <c r="I5080" s="75" t="s">
        <v>2007</v>
      </c>
      <c r="J5080" s="75" t="s">
        <v>3120</v>
      </c>
      <c r="K5080" s="75" t="s">
        <v>306</v>
      </c>
      <c r="L5080" s="75" t="s">
        <v>306</v>
      </c>
      <c r="M5080" s="75" t="s">
        <v>306</v>
      </c>
      <c r="N5080" s="75" t="s">
        <v>306</v>
      </c>
      <c r="O5080" s="75" t="s">
        <v>309</v>
      </c>
      <c r="P5080" s="76" t="s">
        <v>306</v>
      </c>
      <c r="Q5080" s="216"/>
      <c r="R5080" s="77" t="str">
        <f t="shared" ref="R5080" si="13283">IF(COUNTA(Y5080:DP5083)=0,"01.01.1900",INDEX(Y5080:DP5080,MATCH(R5081,Y5081:DP5081,0)))</f>
        <v>01.01.1900</v>
      </c>
      <c r="S5080" s="78" t="str">
        <f t="shared" ref="S5080" si="13284">IF(COUNTA(Y5080:DP5083)=0,"01.01.1900",MAX(Y5080:DP5080))</f>
        <v>01.01.1900</v>
      </c>
      <c r="T5080" s="79"/>
      <c r="U5080" s="80" t="str">
        <f t="array" ref="U5080">IF(COUNTA(Y5080:DP5083)=0,"01.01.1900",IF(ISERROR(HLOOKUP(U5083,Y5083:DP5083,1,FALSE)),"01.01.1900",INDEX(Y5080:DP5080,MATCH(U5081&amp;U5083,Y5081:DP5081&amp;Y5083:DP5083,0))))</f>
        <v>01.01.1900</v>
      </c>
      <c r="V5080" s="81" t="str">
        <f t="shared" ref="V5080" si="13285">IF(COUNTA(Y5080:DP5083)=0,"01.01.1900",_xlfn.MAXIFS(Y5080:DP5080,Y5083:DP5083,V5083))</f>
        <v>01.01.1900</v>
      </c>
      <c r="W5080" s="82"/>
      <c r="X5080" s="106"/>
    </row>
    <row r="5081" spans="2:26">
      <c r="B5081" s="83"/>
      <c r="C5081" s="84"/>
      <c r="D5081" s="83"/>
      <c r="E5081" s="83"/>
      <c r="F5081" s="83"/>
      <c r="G5081" s="83"/>
      <c r="H5081" s="83"/>
      <c r="I5081" s="83"/>
      <c r="J5081" s="83"/>
      <c r="K5081" s="83"/>
      <c r="L5081" s="83"/>
      <c r="M5081" s="83"/>
      <c r="N5081" s="83"/>
      <c r="O5081" s="83"/>
      <c r="P5081" s="84"/>
      <c r="Q5081" s="217"/>
      <c r="R5081" s="85">
        <f t="shared" ref="R5081" si="13286">IF(COUNTA(Y5080:DP5083)=0,0,MIN(Y5081:DP5081))</f>
        <v>0</v>
      </c>
      <c r="S5081" s="86">
        <f t="shared" ref="S5081" si="13287">IF(COUNTA(Y5080:DP5083)=0,0,HLOOKUP(S5080,Y5080:DP5083,2,FALSE))</f>
        <v>0</v>
      </c>
      <c r="T5081" s="87">
        <f t="shared" ref="T5081" si="13288">IF(COUNTA(Y5080:DP5083)=0,0,AVERAGE(Y5081:DP5081))</f>
        <v>0</v>
      </c>
      <c r="U5081" s="88">
        <f t="shared" ref="U5081" si="13289">IF(COUNTA(Y5080:DP5083)=0,0,_xlfn.MINIFS(Y5081:DP5081,Y5083:DP5083,U5083))</f>
        <v>0</v>
      </c>
      <c r="V5081" s="89">
        <f t="array" ref="V5081">IF(COUNTA(Y5080:DP5083)=0,0,IF(ISERROR(HLOOKUP(V5083,Y5083:DP5083,1,FALSE)),0,INDEX(Y5081:DP5081,MATCH(V5080&amp;V5083,Y5080:DP5080&amp;Y5083:DP5083,0))))</f>
        <v>0</v>
      </c>
      <c r="W5081" s="90">
        <f t="array" ref="W5081">IF(COUNTA(Y5080:DP5083)=0,0,IF(ISERROR(HLOOKUP(W5083,Y5083:DP5083,1,FALSE)),0,AVERAGEIF(Y5083:DP5083,$W5083,Y5081:DP5081)))</f>
        <v>0</v>
      </c>
      <c r="X5081" s="107"/>
    </row>
    <row r="5082" spans="2:26">
      <c r="B5082" s="83"/>
      <c r="C5082" s="84"/>
      <c r="D5082" s="83"/>
      <c r="E5082" s="83"/>
      <c r="F5082" s="83"/>
      <c r="G5082" s="83"/>
      <c r="H5082" s="83"/>
      <c r="I5082" s="83"/>
      <c r="J5082" s="83"/>
      <c r="K5082" s="83"/>
      <c r="L5082" s="83"/>
      <c r="M5082" s="83"/>
      <c r="N5082" s="83"/>
      <c r="O5082" s="83"/>
      <c r="P5082" s="84"/>
      <c r="Q5082" s="217"/>
      <c r="R5082" s="91">
        <f t="shared" ref="R5082" si="13290">IF(COUNTA(Y5080:DP5083)=0,0,HLOOKUP(R5081,Y5081:DP5083,2,FALSE))</f>
        <v>0</v>
      </c>
      <c r="S5082" s="92">
        <f t="shared" ref="S5082" si="13291">IF(COUNTA(Y5080:DP5083)=0,0,HLOOKUP(S5080,Y5080:DP5083,3,FALSE))</f>
        <v>0</v>
      </c>
      <c r="T5082" s="93"/>
      <c r="U5082" s="94">
        <f t="array" ref="U5082">IF(COUNTA(Y5080:DP5083)=0,0,IF(ISERROR(HLOOKUP(U5083,Y5083:DP5083,1,FALSE)),0,INDEX(Y5082:DP5082,MATCH(U5081&amp;U5083,Y5081:DP5081&amp;Y5083:DP5083,0))))</f>
        <v>0</v>
      </c>
      <c r="V5082" s="94">
        <f t="array" ref="V5082">IF(COUNTA(Y5080:DP5083)=0,0,IF(ISERROR(HLOOKUP(V5083,Y5083:DP5083,1,FALSE)),0,INDEX(Y5082:DP5082,MATCH(V5081&amp;V5083,Y5081:DP5081&amp;Y5083:DP5083,0))))</f>
        <v>0</v>
      </c>
      <c r="W5082" s="95"/>
      <c r="X5082" s="108"/>
    </row>
    <row r="5083" spans="2:26" ht="13.9" thickBot="1">
      <c r="B5083" s="96"/>
      <c r="C5083" s="97"/>
      <c r="D5083" s="96"/>
      <c r="E5083" s="96"/>
      <c r="F5083" s="96"/>
      <c r="G5083" s="96"/>
      <c r="H5083" s="96"/>
      <c r="I5083" s="96"/>
      <c r="J5083" s="96"/>
      <c r="K5083" s="96"/>
      <c r="L5083" s="96"/>
      <c r="M5083" s="96"/>
      <c r="N5083" s="96"/>
      <c r="O5083" s="96"/>
      <c r="P5083" s="97"/>
      <c r="Q5083" s="218"/>
      <c r="R5083" s="98" t="str">
        <f t="shared" ref="R5083" si="13292">IF(COUNTA(Y5080:DP5083)=0,"none",HLOOKUP(R5081,Y5081:DP5083,3,FALSE))</f>
        <v>none</v>
      </c>
      <c r="S5083" s="99" t="str">
        <f t="shared" ref="S5083" si="13293">IF(COUNTA(Y5080:DP5083)=0,"none",HLOOKUP(S5080,Y5080:DP5083,4,FALSE))</f>
        <v>none</v>
      </c>
      <c r="T5083" s="100"/>
      <c r="U5083" s="100" t="str">
        <f t="array" ref="U5083">IF(COUNTA(Y5080:DP5083)=0,"none",IF($U$2="WAHR",$W$3,Abfrage!$F$4))</f>
        <v>none</v>
      </c>
      <c r="V5083" s="100" t="str">
        <f t="array" ref="V5083">IF(COUNTA(Y5080:DP5083)=0,"none",IF($U$2="WAHR",$W$3,Abfrage!$F$4))</f>
        <v>none</v>
      </c>
      <c r="W5083" s="100" t="str">
        <f t="array" ref="W5083">IF(COUNTA(Y5080:DP5083)=0,"none",IF($U$2="WAHR",$W$3,Abfrage!$F$4))</f>
        <v>none</v>
      </c>
      <c r="X5083" s="109"/>
    </row>
    <row r="5084" spans="2:26">
      <c r="B5084" s="75" t="s">
        <v>3121</v>
      </c>
      <c r="C5084" s="76">
        <v>1000069105</v>
      </c>
      <c r="D5084" s="75" t="s">
        <v>158</v>
      </c>
      <c r="E5084" s="75" t="s">
        <v>3122</v>
      </c>
      <c r="F5084" s="75" t="s">
        <v>3123</v>
      </c>
      <c r="G5084" s="75" t="s">
        <v>306</v>
      </c>
      <c r="H5084" s="75" t="e">
        <v>#N/A</v>
      </c>
      <c r="I5084" s="75" t="s">
        <v>2007</v>
      </c>
      <c r="J5084" s="75" t="s">
        <v>3124</v>
      </c>
      <c r="K5084" s="75" t="s">
        <v>306</v>
      </c>
      <c r="L5084" s="75" t="s">
        <v>306</v>
      </c>
      <c r="M5084" s="75" t="s">
        <v>306</v>
      </c>
      <c r="N5084" s="75" t="s">
        <v>306</v>
      </c>
      <c r="O5084" s="75" t="s">
        <v>306</v>
      </c>
      <c r="P5084" s="76" t="s">
        <v>306</v>
      </c>
      <c r="Q5084" s="216"/>
      <c r="R5084" s="77" t="str">
        <f t="shared" ref="R5084" si="13294">IF(COUNTA(Y5084:DP5087)=0,"01.01.1900",INDEX(Y5084:DP5084,MATCH(R5085,Y5085:DP5085,0)))</f>
        <v>01.01.1900</v>
      </c>
      <c r="S5084" s="78" t="str">
        <f t="shared" ref="S5084" si="13295">IF(COUNTA(Y5084:DP5087)=0,"01.01.1900",MAX(Y5084:DP5084))</f>
        <v>01.01.1900</v>
      </c>
      <c r="T5084" s="79"/>
      <c r="U5084" s="80" t="str">
        <f t="array" ref="U5084">IF(COUNTA(Y5084:DP5087)=0,"01.01.1900",IF(ISERROR(HLOOKUP(U5087,Y5087:DP5087,1,FALSE)),"01.01.1900",INDEX(Y5084:DP5084,MATCH(U5085&amp;U5087,Y5085:DP5085&amp;Y5087:DP5087,0))))</f>
        <v>01.01.1900</v>
      </c>
      <c r="V5084" s="81" t="str">
        <f t="shared" ref="V5084" si="13296">IF(COUNTA(Y5084:DP5087)=0,"01.01.1900",_xlfn.MAXIFS(Y5084:DP5084,Y5087:DP5087,V5087))</f>
        <v>01.01.1900</v>
      </c>
      <c r="W5084" s="82"/>
      <c r="X5084" s="106"/>
    </row>
    <row r="5085" spans="2:26">
      <c r="B5085" s="83"/>
      <c r="C5085" s="84"/>
      <c r="D5085" s="83"/>
      <c r="E5085" s="83"/>
      <c r="F5085" s="83"/>
      <c r="G5085" s="83"/>
      <c r="H5085" s="83"/>
      <c r="I5085" s="83"/>
      <c r="J5085" s="83"/>
      <c r="K5085" s="83"/>
      <c r="L5085" s="83"/>
      <c r="M5085" s="83"/>
      <c r="N5085" s="83"/>
      <c r="O5085" s="83"/>
      <c r="P5085" s="84"/>
      <c r="Q5085" s="217"/>
      <c r="R5085" s="85">
        <f t="shared" ref="R5085" si="13297">IF(COUNTA(Y5084:DP5087)=0,0,MIN(Y5085:DP5085))</f>
        <v>0</v>
      </c>
      <c r="S5085" s="86">
        <f t="shared" ref="S5085" si="13298">IF(COUNTA(Y5084:DP5087)=0,0,HLOOKUP(S5084,Y5084:DP5087,2,FALSE))</f>
        <v>0</v>
      </c>
      <c r="T5085" s="87">
        <f t="shared" ref="T5085" si="13299">IF(COUNTA(Y5084:DP5087)=0,0,AVERAGE(Y5085:DP5085))</f>
        <v>0</v>
      </c>
      <c r="U5085" s="88">
        <f t="shared" ref="U5085" si="13300">IF(COUNTA(Y5084:DP5087)=0,0,_xlfn.MINIFS(Y5085:DP5085,Y5087:DP5087,U5087))</f>
        <v>0</v>
      </c>
      <c r="V5085" s="89">
        <f t="array" ref="V5085">IF(COUNTA(Y5084:DP5087)=0,0,IF(ISERROR(HLOOKUP(V5087,Y5087:DP5087,1,FALSE)),0,INDEX(Y5085:DP5085,MATCH(V5084&amp;V5087,Y5084:DP5084&amp;Y5087:DP5087,0))))</f>
        <v>0</v>
      </c>
      <c r="W5085" s="90">
        <f t="array" ref="W5085">IF(COUNTA(Y5084:DP5087)=0,0,IF(ISERROR(HLOOKUP(W5087,Y5087:DP5087,1,FALSE)),0,AVERAGEIF(Y5087:DP5087,$W5087,Y5085:DP5085)))</f>
        <v>0</v>
      </c>
      <c r="X5085" s="107"/>
    </row>
    <row r="5086" spans="2:26">
      <c r="B5086" s="83"/>
      <c r="C5086" s="84"/>
      <c r="D5086" s="83"/>
      <c r="E5086" s="83"/>
      <c r="F5086" s="83"/>
      <c r="G5086" s="83"/>
      <c r="H5086" s="83"/>
      <c r="I5086" s="83"/>
      <c r="J5086" s="83"/>
      <c r="K5086" s="83"/>
      <c r="L5086" s="83"/>
      <c r="M5086" s="83"/>
      <c r="N5086" s="83"/>
      <c r="O5086" s="83"/>
      <c r="P5086" s="84"/>
      <c r="Q5086" s="217"/>
      <c r="R5086" s="91">
        <f t="shared" ref="R5086" si="13301">IF(COUNTA(Y5084:DP5087)=0,0,HLOOKUP(R5085,Y5085:DP5087,2,FALSE))</f>
        <v>0</v>
      </c>
      <c r="S5086" s="92">
        <f t="shared" ref="S5086" si="13302">IF(COUNTA(Y5084:DP5087)=0,0,HLOOKUP(S5084,Y5084:DP5087,3,FALSE))</f>
        <v>0</v>
      </c>
      <c r="T5086" s="93"/>
      <c r="U5086" s="94">
        <f t="array" ref="U5086">IF(COUNTA(Y5084:DP5087)=0,0,IF(ISERROR(HLOOKUP(U5087,Y5087:DP5087,1,FALSE)),0,INDEX(Y5086:DP5086,MATCH(U5085&amp;U5087,Y5085:DP5085&amp;Y5087:DP5087,0))))</f>
        <v>0</v>
      </c>
      <c r="V5086" s="94">
        <f t="array" ref="V5086">IF(COUNTA(Y5084:DP5087)=0,0,IF(ISERROR(HLOOKUP(V5087,Y5087:DP5087,1,FALSE)),0,INDEX(Y5086:DP5086,MATCH(V5085&amp;V5087,Y5085:DP5085&amp;Y5087:DP5087,0))))</f>
        <v>0</v>
      </c>
      <c r="W5086" s="95"/>
      <c r="X5086" s="108"/>
    </row>
    <row r="5087" spans="2:26" ht="13.9" thickBot="1">
      <c r="B5087" s="96"/>
      <c r="C5087" s="97"/>
      <c r="D5087" s="96"/>
      <c r="E5087" s="96"/>
      <c r="F5087" s="96"/>
      <c r="G5087" s="96"/>
      <c r="H5087" s="96"/>
      <c r="I5087" s="96"/>
      <c r="J5087" s="96"/>
      <c r="K5087" s="96"/>
      <c r="L5087" s="96"/>
      <c r="M5087" s="96"/>
      <c r="N5087" s="96"/>
      <c r="O5087" s="96"/>
      <c r="P5087" s="97"/>
      <c r="Q5087" s="218"/>
      <c r="R5087" s="98" t="str">
        <f t="shared" ref="R5087" si="13303">IF(COUNTA(Y5084:DP5087)=0,"none",HLOOKUP(R5085,Y5085:DP5087,3,FALSE))</f>
        <v>none</v>
      </c>
      <c r="S5087" s="99" t="str">
        <f t="shared" ref="S5087" si="13304">IF(COUNTA(Y5084:DP5087)=0,"none",HLOOKUP(S5084,Y5084:DP5087,4,FALSE))</f>
        <v>none</v>
      </c>
      <c r="T5087" s="100"/>
      <c r="U5087" s="100" t="str">
        <f t="array" ref="U5087">IF(COUNTA(Y5084:DP5087)=0,"none",IF($U$2="WAHR",$W$3,Abfrage!$F$4))</f>
        <v>none</v>
      </c>
      <c r="V5087" s="100" t="str">
        <f t="array" ref="V5087">IF(COUNTA(Y5084:DP5087)=0,"none",IF($U$2="WAHR",$W$3,Abfrage!$F$4))</f>
        <v>none</v>
      </c>
      <c r="W5087" s="100" t="str">
        <f t="array" ref="W5087">IF(COUNTA(Y5084:DP5087)=0,"none",IF($U$2="WAHR",$W$3,Abfrage!$F$4))</f>
        <v>none</v>
      </c>
      <c r="X5087" s="109"/>
    </row>
    <row r="5088" spans="2:26">
      <c r="B5088" s="75" t="s">
        <v>3125</v>
      </c>
      <c r="C5088" s="76">
        <v>1000229868</v>
      </c>
      <c r="D5088" s="75" t="s">
        <v>95</v>
      </c>
      <c r="E5088" s="75" t="s">
        <v>148</v>
      </c>
      <c r="F5088" s="75" t="s">
        <v>96</v>
      </c>
      <c r="G5088" s="75" t="s">
        <v>3126</v>
      </c>
      <c r="H5088" s="75" t="e">
        <v>#N/A</v>
      </c>
      <c r="I5088" s="75" t="s">
        <v>51</v>
      </c>
      <c r="J5088" s="75" t="s">
        <v>3127</v>
      </c>
      <c r="K5088" s="75" t="s">
        <v>327</v>
      </c>
      <c r="L5088" s="75" t="s">
        <v>326</v>
      </c>
      <c r="M5088" s="75" t="s">
        <v>313</v>
      </c>
      <c r="N5088" s="75" t="s">
        <v>327</v>
      </c>
      <c r="O5088" s="75" t="s">
        <v>306</v>
      </c>
      <c r="P5088" s="76" t="s">
        <v>306</v>
      </c>
      <c r="Q5088" s="216"/>
      <c r="R5088" s="77" t="str">
        <f t="shared" ref="R5088" si="13305">IF(COUNTA(Y5088:DP5091)=0,"01.01.1900",INDEX(Y5088:DP5088,MATCH(R5089,Y5089:DP5089,0)))</f>
        <v>01.01.1900</v>
      </c>
      <c r="S5088" s="78" t="str">
        <f t="shared" ref="S5088" si="13306">IF(COUNTA(Y5088:DP5091)=0,"01.01.1900",MAX(Y5088:DP5088))</f>
        <v>01.01.1900</v>
      </c>
      <c r="T5088" s="79"/>
      <c r="U5088" s="80" t="str">
        <f t="array" ref="U5088">IF(COUNTA(Y5088:DP5091)=0,"01.01.1900",IF(ISERROR(HLOOKUP(U5091,Y5091:DP5091,1,FALSE)),"01.01.1900",INDEX(Y5088:DP5088,MATCH(U5089&amp;U5091,Y5089:DP5089&amp;Y5091:DP5091,0))))</f>
        <v>01.01.1900</v>
      </c>
      <c r="V5088" s="81" t="str">
        <f t="shared" ref="V5088" si="13307">IF(COUNTA(Y5088:DP5091)=0,"01.01.1900",_xlfn.MAXIFS(Y5088:DP5088,Y5091:DP5091,V5091))</f>
        <v>01.01.1900</v>
      </c>
      <c r="W5088" s="82"/>
      <c r="X5088" s="106"/>
    </row>
    <row r="5089" spans="2:24">
      <c r="B5089" s="83"/>
      <c r="C5089" s="84"/>
      <c r="D5089" s="83"/>
      <c r="E5089" s="83"/>
      <c r="F5089" s="83"/>
      <c r="G5089" s="83"/>
      <c r="H5089" s="83"/>
      <c r="I5089" s="83"/>
      <c r="J5089" s="83"/>
      <c r="K5089" s="83"/>
      <c r="L5089" s="83"/>
      <c r="M5089" s="83"/>
      <c r="N5089" s="83"/>
      <c r="O5089" s="83"/>
      <c r="P5089" s="84"/>
      <c r="Q5089" s="217"/>
      <c r="R5089" s="85">
        <f t="shared" ref="R5089" si="13308">IF(COUNTA(Y5088:DP5091)=0,0,MIN(Y5089:DP5089))</f>
        <v>0</v>
      </c>
      <c r="S5089" s="86">
        <f t="shared" ref="S5089" si="13309">IF(COUNTA(Y5088:DP5091)=0,0,HLOOKUP(S5088,Y5088:DP5091,2,FALSE))</f>
        <v>0</v>
      </c>
      <c r="T5089" s="87">
        <f t="shared" ref="T5089" si="13310">IF(COUNTA(Y5088:DP5091)=0,0,AVERAGE(Y5089:DP5089))</f>
        <v>0</v>
      </c>
      <c r="U5089" s="88">
        <f t="shared" ref="U5089" si="13311">IF(COUNTA(Y5088:DP5091)=0,0,_xlfn.MINIFS(Y5089:DP5089,Y5091:DP5091,U5091))</f>
        <v>0</v>
      </c>
      <c r="V5089" s="89">
        <f t="array" ref="V5089">IF(COUNTA(Y5088:DP5091)=0,0,IF(ISERROR(HLOOKUP(V5091,Y5091:DP5091,1,FALSE)),0,INDEX(Y5089:DP5089,MATCH(V5088&amp;V5091,Y5088:DP5088&amp;Y5091:DP5091,0))))</f>
        <v>0</v>
      </c>
      <c r="W5089" s="90">
        <f t="array" ref="W5089">IF(COUNTA(Y5088:DP5091)=0,0,IF(ISERROR(HLOOKUP(W5091,Y5091:DP5091,1,FALSE)),0,AVERAGEIF(Y5091:DP5091,$W5091,Y5089:DP5089)))</f>
        <v>0</v>
      </c>
      <c r="X5089" s="107"/>
    </row>
    <row r="5090" spans="2:24">
      <c r="B5090" s="83"/>
      <c r="C5090" s="84"/>
      <c r="D5090" s="83"/>
      <c r="E5090" s="83"/>
      <c r="F5090" s="83"/>
      <c r="G5090" s="83"/>
      <c r="H5090" s="83"/>
      <c r="I5090" s="83"/>
      <c r="J5090" s="83"/>
      <c r="K5090" s="83"/>
      <c r="L5090" s="83"/>
      <c r="M5090" s="83"/>
      <c r="N5090" s="83"/>
      <c r="O5090" s="83"/>
      <c r="P5090" s="84"/>
      <c r="Q5090" s="217"/>
      <c r="R5090" s="91">
        <f t="shared" ref="R5090" si="13312">IF(COUNTA(Y5088:DP5091)=0,0,HLOOKUP(R5089,Y5089:DP5091,2,FALSE))</f>
        <v>0</v>
      </c>
      <c r="S5090" s="92">
        <f t="shared" ref="S5090" si="13313">IF(COUNTA(Y5088:DP5091)=0,0,HLOOKUP(S5088,Y5088:DP5091,3,FALSE))</f>
        <v>0</v>
      </c>
      <c r="T5090" s="93"/>
      <c r="U5090" s="94">
        <f t="array" ref="U5090">IF(COUNTA(Y5088:DP5091)=0,0,IF(ISERROR(HLOOKUP(U5091,Y5091:DP5091,1,FALSE)),0,INDEX(Y5090:DP5090,MATCH(U5089&amp;U5091,Y5089:DP5089&amp;Y5091:DP5091,0))))</f>
        <v>0</v>
      </c>
      <c r="V5090" s="94">
        <f t="array" ref="V5090">IF(COUNTA(Y5088:DP5091)=0,0,IF(ISERROR(HLOOKUP(V5091,Y5091:DP5091,1,FALSE)),0,INDEX(Y5090:DP5090,MATCH(V5089&amp;V5091,Y5089:DP5089&amp;Y5091:DP5091,0))))</f>
        <v>0</v>
      </c>
      <c r="W5090" s="95"/>
      <c r="X5090" s="108"/>
    </row>
    <row r="5091" spans="2:24" ht="13.9" thickBot="1">
      <c r="B5091" s="96"/>
      <c r="C5091" s="97"/>
      <c r="D5091" s="96"/>
      <c r="E5091" s="96"/>
      <c r="F5091" s="96"/>
      <c r="G5091" s="96"/>
      <c r="H5091" s="96"/>
      <c r="I5091" s="96"/>
      <c r="J5091" s="96"/>
      <c r="K5091" s="96"/>
      <c r="L5091" s="96"/>
      <c r="M5091" s="96"/>
      <c r="N5091" s="96"/>
      <c r="O5091" s="96"/>
      <c r="P5091" s="97"/>
      <c r="Q5091" s="218"/>
      <c r="R5091" s="98" t="str">
        <f t="shared" ref="R5091" si="13314">IF(COUNTA(Y5088:DP5091)=0,"none",HLOOKUP(R5089,Y5089:DP5091,3,FALSE))</f>
        <v>none</v>
      </c>
      <c r="S5091" s="99" t="str">
        <f t="shared" ref="S5091" si="13315">IF(COUNTA(Y5088:DP5091)=0,"none",HLOOKUP(S5088,Y5088:DP5091,4,FALSE))</f>
        <v>none</v>
      </c>
      <c r="T5091" s="100"/>
      <c r="U5091" s="100" t="str">
        <f t="array" ref="U5091">IF(COUNTA(Y5088:DP5091)=0,"none",IF($U$2="WAHR",$W$3,Abfrage!$F$4))</f>
        <v>none</v>
      </c>
      <c r="V5091" s="100" t="str">
        <f t="array" ref="V5091">IF(COUNTA(Y5088:DP5091)=0,"none",IF($U$2="WAHR",$W$3,Abfrage!$F$4))</f>
        <v>none</v>
      </c>
      <c r="W5091" s="100" t="str">
        <f t="array" ref="W5091">IF(COUNTA(Y5088:DP5091)=0,"none",IF($U$2="WAHR",$W$3,Abfrage!$F$4))</f>
        <v>none</v>
      </c>
      <c r="X5091" s="109"/>
    </row>
    <row r="5092" spans="2:24">
      <c r="B5092" s="75" t="s">
        <v>3128</v>
      </c>
      <c r="C5092" s="76">
        <v>1000372106</v>
      </c>
      <c r="D5092" s="75" t="s">
        <v>95</v>
      </c>
      <c r="E5092" s="75" t="s">
        <v>170</v>
      </c>
      <c r="F5092" s="75" t="s">
        <v>306</v>
      </c>
      <c r="G5092" s="75" t="s">
        <v>306</v>
      </c>
      <c r="H5092" s="75" t="e">
        <v>#N/A</v>
      </c>
      <c r="I5092" s="75" t="s">
        <v>172</v>
      </c>
      <c r="J5092" s="75" t="s">
        <v>3129</v>
      </c>
      <c r="K5092" s="75" t="s">
        <v>306</v>
      </c>
      <c r="L5092" s="75" t="s">
        <v>306</v>
      </c>
      <c r="M5092" s="75" t="s">
        <v>306</v>
      </c>
      <c r="N5092" s="75" t="s">
        <v>306</v>
      </c>
      <c r="O5092" s="75" t="s">
        <v>309</v>
      </c>
      <c r="P5092" s="76" t="s">
        <v>306</v>
      </c>
      <c r="Q5092" s="216"/>
      <c r="R5092" s="77" t="str">
        <f t="shared" ref="R5092" si="13316">IF(COUNTA(Y5092:DP5095)=0,"01.01.1900",INDEX(Y5092:DP5092,MATCH(R5093,Y5093:DP5093,0)))</f>
        <v>01.01.1900</v>
      </c>
      <c r="S5092" s="78" t="str">
        <f t="shared" ref="S5092" si="13317">IF(COUNTA(Y5092:DP5095)=0,"01.01.1900",MAX(Y5092:DP5092))</f>
        <v>01.01.1900</v>
      </c>
      <c r="T5092" s="79"/>
      <c r="U5092" s="80" t="str">
        <f t="array" ref="U5092">IF(COUNTA(Y5092:DP5095)=0,"01.01.1900",IF(ISERROR(HLOOKUP(U5095,Y5095:DP5095,1,FALSE)),"01.01.1900",INDEX(Y5092:DP5092,MATCH(U5093&amp;U5095,Y5093:DP5093&amp;Y5095:DP5095,0))))</f>
        <v>01.01.1900</v>
      </c>
      <c r="V5092" s="81" t="str">
        <f t="shared" ref="V5092" si="13318">IF(COUNTA(Y5092:DP5095)=0,"01.01.1900",_xlfn.MAXIFS(Y5092:DP5092,Y5095:DP5095,V5095))</f>
        <v>01.01.1900</v>
      </c>
      <c r="W5092" s="82"/>
      <c r="X5092" s="106"/>
    </row>
    <row r="5093" spans="2:24">
      <c r="B5093" s="83"/>
      <c r="C5093" s="84"/>
      <c r="D5093" s="83"/>
      <c r="E5093" s="83"/>
      <c r="F5093" s="83"/>
      <c r="G5093" s="83"/>
      <c r="H5093" s="83"/>
      <c r="I5093" s="83"/>
      <c r="J5093" s="83"/>
      <c r="K5093" s="83"/>
      <c r="L5093" s="83"/>
      <c r="M5093" s="83"/>
      <c r="N5093" s="83"/>
      <c r="O5093" s="83"/>
      <c r="P5093" s="84"/>
      <c r="Q5093" s="217"/>
      <c r="R5093" s="85">
        <f t="shared" ref="R5093" si="13319">IF(COUNTA(Y5092:DP5095)=0,0,MIN(Y5093:DP5093))</f>
        <v>0</v>
      </c>
      <c r="S5093" s="86">
        <f t="shared" ref="S5093" si="13320">IF(COUNTA(Y5092:DP5095)=0,0,HLOOKUP(S5092,Y5092:DP5095,2,FALSE))</f>
        <v>0</v>
      </c>
      <c r="T5093" s="87">
        <f t="shared" ref="T5093" si="13321">IF(COUNTA(Y5092:DP5095)=0,0,AVERAGE(Y5093:DP5093))</f>
        <v>0</v>
      </c>
      <c r="U5093" s="88">
        <f t="shared" ref="U5093" si="13322">IF(COUNTA(Y5092:DP5095)=0,0,_xlfn.MINIFS(Y5093:DP5093,Y5095:DP5095,U5095))</f>
        <v>0</v>
      </c>
      <c r="V5093" s="89">
        <f t="array" ref="V5093">IF(COUNTA(Y5092:DP5095)=0,0,IF(ISERROR(HLOOKUP(V5095,Y5095:DP5095,1,FALSE)),0,INDEX(Y5093:DP5093,MATCH(V5092&amp;V5095,Y5092:DP5092&amp;Y5095:DP5095,0))))</f>
        <v>0</v>
      </c>
      <c r="W5093" s="90">
        <f t="array" ref="W5093">IF(COUNTA(Y5092:DP5095)=0,0,IF(ISERROR(HLOOKUP(W5095,Y5095:DP5095,1,FALSE)),0,AVERAGEIF(Y5095:DP5095,$W5095,Y5093:DP5093)))</f>
        <v>0</v>
      </c>
      <c r="X5093" s="107"/>
    </row>
    <row r="5094" spans="2:24">
      <c r="B5094" s="83"/>
      <c r="C5094" s="84"/>
      <c r="D5094" s="83"/>
      <c r="E5094" s="83"/>
      <c r="F5094" s="83"/>
      <c r="G5094" s="83"/>
      <c r="H5094" s="83"/>
      <c r="I5094" s="83"/>
      <c r="J5094" s="83"/>
      <c r="K5094" s="83"/>
      <c r="L5094" s="83"/>
      <c r="M5094" s="83"/>
      <c r="N5094" s="83"/>
      <c r="O5094" s="83"/>
      <c r="P5094" s="84"/>
      <c r="Q5094" s="217"/>
      <c r="R5094" s="91">
        <f t="shared" ref="R5094" si="13323">IF(COUNTA(Y5092:DP5095)=0,0,HLOOKUP(R5093,Y5093:DP5095,2,FALSE))</f>
        <v>0</v>
      </c>
      <c r="S5094" s="92">
        <f t="shared" ref="S5094" si="13324">IF(COUNTA(Y5092:DP5095)=0,0,HLOOKUP(S5092,Y5092:DP5095,3,FALSE))</f>
        <v>0</v>
      </c>
      <c r="T5094" s="93"/>
      <c r="U5094" s="94">
        <f t="array" ref="U5094">IF(COUNTA(Y5092:DP5095)=0,0,IF(ISERROR(HLOOKUP(U5095,Y5095:DP5095,1,FALSE)),0,INDEX(Y5094:DP5094,MATCH(U5093&amp;U5095,Y5093:DP5093&amp;Y5095:DP5095,0))))</f>
        <v>0</v>
      </c>
      <c r="V5094" s="94">
        <f t="array" ref="V5094">IF(COUNTA(Y5092:DP5095)=0,0,IF(ISERROR(HLOOKUP(V5095,Y5095:DP5095,1,FALSE)),0,INDEX(Y5094:DP5094,MATCH(V5093&amp;V5095,Y5093:DP5093&amp;Y5095:DP5095,0))))</f>
        <v>0</v>
      </c>
      <c r="W5094" s="95"/>
      <c r="X5094" s="108"/>
    </row>
    <row r="5095" spans="2:24" ht="13.9" thickBot="1">
      <c r="B5095" s="96"/>
      <c r="C5095" s="97"/>
      <c r="D5095" s="96"/>
      <c r="E5095" s="96"/>
      <c r="F5095" s="96"/>
      <c r="G5095" s="96"/>
      <c r="H5095" s="96"/>
      <c r="I5095" s="96"/>
      <c r="J5095" s="96"/>
      <c r="K5095" s="96"/>
      <c r="L5095" s="96"/>
      <c r="M5095" s="96"/>
      <c r="N5095" s="96"/>
      <c r="O5095" s="96"/>
      <c r="P5095" s="97"/>
      <c r="Q5095" s="218"/>
      <c r="R5095" s="98" t="str">
        <f t="shared" ref="R5095" si="13325">IF(COUNTA(Y5092:DP5095)=0,"none",HLOOKUP(R5093,Y5093:DP5095,3,FALSE))</f>
        <v>none</v>
      </c>
      <c r="S5095" s="99" t="str">
        <f t="shared" ref="S5095" si="13326">IF(COUNTA(Y5092:DP5095)=0,"none",HLOOKUP(S5092,Y5092:DP5095,4,FALSE))</f>
        <v>none</v>
      </c>
      <c r="T5095" s="100"/>
      <c r="U5095" s="100" t="str">
        <f t="array" ref="U5095">IF(COUNTA(Y5092:DP5095)=0,"none",IF($U$2="WAHR",$W$3,Abfrage!$F$4))</f>
        <v>none</v>
      </c>
      <c r="V5095" s="100" t="str">
        <f t="array" ref="V5095">IF(COUNTA(Y5092:DP5095)=0,"none",IF($U$2="WAHR",$W$3,Abfrage!$F$4))</f>
        <v>none</v>
      </c>
      <c r="W5095" s="100" t="str">
        <f t="array" ref="W5095">IF(COUNTA(Y5092:DP5095)=0,"none",IF($U$2="WAHR",$W$3,Abfrage!$F$4))</f>
        <v>none</v>
      </c>
      <c r="X5095" s="109"/>
    </row>
    <row r="5096" spans="2:24">
      <c r="B5096" s="75" t="s">
        <v>3130</v>
      </c>
      <c r="C5096" s="76">
        <v>1000382587</v>
      </c>
      <c r="D5096" s="75" t="s">
        <v>95</v>
      </c>
      <c r="E5096" s="75" t="s">
        <v>170</v>
      </c>
      <c r="F5096" s="75" t="s">
        <v>306</v>
      </c>
      <c r="G5096" s="75" t="s">
        <v>306</v>
      </c>
      <c r="H5096" s="75" t="e">
        <v>#N/A</v>
      </c>
      <c r="I5096" s="75" t="s">
        <v>172</v>
      </c>
      <c r="J5096" s="75" t="s">
        <v>3131</v>
      </c>
      <c r="K5096" s="75" t="s">
        <v>306</v>
      </c>
      <c r="L5096" s="75" t="s">
        <v>306</v>
      </c>
      <c r="M5096" s="75" t="s">
        <v>306</v>
      </c>
      <c r="N5096" s="75" t="s">
        <v>306</v>
      </c>
      <c r="O5096" s="75" t="s">
        <v>309</v>
      </c>
      <c r="P5096" s="76" t="s">
        <v>306</v>
      </c>
      <c r="Q5096" s="216"/>
      <c r="R5096" s="77" t="str">
        <f t="shared" ref="R5096" si="13327">IF(COUNTA(Y5096:DP5099)=0,"01.01.1900",INDEX(Y5096:DP5096,MATCH(R5097,Y5097:DP5097,0)))</f>
        <v>01.01.1900</v>
      </c>
      <c r="S5096" s="78" t="str">
        <f t="shared" ref="S5096" si="13328">IF(COUNTA(Y5096:DP5099)=0,"01.01.1900",MAX(Y5096:DP5096))</f>
        <v>01.01.1900</v>
      </c>
      <c r="T5096" s="79"/>
      <c r="U5096" s="80" t="str">
        <f t="array" ref="U5096">IF(COUNTA(Y5096:DP5099)=0,"01.01.1900",IF(ISERROR(HLOOKUP(U5099,Y5099:DP5099,1,FALSE)),"01.01.1900",INDEX(Y5096:DP5096,MATCH(U5097&amp;U5099,Y5097:DP5097&amp;Y5099:DP5099,0))))</f>
        <v>01.01.1900</v>
      </c>
      <c r="V5096" s="81" t="str">
        <f t="shared" ref="V5096" si="13329">IF(COUNTA(Y5096:DP5099)=0,"01.01.1900",_xlfn.MAXIFS(Y5096:DP5096,Y5099:DP5099,V5099))</f>
        <v>01.01.1900</v>
      </c>
      <c r="W5096" s="82"/>
      <c r="X5096" s="106"/>
    </row>
    <row r="5097" spans="2:24">
      <c r="B5097" s="83"/>
      <c r="C5097" s="84"/>
      <c r="D5097" s="83"/>
      <c r="E5097" s="83"/>
      <c r="F5097" s="83"/>
      <c r="G5097" s="83"/>
      <c r="H5097" s="83"/>
      <c r="I5097" s="83"/>
      <c r="J5097" s="83"/>
      <c r="K5097" s="83"/>
      <c r="L5097" s="83"/>
      <c r="M5097" s="83"/>
      <c r="N5097" s="83"/>
      <c r="O5097" s="83"/>
      <c r="P5097" s="84"/>
      <c r="Q5097" s="217"/>
      <c r="R5097" s="85">
        <f t="shared" ref="R5097" si="13330">IF(COUNTA(Y5096:DP5099)=0,0,MIN(Y5097:DP5097))</f>
        <v>0</v>
      </c>
      <c r="S5097" s="86">
        <f t="shared" ref="S5097" si="13331">IF(COUNTA(Y5096:DP5099)=0,0,HLOOKUP(S5096,Y5096:DP5099,2,FALSE))</f>
        <v>0</v>
      </c>
      <c r="T5097" s="87">
        <f t="shared" ref="T5097" si="13332">IF(COUNTA(Y5096:DP5099)=0,0,AVERAGE(Y5097:DP5097))</f>
        <v>0</v>
      </c>
      <c r="U5097" s="88">
        <f t="shared" ref="U5097" si="13333">IF(COUNTA(Y5096:DP5099)=0,0,_xlfn.MINIFS(Y5097:DP5097,Y5099:DP5099,U5099))</f>
        <v>0</v>
      </c>
      <c r="V5097" s="89">
        <f t="array" ref="V5097">IF(COUNTA(Y5096:DP5099)=0,0,IF(ISERROR(HLOOKUP(V5099,Y5099:DP5099,1,FALSE)),0,INDEX(Y5097:DP5097,MATCH(V5096&amp;V5099,Y5096:DP5096&amp;Y5099:DP5099,0))))</f>
        <v>0</v>
      </c>
      <c r="W5097" s="90">
        <f t="array" ref="W5097">IF(COUNTA(Y5096:DP5099)=0,0,IF(ISERROR(HLOOKUP(W5099,Y5099:DP5099,1,FALSE)),0,AVERAGEIF(Y5099:DP5099,$W5099,Y5097:DP5097)))</f>
        <v>0</v>
      </c>
      <c r="X5097" s="107"/>
    </row>
    <row r="5098" spans="2:24">
      <c r="B5098" s="83"/>
      <c r="C5098" s="84"/>
      <c r="D5098" s="83"/>
      <c r="E5098" s="83"/>
      <c r="F5098" s="83"/>
      <c r="G5098" s="83"/>
      <c r="H5098" s="83"/>
      <c r="I5098" s="83"/>
      <c r="J5098" s="83"/>
      <c r="K5098" s="83"/>
      <c r="L5098" s="83"/>
      <c r="M5098" s="83"/>
      <c r="N5098" s="83"/>
      <c r="O5098" s="83"/>
      <c r="P5098" s="84"/>
      <c r="Q5098" s="217"/>
      <c r="R5098" s="91">
        <f t="shared" ref="R5098" si="13334">IF(COUNTA(Y5096:DP5099)=0,0,HLOOKUP(R5097,Y5097:DP5099,2,FALSE))</f>
        <v>0</v>
      </c>
      <c r="S5098" s="92">
        <f t="shared" ref="S5098" si="13335">IF(COUNTA(Y5096:DP5099)=0,0,HLOOKUP(S5096,Y5096:DP5099,3,FALSE))</f>
        <v>0</v>
      </c>
      <c r="T5098" s="93"/>
      <c r="U5098" s="94">
        <f t="array" ref="U5098">IF(COUNTA(Y5096:DP5099)=0,0,IF(ISERROR(HLOOKUP(U5099,Y5099:DP5099,1,FALSE)),0,INDEX(Y5098:DP5098,MATCH(U5097&amp;U5099,Y5097:DP5097&amp;Y5099:DP5099,0))))</f>
        <v>0</v>
      </c>
      <c r="V5098" s="94">
        <f t="array" ref="V5098">IF(COUNTA(Y5096:DP5099)=0,0,IF(ISERROR(HLOOKUP(V5099,Y5099:DP5099,1,FALSE)),0,INDEX(Y5098:DP5098,MATCH(V5097&amp;V5099,Y5097:DP5097&amp;Y5099:DP5099,0))))</f>
        <v>0</v>
      </c>
      <c r="W5098" s="95"/>
      <c r="X5098" s="108"/>
    </row>
    <row r="5099" spans="2:24" ht="13.9" thickBot="1">
      <c r="B5099" s="96"/>
      <c r="C5099" s="97"/>
      <c r="D5099" s="96"/>
      <c r="E5099" s="96"/>
      <c r="F5099" s="96"/>
      <c r="G5099" s="96"/>
      <c r="H5099" s="96"/>
      <c r="I5099" s="96"/>
      <c r="J5099" s="96"/>
      <c r="K5099" s="96"/>
      <c r="L5099" s="96"/>
      <c r="M5099" s="96"/>
      <c r="N5099" s="96"/>
      <c r="O5099" s="96"/>
      <c r="P5099" s="97"/>
      <c r="Q5099" s="218"/>
      <c r="R5099" s="98" t="str">
        <f t="shared" ref="R5099" si="13336">IF(COUNTA(Y5096:DP5099)=0,"none",HLOOKUP(R5097,Y5097:DP5099,3,FALSE))</f>
        <v>none</v>
      </c>
      <c r="S5099" s="99" t="str">
        <f t="shared" ref="S5099" si="13337">IF(COUNTA(Y5096:DP5099)=0,"none",HLOOKUP(S5096,Y5096:DP5099,4,FALSE))</f>
        <v>none</v>
      </c>
      <c r="T5099" s="100"/>
      <c r="U5099" s="100" t="str">
        <f t="array" ref="U5099">IF(COUNTA(Y5096:DP5099)=0,"none",IF($U$2="WAHR",$W$3,Abfrage!$F$4))</f>
        <v>none</v>
      </c>
      <c r="V5099" s="100" t="str">
        <f t="array" ref="V5099">IF(COUNTA(Y5096:DP5099)=0,"none",IF($U$2="WAHR",$W$3,Abfrage!$F$4))</f>
        <v>none</v>
      </c>
      <c r="W5099" s="100" t="str">
        <f t="array" ref="W5099">IF(COUNTA(Y5096:DP5099)=0,"none",IF($U$2="WAHR",$W$3,Abfrage!$F$4))</f>
        <v>none</v>
      </c>
      <c r="X5099" s="109"/>
    </row>
    <row r="5100" spans="2:24">
      <c r="B5100" s="75" t="s">
        <v>3132</v>
      </c>
      <c r="C5100" s="76">
        <v>1000410677</v>
      </c>
      <c r="D5100" s="75" t="s">
        <v>95</v>
      </c>
      <c r="E5100" s="75" t="s">
        <v>148</v>
      </c>
      <c r="F5100" s="75" t="s">
        <v>96</v>
      </c>
      <c r="G5100" s="75" t="s">
        <v>306</v>
      </c>
      <c r="H5100" s="75" t="e">
        <v>#N/A</v>
      </c>
      <c r="I5100" s="75" t="s">
        <v>48</v>
      </c>
      <c r="J5100" s="75" t="s">
        <v>3133</v>
      </c>
      <c r="K5100" s="75" t="s">
        <v>326</v>
      </c>
      <c r="L5100" s="75" t="s">
        <v>915</v>
      </c>
      <c r="M5100" s="75" t="s">
        <v>313</v>
      </c>
      <c r="N5100" s="75" t="s">
        <v>327</v>
      </c>
      <c r="O5100" s="75" t="s">
        <v>306</v>
      </c>
      <c r="P5100" s="76" t="s">
        <v>306</v>
      </c>
      <c r="Q5100" s="216"/>
      <c r="R5100" s="77" t="str">
        <f t="shared" ref="R5100" si="13338">IF(COUNTA(Y5100:DP5103)=0,"01.01.1900",INDEX(Y5100:DP5100,MATCH(R5101,Y5101:DP5101,0)))</f>
        <v>01.01.1900</v>
      </c>
      <c r="S5100" s="78" t="str">
        <f t="shared" ref="S5100" si="13339">IF(COUNTA(Y5100:DP5103)=0,"01.01.1900",MAX(Y5100:DP5100))</f>
        <v>01.01.1900</v>
      </c>
      <c r="T5100" s="79"/>
      <c r="U5100" s="80" t="str">
        <f t="array" ref="U5100">IF(COUNTA(Y5100:DP5103)=0,"01.01.1900",IF(ISERROR(HLOOKUP(U5103,Y5103:DP5103,1,FALSE)),"01.01.1900",INDEX(Y5100:DP5100,MATCH(U5101&amp;U5103,Y5101:DP5101&amp;Y5103:DP5103,0))))</f>
        <v>01.01.1900</v>
      </c>
      <c r="V5100" s="81" t="str">
        <f t="shared" ref="V5100" si="13340">IF(COUNTA(Y5100:DP5103)=0,"01.01.1900",_xlfn.MAXIFS(Y5100:DP5100,Y5103:DP5103,V5103))</f>
        <v>01.01.1900</v>
      </c>
      <c r="W5100" s="82"/>
      <c r="X5100" s="106"/>
    </row>
    <row r="5101" spans="2:24">
      <c r="B5101" s="83"/>
      <c r="C5101" s="84"/>
      <c r="D5101" s="83"/>
      <c r="E5101" s="83"/>
      <c r="F5101" s="83"/>
      <c r="G5101" s="83"/>
      <c r="H5101" s="83"/>
      <c r="I5101" s="83"/>
      <c r="J5101" s="83"/>
      <c r="K5101" s="83"/>
      <c r="L5101" s="83"/>
      <c r="M5101" s="83"/>
      <c r="N5101" s="83"/>
      <c r="O5101" s="83"/>
      <c r="P5101" s="84"/>
      <c r="Q5101" s="217"/>
      <c r="R5101" s="85">
        <f t="shared" ref="R5101" si="13341">IF(COUNTA(Y5100:DP5103)=0,0,MIN(Y5101:DP5101))</f>
        <v>0</v>
      </c>
      <c r="S5101" s="86">
        <f t="shared" ref="S5101" si="13342">IF(COUNTA(Y5100:DP5103)=0,0,HLOOKUP(S5100,Y5100:DP5103,2,FALSE))</f>
        <v>0</v>
      </c>
      <c r="T5101" s="87">
        <f t="shared" ref="T5101" si="13343">IF(COUNTA(Y5100:DP5103)=0,0,AVERAGE(Y5101:DP5101))</f>
        <v>0</v>
      </c>
      <c r="U5101" s="88">
        <f t="shared" ref="U5101" si="13344">IF(COUNTA(Y5100:DP5103)=0,0,_xlfn.MINIFS(Y5101:DP5101,Y5103:DP5103,U5103))</f>
        <v>0</v>
      </c>
      <c r="V5101" s="89">
        <f t="array" ref="V5101">IF(COUNTA(Y5100:DP5103)=0,0,IF(ISERROR(HLOOKUP(V5103,Y5103:DP5103,1,FALSE)),0,INDEX(Y5101:DP5101,MATCH(V5100&amp;V5103,Y5100:DP5100&amp;Y5103:DP5103,0))))</f>
        <v>0</v>
      </c>
      <c r="W5101" s="90">
        <f t="array" ref="W5101">IF(COUNTA(Y5100:DP5103)=0,0,IF(ISERROR(HLOOKUP(W5103,Y5103:DP5103,1,FALSE)),0,AVERAGEIF(Y5103:DP5103,$W5103,Y5101:DP5101)))</f>
        <v>0</v>
      </c>
      <c r="X5101" s="107"/>
    </row>
    <row r="5102" spans="2:24">
      <c r="B5102" s="83"/>
      <c r="C5102" s="84"/>
      <c r="D5102" s="83"/>
      <c r="E5102" s="83"/>
      <c r="F5102" s="83"/>
      <c r="G5102" s="83"/>
      <c r="H5102" s="83"/>
      <c r="I5102" s="83"/>
      <c r="J5102" s="83"/>
      <c r="K5102" s="83"/>
      <c r="L5102" s="83"/>
      <c r="M5102" s="83"/>
      <c r="N5102" s="83"/>
      <c r="O5102" s="83"/>
      <c r="P5102" s="84"/>
      <c r="Q5102" s="217"/>
      <c r="R5102" s="91">
        <f t="shared" ref="R5102" si="13345">IF(COUNTA(Y5100:DP5103)=0,0,HLOOKUP(R5101,Y5101:DP5103,2,FALSE))</f>
        <v>0</v>
      </c>
      <c r="S5102" s="92">
        <f t="shared" ref="S5102" si="13346">IF(COUNTA(Y5100:DP5103)=0,0,HLOOKUP(S5100,Y5100:DP5103,3,FALSE))</f>
        <v>0</v>
      </c>
      <c r="T5102" s="93"/>
      <c r="U5102" s="94">
        <f t="array" ref="U5102">IF(COUNTA(Y5100:DP5103)=0,0,IF(ISERROR(HLOOKUP(U5103,Y5103:DP5103,1,FALSE)),0,INDEX(Y5102:DP5102,MATCH(U5101&amp;U5103,Y5101:DP5101&amp;Y5103:DP5103,0))))</f>
        <v>0</v>
      </c>
      <c r="V5102" s="94">
        <f t="array" ref="V5102">IF(COUNTA(Y5100:DP5103)=0,0,IF(ISERROR(HLOOKUP(V5103,Y5103:DP5103,1,FALSE)),0,INDEX(Y5102:DP5102,MATCH(V5101&amp;V5103,Y5101:DP5101&amp;Y5103:DP5103,0))))</f>
        <v>0</v>
      </c>
      <c r="W5102" s="95"/>
      <c r="X5102" s="108"/>
    </row>
    <row r="5103" spans="2:24" ht="13.9" thickBot="1">
      <c r="B5103" s="96"/>
      <c r="C5103" s="97"/>
      <c r="D5103" s="96"/>
      <c r="E5103" s="96"/>
      <c r="F5103" s="96"/>
      <c r="G5103" s="96"/>
      <c r="H5103" s="96"/>
      <c r="I5103" s="96"/>
      <c r="J5103" s="96"/>
      <c r="K5103" s="96"/>
      <c r="L5103" s="96"/>
      <c r="M5103" s="96"/>
      <c r="N5103" s="96"/>
      <c r="O5103" s="96"/>
      <c r="P5103" s="97"/>
      <c r="Q5103" s="218"/>
      <c r="R5103" s="98" t="str">
        <f t="shared" ref="R5103" si="13347">IF(COUNTA(Y5100:DP5103)=0,"none",HLOOKUP(R5101,Y5101:DP5103,3,FALSE))</f>
        <v>none</v>
      </c>
      <c r="S5103" s="99" t="str">
        <f t="shared" ref="S5103" si="13348">IF(COUNTA(Y5100:DP5103)=0,"none",HLOOKUP(S5100,Y5100:DP5103,4,FALSE))</f>
        <v>none</v>
      </c>
      <c r="T5103" s="100"/>
      <c r="U5103" s="100" t="str">
        <f t="array" ref="U5103">IF(COUNTA(Y5100:DP5103)=0,"none",IF($U$2="WAHR",$W$3,Abfrage!$F$4))</f>
        <v>none</v>
      </c>
      <c r="V5103" s="100" t="str">
        <f t="array" ref="V5103">IF(COUNTA(Y5100:DP5103)=0,"none",IF($U$2="WAHR",$W$3,Abfrage!$F$4))</f>
        <v>none</v>
      </c>
      <c r="W5103" s="100" t="str">
        <f t="array" ref="W5103">IF(COUNTA(Y5100:DP5103)=0,"none",IF($U$2="WAHR",$W$3,Abfrage!$F$4))</f>
        <v>none</v>
      </c>
      <c r="X5103" s="109"/>
    </row>
    <row r="5104" spans="2:24">
      <c r="B5104" s="75" t="s">
        <v>3134</v>
      </c>
      <c r="C5104" s="76">
        <v>1000411083</v>
      </c>
      <c r="D5104" s="75" t="s">
        <v>95</v>
      </c>
      <c r="E5104" s="75" t="s">
        <v>148</v>
      </c>
      <c r="F5104" s="75" t="s">
        <v>96</v>
      </c>
      <c r="G5104" s="75" t="s">
        <v>306</v>
      </c>
      <c r="H5104" s="75" t="e">
        <v>#N/A</v>
      </c>
      <c r="I5104" s="75" t="s">
        <v>48</v>
      </c>
      <c r="J5104" s="75" t="s">
        <v>3135</v>
      </c>
      <c r="K5104" s="75" t="s">
        <v>327</v>
      </c>
      <c r="L5104" s="75" t="s">
        <v>523</v>
      </c>
      <c r="M5104" s="75" t="s">
        <v>313</v>
      </c>
      <c r="N5104" s="75" t="s">
        <v>327</v>
      </c>
      <c r="O5104" s="75" t="s">
        <v>306</v>
      </c>
      <c r="P5104" s="76" t="s">
        <v>306</v>
      </c>
      <c r="Q5104" s="216"/>
      <c r="R5104" s="77" t="str">
        <f t="shared" ref="R5104" si="13349">IF(COUNTA(Y5104:DP5107)=0,"01.01.1900",INDEX(Y5104:DP5104,MATCH(R5105,Y5105:DP5105,0)))</f>
        <v>01.01.1900</v>
      </c>
      <c r="S5104" s="78" t="str">
        <f t="shared" ref="S5104" si="13350">IF(COUNTA(Y5104:DP5107)=0,"01.01.1900",MAX(Y5104:DP5104))</f>
        <v>01.01.1900</v>
      </c>
      <c r="T5104" s="79"/>
      <c r="U5104" s="80" t="str">
        <f t="array" ref="U5104">IF(COUNTA(Y5104:DP5107)=0,"01.01.1900",IF(ISERROR(HLOOKUP(U5107,Y5107:DP5107,1,FALSE)),"01.01.1900",INDEX(Y5104:DP5104,MATCH(U5105&amp;U5107,Y5105:DP5105&amp;Y5107:DP5107,0))))</f>
        <v>01.01.1900</v>
      </c>
      <c r="V5104" s="81" t="str">
        <f t="shared" ref="V5104" si="13351">IF(COUNTA(Y5104:DP5107)=0,"01.01.1900",_xlfn.MAXIFS(Y5104:DP5104,Y5107:DP5107,V5107))</f>
        <v>01.01.1900</v>
      </c>
      <c r="W5104" s="82"/>
      <c r="X5104" s="106"/>
    </row>
    <row r="5105" spans="2:26">
      <c r="B5105" s="83"/>
      <c r="C5105" s="84"/>
      <c r="D5105" s="83"/>
      <c r="E5105" s="83"/>
      <c r="F5105" s="83"/>
      <c r="G5105" s="83"/>
      <c r="H5105" s="83"/>
      <c r="I5105" s="83"/>
      <c r="J5105" s="83"/>
      <c r="K5105" s="83"/>
      <c r="L5105" s="83"/>
      <c r="M5105" s="83"/>
      <c r="N5105" s="83"/>
      <c r="O5105" s="83"/>
      <c r="P5105" s="84"/>
      <c r="Q5105" s="217"/>
      <c r="R5105" s="85">
        <f t="shared" ref="R5105" si="13352">IF(COUNTA(Y5104:DP5107)=0,0,MIN(Y5105:DP5105))</f>
        <v>0</v>
      </c>
      <c r="S5105" s="86">
        <f t="shared" ref="S5105" si="13353">IF(COUNTA(Y5104:DP5107)=0,0,HLOOKUP(S5104,Y5104:DP5107,2,FALSE))</f>
        <v>0</v>
      </c>
      <c r="T5105" s="87">
        <f t="shared" ref="T5105" si="13354">IF(COUNTA(Y5104:DP5107)=0,0,AVERAGE(Y5105:DP5105))</f>
        <v>0</v>
      </c>
      <c r="U5105" s="88">
        <f t="shared" ref="U5105" si="13355">IF(COUNTA(Y5104:DP5107)=0,0,_xlfn.MINIFS(Y5105:DP5105,Y5107:DP5107,U5107))</f>
        <v>0</v>
      </c>
      <c r="V5105" s="89">
        <f t="array" ref="V5105">IF(COUNTA(Y5104:DP5107)=0,0,IF(ISERROR(HLOOKUP(V5107,Y5107:DP5107,1,FALSE)),0,INDEX(Y5105:DP5105,MATCH(V5104&amp;V5107,Y5104:DP5104&amp;Y5107:DP5107,0))))</f>
        <v>0</v>
      </c>
      <c r="W5105" s="90">
        <f t="array" ref="W5105">IF(COUNTA(Y5104:DP5107)=0,0,IF(ISERROR(HLOOKUP(W5107,Y5107:DP5107,1,FALSE)),0,AVERAGEIF(Y5107:DP5107,$W5107,Y5105:DP5105)))</f>
        <v>0</v>
      </c>
      <c r="X5105" s="107"/>
    </row>
    <row r="5106" spans="2:26">
      <c r="B5106" s="83"/>
      <c r="C5106" s="84"/>
      <c r="D5106" s="83"/>
      <c r="E5106" s="83"/>
      <c r="F5106" s="83"/>
      <c r="G5106" s="83"/>
      <c r="H5106" s="83"/>
      <c r="I5106" s="83"/>
      <c r="J5106" s="83"/>
      <c r="K5106" s="83"/>
      <c r="L5106" s="83"/>
      <c r="M5106" s="83"/>
      <c r="N5106" s="83"/>
      <c r="O5106" s="83"/>
      <c r="P5106" s="84"/>
      <c r="Q5106" s="217"/>
      <c r="R5106" s="91">
        <f t="shared" ref="R5106" si="13356">IF(COUNTA(Y5104:DP5107)=0,0,HLOOKUP(R5105,Y5105:DP5107,2,FALSE))</f>
        <v>0</v>
      </c>
      <c r="S5106" s="92">
        <f t="shared" ref="S5106" si="13357">IF(COUNTA(Y5104:DP5107)=0,0,HLOOKUP(S5104,Y5104:DP5107,3,FALSE))</f>
        <v>0</v>
      </c>
      <c r="T5106" s="93"/>
      <c r="U5106" s="94">
        <f t="array" ref="U5106">IF(COUNTA(Y5104:DP5107)=0,0,IF(ISERROR(HLOOKUP(U5107,Y5107:DP5107,1,FALSE)),0,INDEX(Y5106:DP5106,MATCH(U5105&amp;U5107,Y5105:DP5105&amp;Y5107:DP5107,0))))</f>
        <v>0</v>
      </c>
      <c r="V5106" s="94">
        <f t="array" ref="V5106">IF(COUNTA(Y5104:DP5107)=0,0,IF(ISERROR(HLOOKUP(V5107,Y5107:DP5107,1,FALSE)),0,INDEX(Y5106:DP5106,MATCH(V5105&amp;V5107,Y5105:DP5105&amp;Y5107:DP5107,0))))</f>
        <v>0</v>
      </c>
      <c r="W5106" s="95"/>
      <c r="X5106" s="108"/>
    </row>
    <row r="5107" spans="2:26" ht="13.9" thickBot="1">
      <c r="B5107" s="96"/>
      <c r="C5107" s="97"/>
      <c r="D5107" s="96"/>
      <c r="E5107" s="96"/>
      <c r="F5107" s="96"/>
      <c r="G5107" s="96"/>
      <c r="H5107" s="96"/>
      <c r="I5107" s="96"/>
      <c r="J5107" s="96"/>
      <c r="K5107" s="96"/>
      <c r="L5107" s="96"/>
      <c r="M5107" s="96"/>
      <c r="N5107" s="96"/>
      <c r="O5107" s="96"/>
      <c r="P5107" s="97"/>
      <c r="Q5107" s="218"/>
      <c r="R5107" s="98" t="str">
        <f t="shared" ref="R5107" si="13358">IF(COUNTA(Y5104:DP5107)=0,"none",HLOOKUP(R5105,Y5105:DP5107,3,FALSE))</f>
        <v>none</v>
      </c>
      <c r="S5107" s="99" t="str">
        <f t="shared" ref="S5107" si="13359">IF(COUNTA(Y5104:DP5107)=0,"none",HLOOKUP(S5104,Y5104:DP5107,4,FALSE))</f>
        <v>none</v>
      </c>
      <c r="T5107" s="100"/>
      <c r="U5107" s="100" t="str">
        <f t="array" ref="U5107">IF(COUNTA(Y5104:DP5107)=0,"none",IF($U$2="WAHR",$W$3,Abfrage!$F$4))</f>
        <v>none</v>
      </c>
      <c r="V5107" s="100" t="str">
        <f t="array" ref="V5107">IF(COUNTA(Y5104:DP5107)=0,"none",IF($U$2="WAHR",$W$3,Abfrage!$F$4))</f>
        <v>none</v>
      </c>
      <c r="W5107" s="100" t="str">
        <f t="array" ref="W5107">IF(COUNTA(Y5104:DP5107)=0,"none",IF($U$2="WAHR",$W$3,Abfrage!$F$4))</f>
        <v>none</v>
      </c>
      <c r="X5107" s="109"/>
    </row>
    <row r="5108" spans="2:26">
      <c r="B5108" s="75" t="s">
        <v>3136</v>
      </c>
      <c r="C5108" s="76">
        <v>1000411084</v>
      </c>
      <c r="D5108" s="75" t="s">
        <v>95</v>
      </c>
      <c r="E5108" s="75" t="s">
        <v>148</v>
      </c>
      <c r="F5108" s="75" t="s">
        <v>96</v>
      </c>
      <c r="G5108" s="75" t="s">
        <v>306</v>
      </c>
      <c r="H5108" s="75" t="e">
        <v>#N/A</v>
      </c>
      <c r="I5108" s="75" t="s">
        <v>48</v>
      </c>
      <c r="J5108" s="75" t="s">
        <v>3137</v>
      </c>
      <c r="K5108" s="75" t="s">
        <v>325</v>
      </c>
      <c r="L5108" s="75" t="s">
        <v>325</v>
      </c>
      <c r="M5108" s="75" t="s">
        <v>313</v>
      </c>
      <c r="N5108" s="75" t="s">
        <v>327</v>
      </c>
      <c r="O5108" s="75" t="s">
        <v>306</v>
      </c>
      <c r="P5108" s="76" t="s">
        <v>306</v>
      </c>
      <c r="Q5108" s="216"/>
      <c r="R5108" s="77" t="str">
        <f t="shared" ref="R5108" si="13360">IF(COUNTA(Y5108:DP5111)=0,"01.01.1900",INDEX(Y5108:DP5108,MATCH(R5109,Y5109:DP5109,0)))</f>
        <v>01.01.1900</v>
      </c>
      <c r="S5108" s="78" t="str">
        <f t="shared" ref="S5108" si="13361">IF(COUNTA(Y5108:DP5111)=0,"01.01.1900",MAX(Y5108:DP5108))</f>
        <v>01.01.1900</v>
      </c>
      <c r="T5108" s="79"/>
      <c r="U5108" s="80" t="str">
        <f t="array" ref="U5108">IF(COUNTA(Y5108:DP5111)=0,"01.01.1900",IF(ISERROR(HLOOKUP(U5111,Y5111:DP5111,1,FALSE)),"01.01.1900",INDEX(Y5108:DP5108,MATCH(U5109&amp;U5111,Y5109:DP5109&amp;Y5111:DP5111,0))))</f>
        <v>01.01.1900</v>
      </c>
      <c r="V5108" s="81" t="str">
        <f t="shared" ref="V5108" si="13362">IF(COUNTA(Y5108:DP5111)=0,"01.01.1900",_xlfn.MAXIFS(Y5108:DP5108,Y5111:DP5111,V5111))</f>
        <v>01.01.1900</v>
      </c>
      <c r="W5108" s="82"/>
      <c r="X5108" s="106"/>
    </row>
    <row r="5109" spans="2:26">
      <c r="B5109" s="83"/>
      <c r="C5109" s="84"/>
      <c r="D5109" s="83"/>
      <c r="E5109" s="83"/>
      <c r="F5109" s="83"/>
      <c r="G5109" s="83"/>
      <c r="H5109" s="83"/>
      <c r="I5109" s="83"/>
      <c r="J5109" s="83"/>
      <c r="K5109" s="83"/>
      <c r="L5109" s="83"/>
      <c r="M5109" s="83"/>
      <c r="N5109" s="83"/>
      <c r="O5109" s="83"/>
      <c r="P5109" s="84"/>
      <c r="Q5109" s="217"/>
      <c r="R5109" s="85">
        <f t="shared" ref="R5109" si="13363">IF(COUNTA(Y5108:DP5111)=0,0,MIN(Y5109:DP5109))</f>
        <v>0</v>
      </c>
      <c r="S5109" s="86">
        <f t="shared" ref="S5109" si="13364">IF(COUNTA(Y5108:DP5111)=0,0,HLOOKUP(S5108,Y5108:DP5111,2,FALSE))</f>
        <v>0</v>
      </c>
      <c r="T5109" s="87">
        <f t="shared" ref="T5109" si="13365">IF(COUNTA(Y5108:DP5111)=0,0,AVERAGE(Y5109:DP5109))</f>
        <v>0</v>
      </c>
      <c r="U5109" s="88">
        <f t="shared" ref="U5109" si="13366">IF(COUNTA(Y5108:DP5111)=0,0,_xlfn.MINIFS(Y5109:DP5109,Y5111:DP5111,U5111))</f>
        <v>0</v>
      </c>
      <c r="V5109" s="89">
        <f t="array" ref="V5109">IF(COUNTA(Y5108:DP5111)=0,0,IF(ISERROR(HLOOKUP(V5111,Y5111:DP5111,1,FALSE)),0,INDEX(Y5109:DP5109,MATCH(V5108&amp;V5111,Y5108:DP5108&amp;Y5111:DP5111,0))))</f>
        <v>0</v>
      </c>
      <c r="W5109" s="90">
        <f t="array" ref="W5109">IF(COUNTA(Y5108:DP5111)=0,0,IF(ISERROR(HLOOKUP(W5111,Y5111:DP5111,1,FALSE)),0,AVERAGEIF(Y5111:DP5111,$W5111,Y5109:DP5109)))</f>
        <v>0</v>
      </c>
      <c r="X5109" s="107"/>
    </row>
    <row r="5110" spans="2:26">
      <c r="B5110" s="83"/>
      <c r="C5110" s="84"/>
      <c r="D5110" s="83"/>
      <c r="E5110" s="83"/>
      <c r="F5110" s="83"/>
      <c r="G5110" s="83"/>
      <c r="H5110" s="83"/>
      <c r="I5110" s="83"/>
      <c r="J5110" s="83"/>
      <c r="K5110" s="83"/>
      <c r="L5110" s="83"/>
      <c r="M5110" s="83"/>
      <c r="N5110" s="83"/>
      <c r="O5110" s="83"/>
      <c r="P5110" s="84"/>
      <c r="Q5110" s="217"/>
      <c r="R5110" s="91">
        <f t="shared" ref="R5110" si="13367">IF(COUNTA(Y5108:DP5111)=0,0,HLOOKUP(R5109,Y5109:DP5111,2,FALSE))</f>
        <v>0</v>
      </c>
      <c r="S5110" s="92">
        <f t="shared" ref="S5110" si="13368">IF(COUNTA(Y5108:DP5111)=0,0,HLOOKUP(S5108,Y5108:DP5111,3,FALSE))</f>
        <v>0</v>
      </c>
      <c r="T5110" s="93"/>
      <c r="U5110" s="94">
        <f t="array" ref="U5110">IF(COUNTA(Y5108:DP5111)=0,0,IF(ISERROR(HLOOKUP(U5111,Y5111:DP5111,1,FALSE)),0,INDEX(Y5110:DP5110,MATCH(U5109&amp;U5111,Y5109:DP5109&amp;Y5111:DP5111,0))))</f>
        <v>0</v>
      </c>
      <c r="V5110" s="94">
        <f t="array" ref="V5110">IF(COUNTA(Y5108:DP5111)=0,0,IF(ISERROR(HLOOKUP(V5111,Y5111:DP5111,1,FALSE)),0,INDEX(Y5110:DP5110,MATCH(V5109&amp;V5111,Y5109:DP5109&amp;Y5111:DP5111,0))))</f>
        <v>0</v>
      </c>
      <c r="W5110" s="95"/>
      <c r="X5110" s="108"/>
    </row>
    <row r="5111" spans="2:26" ht="13.9" thickBot="1">
      <c r="B5111" s="96"/>
      <c r="C5111" s="97"/>
      <c r="D5111" s="96"/>
      <c r="E5111" s="96"/>
      <c r="F5111" s="96"/>
      <c r="G5111" s="96"/>
      <c r="H5111" s="96"/>
      <c r="I5111" s="96"/>
      <c r="J5111" s="96"/>
      <c r="K5111" s="96"/>
      <c r="L5111" s="96"/>
      <c r="M5111" s="96"/>
      <c r="N5111" s="96"/>
      <c r="O5111" s="96"/>
      <c r="P5111" s="97"/>
      <c r="Q5111" s="218"/>
      <c r="R5111" s="98" t="str">
        <f t="shared" ref="R5111" si="13369">IF(COUNTA(Y5108:DP5111)=0,"none",HLOOKUP(R5109,Y5109:DP5111,3,FALSE))</f>
        <v>none</v>
      </c>
      <c r="S5111" s="99" t="str">
        <f t="shared" ref="S5111" si="13370">IF(COUNTA(Y5108:DP5111)=0,"none",HLOOKUP(S5108,Y5108:DP5111,4,FALSE))</f>
        <v>none</v>
      </c>
      <c r="T5111" s="100"/>
      <c r="U5111" s="100" t="str">
        <f t="array" ref="U5111">IF(COUNTA(Y5108:DP5111)=0,"none",IF($U$2="WAHR",$W$3,Abfrage!$F$4))</f>
        <v>none</v>
      </c>
      <c r="V5111" s="100" t="str">
        <f t="array" ref="V5111">IF(COUNTA(Y5108:DP5111)=0,"none",IF($U$2="WAHR",$W$3,Abfrage!$F$4))</f>
        <v>none</v>
      </c>
      <c r="W5111" s="100" t="str">
        <f t="array" ref="W5111">IF(COUNTA(Y5108:DP5111)=0,"none",IF($U$2="WAHR",$W$3,Abfrage!$F$4))</f>
        <v>none</v>
      </c>
      <c r="X5111" s="109"/>
    </row>
    <row r="5112" spans="2:26">
      <c r="B5112" s="75" t="s">
        <v>3138</v>
      </c>
      <c r="C5112" s="76">
        <v>1000411085</v>
      </c>
      <c r="D5112" s="75" t="s">
        <v>95</v>
      </c>
      <c r="E5112" s="75" t="s">
        <v>148</v>
      </c>
      <c r="F5112" s="75" t="s">
        <v>96</v>
      </c>
      <c r="G5112" s="75" t="s">
        <v>148</v>
      </c>
      <c r="H5112" s="75" t="e">
        <v>#N/A</v>
      </c>
      <c r="I5112" s="75" t="s">
        <v>48</v>
      </c>
      <c r="J5112" s="75" t="s">
        <v>3139</v>
      </c>
      <c r="K5112" s="75" t="s">
        <v>331</v>
      </c>
      <c r="L5112" s="75" t="s">
        <v>325</v>
      </c>
      <c r="M5112" s="75" t="s">
        <v>313</v>
      </c>
      <c r="N5112" s="75" t="s">
        <v>327</v>
      </c>
      <c r="O5112" s="75" t="s">
        <v>309</v>
      </c>
      <c r="P5112" s="76" t="s">
        <v>306</v>
      </c>
      <c r="Q5112" s="216"/>
      <c r="R5112" s="77" t="str">
        <f t="shared" ref="R5112" si="13371">IF(COUNTA(Y5112:DP5115)=0,"01.01.1900",INDEX(Y5112:DP5112,MATCH(R5113,Y5113:DP5113,0)))</f>
        <v>01.01.1900</v>
      </c>
      <c r="S5112" s="78" t="str">
        <f t="shared" ref="S5112" si="13372">IF(COUNTA(Y5112:DP5115)=0,"01.01.1900",MAX(Y5112:DP5112))</f>
        <v>01.01.1900</v>
      </c>
      <c r="T5112" s="79"/>
      <c r="U5112" s="80" t="str">
        <f t="array" ref="U5112">IF(COUNTA(Y5112:DP5115)=0,"01.01.1900",IF(ISERROR(HLOOKUP(U5115,Y5115:DP5115,1,FALSE)),"01.01.1900",INDEX(Y5112:DP5112,MATCH(U5113&amp;U5115,Y5113:DP5113&amp;Y5115:DP5115,0))))</f>
        <v>01.01.1900</v>
      </c>
      <c r="V5112" s="81" t="str">
        <f t="shared" ref="V5112" si="13373">IF(COUNTA(Y5112:DP5115)=0,"01.01.1900",_xlfn.MAXIFS(Y5112:DP5112,Y5115:DP5115,V5115))</f>
        <v>01.01.1900</v>
      </c>
      <c r="W5112" s="82"/>
      <c r="X5112" s="106"/>
    </row>
    <row r="5113" spans="2:26">
      <c r="B5113" s="83"/>
      <c r="C5113" s="84"/>
      <c r="D5113" s="83"/>
      <c r="E5113" s="83"/>
      <c r="F5113" s="83"/>
      <c r="G5113" s="83"/>
      <c r="H5113" s="83"/>
      <c r="I5113" s="83"/>
      <c r="J5113" s="83"/>
      <c r="K5113" s="83"/>
      <c r="L5113" s="83"/>
      <c r="M5113" s="83"/>
      <c r="N5113" s="83"/>
      <c r="O5113" s="83"/>
      <c r="P5113" s="84"/>
      <c r="Q5113" s="217"/>
      <c r="R5113" s="85">
        <f t="shared" ref="R5113" si="13374">IF(COUNTA(Y5112:DP5115)=0,0,MIN(Y5113:DP5113))</f>
        <v>0</v>
      </c>
      <c r="S5113" s="86">
        <f t="shared" ref="S5113" si="13375">IF(COUNTA(Y5112:DP5115)=0,0,HLOOKUP(S5112,Y5112:DP5115,2,FALSE))</f>
        <v>0</v>
      </c>
      <c r="T5113" s="87">
        <f t="shared" ref="T5113" si="13376">IF(COUNTA(Y5112:DP5115)=0,0,AVERAGE(Y5113:DP5113))</f>
        <v>0</v>
      </c>
      <c r="U5113" s="88">
        <f t="shared" ref="U5113" si="13377">IF(COUNTA(Y5112:DP5115)=0,0,_xlfn.MINIFS(Y5113:DP5113,Y5115:DP5115,U5115))</f>
        <v>0</v>
      </c>
      <c r="V5113" s="89">
        <f t="array" ref="V5113">IF(COUNTA(Y5112:DP5115)=0,0,IF(ISERROR(HLOOKUP(V5115,Y5115:DP5115,1,FALSE)),0,INDEX(Y5113:DP5113,MATCH(V5112&amp;V5115,Y5112:DP5112&amp;Y5115:DP5115,0))))</f>
        <v>0</v>
      </c>
      <c r="W5113" s="90">
        <f t="array" ref="W5113">IF(COUNTA(Y5112:DP5115)=0,0,IF(ISERROR(HLOOKUP(W5115,Y5115:DP5115,1,FALSE)),0,AVERAGEIF(Y5115:DP5115,$W5115,Y5113:DP5113)))</f>
        <v>0</v>
      </c>
      <c r="X5113" s="107"/>
    </row>
    <row r="5114" spans="2:26">
      <c r="B5114" s="83"/>
      <c r="C5114" s="84"/>
      <c r="D5114" s="83"/>
      <c r="E5114" s="83"/>
      <c r="F5114" s="83"/>
      <c r="G5114" s="83"/>
      <c r="H5114" s="83"/>
      <c r="I5114" s="83"/>
      <c r="J5114" s="83"/>
      <c r="K5114" s="83"/>
      <c r="L5114" s="83"/>
      <c r="M5114" s="83"/>
      <c r="N5114" s="83"/>
      <c r="O5114" s="83"/>
      <c r="P5114" s="84"/>
      <c r="Q5114" s="217"/>
      <c r="R5114" s="91">
        <f t="shared" ref="R5114" si="13378">IF(COUNTA(Y5112:DP5115)=0,0,HLOOKUP(R5113,Y5113:DP5115,2,FALSE))</f>
        <v>0</v>
      </c>
      <c r="S5114" s="92">
        <f t="shared" ref="S5114" si="13379">IF(COUNTA(Y5112:DP5115)=0,0,HLOOKUP(S5112,Y5112:DP5115,3,FALSE))</f>
        <v>0</v>
      </c>
      <c r="T5114" s="93"/>
      <c r="U5114" s="94">
        <f t="array" ref="U5114">IF(COUNTA(Y5112:DP5115)=0,0,IF(ISERROR(HLOOKUP(U5115,Y5115:DP5115,1,FALSE)),0,INDEX(Y5114:DP5114,MATCH(U5113&amp;U5115,Y5113:DP5113&amp;Y5115:DP5115,0))))</f>
        <v>0</v>
      </c>
      <c r="V5114" s="94">
        <f t="array" ref="V5114">IF(COUNTA(Y5112:DP5115)=0,0,IF(ISERROR(HLOOKUP(V5115,Y5115:DP5115,1,FALSE)),0,INDEX(Y5114:DP5114,MATCH(V5113&amp;V5115,Y5113:DP5113&amp;Y5115:DP5115,0))))</f>
        <v>0</v>
      </c>
      <c r="W5114" s="95"/>
      <c r="X5114" s="108"/>
    </row>
    <row r="5115" spans="2:26" ht="13.9" thickBot="1">
      <c r="B5115" s="96"/>
      <c r="C5115" s="97"/>
      <c r="D5115" s="96"/>
      <c r="E5115" s="96"/>
      <c r="F5115" s="96"/>
      <c r="G5115" s="96"/>
      <c r="H5115" s="96"/>
      <c r="I5115" s="96"/>
      <c r="J5115" s="96"/>
      <c r="K5115" s="96"/>
      <c r="L5115" s="96"/>
      <c r="M5115" s="96"/>
      <c r="N5115" s="96"/>
      <c r="O5115" s="96"/>
      <c r="P5115" s="97"/>
      <c r="Q5115" s="218"/>
      <c r="R5115" s="98" t="str">
        <f t="shared" ref="R5115" si="13380">IF(COUNTA(Y5112:DP5115)=0,"none",HLOOKUP(R5113,Y5113:DP5115,3,FALSE))</f>
        <v>none</v>
      </c>
      <c r="S5115" s="99" t="str">
        <f t="shared" ref="S5115" si="13381">IF(COUNTA(Y5112:DP5115)=0,"none",HLOOKUP(S5112,Y5112:DP5115,4,FALSE))</f>
        <v>none</v>
      </c>
      <c r="T5115" s="100"/>
      <c r="U5115" s="100" t="str">
        <f t="array" ref="U5115">IF(COUNTA(Y5112:DP5115)=0,"none",IF($U$2="WAHR",$W$3,Abfrage!$F$4))</f>
        <v>none</v>
      </c>
      <c r="V5115" s="100" t="str">
        <f t="array" ref="V5115">IF(COUNTA(Y5112:DP5115)=0,"none",IF($U$2="WAHR",$W$3,Abfrage!$F$4))</f>
        <v>none</v>
      </c>
      <c r="W5115" s="100" t="str">
        <f t="array" ref="W5115">IF(COUNTA(Y5112:DP5115)=0,"none",IF($U$2="WAHR",$W$3,Abfrage!$F$4))</f>
        <v>none</v>
      </c>
      <c r="X5115" s="109"/>
    </row>
    <row r="5116" spans="2:26">
      <c r="B5116" s="75" t="s">
        <v>3140</v>
      </c>
      <c r="C5116" s="76">
        <v>1000411086</v>
      </c>
      <c r="D5116" s="75" t="s">
        <v>95</v>
      </c>
      <c r="E5116" s="75" t="s">
        <v>148</v>
      </c>
      <c r="F5116" s="75" t="s">
        <v>96</v>
      </c>
      <c r="G5116" s="75" t="s">
        <v>148</v>
      </c>
      <c r="H5116" s="75" t="s">
        <v>50</v>
      </c>
      <c r="I5116" s="75" t="s">
        <v>51</v>
      </c>
      <c r="J5116" s="75" t="s">
        <v>3141</v>
      </c>
      <c r="K5116" s="75" t="s">
        <v>3142</v>
      </c>
      <c r="L5116" s="75" t="s">
        <v>3143</v>
      </c>
      <c r="M5116" s="75" t="s">
        <v>313</v>
      </c>
      <c r="N5116" s="75" t="s">
        <v>327</v>
      </c>
      <c r="O5116" s="75" t="s">
        <v>306</v>
      </c>
      <c r="P5116" s="76" t="s">
        <v>306</v>
      </c>
      <c r="Q5116" s="216"/>
      <c r="R5116" s="77">
        <f t="shared" ref="R5116" si="13382">IF(COUNTA(Y5116:DP5119)=0,"01.01.1900",INDEX(Y5116:DP5116,MATCH(R5117,Y5117:DP5117,0)))</f>
        <v>45468</v>
      </c>
      <c r="S5116" s="78">
        <f t="shared" ref="S5116" si="13383">IF(COUNTA(Y5116:DP5119)=0,"01.01.1900",MAX(Y5116:DP5116))</f>
        <v>45468</v>
      </c>
      <c r="T5116" s="79"/>
      <c r="U5116" s="80" t="str">
        <f t="array" ref="U5116">IF(COUNTA(Y5116:DP5119)=0,"01.01.1900",IF(ISERROR(HLOOKUP(U5119,Y5119:DP5119,1,FALSE)),"01.01.1900",INDEX(Y5116:DP5116,MATCH(U5117&amp;U5119,Y5117:DP5117&amp;Y5119:DP5119,0))))</f>
        <v>01.01.1900</v>
      </c>
      <c r="V5116" s="81">
        <f t="shared" ref="V5116" si="13384">IF(COUNTA(Y5116:DP5119)=0,"01.01.1900",_xlfn.MAXIFS(Y5116:DP5116,Y5119:DP5119,V5119))</f>
        <v>0</v>
      </c>
      <c r="W5116" s="82"/>
      <c r="X5116" s="106"/>
      <c r="Y5116" s="141">
        <v>45468</v>
      </c>
    </row>
    <row r="5117" spans="2:26">
      <c r="B5117" s="83"/>
      <c r="C5117" s="84"/>
      <c r="D5117" s="83"/>
      <c r="E5117" s="83"/>
      <c r="F5117" s="83"/>
      <c r="G5117" s="83"/>
      <c r="H5117" s="83"/>
      <c r="I5117" s="83"/>
      <c r="J5117" s="83"/>
      <c r="K5117" s="83"/>
      <c r="L5117" s="83"/>
      <c r="M5117" s="83"/>
      <c r="N5117" s="83"/>
      <c r="O5117" s="83"/>
      <c r="P5117" s="84"/>
      <c r="Q5117" s="217"/>
      <c r="R5117" s="85">
        <f t="shared" ref="R5117" si="13385">IF(COUNTA(Y5116:DP5119)=0,0,MIN(Y5117:DP5117))</f>
        <v>6.93E-2</v>
      </c>
      <c r="S5117" s="86">
        <f t="shared" ref="S5117" si="13386">IF(COUNTA(Y5116:DP5119)=0,0,HLOOKUP(S5116,Y5116:DP5119,2,FALSE))</f>
        <v>6.93E-2</v>
      </c>
      <c r="T5117" s="87">
        <f t="shared" ref="T5117" si="13387">IF(COUNTA(Y5116:DP5119)=0,0,AVERAGE(Y5117:DP5117))</f>
        <v>6.93E-2</v>
      </c>
      <c r="U5117" s="88">
        <f t="shared" ref="U5117" si="13388">IF(COUNTA(Y5116:DP5119)=0,0,_xlfn.MINIFS(Y5117:DP5117,Y5119:DP5119,U5119))</f>
        <v>0</v>
      </c>
      <c r="V5117" s="89">
        <f t="array" ref="V5117">IF(COUNTA(Y5116:DP5119)=0,0,IF(ISERROR(HLOOKUP(V5119,Y5119:DP5119,1,FALSE)),0,INDEX(Y5117:DP5117,MATCH(V5116&amp;V5119,Y5116:DP5116&amp;Y5119:DP5119,0))))</f>
        <v>0</v>
      </c>
      <c r="W5117" s="90">
        <f t="array" ref="W5117">IF(COUNTA(Y5116:DP5119)=0,0,IF(ISERROR(HLOOKUP(W5119,Y5119:DP5119,1,FALSE)),0,AVERAGEIF(Y5119:DP5119,$W5119,Y5117:DP5117)))</f>
        <v>0</v>
      </c>
      <c r="X5117" s="107"/>
      <c r="Y5117" s="142">
        <v>6.93E-2</v>
      </c>
    </row>
    <row r="5118" spans="2:26">
      <c r="B5118" s="83"/>
      <c r="C5118" s="84"/>
      <c r="D5118" s="83"/>
      <c r="E5118" s="83"/>
      <c r="F5118" s="83"/>
      <c r="G5118" s="83"/>
      <c r="H5118" s="83"/>
      <c r="I5118" s="83"/>
      <c r="J5118" s="83"/>
      <c r="K5118" s="83"/>
      <c r="L5118" s="83"/>
      <c r="M5118" s="83"/>
      <c r="N5118" s="83"/>
      <c r="O5118" s="83"/>
      <c r="P5118" s="84"/>
      <c r="Q5118" s="217"/>
      <c r="R5118" s="91">
        <f t="shared" ref="R5118" si="13389">IF(COUNTA(Y5116:DP5119)=0,0,HLOOKUP(R5117,Y5117:DP5119,2,FALSE))</f>
        <v>1000</v>
      </c>
      <c r="S5118" s="92">
        <f t="shared" ref="S5118" si="13390">IF(COUNTA(Y5116:DP5119)=0,0,HLOOKUP(S5116,Y5116:DP5119,3,FALSE))</f>
        <v>1000</v>
      </c>
      <c r="T5118" s="93"/>
      <c r="U5118" s="94">
        <f t="array" ref="U5118">IF(COUNTA(Y5116:DP5119)=0,0,IF(ISERROR(HLOOKUP(U5119,Y5119:DP5119,1,FALSE)),0,INDEX(Y5118:DP5118,MATCH(U5117&amp;U5119,Y5117:DP5117&amp;Y5119:DP5119,0))))</f>
        <v>0</v>
      </c>
      <c r="V5118" s="94">
        <f t="array" ref="V5118">IF(COUNTA(Y5116:DP5119)=0,0,IF(ISERROR(HLOOKUP(V5119,Y5119:DP5119,1,FALSE)),0,INDEX(Y5118:DP5118,MATCH(V5117&amp;V5119,Y5117:DP5117&amp;Y5119:DP5119,0))))</f>
        <v>0</v>
      </c>
      <c r="W5118" s="95"/>
      <c r="X5118" s="108"/>
      <c r="Y5118" s="143">
        <v>1000</v>
      </c>
    </row>
    <row r="5119" spans="2:26" ht="13.9" thickBot="1">
      <c r="B5119" s="96"/>
      <c r="C5119" s="97"/>
      <c r="D5119" s="96"/>
      <c r="E5119" s="96"/>
      <c r="F5119" s="96"/>
      <c r="G5119" s="96"/>
      <c r="H5119" s="96"/>
      <c r="I5119" s="96"/>
      <c r="J5119" s="96"/>
      <c r="K5119" s="96"/>
      <c r="L5119" s="96"/>
      <c r="M5119" s="96"/>
      <c r="N5119" s="96"/>
      <c r="O5119" s="96"/>
      <c r="P5119" s="97"/>
      <c r="Q5119" s="218"/>
      <c r="R5119" s="98" t="str">
        <f t="shared" ref="R5119" si="13391">IF(COUNTA(Y5116:DP5119)=0,"none",HLOOKUP(R5117,Y5117:DP5119,3,FALSE))</f>
        <v>www (-30%)</v>
      </c>
      <c r="S5119" s="99" t="str">
        <f t="shared" ref="S5119" si="13392">IF(COUNTA(Y5116:DP5119)=0,"none",HLOOKUP(S5116,Y5116:DP5119,4,FALSE))</f>
        <v>www (-30%)</v>
      </c>
      <c r="T5119" s="100"/>
      <c r="U5119" s="100">
        <f t="array" ref="U5119">IF(COUNTA(Y5116:DP5119)=0,"none",IF($U$2="WAHR",$W$3,Abfrage!$F$4))</f>
        <v>0</v>
      </c>
      <c r="V5119" s="100">
        <f t="array" ref="V5119">IF(COUNTA(Y5116:DP5119)=0,"none",IF($U$2="WAHR",$W$3,Abfrage!$F$4))</f>
        <v>0</v>
      </c>
      <c r="W5119" s="100">
        <f t="array" ref="W5119">IF(COUNTA(Y5116:DP5119)=0,"none",IF($U$2="WAHR",$W$3,Abfrage!$F$4))</f>
        <v>0</v>
      </c>
      <c r="X5119" s="109"/>
      <c r="Y5119" s="144" t="s">
        <v>43</v>
      </c>
    </row>
    <row r="5120" spans="2:26">
      <c r="B5120" s="75" t="s">
        <v>3144</v>
      </c>
      <c r="C5120" s="76">
        <v>1000379118</v>
      </c>
      <c r="D5120" s="75" t="s">
        <v>95</v>
      </c>
      <c r="E5120" s="75" t="s">
        <v>148</v>
      </c>
      <c r="F5120" s="75" t="s">
        <v>175</v>
      </c>
      <c r="G5120" s="75" t="s">
        <v>306</v>
      </c>
      <c r="H5120" s="75" t="s">
        <v>50</v>
      </c>
      <c r="I5120" s="75" t="s">
        <v>51</v>
      </c>
      <c r="J5120" s="75" t="s">
        <v>3145</v>
      </c>
      <c r="K5120" s="75" t="s">
        <v>331</v>
      </c>
      <c r="L5120" s="75" t="s">
        <v>327</v>
      </c>
      <c r="M5120" s="75" t="s">
        <v>307</v>
      </c>
      <c r="N5120" s="75" t="s">
        <v>327</v>
      </c>
      <c r="O5120" s="75" t="s">
        <v>306</v>
      </c>
      <c r="P5120" s="76" t="s">
        <v>306</v>
      </c>
      <c r="Q5120" s="216"/>
      <c r="R5120" s="77">
        <f t="shared" ref="R5120" si="13393">IF(COUNTA(Y5120:DP5123)=0,"01.01.1900",INDEX(Y5120:DP5120,MATCH(R5121,Y5121:DP5121,0)))</f>
        <v>44987</v>
      </c>
      <c r="S5120" s="78">
        <f t="shared" ref="S5120" si="13394">IF(COUNTA(Y5120:DP5123)=0,"01.01.1900",MAX(Y5120:DP5120))</f>
        <v>44987</v>
      </c>
      <c r="T5120" s="79"/>
      <c r="U5120" s="80" t="str">
        <f t="array" ref="U5120">IF(COUNTA(Y5120:DP5123)=0,"01.01.1900",IF(ISERROR(HLOOKUP(U5123,Y5123:DP5123,1,FALSE)),"01.01.1900",INDEX(Y5120:DP5120,MATCH(U5121&amp;U5123,Y5121:DP5121&amp;Y5123:DP5123,0))))</f>
        <v>01.01.1900</v>
      </c>
      <c r="V5120" s="81">
        <f t="shared" ref="V5120" si="13395">IF(COUNTA(Y5120:DP5123)=0,"01.01.1900",_xlfn.MAXIFS(Y5120:DP5120,Y5123:DP5123,V5123))</f>
        <v>0</v>
      </c>
      <c r="W5120" s="82"/>
      <c r="X5120" s="106"/>
      <c r="Y5120" s="141">
        <v>44987</v>
      </c>
      <c r="Z5120" s="141">
        <v>44987</v>
      </c>
    </row>
    <row r="5121" spans="2:26">
      <c r="B5121" s="83"/>
      <c r="C5121" s="84"/>
      <c r="D5121" s="83"/>
      <c r="E5121" s="83"/>
      <c r="F5121" s="83"/>
      <c r="G5121" s="83"/>
      <c r="H5121" s="83"/>
      <c r="I5121" s="83"/>
      <c r="J5121" s="83"/>
      <c r="K5121" s="83"/>
      <c r="L5121" s="83"/>
      <c r="M5121" s="83"/>
      <c r="N5121" s="83"/>
      <c r="O5121" s="83"/>
      <c r="P5121" s="84"/>
      <c r="Q5121" s="217"/>
      <c r="R5121" s="85">
        <f t="shared" ref="R5121" si="13396">IF(COUNTA(Y5120:DP5123)=0,0,MIN(Y5121:DP5121))</f>
        <v>0.112</v>
      </c>
      <c r="S5121" s="86">
        <f t="shared" ref="S5121" si="13397">IF(COUNTA(Y5120:DP5123)=0,0,HLOOKUP(S5120,Y5120:DP5123,2,FALSE))</f>
        <v>0.112</v>
      </c>
      <c r="T5121" s="87">
        <f t="shared" ref="T5121" si="13398">IF(COUNTA(Y5120:DP5123)=0,0,AVERAGE(Y5121:DP5121))</f>
        <v>0.112</v>
      </c>
      <c r="U5121" s="88">
        <f t="shared" ref="U5121" si="13399">IF(COUNTA(Y5120:DP5123)=0,0,_xlfn.MINIFS(Y5121:DP5121,Y5123:DP5123,U5123))</f>
        <v>0</v>
      </c>
      <c r="V5121" s="89">
        <f t="array" ref="V5121">IF(COUNTA(Y5120:DP5123)=0,0,IF(ISERROR(HLOOKUP(V5123,Y5123:DP5123,1,FALSE)),0,INDEX(Y5121:DP5121,MATCH(V5120&amp;V5123,Y5120:DP5120&amp;Y5123:DP5123,0))))</f>
        <v>0</v>
      </c>
      <c r="W5121" s="90">
        <f t="array" ref="W5121">IF(COUNTA(Y5120:DP5123)=0,0,IF(ISERROR(HLOOKUP(W5123,Y5123:DP5123,1,FALSE)),0,AVERAGEIF(Y5123:DP5123,$W5123,Y5121:DP5121)))</f>
        <v>0</v>
      </c>
      <c r="X5121" s="107"/>
      <c r="Y5121" s="142">
        <v>0.112</v>
      </c>
      <c r="Z5121" s="142">
        <v>0.112</v>
      </c>
    </row>
    <row r="5122" spans="2:26">
      <c r="B5122" s="83"/>
      <c r="C5122" s="84"/>
      <c r="D5122" s="83"/>
      <c r="E5122" s="83"/>
      <c r="F5122" s="83"/>
      <c r="G5122" s="83"/>
      <c r="H5122" s="83"/>
      <c r="I5122" s="83"/>
      <c r="J5122" s="83"/>
      <c r="K5122" s="83"/>
      <c r="L5122" s="83"/>
      <c r="M5122" s="83"/>
      <c r="N5122" s="83"/>
      <c r="O5122" s="83"/>
      <c r="P5122" s="84"/>
      <c r="Q5122" s="217"/>
      <c r="R5122" s="91">
        <f t="shared" ref="R5122" si="13400">IF(COUNTA(Y5120:DP5123)=0,0,HLOOKUP(R5121,Y5121:DP5123,2,FALSE))</f>
        <v>1000</v>
      </c>
      <c r="S5122" s="92">
        <f t="shared" ref="S5122" si="13401">IF(COUNTA(Y5120:DP5123)=0,0,HLOOKUP(S5120,Y5120:DP5123,3,FALSE))</f>
        <v>1000</v>
      </c>
      <c r="T5122" s="93"/>
      <c r="U5122" s="94">
        <f t="array" ref="U5122">IF(COUNTA(Y5120:DP5123)=0,0,IF(ISERROR(HLOOKUP(U5123,Y5123:DP5123,1,FALSE)),0,INDEX(Y5122:DP5122,MATCH(U5121&amp;U5123,Y5121:DP5121&amp;Y5123:DP5123,0))))</f>
        <v>0</v>
      </c>
      <c r="V5122" s="94">
        <f t="array" ref="V5122">IF(COUNTA(Y5120:DP5123)=0,0,IF(ISERROR(HLOOKUP(V5123,Y5123:DP5123,1,FALSE)),0,INDEX(Y5122:DP5122,MATCH(V5121&amp;V5123,Y5121:DP5121&amp;Y5123:DP5123,0))))</f>
        <v>0</v>
      </c>
      <c r="W5122" s="95"/>
      <c r="X5122" s="108"/>
      <c r="Y5122" s="143">
        <v>1000</v>
      </c>
      <c r="Z5122" s="143">
        <v>1000</v>
      </c>
    </row>
    <row r="5123" spans="2:26" ht="13.9" thickBot="1">
      <c r="B5123" s="96"/>
      <c r="C5123" s="97"/>
      <c r="D5123" s="96"/>
      <c r="E5123" s="96"/>
      <c r="F5123" s="96"/>
      <c r="G5123" s="96"/>
      <c r="H5123" s="96"/>
      <c r="I5123" s="96"/>
      <c r="J5123" s="96"/>
      <c r="K5123" s="96"/>
      <c r="L5123" s="96"/>
      <c r="M5123" s="96"/>
      <c r="N5123" s="96"/>
      <c r="O5123" s="96"/>
      <c r="P5123" s="97"/>
      <c r="Q5123" s="218"/>
      <c r="R5123" s="98" t="str">
        <f t="shared" ref="R5123" si="13402">IF(COUNTA(Y5120:DP5123)=0,"none",HLOOKUP(R5121,Y5121:DP5123,3,FALSE))</f>
        <v>www (-30%)</v>
      </c>
      <c r="S5123" s="99" t="str">
        <f t="shared" ref="S5123" si="13403">IF(COUNTA(Y5120:DP5123)=0,"none",HLOOKUP(S5120,Y5120:DP5123,4,FALSE))</f>
        <v>www (-30%)</v>
      </c>
      <c r="T5123" s="100"/>
      <c r="U5123" s="100">
        <f t="array" ref="U5123">IF(COUNTA(Y5120:DP5123)=0,"none",IF($U$2="WAHR",$W$3,Abfrage!$F$4))</f>
        <v>0</v>
      </c>
      <c r="V5123" s="100">
        <f t="array" ref="V5123">IF(COUNTA(Y5120:DP5123)=0,"none",IF($U$2="WAHR",$W$3,Abfrage!$F$4))</f>
        <v>0</v>
      </c>
      <c r="W5123" s="100">
        <f t="array" ref="W5123">IF(COUNTA(Y5120:DP5123)=0,"none",IF($U$2="WAHR",$W$3,Abfrage!$F$4))</f>
        <v>0</v>
      </c>
      <c r="X5123" s="109"/>
      <c r="Y5123" s="144" t="s">
        <v>43</v>
      </c>
      <c r="Z5123" s="144" t="s">
        <v>43</v>
      </c>
    </row>
    <row r="5124" spans="2:26">
      <c r="B5124" s="75" t="s">
        <v>3146</v>
      </c>
      <c r="C5124" s="76">
        <v>1000299736</v>
      </c>
      <c r="D5124" s="75" t="s">
        <v>95</v>
      </c>
      <c r="E5124" s="75" t="s">
        <v>125</v>
      </c>
      <c r="F5124" s="75" t="s">
        <v>371</v>
      </c>
      <c r="G5124" s="75" t="s">
        <v>306</v>
      </c>
      <c r="H5124" s="75" t="e">
        <v>#N/A</v>
      </c>
      <c r="I5124" s="75" t="s">
        <v>51</v>
      </c>
      <c r="J5124" s="75" t="s">
        <v>3147</v>
      </c>
      <c r="K5124" s="75" t="s">
        <v>306</v>
      </c>
      <c r="L5124" s="75" t="s">
        <v>306</v>
      </c>
      <c r="M5124" s="75" t="s">
        <v>306</v>
      </c>
      <c r="N5124" s="75" t="s">
        <v>306</v>
      </c>
      <c r="O5124" s="75" t="s">
        <v>306</v>
      </c>
      <c r="P5124" s="76" t="s">
        <v>306</v>
      </c>
      <c r="Q5124" s="216"/>
      <c r="R5124" s="77" t="str">
        <f t="shared" ref="R5124" si="13404">IF(COUNTA(Y5124:DP5127)=0,"01.01.1900",INDEX(Y5124:DP5124,MATCH(R5125,Y5125:DP5125,0)))</f>
        <v>01.01.1900</v>
      </c>
      <c r="S5124" s="78" t="str">
        <f t="shared" ref="S5124" si="13405">IF(COUNTA(Y5124:DP5127)=0,"01.01.1900",MAX(Y5124:DP5124))</f>
        <v>01.01.1900</v>
      </c>
      <c r="T5124" s="79"/>
      <c r="U5124" s="80" t="str">
        <f t="array" ref="U5124">IF(COUNTA(Y5124:DP5127)=0,"01.01.1900",IF(ISERROR(HLOOKUP(U5127,Y5127:DP5127,1,FALSE)),"01.01.1900",INDEX(Y5124:DP5124,MATCH(U5125&amp;U5127,Y5125:DP5125&amp;Y5127:DP5127,0))))</f>
        <v>01.01.1900</v>
      </c>
      <c r="V5124" s="81" t="str">
        <f t="shared" ref="V5124" si="13406">IF(COUNTA(Y5124:DP5127)=0,"01.01.1900",_xlfn.MAXIFS(Y5124:DP5124,Y5127:DP5127,V5127))</f>
        <v>01.01.1900</v>
      </c>
      <c r="W5124" s="82"/>
      <c r="X5124" s="106"/>
    </row>
    <row r="5125" spans="2:26">
      <c r="B5125" s="83"/>
      <c r="C5125" s="84"/>
      <c r="D5125" s="83"/>
      <c r="E5125" s="83"/>
      <c r="F5125" s="83"/>
      <c r="G5125" s="83"/>
      <c r="H5125" s="83"/>
      <c r="I5125" s="83"/>
      <c r="J5125" s="83"/>
      <c r="K5125" s="83"/>
      <c r="L5125" s="83"/>
      <c r="M5125" s="83"/>
      <c r="N5125" s="83"/>
      <c r="O5125" s="83"/>
      <c r="P5125" s="84"/>
      <c r="Q5125" s="217"/>
      <c r="R5125" s="85">
        <f t="shared" ref="R5125" si="13407">IF(COUNTA(Y5124:DP5127)=0,0,MIN(Y5125:DP5125))</f>
        <v>0</v>
      </c>
      <c r="S5125" s="86">
        <f t="shared" ref="S5125" si="13408">IF(COUNTA(Y5124:DP5127)=0,0,HLOOKUP(S5124,Y5124:DP5127,2,FALSE))</f>
        <v>0</v>
      </c>
      <c r="T5125" s="87">
        <f t="shared" ref="T5125" si="13409">IF(COUNTA(Y5124:DP5127)=0,0,AVERAGE(Y5125:DP5125))</f>
        <v>0</v>
      </c>
      <c r="U5125" s="88">
        <f t="shared" ref="U5125" si="13410">IF(COUNTA(Y5124:DP5127)=0,0,_xlfn.MINIFS(Y5125:DP5125,Y5127:DP5127,U5127))</f>
        <v>0</v>
      </c>
      <c r="V5125" s="89">
        <f t="array" ref="V5125">IF(COUNTA(Y5124:DP5127)=0,0,IF(ISERROR(HLOOKUP(V5127,Y5127:DP5127,1,FALSE)),0,INDEX(Y5125:DP5125,MATCH(V5124&amp;V5127,Y5124:DP5124&amp;Y5127:DP5127,0))))</f>
        <v>0</v>
      </c>
      <c r="W5125" s="90">
        <f t="array" ref="W5125">IF(COUNTA(Y5124:DP5127)=0,0,IF(ISERROR(HLOOKUP(W5127,Y5127:DP5127,1,FALSE)),0,AVERAGEIF(Y5127:DP5127,$W5127,Y5125:DP5125)))</f>
        <v>0</v>
      </c>
      <c r="X5125" s="107"/>
    </row>
    <row r="5126" spans="2:26">
      <c r="B5126" s="83"/>
      <c r="C5126" s="84"/>
      <c r="D5126" s="83"/>
      <c r="E5126" s="83"/>
      <c r="F5126" s="83"/>
      <c r="G5126" s="83"/>
      <c r="H5126" s="83"/>
      <c r="I5126" s="83"/>
      <c r="J5126" s="83"/>
      <c r="K5126" s="83"/>
      <c r="L5126" s="83"/>
      <c r="M5126" s="83"/>
      <c r="N5126" s="83"/>
      <c r="O5126" s="83"/>
      <c r="P5126" s="84"/>
      <c r="Q5126" s="217"/>
      <c r="R5126" s="91">
        <f t="shared" ref="R5126" si="13411">IF(COUNTA(Y5124:DP5127)=0,0,HLOOKUP(R5125,Y5125:DP5127,2,FALSE))</f>
        <v>0</v>
      </c>
      <c r="S5126" s="92">
        <f t="shared" ref="S5126" si="13412">IF(COUNTA(Y5124:DP5127)=0,0,HLOOKUP(S5124,Y5124:DP5127,3,FALSE))</f>
        <v>0</v>
      </c>
      <c r="T5126" s="93"/>
      <c r="U5126" s="94">
        <f t="array" ref="U5126">IF(COUNTA(Y5124:DP5127)=0,0,IF(ISERROR(HLOOKUP(U5127,Y5127:DP5127,1,FALSE)),0,INDEX(Y5126:DP5126,MATCH(U5125&amp;U5127,Y5125:DP5125&amp;Y5127:DP5127,0))))</f>
        <v>0</v>
      </c>
      <c r="V5126" s="94">
        <f t="array" ref="V5126">IF(COUNTA(Y5124:DP5127)=0,0,IF(ISERROR(HLOOKUP(V5127,Y5127:DP5127,1,FALSE)),0,INDEX(Y5126:DP5126,MATCH(V5125&amp;V5127,Y5125:DP5125&amp;Y5127:DP5127,0))))</f>
        <v>0</v>
      </c>
      <c r="W5126" s="95"/>
      <c r="X5126" s="108"/>
    </row>
    <row r="5127" spans="2:26" ht="13.9" thickBot="1">
      <c r="B5127" s="96"/>
      <c r="C5127" s="97"/>
      <c r="D5127" s="96"/>
      <c r="E5127" s="96"/>
      <c r="F5127" s="96"/>
      <c r="G5127" s="96"/>
      <c r="H5127" s="96"/>
      <c r="I5127" s="96"/>
      <c r="J5127" s="96"/>
      <c r="K5127" s="96"/>
      <c r="L5127" s="96"/>
      <c r="M5127" s="96"/>
      <c r="N5127" s="96"/>
      <c r="O5127" s="96"/>
      <c r="P5127" s="97"/>
      <c r="Q5127" s="218"/>
      <c r="R5127" s="98" t="str">
        <f t="shared" ref="R5127" si="13413">IF(COUNTA(Y5124:DP5127)=0,"none",HLOOKUP(R5125,Y5125:DP5127,3,FALSE))</f>
        <v>none</v>
      </c>
      <c r="S5127" s="99" t="str">
        <f t="shared" ref="S5127" si="13414">IF(COUNTA(Y5124:DP5127)=0,"none",HLOOKUP(S5124,Y5124:DP5127,4,FALSE))</f>
        <v>none</v>
      </c>
      <c r="T5127" s="100"/>
      <c r="U5127" s="100" t="str">
        <f t="array" ref="U5127">IF(COUNTA(Y5124:DP5127)=0,"none",IF($U$2="WAHR",$W$3,Abfrage!$F$4))</f>
        <v>none</v>
      </c>
      <c r="V5127" s="100" t="str">
        <f t="array" ref="V5127">IF(COUNTA(Y5124:DP5127)=0,"none",IF($U$2="WAHR",$W$3,Abfrage!$F$4))</f>
        <v>none</v>
      </c>
      <c r="W5127" s="100" t="str">
        <f t="array" ref="W5127">IF(COUNTA(Y5124:DP5127)=0,"none",IF($U$2="WAHR",$W$3,Abfrage!$F$4))</f>
        <v>none</v>
      </c>
      <c r="X5127" s="109"/>
    </row>
    <row r="5128" spans="2:26">
      <c r="B5128" s="75" t="s">
        <v>3148</v>
      </c>
      <c r="C5128" s="76">
        <v>1000410977</v>
      </c>
      <c r="D5128" s="75" t="s">
        <v>217</v>
      </c>
      <c r="E5128" s="75" t="s">
        <v>138</v>
      </c>
      <c r="F5128" s="75" t="s">
        <v>3149</v>
      </c>
      <c r="G5128" s="75" t="s">
        <v>306</v>
      </c>
      <c r="H5128" s="75" t="s">
        <v>59</v>
      </c>
      <c r="I5128" s="75" t="s">
        <v>51</v>
      </c>
      <c r="J5128" s="75" t="s">
        <v>3150</v>
      </c>
      <c r="K5128" s="75" t="s">
        <v>306</v>
      </c>
      <c r="L5128" s="75" t="s">
        <v>306</v>
      </c>
      <c r="M5128" s="75" t="s">
        <v>307</v>
      </c>
      <c r="N5128" s="75" t="s">
        <v>352</v>
      </c>
      <c r="O5128" s="75" t="s">
        <v>306</v>
      </c>
      <c r="P5128" s="76" t="s">
        <v>306</v>
      </c>
      <c r="Q5128" s="216"/>
      <c r="R5128" s="77">
        <f t="shared" ref="R5128" si="13415">IF(COUNTA(Y5128:DP5131)=0,"01.01.1900",INDEX(Y5128:DP5128,MATCH(R5129,Y5129:DP5129,0)))</f>
        <v>45849</v>
      </c>
      <c r="S5128" s="78">
        <f t="shared" ref="S5128" si="13416">IF(COUNTA(Y5128:DP5131)=0,"01.01.1900",MAX(Y5128:DP5128))</f>
        <v>45849</v>
      </c>
      <c r="T5128" s="79"/>
      <c r="U5128" s="80" t="str">
        <f t="array" ref="U5128">IF(COUNTA(Y5128:DP5131)=0,"01.01.1900",IF(ISERROR(HLOOKUP(U5131,Y5131:DP5131,1,FALSE)),"01.01.1900",INDEX(Y5128:DP5128,MATCH(U5129&amp;U5131,Y5129:DP5129&amp;Y5131:DP5131,0))))</f>
        <v>01.01.1900</v>
      </c>
      <c r="V5128" s="81">
        <f t="shared" ref="V5128" si="13417">IF(COUNTA(Y5128:DP5131)=0,"01.01.1900",_xlfn.MAXIFS(Y5128:DP5128,Y5131:DP5131,V5131))</f>
        <v>0</v>
      </c>
      <c r="W5128" s="82"/>
      <c r="X5128" s="106"/>
      <c r="Y5128" s="141">
        <v>45849</v>
      </c>
      <c r="Z5128" s="141">
        <v>45271</v>
      </c>
    </row>
    <row r="5129" spans="2:26">
      <c r="B5129" s="83"/>
      <c r="C5129" s="84"/>
      <c r="D5129" s="83"/>
      <c r="E5129" s="83"/>
      <c r="F5129" s="83"/>
      <c r="G5129" s="83"/>
      <c r="H5129" s="83"/>
      <c r="I5129" s="83"/>
      <c r="J5129" s="83"/>
      <c r="K5129" s="83"/>
      <c r="L5129" s="83"/>
      <c r="M5129" s="83"/>
      <c r="N5129" s="83"/>
      <c r="O5129" s="83"/>
      <c r="P5129" s="84"/>
      <c r="Q5129" s="217"/>
      <c r="R5129" s="85">
        <f t="shared" ref="R5129" si="13418">IF(COUNTA(Y5128:DP5131)=0,0,MIN(Y5129:DP5129))</f>
        <v>0.252</v>
      </c>
      <c r="S5129" s="86">
        <f t="shared" ref="S5129" si="13419">IF(COUNTA(Y5128:DP5131)=0,0,HLOOKUP(S5128,Y5128:DP5131,2,FALSE))</f>
        <v>0.252</v>
      </c>
      <c r="T5129" s="87">
        <f t="shared" ref="T5129" si="13420">IF(COUNTA(Y5128:DP5131)=0,0,AVERAGE(Y5129:DP5129))</f>
        <v>0.38</v>
      </c>
      <c r="U5129" s="88">
        <f t="shared" ref="U5129" si="13421">IF(COUNTA(Y5128:DP5131)=0,0,_xlfn.MINIFS(Y5129:DP5129,Y5131:DP5131,U5131))</f>
        <v>0</v>
      </c>
      <c r="V5129" s="89">
        <f t="array" ref="V5129">IF(COUNTA(Y5128:DP5131)=0,0,IF(ISERROR(HLOOKUP(V5131,Y5131:DP5131,1,FALSE)),0,INDEX(Y5129:DP5129,MATCH(V5128&amp;V5131,Y5128:DP5128&amp;Y5131:DP5131,0))))</f>
        <v>0</v>
      </c>
      <c r="W5129" s="90">
        <f t="array" ref="W5129">IF(COUNTA(Y5128:DP5131)=0,0,IF(ISERROR(HLOOKUP(W5131,Y5131:DP5131,1,FALSE)),0,AVERAGEIF(Y5131:DP5131,$W5131,Y5129:DP5129)))</f>
        <v>0</v>
      </c>
      <c r="X5129" s="107"/>
      <c r="Y5129" s="142">
        <v>0.252</v>
      </c>
      <c r="Z5129" s="142">
        <v>0.50800000000000001</v>
      </c>
    </row>
    <row r="5130" spans="2:26">
      <c r="B5130" s="83"/>
      <c r="C5130" s="84"/>
      <c r="D5130" s="83"/>
      <c r="E5130" s="83"/>
      <c r="F5130" s="83"/>
      <c r="G5130" s="83"/>
      <c r="H5130" s="83"/>
      <c r="I5130" s="83"/>
      <c r="J5130" s="83"/>
      <c r="K5130" s="83"/>
      <c r="L5130" s="83"/>
      <c r="M5130" s="83"/>
      <c r="N5130" s="83"/>
      <c r="O5130" s="83"/>
      <c r="P5130" s="84"/>
      <c r="Q5130" s="217"/>
      <c r="R5130" s="91">
        <f t="shared" ref="R5130" si="13422">IF(COUNTA(Y5128:DP5131)=0,0,HLOOKUP(R5129,Y5129:DP5131,2,FALSE))</f>
        <v>1000</v>
      </c>
      <c r="S5130" s="92">
        <f t="shared" ref="S5130" si="13423">IF(COUNTA(Y5128:DP5131)=0,0,HLOOKUP(S5128,Y5128:DP5131,3,FALSE))</f>
        <v>1000</v>
      </c>
      <c r="T5130" s="93"/>
      <c r="U5130" s="94">
        <f t="array" ref="U5130">IF(COUNTA(Y5128:DP5131)=0,0,IF(ISERROR(HLOOKUP(U5131,Y5131:DP5131,1,FALSE)),0,INDEX(Y5130:DP5130,MATCH(U5129&amp;U5131,Y5129:DP5129&amp;Y5131:DP5131,0))))</f>
        <v>0</v>
      </c>
      <c r="V5130" s="94">
        <f t="array" ref="V5130">IF(COUNTA(Y5128:DP5131)=0,0,IF(ISERROR(HLOOKUP(V5131,Y5131:DP5131,1,FALSE)),0,INDEX(Y5130:DP5130,MATCH(V5129&amp;V5131,Y5129:DP5129&amp;Y5131:DP5131,0))))</f>
        <v>0</v>
      </c>
      <c r="W5130" s="95"/>
      <c r="X5130" s="108"/>
      <c r="Y5130" s="143">
        <v>1000</v>
      </c>
      <c r="Z5130" s="143">
        <v>100</v>
      </c>
    </row>
    <row r="5131" spans="2:26" ht="13.9" thickBot="1">
      <c r="B5131" s="96"/>
      <c r="C5131" s="97"/>
      <c r="D5131" s="96"/>
      <c r="E5131" s="96"/>
      <c r="F5131" s="96"/>
      <c r="G5131" s="96"/>
      <c r="H5131" s="96"/>
      <c r="I5131" s="96"/>
      <c r="J5131" s="96"/>
      <c r="K5131" s="96"/>
      <c r="L5131" s="96"/>
      <c r="M5131" s="96"/>
      <c r="N5131" s="96"/>
      <c r="O5131" s="96"/>
      <c r="P5131" s="97"/>
      <c r="Q5131" s="218"/>
      <c r="R5131" s="98" t="str">
        <f t="shared" ref="R5131" si="13424">IF(COUNTA(Y5128:DP5131)=0,"none",HLOOKUP(R5129,Y5129:DP5131,3,FALSE))</f>
        <v>www (-30%)</v>
      </c>
      <c r="S5131" s="99" t="str">
        <f t="shared" ref="S5131" si="13425">IF(COUNTA(Y5128:DP5131)=0,"none",HLOOKUP(S5128,Y5128:DP5131,4,FALSE))</f>
        <v>www (-30%)</v>
      </c>
      <c r="T5131" s="100"/>
      <c r="U5131" s="100">
        <f t="array" ref="U5131">IF(COUNTA(Y5128:DP5131)=0,"none",IF($U$2="WAHR",$W$3,Abfrage!$F$4))</f>
        <v>0</v>
      </c>
      <c r="V5131" s="100">
        <f t="array" ref="V5131">IF(COUNTA(Y5128:DP5131)=0,"none",IF($U$2="WAHR",$W$3,Abfrage!$F$4))</f>
        <v>0</v>
      </c>
      <c r="W5131" s="100">
        <f t="array" ref="W5131">IF(COUNTA(Y5128:DP5131)=0,"none",IF($U$2="WAHR",$W$3,Abfrage!$F$4))</f>
        <v>0</v>
      </c>
      <c r="X5131" s="109"/>
      <c r="Y5131" s="144" t="s">
        <v>43</v>
      </c>
      <c r="Z5131" s="144" t="s">
        <v>47</v>
      </c>
    </row>
    <row r="5132" spans="2:26">
      <c r="B5132" s="75" t="s">
        <v>3151</v>
      </c>
      <c r="C5132" s="76">
        <v>1000379245</v>
      </c>
      <c r="D5132" s="75" t="s">
        <v>95</v>
      </c>
      <c r="E5132" s="75" t="s">
        <v>96</v>
      </c>
      <c r="F5132" s="75" t="s">
        <v>97</v>
      </c>
      <c r="G5132" s="75" t="s">
        <v>306</v>
      </c>
      <c r="H5132" s="75" t="e">
        <v>#N/A</v>
      </c>
      <c r="I5132" s="75" t="s">
        <v>51</v>
      </c>
      <c r="J5132" s="75" t="s">
        <v>3152</v>
      </c>
      <c r="K5132" s="75" t="s">
        <v>306</v>
      </c>
      <c r="L5132" s="75" t="s">
        <v>306</v>
      </c>
      <c r="M5132" s="75" t="s">
        <v>313</v>
      </c>
      <c r="N5132" s="75" t="s">
        <v>352</v>
      </c>
      <c r="O5132" s="75" t="s">
        <v>309</v>
      </c>
      <c r="P5132" s="76" t="s">
        <v>306</v>
      </c>
      <c r="Q5132" s="216"/>
      <c r="R5132" s="77" t="str">
        <f t="shared" ref="R5132" si="13426">IF(COUNTA(Y5132:DP5135)=0,"01.01.1900",INDEX(Y5132:DP5132,MATCH(R5133,Y5133:DP5133,0)))</f>
        <v>01.01.1900</v>
      </c>
      <c r="S5132" s="78" t="str">
        <f t="shared" ref="S5132" si="13427">IF(COUNTA(Y5132:DP5135)=0,"01.01.1900",MAX(Y5132:DP5132))</f>
        <v>01.01.1900</v>
      </c>
      <c r="T5132" s="79"/>
      <c r="U5132" s="80" t="str">
        <f t="array" ref="U5132">IF(COUNTA(Y5132:DP5135)=0,"01.01.1900",IF(ISERROR(HLOOKUP(U5135,Y5135:DP5135,1,FALSE)),"01.01.1900",INDEX(Y5132:DP5132,MATCH(U5133&amp;U5135,Y5133:DP5133&amp;Y5135:DP5135,0))))</f>
        <v>01.01.1900</v>
      </c>
      <c r="V5132" s="81" t="str">
        <f t="shared" ref="V5132" si="13428">IF(COUNTA(Y5132:DP5135)=0,"01.01.1900",_xlfn.MAXIFS(Y5132:DP5132,Y5135:DP5135,V5135))</f>
        <v>01.01.1900</v>
      </c>
      <c r="W5132" s="82"/>
      <c r="X5132" s="106"/>
    </row>
    <row r="5133" spans="2:26">
      <c r="B5133" s="83"/>
      <c r="C5133" s="84"/>
      <c r="D5133" s="83"/>
      <c r="E5133" s="83"/>
      <c r="F5133" s="83"/>
      <c r="G5133" s="83"/>
      <c r="H5133" s="83"/>
      <c r="I5133" s="83"/>
      <c r="J5133" s="83"/>
      <c r="K5133" s="83"/>
      <c r="L5133" s="83"/>
      <c r="M5133" s="83"/>
      <c r="N5133" s="83"/>
      <c r="O5133" s="83"/>
      <c r="P5133" s="84"/>
      <c r="Q5133" s="217"/>
      <c r="R5133" s="85">
        <f t="shared" ref="R5133" si="13429">IF(COUNTA(Y5132:DP5135)=0,0,MIN(Y5133:DP5133))</f>
        <v>0</v>
      </c>
      <c r="S5133" s="86">
        <f t="shared" ref="S5133" si="13430">IF(COUNTA(Y5132:DP5135)=0,0,HLOOKUP(S5132,Y5132:DP5135,2,FALSE))</f>
        <v>0</v>
      </c>
      <c r="T5133" s="87">
        <f t="shared" ref="T5133" si="13431">IF(COUNTA(Y5132:DP5135)=0,0,AVERAGE(Y5133:DP5133))</f>
        <v>0</v>
      </c>
      <c r="U5133" s="88">
        <f t="shared" ref="U5133" si="13432">IF(COUNTA(Y5132:DP5135)=0,0,_xlfn.MINIFS(Y5133:DP5133,Y5135:DP5135,U5135))</f>
        <v>0</v>
      </c>
      <c r="V5133" s="89">
        <f t="array" ref="V5133">IF(COUNTA(Y5132:DP5135)=0,0,IF(ISERROR(HLOOKUP(V5135,Y5135:DP5135,1,FALSE)),0,INDEX(Y5133:DP5133,MATCH(V5132&amp;V5135,Y5132:DP5132&amp;Y5135:DP5135,0))))</f>
        <v>0</v>
      </c>
      <c r="W5133" s="90">
        <f t="array" ref="W5133">IF(COUNTA(Y5132:DP5135)=0,0,IF(ISERROR(HLOOKUP(W5135,Y5135:DP5135,1,FALSE)),0,AVERAGEIF(Y5135:DP5135,$W5135,Y5133:DP5133)))</f>
        <v>0</v>
      </c>
      <c r="X5133" s="107"/>
    </row>
    <row r="5134" spans="2:26">
      <c r="B5134" s="83"/>
      <c r="C5134" s="84"/>
      <c r="D5134" s="83"/>
      <c r="E5134" s="83"/>
      <c r="F5134" s="83"/>
      <c r="G5134" s="83"/>
      <c r="H5134" s="83"/>
      <c r="I5134" s="83"/>
      <c r="J5134" s="83"/>
      <c r="K5134" s="83"/>
      <c r="L5134" s="83"/>
      <c r="M5134" s="83"/>
      <c r="N5134" s="83"/>
      <c r="O5134" s="83"/>
      <c r="P5134" s="84"/>
      <c r="Q5134" s="217"/>
      <c r="R5134" s="91">
        <f t="shared" ref="R5134" si="13433">IF(COUNTA(Y5132:DP5135)=0,0,HLOOKUP(R5133,Y5133:DP5135,2,FALSE))</f>
        <v>0</v>
      </c>
      <c r="S5134" s="92">
        <f t="shared" ref="S5134" si="13434">IF(COUNTA(Y5132:DP5135)=0,0,HLOOKUP(S5132,Y5132:DP5135,3,FALSE))</f>
        <v>0</v>
      </c>
      <c r="T5134" s="93"/>
      <c r="U5134" s="94">
        <f t="array" ref="U5134">IF(COUNTA(Y5132:DP5135)=0,0,IF(ISERROR(HLOOKUP(U5135,Y5135:DP5135,1,FALSE)),0,INDEX(Y5134:DP5134,MATCH(U5133&amp;U5135,Y5133:DP5133&amp;Y5135:DP5135,0))))</f>
        <v>0</v>
      </c>
      <c r="V5134" s="94">
        <f t="array" ref="V5134">IF(COUNTA(Y5132:DP5135)=0,0,IF(ISERROR(HLOOKUP(V5135,Y5135:DP5135,1,FALSE)),0,INDEX(Y5134:DP5134,MATCH(V5133&amp;V5135,Y5133:DP5133&amp;Y5135:DP5135,0))))</f>
        <v>0</v>
      </c>
      <c r="W5134" s="95"/>
      <c r="X5134" s="108"/>
    </row>
    <row r="5135" spans="2:26" ht="13.9" thickBot="1">
      <c r="B5135" s="96"/>
      <c r="C5135" s="97"/>
      <c r="D5135" s="96"/>
      <c r="E5135" s="96"/>
      <c r="F5135" s="96"/>
      <c r="G5135" s="96"/>
      <c r="H5135" s="96"/>
      <c r="I5135" s="96"/>
      <c r="J5135" s="96"/>
      <c r="K5135" s="96"/>
      <c r="L5135" s="96"/>
      <c r="M5135" s="96"/>
      <c r="N5135" s="96"/>
      <c r="O5135" s="96"/>
      <c r="P5135" s="97"/>
      <c r="Q5135" s="218"/>
      <c r="R5135" s="98" t="str">
        <f t="shared" ref="R5135" si="13435">IF(COUNTA(Y5132:DP5135)=0,"none",HLOOKUP(R5133,Y5133:DP5135,3,FALSE))</f>
        <v>none</v>
      </c>
      <c r="S5135" s="99" t="str">
        <f t="shared" ref="S5135" si="13436">IF(COUNTA(Y5132:DP5135)=0,"none",HLOOKUP(S5132,Y5132:DP5135,4,FALSE))</f>
        <v>none</v>
      </c>
      <c r="T5135" s="100"/>
      <c r="U5135" s="100" t="str">
        <f t="array" ref="U5135">IF(COUNTA(Y5132:DP5135)=0,"none",IF($U$2="WAHR",$W$3,Abfrage!$F$4))</f>
        <v>none</v>
      </c>
      <c r="V5135" s="100" t="str">
        <f t="array" ref="V5135">IF(COUNTA(Y5132:DP5135)=0,"none",IF($U$2="WAHR",$W$3,Abfrage!$F$4))</f>
        <v>none</v>
      </c>
      <c r="W5135" s="100" t="str">
        <f t="array" ref="W5135">IF(COUNTA(Y5132:DP5135)=0,"none",IF($U$2="WAHR",$W$3,Abfrage!$F$4))</f>
        <v>none</v>
      </c>
      <c r="X5135" s="109"/>
    </row>
    <row r="5136" spans="2:26">
      <c r="B5136" s="75" t="s">
        <v>3153</v>
      </c>
      <c r="C5136" s="76">
        <v>1000379273</v>
      </c>
      <c r="D5136" s="75" t="s">
        <v>95</v>
      </c>
      <c r="E5136" s="75" t="s">
        <v>148</v>
      </c>
      <c r="F5136" s="75" t="s">
        <v>341</v>
      </c>
      <c r="G5136" s="75" t="s">
        <v>341</v>
      </c>
      <c r="H5136" s="75" t="e">
        <v>#N/A</v>
      </c>
      <c r="I5136" s="75" t="s">
        <v>391</v>
      </c>
      <c r="J5136" s="75" t="s">
        <v>3154</v>
      </c>
      <c r="K5136" s="75" t="s">
        <v>321</v>
      </c>
      <c r="L5136" s="75" t="s">
        <v>393</v>
      </c>
      <c r="M5136" s="75" t="s">
        <v>306</v>
      </c>
      <c r="N5136" s="75" t="s">
        <v>306</v>
      </c>
      <c r="O5136" s="75" t="s">
        <v>306</v>
      </c>
      <c r="P5136" s="76" t="s">
        <v>506</v>
      </c>
      <c r="Q5136" s="216"/>
      <c r="R5136" s="77" t="str">
        <f t="shared" ref="R5136" si="13437">IF(COUNTA(Y5136:DP5139)=0,"01.01.1900",INDEX(Y5136:DP5136,MATCH(R5137,Y5137:DP5137,0)))</f>
        <v>01.01.1900</v>
      </c>
      <c r="S5136" s="78" t="str">
        <f t="shared" ref="S5136" si="13438">IF(COUNTA(Y5136:DP5139)=0,"01.01.1900",MAX(Y5136:DP5136))</f>
        <v>01.01.1900</v>
      </c>
      <c r="T5136" s="79"/>
      <c r="U5136" s="80" t="str">
        <f t="array" ref="U5136">IF(COUNTA(Y5136:DP5139)=0,"01.01.1900",IF(ISERROR(HLOOKUP(U5139,Y5139:DP5139,1,FALSE)),"01.01.1900",INDEX(Y5136:DP5136,MATCH(U5137&amp;U5139,Y5137:DP5137&amp;Y5139:DP5139,0))))</f>
        <v>01.01.1900</v>
      </c>
      <c r="V5136" s="81" t="str">
        <f t="shared" ref="V5136" si="13439">IF(COUNTA(Y5136:DP5139)=0,"01.01.1900",_xlfn.MAXIFS(Y5136:DP5136,Y5139:DP5139,V5139))</f>
        <v>01.01.1900</v>
      </c>
      <c r="W5136" s="82"/>
      <c r="X5136" s="106"/>
    </row>
    <row r="5137" spans="2:24">
      <c r="B5137" s="83"/>
      <c r="C5137" s="84"/>
      <c r="D5137" s="83"/>
      <c r="E5137" s="83"/>
      <c r="F5137" s="83"/>
      <c r="G5137" s="83"/>
      <c r="H5137" s="83"/>
      <c r="I5137" s="83"/>
      <c r="J5137" s="83"/>
      <c r="K5137" s="83"/>
      <c r="L5137" s="83"/>
      <c r="M5137" s="83"/>
      <c r="N5137" s="83"/>
      <c r="O5137" s="83"/>
      <c r="P5137" s="84"/>
      <c r="Q5137" s="217"/>
      <c r="R5137" s="85">
        <f t="shared" ref="R5137" si="13440">IF(COUNTA(Y5136:DP5139)=0,0,MIN(Y5137:DP5137))</f>
        <v>0</v>
      </c>
      <c r="S5137" s="86">
        <f t="shared" ref="S5137" si="13441">IF(COUNTA(Y5136:DP5139)=0,0,HLOOKUP(S5136,Y5136:DP5139,2,FALSE))</f>
        <v>0</v>
      </c>
      <c r="T5137" s="87">
        <f t="shared" ref="T5137" si="13442">IF(COUNTA(Y5136:DP5139)=0,0,AVERAGE(Y5137:DP5137))</f>
        <v>0</v>
      </c>
      <c r="U5137" s="88">
        <f t="shared" ref="U5137" si="13443">IF(COUNTA(Y5136:DP5139)=0,0,_xlfn.MINIFS(Y5137:DP5137,Y5139:DP5139,U5139))</f>
        <v>0</v>
      </c>
      <c r="V5137" s="89">
        <f t="array" ref="V5137">IF(COUNTA(Y5136:DP5139)=0,0,IF(ISERROR(HLOOKUP(V5139,Y5139:DP5139,1,FALSE)),0,INDEX(Y5137:DP5137,MATCH(V5136&amp;V5139,Y5136:DP5136&amp;Y5139:DP5139,0))))</f>
        <v>0</v>
      </c>
      <c r="W5137" s="90">
        <f t="array" ref="W5137">IF(COUNTA(Y5136:DP5139)=0,0,IF(ISERROR(HLOOKUP(W5139,Y5139:DP5139,1,FALSE)),0,AVERAGEIF(Y5139:DP5139,$W5139,Y5137:DP5137)))</f>
        <v>0</v>
      </c>
      <c r="X5137" s="107"/>
    </row>
    <row r="5138" spans="2:24">
      <c r="B5138" s="83"/>
      <c r="C5138" s="84"/>
      <c r="D5138" s="83"/>
      <c r="E5138" s="83"/>
      <c r="F5138" s="83"/>
      <c r="G5138" s="83"/>
      <c r="H5138" s="83"/>
      <c r="I5138" s="83"/>
      <c r="J5138" s="83"/>
      <c r="K5138" s="83"/>
      <c r="L5138" s="83"/>
      <c r="M5138" s="83"/>
      <c r="N5138" s="83"/>
      <c r="O5138" s="83"/>
      <c r="P5138" s="84"/>
      <c r="Q5138" s="217"/>
      <c r="R5138" s="91">
        <f t="shared" ref="R5138" si="13444">IF(COUNTA(Y5136:DP5139)=0,0,HLOOKUP(R5137,Y5137:DP5139,2,FALSE))</f>
        <v>0</v>
      </c>
      <c r="S5138" s="92">
        <f t="shared" ref="S5138" si="13445">IF(COUNTA(Y5136:DP5139)=0,0,HLOOKUP(S5136,Y5136:DP5139,3,FALSE))</f>
        <v>0</v>
      </c>
      <c r="T5138" s="93"/>
      <c r="U5138" s="94">
        <f t="array" ref="U5138">IF(COUNTA(Y5136:DP5139)=0,0,IF(ISERROR(HLOOKUP(U5139,Y5139:DP5139,1,FALSE)),0,INDEX(Y5138:DP5138,MATCH(U5137&amp;U5139,Y5137:DP5137&amp;Y5139:DP5139,0))))</f>
        <v>0</v>
      </c>
      <c r="V5138" s="94">
        <f t="array" ref="V5138">IF(COUNTA(Y5136:DP5139)=0,0,IF(ISERROR(HLOOKUP(V5139,Y5139:DP5139,1,FALSE)),0,INDEX(Y5138:DP5138,MATCH(V5137&amp;V5139,Y5137:DP5137&amp;Y5139:DP5139,0))))</f>
        <v>0</v>
      </c>
      <c r="W5138" s="95"/>
      <c r="X5138" s="108"/>
    </row>
    <row r="5139" spans="2:24" ht="13.9" thickBot="1">
      <c r="B5139" s="96"/>
      <c r="C5139" s="97"/>
      <c r="D5139" s="96"/>
      <c r="E5139" s="96"/>
      <c r="F5139" s="96"/>
      <c r="G5139" s="96"/>
      <c r="H5139" s="96"/>
      <c r="I5139" s="96"/>
      <c r="J5139" s="96"/>
      <c r="K5139" s="96"/>
      <c r="L5139" s="96"/>
      <c r="M5139" s="96"/>
      <c r="N5139" s="96"/>
      <c r="O5139" s="96"/>
      <c r="P5139" s="97"/>
      <c r="Q5139" s="218"/>
      <c r="R5139" s="98" t="str">
        <f t="shared" ref="R5139" si="13446">IF(COUNTA(Y5136:DP5139)=0,"none",HLOOKUP(R5137,Y5137:DP5139,3,FALSE))</f>
        <v>none</v>
      </c>
      <c r="S5139" s="99" t="str">
        <f t="shared" ref="S5139" si="13447">IF(COUNTA(Y5136:DP5139)=0,"none",HLOOKUP(S5136,Y5136:DP5139,4,FALSE))</f>
        <v>none</v>
      </c>
      <c r="T5139" s="100"/>
      <c r="U5139" s="100" t="str">
        <f t="array" ref="U5139">IF(COUNTA(Y5136:DP5139)=0,"none",IF($U$2="WAHR",$W$3,Abfrage!$F$4))</f>
        <v>none</v>
      </c>
      <c r="V5139" s="100" t="str">
        <f t="array" ref="V5139">IF(COUNTA(Y5136:DP5139)=0,"none",IF($U$2="WAHR",$W$3,Abfrage!$F$4))</f>
        <v>none</v>
      </c>
      <c r="W5139" s="100" t="str">
        <f t="array" ref="W5139">IF(COUNTA(Y5136:DP5139)=0,"none",IF($U$2="WAHR",$W$3,Abfrage!$F$4))</f>
        <v>none</v>
      </c>
      <c r="X5139" s="109"/>
    </row>
    <row r="5140" spans="2:24">
      <c r="B5140" s="75" t="s">
        <v>3155</v>
      </c>
      <c r="C5140" s="76">
        <v>1000378408</v>
      </c>
      <c r="D5140" s="75" t="s">
        <v>95</v>
      </c>
      <c r="E5140" s="75" t="s">
        <v>175</v>
      </c>
      <c r="F5140" s="75" t="s">
        <v>97</v>
      </c>
      <c r="G5140" s="75" t="s">
        <v>306</v>
      </c>
      <c r="H5140" s="75" t="e">
        <v>#N/A</v>
      </c>
      <c r="I5140" s="75" t="s">
        <v>41</v>
      </c>
      <c r="J5140" s="75" t="s">
        <v>3156</v>
      </c>
      <c r="K5140" s="75" t="s">
        <v>306</v>
      </c>
      <c r="L5140" s="75" t="s">
        <v>306</v>
      </c>
      <c r="M5140" s="75" t="s">
        <v>307</v>
      </c>
      <c r="N5140" s="75" t="s">
        <v>1136</v>
      </c>
      <c r="O5140" s="75" t="s">
        <v>309</v>
      </c>
      <c r="P5140" s="76" t="s">
        <v>306</v>
      </c>
      <c r="Q5140" s="216"/>
      <c r="R5140" s="77" t="str">
        <f t="shared" ref="R5140" si="13448">IF(COUNTA(Y5140:DP5143)=0,"01.01.1900",INDEX(Y5140:DP5140,MATCH(R5141,Y5141:DP5141,0)))</f>
        <v>01.01.1900</v>
      </c>
      <c r="S5140" s="78" t="str">
        <f t="shared" ref="S5140" si="13449">IF(COUNTA(Y5140:DP5143)=0,"01.01.1900",MAX(Y5140:DP5140))</f>
        <v>01.01.1900</v>
      </c>
      <c r="T5140" s="79"/>
      <c r="U5140" s="80" t="str">
        <f t="array" ref="U5140">IF(COUNTA(Y5140:DP5143)=0,"01.01.1900",IF(ISERROR(HLOOKUP(U5143,Y5143:DP5143,1,FALSE)),"01.01.1900",INDEX(Y5140:DP5140,MATCH(U5141&amp;U5143,Y5141:DP5141&amp;Y5143:DP5143,0))))</f>
        <v>01.01.1900</v>
      </c>
      <c r="V5140" s="81" t="str">
        <f t="shared" ref="V5140" si="13450">IF(COUNTA(Y5140:DP5143)=0,"01.01.1900",_xlfn.MAXIFS(Y5140:DP5140,Y5143:DP5143,V5143))</f>
        <v>01.01.1900</v>
      </c>
      <c r="W5140" s="82"/>
      <c r="X5140" s="106"/>
    </row>
    <row r="5141" spans="2:24">
      <c r="B5141" s="83"/>
      <c r="C5141" s="84"/>
      <c r="D5141" s="83"/>
      <c r="E5141" s="83"/>
      <c r="F5141" s="83"/>
      <c r="G5141" s="83"/>
      <c r="H5141" s="83"/>
      <c r="I5141" s="83"/>
      <c r="J5141" s="83"/>
      <c r="K5141" s="83"/>
      <c r="L5141" s="83"/>
      <c r="M5141" s="83"/>
      <c r="N5141" s="83"/>
      <c r="O5141" s="83"/>
      <c r="P5141" s="84"/>
      <c r="Q5141" s="217"/>
      <c r="R5141" s="85">
        <f t="shared" ref="R5141" si="13451">IF(COUNTA(Y5140:DP5143)=0,0,MIN(Y5141:DP5141))</f>
        <v>0</v>
      </c>
      <c r="S5141" s="86">
        <f t="shared" ref="S5141" si="13452">IF(COUNTA(Y5140:DP5143)=0,0,HLOOKUP(S5140,Y5140:DP5143,2,FALSE))</f>
        <v>0</v>
      </c>
      <c r="T5141" s="87">
        <f t="shared" ref="T5141" si="13453">IF(COUNTA(Y5140:DP5143)=0,0,AVERAGE(Y5141:DP5141))</f>
        <v>0</v>
      </c>
      <c r="U5141" s="88">
        <f t="shared" ref="U5141" si="13454">IF(COUNTA(Y5140:DP5143)=0,0,_xlfn.MINIFS(Y5141:DP5141,Y5143:DP5143,U5143))</f>
        <v>0</v>
      </c>
      <c r="V5141" s="89">
        <f t="array" ref="V5141">IF(COUNTA(Y5140:DP5143)=0,0,IF(ISERROR(HLOOKUP(V5143,Y5143:DP5143,1,FALSE)),0,INDEX(Y5141:DP5141,MATCH(V5140&amp;V5143,Y5140:DP5140&amp;Y5143:DP5143,0))))</f>
        <v>0</v>
      </c>
      <c r="W5141" s="90">
        <f t="array" ref="W5141">IF(COUNTA(Y5140:DP5143)=0,0,IF(ISERROR(HLOOKUP(W5143,Y5143:DP5143,1,FALSE)),0,AVERAGEIF(Y5143:DP5143,$W5143,Y5141:DP5141)))</f>
        <v>0</v>
      </c>
      <c r="X5141" s="107"/>
    </row>
    <row r="5142" spans="2:24">
      <c r="B5142" s="83"/>
      <c r="C5142" s="84"/>
      <c r="D5142" s="83"/>
      <c r="E5142" s="83"/>
      <c r="F5142" s="83"/>
      <c r="G5142" s="83"/>
      <c r="H5142" s="83"/>
      <c r="I5142" s="83"/>
      <c r="J5142" s="83"/>
      <c r="K5142" s="83"/>
      <c r="L5142" s="83"/>
      <c r="M5142" s="83"/>
      <c r="N5142" s="83"/>
      <c r="O5142" s="83"/>
      <c r="P5142" s="84"/>
      <c r="Q5142" s="217"/>
      <c r="R5142" s="91">
        <f t="shared" ref="R5142" si="13455">IF(COUNTA(Y5140:DP5143)=0,0,HLOOKUP(R5141,Y5141:DP5143,2,FALSE))</f>
        <v>0</v>
      </c>
      <c r="S5142" s="92">
        <f t="shared" ref="S5142" si="13456">IF(COUNTA(Y5140:DP5143)=0,0,HLOOKUP(S5140,Y5140:DP5143,3,FALSE))</f>
        <v>0</v>
      </c>
      <c r="T5142" s="93"/>
      <c r="U5142" s="94">
        <f t="array" ref="U5142">IF(COUNTA(Y5140:DP5143)=0,0,IF(ISERROR(HLOOKUP(U5143,Y5143:DP5143,1,FALSE)),0,INDEX(Y5142:DP5142,MATCH(U5141&amp;U5143,Y5141:DP5141&amp;Y5143:DP5143,0))))</f>
        <v>0</v>
      </c>
      <c r="V5142" s="94">
        <f t="array" ref="V5142">IF(COUNTA(Y5140:DP5143)=0,0,IF(ISERROR(HLOOKUP(V5143,Y5143:DP5143,1,FALSE)),0,INDEX(Y5142:DP5142,MATCH(V5141&amp;V5143,Y5141:DP5141&amp;Y5143:DP5143,0))))</f>
        <v>0</v>
      </c>
      <c r="W5142" s="95"/>
      <c r="X5142" s="108"/>
    </row>
    <row r="5143" spans="2:24" ht="13.9" thickBot="1">
      <c r="B5143" s="96"/>
      <c r="C5143" s="97"/>
      <c r="D5143" s="96"/>
      <c r="E5143" s="96"/>
      <c r="F5143" s="96"/>
      <c r="G5143" s="96"/>
      <c r="H5143" s="96"/>
      <c r="I5143" s="96"/>
      <c r="J5143" s="96"/>
      <c r="K5143" s="96"/>
      <c r="L5143" s="96"/>
      <c r="M5143" s="96"/>
      <c r="N5143" s="96"/>
      <c r="O5143" s="96"/>
      <c r="P5143" s="97"/>
      <c r="Q5143" s="218"/>
      <c r="R5143" s="98" t="str">
        <f t="shared" ref="R5143" si="13457">IF(COUNTA(Y5140:DP5143)=0,"none",HLOOKUP(R5141,Y5141:DP5143,3,FALSE))</f>
        <v>none</v>
      </c>
      <c r="S5143" s="99" t="str">
        <f t="shared" ref="S5143" si="13458">IF(COUNTA(Y5140:DP5143)=0,"none",HLOOKUP(S5140,Y5140:DP5143,4,FALSE))</f>
        <v>none</v>
      </c>
      <c r="T5143" s="100"/>
      <c r="U5143" s="100" t="str">
        <f t="array" ref="U5143">IF(COUNTA(Y5140:DP5143)=0,"none",IF($U$2="WAHR",$W$3,Abfrage!$F$4))</f>
        <v>none</v>
      </c>
      <c r="V5143" s="100" t="str">
        <f t="array" ref="V5143">IF(COUNTA(Y5140:DP5143)=0,"none",IF($U$2="WAHR",$W$3,Abfrage!$F$4))</f>
        <v>none</v>
      </c>
      <c r="W5143" s="100" t="str">
        <f t="array" ref="W5143">IF(COUNTA(Y5140:DP5143)=0,"none",IF($U$2="WAHR",$W$3,Abfrage!$F$4))</f>
        <v>none</v>
      </c>
      <c r="X5143" s="109"/>
    </row>
    <row r="5144" spans="2:24">
      <c r="B5144" s="75" t="s">
        <v>3157</v>
      </c>
      <c r="C5144" s="76">
        <v>1000378409</v>
      </c>
      <c r="D5144" s="75" t="s">
        <v>95</v>
      </c>
      <c r="E5144" s="75" t="s">
        <v>96</v>
      </c>
      <c r="F5144" s="75" t="s">
        <v>97</v>
      </c>
      <c r="G5144" s="75" t="s">
        <v>306</v>
      </c>
      <c r="H5144" s="75" t="e">
        <v>#N/A</v>
      </c>
      <c r="I5144" s="75" t="s">
        <v>41</v>
      </c>
      <c r="J5144" s="75" t="s">
        <v>3158</v>
      </c>
      <c r="K5144" s="75" t="s">
        <v>306</v>
      </c>
      <c r="L5144" s="75" t="s">
        <v>306</v>
      </c>
      <c r="M5144" s="75" t="s">
        <v>313</v>
      </c>
      <c r="N5144" s="75" t="s">
        <v>1136</v>
      </c>
      <c r="O5144" s="75" t="s">
        <v>309</v>
      </c>
      <c r="P5144" s="76" t="s">
        <v>306</v>
      </c>
      <c r="Q5144" s="216"/>
      <c r="R5144" s="77" t="str">
        <f t="shared" ref="R5144" si="13459">IF(COUNTA(Y5144:DP5147)=0,"01.01.1900",INDEX(Y5144:DP5144,MATCH(R5145,Y5145:DP5145,0)))</f>
        <v>01.01.1900</v>
      </c>
      <c r="S5144" s="78" t="str">
        <f t="shared" ref="S5144" si="13460">IF(COUNTA(Y5144:DP5147)=0,"01.01.1900",MAX(Y5144:DP5144))</f>
        <v>01.01.1900</v>
      </c>
      <c r="T5144" s="79"/>
      <c r="U5144" s="80" t="str">
        <f t="array" ref="U5144">IF(COUNTA(Y5144:DP5147)=0,"01.01.1900",IF(ISERROR(HLOOKUP(U5147,Y5147:DP5147,1,FALSE)),"01.01.1900",INDEX(Y5144:DP5144,MATCH(U5145&amp;U5147,Y5145:DP5145&amp;Y5147:DP5147,0))))</f>
        <v>01.01.1900</v>
      </c>
      <c r="V5144" s="81" t="str">
        <f t="shared" ref="V5144" si="13461">IF(COUNTA(Y5144:DP5147)=0,"01.01.1900",_xlfn.MAXIFS(Y5144:DP5144,Y5147:DP5147,V5147))</f>
        <v>01.01.1900</v>
      </c>
      <c r="W5144" s="82"/>
      <c r="X5144" s="106"/>
    </row>
    <row r="5145" spans="2:24">
      <c r="B5145" s="83"/>
      <c r="C5145" s="84"/>
      <c r="D5145" s="83"/>
      <c r="E5145" s="83"/>
      <c r="F5145" s="83"/>
      <c r="G5145" s="83"/>
      <c r="H5145" s="83"/>
      <c r="I5145" s="83"/>
      <c r="J5145" s="83"/>
      <c r="K5145" s="83"/>
      <c r="L5145" s="83"/>
      <c r="M5145" s="83"/>
      <c r="N5145" s="83"/>
      <c r="O5145" s="83"/>
      <c r="P5145" s="84"/>
      <c r="Q5145" s="217"/>
      <c r="R5145" s="85">
        <f t="shared" ref="R5145" si="13462">IF(COUNTA(Y5144:DP5147)=0,0,MIN(Y5145:DP5145))</f>
        <v>0</v>
      </c>
      <c r="S5145" s="86">
        <f t="shared" ref="S5145" si="13463">IF(COUNTA(Y5144:DP5147)=0,0,HLOOKUP(S5144,Y5144:DP5147,2,FALSE))</f>
        <v>0</v>
      </c>
      <c r="T5145" s="87">
        <f t="shared" ref="T5145" si="13464">IF(COUNTA(Y5144:DP5147)=0,0,AVERAGE(Y5145:DP5145))</f>
        <v>0</v>
      </c>
      <c r="U5145" s="88">
        <f t="shared" ref="U5145" si="13465">IF(COUNTA(Y5144:DP5147)=0,0,_xlfn.MINIFS(Y5145:DP5145,Y5147:DP5147,U5147))</f>
        <v>0</v>
      </c>
      <c r="V5145" s="89">
        <f t="array" ref="V5145">IF(COUNTA(Y5144:DP5147)=0,0,IF(ISERROR(HLOOKUP(V5147,Y5147:DP5147,1,FALSE)),0,INDEX(Y5145:DP5145,MATCH(V5144&amp;V5147,Y5144:DP5144&amp;Y5147:DP5147,0))))</f>
        <v>0</v>
      </c>
      <c r="W5145" s="90">
        <f t="array" ref="W5145">IF(COUNTA(Y5144:DP5147)=0,0,IF(ISERROR(HLOOKUP(W5147,Y5147:DP5147,1,FALSE)),0,AVERAGEIF(Y5147:DP5147,$W5147,Y5145:DP5145)))</f>
        <v>0</v>
      </c>
      <c r="X5145" s="107"/>
    </row>
    <row r="5146" spans="2:24">
      <c r="B5146" s="83"/>
      <c r="C5146" s="84"/>
      <c r="D5146" s="83"/>
      <c r="E5146" s="83"/>
      <c r="F5146" s="83"/>
      <c r="G5146" s="83"/>
      <c r="H5146" s="83"/>
      <c r="I5146" s="83"/>
      <c r="J5146" s="83"/>
      <c r="K5146" s="83"/>
      <c r="L5146" s="83"/>
      <c r="M5146" s="83"/>
      <c r="N5146" s="83"/>
      <c r="O5146" s="83"/>
      <c r="P5146" s="84"/>
      <c r="Q5146" s="217"/>
      <c r="R5146" s="91">
        <f t="shared" ref="R5146" si="13466">IF(COUNTA(Y5144:DP5147)=0,0,HLOOKUP(R5145,Y5145:DP5147,2,FALSE))</f>
        <v>0</v>
      </c>
      <c r="S5146" s="92">
        <f t="shared" ref="S5146" si="13467">IF(COUNTA(Y5144:DP5147)=0,0,HLOOKUP(S5144,Y5144:DP5147,3,FALSE))</f>
        <v>0</v>
      </c>
      <c r="T5146" s="93"/>
      <c r="U5146" s="94">
        <f t="array" ref="U5146">IF(COUNTA(Y5144:DP5147)=0,0,IF(ISERROR(HLOOKUP(U5147,Y5147:DP5147,1,FALSE)),0,INDEX(Y5146:DP5146,MATCH(U5145&amp;U5147,Y5145:DP5145&amp;Y5147:DP5147,0))))</f>
        <v>0</v>
      </c>
      <c r="V5146" s="94">
        <f t="array" ref="V5146">IF(COUNTA(Y5144:DP5147)=0,0,IF(ISERROR(HLOOKUP(V5147,Y5147:DP5147,1,FALSE)),0,INDEX(Y5146:DP5146,MATCH(V5145&amp;V5147,Y5145:DP5145&amp;Y5147:DP5147,0))))</f>
        <v>0</v>
      </c>
      <c r="W5146" s="95"/>
      <c r="X5146" s="108"/>
    </row>
    <row r="5147" spans="2:24" ht="13.9" thickBot="1">
      <c r="B5147" s="96"/>
      <c r="C5147" s="97"/>
      <c r="D5147" s="96"/>
      <c r="E5147" s="96"/>
      <c r="F5147" s="96"/>
      <c r="G5147" s="96"/>
      <c r="H5147" s="96"/>
      <c r="I5147" s="96"/>
      <c r="J5147" s="96"/>
      <c r="K5147" s="96"/>
      <c r="L5147" s="96"/>
      <c r="M5147" s="96"/>
      <c r="N5147" s="96"/>
      <c r="O5147" s="96"/>
      <c r="P5147" s="97"/>
      <c r="Q5147" s="218"/>
      <c r="R5147" s="98" t="str">
        <f t="shared" ref="R5147" si="13468">IF(COUNTA(Y5144:DP5147)=0,"none",HLOOKUP(R5145,Y5145:DP5147,3,FALSE))</f>
        <v>none</v>
      </c>
      <c r="S5147" s="99" t="str">
        <f t="shared" ref="S5147" si="13469">IF(COUNTA(Y5144:DP5147)=0,"none",HLOOKUP(S5144,Y5144:DP5147,4,FALSE))</f>
        <v>none</v>
      </c>
      <c r="T5147" s="100"/>
      <c r="U5147" s="100" t="str">
        <f t="array" ref="U5147">IF(COUNTA(Y5144:DP5147)=0,"none",IF($U$2="WAHR",$W$3,Abfrage!$F$4))</f>
        <v>none</v>
      </c>
      <c r="V5147" s="100" t="str">
        <f t="array" ref="V5147">IF(COUNTA(Y5144:DP5147)=0,"none",IF($U$2="WAHR",$W$3,Abfrage!$F$4))</f>
        <v>none</v>
      </c>
      <c r="W5147" s="100" t="str">
        <f t="array" ref="W5147">IF(COUNTA(Y5144:DP5147)=0,"none",IF($U$2="WAHR",$W$3,Abfrage!$F$4))</f>
        <v>none</v>
      </c>
      <c r="X5147" s="109"/>
    </row>
    <row r="5148" spans="2:24">
      <c r="B5148" s="75" t="s">
        <v>3159</v>
      </c>
      <c r="C5148" s="76">
        <v>1000378812</v>
      </c>
      <c r="D5148" s="75" t="s">
        <v>95</v>
      </c>
      <c r="E5148" s="75" t="s">
        <v>175</v>
      </c>
      <c r="F5148" s="75" t="s">
        <v>97</v>
      </c>
      <c r="G5148" s="75" t="s">
        <v>306</v>
      </c>
      <c r="H5148" s="75" t="e">
        <v>#N/A</v>
      </c>
      <c r="I5148" s="75" t="s">
        <v>41</v>
      </c>
      <c r="J5148" s="75" t="s">
        <v>3160</v>
      </c>
      <c r="K5148" s="75" t="s">
        <v>306</v>
      </c>
      <c r="L5148" s="75" t="s">
        <v>306</v>
      </c>
      <c r="M5148" s="75" t="s">
        <v>307</v>
      </c>
      <c r="N5148" s="75" t="s">
        <v>327</v>
      </c>
      <c r="O5148" s="75" t="s">
        <v>309</v>
      </c>
      <c r="P5148" s="76" t="s">
        <v>306</v>
      </c>
      <c r="Q5148" s="216"/>
      <c r="R5148" s="77" t="str">
        <f t="shared" ref="R5148" si="13470">IF(COUNTA(Y5148:DP5151)=0,"01.01.1900",INDEX(Y5148:DP5148,MATCH(R5149,Y5149:DP5149,0)))</f>
        <v>01.01.1900</v>
      </c>
      <c r="S5148" s="78" t="str">
        <f t="shared" ref="S5148" si="13471">IF(COUNTA(Y5148:DP5151)=0,"01.01.1900",MAX(Y5148:DP5148))</f>
        <v>01.01.1900</v>
      </c>
      <c r="T5148" s="79"/>
      <c r="U5148" s="80" t="str">
        <f t="array" ref="U5148">IF(COUNTA(Y5148:DP5151)=0,"01.01.1900",IF(ISERROR(HLOOKUP(U5151,Y5151:DP5151,1,FALSE)),"01.01.1900",INDEX(Y5148:DP5148,MATCH(U5149&amp;U5151,Y5149:DP5149&amp;Y5151:DP5151,0))))</f>
        <v>01.01.1900</v>
      </c>
      <c r="V5148" s="81" t="str">
        <f t="shared" ref="V5148" si="13472">IF(COUNTA(Y5148:DP5151)=0,"01.01.1900",_xlfn.MAXIFS(Y5148:DP5148,Y5151:DP5151,V5151))</f>
        <v>01.01.1900</v>
      </c>
      <c r="W5148" s="82"/>
      <c r="X5148" s="106"/>
    </row>
    <row r="5149" spans="2:24">
      <c r="B5149" s="83"/>
      <c r="C5149" s="84"/>
      <c r="D5149" s="83"/>
      <c r="E5149" s="83"/>
      <c r="F5149" s="83"/>
      <c r="G5149" s="83"/>
      <c r="H5149" s="83"/>
      <c r="I5149" s="83"/>
      <c r="J5149" s="83"/>
      <c r="K5149" s="83"/>
      <c r="L5149" s="83"/>
      <c r="M5149" s="83"/>
      <c r="N5149" s="83"/>
      <c r="O5149" s="83"/>
      <c r="P5149" s="84"/>
      <c r="Q5149" s="217"/>
      <c r="R5149" s="85">
        <f t="shared" ref="R5149" si="13473">IF(COUNTA(Y5148:DP5151)=0,0,MIN(Y5149:DP5149))</f>
        <v>0</v>
      </c>
      <c r="S5149" s="86">
        <f t="shared" ref="S5149" si="13474">IF(COUNTA(Y5148:DP5151)=0,0,HLOOKUP(S5148,Y5148:DP5151,2,FALSE))</f>
        <v>0</v>
      </c>
      <c r="T5149" s="87">
        <f t="shared" ref="T5149" si="13475">IF(COUNTA(Y5148:DP5151)=0,0,AVERAGE(Y5149:DP5149))</f>
        <v>0</v>
      </c>
      <c r="U5149" s="88">
        <f t="shared" ref="U5149" si="13476">IF(COUNTA(Y5148:DP5151)=0,0,_xlfn.MINIFS(Y5149:DP5149,Y5151:DP5151,U5151))</f>
        <v>0</v>
      </c>
      <c r="V5149" s="89">
        <f t="array" ref="V5149">IF(COUNTA(Y5148:DP5151)=0,0,IF(ISERROR(HLOOKUP(V5151,Y5151:DP5151,1,FALSE)),0,INDEX(Y5149:DP5149,MATCH(V5148&amp;V5151,Y5148:DP5148&amp;Y5151:DP5151,0))))</f>
        <v>0</v>
      </c>
      <c r="W5149" s="90">
        <f t="array" ref="W5149">IF(COUNTA(Y5148:DP5151)=0,0,IF(ISERROR(HLOOKUP(W5151,Y5151:DP5151,1,FALSE)),0,AVERAGEIF(Y5151:DP5151,$W5151,Y5149:DP5149)))</f>
        <v>0</v>
      </c>
      <c r="X5149" s="107"/>
    </row>
    <row r="5150" spans="2:24">
      <c r="B5150" s="83"/>
      <c r="C5150" s="84"/>
      <c r="D5150" s="83"/>
      <c r="E5150" s="83"/>
      <c r="F5150" s="83"/>
      <c r="G5150" s="83"/>
      <c r="H5150" s="83"/>
      <c r="I5150" s="83"/>
      <c r="J5150" s="83"/>
      <c r="K5150" s="83"/>
      <c r="L5150" s="83"/>
      <c r="M5150" s="83"/>
      <c r="N5150" s="83"/>
      <c r="O5150" s="83"/>
      <c r="P5150" s="84"/>
      <c r="Q5150" s="217"/>
      <c r="R5150" s="91">
        <f t="shared" ref="R5150" si="13477">IF(COUNTA(Y5148:DP5151)=0,0,HLOOKUP(R5149,Y5149:DP5151,2,FALSE))</f>
        <v>0</v>
      </c>
      <c r="S5150" s="92">
        <f t="shared" ref="S5150" si="13478">IF(COUNTA(Y5148:DP5151)=0,0,HLOOKUP(S5148,Y5148:DP5151,3,FALSE))</f>
        <v>0</v>
      </c>
      <c r="T5150" s="93"/>
      <c r="U5150" s="94">
        <f t="array" ref="U5150">IF(COUNTA(Y5148:DP5151)=0,0,IF(ISERROR(HLOOKUP(U5151,Y5151:DP5151,1,FALSE)),0,INDEX(Y5150:DP5150,MATCH(U5149&amp;U5151,Y5149:DP5149&amp;Y5151:DP5151,0))))</f>
        <v>0</v>
      </c>
      <c r="V5150" s="94">
        <f t="array" ref="V5150">IF(COUNTA(Y5148:DP5151)=0,0,IF(ISERROR(HLOOKUP(V5151,Y5151:DP5151,1,FALSE)),0,INDEX(Y5150:DP5150,MATCH(V5149&amp;V5151,Y5149:DP5149&amp;Y5151:DP5151,0))))</f>
        <v>0</v>
      </c>
      <c r="W5150" s="95"/>
      <c r="X5150" s="108"/>
    </row>
    <row r="5151" spans="2:24" ht="13.9" thickBot="1">
      <c r="B5151" s="96"/>
      <c r="C5151" s="97"/>
      <c r="D5151" s="96"/>
      <c r="E5151" s="96"/>
      <c r="F5151" s="96"/>
      <c r="G5151" s="96"/>
      <c r="H5151" s="96"/>
      <c r="I5151" s="96"/>
      <c r="J5151" s="96"/>
      <c r="K5151" s="96"/>
      <c r="L5151" s="96"/>
      <c r="M5151" s="96"/>
      <c r="N5151" s="96"/>
      <c r="O5151" s="96"/>
      <c r="P5151" s="97"/>
      <c r="Q5151" s="218"/>
      <c r="R5151" s="98" t="str">
        <f t="shared" ref="R5151" si="13479">IF(COUNTA(Y5148:DP5151)=0,"none",HLOOKUP(R5149,Y5149:DP5151,3,FALSE))</f>
        <v>none</v>
      </c>
      <c r="S5151" s="99" t="str">
        <f t="shared" ref="S5151" si="13480">IF(COUNTA(Y5148:DP5151)=0,"none",HLOOKUP(S5148,Y5148:DP5151,4,FALSE))</f>
        <v>none</v>
      </c>
      <c r="T5151" s="100"/>
      <c r="U5151" s="100" t="str">
        <f t="array" ref="U5151">IF(COUNTA(Y5148:DP5151)=0,"none",IF($U$2="WAHR",$W$3,Abfrage!$F$4))</f>
        <v>none</v>
      </c>
      <c r="V5151" s="100" t="str">
        <f t="array" ref="V5151">IF(COUNTA(Y5148:DP5151)=0,"none",IF($U$2="WAHR",$W$3,Abfrage!$F$4))</f>
        <v>none</v>
      </c>
      <c r="W5151" s="100" t="str">
        <f t="array" ref="W5151">IF(COUNTA(Y5148:DP5151)=0,"none",IF($U$2="WAHR",$W$3,Abfrage!$F$4))</f>
        <v>none</v>
      </c>
      <c r="X5151" s="109"/>
    </row>
    <row r="5152" spans="2:24">
      <c r="B5152" s="75" t="s">
        <v>3161</v>
      </c>
      <c r="C5152" s="76">
        <v>1000378813</v>
      </c>
      <c r="D5152" s="75" t="s">
        <v>95</v>
      </c>
      <c r="E5152" s="75" t="s">
        <v>96</v>
      </c>
      <c r="F5152" s="75" t="s">
        <v>97</v>
      </c>
      <c r="G5152" s="75" t="s">
        <v>306</v>
      </c>
      <c r="H5152" s="75" t="e">
        <v>#N/A</v>
      </c>
      <c r="I5152" s="75" t="s">
        <v>41</v>
      </c>
      <c r="J5152" s="75" t="s">
        <v>3162</v>
      </c>
      <c r="K5152" s="75" t="s">
        <v>306</v>
      </c>
      <c r="L5152" s="75" t="s">
        <v>306</v>
      </c>
      <c r="M5152" s="75" t="s">
        <v>313</v>
      </c>
      <c r="N5152" s="75" t="s">
        <v>327</v>
      </c>
      <c r="O5152" s="75" t="s">
        <v>309</v>
      </c>
      <c r="P5152" s="76" t="s">
        <v>306</v>
      </c>
      <c r="Q5152" s="216"/>
      <c r="R5152" s="77" t="str">
        <f t="shared" ref="R5152" si="13481">IF(COUNTA(Y5152:DP5155)=0,"01.01.1900",INDEX(Y5152:DP5152,MATCH(R5153,Y5153:DP5153,0)))</f>
        <v>01.01.1900</v>
      </c>
      <c r="S5152" s="78" t="str">
        <f t="shared" ref="S5152" si="13482">IF(COUNTA(Y5152:DP5155)=0,"01.01.1900",MAX(Y5152:DP5152))</f>
        <v>01.01.1900</v>
      </c>
      <c r="T5152" s="79"/>
      <c r="U5152" s="80" t="str">
        <f t="array" ref="U5152">IF(COUNTA(Y5152:DP5155)=0,"01.01.1900",IF(ISERROR(HLOOKUP(U5155,Y5155:DP5155,1,FALSE)),"01.01.1900",INDEX(Y5152:DP5152,MATCH(U5153&amp;U5155,Y5153:DP5153&amp;Y5155:DP5155,0))))</f>
        <v>01.01.1900</v>
      </c>
      <c r="V5152" s="81" t="str">
        <f t="shared" ref="V5152" si="13483">IF(COUNTA(Y5152:DP5155)=0,"01.01.1900",_xlfn.MAXIFS(Y5152:DP5152,Y5155:DP5155,V5155))</f>
        <v>01.01.1900</v>
      </c>
      <c r="W5152" s="82"/>
      <c r="X5152" s="106"/>
    </row>
    <row r="5153" spans="2:24">
      <c r="B5153" s="83"/>
      <c r="C5153" s="84"/>
      <c r="D5153" s="83"/>
      <c r="E5153" s="83"/>
      <c r="F5153" s="83"/>
      <c r="G5153" s="83"/>
      <c r="H5153" s="83"/>
      <c r="I5153" s="83"/>
      <c r="J5153" s="83"/>
      <c r="K5153" s="83"/>
      <c r="L5153" s="83"/>
      <c r="M5153" s="83"/>
      <c r="N5153" s="83"/>
      <c r="O5153" s="83"/>
      <c r="P5153" s="84"/>
      <c r="Q5153" s="217"/>
      <c r="R5153" s="85">
        <f t="shared" ref="R5153" si="13484">IF(COUNTA(Y5152:DP5155)=0,0,MIN(Y5153:DP5153))</f>
        <v>0</v>
      </c>
      <c r="S5153" s="86">
        <f t="shared" ref="S5153" si="13485">IF(COUNTA(Y5152:DP5155)=0,0,HLOOKUP(S5152,Y5152:DP5155,2,FALSE))</f>
        <v>0</v>
      </c>
      <c r="T5153" s="87">
        <f t="shared" ref="T5153" si="13486">IF(COUNTA(Y5152:DP5155)=0,0,AVERAGE(Y5153:DP5153))</f>
        <v>0</v>
      </c>
      <c r="U5153" s="88">
        <f t="shared" ref="U5153" si="13487">IF(COUNTA(Y5152:DP5155)=0,0,_xlfn.MINIFS(Y5153:DP5153,Y5155:DP5155,U5155))</f>
        <v>0</v>
      </c>
      <c r="V5153" s="89">
        <f t="array" ref="V5153">IF(COUNTA(Y5152:DP5155)=0,0,IF(ISERROR(HLOOKUP(V5155,Y5155:DP5155,1,FALSE)),0,INDEX(Y5153:DP5153,MATCH(V5152&amp;V5155,Y5152:DP5152&amp;Y5155:DP5155,0))))</f>
        <v>0</v>
      </c>
      <c r="W5153" s="90">
        <f t="array" ref="W5153">IF(COUNTA(Y5152:DP5155)=0,0,IF(ISERROR(HLOOKUP(W5155,Y5155:DP5155,1,FALSE)),0,AVERAGEIF(Y5155:DP5155,$W5155,Y5153:DP5153)))</f>
        <v>0</v>
      </c>
      <c r="X5153" s="107"/>
    </row>
    <row r="5154" spans="2:24">
      <c r="B5154" s="83"/>
      <c r="C5154" s="84"/>
      <c r="D5154" s="83"/>
      <c r="E5154" s="83"/>
      <c r="F5154" s="83"/>
      <c r="G5154" s="83"/>
      <c r="H5154" s="83"/>
      <c r="I5154" s="83"/>
      <c r="J5154" s="83"/>
      <c r="K5154" s="83"/>
      <c r="L5154" s="83"/>
      <c r="M5154" s="83"/>
      <c r="N5154" s="83"/>
      <c r="O5154" s="83"/>
      <c r="P5154" s="84"/>
      <c r="Q5154" s="217"/>
      <c r="R5154" s="91">
        <f t="shared" ref="R5154" si="13488">IF(COUNTA(Y5152:DP5155)=0,0,HLOOKUP(R5153,Y5153:DP5155,2,FALSE))</f>
        <v>0</v>
      </c>
      <c r="S5154" s="92">
        <f t="shared" ref="S5154" si="13489">IF(COUNTA(Y5152:DP5155)=0,0,HLOOKUP(S5152,Y5152:DP5155,3,FALSE))</f>
        <v>0</v>
      </c>
      <c r="T5154" s="93"/>
      <c r="U5154" s="94">
        <f t="array" ref="U5154">IF(COUNTA(Y5152:DP5155)=0,0,IF(ISERROR(HLOOKUP(U5155,Y5155:DP5155,1,FALSE)),0,INDEX(Y5154:DP5154,MATCH(U5153&amp;U5155,Y5153:DP5153&amp;Y5155:DP5155,0))))</f>
        <v>0</v>
      </c>
      <c r="V5154" s="94">
        <f t="array" ref="V5154">IF(COUNTA(Y5152:DP5155)=0,0,IF(ISERROR(HLOOKUP(V5155,Y5155:DP5155,1,FALSE)),0,INDEX(Y5154:DP5154,MATCH(V5153&amp;V5155,Y5153:DP5153&amp;Y5155:DP5155,0))))</f>
        <v>0</v>
      </c>
      <c r="W5154" s="95"/>
      <c r="X5154" s="108"/>
    </row>
    <row r="5155" spans="2:24" ht="13.9" thickBot="1">
      <c r="B5155" s="96"/>
      <c r="C5155" s="97"/>
      <c r="D5155" s="96"/>
      <c r="E5155" s="96"/>
      <c r="F5155" s="96"/>
      <c r="G5155" s="96"/>
      <c r="H5155" s="96"/>
      <c r="I5155" s="96"/>
      <c r="J5155" s="96"/>
      <c r="K5155" s="96"/>
      <c r="L5155" s="96"/>
      <c r="M5155" s="96"/>
      <c r="N5155" s="96"/>
      <c r="O5155" s="96"/>
      <c r="P5155" s="97"/>
      <c r="Q5155" s="218"/>
      <c r="R5155" s="98" t="str">
        <f t="shared" ref="R5155" si="13490">IF(COUNTA(Y5152:DP5155)=0,"none",HLOOKUP(R5153,Y5153:DP5155,3,FALSE))</f>
        <v>none</v>
      </c>
      <c r="S5155" s="99" t="str">
        <f t="shared" ref="S5155" si="13491">IF(COUNTA(Y5152:DP5155)=0,"none",HLOOKUP(S5152,Y5152:DP5155,4,FALSE))</f>
        <v>none</v>
      </c>
      <c r="T5155" s="100"/>
      <c r="U5155" s="100" t="str">
        <f t="array" ref="U5155">IF(COUNTA(Y5152:DP5155)=0,"none",IF($U$2="WAHR",$W$3,Abfrage!$F$4))</f>
        <v>none</v>
      </c>
      <c r="V5155" s="100" t="str">
        <f t="array" ref="V5155">IF(COUNTA(Y5152:DP5155)=0,"none",IF($U$2="WAHR",$W$3,Abfrage!$F$4))</f>
        <v>none</v>
      </c>
      <c r="W5155" s="100" t="str">
        <f t="array" ref="W5155">IF(COUNTA(Y5152:DP5155)=0,"none",IF($U$2="WAHR",$W$3,Abfrage!$F$4))</f>
        <v>none</v>
      </c>
      <c r="X5155" s="109"/>
    </row>
    <row r="5156" spans="2:24">
      <c r="B5156" s="75" t="s">
        <v>3163</v>
      </c>
      <c r="C5156" s="76">
        <v>1000229912</v>
      </c>
      <c r="D5156" s="75" t="s">
        <v>95</v>
      </c>
      <c r="E5156" s="75" t="s">
        <v>148</v>
      </c>
      <c r="F5156" s="75" t="s">
        <v>175</v>
      </c>
      <c r="G5156" s="75" t="s">
        <v>306</v>
      </c>
      <c r="H5156" s="75" t="e">
        <v>#N/A</v>
      </c>
      <c r="I5156" s="75" t="s">
        <v>41</v>
      </c>
      <c r="J5156" s="75" t="s">
        <v>3164</v>
      </c>
      <c r="K5156" s="75" t="s">
        <v>339</v>
      </c>
      <c r="L5156" s="75" t="s">
        <v>349</v>
      </c>
      <c r="M5156" s="75" t="s">
        <v>307</v>
      </c>
      <c r="N5156" s="75" t="s">
        <v>327</v>
      </c>
      <c r="O5156" s="75" t="s">
        <v>306</v>
      </c>
      <c r="P5156" s="76" t="s">
        <v>306</v>
      </c>
      <c r="Q5156" s="216"/>
      <c r="R5156" s="77" t="str">
        <f t="shared" ref="R5156" si="13492">IF(COUNTA(Y5156:DP5159)=0,"01.01.1900",INDEX(Y5156:DP5156,MATCH(R5157,Y5157:DP5157,0)))</f>
        <v>01.01.1900</v>
      </c>
      <c r="S5156" s="78" t="str">
        <f t="shared" ref="S5156" si="13493">IF(COUNTA(Y5156:DP5159)=0,"01.01.1900",MAX(Y5156:DP5156))</f>
        <v>01.01.1900</v>
      </c>
      <c r="T5156" s="79"/>
      <c r="U5156" s="80" t="str">
        <f t="array" ref="U5156">IF(COUNTA(Y5156:DP5159)=0,"01.01.1900",IF(ISERROR(HLOOKUP(U5159,Y5159:DP5159,1,FALSE)),"01.01.1900",INDEX(Y5156:DP5156,MATCH(U5157&amp;U5159,Y5157:DP5157&amp;Y5159:DP5159,0))))</f>
        <v>01.01.1900</v>
      </c>
      <c r="V5156" s="81" t="str">
        <f t="shared" ref="V5156" si="13494">IF(COUNTA(Y5156:DP5159)=0,"01.01.1900",_xlfn.MAXIFS(Y5156:DP5156,Y5159:DP5159,V5159))</f>
        <v>01.01.1900</v>
      </c>
      <c r="W5156" s="82"/>
      <c r="X5156" s="106"/>
    </row>
    <row r="5157" spans="2:24">
      <c r="B5157" s="83"/>
      <c r="C5157" s="84"/>
      <c r="D5157" s="83"/>
      <c r="E5157" s="83"/>
      <c r="F5157" s="83"/>
      <c r="G5157" s="83"/>
      <c r="H5157" s="83"/>
      <c r="I5157" s="83"/>
      <c r="J5157" s="83"/>
      <c r="K5157" s="83"/>
      <c r="L5157" s="83"/>
      <c r="M5157" s="83"/>
      <c r="N5157" s="83"/>
      <c r="O5157" s="83"/>
      <c r="P5157" s="84"/>
      <c r="Q5157" s="217"/>
      <c r="R5157" s="85">
        <f t="shared" ref="R5157" si="13495">IF(COUNTA(Y5156:DP5159)=0,0,MIN(Y5157:DP5157))</f>
        <v>0</v>
      </c>
      <c r="S5157" s="86">
        <f t="shared" ref="S5157" si="13496">IF(COUNTA(Y5156:DP5159)=0,0,HLOOKUP(S5156,Y5156:DP5159,2,FALSE))</f>
        <v>0</v>
      </c>
      <c r="T5157" s="87">
        <f t="shared" ref="T5157" si="13497">IF(COUNTA(Y5156:DP5159)=0,0,AVERAGE(Y5157:DP5157))</f>
        <v>0</v>
      </c>
      <c r="U5157" s="88">
        <f t="shared" ref="U5157" si="13498">IF(COUNTA(Y5156:DP5159)=0,0,_xlfn.MINIFS(Y5157:DP5157,Y5159:DP5159,U5159))</f>
        <v>0</v>
      </c>
      <c r="V5157" s="89">
        <f t="array" ref="V5157">IF(COUNTA(Y5156:DP5159)=0,0,IF(ISERROR(HLOOKUP(V5159,Y5159:DP5159,1,FALSE)),0,INDEX(Y5157:DP5157,MATCH(V5156&amp;V5159,Y5156:DP5156&amp;Y5159:DP5159,0))))</f>
        <v>0</v>
      </c>
      <c r="W5157" s="90">
        <f t="array" ref="W5157">IF(COUNTA(Y5156:DP5159)=0,0,IF(ISERROR(HLOOKUP(W5159,Y5159:DP5159,1,FALSE)),0,AVERAGEIF(Y5159:DP5159,$W5159,Y5157:DP5157)))</f>
        <v>0</v>
      </c>
      <c r="X5157" s="107"/>
    </row>
    <row r="5158" spans="2:24">
      <c r="B5158" s="83"/>
      <c r="C5158" s="84"/>
      <c r="D5158" s="83"/>
      <c r="E5158" s="83"/>
      <c r="F5158" s="83"/>
      <c r="G5158" s="83"/>
      <c r="H5158" s="83"/>
      <c r="I5158" s="83"/>
      <c r="J5158" s="83"/>
      <c r="K5158" s="83"/>
      <c r="L5158" s="83"/>
      <c r="M5158" s="83"/>
      <c r="N5158" s="83"/>
      <c r="O5158" s="83"/>
      <c r="P5158" s="84"/>
      <c r="Q5158" s="217"/>
      <c r="R5158" s="91">
        <f t="shared" ref="R5158" si="13499">IF(COUNTA(Y5156:DP5159)=0,0,HLOOKUP(R5157,Y5157:DP5159,2,FALSE))</f>
        <v>0</v>
      </c>
      <c r="S5158" s="92">
        <f t="shared" ref="S5158" si="13500">IF(COUNTA(Y5156:DP5159)=0,0,HLOOKUP(S5156,Y5156:DP5159,3,FALSE))</f>
        <v>0</v>
      </c>
      <c r="T5158" s="93"/>
      <c r="U5158" s="94">
        <f t="array" ref="U5158">IF(COUNTA(Y5156:DP5159)=0,0,IF(ISERROR(HLOOKUP(U5159,Y5159:DP5159,1,FALSE)),0,INDEX(Y5158:DP5158,MATCH(U5157&amp;U5159,Y5157:DP5157&amp;Y5159:DP5159,0))))</f>
        <v>0</v>
      </c>
      <c r="V5158" s="94">
        <f t="array" ref="V5158">IF(COUNTA(Y5156:DP5159)=0,0,IF(ISERROR(HLOOKUP(V5159,Y5159:DP5159,1,FALSE)),0,INDEX(Y5158:DP5158,MATCH(V5157&amp;V5159,Y5157:DP5157&amp;Y5159:DP5159,0))))</f>
        <v>0</v>
      </c>
      <c r="W5158" s="95"/>
      <c r="X5158" s="108"/>
    </row>
    <row r="5159" spans="2:24" ht="13.9" thickBot="1">
      <c r="B5159" s="96"/>
      <c r="C5159" s="97"/>
      <c r="D5159" s="96"/>
      <c r="E5159" s="96"/>
      <c r="F5159" s="96"/>
      <c r="G5159" s="96"/>
      <c r="H5159" s="96"/>
      <c r="I5159" s="96"/>
      <c r="J5159" s="96"/>
      <c r="K5159" s="96"/>
      <c r="L5159" s="96"/>
      <c r="M5159" s="96"/>
      <c r="N5159" s="96"/>
      <c r="O5159" s="96"/>
      <c r="P5159" s="97"/>
      <c r="Q5159" s="218"/>
      <c r="R5159" s="98" t="str">
        <f t="shared" ref="R5159" si="13501">IF(COUNTA(Y5156:DP5159)=0,"none",HLOOKUP(R5157,Y5157:DP5159,3,FALSE))</f>
        <v>none</v>
      </c>
      <c r="S5159" s="99" t="str">
        <f t="shared" ref="S5159" si="13502">IF(COUNTA(Y5156:DP5159)=0,"none",HLOOKUP(S5156,Y5156:DP5159,4,FALSE))</f>
        <v>none</v>
      </c>
      <c r="T5159" s="100"/>
      <c r="U5159" s="100" t="str">
        <f t="array" ref="U5159">IF(COUNTA(Y5156:DP5159)=0,"none",IF($U$2="WAHR",$W$3,Abfrage!$F$4))</f>
        <v>none</v>
      </c>
      <c r="V5159" s="100" t="str">
        <f t="array" ref="V5159">IF(COUNTA(Y5156:DP5159)=0,"none",IF($U$2="WAHR",$W$3,Abfrage!$F$4))</f>
        <v>none</v>
      </c>
      <c r="W5159" s="100" t="str">
        <f t="array" ref="W5159">IF(COUNTA(Y5156:DP5159)=0,"none",IF($U$2="WAHR",$W$3,Abfrage!$F$4))</f>
        <v>none</v>
      </c>
      <c r="X5159" s="109"/>
    </row>
    <row r="5160" spans="2:24">
      <c r="B5160" s="75" t="s">
        <v>3165</v>
      </c>
      <c r="C5160" s="76">
        <v>1000229913</v>
      </c>
      <c r="D5160" s="75" t="s">
        <v>95</v>
      </c>
      <c r="E5160" s="75" t="s">
        <v>148</v>
      </c>
      <c r="F5160" s="75" t="s">
        <v>96</v>
      </c>
      <c r="G5160" s="75" t="s">
        <v>3166</v>
      </c>
      <c r="H5160" s="75" t="e">
        <v>#N/A</v>
      </c>
      <c r="I5160" s="75" t="s">
        <v>41</v>
      </c>
      <c r="J5160" s="75" t="s">
        <v>3167</v>
      </c>
      <c r="K5160" s="75" t="s">
        <v>339</v>
      </c>
      <c r="L5160" s="75" t="s">
        <v>349</v>
      </c>
      <c r="M5160" s="75" t="s">
        <v>313</v>
      </c>
      <c r="N5160" s="75" t="s">
        <v>327</v>
      </c>
      <c r="O5160" s="75" t="s">
        <v>306</v>
      </c>
      <c r="P5160" s="76" t="s">
        <v>306</v>
      </c>
      <c r="Q5160" s="216"/>
      <c r="R5160" s="77" t="str">
        <f t="shared" ref="R5160" si="13503">IF(COUNTA(Y5160:DP5163)=0,"01.01.1900",INDEX(Y5160:DP5160,MATCH(R5161,Y5161:DP5161,0)))</f>
        <v>01.01.1900</v>
      </c>
      <c r="S5160" s="78" t="str">
        <f t="shared" ref="S5160" si="13504">IF(COUNTA(Y5160:DP5163)=0,"01.01.1900",MAX(Y5160:DP5160))</f>
        <v>01.01.1900</v>
      </c>
      <c r="T5160" s="79"/>
      <c r="U5160" s="80" t="str">
        <f t="array" ref="U5160">IF(COUNTA(Y5160:DP5163)=0,"01.01.1900",IF(ISERROR(HLOOKUP(U5163,Y5163:DP5163,1,FALSE)),"01.01.1900",INDEX(Y5160:DP5160,MATCH(U5161&amp;U5163,Y5161:DP5161&amp;Y5163:DP5163,0))))</f>
        <v>01.01.1900</v>
      </c>
      <c r="V5160" s="81" t="str">
        <f t="shared" ref="V5160" si="13505">IF(COUNTA(Y5160:DP5163)=0,"01.01.1900",_xlfn.MAXIFS(Y5160:DP5160,Y5163:DP5163,V5163))</f>
        <v>01.01.1900</v>
      </c>
      <c r="W5160" s="82"/>
      <c r="X5160" s="106"/>
    </row>
    <row r="5161" spans="2:24">
      <c r="B5161" s="83"/>
      <c r="C5161" s="84"/>
      <c r="D5161" s="83"/>
      <c r="E5161" s="83"/>
      <c r="F5161" s="83"/>
      <c r="G5161" s="83"/>
      <c r="H5161" s="83"/>
      <c r="I5161" s="83"/>
      <c r="J5161" s="83"/>
      <c r="K5161" s="83"/>
      <c r="L5161" s="83"/>
      <c r="M5161" s="83"/>
      <c r="N5161" s="83"/>
      <c r="O5161" s="83"/>
      <c r="P5161" s="84"/>
      <c r="Q5161" s="217"/>
      <c r="R5161" s="85">
        <f t="shared" ref="R5161" si="13506">IF(COUNTA(Y5160:DP5163)=0,0,MIN(Y5161:DP5161))</f>
        <v>0</v>
      </c>
      <c r="S5161" s="86">
        <f t="shared" ref="S5161" si="13507">IF(COUNTA(Y5160:DP5163)=0,0,HLOOKUP(S5160,Y5160:DP5163,2,FALSE))</f>
        <v>0</v>
      </c>
      <c r="T5161" s="87">
        <f t="shared" ref="T5161" si="13508">IF(COUNTA(Y5160:DP5163)=0,0,AVERAGE(Y5161:DP5161))</f>
        <v>0</v>
      </c>
      <c r="U5161" s="88">
        <f t="shared" ref="U5161" si="13509">IF(COUNTA(Y5160:DP5163)=0,0,_xlfn.MINIFS(Y5161:DP5161,Y5163:DP5163,U5163))</f>
        <v>0</v>
      </c>
      <c r="V5161" s="89">
        <f t="array" ref="V5161">IF(COUNTA(Y5160:DP5163)=0,0,IF(ISERROR(HLOOKUP(V5163,Y5163:DP5163,1,FALSE)),0,INDEX(Y5161:DP5161,MATCH(V5160&amp;V5163,Y5160:DP5160&amp;Y5163:DP5163,0))))</f>
        <v>0</v>
      </c>
      <c r="W5161" s="90">
        <f t="array" ref="W5161">IF(COUNTA(Y5160:DP5163)=0,0,IF(ISERROR(HLOOKUP(W5163,Y5163:DP5163,1,FALSE)),0,AVERAGEIF(Y5163:DP5163,$W5163,Y5161:DP5161)))</f>
        <v>0</v>
      </c>
      <c r="X5161" s="107"/>
    </row>
    <row r="5162" spans="2:24">
      <c r="B5162" s="83"/>
      <c r="C5162" s="84"/>
      <c r="D5162" s="83"/>
      <c r="E5162" s="83"/>
      <c r="F5162" s="83"/>
      <c r="G5162" s="83"/>
      <c r="H5162" s="83"/>
      <c r="I5162" s="83"/>
      <c r="J5162" s="83"/>
      <c r="K5162" s="83"/>
      <c r="L5162" s="83"/>
      <c r="M5162" s="83"/>
      <c r="N5162" s="83"/>
      <c r="O5162" s="83"/>
      <c r="P5162" s="84"/>
      <c r="Q5162" s="217"/>
      <c r="R5162" s="91">
        <f t="shared" ref="R5162" si="13510">IF(COUNTA(Y5160:DP5163)=0,0,HLOOKUP(R5161,Y5161:DP5163,2,FALSE))</f>
        <v>0</v>
      </c>
      <c r="S5162" s="92">
        <f t="shared" ref="S5162" si="13511">IF(COUNTA(Y5160:DP5163)=0,0,HLOOKUP(S5160,Y5160:DP5163,3,FALSE))</f>
        <v>0</v>
      </c>
      <c r="T5162" s="93"/>
      <c r="U5162" s="94">
        <f t="array" ref="U5162">IF(COUNTA(Y5160:DP5163)=0,0,IF(ISERROR(HLOOKUP(U5163,Y5163:DP5163,1,FALSE)),0,INDEX(Y5162:DP5162,MATCH(U5161&amp;U5163,Y5161:DP5161&amp;Y5163:DP5163,0))))</f>
        <v>0</v>
      </c>
      <c r="V5162" s="94">
        <f t="array" ref="V5162">IF(COUNTA(Y5160:DP5163)=0,0,IF(ISERROR(HLOOKUP(V5163,Y5163:DP5163,1,FALSE)),0,INDEX(Y5162:DP5162,MATCH(V5161&amp;V5163,Y5161:DP5161&amp;Y5163:DP5163,0))))</f>
        <v>0</v>
      </c>
      <c r="W5162" s="95"/>
      <c r="X5162" s="108"/>
    </row>
    <row r="5163" spans="2:24" ht="13.9" thickBot="1">
      <c r="B5163" s="96"/>
      <c r="C5163" s="97"/>
      <c r="D5163" s="96"/>
      <c r="E5163" s="96"/>
      <c r="F5163" s="96"/>
      <c r="G5163" s="96"/>
      <c r="H5163" s="96"/>
      <c r="I5163" s="96"/>
      <c r="J5163" s="96"/>
      <c r="K5163" s="96"/>
      <c r="L5163" s="96"/>
      <c r="M5163" s="96"/>
      <c r="N5163" s="96"/>
      <c r="O5163" s="96"/>
      <c r="P5163" s="97"/>
      <c r="Q5163" s="218"/>
      <c r="R5163" s="98" t="str">
        <f t="shared" ref="R5163" si="13512">IF(COUNTA(Y5160:DP5163)=0,"none",HLOOKUP(R5161,Y5161:DP5163,3,FALSE))</f>
        <v>none</v>
      </c>
      <c r="S5163" s="99" t="str">
        <f t="shared" ref="S5163" si="13513">IF(COUNTA(Y5160:DP5163)=0,"none",HLOOKUP(S5160,Y5160:DP5163,4,FALSE))</f>
        <v>none</v>
      </c>
      <c r="T5163" s="100"/>
      <c r="U5163" s="100" t="str">
        <f t="array" ref="U5163">IF(COUNTA(Y5160:DP5163)=0,"none",IF($U$2="WAHR",$W$3,Abfrage!$F$4))</f>
        <v>none</v>
      </c>
      <c r="V5163" s="100" t="str">
        <f t="array" ref="V5163">IF(COUNTA(Y5160:DP5163)=0,"none",IF($U$2="WAHR",$W$3,Abfrage!$F$4))</f>
        <v>none</v>
      </c>
      <c r="W5163" s="100" t="str">
        <f t="array" ref="W5163">IF(COUNTA(Y5160:DP5163)=0,"none",IF($U$2="WAHR",$W$3,Abfrage!$F$4))</f>
        <v>none</v>
      </c>
      <c r="X5163" s="109"/>
    </row>
    <row r="5164" spans="2:24">
      <c r="B5164" s="75" t="s">
        <v>3168</v>
      </c>
      <c r="C5164" s="76">
        <v>1000354245</v>
      </c>
      <c r="D5164" s="75" t="s">
        <v>95</v>
      </c>
      <c r="E5164" s="75" t="s">
        <v>175</v>
      </c>
      <c r="F5164" s="75" t="s">
        <v>103</v>
      </c>
      <c r="G5164" s="75" t="s">
        <v>306</v>
      </c>
      <c r="H5164" s="75" t="e">
        <v>#N/A</v>
      </c>
      <c r="I5164" s="75" t="s">
        <v>41</v>
      </c>
      <c r="J5164" s="75" t="s">
        <v>3169</v>
      </c>
      <c r="K5164" s="75" t="s">
        <v>306</v>
      </c>
      <c r="L5164" s="75" t="s">
        <v>306</v>
      </c>
      <c r="M5164" s="75" t="s">
        <v>307</v>
      </c>
      <c r="N5164" s="75" t="s">
        <v>393</v>
      </c>
      <c r="O5164" s="75" t="s">
        <v>402</v>
      </c>
      <c r="P5164" s="76" t="s">
        <v>306</v>
      </c>
      <c r="Q5164" s="216"/>
      <c r="R5164" s="77" t="str">
        <f t="shared" ref="R5164" si="13514">IF(COUNTA(Y5164:DP5167)=0,"01.01.1900",INDEX(Y5164:DP5164,MATCH(R5165,Y5165:DP5165,0)))</f>
        <v>01.01.1900</v>
      </c>
      <c r="S5164" s="78" t="str">
        <f t="shared" ref="S5164" si="13515">IF(COUNTA(Y5164:DP5167)=0,"01.01.1900",MAX(Y5164:DP5164))</f>
        <v>01.01.1900</v>
      </c>
      <c r="T5164" s="79"/>
      <c r="U5164" s="80" t="str">
        <f t="array" ref="U5164">IF(COUNTA(Y5164:DP5167)=0,"01.01.1900",IF(ISERROR(HLOOKUP(U5167,Y5167:DP5167,1,FALSE)),"01.01.1900",INDEX(Y5164:DP5164,MATCH(U5165&amp;U5167,Y5165:DP5165&amp;Y5167:DP5167,0))))</f>
        <v>01.01.1900</v>
      </c>
      <c r="V5164" s="81" t="str">
        <f t="shared" ref="V5164" si="13516">IF(COUNTA(Y5164:DP5167)=0,"01.01.1900",_xlfn.MAXIFS(Y5164:DP5164,Y5167:DP5167,V5167))</f>
        <v>01.01.1900</v>
      </c>
      <c r="W5164" s="82"/>
      <c r="X5164" s="106"/>
    </row>
    <row r="5165" spans="2:24">
      <c r="B5165" s="83"/>
      <c r="C5165" s="84"/>
      <c r="D5165" s="83"/>
      <c r="E5165" s="83"/>
      <c r="F5165" s="83"/>
      <c r="G5165" s="83"/>
      <c r="H5165" s="83"/>
      <c r="I5165" s="83"/>
      <c r="J5165" s="83"/>
      <c r="K5165" s="83"/>
      <c r="L5165" s="83"/>
      <c r="M5165" s="83"/>
      <c r="N5165" s="83"/>
      <c r="O5165" s="83"/>
      <c r="P5165" s="84"/>
      <c r="Q5165" s="217"/>
      <c r="R5165" s="85">
        <f t="shared" ref="R5165" si="13517">IF(COUNTA(Y5164:DP5167)=0,0,MIN(Y5165:DP5165))</f>
        <v>0</v>
      </c>
      <c r="S5165" s="86">
        <f t="shared" ref="S5165" si="13518">IF(COUNTA(Y5164:DP5167)=0,0,HLOOKUP(S5164,Y5164:DP5167,2,FALSE))</f>
        <v>0</v>
      </c>
      <c r="T5165" s="87">
        <f t="shared" ref="T5165" si="13519">IF(COUNTA(Y5164:DP5167)=0,0,AVERAGE(Y5165:DP5165))</f>
        <v>0</v>
      </c>
      <c r="U5165" s="88">
        <f t="shared" ref="U5165" si="13520">IF(COUNTA(Y5164:DP5167)=0,0,_xlfn.MINIFS(Y5165:DP5165,Y5167:DP5167,U5167))</f>
        <v>0</v>
      </c>
      <c r="V5165" s="89">
        <f t="array" ref="V5165">IF(COUNTA(Y5164:DP5167)=0,0,IF(ISERROR(HLOOKUP(V5167,Y5167:DP5167,1,FALSE)),0,INDEX(Y5165:DP5165,MATCH(V5164&amp;V5167,Y5164:DP5164&amp;Y5167:DP5167,0))))</f>
        <v>0</v>
      </c>
      <c r="W5165" s="90">
        <f t="array" ref="W5165">IF(COUNTA(Y5164:DP5167)=0,0,IF(ISERROR(HLOOKUP(W5167,Y5167:DP5167,1,FALSE)),0,AVERAGEIF(Y5167:DP5167,$W5167,Y5165:DP5165)))</f>
        <v>0</v>
      </c>
      <c r="X5165" s="107"/>
    </row>
    <row r="5166" spans="2:24">
      <c r="B5166" s="83"/>
      <c r="C5166" s="84"/>
      <c r="D5166" s="83"/>
      <c r="E5166" s="83"/>
      <c r="F5166" s="83"/>
      <c r="G5166" s="83"/>
      <c r="H5166" s="83"/>
      <c r="I5166" s="83"/>
      <c r="J5166" s="83"/>
      <c r="K5166" s="83"/>
      <c r="L5166" s="83"/>
      <c r="M5166" s="83"/>
      <c r="N5166" s="83"/>
      <c r="O5166" s="83"/>
      <c r="P5166" s="84"/>
      <c r="Q5166" s="217"/>
      <c r="R5166" s="91">
        <f t="shared" ref="R5166" si="13521">IF(COUNTA(Y5164:DP5167)=0,0,HLOOKUP(R5165,Y5165:DP5167,2,FALSE))</f>
        <v>0</v>
      </c>
      <c r="S5166" s="92">
        <f t="shared" ref="S5166" si="13522">IF(COUNTA(Y5164:DP5167)=0,0,HLOOKUP(S5164,Y5164:DP5167,3,FALSE))</f>
        <v>0</v>
      </c>
      <c r="T5166" s="93"/>
      <c r="U5166" s="94">
        <f t="array" ref="U5166">IF(COUNTA(Y5164:DP5167)=0,0,IF(ISERROR(HLOOKUP(U5167,Y5167:DP5167,1,FALSE)),0,INDEX(Y5166:DP5166,MATCH(U5165&amp;U5167,Y5165:DP5165&amp;Y5167:DP5167,0))))</f>
        <v>0</v>
      </c>
      <c r="V5166" s="94">
        <f t="array" ref="V5166">IF(COUNTA(Y5164:DP5167)=0,0,IF(ISERROR(HLOOKUP(V5167,Y5167:DP5167,1,FALSE)),0,INDEX(Y5166:DP5166,MATCH(V5165&amp;V5167,Y5165:DP5165&amp;Y5167:DP5167,0))))</f>
        <v>0</v>
      </c>
      <c r="W5166" s="95"/>
      <c r="X5166" s="108"/>
    </row>
    <row r="5167" spans="2:24" ht="13.9" thickBot="1">
      <c r="B5167" s="96"/>
      <c r="C5167" s="97"/>
      <c r="D5167" s="96"/>
      <c r="E5167" s="96"/>
      <c r="F5167" s="96"/>
      <c r="G5167" s="96"/>
      <c r="H5167" s="96"/>
      <c r="I5167" s="96"/>
      <c r="J5167" s="96"/>
      <c r="K5167" s="96"/>
      <c r="L5167" s="96"/>
      <c r="M5167" s="96"/>
      <c r="N5167" s="96"/>
      <c r="O5167" s="96"/>
      <c r="P5167" s="97"/>
      <c r="Q5167" s="218"/>
      <c r="R5167" s="98" t="str">
        <f t="shared" ref="R5167" si="13523">IF(COUNTA(Y5164:DP5167)=0,"none",HLOOKUP(R5165,Y5165:DP5167,3,FALSE))</f>
        <v>none</v>
      </c>
      <c r="S5167" s="99" t="str">
        <f t="shared" ref="S5167" si="13524">IF(COUNTA(Y5164:DP5167)=0,"none",HLOOKUP(S5164,Y5164:DP5167,4,FALSE))</f>
        <v>none</v>
      </c>
      <c r="T5167" s="100"/>
      <c r="U5167" s="100" t="str">
        <f t="array" ref="U5167">IF(COUNTA(Y5164:DP5167)=0,"none",IF($U$2="WAHR",$W$3,Abfrage!$F$4))</f>
        <v>none</v>
      </c>
      <c r="V5167" s="100" t="str">
        <f t="array" ref="V5167">IF(COUNTA(Y5164:DP5167)=0,"none",IF($U$2="WAHR",$W$3,Abfrage!$F$4))</f>
        <v>none</v>
      </c>
      <c r="W5167" s="100" t="str">
        <f t="array" ref="W5167">IF(COUNTA(Y5164:DP5167)=0,"none",IF($U$2="WAHR",$W$3,Abfrage!$F$4))</f>
        <v>none</v>
      </c>
      <c r="X5167" s="109"/>
    </row>
    <row r="5168" spans="2:24">
      <c r="B5168" s="75" t="s">
        <v>3170</v>
      </c>
      <c r="C5168" s="76">
        <v>1000391509</v>
      </c>
      <c r="D5168" s="75" t="s">
        <v>95</v>
      </c>
      <c r="E5168" s="75" t="s">
        <v>96</v>
      </c>
      <c r="F5168" s="75" t="s">
        <v>103</v>
      </c>
      <c r="G5168" s="75" t="s">
        <v>306</v>
      </c>
      <c r="H5168" s="75" t="e">
        <v>#N/A</v>
      </c>
      <c r="I5168" s="75" t="s">
        <v>41</v>
      </c>
      <c r="J5168" s="75" t="s">
        <v>3171</v>
      </c>
      <c r="K5168" s="75" t="s">
        <v>306</v>
      </c>
      <c r="L5168" s="75" t="s">
        <v>306</v>
      </c>
      <c r="M5168" s="75" t="s">
        <v>313</v>
      </c>
      <c r="N5168" s="75" t="s">
        <v>393</v>
      </c>
      <c r="O5168" s="75" t="s">
        <v>402</v>
      </c>
      <c r="P5168" s="76" t="s">
        <v>306</v>
      </c>
      <c r="Q5168" s="216"/>
      <c r="R5168" s="77" t="str">
        <f t="shared" ref="R5168" si="13525">IF(COUNTA(Y5168:DP5171)=0,"01.01.1900",INDEX(Y5168:DP5168,MATCH(R5169,Y5169:DP5169,0)))</f>
        <v>01.01.1900</v>
      </c>
      <c r="S5168" s="78" t="str">
        <f t="shared" ref="S5168" si="13526">IF(COUNTA(Y5168:DP5171)=0,"01.01.1900",MAX(Y5168:DP5168))</f>
        <v>01.01.1900</v>
      </c>
      <c r="T5168" s="79"/>
      <c r="U5168" s="80" t="str">
        <f t="array" ref="U5168">IF(COUNTA(Y5168:DP5171)=0,"01.01.1900",IF(ISERROR(HLOOKUP(U5171,Y5171:DP5171,1,FALSE)),"01.01.1900",INDEX(Y5168:DP5168,MATCH(U5169&amp;U5171,Y5169:DP5169&amp;Y5171:DP5171,0))))</f>
        <v>01.01.1900</v>
      </c>
      <c r="V5168" s="81" t="str">
        <f t="shared" ref="V5168" si="13527">IF(COUNTA(Y5168:DP5171)=0,"01.01.1900",_xlfn.MAXIFS(Y5168:DP5168,Y5171:DP5171,V5171))</f>
        <v>01.01.1900</v>
      </c>
      <c r="W5168" s="82"/>
      <c r="X5168" s="106"/>
    </row>
    <row r="5169" spans="2:24">
      <c r="B5169" s="83"/>
      <c r="C5169" s="84"/>
      <c r="D5169" s="83"/>
      <c r="E5169" s="83"/>
      <c r="F5169" s="83"/>
      <c r="G5169" s="83"/>
      <c r="H5169" s="83"/>
      <c r="I5169" s="83"/>
      <c r="J5169" s="83"/>
      <c r="K5169" s="83"/>
      <c r="L5169" s="83"/>
      <c r="M5169" s="83"/>
      <c r="N5169" s="83"/>
      <c r="O5169" s="83"/>
      <c r="P5169" s="84"/>
      <c r="Q5169" s="217"/>
      <c r="R5169" s="85">
        <f t="shared" ref="R5169" si="13528">IF(COUNTA(Y5168:DP5171)=0,0,MIN(Y5169:DP5169))</f>
        <v>0</v>
      </c>
      <c r="S5169" s="86">
        <f t="shared" ref="S5169" si="13529">IF(COUNTA(Y5168:DP5171)=0,0,HLOOKUP(S5168,Y5168:DP5171,2,FALSE))</f>
        <v>0</v>
      </c>
      <c r="T5169" s="87">
        <f t="shared" ref="T5169" si="13530">IF(COUNTA(Y5168:DP5171)=0,0,AVERAGE(Y5169:DP5169))</f>
        <v>0</v>
      </c>
      <c r="U5169" s="88">
        <f t="shared" ref="U5169" si="13531">IF(COUNTA(Y5168:DP5171)=0,0,_xlfn.MINIFS(Y5169:DP5169,Y5171:DP5171,U5171))</f>
        <v>0</v>
      </c>
      <c r="V5169" s="89">
        <f t="array" ref="V5169">IF(COUNTA(Y5168:DP5171)=0,0,IF(ISERROR(HLOOKUP(V5171,Y5171:DP5171,1,FALSE)),0,INDEX(Y5169:DP5169,MATCH(V5168&amp;V5171,Y5168:DP5168&amp;Y5171:DP5171,0))))</f>
        <v>0</v>
      </c>
      <c r="W5169" s="90">
        <f t="array" ref="W5169">IF(COUNTA(Y5168:DP5171)=0,0,IF(ISERROR(HLOOKUP(W5171,Y5171:DP5171,1,FALSE)),0,AVERAGEIF(Y5171:DP5171,$W5171,Y5169:DP5169)))</f>
        <v>0</v>
      </c>
      <c r="X5169" s="107"/>
    </row>
    <row r="5170" spans="2:24">
      <c r="B5170" s="83"/>
      <c r="C5170" s="84"/>
      <c r="D5170" s="83"/>
      <c r="E5170" s="83"/>
      <c r="F5170" s="83"/>
      <c r="G5170" s="83"/>
      <c r="H5170" s="83"/>
      <c r="I5170" s="83"/>
      <c r="J5170" s="83"/>
      <c r="K5170" s="83"/>
      <c r="L5170" s="83"/>
      <c r="M5170" s="83"/>
      <c r="N5170" s="83"/>
      <c r="O5170" s="83"/>
      <c r="P5170" s="84"/>
      <c r="Q5170" s="217"/>
      <c r="R5170" s="91">
        <f t="shared" ref="R5170" si="13532">IF(COUNTA(Y5168:DP5171)=0,0,HLOOKUP(R5169,Y5169:DP5171,2,FALSE))</f>
        <v>0</v>
      </c>
      <c r="S5170" s="92">
        <f t="shared" ref="S5170" si="13533">IF(COUNTA(Y5168:DP5171)=0,0,HLOOKUP(S5168,Y5168:DP5171,3,FALSE))</f>
        <v>0</v>
      </c>
      <c r="T5170" s="93"/>
      <c r="U5170" s="94">
        <f t="array" ref="U5170">IF(COUNTA(Y5168:DP5171)=0,0,IF(ISERROR(HLOOKUP(U5171,Y5171:DP5171,1,FALSE)),0,INDEX(Y5170:DP5170,MATCH(U5169&amp;U5171,Y5169:DP5169&amp;Y5171:DP5171,0))))</f>
        <v>0</v>
      </c>
      <c r="V5170" s="94">
        <f t="array" ref="V5170">IF(COUNTA(Y5168:DP5171)=0,0,IF(ISERROR(HLOOKUP(V5171,Y5171:DP5171,1,FALSE)),0,INDEX(Y5170:DP5170,MATCH(V5169&amp;V5171,Y5169:DP5169&amp;Y5171:DP5171,0))))</f>
        <v>0</v>
      </c>
      <c r="W5170" s="95"/>
      <c r="X5170" s="108"/>
    </row>
    <row r="5171" spans="2:24" ht="13.9" thickBot="1">
      <c r="B5171" s="96"/>
      <c r="C5171" s="97"/>
      <c r="D5171" s="96"/>
      <c r="E5171" s="96"/>
      <c r="F5171" s="96"/>
      <c r="G5171" s="96"/>
      <c r="H5171" s="96"/>
      <c r="I5171" s="96"/>
      <c r="J5171" s="96"/>
      <c r="K5171" s="96"/>
      <c r="L5171" s="96"/>
      <c r="M5171" s="96"/>
      <c r="N5171" s="96"/>
      <c r="O5171" s="96"/>
      <c r="P5171" s="97"/>
      <c r="Q5171" s="218"/>
      <c r="R5171" s="98" t="str">
        <f t="shared" ref="R5171" si="13534">IF(COUNTA(Y5168:DP5171)=0,"none",HLOOKUP(R5169,Y5169:DP5171,3,FALSE))</f>
        <v>none</v>
      </c>
      <c r="S5171" s="99" t="str">
        <f t="shared" ref="S5171" si="13535">IF(COUNTA(Y5168:DP5171)=0,"none",HLOOKUP(S5168,Y5168:DP5171,4,FALSE))</f>
        <v>none</v>
      </c>
      <c r="T5171" s="100"/>
      <c r="U5171" s="100" t="str">
        <f t="array" ref="U5171">IF(COUNTA(Y5168:DP5171)=0,"none",IF($U$2="WAHR",$W$3,Abfrage!$F$4))</f>
        <v>none</v>
      </c>
      <c r="V5171" s="100" t="str">
        <f t="array" ref="V5171">IF(COUNTA(Y5168:DP5171)=0,"none",IF($U$2="WAHR",$W$3,Abfrage!$F$4))</f>
        <v>none</v>
      </c>
      <c r="W5171" s="100" t="str">
        <f t="array" ref="W5171">IF(COUNTA(Y5168:DP5171)=0,"none",IF($U$2="WAHR",$W$3,Abfrage!$F$4))</f>
        <v>none</v>
      </c>
      <c r="X5171" s="109"/>
    </row>
    <row r="5172" spans="2:24">
      <c r="B5172" s="75" t="s">
        <v>3172</v>
      </c>
      <c r="C5172" s="76">
        <v>1000378814</v>
      </c>
      <c r="D5172" s="75" t="s">
        <v>217</v>
      </c>
      <c r="E5172" s="75" t="s">
        <v>138</v>
      </c>
      <c r="F5172" s="75" t="s">
        <v>702</v>
      </c>
      <c r="G5172" s="75" t="s">
        <v>306</v>
      </c>
      <c r="H5172" s="75" t="e">
        <v>#N/A</v>
      </c>
      <c r="I5172" s="75" t="s">
        <v>41</v>
      </c>
      <c r="J5172" s="75" t="s">
        <v>3173</v>
      </c>
      <c r="K5172" s="75" t="s">
        <v>306</v>
      </c>
      <c r="L5172" s="75" t="s">
        <v>306</v>
      </c>
      <c r="M5172" s="75" t="s">
        <v>307</v>
      </c>
      <c r="N5172" s="75" t="s">
        <v>352</v>
      </c>
      <c r="O5172" s="75" t="s">
        <v>315</v>
      </c>
      <c r="P5172" s="76" t="s">
        <v>306</v>
      </c>
      <c r="Q5172" s="216"/>
      <c r="R5172" s="77" t="str">
        <f t="shared" ref="R5172" si="13536">IF(COUNTA(Y5172:DP5175)=0,"01.01.1900",INDEX(Y5172:DP5172,MATCH(R5173,Y5173:DP5173,0)))</f>
        <v>01.01.1900</v>
      </c>
      <c r="S5172" s="78" t="str">
        <f t="shared" ref="S5172" si="13537">IF(COUNTA(Y5172:DP5175)=0,"01.01.1900",MAX(Y5172:DP5172))</f>
        <v>01.01.1900</v>
      </c>
      <c r="T5172" s="79"/>
      <c r="U5172" s="80" t="str">
        <f t="array" ref="U5172">IF(COUNTA(Y5172:DP5175)=0,"01.01.1900",IF(ISERROR(HLOOKUP(U5175,Y5175:DP5175,1,FALSE)),"01.01.1900",INDEX(Y5172:DP5172,MATCH(U5173&amp;U5175,Y5173:DP5173&amp;Y5175:DP5175,0))))</f>
        <v>01.01.1900</v>
      </c>
      <c r="V5172" s="81" t="str">
        <f t="shared" ref="V5172" si="13538">IF(COUNTA(Y5172:DP5175)=0,"01.01.1900",_xlfn.MAXIFS(Y5172:DP5172,Y5175:DP5175,V5175))</f>
        <v>01.01.1900</v>
      </c>
      <c r="W5172" s="82"/>
      <c r="X5172" s="106"/>
    </row>
    <row r="5173" spans="2:24">
      <c r="B5173" s="83"/>
      <c r="C5173" s="84"/>
      <c r="D5173" s="83"/>
      <c r="E5173" s="83"/>
      <c r="F5173" s="83"/>
      <c r="G5173" s="83"/>
      <c r="H5173" s="83"/>
      <c r="I5173" s="83"/>
      <c r="J5173" s="83"/>
      <c r="K5173" s="83"/>
      <c r="L5173" s="83"/>
      <c r="M5173" s="83"/>
      <c r="N5173" s="83"/>
      <c r="O5173" s="83"/>
      <c r="P5173" s="84"/>
      <c r="Q5173" s="217"/>
      <c r="R5173" s="85">
        <f t="shared" ref="R5173" si="13539">IF(COUNTA(Y5172:DP5175)=0,0,MIN(Y5173:DP5173))</f>
        <v>0</v>
      </c>
      <c r="S5173" s="86">
        <f t="shared" ref="S5173" si="13540">IF(COUNTA(Y5172:DP5175)=0,0,HLOOKUP(S5172,Y5172:DP5175,2,FALSE))</f>
        <v>0</v>
      </c>
      <c r="T5173" s="87">
        <f t="shared" ref="T5173" si="13541">IF(COUNTA(Y5172:DP5175)=0,0,AVERAGE(Y5173:DP5173))</f>
        <v>0</v>
      </c>
      <c r="U5173" s="88">
        <f t="shared" ref="U5173" si="13542">IF(COUNTA(Y5172:DP5175)=0,0,_xlfn.MINIFS(Y5173:DP5173,Y5175:DP5175,U5175))</f>
        <v>0</v>
      </c>
      <c r="V5173" s="89">
        <f t="array" ref="V5173">IF(COUNTA(Y5172:DP5175)=0,0,IF(ISERROR(HLOOKUP(V5175,Y5175:DP5175,1,FALSE)),0,INDEX(Y5173:DP5173,MATCH(V5172&amp;V5175,Y5172:DP5172&amp;Y5175:DP5175,0))))</f>
        <v>0</v>
      </c>
      <c r="W5173" s="90">
        <f t="array" ref="W5173">IF(COUNTA(Y5172:DP5175)=0,0,IF(ISERROR(HLOOKUP(W5175,Y5175:DP5175,1,FALSE)),0,AVERAGEIF(Y5175:DP5175,$W5175,Y5173:DP5173)))</f>
        <v>0</v>
      </c>
      <c r="X5173" s="107"/>
    </row>
    <row r="5174" spans="2:24">
      <c r="B5174" s="83"/>
      <c r="C5174" s="84"/>
      <c r="D5174" s="83"/>
      <c r="E5174" s="83"/>
      <c r="F5174" s="83"/>
      <c r="G5174" s="83"/>
      <c r="H5174" s="83"/>
      <c r="I5174" s="83"/>
      <c r="J5174" s="83"/>
      <c r="K5174" s="83"/>
      <c r="L5174" s="83"/>
      <c r="M5174" s="83"/>
      <c r="N5174" s="83"/>
      <c r="O5174" s="83"/>
      <c r="P5174" s="84"/>
      <c r="Q5174" s="217"/>
      <c r="R5174" s="91">
        <f t="shared" ref="R5174" si="13543">IF(COUNTA(Y5172:DP5175)=0,0,HLOOKUP(R5173,Y5173:DP5175,2,FALSE))</f>
        <v>0</v>
      </c>
      <c r="S5174" s="92">
        <f t="shared" ref="S5174" si="13544">IF(COUNTA(Y5172:DP5175)=0,0,HLOOKUP(S5172,Y5172:DP5175,3,FALSE))</f>
        <v>0</v>
      </c>
      <c r="T5174" s="93"/>
      <c r="U5174" s="94">
        <f t="array" ref="U5174">IF(COUNTA(Y5172:DP5175)=0,0,IF(ISERROR(HLOOKUP(U5175,Y5175:DP5175,1,FALSE)),0,INDEX(Y5174:DP5174,MATCH(U5173&amp;U5175,Y5173:DP5173&amp;Y5175:DP5175,0))))</f>
        <v>0</v>
      </c>
      <c r="V5174" s="94">
        <f t="array" ref="V5174">IF(COUNTA(Y5172:DP5175)=0,0,IF(ISERROR(HLOOKUP(V5175,Y5175:DP5175,1,FALSE)),0,INDEX(Y5174:DP5174,MATCH(V5173&amp;V5175,Y5173:DP5173&amp;Y5175:DP5175,0))))</f>
        <v>0</v>
      </c>
      <c r="W5174" s="95"/>
      <c r="X5174" s="108"/>
    </row>
    <row r="5175" spans="2:24" ht="13.9" thickBot="1">
      <c r="B5175" s="96"/>
      <c r="C5175" s="97"/>
      <c r="D5175" s="96"/>
      <c r="E5175" s="96"/>
      <c r="F5175" s="96"/>
      <c r="G5175" s="96"/>
      <c r="H5175" s="96"/>
      <c r="I5175" s="96"/>
      <c r="J5175" s="96"/>
      <c r="K5175" s="96"/>
      <c r="L5175" s="96"/>
      <c r="M5175" s="96"/>
      <c r="N5175" s="96"/>
      <c r="O5175" s="96"/>
      <c r="P5175" s="97"/>
      <c r="Q5175" s="218"/>
      <c r="R5175" s="98" t="str">
        <f t="shared" ref="R5175" si="13545">IF(COUNTA(Y5172:DP5175)=0,"none",HLOOKUP(R5173,Y5173:DP5175,3,FALSE))</f>
        <v>none</v>
      </c>
      <c r="S5175" s="99" t="str">
        <f t="shared" ref="S5175" si="13546">IF(COUNTA(Y5172:DP5175)=0,"none",HLOOKUP(S5172,Y5172:DP5175,4,FALSE))</f>
        <v>none</v>
      </c>
      <c r="T5175" s="100"/>
      <c r="U5175" s="100" t="str">
        <f t="array" ref="U5175">IF(COUNTA(Y5172:DP5175)=0,"none",IF($U$2="WAHR",$W$3,Abfrage!$F$4))</f>
        <v>none</v>
      </c>
      <c r="V5175" s="100" t="str">
        <f t="array" ref="V5175">IF(COUNTA(Y5172:DP5175)=0,"none",IF($U$2="WAHR",$W$3,Abfrage!$F$4))</f>
        <v>none</v>
      </c>
      <c r="W5175" s="100" t="str">
        <f t="array" ref="W5175">IF(COUNTA(Y5172:DP5175)=0,"none",IF($U$2="WAHR",$W$3,Abfrage!$F$4))</f>
        <v>none</v>
      </c>
      <c r="X5175" s="109"/>
    </row>
    <row r="5176" spans="2:24">
      <c r="B5176" s="75" t="s">
        <v>3174</v>
      </c>
      <c r="C5176" s="76">
        <v>1000378815</v>
      </c>
      <c r="D5176" s="75" t="s">
        <v>89</v>
      </c>
      <c r="E5176" s="75" t="s">
        <v>406</v>
      </c>
      <c r="F5176" s="75" t="s">
        <v>407</v>
      </c>
      <c r="G5176" s="75" t="s">
        <v>306</v>
      </c>
      <c r="H5176" s="75" t="e">
        <v>#N/A</v>
      </c>
      <c r="I5176" s="75" t="s">
        <v>2307</v>
      </c>
      <c r="J5176" s="75" t="s">
        <v>3175</v>
      </c>
      <c r="K5176" s="75" t="s">
        <v>306</v>
      </c>
      <c r="L5176" s="75" t="s">
        <v>306</v>
      </c>
      <c r="M5176" s="75" t="s">
        <v>313</v>
      </c>
      <c r="N5176" s="75" t="s">
        <v>352</v>
      </c>
      <c r="O5176" s="75" t="s">
        <v>306</v>
      </c>
      <c r="P5176" s="76" t="s">
        <v>306</v>
      </c>
      <c r="Q5176" s="216"/>
      <c r="R5176" s="77" t="str">
        <f t="shared" ref="R5176" si="13547">IF(COUNTA(Y5176:DP5179)=0,"01.01.1900",INDEX(Y5176:DP5176,MATCH(R5177,Y5177:DP5177,0)))</f>
        <v>01.01.1900</v>
      </c>
      <c r="S5176" s="78" t="str">
        <f t="shared" ref="S5176" si="13548">IF(COUNTA(Y5176:DP5179)=0,"01.01.1900",MAX(Y5176:DP5176))</f>
        <v>01.01.1900</v>
      </c>
      <c r="T5176" s="79"/>
      <c r="U5176" s="80" t="str">
        <f t="array" ref="U5176">IF(COUNTA(Y5176:DP5179)=0,"01.01.1900",IF(ISERROR(HLOOKUP(U5179,Y5179:DP5179,1,FALSE)),"01.01.1900",INDEX(Y5176:DP5176,MATCH(U5177&amp;U5179,Y5177:DP5177&amp;Y5179:DP5179,0))))</f>
        <v>01.01.1900</v>
      </c>
      <c r="V5176" s="81" t="str">
        <f t="shared" ref="V5176" si="13549">IF(COUNTA(Y5176:DP5179)=0,"01.01.1900",_xlfn.MAXIFS(Y5176:DP5176,Y5179:DP5179,V5179))</f>
        <v>01.01.1900</v>
      </c>
      <c r="W5176" s="82"/>
      <c r="X5176" s="106"/>
    </row>
    <row r="5177" spans="2:24">
      <c r="B5177" s="83"/>
      <c r="C5177" s="84"/>
      <c r="D5177" s="83"/>
      <c r="E5177" s="83"/>
      <c r="F5177" s="83"/>
      <c r="G5177" s="83"/>
      <c r="H5177" s="83"/>
      <c r="I5177" s="83"/>
      <c r="J5177" s="83"/>
      <c r="K5177" s="83"/>
      <c r="L5177" s="83"/>
      <c r="M5177" s="83"/>
      <c r="N5177" s="83"/>
      <c r="O5177" s="83"/>
      <c r="P5177" s="84"/>
      <c r="Q5177" s="217"/>
      <c r="R5177" s="85">
        <f t="shared" ref="R5177" si="13550">IF(COUNTA(Y5176:DP5179)=0,0,MIN(Y5177:DP5177))</f>
        <v>0</v>
      </c>
      <c r="S5177" s="86">
        <f t="shared" ref="S5177" si="13551">IF(COUNTA(Y5176:DP5179)=0,0,HLOOKUP(S5176,Y5176:DP5179,2,FALSE))</f>
        <v>0</v>
      </c>
      <c r="T5177" s="87">
        <f t="shared" ref="T5177" si="13552">IF(COUNTA(Y5176:DP5179)=0,0,AVERAGE(Y5177:DP5177))</f>
        <v>0</v>
      </c>
      <c r="U5177" s="88">
        <f t="shared" ref="U5177" si="13553">IF(COUNTA(Y5176:DP5179)=0,0,_xlfn.MINIFS(Y5177:DP5177,Y5179:DP5179,U5179))</f>
        <v>0</v>
      </c>
      <c r="V5177" s="89">
        <f t="array" ref="V5177">IF(COUNTA(Y5176:DP5179)=0,0,IF(ISERROR(HLOOKUP(V5179,Y5179:DP5179,1,FALSE)),0,INDEX(Y5177:DP5177,MATCH(V5176&amp;V5179,Y5176:DP5176&amp;Y5179:DP5179,0))))</f>
        <v>0</v>
      </c>
      <c r="W5177" s="90">
        <f t="array" ref="W5177">IF(COUNTA(Y5176:DP5179)=0,0,IF(ISERROR(HLOOKUP(W5179,Y5179:DP5179,1,FALSE)),0,AVERAGEIF(Y5179:DP5179,$W5179,Y5177:DP5177)))</f>
        <v>0</v>
      </c>
      <c r="X5177" s="107"/>
    </row>
    <row r="5178" spans="2:24">
      <c r="B5178" s="83"/>
      <c r="C5178" s="84"/>
      <c r="D5178" s="83"/>
      <c r="E5178" s="83"/>
      <c r="F5178" s="83"/>
      <c r="G5178" s="83"/>
      <c r="H5178" s="83"/>
      <c r="I5178" s="83"/>
      <c r="J5178" s="83"/>
      <c r="K5178" s="83"/>
      <c r="L5178" s="83"/>
      <c r="M5178" s="83"/>
      <c r="N5178" s="83"/>
      <c r="O5178" s="83"/>
      <c r="P5178" s="84"/>
      <c r="Q5178" s="217"/>
      <c r="R5178" s="91">
        <f t="shared" ref="R5178" si="13554">IF(COUNTA(Y5176:DP5179)=0,0,HLOOKUP(R5177,Y5177:DP5179,2,FALSE))</f>
        <v>0</v>
      </c>
      <c r="S5178" s="92">
        <f t="shared" ref="S5178" si="13555">IF(COUNTA(Y5176:DP5179)=0,0,HLOOKUP(S5176,Y5176:DP5179,3,FALSE))</f>
        <v>0</v>
      </c>
      <c r="T5178" s="93"/>
      <c r="U5178" s="94">
        <f t="array" ref="U5178">IF(COUNTA(Y5176:DP5179)=0,0,IF(ISERROR(HLOOKUP(U5179,Y5179:DP5179,1,FALSE)),0,INDEX(Y5178:DP5178,MATCH(U5177&amp;U5179,Y5177:DP5177&amp;Y5179:DP5179,0))))</f>
        <v>0</v>
      </c>
      <c r="V5178" s="94">
        <f t="array" ref="V5178">IF(COUNTA(Y5176:DP5179)=0,0,IF(ISERROR(HLOOKUP(V5179,Y5179:DP5179,1,FALSE)),0,INDEX(Y5178:DP5178,MATCH(V5177&amp;V5179,Y5177:DP5177&amp;Y5179:DP5179,0))))</f>
        <v>0</v>
      </c>
      <c r="W5178" s="95"/>
      <c r="X5178" s="108"/>
    </row>
    <row r="5179" spans="2:24" ht="13.9" thickBot="1">
      <c r="B5179" s="96"/>
      <c r="C5179" s="97"/>
      <c r="D5179" s="96"/>
      <c r="E5179" s="96"/>
      <c r="F5179" s="96"/>
      <c r="G5179" s="96"/>
      <c r="H5179" s="96"/>
      <c r="I5179" s="96"/>
      <c r="J5179" s="96"/>
      <c r="K5179" s="96"/>
      <c r="L5179" s="96"/>
      <c r="M5179" s="96"/>
      <c r="N5179" s="96"/>
      <c r="O5179" s="96"/>
      <c r="P5179" s="97"/>
      <c r="Q5179" s="218"/>
      <c r="R5179" s="98" t="str">
        <f t="shared" ref="R5179" si="13556">IF(COUNTA(Y5176:DP5179)=0,"none",HLOOKUP(R5177,Y5177:DP5179,3,FALSE))</f>
        <v>none</v>
      </c>
      <c r="S5179" s="99" t="str">
        <f t="shared" ref="S5179" si="13557">IF(COUNTA(Y5176:DP5179)=0,"none",HLOOKUP(S5176,Y5176:DP5179,4,FALSE))</f>
        <v>none</v>
      </c>
      <c r="T5179" s="100"/>
      <c r="U5179" s="100" t="str">
        <f t="array" ref="U5179">IF(COUNTA(Y5176:DP5179)=0,"none",IF($U$2="WAHR",$W$3,Abfrage!$F$4))</f>
        <v>none</v>
      </c>
      <c r="V5179" s="100" t="str">
        <f t="array" ref="V5179">IF(COUNTA(Y5176:DP5179)=0,"none",IF($U$2="WAHR",$W$3,Abfrage!$F$4))</f>
        <v>none</v>
      </c>
      <c r="W5179" s="100" t="str">
        <f t="array" ref="W5179">IF(COUNTA(Y5176:DP5179)=0,"none",IF($U$2="WAHR",$W$3,Abfrage!$F$4))</f>
        <v>none</v>
      </c>
      <c r="X5179" s="109"/>
    </row>
    <row r="5180" spans="2:24">
      <c r="B5180" s="75" t="s">
        <v>3176</v>
      </c>
      <c r="C5180" s="76">
        <v>1000378816</v>
      </c>
      <c r="D5180" s="75" t="s">
        <v>158</v>
      </c>
      <c r="E5180" s="75" t="s">
        <v>159</v>
      </c>
      <c r="F5180" s="75" t="s">
        <v>97</v>
      </c>
      <c r="G5180" s="75" t="s">
        <v>306</v>
      </c>
      <c r="H5180" s="75" t="e">
        <v>#N/A</v>
      </c>
      <c r="I5180" s="75" t="s">
        <v>68</v>
      </c>
      <c r="J5180" s="75" t="s">
        <v>3177</v>
      </c>
      <c r="K5180" s="75" t="s">
        <v>306</v>
      </c>
      <c r="L5180" s="75" t="s">
        <v>306</v>
      </c>
      <c r="M5180" s="75" t="s">
        <v>313</v>
      </c>
      <c r="N5180" s="75" t="s">
        <v>393</v>
      </c>
      <c r="O5180" s="75" t="s">
        <v>306</v>
      </c>
      <c r="P5180" s="76" t="s">
        <v>306</v>
      </c>
      <c r="Q5180" s="216"/>
      <c r="R5180" s="77" t="str">
        <f t="shared" ref="R5180" si="13558">IF(COUNTA(Y5180:DP5183)=0,"01.01.1900",INDEX(Y5180:DP5180,MATCH(R5181,Y5181:DP5181,0)))</f>
        <v>01.01.1900</v>
      </c>
      <c r="S5180" s="78" t="str">
        <f t="shared" ref="S5180" si="13559">IF(COUNTA(Y5180:DP5183)=0,"01.01.1900",MAX(Y5180:DP5180))</f>
        <v>01.01.1900</v>
      </c>
      <c r="T5180" s="79"/>
      <c r="U5180" s="80" t="str">
        <f t="array" ref="U5180">IF(COUNTA(Y5180:DP5183)=0,"01.01.1900",IF(ISERROR(HLOOKUP(U5183,Y5183:DP5183,1,FALSE)),"01.01.1900",INDEX(Y5180:DP5180,MATCH(U5181&amp;U5183,Y5181:DP5181&amp;Y5183:DP5183,0))))</f>
        <v>01.01.1900</v>
      </c>
      <c r="V5180" s="81" t="str">
        <f t="shared" ref="V5180" si="13560">IF(COUNTA(Y5180:DP5183)=0,"01.01.1900",_xlfn.MAXIFS(Y5180:DP5180,Y5183:DP5183,V5183))</f>
        <v>01.01.1900</v>
      </c>
      <c r="W5180" s="82"/>
      <c r="X5180" s="106"/>
    </row>
    <row r="5181" spans="2:24">
      <c r="B5181" s="83"/>
      <c r="C5181" s="84"/>
      <c r="D5181" s="83"/>
      <c r="E5181" s="83"/>
      <c r="F5181" s="83"/>
      <c r="G5181" s="83"/>
      <c r="H5181" s="83"/>
      <c r="I5181" s="83"/>
      <c r="J5181" s="83"/>
      <c r="K5181" s="83"/>
      <c r="L5181" s="83"/>
      <c r="M5181" s="83"/>
      <c r="N5181" s="83"/>
      <c r="O5181" s="83"/>
      <c r="P5181" s="84"/>
      <c r="Q5181" s="217"/>
      <c r="R5181" s="85">
        <f t="shared" ref="R5181" si="13561">IF(COUNTA(Y5180:DP5183)=0,0,MIN(Y5181:DP5181))</f>
        <v>0</v>
      </c>
      <c r="S5181" s="86">
        <f t="shared" ref="S5181" si="13562">IF(COUNTA(Y5180:DP5183)=0,0,HLOOKUP(S5180,Y5180:DP5183,2,FALSE))</f>
        <v>0</v>
      </c>
      <c r="T5181" s="87">
        <f t="shared" ref="T5181" si="13563">IF(COUNTA(Y5180:DP5183)=0,0,AVERAGE(Y5181:DP5181))</f>
        <v>0</v>
      </c>
      <c r="U5181" s="88">
        <f t="shared" ref="U5181" si="13564">IF(COUNTA(Y5180:DP5183)=0,0,_xlfn.MINIFS(Y5181:DP5181,Y5183:DP5183,U5183))</f>
        <v>0</v>
      </c>
      <c r="V5181" s="89">
        <f t="array" ref="V5181">IF(COUNTA(Y5180:DP5183)=0,0,IF(ISERROR(HLOOKUP(V5183,Y5183:DP5183,1,FALSE)),0,INDEX(Y5181:DP5181,MATCH(V5180&amp;V5183,Y5180:DP5180&amp;Y5183:DP5183,0))))</f>
        <v>0</v>
      </c>
      <c r="W5181" s="90">
        <f t="array" ref="W5181">IF(COUNTA(Y5180:DP5183)=0,0,IF(ISERROR(HLOOKUP(W5183,Y5183:DP5183,1,FALSE)),0,AVERAGEIF(Y5183:DP5183,$W5183,Y5181:DP5181)))</f>
        <v>0</v>
      </c>
      <c r="X5181" s="107"/>
    </row>
    <row r="5182" spans="2:24">
      <c r="B5182" s="83"/>
      <c r="C5182" s="84"/>
      <c r="D5182" s="83"/>
      <c r="E5182" s="83"/>
      <c r="F5182" s="83"/>
      <c r="G5182" s="83"/>
      <c r="H5182" s="83"/>
      <c r="I5182" s="83"/>
      <c r="J5182" s="83"/>
      <c r="K5182" s="83"/>
      <c r="L5182" s="83"/>
      <c r="M5182" s="83"/>
      <c r="N5182" s="83"/>
      <c r="O5182" s="83"/>
      <c r="P5182" s="84"/>
      <c r="Q5182" s="217"/>
      <c r="R5182" s="91">
        <f t="shared" ref="R5182" si="13565">IF(COUNTA(Y5180:DP5183)=0,0,HLOOKUP(R5181,Y5181:DP5183,2,FALSE))</f>
        <v>0</v>
      </c>
      <c r="S5182" s="92">
        <f t="shared" ref="S5182" si="13566">IF(COUNTA(Y5180:DP5183)=0,0,HLOOKUP(S5180,Y5180:DP5183,3,FALSE))</f>
        <v>0</v>
      </c>
      <c r="T5182" s="93"/>
      <c r="U5182" s="94">
        <f t="array" ref="U5182">IF(COUNTA(Y5180:DP5183)=0,0,IF(ISERROR(HLOOKUP(U5183,Y5183:DP5183,1,FALSE)),0,INDEX(Y5182:DP5182,MATCH(U5181&amp;U5183,Y5181:DP5181&amp;Y5183:DP5183,0))))</f>
        <v>0</v>
      </c>
      <c r="V5182" s="94">
        <f t="array" ref="V5182">IF(COUNTA(Y5180:DP5183)=0,0,IF(ISERROR(HLOOKUP(V5183,Y5183:DP5183,1,FALSE)),0,INDEX(Y5182:DP5182,MATCH(V5181&amp;V5183,Y5181:DP5181&amp;Y5183:DP5183,0))))</f>
        <v>0</v>
      </c>
      <c r="W5182" s="95"/>
      <c r="X5182" s="108"/>
    </row>
    <row r="5183" spans="2:24" ht="13.9" thickBot="1">
      <c r="B5183" s="96"/>
      <c r="C5183" s="97"/>
      <c r="D5183" s="96"/>
      <c r="E5183" s="96"/>
      <c r="F5183" s="96"/>
      <c r="G5183" s="96"/>
      <c r="H5183" s="96"/>
      <c r="I5183" s="96"/>
      <c r="J5183" s="96"/>
      <c r="K5183" s="96"/>
      <c r="L5183" s="96"/>
      <c r="M5183" s="96"/>
      <c r="N5183" s="96"/>
      <c r="O5183" s="96"/>
      <c r="P5183" s="97"/>
      <c r="Q5183" s="218"/>
      <c r="R5183" s="98" t="str">
        <f t="shared" ref="R5183" si="13567">IF(COUNTA(Y5180:DP5183)=0,"none",HLOOKUP(R5181,Y5181:DP5183,3,FALSE))</f>
        <v>none</v>
      </c>
      <c r="S5183" s="99" t="str">
        <f t="shared" ref="S5183" si="13568">IF(COUNTA(Y5180:DP5183)=0,"none",HLOOKUP(S5180,Y5180:DP5183,4,FALSE))</f>
        <v>none</v>
      </c>
      <c r="T5183" s="100"/>
      <c r="U5183" s="100" t="str">
        <f t="array" ref="U5183">IF(COUNTA(Y5180:DP5183)=0,"none",IF($U$2="WAHR",$W$3,Abfrage!$F$4))</f>
        <v>none</v>
      </c>
      <c r="V5183" s="100" t="str">
        <f t="array" ref="V5183">IF(COUNTA(Y5180:DP5183)=0,"none",IF($U$2="WAHR",$W$3,Abfrage!$F$4))</f>
        <v>none</v>
      </c>
      <c r="W5183" s="100" t="str">
        <f t="array" ref="W5183">IF(COUNTA(Y5180:DP5183)=0,"none",IF($U$2="WAHR",$W$3,Abfrage!$F$4))</f>
        <v>none</v>
      </c>
      <c r="X5183" s="109"/>
    </row>
    <row r="5184" spans="2:24">
      <c r="B5184" s="75" t="s">
        <v>3178</v>
      </c>
      <c r="C5184" s="76">
        <v>1000378817</v>
      </c>
      <c r="D5184" s="75" t="s">
        <v>158</v>
      </c>
      <c r="E5184" s="75" t="s">
        <v>1637</v>
      </c>
      <c r="F5184" s="75" t="s">
        <v>736</v>
      </c>
      <c r="G5184" s="75" t="s">
        <v>2496</v>
      </c>
      <c r="H5184" s="75" t="e">
        <v>#N/A</v>
      </c>
      <c r="I5184" s="75" t="s">
        <v>51</v>
      </c>
      <c r="J5184" s="75" t="s">
        <v>3179</v>
      </c>
      <c r="K5184" s="75" t="s">
        <v>306</v>
      </c>
      <c r="L5184" s="75" t="s">
        <v>306</v>
      </c>
      <c r="M5184" s="75" t="s">
        <v>306</v>
      </c>
      <c r="N5184" s="75" t="s">
        <v>306</v>
      </c>
      <c r="O5184" s="75" t="s">
        <v>309</v>
      </c>
      <c r="P5184" s="76" t="s">
        <v>306</v>
      </c>
      <c r="Q5184" s="216"/>
      <c r="R5184" s="77" t="str">
        <f t="shared" ref="R5184" si="13569">IF(COUNTA(Y5184:DP5187)=0,"01.01.1900",INDEX(Y5184:DP5184,MATCH(R5185,Y5185:DP5185,0)))</f>
        <v>01.01.1900</v>
      </c>
      <c r="S5184" s="78" t="str">
        <f t="shared" ref="S5184" si="13570">IF(COUNTA(Y5184:DP5187)=0,"01.01.1900",MAX(Y5184:DP5184))</f>
        <v>01.01.1900</v>
      </c>
      <c r="T5184" s="79"/>
      <c r="U5184" s="80" t="str">
        <f t="array" ref="U5184">IF(COUNTA(Y5184:DP5187)=0,"01.01.1900",IF(ISERROR(HLOOKUP(U5187,Y5187:DP5187,1,FALSE)),"01.01.1900",INDEX(Y5184:DP5184,MATCH(U5185&amp;U5187,Y5185:DP5185&amp;Y5187:DP5187,0))))</f>
        <v>01.01.1900</v>
      </c>
      <c r="V5184" s="81" t="str">
        <f t="shared" ref="V5184" si="13571">IF(COUNTA(Y5184:DP5187)=0,"01.01.1900",_xlfn.MAXIFS(Y5184:DP5184,Y5187:DP5187,V5187))</f>
        <v>01.01.1900</v>
      </c>
      <c r="W5184" s="82"/>
      <c r="X5184" s="106"/>
    </row>
    <row r="5185" spans="2:24">
      <c r="B5185" s="83"/>
      <c r="C5185" s="84"/>
      <c r="D5185" s="83"/>
      <c r="E5185" s="83"/>
      <c r="F5185" s="83"/>
      <c r="G5185" s="83"/>
      <c r="H5185" s="83"/>
      <c r="I5185" s="83"/>
      <c r="J5185" s="83"/>
      <c r="K5185" s="83"/>
      <c r="L5185" s="83"/>
      <c r="M5185" s="83"/>
      <c r="N5185" s="83"/>
      <c r="O5185" s="83"/>
      <c r="P5185" s="84"/>
      <c r="Q5185" s="217"/>
      <c r="R5185" s="85">
        <f t="shared" ref="R5185" si="13572">IF(COUNTA(Y5184:DP5187)=0,0,MIN(Y5185:DP5185))</f>
        <v>0</v>
      </c>
      <c r="S5185" s="86">
        <f t="shared" ref="S5185" si="13573">IF(COUNTA(Y5184:DP5187)=0,0,HLOOKUP(S5184,Y5184:DP5187,2,FALSE))</f>
        <v>0</v>
      </c>
      <c r="T5185" s="87">
        <f t="shared" ref="T5185" si="13574">IF(COUNTA(Y5184:DP5187)=0,0,AVERAGE(Y5185:DP5185))</f>
        <v>0</v>
      </c>
      <c r="U5185" s="88">
        <f t="shared" ref="U5185" si="13575">IF(COUNTA(Y5184:DP5187)=0,0,_xlfn.MINIFS(Y5185:DP5185,Y5187:DP5187,U5187))</f>
        <v>0</v>
      </c>
      <c r="V5185" s="89">
        <f t="array" ref="V5185">IF(COUNTA(Y5184:DP5187)=0,0,IF(ISERROR(HLOOKUP(V5187,Y5187:DP5187,1,FALSE)),0,INDEX(Y5185:DP5185,MATCH(V5184&amp;V5187,Y5184:DP5184&amp;Y5187:DP5187,0))))</f>
        <v>0</v>
      </c>
      <c r="W5185" s="90">
        <f t="array" ref="W5185">IF(COUNTA(Y5184:DP5187)=0,0,IF(ISERROR(HLOOKUP(W5187,Y5187:DP5187,1,FALSE)),0,AVERAGEIF(Y5187:DP5187,$W5187,Y5185:DP5185)))</f>
        <v>0</v>
      </c>
      <c r="X5185" s="107"/>
    </row>
    <row r="5186" spans="2:24">
      <c r="B5186" s="83"/>
      <c r="C5186" s="84"/>
      <c r="D5186" s="83"/>
      <c r="E5186" s="83"/>
      <c r="F5186" s="83"/>
      <c r="G5186" s="83"/>
      <c r="H5186" s="83"/>
      <c r="I5186" s="83"/>
      <c r="J5186" s="83"/>
      <c r="K5186" s="83"/>
      <c r="L5186" s="83"/>
      <c r="M5186" s="83"/>
      <c r="N5186" s="83"/>
      <c r="O5186" s="83"/>
      <c r="P5186" s="84"/>
      <c r="Q5186" s="217"/>
      <c r="R5186" s="91">
        <f t="shared" ref="R5186" si="13576">IF(COUNTA(Y5184:DP5187)=0,0,HLOOKUP(R5185,Y5185:DP5187,2,FALSE))</f>
        <v>0</v>
      </c>
      <c r="S5186" s="92">
        <f t="shared" ref="S5186" si="13577">IF(COUNTA(Y5184:DP5187)=0,0,HLOOKUP(S5184,Y5184:DP5187,3,FALSE))</f>
        <v>0</v>
      </c>
      <c r="T5186" s="93"/>
      <c r="U5186" s="94">
        <f t="array" ref="U5186">IF(COUNTA(Y5184:DP5187)=0,0,IF(ISERROR(HLOOKUP(U5187,Y5187:DP5187,1,FALSE)),0,INDEX(Y5186:DP5186,MATCH(U5185&amp;U5187,Y5185:DP5185&amp;Y5187:DP5187,0))))</f>
        <v>0</v>
      </c>
      <c r="V5186" s="94">
        <f t="array" ref="V5186">IF(COUNTA(Y5184:DP5187)=0,0,IF(ISERROR(HLOOKUP(V5187,Y5187:DP5187,1,FALSE)),0,INDEX(Y5186:DP5186,MATCH(V5185&amp;V5187,Y5185:DP5185&amp;Y5187:DP5187,0))))</f>
        <v>0</v>
      </c>
      <c r="W5186" s="95"/>
      <c r="X5186" s="108"/>
    </row>
    <row r="5187" spans="2:24" ht="13.9" thickBot="1">
      <c r="B5187" s="96"/>
      <c r="C5187" s="97"/>
      <c r="D5187" s="96"/>
      <c r="E5187" s="96"/>
      <c r="F5187" s="96"/>
      <c r="G5187" s="96"/>
      <c r="H5187" s="96"/>
      <c r="I5187" s="96"/>
      <c r="J5187" s="96"/>
      <c r="K5187" s="96"/>
      <c r="L5187" s="96"/>
      <c r="M5187" s="96"/>
      <c r="N5187" s="96"/>
      <c r="O5187" s="96"/>
      <c r="P5187" s="97"/>
      <c r="Q5187" s="218"/>
      <c r="R5187" s="98" t="str">
        <f t="shared" ref="R5187" si="13578">IF(COUNTA(Y5184:DP5187)=0,"none",HLOOKUP(R5185,Y5185:DP5187,3,FALSE))</f>
        <v>none</v>
      </c>
      <c r="S5187" s="99" t="str">
        <f t="shared" ref="S5187" si="13579">IF(COUNTA(Y5184:DP5187)=0,"none",HLOOKUP(S5184,Y5184:DP5187,4,FALSE))</f>
        <v>none</v>
      </c>
      <c r="T5187" s="100"/>
      <c r="U5187" s="100" t="str">
        <f t="array" ref="U5187">IF(COUNTA(Y5184:DP5187)=0,"none",IF($U$2="WAHR",$W$3,Abfrage!$F$4))</f>
        <v>none</v>
      </c>
      <c r="V5187" s="100" t="str">
        <f t="array" ref="V5187">IF(COUNTA(Y5184:DP5187)=0,"none",IF($U$2="WAHR",$W$3,Abfrage!$F$4))</f>
        <v>none</v>
      </c>
      <c r="W5187" s="100" t="str">
        <f t="array" ref="W5187">IF(COUNTA(Y5184:DP5187)=0,"none",IF($U$2="WAHR",$W$3,Abfrage!$F$4))</f>
        <v>none</v>
      </c>
      <c r="X5187" s="109"/>
    </row>
    <row r="5188" spans="2:24">
      <c r="B5188" s="75" t="s">
        <v>3180</v>
      </c>
      <c r="C5188" s="76">
        <v>1000377412</v>
      </c>
      <c r="D5188" s="75" t="s">
        <v>95</v>
      </c>
      <c r="E5188" s="75" t="s">
        <v>170</v>
      </c>
      <c r="F5188" s="75" t="s">
        <v>306</v>
      </c>
      <c r="G5188" s="75" t="s">
        <v>306</v>
      </c>
      <c r="H5188" s="75" t="e">
        <v>#N/A</v>
      </c>
      <c r="I5188" s="75" t="s">
        <v>172</v>
      </c>
      <c r="J5188" s="75" t="s">
        <v>3181</v>
      </c>
      <c r="K5188" s="75" t="s">
        <v>306</v>
      </c>
      <c r="L5188" s="75" t="s">
        <v>306</v>
      </c>
      <c r="M5188" s="75" t="s">
        <v>306</v>
      </c>
      <c r="N5188" s="75" t="s">
        <v>306</v>
      </c>
      <c r="O5188" s="75" t="s">
        <v>309</v>
      </c>
      <c r="P5188" s="76" t="s">
        <v>306</v>
      </c>
      <c r="Q5188" s="216"/>
      <c r="R5188" s="77" t="str">
        <f t="shared" ref="R5188" si="13580">IF(COUNTA(Y5188:DP5191)=0,"01.01.1900",INDEX(Y5188:DP5188,MATCH(R5189,Y5189:DP5189,0)))</f>
        <v>01.01.1900</v>
      </c>
      <c r="S5188" s="78" t="str">
        <f t="shared" ref="S5188" si="13581">IF(COUNTA(Y5188:DP5191)=0,"01.01.1900",MAX(Y5188:DP5188))</f>
        <v>01.01.1900</v>
      </c>
      <c r="T5188" s="79"/>
      <c r="U5188" s="80" t="str">
        <f t="array" ref="U5188">IF(COUNTA(Y5188:DP5191)=0,"01.01.1900",IF(ISERROR(HLOOKUP(U5191,Y5191:DP5191,1,FALSE)),"01.01.1900",INDEX(Y5188:DP5188,MATCH(U5189&amp;U5191,Y5189:DP5189&amp;Y5191:DP5191,0))))</f>
        <v>01.01.1900</v>
      </c>
      <c r="V5188" s="81" t="str">
        <f t="shared" ref="V5188" si="13582">IF(COUNTA(Y5188:DP5191)=0,"01.01.1900",_xlfn.MAXIFS(Y5188:DP5188,Y5191:DP5191,V5191))</f>
        <v>01.01.1900</v>
      </c>
      <c r="W5188" s="82"/>
      <c r="X5188" s="106"/>
    </row>
    <row r="5189" spans="2:24">
      <c r="B5189" s="83"/>
      <c r="C5189" s="84"/>
      <c r="D5189" s="83"/>
      <c r="E5189" s="83"/>
      <c r="F5189" s="83"/>
      <c r="G5189" s="83"/>
      <c r="H5189" s="83"/>
      <c r="I5189" s="83"/>
      <c r="J5189" s="83"/>
      <c r="K5189" s="83"/>
      <c r="L5189" s="83"/>
      <c r="M5189" s="83"/>
      <c r="N5189" s="83"/>
      <c r="O5189" s="83"/>
      <c r="P5189" s="84"/>
      <c r="Q5189" s="217"/>
      <c r="R5189" s="85">
        <f t="shared" ref="R5189" si="13583">IF(COUNTA(Y5188:DP5191)=0,0,MIN(Y5189:DP5189))</f>
        <v>0</v>
      </c>
      <c r="S5189" s="86">
        <f t="shared" ref="S5189" si="13584">IF(COUNTA(Y5188:DP5191)=0,0,HLOOKUP(S5188,Y5188:DP5191,2,FALSE))</f>
        <v>0</v>
      </c>
      <c r="T5189" s="87">
        <f t="shared" ref="T5189" si="13585">IF(COUNTA(Y5188:DP5191)=0,0,AVERAGE(Y5189:DP5189))</f>
        <v>0</v>
      </c>
      <c r="U5189" s="88">
        <f t="shared" ref="U5189" si="13586">IF(COUNTA(Y5188:DP5191)=0,0,_xlfn.MINIFS(Y5189:DP5189,Y5191:DP5191,U5191))</f>
        <v>0</v>
      </c>
      <c r="V5189" s="89">
        <f t="array" ref="V5189">IF(COUNTA(Y5188:DP5191)=0,0,IF(ISERROR(HLOOKUP(V5191,Y5191:DP5191,1,FALSE)),0,INDEX(Y5189:DP5189,MATCH(V5188&amp;V5191,Y5188:DP5188&amp;Y5191:DP5191,0))))</f>
        <v>0</v>
      </c>
      <c r="W5189" s="90">
        <f t="array" ref="W5189">IF(COUNTA(Y5188:DP5191)=0,0,IF(ISERROR(HLOOKUP(W5191,Y5191:DP5191,1,FALSE)),0,AVERAGEIF(Y5191:DP5191,$W5191,Y5189:DP5189)))</f>
        <v>0</v>
      </c>
      <c r="X5189" s="107"/>
    </row>
    <row r="5190" spans="2:24">
      <c r="B5190" s="83"/>
      <c r="C5190" s="84"/>
      <c r="D5190" s="83"/>
      <c r="E5190" s="83"/>
      <c r="F5190" s="83"/>
      <c r="G5190" s="83"/>
      <c r="H5190" s="83"/>
      <c r="I5190" s="83"/>
      <c r="J5190" s="83"/>
      <c r="K5190" s="83"/>
      <c r="L5190" s="83"/>
      <c r="M5190" s="83"/>
      <c r="N5190" s="83"/>
      <c r="O5190" s="83"/>
      <c r="P5190" s="84"/>
      <c r="Q5190" s="217"/>
      <c r="R5190" s="91">
        <f t="shared" ref="R5190" si="13587">IF(COUNTA(Y5188:DP5191)=0,0,HLOOKUP(R5189,Y5189:DP5191,2,FALSE))</f>
        <v>0</v>
      </c>
      <c r="S5190" s="92">
        <f t="shared" ref="S5190" si="13588">IF(COUNTA(Y5188:DP5191)=0,0,HLOOKUP(S5188,Y5188:DP5191,3,FALSE))</f>
        <v>0</v>
      </c>
      <c r="T5190" s="93"/>
      <c r="U5190" s="94">
        <f t="array" ref="U5190">IF(COUNTA(Y5188:DP5191)=0,0,IF(ISERROR(HLOOKUP(U5191,Y5191:DP5191,1,FALSE)),0,INDEX(Y5190:DP5190,MATCH(U5189&amp;U5191,Y5189:DP5189&amp;Y5191:DP5191,0))))</f>
        <v>0</v>
      </c>
      <c r="V5190" s="94">
        <f t="array" ref="V5190">IF(COUNTA(Y5188:DP5191)=0,0,IF(ISERROR(HLOOKUP(V5191,Y5191:DP5191,1,FALSE)),0,INDEX(Y5190:DP5190,MATCH(V5189&amp;V5191,Y5189:DP5189&amp;Y5191:DP5191,0))))</f>
        <v>0</v>
      </c>
      <c r="W5190" s="95"/>
      <c r="X5190" s="108"/>
    </row>
    <row r="5191" spans="2:24" ht="13.9" thickBot="1">
      <c r="B5191" s="96"/>
      <c r="C5191" s="97"/>
      <c r="D5191" s="96"/>
      <c r="E5191" s="96"/>
      <c r="F5191" s="96"/>
      <c r="G5191" s="96"/>
      <c r="H5191" s="96"/>
      <c r="I5191" s="96"/>
      <c r="J5191" s="96"/>
      <c r="K5191" s="96"/>
      <c r="L5191" s="96"/>
      <c r="M5191" s="96"/>
      <c r="N5191" s="96"/>
      <c r="O5191" s="96"/>
      <c r="P5191" s="97"/>
      <c r="Q5191" s="218"/>
      <c r="R5191" s="98" t="str">
        <f t="shared" ref="R5191" si="13589">IF(COUNTA(Y5188:DP5191)=0,"none",HLOOKUP(R5189,Y5189:DP5191,3,FALSE))</f>
        <v>none</v>
      </c>
      <c r="S5191" s="99" t="str">
        <f t="shared" ref="S5191" si="13590">IF(COUNTA(Y5188:DP5191)=0,"none",HLOOKUP(S5188,Y5188:DP5191,4,FALSE))</f>
        <v>none</v>
      </c>
      <c r="T5191" s="100"/>
      <c r="U5191" s="100" t="str">
        <f t="array" ref="U5191">IF(COUNTA(Y5188:DP5191)=0,"none",IF($U$2="WAHR",$W$3,Abfrage!$F$4))</f>
        <v>none</v>
      </c>
      <c r="V5191" s="100" t="str">
        <f t="array" ref="V5191">IF(COUNTA(Y5188:DP5191)=0,"none",IF($U$2="WAHR",$W$3,Abfrage!$F$4))</f>
        <v>none</v>
      </c>
      <c r="W5191" s="100" t="str">
        <f t="array" ref="W5191">IF(COUNTA(Y5188:DP5191)=0,"none",IF($U$2="WAHR",$W$3,Abfrage!$F$4))</f>
        <v>none</v>
      </c>
      <c r="X5191" s="109"/>
    </row>
    <row r="5192" spans="2:24">
      <c r="B5192" s="75" t="s">
        <v>3182</v>
      </c>
      <c r="C5192" s="76">
        <v>1000245897</v>
      </c>
      <c r="D5192" s="75" t="s">
        <v>95</v>
      </c>
      <c r="E5192" s="75" t="s">
        <v>96</v>
      </c>
      <c r="F5192" s="75" t="s">
        <v>97</v>
      </c>
      <c r="G5192" s="75" t="s">
        <v>97</v>
      </c>
      <c r="H5192" s="75" t="e">
        <v>#N/A</v>
      </c>
      <c r="I5192" s="75" t="s">
        <v>1450</v>
      </c>
      <c r="J5192" s="75" t="s">
        <v>3183</v>
      </c>
      <c r="K5192" s="75" t="s">
        <v>306</v>
      </c>
      <c r="L5192" s="75" t="s">
        <v>306</v>
      </c>
      <c r="M5192" s="75" t="s">
        <v>313</v>
      </c>
      <c r="N5192" s="75" t="s">
        <v>348</v>
      </c>
      <c r="O5192" s="75" t="s">
        <v>309</v>
      </c>
      <c r="P5192" s="76" t="s">
        <v>306</v>
      </c>
      <c r="Q5192" s="216"/>
      <c r="R5192" s="77" t="str">
        <f t="shared" ref="R5192" si="13591">IF(COUNTA(Y5192:DP5195)=0,"01.01.1900",INDEX(Y5192:DP5192,MATCH(R5193,Y5193:DP5193,0)))</f>
        <v>01.01.1900</v>
      </c>
      <c r="S5192" s="78" t="str">
        <f t="shared" ref="S5192" si="13592">IF(COUNTA(Y5192:DP5195)=0,"01.01.1900",MAX(Y5192:DP5192))</f>
        <v>01.01.1900</v>
      </c>
      <c r="T5192" s="79"/>
      <c r="U5192" s="80" t="str">
        <f t="array" ref="U5192">IF(COUNTA(Y5192:DP5195)=0,"01.01.1900",IF(ISERROR(HLOOKUP(U5195,Y5195:DP5195,1,FALSE)),"01.01.1900",INDEX(Y5192:DP5192,MATCH(U5193&amp;U5195,Y5193:DP5193&amp;Y5195:DP5195,0))))</f>
        <v>01.01.1900</v>
      </c>
      <c r="V5192" s="81" t="str">
        <f t="shared" ref="V5192" si="13593">IF(COUNTA(Y5192:DP5195)=0,"01.01.1900",_xlfn.MAXIFS(Y5192:DP5192,Y5195:DP5195,V5195))</f>
        <v>01.01.1900</v>
      </c>
      <c r="W5192" s="82"/>
      <c r="X5192" s="106"/>
    </row>
    <row r="5193" spans="2:24">
      <c r="B5193" s="83"/>
      <c r="C5193" s="84"/>
      <c r="D5193" s="83"/>
      <c r="E5193" s="83"/>
      <c r="F5193" s="83"/>
      <c r="G5193" s="83"/>
      <c r="H5193" s="83"/>
      <c r="I5193" s="83"/>
      <c r="J5193" s="83"/>
      <c r="K5193" s="83"/>
      <c r="L5193" s="83"/>
      <c r="M5193" s="83"/>
      <c r="N5193" s="83"/>
      <c r="O5193" s="83"/>
      <c r="P5193" s="84"/>
      <c r="Q5193" s="217"/>
      <c r="R5193" s="85">
        <f t="shared" ref="R5193" si="13594">IF(COUNTA(Y5192:DP5195)=0,0,MIN(Y5193:DP5193))</f>
        <v>0</v>
      </c>
      <c r="S5193" s="86">
        <f t="shared" ref="S5193" si="13595">IF(COUNTA(Y5192:DP5195)=0,0,HLOOKUP(S5192,Y5192:DP5195,2,FALSE))</f>
        <v>0</v>
      </c>
      <c r="T5193" s="87">
        <f t="shared" ref="T5193" si="13596">IF(COUNTA(Y5192:DP5195)=0,0,AVERAGE(Y5193:DP5193))</f>
        <v>0</v>
      </c>
      <c r="U5193" s="88">
        <f t="shared" ref="U5193" si="13597">IF(COUNTA(Y5192:DP5195)=0,0,_xlfn.MINIFS(Y5193:DP5193,Y5195:DP5195,U5195))</f>
        <v>0</v>
      </c>
      <c r="V5193" s="89">
        <f t="array" ref="V5193">IF(COUNTA(Y5192:DP5195)=0,0,IF(ISERROR(HLOOKUP(V5195,Y5195:DP5195,1,FALSE)),0,INDEX(Y5193:DP5193,MATCH(V5192&amp;V5195,Y5192:DP5192&amp;Y5195:DP5195,0))))</f>
        <v>0</v>
      </c>
      <c r="W5193" s="90">
        <f t="array" ref="W5193">IF(COUNTA(Y5192:DP5195)=0,0,IF(ISERROR(HLOOKUP(W5195,Y5195:DP5195,1,FALSE)),0,AVERAGEIF(Y5195:DP5195,$W5195,Y5193:DP5193)))</f>
        <v>0</v>
      </c>
      <c r="X5193" s="107"/>
    </row>
    <row r="5194" spans="2:24">
      <c r="B5194" s="83"/>
      <c r="C5194" s="84"/>
      <c r="D5194" s="83"/>
      <c r="E5194" s="83"/>
      <c r="F5194" s="83"/>
      <c r="G5194" s="83"/>
      <c r="H5194" s="83"/>
      <c r="I5194" s="83"/>
      <c r="J5194" s="83"/>
      <c r="K5194" s="83"/>
      <c r="L5194" s="83"/>
      <c r="M5194" s="83"/>
      <c r="N5194" s="83"/>
      <c r="O5194" s="83"/>
      <c r="P5194" s="84"/>
      <c r="Q5194" s="217"/>
      <c r="R5194" s="91">
        <f t="shared" ref="R5194" si="13598">IF(COUNTA(Y5192:DP5195)=0,0,HLOOKUP(R5193,Y5193:DP5195,2,FALSE))</f>
        <v>0</v>
      </c>
      <c r="S5194" s="92">
        <f t="shared" ref="S5194" si="13599">IF(COUNTA(Y5192:DP5195)=0,0,HLOOKUP(S5192,Y5192:DP5195,3,FALSE))</f>
        <v>0</v>
      </c>
      <c r="T5194" s="93"/>
      <c r="U5194" s="94">
        <f t="array" ref="U5194">IF(COUNTA(Y5192:DP5195)=0,0,IF(ISERROR(HLOOKUP(U5195,Y5195:DP5195,1,FALSE)),0,INDEX(Y5194:DP5194,MATCH(U5193&amp;U5195,Y5193:DP5193&amp;Y5195:DP5195,0))))</f>
        <v>0</v>
      </c>
      <c r="V5194" s="94">
        <f t="array" ref="V5194">IF(COUNTA(Y5192:DP5195)=0,0,IF(ISERROR(HLOOKUP(V5195,Y5195:DP5195,1,FALSE)),0,INDEX(Y5194:DP5194,MATCH(V5193&amp;V5195,Y5193:DP5193&amp;Y5195:DP5195,0))))</f>
        <v>0</v>
      </c>
      <c r="W5194" s="95"/>
      <c r="X5194" s="108"/>
    </row>
    <row r="5195" spans="2:24" ht="13.9" thickBot="1">
      <c r="B5195" s="96"/>
      <c r="C5195" s="97"/>
      <c r="D5195" s="96"/>
      <c r="E5195" s="96"/>
      <c r="F5195" s="96"/>
      <c r="G5195" s="96"/>
      <c r="H5195" s="96"/>
      <c r="I5195" s="96"/>
      <c r="J5195" s="96"/>
      <c r="K5195" s="96"/>
      <c r="L5195" s="96"/>
      <c r="M5195" s="96"/>
      <c r="N5195" s="96"/>
      <c r="O5195" s="96"/>
      <c r="P5195" s="97"/>
      <c r="Q5195" s="218"/>
      <c r="R5195" s="98" t="str">
        <f t="shared" ref="R5195" si="13600">IF(COUNTA(Y5192:DP5195)=0,"none",HLOOKUP(R5193,Y5193:DP5195,3,FALSE))</f>
        <v>none</v>
      </c>
      <c r="S5195" s="99" t="str">
        <f t="shared" ref="S5195" si="13601">IF(COUNTA(Y5192:DP5195)=0,"none",HLOOKUP(S5192,Y5192:DP5195,4,FALSE))</f>
        <v>none</v>
      </c>
      <c r="T5195" s="100"/>
      <c r="U5195" s="100" t="str">
        <f t="array" ref="U5195">IF(COUNTA(Y5192:DP5195)=0,"none",IF($U$2="WAHR",$W$3,Abfrage!$F$4))</f>
        <v>none</v>
      </c>
      <c r="V5195" s="100" t="str">
        <f t="array" ref="V5195">IF(COUNTA(Y5192:DP5195)=0,"none",IF($U$2="WAHR",$W$3,Abfrage!$F$4))</f>
        <v>none</v>
      </c>
      <c r="W5195" s="100" t="str">
        <f t="array" ref="W5195">IF(COUNTA(Y5192:DP5195)=0,"none",IF($U$2="WAHR",$W$3,Abfrage!$F$4))</f>
        <v>none</v>
      </c>
      <c r="X5195" s="109"/>
    </row>
    <row r="5196" spans="2:24">
      <c r="B5196" s="75" t="s">
        <v>3184</v>
      </c>
      <c r="C5196" s="76">
        <v>1000229809</v>
      </c>
      <c r="D5196" s="75" t="s">
        <v>95</v>
      </c>
      <c r="E5196" s="75" t="s">
        <v>3185</v>
      </c>
      <c r="F5196" s="75" t="s">
        <v>96</v>
      </c>
      <c r="G5196" s="75" t="s">
        <v>306</v>
      </c>
      <c r="H5196" s="75" t="e">
        <v>#N/A</v>
      </c>
      <c r="I5196" s="75" t="s">
        <v>319</v>
      </c>
      <c r="J5196" s="75" t="s">
        <v>3186</v>
      </c>
      <c r="K5196" s="75" t="s">
        <v>306</v>
      </c>
      <c r="L5196" s="75" t="s">
        <v>306</v>
      </c>
      <c r="M5196" s="75" t="s">
        <v>313</v>
      </c>
      <c r="N5196" s="75" t="s">
        <v>360</v>
      </c>
      <c r="O5196" s="75" t="s">
        <v>309</v>
      </c>
      <c r="P5196" s="76" t="s">
        <v>3187</v>
      </c>
      <c r="Q5196" s="216"/>
      <c r="R5196" s="77" t="str">
        <f t="shared" ref="R5196" si="13602">IF(COUNTA(Y5196:DP5199)=0,"01.01.1900",INDEX(Y5196:DP5196,MATCH(R5197,Y5197:DP5197,0)))</f>
        <v>01.01.1900</v>
      </c>
      <c r="S5196" s="78" t="str">
        <f t="shared" ref="S5196" si="13603">IF(COUNTA(Y5196:DP5199)=0,"01.01.1900",MAX(Y5196:DP5196))</f>
        <v>01.01.1900</v>
      </c>
      <c r="T5196" s="79"/>
      <c r="U5196" s="80" t="str">
        <f t="array" ref="U5196">IF(COUNTA(Y5196:DP5199)=0,"01.01.1900",IF(ISERROR(HLOOKUP(U5199,Y5199:DP5199,1,FALSE)),"01.01.1900",INDEX(Y5196:DP5196,MATCH(U5197&amp;U5199,Y5197:DP5197&amp;Y5199:DP5199,0))))</f>
        <v>01.01.1900</v>
      </c>
      <c r="V5196" s="81" t="str">
        <f t="shared" ref="V5196" si="13604">IF(COUNTA(Y5196:DP5199)=0,"01.01.1900",_xlfn.MAXIFS(Y5196:DP5196,Y5199:DP5199,V5199))</f>
        <v>01.01.1900</v>
      </c>
      <c r="W5196" s="82"/>
      <c r="X5196" s="106"/>
    </row>
    <row r="5197" spans="2:24">
      <c r="B5197" s="83"/>
      <c r="C5197" s="84"/>
      <c r="D5197" s="83"/>
      <c r="E5197" s="83"/>
      <c r="F5197" s="83"/>
      <c r="G5197" s="83"/>
      <c r="H5197" s="83"/>
      <c r="I5197" s="83"/>
      <c r="J5197" s="83"/>
      <c r="K5197" s="83"/>
      <c r="L5197" s="83"/>
      <c r="M5197" s="83"/>
      <c r="N5197" s="83"/>
      <c r="O5197" s="83"/>
      <c r="P5197" s="84"/>
      <c r="Q5197" s="217"/>
      <c r="R5197" s="85">
        <f t="shared" ref="R5197" si="13605">IF(COUNTA(Y5196:DP5199)=0,0,MIN(Y5197:DP5197))</f>
        <v>0</v>
      </c>
      <c r="S5197" s="86">
        <f t="shared" ref="S5197" si="13606">IF(COUNTA(Y5196:DP5199)=0,0,HLOOKUP(S5196,Y5196:DP5199,2,FALSE))</f>
        <v>0</v>
      </c>
      <c r="T5197" s="87">
        <f t="shared" ref="T5197" si="13607">IF(COUNTA(Y5196:DP5199)=0,0,AVERAGE(Y5197:DP5197))</f>
        <v>0</v>
      </c>
      <c r="U5197" s="88">
        <f t="shared" ref="U5197" si="13608">IF(COUNTA(Y5196:DP5199)=0,0,_xlfn.MINIFS(Y5197:DP5197,Y5199:DP5199,U5199))</f>
        <v>0</v>
      </c>
      <c r="V5197" s="89">
        <f t="array" ref="V5197">IF(COUNTA(Y5196:DP5199)=0,0,IF(ISERROR(HLOOKUP(V5199,Y5199:DP5199,1,FALSE)),0,INDEX(Y5197:DP5197,MATCH(V5196&amp;V5199,Y5196:DP5196&amp;Y5199:DP5199,0))))</f>
        <v>0</v>
      </c>
      <c r="W5197" s="90">
        <f t="array" ref="W5197">IF(COUNTA(Y5196:DP5199)=0,0,IF(ISERROR(HLOOKUP(W5199,Y5199:DP5199,1,FALSE)),0,AVERAGEIF(Y5199:DP5199,$W5199,Y5197:DP5197)))</f>
        <v>0</v>
      </c>
      <c r="X5197" s="107"/>
    </row>
    <row r="5198" spans="2:24">
      <c r="B5198" s="83"/>
      <c r="C5198" s="84"/>
      <c r="D5198" s="83"/>
      <c r="E5198" s="83"/>
      <c r="F5198" s="83"/>
      <c r="G5198" s="83"/>
      <c r="H5198" s="83"/>
      <c r="I5198" s="83"/>
      <c r="J5198" s="83"/>
      <c r="K5198" s="83"/>
      <c r="L5198" s="83"/>
      <c r="M5198" s="83"/>
      <c r="N5198" s="83"/>
      <c r="O5198" s="83"/>
      <c r="P5198" s="84"/>
      <c r="Q5198" s="217"/>
      <c r="R5198" s="91">
        <f t="shared" ref="R5198" si="13609">IF(COUNTA(Y5196:DP5199)=0,0,HLOOKUP(R5197,Y5197:DP5199,2,FALSE))</f>
        <v>0</v>
      </c>
      <c r="S5198" s="92">
        <f t="shared" ref="S5198" si="13610">IF(COUNTA(Y5196:DP5199)=0,0,HLOOKUP(S5196,Y5196:DP5199,3,FALSE))</f>
        <v>0</v>
      </c>
      <c r="T5198" s="93"/>
      <c r="U5198" s="94">
        <f t="array" ref="U5198">IF(COUNTA(Y5196:DP5199)=0,0,IF(ISERROR(HLOOKUP(U5199,Y5199:DP5199,1,FALSE)),0,INDEX(Y5198:DP5198,MATCH(U5197&amp;U5199,Y5197:DP5197&amp;Y5199:DP5199,0))))</f>
        <v>0</v>
      </c>
      <c r="V5198" s="94">
        <f t="array" ref="V5198">IF(COUNTA(Y5196:DP5199)=0,0,IF(ISERROR(HLOOKUP(V5199,Y5199:DP5199,1,FALSE)),0,INDEX(Y5198:DP5198,MATCH(V5197&amp;V5199,Y5197:DP5197&amp;Y5199:DP5199,0))))</f>
        <v>0</v>
      </c>
      <c r="W5198" s="95"/>
      <c r="X5198" s="108"/>
    </row>
    <row r="5199" spans="2:24" ht="13.9" thickBot="1">
      <c r="B5199" s="96"/>
      <c r="C5199" s="97"/>
      <c r="D5199" s="96"/>
      <c r="E5199" s="96"/>
      <c r="F5199" s="96"/>
      <c r="G5199" s="96"/>
      <c r="H5199" s="96"/>
      <c r="I5199" s="96"/>
      <c r="J5199" s="96"/>
      <c r="K5199" s="96"/>
      <c r="L5199" s="96"/>
      <c r="M5199" s="96"/>
      <c r="N5199" s="96"/>
      <c r="O5199" s="96"/>
      <c r="P5199" s="97"/>
      <c r="Q5199" s="218"/>
      <c r="R5199" s="98" t="str">
        <f t="shared" ref="R5199" si="13611">IF(COUNTA(Y5196:DP5199)=0,"none",HLOOKUP(R5197,Y5197:DP5199,3,FALSE))</f>
        <v>none</v>
      </c>
      <c r="S5199" s="99" t="str">
        <f t="shared" ref="S5199" si="13612">IF(COUNTA(Y5196:DP5199)=0,"none",HLOOKUP(S5196,Y5196:DP5199,4,FALSE))</f>
        <v>none</v>
      </c>
      <c r="T5199" s="100"/>
      <c r="U5199" s="100" t="str">
        <f t="array" ref="U5199">IF(COUNTA(Y5196:DP5199)=0,"none",IF($U$2="WAHR",$W$3,Abfrage!$F$4))</f>
        <v>none</v>
      </c>
      <c r="V5199" s="100" t="str">
        <f t="array" ref="V5199">IF(COUNTA(Y5196:DP5199)=0,"none",IF($U$2="WAHR",$W$3,Abfrage!$F$4))</f>
        <v>none</v>
      </c>
      <c r="W5199" s="100" t="str">
        <f t="array" ref="W5199">IF(COUNTA(Y5196:DP5199)=0,"none",IF($U$2="WAHR",$W$3,Abfrage!$F$4))</f>
        <v>none</v>
      </c>
      <c r="X5199" s="109"/>
    </row>
    <row r="5200" spans="2:24">
      <c r="B5200" s="75" t="s">
        <v>3188</v>
      </c>
      <c r="C5200" s="76">
        <v>1000395483</v>
      </c>
      <c r="D5200" s="75" t="s">
        <v>95</v>
      </c>
      <c r="E5200" s="75" t="s">
        <v>170</v>
      </c>
      <c r="F5200" s="75" t="s">
        <v>306</v>
      </c>
      <c r="G5200" s="75" t="s">
        <v>306</v>
      </c>
      <c r="H5200" s="75" t="e">
        <v>#N/A</v>
      </c>
      <c r="I5200" s="75" t="s">
        <v>172</v>
      </c>
      <c r="J5200" s="75" t="s">
        <v>3189</v>
      </c>
      <c r="K5200" s="75" t="s">
        <v>306</v>
      </c>
      <c r="L5200" s="75" t="s">
        <v>306</v>
      </c>
      <c r="M5200" s="75" t="s">
        <v>306</v>
      </c>
      <c r="N5200" s="75" t="s">
        <v>306</v>
      </c>
      <c r="O5200" s="75" t="s">
        <v>309</v>
      </c>
      <c r="P5200" s="76" t="s">
        <v>306</v>
      </c>
      <c r="Q5200" s="216"/>
      <c r="R5200" s="77" t="str">
        <f t="shared" ref="R5200" si="13613">IF(COUNTA(Y5200:DP5203)=0,"01.01.1900",INDEX(Y5200:DP5200,MATCH(R5201,Y5201:DP5201,0)))</f>
        <v>01.01.1900</v>
      </c>
      <c r="S5200" s="78" t="str">
        <f t="shared" ref="S5200" si="13614">IF(COUNTA(Y5200:DP5203)=0,"01.01.1900",MAX(Y5200:DP5200))</f>
        <v>01.01.1900</v>
      </c>
      <c r="T5200" s="79"/>
      <c r="U5200" s="80" t="str">
        <f t="array" ref="U5200">IF(COUNTA(Y5200:DP5203)=0,"01.01.1900",IF(ISERROR(HLOOKUP(U5203,Y5203:DP5203,1,FALSE)),"01.01.1900",INDEX(Y5200:DP5200,MATCH(U5201&amp;U5203,Y5201:DP5201&amp;Y5203:DP5203,0))))</f>
        <v>01.01.1900</v>
      </c>
      <c r="V5200" s="81" t="str">
        <f t="shared" ref="V5200" si="13615">IF(COUNTA(Y5200:DP5203)=0,"01.01.1900",_xlfn.MAXIFS(Y5200:DP5200,Y5203:DP5203,V5203))</f>
        <v>01.01.1900</v>
      </c>
      <c r="W5200" s="82"/>
      <c r="X5200" s="106"/>
    </row>
    <row r="5201" spans="2:24">
      <c r="B5201" s="83"/>
      <c r="C5201" s="84"/>
      <c r="D5201" s="83"/>
      <c r="E5201" s="83"/>
      <c r="F5201" s="83"/>
      <c r="G5201" s="83"/>
      <c r="H5201" s="83"/>
      <c r="I5201" s="83"/>
      <c r="J5201" s="83"/>
      <c r="K5201" s="83"/>
      <c r="L5201" s="83"/>
      <c r="M5201" s="83"/>
      <c r="N5201" s="83"/>
      <c r="O5201" s="83"/>
      <c r="P5201" s="84"/>
      <c r="Q5201" s="217"/>
      <c r="R5201" s="85">
        <f t="shared" ref="R5201" si="13616">IF(COUNTA(Y5200:DP5203)=0,0,MIN(Y5201:DP5201))</f>
        <v>0</v>
      </c>
      <c r="S5201" s="86">
        <f t="shared" ref="S5201" si="13617">IF(COUNTA(Y5200:DP5203)=0,0,HLOOKUP(S5200,Y5200:DP5203,2,FALSE))</f>
        <v>0</v>
      </c>
      <c r="T5201" s="87">
        <f t="shared" ref="T5201" si="13618">IF(COUNTA(Y5200:DP5203)=0,0,AVERAGE(Y5201:DP5201))</f>
        <v>0</v>
      </c>
      <c r="U5201" s="88">
        <f t="shared" ref="U5201" si="13619">IF(COUNTA(Y5200:DP5203)=0,0,_xlfn.MINIFS(Y5201:DP5201,Y5203:DP5203,U5203))</f>
        <v>0</v>
      </c>
      <c r="V5201" s="89">
        <f t="array" ref="V5201">IF(COUNTA(Y5200:DP5203)=0,0,IF(ISERROR(HLOOKUP(V5203,Y5203:DP5203,1,FALSE)),0,INDEX(Y5201:DP5201,MATCH(V5200&amp;V5203,Y5200:DP5200&amp;Y5203:DP5203,0))))</f>
        <v>0</v>
      </c>
      <c r="W5201" s="90">
        <f t="array" ref="W5201">IF(COUNTA(Y5200:DP5203)=0,0,IF(ISERROR(HLOOKUP(W5203,Y5203:DP5203,1,FALSE)),0,AVERAGEIF(Y5203:DP5203,$W5203,Y5201:DP5201)))</f>
        <v>0</v>
      </c>
      <c r="X5201" s="107"/>
    </row>
    <row r="5202" spans="2:24">
      <c r="B5202" s="83"/>
      <c r="C5202" s="84"/>
      <c r="D5202" s="83"/>
      <c r="E5202" s="83"/>
      <c r="F5202" s="83"/>
      <c r="G5202" s="83"/>
      <c r="H5202" s="83"/>
      <c r="I5202" s="83"/>
      <c r="J5202" s="83"/>
      <c r="K5202" s="83"/>
      <c r="L5202" s="83"/>
      <c r="M5202" s="83"/>
      <c r="N5202" s="83"/>
      <c r="O5202" s="83"/>
      <c r="P5202" s="84"/>
      <c r="Q5202" s="217"/>
      <c r="R5202" s="91">
        <f t="shared" ref="R5202" si="13620">IF(COUNTA(Y5200:DP5203)=0,0,HLOOKUP(R5201,Y5201:DP5203,2,FALSE))</f>
        <v>0</v>
      </c>
      <c r="S5202" s="92">
        <f t="shared" ref="S5202" si="13621">IF(COUNTA(Y5200:DP5203)=0,0,HLOOKUP(S5200,Y5200:DP5203,3,FALSE))</f>
        <v>0</v>
      </c>
      <c r="T5202" s="93"/>
      <c r="U5202" s="94">
        <f t="array" ref="U5202">IF(COUNTA(Y5200:DP5203)=0,0,IF(ISERROR(HLOOKUP(U5203,Y5203:DP5203,1,FALSE)),0,INDEX(Y5202:DP5202,MATCH(U5201&amp;U5203,Y5201:DP5201&amp;Y5203:DP5203,0))))</f>
        <v>0</v>
      </c>
      <c r="V5202" s="94">
        <f t="array" ref="V5202">IF(COUNTA(Y5200:DP5203)=0,0,IF(ISERROR(HLOOKUP(V5203,Y5203:DP5203,1,FALSE)),0,INDEX(Y5202:DP5202,MATCH(V5201&amp;V5203,Y5201:DP5201&amp;Y5203:DP5203,0))))</f>
        <v>0</v>
      </c>
      <c r="W5202" s="95"/>
      <c r="X5202" s="108"/>
    </row>
    <row r="5203" spans="2:24" ht="13.9" thickBot="1">
      <c r="B5203" s="96"/>
      <c r="C5203" s="97"/>
      <c r="D5203" s="96"/>
      <c r="E5203" s="96"/>
      <c r="F5203" s="96"/>
      <c r="G5203" s="96"/>
      <c r="H5203" s="96"/>
      <c r="I5203" s="96"/>
      <c r="J5203" s="96"/>
      <c r="K5203" s="96"/>
      <c r="L5203" s="96"/>
      <c r="M5203" s="96"/>
      <c r="N5203" s="96"/>
      <c r="O5203" s="96"/>
      <c r="P5203" s="97"/>
      <c r="Q5203" s="218"/>
      <c r="R5203" s="98" t="str">
        <f t="shared" ref="R5203" si="13622">IF(COUNTA(Y5200:DP5203)=0,"none",HLOOKUP(R5201,Y5201:DP5203,3,FALSE))</f>
        <v>none</v>
      </c>
      <c r="S5203" s="99" t="str">
        <f t="shared" ref="S5203" si="13623">IF(COUNTA(Y5200:DP5203)=0,"none",HLOOKUP(S5200,Y5200:DP5203,4,FALSE))</f>
        <v>none</v>
      </c>
      <c r="T5203" s="100"/>
      <c r="U5203" s="100" t="str">
        <f t="array" ref="U5203">IF(COUNTA(Y5200:DP5203)=0,"none",IF($U$2="WAHR",$W$3,Abfrage!$F$4))</f>
        <v>none</v>
      </c>
      <c r="V5203" s="100" t="str">
        <f t="array" ref="V5203">IF(COUNTA(Y5200:DP5203)=0,"none",IF($U$2="WAHR",$W$3,Abfrage!$F$4))</f>
        <v>none</v>
      </c>
      <c r="W5203" s="100" t="str">
        <f t="array" ref="W5203">IF(COUNTA(Y5200:DP5203)=0,"none",IF($U$2="WAHR",$W$3,Abfrage!$F$4))</f>
        <v>none</v>
      </c>
      <c r="X5203" s="109"/>
    </row>
    <row r="5204" spans="2:24">
      <c r="B5204" s="75" t="s">
        <v>3190</v>
      </c>
      <c r="C5204" s="76">
        <v>1000301292</v>
      </c>
      <c r="D5204" s="75" t="s">
        <v>95</v>
      </c>
      <c r="E5204" s="75" t="s">
        <v>170</v>
      </c>
      <c r="F5204" s="75" t="s">
        <v>306</v>
      </c>
      <c r="G5204" s="75" t="s">
        <v>306</v>
      </c>
      <c r="H5204" s="75" t="e">
        <v>#N/A</v>
      </c>
      <c r="I5204" s="75" t="s">
        <v>172</v>
      </c>
      <c r="J5204" s="75" t="s">
        <v>3191</v>
      </c>
      <c r="K5204" s="75" t="s">
        <v>306</v>
      </c>
      <c r="L5204" s="75" t="s">
        <v>306</v>
      </c>
      <c r="M5204" s="75" t="s">
        <v>306</v>
      </c>
      <c r="N5204" s="75" t="s">
        <v>306</v>
      </c>
      <c r="O5204" s="75" t="s">
        <v>309</v>
      </c>
      <c r="P5204" s="76" t="s">
        <v>306</v>
      </c>
      <c r="Q5204" s="216"/>
      <c r="R5204" s="77" t="str">
        <f t="shared" ref="R5204" si="13624">IF(COUNTA(Y5204:DP5207)=0,"01.01.1900",INDEX(Y5204:DP5204,MATCH(R5205,Y5205:DP5205,0)))</f>
        <v>01.01.1900</v>
      </c>
      <c r="S5204" s="78" t="str">
        <f t="shared" ref="S5204" si="13625">IF(COUNTA(Y5204:DP5207)=0,"01.01.1900",MAX(Y5204:DP5204))</f>
        <v>01.01.1900</v>
      </c>
      <c r="T5204" s="79"/>
      <c r="U5204" s="80" t="str">
        <f t="array" ref="U5204">IF(COUNTA(Y5204:DP5207)=0,"01.01.1900",IF(ISERROR(HLOOKUP(U5207,Y5207:DP5207,1,FALSE)),"01.01.1900",INDEX(Y5204:DP5204,MATCH(U5205&amp;U5207,Y5205:DP5205&amp;Y5207:DP5207,0))))</f>
        <v>01.01.1900</v>
      </c>
      <c r="V5204" s="81" t="str">
        <f t="shared" ref="V5204" si="13626">IF(COUNTA(Y5204:DP5207)=0,"01.01.1900",_xlfn.MAXIFS(Y5204:DP5204,Y5207:DP5207,V5207))</f>
        <v>01.01.1900</v>
      </c>
      <c r="W5204" s="82"/>
      <c r="X5204" s="106"/>
    </row>
    <row r="5205" spans="2:24">
      <c r="B5205" s="83"/>
      <c r="C5205" s="84"/>
      <c r="D5205" s="83"/>
      <c r="E5205" s="83"/>
      <c r="F5205" s="83"/>
      <c r="G5205" s="83"/>
      <c r="H5205" s="83"/>
      <c r="I5205" s="83"/>
      <c r="J5205" s="83"/>
      <c r="K5205" s="83"/>
      <c r="L5205" s="83"/>
      <c r="M5205" s="83"/>
      <c r="N5205" s="83"/>
      <c r="O5205" s="83"/>
      <c r="P5205" s="84"/>
      <c r="Q5205" s="217"/>
      <c r="R5205" s="85">
        <f t="shared" ref="R5205" si="13627">IF(COUNTA(Y5204:DP5207)=0,0,MIN(Y5205:DP5205))</f>
        <v>0</v>
      </c>
      <c r="S5205" s="86">
        <f t="shared" ref="S5205" si="13628">IF(COUNTA(Y5204:DP5207)=0,0,HLOOKUP(S5204,Y5204:DP5207,2,FALSE))</f>
        <v>0</v>
      </c>
      <c r="T5205" s="87">
        <f t="shared" ref="T5205" si="13629">IF(COUNTA(Y5204:DP5207)=0,0,AVERAGE(Y5205:DP5205))</f>
        <v>0</v>
      </c>
      <c r="U5205" s="88">
        <f t="shared" ref="U5205" si="13630">IF(COUNTA(Y5204:DP5207)=0,0,_xlfn.MINIFS(Y5205:DP5205,Y5207:DP5207,U5207))</f>
        <v>0</v>
      </c>
      <c r="V5205" s="89">
        <f t="array" ref="V5205">IF(COUNTA(Y5204:DP5207)=0,0,IF(ISERROR(HLOOKUP(V5207,Y5207:DP5207,1,FALSE)),0,INDEX(Y5205:DP5205,MATCH(V5204&amp;V5207,Y5204:DP5204&amp;Y5207:DP5207,0))))</f>
        <v>0</v>
      </c>
      <c r="W5205" s="90">
        <f t="array" ref="W5205">IF(COUNTA(Y5204:DP5207)=0,0,IF(ISERROR(HLOOKUP(W5207,Y5207:DP5207,1,FALSE)),0,AVERAGEIF(Y5207:DP5207,$W5207,Y5205:DP5205)))</f>
        <v>0</v>
      </c>
      <c r="X5205" s="107"/>
    </row>
    <row r="5206" spans="2:24">
      <c r="B5206" s="83"/>
      <c r="C5206" s="84"/>
      <c r="D5206" s="83"/>
      <c r="E5206" s="83"/>
      <c r="F5206" s="83"/>
      <c r="G5206" s="83"/>
      <c r="H5206" s="83"/>
      <c r="I5206" s="83"/>
      <c r="J5206" s="83"/>
      <c r="K5206" s="83"/>
      <c r="L5206" s="83"/>
      <c r="M5206" s="83"/>
      <c r="N5206" s="83"/>
      <c r="O5206" s="83"/>
      <c r="P5206" s="84"/>
      <c r="Q5206" s="217"/>
      <c r="R5206" s="91">
        <f t="shared" ref="R5206" si="13631">IF(COUNTA(Y5204:DP5207)=0,0,HLOOKUP(R5205,Y5205:DP5207,2,FALSE))</f>
        <v>0</v>
      </c>
      <c r="S5206" s="92">
        <f t="shared" ref="S5206" si="13632">IF(COUNTA(Y5204:DP5207)=0,0,HLOOKUP(S5204,Y5204:DP5207,3,FALSE))</f>
        <v>0</v>
      </c>
      <c r="T5206" s="93"/>
      <c r="U5206" s="94">
        <f t="array" ref="U5206">IF(COUNTA(Y5204:DP5207)=0,0,IF(ISERROR(HLOOKUP(U5207,Y5207:DP5207,1,FALSE)),0,INDEX(Y5206:DP5206,MATCH(U5205&amp;U5207,Y5205:DP5205&amp;Y5207:DP5207,0))))</f>
        <v>0</v>
      </c>
      <c r="V5206" s="94">
        <f t="array" ref="V5206">IF(COUNTA(Y5204:DP5207)=0,0,IF(ISERROR(HLOOKUP(V5207,Y5207:DP5207,1,FALSE)),0,INDEX(Y5206:DP5206,MATCH(V5205&amp;V5207,Y5205:DP5205&amp;Y5207:DP5207,0))))</f>
        <v>0</v>
      </c>
      <c r="W5206" s="95"/>
      <c r="X5206" s="108"/>
    </row>
    <row r="5207" spans="2:24" ht="13.9" thickBot="1">
      <c r="B5207" s="96"/>
      <c r="C5207" s="97"/>
      <c r="D5207" s="96"/>
      <c r="E5207" s="96"/>
      <c r="F5207" s="96"/>
      <c r="G5207" s="96"/>
      <c r="H5207" s="96"/>
      <c r="I5207" s="96"/>
      <c r="J5207" s="96"/>
      <c r="K5207" s="96"/>
      <c r="L5207" s="96"/>
      <c r="M5207" s="96"/>
      <c r="N5207" s="96"/>
      <c r="O5207" s="96"/>
      <c r="P5207" s="97"/>
      <c r="Q5207" s="218"/>
      <c r="R5207" s="98" t="str">
        <f t="shared" ref="R5207" si="13633">IF(COUNTA(Y5204:DP5207)=0,"none",HLOOKUP(R5205,Y5205:DP5207,3,FALSE))</f>
        <v>none</v>
      </c>
      <c r="S5207" s="99" t="str">
        <f t="shared" ref="S5207" si="13634">IF(COUNTA(Y5204:DP5207)=0,"none",HLOOKUP(S5204,Y5204:DP5207,4,FALSE))</f>
        <v>none</v>
      </c>
      <c r="T5207" s="100"/>
      <c r="U5207" s="100" t="str">
        <f t="array" ref="U5207">IF(COUNTA(Y5204:DP5207)=0,"none",IF($U$2="WAHR",$W$3,Abfrage!$F$4))</f>
        <v>none</v>
      </c>
      <c r="V5207" s="100" t="str">
        <f t="array" ref="V5207">IF(COUNTA(Y5204:DP5207)=0,"none",IF($U$2="WAHR",$W$3,Abfrage!$F$4))</f>
        <v>none</v>
      </c>
      <c r="W5207" s="100" t="str">
        <f t="array" ref="W5207">IF(COUNTA(Y5204:DP5207)=0,"none",IF($U$2="WAHR",$W$3,Abfrage!$F$4))</f>
        <v>none</v>
      </c>
      <c r="X5207" s="109"/>
    </row>
    <row r="5208" spans="2:24">
      <c r="B5208" s="75" t="s">
        <v>3192</v>
      </c>
      <c r="C5208" s="76">
        <v>1000301293</v>
      </c>
      <c r="D5208" s="75" t="s">
        <v>95</v>
      </c>
      <c r="E5208" s="75" t="s">
        <v>170</v>
      </c>
      <c r="F5208" s="75" t="s">
        <v>306</v>
      </c>
      <c r="G5208" s="75" t="s">
        <v>306</v>
      </c>
      <c r="H5208" s="75" t="e">
        <v>#N/A</v>
      </c>
      <c r="I5208" s="75" t="s">
        <v>172</v>
      </c>
      <c r="J5208" s="75" t="s">
        <v>3193</v>
      </c>
      <c r="K5208" s="75" t="s">
        <v>306</v>
      </c>
      <c r="L5208" s="75" t="s">
        <v>306</v>
      </c>
      <c r="M5208" s="75" t="s">
        <v>306</v>
      </c>
      <c r="N5208" s="75" t="s">
        <v>306</v>
      </c>
      <c r="O5208" s="75" t="s">
        <v>309</v>
      </c>
      <c r="P5208" s="76" t="s">
        <v>306</v>
      </c>
      <c r="Q5208" s="216"/>
      <c r="R5208" s="77" t="str">
        <f t="shared" ref="R5208" si="13635">IF(COUNTA(Y5208:DP5211)=0,"01.01.1900",INDEX(Y5208:DP5208,MATCH(R5209,Y5209:DP5209,0)))</f>
        <v>01.01.1900</v>
      </c>
      <c r="S5208" s="78" t="str">
        <f t="shared" ref="S5208" si="13636">IF(COUNTA(Y5208:DP5211)=0,"01.01.1900",MAX(Y5208:DP5208))</f>
        <v>01.01.1900</v>
      </c>
      <c r="T5208" s="79"/>
      <c r="U5208" s="80" t="str">
        <f t="array" ref="U5208">IF(COUNTA(Y5208:DP5211)=0,"01.01.1900",IF(ISERROR(HLOOKUP(U5211,Y5211:DP5211,1,FALSE)),"01.01.1900",INDEX(Y5208:DP5208,MATCH(U5209&amp;U5211,Y5209:DP5209&amp;Y5211:DP5211,0))))</f>
        <v>01.01.1900</v>
      </c>
      <c r="V5208" s="81" t="str">
        <f t="shared" ref="V5208" si="13637">IF(COUNTA(Y5208:DP5211)=0,"01.01.1900",_xlfn.MAXIFS(Y5208:DP5208,Y5211:DP5211,V5211))</f>
        <v>01.01.1900</v>
      </c>
      <c r="W5208" s="82"/>
      <c r="X5208" s="106"/>
    </row>
    <row r="5209" spans="2:24">
      <c r="B5209" s="83"/>
      <c r="C5209" s="84"/>
      <c r="D5209" s="83"/>
      <c r="E5209" s="83"/>
      <c r="F5209" s="83"/>
      <c r="G5209" s="83"/>
      <c r="H5209" s="83"/>
      <c r="I5209" s="83"/>
      <c r="J5209" s="83"/>
      <c r="K5209" s="83"/>
      <c r="L5209" s="83"/>
      <c r="M5209" s="83"/>
      <c r="N5209" s="83"/>
      <c r="O5209" s="83"/>
      <c r="P5209" s="84"/>
      <c r="Q5209" s="217"/>
      <c r="R5209" s="85">
        <f t="shared" ref="R5209" si="13638">IF(COUNTA(Y5208:DP5211)=0,0,MIN(Y5209:DP5209))</f>
        <v>0</v>
      </c>
      <c r="S5209" s="86">
        <f t="shared" ref="S5209" si="13639">IF(COUNTA(Y5208:DP5211)=0,0,HLOOKUP(S5208,Y5208:DP5211,2,FALSE))</f>
        <v>0</v>
      </c>
      <c r="T5209" s="87">
        <f t="shared" ref="T5209" si="13640">IF(COUNTA(Y5208:DP5211)=0,0,AVERAGE(Y5209:DP5209))</f>
        <v>0</v>
      </c>
      <c r="U5209" s="88">
        <f t="shared" ref="U5209" si="13641">IF(COUNTA(Y5208:DP5211)=0,0,_xlfn.MINIFS(Y5209:DP5209,Y5211:DP5211,U5211))</f>
        <v>0</v>
      </c>
      <c r="V5209" s="89">
        <f t="array" ref="V5209">IF(COUNTA(Y5208:DP5211)=0,0,IF(ISERROR(HLOOKUP(V5211,Y5211:DP5211,1,FALSE)),0,INDEX(Y5209:DP5209,MATCH(V5208&amp;V5211,Y5208:DP5208&amp;Y5211:DP5211,0))))</f>
        <v>0</v>
      </c>
      <c r="W5209" s="90">
        <f t="array" ref="W5209">IF(COUNTA(Y5208:DP5211)=0,0,IF(ISERROR(HLOOKUP(W5211,Y5211:DP5211,1,FALSE)),0,AVERAGEIF(Y5211:DP5211,$W5211,Y5209:DP5209)))</f>
        <v>0</v>
      </c>
      <c r="X5209" s="107"/>
    </row>
    <row r="5210" spans="2:24">
      <c r="B5210" s="83"/>
      <c r="C5210" s="84"/>
      <c r="D5210" s="83"/>
      <c r="E5210" s="83"/>
      <c r="F5210" s="83"/>
      <c r="G5210" s="83"/>
      <c r="H5210" s="83"/>
      <c r="I5210" s="83"/>
      <c r="J5210" s="83"/>
      <c r="K5210" s="83"/>
      <c r="L5210" s="83"/>
      <c r="M5210" s="83"/>
      <c r="N5210" s="83"/>
      <c r="O5210" s="83"/>
      <c r="P5210" s="84"/>
      <c r="Q5210" s="217"/>
      <c r="R5210" s="91">
        <f t="shared" ref="R5210" si="13642">IF(COUNTA(Y5208:DP5211)=0,0,HLOOKUP(R5209,Y5209:DP5211,2,FALSE))</f>
        <v>0</v>
      </c>
      <c r="S5210" s="92">
        <f t="shared" ref="S5210" si="13643">IF(COUNTA(Y5208:DP5211)=0,0,HLOOKUP(S5208,Y5208:DP5211,3,FALSE))</f>
        <v>0</v>
      </c>
      <c r="T5210" s="93"/>
      <c r="U5210" s="94">
        <f t="array" ref="U5210">IF(COUNTA(Y5208:DP5211)=0,0,IF(ISERROR(HLOOKUP(U5211,Y5211:DP5211,1,FALSE)),0,INDEX(Y5210:DP5210,MATCH(U5209&amp;U5211,Y5209:DP5209&amp;Y5211:DP5211,0))))</f>
        <v>0</v>
      </c>
      <c r="V5210" s="94">
        <f t="array" ref="V5210">IF(COUNTA(Y5208:DP5211)=0,0,IF(ISERROR(HLOOKUP(V5211,Y5211:DP5211,1,FALSE)),0,INDEX(Y5210:DP5210,MATCH(V5209&amp;V5211,Y5209:DP5209&amp;Y5211:DP5211,0))))</f>
        <v>0</v>
      </c>
      <c r="W5210" s="95"/>
      <c r="X5210" s="108"/>
    </row>
    <row r="5211" spans="2:24" ht="13.9" thickBot="1">
      <c r="B5211" s="96"/>
      <c r="C5211" s="97"/>
      <c r="D5211" s="96"/>
      <c r="E5211" s="96"/>
      <c r="F5211" s="96"/>
      <c r="G5211" s="96"/>
      <c r="H5211" s="96"/>
      <c r="I5211" s="96"/>
      <c r="J5211" s="96"/>
      <c r="K5211" s="96"/>
      <c r="L5211" s="96"/>
      <c r="M5211" s="96"/>
      <c r="N5211" s="96"/>
      <c r="O5211" s="96"/>
      <c r="P5211" s="97"/>
      <c r="Q5211" s="218"/>
      <c r="R5211" s="98" t="str">
        <f t="shared" ref="R5211" si="13644">IF(COUNTA(Y5208:DP5211)=0,"none",HLOOKUP(R5209,Y5209:DP5211,3,FALSE))</f>
        <v>none</v>
      </c>
      <c r="S5211" s="99" t="str">
        <f t="shared" ref="S5211" si="13645">IF(COUNTA(Y5208:DP5211)=0,"none",HLOOKUP(S5208,Y5208:DP5211,4,FALSE))</f>
        <v>none</v>
      </c>
      <c r="T5211" s="100"/>
      <c r="U5211" s="100" t="str">
        <f t="array" ref="U5211">IF(COUNTA(Y5208:DP5211)=0,"none",IF($U$2="WAHR",$W$3,Abfrage!$F$4))</f>
        <v>none</v>
      </c>
      <c r="V5211" s="100" t="str">
        <f t="array" ref="V5211">IF(COUNTA(Y5208:DP5211)=0,"none",IF($U$2="WAHR",$W$3,Abfrage!$F$4))</f>
        <v>none</v>
      </c>
      <c r="W5211" s="100" t="str">
        <f t="array" ref="W5211">IF(COUNTA(Y5208:DP5211)=0,"none",IF($U$2="WAHR",$W$3,Abfrage!$F$4))</f>
        <v>none</v>
      </c>
      <c r="X5211" s="109"/>
    </row>
    <row r="5212" spans="2:24">
      <c r="B5212" s="75" t="s">
        <v>3194</v>
      </c>
      <c r="C5212" s="76">
        <v>1000395600</v>
      </c>
      <c r="D5212" s="75" t="s">
        <v>95</v>
      </c>
      <c r="E5212" s="75" t="s">
        <v>170</v>
      </c>
      <c r="F5212" s="75" t="s">
        <v>306</v>
      </c>
      <c r="G5212" s="75" t="s">
        <v>306</v>
      </c>
      <c r="H5212" s="75" t="e">
        <v>#N/A</v>
      </c>
      <c r="I5212" s="75" t="s">
        <v>172</v>
      </c>
      <c r="J5212" s="75" t="s">
        <v>3195</v>
      </c>
      <c r="K5212" s="75" t="s">
        <v>306</v>
      </c>
      <c r="L5212" s="75" t="s">
        <v>306</v>
      </c>
      <c r="M5212" s="75" t="s">
        <v>306</v>
      </c>
      <c r="N5212" s="75" t="s">
        <v>306</v>
      </c>
      <c r="O5212" s="75" t="s">
        <v>309</v>
      </c>
      <c r="P5212" s="76" t="s">
        <v>306</v>
      </c>
      <c r="Q5212" s="216"/>
      <c r="R5212" s="77" t="str">
        <f t="shared" ref="R5212" si="13646">IF(COUNTA(Y5212:DP5215)=0,"01.01.1900",INDEX(Y5212:DP5212,MATCH(R5213,Y5213:DP5213,0)))</f>
        <v>01.01.1900</v>
      </c>
      <c r="S5212" s="78" t="str">
        <f t="shared" ref="S5212" si="13647">IF(COUNTA(Y5212:DP5215)=0,"01.01.1900",MAX(Y5212:DP5212))</f>
        <v>01.01.1900</v>
      </c>
      <c r="T5212" s="79"/>
      <c r="U5212" s="80" t="str">
        <f t="array" ref="U5212">IF(COUNTA(Y5212:DP5215)=0,"01.01.1900",IF(ISERROR(HLOOKUP(U5215,Y5215:DP5215,1,FALSE)),"01.01.1900",INDEX(Y5212:DP5212,MATCH(U5213&amp;U5215,Y5213:DP5213&amp;Y5215:DP5215,0))))</f>
        <v>01.01.1900</v>
      </c>
      <c r="V5212" s="81" t="str">
        <f t="shared" ref="V5212" si="13648">IF(COUNTA(Y5212:DP5215)=0,"01.01.1900",_xlfn.MAXIFS(Y5212:DP5212,Y5215:DP5215,V5215))</f>
        <v>01.01.1900</v>
      </c>
      <c r="W5212" s="82"/>
      <c r="X5212" s="106"/>
    </row>
    <row r="5213" spans="2:24">
      <c r="B5213" s="83"/>
      <c r="C5213" s="84"/>
      <c r="D5213" s="83"/>
      <c r="E5213" s="83"/>
      <c r="F5213" s="83"/>
      <c r="G5213" s="83"/>
      <c r="H5213" s="83"/>
      <c r="I5213" s="83"/>
      <c r="J5213" s="83"/>
      <c r="K5213" s="83"/>
      <c r="L5213" s="83"/>
      <c r="M5213" s="83"/>
      <c r="N5213" s="83"/>
      <c r="O5213" s="83"/>
      <c r="P5213" s="84"/>
      <c r="Q5213" s="217"/>
      <c r="R5213" s="85">
        <f t="shared" ref="R5213" si="13649">IF(COUNTA(Y5212:DP5215)=0,0,MIN(Y5213:DP5213))</f>
        <v>0</v>
      </c>
      <c r="S5213" s="86">
        <f t="shared" ref="S5213" si="13650">IF(COUNTA(Y5212:DP5215)=0,0,HLOOKUP(S5212,Y5212:DP5215,2,FALSE))</f>
        <v>0</v>
      </c>
      <c r="T5213" s="87">
        <f t="shared" ref="T5213" si="13651">IF(COUNTA(Y5212:DP5215)=0,0,AVERAGE(Y5213:DP5213))</f>
        <v>0</v>
      </c>
      <c r="U5213" s="88">
        <f t="shared" ref="U5213" si="13652">IF(COUNTA(Y5212:DP5215)=0,0,_xlfn.MINIFS(Y5213:DP5213,Y5215:DP5215,U5215))</f>
        <v>0</v>
      </c>
      <c r="V5213" s="89">
        <f t="array" ref="V5213">IF(COUNTA(Y5212:DP5215)=0,0,IF(ISERROR(HLOOKUP(V5215,Y5215:DP5215,1,FALSE)),0,INDEX(Y5213:DP5213,MATCH(V5212&amp;V5215,Y5212:DP5212&amp;Y5215:DP5215,0))))</f>
        <v>0</v>
      </c>
      <c r="W5213" s="90">
        <f t="array" ref="W5213">IF(COUNTA(Y5212:DP5215)=0,0,IF(ISERROR(HLOOKUP(W5215,Y5215:DP5215,1,FALSE)),0,AVERAGEIF(Y5215:DP5215,$W5215,Y5213:DP5213)))</f>
        <v>0</v>
      </c>
      <c r="X5213" s="107"/>
    </row>
    <row r="5214" spans="2:24">
      <c r="B5214" s="83"/>
      <c r="C5214" s="84"/>
      <c r="D5214" s="83"/>
      <c r="E5214" s="83"/>
      <c r="F5214" s="83"/>
      <c r="G5214" s="83"/>
      <c r="H5214" s="83"/>
      <c r="I5214" s="83"/>
      <c r="J5214" s="83"/>
      <c r="K5214" s="83"/>
      <c r="L5214" s="83"/>
      <c r="M5214" s="83"/>
      <c r="N5214" s="83"/>
      <c r="O5214" s="83"/>
      <c r="P5214" s="84"/>
      <c r="Q5214" s="217"/>
      <c r="R5214" s="91">
        <f t="shared" ref="R5214" si="13653">IF(COUNTA(Y5212:DP5215)=0,0,HLOOKUP(R5213,Y5213:DP5215,2,FALSE))</f>
        <v>0</v>
      </c>
      <c r="S5214" s="92">
        <f t="shared" ref="S5214" si="13654">IF(COUNTA(Y5212:DP5215)=0,0,HLOOKUP(S5212,Y5212:DP5215,3,FALSE))</f>
        <v>0</v>
      </c>
      <c r="T5214" s="93"/>
      <c r="U5214" s="94">
        <f t="array" ref="U5214">IF(COUNTA(Y5212:DP5215)=0,0,IF(ISERROR(HLOOKUP(U5215,Y5215:DP5215,1,FALSE)),0,INDEX(Y5214:DP5214,MATCH(U5213&amp;U5215,Y5213:DP5213&amp;Y5215:DP5215,0))))</f>
        <v>0</v>
      </c>
      <c r="V5214" s="94">
        <f t="array" ref="V5214">IF(COUNTA(Y5212:DP5215)=0,0,IF(ISERROR(HLOOKUP(V5215,Y5215:DP5215,1,FALSE)),0,INDEX(Y5214:DP5214,MATCH(V5213&amp;V5215,Y5213:DP5213&amp;Y5215:DP5215,0))))</f>
        <v>0</v>
      </c>
      <c r="W5214" s="95"/>
      <c r="X5214" s="108"/>
    </row>
    <row r="5215" spans="2:24" ht="13.9" thickBot="1">
      <c r="B5215" s="96"/>
      <c r="C5215" s="97"/>
      <c r="D5215" s="96"/>
      <c r="E5215" s="96"/>
      <c r="F5215" s="96"/>
      <c r="G5215" s="96"/>
      <c r="H5215" s="96"/>
      <c r="I5215" s="96"/>
      <c r="J5215" s="96"/>
      <c r="K5215" s="96"/>
      <c r="L5215" s="96"/>
      <c r="M5215" s="96"/>
      <c r="N5215" s="96"/>
      <c r="O5215" s="96"/>
      <c r="P5215" s="97"/>
      <c r="Q5215" s="218"/>
      <c r="R5215" s="98" t="str">
        <f t="shared" ref="R5215" si="13655">IF(COUNTA(Y5212:DP5215)=0,"none",HLOOKUP(R5213,Y5213:DP5215,3,FALSE))</f>
        <v>none</v>
      </c>
      <c r="S5215" s="99" t="str">
        <f t="shared" ref="S5215" si="13656">IF(COUNTA(Y5212:DP5215)=0,"none",HLOOKUP(S5212,Y5212:DP5215,4,FALSE))</f>
        <v>none</v>
      </c>
      <c r="T5215" s="100"/>
      <c r="U5215" s="100" t="str">
        <f t="array" ref="U5215">IF(COUNTA(Y5212:DP5215)=0,"none",IF($U$2="WAHR",$W$3,Abfrage!$F$4))</f>
        <v>none</v>
      </c>
      <c r="V5215" s="100" t="str">
        <f t="array" ref="V5215">IF(COUNTA(Y5212:DP5215)=0,"none",IF($U$2="WAHR",$W$3,Abfrage!$F$4))</f>
        <v>none</v>
      </c>
      <c r="W5215" s="100" t="str">
        <f t="array" ref="W5215">IF(COUNTA(Y5212:DP5215)=0,"none",IF($U$2="WAHR",$W$3,Abfrage!$F$4))</f>
        <v>none</v>
      </c>
      <c r="X5215" s="109"/>
    </row>
    <row r="5216" spans="2:24">
      <c r="B5216" s="75" t="s">
        <v>3196</v>
      </c>
      <c r="C5216" s="76">
        <v>1000178782</v>
      </c>
      <c r="D5216" s="75" t="s">
        <v>158</v>
      </c>
      <c r="E5216" s="75" t="s">
        <v>3197</v>
      </c>
      <c r="F5216" s="75" t="s">
        <v>2296</v>
      </c>
      <c r="G5216" s="75" t="s">
        <v>306</v>
      </c>
      <c r="H5216" s="75" t="e">
        <v>#N/A</v>
      </c>
      <c r="I5216" s="75" t="s">
        <v>364</v>
      </c>
      <c r="J5216" s="75" t="s">
        <v>3198</v>
      </c>
      <c r="K5216" s="75" t="s">
        <v>306</v>
      </c>
      <c r="L5216" s="75" t="s">
        <v>306</v>
      </c>
      <c r="M5216" s="75" t="s">
        <v>306</v>
      </c>
      <c r="N5216" s="75" t="s">
        <v>321</v>
      </c>
      <c r="O5216" s="75" t="s">
        <v>306</v>
      </c>
      <c r="P5216" s="76" t="s">
        <v>306</v>
      </c>
      <c r="Q5216" s="216"/>
      <c r="R5216" s="77" t="str">
        <f t="shared" ref="R5216" si="13657">IF(COUNTA(Y5216:DP5219)=0,"01.01.1900",INDEX(Y5216:DP5216,MATCH(R5217,Y5217:DP5217,0)))</f>
        <v>01.01.1900</v>
      </c>
      <c r="S5216" s="78" t="str">
        <f t="shared" ref="S5216" si="13658">IF(COUNTA(Y5216:DP5219)=0,"01.01.1900",MAX(Y5216:DP5216))</f>
        <v>01.01.1900</v>
      </c>
      <c r="T5216" s="79"/>
      <c r="U5216" s="80" t="str">
        <f t="array" ref="U5216">IF(COUNTA(Y5216:DP5219)=0,"01.01.1900",IF(ISERROR(HLOOKUP(U5219,Y5219:DP5219,1,FALSE)),"01.01.1900",INDEX(Y5216:DP5216,MATCH(U5217&amp;U5219,Y5217:DP5217&amp;Y5219:DP5219,0))))</f>
        <v>01.01.1900</v>
      </c>
      <c r="V5216" s="81" t="str">
        <f t="shared" ref="V5216" si="13659">IF(COUNTA(Y5216:DP5219)=0,"01.01.1900",_xlfn.MAXIFS(Y5216:DP5216,Y5219:DP5219,V5219))</f>
        <v>01.01.1900</v>
      </c>
      <c r="W5216" s="82"/>
      <c r="X5216" s="106"/>
    </row>
    <row r="5217" spans="2:26">
      <c r="B5217" s="83"/>
      <c r="C5217" s="84"/>
      <c r="D5217" s="83"/>
      <c r="E5217" s="83"/>
      <c r="F5217" s="83"/>
      <c r="G5217" s="83"/>
      <c r="H5217" s="83"/>
      <c r="I5217" s="83"/>
      <c r="J5217" s="83"/>
      <c r="K5217" s="83"/>
      <c r="L5217" s="83"/>
      <c r="M5217" s="83"/>
      <c r="N5217" s="83"/>
      <c r="O5217" s="83"/>
      <c r="P5217" s="84"/>
      <c r="Q5217" s="217"/>
      <c r="R5217" s="85">
        <f t="shared" ref="R5217" si="13660">IF(COUNTA(Y5216:DP5219)=0,0,MIN(Y5217:DP5217))</f>
        <v>0</v>
      </c>
      <c r="S5217" s="86">
        <f t="shared" ref="S5217" si="13661">IF(COUNTA(Y5216:DP5219)=0,0,HLOOKUP(S5216,Y5216:DP5219,2,FALSE))</f>
        <v>0</v>
      </c>
      <c r="T5217" s="87">
        <f t="shared" ref="T5217" si="13662">IF(COUNTA(Y5216:DP5219)=0,0,AVERAGE(Y5217:DP5217))</f>
        <v>0</v>
      </c>
      <c r="U5217" s="88">
        <f t="shared" ref="U5217" si="13663">IF(COUNTA(Y5216:DP5219)=0,0,_xlfn.MINIFS(Y5217:DP5217,Y5219:DP5219,U5219))</f>
        <v>0</v>
      </c>
      <c r="V5217" s="89">
        <f t="array" ref="V5217">IF(COUNTA(Y5216:DP5219)=0,0,IF(ISERROR(HLOOKUP(V5219,Y5219:DP5219,1,FALSE)),0,INDEX(Y5217:DP5217,MATCH(V5216&amp;V5219,Y5216:DP5216&amp;Y5219:DP5219,0))))</f>
        <v>0</v>
      </c>
      <c r="W5217" s="90">
        <f t="array" ref="W5217">IF(COUNTA(Y5216:DP5219)=0,0,IF(ISERROR(HLOOKUP(W5219,Y5219:DP5219,1,FALSE)),0,AVERAGEIF(Y5219:DP5219,$W5219,Y5217:DP5217)))</f>
        <v>0</v>
      </c>
      <c r="X5217" s="107"/>
    </row>
    <row r="5218" spans="2:26">
      <c r="B5218" s="83"/>
      <c r="C5218" s="84"/>
      <c r="D5218" s="83"/>
      <c r="E5218" s="83"/>
      <c r="F5218" s="83"/>
      <c r="G5218" s="83"/>
      <c r="H5218" s="83"/>
      <c r="I5218" s="83"/>
      <c r="J5218" s="83"/>
      <c r="K5218" s="83"/>
      <c r="L5218" s="83"/>
      <c r="M5218" s="83"/>
      <c r="N5218" s="83"/>
      <c r="O5218" s="83"/>
      <c r="P5218" s="84"/>
      <c r="Q5218" s="217"/>
      <c r="R5218" s="91">
        <f t="shared" ref="R5218" si="13664">IF(COUNTA(Y5216:DP5219)=0,0,HLOOKUP(R5217,Y5217:DP5219,2,FALSE))</f>
        <v>0</v>
      </c>
      <c r="S5218" s="92">
        <f t="shared" ref="S5218" si="13665">IF(COUNTA(Y5216:DP5219)=0,0,HLOOKUP(S5216,Y5216:DP5219,3,FALSE))</f>
        <v>0</v>
      </c>
      <c r="T5218" s="93"/>
      <c r="U5218" s="94">
        <f t="array" ref="U5218">IF(COUNTA(Y5216:DP5219)=0,0,IF(ISERROR(HLOOKUP(U5219,Y5219:DP5219,1,FALSE)),0,INDEX(Y5218:DP5218,MATCH(U5217&amp;U5219,Y5217:DP5217&amp;Y5219:DP5219,0))))</f>
        <v>0</v>
      </c>
      <c r="V5218" s="94">
        <f t="array" ref="V5218">IF(COUNTA(Y5216:DP5219)=0,0,IF(ISERROR(HLOOKUP(V5219,Y5219:DP5219,1,FALSE)),0,INDEX(Y5218:DP5218,MATCH(V5217&amp;V5219,Y5217:DP5217&amp;Y5219:DP5219,0))))</f>
        <v>0</v>
      </c>
      <c r="W5218" s="95"/>
      <c r="X5218" s="108"/>
    </row>
    <row r="5219" spans="2:26" ht="13.9" thickBot="1">
      <c r="B5219" s="96"/>
      <c r="C5219" s="97"/>
      <c r="D5219" s="96"/>
      <c r="E5219" s="96"/>
      <c r="F5219" s="96"/>
      <c r="G5219" s="96"/>
      <c r="H5219" s="96"/>
      <c r="I5219" s="96"/>
      <c r="J5219" s="96"/>
      <c r="K5219" s="96"/>
      <c r="L5219" s="96"/>
      <c r="M5219" s="96"/>
      <c r="N5219" s="96"/>
      <c r="O5219" s="96"/>
      <c r="P5219" s="97"/>
      <c r="Q5219" s="218"/>
      <c r="R5219" s="98" t="str">
        <f t="shared" ref="R5219" si="13666">IF(COUNTA(Y5216:DP5219)=0,"none",HLOOKUP(R5217,Y5217:DP5219,3,FALSE))</f>
        <v>none</v>
      </c>
      <c r="S5219" s="99" t="str">
        <f t="shared" ref="S5219" si="13667">IF(COUNTA(Y5216:DP5219)=0,"none",HLOOKUP(S5216,Y5216:DP5219,4,FALSE))</f>
        <v>none</v>
      </c>
      <c r="T5219" s="100"/>
      <c r="U5219" s="100" t="str">
        <f t="array" ref="U5219">IF(COUNTA(Y5216:DP5219)=0,"none",IF($U$2="WAHR",$W$3,Abfrage!$F$4))</f>
        <v>none</v>
      </c>
      <c r="V5219" s="100" t="str">
        <f t="array" ref="V5219">IF(COUNTA(Y5216:DP5219)=0,"none",IF($U$2="WAHR",$W$3,Abfrage!$F$4))</f>
        <v>none</v>
      </c>
      <c r="W5219" s="100" t="str">
        <f t="array" ref="W5219">IF(COUNTA(Y5216:DP5219)=0,"none",IF($U$2="WAHR",$W$3,Abfrage!$F$4))</f>
        <v>none</v>
      </c>
      <c r="X5219" s="109"/>
    </row>
    <row r="5220" spans="2:26">
      <c r="B5220" s="75" t="s">
        <v>3199</v>
      </c>
      <c r="C5220" s="76"/>
      <c r="D5220" s="75" t="s">
        <v>95</v>
      </c>
      <c r="E5220" s="75" t="s">
        <v>96</v>
      </c>
      <c r="F5220" s="75" t="s">
        <v>97</v>
      </c>
      <c r="G5220" s="75" t="s">
        <v>306</v>
      </c>
      <c r="H5220" s="75"/>
      <c r="I5220" s="75" t="s">
        <v>45</v>
      </c>
      <c r="J5220" s="75" t="s">
        <v>3200</v>
      </c>
      <c r="K5220" s="75" t="s">
        <v>325</v>
      </c>
      <c r="L5220" s="75" t="s">
        <v>3201</v>
      </c>
      <c r="M5220" s="75" t="s">
        <v>313</v>
      </c>
      <c r="N5220" s="75" t="s">
        <v>308</v>
      </c>
      <c r="O5220" s="75" t="s">
        <v>309</v>
      </c>
      <c r="P5220" s="76" t="s">
        <v>306</v>
      </c>
      <c r="Q5220" s="216"/>
      <c r="R5220" s="77" t="str">
        <f t="shared" ref="R5220" si="13668">IF(COUNTA(Y5220:DP5223)=0,"01.01.1900",INDEX(Y5220:DP5220,MATCH(R5221,Y5221:DP5221,0)))</f>
        <v>01.01.1900</v>
      </c>
      <c r="S5220" s="78" t="str">
        <f t="shared" ref="S5220" si="13669">IF(COUNTA(Y5220:DP5223)=0,"01.01.1900",MAX(Y5220:DP5220))</f>
        <v>01.01.1900</v>
      </c>
      <c r="T5220" s="79"/>
      <c r="U5220" s="80" t="str">
        <f t="array" ref="U5220">IF(COUNTA(Y5220:DP5223)=0,"01.01.1900",IF(ISERROR(HLOOKUP(U5223,Y5223:DP5223,1,FALSE)),"01.01.1900",INDEX(Y5220:DP5220,MATCH(U5221&amp;U5223,Y5221:DP5221&amp;Y5223:DP5223,0))))</f>
        <v>01.01.1900</v>
      </c>
      <c r="V5220" s="81" t="str">
        <f t="shared" ref="V5220" si="13670">IF(COUNTA(Y5220:DP5223)=0,"01.01.1900",_xlfn.MAXIFS(Y5220:DP5220,Y5223:DP5223,V5223))</f>
        <v>01.01.1900</v>
      </c>
      <c r="W5220" s="82"/>
      <c r="X5220" s="106"/>
    </row>
    <row r="5221" spans="2:26">
      <c r="B5221" s="83"/>
      <c r="C5221" s="84"/>
      <c r="D5221" s="83"/>
      <c r="E5221" s="83"/>
      <c r="F5221" s="83"/>
      <c r="G5221" s="83"/>
      <c r="H5221" s="83"/>
      <c r="I5221" s="83"/>
      <c r="J5221" s="83"/>
      <c r="K5221" s="83"/>
      <c r="L5221" s="83"/>
      <c r="M5221" s="83"/>
      <c r="N5221" s="83"/>
      <c r="O5221" s="83"/>
      <c r="P5221" s="84"/>
      <c r="Q5221" s="217"/>
      <c r="R5221" s="85">
        <f t="shared" ref="R5221" si="13671">IF(COUNTA(Y5220:DP5223)=0,0,MIN(Y5221:DP5221))</f>
        <v>0</v>
      </c>
      <c r="S5221" s="86">
        <f t="shared" ref="S5221" si="13672">IF(COUNTA(Y5220:DP5223)=0,0,HLOOKUP(S5220,Y5220:DP5223,2,FALSE))</f>
        <v>0</v>
      </c>
      <c r="T5221" s="87">
        <f t="shared" ref="T5221" si="13673">IF(COUNTA(Y5220:DP5223)=0,0,AVERAGE(Y5221:DP5221))</f>
        <v>0</v>
      </c>
      <c r="U5221" s="88">
        <f t="shared" ref="U5221" si="13674">IF(COUNTA(Y5220:DP5223)=0,0,_xlfn.MINIFS(Y5221:DP5221,Y5223:DP5223,U5223))</f>
        <v>0</v>
      </c>
      <c r="V5221" s="89">
        <f t="array" ref="V5221">IF(COUNTA(Y5220:DP5223)=0,0,IF(ISERROR(HLOOKUP(V5223,Y5223:DP5223,1,FALSE)),0,INDEX(Y5221:DP5221,MATCH(V5220&amp;V5223,Y5220:DP5220&amp;Y5223:DP5223,0))))</f>
        <v>0</v>
      </c>
      <c r="W5221" s="90">
        <f t="array" ref="W5221">IF(COUNTA(Y5220:DP5223)=0,0,IF(ISERROR(HLOOKUP(W5223,Y5223:DP5223,1,FALSE)),0,AVERAGEIF(Y5223:DP5223,$W5223,Y5221:DP5221)))</f>
        <v>0</v>
      </c>
      <c r="X5221" s="107"/>
    </row>
    <row r="5222" spans="2:26">
      <c r="B5222" s="83"/>
      <c r="C5222" s="84"/>
      <c r="D5222" s="83"/>
      <c r="E5222" s="83"/>
      <c r="F5222" s="83"/>
      <c r="G5222" s="83"/>
      <c r="H5222" s="83"/>
      <c r="I5222" s="83"/>
      <c r="J5222" s="83"/>
      <c r="K5222" s="83"/>
      <c r="L5222" s="83"/>
      <c r="M5222" s="83"/>
      <c r="N5222" s="83"/>
      <c r="O5222" s="83"/>
      <c r="P5222" s="84"/>
      <c r="Q5222" s="217"/>
      <c r="R5222" s="91">
        <f t="shared" ref="R5222" si="13675">IF(COUNTA(Y5220:DP5223)=0,0,HLOOKUP(R5221,Y5221:DP5223,2,FALSE))</f>
        <v>0</v>
      </c>
      <c r="S5222" s="92">
        <f t="shared" ref="S5222" si="13676">IF(COUNTA(Y5220:DP5223)=0,0,HLOOKUP(S5220,Y5220:DP5223,3,FALSE))</f>
        <v>0</v>
      </c>
      <c r="T5222" s="93"/>
      <c r="U5222" s="94">
        <f t="array" ref="U5222">IF(COUNTA(Y5220:DP5223)=0,0,IF(ISERROR(HLOOKUP(U5223,Y5223:DP5223,1,FALSE)),0,INDEX(Y5222:DP5222,MATCH(U5221&amp;U5223,Y5221:DP5221&amp;Y5223:DP5223,0))))</f>
        <v>0</v>
      </c>
      <c r="V5222" s="94">
        <f t="array" ref="V5222">IF(COUNTA(Y5220:DP5223)=0,0,IF(ISERROR(HLOOKUP(V5223,Y5223:DP5223,1,FALSE)),0,INDEX(Y5222:DP5222,MATCH(V5221&amp;V5223,Y5221:DP5221&amp;Y5223:DP5223,0))))</f>
        <v>0</v>
      </c>
      <c r="W5222" s="95"/>
      <c r="X5222" s="108"/>
    </row>
    <row r="5223" spans="2:26" ht="13.9" thickBot="1">
      <c r="B5223" s="96"/>
      <c r="C5223" s="97"/>
      <c r="D5223" s="96"/>
      <c r="E5223" s="96"/>
      <c r="F5223" s="96"/>
      <c r="G5223" s="96"/>
      <c r="H5223" s="96"/>
      <c r="I5223" s="96"/>
      <c r="J5223" s="96"/>
      <c r="K5223" s="96"/>
      <c r="L5223" s="96"/>
      <c r="M5223" s="96"/>
      <c r="N5223" s="96"/>
      <c r="O5223" s="96"/>
      <c r="P5223" s="97"/>
      <c r="Q5223" s="218"/>
      <c r="R5223" s="98" t="str">
        <f t="shared" ref="R5223" si="13677">IF(COUNTA(Y5220:DP5223)=0,"none",HLOOKUP(R5221,Y5221:DP5223,3,FALSE))</f>
        <v>none</v>
      </c>
      <c r="S5223" s="99" t="str">
        <f t="shared" ref="S5223" si="13678">IF(COUNTA(Y5220:DP5223)=0,"none",HLOOKUP(S5220,Y5220:DP5223,4,FALSE))</f>
        <v>none</v>
      </c>
      <c r="T5223" s="100"/>
      <c r="U5223" s="100" t="str">
        <f t="array" ref="U5223">IF(COUNTA(Y5220:DP5223)=0,"none",IF($U$2="WAHR",$W$3,Abfrage!$F$4))</f>
        <v>none</v>
      </c>
      <c r="V5223" s="100" t="str">
        <f t="array" ref="V5223">IF(COUNTA(Y5220:DP5223)=0,"none",IF($U$2="WAHR",$W$3,Abfrage!$F$4))</f>
        <v>none</v>
      </c>
      <c r="W5223" s="100" t="str">
        <f t="array" ref="W5223">IF(COUNTA(Y5220:DP5223)=0,"none",IF($U$2="WAHR",$W$3,Abfrage!$F$4))</f>
        <v>none</v>
      </c>
      <c r="X5223" s="109"/>
    </row>
    <row r="5224" spans="2:26">
      <c r="B5224" s="75" t="s">
        <v>3202</v>
      </c>
      <c r="C5224" s="76">
        <v>1000128772</v>
      </c>
      <c r="D5224" s="75" t="s">
        <v>95</v>
      </c>
      <c r="E5224" s="75" t="s">
        <v>90</v>
      </c>
      <c r="F5224" s="75" t="s">
        <v>685</v>
      </c>
      <c r="G5224" s="75" t="s">
        <v>685</v>
      </c>
      <c r="H5224" s="75" t="s">
        <v>40</v>
      </c>
      <c r="I5224" s="75" t="s">
        <v>51</v>
      </c>
      <c r="J5224" s="75" t="s">
        <v>3203</v>
      </c>
      <c r="K5224" s="75" t="s">
        <v>306</v>
      </c>
      <c r="L5224" s="75" t="s">
        <v>306</v>
      </c>
      <c r="M5224" s="75" t="s">
        <v>306</v>
      </c>
      <c r="N5224" s="75" t="s">
        <v>306</v>
      </c>
      <c r="O5224" s="75" t="s">
        <v>315</v>
      </c>
      <c r="P5224" s="76" t="s">
        <v>306</v>
      </c>
      <c r="Q5224" s="216"/>
      <c r="R5224" s="77">
        <f t="shared" ref="R5224" si="13679">IF(COUNTA(Y5224:DP5227)=0,"01.01.1900",INDEX(Y5224:DP5224,MATCH(R5225,Y5225:DP5225,0)))</f>
        <v>45154</v>
      </c>
      <c r="S5224" s="78">
        <f t="shared" ref="S5224" si="13680">IF(COUNTA(Y5224:DP5227)=0,"01.01.1900",MAX(Y5224:DP5224))</f>
        <v>45154</v>
      </c>
      <c r="T5224" s="79"/>
      <c r="U5224" s="80" t="str">
        <f t="array" ref="U5224">IF(COUNTA(Y5224:DP5227)=0,"01.01.1900",IF(ISERROR(HLOOKUP(U5227,Y5227:DP5227,1,FALSE)),"01.01.1900",INDEX(Y5224:DP5224,MATCH(U5225&amp;U5227,Y5225:DP5225&amp;Y5227:DP5227,0))))</f>
        <v>01.01.1900</v>
      </c>
      <c r="V5224" s="81">
        <f t="shared" ref="V5224" si="13681">IF(COUNTA(Y5224:DP5227)=0,"01.01.1900",_xlfn.MAXIFS(Y5224:DP5224,Y5227:DP5227,V5227))</f>
        <v>0</v>
      </c>
      <c r="W5224" s="82"/>
      <c r="X5224" s="106"/>
      <c r="Y5224" s="141">
        <v>45154</v>
      </c>
      <c r="Z5224" s="141">
        <v>45154</v>
      </c>
    </row>
    <row r="5225" spans="2:26">
      <c r="B5225" s="83"/>
      <c r="C5225" s="84"/>
      <c r="D5225" s="83"/>
      <c r="E5225" s="83"/>
      <c r="F5225" s="83"/>
      <c r="G5225" s="83"/>
      <c r="H5225" s="83"/>
      <c r="I5225" s="83"/>
      <c r="J5225" s="83"/>
      <c r="K5225" s="83"/>
      <c r="L5225" s="83"/>
      <c r="M5225" s="83"/>
      <c r="N5225" s="83"/>
      <c r="O5225" s="83"/>
      <c r="P5225" s="84"/>
      <c r="Q5225" s="217"/>
      <c r="R5225" s="85">
        <f t="shared" ref="R5225" si="13682">IF(COUNTA(Y5224:DP5227)=0,0,MIN(Y5225:DP5225))</f>
        <v>2.0299999999999999E-2</v>
      </c>
      <c r="S5225" s="86">
        <f t="shared" ref="S5225" si="13683">IF(COUNTA(Y5224:DP5227)=0,0,HLOOKUP(S5224,Y5224:DP5227,2,FALSE))</f>
        <v>2.0299999999999999E-2</v>
      </c>
      <c r="T5225" s="87">
        <f t="shared" ref="T5225" si="13684">IF(COUNTA(Y5224:DP5227)=0,0,AVERAGE(Y5225:DP5225))</f>
        <v>2.0299999999999999E-2</v>
      </c>
      <c r="U5225" s="88">
        <f t="shared" ref="U5225" si="13685">IF(COUNTA(Y5224:DP5227)=0,0,_xlfn.MINIFS(Y5225:DP5225,Y5227:DP5227,U5227))</f>
        <v>0</v>
      </c>
      <c r="V5225" s="89">
        <f t="array" ref="V5225">IF(COUNTA(Y5224:DP5227)=0,0,IF(ISERROR(HLOOKUP(V5227,Y5227:DP5227,1,FALSE)),0,INDEX(Y5225:DP5225,MATCH(V5224&amp;V5227,Y5224:DP5224&amp;Y5227:DP5227,0))))</f>
        <v>0</v>
      </c>
      <c r="W5225" s="90">
        <f t="array" ref="W5225">IF(COUNTA(Y5224:DP5227)=0,0,IF(ISERROR(HLOOKUP(W5227,Y5227:DP5227,1,FALSE)),0,AVERAGEIF(Y5227:DP5227,$W5227,Y5225:DP5225)))</f>
        <v>0</v>
      </c>
      <c r="X5225" s="107"/>
      <c r="Y5225" s="142">
        <v>2.0299999999999999E-2</v>
      </c>
      <c r="Z5225" s="142">
        <v>2.0299999999999999E-2</v>
      </c>
    </row>
    <row r="5226" spans="2:26">
      <c r="B5226" s="83"/>
      <c r="C5226" s="84"/>
      <c r="D5226" s="83"/>
      <c r="E5226" s="83"/>
      <c r="F5226" s="83"/>
      <c r="G5226" s="83"/>
      <c r="H5226" s="83"/>
      <c r="I5226" s="83"/>
      <c r="J5226" s="83"/>
      <c r="K5226" s="83"/>
      <c r="L5226" s="83"/>
      <c r="M5226" s="83"/>
      <c r="N5226" s="83"/>
      <c r="O5226" s="83"/>
      <c r="P5226" s="84"/>
      <c r="Q5226" s="217"/>
      <c r="R5226" s="91">
        <f t="shared" ref="R5226" si="13686">IF(COUNTA(Y5224:DP5227)=0,0,HLOOKUP(R5225,Y5225:DP5227,2,FALSE))</f>
        <v>1000</v>
      </c>
      <c r="S5226" s="92">
        <f t="shared" ref="S5226" si="13687">IF(COUNTA(Y5224:DP5227)=0,0,HLOOKUP(S5224,Y5224:DP5227,3,FALSE))</f>
        <v>1000</v>
      </c>
      <c r="T5226" s="93"/>
      <c r="U5226" s="94">
        <f t="array" ref="U5226">IF(COUNTA(Y5224:DP5227)=0,0,IF(ISERROR(HLOOKUP(U5227,Y5227:DP5227,1,FALSE)),0,INDEX(Y5226:DP5226,MATCH(U5225&amp;U5227,Y5225:DP5225&amp;Y5227:DP5227,0))))</f>
        <v>0</v>
      </c>
      <c r="V5226" s="94">
        <f t="array" ref="V5226">IF(COUNTA(Y5224:DP5227)=0,0,IF(ISERROR(HLOOKUP(V5227,Y5227:DP5227,1,FALSE)),0,INDEX(Y5226:DP5226,MATCH(V5225&amp;V5227,Y5225:DP5225&amp;Y5227:DP5227,0))))</f>
        <v>0</v>
      </c>
      <c r="W5226" s="95"/>
      <c r="X5226" s="108"/>
      <c r="Y5226" s="143">
        <v>1000</v>
      </c>
      <c r="Z5226" s="143">
        <v>1000</v>
      </c>
    </row>
    <row r="5227" spans="2:26" ht="13.9" thickBot="1">
      <c r="B5227" s="96"/>
      <c r="C5227" s="97"/>
      <c r="D5227" s="96"/>
      <c r="E5227" s="96"/>
      <c r="F5227" s="96"/>
      <c r="G5227" s="96"/>
      <c r="H5227" s="96"/>
      <c r="I5227" s="96"/>
      <c r="J5227" s="96"/>
      <c r="K5227" s="96"/>
      <c r="L5227" s="96"/>
      <c r="M5227" s="96"/>
      <c r="N5227" s="96"/>
      <c r="O5227" s="96"/>
      <c r="P5227" s="97"/>
      <c r="Q5227" s="218"/>
      <c r="R5227" s="98" t="str">
        <f t="shared" ref="R5227" si="13688">IF(COUNTA(Y5224:DP5227)=0,"none",HLOOKUP(R5225,Y5225:DP5227,3,FALSE))</f>
        <v>www (-30%)</v>
      </c>
      <c r="S5227" s="99" t="str">
        <f t="shared" ref="S5227" si="13689">IF(COUNTA(Y5224:DP5227)=0,"none",HLOOKUP(S5224,Y5224:DP5227,4,FALSE))</f>
        <v>www (-30%)</v>
      </c>
      <c r="T5227" s="100"/>
      <c r="U5227" s="100">
        <f t="array" ref="U5227">IF(COUNTA(Y5224:DP5227)=0,"none",IF($U$2="WAHR",$W$3,Abfrage!$F$4))</f>
        <v>0</v>
      </c>
      <c r="V5227" s="100">
        <f t="array" ref="V5227">IF(COUNTA(Y5224:DP5227)=0,"none",IF($U$2="WAHR",$W$3,Abfrage!$F$4))</f>
        <v>0</v>
      </c>
      <c r="W5227" s="100">
        <f t="array" ref="W5227">IF(COUNTA(Y5224:DP5227)=0,"none",IF($U$2="WAHR",$W$3,Abfrage!$F$4))</f>
        <v>0</v>
      </c>
      <c r="X5227" s="109"/>
      <c r="Y5227" s="144" t="s">
        <v>43</v>
      </c>
      <c r="Z5227" s="144" t="s">
        <v>43</v>
      </c>
    </row>
    <row r="5228" spans="2:26">
      <c r="B5228" s="75" t="s">
        <v>3204</v>
      </c>
      <c r="C5228" s="76">
        <v>1000333933</v>
      </c>
      <c r="D5228" s="75" t="s">
        <v>95</v>
      </c>
      <c r="E5228" s="75" t="s">
        <v>90</v>
      </c>
      <c r="F5228" s="75" t="s">
        <v>685</v>
      </c>
      <c r="G5228" s="75" t="s">
        <v>685</v>
      </c>
      <c r="H5228" s="75" t="e">
        <v>#N/A</v>
      </c>
      <c r="I5228" s="75" t="s">
        <v>51</v>
      </c>
      <c r="J5228" s="75" t="s">
        <v>3205</v>
      </c>
      <c r="K5228" s="75" t="s">
        <v>306</v>
      </c>
      <c r="L5228" s="75" t="s">
        <v>306</v>
      </c>
      <c r="M5228" s="75" t="s">
        <v>306</v>
      </c>
      <c r="N5228" s="75" t="s">
        <v>306</v>
      </c>
      <c r="O5228" s="75" t="s">
        <v>551</v>
      </c>
      <c r="P5228" s="76" t="s">
        <v>306</v>
      </c>
      <c r="Q5228" s="216"/>
      <c r="R5228" s="77" t="str">
        <f t="shared" ref="R5228" si="13690">IF(COUNTA(Y5228:DP5231)=0,"01.01.1900",INDEX(Y5228:DP5228,MATCH(R5229,Y5229:DP5229,0)))</f>
        <v>01.01.1900</v>
      </c>
      <c r="S5228" s="78" t="str">
        <f t="shared" ref="S5228" si="13691">IF(COUNTA(Y5228:DP5231)=0,"01.01.1900",MAX(Y5228:DP5228))</f>
        <v>01.01.1900</v>
      </c>
      <c r="T5228" s="79"/>
      <c r="U5228" s="80" t="str">
        <f t="array" ref="U5228">IF(COUNTA(Y5228:DP5231)=0,"01.01.1900",IF(ISERROR(HLOOKUP(U5231,Y5231:DP5231,1,FALSE)),"01.01.1900",INDEX(Y5228:DP5228,MATCH(U5229&amp;U5231,Y5229:DP5229&amp;Y5231:DP5231,0))))</f>
        <v>01.01.1900</v>
      </c>
      <c r="V5228" s="81" t="str">
        <f t="shared" ref="V5228" si="13692">IF(COUNTA(Y5228:DP5231)=0,"01.01.1900",_xlfn.MAXIFS(Y5228:DP5228,Y5231:DP5231,V5231))</f>
        <v>01.01.1900</v>
      </c>
      <c r="W5228" s="82"/>
      <c r="X5228" s="106"/>
    </row>
    <row r="5229" spans="2:26">
      <c r="B5229" s="83"/>
      <c r="C5229" s="84"/>
      <c r="D5229" s="83"/>
      <c r="E5229" s="83"/>
      <c r="F5229" s="83"/>
      <c r="G5229" s="83"/>
      <c r="H5229" s="83"/>
      <c r="I5229" s="83"/>
      <c r="J5229" s="83"/>
      <c r="K5229" s="83"/>
      <c r="L5229" s="83"/>
      <c r="M5229" s="83"/>
      <c r="N5229" s="83"/>
      <c r="O5229" s="83"/>
      <c r="P5229" s="84"/>
      <c r="Q5229" s="217"/>
      <c r="R5229" s="85">
        <f t="shared" ref="R5229" si="13693">IF(COUNTA(Y5228:DP5231)=0,0,MIN(Y5229:DP5229))</f>
        <v>0</v>
      </c>
      <c r="S5229" s="86">
        <f t="shared" ref="S5229" si="13694">IF(COUNTA(Y5228:DP5231)=0,0,HLOOKUP(S5228,Y5228:DP5231,2,FALSE))</f>
        <v>0</v>
      </c>
      <c r="T5229" s="87">
        <f t="shared" ref="T5229" si="13695">IF(COUNTA(Y5228:DP5231)=0,0,AVERAGE(Y5229:DP5229))</f>
        <v>0</v>
      </c>
      <c r="U5229" s="88">
        <f t="shared" ref="U5229" si="13696">IF(COUNTA(Y5228:DP5231)=0,0,_xlfn.MINIFS(Y5229:DP5229,Y5231:DP5231,U5231))</f>
        <v>0</v>
      </c>
      <c r="V5229" s="89">
        <f t="array" ref="V5229">IF(COUNTA(Y5228:DP5231)=0,0,IF(ISERROR(HLOOKUP(V5231,Y5231:DP5231,1,FALSE)),0,INDEX(Y5229:DP5229,MATCH(V5228&amp;V5231,Y5228:DP5228&amp;Y5231:DP5231,0))))</f>
        <v>0</v>
      </c>
      <c r="W5229" s="90">
        <f t="array" ref="W5229">IF(COUNTA(Y5228:DP5231)=0,0,IF(ISERROR(HLOOKUP(W5231,Y5231:DP5231,1,FALSE)),0,AVERAGEIF(Y5231:DP5231,$W5231,Y5229:DP5229)))</f>
        <v>0</v>
      </c>
      <c r="X5229" s="107"/>
    </row>
    <row r="5230" spans="2:26">
      <c r="B5230" s="83"/>
      <c r="C5230" s="84"/>
      <c r="D5230" s="83"/>
      <c r="E5230" s="83"/>
      <c r="F5230" s="83"/>
      <c r="G5230" s="83"/>
      <c r="H5230" s="83"/>
      <c r="I5230" s="83"/>
      <c r="J5230" s="83"/>
      <c r="K5230" s="83"/>
      <c r="L5230" s="83"/>
      <c r="M5230" s="83"/>
      <c r="N5230" s="83"/>
      <c r="O5230" s="83"/>
      <c r="P5230" s="84"/>
      <c r="Q5230" s="217"/>
      <c r="R5230" s="91">
        <f t="shared" ref="R5230" si="13697">IF(COUNTA(Y5228:DP5231)=0,0,HLOOKUP(R5229,Y5229:DP5231,2,FALSE))</f>
        <v>0</v>
      </c>
      <c r="S5230" s="92">
        <f t="shared" ref="S5230" si="13698">IF(COUNTA(Y5228:DP5231)=0,0,HLOOKUP(S5228,Y5228:DP5231,3,FALSE))</f>
        <v>0</v>
      </c>
      <c r="T5230" s="93"/>
      <c r="U5230" s="94">
        <f t="array" ref="U5230">IF(COUNTA(Y5228:DP5231)=0,0,IF(ISERROR(HLOOKUP(U5231,Y5231:DP5231,1,FALSE)),0,INDEX(Y5230:DP5230,MATCH(U5229&amp;U5231,Y5229:DP5229&amp;Y5231:DP5231,0))))</f>
        <v>0</v>
      </c>
      <c r="V5230" s="94">
        <f t="array" ref="V5230">IF(COUNTA(Y5228:DP5231)=0,0,IF(ISERROR(HLOOKUP(V5231,Y5231:DP5231,1,FALSE)),0,INDEX(Y5230:DP5230,MATCH(V5229&amp;V5231,Y5229:DP5229&amp;Y5231:DP5231,0))))</f>
        <v>0</v>
      </c>
      <c r="W5230" s="95"/>
      <c r="X5230" s="108"/>
    </row>
    <row r="5231" spans="2:26" ht="13.9" thickBot="1">
      <c r="B5231" s="96"/>
      <c r="C5231" s="97"/>
      <c r="D5231" s="96"/>
      <c r="E5231" s="96"/>
      <c r="F5231" s="96"/>
      <c r="G5231" s="96"/>
      <c r="H5231" s="96"/>
      <c r="I5231" s="96"/>
      <c r="J5231" s="96"/>
      <c r="K5231" s="96"/>
      <c r="L5231" s="96"/>
      <c r="M5231" s="96"/>
      <c r="N5231" s="96"/>
      <c r="O5231" s="96"/>
      <c r="P5231" s="97"/>
      <c r="Q5231" s="218"/>
      <c r="R5231" s="98" t="str">
        <f t="shared" ref="R5231" si="13699">IF(COUNTA(Y5228:DP5231)=0,"none",HLOOKUP(R5229,Y5229:DP5231,3,FALSE))</f>
        <v>none</v>
      </c>
      <c r="S5231" s="99" t="str">
        <f t="shared" ref="S5231" si="13700">IF(COUNTA(Y5228:DP5231)=0,"none",HLOOKUP(S5228,Y5228:DP5231,4,FALSE))</f>
        <v>none</v>
      </c>
      <c r="T5231" s="100"/>
      <c r="U5231" s="100" t="str">
        <f t="array" ref="U5231">IF(COUNTA(Y5228:DP5231)=0,"none",IF($U$2="WAHR",$W$3,Abfrage!$F$4))</f>
        <v>none</v>
      </c>
      <c r="V5231" s="100" t="str">
        <f t="array" ref="V5231">IF(COUNTA(Y5228:DP5231)=0,"none",IF($U$2="WAHR",$W$3,Abfrage!$F$4))</f>
        <v>none</v>
      </c>
      <c r="W5231" s="100" t="str">
        <f t="array" ref="W5231">IF(COUNTA(Y5228:DP5231)=0,"none",IF($U$2="WAHR",$W$3,Abfrage!$F$4))</f>
        <v>none</v>
      </c>
      <c r="X5231" s="109"/>
    </row>
    <row r="5232" spans="2:26">
      <c r="B5232" s="75" t="s">
        <v>3206</v>
      </c>
      <c r="C5232" s="76">
        <v>1000322638</v>
      </c>
      <c r="D5232" s="75" t="s">
        <v>95</v>
      </c>
      <c r="E5232" s="75" t="s">
        <v>148</v>
      </c>
      <c r="F5232" s="75" t="s">
        <v>175</v>
      </c>
      <c r="G5232" s="75" t="s">
        <v>175</v>
      </c>
      <c r="H5232" s="75" t="e">
        <v>#N/A</v>
      </c>
      <c r="I5232" s="75" t="s">
        <v>51</v>
      </c>
      <c r="J5232" s="75" t="s">
        <v>3207</v>
      </c>
      <c r="K5232" s="75" t="s">
        <v>327</v>
      </c>
      <c r="L5232" s="75" t="s">
        <v>326</v>
      </c>
      <c r="M5232" s="75" t="s">
        <v>307</v>
      </c>
      <c r="N5232" s="75" t="s">
        <v>327</v>
      </c>
      <c r="O5232" s="75" t="s">
        <v>306</v>
      </c>
      <c r="P5232" s="76" t="s">
        <v>306</v>
      </c>
      <c r="Q5232" s="216"/>
      <c r="R5232" s="77" t="str">
        <f t="shared" ref="R5232" si="13701">IF(COUNTA(Y5232:DP5235)=0,"01.01.1900",INDEX(Y5232:DP5232,MATCH(R5233,Y5233:DP5233,0)))</f>
        <v>01.01.1900</v>
      </c>
      <c r="S5232" s="78" t="str">
        <f t="shared" ref="S5232" si="13702">IF(COUNTA(Y5232:DP5235)=0,"01.01.1900",MAX(Y5232:DP5232))</f>
        <v>01.01.1900</v>
      </c>
      <c r="T5232" s="79"/>
      <c r="U5232" s="80" t="str">
        <f t="array" ref="U5232">IF(COUNTA(Y5232:DP5235)=0,"01.01.1900",IF(ISERROR(HLOOKUP(U5235,Y5235:DP5235,1,FALSE)),"01.01.1900",INDEX(Y5232:DP5232,MATCH(U5233&amp;U5235,Y5233:DP5233&amp;Y5235:DP5235,0))))</f>
        <v>01.01.1900</v>
      </c>
      <c r="V5232" s="81" t="str">
        <f t="shared" ref="V5232" si="13703">IF(COUNTA(Y5232:DP5235)=0,"01.01.1900",_xlfn.MAXIFS(Y5232:DP5232,Y5235:DP5235,V5235))</f>
        <v>01.01.1900</v>
      </c>
      <c r="W5232" s="82"/>
      <c r="X5232" s="106"/>
    </row>
    <row r="5233" spans="2:26">
      <c r="B5233" s="83"/>
      <c r="C5233" s="84"/>
      <c r="D5233" s="83"/>
      <c r="E5233" s="83"/>
      <c r="F5233" s="83"/>
      <c r="G5233" s="83"/>
      <c r="H5233" s="83"/>
      <c r="I5233" s="83"/>
      <c r="J5233" s="83"/>
      <c r="K5233" s="83"/>
      <c r="L5233" s="83"/>
      <c r="M5233" s="83"/>
      <c r="N5233" s="83"/>
      <c r="O5233" s="83"/>
      <c r="P5233" s="84"/>
      <c r="Q5233" s="217"/>
      <c r="R5233" s="85">
        <f t="shared" ref="R5233" si="13704">IF(COUNTA(Y5232:DP5235)=0,0,MIN(Y5233:DP5233))</f>
        <v>0</v>
      </c>
      <c r="S5233" s="86">
        <f t="shared" ref="S5233" si="13705">IF(COUNTA(Y5232:DP5235)=0,0,HLOOKUP(S5232,Y5232:DP5235,2,FALSE))</f>
        <v>0</v>
      </c>
      <c r="T5233" s="87">
        <f t="shared" ref="T5233" si="13706">IF(COUNTA(Y5232:DP5235)=0,0,AVERAGE(Y5233:DP5233))</f>
        <v>0</v>
      </c>
      <c r="U5233" s="88">
        <f t="shared" ref="U5233" si="13707">IF(COUNTA(Y5232:DP5235)=0,0,_xlfn.MINIFS(Y5233:DP5233,Y5235:DP5235,U5235))</f>
        <v>0</v>
      </c>
      <c r="V5233" s="89">
        <f t="array" ref="V5233">IF(COUNTA(Y5232:DP5235)=0,0,IF(ISERROR(HLOOKUP(V5235,Y5235:DP5235,1,FALSE)),0,INDEX(Y5233:DP5233,MATCH(V5232&amp;V5235,Y5232:DP5232&amp;Y5235:DP5235,0))))</f>
        <v>0</v>
      </c>
      <c r="W5233" s="90">
        <f t="array" ref="W5233">IF(COUNTA(Y5232:DP5235)=0,0,IF(ISERROR(HLOOKUP(W5235,Y5235:DP5235,1,FALSE)),0,AVERAGEIF(Y5235:DP5235,$W5235,Y5233:DP5233)))</f>
        <v>0</v>
      </c>
      <c r="X5233" s="107"/>
    </row>
    <row r="5234" spans="2:26">
      <c r="B5234" s="83"/>
      <c r="C5234" s="84"/>
      <c r="D5234" s="83"/>
      <c r="E5234" s="83"/>
      <c r="F5234" s="83"/>
      <c r="G5234" s="83"/>
      <c r="H5234" s="83"/>
      <c r="I5234" s="83"/>
      <c r="J5234" s="83"/>
      <c r="K5234" s="83"/>
      <c r="L5234" s="83"/>
      <c r="M5234" s="83"/>
      <c r="N5234" s="83"/>
      <c r="O5234" s="83"/>
      <c r="P5234" s="84"/>
      <c r="Q5234" s="217"/>
      <c r="R5234" s="91">
        <f t="shared" ref="R5234" si="13708">IF(COUNTA(Y5232:DP5235)=0,0,HLOOKUP(R5233,Y5233:DP5235,2,FALSE))</f>
        <v>0</v>
      </c>
      <c r="S5234" s="92">
        <f t="shared" ref="S5234" si="13709">IF(COUNTA(Y5232:DP5235)=0,0,HLOOKUP(S5232,Y5232:DP5235,3,FALSE))</f>
        <v>0</v>
      </c>
      <c r="T5234" s="93"/>
      <c r="U5234" s="94">
        <f t="array" ref="U5234">IF(COUNTA(Y5232:DP5235)=0,0,IF(ISERROR(HLOOKUP(U5235,Y5235:DP5235,1,FALSE)),0,INDEX(Y5234:DP5234,MATCH(U5233&amp;U5235,Y5233:DP5233&amp;Y5235:DP5235,0))))</f>
        <v>0</v>
      </c>
      <c r="V5234" s="94">
        <f t="array" ref="V5234">IF(COUNTA(Y5232:DP5235)=0,0,IF(ISERROR(HLOOKUP(V5235,Y5235:DP5235,1,FALSE)),0,INDEX(Y5234:DP5234,MATCH(V5233&amp;V5235,Y5233:DP5233&amp;Y5235:DP5235,0))))</f>
        <v>0</v>
      </c>
      <c r="W5234" s="95"/>
      <c r="X5234" s="108"/>
    </row>
    <row r="5235" spans="2:26" ht="13.9" thickBot="1">
      <c r="B5235" s="96"/>
      <c r="C5235" s="97"/>
      <c r="D5235" s="96"/>
      <c r="E5235" s="96"/>
      <c r="F5235" s="96"/>
      <c r="G5235" s="96"/>
      <c r="H5235" s="96"/>
      <c r="I5235" s="96"/>
      <c r="J5235" s="96"/>
      <c r="K5235" s="96"/>
      <c r="L5235" s="96"/>
      <c r="M5235" s="96"/>
      <c r="N5235" s="96"/>
      <c r="O5235" s="96"/>
      <c r="P5235" s="97"/>
      <c r="Q5235" s="218"/>
      <c r="R5235" s="98" t="str">
        <f t="shared" ref="R5235" si="13710">IF(COUNTA(Y5232:DP5235)=0,"none",HLOOKUP(R5233,Y5233:DP5235,3,FALSE))</f>
        <v>none</v>
      </c>
      <c r="S5235" s="99" t="str">
        <f t="shared" ref="S5235" si="13711">IF(COUNTA(Y5232:DP5235)=0,"none",HLOOKUP(S5232,Y5232:DP5235,4,FALSE))</f>
        <v>none</v>
      </c>
      <c r="T5235" s="100"/>
      <c r="U5235" s="100" t="str">
        <f t="array" ref="U5235">IF(COUNTA(Y5232:DP5235)=0,"none",IF($U$2="WAHR",$W$3,Abfrage!$F$4))</f>
        <v>none</v>
      </c>
      <c r="V5235" s="100" t="str">
        <f t="array" ref="V5235">IF(COUNTA(Y5232:DP5235)=0,"none",IF($U$2="WAHR",$W$3,Abfrage!$F$4))</f>
        <v>none</v>
      </c>
      <c r="W5235" s="100" t="str">
        <f t="array" ref="W5235">IF(COUNTA(Y5232:DP5235)=0,"none",IF($U$2="WAHR",$W$3,Abfrage!$F$4))</f>
        <v>none</v>
      </c>
      <c r="X5235" s="109"/>
    </row>
    <row r="5236" spans="2:26">
      <c r="B5236" s="75" t="s">
        <v>3208</v>
      </c>
      <c r="C5236" s="76">
        <v>1000380144</v>
      </c>
      <c r="D5236" s="75" t="s">
        <v>95</v>
      </c>
      <c r="E5236" s="75" t="s">
        <v>96</v>
      </c>
      <c r="F5236" s="75" t="s">
        <v>97</v>
      </c>
      <c r="G5236" s="75" t="s">
        <v>3209</v>
      </c>
      <c r="H5236" s="75" t="e">
        <v>#N/A</v>
      </c>
      <c r="I5236" s="75" t="s">
        <v>319</v>
      </c>
      <c r="J5236" s="75" t="s">
        <v>3210</v>
      </c>
      <c r="K5236" s="75" t="s">
        <v>306</v>
      </c>
      <c r="L5236" s="75" t="s">
        <v>306</v>
      </c>
      <c r="M5236" s="75" t="s">
        <v>313</v>
      </c>
      <c r="N5236" s="75" t="s">
        <v>349</v>
      </c>
      <c r="O5236" s="75" t="s">
        <v>306</v>
      </c>
      <c r="P5236" s="76" t="s">
        <v>306</v>
      </c>
      <c r="Q5236" s="216"/>
      <c r="R5236" s="77" t="str">
        <f t="shared" ref="R5236" si="13712">IF(COUNTA(Y5236:DP5239)=0,"01.01.1900",INDEX(Y5236:DP5236,MATCH(R5237,Y5237:DP5237,0)))</f>
        <v>01.01.1900</v>
      </c>
      <c r="S5236" s="78" t="str">
        <f t="shared" ref="S5236" si="13713">IF(COUNTA(Y5236:DP5239)=0,"01.01.1900",MAX(Y5236:DP5236))</f>
        <v>01.01.1900</v>
      </c>
      <c r="T5236" s="79"/>
      <c r="U5236" s="80" t="str">
        <f t="array" ref="U5236">IF(COUNTA(Y5236:DP5239)=0,"01.01.1900",IF(ISERROR(HLOOKUP(U5239,Y5239:DP5239,1,FALSE)),"01.01.1900",INDEX(Y5236:DP5236,MATCH(U5237&amp;U5239,Y5237:DP5237&amp;Y5239:DP5239,0))))</f>
        <v>01.01.1900</v>
      </c>
      <c r="V5236" s="81" t="str">
        <f t="shared" ref="V5236" si="13714">IF(COUNTA(Y5236:DP5239)=0,"01.01.1900",_xlfn.MAXIFS(Y5236:DP5236,Y5239:DP5239,V5239))</f>
        <v>01.01.1900</v>
      </c>
      <c r="W5236" s="82"/>
      <c r="X5236" s="106"/>
    </row>
    <row r="5237" spans="2:26">
      <c r="B5237" s="83"/>
      <c r="C5237" s="84"/>
      <c r="D5237" s="83"/>
      <c r="E5237" s="83"/>
      <c r="F5237" s="83"/>
      <c r="G5237" s="83"/>
      <c r="H5237" s="83"/>
      <c r="I5237" s="83"/>
      <c r="J5237" s="83"/>
      <c r="K5237" s="83"/>
      <c r="L5237" s="83"/>
      <c r="M5237" s="83"/>
      <c r="N5237" s="83"/>
      <c r="O5237" s="83"/>
      <c r="P5237" s="84"/>
      <c r="Q5237" s="217"/>
      <c r="R5237" s="85">
        <f t="shared" ref="R5237" si="13715">IF(COUNTA(Y5236:DP5239)=0,0,MIN(Y5237:DP5237))</f>
        <v>0</v>
      </c>
      <c r="S5237" s="86">
        <f t="shared" ref="S5237" si="13716">IF(COUNTA(Y5236:DP5239)=0,0,HLOOKUP(S5236,Y5236:DP5239,2,FALSE))</f>
        <v>0</v>
      </c>
      <c r="T5237" s="87">
        <f t="shared" ref="T5237" si="13717">IF(COUNTA(Y5236:DP5239)=0,0,AVERAGE(Y5237:DP5237))</f>
        <v>0</v>
      </c>
      <c r="U5237" s="88">
        <f t="shared" ref="U5237" si="13718">IF(COUNTA(Y5236:DP5239)=0,0,_xlfn.MINIFS(Y5237:DP5237,Y5239:DP5239,U5239))</f>
        <v>0</v>
      </c>
      <c r="V5237" s="89">
        <f t="array" ref="V5237">IF(COUNTA(Y5236:DP5239)=0,0,IF(ISERROR(HLOOKUP(V5239,Y5239:DP5239,1,FALSE)),0,INDEX(Y5237:DP5237,MATCH(V5236&amp;V5239,Y5236:DP5236&amp;Y5239:DP5239,0))))</f>
        <v>0</v>
      </c>
      <c r="W5237" s="90">
        <f t="array" ref="W5237">IF(COUNTA(Y5236:DP5239)=0,0,IF(ISERROR(HLOOKUP(W5239,Y5239:DP5239,1,FALSE)),0,AVERAGEIF(Y5239:DP5239,$W5239,Y5237:DP5237)))</f>
        <v>0</v>
      </c>
      <c r="X5237" s="107"/>
    </row>
    <row r="5238" spans="2:26">
      <c r="B5238" s="83"/>
      <c r="C5238" s="84"/>
      <c r="D5238" s="83"/>
      <c r="E5238" s="83"/>
      <c r="F5238" s="83"/>
      <c r="G5238" s="83"/>
      <c r="H5238" s="83"/>
      <c r="I5238" s="83"/>
      <c r="J5238" s="83"/>
      <c r="K5238" s="83"/>
      <c r="L5238" s="83"/>
      <c r="M5238" s="83"/>
      <c r="N5238" s="83"/>
      <c r="O5238" s="83"/>
      <c r="P5238" s="84"/>
      <c r="Q5238" s="217"/>
      <c r="R5238" s="91">
        <f t="shared" ref="R5238" si="13719">IF(COUNTA(Y5236:DP5239)=0,0,HLOOKUP(R5237,Y5237:DP5239,2,FALSE))</f>
        <v>0</v>
      </c>
      <c r="S5238" s="92">
        <f t="shared" ref="S5238" si="13720">IF(COUNTA(Y5236:DP5239)=0,0,HLOOKUP(S5236,Y5236:DP5239,3,FALSE))</f>
        <v>0</v>
      </c>
      <c r="T5238" s="93"/>
      <c r="U5238" s="94">
        <f t="array" ref="U5238">IF(COUNTA(Y5236:DP5239)=0,0,IF(ISERROR(HLOOKUP(U5239,Y5239:DP5239,1,FALSE)),0,INDEX(Y5238:DP5238,MATCH(U5237&amp;U5239,Y5237:DP5237&amp;Y5239:DP5239,0))))</f>
        <v>0</v>
      </c>
      <c r="V5238" s="94">
        <f t="array" ref="V5238">IF(COUNTA(Y5236:DP5239)=0,0,IF(ISERROR(HLOOKUP(V5239,Y5239:DP5239,1,FALSE)),0,INDEX(Y5238:DP5238,MATCH(V5237&amp;V5239,Y5237:DP5237&amp;Y5239:DP5239,0))))</f>
        <v>0</v>
      </c>
      <c r="W5238" s="95"/>
      <c r="X5238" s="108"/>
    </row>
    <row r="5239" spans="2:26" ht="13.9" thickBot="1">
      <c r="B5239" s="96"/>
      <c r="C5239" s="97"/>
      <c r="D5239" s="96"/>
      <c r="E5239" s="96"/>
      <c r="F5239" s="96"/>
      <c r="G5239" s="96"/>
      <c r="H5239" s="96"/>
      <c r="I5239" s="96"/>
      <c r="J5239" s="96"/>
      <c r="K5239" s="96"/>
      <c r="L5239" s="96"/>
      <c r="M5239" s="96"/>
      <c r="N5239" s="96"/>
      <c r="O5239" s="96"/>
      <c r="P5239" s="97"/>
      <c r="Q5239" s="218"/>
      <c r="R5239" s="98" t="str">
        <f t="shared" ref="R5239" si="13721">IF(COUNTA(Y5236:DP5239)=0,"none",HLOOKUP(R5237,Y5237:DP5239,3,FALSE))</f>
        <v>none</v>
      </c>
      <c r="S5239" s="99" t="str">
        <f t="shared" ref="S5239" si="13722">IF(COUNTA(Y5236:DP5239)=0,"none",HLOOKUP(S5236,Y5236:DP5239,4,FALSE))</f>
        <v>none</v>
      </c>
      <c r="T5239" s="100"/>
      <c r="U5239" s="100" t="str">
        <f t="array" ref="U5239">IF(COUNTA(Y5236:DP5239)=0,"none",IF($U$2="WAHR",$W$3,Abfrage!$F$4))</f>
        <v>none</v>
      </c>
      <c r="V5239" s="100" t="str">
        <f t="array" ref="V5239">IF(COUNTA(Y5236:DP5239)=0,"none",IF($U$2="WAHR",$W$3,Abfrage!$F$4))</f>
        <v>none</v>
      </c>
      <c r="W5239" s="100" t="str">
        <f t="array" ref="W5239">IF(COUNTA(Y5236:DP5239)=0,"none",IF($U$2="WAHR",$W$3,Abfrage!$F$4))</f>
        <v>none</v>
      </c>
      <c r="X5239" s="109"/>
    </row>
    <row r="5240" spans="2:26">
      <c r="B5240" s="75" t="s">
        <v>3211</v>
      </c>
      <c r="C5240" s="76">
        <v>1000380382</v>
      </c>
      <c r="D5240" s="75" t="s">
        <v>95</v>
      </c>
      <c r="E5240" s="75" t="s">
        <v>148</v>
      </c>
      <c r="F5240" s="75" t="s">
        <v>96</v>
      </c>
      <c r="G5240" s="75" t="s">
        <v>96</v>
      </c>
      <c r="H5240" s="75" t="s">
        <v>50</v>
      </c>
      <c r="I5240" s="75" t="s">
        <v>68</v>
      </c>
      <c r="J5240" s="75" t="s">
        <v>3212</v>
      </c>
      <c r="K5240" s="75" t="s">
        <v>353</v>
      </c>
      <c r="L5240" s="75" t="s">
        <v>523</v>
      </c>
      <c r="M5240" s="75" t="s">
        <v>313</v>
      </c>
      <c r="N5240" s="75" t="s">
        <v>327</v>
      </c>
      <c r="O5240" s="75" t="s">
        <v>306</v>
      </c>
      <c r="P5240" s="76" t="s">
        <v>306</v>
      </c>
      <c r="Q5240" s="216"/>
      <c r="R5240" s="77">
        <f t="shared" ref="R5240" si="13723">IF(COUNTA(Y5240:DP5243)=0,"01.01.1900",INDEX(Y5240:DP5240,MATCH(R5241,Y5241:DP5241,0)))</f>
        <v>45160</v>
      </c>
      <c r="S5240" s="78">
        <f t="shared" ref="S5240" si="13724">IF(COUNTA(Y5240:DP5243)=0,"01.01.1900",MAX(Y5240:DP5240))</f>
        <v>45160</v>
      </c>
      <c r="T5240" s="79"/>
      <c r="U5240" s="80" t="str">
        <f t="array" ref="U5240">IF(COUNTA(Y5240:DP5243)=0,"01.01.1900",IF(ISERROR(HLOOKUP(U5243,Y5243:DP5243,1,FALSE)),"01.01.1900",INDEX(Y5240:DP5240,MATCH(U5241&amp;U5243,Y5241:DP5241&amp;Y5243:DP5243,0))))</f>
        <v>01.01.1900</v>
      </c>
      <c r="V5240" s="81">
        <f t="shared" ref="V5240" si="13725">IF(COUNTA(Y5240:DP5243)=0,"01.01.1900",_xlfn.MAXIFS(Y5240:DP5240,Y5243:DP5243,V5243))</f>
        <v>0</v>
      </c>
      <c r="W5240" s="82"/>
      <c r="X5240" s="106"/>
      <c r="Y5240" s="141">
        <v>45160</v>
      </c>
      <c r="Z5240" s="141">
        <v>45160</v>
      </c>
    </row>
    <row r="5241" spans="2:26">
      <c r="B5241" s="83"/>
      <c r="C5241" s="84"/>
      <c r="D5241" s="83"/>
      <c r="E5241" s="83"/>
      <c r="F5241" s="83"/>
      <c r="G5241" s="83"/>
      <c r="H5241" s="83"/>
      <c r="I5241" s="83"/>
      <c r="J5241" s="83"/>
      <c r="K5241" s="83"/>
      <c r="L5241" s="83"/>
      <c r="M5241" s="83"/>
      <c r="N5241" s="83"/>
      <c r="O5241" s="83"/>
      <c r="P5241" s="84"/>
      <c r="Q5241" s="217"/>
      <c r="R5241" s="85">
        <f t="shared" ref="R5241" si="13726">IF(COUNTA(Y5240:DP5243)=0,0,MIN(Y5241:DP5241))</f>
        <v>8.3999999999999991E-2</v>
      </c>
      <c r="S5241" s="86">
        <f t="shared" ref="S5241" si="13727">IF(COUNTA(Y5240:DP5243)=0,0,HLOOKUP(S5240,Y5240:DP5243,2,FALSE))</f>
        <v>8.3999999999999991E-2</v>
      </c>
      <c r="T5241" s="87">
        <f t="shared" ref="T5241" si="13728">IF(COUNTA(Y5240:DP5243)=0,0,AVERAGE(Y5241:DP5241))</f>
        <v>8.3999999999999991E-2</v>
      </c>
      <c r="U5241" s="88">
        <f t="shared" ref="U5241" si="13729">IF(COUNTA(Y5240:DP5243)=0,0,_xlfn.MINIFS(Y5241:DP5241,Y5243:DP5243,U5243))</f>
        <v>0</v>
      </c>
      <c r="V5241" s="89">
        <f t="array" ref="V5241">IF(COUNTA(Y5240:DP5243)=0,0,IF(ISERROR(HLOOKUP(V5243,Y5243:DP5243,1,FALSE)),0,INDEX(Y5241:DP5241,MATCH(V5240&amp;V5243,Y5240:DP5240&amp;Y5243:DP5243,0))))</f>
        <v>0</v>
      </c>
      <c r="W5241" s="90">
        <f t="array" ref="W5241">IF(COUNTA(Y5240:DP5243)=0,0,IF(ISERROR(HLOOKUP(W5243,Y5243:DP5243,1,FALSE)),0,AVERAGEIF(Y5243:DP5243,$W5243,Y5241:DP5241)))</f>
        <v>0</v>
      </c>
      <c r="X5241" s="107"/>
      <c r="Y5241" s="142">
        <v>8.3999999999999991E-2</v>
      </c>
      <c r="Z5241" s="142">
        <v>8.3999999999999991E-2</v>
      </c>
    </row>
    <row r="5242" spans="2:26">
      <c r="B5242" s="83"/>
      <c r="C5242" s="84"/>
      <c r="D5242" s="83"/>
      <c r="E5242" s="83"/>
      <c r="F5242" s="83"/>
      <c r="G5242" s="83"/>
      <c r="H5242" s="83"/>
      <c r="I5242" s="83"/>
      <c r="J5242" s="83"/>
      <c r="K5242" s="83"/>
      <c r="L5242" s="83"/>
      <c r="M5242" s="83"/>
      <c r="N5242" s="83"/>
      <c r="O5242" s="83"/>
      <c r="P5242" s="84"/>
      <c r="Q5242" s="217"/>
      <c r="R5242" s="91">
        <f t="shared" ref="R5242" si="13730">IF(COUNTA(Y5240:DP5243)=0,0,HLOOKUP(R5241,Y5241:DP5243,2,FALSE))</f>
        <v>3500</v>
      </c>
      <c r="S5242" s="92">
        <f t="shared" ref="S5242" si="13731">IF(COUNTA(Y5240:DP5243)=0,0,HLOOKUP(S5240,Y5240:DP5243,3,FALSE))</f>
        <v>3500</v>
      </c>
      <c r="T5242" s="93"/>
      <c r="U5242" s="94">
        <f t="array" ref="U5242">IF(COUNTA(Y5240:DP5243)=0,0,IF(ISERROR(HLOOKUP(U5243,Y5243:DP5243,1,FALSE)),0,INDEX(Y5242:DP5242,MATCH(U5241&amp;U5243,Y5241:DP5241&amp;Y5243:DP5243,0))))</f>
        <v>0</v>
      </c>
      <c r="V5242" s="94">
        <f t="array" ref="V5242">IF(COUNTA(Y5240:DP5243)=0,0,IF(ISERROR(HLOOKUP(V5243,Y5243:DP5243,1,FALSE)),0,INDEX(Y5242:DP5242,MATCH(V5241&amp;V5243,Y5241:DP5241&amp;Y5243:DP5243,0))))</f>
        <v>0</v>
      </c>
      <c r="W5242" s="95"/>
      <c r="X5242" s="108"/>
      <c r="Y5242" s="143">
        <v>3500</v>
      </c>
      <c r="Z5242" s="143">
        <v>3500</v>
      </c>
    </row>
    <row r="5243" spans="2:26" ht="13.9" thickBot="1">
      <c r="B5243" s="96"/>
      <c r="C5243" s="97"/>
      <c r="D5243" s="96"/>
      <c r="E5243" s="96"/>
      <c r="F5243" s="96"/>
      <c r="G5243" s="96"/>
      <c r="H5243" s="96"/>
      <c r="I5243" s="96"/>
      <c r="J5243" s="96"/>
      <c r="K5243" s="96"/>
      <c r="L5243" s="96"/>
      <c r="M5243" s="96"/>
      <c r="N5243" s="96"/>
      <c r="O5243" s="96"/>
      <c r="P5243" s="97"/>
      <c r="Q5243" s="218"/>
      <c r="R5243" s="98" t="str">
        <f t="shared" ref="R5243" si="13732">IF(COUNTA(Y5240:DP5243)=0,"none",HLOOKUP(R5241,Y5241:DP5243,3,FALSE))</f>
        <v>www (-30%)</v>
      </c>
      <c r="S5243" s="99" t="str">
        <f t="shared" ref="S5243" si="13733">IF(COUNTA(Y5240:DP5243)=0,"none",HLOOKUP(S5240,Y5240:DP5243,4,FALSE))</f>
        <v>www (-30%)</v>
      </c>
      <c r="T5243" s="100"/>
      <c r="U5243" s="100">
        <f t="array" ref="U5243">IF(COUNTA(Y5240:DP5243)=0,"none",IF($U$2="WAHR",$W$3,Abfrage!$F$4))</f>
        <v>0</v>
      </c>
      <c r="V5243" s="100">
        <f t="array" ref="V5243">IF(COUNTA(Y5240:DP5243)=0,"none",IF($U$2="WAHR",$W$3,Abfrage!$F$4))</f>
        <v>0</v>
      </c>
      <c r="W5243" s="100">
        <f t="array" ref="W5243">IF(COUNTA(Y5240:DP5243)=0,"none",IF($U$2="WAHR",$W$3,Abfrage!$F$4))</f>
        <v>0</v>
      </c>
      <c r="X5243" s="109"/>
      <c r="Y5243" s="144" t="s">
        <v>43</v>
      </c>
      <c r="Z5243" s="144" t="s">
        <v>43</v>
      </c>
    </row>
    <row r="5244" spans="2:26">
      <c r="B5244" s="75" t="s">
        <v>3213</v>
      </c>
      <c r="C5244" s="76">
        <v>1000380476</v>
      </c>
      <c r="D5244" s="75" t="s">
        <v>95</v>
      </c>
      <c r="E5244" s="75" t="s">
        <v>148</v>
      </c>
      <c r="F5244" s="75" t="s">
        <v>96</v>
      </c>
      <c r="G5244" s="75" t="s">
        <v>96</v>
      </c>
      <c r="H5244" s="75" t="e">
        <v>#N/A</v>
      </c>
      <c r="I5244" s="75" t="s">
        <v>1035</v>
      </c>
      <c r="J5244" s="75" t="s">
        <v>3214</v>
      </c>
      <c r="K5244" s="75" t="s">
        <v>325</v>
      </c>
      <c r="L5244" s="75" t="s">
        <v>326</v>
      </c>
      <c r="M5244" s="75" t="s">
        <v>313</v>
      </c>
      <c r="N5244" s="75" t="s">
        <v>327</v>
      </c>
      <c r="O5244" s="75" t="s">
        <v>306</v>
      </c>
      <c r="P5244" s="76" t="s">
        <v>306</v>
      </c>
      <c r="Q5244" s="216"/>
      <c r="R5244" s="77" t="str">
        <f t="shared" ref="R5244" si="13734">IF(COUNTA(Y5244:DP5247)=0,"01.01.1900",INDEX(Y5244:DP5244,MATCH(R5245,Y5245:DP5245,0)))</f>
        <v>01.01.1900</v>
      </c>
      <c r="S5244" s="78" t="str">
        <f t="shared" ref="S5244" si="13735">IF(COUNTA(Y5244:DP5247)=0,"01.01.1900",MAX(Y5244:DP5244))</f>
        <v>01.01.1900</v>
      </c>
      <c r="T5244" s="79"/>
      <c r="U5244" s="80" t="str">
        <f t="array" ref="U5244">IF(COUNTA(Y5244:DP5247)=0,"01.01.1900",IF(ISERROR(HLOOKUP(U5247,Y5247:DP5247,1,FALSE)),"01.01.1900",INDEX(Y5244:DP5244,MATCH(U5245&amp;U5247,Y5245:DP5245&amp;Y5247:DP5247,0))))</f>
        <v>01.01.1900</v>
      </c>
      <c r="V5244" s="81" t="str">
        <f t="shared" ref="V5244" si="13736">IF(COUNTA(Y5244:DP5247)=0,"01.01.1900",_xlfn.MAXIFS(Y5244:DP5244,Y5247:DP5247,V5247))</f>
        <v>01.01.1900</v>
      </c>
      <c r="W5244" s="82"/>
      <c r="X5244" s="106"/>
    </row>
    <row r="5245" spans="2:26">
      <c r="B5245" s="83"/>
      <c r="C5245" s="84"/>
      <c r="D5245" s="83"/>
      <c r="E5245" s="83"/>
      <c r="F5245" s="83"/>
      <c r="G5245" s="83"/>
      <c r="H5245" s="83"/>
      <c r="I5245" s="83"/>
      <c r="J5245" s="83"/>
      <c r="K5245" s="83"/>
      <c r="L5245" s="83"/>
      <c r="M5245" s="83"/>
      <c r="N5245" s="83"/>
      <c r="O5245" s="83"/>
      <c r="P5245" s="84"/>
      <c r="Q5245" s="217"/>
      <c r="R5245" s="85">
        <f t="shared" ref="R5245" si="13737">IF(COUNTA(Y5244:DP5247)=0,0,MIN(Y5245:DP5245))</f>
        <v>0</v>
      </c>
      <c r="S5245" s="86">
        <f t="shared" ref="S5245" si="13738">IF(COUNTA(Y5244:DP5247)=0,0,HLOOKUP(S5244,Y5244:DP5247,2,FALSE))</f>
        <v>0</v>
      </c>
      <c r="T5245" s="87">
        <f t="shared" ref="T5245" si="13739">IF(COUNTA(Y5244:DP5247)=0,0,AVERAGE(Y5245:DP5245))</f>
        <v>0</v>
      </c>
      <c r="U5245" s="88">
        <f t="shared" ref="U5245" si="13740">IF(COUNTA(Y5244:DP5247)=0,0,_xlfn.MINIFS(Y5245:DP5245,Y5247:DP5247,U5247))</f>
        <v>0</v>
      </c>
      <c r="V5245" s="89">
        <f t="array" ref="V5245">IF(COUNTA(Y5244:DP5247)=0,0,IF(ISERROR(HLOOKUP(V5247,Y5247:DP5247,1,FALSE)),0,INDEX(Y5245:DP5245,MATCH(V5244&amp;V5247,Y5244:DP5244&amp;Y5247:DP5247,0))))</f>
        <v>0</v>
      </c>
      <c r="W5245" s="90">
        <f t="array" ref="W5245">IF(COUNTA(Y5244:DP5247)=0,0,IF(ISERROR(HLOOKUP(W5247,Y5247:DP5247,1,FALSE)),0,AVERAGEIF(Y5247:DP5247,$W5247,Y5245:DP5245)))</f>
        <v>0</v>
      </c>
      <c r="X5245" s="107"/>
    </row>
    <row r="5246" spans="2:26">
      <c r="B5246" s="83"/>
      <c r="C5246" s="84"/>
      <c r="D5246" s="83"/>
      <c r="E5246" s="83"/>
      <c r="F5246" s="83"/>
      <c r="G5246" s="83"/>
      <c r="H5246" s="83"/>
      <c r="I5246" s="83"/>
      <c r="J5246" s="83"/>
      <c r="K5246" s="83"/>
      <c r="L5246" s="83"/>
      <c r="M5246" s="83"/>
      <c r="N5246" s="83"/>
      <c r="O5246" s="83"/>
      <c r="P5246" s="84"/>
      <c r="Q5246" s="217"/>
      <c r="R5246" s="91">
        <f t="shared" ref="R5246" si="13741">IF(COUNTA(Y5244:DP5247)=0,0,HLOOKUP(R5245,Y5245:DP5247,2,FALSE))</f>
        <v>0</v>
      </c>
      <c r="S5246" s="92">
        <f t="shared" ref="S5246" si="13742">IF(COUNTA(Y5244:DP5247)=0,0,HLOOKUP(S5244,Y5244:DP5247,3,FALSE))</f>
        <v>0</v>
      </c>
      <c r="T5246" s="93"/>
      <c r="U5246" s="94">
        <f t="array" ref="U5246">IF(COUNTA(Y5244:DP5247)=0,0,IF(ISERROR(HLOOKUP(U5247,Y5247:DP5247,1,FALSE)),0,INDEX(Y5246:DP5246,MATCH(U5245&amp;U5247,Y5245:DP5245&amp;Y5247:DP5247,0))))</f>
        <v>0</v>
      </c>
      <c r="V5246" s="94">
        <f t="array" ref="V5246">IF(COUNTA(Y5244:DP5247)=0,0,IF(ISERROR(HLOOKUP(V5247,Y5247:DP5247,1,FALSE)),0,INDEX(Y5246:DP5246,MATCH(V5245&amp;V5247,Y5245:DP5245&amp;Y5247:DP5247,0))))</f>
        <v>0</v>
      </c>
      <c r="W5246" s="95"/>
      <c r="X5246" s="108"/>
    </row>
    <row r="5247" spans="2:26" ht="13.9" thickBot="1">
      <c r="B5247" s="96"/>
      <c r="C5247" s="97"/>
      <c r="D5247" s="96"/>
      <c r="E5247" s="96"/>
      <c r="F5247" s="96"/>
      <c r="G5247" s="96"/>
      <c r="H5247" s="96"/>
      <c r="I5247" s="96"/>
      <c r="J5247" s="96"/>
      <c r="K5247" s="96"/>
      <c r="L5247" s="96"/>
      <c r="M5247" s="96"/>
      <c r="N5247" s="96"/>
      <c r="O5247" s="96"/>
      <c r="P5247" s="97"/>
      <c r="Q5247" s="218"/>
      <c r="R5247" s="98" t="str">
        <f t="shared" ref="R5247" si="13743">IF(COUNTA(Y5244:DP5247)=0,"none",HLOOKUP(R5245,Y5245:DP5247,3,FALSE))</f>
        <v>none</v>
      </c>
      <c r="S5247" s="99" t="str">
        <f t="shared" ref="S5247" si="13744">IF(COUNTA(Y5244:DP5247)=0,"none",HLOOKUP(S5244,Y5244:DP5247,4,FALSE))</f>
        <v>none</v>
      </c>
      <c r="T5247" s="100"/>
      <c r="U5247" s="100" t="str">
        <f t="array" ref="U5247">IF(COUNTA(Y5244:DP5247)=0,"none",IF($U$2="WAHR",$W$3,Abfrage!$F$4))</f>
        <v>none</v>
      </c>
      <c r="V5247" s="100" t="str">
        <f t="array" ref="V5247">IF(COUNTA(Y5244:DP5247)=0,"none",IF($U$2="WAHR",$W$3,Abfrage!$F$4))</f>
        <v>none</v>
      </c>
      <c r="W5247" s="100" t="str">
        <f t="array" ref="W5247">IF(COUNTA(Y5244:DP5247)=0,"none",IF($U$2="WAHR",$W$3,Abfrage!$F$4))</f>
        <v>none</v>
      </c>
      <c r="X5247" s="109"/>
    </row>
    <row r="5248" spans="2:26">
      <c r="B5248" s="75" t="s">
        <v>3215</v>
      </c>
      <c r="C5248" s="76">
        <v>1000380477</v>
      </c>
      <c r="D5248" s="75" t="s">
        <v>95</v>
      </c>
      <c r="E5248" s="75" t="s">
        <v>148</v>
      </c>
      <c r="F5248" s="75" t="s">
        <v>96</v>
      </c>
      <c r="G5248" s="75" t="s">
        <v>96</v>
      </c>
      <c r="H5248" s="75" t="e">
        <v>#N/A</v>
      </c>
      <c r="I5248" s="75" t="s">
        <v>1035</v>
      </c>
      <c r="J5248" s="75" t="s">
        <v>3216</v>
      </c>
      <c r="K5248" s="75" t="s">
        <v>331</v>
      </c>
      <c r="L5248" s="75" t="s">
        <v>325</v>
      </c>
      <c r="M5248" s="75" t="s">
        <v>313</v>
      </c>
      <c r="N5248" s="75" t="s">
        <v>327</v>
      </c>
      <c r="O5248" s="75" t="s">
        <v>306</v>
      </c>
      <c r="P5248" s="76" t="s">
        <v>306</v>
      </c>
      <c r="Q5248" s="216"/>
      <c r="R5248" s="77" t="str">
        <f t="shared" ref="R5248" si="13745">IF(COUNTA(Y5248:DP5251)=0,"01.01.1900",INDEX(Y5248:DP5248,MATCH(R5249,Y5249:DP5249,0)))</f>
        <v>01.01.1900</v>
      </c>
      <c r="S5248" s="78" t="str">
        <f t="shared" ref="S5248" si="13746">IF(COUNTA(Y5248:DP5251)=0,"01.01.1900",MAX(Y5248:DP5248))</f>
        <v>01.01.1900</v>
      </c>
      <c r="T5248" s="79"/>
      <c r="U5248" s="80" t="str">
        <f t="array" ref="U5248">IF(COUNTA(Y5248:DP5251)=0,"01.01.1900",IF(ISERROR(HLOOKUP(U5251,Y5251:DP5251,1,FALSE)),"01.01.1900",INDEX(Y5248:DP5248,MATCH(U5249&amp;U5251,Y5249:DP5249&amp;Y5251:DP5251,0))))</f>
        <v>01.01.1900</v>
      </c>
      <c r="V5248" s="81" t="str">
        <f t="shared" ref="V5248" si="13747">IF(COUNTA(Y5248:DP5251)=0,"01.01.1900",_xlfn.MAXIFS(Y5248:DP5248,Y5251:DP5251,V5251))</f>
        <v>01.01.1900</v>
      </c>
      <c r="W5248" s="82"/>
      <c r="X5248" s="106"/>
    </row>
    <row r="5249" spans="2:28">
      <c r="B5249" s="83"/>
      <c r="C5249" s="84"/>
      <c r="D5249" s="83"/>
      <c r="E5249" s="83"/>
      <c r="F5249" s="83"/>
      <c r="G5249" s="83"/>
      <c r="H5249" s="83"/>
      <c r="I5249" s="83"/>
      <c r="J5249" s="83"/>
      <c r="K5249" s="83"/>
      <c r="L5249" s="83"/>
      <c r="M5249" s="83"/>
      <c r="N5249" s="83"/>
      <c r="O5249" s="83"/>
      <c r="P5249" s="84"/>
      <c r="Q5249" s="217"/>
      <c r="R5249" s="85">
        <f t="shared" ref="R5249" si="13748">IF(COUNTA(Y5248:DP5251)=0,0,MIN(Y5249:DP5249))</f>
        <v>0</v>
      </c>
      <c r="S5249" s="86">
        <f t="shared" ref="S5249" si="13749">IF(COUNTA(Y5248:DP5251)=0,0,HLOOKUP(S5248,Y5248:DP5251,2,FALSE))</f>
        <v>0</v>
      </c>
      <c r="T5249" s="87">
        <f t="shared" ref="T5249" si="13750">IF(COUNTA(Y5248:DP5251)=0,0,AVERAGE(Y5249:DP5249))</f>
        <v>0</v>
      </c>
      <c r="U5249" s="88">
        <f t="shared" ref="U5249" si="13751">IF(COUNTA(Y5248:DP5251)=0,0,_xlfn.MINIFS(Y5249:DP5249,Y5251:DP5251,U5251))</f>
        <v>0</v>
      </c>
      <c r="V5249" s="89">
        <f t="array" ref="V5249">IF(COUNTA(Y5248:DP5251)=0,0,IF(ISERROR(HLOOKUP(V5251,Y5251:DP5251,1,FALSE)),0,INDEX(Y5249:DP5249,MATCH(V5248&amp;V5251,Y5248:DP5248&amp;Y5251:DP5251,0))))</f>
        <v>0</v>
      </c>
      <c r="W5249" s="90">
        <f t="array" ref="W5249">IF(COUNTA(Y5248:DP5251)=0,0,IF(ISERROR(HLOOKUP(W5251,Y5251:DP5251,1,FALSE)),0,AVERAGEIF(Y5251:DP5251,$W5251,Y5249:DP5249)))</f>
        <v>0</v>
      </c>
      <c r="X5249" s="107"/>
    </row>
    <row r="5250" spans="2:28">
      <c r="B5250" s="83"/>
      <c r="C5250" s="84"/>
      <c r="D5250" s="83"/>
      <c r="E5250" s="83"/>
      <c r="F5250" s="83"/>
      <c r="G5250" s="83"/>
      <c r="H5250" s="83"/>
      <c r="I5250" s="83"/>
      <c r="J5250" s="83"/>
      <c r="K5250" s="83"/>
      <c r="L5250" s="83"/>
      <c r="M5250" s="83"/>
      <c r="N5250" s="83"/>
      <c r="O5250" s="83"/>
      <c r="P5250" s="84"/>
      <c r="Q5250" s="217"/>
      <c r="R5250" s="91">
        <f t="shared" ref="R5250" si="13752">IF(COUNTA(Y5248:DP5251)=0,0,HLOOKUP(R5249,Y5249:DP5251,2,FALSE))</f>
        <v>0</v>
      </c>
      <c r="S5250" s="92">
        <f t="shared" ref="S5250" si="13753">IF(COUNTA(Y5248:DP5251)=0,0,HLOOKUP(S5248,Y5248:DP5251,3,FALSE))</f>
        <v>0</v>
      </c>
      <c r="T5250" s="93"/>
      <c r="U5250" s="94">
        <f t="array" ref="U5250">IF(COUNTA(Y5248:DP5251)=0,0,IF(ISERROR(HLOOKUP(U5251,Y5251:DP5251,1,FALSE)),0,INDEX(Y5250:DP5250,MATCH(U5249&amp;U5251,Y5249:DP5249&amp;Y5251:DP5251,0))))</f>
        <v>0</v>
      </c>
      <c r="V5250" s="94">
        <f t="array" ref="V5250">IF(COUNTA(Y5248:DP5251)=0,0,IF(ISERROR(HLOOKUP(V5251,Y5251:DP5251,1,FALSE)),0,INDEX(Y5250:DP5250,MATCH(V5249&amp;V5251,Y5249:DP5249&amp;Y5251:DP5251,0))))</f>
        <v>0</v>
      </c>
      <c r="W5250" s="95"/>
      <c r="X5250" s="108"/>
    </row>
    <row r="5251" spans="2:28" ht="13.9" thickBot="1">
      <c r="B5251" s="96"/>
      <c r="C5251" s="97"/>
      <c r="D5251" s="96"/>
      <c r="E5251" s="96"/>
      <c r="F5251" s="96"/>
      <c r="G5251" s="96"/>
      <c r="H5251" s="96"/>
      <c r="I5251" s="96"/>
      <c r="J5251" s="96"/>
      <c r="K5251" s="96"/>
      <c r="L5251" s="96"/>
      <c r="M5251" s="96"/>
      <c r="N5251" s="96"/>
      <c r="O5251" s="96"/>
      <c r="P5251" s="97"/>
      <c r="Q5251" s="218"/>
      <c r="R5251" s="98" t="str">
        <f t="shared" ref="R5251" si="13754">IF(COUNTA(Y5248:DP5251)=0,"none",HLOOKUP(R5249,Y5249:DP5251,3,FALSE))</f>
        <v>none</v>
      </c>
      <c r="S5251" s="99" t="str">
        <f t="shared" ref="S5251" si="13755">IF(COUNTA(Y5248:DP5251)=0,"none",HLOOKUP(S5248,Y5248:DP5251,4,FALSE))</f>
        <v>none</v>
      </c>
      <c r="T5251" s="100"/>
      <c r="U5251" s="100" t="str">
        <f t="array" ref="U5251">IF(COUNTA(Y5248:DP5251)=0,"none",IF($U$2="WAHR",$W$3,Abfrage!$F$4))</f>
        <v>none</v>
      </c>
      <c r="V5251" s="100" t="str">
        <f t="array" ref="V5251">IF(COUNTA(Y5248:DP5251)=0,"none",IF($U$2="WAHR",$W$3,Abfrage!$F$4))</f>
        <v>none</v>
      </c>
      <c r="W5251" s="100" t="str">
        <f t="array" ref="W5251">IF(COUNTA(Y5248:DP5251)=0,"none",IF($U$2="WAHR",$W$3,Abfrage!$F$4))</f>
        <v>none</v>
      </c>
      <c r="X5251" s="109"/>
    </row>
    <row r="5252" spans="2:28">
      <c r="B5252" s="75" t="s">
        <v>3217</v>
      </c>
      <c r="C5252" s="76">
        <v>1000333389</v>
      </c>
      <c r="D5252" s="75" t="s">
        <v>158</v>
      </c>
      <c r="E5252" s="75" t="s">
        <v>2287</v>
      </c>
      <c r="F5252" s="75" t="s">
        <v>2781</v>
      </c>
      <c r="G5252" s="75" t="s">
        <v>3218</v>
      </c>
      <c r="H5252" s="75" t="s">
        <v>3038</v>
      </c>
      <c r="I5252" s="75" t="s">
        <v>2782</v>
      </c>
      <c r="J5252" s="75" t="s">
        <v>3219</v>
      </c>
      <c r="K5252" s="75" t="s">
        <v>306</v>
      </c>
      <c r="L5252" s="75" t="s">
        <v>306</v>
      </c>
      <c r="M5252" s="75" t="s">
        <v>306</v>
      </c>
      <c r="N5252" s="75" t="s">
        <v>306</v>
      </c>
      <c r="O5252" s="75" t="s">
        <v>306</v>
      </c>
      <c r="P5252" s="76" t="s">
        <v>306</v>
      </c>
      <c r="Q5252" s="216"/>
      <c r="R5252" s="77">
        <f t="shared" ref="R5252" si="13756">IF(COUNTA(Y5252:DP5255)=0,"01.01.1900",INDEX(Y5252:DP5252,MATCH(R5253,Y5253:DP5253,0)))</f>
        <v>45154</v>
      </c>
      <c r="S5252" s="78">
        <f t="shared" ref="S5252" si="13757">IF(COUNTA(Y5252:DP5255)=0,"01.01.1900",MAX(Y5252:DP5252))</f>
        <v>45154</v>
      </c>
      <c r="T5252" s="79"/>
      <c r="U5252" s="80" t="str">
        <f t="array" ref="U5252">IF(COUNTA(Y5252:DP5255)=0,"01.01.1900",IF(ISERROR(HLOOKUP(U5255,Y5255:DP5255,1,FALSE)),"01.01.1900",INDEX(Y5252:DP5252,MATCH(U5253&amp;U5255,Y5253:DP5253&amp;Y5255:DP5255,0))))</f>
        <v>01.01.1900</v>
      </c>
      <c r="V5252" s="81">
        <f t="shared" ref="V5252" si="13758">IF(COUNTA(Y5252:DP5255)=0,"01.01.1900",_xlfn.MAXIFS(Y5252:DP5252,Y5255:DP5255,V5255))</f>
        <v>0</v>
      </c>
      <c r="W5252" s="82"/>
      <c r="X5252" s="106"/>
      <c r="Y5252" s="141">
        <v>45154</v>
      </c>
      <c r="Z5252" s="141">
        <v>45154</v>
      </c>
    </row>
    <row r="5253" spans="2:28">
      <c r="B5253" s="83"/>
      <c r="C5253" s="84"/>
      <c r="D5253" s="83"/>
      <c r="E5253" s="83"/>
      <c r="F5253" s="83"/>
      <c r="G5253" s="83"/>
      <c r="H5253" s="83"/>
      <c r="I5253" s="83"/>
      <c r="J5253" s="83"/>
      <c r="K5253" s="83"/>
      <c r="L5253" s="83"/>
      <c r="M5253" s="83"/>
      <c r="N5253" s="83"/>
      <c r="O5253" s="83"/>
      <c r="P5253" s="84"/>
      <c r="Q5253" s="217"/>
      <c r="R5253" s="85">
        <f t="shared" ref="R5253" si="13759">IF(COUNTA(Y5252:DP5255)=0,0,MIN(Y5253:DP5253))</f>
        <v>1.4069999999999998</v>
      </c>
      <c r="S5253" s="86">
        <f t="shared" ref="S5253" si="13760">IF(COUNTA(Y5252:DP5255)=0,0,HLOOKUP(S5252,Y5252:DP5255,2,FALSE))</f>
        <v>1.4069999999999998</v>
      </c>
      <c r="T5253" s="87">
        <f t="shared" ref="T5253" si="13761">IF(COUNTA(Y5252:DP5255)=0,0,AVERAGE(Y5253:DP5253))</f>
        <v>1.4069999999999998</v>
      </c>
      <c r="U5253" s="88">
        <f t="shared" ref="U5253" si="13762">IF(COUNTA(Y5252:DP5255)=0,0,_xlfn.MINIFS(Y5253:DP5253,Y5255:DP5255,U5255))</f>
        <v>0</v>
      </c>
      <c r="V5253" s="89">
        <f t="array" ref="V5253">IF(COUNTA(Y5252:DP5255)=0,0,IF(ISERROR(HLOOKUP(V5255,Y5255:DP5255,1,FALSE)),0,INDEX(Y5253:DP5253,MATCH(V5252&amp;V5255,Y5252:DP5252&amp;Y5255:DP5255,0))))</f>
        <v>0</v>
      </c>
      <c r="W5253" s="90">
        <f t="array" ref="W5253">IF(COUNTA(Y5252:DP5255)=0,0,IF(ISERROR(HLOOKUP(W5255,Y5255:DP5255,1,FALSE)),0,AVERAGEIF(Y5255:DP5255,$W5255,Y5253:DP5253)))</f>
        <v>0</v>
      </c>
      <c r="X5253" s="107"/>
      <c r="Y5253" s="142">
        <v>1.4069999999999998</v>
      </c>
      <c r="Z5253" s="142">
        <v>1.4069999999999998</v>
      </c>
    </row>
    <row r="5254" spans="2:28">
      <c r="B5254" s="83"/>
      <c r="C5254" s="84"/>
      <c r="D5254" s="83"/>
      <c r="E5254" s="83"/>
      <c r="F5254" s="83"/>
      <c r="G5254" s="83"/>
      <c r="H5254" s="83"/>
      <c r="I5254" s="83"/>
      <c r="J5254" s="83"/>
      <c r="K5254" s="83"/>
      <c r="L5254" s="83"/>
      <c r="M5254" s="83"/>
      <c r="N5254" s="83"/>
      <c r="O5254" s="83"/>
      <c r="P5254" s="84"/>
      <c r="Q5254" s="217"/>
      <c r="R5254" s="91">
        <f t="shared" ref="R5254" si="13763">IF(COUNTA(Y5252:DP5255)=0,0,HLOOKUP(R5253,Y5253:DP5255,2,FALSE))</f>
        <v>1000</v>
      </c>
      <c r="S5254" s="92">
        <f t="shared" ref="S5254" si="13764">IF(COUNTA(Y5252:DP5255)=0,0,HLOOKUP(S5252,Y5252:DP5255,3,FALSE))</f>
        <v>1000</v>
      </c>
      <c r="T5254" s="93"/>
      <c r="U5254" s="94">
        <f t="array" ref="U5254">IF(COUNTA(Y5252:DP5255)=0,0,IF(ISERROR(HLOOKUP(U5255,Y5255:DP5255,1,FALSE)),0,INDEX(Y5254:DP5254,MATCH(U5253&amp;U5255,Y5253:DP5253&amp;Y5255:DP5255,0))))</f>
        <v>0</v>
      </c>
      <c r="V5254" s="94">
        <f t="array" ref="V5254">IF(COUNTA(Y5252:DP5255)=0,0,IF(ISERROR(HLOOKUP(V5255,Y5255:DP5255,1,FALSE)),0,INDEX(Y5254:DP5254,MATCH(V5253&amp;V5255,Y5253:DP5253&amp;Y5255:DP5255,0))))</f>
        <v>0</v>
      </c>
      <c r="W5254" s="95"/>
      <c r="X5254" s="108"/>
      <c r="Y5254" s="143">
        <v>1000</v>
      </c>
      <c r="Z5254" s="143">
        <v>1000</v>
      </c>
    </row>
    <row r="5255" spans="2:28" ht="13.9" thickBot="1">
      <c r="B5255" s="96"/>
      <c r="C5255" s="97"/>
      <c r="D5255" s="96"/>
      <c r="E5255" s="96"/>
      <c r="F5255" s="96"/>
      <c r="G5255" s="96"/>
      <c r="H5255" s="96"/>
      <c r="I5255" s="96"/>
      <c r="J5255" s="96"/>
      <c r="K5255" s="96"/>
      <c r="L5255" s="96"/>
      <c r="M5255" s="96"/>
      <c r="N5255" s="96"/>
      <c r="O5255" s="96"/>
      <c r="P5255" s="97"/>
      <c r="Q5255" s="218"/>
      <c r="R5255" s="98" t="str">
        <f t="shared" ref="R5255" si="13765">IF(COUNTA(Y5252:DP5255)=0,"none",HLOOKUP(R5253,Y5253:DP5255,3,FALSE))</f>
        <v>www (-30%)</v>
      </c>
      <c r="S5255" s="99" t="str">
        <f t="shared" ref="S5255" si="13766">IF(COUNTA(Y5252:DP5255)=0,"none",HLOOKUP(S5252,Y5252:DP5255,4,FALSE))</f>
        <v>www (-30%)</v>
      </c>
      <c r="T5255" s="100"/>
      <c r="U5255" s="100">
        <f t="array" ref="U5255">IF(COUNTA(Y5252:DP5255)=0,"none",IF($U$2="WAHR",$W$3,Abfrage!$F$4))</f>
        <v>0</v>
      </c>
      <c r="V5255" s="100">
        <f t="array" ref="V5255">IF(COUNTA(Y5252:DP5255)=0,"none",IF($U$2="WAHR",$W$3,Abfrage!$F$4))</f>
        <v>0</v>
      </c>
      <c r="W5255" s="100">
        <f t="array" ref="W5255">IF(COUNTA(Y5252:DP5255)=0,"none",IF($U$2="WAHR",$W$3,Abfrage!$F$4))</f>
        <v>0</v>
      </c>
      <c r="X5255" s="109"/>
      <c r="Y5255" s="144" t="s">
        <v>43</v>
      </c>
      <c r="Z5255" s="144" t="s">
        <v>43</v>
      </c>
    </row>
    <row r="5256" spans="2:28">
      <c r="B5256" s="75" t="s">
        <v>3220</v>
      </c>
      <c r="C5256" s="76">
        <v>1000353649</v>
      </c>
      <c r="D5256" s="75" t="s">
        <v>158</v>
      </c>
      <c r="E5256" s="75" t="s">
        <v>2780</v>
      </c>
      <c r="F5256" s="75" t="s">
        <v>2496</v>
      </c>
      <c r="G5256" s="75" t="s">
        <v>3221</v>
      </c>
      <c r="H5256" s="75" t="s">
        <v>3038</v>
      </c>
      <c r="I5256" s="75" t="s">
        <v>2782</v>
      </c>
      <c r="J5256" s="75" t="s">
        <v>3222</v>
      </c>
      <c r="K5256" s="75" t="s">
        <v>306</v>
      </c>
      <c r="L5256" s="75" t="s">
        <v>306</v>
      </c>
      <c r="M5256" s="75" t="s">
        <v>306</v>
      </c>
      <c r="N5256" s="75" t="s">
        <v>306</v>
      </c>
      <c r="O5256" s="75" t="s">
        <v>306</v>
      </c>
      <c r="P5256" s="76" t="s">
        <v>306</v>
      </c>
      <c r="Q5256" s="216"/>
      <c r="R5256" s="77">
        <f t="shared" ref="R5256" si="13767">IF(COUNTA(Y5256:DP5259)=0,"01.01.1900",INDEX(Y5256:DP5256,MATCH(R5257,Y5257:DP5257,0)))</f>
        <v>45847</v>
      </c>
      <c r="S5256" s="78">
        <f t="shared" ref="S5256" si="13768">IF(COUNTA(Y5256:DP5259)=0,"01.01.1900",MAX(Y5256:DP5256))</f>
        <v>45847</v>
      </c>
      <c r="T5256" s="79"/>
      <c r="U5256" s="80" t="str">
        <f t="array" ref="U5256">IF(COUNTA(Y5256:DP5259)=0,"01.01.1900",IF(ISERROR(HLOOKUP(U5259,Y5259:DP5259,1,FALSE)),"01.01.1900",INDEX(Y5256:DP5256,MATCH(U5257&amp;U5259,Y5257:DP5257&amp;Y5259:DP5259,0))))</f>
        <v>01.01.1900</v>
      </c>
      <c r="V5256" s="81">
        <f t="shared" ref="V5256" si="13769">IF(COUNTA(Y5256:DP5259)=0,"01.01.1900",_xlfn.MAXIFS(Y5256:DP5256,Y5259:DP5259,V5259))</f>
        <v>0</v>
      </c>
      <c r="W5256" s="82"/>
      <c r="X5256" s="106"/>
      <c r="Y5256" s="141">
        <v>45502</v>
      </c>
      <c r="Z5256" s="141">
        <v>45502</v>
      </c>
      <c r="AA5256" s="141">
        <v>45847</v>
      </c>
      <c r="AB5256" s="141">
        <v>45847</v>
      </c>
    </row>
    <row r="5257" spans="2:28">
      <c r="B5257" s="83"/>
      <c r="C5257" s="84"/>
      <c r="D5257" s="83"/>
      <c r="E5257" s="83"/>
      <c r="F5257" s="83"/>
      <c r="G5257" s="83"/>
      <c r="H5257" s="83"/>
      <c r="I5257" s="83"/>
      <c r="J5257" s="83"/>
      <c r="K5257" s="83"/>
      <c r="L5257" s="83"/>
      <c r="M5257" s="83"/>
      <c r="N5257" s="83"/>
      <c r="O5257" s="83"/>
      <c r="P5257" s="84"/>
      <c r="Q5257" s="217"/>
      <c r="R5257" s="85">
        <f t="shared" ref="R5257" si="13770">IF(COUNTA(Y5256:DP5259)=0,0,MIN(Y5257:DP5257))</f>
        <v>0.79</v>
      </c>
      <c r="S5257" s="86">
        <f t="shared" ref="S5257" si="13771">IF(COUNTA(Y5256:DP5259)=0,0,HLOOKUP(S5256,Y5256:DP5259,2,FALSE))</f>
        <v>1.03</v>
      </c>
      <c r="T5257" s="87">
        <f t="shared" ref="T5257" si="13772">IF(COUNTA(Y5256:DP5259)=0,0,AVERAGE(Y5257:DP5257))</f>
        <v>1.2450000000000001</v>
      </c>
      <c r="U5257" s="88">
        <f t="shared" ref="U5257" si="13773">IF(COUNTA(Y5256:DP5259)=0,0,_xlfn.MINIFS(Y5257:DP5257,Y5259:DP5259,U5259))</f>
        <v>0</v>
      </c>
      <c r="V5257" s="89">
        <f t="array" ref="V5257">IF(COUNTA(Y5256:DP5259)=0,0,IF(ISERROR(HLOOKUP(V5259,Y5259:DP5259,1,FALSE)),0,INDEX(Y5257:DP5257,MATCH(V5256&amp;V5259,Y5256:DP5256&amp;Y5259:DP5259,0))))</f>
        <v>0</v>
      </c>
      <c r="W5257" s="90">
        <f t="array" ref="W5257">IF(COUNTA(Y5256:DP5259)=0,0,IF(ISERROR(HLOOKUP(W5259,Y5259:DP5259,1,FALSE)),0,AVERAGEIF(Y5259:DP5259,$W5259,Y5257:DP5257)))</f>
        <v>0</v>
      </c>
      <c r="X5257" s="107"/>
      <c r="Y5257" s="142">
        <v>1.58</v>
      </c>
      <c r="Z5257" s="142">
        <v>1.58</v>
      </c>
      <c r="AA5257" s="142">
        <v>1.03</v>
      </c>
      <c r="AB5257" s="142">
        <v>0.79</v>
      </c>
    </row>
    <row r="5258" spans="2:28">
      <c r="B5258" s="83"/>
      <c r="C5258" s="84"/>
      <c r="D5258" s="83"/>
      <c r="E5258" s="83"/>
      <c r="F5258" s="83"/>
      <c r="G5258" s="83"/>
      <c r="H5258" s="83"/>
      <c r="I5258" s="83"/>
      <c r="J5258" s="83"/>
      <c r="K5258" s="83"/>
      <c r="L5258" s="83"/>
      <c r="M5258" s="83"/>
      <c r="N5258" s="83"/>
      <c r="O5258" s="83"/>
      <c r="P5258" s="84"/>
      <c r="Q5258" s="217"/>
      <c r="R5258" s="91">
        <f t="shared" ref="R5258" si="13774">IF(COUNTA(Y5256:DP5259)=0,0,HLOOKUP(R5257,Y5257:DP5259,2,FALSE))</f>
        <v>400</v>
      </c>
      <c r="S5258" s="92">
        <f t="shared" ref="S5258" si="13775">IF(COUNTA(Y5256:DP5259)=0,0,HLOOKUP(S5256,Y5256:DP5259,3,FALSE))</f>
        <v>1</v>
      </c>
      <c r="T5258" s="93"/>
      <c r="U5258" s="94">
        <f t="array" ref="U5258">IF(COUNTA(Y5256:DP5259)=0,0,IF(ISERROR(HLOOKUP(U5259,Y5259:DP5259,1,FALSE)),0,INDEX(Y5258:DP5258,MATCH(U5257&amp;U5259,Y5257:DP5257&amp;Y5259:DP5259,0))))</f>
        <v>0</v>
      </c>
      <c r="V5258" s="94">
        <f t="array" ref="V5258">IF(COUNTA(Y5256:DP5259)=0,0,IF(ISERROR(HLOOKUP(V5259,Y5259:DP5259,1,FALSE)),0,INDEX(Y5258:DP5258,MATCH(V5257&amp;V5259,Y5257:DP5257&amp;Y5259:DP5259,0))))</f>
        <v>0</v>
      </c>
      <c r="W5258" s="95"/>
      <c r="X5258" s="108"/>
      <c r="Y5258" s="143">
        <v>0</v>
      </c>
      <c r="Z5258" s="143">
        <v>0</v>
      </c>
      <c r="AA5258" s="143">
        <v>1</v>
      </c>
      <c r="AB5258" s="143">
        <v>400</v>
      </c>
    </row>
    <row r="5259" spans="2:28" ht="13.9" thickBot="1">
      <c r="B5259" s="96"/>
      <c r="C5259" s="97"/>
      <c r="D5259" s="96"/>
      <c r="E5259" s="96"/>
      <c r="F5259" s="96"/>
      <c r="G5259" s="96"/>
      <c r="H5259" s="96"/>
      <c r="I5259" s="96"/>
      <c r="J5259" s="96"/>
      <c r="K5259" s="96"/>
      <c r="L5259" s="96"/>
      <c r="M5259" s="96"/>
      <c r="N5259" s="96"/>
      <c r="O5259" s="96"/>
      <c r="P5259" s="97"/>
      <c r="Q5259" s="218"/>
      <c r="R5259" s="98" t="str">
        <f t="shared" ref="R5259" si="13776">IF(COUNTA(Y5256:DP5259)=0,"none",HLOOKUP(R5257,Y5257:DP5259,3,FALSE))</f>
        <v>SAP</v>
      </c>
      <c r="S5259" s="99" t="str">
        <f t="shared" ref="S5259" si="13777">IF(COUNTA(Y5256:DP5259)=0,"none",HLOOKUP(S5256,Y5256:DP5259,4,FALSE))</f>
        <v>SAP</v>
      </c>
      <c r="T5259" s="100"/>
      <c r="U5259" s="100">
        <f t="array" ref="U5259">IF(COUNTA(Y5256:DP5259)=0,"none",IF($U$2="WAHR",$W$3,Abfrage!$F$4))</f>
        <v>0</v>
      </c>
      <c r="V5259" s="100">
        <f t="array" ref="V5259">IF(COUNTA(Y5256:DP5259)=0,"none",IF($U$2="WAHR",$W$3,Abfrage!$F$4))</f>
        <v>0</v>
      </c>
      <c r="W5259" s="100">
        <f t="array" ref="W5259">IF(COUNTA(Y5256:DP5259)=0,"none",IF($U$2="WAHR",$W$3,Abfrage!$F$4))</f>
        <v>0</v>
      </c>
      <c r="X5259" s="109"/>
      <c r="Y5259" s="144" t="s">
        <v>185</v>
      </c>
      <c r="Z5259" s="144" t="s">
        <v>185</v>
      </c>
      <c r="AA5259" s="144" t="s">
        <v>47</v>
      </c>
      <c r="AB5259" s="144" t="s">
        <v>47</v>
      </c>
    </row>
    <row r="5260" spans="2:28">
      <c r="B5260" s="75" t="s">
        <v>3223</v>
      </c>
      <c r="C5260" s="76">
        <v>1000353650</v>
      </c>
      <c r="D5260" s="75" t="s">
        <v>158</v>
      </c>
      <c r="E5260" s="75" t="s">
        <v>2780</v>
      </c>
      <c r="F5260" s="75" t="s">
        <v>3224</v>
      </c>
      <c r="G5260" s="75" t="s">
        <v>3225</v>
      </c>
      <c r="H5260" s="75" t="e">
        <v>#N/A</v>
      </c>
      <c r="I5260" s="75" t="s">
        <v>2782</v>
      </c>
      <c r="J5260" s="75" t="s">
        <v>3226</v>
      </c>
      <c r="K5260" s="75" t="s">
        <v>306</v>
      </c>
      <c r="L5260" s="75" t="s">
        <v>306</v>
      </c>
      <c r="M5260" s="75" t="s">
        <v>306</v>
      </c>
      <c r="N5260" s="75" t="s">
        <v>306</v>
      </c>
      <c r="O5260" s="75" t="s">
        <v>306</v>
      </c>
      <c r="P5260" s="76" t="s">
        <v>306</v>
      </c>
      <c r="Q5260" s="216"/>
      <c r="R5260" s="77" t="str">
        <f t="shared" ref="R5260" si="13778">IF(COUNTA(Y5260:DP5263)=0,"01.01.1900",INDEX(Y5260:DP5260,MATCH(R5261,Y5261:DP5261,0)))</f>
        <v>01.01.1900</v>
      </c>
      <c r="S5260" s="78" t="str">
        <f t="shared" ref="S5260" si="13779">IF(COUNTA(Y5260:DP5263)=0,"01.01.1900",MAX(Y5260:DP5260))</f>
        <v>01.01.1900</v>
      </c>
      <c r="T5260" s="79"/>
      <c r="U5260" s="80" t="str">
        <f t="array" ref="U5260">IF(COUNTA(Y5260:DP5263)=0,"01.01.1900",IF(ISERROR(HLOOKUP(U5263,Y5263:DP5263,1,FALSE)),"01.01.1900",INDEX(Y5260:DP5260,MATCH(U5261&amp;U5263,Y5261:DP5261&amp;Y5263:DP5263,0))))</f>
        <v>01.01.1900</v>
      </c>
      <c r="V5260" s="81" t="str">
        <f t="shared" ref="V5260" si="13780">IF(COUNTA(Y5260:DP5263)=0,"01.01.1900",_xlfn.MAXIFS(Y5260:DP5260,Y5263:DP5263,V5263))</f>
        <v>01.01.1900</v>
      </c>
      <c r="W5260" s="82"/>
      <c r="X5260" s="106"/>
    </row>
    <row r="5261" spans="2:28">
      <c r="B5261" s="83"/>
      <c r="C5261" s="84"/>
      <c r="D5261" s="83"/>
      <c r="E5261" s="83"/>
      <c r="F5261" s="83"/>
      <c r="G5261" s="83"/>
      <c r="H5261" s="83"/>
      <c r="I5261" s="83"/>
      <c r="J5261" s="83"/>
      <c r="K5261" s="83"/>
      <c r="L5261" s="83"/>
      <c r="M5261" s="83"/>
      <c r="N5261" s="83"/>
      <c r="O5261" s="83"/>
      <c r="P5261" s="84"/>
      <c r="Q5261" s="217"/>
      <c r="R5261" s="85">
        <f t="shared" ref="R5261" si="13781">IF(COUNTA(Y5260:DP5263)=0,0,MIN(Y5261:DP5261))</f>
        <v>0</v>
      </c>
      <c r="S5261" s="86">
        <f t="shared" ref="S5261" si="13782">IF(COUNTA(Y5260:DP5263)=0,0,HLOOKUP(S5260,Y5260:DP5263,2,FALSE))</f>
        <v>0</v>
      </c>
      <c r="T5261" s="87">
        <f t="shared" ref="T5261" si="13783">IF(COUNTA(Y5260:DP5263)=0,0,AVERAGE(Y5261:DP5261))</f>
        <v>0</v>
      </c>
      <c r="U5261" s="88">
        <f t="shared" ref="U5261" si="13784">IF(COUNTA(Y5260:DP5263)=0,0,_xlfn.MINIFS(Y5261:DP5261,Y5263:DP5263,U5263))</f>
        <v>0</v>
      </c>
      <c r="V5261" s="89">
        <f t="array" ref="V5261">IF(COUNTA(Y5260:DP5263)=0,0,IF(ISERROR(HLOOKUP(V5263,Y5263:DP5263,1,FALSE)),0,INDEX(Y5261:DP5261,MATCH(V5260&amp;V5263,Y5260:DP5260&amp;Y5263:DP5263,0))))</f>
        <v>0</v>
      </c>
      <c r="W5261" s="90">
        <f t="array" ref="W5261">IF(COUNTA(Y5260:DP5263)=0,0,IF(ISERROR(HLOOKUP(W5263,Y5263:DP5263,1,FALSE)),0,AVERAGEIF(Y5263:DP5263,$W5263,Y5261:DP5261)))</f>
        <v>0</v>
      </c>
      <c r="X5261" s="107"/>
    </row>
    <row r="5262" spans="2:28">
      <c r="B5262" s="83"/>
      <c r="C5262" s="84"/>
      <c r="D5262" s="83"/>
      <c r="E5262" s="83"/>
      <c r="F5262" s="83"/>
      <c r="G5262" s="83"/>
      <c r="H5262" s="83"/>
      <c r="I5262" s="83"/>
      <c r="J5262" s="83"/>
      <c r="K5262" s="83"/>
      <c r="L5262" s="83"/>
      <c r="M5262" s="83"/>
      <c r="N5262" s="83"/>
      <c r="O5262" s="83"/>
      <c r="P5262" s="84"/>
      <c r="Q5262" s="217"/>
      <c r="R5262" s="91">
        <f t="shared" ref="R5262" si="13785">IF(COUNTA(Y5260:DP5263)=0,0,HLOOKUP(R5261,Y5261:DP5263,2,FALSE))</f>
        <v>0</v>
      </c>
      <c r="S5262" s="92">
        <f t="shared" ref="S5262" si="13786">IF(COUNTA(Y5260:DP5263)=0,0,HLOOKUP(S5260,Y5260:DP5263,3,FALSE))</f>
        <v>0</v>
      </c>
      <c r="T5262" s="93"/>
      <c r="U5262" s="94">
        <f t="array" ref="U5262">IF(COUNTA(Y5260:DP5263)=0,0,IF(ISERROR(HLOOKUP(U5263,Y5263:DP5263,1,FALSE)),0,INDEX(Y5262:DP5262,MATCH(U5261&amp;U5263,Y5261:DP5261&amp;Y5263:DP5263,0))))</f>
        <v>0</v>
      </c>
      <c r="V5262" s="94">
        <f t="array" ref="V5262">IF(COUNTA(Y5260:DP5263)=0,0,IF(ISERROR(HLOOKUP(V5263,Y5263:DP5263,1,FALSE)),0,INDEX(Y5262:DP5262,MATCH(V5261&amp;V5263,Y5261:DP5261&amp;Y5263:DP5263,0))))</f>
        <v>0</v>
      </c>
      <c r="W5262" s="95"/>
      <c r="X5262" s="108"/>
    </row>
    <row r="5263" spans="2:28" ht="13.9" thickBot="1">
      <c r="B5263" s="96"/>
      <c r="C5263" s="97"/>
      <c r="D5263" s="96"/>
      <c r="E5263" s="96"/>
      <c r="F5263" s="96"/>
      <c r="G5263" s="96"/>
      <c r="H5263" s="96"/>
      <c r="I5263" s="96"/>
      <c r="J5263" s="96"/>
      <c r="K5263" s="96"/>
      <c r="L5263" s="96"/>
      <c r="M5263" s="96"/>
      <c r="N5263" s="96"/>
      <c r="O5263" s="96"/>
      <c r="P5263" s="97"/>
      <c r="Q5263" s="218"/>
      <c r="R5263" s="98" t="str">
        <f t="shared" ref="R5263" si="13787">IF(COUNTA(Y5260:DP5263)=0,"none",HLOOKUP(R5261,Y5261:DP5263,3,FALSE))</f>
        <v>none</v>
      </c>
      <c r="S5263" s="99" t="str">
        <f t="shared" ref="S5263" si="13788">IF(COUNTA(Y5260:DP5263)=0,"none",HLOOKUP(S5260,Y5260:DP5263,4,FALSE))</f>
        <v>none</v>
      </c>
      <c r="T5263" s="100"/>
      <c r="U5263" s="100" t="str">
        <f t="array" ref="U5263">IF(COUNTA(Y5260:DP5263)=0,"none",IF($U$2="WAHR",$W$3,Abfrage!$F$4))</f>
        <v>none</v>
      </c>
      <c r="V5263" s="100" t="str">
        <f t="array" ref="V5263">IF(COUNTA(Y5260:DP5263)=0,"none",IF($U$2="WAHR",$W$3,Abfrage!$F$4))</f>
        <v>none</v>
      </c>
      <c r="W5263" s="100" t="str">
        <f t="array" ref="W5263">IF(COUNTA(Y5260:DP5263)=0,"none",IF($U$2="WAHR",$W$3,Abfrage!$F$4))</f>
        <v>none</v>
      </c>
      <c r="X5263" s="109"/>
    </row>
    <row r="5264" spans="2:28">
      <c r="B5264" s="75" t="s">
        <v>3227</v>
      </c>
      <c r="C5264" s="76">
        <v>1000380326</v>
      </c>
      <c r="D5264" s="75" t="s">
        <v>95</v>
      </c>
      <c r="E5264" s="75" t="s">
        <v>96</v>
      </c>
      <c r="F5264" s="75" t="s">
        <v>97</v>
      </c>
      <c r="G5264" s="75" t="s">
        <v>3228</v>
      </c>
      <c r="H5264" s="75" t="e">
        <v>#N/A</v>
      </c>
      <c r="I5264" s="75" t="s">
        <v>41</v>
      </c>
      <c r="J5264" s="75" t="s">
        <v>3229</v>
      </c>
      <c r="K5264" s="75" t="s">
        <v>306</v>
      </c>
      <c r="L5264" s="75" t="s">
        <v>306</v>
      </c>
      <c r="M5264" s="75" t="s">
        <v>313</v>
      </c>
      <c r="N5264" s="75" t="s">
        <v>624</v>
      </c>
      <c r="O5264" s="75" t="s">
        <v>306</v>
      </c>
      <c r="P5264" s="76" t="s">
        <v>306</v>
      </c>
      <c r="Q5264" s="216"/>
      <c r="R5264" s="77" t="str">
        <f t="shared" ref="R5264" si="13789">IF(COUNTA(Y5264:DP5267)=0,"01.01.1900",INDEX(Y5264:DP5264,MATCH(R5265,Y5265:DP5265,0)))</f>
        <v>01.01.1900</v>
      </c>
      <c r="S5264" s="78" t="str">
        <f t="shared" ref="S5264" si="13790">IF(COUNTA(Y5264:DP5267)=0,"01.01.1900",MAX(Y5264:DP5264))</f>
        <v>01.01.1900</v>
      </c>
      <c r="T5264" s="79"/>
      <c r="U5264" s="80" t="str">
        <f t="array" ref="U5264">IF(COUNTA(Y5264:DP5267)=0,"01.01.1900",IF(ISERROR(HLOOKUP(U5267,Y5267:DP5267,1,FALSE)),"01.01.1900",INDEX(Y5264:DP5264,MATCH(U5265&amp;U5267,Y5265:DP5265&amp;Y5267:DP5267,0))))</f>
        <v>01.01.1900</v>
      </c>
      <c r="V5264" s="81" t="str">
        <f t="shared" ref="V5264" si="13791">IF(COUNTA(Y5264:DP5267)=0,"01.01.1900",_xlfn.MAXIFS(Y5264:DP5264,Y5267:DP5267,V5267))</f>
        <v>01.01.1900</v>
      </c>
      <c r="W5264" s="82"/>
      <c r="X5264" s="106"/>
    </row>
    <row r="5265" spans="2:24">
      <c r="B5265" s="83"/>
      <c r="C5265" s="84"/>
      <c r="D5265" s="83"/>
      <c r="E5265" s="83"/>
      <c r="F5265" s="83"/>
      <c r="G5265" s="83"/>
      <c r="H5265" s="83"/>
      <c r="I5265" s="83"/>
      <c r="J5265" s="83"/>
      <c r="K5265" s="83"/>
      <c r="L5265" s="83"/>
      <c r="M5265" s="83"/>
      <c r="N5265" s="83"/>
      <c r="O5265" s="83"/>
      <c r="P5265" s="84"/>
      <c r="Q5265" s="217"/>
      <c r="R5265" s="85">
        <f t="shared" ref="R5265" si="13792">IF(COUNTA(Y5264:DP5267)=0,0,MIN(Y5265:DP5265))</f>
        <v>0</v>
      </c>
      <c r="S5265" s="86">
        <f t="shared" ref="S5265" si="13793">IF(COUNTA(Y5264:DP5267)=0,0,HLOOKUP(S5264,Y5264:DP5267,2,FALSE))</f>
        <v>0</v>
      </c>
      <c r="T5265" s="87">
        <f t="shared" ref="T5265" si="13794">IF(COUNTA(Y5264:DP5267)=0,0,AVERAGE(Y5265:DP5265))</f>
        <v>0</v>
      </c>
      <c r="U5265" s="88">
        <f t="shared" ref="U5265" si="13795">IF(COUNTA(Y5264:DP5267)=0,0,_xlfn.MINIFS(Y5265:DP5265,Y5267:DP5267,U5267))</f>
        <v>0</v>
      </c>
      <c r="V5265" s="89">
        <f t="array" ref="V5265">IF(COUNTA(Y5264:DP5267)=0,0,IF(ISERROR(HLOOKUP(V5267,Y5267:DP5267,1,FALSE)),0,INDEX(Y5265:DP5265,MATCH(V5264&amp;V5267,Y5264:DP5264&amp;Y5267:DP5267,0))))</f>
        <v>0</v>
      </c>
      <c r="W5265" s="90">
        <f t="array" ref="W5265">IF(COUNTA(Y5264:DP5267)=0,0,IF(ISERROR(HLOOKUP(W5267,Y5267:DP5267,1,FALSE)),0,AVERAGEIF(Y5267:DP5267,$W5267,Y5265:DP5265)))</f>
        <v>0</v>
      </c>
      <c r="X5265" s="107"/>
    </row>
    <row r="5266" spans="2:24">
      <c r="B5266" s="83"/>
      <c r="C5266" s="84"/>
      <c r="D5266" s="83"/>
      <c r="E5266" s="83"/>
      <c r="F5266" s="83"/>
      <c r="G5266" s="83"/>
      <c r="H5266" s="83"/>
      <c r="I5266" s="83"/>
      <c r="J5266" s="83"/>
      <c r="K5266" s="83"/>
      <c r="L5266" s="83"/>
      <c r="M5266" s="83"/>
      <c r="N5266" s="83"/>
      <c r="O5266" s="83"/>
      <c r="P5266" s="84"/>
      <c r="Q5266" s="217"/>
      <c r="R5266" s="91">
        <f t="shared" ref="R5266" si="13796">IF(COUNTA(Y5264:DP5267)=0,0,HLOOKUP(R5265,Y5265:DP5267,2,FALSE))</f>
        <v>0</v>
      </c>
      <c r="S5266" s="92">
        <f t="shared" ref="S5266" si="13797">IF(COUNTA(Y5264:DP5267)=0,0,HLOOKUP(S5264,Y5264:DP5267,3,FALSE))</f>
        <v>0</v>
      </c>
      <c r="T5266" s="93"/>
      <c r="U5266" s="94">
        <f t="array" ref="U5266">IF(COUNTA(Y5264:DP5267)=0,0,IF(ISERROR(HLOOKUP(U5267,Y5267:DP5267,1,FALSE)),0,INDEX(Y5266:DP5266,MATCH(U5265&amp;U5267,Y5265:DP5265&amp;Y5267:DP5267,0))))</f>
        <v>0</v>
      </c>
      <c r="V5266" s="94">
        <f t="array" ref="V5266">IF(COUNTA(Y5264:DP5267)=0,0,IF(ISERROR(HLOOKUP(V5267,Y5267:DP5267,1,FALSE)),0,INDEX(Y5266:DP5266,MATCH(V5265&amp;V5267,Y5265:DP5265&amp;Y5267:DP5267,0))))</f>
        <v>0</v>
      </c>
      <c r="W5266" s="95"/>
      <c r="X5266" s="108"/>
    </row>
    <row r="5267" spans="2:24" ht="13.9" thickBot="1">
      <c r="B5267" s="96"/>
      <c r="C5267" s="97"/>
      <c r="D5267" s="96"/>
      <c r="E5267" s="96"/>
      <c r="F5267" s="96"/>
      <c r="G5267" s="96"/>
      <c r="H5267" s="96"/>
      <c r="I5267" s="96"/>
      <c r="J5267" s="96"/>
      <c r="K5267" s="96"/>
      <c r="L5267" s="96"/>
      <c r="M5267" s="96"/>
      <c r="N5267" s="96"/>
      <c r="O5267" s="96"/>
      <c r="P5267" s="97"/>
      <c r="Q5267" s="218"/>
      <c r="R5267" s="98" t="str">
        <f t="shared" ref="R5267" si="13798">IF(COUNTA(Y5264:DP5267)=0,"none",HLOOKUP(R5265,Y5265:DP5267,3,FALSE))</f>
        <v>none</v>
      </c>
      <c r="S5267" s="99" t="str">
        <f t="shared" ref="S5267" si="13799">IF(COUNTA(Y5264:DP5267)=0,"none",HLOOKUP(S5264,Y5264:DP5267,4,FALSE))</f>
        <v>none</v>
      </c>
      <c r="T5267" s="100"/>
      <c r="U5267" s="100" t="str">
        <f t="array" ref="U5267">IF(COUNTA(Y5264:DP5267)=0,"none",IF($U$2="WAHR",$W$3,Abfrage!$F$4))</f>
        <v>none</v>
      </c>
      <c r="V5267" s="100" t="str">
        <f t="array" ref="V5267">IF(COUNTA(Y5264:DP5267)=0,"none",IF($U$2="WAHR",$W$3,Abfrage!$F$4))</f>
        <v>none</v>
      </c>
      <c r="W5267" s="100" t="str">
        <f t="array" ref="W5267">IF(COUNTA(Y5264:DP5267)=0,"none",IF($U$2="WAHR",$W$3,Abfrage!$F$4))</f>
        <v>none</v>
      </c>
      <c r="X5267" s="109"/>
    </row>
    <row r="5268" spans="2:24">
      <c r="B5268" s="75" t="s">
        <v>3230</v>
      </c>
      <c r="C5268" s="76">
        <v>1000381317</v>
      </c>
      <c r="D5268" s="75" t="s">
        <v>95</v>
      </c>
      <c r="E5268" s="75" t="s">
        <v>175</v>
      </c>
      <c r="F5268" s="75" t="s">
        <v>97</v>
      </c>
      <c r="G5268" s="75" t="s">
        <v>3231</v>
      </c>
      <c r="H5268" s="75" t="e">
        <v>#N/A</v>
      </c>
      <c r="I5268" s="75" t="s">
        <v>3232</v>
      </c>
      <c r="J5268" s="75" t="s">
        <v>3233</v>
      </c>
      <c r="K5268" s="75" t="s">
        <v>306</v>
      </c>
      <c r="L5268" s="75" t="s">
        <v>306</v>
      </c>
      <c r="M5268" s="75" t="s">
        <v>307</v>
      </c>
      <c r="N5268" s="75" t="s">
        <v>349</v>
      </c>
      <c r="O5268" s="75" t="s">
        <v>306</v>
      </c>
      <c r="P5268" s="76" t="s">
        <v>306</v>
      </c>
      <c r="Q5268" s="216"/>
      <c r="R5268" s="77" t="str">
        <f t="shared" ref="R5268" si="13800">IF(COUNTA(Y5268:DP5271)=0,"01.01.1900",INDEX(Y5268:DP5268,MATCH(R5269,Y5269:DP5269,0)))</f>
        <v>01.01.1900</v>
      </c>
      <c r="S5268" s="78" t="str">
        <f t="shared" ref="S5268" si="13801">IF(COUNTA(Y5268:DP5271)=0,"01.01.1900",MAX(Y5268:DP5268))</f>
        <v>01.01.1900</v>
      </c>
      <c r="T5268" s="79"/>
      <c r="U5268" s="80" t="str">
        <f t="array" ref="U5268">IF(COUNTA(Y5268:DP5271)=0,"01.01.1900",IF(ISERROR(HLOOKUP(U5271,Y5271:DP5271,1,FALSE)),"01.01.1900",INDEX(Y5268:DP5268,MATCH(U5269&amp;U5271,Y5269:DP5269&amp;Y5271:DP5271,0))))</f>
        <v>01.01.1900</v>
      </c>
      <c r="V5268" s="81" t="str">
        <f t="shared" ref="V5268" si="13802">IF(COUNTA(Y5268:DP5271)=0,"01.01.1900",_xlfn.MAXIFS(Y5268:DP5268,Y5271:DP5271,V5271))</f>
        <v>01.01.1900</v>
      </c>
      <c r="W5268" s="82"/>
      <c r="X5268" s="106"/>
    </row>
    <row r="5269" spans="2:24">
      <c r="B5269" s="83"/>
      <c r="C5269" s="84"/>
      <c r="D5269" s="83"/>
      <c r="E5269" s="83"/>
      <c r="F5269" s="83"/>
      <c r="G5269" s="83"/>
      <c r="H5269" s="83"/>
      <c r="I5269" s="83"/>
      <c r="J5269" s="83"/>
      <c r="K5269" s="83"/>
      <c r="L5269" s="83"/>
      <c r="M5269" s="83"/>
      <c r="N5269" s="83"/>
      <c r="O5269" s="83"/>
      <c r="P5269" s="84"/>
      <c r="Q5269" s="217"/>
      <c r="R5269" s="85">
        <f t="shared" ref="R5269" si="13803">IF(COUNTA(Y5268:DP5271)=0,0,MIN(Y5269:DP5269))</f>
        <v>0</v>
      </c>
      <c r="S5269" s="86">
        <f t="shared" ref="S5269" si="13804">IF(COUNTA(Y5268:DP5271)=0,0,HLOOKUP(S5268,Y5268:DP5271,2,FALSE))</f>
        <v>0</v>
      </c>
      <c r="T5269" s="87">
        <f t="shared" ref="T5269" si="13805">IF(COUNTA(Y5268:DP5271)=0,0,AVERAGE(Y5269:DP5269))</f>
        <v>0</v>
      </c>
      <c r="U5269" s="88">
        <f t="shared" ref="U5269" si="13806">IF(COUNTA(Y5268:DP5271)=0,0,_xlfn.MINIFS(Y5269:DP5269,Y5271:DP5271,U5271))</f>
        <v>0</v>
      </c>
      <c r="V5269" s="89">
        <f t="array" ref="V5269">IF(COUNTA(Y5268:DP5271)=0,0,IF(ISERROR(HLOOKUP(V5271,Y5271:DP5271,1,FALSE)),0,INDEX(Y5269:DP5269,MATCH(V5268&amp;V5271,Y5268:DP5268&amp;Y5271:DP5271,0))))</f>
        <v>0</v>
      </c>
      <c r="W5269" s="90">
        <f t="array" ref="W5269">IF(COUNTA(Y5268:DP5271)=0,0,IF(ISERROR(HLOOKUP(W5271,Y5271:DP5271,1,FALSE)),0,AVERAGEIF(Y5271:DP5271,$W5271,Y5269:DP5269)))</f>
        <v>0</v>
      </c>
      <c r="X5269" s="107"/>
    </row>
    <row r="5270" spans="2:24">
      <c r="B5270" s="83"/>
      <c r="C5270" s="84"/>
      <c r="D5270" s="83"/>
      <c r="E5270" s="83"/>
      <c r="F5270" s="83"/>
      <c r="G5270" s="83"/>
      <c r="H5270" s="83"/>
      <c r="I5270" s="83"/>
      <c r="J5270" s="83"/>
      <c r="K5270" s="83"/>
      <c r="L5270" s="83"/>
      <c r="M5270" s="83"/>
      <c r="N5270" s="83"/>
      <c r="O5270" s="83"/>
      <c r="P5270" s="84"/>
      <c r="Q5270" s="217"/>
      <c r="R5270" s="91">
        <f t="shared" ref="R5270" si="13807">IF(COUNTA(Y5268:DP5271)=0,0,HLOOKUP(R5269,Y5269:DP5271,2,FALSE))</f>
        <v>0</v>
      </c>
      <c r="S5270" s="92">
        <f t="shared" ref="S5270" si="13808">IF(COUNTA(Y5268:DP5271)=0,0,HLOOKUP(S5268,Y5268:DP5271,3,FALSE))</f>
        <v>0</v>
      </c>
      <c r="T5270" s="93"/>
      <c r="U5270" s="94">
        <f t="array" ref="U5270">IF(COUNTA(Y5268:DP5271)=0,0,IF(ISERROR(HLOOKUP(U5271,Y5271:DP5271,1,FALSE)),0,INDEX(Y5270:DP5270,MATCH(U5269&amp;U5271,Y5269:DP5269&amp;Y5271:DP5271,0))))</f>
        <v>0</v>
      </c>
      <c r="V5270" s="94">
        <f t="array" ref="V5270">IF(COUNTA(Y5268:DP5271)=0,0,IF(ISERROR(HLOOKUP(V5271,Y5271:DP5271,1,FALSE)),0,INDEX(Y5270:DP5270,MATCH(V5269&amp;V5271,Y5269:DP5269&amp;Y5271:DP5271,0))))</f>
        <v>0</v>
      </c>
      <c r="W5270" s="95"/>
      <c r="X5270" s="108"/>
    </row>
    <row r="5271" spans="2:24" ht="13.9" thickBot="1">
      <c r="B5271" s="96"/>
      <c r="C5271" s="97"/>
      <c r="D5271" s="96"/>
      <c r="E5271" s="96"/>
      <c r="F5271" s="96"/>
      <c r="G5271" s="96"/>
      <c r="H5271" s="96"/>
      <c r="I5271" s="96"/>
      <c r="J5271" s="96"/>
      <c r="K5271" s="96"/>
      <c r="L5271" s="96"/>
      <c r="M5271" s="96"/>
      <c r="N5271" s="96"/>
      <c r="O5271" s="96"/>
      <c r="P5271" s="97"/>
      <c r="Q5271" s="218"/>
      <c r="R5271" s="98" t="str">
        <f t="shared" ref="R5271" si="13809">IF(COUNTA(Y5268:DP5271)=0,"none",HLOOKUP(R5269,Y5269:DP5271,3,FALSE))</f>
        <v>none</v>
      </c>
      <c r="S5271" s="99" t="str">
        <f t="shared" ref="S5271" si="13810">IF(COUNTA(Y5268:DP5271)=0,"none",HLOOKUP(S5268,Y5268:DP5271,4,FALSE))</f>
        <v>none</v>
      </c>
      <c r="T5271" s="100"/>
      <c r="U5271" s="100" t="str">
        <f t="array" ref="U5271">IF(COUNTA(Y5268:DP5271)=0,"none",IF($U$2="WAHR",$W$3,Abfrage!$F$4))</f>
        <v>none</v>
      </c>
      <c r="V5271" s="100" t="str">
        <f t="array" ref="V5271">IF(COUNTA(Y5268:DP5271)=0,"none",IF($U$2="WAHR",$W$3,Abfrage!$F$4))</f>
        <v>none</v>
      </c>
      <c r="W5271" s="100" t="str">
        <f t="array" ref="W5271">IF(COUNTA(Y5268:DP5271)=0,"none",IF($U$2="WAHR",$W$3,Abfrage!$F$4))</f>
        <v>none</v>
      </c>
      <c r="X5271" s="109"/>
    </row>
    <row r="5272" spans="2:24">
      <c r="B5272" s="75" t="s">
        <v>3234</v>
      </c>
      <c r="C5272" s="76">
        <v>1000381307</v>
      </c>
      <c r="D5272" s="75" t="s">
        <v>95</v>
      </c>
      <c r="E5272" s="75" t="s">
        <v>96</v>
      </c>
      <c r="F5272" s="75" t="s">
        <v>97</v>
      </c>
      <c r="G5272" s="75" t="s">
        <v>3235</v>
      </c>
      <c r="H5272" s="75" t="e">
        <v>#N/A</v>
      </c>
      <c r="I5272" s="75" t="s">
        <v>3232</v>
      </c>
      <c r="J5272" s="75" t="s">
        <v>3236</v>
      </c>
      <c r="K5272" s="75" t="s">
        <v>306</v>
      </c>
      <c r="L5272" s="75" t="s">
        <v>306</v>
      </c>
      <c r="M5272" s="75" t="s">
        <v>313</v>
      </c>
      <c r="N5272" s="75" t="s">
        <v>360</v>
      </c>
      <c r="O5272" s="75" t="s">
        <v>306</v>
      </c>
      <c r="P5272" s="76" t="s">
        <v>306</v>
      </c>
      <c r="Q5272" s="216"/>
      <c r="R5272" s="77" t="str">
        <f t="shared" ref="R5272" si="13811">IF(COUNTA(Y5272:DP5275)=0,"01.01.1900",INDEX(Y5272:DP5272,MATCH(R5273,Y5273:DP5273,0)))</f>
        <v>01.01.1900</v>
      </c>
      <c r="S5272" s="78" t="str">
        <f t="shared" ref="S5272" si="13812">IF(COUNTA(Y5272:DP5275)=0,"01.01.1900",MAX(Y5272:DP5272))</f>
        <v>01.01.1900</v>
      </c>
      <c r="T5272" s="79"/>
      <c r="U5272" s="80" t="str">
        <f t="array" ref="U5272">IF(COUNTA(Y5272:DP5275)=0,"01.01.1900",IF(ISERROR(HLOOKUP(U5275,Y5275:DP5275,1,FALSE)),"01.01.1900",INDEX(Y5272:DP5272,MATCH(U5273&amp;U5275,Y5273:DP5273&amp;Y5275:DP5275,0))))</f>
        <v>01.01.1900</v>
      </c>
      <c r="V5272" s="81" t="str">
        <f t="shared" ref="V5272" si="13813">IF(COUNTA(Y5272:DP5275)=0,"01.01.1900",_xlfn.MAXIFS(Y5272:DP5272,Y5275:DP5275,V5275))</f>
        <v>01.01.1900</v>
      </c>
      <c r="W5272" s="82"/>
      <c r="X5272" s="106"/>
    </row>
    <row r="5273" spans="2:24">
      <c r="B5273" s="83"/>
      <c r="C5273" s="84"/>
      <c r="D5273" s="83"/>
      <c r="E5273" s="83"/>
      <c r="F5273" s="83"/>
      <c r="G5273" s="83"/>
      <c r="H5273" s="83"/>
      <c r="I5273" s="83"/>
      <c r="J5273" s="83"/>
      <c r="K5273" s="83"/>
      <c r="L5273" s="83"/>
      <c r="M5273" s="83"/>
      <c r="N5273" s="83"/>
      <c r="O5273" s="83"/>
      <c r="P5273" s="84"/>
      <c r="Q5273" s="217"/>
      <c r="R5273" s="85">
        <f t="shared" ref="R5273" si="13814">IF(COUNTA(Y5272:DP5275)=0,0,MIN(Y5273:DP5273))</f>
        <v>0</v>
      </c>
      <c r="S5273" s="86">
        <f t="shared" ref="S5273" si="13815">IF(COUNTA(Y5272:DP5275)=0,0,HLOOKUP(S5272,Y5272:DP5275,2,FALSE))</f>
        <v>0</v>
      </c>
      <c r="T5273" s="87">
        <f t="shared" ref="T5273" si="13816">IF(COUNTA(Y5272:DP5275)=0,0,AVERAGE(Y5273:DP5273))</f>
        <v>0</v>
      </c>
      <c r="U5273" s="88">
        <f t="shared" ref="U5273" si="13817">IF(COUNTA(Y5272:DP5275)=0,0,_xlfn.MINIFS(Y5273:DP5273,Y5275:DP5275,U5275))</f>
        <v>0</v>
      </c>
      <c r="V5273" s="89">
        <f t="array" ref="V5273">IF(COUNTA(Y5272:DP5275)=0,0,IF(ISERROR(HLOOKUP(V5275,Y5275:DP5275,1,FALSE)),0,INDEX(Y5273:DP5273,MATCH(V5272&amp;V5275,Y5272:DP5272&amp;Y5275:DP5275,0))))</f>
        <v>0</v>
      </c>
      <c r="W5273" s="90">
        <f t="array" ref="W5273">IF(COUNTA(Y5272:DP5275)=0,0,IF(ISERROR(HLOOKUP(W5275,Y5275:DP5275,1,FALSE)),0,AVERAGEIF(Y5275:DP5275,$W5275,Y5273:DP5273)))</f>
        <v>0</v>
      </c>
      <c r="X5273" s="107"/>
    </row>
    <row r="5274" spans="2:24">
      <c r="B5274" s="83"/>
      <c r="C5274" s="84"/>
      <c r="D5274" s="83"/>
      <c r="E5274" s="83"/>
      <c r="F5274" s="83"/>
      <c r="G5274" s="83"/>
      <c r="H5274" s="83"/>
      <c r="I5274" s="83"/>
      <c r="J5274" s="83"/>
      <c r="K5274" s="83"/>
      <c r="L5274" s="83"/>
      <c r="M5274" s="83"/>
      <c r="N5274" s="83"/>
      <c r="O5274" s="83"/>
      <c r="P5274" s="84"/>
      <c r="Q5274" s="217"/>
      <c r="R5274" s="91">
        <f t="shared" ref="R5274" si="13818">IF(COUNTA(Y5272:DP5275)=0,0,HLOOKUP(R5273,Y5273:DP5275,2,FALSE))</f>
        <v>0</v>
      </c>
      <c r="S5274" s="92">
        <f t="shared" ref="S5274" si="13819">IF(COUNTA(Y5272:DP5275)=0,0,HLOOKUP(S5272,Y5272:DP5275,3,FALSE))</f>
        <v>0</v>
      </c>
      <c r="T5274" s="93"/>
      <c r="U5274" s="94">
        <f t="array" ref="U5274">IF(COUNTA(Y5272:DP5275)=0,0,IF(ISERROR(HLOOKUP(U5275,Y5275:DP5275,1,FALSE)),0,INDEX(Y5274:DP5274,MATCH(U5273&amp;U5275,Y5273:DP5273&amp;Y5275:DP5275,0))))</f>
        <v>0</v>
      </c>
      <c r="V5274" s="94">
        <f t="array" ref="V5274">IF(COUNTA(Y5272:DP5275)=0,0,IF(ISERROR(HLOOKUP(V5275,Y5275:DP5275,1,FALSE)),0,INDEX(Y5274:DP5274,MATCH(V5273&amp;V5275,Y5273:DP5273&amp;Y5275:DP5275,0))))</f>
        <v>0</v>
      </c>
      <c r="W5274" s="95"/>
      <c r="X5274" s="108"/>
    </row>
    <row r="5275" spans="2:24" ht="13.9" thickBot="1">
      <c r="B5275" s="96"/>
      <c r="C5275" s="97"/>
      <c r="D5275" s="96"/>
      <c r="E5275" s="96"/>
      <c r="F5275" s="96"/>
      <c r="G5275" s="96"/>
      <c r="H5275" s="96"/>
      <c r="I5275" s="96"/>
      <c r="J5275" s="96"/>
      <c r="K5275" s="96"/>
      <c r="L5275" s="96"/>
      <c r="M5275" s="96"/>
      <c r="N5275" s="96"/>
      <c r="O5275" s="96"/>
      <c r="P5275" s="97"/>
      <c r="Q5275" s="218"/>
      <c r="R5275" s="98" t="str">
        <f t="shared" ref="R5275" si="13820">IF(COUNTA(Y5272:DP5275)=0,"none",HLOOKUP(R5273,Y5273:DP5275,3,FALSE))</f>
        <v>none</v>
      </c>
      <c r="S5275" s="99" t="str">
        <f t="shared" ref="S5275" si="13821">IF(COUNTA(Y5272:DP5275)=0,"none",HLOOKUP(S5272,Y5272:DP5275,4,FALSE))</f>
        <v>none</v>
      </c>
      <c r="T5275" s="100"/>
      <c r="U5275" s="100" t="str">
        <f t="array" ref="U5275">IF(COUNTA(Y5272:DP5275)=0,"none",IF($U$2="WAHR",$W$3,Abfrage!$F$4))</f>
        <v>none</v>
      </c>
      <c r="V5275" s="100" t="str">
        <f t="array" ref="V5275">IF(COUNTA(Y5272:DP5275)=0,"none",IF($U$2="WAHR",$W$3,Abfrage!$F$4))</f>
        <v>none</v>
      </c>
      <c r="W5275" s="100" t="str">
        <f t="array" ref="W5275">IF(COUNTA(Y5272:DP5275)=0,"none",IF($U$2="WAHR",$W$3,Abfrage!$F$4))</f>
        <v>none</v>
      </c>
      <c r="X5275" s="109"/>
    </row>
    <row r="5276" spans="2:24">
      <c r="B5276" s="75" t="s">
        <v>3237</v>
      </c>
      <c r="C5276" s="76">
        <v>1000321574</v>
      </c>
      <c r="D5276" s="75" t="s">
        <v>217</v>
      </c>
      <c r="E5276" s="75" t="s">
        <v>3238</v>
      </c>
      <c r="F5276" s="75" t="s">
        <v>233</v>
      </c>
      <c r="G5276" s="75" t="s">
        <v>3239</v>
      </c>
      <c r="H5276" s="75" t="e">
        <v>#N/A</v>
      </c>
      <c r="I5276" s="75" t="s">
        <v>3240</v>
      </c>
      <c r="J5276" s="75" t="s">
        <v>3241</v>
      </c>
      <c r="K5276" s="75" t="s">
        <v>306</v>
      </c>
      <c r="L5276" s="75" t="s">
        <v>306</v>
      </c>
      <c r="M5276" s="75" t="s">
        <v>313</v>
      </c>
      <c r="N5276" s="75" t="s">
        <v>314</v>
      </c>
      <c r="O5276" s="75" t="s">
        <v>306</v>
      </c>
      <c r="P5276" s="76" t="s">
        <v>306</v>
      </c>
      <c r="Q5276" s="216"/>
      <c r="R5276" s="77" t="str">
        <f t="shared" ref="R5276" si="13822">IF(COUNTA(Y5276:DP5279)=0,"01.01.1900",INDEX(Y5276:DP5276,MATCH(R5277,Y5277:DP5277,0)))</f>
        <v>01.01.1900</v>
      </c>
      <c r="S5276" s="78" t="str">
        <f t="shared" ref="S5276" si="13823">IF(COUNTA(Y5276:DP5279)=0,"01.01.1900",MAX(Y5276:DP5276))</f>
        <v>01.01.1900</v>
      </c>
      <c r="T5276" s="79"/>
      <c r="U5276" s="80" t="str">
        <f t="array" ref="U5276">IF(COUNTA(Y5276:DP5279)=0,"01.01.1900",IF(ISERROR(HLOOKUP(U5279,Y5279:DP5279,1,FALSE)),"01.01.1900",INDEX(Y5276:DP5276,MATCH(U5277&amp;U5279,Y5277:DP5277&amp;Y5279:DP5279,0))))</f>
        <v>01.01.1900</v>
      </c>
      <c r="V5276" s="81" t="str">
        <f t="shared" ref="V5276" si="13824">IF(COUNTA(Y5276:DP5279)=0,"01.01.1900",_xlfn.MAXIFS(Y5276:DP5276,Y5279:DP5279,V5279))</f>
        <v>01.01.1900</v>
      </c>
      <c r="W5276" s="82"/>
      <c r="X5276" s="106"/>
    </row>
    <row r="5277" spans="2:24">
      <c r="B5277" s="83"/>
      <c r="C5277" s="84"/>
      <c r="D5277" s="83"/>
      <c r="E5277" s="83"/>
      <c r="F5277" s="83"/>
      <c r="G5277" s="83"/>
      <c r="H5277" s="83"/>
      <c r="I5277" s="83"/>
      <c r="J5277" s="83"/>
      <c r="K5277" s="83"/>
      <c r="L5277" s="83"/>
      <c r="M5277" s="83"/>
      <c r="N5277" s="83"/>
      <c r="O5277" s="83"/>
      <c r="P5277" s="84"/>
      <c r="Q5277" s="217"/>
      <c r="R5277" s="85">
        <f t="shared" ref="R5277" si="13825">IF(COUNTA(Y5276:DP5279)=0,0,MIN(Y5277:DP5277))</f>
        <v>0</v>
      </c>
      <c r="S5277" s="86">
        <f t="shared" ref="S5277" si="13826">IF(COUNTA(Y5276:DP5279)=0,0,HLOOKUP(S5276,Y5276:DP5279,2,FALSE))</f>
        <v>0</v>
      </c>
      <c r="T5277" s="87">
        <f t="shared" ref="T5277" si="13827">IF(COUNTA(Y5276:DP5279)=0,0,AVERAGE(Y5277:DP5277))</f>
        <v>0</v>
      </c>
      <c r="U5277" s="88">
        <f t="shared" ref="U5277" si="13828">IF(COUNTA(Y5276:DP5279)=0,0,_xlfn.MINIFS(Y5277:DP5277,Y5279:DP5279,U5279))</f>
        <v>0</v>
      </c>
      <c r="V5277" s="89">
        <f t="array" ref="V5277">IF(COUNTA(Y5276:DP5279)=0,0,IF(ISERROR(HLOOKUP(V5279,Y5279:DP5279,1,FALSE)),0,INDEX(Y5277:DP5277,MATCH(V5276&amp;V5279,Y5276:DP5276&amp;Y5279:DP5279,0))))</f>
        <v>0</v>
      </c>
      <c r="W5277" s="90">
        <f t="array" ref="W5277">IF(COUNTA(Y5276:DP5279)=0,0,IF(ISERROR(HLOOKUP(W5279,Y5279:DP5279,1,FALSE)),0,AVERAGEIF(Y5279:DP5279,$W5279,Y5277:DP5277)))</f>
        <v>0</v>
      </c>
      <c r="X5277" s="107"/>
    </row>
    <row r="5278" spans="2:24">
      <c r="B5278" s="83"/>
      <c r="C5278" s="84"/>
      <c r="D5278" s="83"/>
      <c r="E5278" s="83"/>
      <c r="F5278" s="83"/>
      <c r="G5278" s="83"/>
      <c r="H5278" s="83"/>
      <c r="I5278" s="83"/>
      <c r="J5278" s="83"/>
      <c r="K5278" s="83"/>
      <c r="L5278" s="83"/>
      <c r="M5278" s="83"/>
      <c r="N5278" s="83"/>
      <c r="O5278" s="83"/>
      <c r="P5278" s="84"/>
      <c r="Q5278" s="217"/>
      <c r="R5278" s="91">
        <f t="shared" ref="R5278" si="13829">IF(COUNTA(Y5276:DP5279)=0,0,HLOOKUP(R5277,Y5277:DP5279,2,FALSE))</f>
        <v>0</v>
      </c>
      <c r="S5278" s="92">
        <f t="shared" ref="S5278" si="13830">IF(COUNTA(Y5276:DP5279)=0,0,HLOOKUP(S5276,Y5276:DP5279,3,FALSE))</f>
        <v>0</v>
      </c>
      <c r="T5278" s="93"/>
      <c r="U5278" s="94">
        <f t="array" ref="U5278">IF(COUNTA(Y5276:DP5279)=0,0,IF(ISERROR(HLOOKUP(U5279,Y5279:DP5279,1,FALSE)),0,INDEX(Y5278:DP5278,MATCH(U5277&amp;U5279,Y5277:DP5277&amp;Y5279:DP5279,0))))</f>
        <v>0</v>
      </c>
      <c r="V5278" s="94">
        <f t="array" ref="V5278">IF(COUNTA(Y5276:DP5279)=0,0,IF(ISERROR(HLOOKUP(V5279,Y5279:DP5279,1,FALSE)),0,INDEX(Y5278:DP5278,MATCH(V5277&amp;V5279,Y5277:DP5277&amp;Y5279:DP5279,0))))</f>
        <v>0</v>
      </c>
      <c r="W5278" s="95"/>
      <c r="X5278" s="108"/>
    </row>
    <row r="5279" spans="2:24" ht="13.9" thickBot="1">
      <c r="B5279" s="96"/>
      <c r="C5279" s="97"/>
      <c r="D5279" s="96"/>
      <c r="E5279" s="96"/>
      <c r="F5279" s="96"/>
      <c r="G5279" s="96"/>
      <c r="H5279" s="96"/>
      <c r="I5279" s="96"/>
      <c r="J5279" s="96"/>
      <c r="K5279" s="96"/>
      <c r="L5279" s="96"/>
      <c r="M5279" s="96"/>
      <c r="N5279" s="96"/>
      <c r="O5279" s="96"/>
      <c r="P5279" s="97"/>
      <c r="Q5279" s="218"/>
      <c r="R5279" s="98" t="str">
        <f t="shared" ref="R5279" si="13831">IF(COUNTA(Y5276:DP5279)=0,"none",HLOOKUP(R5277,Y5277:DP5279,3,FALSE))</f>
        <v>none</v>
      </c>
      <c r="S5279" s="99" t="str">
        <f t="shared" ref="S5279" si="13832">IF(COUNTA(Y5276:DP5279)=0,"none",HLOOKUP(S5276,Y5276:DP5279,4,FALSE))</f>
        <v>none</v>
      </c>
      <c r="T5279" s="100"/>
      <c r="U5279" s="100" t="str">
        <f t="array" ref="U5279">IF(COUNTA(Y5276:DP5279)=0,"none",IF($U$2="WAHR",$W$3,Abfrage!$F$4))</f>
        <v>none</v>
      </c>
      <c r="V5279" s="100" t="str">
        <f t="array" ref="V5279">IF(COUNTA(Y5276:DP5279)=0,"none",IF($U$2="WAHR",$W$3,Abfrage!$F$4))</f>
        <v>none</v>
      </c>
      <c r="W5279" s="100" t="str">
        <f t="array" ref="W5279">IF(COUNTA(Y5276:DP5279)=0,"none",IF($U$2="WAHR",$W$3,Abfrage!$F$4))</f>
        <v>none</v>
      </c>
      <c r="X5279" s="109"/>
    </row>
    <row r="5280" spans="2:24">
      <c r="B5280" s="75" t="s">
        <v>3242</v>
      </c>
      <c r="C5280" s="76">
        <v>1000321573</v>
      </c>
      <c r="D5280" s="75" t="s">
        <v>217</v>
      </c>
      <c r="E5280" s="75" t="s">
        <v>3238</v>
      </c>
      <c r="F5280" s="75" t="s">
        <v>233</v>
      </c>
      <c r="G5280" s="75" t="s">
        <v>3243</v>
      </c>
      <c r="H5280" s="75" t="e">
        <v>#N/A</v>
      </c>
      <c r="I5280" s="75" t="s">
        <v>3240</v>
      </c>
      <c r="J5280" s="75" t="s">
        <v>3244</v>
      </c>
      <c r="K5280" s="75" t="s">
        <v>306</v>
      </c>
      <c r="L5280" s="75" t="s">
        <v>306</v>
      </c>
      <c r="M5280" s="75" t="s">
        <v>307</v>
      </c>
      <c r="N5280" s="75" t="s">
        <v>314</v>
      </c>
      <c r="O5280" s="75" t="s">
        <v>306</v>
      </c>
      <c r="P5280" s="76" t="s">
        <v>306</v>
      </c>
      <c r="Q5280" s="216"/>
      <c r="R5280" s="77" t="str">
        <f t="shared" ref="R5280" si="13833">IF(COUNTA(Y5280:DP5283)=0,"01.01.1900",INDEX(Y5280:DP5280,MATCH(R5281,Y5281:DP5281,0)))</f>
        <v>01.01.1900</v>
      </c>
      <c r="S5280" s="78" t="str">
        <f t="shared" ref="S5280" si="13834">IF(COUNTA(Y5280:DP5283)=0,"01.01.1900",MAX(Y5280:DP5280))</f>
        <v>01.01.1900</v>
      </c>
      <c r="T5280" s="79"/>
      <c r="U5280" s="80" t="str">
        <f t="array" ref="U5280">IF(COUNTA(Y5280:DP5283)=0,"01.01.1900",IF(ISERROR(HLOOKUP(U5283,Y5283:DP5283,1,FALSE)),"01.01.1900",INDEX(Y5280:DP5280,MATCH(U5281&amp;U5283,Y5281:DP5281&amp;Y5283:DP5283,0))))</f>
        <v>01.01.1900</v>
      </c>
      <c r="V5280" s="81" t="str">
        <f t="shared" ref="V5280" si="13835">IF(COUNTA(Y5280:DP5283)=0,"01.01.1900",_xlfn.MAXIFS(Y5280:DP5280,Y5283:DP5283,V5283))</f>
        <v>01.01.1900</v>
      </c>
      <c r="W5280" s="82"/>
      <c r="X5280" s="106"/>
    </row>
    <row r="5281" spans="2:24">
      <c r="B5281" s="83"/>
      <c r="C5281" s="84"/>
      <c r="D5281" s="83"/>
      <c r="E5281" s="83"/>
      <c r="F5281" s="83"/>
      <c r="G5281" s="83"/>
      <c r="H5281" s="83"/>
      <c r="I5281" s="83"/>
      <c r="J5281" s="83"/>
      <c r="K5281" s="83"/>
      <c r="L5281" s="83"/>
      <c r="M5281" s="83"/>
      <c r="N5281" s="83"/>
      <c r="O5281" s="83"/>
      <c r="P5281" s="84"/>
      <c r="Q5281" s="217"/>
      <c r="R5281" s="85">
        <f t="shared" ref="R5281" si="13836">IF(COUNTA(Y5280:DP5283)=0,0,MIN(Y5281:DP5281))</f>
        <v>0</v>
      </c>
      <c r="S5281" s="86">
        <f t="shared" ref="S5281" si="13837">IF(COUNTA(Y5280:DP5283)=0,0,HLOOKUP(S5280,Y5280:DP5283,2,FALSE))</f>
        <v>0</v>
      </c>
      <c r="T5281" s="87">
        <f t="shared" ref="T5281" si="13838">IF(COUNTA(Y5280:DP5283)=0,0,AVERAGE(Y5281:DP5281))</f>
        <v>0</v>
      </c>
      <c r="U5281" s="88">
        <f t="shared" ref="U5281" si="13839">IF(COUNTA(Y5280:DP5283)=0,0,_xlfn.MINIFS(Y5281:DP5281,Y5283:DP5283,U5283))</f>
        <v>0</v>
      </c>
      <c r="V5281" s="89">
        <f t="array" ref="V5281">IF(COUNTA(Y5280:DP5283)=0,0,IF(ISERROR(HLOOKUP(V5283,Y5283:DP5283,1,FALSE)),0,INDEX(Y5281:DP5281,MATCH(V5280&amp;V5283,Y5280:DP5280&amp;Y5283:DP5283,0))))</f>
        <v>0</v>
      </c>
      <c r="W5281" s="90">
        <f t="array" ref="W5281">IF(COUNTA(Y5280:DP5283)=0,0,IF(ISERROR(HLOOKUP(W5283,Y5283:DP5283,1,FALSE)),0,AVERAGEIF(Y5283:DP5283,$W5283,Y5281:DP5281)))</f>
        <v>0</v>
      </c>
      <c r="X5281" s="107"/>
    </row>
    <row r="5282" spans="2:24">
      <c r="B5282" s="83"/>
      <c r="C5282" s="84"/>
      <c r="D5282" s="83"/>
      <c r="E5282" s="83"/>
      <c r="F5282" s="83"/>
      <c r="G5282" s="83"/>
      <c r="H5282" s="83"/>
      <c r="I5282" s="83"/>
      <c r="J5282" s="83"/>
      <c r="K5282" s="83"/>
      <c r="L5282" s="83"/>
      <c r="M5282" s="83"/>
      <c r="N5282" s="83"/>
      <c r="O5282" s="83"/>
      <c r="P5282" s="84"/>
      <c r="Q5282" s="217"/>
      <c r="R5282" s="91">
        <f t="shared" ref="R5282" si="13840">IF(COUNTA(Y5280:DP5283)=0,0,HLOOKUP(R5281,Y5281:DP5283,2,FALSE))</f>
        <v>0</v>
      </c>
      <c r="S5282" s="92">
        <f t="shared" ref="S5282" si="13841">IF(COUNTA(Y5280:DP5283)=0,0,HLOOKUP(S5280,Y5280:DP5283,3,FALSE))</f>
        <v>0</v>
      </c>
      <c r="T5282" s="93"/>
      <c r="U5282" s="94">
        <f t="array" ref="U5282">IF(COUNTA(Y5280:DP5283)=0,0,IF(ISERROR(HLOOKUP(U5283,Y5283:DP5283,1,FALSE)),0,INDEX(Y5282:DP5282,MATCH(U5281&amp;U5283,Y5281:DP5281&amp;Y5283:DP5283,0))))</f>
        <v>0</v>
      </c>
      <c r="V5282" s="94">
        <f t="array" ref="V5282">IF(COUNTA(Y5280:DP5283)=0,0,IF(ISERROR(HLOOKUP(V5283,Y5283:DP5283,1,FALSE)),0,INDEX(Y5282:DP5282,MATCH(V5281&amp;V5283,Y5281:DP5281&amp;Y5283:DP5283,0))))</f>
        <v>0</v>
      </c>
      <c r="W5282" s="95"/>
      <c r="X5282" s="108"/>
    </row>
    <row r="5283" spans="2:24" ht="13.9" thickBot="1">
      <c r="B5283" s="96"/>
      <c r="C5283" s="97"/>
      <c r="D5283" s="96"/>
      <c r="E5283" s="96"/>
      <c r="F5283" s="96"/>
      <c r="G5283" s="96"/>
      <c r="H5283" s="96"/>
      <c r="I5283" s="96"/>
      <c r="J5283" s="96"/>
      <c r="K5283" s="96"/>
      <c r="L5283" s="96"/>
      <c r="M5283" s="96"/>
      <c r="N5283" s="96"/>
      <c r="O5283" s="96"/>
      <c r="P5283" s="97"/>
      <c r="Q5283" s="218"/>
      <c r="R5283" s="98" t="str">
        <f t="shared" ref="R5283" si="13842">IF(COUNTA(Y5280:DP5283)=0,"none",HLOOKUP(R5281,Y5281:DP5283,3,FALSE))</f>
        <v>none</v>
      </c>
      <c r="S5283" s="99" t="str">
        <f t="shared" ref="S5283" si="13843">IF(COUNTA(Y5280:DP5283)=0,"none",HLOOKUP(S5280,Y5280:DP5283,4,FALSE))</f>
        <v>none</v>
      </c>
      <c r="T5283" s="100"/>
      <c r="U5283" s="100" t="str">
        <f t="array" ref="U5283">IF(COUNTA(Y5280:DP5283)=0,"none",IF($U$2="WAHR",$W$3,Abfrage!$F$4))</f>
        <v>none</v>
      </c>
      <c r="V5283" s="100" t="str">
        <f t="array" ref="V5283">IF(COUNTA(Y5280:DP5283)=0,"none",IF($U$2="WAHR",$W$3,Abfrage!$F$4))</f>
        <v>none</v>
      </c>
      <c r="W5283" s="100" t="str">
        <f t="array" ref="W5283">IF(COUNTA(Y5280:DP5283)=0,"none",IF($U$2="WAHR",$W$3,Abfrage!$F$4))</f>
        <v>none</v>
      </c>
      <c r="X5283" s="109"/>
    </row>
    <row r="5284" spans="2:24">
      <c r="B5284" s="75" t="s">
        <v>3245</v>
      </c>
      <c r="C5284" s="76">
        <v>1000321572</v>
      </c>
      <c r="D5284" s="75" t="s">
        <v>217</v>
      </c>
      <c r="E5284" s="75" t="s">
        <v>3238</v>
      </c>
      <c r="F5284" s="75" t="s">
        <v>702</v>
      </c>
      <c r="G5284" s="75" t="s">
        <v>3246</v>
      </c>
      <c r="H5284" s="75" t="e">
        <v>#N/A</v>
      </c>
      <c r="I5284" s="75" t="s">
        <v>3240</v>
      </c>
      <c r="J5284" s="75" t="s">
        <v>3247</v>
      </c>
      <c r="K5284" s="75" t="s">
        <v>306</v>
      </c>
      <c r="L5284" s="75" t="s">
        <v>306</v>
      </c>
      <c r="M5284" s="75" t="s">
        <v>307</v>
      </c>
      <c r="N5284" s="75" t="s">
        <v>314</v>
      </c>
      <c r="O5284" s="75" t="s">
        <v>306</v>
      </c>
      <c r="P5284" s="76" t="s">
        <v>306</v>
      </c>
      <c r="Q5284" s="216"/>
      <c r="R5284" s="77" t="str">
        <f t="shared" ref="R5284" si="13844">IF(COUNTA(Y5284:DP5287)=0,"01.01.1900",INDEX(Y5284:DP5284,MATCH(R5285,Y5285:DP5285,0)))</f>
        <v>01.01.1900</v>
      </c>
      <c r="S5284" s="78" t="str">
        <f t="shared" ref="S5284" si="13845">IF(COUNTA(Y5284:DP5287)=0,"01.01.1900",MAX(Y5284:DP5284))</f>
        <v>01.01.1900</v>
      </c>
      <c r="T5284" s="79"/>
      <c r="U5284" s="80" t="str">
        <f t="array" ref="U5284">IF(COUNTA(Y5284:DP5287)=0,"01.01.1900",IF(ISERROR(HLOOKUP(U5287,Y5287:DP5287,1,FALSE)),"01.01.1900",INDEX(Y5284:DP5284,MATCH(U5285&amp;U5287,Y5285:DP5285&amp;Y5287:DP5287,0))))</f>
        <v>01.01.1900</v>
      </c>
      <c r="V5284" s="81" t="str">
        <f t="shared" ref="V5284" si="13846">IF(COUNTA(Y5284:DP5287)=0,"01.01.1900",_xlfn.MAXIFS(Y5284:DP5284,Y5287:DP5287,V5287))</f>
        <v>01.01.1900</v>
      </c>
      <c r="W5284" s="82"/>
      <c r="X5284" s="106"/>
    </row>
    <row r="5285" spans="2:24">
      <c r="B5285" s="83"/>
      <c r="C5285" s="84"/>
      <c r="D5285" s="83"/>
      <c r="E5285" s="83"/>
      <c r="F5285" s="83"/>
      <c r="G5285" s="83"/>
      <c r="H5285" s="83"/>
      <c r="I5285" s="83"/>
      <c r="J5285" s="83"/>
      <c r="K5285" s="83"/>
      <c r="L5285" s="83"/>
      <c r="M5285" s="83"/>
      <c r="N5285" s="83"/>
      <c r="O5285" s="83"/>
      <c r="P5285" s="84"/>
      <c r="Q5285" s="217"/>
      <c r="R5285" s="85">
        <f t="shared" ref="R5285" si="13847">IF(COUNTA(Y5284:DP5287)=0,0,MIN(Y5285:DP5285))</f>
        <v>0</v>
      </c>
      <c r="S5285" s="86">
        <f t="shared" ref="S5285" si="13848">IF(COUNTA(Y5284:DP5287)=0,0,HLOOKUP(S5284,Y5284:DP5287,2,FALSE))</f>
        <v>0</v>
      </c>
      <c r="T5285" s="87">
        <f t="shared" ref="T5285" si="13849">IF(COUNTA(Y5284:DP5287)=0,0,AVERAGE(Y5285:DP5285))</f>
        <v>0</v>
      </c>
      <c r="U5285" s="88">
        <f t="shared" ref="U5285" si="13850">IF(COUNTA(Y5284:DP5287)=0,0,_xlfn.MINIFS(Y5285:DP5285,Y5287:DP5287,U5287))</f>
        <v>0</v>
      </c>
      <c r="V5285" s="89">
        <f t="array" ref="V5285">IF(COUNTA(Y5284:DP5287)=0,0,IF(ISERROR(HLOOKUP(V5287,Y5287:DP5287,1,FALSE)),0,INDEX(Y5285:DP5285,MATCH(V5284&amp;V5287,Y5284:DP5284&amp;Y5287:DP5287,0))))</f>
        <v>0</v>
      </c>
      <c r="W5285" s="90">
        <f t="array" ref="W5285">IF(COUNTA(Y5284:DP5287)=0,0,IF(ISERROR(HLOOKUP(W5287,Y5287:DP5287,1,FALSE)),0,AVERAGEIF(Y5287:DP5287,$W5287,Y5285:DP5285)))</f>
        <v>0</v>
      </c>
      <c r="X5285" s="107"/>
    </row>
    <row r="5286" spans="2:24">
      <c r="B5286" s="83"/>
      <c r="C5286" s="84"/>
      <c r="D5286" s="83"/>
      <c r="E5286" s="83"/>
      <c r="F5286" s="83"/>
      <c r="G5286" s="83"/>
      <c r="H5286" s="83"/>
      <c r="I5286" s="83"/>
      <c r="J5286" s="83"/>
      <c r="K5286" s="83"/>
      <c r="L5286" s="83"/>
      <c r="M5286" s="83"/>
      <c r="N5286" s="83"/>
      <c r="O5286" s="83"/>
      <c r="P5286" s="84"/>
      <c r="Q5286" s="217"/>
      <c r="R5286" s="91">
        <f t="shared" ref="R5286" si="13851">IF(COUNTA(Y5284:DP5287)=0,0,HLOOKUP(R5285,Y5285:DP5287,2,FALSE))</f>
        <v>0</v>
      </c>
      <c r="S5286" s="92">
        <f t="shared" ref="S5286" si="13852">IF(COUNTA(Y5284:DP5287)=0,0,HLOOKUP(S5284,Y5284:DP5287,3,FALSE))</f>
        <v>0</v>
      </c>
      <c r="T5286" s="93"/>
      <c r="U5286" s="94">
        <f t="array" ref="U5286">IF(COUNTA(Y5284:DP5287)=0,0,IF(ISERROR(HLOOKUP(U5287,Y5287:DP5287,1,FALSE)),0,INDEX(Y5286:DP5286,MATCH(U5285&amp;U5287,Y5285:DP5285&amp;Y5287:DP5287,0))))</f>
        <v>0</v>
      </c>
      <c r="V5286" s="94">
        <f t="array" ref="V5286">IF(COUNTA(Y5284:DP5287)=0,0,IF(ISERROR(HLOOKUP(V5287,Y5287:DP5287,1,FALSE)),0,INDEX(Y5286:DP5286,MATCH(V5285&amp;V5287,Y5285:DP5285&amp;Y5287:DP5287,0))))</f>
        <v>0</v>
      </c>
      <c r="W5286" s="95"/>
      <c r="X5286" s="108"/>
    </row>
    <row r="5287" spans="2:24" ht="13.9" thickBot="1">
      <c r="B5287" s="96"/>
      <c r="C5287" s="97"/>
      <c r="D5287" s="96"/>
      <c r="E5287" s="96"/>
      <c r="F5287" s="96"/>
      <c r="G5287" s="96"/>
      <c r="H5287" s="96"/>
      <c r="I5287" s="96"/>
      <c r="J5287" s="96"/>
      <c r="K5287" s="96"/>
      <c r="L5287" s="96"/>
      <c r="M5287" s="96"/>
      <c r="N5287" s="96"/>
      <c r="O5287" s="96"/>
      <c r="P5287" s="97"/>
      <c r="Q5287" s="218"/>
      <c r="R5287" s="98" t="str">
        <f t="shared" ref="R5287" si="13853">IF(COUNTA(Y5284:DP5287)=0,"none",HLOOKUP(R5285,Y5285:DP5287,3,FALSE))</f>
        <v>none</v>
      </c>
      <c r="S5287" s="99" t="str">
        <f t="shared" ref="S5287" si="13854">IF(COUNTA(Y5284:DP5287)=0,"none",HLOOKUP(S5284,Y5284:DP5287,4,FALSE))</f>
        <v>none</v>
      </c>
      <c r="T5287" s="100"/>
      <c r="U5287" s="100" t="str">
        <f t="array" ref="U5287">IF(COUNTA(Y5284:DP5287)=0,"none",IF($U$2="WAHR",$W$3,Abfrage!$F$4))</f>
        <v>none</v>
      </c>
      <c r="V5287" s="100" t="str">
        <f t="array" ref="V5287">IF(COUNTA(Y5284:DP5287)=0,"none",IF($U$2="WAHR",$W$3,Abfrage!$F$4))</f>
        <v>none</v>
      </c>
      <c r="W5287" s="100" t="str">
        <f t="array" ref="W5287">IF(COUNTA(Y5284:DP5287)=0,"none",IF($U$2="WAHR",$W$3,Abfrage!$F$4))</f>
        <v>none</v>
      </c>
      <c r="X5287" s="109"/>
    </row>
    <row r="5288" spans="2:24">
      <c r="B5288" s="75" t="s">
        <v>3248</v>
      </c>
      <c r="C5288" s="76">
        <v>1000332779</v>
      </c>
      <c r="D5288" s="75" t="s">
        <v>95</v>
      </c>
      <c r="E5288" s="75" t="s">
        <v>3249</v>
      </c>
      <c r="F5288" s="75" t="s">
        <v>175</v>
      </c>
      <c r="G5288" s="75" t="s">
        <v>3250</v>
      </c>
      <c r="H5288" s="75" t="e">
        <v>#N/A</v>
      </c>
      <c r="I5288" s="75" t="s">
        <v>51</v>
      </c>
      <c r="J5288" s="75" t="s">
        <v>3251</v>
      </c>
      <c r="K5288" s="75" t="s">
        <v>306</v>
      </c>
      <c r="L5288" s="75" t="s">
        <v>306</v>
      </c>
      <c r="M5288" s="75" t="s">
        <v>306</v>
      </c>
      <c r="N5288" s="75" t="s">
        <v>306</v>
      </c>
      <c r="O5288" s="75" t="s">
        <v>306</v>
      </c>
      <c r="P5288" s="76" t="s">
        <v>306</v>
      </c>
      <c r="Q5288" s="216"/>
      <c r="R5288" s="77" t="str">
        <f t="shared" ref="R5288" si="13855">IF(COUNTA(Y5288:DP5291)=0,"01.01.1900",INDEX(Y5288:DP5288,MATCH(R5289,Y5289:DP5289,0)))</f>
        <v>01.01.1900</v>
      </c>
      <c r="S5288" s="78" t="str">
        <f t="shared" ref="S5288" si="13856">IF(COUNTA(Y5288:DP5291)=0,"01.01.1900",MAX(Y5288:DP5288))</f>
        <v>01.01.1900</v>
      </c>
      <c r="T5288" s="79"/>
      <c r="U5288" s="80" t="str">
        <f t="array" ref="U5288">IF(COUNTA(Y5288:DP5291)=0,"01.01.1900",IF(ISERROR(HLOOKUP(U5291,Y5291:DP5291,1,FALSE)),"01.01.1900",INDEX(Y5288:DP5288,MATCH(U5289&amp;U5291,Y5289:DP5289&amp;Y5291:DP5291,0))))</f>
        <v>01.01.1900</v>
      </c>
      <c r="V5288" s="81" t="str">
        <f t="shared" ref="V5288" si="13857">IF(COUNTA(Y5288:DP5291)=0,"01.01.1900",_xlfn.MAXIFS(Y5288:DP5288,Y5291:DP5291,V5291))</f>
        <v>01.01.1900</v>
      </c>
      <c r="W5288" s="82"/>
      <c r="X5288" s="106"/>
    </row>
    <row r="5289" spans="2:24">
      <c r="B5289" s="83"/>
      <c r="C5289" s="84"/>
      <c r="D5289" s="83"/>
      <c r="E5289" s="83"/>
      <c r="F5289" s="83"/>
      <c r="G5289" s="83"/>
      <c r="H5289" s="83"/>
      <c r="I5289" s="83"/>
      <c r="J5289" s="83"/>
      <c r="K5289" s="83"/>
      <c r="L5289" s="83"/>
      <c r="M5289" s="83"/>
      <c r="N5289" s="83"/>
      <c r="O5289" s="83"/>
      <c r="P5289" s="84"/>
      <c r="Q5289" s="217"/>
      <c r="R5289" s="85">
        <f t="shared" ref="R5289" si="13858">IF(COUNTA(Y5288:DP5291)=0,0,MIN(Y5289:DP5289))</f>
        <v>0</v>
      </c>
      <c r="S5289" s="86">
        <f t="shared" ref="S5289" si="13859">IF(COUNTA(Y5288:DP5291)=0,0,HLOOKUP(S5288,Y5288:DP5291,2,FALSE))</f>
        <v>0</v>
      </c>
      <c r="T5289" s="87">
        <f t="shared" ref="T5289" si="13860">IF(COUNTA(Y5288:DP5291)=0,0,AVERAGE(Y5289:DP5289))</f>
        <v>0</v>
      </c>
      <c r="U5289" s="88">
        <f t="shared" ref="U5289" si="13861">IF(COUNTA(Y5288:DP5291)=0,0,_xlfn.MINIFS(Y5289:DP5289,Y5291:DP5291,U5291))</f>
        <v>0</v>
      </c>
      <c r="V5289" s="89">
        <f t="array" ref="V5289">IF(COUNTA(Y5288:DP5291)=0,0,IF(ISERROR(HLOOKUP(V5291,Y5291:DP5291,1,FALSE)),0,INDEX(Y5289:DP5289,MATCH(V5288&amp;V5291,Y5288:DP5288&amp;Y5291:DP5291,0))))</f>
        <v>0</v>
      </c>
      <c r="W5289" s="90">
        <f t="array" ref="W5289">IF(COUNTA(Y5288:DP5291)=0,0,IF(ISERROR(HLOOKUP(W5291,Y5291:DP5291,1,FALSE)),0,AVERAGEIF(Y5291:DP5291,$W5291,Y5289:DP5289)))</f>
        <v>0</v>
      </c>
      <c r="X5289" s="107"/>
    </row>
    <row r="5290" spans="2:24">
      <c r="B5290" s="83"/>
      <c r="C5290" s="84"/>
      <c r="D5290" s="83"/>
      <c r="E5290" s="83"/>
      <c r="F5290" s="83"/>
      <c r="G5290" s="83"/>
      <c r="H5290" s="83"/>
      <c r="I5290" s="83"/>
      <c r="J5290" s="83"/>
      <c r="K5290" s="83"/>
      <c r="L5290" s="83"/>
      <c r="M5290" s="83"/>
      <c r="N5290" s="83"/>
      <c r="O5290" s="83"/>
      <c r="P5290" s="84"/>
      <c r="Q5290" s="217"/>
      <c r="R5290" s="91">
        <f t="shared" ref="R5290" si="13862">IF(COUNTA(Y5288:DP5291)=0,0,HLOOKUP(R5289,Y5289:DP5291,2,FALSE))</f>
        <v>0</v>
      </c>
      <c r="S5290" s="92">
        <f t="shared" ref="S5290" si="13863">IF(COUNTA(Y5288:DP5291)=0,0,HLOOKUP(S5288,Y5288:DP5291,3,FALSE))</f>
        <v>0</v>
      </c>
      <c r="T5290" s="93"/>
      <c r="U5290" s="94">
        <f t="array" ref="U5290">IF(COUNTA(Y5288:DP5291)=0,0,IF(ISERROR(HLOOKUP(U5291,Y5291:DP5291,1,FALSE)),0,INDEX(Y5290:DP5290,MATCH(U5289&amp;U5291,Y5289:DP5289&amp;Y5291:DP5291,0))))</f>
        <v>0</v>
      </c>
      <c r="V5290" s="94">
        <f t="array" ref="V5290">IF(COUNTA(Y5288:DP5291)=0,0,IF(ISERROR(HLOOKUP(V5291,Y5291:DP5291,1,FALSE)),0,INDEX(Y5290:DP5290,MATCH(V5289&amp;V5291,Y5289:DP5289&amp;Y5291:DP5291,0))))</f>
        <v>0</v>
      </c>
      <c r="W5290" s="95"/>
      <c r="X5290" s="108"/>
    </row>
    <row r="5291" spans="2:24" ht="13.9" thickBot="1">
      <c r="B5291" s="96"/>
      <c r="C5291" s="97"/>
      <c r="D5291" s="96"/>
      <c r="E5291" s="96"/>
      <c r="F5291" s="96"/>
      <c r="G5291" s="96"/>
      <c r="H5291" s="96"/>
      <c r="I5291" s="96"/>
      <c r="J5291" s="96"/>
      <c r="K5291" s="96"/>
      <c r="L5291" s="96"/>
      <c r="M5291" s="96"/>
      <c r="N5291" s="96"/>
      <c r="O5291" s="96"/>
      <c r="P5291" s="97"/>
      <c r="Q5291" s="218"/>
      <c r="R5291" s="98" t="str">
        <f t="shared" ref="R5291" si="13864">IF(COUNTA(Y5288:DP5291)=0,"none",HLOOKUP(R5289,Y5289:DP5291,3,FALSE))</f>
        <v>none</v>
      </c>
      <c r="S5291" s="99" t="str">
        <f t="shared" ref="S5291" si="13865">IF(COUNTA(Y5288:DP5291)=0,"none",HLOOKUP(S5288,Y5288:DP5291,4,FALSE))</f>
        <v>none</v>
      </c>
      <c r="T5291" s="100"/>
      <c r="U5291" s="100" t="str">
        <f t="array" ref="U5291">IF(COUNTA(Y5288:DP5291)=0,"none",IF($U$2="WAHR",$W$3,Abfrage!$F$4))</f>
        <v>none</v>
      </c>
      <c r="V5291" s="100" t="str">
        <f t="array" ref="V5291">IF(COUNTA(Y5288:DP5291)=0,"none",IF($U$2="WAHR",$W$3,Abfrage!$F$4))</f>
        <v>none</v>
      </c>
      <c r="W5291" s="100" t="str">
        <f t="array" ref="W5291">IF(COUNTA(Y5288:DP5291)=0,"none",IF($U$2="WAHR",$W$3,Abfrage!$F$4))</f>
        <v>none</v>
      </c>
      <c r="X5291" s="109"/>
    </row>
    <row r="5292" spans="2:24">
      <c r="B5292" s="75" t="s">
        <v>3252</v>
      </c>
      <c r="C5292" s="76"/>
      <c r="D5292" s="75" t="s">
        <v>95</v>
      </c>
      <c r="E5292" s="75" t="s">
        <v>3253</v>
      </c>
      <c r="F5292" s="75" t="s">
        <v>3254</v>
      </c>
      <c r="G5292" s="75" t="s">
        <v>3255</v>
      </c>
      <c r="H5292" s="75"/>
      <c r="I5292" s="75" t="s">
        <v>45</v>
      </c>
      <c r="J5292" s="75" t="s">
        <v>3256</v>
      </c>
      <c r="K5292" s="75" t="s">
        <v>3201</v>
      </c>
      <c r="L5292" s="75" t="s">
        <v>306</v>
      </c>
      <c r="M5292" s="75" t="s">
        <v>313</v>
      </c>
      <c r="N5292" s="75" t="s">
        <v>393</v>
      </c>
      <c r="O5292" s="75" t="s">
        <v>309</v>
      </c>
      <c r="P5292" s="76" t="s">
        <v>2233</v>
      </c>
      <c r="Q5292" s="216"/>
      <c r="R5292" s="77" t="str">
        <f t="shared" ref="R5292" si="13866">IF(COUNTA(Y5292:DP5295)=0,"01.01.1900",INDEX(Y5292:DP5292,MATCH(R5293,Y5293:DP5293,0)))</f>
        <v>01.01.1900</v>
      </c>
      <c r="S5292" s="78" t="str">
        <f t="shared" ref="S5292" si="13867">IF(COUNTA(Y5292:DP5295)=0,"01.01.1900",MAX(Y5292:DP5292))</f>
        <v>01.01.1900</v>
      </c>
      <c r="T5292" s="79"/>
      <c r="U5292" s="80" t="str">
        <f t="array" ref="U5292">IF(COUNTA(Y5292:DP5295)=0,"01.01.1900",IF(ISERROR(HLOOKUP(U5295,Y5295:DP5295,1,FALSE)),"01.01.1900",INDEX(Y5292:DP5292,MATCH(U5293&amp;U5295,Y5293:DP5293&amp;Y5295:DP5295,0))))</f>
        <v>01.01.1900</v>
      </c>
      <c r="V5292" s="81" t="str">
        <f t="shared" ref="V5292" si="13868">IF(COUNTA(Y5292:DP5295)=0,"01.01.1900",_xlfn.MAXIFS(Y5292:DP5292,Y5295:DP5295,V5295))</f>
        <v>01.01.1900</v>
      </c>
      <c r="W5292" s="82"/>
      <c r="X5292" s="106"/>
    </row>
    <row r="5293" spans="2:24">
      <c r="B5293" s="83"/>
      <c r="C5293" s="84"/>
      <c r="D5293" s="83"/>
      <c r="E5293" s="83"/>
      <c r="F5293" s="83"/>
      <c r="G5293" s="83"/>
      <c r="H5293" s="83"/>
      <c r="I5293" s="83"/>
      <c r="J5293" s="83"/>
      <c r="K5293" s="83"/>
      <c r="L5293" s="83"/>
      <c r="M5293" s="83"/>
      <c r="N5293" s="83"/>
      <c r="O5293" s="83"/>
      <c r="P5293" s="84"/>
      <c r="Q5293" s="217"/>
      <c r="R5293" s="85">
        <f t="shared" ref="R5293" si="13869">IF(COUNTA(Y5292:DP5295)=0,0,MIN(Y5293:DP5293))</f>
        <v>0</v>
      </c>
      <c r="S5293" s="86">
        <f t="shared" ref="S5293" si="13870">IF(COUNTA(Y5292:DP5295)=0,0,HLOOKUP(S5292,Y5292:DP5295,2,FALSE))</f>
        <v>0</v>
      </c>
      <c r="T5293" s="87">
        <f t="shared" ref="T5293" si="13871">IF(COUNTA(Y5292:DP5295)=0,0,AVERAGE(Y5293:DP5293))</f>
        <v>0</v>
      </c>
      <c r="U5293" s="88">
        <f t="shared" ref="U5293" si="13872">IF(COUNTA(Y5292:DP5295)=0,0,_xlfn.MINIFS(Y5293:DP5293,Y5295:DP5295,U5295))</f>
        <v>0</v>
      </c>
      <c r="V5293" s="89">
        <f t="array" ref="V5293">IF(COUNTA(Y5292:DP5295)=0,0,IF(ISERROR(HLOOKUP(V5295,Y5295:DP5295,1,FALSE)),0,INDEX(Y5293:DP5293,MATCH(V5292&amp;V5295,Y5292:DP5292&amp;Y5295:DP5295,0))))</f>
        <v>0</v>
      </c>
      <c r="W5293" s="90">
        <f t="array" ref="W5293">IF(COUNTA(Y5292:DP5295)=0,0,IF(ISERROR(HLOOKUP(W5295,Y5295:DP5295,1,FALSE)),0,AVERAGEIF(Y5295:DP5295,$W5295,Y5293:DP5293)))</f>
        <v>0</v>
      </c>
      <c r="X5293" s="107"/>
    </row>
    <row r="5294" spans="2:24">
      <c r="B5294" s="83"/>
      <c r="C5294" s="84"/>
      <c r="D5294" s="83"/>
      <c r="E5294" s="83"/>
      <c r="F5294" s="83"/>
      <c r="G5294" s="83"/>
      <c r="H5294" s="83"/>
      <c r="I5294" s="83"/>
      <c r="J5294" s="83"/>
      <c r="K5294" s="83"/>
      <c r="L5294" s="83"/>
      <c r="M5294" s="83"/>
      <c r="N5294" s="83"/>
      <c r="O5294" s="83"/>
      <c r="P5294" s="84"/>
      <c r="Q5294" s="217"/>
      <c r="R5294" s="91">
        <f t="shared" ref="R5294" si="13873">IF(COUNTA(Y5292:DP5295)=0,0,HLOOKUP(R5293,Y5293:DP5295,2,FALSE))</f>
        <v>0</v>
      </c>
      <c r="S5294" s="92">
        <f t="shared" ref="S5294" si="13874">IF(COUNTA(Y5292:DP5295)=0,0,HLOOKUP(S5292,Y5292:DP5295,3,FALSE))</f>
        <v>0</v>
      </c>
      <c r="T5294" s="93"/>
      <c r="U5294" s="94">
        <f t="array" ref="U5294">IF(COUNTA(Y5292:DP5295)=0,0,IF(ISERROR(HLOOKUP(U5295,Y5295:DP5295,1,FALSE)),0,INDEX(Y5294:DP5294,MATCH(U5293&amp;U5295,Y5293:DP5293&amp;Y5295:DP5295,0))))</f>
        <v>0</v>
      </c>
      <c r="V5294" s="94">
        <f t="array" ref="V5294">IF(COUNTA(Y5292:DP5295)=0,0,IF(ISERROR(HLOOKUP(V5295,Y5295:DP5295,1,FALSE)),0,INDEX(Y5294:DP5294,MATCH(V5293&amp;V5295,Y5293:DP5293&amp;Y5295:DP5295,0))))</f>
        <v>0</v>
      </c>
      <c r="W5294" s="95"/>
      <c r="X5294" s="108"/>
    </row>
    <row r="5295" spans="2:24" ht="13.9" thickBot="1">
      <c r="B5295" s="96"/>
      <c r="C5295" s="97"/>
      <c r="D5295" s="96"/>
      <c r="E5295" s="96"/>
      <c r="F5295" s="96"/>
      <c r="G5295" s="96"/>
      <c r="H5295" s="96"/>
      <c r="I5295" s="96"/>
      <c r="J5295" s="96"/>
      <c r="K5295" s="96"/>
      <c r="L5295" s="96"/>
      <c r="M5295" s="96"/>
      <c r="N5295" s="96"/>
      <c r="O5295" s="96"/>
      <c r="P5295" s="97"/>
      <c r="Q5295" s="218"/>
      <c r="R5295" s="98" t="str">
        <f t="shared" ref="R5295" si="13875">IF(COUNTA(Y5292:DP5295)=0,"none",HLOOKUP(R5293,Y5293:DP5295,3,FALSE))</f>
        <v>none</v>
      </c>
      <c r="S5295" s="99" t="str">
        <f t="shared" ref="S5295" si="13876">IF(COUNTA(Y5292:DP5295)=0,"none",HLOOKUP(S5292,Y5292:DP5295,4,FALSE))</f>
        <v>none</v>
      </c>
      <c r="T5295" s="100"/>
      <c r="U5295" s="100" t="str">
        <f t="array" ref="U5295">IF(COUNTA(Y5292:DP5295)=0,"none",IF($U$2="WAHR",$W$3,Abfrage!$F$4))</f>
        <v>none</v>
      </c>
      <c r="V5295" s="100" t="str">
        <f t="array" ref="V5295">IF(COUNTA(Y5292:DP5295)=0,"none",IF($U$2="WAHR",$W$3,Abfrage!$F$4))</f>
        <v>none</v>
      </c>
      <c r="W5295" s="100" t="str">
        <f t="array" ref="W5295">IF(COUNTA(Y5292:DP5295)=0,"none",IF($U$2="WAHR",$W$3,Abfrage!$F$4))</f>
        <v>none</v>
      </c>
      <c r="X5295" s="109"/>
    </row>
    <row r="5296" spans="2:24">
      <c r="B5296" s="75" t="s">
        <v>3257</v>
      </c>
      <c r="C5296" s="76">
        <v>1000383111</v>
      </c>
      <c r="D5296" s="75" t="s">
        <v>95</v>
      </c>
      <c r="E5296" s="75" t="s">
        <v>90</v>
      </c>
      <c r="F5296" s="75" t="s">
        <v>685</v>
      </c>
      <c r="G5296" s="75" t="s">
        <v>685</v>
      </c>
      <c r="H5296" s="75" t="e">
        <v>#N/A</v>
      </c>
      <c r="I5296" s="75" t="s">
        <v>150</v>
      </c>
      <c r="J5296" s="75" t="s">
        <v>3258</v>
      </c>
      <c r="K5296" s="75" t="s">
        <v>326</v>
      </c>
      <c r="L5296" s="75" t="s">
        <v>789</v>
      </c>
      <c r="M5296" s="75" t="s">
        <v>306</v>
      </c>
      <c r="N5296" s="75" t="s">
        <v>327</v>
      </c>
      <c r="O5296" s="75" t="s">
        <v>309</v>
      </c>
      <c r="P5296" s="76" t="s">
        <v>306</v>
      </c>
      <c r="Q5296" s="216"/>
      <c r="R5296" s="77" t="str">
        <f t="shared" ref="R5296" si="13877">IF(COUNTA(Y5296:DP5299)=0,"01.01.1900",INDEX(Y5296:DP5296,MATCH(R5297,Y5297:DP5297,0)))</f>
        <v>01.01.1900</v>
      </c>
      <c r="S5296" s="78" t="str">
        <f t="shared" ref="S5296" si="13878">IF(COUNTA(Y5296:DP5299)=0,"01.01.1900",MAX(Y5296:DP5296))</f>
        <v>01.01.1900</v>
      </c>
      <c r="T5296" s="79"/>
      <c r="U5296" s="80" t="str">
        <f t="array" ref="U5296">IF(COUNTA(Y5296:DP5299)=0,"01.01.1900",IF(ISERROR(HLOOKUP(U5299,Y5299:DP5299,1,FALSE)),"01.01.1900",INDEX(Y5296:DP5296,MATCH(U5297&amp;U5299,Y5297:DP5297&amp;Y5299:DP5299,0))))</f>
        <v>01.01.1900</v>
      </c>
      <c r="V5296" s="81" t="str">
        <f t="shared" ref="V5296" si="13879">IF(COUNTA(Y5296:DP5299)=0,"01.01.1900",_xlfn.MAXIFS(Y5296:DP5296,Y5299:DP5299,V5299))</f>
        <v>01.01.1900</v>
      </c>
      <c r="W5296" s="82"/>
      <c r="X5296" s="106"/>
    </row>
    <row r="5297" spans="2:26">
      <c r="B5297" s="83"/>
      <c r="C5297" s="84"/>
      <c r="D5297" s="83"/>
      <c r="E5297" s="83"/>
      <c r="F5297" s="83"/>
      <c r="G5297" s="83"/>
      <c r="H5297" s="83"/>
      <c r="I5297" s="83"/>
      <c r="J5297" s="83"/>
      <c r="K5297" s="83"/>
      <c r="L5297" s="83"/>
      <c r="M5297" s="83"/>
      <c r="N5297" s="83"/>
      <c r="O5297" s="83"/>
      <c r="P5297" s="84"/>
      <c r="Q5297" s="217"/>
      <c r="R5297" s="85">
        <f t="shared" ref="R5297" si="13880">IF(COUNTA(Y5296:DP5299)=0,0,MIN(Y5297:DP5297))</f>
        <v>0</v>
      </c>
      <c r="S5297" s="86">
        <f t="shared" ref="S5297" si="13881">IF(COUNTA(Y5296:DP5299)=0,0,HLOOKUP(S5296,Y5296:DP5299,2,FALSE))</f>
        <v>0</v>
      </c>
      <c r="T5297" s="87">
        <f t="shared" ref="T5297" si="13882">IF(COUNTA(Y5296:DP5299)=0,0,AVERAGE(Y5297:DP5297))</f>
        <v>0</v>
      </c>
      <c r="U5297" s="88">
        <f t="shared" ref="U5297" si="13883">IF(COUNTA(Y5296:DP5299)=0,0,_xlfn.MINIFS(Y5297:DP5297,Y5299:DP5299,U5299))</f>
        <v>0</v>
      </c>
      <c r="V5297" s="89">
        <f t="array" ref="V5297">IF(COUNTA(Y5296:DP5299)=0,0,IF(ISERROR(HLOOKUP(V5299,Y5299:DP5299,1,FALSE)),0,INDEX(Y5297:DP5297,MATCH(V5296&amp;V5299,Y5296:DP5296&amp;Y5299:DP5299,0))))</f>
        <v>0</v>
      </c>
      <c r="W5297" s="90">
        <f t="array" ref="W5297">IF(COUNTA(Y5296:DP5299)=0,0,IF(ISERROR(HLOOKUP(W5299,Y5299:DP5299,1,FALSE)),0,AVERAGEIF(Y5299:DP5299,$W5299,Y5297:DP5297)))</f>
        <v>0</v>
      </c>
      <c r="X5297" s="107"/>
    </row>
    <row r="5298" spans="2:26">
      <c r="B5298" s="83"/>
      <c r="C5298" s="84"/>
      <c r="D5298" s="83"/>
      <c r="E5298" s="83"/>
      <c r="F5298" s="83"/>
      <c r="G5298" s="83"/>
      <c r="H5298" s="83"/>
      <c r="I5298" s="83"/>
      <c r="J5298" s="83"/>
      <c r="K5298" s="83"/>
      <c r="L5298" s="83"/>
      <c r="M5298" s="83"/>
      <c r="N5298" s="83"/>
      <c r="O5298" s="83"/>
      <c r="P5298" s="84"/>
      <c r="Q5298" s="217"/>
      <c r="R5298" s="91">
        <f t="shared" ref="R5298" si="13884">IF(COUNTA(Y5296:DP5299)=0,0,HLOOKUP(R5297,Y5297:DP5299,2,FALSE))</f>
        <v>0</v>
      </c>
      <c r="S5298" s="92">
        <f t="shared" ref="S5298" si="13885">IF(COUNTA(Y5296:DP5299)=0,0,HLOOKUP(S5296,Y5296:DP5299,3,FALSE))</f>
        <v>0</v>
      </c>
      <c r="T5298" s="93"/>
      <c r="U5298" s="94">
        <f t="array" ref="U5298">IF(COUNTA(Y5296:DP5299)=0,0,IF(ISERROR(HLOOKUP(U5299,Y5299:DP5299,1,FALSE)),0,INDEX(Y5298:DP5298,MATCH(U5297&amp;U5299,Y5297:DP5297&amp;Y5299:DP5299,0))))</f>
        <v>0</v>
      </c>
      <c r="V5298" s="94">
        <f t="array" ref="V5298">IF(COUNTA(Y5296:DP5299)=0,0,IF(ISERROR(HLOOKUP(V5299,Y5299:DP5299,1,FALSE)),0,INDEX(Y5298:DP5298,MATCH(V5297&amp;V5299,Y5297:DP5297&amp;Y5299:DP5299,0))))</f>
        <v>0</v>
      </c>
      <c r="W5298" s="95"/>
      <c r="X5298" s="108"/>
    </row>
    <row r="5299" spans="2:26" ht="13.9" thickBot="1">
      <c r="B5299" s="96"/>
      <c r="C5299" s="97"/>
      <c r="D5299" s="96"/>
      <c r="E5299" s="96"/>
      <c r="F5299" s="96"/>
      <c r="G5299" s="96"/>
      <c r="H5299" s="96"/>
      <c r="I5299" s="96"/>
      <c r="J5299" s="96"/>
      <c r="K5299" s="96"/>
      <c r="L5299" s="96"/>
      <c r="M5299" s="96"/>
      <c r="N5299" s="96"/>
      <c r="O5299" s="96"/>
      <c r="P5299" s="97"/>
      <c r="Q5299" s="218"/>
      <c r="R5299" s="98" t="str">
        <f t="shared" ref="R5299" si="13886">IF(COUNTA(Y5296:DP5299)=0,"none",HLOOKUP(R5297,Y5297:DP5299,3,FALSE))</f>
        <v>none</v>
      </c>
      <c r="S5299" s="99" t="str">
        <f t="shared" ref="S5299" si="13887">IF(COUNTA(Y5296:DP5299)=0,"none",HLOOKUP(S5296,Y5296:DP5299,4,FALSE))</f>
        <v>none</v>
      </c>
      <c r="T5299" s="100"/>
      <c r="U5299" s="100" t="str">
        <f t="array" ref="U5299">IF(COUNTA(Y5296:DP5299)=0,"none",IF($U$2="WAHR",$W$3,Abfrage!$F$4))</f>
        <v>none</v>
      </c>
      <c r="V5299" s="100" t="str">
        <f t="array" ref="V5299">IF(COUNTA(Y5296:DP5299)=0,"none",IF($U$2="WAHR",$W$3,Abfrage!$F$4))</f>
        <v>none</v>
      </c>
      <c r="W5299" s="100" t="str">
        <f t="array" ref="W5299">IF(COUNTA(Y5296:DP5299)=0,"none",IF($U$2="WAHR",$W$3,Abfrage!$F$4))</f>
        <v>none</v>
      </c>
      <c r="X5299" s="109"/>
    </row>
    <row r="5300" spans="2:26">
      <c r="B5300" s="75" t="s">
        <v>3259</v>
      </c>
      <c r="C5300" s="76">
        <v>1000383112</v>
      </c>
      <c r="D5300" s="75" t="s">
        <v>95</v>
      </c>
      <c r="E5300" s="75" t="s">
        <v>90</v>
      </c>
      <c r="F5300" s="75" t="s">
        <v>685</v>
      </c>
      <c r="G5300" s="75" t="s">
        <v>685</v>
      </c>
      <c r="H5300" s="75" t="e">
        <v>#N/A</v>
      </c>
      <c r="I5300" s="75" t="s">
        <v>150</v>
      </c>
      <c r="J5300" s="75" t="s">
        <v>3260</v>
      </c>
      <c r="K5300" s="75" t="s">
        <v>1704</v>
      </c>
      <c r="L5300" s="75" t="s">
        <v>523</v>
      </c>
      <c r="M5300" s="75" t="s">
        <v>306</v>
      </c>
      <c r="N5300" s="75" t="s">
        <v>327</v>
      </c>
      <c r="O5300" s="75" t="s">
        <v>315</v>
      </c>
      <c r="P5300" s="76" t="s">
        <v>306</v>
      </c>
      <c r="Q5300" s="216"/>
      <c r="R5300" s="77" t="str">
        <f t="shared" ref="R5300" si="13888">IF(COUNTA(Y5300:DP5303)=0,"01.01.1900",INDEX(Y5300:DP5300,MATCH(R5301,Y5301:DP5301,0)))</f>
        <v>01.01.1900</v>
      </c>
      <c r="S5300" s="78" t="str">
        <f t="shared" ref="S5300" si="13889">IF(COUNTA(Y5300:DP5303)=0,"01.01.1900",MAX(Y5300:DP5300))</f>
        <v>01.01.1900</v>
      </c>
      <c r="T5300" s="79"/>
      <c r="U5300" s="80" t="str">
        <f t="array" ref="U5300">IF(COUNTA(Y5300:DP5303)=0,"01.01.1900",IF(ISERROR(HLOOKUP(U5303,Y5303:DP5303,1,FALSE)),"01.01.1900",INDEX(Y5300:DP5300,MATCH(U5301&amp;U5303,Y5301:DP5301&amp;Y5303:DP5303,0))))</f>
        <v>01.01.1900</v>
      </c>
      <c r="V5300" s="81" t="str">
        <f t="shared" ref="V5300" si="13890">IF(COUNTA(Y5300:DP5303)=0,"01.01.1900",_xlfn.MAXIFS(Y5300:DP5300,Y5303:DP5303,V5303))</f>
        <v>01.01.1900</v>
      </c>
      <c r="W5300" s="82"/>
      <c r="X5300" s="106"/>
    </row>
    <row r="5301" spans="2:26">
      <c r="B5301" s="83"/>
      <c r="C5301" s="84"/>
      <c r="D5301" s="83"/>
      <c r="E5301" s="83"/>
      <c r="F5301" s="83"/>
      <c r="G5301" s="83"/>
      <c r="H5301" s="83"/>
      <c r="I5301" s="83"/>
      <c r="J5301" s="83"/>
      <c r="K5301" s="83"/>
      <c r="L5301" s="83"/>
      <c r="M5301" s="83"/>
      <c r="N5301" s="83"/>
      <c r="O5301" s="83"/>
      <c r="P5301" s="84"/>
      <c r="Q5301" s="217"/>
      <c r="R5301" s="85">
        <f t="shared" ref="R5301" si="13891">IF(COUNTA(Y5300:DP5303)=0,0,MIN(Y5301:DP5301))</f>
        <v>0</v>
      </c>
      <c r="S5301" s="86">
        <f t="shared" ref="S5301" si="13892">IF(COUNTA(Y5300:DP5303)=0,0,HLOOKUP(S5300,Y5300:DP5303,2,FALSE))</f>
        <v>0</v>
      </c>
      <c r="T5301" s="87">
        <f t="shared" ref="T5301" si="13893">IF(COUNTA(Y5300:DP5303)=0,0,AVERAGE(Y5301:DP5301))</f>
        <v>0</v>
      </c>
      <c r="U5301" s="88">
        <f t="shared" ref="U5301" si="13894">IF(COUNTA(Y5300:DP5303)=0,0,_xlfn.MINIFS(Y5301:DP5301,Y5303:DP5303,U5303))</f>
        <v>0</v>
      </c>
      <c r="V5301" s="89">
        <f t="array" ref="V5301">IF(COUNTA(Y5300:DP5303)=0,0,IF(ISERROR(HLOOKUP(V5303,Y5303:DP5303,1,FALSE)),0,INDEX(Y5301:DP5301,MATCH(V5300&amp;V5303,Y5300:DP5300&amp;Y5303:DP5303,0))))</f>
        <v>0</v>
      </c>
      <c r="W5301" s="90">
        <f t="array" ref="W5301">IF(COUNTA(Y5300:DP5303)=0,0,IF(ISERROR(HLOOKUP(W5303,Y5303:DP5303,1,FALSE)),0,AVERAGEIF(Y5303:DP5303,$W5303,Y5301:DP5301)))</f>
        <v>0</v>
      </c>
      <c r="X5301" s="107"/>
    </row>
    <row r="5302" spans="2:26">
      <c r="B5302" s="83"/>
      <c r="C5302" s="84"/>
      <c r="D5302" s="83"/>
      <c r="E5302" s="83"/>
      <c r="F5302" s="83"/>
      <c r="G5302" s="83"/>
      <c r="H5302" s="83"/>
      <c r="I5302" s="83"/>
      <c r="J5302" s="83"/>
      <c r="K5302" s="83"/>
      <c r="L5302" s="83"/>
      <c r="M5302" s="83"/>
      <c r="N5302" s="83"/>
      <c r="O5302" s="83"/>
      <c r="P5302" s="84"/>
      <c r="Q5302" s="217"/>
      <c r="R5302" s="91">
        <f t="shared" ref="R5302" si="13895">IF(COUNTA(Y5300:DP5303)=0,0,HLOOKUP(R5301,Y5301:DP5303,2,FALSE))</f>
        <v>0</v>
      </c>
      <c r="S5302" s="92">
        <f t="shared" ref="S5302" si="13896">IF(COUNTA(Y5300:DP5303)=0,0,HLOOKUP(S5300,Y5300:DP5303,3,FALSE))</f>
        <v>0</v>
      </c>
      <c r="T5302" s="93"/>
      <c r="U5302" s="94">
        <f t="array" ref="U5302">IF(COUNTA(Y5300:DP5303)=0,0,IF(ISERROR(HLOOKUP(U5303,Y5303:DP5303,1,FALSE)),0,INDEX(Y5302:DP5302,MATCH(U5301&amp;U5303,Y5301:DP5301&amp;Y5303:DP5303,0))))</f>
        <v>0</v>
      </c>
      <c r="V5302" s="94">
        <f t="array" ref="V5302">IF(COUNTA(Y5300:DP5303)=0,0,IF(ISERROR(HLOOKUP(V5303,Y5303:DP5303,1,FALSE)),0,INDEX(Y5302:DP5302,MATCH(V5301&amp;V5303,Y5301:DP5301&amp;Y5303:DP5303,0))))</f>
        <v>0</v>
      </c>
      <c r="W5302" s="95"/>
      <c r="X5302" s="108"/>
    </row>
    <row r="5303" spans="2:26" ht="13.9" thickBot="1">
      <c r="B5303" s="96"/>
      <c r="C5303" s="97"/>
      <c r="D5303" s="96"/>
      <c r="E5303" s="96"/>
      <c r="F5303" s="96"/>
      <c r="G5303" s="96"/>
      <c r="H5303" s="96"/>
      <c r="I5303" s="96"/>
      <c r="J5303" s="96"/>
      <c r="K5303" s="96"/>
      <c r="L5303" s="96"/>
      <c r="M5303" s="96"/>
      <c r="N5303" s="96"/>
      <c r="O5303" s="96"/>
      <c r="P5303" s="97"/>
      <c r="Q5303" s="218"/>
      <c r="R5303" s="98" t="str">
        <f t="shared" ref="R5303" si="13897">IF(COUNTA(Y5300:DP5303)=0,"none",HLOOKUP(R5301,Y5301:DP5303,3,FALSE))</f>
        <v>none</v>
      </c>
      <c r="S5303" s="99" t="str">
        <f t="shared" ref="S5303" si="13898">IF(COUNTA(Y5300:DP5303)=0,"none",HLOOKUP(S5300,Y5300:DP5303,4,FALSE))</f>
        <v>none</v>
      </c>
      <c r="T5303" s="100"/>
      <c r="U5303" s="100" t="str">
        <f t="array" ref="U5303">IF(COUNTA(Y5300:DP5303)=0,"none",IF($U$2="WAHR",$W$3,Abfrage!$F$4))</f>
        <v>none</v>
      </c>
      <c r="V5303" s="100" t="str">
        <f t="array" ref="V5303">IF(COUNTA(Y5300:DP5303)=0,"none",IF($U$2="WAHR",$W$3,Abfrage!$F$4))</f>
        <v>none</v>
      </c>
      <c r="W5303" s="100" t="str">
        <f t="array" ref="W5303">IF(COUNTA(Y5300:DP5303)=0,"none",IF($U$2="WAHR",$W$3,Abfrage!$F$4))</f>
        <v>none</v>
      </c>
      <c r="X5303" s="109"/>
    </row>
    <row r="5304" spans="2:26">
      <c r="B5304" s="75" t="s">
        <v>3261</v>
      </c>
      <c r="C5304" s="76">
        <v>1000383113</v>
      </c>
      <c r="D5304" s="75" t="s">
        <v>95</v>
      </c>
      <c r="E5304" s="75" t="s">
        <v>90</v>
      </c>
      <c r="F5304" s="75" t="s">
        <v>685</v>
      </c>
      <c r="G5304" s="75" t="s">
        <v>685</v>
      </c>
      <c r="H5304" s="75" t="s">
        <v>3262</v>
      </c>
      <c r="I5304" s="75" t="s">
        <v>150</v>
      </c>
      <c r="J5304" s="75" t="s">
        <v>3263</v>
      </c>
      <c r="K5304" s="75" t="s">
        <v>352</v>
      </c>
      <c r="L5304" s="75" t="s">
        <v>353</v>
      </c>
      <c r="M5304" s="75" t="s">
        <v>306</v>
      </c>
      <c r="N5304" s="75" t="s">
        <v>327</v>
      </c>
      <c r="O5304" s="75" t="s">
        <v>476</v>
      </c>
      <c r="P5304" s="76" t="s">
        <v>306</v>
      </c>
      <c r="Q5304" s="216"/>
      <c r="R5304" s="77">
        <f t="shared" ref="R5304" si="13899">IF(COUNTA(Y5304:DP5307)=0,"01.01.1900",INDEX(Y5304:DP5304,MATCH(R5305,Y5305:DP5305,0)))</f>
        <v>44712</v>
      </c>
      <c r="S5304" s="78">
        <f t="shared" ref="S5304" si="13900">IF(COUNTA(Y5304:DP5307)=0,"01.01.1900",MAX(Y5304:DP5304))</f>
        <v>44712</v>
      </c>
      <c r="T5304" s="79"/>
      <c r="U5304" s="80" t="str">
        <f t="array" ref="U5304">IF(COUNTA(Y5304:DP5307)=0,"01.01.1900",IF(ISERROR(HLOOKUP(U5307,Y5307:DP5307,1,FALSE)),"01.01.1900",INDEX(Y5304:DP5304,MATCH(U5305&amp;U5307,Y5305:DP5305&amp;Y5307:DP5307,0))))</f>
        <v>01.01.1900</v>
      </c>
      <c r="V5304" s="81">
        <f t="shared" ref="V5304" si="13901">IF(COUNTA(Y5304:DP5307)=0,"01.01.1900",_xlfn.MAXIFS(Y5304:DP5304,Y5307:DP5307,V5307))</f>
        <v>0</v>
      </c>
      <c r="W5304" s="82"/>
      <c r="X5304" s="106"/>
      <c r="Y5304" s="141">
        <v>44712</v>
      </c>
      <c r="Z5304" s="141">
        <v>44712</v>
      </c>
    </row>
    <row r="5305" spans="2:26">
      <c r="B5305" s="83"/>
      <c r="C5305" s="84"/>
      <c r="D5305" s="83"/>
      <c r="E5305" s="83"/>
      <c r="F5305" s="83"/>
      <c r="G5305" s="83"/>
      <c r="H5305" s="83"/>
      <c r="I5305" s="83"/>
      <c r="J5305" s="83"/>
      <c r="K5305" s="83"/>
      <c r="L5305" s="83"/>
      <c r="M5305" s="83"/>
      <c r="N5305" s="83"/>
      <c r="O5305" s="83"/>
      <c r="P5305" s="84"/>
      <c r="Q5305" s="217"/>
      <c r="R5305" s="85">
        <f t="shared" ref="R5305" si="13902">IF(COUNTA(Y5304:DP5307)=0,0,MIN(Y5305:DP5305))</f>
        <v>0.27</v>
      </c>
      <c r="S5305" s="86">
        <f t="shared" ref="S5305" si="13903">IF(COUNTA(Y5304:DP5307)=0,0,HLOOKUP(S5304,Y5304:DP5307,2,FALSE))</f>
        <v>0.27</v>
      </c>
      <c r="T5305" s="87">
        <f t="shared" ref="T5305" si="13904">IF(COUNTA(Y5304:DP5307)=0,0,AVERAGE(Y5305:DP5305))</f>
        <v>0.27</v>
      </c>
      <c r="U5305" s="88">
        <f t="shared" ref="U5305" si="13905">IF(COUNTA(Y5304:DP5307)=0,0,_xlfn.MINIFS(Y5305:DP5305,Y5307:DP5307,U5307))</f>
        <v>0</v>
      </c>
      <c r="V5305" s="89">
        <f t="array" ref="V5305">IF(COUNTA(Y5304:DP5307)=0,0,IF(ISERROR(HLOOKUP(V5307,Y5307:DP5307,1,FALSE)),0,INDEX(Y5305:DP5305,MATCH(V5304&amp;V5307,Y5304:DP5304&amp;Y5307:DP5307,0))))</f>
        <v>0</v>
      </c>
      <c r="W5305" s="90">
        <f t="array" ref="W5305">IF(COUNTA(Y5304:DP5307)=0,0,IF(ISERROR(HLOOKUP(W5307,Y5307:DP5307,1,FALSE)),0,AVERAGEIF(Y5307:DP5307,$W5307,Y5305:DP5305)))</f>
        <v>0</v>
      </c>
      <c r="X5305" s="107"/>
      <c r="Y5305" s="142">
        <v>0.27</v>
      </c>
      <c r="Z5305" s="142">
        <v>0.27</v>
      </c>
    </row>
    <row r="5306" spans="2:26">
      <c r="B5306" s="83"/>
      <c r="C5306" s="84"/>
      <c r="D5306" s="83"/>
      <c r="E5306" s="83"/>
      <c r="F5306" s="83"/>
      <c r="G5306" s="83"/>
      <c r="H5306" s="83"/>
      <c r="I5306" s="83"/>
      <c r="J5306" s="83"/>
      <c r="K5306" s="83"/>
      <c r="L5306" s="83"/>
      <c r="M5306" s="83"/>
      <c r="N5306" s="83"/>
      <c r="O5306" s="83"/>
      <c r="P5306" s="84"/>
      <c r="Q5306" s="217"/>
      <c r="R5306" s="91" t="str">
        <f t="shared" ref="R5306" si="13906">IF(COUNTA(Y5304:DP5307)=0,0,HLOOKUP(R5305,Y5305:DP5307,2,FALSE))</f>
        <v>nn</v>
      </c>
      <c r="S5306" s="92" t="str">
        <f t="shared" ref="S5306" si="13907">IF(COUNTA(Y5304:DP5307)=0,0,HLOOKUP(S5304,Y5304:DP5307,3,FALSE))</f>
        <v>nn</v>
      </c>
      <c r="T5306" s="93"/>
      <c r="U5306" s="94">
        <f t="array" ref="U5306">IF(COUNTA(Y5304:DP5307)=0,0,IF(ISERROR(HLOOKUP(U5307,Y5307:DP5307,1,FALSE)),0,INDEX(Y5306:DP5306,MATCH(U5305&amp;U5307,Y5305:DP5305&amp;Y5307:DP5307,0))))</f>
        <v>0</v>
      </c>
      <c r="V5306" s="94">
        <f t="array" ref="V5306">IF(COUNTA(Y5304:DP5307)=0,0,IF(ISERROR(HLOOKUP(V5307,Y5307:DP5307,1,FALSE)),0,INDEX(Y5306:DP5306,MATCH(V5305&amp;V5307,Y5305:DP5305&amp;Y5307:DP5307,0))))</f>
        <v>0</v>
      </c>
      <c r="W5306" s="95"/>
      <c r="X5306" s="108"/>
      <c r="Y5306" s="143" t="s">
        <v>345</v>
      </c>
      <c r="Z5306" s="143">
        <v>0</v>
      </c>
    </row>
    <row r="5307" spans="2:26" ht="13.9" thickBot="1">
      <c r="B5307" s="96"/>
      <c r="C5307" s="97"/>
      <c r="D5307" s="96"/>
      <c r="E5307" s="96"/>
      <c r="F5307" s="96"/>
      <c r="G5307" s="96"/>
      <c r="H5307" s="96"/>
      <c r="I5307" s="96"/>
      <c r="J5307" s="96"/>
      <c r="K5307" s="96"/>
      <c r="L5307" s="96"/>
      <c r="M5307" s="96"/>
      <c r="N5307" s="96"/>
      <c r="O5307" s="96"/>
      <c r="P5307" s="97"/>
      <c r="Q5307" s="218"/>
      <c r="R5307" s="98" t="str">
        <f t="shared" ref="R5307" si="13908">IF(COUNTA(Y5304:DP5307)=0,"none",HLOOKUP(R5305,Y5305:DP5307,3,FALSE))</f>
        <v>SAP</v>
      </c>
      <c r="S5307" s="99" t="str">
        <f t="shared" ref="S5307" si="13909">IF(COUNTA(Y5304:DP5307)=0,"none",HLOOKUP(S5304,Y5304:DP5307,4,FALSE))</f>
        <v>SAP</v>
      </c>
      <c r="T5307" s="100"/>
      <c r="U5307" s="100">
        <f t="array" ref="U5307">IF(COUNTA(Y5304:DP5307)=0,"none",IF($U$2="WAHR",$W$3,Abfrage!$F$4))</f>
        <v>0</v>
      </c>
      <c r="V5307" s="100">
        <f t="array" ref="V5307">IF(COUNTA(Y5304:DP5307)=0,"none",IF($U$2="WAHR",$W$3,Abfrage!$F$4))</f>
        <v>0</v>
      </c>
      <c r="W5307" s="100">
        <f t="array" ref="W5307">IF(COUNTA(Y5304:DP5307)=0,"none",IF($U$2="WAHR",$W$3,Abfrage!$F$4))</f>
        <v>0</v>
      </c>
      <c r="X5307" s="109"/>
      <c r="Y5307" s="144" t="s">
        <v>47</v>
      </c>
      <c r="Z5307" s="144" t="s">
        <v>47</v>
      </c>
    </row>
    <row r="5308" spans="2:26">
      <c r="B5308" s="75" t="s">
        <v>3264</v>
      </c>
      <c r="C5308" s="76">
        <v>1000383098</v>
      </c>
      <c r="D5308" s="75" t="s">
        <v>95</v>
      </c>
      <c r="E5308" s="75" t="s">
        <v>148</v>
      </c>
      <c r="F5308" s="75" t="s">
        <v>96</v>
      </c>
      <c r="G5308" s="75" t="s">
        <v>96</v>
      </c>
      <c r="H5308" s="75" t="e">
        <v>#N/A</v>
      </c>
      <c r="I5308" s="75" t="s">
        <v>150</v>
      </c>
      <c r="J5308" s="75" t="s">
        <v>3265</v>
      </c>
      <c r="K5308" s="75" t="s">
        <v>326</v>
      </c>
      <c r="L5308" s="75" t="s">
        <v>789</v>
      </c>
      <c r="M5308" s="75" t="s">
        <v>313</v>
      </c>
      <c r="N5308" s="75" t="s">
        <v>327</v>
      </c>
      <c r="O5308" s="75" t="s">
        <v>306</v>
      </c>
      <c r="P5308" s="76" t="s">
        <v>306</v>
      </c>
      <c r="Q5308" s="216"/>
      <c r="R5308" s="77" t="str">
        <f t="shared" ref="R5308" si="13910">IF(COUNTA(Y5308:DP5311)=0,"01.01.1900",INDEX(Y5308:DP5308,MATCH(R5309,Y5309:DP5309,0)))</f>
        <v>01.01.1900</v>
      </c>
      <c r="S5308" s="78" t="str">
        <f t="shared" ref="S5308" si="13911">IF(COUNTA(Y5308:DP5311)=0,"01.01.1900",MAX(Y5308:DP5308))</f>
        <v>01.01.1900</v>
      </c>
      <c r="T5308" s="79"/>
      <c r="U5308" s="80" t="str">
        <f t="array" ref="U5308">IF(COUNTA(Y5308:DP5311)=0,"01.01.1900",IF(ISERROR(HLOOKUP(U5311,Y5311:DP5311,1,FALSE)),"01.01.1900",INDEX(Y5308:DP5308,MATCH(U5309&amp;U5311,Y5309:DP5309&amp;Y5311:DP5311,0))))</f>
        <v>01.01.1900</v>
      </c>
      <c r="V5308" s="81" t="str">
        <f t="shared" ref="V5308" si="13912">IF(COUNTA(Y5308:DP5311)=0,"01.01.1900",_xlfn.MAXIFS(Y5308:DP5308,Y5311:DP5311,V5311))</f>
        <v>01.01.1900</v>
      </c>
      <c r="W5308" s="82"/>
      <c r="X5308" s="106"/>
    </row>
    <row r="5309" spans="2:26">
      <c r="B5309" s="83"/>
      <c r="C5309" s="84"/>
      <c r="D5309" s="83"/>
      <c r="E5309" s="83"/>
      <c r="F5309" s="83"/>
      <c r="G5309" s="83"/>
      <c r="H5309" s="83"/>
      <c r="I5309" s="83"/>
      <c r="J5309" s="83"/>
      <c r="K5309" s="83"/>
      <c r="L5309" s="83"/>
      <c r="M5309" s="83"/>
      <c r="N5309" s="83"/>
      <c r="O5309" s="83"/>
      <c r="P5309" s="84"/>
      <c r="Q5309" s="217"/>
      <c r="R5309" s="85">
        <f t="shared" ref="R5309" si="13913">IF(COUNTA(Y5308:DP5311)=0,0,MIN(Y5309:DP5309))</f>
        <v>0</v>
      </c>
      <c r="S5309" s="86">
        <f t="shared" ref="S5309" si="13914">IF(COUNTA(Y5308:DP5311)=0,0,HLOOKUP(S5308,Y5308:DP5311,2,FALSE))</f>
        <v>0</v>
      </c>
      <c r="T5309" s="87">
        <f t="shared" ref="T5309" si="13915">IF(COUNTA(Y5308:DP5311)=0,0,AVERAGE(Y5309:DP5309))</f>
        <v>0</v>
      </c>
      <c r="U5309" s="88">
        <f t="shared" ref="U5309" si="13916">IF(COUNTA(Y5308:DP5311)=0,0,_xlfn.MINIFS(Y5309:DP5309,Y5311:DP5311,U5311))</f>
        <v>0</v>
      </c>
      <c r="V5309" s="89">
        <f t="array" ref="V5309">IF(COUNTA(Y5308:DP5311)=0,0,IF(ISERROR(HLOOKUP(V5311,Y5311:DP5311,1,FALSE)),0,INDEX(Y5309:DP5309,MATCH(V5308&amp;V5311,Y5308:DP5308&amp;Y5311:DP5311,0))))</f>
        <v>0</v>
      </c>
      <c r="W5309" s="90">
        <f t="array" ref="W5309">IF(COUNTA(Y5308:DP5311)=0,0,IF(ISERROR(HLOOKUP(W5311,Y5311:DP5311,1,FALSE)),0,AVERAGEIF(Y5311:DP5311,$W5311,Y5309:DP5309)))</f>
        <v>0</v>
      </c>
      <c r="X5309" s="107"/>
    </row>
    <row r="5310" spans="2:26">
      <c r="B5310" s="83"/>
      <c r="C5310" s="84"/>
      <c r="D5310" s="83"/>
      <c r="E5310" s="83"/>
      <c r="F5310" s="83"/>
      <c r="G5310" s="83"/>
      <c r="H5310" s="83"/>
      <c r="I5310" s="83"/>
      <c r="J5310" s="83"/>
      <c r="K5310" s="83"/>
      <c r="L5310" s="83"/>
      <c r="M5310" s="83"/>
      <c r="N5310" s="83"/>
      <c r="O5310" s="83"/>
      <c r="P5310" s="84"/>
      <c r="Q5310" s="217"/>
      <c r="R5310" s="91">
        <f t="shared" ref="R5310" si="13917">IF(COUNTA(Y5308:DP5311)=0,0,HLOOKUP(R5309,Y5309:DP5311,2,FALSE))</f>
        <v>0</v>
      </c>
      <c r="S5310" s="92">
        <f t="shared" ref="S5310" si="13918">IF(COUNTA(Y5308:DP5311)=0,0,HLOOKUP(S5308,Y5308:DP5311,3,FALSE))</f>
        <v>0</v>
      </c>
      <c r="T5310" s="93"/>
      <c r="U5310" s="94">
        <f t="array" ref="U5310">IF(COUNTA(Y5308:DP5311)=0,0,IF(ISERROR(HLOOKUP(U5311,Y5311:DP5311,1,FALSE)),0,INDEX(Y5310:DP5310,MATCH(U5309&amp;U5311,Y5309:DP5309&amp;Y5311:DP5311,0))))</f>
        <v>0</v>
      </c>
      <c r="V5310" s="94">
        <f t="array" ref="V5310">IF(COUNTA(Y5308:DP5311)=0,0,IF(ISERROR(HLOOKUP(V5311,Y5311:DP5311,1,FALSE)),0,INDEX(Y5310:DP5310,MATCH(V5309&amp;V5311,Y5309:DP5309&amp;Y5311:DP5311,0))))</f>
        <v>0</v>
      </c>
      <c r="W5310" s="95"/>
      <c r="X5310" s="108"/>
    </row>
    <row r="5311" spans="2:26" ht="13.9" thickBot="1">
      <c r="B5311" s="96"/>
      <c r="C5311" s="97"/>
      <c r="D5311" s="96"/>
      <c r="E5311" s="96"/>
      <c r="F5311" s="96"/>
      <c r="G5311" s="96"/>
      <c r="H5311" s="96"/>
      <c r="I5311" s="96"/>
      <c r="J5311" s="96"/>
      <c r="K5311" s="96"/>
      <c r="L5311" s="96"/>
      <c r="M5311" s="96"/>
      <c r="N5311" s="96"/>
      <c r="O5311" s="96"/>
      <c r="P5311" s="97"/>
      <c r="Q5311" s="218"/>
      <c r="R5311" s="98" t="str">
        <f t="shared" ref="R5311" si="13919">IF(COUNTA(Y5308:DP5311)=0,"none",HLOOKUP(R5309,Y5309:DP5311,3,FALSE))</f>
        <v>none</v>
      </c>
      <c r="S5311" s="99" t="str">
        <f t="shared" ref="S5311" si="13920">IF(COUNTA(Y5308:DP5311)=0,"none",HLOOKUP(S5308,Y5308:DP5311,4,FALSE))</f>
        <v>none</v>
      </c>
      <c r="T5311" s="100"/>
      <c r="U5311" s="100" t="str">
        <f t="array" ref="U5311">IF(COUNTA(Y5308:DP5311)=0,"none",IF($U$2="WAHR",$W$3,Abfrage!$F$4))</f>
        <v>none</v>
      </c>
      <c r="V5311" s="100" t="str">
        <f t="array" ref="V5311">IF(COUNTA(Y5308:DP5311)=0,"none",IF($U$2="WAHR",$W$3,Abfrage!$F$4))</f>
        <v>none</v>
      </c>
      <c r="W5311" s="100" t="str">
        <f t="array" ref="W5311">IF(COUNTA(Y5308:DP5311)=0,"none",IF($U$2="WAHR",$W$3,Abfrage!$F$4))</f>
        <v>none</v>
      </c>
      <c r="X5311" s="109"/>
    </row>
    <row r="5312" spans="2:26">
      <c r="B5312" s="75" t="s">
        <v>3266</v>
      </c>
      <c r="C5312" s="76">
        <v>1000383097</v>
      </c>
      <c r="D5312" s="75" t="s">
        <v>95</v>
      </c>
      <c r="E5312" s="75" t="s">
        <v>148</v>
      </c>
      <c r="F5312" s="75" t="s">
        <v>96</v>
      </c>
      <c r="G5312" s="75" t="s">
        <v>96</v>
      </c>
      <c r="H5312" s="75" t="e">
        <v>#N/A</v>
      </c>
      <c r="I5312" s="75" t="s">
        <v>150</v>
      </c>
      <c r="J5312" s="75" t="s">
        <v>3267</v>
      </c>
      <c r="K5312" s="75" t="s">
        <v>1704</v>
      </c>
      <c r="L5312" s="75" t="s">
        <v>523</v>
      </c>
      <c r="M5312" s="75" t="s">
        <v>313</v>
      </c>
      <c r="N5312" s="75" t="s">
        <v>327</v>
      </c>
      <c r="O5312" s="75" t="s">
        <v>306</v>
      </c>
      <c r="P5312" s="76" t="s">
        <v>306</v>
      </c>
      <c r="Q5312" s="216"/>
      <c r="R5312" s="77" t="str">
        <f t="shared" ref="R5312" si="13921">IF(COUNTA(Y5312:DP5315)=0,"01.01.1900",INDEX(Y5312:DP5312,MATCH(R5313,Y5313:DP5313,0)))</f>
        <v>01.01.1900</v>
      </c>
      <c r="S5312" s="78" t="str">
        <f t="shared" ref="S5312" si="13922">IF(COUNTA(Y5312:DP5315)=0,"01.01.1900",MAX(Y5312:DP5312))</f>
        <v>01.01.1900</v>
      </c>
      <c r="T5312" s="79"/>
      <c r="U5312" s="80" t="str">
        <f t="array" ref="U5312">IF(COUNTA(Y5312:DP5315)=0,"01.01.1900",IF(ISERROR(HLOOKUP(U5315,Y5315:DP5315,1,FALSE)),"01.01.1900",INDEX(Y5312:DP5312,MATCH(U5313&amp;U5315,Y5313:DP5313&amp;Y5315:DP5315,0))))</f>
        <v>01.01.1900</v>
      </c>
      <c r="V5312" s="81" t="str">
        <f t="shared" ref="V5312" si="13923">IF(COUNTA(Y5312:DP5315)=0,"01.01.1900",_xlfn.MAXIFS(Y5312:DP5312,Y5315:DP5315,V5315))</f>
        <v>01.01.1900</v>
      </c>
      <c r="W5312" s="82"/>
      <c r="X5312" s="106"/>
    </row>
    <row r="5313" spans="2:28">
      <c r="B5313" s="83"/>
      <c r="C5313" s="84"/>
      <c r="D5313" s="83"/>
      <c r="E5313" s="83"/>
      <c r="F5313" s="83"/>
      <c r="G5313" s="83"/>
      <c r="H5313" s="83"/>
      <c r="I5313" s="83"/>
      <c r="J5313" s="83"/>
      <c r="K5313" s="83"/>
      <c r="L5313" s="83"/>
      <c r="M5313" s="83"/>
      <c r="N5313" s="83"/>
      <c r="O5313" s="83"/>
      <c r="P5313" s="84"/>
      <c r="Q5313" s="217"/>
      <c r="R5313" s="85">
        <f t="shared" ref="R5313" si="13924">IF(COUNTA(Y5312:DP5315)=0,0,MIN(Y5313:DP5313))</f>
        <v>0</v>
      </c>
      <c r="S5313" s="86">
        <f t="shared" ref="S5313" si="13925">IF(COUNTA(Y5312:DP5315)=0,0,HLOOKUP(S5312,Y5312:DP5315,2,FALSE))</f>
        <v>0</v>
      </c>
      <c r="T5313" s="87">
        <f t="shared" ref="T5313" si="13926">IF(COUNTA(Y5312:DP5315)=0,0,AVERAGE(Y5313:DP5313))</f>
        <v>0</v>
      </c>
      <c r="U5313" s="88">
        <f t="shared" ref="U5313" si="13927">IF(COUNTA(Y5312:DP5315)=0,0,_xlfn.MINIFS(Y5313:DP5313,Y5315:DP5315,U5315))</f>
        <v>0</v>
      </c>
      <c r="V5313" s="89">
        <f t="array" ref="V5313">IF(COUNTA(Y5312:DP5315)=0,0,IF(ISERROR(HLOOKUP(V5315,Y5315:DP5315,1,FALSE)),0,INDEX(Y5313:DP5313,MATCH(V5312&amp;V5315,Y5312:DP5312&amp;Y5315:DP5315,0))))</f>
        <v>0</v>
      </c>
      <c r="W5313" s="90">
        <f t="array" ref="W5313">IF(COUNTA(Y5312:DP5315)=0,0,IF(ISERROR(HLOOKUP(W5315,Y5315:DP5315,1,FALSE)),0,AVERAGEIF(Y5315:DP5315,$W5315,Y5313:DP5313)))</f>
        <v>0</v>
      </c>
      <c r="X5313" s="107"/>
    </row>
    <row r="5314" spans="2:28">
      <c r="B5314" s="83"/>
      <c r="C5314" s="84"/>
      <c r="D5314" s="83"/>
      <c r="E5314" s="83"/>
      <c r="F5314" s="83"/>
      <c r="G5314" s="83"/>
      <c r="H5314" s="83"/>
      <c r="I5314" s="83"/>
      <c r="J5314" s="83"/>
      <c r="K5314" s="83"/>
      <c r="L5314" s="83"/>
      <c r="M5314" s="83"/>
      <c r="N5314" s="83"/>
      <c r="O5314" s="83"/>
      <c r="P5314" s="84"/>
      <c r="Q5314" s="217"/>
      <c r="R5314" s="91">
        <f t="shared" ref="R5314" si="13928">IF(COUNTA(Y5312:DP5315)=0,0,HLOOKUP(R5313,Y5313:DP5315,2,FALSE))</f>
        <v>0</v>
      </c>
      <c r="S5314" s="92">
        <f t="shared" ref="S5314" si="13929">IF(COUNTA(Y5312:DP5315)=0,0,HLOOKUP(S5312,Y5312:DP5315,3,FALSE))</f>
        <v>0</v>
      </c>
      <c r="T5314" s="93"/>
      <c r="U5314" s="94">
        <f t="array" ref="U5314">IF(COUNTA(Y5312:DP5315)=0,0,IF(ISERROR(HLOOKUP(U5315,Y5315:DP5315,1,FALSE)),0,INDEX(Y5314:DP5314,MATCH(U5313&amp;U5315,Y5313:DP5313&amp;Y5315:DP5315,0))))</f>
        <v>0</v>
      </c>
      <c r="V5314" s="94">
        <f t="array" ref="V5314">IF(COUNTA(Y5312:DP5315)=0,0,IF(ISERROR(HLOOKUP(V5315,Y5315:DP5315,1,FALSE)),0,INDEX(Y5314:DP5314,MATCH(V5313&amp;V5315,Y5313:DP5313&amp;Y5315:DP5315,0))))</f>
        <v>0</v>
      </c>
      <c r="W5314" s="95"/>
      <c r="X5314" s="108"/>
    </row>
    <row r="5315" spans="2:28" ht="13.9" thickBot="1">
      <c r="B5315" s="96"/>
      <c r="C5315" s="97"/>
      <c r="D5315" s="96"/>
      <c r="E5315" s="96"/>
      <c r="F5315" s="96"/>
      <c r="G5315" s="96"/>
      <c r="H5315" s="96"/>
      <c r="I5315" s="96"/>
      <c r="J5315" s="96"/>
      <c r="K5315" s="96"/>
      <c r="L5315" s="96"/>
      <c r="M5315" s="96"/>
      <c r="N5315" s="96"/>
      <c r="O5315" s="96"/>
      <c r="P5315" s="97"/>
      <c r="Q5315" s="218"/>
      <c r="R5315" s="98" t="str">
        <f t="shared" ref="R5315" si="13930">IF(COUNTA(Y5312:DP5315)=0,"none",HLOOKUP(R5313,Y5313:DP5315,3,FALSE))</f>
        <v>none</v>
      </c>
      <c r="S5315" s="99" t="str">
        <f t="shared" ref="S5315" si="13931">IF(COUNTA(Y5312:DP5315)=0,"none",HLOOKUP(S5312,Y5312:DP5315,4,FALSE))</f>
        <v>none</v>
      </c>
      <c r="T5315" s="100"/>
      <c r="U5315" s="100" t="str">
        <f t="array" ref="U5315">IF(COUNTA(Y5312:DP5315)=0,"none",IF($U$2="WAHR",$W$3,Abfrage!$F$4))</f>
        <v>none</v>
      </c>
      <c r="V5315" s="100" t="str">
        <f t="array" ref="V5315">IF(COUNTA(Y5312:DP5315)=0,"none",IF($U$2="WAHR",$W$3,Abfrage!$F$4))</f>
        <v>none</v>
      </c>
      <c r="W5315" s="100" t="str">
        <f t="array" ref="W5315">IF(COUNTA(Y5312:DP5315)=0,"none",IF($U$2="WAHR",$W$3,Abfrage!$F$4))</f>
        <v>none</v>
      </c>
      <c r="X5315" s="109"/>
    </row>
    <row r="5316" spans="2:28">
      <c r="B5316" s="75" t="s">
        <v>3268</v>
      </c>
      <c r="C5316" s="76">
        <v>1000383148</v>
      </c>
      <c r="D5316" s="75" t="s">
        <v>95</v>
      </c>
      <c r="E5316" s="75" t="s">
        <v>148</v>
      </c>
      <c r="F5316" s="75" t="s">
        <v>96</v>
      </c>
      <c r="G5316" s="75" t="s">
        <v>96</v>
      </c>
      <c r="H5316" s="75" t="s">
        <v>50</v>
      </c>
      <c r="I5316" s="75" t="s">
        <v>51</v>
      </c>
      <c r="J5316" s="75" t="s">
        <v>3269</v>
      </c>
      <c r="K5316" s="75" t="s">
        <v>523</v>
      </c>
      <c r="L5316" s="75" t="s">
        <v>789</v>
      </c>
      <c r="M5316" s="75" t="s">
        <v>313</v>
      </c>
      <c r="N5316" s="75" t="s">
        <v>327</v>
      </c>
      <c r="O5316" s="75" t="s">
        <v>306</v>
      </c>
      <c r="P5316" s="76" t="s">
        <v>306</v>
      </c>
      <c r="Q5316" s="216"/>
      <c r="R5316" s="77">
        <f t="shared" ref="R5316" si="13932">IF(COUNTA(Y5316:DP5319)=0,"01.01.1900",INDEX(Y5316:DP5316,MATCH(R5317,Y5317:DP5317,0)))</f>
        <v>44789</v>
      </c>
      <c r="S5316" s="78">
        <f t="shared" ref="S5316" si="13933">IF(COUNTA(Y5316:DP5319)=0,"01.01.1900",MAX(Y5316:DP5316))</f>
        <v>44789</v>
      </c>
      <c r="T5316" s="79"/>
      <c r="U5316" s="80" t="str">
        <f t="array" ref="U5316">IF(COUNTA(Y5316:DP5319)=0,"01.01.1900",IF(ISERROR(HLOOKUP(U5319,Y5319:DP5319,1,FALSE)),"01.01.1900",INDEX(Y5316:DP5316,MATCH(U5317&amp;U5319,Y5317:DP5317&amp;Y5319:DP5319,0))))</f>
        <v>01.01.1900</v>
      </c>
      <c r="V5316" s="81">
        <f t="shared" ref="V5316" si="13934">IF(COUNTA(Y5316:DP5319)=0,"01.01.1900",_xlfn.MAXIFS(Y5316:DP5316,Y5319:DP5319,V5319))</f>
        <v>0</v>
      </c>
      <c r="W5316" s="82"/>
      <c r="X5316" s="106"/>
      <c r="Y5316" s="141">
        <v>44789</v>
      </c>
      <c r="Z5316" s="141">
        <v>44789</v>
      </c>
    </row>
    <row r="5317" spans="2:28">
      <c r="B5317" s="83"/>
      <c r="C5317" s="84"/>
      <c r="D5317" s="83"/>
      <c r="E5317" s="83"/>
      <c r="F5317" s="83"/>
      <c r="G5317" s="83"/>
      <c r="H5317" s="83"/>
      <c r="I5317" s="83"/>
      <c r="J5317" s="83"/>
      <c r="K5317" s="83"/>
      <c r="L5317" s="83"/>
      <c r="M5317" s="83"/>
      <c r="N5317" s="83"/>
      <c r="O5317" s="83"/>
      <c r="P5317" s="84"/>
      <c r="Q5317" s="217"/>
      <c r="R5317" s="85">
        <f t="shared" ref="R5317" si="13935">IF(COUNTA(Y5316:DP5319)=0,0,MIN(Y5317:DP5317))</f>
        <v>5.6000000000000001E-2</v>
      </c>
      <c r="S5317" s="86">
        <f t="shared" ref="S5317" si="13936">IF(COUNTA(Y5316:DP5319)=0,0,HLOOKUP(S5316,Y5316:DP5319,2,FALSE))</f>
        <v>5.6000000000000001E-2</v>
      </c>
      <c r="T5317" s="87">
        <f t="shared" ref="T5317" si="13937">IF(COUNTA(Y5316:DP5319)=0,0,AVERAGE(Y5317:DP5317))</f>
        <v>5.6000000000000001E-2</v>
      </c>
      <c r="U5317" s="88">
        <f t="shared" ref="U5317" si="13938">IF(COUNTA(Y5316:DP5319)=0,0,_xlfn.MINIFS(Y5317:DP5317,Y5319:DP5319,U5319))</f>
        <v>0</v>
      </c>
      <c r="V5317" s="89">
        <f t="array" ref="V5317">IF(COUNTA(Y5316:DP5319)=0,0,IF(ISERROR(HLOOKUP(V5319,Y5319:DP5319,1,FALSE)),0,INDEX(Y5317:DP5317,MATCH(V5316&amp;V5319,Y5316:DP5316&amp;Y5319:DP5319,0))))</f>
        <v>0</v>
      </c>
      <c r="W5317" s="90">
        <f t="array" ref="W5317">IF(COUNTA(Y5316:DP5319)=0,0,IF(ISERROR(HLOOKUP(W5319,Y5319:DP5319,1,FALSE)),0,AVERAGEIF(Y5319:DP5319,$W5319,Y5317:DP5317)))</f>
        <v>0</v>
      </c>
      <c r="X5317" s="107"/>
      <c r="Y5317" s="142">
        <v>5.6000000000000001E-2</v>
      </c>
      <c r="Z5317" s="142">
        <v>5.6000000000000001E-2</v>
      </c>
    </row>
    <row r="5318" spans="2:28">
      <c r="B5318" s="83"/>
      <c r="C5318" s="84"/>
      <c r="D5318" s="83"/>
      <c r="E5318" s="83"/>
      <c r="F5318" s="83"/>
      <c r="G5318" s="83"/>
      <c r="H5318" s="83"/>
      <c r="I5318" s="83"/>
      <c r="J5318" s="83"/>
      <c r="K5318" s="83"/>
      <c r="L5318" s="83"/>
      <c r="M5318" s="83"/>
      <c r="N5318" s="83"/>
      <c r="O5318" s="83"/>
      <c r="P5318" s="84"/>
      <c r="Q5318" s="217"/>
      <c r="R5318" s="91">
        <f t="shared" ref="R5318" si="13939">IF(COUNTA(Y5316:DP5319)=0,0,HLOOKUP(R5317,Y5317:DP5319,2,FALSE))</f>
        <v>1000</v>
      </c>
      <c r="S5318" s="92">
        <f t="shared" ref="S5318" si="13940">IF(COUNTA(Y5316:DP5319)=0,0,HLOOKUP(S5316,Y5316:DP5319,3,FALSE))</f>
        <v>1000</v>
      </c>
      <c r="T5318" s="93"/>
      <c r="U5318" s="94">
        <f t="array" ref="U5318">IF(COUNTA(Y5316:DP5319)=0,0,IF(ISERROR(HLOOKUP(U5319,Y5319:DP5319,1,FALSE)),0,INDEX(Y5318:DP5318,MATCH(U5317&amp;U5319,Y5317:DP5317&amp;Y5319:DP5319,0))))</f>
        <v>0</v>
      </c>
      <c r="V5318" s="94">
        <f t="array" ref="V5318">IF(COUNTA(Y5316:DP5319)=0,0,IF(ISERROR(HLOOKUP(V5319,Y5319:DP5319,1,FALSE)),0,INDEX(Y5318:DP5318,MATCH(V5317&amp;V5319,Y5317:DP5317&amp;Y5319:DP5319,0))))</f>
        <v>0</v>
      </c>
      <c r="W5318" s="95"/>
      <c r="X5318" s="108"/>
      <c r="Y5318" s="143">
        <v>1000</v>
      </c>
      <c r="Z5318" s="143">
        <v>1000</v>
      </c>
    </row>
    <row r="5319" spans="2:28" ht="13.9" thickBot="1">
      <c r="B5319" s="96"/>
      <c r="C5319" s="97"/>
      <c r="D5319" s="96"/>
      <c r="E5319" s="96"/>
      <c r="F5319" s="96"/>
      <c r="G5319" s="96"/>
      <c r="H5319" s="96"/>
      <c r="I5319" s="96"/>
      <c r="J5319" s="96"/>
      <c r="K5319" s="96"/>
      <c r="L5319" s="96"/>
      <c r="M5319" s="96"/>
      <c r="N5319" s="96"/>
      <c r="O5319" s="96"/>
      <c r="P5319" s="97"/>
      <c r="Q5319" s="218"/>
      <c r="R5319" s="98" t="str">
        <f t="shared" ref="R5319" si="13941">IF(COUNTA(Y5316:DP5319)=0,"none",HLOOKUP(R5317,Y5317:DP5319,3,FALSE))</f>
        <v>www (-30%)</v>
      </c>
      <c r="S5319" s="99" t="str">
        <f t="shared" ref="S5319" si="13942">IF(COUNTA(Y5316:DP5319)=0,"none",HLOOKUP(S5316,Y5316:DP5319,4,FALSE))</f>
        <v>www (-30%)</v>
      </c>
      <c r="T5319" s="100"/>
      <c r="U5319" s="100">
        <f t="array" ref="U5319">IF(COUNTA(Y5316:DP5319)=0,"none",IF($U$2="WAHR",$W$3,Abfrage!$F$4))</f>
        <v>0</v>
      </c>
      <c r="V5319" s="100">
        <f t="array" ref="V5319">IF(COUNTA(Y5316:DP5319)=0,"none",IF($U$2="WAHR",$W$3,Abfrage!$F$4))</f>
        <v>0</v>
      </c>
      <c r="W5319" s="100">
        <f t="array" ref="W5319">IF(COUNTA(Y5316:DP5319)=0,"none",IF($U$2="WAHR",$W$3,Abfrage!$F$4))</f>
        <v>0</v>
      </c>
      <c r="X5319" s="109"/>
      <c r="Y5319" s="144" t="s">
        <v>43</v>
      </c>
      <c r="Z5319" s="144" t="s">
        <v>43</v>
      </c>
    </row>
    <row r="5320" spans="2:28">
      <c r="B5320" s="75" t="s">
        <v>3270</v>
      </c>
      <c r="C5320" s="76">
        <v>1000383149</v>
      </c>
      <c r="D5320" s="75" t="s">
        <v>95</v>
      </c>
      <c r="E5320" s="75" t="s">
        <v>148</v>
      </c>
      <c r="F5320" s="75" t="s">
        <v>96</v>
      </c>
      <c r="G5320" s="75" t="s">
        <v>96</v>
      </c>
      <c r="H5320" s="75" t="s">
        <v>50</v>
      </c>
      <c r="I5320" s="75" t="s">
        <v>51</v>
      </c>
      <c r="J5320" s="75" t="s">
        <v>3271</v>
      </c>
      <c r="K5320" s="75" t="s">
        <v>331</v>
      </c>
      <c r="L5320" s="75" t="s">
        <v>327</v>
      </c>
      <c r="M5320" s="75" t="s">
        <v>313</v>
      </c>
      <c r="N5320" s="75" t="s">
        <v>327</v>
      </c>
      <c r="O5320" s="75" t="s">
        <v>306</v>
      </c>
      <c r="P5320" s="76" t="s">
        <v>306</v>
      </c>
      <c r="Q5320" s="216"/>
      <c r="R5320" s="77">
        <f t="shared" ref="R5320" si="13943">IF(COUNTA(Y5320:DP5323)=0,"01.01.1900",INDEX(Y5320:DP5320,MATCH(R5321,Y5321:DP5321,0)))</f>
        <v>45153</v>
      </c>
      <c r="S5320" s="78">
        <f t="shared" ref="S5320" si="13944">IF(COUNTA(Y5320:DP5323)=0,"01.01.1900",MAX(Y5320:DP5320))</f>
        <v>45153</v>
      </c>
      <c r="T5320" s="79"/>
      <c r="U5320" s="80" t="str">
        <f t="array" ref="U5320">IF(COUNTA(Y5320:DP5323)=0,"01.01.1900",IF(ISERROR(HLOOKUP(U5323,Y5323:DP5323,1,FALSE)),"01.01.1900",INDEX(Y5320:DP5320,MATCH(U5321&amp;U5323,Y5321:DP5321&amp;Y5323:DP5323,0))))</f>
        <v>01.01.1900</v>
      </c>
      <c r="V5320" s="81">
        <f t="shared" ref="V5320" si="13945">IF(COUNTA(Y5320:DP5323)=0,"01.01.1900",_xlfn.MAXIFS(Y5320:DP5320,Y5323:DP5323,V5323))</f>
        <v>0</v>
      </c>
      <c r="W5320" s="82"/>
      <c r="X5320" s="106"/>
      <c r="Y5320" s="141">
        <v>45153</v>
      </c>
      <c r="Z5320" s="141">
        <v>45153</v>
      </c>
    </row>
    <row r="5321" spans="2:28">
      <c r="B5321" s="83"/>
      <c r="C5321" s="84"/>
      <c r="D5321" s="83"/>
      <c r="E5321" s="83"/>
      <c r="F5321" s="83"/>
      <c r="G5321" s="83"/>
      <c r="H5321" s="83"/>
      <c r="I5321" s="83"/>
      <c r="J5321" s="83"/>
      <c r="K5321" s="83"/>
      <c r="L5321" s="83"/>
      <c r="M5321" s="83"/>
      <c r="N5321" s="83"/>
      <c r="O5321" s="83"/>
      <c r="P5321" s="84"/>
      <c r="Q5321" s="217"/>
      <c r="R5321" s="85">
        <f t="shared" ref="R5321" si="13946">IF(COUNTA(Y5320:DP5323)=0,0,MIN(Y5321:DP5321))</f>
        <v>7.0000000000000007E-2</v>
      </c>
      <c r="S5321" s="86">
        <f t="shared" ref="S5321" si="13947">IF(COUNTA(Y5320:DP5323)=0,0,HLOOKUP(S5320,Y5320:DP5323,2,FALSE))</f>
        <v>7.0000000000000007E-2</v>
      </c>
      <c r="T5321" s="87">
        <f t="shared" ref="T5321" si="13948">IF(COUNTA(Y5320:DP5323)=0,0,AVERAGE(Y5321:DP5321))</f>
        <v>7.0000000000000007E-2</v>
      </c>
      <c r="U5321" s="88">
        <f t="shared" ref="U5321" si="13949">IF(COUNTA(Y5320:DP5323)=0,0,_xlfn.MINIFS(Y5321:DP5321,Y5323:DP5323,U5323))</f>
        <v>0</v>
      </c>
      <c r="V5321" s="89">
        <f t="array" ref="V5321">IF(COUNTA(Y5320:DP5323)=0,0,IF(ISERROR(HLOOKUP(V5323,Y5323:DP5323,1,FALSE)),0,INDEX(Y5321:DP5321,MATCH(V5320&amp;V5323,Y5320:DP5320&amp;Y5323:DP5323,0))))</f>
        <v>0</v>
      </c>
      <c r="W5321" s="90">
        <f t="array" ref="W5321">IF(COUNTA(Y5320:DP5323)=0,0,IF(ISERROR(HLOOKUP(W5323,Y5323:DP5323,1,FALSE)),0,AVERAGEIF(Y5323:DP5323,$W5323,Y5321:DP5321)))</f>
        <v>0</v>
      </c>
      <c r="X5321" s="107"/>
      <c r="Y5321" s="142">
        <v>7.0000000000000007E-2</v>
      </c>
      <c r="Z5321" s="142">
        <v>7.0000000000000007E-2</v>
      </c>
    </row>
    <row r="5322" spans="2:28">
      <c r="B5322" s="83"/>
      <c r="C5322" s="84"/>
      <c r="D5322" s="83"/>
      <c r="E5322" s="83"/>
      <c r="F5322" s="83"/>
      <c r="G5322" s="83"/>
      <c r="H5322" s="83"/>
      <c r="I5322" s="83"/>
      <c r="J5322" s="83"/>
      <c r="K5322" s="83"/>
      <c r="L5322" s="83"/>
      <c r="M5322" s="83"/>
      <c r="N5322" s="83"/>
      <c r="O5322" s="83"/>
      <c r="P5322" s="84"/>
      <c r="Q5322" s="217"/>
      <c r="R5322" s="91">
        <f t="shared" ref="R5322" si="13950">IF(COUNTA(Y5320:DP5323)=0,0,HLOOKUP(R5321,Y5321:DP5323,2,FALSE))</f>
        <v>1000</v>
      </c>
      <c r="S5322" s="92">
        <f t="shared" ref="S5322" si="13951">IF(COUNTA(Y5320:DP5323)=0,0,HLOOKUP(S5320,Y5320:DP5323,3,FALSE))</f>
        <v>1000</v>
      </c>
      <c r="T5322" s="93"/>
      <c r="U5322" s="94">
        <f t="array" ref="U5322">IF(COUNTA(Y5320:DP5323)=0,0,IF(ISERROR(HLOOKUP(U5323,Y5323:DP5323,1,FALSE)),0,INDEX(Y5322:DP5322,MATCH(U5321&amp;U5323,Y5321:DP5321&amp;Y5323:DP5323,0))))</f>
        <v>0</v>
      </c>
      <c r="V5322" s="94">
        <f t="array" ref="V5322">IF(COUNTA(Y5320:DP5323)=0,0,IF(ISERROR(HLOOKUP(V5323,Y5323:DP5323,1,FALSE)),0,INDEX(Y5322:DP5322,MATCH(V5321&amp;V5323,Y5321:DP5321&amp;Y5323:DP5323,0))))</f>
        <v>0</v>
      </c>
      <c r="W5322" s="95"/>
      <c r="X5322" s="108"/>
      <c r="Y5322" s="143">
        <v>1000</v>
      </c>
      <c r="Z5322" s="143">
        <v>1000</v>
      </c>
    </row>
    <row r="5323" spans="2:28" ht="13.9" thickBot="1">
      <c r="B5323" s="96"/>
      <c r="C5323" s="97"/>
      <c r="D5323" s="96"/>
      <c r="E5323" s="96"/>
      <c r="F5323" s="96"/>
      <c r="G5323" s="96"/>
      <c r="H5323" s="96"/>
      <c r="I5323" s="96"/>
      <c r="J5323" s="96"/>
      <c r="K5323" s="96"/>
      <c r="L5323" s="96"/>
      <c r="M5323" s="96"/>
      <c r="N5323" s="96"/>
      <c r="O5323" s="96"/>
      <c r="P5323" s="97"/>
      <c r="Q5323" s="218"/>
      <c r="R5323" s="98" t="str">
        <f t="shared" ref="R5323" si="13952">IF(COUNTA(Y5320:DP5323)=0,"none",HLOOKUP(R5321,Y5321:DP5323,3,FALSE))</f>
        <v>www (-30%)</v>
      </c>
      <c r="S5323" s="99" t="str">
        <f t="shared" ref="S5323" si="13953">IF(COUNTA(Y5320:DP5323)=0,"none",HLOOKUP(S5320,Y5320:DP5323,4,FALSE))</f>
        <v>www (-30%)</v>
      </c>
      <c r="T5323" s="100"/>
      <c r="U5323" s="100">
        <f t="array" ref="U5323">IF(COUNTA(Y5320:DP5323)=0,"none",IF($U$2="WAHR",$W$3,Abfrage!$F$4))</f>
        <v>0</v>
      </c>
      <c r="V5323" s="100">
        <f t="array" ref="V5323">IF(COUNTA(Y5320:DP5323)=0,"none",IF($U$2="WAHR",$W$3,Abfrage!$F$4))</f>
        <v>0</v>
      </c>
      <c r="W5323" s="100">
        <f t="array" ref="W5323">IF(COUNTA(Y5320:DP5323)=0,"none",IF($U$2="WAHR",$W$3,Abfrage!$F$4))</f>
        <v>0</v>
      </c>
      <c r="X5323" s="109"/>
      <c r="Y5323" s="144" t="s">
        <v>43</v>
      </c>
      <c r="Z5323" s="144" t="s">
        <v>43</v>
      </c>
    </row>
    <row r="5324" spans="2:28">
      <c r="B5324" s="75" t="s">
        <v>3272</v>
      </c>
      <c r="C5324" s="76">
        <v>1000383150</v>
      </c>
      <c r="D5324" s="75" t="s">
        <v>95</v>
      </c>
      <c r="E5324" s="75" t="s">
        <v>148</v>
      </c>
      <c r="F5324" s="75" t="s">
        <v>96</v>
      </c>
      <c r="G5324" s="75" t="s">
        <v>96</v>
      </c>
      <c r="H5324" s="75" t="e">
        <v>#N/A</v>
      </c>
      <c r="I5324" s="75" t="s">
        <v>51</v>
      </c>
      <c r="J5324" s="75" t="s">
        <v>3273</v>
      </c>
      <c r="K5324" s="75" t="s">
        <v>321</v>
      </c>
      <c r="L5324" s="75" t="s">
        <v>393</v>
      </c>
      <c r="M5324" s="75" t="s">
        <v>313</v>
      </c>
      <c r="N5324" s="75" t="s">
        <v>327</v>
      </c>
      <c r="O5324" s="75" t="s">
        <v>306</v>
      </c>
      <c r="P5324" s="76" t="s">
        <v>306</v>
      </c>
      <c r="Q5324" s="216"/>
      <c r="R5324" s="77" t="str">
        <f t="shared" ref="R5324" si="13954">IF(COUNTA(Y5324:DP5327)=0,"01.01.1900",INDEX(Y5324:DP5324,MATCH(R5325,Y5325:DP5325,0)))</f>
        <v>01.01.1900</v>
      </c>
      <c r="S5324" s="78" t="str">
        <f t="shared" ref="S5324" si="13955">IF(COUNTA(Y5324:DP5327)=0,"01.01.1900",MAX(Y5324:DP5324))</f>
        <v>01.01.1900</v>
      </c>
      <c r="T5324" s="79"/>
      <c r="U5324" s="80" t="str">
        <f t="array" ref="U5324">IF(COUNTA(Y5324:DP5327)=0,"01.01.1900",IF(ISERROR(HLOOKUP(U5327,Y5327:DP5327,1,FALSE)),"01.01.1900",INDEX(Y5324:DP5324,MATCH(U5325&amp;U5327,Y5325:DP5325&amp;Y5327:DP5327,0))))</f>
        <v>01.01.1900</v>
      </c>
      <c r="V5324" s="81" t="str">
        <f t="shared" ref="V5324" si="13956">IF(COUNTA(Y5324:DP5327)=0,"01.01.1900",_xlfn.MAXIFS(Y5324:DP5324,Y5327:DP5327,V5327))</f>
        <v>01.01.1900</v>
      </c>
      <c r="W5324" s="82"/>
      <c r="X5324" s="106"/>
    </row>
    <row r="5325" spans="2:28">
      <c r="B5325" s="83"/>
      <c r="C5325" s="84"/>
      <c r="D5325" s="83"/>
      <c r="E5325" s="83"/>
      <c r="F5325" s="83"/>
      <c r="G5325" s="83"/>
      <c r="H5325" s="83"/>
      <c r="I5325" s="83"/>
      <c r="J5325" s="83"/>
      <c r="K5325" s="83"/>
      <c r="L5325" s="83"/>
      <c r="M5325" s="83"/>
      <c r="N5325" s="83"/>
      <c r="O5325" s="83"/>
      <c r="P5325" s="84"/>
      <c r="Q5325" s="217"/>
      <c r="R5325" s="85">
        <f t="shared" ref="R5325" si="13957">IF(COUNTA(Y5324:DP5327)=0,0,MIN(Y5325:DP5325))</f>
        <v>0</v>
      </c>
      <c r="S5325" s="86">
        <f t="shared" ref="S5325" si="13958">IF(COUNTA(Y5324:DP5327)=0,0,HLOOKUP(S5324,Y5324:DP5327,2,FALSE))</f>
        <v>0</v>
      </c>
      <c r="T5325" s="87">
        <f t="shared" ref="T5325" si="13959">IF(COUNTA(Y5324:DP5327)=0,0,AVERAGE(Y5325:DP5325))</f>
        <v>0</v>
      </c>
      <c r="U5325" s="88">
        <f t="shared" ref="U5325" si="13960">IF(COUNTA(Y5324:DP5327)=0,0,_xlfn.MINIFS(Y5325:DP5325,Y5327:DP5327,U5327))</f>
        <v>0</v>
      </c>
      <c r="V5325" s="89">
        <f t="array" ref="V5325">IF(COUNTA(Y5324:DP5327)=0,0,IF(ISERROR(HLOOKUP(V5327,Y5327:DP5327,1,FALSE)),0,INDEX(Y5325:DP5325,MATCH(V5324&amp;V5327,Y5324:DP5324&amp;Y5327:DP5327,0))))</f>
        <v>0</v>
      </c>
      <c r="W5325" s="90">
        <f t="array" ref="W5325">IF(COUNTA(Y5324:DP5327)=0,0,IF(ISERROR(HLOOKUP(W5327,Y5327:DP5327,1,FALSE)),0,AVERAGEIF(Y5327:DP5327,$W5327,Y5325:DP5325)))</f>
        <v>0</v>
      </c>
      <c r="X5325" s="107"/>
    </row>
    <row r="5326" spans="2:28">
      <c r="B5326" s="83"/>
      <c r="C5326" s="84"/>
      <c r="D5326" s="83"/>
      <c r="E5326" s="83"/>
      <c r="F5326" s="83"/>
      <c r="G5326" s="83"/>
      <c r="H5326" s="83"/>
      <c r="I5326" s="83"/>
      <c r="J5326" s="83"/>
      <c r="K5326" s="83"/>
      <c r="L5326" s="83"/>
      <c r="M5326" s="83"/>
      <c r="N5326" s="83"/>
      <c r="O5326" s="83"/>
      <c r="P5326" s="84"/>
      <c r="Q5326" s="217"/>
      <c r="R5326" s="91">
        <f t="shared" ref="R5326" si="13961">IF(COUNTA(Y5324:DP5327)=0,0,HLOOKUP(R5325,Y5325:DP5327,2,FALSE))</f>
        <v>0</v>
      </c>
      <c r="S5326" s="92">
        <f t="shared" ref="S5326" si="13962">IF(COUNTA(Y5324:DP5327)=0,0,HLOOKUP(S5324,Y5324:DP5327,3,FALSE))</f>
        <v>0</v>
      </c>
      <c r="T5326" s="93"/>
      <c r="U5326" s="94">
        <f t="array" ref="U5326">IF(COUNTA(Y5324:DP5327)=0,0,IF(ISERROR(HLOOKUP(U5327,Y5327:DP5327,1,FALSE)),0,INDEX(Y5326:DP5326,MATCH(U5325&amp;U5327,Y5325:DP5325&amp;Y5327:DP5327,0))))</f>
        <v>0</v>
      </c>
      <c r="V5326" s="94">
        <f t="array" ref="V5326">IF(COUNTA(Y5324:DP5327)=0,0,IF(ISERROR(HLOOKUP(V5327,Y5327:DP5327,1,FALSE)),0,INDEX(Y5326:DP5326,MATCH(V5325&amp;V5327,Y5325:DP5325&amp;Y5327:DP5327,0))))</f>
        <v>0</v>
      </c>
      <c r="W5326" s="95"/>
      <c r="X5326" s="108"/>
    </row>
    <row r="5327" spans="2:28" ht="13.9" thickBot="1">
      <c r="B5327" s="96"/>
      <c r="C5327" s="97"/>
      <c r="D5327" s="96"/>
      <c r="E5327" s="96"/>
      <c r="F5327" s="96"/>
      <c r="G5327" s="96"/>
      <c r="H5327" s="96"/>
      <c r="I5327" s="96"/>
      <c r="J5327" s="96"/>
      <c r="K5327" s="96"/>
      <c r="L5327" s="96"/>
      <c r="M5327" s="96"/>
      <c r="N5327" s="96"/>
      <c r="O5327" s="96"/>
      <c r="P5327" s="97"/>
      <c r="Q5327" s="218"/>
      <c r="R5327" s="98" t="str">
        <f t="shared" ref="R5327" si="13963">IF(COUNTA(Y5324:DP5327)=0,"none",HLOOKUP(R5325,Y5325:DP5327,3,FALSE))</f>
        <v>none</v>
      </c>
      <c r="S5327" s="99" t="str">
        <f t="shared" ref="S5327" si="13964">IF(COUNTA(Y5324:DP5327)=0,"none",HLOOKUP(S5324,Y5324:DP5327,4,FALSE))</f>
        <v>none</v>
      </c>
      <c r="T5327" s="100"/>
      <c r="U5327" s="100" t="str">
        <f t="array" ref="U5327">IF(COUNTA(Y5324:DP5327)=0,"none",IF($U$2="WAHR",$W$3,Abfrage!$F$4))</f>
        <v>none</v>
      </c>
      <c r="V5327" s="100" t="str">
        <f t="array" ref="V5327">IF(COUNTA(Y5324:DP5327)=0,"none",IF($U$2="WAHR",$W$3,Abfrage!$F$4))</f>
        <v>none</v>
      </c>
      <c r="W5327" s="100" t="str">
        <f t="array" ref="W5327">IF(COUNTA(Y5324:DP5327)=0,"none",IF($U$2="WAHR",$W$3,Abfrage!$F$4))</f>
        <v>none</v>
      </c>
      <c r="X5327" s="109"/>
    </row>
    <row r="5328" spans="2:28">
      <c r="B5328" s="75" t="s">
        <v>3274</v>
      </c>
      <c r="C5328" s="76">
        <v>1000383151</v>
      </c>
      <c r="D5328" s="75" t="s">
        <v>95</v>
      </c>
      <c r="E5328" s="75" t="s">
        <v>96</v>
      </c>
      <c r="F5328" s="75" t="s">
        <v>97</v>
      </c>
      <c r="G5328" s="75" t="s">
        <v>97</v>
      </c>
      <c r="H5328" s="75" t="s">
        <v>44</v>
      </c>
      <c r="I5328" s="75" t="s">
        <v>51</v>
      </c>
      <c r="J5328" s="75" t="s">
        <v>3275</v>
      </c>
      <c r="K5328" s="75" t="s">
        <v>306</v>
      </c>
      <c r="L5328" s="75" t="s">
        <v>306</v>
      </c>
      <c r="M5328" s="75" t="s">
        <v>313</v>
      </c>
      <c r="N5328" s="75" t="s">
        <v>327</v>
      </c>
      <c r="O5328" s="75" t="s">
        <v>309</v>
      </c>
      <c r="P5328" s="76" t="s">
        <v>306</v>
      </c>
      <c r="Q5328" s="216"/>
      <c r="R5328" s="77">
        <f t="shared" ref="R5328" si="13965">IF(COUNTA(Y5328:DP5331)=0,"01.01.1900",INDEX(Y5328:DP5328,MATCH(R5329,Y5329:DP5329,0)))</f>
        <v>44789</v>
      </c>
      <c r="S5328" s="78">
        <f t="shared" ref="S5328" si="13966">IF(COUNTA(Y5328:DP5331)=0,"01.01.1900",MAX(Y5328:DP5328))</f>
        <v>45153</v>
      </c>
      <c r="T5328" s="79"/>
      <c r="U5328" s="80" t="str">
        <f t="array" ref="U5328">IF(COUNTA(Y5328:DP5331)=0,"01.01.1900",IF(ISERROR(HLOOKUP(U5331,Y5331:DP5331,1,FALSE)),"01.01.1900",INDEX(Y5328:DP5328,MATCH(U5329&amp;U5331,Y5329:DP5329&amp;Y5331:DP5331,0))))</f>
        <v>01.01.1900</v>
      </c>
      <c r="V5328" s="81">
        <f t="shared" ref="V5328" si="13967">IF(COUNTA(Y5328:DP5331)=0,"01.01.1900",_xlfn.MAXIFS(Y5328:DP5328,Y5331:DP5331,V5331))</f>
        <v>0</v>
      </c>
      <c r="W5328" s="82"/>
      <c r="X5328" s="106"/>
      <c r="Y5328" s="141">
        <v>44789</v>
      </c>
      <c r="Z5328" s="141">
        <v>45153</v>
      </c>
      <c r="AA5328" s="141">
        <v>44789</v>
      </c>
      <c r="AB5328" s="141">
        <v>45153</v>
      </c>
    </row>
    <row r="5329" spans="2:28">
      <c r="B5329" s="83"/>
      <c r="C5329" s="84"/>
      <c r="D5329" s="83"/>
      <c r="E5329" s="83"/>
      <c r="F5329" s="83"/>
      <c r="G5329" s="83"/>
      <c r="H5329" s="83"/>
      <c r="I5329" s="83"/>
      <c r="J5329" s="83"/>
      <c r="K5329" s="83"/>
      <c r="L5329" s="83"/>
      <c r="M5329" s="83"/>
      <c r="N5329" s="83"/>
      <c r="O5329" s="83"/>
      <c r="P5329" s="84"/>
      <c r="Q5329" s="217"/>
      <c r="R5329" s="85">
        <f t="shared" ref="R5329" si="13968">IF(COUNTA(Y5328:DP5331)=0,0,MIN(Y5329:DP5329))</f>
        <v>8.3999999999999991E-2</v>
      </c>
      <c r="S5329" s="86">
        <f t="shared" ref="S5329" si="13969">IF(COUNTA(Y5328:DP5331)=0,0,HLOOKUP(S5328,Y5328:DP5331,2,FALSE))</f>
        <v>9.0999999999999998E-2</v>
      </c>
      <c r="T5329" s="87">
        <f t="shared" ref="T5329" si="13970">IF(COUNTA(Y5328:DP5331)=0,0,AVERAGE(Y5329:DP5329))</f>
        <v>8.7499999999999994E-2</v>
      </c>
      <c r="U5329" s="88">
        <f t="shared" ref="U5329" si="13971">IF(COUNTA(Y5328:DP5331)=0,0,_xlfn.MINIFS(Y5329:DP5329,Y5331:DP5331,U5331))</f>
        <v>0</v>
      </c>
      <c r="V5329" s="89">
        <f t="array" ref="V5329">IF(COUNTA(Y5328:DP5331)=0,0,IF(ISERROR(HLOOKUP(V5331,Y5331:DP5331,1,FALSE)),0,INDEX(Y5329:DP5329,MATCH(V5328&amp;V5331,Y5328:DP5328&amp;Y5331:DP5331,0))))</f>
        <v>0</v>
      </c>
      <c r="W5329" s="90">
        <f t="array" ref="W5329">IF(COUNTA(Y5328:DP5331)=0,0,IF(ISERROR(HLOOKUP(W5331,Y5331:DP5331,1,FALSE)),0,AVERAGEIF(Y5331:DP5331,$W5331,Y5329:DP5329)))</f>
        <v>0</v>
      </c>
      <c r="X5329" s="107"/>
      <c r="Y5329" s="142">
        <v>8.3999999999999991E-2</v>
      </c>
      <c r="Z5329" s="142">
        <v>9.0999999999999998E-2</v>
      </c>
      <c r="AA5329" s="142">
        <v>8.3999999999999991E-2</v>
      </c>
      <c r="AB5329" s="142">
        <v>9.0999999999999998E-2</v>
      </c>
    </row>
    <row r="5330" spans="2:28">
      <c r="B5330" s="83"/>
      <c r="C5330" s="84"/>
      <c r="D5330" s="83"/>
      <c r="E5330" s="83"/>
      <c r="F5330" s="83"/>
      <c r="G5330" s="83"/>
      <c r="H5330" s="83"/>
      <c r="I5330" s="83"/>
      <c r="J5330" s="83"/>
      <c r="K5330" s="83"/>
      <c r="L5330" s="83"/>
      <c r="M5330" s="83"/>
      <c r="N5330" s="83"/>
      <c r="O5330" s="83"/>
      <c r="P5330" s="84"/>
      <c r="Q5330" s="217"/>
      <c r="R5330" s="91">
        <f t="shared" ref="R5330" si="13972">IF(COUNTA(Y5328:DP5331)=0,0,HLOOKUP(R5329,Y5329:DP5331,2,FALSE))</f>
        <v>1000</v>
      </c>
      <c r="S5330" s="92">
        <f t="shared" ref="S5330" si="13973">IF(COUNTA(Y5328:DP5331)=0,0,HLOOKUP(S5328,Y5328:DP5331,3,FALSE))</f>
        <v>1000</v>
      </c>
      <c r="T5330" s="93"/>
      <c r="U5330" s="94">
        <f t="array" ref="U5330">IF(COUNTA(Y5328:DP5331)=0,0,IF(ISERROR(HLOOKUP(U5331,Y5331:DP5331,1,FALSE)),0,INDEX(Y5330:DP5330,MATCH(U5329&amp;U5331,Y5329:DP5329&amp;Y5331:DP5331,0))))</f>
        <v>0</v>
      </c>
      <c r="V5330" s="94">
        <f t="array" ref="V5330">IF(COUNTA(Y5328:DP5331)=0,0,IF(ISERROR(HLOOKUP(V5331,Y5331:DP5331,1,FALSE)),0,INDEX(Y5330:DP5330,MATCH(V5329&amp;V5331,Y5329:DP5329&amp;Y5331:DP5331,0))))</f>
        <v>0</v>
      </c>
      <c r="W5330" s="95"/>
      <c r="X5330" s="108"/>
      <c r="Y5330" s="143">
        <v>1000</v>
      </c>
      <c r="Z5330" s="143">
        <v>1000</v>
      </c>
      <c r="AA5330" s="143">
        <v>1000</v>
      </c>
      <c r="AB5330" s="143">
        <v>1000</v>
      </c>
    </row>
    <row r="5331" spans="2:28" ht="13.9" thickBot="1">
      <c r="B5331" s="96"/>
      <c r="C5331" s="97"/>
      <c r="D5331" s="96"/>
      <c r="E5331" s="96"/>
      <c r="F5331" s="96"/>
      <c r="G5331" s="96"/>
      <c r="H5331" s="96"/>
      <c r="I5331" s="96"/>
      <c r="J5331" s="96"/>
      <c r="K5331" s="96"/>
      <c r="L5331" s="96"/>
      <c r="M5331" s="96"/>
      <c r="N5331" s="96"/>
      <c r="O5331" s="96"/>
      <c r="P5331" s="97"/>
      <c r="Q5331" s="218"/>
      <c r="R5331" s="98" t="str">
        <f t="shared" ref="R5331" si="13974">IF(COUNTA(Y5328:DP5331)=0,"none",HLOOKUP(R5329,Y5329:DP5331,3,FALSE))</f>
        <v>www (-30%)</v>
      </c>
      <c r="S5331" s="99" t="str">
        <f t="shared" ref="S5331" si="13975">IF(COUNTA(Y5328:DP5331)=0,"none",HLOOKUP(S5328,Y5328:DP5331,4,FALSE))</f>
        <v>www (-30%)</v>
      </c>
      <c r="T5331" s="100"/>
      <c r="U5331" s="100">
        <f t="array" ref="U5331">IF(COUNTA(Y5328:DP5331)=0,"none",IF($U$2="WAHR",$W$3,Abfrage!$F$4))</f>
        <v>0</v>
      </c>
      <c r="V5331" s="100">
        <f t="array" ref="V5331">IF(COUNTA(Y5328:DP5331)=0,"none",IF($U$2="WAHR",$W$3,Abfrage!$F$4))</f>
        <v>0</v>
      </c>
      <c r="W5331" s="100">
        <f t="array" ref="W5331">IF(COUNTA(Y5328:DP5331)=0,"none",IF($U$2="WAHR",$W$3,Abfrage!$F$4))</f>
        <v>0</v>
      </c>
      <c r="X5331" s="109"/>
      <c r="Y5331" s="144" t="s">
        <v>43</v>
      </c>
      <c r="Z5331" s="144" t="s">
        <v>43</v>
      </c>
      <c r="AA5331" s="144" t="s">
        <v>721</v>
      </c>
      <c r="AB5331" s="144" t="s">
        <v>721</v>
      </c>
    </row>
    <row r="5332" spans="2:28">
      <c r="B5332" s="75" t="s">
        <v>3276</v>
      </c>
      <c r="C5332" s="76">
        <v>1000383281</v>
      </c>
      <c r="D5332" s="75" t="s">
        <v>217</v>
      </c>
      <c r="E5332" s="75" t="s">
        <v>138</v>
      </c>
      <c r="F5332" s="75" t="s">
        <v>233</v>
      </c>
      <c r="G5332" s="75" t="s">
        <v>3277</v>
      </c>
      <c r="H5332" s="75" t="e">
        <v>#N/A</v>
      </c>
      <c r="I5332" s="75" t="s">
        <v>51</v>
      </c>
      <c r="J5332" s="75" t="s">
        <v>3278</v>
      </c>
      <c r="K5332" s="75" t="s">
        <v>306</v>
      </c>
      <c r="L5332" s="75" t="s">
        <v>306</v>
      </c>
      <c r="M5332" s="75" t="s">
        <v>307</v>
      </c>
      <c r="N5332" s="75" t="s">
        <v>352</v>
      </c>
      <c r="O5332" s="75" t="s">
        <v>306</v>
      </c>
      <c r="P5332" s="76" t="s">
        <v>306</v>
      </c>
      <c r="Q5332" s="216"/>
      <c r="R5332" s="77" t="str">
        <f t="shared" ref="R5332" si="13976">IF(COUNTA(Y5332:DP5335)=0,"01.01.1900",INDEX(Y5332:DP5332,MATCH(R5333,Y5333:DP5333,0)))</f>
        <v>01.01.1900</v>
      </c>
      <c r="S5332" s="78" t="str">
        <f t="shared" ref="S5332" si="13977">IF(COUNTA(Y5332:DP5335)=0,"01.01.1900",MAX(Y5332:DP5332))</f>
        <v>01.01.1900</v>
      </c>
      <c r="T5332" s="79"/>
      <c r="U5332" s="80" t="str">
        <f t="array" ref="U5332">IF(COUNTA(Y5332:DP5335)=0,"01.01.1900",IF(ISERROR(HLOOKUP(U5335,Y5335:DP5335,1,FALSE)),"01.01.1900",INDEX(Y5332:DP5332,MATCH(U5333&amp;U5335,Y5333:DP5333&amp;Y5335:DP5335,0))))</f>
        <v>01.01.1900</v>
      </c>
      <c r="V5332" s="81" t="str">
        <f t="shared" ref="V5332" si="13978">IF(COUNTA(Y5332:DP5335)=0,"01.01.1900",_xlfn.MAXIFS(Y5332:DP5332,Y5335:DP5335,V5335))</f>
        <v>01.01.1900</v>
      </c>
      <c r="W5332" s="82"/>
      <c r="X5332" s="106"/>
    </row>
    <row r="5333" spans="2:28">
      <c r="B5333" s="83"/>
      <c r="C5333" s="84"/>
      <c r="D5333" s="83"/>
      <c r="E5333" s="83"/>
      <c r="F5333" s="83"/>
      <c r="G5333" s="83"/>
      <c r="H5333" s="83"/>
      <c r="I5333" s="83"/>
      <c r="J5333" s="83"/>
      <c r="K5333" s="83"/>
      <c r="L5333" s="83"/>
      <c r="M5333" s="83"/>
      <c r="N5333" s="83"/>
      <c r="O5333" s="83"/>
      <c r="P5333" s="84"/>
      <c r="Q5333" s="217"/>
      <c r="R5333" s="85">
        <f t="shared" ref="R5333" si="13979">IF(COUNTA(Y5332:DP5335)=0,0,MIN(Y5333:DP5333))</f>
        <v>0</v>
      </c>
      <c r="S5333" s="86">
        <f t="shared" ref="S5333" si="13980">IF(COUNTA(Y5332:DP5335)=0,0,HLOOKUP(S5332,Y5332:DP5335,2,FALSE))</f>
        <v>0</v>
      </c>
      <c r="T5333" s="87">
        <f t="shared" ref="T5333" si="13981">IF(COUNTA(Y5332:DP5335)=0,0,AVERAGE(Y5333:DP5333))</f>
        <v>0</v>
      </c>
      <c r="U5333" s="88">
        <f t="shared" ref="U5333" si="13982">IF(COUNTA(Y5332:DP5335)=0,0,_xlfn.MINIFS(Y5333:DP5333,Y5335:DP5335,U5335))</f>
        <v>0</v>
      </c>
      <c r="V5333" s="89">
        <f t="array" ref="V5333">IF(COUNTA(Y5332:DP5335)=0,0,IF(ISERROR(HLOOKUP(V5335,Y5335:DP5335,1,FALSE)),0,INDEX(Y5333:DP5333,MATCH(V5332&amp;V5335,Y5332:DP5332&amp;Y5335:DP5335,0))))</f>
        <v>0</v>
      </c>
      <c r="W5333" s="90">
        <f t="array" ref="W5333">IF(COUNTA(Y5332:DP5335)=0,0,IF(ISERROR(HLOOKUP(W5335,Y5335:DP5335,1,FALSE)),0,AVERAGEIF(Y5335:DP5335,$W5335,Y5333:DP5333)))</f>
        <v>0</v>
      </c>
      <c r="X5333" s="107"/>
    </row>
    <row r="5334" spans="2:28">
      <c r="B5334" s="83"/>
      <c r="C5334" s="84"/>
      <c r="D5334" s="83"/>
      <c r="E5334" s="83"/>
      <c r="F5334" s="83"/>
      <c r="G5334" s="83"/>
      <c r="H5334" s="83"/>
      <c r="I5334" s="83"/>
      <c r="J5334" s="83"/>
      <c r="K5334" s="83"/>
      <c r="L5334" s="83"/>
      <c r="M5334" s="83"/>
      <c r="N5334" s="83"/>
      <c r="O5334" s="83"/>
      <c r="P5334" s="84"/>
      <c r="Q5334" s="217"/>
      <c r="R5334" s="91">
        <f t="shared" ref="R5334" si="13983">IF(COUNTA(Y5332:DP5335)=0,0,HLOOKUP(R5333,Y5333:DP5335,2,FALSE))</f>
        <v>0</v>
      </c>
      <c r="S5334" s="92">
        <f t="shared" ref="S5334" si="13984">IF(COUNTA(Y5332:DP5335)=0,0,HLOOKUP(S5332,Y5332:DP5335,3,FALSE))</f>
        <v>0</v>
      </c>
      <c r="T5334" s="93"/>
      <c r="U5334" s="94">
        <f t="array" ref="U5334">IF(COUNTA(Y5332:DP5335)=0,0,IF(ISERROR(HLOOKUP(U5335,Y5335:DP5335,1,FALSE)),0,INDEX(Y5334:DP5334,MATCH(U5333&amp;U5335,Y5333:DP5333&amp;Y5335:DP5335,0))))</f>
        <v>0</v>
      </c>
      <c r="V5334" s="94">
        <f t="array" ref="V5334">IF(COUNTA(Y5332:DP5335)=0,0,IF(ISERROR(HLOOKUP(V5335,Y5335:DP5335,1,FALSE)),0,INDEX(Y5334:DP5334,MATCH(V5333&amp;V5335,Y5333:DP5333&amp;Y5335:DP5335,0))))</f>
        <v>0</v>
      </c>
      <c r="W5334" s="95"/>
      <c r="X5334" s="108"/>
    </row>
    <row r="5335" spans="2:28" ht="13.9" thickBot="1">
      <c r="B5335" s="96"/>
      <c r="C5335" s="97"/>
      <c r="D5335" s="96"/>
      <c r="E5335" s="96"/>
      <c r="F5335" s="96"/>
      <c r="G5335" s="96"/>
      <c r="H5335" s="96"/>
      <c r="I5335" s="96"/>
      <c r="J5335" s="96"/>
      <c r="K5335" s="96"/>
      <c r="L5335" s="96"/>
      <c r="M5335" s="96"/>
      <c r="N5335" s="96"/>
      <c r="O5335" s="96"/>
      <c r="P5335" s="97"/>
      <c r="Q5335" s="218"/>
      <c r="R5335" s="98" t="str">
        <f t="shared" ref="R5335" si="13985">IF(COUNTA(Y5332:DP5335)=0,"none",HLOOKUP(R5333,Y5333:DP5335,3,FALSE))</f>
        <v>none</v>
      </c>
      <c r="S5335" s="99" t="str">
        <f t="shared" ref="S5335" si="13986">IF(COUNTA(Y5332:DP5335)=0,"none",HLOOKUP(S5332,Y5332:DP5335,4,FALSE))</f>
        <v>none</v>
      </c>
      <c r="T5335" s="100"/>
      <c r="U5335" s="100" t="str">
        <f t="array" ref="U5335">IF(COUNTA(Y5332:DP5335)=0,"none",IF($U$2="WAHR",$W$3,Abfrage!$F$4))</f>
        <v>none</v>
      </c>
      <c r="V5335" s="100" t="str">
        <f t="array" ref="V5335">IF(COUNTA(Y5332:DP5335)=0,"none",IF($U$2="WAHR",$W$3,Abfrage!$F$4))</f>
        <v>none</v>
      </c>
      <c r="W5335" s="100" t="str">
        <f t="array" ref="W5335">IF(COUNTA(Y5332:DP5335)=0,"none",IF($U$2="WAHR",$W$3,Abfrage!$F$4))</f>
        <v>none</v>
      </c>
      <c r="X5335" s="109"/>
    </row>
    <row r="5336" spans="2:28">
      <c r="B5336" s="75" t="s">
        <v>3279</v>
      </c>
      <c r="C5336" s="76">
        <v>1000383950</v>
      </c>
      <c r="D5336" s="75" t="s">
        <v>169</v>
      </c>
      <c r="E5336" s="75" t="s">
        <v>125</v>
      </c>
      <c r="F5336" s="75" t="s">
        <v>371</v>
      </c>
      <c r="G5336" s="75" t="s">
        <v>371</v>
      </c>
      <c r="H5336" s="75" t="e">
        <v>#N/A</v>
      </c>
      <c r="I5336" s="75" t="s">
        <v>48</v>
      </c>
      <c r="J5336" s="75" t="s">
        <v>3280</v>
      </c>
      <c r="K5336" s="75" t="s">
        <v>306</v>
      </c>
      <c r="L5336" s="75" t="s">
        <v>306</v>
      </c>
      <c r="M5336" s="75" t="s">
        <v>306</v>
      </c>
      <c r="N5336" s="75" t="s">
        <v>306</v>
      </c>
      <c r="O5336" s="75" t="s">
        <v>309</v>
      </c>
      <c r="P5336" s="76" t="s">
        <v>306</v>
      </c>
      <c r="Q5336" s="216"/>
      <c r="R5336" s="77" t="str">
        <f t="shared" ref="R5336" si="13987">IF(COUNTA(Y5336:DP5339)=0,"01.01.1900",INDEX(Y5336:DP5336,MATCH(R5337,Y5337:DP5337,0)))</f>
        <v>01.01.1900</v>
      </c>
      <c r="S5336" s="78" t="str">
        <f t="shared" ref="S5336" si="13988">IF(COUNTA(Y5336:DP5339)=0,"01.01.1900",MAX(Y5336:DP5336))</f>
        <v>01.01.1900</v>
      </c>
      <c r="T5336" s="79"/>
      <c r="U5336" s="80" t="str">
        <f t="array" ref="U5336">IF(COUNTA(Y5336:DP5339)=0,"01.01.1900",IF(ISERROR(HLOOKUP(U5339,Y5339:DP5339,1,FALSE)),"01.01.1900",INDEX(Y5336:DP5336,MATCH(U5337&amp;U5339,Y5337:DP5337&amp;Y5339:DP5339,0))))</f>
        <v>01.01.1900</v>
      </c>
      <c r="V5336" s="81" t="str">
        <f t="shared" ref="V5336" si="13989">IF(COUNTA(Y5336:DP5339)=0,"01.01.1900",_xlfn.MAXIFS(Y5336:DP5336,Y5339:DP5339,V5339))</f>
        <v>01.01.1900</v>
      </c>
      <c r="W5336" s="82"/>
      <c r="X5336" s="106"/>
    </row>
    <row r="5337" spans="2:28">
      <c r="B5337" s="83"/>
      <c r="C5337" s="84"/>
      <c r="D5337" s="83"/>
      <c r="E5337" s="83"/>
      <c r="F5337" s="83"/>
      <c r="G5337" s="83"/>
      <c r="H5337" s="83"/>
      <c r="I5337" s="83"/>
      <c r="J5337" s="83"/>
      <c r="K5337" s="83"/>
      <c r="L5337" s="83"/>
      <c r="M5337" s="83"/>
      <c r="N5337" s="83"/>
      <c r="O5337" s="83"/>
      <c r="P5337" s="84"/>
      <c r="Q5337" s="217"/>
      <c r="R5337" s="85">
        <f t="shared" ref="R5337" si="13990">IF(COUNTA(Y5336:DP5339)=0,0,MIN(Y5337:DP5337))</f>
        <v>0</v>
      </c>
      <c r="S5337" s="86">
        <f t="shared" ref="S5337" si="13991">IF(COUNTA(Y5336:DP5339)=0,0,HLOOKUP(S5336,Y5336:DP5339,2,FALSE))</f>
        <v>0</v>
      </c>
      <c r="T5337" s="87">
        <f t="shared" ref="T5337" si="13992">IF(COUNTA(Y5336:DP5339)=0,0,AVERAGE(Y5337:DP5337))</f>
        <v>0</v>
      </c>
      <c r="U5337" s="88">
        <f t="shared" ref="U5337" si="13993">IF(COUNTA(Y5336:DP5339)=0,0,_xlfn.MINIFS(Y5337:DP5337,Y5339:DP5339,U5339))</f>
        <v>0</v>
      </c>
      <c r="V5337" s="89">
        <f t="array" ref="V5337">IF(COUNTA(Y5336:DP5339)=0,0,IF(ISERROR(HLOOKUP(V5339,Y5339:DP5339,1,FALSE)),0,INDEX(Y5337:DP5337,MATCH(V5336&amp;V5339,Y5336:DP5336&amp;Y5339:DP5339,0))))</f>
        <v>0</v>
      </c>
      <c r="W5337" s="90">
        <f t="array" ref="W5337">IF(COUNTA(Y5336:DP5339)=0,0,IF(ISERROR(HLOOKUP(W5339,Y5339:DP5339,1,FALSE)),0,AVERAGEIF(Y5339:DP5339,$W5339,Y5337:DP5337)))</f>
        <v>0</v>
      </c>
      <c r="X5337" s="107"/>
    </row>
    <row r="5338" spans="2:28">
      <c r="B5338" s="83"/>
      <c r="C5338" s="84"/>
      <c r="D5338" s="83"/>
      <c r="E5338" s="83"/>
      <c r="F5338" s="83"/>
      <c r="G5338" s="83"/>
      <c r="H5338" s="83"/>
      <c r="I5338" s="83"/>
      <c r="J5338" s="83"/>
      <c r="K5338" s="83"/>
      <c r="L5338" s="83"/>
      <c r="M5338" s="83"/>
      <c r="N5338" s="83"/>
      <c r="O5338" s="83"/>
      <c r="P5338" s="84"/>
      <c r="Q5338" s="217"/>
      <c r="R5338" s="91">
        <f t="shared" ref="R5338" si="13994">IF(COUNTA(Y5336:DP5339)=0,0,HLOOKUP(R5337,Y5337:DP5339,2,FALSE))</f>
        <v>0</v>
      </c>
      <c r="S5338" s="92">
        <f t="shared" ref="S5338" si="13995">IF(COUNTA(Y5336:DP5339)=0,0,HLOOKUP(S5336,Y5336:DP5339,3,FALSE))</f>
        <v>0</v>
      </c>
      <c r="T5338" s="93"/>
      <c r="U5338" s="94">
        <f t="array" ref="U5338">IF(COUNTA(Y5336:DP5339)=0,0,IF(ISERROR(HLOOKUP(U5339,Y5339:DP5339,1,FALSE)),0,INDEX(Y5338:DP5338,MATCH(U5337&amp;U5339,Y5337:DP5337&amp;Y5339:DP5339,0))))</f>
        <v>0</v>
      </c>
      <c r="V5338" s="94">
        <f t="array" ref="V5338">IF(COUNTA(Y5336:DP5339)=0,0,IF(ISERROR(HLOOKUP(V5339,Y5339:DP5339,1,FALSE)),0,INDEX(Y5338:DP5338,MATCH(V5337&amp;V5339,Y5337:DP5337&amp;Y5339:DP5339,0))))</f>
        <v>0</v>
      </c>
      <c r="W5338" s="95"/>
      <c r="X5338" s="108"/>
    </row>
    <row r="5339" spans="2:28" ht="13.9" thickBot="1">
      <c r="B5339" s="96"/>
      <c r="C5339" s="97"/>
      <c r="D5339" s="96"/>
      <c r="E5339" s="96"/>
      <c r="F5339" s="96"/>
      <c r="G5339" s="96"/>
      <c r="H5339" s="96"/>
      <c r="I5339" s="96"/>
      <c r="J5339" s="96"/>
      <c r="K5339" s="96"/>
      <c r="L5339" s="96"/>
      <c r="M5339" s="96"/>
      <c r="N5339" s="96"/>
      <c r="O5339" s="96"/>
      <c r="P5339" s="97"/>
      <c r="Q5339" s="218"/>
      <c r="R5339" s="98" t="str">
        <f t="shared" ref="R5339" si="13996">IF(COUNTA(Y5336:DP5339)=0,"none",HLOOKUP(R5337,Y5337:DP5339,3,FALSE))</f>
        <v>none</v>
      </c>
      <c r="S5339" s="99" t="str">
        <f t="shared" ref="S5339" si="13997">IF(COUNTA(Y5336:DP5339)=0,"none",HLOOKUP(S5336,Y5336:DP5339,4,FALSE))</f>
        <v>none</v>
      </c>
      <c r="T5339" s="100"/>
      <c r="U5339" s="100" t="str">
        <f t="array" ref="U5339">IF(COUNTA(Y5336:DP5339)=0,"none",IF($U$2="WAHR",$W$3,Abfrage!$F$4))</f>
        <v>none</v>
      </c>
      <c r="V5339" s="100" t="str">
        <f t="array" ref="V5339">IF(COUNTA(Y5336:DP5339)=0,"none",IF($U$2="WAHR",$W$3,Abfrage!$F$4))</f>
        <v>none</v>
      </c>
      <c r="W5339" s="100" t="str">
        <f t="array" ref="W5339">IF(COUNTA(Y5336:DP5339)=0,"none",IF($U$2="WAHR",$W$3,Abfrage!$F$4))</f>
        <v>none</v>
      </c>
      <c r="X5339" s="109"/>
    </row>
    <row r="5340" spans="2:28">
      <c r="B5340" s="75" t="s">
        <v>3281</v>
      </c>
      <c r="C5340" s="76">
        <v>1000383920</v>
      </c>
      <c r="D5340" s="75" t="s">
        <v>95</v>
      </c>
      <c r="E5340" s="75" t="s">
        <v>148</v>
      </c>
      <c r="F5340" s="75" t="s">
        <v>96</v>
      </c>
      <c r="G5340" s="75" t="s">
        <v>96</v>
      </c>
      <c r="H5340" s="75" t="e">
        <v>#N/A</v>
      </c>
      <c r="I5340" s="75" t="s">
        <v>51</v>
      </c>
      <c r="J5340" s="75" t="s">
        <v>3282</v>
      </c>
      <c r="K5340" s="75" t="s">
        <v>393</v>
      </c>
      <c r="L5340" s="75" t="s">
        <v>331</v>
      </c>
      <c r="M5340" s="75" t="s">
        <v>313</v>
      </c>
      <c r="N5340" s="75" t="s">
        <v>327</v>
      </c>
      <c r="O5340" s="75" t="s">
        <v>306</v>
      </c>
      <c r="P5340" s="76" t="s">
        <v>306</v>
      </c>
      <c r="Q5340" s="216"/>
      <c r="R5340" s="77" t="str">
        <f t="shared" ref="R5340" si="13998">IF(COUNTA(Y5340:DP5343)=0,"01.01.1900",INDEX(Y5340:DP5340,MATCH(R5341,Y5341:DP5341,0)))</f>
        <v>01.01.1900</v>
      </c>
      <c r="S5340" s="78" t="str">
        <f t="shared" ref="S5340" si="13999">IF(COUNTA(Y5340:DP5343)=0,"01.01.1900",MAX(Y5340:DP5340))</f>
        <v>01.01.1900</v>
      </c>
      <c r="T5340" s="79"/>
      <c r="U5340" s="80" t="str">
        <f t="array" ref="U5340">IF(COUNTA(Y5340:DP5343)=0,"01.01.1900",IF(ISERROR(HLOOKUP(U5343,Y5343:DP5343,1,FALSE)),"01.01.1900",INDEX(Y5340:DP5340,MATCH(U5341&amp;U5343,Y5341:DP5341&amp;Y5343:DP5343,0))))</f>
        <v>01.01.1900</v>
      </c>
      <c r="V5340" s="81" t="str">
        <f t="shared" ref="V5340" si="14000">IF(COUNTA(Y5340:DP5343)=0,"01.01.1900",_xlfn.MAXIFS(Y5340:DP5340,Y5343:DP5343,V5343))</f>
        <v>01.01.1900</v>
      </c>
      <c r="W5340" s="82"/>
      <c r="X5340" s="106"/>
    </row>
    <row r="5341" spans="2:28">
      <c r="B5341" s="83"/>
      <c r="C5341" s="84"/>
      <c r="D5341" s="83"/>
      <c r="E5341" s="83"/>
      <c r="F5341" s="83"/>
      <c r="G5341" s="83"/>
      <c r="H5341" s="83"/>
      <c r="I5341" s="83"/>
      <c r="J5341" s="83"/>
      <c r="K5341" s="83"/>
      <c r="L5341" s="83"/>
      <c r="M5341" s="83"/>
      <c r="N5341" s="83"/>
      <c r="O5341" s="83"/>
      <c r="P5341" s="84"/>
      <c r="Q5341" s="217"/>
      <c r="R5341" s="85">
        <f t="shared" ref="R5341" si="14001">IF(COUNTA(Y5340:DP5343)=0,0,MIN(Y5341:DP5341))</f>
        <v>0</v>
      </c>
      <c r="S5341" s="86">
        <f t="shared" ref="S5341" si="14002">IF(COUNTA(Y5340:DP5343)=0,0,HLOOKUP(S5340,Y5340:DP5343,2,FALSE))</f>
        <v>0</v>
      </c>
      <c r="T5341" s="87">
        <f t="shared" ref="T5341" si="14003">IF(COUNTA(Y5340:DP5343)=0,0,AVERAGE(Y5341:DP5341))</f>
        <v>0</v>
      </c>
      <c r="U5341" s="88">
        <f t="shared" ref="U5341" si="14004">IF(COUNTA(Y5340:DP5343)=0,0,_xlfn.MINIFS(Y5341:DP5341,Y5343:DP5343,U5343))</f>
        <v>0</v>
      </c>
      <c r="V5341" s="89">
        <f t="array" ref="V5341">IF(COUNTA(Y5340:DP5343)=0,0,IF(ISERROR(HLOOKUP(V5343,Y5343:DP5343,1,FALSE)),0,INDEX(Y5341:DP5341,MATCH(V5340&amp;V5343,Y5340:DP5340&amp;Y5343:DP5343,0))))</f>
        <v>0</v>
      </c>
      <c r="W5341" s="90">
        <f t="array" ref="W5341">IF(COUNTA(Y5340:DP5343)=0,0,IF(ISERROR(HLOOKUP(W5343,Y5343:DP5343,1,FALSE)),0,AVERAGEIF(Y5343:DP5343,$W5343,Y5341:DP5341)))</f>
        <v>0</v>
      </c>
      <c r="X5341" s="107"/>
    </row>
    <row r="5342" spans="2:28">
      <c r="B5342" s="83"/>
      <c r="C5342" s="84"/>
      <c r="D5342" s="83"/>
      <c r="E5342" s="83"/>
      <c r="F5342" s="83"/>
      <c r="G5342" s="83"/>
      <c r="H5342" s="83"/>
      <c r="I5342" s="83"/>
      <c r="J5342" s="83"/>
      <c r="K5342" s="83"/>
      <c r="L5342" s="83"/>
      <c r="M5342" s="83"/>
      <c r="N5342" s="83"/>
      <c r="O5342" s="83"/>
      <c r="P5342" s="84"/>
      <c r="Q5342" s="217"/>
      <c r="R5342" s="91">
        <f t="shared" ref="R5342" si="14005">IF(COUNTA(Y5340:DP5343)=0,0,HLOOKUP(R5341,Y5341:DP5343,2,FALSE))</f>
        <v>0</v>
      </c>
      <c r="S5342" s="92">
        <f t="shared" ref="S5342" si="14006">IF(COUNTA(Y5340:DP5343)=0,0,HLOOKUP(S5340,Y5340:DP5343,3,FALSE))</f>
        <v>0</v>
      </c>
      <c r="T5342" s="93"/>
      <c r="U5342" s="94">
        <f t="array" ref="U5342">IF(COUNTA(Y5340:DP5343)=0,0,IF(ISERROR(HLOOKUP(U5343,Y5343:DP5343,1,FALSE)),0,INDEX(Y5342:DP5342,MATCH(U5341&amp;U5343,Y5341:DP5341&amp;Y5343:DP5343,0))))</f>
        <v>0</v>
      </c>
      <c r="V5342" s="94">
        <f t="array" ref="V5342">IF(COUNTA(Y5340:DP5343)=0,0,IF(ISERROR(HLOOKUP(V5343,Y5343:DP5343,1,FALSE)),0,INDEX(Y5342:DP5342,MATCH(V5341&amp;V5343,Y5341:DP5341&amp;Y5343:DP5343,0))))</f>
        <v>0</v>
      </c>
      <c r="W5342" s="95"/>
      <c r="X5342" s="108"/>
    </row>
    <row r="5343" spans="2:28" ht="13.9" thickBot="1">
      <c r="B5343" s="96"/>
      <c r="C5343" s="97"/>
      <c r="D5343" s="96"/>
      <c r="E5343" s="96"/>
      <c r="F5343" s="96"/>
      <c r="G5343" s="96"/>
      <c r="H5343" s="96"/>
      <c r="I5343" s="96"/>
      <c r="J5343" s="96"/>
      <c r="K5343" s="96"/>
      <c r="L5343" s="96"/>
      <c r="M5343" s="96"/>
      <c r="N5343" s="96"/>
      <c r="O5343" s="96"/>
      <c r="P5343" s="97"/>
      <c r="Q5343" s="218"/>
      <c r="R5343" s="98" t="str">
        <f t="shared" ref="R5343" si="14007">IF(COUNTA(Y5340:DP5343)=0,"none",HLOOKUP(R5341,Y5341:DP5343,3,FALSE))</f>
        <v>none</v>
      </c>
      <c r="S5343" s="99" t="str">
        <f t="shared" ref="S5343" si="14008">IF(COUNTA(Y5340:DP5343)=0,"none",HLOOKUP(S5340,Y5340:DP5343,4,FALSE))</f>
        <v>none</v>
      </c>
      <c r="T5343" s="100"/>
      <c r="U5343" s="100" t="str">
        <f t="array" ref="U5343">IF(COUNTA(Y5340:DP5343)=0,"none",IF($U$2="WAHR",$W$3,Abfrage!$F$4))</f>
        <v>none</v>
      </c>
      <c r="V5343" s="100" t="str">
        <f t="array" ref="V5343">IF(COUNTA(Y5340:DP5343)=0,"none",IF($U$2="WAHR",$W$3,Abfrage!$F$4))</f>
        <v>none</v>
      </c>
      <c r="W5343" s="100" t="str">
        <f t="array" ref="W5343">IF(COUNTA(Y5340:DP5343)=0,"none",IF($U$2="WAHR",$W$3,Abfrage!$F$4))</f>
        <v>none</v>
      </c>
      <c r="X5343" s="109"/>
    </row>
    <row r="5344" spans="2:28">
      <c r="B5344" s="75" t="s">
        <v>3283</v>
      </c>
      <c r="C5344" s="76">
        <v>1000395601</v>
      </c>
      <c r="D5344" s="75" t="s">
        <v>95</v>
      </c>
      <c r="E5344" s="75" t="s">
        <v>96</v>
      </c>
      <c r="F5344" s="75" t="s">
        <v>103</v>
      </c>
      <c r="G5344" s="75" t="s">
        <v>306</v>
      </c>
      <c r="H5344" s="75" t="s">
        <v>1351</v>
      </c>
      <c r="I5344" s="75" t="s">
        <v>51</v>
      </c>
      <c r="J5344" s="75" t="s">
        <v>3284</v>
      </c>
      <c r="K5344" s="75" t="s">
        <v>306</v>
      </c>
      <c r="L5344" s="75" t="s">
        <v>306</v>
      </c>
      <c r="M5344" s="75" t="s">
        <v>313</v>
      </c>
      <c r="N5344" s="75" t="s">
        <v>1279</v>
      </c>
      <c r="O5344" s="75" t="s">
        <v>540</v>
      </c>
      <c r="P5344" s="76" t="s">
        <v>306</v>
      </c>
      <c r="Q5344" s="216"/>
      <c r="R5344" s="77">
        <f t="shared" ref="R5344" si="14009">IF(COUNTA(Y5344:DP5347)=0,"01.01.1900",INDEX(Y5344:DP5344,MATCH(R5345,Y5345:DP5345,0)))</f>
        <v>45154</v>
      </c>
      <c r="S5344" s="78">
        <f t="shared" ref="S5344" si="14010">IF(COUNTA(Y5344:DP5347)=0,"01.01.1900",MAX(Y5344:DP5344))</f>
        <v>45154</v>
      </c>
      <c r="T5344" s="79"/>
      <c r="U5344" s="80" t="str">
        <f t="array" ref="U5344">IF(COUNTA(Y5344:DP5347)=0,"01.01.1900",IF(ISERROR(HLOOKUP(U5347,Y5347:DP5347,1,FALSE)),"01.01.1900",INDEX(Y5344:DP5344,MATCH(U5345&amp;U5347,Y5345:DP5345&amp;Y5347:DP5347,0))))</f>
        <v>01.01.1900</v>
      </c>
      <c r="V5344" s="81">
        <f t="shared" ref="V5344" si="14011">IF(COUNTA(Y5344:DP5347)=0,"01.01.1900",_xlfn.MAXIFS(Y5344:DP5344,Y5347:DP5347,V5347))</f>
        <v>0</v>
      </c>
      <c r="W5344" s="82"/>
      <c r="X5344" s="106"/>
      <c r="Y5344" s="141">
        <v>45154</v>
      </c>
      <c r="Z5344" s="141">
        <v>45154</v>
      </c>
    </row>
    <row r="5345" spans="2:26">
      <c r="B5345" s="83"/>
      <c r="C5345" s="84"/>
      <c r="D5345" s="83"/>
      <c r="E5345" s="83"/>
      <c r="F5345" s="83"/>
      <c r="G5345" s="83"/>
      <c r="H5345" s="83"/>
      <c r="I5345" s="83"/>
      <c r="J5345" s="83"/>
      <c r="K5345" s="83"/>
      <c r="L5345" s="83"/>
      <c r="M5345" s="83"/>
      <c r="N5345" s="83"/>
      <c r="O5345" s="83"/>
      <c r="P5345" s="84"/>
      <c r="Q5345" s="217"/>
      <c r="R5345" s="85">
        <f t="shared" ref="R5345" si="14012">IF(COUNTA(Y5344:DP5347)=0,0,MIN(Y5345:DP5345))</f>
        <v>0.105</v>
      </c>
      <c r="S5345" s="86">
        <f t="shared" ref="S5345" si="14013">IF(COUNTA(Y5344:DP5347)=0,0,HLOOKUP(S5344,Y5344:DP5347,2,FALSE))</f>
        <v>0.105</v>
      </c>
      <c r="T5345" s="87">
        <f t="shared" ref="T5345" si="14014">IF(COUNTA(Y5344:DP5347)=0,0,AVERAGE(Y5345:DP5345))</f>
        <v>0.105</v>
      </c>
      <c r="U5345" s="88">
        <f t="shared" ref="U5345" si="14015">IF(COUNTA(Y5344:DP5347)=0,0,_xlfn.MINIFS(Y5345:DP5345,Y5347:DP5347,U5347))</f>
        <v>0</v>
      </c>
      <c r="V5345" s="89">
        <f t="array" ref="V5345">IF(COUNTA(Y5344:DP5347)=0,0,IF(ISERROR(HLOOKUP(V5347,Y5347:DP5347,1,FALSE)),0,INDEX(Y5345:DP5345,MATCH(V5344&amp;V5347,Y5344:DP5344&amp;Y5347:DP5347,0))))</f>
        <v>0</v>
      </c>
      <c r="W5345" s="90">
        <f t="array" ref="W5345">IF(COUNTA(Y5344:DP5347)=0,0,IF(ISERROR(HLOOKUP(W5347,Y5347:DP5347,1,FALSE)),0,AVERAGEIF(Y5347:DP5347,$W5347,Y5345:DP5345)))</f>
        <v>0</v>
      </c>
      <c r="X5345" s="107"/>
      <c r="Y5345" s="142">
        <v>0.105</v>
      </c>
      <c r="Z5345" s="142">
        <v>0.105</v>
      </c>
    </row>
    <row r="5346" spans="2:26">
      <c r="B5346" s="83"/>
      <c r="C5346" s="84"/>
      <c r="D5346" s="83"/>
      <c r="E5346" s="83"/>
      <c r="F5346" s="83"/>
      <c r="G5346" s="83"/>
      <c r="H5346" s="83"/>
      <c r="I5346" s="83"/>
      <c r="J5346" s="83"/>
      <c r="K5346" s="83"/>
      <c r="L5346" s="83"/>
      <c r="M5346" s="83"/>
      <c r="N5346" s="83"/>
      <c r="O5346" s="83"/>
      <c r="P5346" s="84"/>
      <c r="Q5346" s="217"/>
      <c r="R5346" s="91">
        <f t="shared" ref="R5346" si="14016">IF(COUNTA(Y5344:DP5347)=0,0,HLOOKUP(R5345,Y5345:DP5347,2,FALSE))</f>
        <v>1000</v>
      </c>
      <c r="S5346" s="92">
        <f t="shared" ref="S5346" si="14017">IF(COUNTA(Y5344:DP5347)=0,0,HLOOKUP(S5344,Y5344:DP5347,3,FALSE))</f>
        <v>1000</v>
      </c>
      <c r="T5346" s="93"/>
      <c r="U5346" s="94">
        <f t="array" ref="U5346">IF(COUNTA(Y5344:DP5347)=0,0,IF(ISERROR(HLOOKUP(U5347,Y5347:DP5347,1,FALSE)),0,INDEX(Y5346:DP5346,MATCH(U5345&amp;U5347,Y5345:DP5345&amp;Y5347:DP5347,0))))</f>
        <v>0</v>
      </c>
      <c r="V5346" s="94">
        <f t="array" ref="V5346">IF(COUNTA(Y5344:DP5347)=0,0,IF(ISERROR(HLOOKUP(V5347,Y5347:DP5347,1,FALSE)),0,INDEX(Y5346:DP5346,MATCH(V5345&amp;V5347,Y5345:DP5345&amp;Y5347:DP5347,0))))</f>
        <v>0</v>
      </c>
      <c r="W5346" s="95"/>
      <c r="X5346" s="108"/>
      <c r="Y5346" s="143">
        <v>1000</v>
      </c>
      <c r="Z5346" s="143">
        <v>1000</v>
      </c>
    </row>
    <row r="5347" spans="2:26" ht="13.9" thickBot="1">
      <c r="B5347" s="96"/>
      <c r="C5347" s="97"/>
      <c r="D5347" s="96"/>
      <c r="E5347" s="96"/>
      <c r="F5347" s="96"/>
      <c r="G5347" s="96"/>
      <c r="H5347" s="96"/>
      <c r="I5347" s="96"/>
      <c r="J5347" s="96"/>
      <c r="K5347" s="96"/>
      <c r="L5347" s="96"/>
      <c r="M5347" s="96"/>
      <c r="N5347" s="96"/>
      <c r="O5347" s="96"/>
      <c r="P5347" s="97"/>
      <c r="Q5347" s="218"/>
      <c r="R5347" s="98" t="str">
        <f t="shared" ref="R5347" si="14018">IF(COUNTA(Y5344:DP5347)=0,"none",HLOOKUP(R5345,Y5345:DP5347,3,FALSE))</f>
        <v>www (-30%)</v>
      </c>
      <c r="S5347" s="99" t="str">
        <f t="shared" ref="S5347" si="14019">IF(COUNTA(Y5344:DP5347)=0,"none",HLOOKUP(S5344,Y5344:DP5347,4,FALSE))</f>
        <v>www (-30%)</v>
      </c>
      <c r="T5347" s="100"/>
      <c r="U5347" s="100">
        <f t="array" ref="U5347">IF(COUNTA(Y5344:DP5347)=0,"none",IF($U$2="WAHR",$W$3,Abfrage!$F$4))</f>
        <v>0</v>
      </c>
      <c r="V5347" s="100">
        <f t="array" ref="V5347">IF(COUNTA(Y5344:DP5347)=0,"none",IF($U$2="WAHR",$W$3,Abfrage!$F$4))</f>
        <v>0</v>
      </c>
      <c r="W5347" s="100">
        <f t="array" ref="W5347">IF(COUNTA(Y5344:DP5347)=0,"none",IF($U$2="WAHR",$W$3,Abfrage!$F$4))</f>
        <v>0</v>
      </c>
      <c r="X5347" s="109"/>
      <c r="Y5347" s="144" t="s">
        <v>43</v>
      </c>
      <c r="Z5347" s="144" t="s">
        <v>43</v>
      </c>
    </row>
    <row r="5348" spans="2:26">
      <c r="B5348" s="75" t="s">
        <v>3285</v>
      </c>
      <c r="C5348" s="76">
        <v>1000395602</v>
      </c>
      <c r="D5348" s="75" t="s">
        <v>95</v>
      </c>
      <c r="E5348" s="75" t="s">
        <v>125</v>
      </c>
      <c r="F5348" s="75" t="s">
        <v>371</v>
      </c>
      <c r="G5348" s="75" t="s">
        <v>306</v>
      </c>
      <c r="H5348" s="75" t="e">
        <v>#N/A</v>
      </c>
      <c r="I5348" s="75" t="s">
        <v>51</v>
      </c>
      <c r="J5348" s="75" t="s">
        <v>3286</v>
      </c>
      <c r="K5348" s="75" t="s">
        <v>306</v>
      </c>
      <c r="L5348" s="75" t="s">
        <v>306</v>
      </c>
      <c r="M5348" s="75" t="s">
        <v>313</v>
      </c>
      <c r="N5348" s="75" t="s">
        <v>1279</v>
      </c>
      <c r="O5348" s="75" t="s">
        <v>309</v>
      </c>
      <c r="P5348" s="76" t="s">
        <v>306</v>
      </c>
      <c r="Q5348" s="216"/>
      <c r="R5348" s="77" t="str">
        <f t="shared" ref="R5348" si="14020">IF(COUNTA(Y5348:DP5351)=0,"01.01.1900",INDEX(Y5348:DP5348,MATCH(R5349,Y5349:DP5349,0)))</f>
        <v>01.01.1900</v>
      </c>
      <c r="S5348" s="78" t="str">
        <f t="shared" ref="S5348" si="14021">IF(COUNTA(Y5348:DP5351)=0,"01.01.1900",MAX(Y5348:DP5348))</f>
        <v>01.01.1900</v>
      </c>
      <c r="T5348" s="79"/>
      <c r="U5348" s="80" t="str">
        <f t="array" ref="U5348">IF(COUNTA(Y5348:DP5351)=0,"01.01.1900",IF(ISERROR(HLOOKUP(U5351,Y5351:DP5351,1,FALSE)),"01.01.1900",INDEX(Y5348:DP5348,MATCH(U5349&amp;U5351,Y5349:DP5349&amp;Y5351:DP5351,0))))</f>
        <v>01.01.1900</v>
      </c>
      <c r="V5348" s="81" t="str">
        <f t="shared" ref="V5348" si="14022">IF(COUNTA(Y5348:DP5351)=0,"01.01.1900",_xlfn.MAXIFS(Y5348:DP5348,Y5351:DP5351,V5351))</f>
        <v>01.01.1900</v>
      </c>
      <c r="W5348" s="82"/>
      <c r="X5348" s="106"/>
    </row>
    <row r="5349" spans="2:26">
      <c r="B5349" s="83"/>
      <c r="C5349" s="84"/>
      <c r="D5349" s="83"/>
      <c r="E5349" s="83"/>
      <c r="F5349" s="83"/>
      <c r="G5349" s="83"/>
      <c r="H5349" s="83"/>
      <c r="I5349" s="83"/>
      <c r="J5349" s="83"/>
      <c r="K5349" s="83"/>
      <c r="L5349" s="83"/>
      <c r="M5349" s="83"/>
      <c r="N5349" s="83"/>
      <c r="O5349" s="83"/>
      <c r="P5349" s="84"/>
      <c r="Q5349" s="217"/>
      <c r="R5349" s="85">
        <f t="shared" ref="R5349" si="14023">IF(COUNTA(Y5348:DP5351)=0,0,MIN(Y5349:DP5349))</f>
        <v>0</v>
      </c>
      <c r="S5349" s="86">
        <f t="shared" ref="S5349" si="14024">IF(COUNTA(Y5348:DP5351)=0,0,HLOOKUP(S5348,Y5348:DP5351,2,FALSE))</f>
        <v>0</v>
      </c>
      <c r="T5349" s="87">
        <f t="shared" ref="T5349" si="14025">IF(COUNTA(Y5348:DP5351)=0,0,AVERAGE(Y5349:DP5349))</f>
        <v>0</v>
      </c>
      <c r="U5349" s="88">
        <f t="shared" ref="U5349" si="14026">IF(COUNTA(Y5348:DP5351)=0,0,_xlfn.MINIFS(Y5349:DP5349,Y5351:DP5351,U5351))</f>
        <v>0</v>
      </c>
      <c r="V5349" s="89">
        <f t="array" ref="V5349">IF(COUNTA(Y5348:DP5351)=0,0,IF(ISERROR(HLOOKUP(V5351,Y5351:DP5351,1,FALSE)),0,INDEX(Y5349:DP5349,MATCH(V5348&amp;V5351,Y5348:DP5348&amp;Y5351:DP5351,0))))</f>
        <v>0</v>
      </c>
      <c r="W5349" s="90">
        <f t="array" ref="W5349">IF(COUNTA(Y5348:DP5351)=0,0,IF(ISERROR(HLOOKUP(W5351,Y5351:DP5351,1,FALSE)),0,AVERAGEIF(Y5351:DP5351,$W5351,Y5349:DP5349)))</f>
        <v>0</v>
      </c>
      <c r="X5349" s="107"/>
    </row>
    <row r="5350" spans="2:26">
      <c r="B5350" s="83"/>
      <c r="C5350" s="84"/>
      <c r="D5350" s="83"/>
      <c r="E5350" s="83"/>
      <c r="F5350" s="83"/>
      <c r="G5350" s="83"/>
      <c r="H5350" s="83"/>
      <c r="I5350" s="83"/>
      <c r="J5350" s="83"/>
      <c r="K5350" s="83"/>
      <c r="L5350" s="83"/>
      <c r="M5350" s="83"/>
      <c r="N5350" s="83"/>
      <c r="O5350" s="83"/>
      <c r="P5350" s="84"/>
      <c r="Q5350" s="217"/>
      <c r="R5350" s="91">
        <f t="shared" ref="R5350" si="14027">IF(COUNTA(Y5348:DP5351)=0,0,HLOOKUP(R5349,Y5349:DP5351,2,FALSE))</f>
        <v>0</v>
      </c>
      <c r="S5350" s="92">
        <f t="shared" ref="S5350" si="14028">IF(COUNTA(Y5348:DP5351)=0,0,HLOOKUP(S5348,Y5348:DP5351,3,FALSE))</f>
        <v>0</v>
      </c>
      <c r="T5350" s="93"/>
      <c r="U5350" s="94">
        <f t="array" ref="U5350">IF(COUNTA(Y5348:DP5351)=0,0,IF(ISERROR(HLOOKUP(U5351,Y5351:DP5351,1,FALSE)),0,INDEX(Y5350:DP5350,MATCH(U5349&amp;U5351,Y5349:DP5349&amp;Y5351:DP5351,0))))</f>
        <v>0</v>
      </c>
      <c r="V5350" s="94">
        <f t="array" ref="V5350">IF(COUNTA(Y5348:DP5351)=0,0,IF(ISERROR(HLOOKUP(V5351,Y5351:DP5351,1,FALSE)),0,INDEX(Y5350:DP5350,MATCH(V5349&amp;V5351,Y5349:DP5349&amp;Y5351:DP5351,0))))</f>
        <v>0</v>
      </c>
      <c r="W5350" s="95"/>
      <c r="X5350" s="108"/>
    </row>
    <row r="5351" spans="2:26" ht="13.9" thickBot="1">
      <c r="B5351" s="96"/>
      <c r="C5351" s="97"/>
      <c r="D5351" s="96"/>
      <c r="E5351" s="96"/>
      <c r="F5351" s="96"/>
      <c r="G5351" s="96"/>
      <c r="H5351" s="96"/>
      <c r="I5351" s="96"/>
      <c r="J5351" s="96"/>
      <c r="K5351" s="96"/>
      <c r="L5351" s="96"/>
      <c r="M5351" s="96"/>
      <c r="N5351" s="96"/>
      <c r="O5351" s="96"/>
      <c r="P5351" s="97"/>
      <c r="Q5351" s="218"/>
      <c r="R5351" s="98" t="str">
        <f t="shared" ref="R5351" si="14029">IF(COUNTA(Y5348:DP5351)=0,"none",HLOOKUP(R5349,Y5349:DP5351,3,FALSE))</f>
        <v>none</v>
      </c>
      <c r="S5351" s="99" t="str">
        <f t="shared" ref="S5351" si="14030">IF(COUNTA(Y5348:DP5351)=0,"none",HLOOKUP(S5348,Y5348:DP5351,4,FALSE))</f>
        <v>none</v>
      </c>
      <c r="T5351" s="100"/>
      <c r="U5351" s="100" t="str">
        <f t="array" ref="U5351">IF(COUNTA(Y5348:DP5351)=0,"none",IF($U$2="WAHR",$W$3,Abfrage!$F$4))</f>
        <v>none</v>
      </c>
      <c r="V5351" s="100" t="str">
        <f t="array" ref="V5351">IF(COUNTA(Y5348:DP5351)=0,"none",IF($U$2="WAHR",$W$3,Abfrage!$F$4))</f>
        <v>none</v>
      </c>
      <c r="W5351" s="100" t="str">
        <f t="array" ref="W5351">IF(COUNTA(Y5348:DP5351)=0,"none",IF($U$2="WAHR",$W$3,Abfrage!$F$4))</f>
        <v>none</v>
      </c>
      <c r="X5351" s="109"/>
    </row>
    <row r="5352" spans="2:26">
      <c r="B5352" s="75" t="s">
        <v>3287</v>
      </c>
      <c r="C5352" s="76">
        <v>1000388175</v>
      </c>
      <c r="D5352" s="75" t="s">
        <v>95</v>
      </c>
      <c r="E5352" s="75" t="s">
        <v>96</v>
      </c>
      <c r="F5352" s="75" t="s">
        <v>97</v>
      </c>
      <c r="G5352" s="75" t="s">
        <v>97</v>
      </c>
      <c r="H5352" s="75" t="e">
        <v>#N/A</v>
      </c>
      <c r="I5352" s="75" t="s">
        <v>45</v>
      </c>
      <c r="J5352" s="75" t="s">
        <v>3288</v>
      </c>
      <c r="K5352" s="75" t="s">
        <v>523</v>
      </c>
      <c r="L5352" s="75" t="s">
        <v>306</v>
      </c>
      <c r="M5352" s="75" t="s">
        <v>313</v>
      </c>
      <c r="N5352" s="75" t="s">
        <v>349</v>
      </c>
      <c r="O5352" s="75" t="s">
        <v>306</v>
      </c>
      <c r="P5352" s="76" t="s">
        <v>306</v>
      </c>
      <c r="Q5352" s="216"/>
      <c r="R5352" s="77" t="str">
        <f t="shared" ref="R5352" si="14031">IF(COUNTA(Y5352:DP5355)=0,"01.01.1900",INDEX(Y5352:DP5352,MATCH(R5353,Y5353:DP5353,0)))</f>
        <v>01.01.1900</v>
      </c>
      <c r="S5352" s="78" t="str">
        <f t="shared" ref="S5352" si="14032">IF(COUNTA(Y5352:DP5355)=0,"01.01.1900",MAX(Y5352:DP5352))</f>
        <v>01.01.1900</v>
      </c>
      <c r="T5352" s="79"/>
      <c r="U5352" s="80" t="str">
        <f t="array" ref="U5352">IF(COUNTA(Y5352:DP5355)=0,"01.01.1900",IF(ISERROR(HLOOKUP(U5355,Y5355:DP5355,1,FALSE)),"01.01.1900",INDEX(Y5352:DP5352,MATCH(U5353&amp;U5355,Y5353:DP5353&amp;Y5355:DP5355,0))))</f>
        <v>01.01.1900</v>
      </c>
      <c r="V5352" s="81" t="str">
        <f t="shared" ref="V5352" si="14033">IF(COUNTA(Y5352:DP5355)=0,"01.01.1900",_xlfn.MAXIFS(Y5352:DP5352,Y5355:DP5355,V5355))</f>
        <v>01.01.1900</v>
      </c>
      <c r="W5352" s="82"/>
      <c r="X5352" s="106"/>
    </row>
    <row r="5353" spans="2:26">
      <c r="B5353" s="83"/>
      <c r="C5353" s="84"/>
      <c r="D5353" s="83"/>
      <c r="E5353" s="83"/>
      <c r="F5353" s="83"/>
      <c r="G5353" s="83"/>
      <c r="H5353" s="83"/>
      <c r="I5353" s="83"/>
      <c r="J5353" s="83"/>
      <c r="K5353" s="83"/>
      <c r="L5353" s="83"/>
      <c r="M5353" s="83"/>
      <c r="N5353" s="83"/>
      <c r="O5353" s="83"/>
      <c r="P5353" s="84"/>
      <c r="Q5353" s="217"/>
      <c r="R5353" s="85">
        <f t="shared" ref="R5353" si="14034">IF(COUNTA(Y5352:DP5355)=0,0,MIN(Y5353:DP5353))</f>
        <v>0</v>
      </c>
      <c r="S5353" s="86">
        <f t="shared" ref="S5353" si="14035">IF(COUNTA(Y5352:DP5355)=0,0,HLOOKUP(S5352,Y5352:DP5355,2,FALSE))</f>
        <v>0</v>
      </c>
      <c r="T5353" s="87">
        <f t="shared" ref="T5353" si="14036">IF(COUNTA(Y5352:DP5355)=0,0,AVERAGE(Y5353:DP5353))</f>
        <v>0</v>
      </c>
      <c r="U5353" s="88">
        <f t="shared" ref="U5353" si="14037">IF(COUNTA(Y5352:DP5355)=0,0,_xlfn.MINIFS(Y5353:DP5353,Y5355:DP5355,U5355))</f>
        <v>0</v>
      </c>
      <c r="V5353" s="89">
        <f t="array" ref="V5353">IF(COUNTA(Y5352:DP5355)=0,0,IF(ISERROR(HLOOKUP(V5355,Y5355:DP5355,1,FALSE)),0,INDEX(Y5353:DP5353,MATCH(V5352&amp;V5355,Y5352:DP5352&amp;Y5355:DP5355,0))))</f>
        <v>0</v>
      </c>
      <c r="W5353" s="90">
        <f t="array" ref="W5353">IF(COUNTA(Y5352:DP5355)=0,0,IF(ISERROR(HLOOKUP(W5355,Y5355:DP5355,1,FALSE)),0,AVERAGEIF(Y5355:DP5355,$W5355,Y5353:DP5353)))</f>
        <v>0</v>
      </c>
      <c r="X5353" s="107"/>
    </row>
    <row r="5354" spans="2:26">
      <c r="B5354" s="83"/>
      <c r="C5354" s="84"/>
      <c r="D5354" s="83"/>
      <c r="E5354" s="83"/>
      <c r="F5354" s="83"/>
      <c r="G5354" s="83"/>
      <c r="H5354" s="83"/>
      <c r="I5354" s="83"/>
      <c r="J5354" s="83"/>
      <c r="K5354" s="83"/>
      <c r="L5354" s="83"/>
      <c r="M5354" s="83"/>
      <c r="N5354" s="83"/>
      <c r="O5354" s="83"/>
      <c r="P5354" s="84"/>
      <c r="Q5354" s="217"/>
      <c r="R5354" s="91">
        <f t="shared" ref="R5354" si="14038">IF(COUNTA(Y5352:DP5355)=0,0,HLOOKUP(R5353,Y5353:DP5355,2,FALSE))</f>
        <v>0</v>
      </c>
      <c r="S5354" s="92">
        <f t="shared" ref="S5354" si="14039">IF(COUNTA(Y5352:DP5355)=0,0,HLOOKUP(S5352,Y5352:DP5355,3,FALSE))</f>
        <v>0</v>
      </c>
      <c r="T5354" s="93"/>
      <c r="U5354" s="94">
        <f t="array" ref="U5354">IF(COUNTA(Y5352:DP5355)=0,0,IF(ISERROR(HLOOKUP(U5355,Y5355:DP5355,1,FALSE)),0,INDEX(Y5354:DP5354,MATCH(U5353&amp;U5355,Y5353:DP5353&amp;Y5355:DP5355,0))))</f>
        <v>0</v>
      </c>
      <c r="V5354" s="94">
        <f t="array" ref="V5354">IF(COUNTA(Y5352:DP5355)=0,0,IF(ISERROR(HLOOKUP(V5355,Y5355:DP5355,1,FALSE)),0,INDEX(Y5354:DP5354,MATCH(V5353&amp;V5355,Y5353:DP5353&amp;Y5355:DP5355,0))))</f>
        <v>0</v>
      </c>
      <c r="W5354" s="95"/>
      <c r="X5354" s="108"/>
    </row>
    <row r="5355" spans="2:26" ht="13.9" thickBot="1">
      <c r="B5355" s="96"/>
      <c r="C5355" s="97"/>
      <c r="D5355" s="96"/>
      <c r="E5355" s="96"/>
      <c r="F5355" s="96"/>
      <c r="G5355" s="96"/>
      <c r="H5355" s="96"/>
      <c r="I5355" s="96"/>
      <c r="J5355" s="96"/>
      <c r="K5355" s="96"/>
      <c r="L5355" s="96"/>
      <c r="M5355" s="96"/>
      <c r="N5355" s="96"/>
      <c r="O5355" s="96"/>
      <c r="P5355" s="97"/>
      <c r="Q5355" s="218"/>
      <c r="R5355" s="98" t="str">
        <f t="shared" ref="R5355" si="14040">IF(COUNTA(Y5352:DP5355)=0,"none",HLOOKUP(R5353,Y5353:DP5355,3,FALSE))</f>
        <v>none</v>
      </c>
      <c r="S5355" s="99" t="str">
        <f t="shared" ref="S5355" si="14041">IF(COUNTA(Y5352:DP5355)=0,"none",HLOOKUP(S5352,Y5352:DP5355,4,FALSE))</f>
        <v>none</v>
      </c>
      <c r="T5355" s="100"/>
      <c r="U5355" s="100" t="str">
        <f t="array" ref="U5355">IF(COUNTA(Y5352:DP5355)=0,"none",IF($U$2="WAHR",$W$3,Abfrage!$F$4))</f>
        <v>none</v>
      </c>
      <c r="V5355" s="100" t="str">
        <f t="array" ref="V5355">IF(COUNTA(Y5352:DP5355)=0,"none",IF($U$2="WAHR",$W$3,Abfrage!$F$4))</f>
        <v>none</v>
      </c>
      <c r="W5355" s="100" t="str">
        <f t="array" ref="W5355">IF(COUNTA(Y5352:DP5355)=0,"none",IF($U$2="WAHR",$W$3,Abfrage!$F$4))</f>
        <v>none</v>
      </c>
      <c r="X5355" s="109"/>
    </row>
    <row r="5356" spans="2:26">
      <c r="B5356" s="75" t="s">
        <v>3289</v>
      </c>
      <c r="C5356" s="76">
        <v>1000384510</v>
      </c>
      <c r="D5356" s="75" t="s">
        <v>95</v>
      </c>
      <c r="E5356" s="75" t="s">
        <v>96</v>
      </c>
      <c r="F5356" s="75" t="s">
        <v>97</v>
      </c>
      <c r="G5356" s="75" t="s">
        <v>97</v>
      </c>
      <c r="H5356" s="75" t="e">
        <v>#N/A</v>
      </c>
      <c r="I5356" s="75" t="s">
        <v>51</v>
      </c>
      <c r="J5356" s="75" t="s">
        <v>3290</v>
      </c>
      <c r="K5356" s="75" t="s">
        <v>306</v>
      </c>
      <c r="L5356" s="75" t="s">
        <v>306</v>
      </c>
      <c r="M5356" s="75" t="s">
        <v>313</v>
      </c>
      <c r="N5356" s="75" t="s">
        <v>2348</v>
      </c>
      <c r="O5356" s="75" t="s">
        <v>309</v>
      </c>
      <c r="P5356" s="76" t="s">
        <v>306</v>
      </c>
      <c r="Q5356" s="216"/>
      <c r="R5356" s="77" t="str">
        <f t="shared" ref="R5356" si="14042">IF(COUNTA(Y5356:DP5359)=0,"01.01.1900",INDEX(Y5356:DP5356,MATCH(R5357,Y5357:DP5357,0)))</f>
        <v>01.01.1900</v>
      </c>
      <c r="S5356" s="78" t="str">
        <f t="shared" ref="S5356" si="14043">IF(COUNTA(Y5356:DP5359)=0,"01.01.1900",MAX(Y5356:DP5356))</f>
        <v>01.01.1900</v>
      </c>
      <c r="T5356" s="79"/>
      <c r="U5356" s="80" t="str">
        <f t="array" ref="U5356">IF(COUNTA(Y5356:DP5359)=0,"01.01.1900",IF(ISERROR(HLOOKUP(U5359,Y5359:DP5359,1,FALSE)),"01.01.1900",INDEX(Y5356:DP5356,MATCH(U5357&amp;U5359,Y5357:DP5357&amp;Y5359:DP5359,0))))</f>
        <v>01.01.1900</v>
      </c>
      <c r="V5356" s="81" t="str">
        <f t="shared" ref="V5356" si="14044">IF(COUNTA(Y5356:DP5359)=0,"01.01.1900",_xlfn.MAXIFS(Y5356:DP5356,Y5359:DP5359,V5359))</f>
        <v>01.01.1900</v>
      </c>
      <c r="W5356" s="82"/>
      <c r="X5356" s="106"/>
    </row>
    <row r="5357" spans="2:26">
      <c r="B5357" s="83"/>
      <c r="C5357" s="84"/>
      <c r="D5357" s="83"/>
      <c r="E5357" s="83"/>
      <c r="F5357" s="83"/>
      <c r="G5357" s="83"/>
      <c r="H5357" s="83"/>
      <c r="I5357" s="83"/>
      <c r="J5357" s="83"/>
      <c r="K5357" s="83"/>
      <c r="L5357" s="83"/>
      <c r="M5357" s="83"/>
      <c r="N5357" s="83"/>
      <c r="O5357" s="83"/>
      <c r="P5357" s="84"/>
      <c r="Q5357" s="217"/>
      <c r="R5357" s="85">
        <f t="shared" ref="R5357" si="14045">IF(COUNTA(Y5356:DP5359)=0,0,MIN(Y5357:DP5357))</f>
        <v>0</v>
      </c>
      <c r="S5357" s="86">
        <f t="shared" ref="S5357" si="14046">IF(COUNTA(Y5356:DP5359)=0,0,HLOOKUP(S5356,Y5356:DP5359,2,FALSE))</f>
        <v>0</v>
      </c>
      <c r="T5357" s="87">
        <f t="shared" ref="T5357" si="14047">IF(COUNTA(Y5356:DP5359)=0,0,AVERAGE(Y5357:DP5357))</f>
        <v>0</v>
      </c>
      <c r="U5357" s="88">
        <f t="shared" ref="U5357" si="14048">IF(COUNTA(Y5356:DP5359)=0,0,_xlfn.MINIFS(Y5357:DP5357,Y5359:DP5359,U5359))</f>
        <v>0</v>
      </c>
      <c r="V5357" s="89">
        <f t="array" ref="V5357">IF(COUNTA(Y5356:DP5359)=0,0,IF(ISERROR(HLOOKUP(V5359,Y5359:DP5359,1,FALSE)),0,INDEX(Y5357:DP5357,MATCH(V5356&amp;V5359,Y5356:DP5356&amp;Y5359:DP5359,0))))</f>
        <v>0</v>
      </c>
      <c r="W5357" s="90">
        <f t="array" ref="W5357">IF(COUNTA(Y5356:DP5359)=0,0,IF(ISERROR(HLOOKUP(W5359,Y5359:DP5359,1,FALSE)),0,AVERAGEIF(Y5359:DP5359,$W5359,Y5357:DP5357)))</f>
        <v>0</v>
      </c>
      <c r="X5357" s="107"/>
    </row>
    <row r="5358" spans="2:26">
      <c r="B5358" s="83"/>
      <c r="C5358" s="84"/>
      <c r="D5358" s="83"/>
      <c r="E5358" s="83"/>
      <c r="F5358" s="83"/>
      <c r="G5358" s="83"/>
      <c r="H5358" s="83"/>
      <c r="I5358" s="83"/>
      <c r="J5358" s="83"/>
      <c r="K5358" s="83"/>
      <c r="L5358" s="83"/>
      <c r="M5358" s="83"/>
      <c r="N5358" s="83"/>
      <c r="O5358" s="83"/>
      <c r="P5358" s="84"/>
      <c r="Q5358" s="217"/>
      <c r="R5358" s="91">
        <f t="shared" ref="R5358" si="14049">IF(COUNTA(Y5356:DP5359)=0,0,HLOOKUP(R5357,Y5357:DP5359,2,FALSE))</f>
        <v>0</v>
      </c>
      <c r="S5358" s="92">
        <f t="shared" ref="S5358" si="14050">IF(COUNTA(Y5356:DP5359)=0,0,HLOOKUP(S5356,Y5356:DP5359,3,FALSE))</f>
        <v>0</v>
      </c>
      <c r="T5358" s="93"/>
      <c r="U5358" s="94">
        <f t="array" ref="U5358">IF(COUNTA(Y5356:DP5359)=0,0,IF(ISERROR(HLOOKUP(U5359,Y5359:DP5359,1,FALSE)),0,INDEX(Y5358:DP5358,MATCH(U5357&amp;U5359,Y5357:DP5357&amp;Y5359:DP5359,0))))</f>
        <v>0</v>
      </c>
      <c r="V5358" s="94">
        <f t="array" ref="V5358">IF(COUNTA(Y5356:DP5359)=0,0,IF(ISERROR(HLOOKUP(V5359,Y5359:DP5359,1,FALSE)),0,INDEX(Y5358:DP5358,MATCH(V5357&amp;V5359,Y5357:DP5357&amp;Y5359:DP5359,0))))</f>
        <v>0</v>
      </c>
      <c r="W5358" s="95"/>
      <c r="X5358" s="108"/>
    </row>
    <row r="5359" spans="2:26" ht="13.9" thickBot="1">
      <c r="B5359" s="96"/>
      <c r="C5359" s="97"/>
      <c r="D5359" s="96"/>
      <c r="E5359" s="96"/>
      <c r="F5359" s="96"/>
      <c r="G5359" s="96"/>
      <c r="H5359" s="96"/>
      <c r="I5359" s="96"/>
      <c r="J5359" s="96"/>
      <c r="K5359" s="96"/>
      <c r="L5359" s="96"/>
      <c r="M5359" s="96"/>
      <c r="N5359" s="96"/>
      <c r="O5359" s="96"/>
      <c r="P5359" s="97"/>
      <c r="Q5359" s="218"/>
      <c r="R5359" s="98" t="str">
        <f t="shared" ref="R5359" si="14051">IF(COUNTA(Y5356:DP5359)=0,"none",HLOOKUP(R5357,Y5357:DP5359,3,FALSE))</f>
        <v>none</v>
      </c>
      <c r="S5359" s="99" t="str">
        <f t="shared" ref="S5359" si="14052">IF(COUNTA(Y5356:DP5359)=0,"none",HLOOKUP(S5356,Y5356:DP5359,4,FALSE))</f>
        <v>none</v>
      </c>
      <c r="T5359" s="100"/>
      <c r="U5359" s="100" t="str">
        <f t="array" ref="U5359">IF(COUNTA(Y5356:DP5359)=0,"none",IF($U$2="WAHR",$W$3,Abfrage!$F$4))</f>
        <v>none</v>
      </c>
      <c r="V5359" s="100" t="str">
        <f t="array" ref="V5359">IF(COUNTA(Y5356:DP5359)=0,"none",IF($U$2="WAHR",$W$3,Abfrage!$F$4))</f>
        <v>none</v>
      </c>
      <c r="W5359" s="100" t="str">
        <f t="array" ref="W5359">IF(COUNTA(Y5356:DP5359)=0,"none",IF($U$2="WAHR",$W$3,Abfrage!$F$4))</f>
        <v>none</v>
      </c>
      <c r="X5359" s="109"/>
    </row>
    <row r="5360" spans="2:26">
      <c r="B5360" s="75" t="s">
        <v>3291</v>
      </c>
      <c r="C5360" s="76">
        <v>1000384785</v>
      </c>
      <c r="D5360" s="75" t="s">
        <v>95</v>
      </c>
      <c r="E5360" s="75" t="s">
        <v>125</v>
      </c>
      <c r="F5360" s="75" t="s">
        <v>97</v>
      </c>
      <c r="G5360" s="75" t="s">
        <v>3292</v>
      </c>
      <c r="H5360" s="75" t="e">
        <v>#N/A</v>
      </c>
      <c r="I5360" s="75" t="s">
        <v>51</v>
      </c>
      <c r="J5360" s="75" t="s">
        <v>3293</v>
      </c>
      <c r="K5360" s="75" t="s">
        <v>306</v>
      </c>
      <c r="L5360" s="75" t="s">
        <v>306</v>
      </c>
      <c r="M5360" s="75" t="s">
        <v>313</v>
      </c>
      <c r="N5360" s="75" t="s">
        <v>2348</v>
      </c>
      <c r="O5360" s="75" t="s">
        <v>309</v>
      </c>
      <c r="P5360" s="76" t="s">
        <v>306</v>
      </c>
      <c r="Q5360" s="216"/>
      <c r="R5360" s="77" t="str">
        <f t="shared" ref="R5360" si="14053">IF(COUNTA(Y5360:DP5363)=0,"01.01.1900",INDEX(Y5360:DP5360,MATCH(R5361,Y5361:DP5361,0)))</f>
        <v>01.01.1900</v>
      </c>
      <c r="S5360" s="78" t="str">
        <f t="shared" ref="S5360" si="14054">IF(COUNTA(Y5360:DP5363)=0,"01.01.1900",MAX(Y5360:DP5360))</f>
        <v>01.01.1900</v>
      </c>
      <c r="T5360" s="79"/>
      <c r="U5360" s="80" t="str">
        <f t="array" ref="U5360">IF(COUNTA(Y5360:DP5363)=0,"01.01.1900",IF(ISERROR(HLOOKUP(U5363,Y5363:DP5363,1,FALSE)),"01.01.1900",INDEX(Y5360:DP5360,MATCH(U5361&amp;U5363,Y5361:DP5361&amp;Y5363:DP5363,0))))</f>
        <v>01.01.1900</v>
      </c>
      <c r="V5360" s="81" t="str">
        <f t="shared" ref="V5360" si="14055">IF(COUNTA(Y5360:DP5363)=0,"01.01.1900",_xlfn.MAXIFS(Y5360:DP5360,Y5363:DP5363,V5363))</f>
        <v>01.01.1900</v>
      </c>
      <c r="W5360" s="82"/>
      <c r="X5360" s="106"/>
    </row>
    <row r="5361" spans="2:24">
      <c r="B5361" s="83"/>
      <c r="C5361" s="84"/>
      <c r="D5361" s="83"/>
      <c r="E5361" s="83"/>
      <c r="F5361" s="83"/>
      <c r="G5361" s="83"/>
      <c r="H5361" s="83"/>
      <c r="I5361" s="83"/>
      <c r="J5361" s="83"/>
      <c r="K5361" s="83"/>
      <c r="L5361" s="83"/>
      <c r="M5361" s="83"/>
      <c r="N5361" s="83"/>
      <c r="O5361" s="83"/>
      <c r="P5361" s="84"/>
      <c r="Q5361" s="217"/>
      <c r="R5361" s="85">
        <f t="shared" ref="R5361" si="14056">IF(COUNTA(Y5360:DP5363)=0,0,MIN(Y5361:DP5361))</f>
        <v>0</v>
      </c>
      <c r="S5361" s="86">
        <f t="shared" ref="S5361" si="14057">IF(COUNTA(Y5360:DP5363)=0,0,HLOOKUP(S5360,Y5360:DP5363,2,FALSE))</f>
        <v>0</v>
      </c>
      <c r="T5361" s="87">
        <f t="shared" ref="T5361" si="14058">IF(COUNTA(Y5360:DP5363)=0,0,AVERAGE(Y5361:DP5361))</f>
        <v>0</v>
      </c>
      <c r="U5361" s="88">
        <f t="shared" ref="U5361" si="14059">IF(COUNTA(Y5360:DP5363)=0,0,_xlfn.MINIFS(Y5361:DP5361,Y5363:DP5363,U5363))</f>
        <v>0</v>
      </c>
      <c r="V5361" s="89">
        <f t="array" ref="V5361">IF(COUNTA(Y5360:DP5363)=0,0,IF(ISERROR(HLOOKUP(V5363,Y5363:DP5363,1,FALSE)),0,INDEX(Y5361:DP5361,MATCH(V5360&amp;V5363,Y5360:DP5360&amp;Y5363:DP5363,0))))</f>
        <v>0</v>
      </c>
      <c r="W5361" s="90">
        <f t="array" ref="W5361">IF(COUNTA(Y5360:DP5363)=0,0,IF(ISERROR(HLOOKUP(W5363,Y5363:DP5363,1,FALSE)),0,AVERAGEIF(Y5363:DP5363,$W5363,Y5361:DP5361)))</f>
        <v>0</v>
      </c>
      <c r="X5361" s="107"/>
    </row>
    <row r="5362" spans="2:24">
      <c r="B5362" s="83"/>
      <c r="C5362" s="84"/>
      <c r="D5362" s="83"/>
      <c r="E5362" s="83"/>
      <c r="F5362" s="83"/>
      <c r="G5362" s="83"/>
      <c r="H5362" s="83"/>
      <c r="I5362" s="83"/>
      <c r="J5362" s="83"/>
      <c r="K5362" s="83"/>
      <c r="L5362" s="83"/>
      <c r="M5362" s="83"/>
      <c r="N5362" s="83"/>
      <c r="O5362" s="83"/>
      <c r="P5362" s="84"/>
      <c r="Q5362" s="217"/>
      <c r="R5362" s="91">
        <f t="shared" ref="R5362" si="14060">IF(COUNTA(Y5360:DP5363)=0,0,HLOOKUP(R5361,Y5361:DP5363,2,FALSE))</f>
        <v>0</v>
      </c>
      <c r="S5362" s="92">
        <f t="shared" ref="S5362" si="14061">IF(COUNTA(Y5360:DP5363)=0,0,HLOOKUP(S5360,Y5360:DP5363,3,FALSE))</f>
        <v>0</v>
      </c>
      <c r="T5362" s="93"/>
      <c r="U5362" s="94">
        <f t="array" ref="U5362">IF(COUNTA(Y5360:DP5363)=0,0,IF(ISERROR(HLOOKUP(U5363,Y5363:DP5363,1,FALSE)),0,INDEX(Y5362:DP5362,MATCH(U5361&amp;U5363,Y5361:DP5361&amp;Y5363:DP5363,0))))</f>
        <v>0</v>
      </c>
      <c r="V5362" s="94">
        <f t="array" ref="V5362">IF(COUNTA(Y5360:DP5363)=0,0,IF(ISERROR(HLOOKUP(V5363,Y5363:DP5363,1,FALSE)),0,INDEX(Y5362:DP5362,MATCH(V5361&amp;V5363,Y5361:DP5361&amp;Y5363:DP5363,0))))</f>
        <v>0</v>
      </c>
      <c r="W5362" s="95"/>
      <c r="X5362" s="108"/>
    </row>
    <row r="5363" spans="2:24" ht="13.9" thickBot="1">
      <c r="B5363" s="96"/>
      <c r="C5363" s="97"/>
      <c r="D5363" s="96"/>
      <c r="E5363" s="96"/>
      <c r="F5363" s="96"/>
      <c r="G5363" s="96"/>
      <c r="H5363" s="96"/>
      <c r="I5363" s="96"/>
      <c r="J5363" s="96"/>
      <c r="K5363" s="96"/>
      <c r="L5363" s="96"/>
      <c r="M5363" s="96"/>
      <c r="N5363" s="96"/>
      <c r="O5363" s="96"/>
      <c r="P5363" s="97"/>
      <c r="Q5363" s="218"/>
      <c r="R5363" s="98" t="str">
        <f t="shared" ref="R5363" si="14062">IF(COUNTA(Y5360:DP5363)=0,"none",HLOOKUP(R5361,Y5361:DP5363,3,FALSE))</f>
        <v>none</v>
      </c>
      <c r="S5363" s="99" t="str">
        <f t="shared" ref="S5363" si="14063">IF(COUNTA(Y5360:DP5363)=0,"none",HLOOKUP(S5360,Y5360:DP5363,4,FALSE))</f>
        <v>none</v>
      </c>
      <c r="T5363" s="100"/>
      <c r="U5363" s="100" t="str">
        <f t="array" ref="U5363">IF(COUNTA(Y5360:DP5363)=0,"none",IF($U$2="WAHR",$W$3,Abfrage!$F$4))</f>
        <v>none</v>
      </c>
      <c r="V5363" s="100" t="str">
        <f t="array" ref="V5363">IF(COUNTA(Y5360:DP5363)=0,"none",IF($U$2="WAHR",$W$3,Abfrage!$F$4))</f>
        <v>none</v>
      </c>
      <c r="W5363" s="100" t="str">
        <f t="array" ref="W5363">IF(COUNTA(Y5360:DP5363)=0,"none",IF($U$2="WAHR",$W$3,Abfrage!$F$4))</f>
        <v>none</v>
      </c>
      <c r="X5363" s="109"/>
    </row>
    <row r="5364" spans="2:24">
      <c r="B5364" s="75" t="s">
        <v>3294</v>
      </c>
      <c r="C5364" s="76">
        <v>1000384741</v>
      </c>
      <c r="D5364" s="75" t="s">
        <v>95</v>
      </c>
      <c r="E5364" s="75" t="s">
        <v>96</v>
      </c>
      <c r="F5364" s="75" t="s">
        <v>97</v>
      </c>
      <c r="G5364" s="75" t="s">
        <v>97</v>
      </c>
      <c r="H5364" s="75" t="e">
        <v>#N/A</v>
      </c>
      <c r="I5364" s="75" t="s">
        <v>51</v>
      </c>
      <c r="J5364" s="75" t="s">
        <v>3295</v>
      </c>
      <c r="K5364" s="75" t="s">
        <v>306</v>
      </c>
      <c r="L5364" s="75" t="s">
        <v>306</v>
      </c>
      <c r="M5364" s="75" t="s">
        <v>313</v>
      </c>
      <c r="N5364" s="75" t="s">
        <v>2344</v>
      </c>
      <c r="O5364" s="75" t="s">
        <v>309</v>
      </c>
      <c r="P5364" s="76" t="s">
        <v>306</v>
      </c>
      <c r="Q5364" s="216"/>
      <c r="R5364" s="77" t="str">
        <f t="shared" ref="R5364" si="14064">IF(COUNTA(Y5364:DP5367)=0,"01.01.1900",INDEX(Y5364:DP5364,MATCH(R5365,Y5365:DP5365,0)))</f>
        <v>01.01.1900</v>
      </c>
      <c r="S5364" s="78" t="str">
        <f t="shared" ref="S5364" si="14065">IF(COUNTA(Y5364:DP5367)=0,"01.01.1900",MAX(Y5364:DP5364))</f>
        <v>01.01.1900</v>
      </c>
      <c r="T5364" s="79"/>
      <c r="U5364" s="80" t="str">
        <f t="array" ref="U5364">IF(COUNTA(Y5364:DP5367)=0,"01.01.1900",IF(ISERROR(HLOOKUP(U5367,Y5367:DP5367,1,FALSE)),"01.01.1900",INDEX(Y5364:DP5364,MATCH(U5365&amp;U5367,Y5365:DP5365&amp;Y5367:DP5367,0))))</f>
        <v>01.01.1900</v>
      </c>
      <c r="V5364" s="81" t="str">
        <f t="shared" ref="V5364" si="14066">IF(COUNTA(Y5364:DP5367)=0,"01.01.1900",_xlfn.MAXIFS(Y5364:DP5364,Y5367:DP5367,V5367))</f>
        <v>01.01.1900</v>
      </c>
      <c r="W5364" s="82"/>
      <c r="X5364" s="106"/>
    </row>
    <row r="5365" spans="2:24">
      <c r="B5365" s="83"/>
      <c r="C5365" s="84"/>
      <c r="D5365" s="83"/>
      <c r="E5365" s="83"/>
      <c r="F5365" s="83"/>
      <c r="G5365" s="83"/>
      <c r="H5365" s="83"/>
      <c r="I5365" s="83"/>
      <c r="J5365" s="83"/>
      <c r="K5365" s="83"/>
      <c r="L5365" s="83"/>
      <c r="M5365" s="83"/>
      <c r="N5365" s="83"/>
      <c r="O5365" s="83"/>
      <c r="P5365" s="84"/>
      <c r="Q5365" s="217"/>
      <c r="R5365" s="85">
        <f t="shared" ref="R5365" si="14067">IF(COUNTA(Y5364:DP5367)=0,0,MIN(Y5365:DP5365))</f>
        <v>0</v>
      </c>
      <c r="S5365" s="86">
        <f t="shared" ref="S5365" si="14068">IF(COUNTA(Y5364:DP5367)=0,0,HLOOKUP(S5364,Y5364:DP5367,2,FALSE))</f>
        <v>0</v>
      </c>
      <c r="T5365" s="87">
        <f t="shared" ref="T5365" si="14069">IF(COUNTA(Y5364:DP5367)=0,0,AVERAGE(Y5365:DP5365))</f>
        <v>0</v>
      </c>
      <c r="U5365" s="88">
        <f t="shared" ref="U5365" si="14070">IF(COUNTA(Y5364:DP5367)=0,0,_xlfn.MINIFS(Y5365:DP5365,Y5367:DP5367,U5367))</f>
        <v>0</v>
      </c>
      <c r="V5365" s="89">
        <f t="array" ref="V5365">IF(COUNTA(Y5364:DP5367)=0,0,IF(ISERROR(HLOOKUP(V5367,Y5367:DP5367,1,FALSE)),0,INDEX(Y5365:DP5365,MATCH(V5364&amp;V5367,Y5364:DP5364&amp;Y5367:DP5367,0))))</f>
        <v>0</v>
      </c>
      <c r="W5365" s="90">
        <f t="array" ref="W5365">IF(COUNTA(Y5364:DP5367)=0,0,IF(ISERROR(HLOOKUP(W5367,Y5367:DP5367,1,FALSE)),0,AVERAGEIF(Y5367:DP5367,$W5367,Y5365:DP5365)))</f>
        <v>0</v>
      </c>
      <c r="X5365" s="107"/>
    </row>
    <row r="5366" spans="2:24">
      <c r="B5366" s="83"/>
      <c r="C5366" s="84"/>
      <c r="D5366" s="83"/>
      <c r="E5366" s="83"/>
      <c r="F5366" s="83"/>
      <c r="G5366" s="83"/>
      <c r="H5366" s="83"/>
      <c r="I5366" s="83"/>
      <c r="J5366" s="83"/>
      <c r="K5366" s="83"/>
      <c r="L5366" s="83"/>
      <c r="M5366" s="83"/>
      <c r="N5366" s="83"/>
      <c r="O5366" s="83"/>
      <c r="P5366" s="84"/>
      <c r="Q5366" s="217"/>
      <c r="R5366" s="91">
        <f t="shared" ref="R5366" si="14071">IF(COUNTA(Y5364:DP5367)=0,0,HLOOKUP(R5365,Y5365:DP5367,2,FALSE))</f>
        <v>0</v>
      </c>
      <c r="S5366" s="92">
        <f t="shared" ref="S5366" si="14072">IF(COUNTA(Y5364:DP5367)=0,0,HLOOKUP(S5364,Y5364:DP5367,3,FALSE))</f>
        <v>0</v>
      </c>
      <c r="T5366" s="93"/>
      <c r="U5366" s="94">
        <f t="array" ref="U5366">IF(COUNTA(Y5364:DP5367)=0,0,IF(ISERROR(HLOOKUP(U5367,Y5367:DP5367,1,FALSE)),0,INDEX(Y5366:DP5366,MATCH(U5365&amp;U5367,Y5365:DP5365&amp;Y5367:DP5367,0))))</f>
        <v>0</v>
      </c>
      <c r="V5366" s="94">
        <f t="array" ref="V5366">IF(COUNTA(Y5364:DP5367)=0,0,IF(ISERROR(HLOOKUP(V5367,Y5367:DP5367,1,FALSE)),0,INDEX(Y5366:DP5366,MATCH(V5365&amp;V5367,Y5365:DP5365&amp;Y5367:DP5367,0))))</f>
        <v>0</v>
      </c>
      <c r="W5366" s="95"/>
      <c r="X5366" s="108"/>
    </row>
    <row r="5367" spans="2:24" ht="13.9" thickBot="1">
      <c r="B5367" s="96"/>
      <c r="C5367" s="97"/>
      <c r="D5367" s="96"/>
      <c r="E5367" s="96"/>
      <c r="F5367" s="96"/>
      <c r="G5367" s="96"/>
      <c r="H5367" s="96"/>
      <c r="I5367" s="96"/>
      <c r="J5367" s="96"/>
      <c r="K5367" s="96"/>
      <c r="L5367" s="96"/>
      <c r="M5367" s="96"/>
      <c r="N5367" s="96"/>
      <c r="O5367" s="96"/>
      <c r="P5367" s="97"/>
      <c r="Q5367" s="218"/>
      <c r="R5367" s="98" t="str">
        <f t="shared" ref="R5367" si="14073">IF(COUNTA(Y5364:DP5367)=0,"none",HLOOKUP(R5365,Y5365:DP5367,3,FALSE))</f>
        <v>none</v>
      </c>
      <c r="S5367" s="99" t="str">
        <f t="shared" ref="S5367" si="14074">IF(COUNTA(Y5364:DP5367)=0,"none",HLOOKUP(S5364,Y5364:DP5367,4,FALSE))</f>
        <v>none</v>
      </c>
      <c r="T5367" s="100"/>
      <c r="U5367" s="100" t="str">
        <f t="array" ref="U5367">IF(COUNTA(Y5364:DP5367)=0,"none",IF($U$2="WAHR",$W$3,Abfrage!$F$4))</f>
        <v>none</v>
      </c>
      <c r="V5367" s="100" t="str">
        <f t="array" ref="V5367">IF(COUNTA(Y5364:DP5367)=0,"none",IF($U$2="WAHR",$W$3,Abfrage!$F$4))</f>
        <v>none</v>
      </c>
      <c r="W5367" s="100" t="str">
        <f t="array" ref="W5367">IF(COUNTA(Y5364:DP5367)=0,"none",IF($U$2="WAHR",$W$3,Abfrage!$F$4))</f>
        <v>none</v>
      </c>
      <c r="X5367" s="109"/>
    </row>
    <row r="5368" spans="2:24">
      <c r="B5368" s="75" t="s">
        <v>3296</v>
      </c>
      <c r="C5368" s="76">
        <v>1000410979</v>
      </c>
      <c r="D5368" s="75" t="s">
        <v>95</v>
      </c>
      <c r="E5368" s="75" t="s">
        <v>175</v>
      </c>
      <c r="F5368" s="75" t="s">
        <v>97</v>
      </c>
      <c r="G5368" s="75" t="s">
        <v>97</v>
      </c>
      <c r="H5368" s="75" t="e">
        <v>#N/A</v>
      </c>
      <c r="I5368" s="75" t="s">
        <v>51</v>
      </c>
      <c r="J5368" s="75" t="s">
        <v>3297</v>
      </c>
      <c r="K5368" s="75" t="s">
        <v>306</v>
      </c>
      <c r="L5368" s="75" t="s">
        <v>306</v>
      </c>
      <c r="M5368" s="75" t="s">
        <v>307</v>
      </c>
      <c r="N5368" s="75" t="s">
        <v>348</v>
      </c>
      <c r="O5368" s="75" t="s">
        <v>402</v>
      </c>
      <c r="P5368" s="76" t="s">
        <v>306</v>
      </c>
      <c r="Q5368" s="216"/>
      <c r="R5368" s="77" t="str">
        <f t="shared" ref="R5368" si="14075">IF(COUNTA(Y5368:DP5371)=0,"01.01.1900",INDEX(Y5368:DP5368,MATCH(R5369,Y5369:DP5369,0)))</f>
        <v>01.01.1900</v>
      </c>
      <c r="S5368" s="78" t="str">
        <f t="shared" ref="S5368" si="14076">IF(COUNTA(Y5368:DP5371)=0,"01.01.1900",MAX(Y5368:DP5368))</f>
        <v>01.01.1900</v>
      </c>
      <c r="T5368" s="79"/>
      <c r="U5368" s="80" t="str">
        <f t="array" ref="U5368">IF(COUNTA(Y5368:DP5371)=0,"01.01.1900",IF(ISERROR(HLOOKUP(U5371,Y5371:DP5371,1,FALSE)),"01.01.1900",INDEX(Y5368:DP5368,MATCH(U5369&amp;U5371,Y5369:DP5369&amp;Y5371:DP5371,0))))</f>
        <v>01.01.1900</v>
      </c>
      <c r="V5368" s="81" t="str">
        <f t="shared" ref="V5368" si="14077">IF(COUNTA(Y5368:DP5371)=0,"01.01.1900",_xlfn.MAXIFS(Y5368:DP5368,Y5371:DP5371,V5371))</f>
        <v>01.01.1900</v>
      </c>
      <c r="W5368" s="82"/>
      <c r="X5368" s="106"/>
    </row>
    <row r="5369" spans="2:24">
      <c r="B5369" s="83"/>
      <c r="C5369" s="84"/>
      <c r="D5369" s="83"/>
      <c r="E5369" s="83"/>
      <c r="F5369" s="83"/>
      <c r="G5369" s="83"/>
      <c r="H5369" s="83"/>
      <c r="I5369" s="83"/>
      <c r="J5369" s="83"/>
      <c r="K5369" s="83"/>
      <c r="L5369" s="83"/>
      <c r="M5369" s="83"/>
      <c r="N5369" s="83"/>
      <c r="O5369" s="83"/>
      <c r="P5369" s="84"/>
      <c r="Q5369" s="217"/>
      <c r="R5369" s="85">
        <f t="shared" ref="R5369" si="14078">IF(COUNTA(Y5368:DP5371)=0,0,MIN(Y5369:DP5369))</f>
        <v>0</v>
      </c>
      <c r="S5369" s="86">
        <f t="shared" ref="S5369" si="14079">IF(COUNTA(Y5368:DP5371)=0,0,HLOOKUP(S5368,Y5368:DP5371,2,FALSE))</f>
        <v>0</v>
      </c>
      <c r="T5369" s="87">
        <f t="shared" ref="T5369" si="14080">IF(COUNTA(Y5368:DP5371)=0,0,AVERAGE(Y5369:DP5369))</f>
        <v>0</v>
      </c>
      <c r="U5369" s="88">
        <f t="shared" ref="U5369" si="14081">IF(COUNTA(Y5368:DP5371)=0,0,_xlfn.MINIFS(Y5369:DP5369,Y5371:DP5371,U5371))</f>
        <v>0</v>
      </c>
      <c r="V5369" s="89">
        <f t="array" ref="V5369">IF(COUNTA(Y5368:DP5371)=0,0,IF(ISERROR(HLOOKUP(V5371,Y5371:DP5371,1,FALSE)),0,INDEX(Y5369:DP5369,MATCH(V5368&amp;V5371,Y5368:DP5368&amp;Y5371:DP5371,0))))</f>
        <v>0</v>
      </c>
      <c r="W5369" s="90">
        <f t="array" ref="W5369">IF(COUNTA(Y5368:DP5371)=0,0,IF(ISERROR(HLOOKUP(W5371,Y5371:DP5371,1,FALSE)),0,AVERAGEIF(Y5371:DP5371,$W5371,Y5369:DP5369)))</f>
        <v>0</v>
      </c>
      <c r="X5369" s="107"/>
    </row>
    <row r="5370" spans="2:24">
      <c r="B5370" s="83"/>
      <c r="C5370" s="84"/>
      <c r="D5370" s="83"/>
      <c r="E5370" s="83"/>
      <c r="F5370" s="83"/>
      <c r="G5370" s="83"/>
      <c r="H5370" s="83"/>
      <c r="I5370" s="83"/>
      <c r="J5370" s="83"/>
      <c r="K5370" s="83"/>
      <c r="L5370" s="83"/>
      <c r="M5370" s="83"/>
      <c r="N5370" s="83"/>
      <c r="O5370" s="83"/>
      <c r="P5370" s="84"/>
      <c r="Q5370" s="217"/>
      <c r="R5370" s="91">
        <f t="shared" ref="R5370" si="14082">IF(COUNTA(Y5368:DP5371)=0,0,HLOOKUP(R5369,Y5369:DP5371,2,FALSE))</f>
        <v>0</v>
      </c>
      <c r="S5370" s="92">
        <f t="shared" ref="S5370" si="14083">IF(COUNTA(Y5368:DP5371)=0,0,HLOOKUP(S5368,Y5368:DP5371,3,FALSE))</f>
        <v>0</v>
      </c>
      <c r="T5370" s="93"/>
      <c r="U5370" s="94">
        <f t="array" ref="U5370">IF(COUNTA(Y5368:DP5371)=0,0,IF(ISERROR(HLOOKUP(U5371,Y5371:DP5371,1,FALSE)),0,INDEX(Y5370:DP5370,MATCH(U5369&amp;U5371,Y5369:DP5369&amp;Y5371:DP5371,0))))</f>
        <v>0</v>
      </c>
      <c r="V5370" s="94">
        <f t="array" ref="V5370">IF(COUNTA(Y5368:DP5371)=0,0,IF(ISERROR(HLOOKUP(V5371,Y5371:DP5371,1,FALSE)),0,INDEX(Y5370:DP5370,MATCH(V5369&amp;V5371,Y5369:DP5369&amp;Y5371:DP5371,0))))</f>
        <v>0</v>
      </c>
      <c r="W5370" s="95"/>
      <c r="X5370" s="108"/>
    </row>
    <row r="5371" spans="2:24" ht="13.9" thickBot="1">
      <c r="B5371" s="96"/>
      <c r="C5371" s="97"/>
      <c r="D5371" s="96"/>
      <c r="E5371" s="96"/>
      <c r="F5371" s="96"/>
      <c r="G5371" s="96"/>
      <c r="H5371" s="96"/>
      <c r="I5371" s="96"/>
      <c r="J5371" s="96"/>
      <c r="K5371" s="96"/>
      <c r="L5371" s="96"/>
      <c r="M5371" s="96"/>
      <c r="N5371" s="96"/>
      <c r="O5371" s="96"/>
      <c r="P5371" s="97"/>
      <c r="Q5371" s="218"/>
      <c r="R5371" s="98" t="str">
        <f t="shared" ref="R5371" si="14084">IF(COUNTA(Y5368:DP5371)=0,"none",HLOOKUP(R5369,Y5369:DP5371,3,FALSE))</f>
        <v>none</v>
      </c>
      <c r="S5371" s="99" t="str">
        <f t="shared" ref="S5371" si="14085">IF(COUNTA(Y5368:DP5371)=0,"none",HLOOKUP(S5368,Y5368:DP5371,4,FALSE))</f>
        <v>none</v>
      </c>
      <c r="T5371" s="100"/>
      <c r="U5371" s="100" t="str">
        <f t="array" ref="U5371">IF(COUNTA(Y5368:DP5371)=0,"none",IF($U$2="WAHR",$W$3,Abfrage!$F$4))</f>
        <v>none</v>
      </c>
      <c r="V5371" s="100" t="str">
        <f t="array" ref="V5371">IF(COUNTA(Y5368:DP5371)=0,"none",IF($U$2="WAHR",$W$3,Abfrage!$F$4))</f>
        <v>none</v>
      </c>
      <c r="W5371" s="100" t="str">
        <f t="array" ref="W5371">IF(COUNTA(Y5368:DP5371)=0,"none",IF($U$2="WAHR",$W$3,Abfrage!$F$4))</f>
        <v>none</v>
      </c>
      <c r="X5371" s="109"/>
    </row>
    <row r="5372" spans="2:24">
      <c r="B5372" s="75" t="s">
        <v>3298</v>
      </c>
      <c r="C5372" s="76">
        <v>1000385040</v>
      </c>
      <c r="D5372" s="75" t="s">
        <v>95</v>
      </c>
      <c r="E5372" s="75" t="s">
        <v>96</v>
      </c>
      <c r="F5372" s="75" t="s">
        <v>97</v>
      </c>
      <c r="G5372" s="75" t="s">
        <v>3299</v>
      </c>
      <c r="H5372" s="75" t="e">
        <v>#N/A</v>
      </c>
      <c r="I5372" s="75" t="s">
        <v>150</v>
      </c>
      <c r="J5372" s="75" t="s">
        <v>3300</v>
      </c>
      <c r="K5372" s="75" t="s">
        <v>306</v>
      </c>
      <c r="L5372" s="75" t="s">
        <v>306</v>
      </c>
      <c r="M5372" s="75" t="s">
        <v>313</v>
      </c>
      <c r="N5372" s="75" t="s">
        <v>360</v>
      </c>
      <c r="O5372" s="75" t="s">
        <v>309</v>
      </c>
      <c r="P5372" s="76" t="s">
        <v>306</v>
      </c>
      <c r="Q5372" s="216"/>
      <c r="R5372" s="77" t="str">
        <f t="shared" ref="R5372" si="14086">IF(COUNTA(Y5372:DP5375)=0,"01.01.1900",INDEX(Y5372:DP5372,MATCH(R5373,Y5373:DP5373,0)))</f>
        <v>01.01.1900</v>
      </c>
      <c r="S5372" s="78" t="str">
        <f t="shared" ref="S5372" si="14087">IF(COUNTA(Y5372:DP5375)=0,"01.01.1900",MAX(Y5372:DP5372))</f>
        <v>01.01.1900</v>
      </c>
      <c r="T5372" s="79"/>
      <c r="U5372" s="80" t="str">
        <f t="array" ref="U5372">IF(COUNTA(Y5372:DP5375)=0,"01.01.1900",IF(ISERROR(HLOOKUP(U5375,Y5375:DP5375,1,FALSE)),"01.01.1900",INDEX(Y5372:DP5372,MATCH(U5373&amp;U5375,Y5373:DP5373&amp;Y5375:DP5375,0))))</f>
        <v>01.01.1900</v>
      </c>
      <c r="V5372" s="81" t="str">
        <f t="shared" ref="V5372" si="14088">IF(COUNTA(Y5372:DP5375)=0,"01.01.1900",_xlfn.MAXIFS(Y5372:DP5372,Y5375:DP5375,V5375))</f>
        <v>01.01.1900</v>
      </c>
      <c r="W5372" s="82"/>
      <c r="X5372" s="106"/>
    </row>
    <row r="5373" spans="2:24">
      <c r="B5373" s="83"/>
      <c r="C5373" s="84"/>
      <c r="D5373" s="83"/>
      <c r="E5373" s="83"/>
      <c r="F5373" s="83"/>
      <c r="G5373" s="83"/>
      <c r="H5373" s="83"/>
      <c r="I5373" s="83"/>
      <c r="J5373" s="83"/>
      <c r="K5373" s="83"/>
      <c r="L5373" s="83"/>
      <c r="M5373" s="83"/>
      <c r="N5373" s="83"/>
      <c r="O5373" s="83"/>
      <c r="P5373" s="84"/>
      <c r="Q5373" s="217"/>
      <c r="R5373" s="85">
        <f t="shared" ref="R5373" si="14089">IF(COUNTA(Y5372:DP5375)=0,0,MIN(Y5373:DP5373))</f>
        <v>0</v>
      </c>
      <c r="S5373" s="86">
        <f t="shared" ref="S5373" si="14090">IF(COUNTA(Y5372:DP5375)=0,0,HLOOKUP(S5372,Y5372:DP5375,2,FALSE))</f>
        <v>0</v>
      </c>
      <c r="T5373" s="87">
        <f t="shared" ref="T5373" si="14091">IF(COUNTA(Y5372:DP5375)=0,0,AVERAGE(Y5373:DP5373))</f>
        <v>0</v>
      </c>
      <c r="U5373" s="88">
        <f t="shared" ref="U5373" si="14092">IF(COUNTA(Y5372:DP5375)=0,0,_xlfn.MINIFS(Y5373:DP5373,Y5375:DP5375,U5375))</f>
        <v>0</v>
      </c>
      <c r="V5373" s="89">
        <f t="array" ref="V5373">IF(COUNTA(Y5372:DP5375)=0,0,IF(ISERROR(HLOOKUP(V5375,Y5375:DP5375,1,FALSE)),0,INDEX(Y5373:DP5373,MATCH(V5372&amp;V5375,Y5372:DP5372&amp;Y5375:DP5375,0))))</f>
        <v>0</v>
      </c>
      <c r="W5373" s="90">
        <f t="array" ref="W5373">IF(COUNTA(Y5372:DP5375)=0,0,IF(ISERROR(HLOOKUP(W5375,Y5375:DP5375,1,FALSE)),0,AVERAGEIF(Y5375:DP5375,$W5375,Y5373:DP5373)))</f>
        <v>0</v>
      </c>
      <c r="X5373" s="107"/>
    </row>
    <row r="5374" spans="2:24">
      <c r="B5374" s="83"/>
      <c r="C5374" s="84"/>
      <c r="D5374" s="83"/>
      <c r="E5374" s="83"/>
      <c r="F5374" s="83"/>
      <c r="G5374" s="83"/>
      <c r="H5374" s="83"/>
      <c r="I5374" s="83"/>
      <c r="J5374" s="83"/>
      <c r="K5374" s="83"/>
      <c r="L5374" s="83"/>
      <c r="M5374" s="83"/>
      <c r="N5374" s="83"/>
      <c r="O5374" s="83"/>
      <c r="P5374" s="84"/>
      <c r="Q5374" s="217"/>
      <c r="R5374" s="91">
        <f t="shared" ref="R5374" si="14093">IF(COUNTA(Y5372:DP5375)=0,0,HLOOKUP(R5373,Y5373:DP5375,2,FALSE))</f>
        <v>0</v>
      </c>
      <c r="S5374" s="92">
        <f t="shared" ref="S5374" si="14094">IF(COUNTA(Y5372:DP5375)=0,0,HLOOKUP(S5372,Y5372:DP5375,3,FALSE))</f>
        <v>0</v>
      </c>
      <c r="T5374" s="93"/>
      <c r="U5374" s="94">
        <f t="array" ref="U5374">IF(COUNTA(Y5372:DP5375)=0,0,IF(ISERROR(HLOOKUP(U5375,Y5375:DP5375,1,FALSE)),0,INDEX(Y5374:DP5374,MATCH(U5373&amp;U5375,Y5373:DP5373&amp;Y5375:DP5375,0))))</f>
        <v>0</v>
      </c>
      <c r="V5374" s="94">
        <f t="array" ref="V5374">IF(COUNTA(Y5372:DP5375)=0,0,IF(ISERROR(HLOOKUP(V5375,Y5375:DP5375,1,FALSE)),0,INDEX(Y5374:DP5374,MATCH(V5373&amp;V5375,Y5373:DP5373&amp;Y5375:DP5375,0))))</f>
        <v>0</v>
      </c>
      <c r="W5374" s="95"/>
      <c r="X5374" s="108"/>
    </row>
    <row r="5375" spans="2:24" ht="13.9" thickBot="1">
      <c r="B5375" s="96"/>
      <c r="C5375" s="97"/>
      <c r="D5375" s="96"/>
      <c r="E5375" s="96"/>
      <c r="F5375" s="96"/>
      <c r="G5375" s="96"/>
      <c r="H5375" s="96"/>
      <c r="I5375" s="96"/>
      <c r="J5375" s="96"/>
      <c r="K5375" s="96"/>
      <c r="L5375" s="96"/>
      <c r="M5375" s="96"/>
      <c r="N5375" s="96"/>
      <c r="O5375" s="96"/>
      <c r="P5375" s="97"/>
      <c r="Q5375" s="218"/>
      <c r="R5375" s="98" t="str">
        <f t="shared" ref="R5375" si="14095">IF(COUNTA(Y5372:DP5375)=0,"none",HLOOKUP(R5373,Y5373:DP5375,3,FALSE))</f>
        <v>none</v>
      </c>
      <c r="S5375" s="99" t="str">
        <f t="shared" ref="S5375" si="14096">IF(COUNTA(Y5372:DP5375)=0,"none",HLOOKUP(S5372,Y5372:DP5375,4,FALSE))</f>
        <v>none</v>
      </c>
      <c r="T5375" s="100"/>
      <c r="U5375" s="100" t="str">
        <f t="array" ref="U5375">IF(COUNTA(Y5372:DP5375)=0,"none",IF($U$2="WAHR",$W$3,Abfrage!$F$4))</f>
        <v>none</v>
      </c>
      <c r="V5375" s="100" t="str">
        <f t="array" ref="V5375">IF(COUNTA(Y5372:DP5375)=0,"none",IF($U$2="WAHR",$W$3,Abfrage!$F$4))</f>
        <v>none</v>
      </c>
      <c r="W5375" s="100" t="str">
        <f t="array" ref="W5375">IF(COUNTA(Y5372:DP5375)=0,"none",IF($U$2="WAHR",$W$3,Abfrage!$F$4))</f>
        <v>none</v>
      </c>
      <c r="X5375" s="109"/>
    </row>
    <row r="5376" spans="2:24">
      <c r="B5376" s="75" t="s">
        <v>3301</v>
      </c>
      <c r="C5376" s="76">
        <v>1000411090</v>
      </c>
      <c r="D5376" s="75" t="s">
        <v>169</v>
      </c>
      <c r="E5376" s="75" t="s">
        <v>604</v>
      </c>
      <c r="F5376" s="75" t="s">
        <v>2692</v>
      </c>
      <c r="G5376" s="75" t="s">
        <v>3302</v>
      </c>
      <c r="H5376" s="75" t="e">
        <v>#N/A</v>
      </c>
      <c r="I5376" s="75" t="s">
        <v>3303</v>
      </c>
      <c r="J5376" s="75" t="s">
        <v>3304</v>
      </c>
      <c r="K5376" s="75" t="s">
        <v>306</v>
      </c>
      <c r="L5376" s="75" t="s">
        <v>306</v>
      </c>
      <c r="M5376" s="75" t="s">
        <v>306</v>
      </c>
      <c r="N5376" s="75" t="s">
        <v>306</v>
      </c>
      <c r="O5376" s="75" t="s">
        <v>309</v>
      </c>
      <c r="P5376" s="76" t="s">
        <v>306</v>
      </c>
      <c r="Q5376" s="216"/>
      <c r="R5376" s="77" t="str">
        <f t="shared" ref="R5376" si="14097">IF(COUNTA(Y5376:DP5379)=0,"01.01.1900",INDEX(Y5376:DP5376,MATCH(R5377,Y5377:DP5377,0)))</f>
        <v>01.01.1900</v>
      </c>
      <c r="S5376" s="78" t="str">
        <f t="shared" ref="S5376" si="14098">IF(COUNTA(Y5376:DP5379)=0,"01.01.1900",MAX(Y5376:DP5376))</f>
        <v>01.01.1900</v>
      </c>
      <c r="T5376" s="79"/>
      <c r="U5376" s="80" t="str">
        <f t="array" ref="U5376">IF(COUNTA(Y5376:DP5379)=0,"01.01.1900",IF(ISERROR(HLOOKUP(U5379,Y5379:DP5379,1,FALSE)),"01.01.1900",INDEX(Y5376:DP5376,MATCH(U5377&amp;U5379,Y5377:DP5377&amp;Y5379:DP5379,0))))</f>
        <v>01.01.1900</v>
      </c>
      <c r="V5376" s="81" t="str">
        <f t="shared" ref="V5376" si="14099">IF(COUNTA(Y5376:DP5379)=0,"01.01.1900",_xlfn.MAXIFS(Y5376:DP5376,Y5379:DP5379,V5379))</f>
        <v>01.01.1900</v>
      </c>
      <c r="W5376" s="82"/>
      <c r="X5376" s="106"/>
    </row>
    <row r="5377" spans="2:24">
      <c r="B5377" s="83"/>
      <c r="C5377" s="84"/>
      <c r="D5377" s="83"/>
      <c r="E5377" s="83"/>
      <c r="F5377" s="83"/>
      <c r="G5377" s="83"/>
      <c r="H5377" s="83"/>
      <c r="I5377" s="83"/>
      <c r="J5377" s="83"/>
      <c r="K5377" s="83"/>
      <c r="L5377" s="83"/>
      <c r="M5377" s="83"/>
      <c r="N5377" s="83"/>
      <c r="O5377" s="83"/>
      <c r="P5377" s="84"/>
      <c r="Q5377" s="217"/>
      <c r="R5377" s="85">
        <f t="shared" ref="R5377" si="14100">IF(COUNTA(Y5376:DP5379)=0,0,MIN(Y5377:DP5377))</f>
        <v>0</v>
      </c>
      <c r="S5377" s="86">
        <f t="shared" ref="S5377" si="14101">IF(COUNTA(Y5376:DP5379)=0,0,HLOOKUP(S5376,Y5376:DP5379,2,FALSE))</f>
        <v>0</v>
      </c>
      <c r="T5377" s="87">
        <f t="shared" ref="T5377" si="14102">IF(COUNTA(Y5376:DP5379)=0,0,AVERAGE(Y5377:DP5377))</f>
        <v>0</v>
      </c>
      <c r="U5377" s="88">
        <f t="shared" ref="U5377" si="14103">IF(COUNTA(Y5376:DP5379)=0,0,_xlfn.MINIFS(Y5377:DP5377,Y5379:DP5379,U5379))</f>
        <v>0</v>
      </c>
      <c r="V5377" s="89">
        <f t="array" ref="V5377">IF(COUNTA(Y5376:DP5379)=0,0,IF(ISERROR(HLOOKUP(V5379,Y5379:DP5379,1,FALSE)),0,INDEX(Y5377:DP5377,MATCH(V5376&amp;V5379,Y5376:DP5376&amp;Y5379:DP5379,0))))</f>
        <v>0</v>
      </c>
      <c r="W5377" s="90">
        <f t="array" ref="W5377">IF(COUNTA(Y5376:DP5379)=0,0,IF(ISERROR(HLOOKUP(W5379,Y5379:DP5379,1,FALSE)),0,AVERAGEIF(Y5379:DP5379,$W5379,Y5377:DP5377)))</f>
        <v>0</v>
      </c>
      <c r="X5377" s="107"/>
    </row>
    <row r="5378" spans="2:24">
      <c r="B5378" s="83"/>
      <c r="C5378" s="84"/>
      <c r="D5378" s="83"/>
      <c r="E5378" s="83"/>
      <c r="F5378" s="83"/>
      <c r="G5378" s="83"/>
      <c r="H5378" s="83"/>
      <c r="I5378" s="83"/>
      <c r="J5378" s="83"/>
      <c r="K5378" s="83"/>
      <c r="L5378" s="83"/>
      <c r="M5378" s="83"/>
      <c r="N5378" s="83"/>
      <c r="O5378" s="83"/>
      <c r="P5378" s="84"/>
      <c r="Q5378" s="217"/>
      <c r="R5378" s="91">
        <f t="shared" ref="R5378" si="14104">IF(COUNTA(Y5376:DP5379)=0,0,HLOOKUP(R5377,Y5377:DP5379,2,FALSE))</f>
        <v>0</v>
      </c>
      <c r="S5378" s="92">
        <f t="shared" ref="S5378" si="14105">IF(COUNTA(Y5376:DP5379)=0,0,HLOOKUP(S5376,Y5376:DP5379,3,FALSE))</f>
        <v>0</v>
      </c>
      <c r="T5378" s="93"/>
      <c r="U5378" s="94">
        <f t="array" ref="U5378">IF(COUNTA(Y5376:DP5379)=0,0,IF(ISERROR(HLOOKUP(U5379,Y5379:DP5379,1,FALSE)),0,INDEX(Y5378:DP5378,MATCH(U5377&amp;U5379,Y5377:DP5377&amp;Y5379:DP5379,0))))</f>
        <v>0</v>
      </c>
      <c r="V5378" s="94">
        <f t="array" ref="V5378">IF(COUNTA(Y5376:DP5379)=0,0,IF(ISERROR(HLOOKUP(V5379,Y5379:DP5379,1,FALSE)),0,INDEX(Y5378:DP5378,MATCH(V5377&amp;V5379,Y5377:DP5377&amp;Y5379:DP5379,0))))</f>
        <v>0</v>
      </c>
      <c r="W5378" s="95"/>
      <c r="X5378" s="108"/>
    </row>
    <row r="5379" spans="2:24" ht="13.9" thickBot="1">
      <c r="B5379" s="96"/>
      <c r="C5379" s="97"/>
      <c r="D5379" s="96"/>
      <c r="E5379" s="96"/>
      <c r="F5379" s="96"/>
      <c r="G5379" s="96"/>
      <c r="H5379" s="96"/>
      <c r="I5379" s="96"/>
      <c r="J5379" s="96"/>
      <c r="K5379" s="96"/>
      <c r="L5379" s="96"/>
      <c r="M5379" s="96"/>
      <c r="N5379" s="96"/>
      <c r="O5379" s="96"/>
      <c r="P5379" s="97"/>
      <c r="Q5379" s="218"/>
      <c r="R5379" s="98" t="str">
        <f t="shared" ref="R5379" si="14106">IF(COUNTA(Y5376:DP5379)=0,"none",HLOOKUP(R5377,Y5377:DP5379,3,FALSE))</f>
        <v>none</v>
      </c>
      <c r="S5379" s="99" t="str">
        <f t="shared" ref="S5379" si="14107">IF(COUNTA(Y5376:DP5379)=0,"none",HLOOKUP(S5376,Y5376:DP5379,4,FALSE))</f>
        <v>none</v>
      </c>
      <c r="T5379" s="100"/>
      <c r="U5379" s="100" t="str">
        <f t="array" ref="U5379">IF(COUNTA(Y5376:DP5379)=0,"none",IF($U$2="WAHR",$W$3,Abfrage!$F$4))</f>
        <v>none</v>
      </c>
      <c r="V5379" s="100" t="str">
        <f t="array" ref="V5379">IF(COUNTA(Y5376:DP5379)=0,"none",IF($U$2="WAHR",$W$3,Abfrage!$F$4))</f>
        <v>none</v>
      </c>
      <c r="W5379" s="100" t="str">
        <f t="array" ref="W5379">IF(COUNTA(Y5376:DP5379)=0,"none",IF($U$2="WAHR",$W$3,Abfrage!$F$4))</f>
        <v>none</v>
      </c>
      <c r="X5379" s="109"/>
    </row>
    <row r="5380" spans="2:24">
      <c r="B5380" s="75" t="s">
        <v>3305</v>
      </c>
      <c r="C5380" s="76">
        <v>1000385300</v>
      </c>
      <c r="D5380" s="75" t="s">
        <v>89</v>
      </c>
      <c r="E5380" s="75" t="s">
        <v>129</v>
      </c>
      <c r="F5380" s="75" t="s">
        <v>3306</v>
      </c>
      <c r="G5380" s="75" t="s">
        <v>306</v>
      </c>
      <c r="H5380" s="75" t="e">
        <v>#N/A</v>
      </c>
      <c r="I5380" s="75" t="s">
        <v>79</v>
      </c>
      <c r="J5380" s="75" t="s">
        <v>3307</v>
      </c>
      <c r="K5380" s="75" t="s">
        <v>306</v>
      </c>
      <c r="L5380" s="75" t="s">
        <v>306</v>
      </c>
      <c r="M5380" s="75" t="s">
        <v>313</v>
      </c>
      <c r="N5380" s="75" t="s">
        <v>2019</v>
      </c>
      <c r="O5380" s="75" t="s">
        <v>306</v>
      </c>
      <c r="P5380" s="76" t="s">
        <v>306</v>
      </c>
      <c r="Q5380" s="216"/>
      <c r="R5380" s="77" t="str">
        <f t="shared" ref="R5380" si="14108">IF(COUNTA(Y5380:DP5383)=0,"01.01.1900",INDEX(Y5380:DP5380,MATCH(R5381,Y5381:DP5381,0)))</f>
        <v>01.01.1900</v>
      </c>
      <c r="S5380" s="78" t="str">
        <f t="shared" ref="S5380" si="14109">IF(COUNTA(Y5380:DP5383)=0,"01.01.1900",MAX(Y5380:DP5380))</f>
        <v>01.01.1900</v>
      </c>
      <c r="T5380" s="79"/>
      <c r="U5380" s="80" t="str">
        <f t="array" ref="U5380">IF(COUNTA(Y5380:DP5383)=0,"01.01.1900",IF(ISERROR(HLOOKUP(U5383,Y5383:DP5383,1,FALSE)),"01.01.1900",INDEX(Y5380:DP5380,MATCH(U5381&amp;U5383,Y5381:DP5381&amp;Y5383:DP5383,0))))</f>
        <v>01.01.1900</v>
      </c>
      <c r="V5380" s="81" t="str">
        <f t="shared" ref="V5380" si="14110">IF(COUNTA(Y5380:DP5383)=0,"01.01.1900",_xlfn.MAXIFS(Y5380:DP5380,Y5383:DP5383,V5383))</f>
        <v>01.01.1900</v>
      </c>
      <c r="W5380" s="82"/>
      <c r="X5380" s="106"/>
    </row>
    <row r="5381" spans="2:24">
      <c r="B5381" s="83"/>
      <c r="C5381" s="84"/>
      <c r="D5381" s="83"/>
      <c r="E5381" s="83"/>
      <c r="F5381" s="83"/>
      <c r="G5381" s="83"/>
      <c r="H5381" s="83"/>
      <c r="I5381" s="83"/>
      <c r="J5381" s="83"/>
      <c r="K5381" s="83"/>
      <c r="L5381" s="83"/>
      <c r="M5381" s="83"/>
      <c r="N5381" s="83"/>
      <c r="O5381" s="83"/>
      <c r="P5381" s="84"/>
      <c r="Q5381" s="217"/>
      <c r="R5381" s="85">
        <f t="shared" ref="R5381" si="14111">IF(COUNTA(Y5380:DP5383)=0,0,MIN(Y5381:DP5381))</f>
        <v>0</v>
      </c>
      <c r="S5381" s="86">
        <f t="shared" ref="S5381" si="14112">IF(COUNTA(Y5380:DP5383)=0,0,HLOOKUP(S5380,Y5380:DP5383,2,FALSE))</f>
        <v>0</v>
      </c>
      <c r="T5381" s="87">
        <f t="shared" ref="T5381" si="14113">IF(COUNTA(Y5380:DP5383)=0,0,AVERAGE(Y5381:DP5381))</f>
        <v>0</v>
      </c>
      <c r="U5381" s="88">
        <f t="shared" ref="U5381" si="14114">IF(COUNTA(Y5380:DP5383)=0,0,_xlfn.MINIFS(Y5381:DP5381,Y5383:DP5383,U5383))</f>
        <v>0</v>
      </c>
      <c r="V5381" s="89">
        <f t="array" ref="V5381">IF(COUNTA(Y5380:DP5383)=0,0,IF(ISERROR(HLOOKUP(V5383,Y5383:DP5383,1,FALSE)),0,INDEX(Y5381:DP5381,MATCH(V5380&amp;V5383,Y5380:DP5380&amp;Y5383:DP5383,0))))</f>
        <v>0</v>
      </c>
      <c r="W5381" s="90">
        <f t="array" ref="W5381">IF(COUNTA(Y5380:DP5383)=0,0,IF(ISERROR(HLOOKUP(W5383,Y5383:DP5383,1,FALSE)),0,AVERAGEIF(Y5383:DP5383,$W5383,Y5381:DP5381)))</f>
        <v>0</v>
      </c>
      <c r="X5381" s="107"/>
    </row>
    <row r="5382" spans="2:24">
      <c r="B5382" s="83"/>
      <c r="C5382" s="84"/>
      <c r="D5382" s="83"/>
      <c r="E5382" s="83"/>
      <c r="F5382" s="83"/>
      <c r="G5382" s="83"/>
      <c r="H5382" s="83"/>
      <c r="I5382" s="83"/>
      <c r="J5382" s="83"/>
      <c r="K5382" s="83"/>
      <c r="L5382" s="83"/>
      <c r="M5382" s="83"/>
      <c r="N5382" s="83"/>
      <c r="O5382" s="83"/>
      <c r="P5382" s="84"/>
      <c r="Q5382" s="217"/>
      <c r="R5382" s="91">
        <f t="shared" ref="R5382" si="14115">IF(COUNTA(Y5380:DP5383)=0,0,HLOOKUP(R5381,Y5381:DP5383,2,FALSE))</f>
        <v>0</v>
      </c>
      <c r="S5382" s="92">
        <f t="shared" ref="S5382" si="14116">IF(COUNTA(Y5380:DP5383)=0,0,HLOOKUP(S5380,Y5380:DP5383,3,FALSE))</f>
        <v>0</v>
      </c>
      <c r="T5382" s="93"/>
      <c r="U5382" s="94">
        <f t="array" ref="U5382">IF(COUNTA(Y5380:DP5383)=0,0,IF(ISERROR(HLOOKUP(U5383,Y5383:DP5383,1,FALSE)),0,INDEX(Y5382:DP5382,MATCH(U5381&amp;U5383,Y5381:DP5381&amp;Y5383:DP5383,0))))</f>
        <v>0</v>
      </c>
      <c r="V5382" s="94">
        <f t="array" ref="V5382">IF(COUNTA(Y5380:DP5383)=0,0,IF(ISERROR(HLOOKUP(V5383,Y5383:DP5383,1,FALSE)),0,INDEX(Y5382:DP5382,MATCH(V5381&amp;V5383,Y5381:DP5381&amp;Y5383:DP5383,0))))</f>
        <v>0</v>
      </c>
      <c r="W5382" s="95"/>
      <c r="X5382" s="108"/>
    </row>
    <row r="5383" spans="2:24" ht="13.9" thickBot="1">
      <c r="B5383" s="96"/>
      <c r="C5383" s="97"/>
      <c r="D5383" s="96"/>
      <c r="E5383" s="96"/>
      <c r="F5383" s="96"/>
      <c r="G5383" s="96"/>
      <c r="H5383" s="96"/>
      <c r="I5383" s="96"/>
      <c r="J5383" s="96"/>
      <c r="K5383" s="96"/>
      <c r="L5383" s="96"/>
      <c r="M5383" s="96"/>
      <c r="N5383" s="96"/>
      <c r="O5383" s="96"/>
      <c r="P5383" s="97"/>
      <c r="Q5383" s="218"/>
      <c r="R5383" s="98" t="str">
        <f t="shared" ref="R5383" si="14117">IF(COUNTA(Y5380:DP5383)=0,"none",HLOOKUP(R5381,Y5381:DP5383,3,FALSE))</f>
        <v>none</v>
      </c>
      <c r="S5383" s="99" t="str">
        <f t="shared" ref="S5383" si="14118">IF(COUNTA(Y5380:DP5383)=0,"none",HLOOKUP(S5380,Y5380:DP5383,4,FALSE))</f>
        <v>none</v>
      </c>
      <c r="T5383" s="100"/>
      <c r="U5383" s="100" t="str">
        <f t="array" ref="U5383">IF(COUNTA(Y5380:DP5383)=0,"none",IF($U$2="WAHR",$W$3,Abfrage!$F$4))</f>
        <v>none</v>
      </c>
      <c r="V5383" s="100" t="str">
        <f t="array" ref="V5383">IF(COUNTA(Y5380:DP5383)=0,"none",IF($U$2="WAHR",$W$3,Abfrage!$F$4))</f>
        <v>none</v>
      </c>
      <c r="W5383" s="100" t="str">
        <f t="array" ref="W5383">IF(COUNTA(Y5380:DP5383)=0,"none",IF($U$2="WAHR",$W$3,Abfrage!$F$4))</f>
        <v>none</v>
      </c>
      <c r="X5383" s="109"/>
    </row>
    <row r="5384" spans="2:24">
      <c r="B5384" s="75" t="s">
        <v>3308</v>
      </c>
      <c r="C5384" s="76">
        <v>1000385705</v>
      </c>
      <c r="D5384" s="75" t="s">
        <v>95</v>
      </c>
      <c r="E5384" s="75" t="s">
        <v>125</v>
      </c>
      <c r="F5384" s="75" t="s">
        <v>97</v>
      </c>
      <c r="G5384" s="75" t="s">
        <v>3309</v>
      </c>
      <c r="H5384" s="75" t="e">
        <v>#N/A</v>
      </c>
      <c r="I5384" s="75" t="s">
        <v>41</v>
      </c>
      <c r="J5384" s="75" t="s">
        <v>3310</v>
      </c>
      <c r="K5384" s="75" t="s">
        <v>306</v>
      </c>
      <c r="L5384" s="75" t="s">
        <v>306</v>
      </c>
      <c r="M5384" s="75" t="s">
        <v>306</v>
      </c>
      <c r="N5384" s="75" t="s">
        <v>306</v>
      </c>
      <c r="O5384" s="75" t="s">
        <v>309</v>
      </c>
      <c r="P5384" s="76" t="s">
        <v>306</v>
      </c>
      <c r="Q5384" s="216"/>
      <c r="R5384" s="77" t="str">
        <f t="shared" ref="R5384" si="14119">IF(COUNTA(Y5384:DP5387)=0,"01.01.1900",INDEX(Y5384:DP5384,MATCH(R5385,Y5385:DP5385,0)))</f>
        <v>01.01.1900</v>
      </c>
      <c r="S5384" s="78" t="str">
        <f t="shared" ref="S5384" si="14120">IF(COUNTA(Y5384:DP5387)=0,"01.01.1900",MAX(Y5384:DP5384))</f>
        <v>01.01.1900</v>
      </c>
      <c r="T5384" s="79"/>
      <c r="U5384" s="80" t="str">
        <f t="array" ref="U5384">IF(COUNTA(Y5384:DP5387)=0,"01.01.1900",IF(ISERROR(HLOOKUP(U5387,Y5387:DP5387,1,FALSE)),"01.01.1900",INDEX(Y5384:DP5384,MATCH(U5385&amp;U5387,Y5385:DP5385&amp;Y5387:DP5387,0))))</f>
        <v>01.01.1900</v>
      </c>
      <c r="V5384" s="81" t="str">
        <f t="shared" ref="V5384" si="14121">IF(COUNTA(Y5384:DP5387)=0,"01.01.1900",_xlfn.MAXIFS(Y5384:DP5384,Y5387:DP5387,V5387))</f>
        <v>01.01.1900</v>
      </c>
      <c r="W5384" s="82"/>
      <c r="X5384" s="106"/>
    </row>
    <row r="5385" spans="2:24">
      <c r="B5385" s="83"/>
      <c r="C5385" s="84"/>
      <c r="D5385" s="83"/>
      <c r="E5385" s="83"/>
      <c r="F5385" s="83"/>
      <c r="G5385" s="83"/>
      <c r="H5385" s="83"/>
      <c r="I5385" s="83"/>
      <c r="J5385" s="83"/>
      <c r="K5385" s="83"/>
      <c r="L5385" s="83"/>
      <c r="M5385" s="83"/>
      <c r="N5385" s="83"/>
      <c r="O5385" s="83"/>
      <c r="P5385" s="84"/>
      <c r="Q5385" s="217"/>
      <c r="R5385" s="85">
        <f t="shared" ref="R5385" si="14122">IF(COUNTA(Y5384:DP5387)=0,0,MIN(Y5385:DP5385))</f>
        <v>0</v>
      </c>
      <c r="S5385" s="86">
        <f t="shared" ref="S5385" si="14123">IF(COUNTA(Y5384:DP5387)=0,0,HLOOKUP(S5384,Y5384:DP5387,2,FALSE))</f>
        <v>0</v>
      </c>
      <c r="T5385" s="87">
        <f t="shared" ref="T5385" si="14124">IF(COUNTA(Y5384:DP5387)=0,0,AVERAGE(Y5385:DP5385))</f>
        <v>0</v>
      </c>
      <c r="U5385" s="88">
        <f t="shared" ref="U5385" si="14125">IF(COUNTA(Y5384:DP5387)=0,0,_xlfn.MINIFS(Y5385:DP5385,Y5387:DP5387,U5387))</f>
        <v>0</v>
      </c>
      <c r="V5385" s="89">
        <f t="array" ref="V5385">IF(COUNTA(Y5384:DP5387)=0,0,IF(ISERROR(HLOOKUP(V5387,Y5387:DP5387,1,FALSE)),0,INDEX(Y5385:DP5385,MATCH(V5384&amp;V5387,Y5384:DP5384&amp;Y5387:DP5387,0))))</f>
        <v>0</v>
      </c>
      <c r="W5385" s="90">
        <f t="array" ref="W5385">IF(COUNTA(Y5384:DP5387)=0,0,IF(ISERROR(HLOOKUP(W5387,Y5387:DP5387,1,FALSE)),0,AVERAGEIF(Y5387:DP5387,$W5387,Y5385:DP5385)))</f>
        <v>0</v>
      </c>
      <c r="X5385" s="107"/>
    </row>
    <row r="5386" spans="2:24">
      <c r="B5386" s="83"/>
      <c r="C5386" s="84"/>
      <c r="D5386" s="83"/>
      <c r="E5386" s="83"/>
      <c r="F5386" s="83"/>
      <c r="G5386" s="83"/>
      <c r="H5386" s="83"/>
      <c r="I5386" s="83"/>
      <c r="J5386" s="83"/>
      <c r="K5386" s="83"/>
      <c r="L5386" s="83"/>
      <c r="M5386" s="83"/>
      <c r="N5386" s="83"/>
      <c r="O5386" s="83"/>
      <c r="P5386" s="84"/>
      <c r="Q5386" s="217"/>
      <c r="R5386" s="91">
        <f t="shared" ref="R5386" si="14126">IF(COUNTA(Y5384:DP5387)=0,0,HLOOKUP(R5385,Y5385:DP5387,2,FALSE))</f>
        <v>0</v>
      </c>
      <c r="S5386" s="92">
        <f t="shared" ref="S5386" si="14127">IF(COUNTA(Y5384:DP5387)=0,0,HLOOKUP(S5384,Y5384:DP5387,3,FALSE))</f>
        <v>0</v>
      </c>
      <c r="T5386" s="93"/>
      <c r="U5386" s="94">
        <f t="array" ref="U5386">IF(COUNTA(Y5384:DP5387)=0,0,IF(ISERROR(HLOOKUP(U5387,Y5387:DP5387,1,FALSE)),0,INDEX(Y5386:DP5386,MATCH(U5385&amp;U5387,Y5385:DP5385&amp;Y5387:DP5387,0))))</f>
        <v>0</v>
      </c>
      <c r="V5386" s="94">
        <f t="array" ref="V5386">IF(COUNTA(Y5384:DP5387)=0,0,IF(ISERROR(HLOOKUP(V5387,Y5387:DP5387,1,FALSE)),0,INDEX(Y5386:DP5386,MATCH(V5385&amp;V5387,Y5385:DP5385&amp;Y5387:DP5387,0))))</f>
        <v>0</v>
      </c>
      <c r="W5386" s="95"/>
      <c r="X5386" s="108"/>
    </row>
    <row r="5387" spans="2:24" ht="13.9" thickBot="1">
      <c r="B5387" s="96"/>
      <c r="C5387" s="97"/>
      <c r="D5387" s="96"/>
      <c r="E5387" s="96"/>
      <c r="F5387" s="96"/>
      <c r="G5387" s="96"/>
      <c r="H5387" s="96"/>
      <c r="I5387" s="96"/>
      <c r="J5387" s="96"/>
      <c r="K5387" s="96"/>
      <c r="L5387" s="96"/>
      <c r="M5387" s="96"/>
      <c r="N5387" s="96"/>
      <c r="O5387" s="96"/>
      <c r="P5387" s="97"/>
      <c r="Q5387" s="218"/>
      <c r="R5387" s="98" t="str">
        <f t="shared" ref="R5387" si="14128">IF(COUNTA(Y5384:DP5387)=0,"none",HLOOKUP(R5385,Y5385:DP5387,3,FALSE))</f>
        <v>none</v>
      </c>
      <c r="S5387" s="99" t="str">
        <f t="shared" ref="S5387" si="14129">IF(COUNTA(Y5384:DP5387)=0,"none",HLOOKUP(S5384,Y5384:DP5387,4,FALSE))</f>
        <v>none</v>
      </c>
      <c r="T5387" s="100"/>
      <c r="U5387" s="100" t="str">
        <f t="array" ref="U5387">IF(COUNTA(Y5384:DP5387)=0,"none",IF($U$2="WAHR",$W$3,Abfrage!$F$4))</f>
        <v>none</v>
      </c>
      <c r="V5387" s="100" t="str">
        <f t="array" ref="V5387">IF(COUNTA(Y5384:DP5387)=0,"none",IF($U$2="WAHR",$W$3,Abfrage!$F$4))</f>
        <v>none</v>
      </c>
      <c r="W5387" s="100" t="str">
        <f t="array" ref="W5387">IF(COUNTA(Y5384:DP5387)=0,"none",IF($U$2="WAHR",$W$3,Abfrage!$F$4))</f>
        <v>none</v>
      </c>
      <c r="X5387" s="109"/>
    </row>
    <row r="5388" spans="2:24">
      <c r="B5388" s="75" t="s">
        <v>3311</v>
      </c>
      <c r="C5388" s="76">
        <v>1000386091</v>
      </c>
      <c r="D5388" s="75" t="s">
        <v>95</v>
      </c>
      <c r="E5388" s="75" t="s">
        <v>170</v>
      </c>
      <c r="F5388" s="75" t="s">
        <v>306</v>
      </c>
      <c r="G5388" s="75" t="s">
        <v>306</v>
      </c>
      <c r="H5388" s="75" t="e">
        <v>#N/A</v>
      </c>
      <c r="I5388" s="75" t="s">
        <v>172</v>
      </c>
      <c r="J5388" s="75" t="s">
        <v>3312</v>
      </c>
      <c r="K5388" s="75" t="s">
        <v>306</v>
      </c>
      <c r="L5388" s="75" t="s">
        <v>306</v>
      </c>
      <c r="M5388" s="75" t="s">
        <v>306</v>
      </c>
      <c r="N5388" s="75" t="s">
        <v>306</v>
      </c>
      <c r="O5388" s="75" t="s">
        <v>309</v>
      </c>
      <c r="P5388" s="76" t="s">
        <v>306</v>
      </c>
      <c r="Q5388" s="216"/>
      <c r="R5388" s="77" t="str">
        <f t="shared" ref="R5388" si="14130">IF(COUNTA(Y5388:DP5391)=0,"01.01.1900",INDEX(Y5388:DP5388,MATCH(R5389,Y5389:DP5389,0)))</f>
        <v>01.01.1900</v>
      </c>
      <c r="S5388" s="78" t="str">
        <f t="shared" ref="S5388" si="14131">IF(COUNTA(Y5388:DP5391)=0,"01.01.1900",MAX(Y5388:DP5388))</f>
        <v>01.01.1900</v>
      </c>
      <c r="T5388" s="79"/>
      <c r="U5388" s="80" t="str">
        <f t="array" ref="U5388">IF(COUNTA(Y5388:DP5391)=0,"01.01.1900",IF(ISERROR(HLOOKUP(U5391,Y5391:DP5391,1,FALSE)),"01.01.1900",INDEX(Y5388:DP5388,MATCH(U5389&amp;U5391,Y5389:DP5389&amp;Y5391:DP5391,0))))</f>
        <v>01.01.1900</v>
      </c>
      <c r="V5388" s="81" t="str">
        <f t="shared" ref="V5388" si="14132">IF(COUNTA(Y5388:DP5391)=0,"01.01.1900",_xlfn.MAXIFS(Y5388:DP5388,Y5391:DP5391,V5391))</f>
        <v>01.01.1900</v>
      </c>
      <c r="W5388" s="82"/>
      <c r="X5388" s="106"/>
    </row>
    <row r="5389" spans="2:24">
      <c r="B5389" s="83"/>
      <c r="C5389" s="84"/>
      <c r="D5389" s="83"/>
      <c r="E5389" s="83"/>
      <c r="F5389" s="83"/>
      <c r="G5389" s="83"/>
      <c r="H5389" s="83"/>
      <c r="I5389" s="83"/>
      <c r="J5389" s="83"/>
      <c r="K5389" s="83"/>
      <c r="L5389" s="83"/>
      <c r="M5389" s="83"/>
      <c r="N5389" s="83"/>
      <c r="O5389" s="83"/>
      <c r="P5389" s="84"/>
      <c r="Q5389" s="217"/>
      <c r="R5389" s="85">
        <f t="shared" ref="R5389" si="14133">IF(COUNTA(Y5388:DP5391)=0,0,MIN(Y5389:DP5389))</f>
        <v>0</v>
      </c>
      <c r="S5389" s="86">
        <f t="shared" ref="S5389" si="14134">IF(COUNTA(Y5388:DP5391)=0,0,HLOOKUP(S5388,Y5388:DP5391,2,FALSE))</f>
        <v>0</v>
      </c>
      <c r="T5389" s="87">
        <f t="shared" ref="T5389" si="14135">IF(COUNTA(Y5388:DP5391)=0,0,AVERAGE(Y5389:DP5389))</f>
        <v>0</v>
      </c>
      <c r="U5389" s="88">
        <f t="shared" ref="U5389" si="14136">IF(COUNTA(Y5388:DP5391)=0,0,_xlfn.MINIFS(Y5389:DP5389,Y5391:DP5391,U5391))</f>
        <v>0</v>
      </c>
      <c r="V5389" s="89">
        <f t="array" ref="V5389">IF(COUNTA(Y5388:DP5391)=0,0,IF(ISERROR(HLOOKUP(V5391,Y5391:DP5391,1,FALSE)),0,INDEX(Y5389:DP5389,MATCH(V5388&amp;V5391,Y5388:DP5388&amp;Y5391:DP5391,0))))</f>
        <v>0</v>
      </c>
      <c r="W5389" s="90">
        <f t="array" ref="W5389">IF(COUNTA(Y5388:DP5391)=0,0,IF(ISERROR(HLOOKUP(W5391,Y5391:DP5391,1,FALSE)),0,AVERAGEIF(Y5391:DP5391,$W5391,Y5389:DP5389)))</f>
        <v>0</v>
      </c>
      <c r="X5389" s="107"/>
    </row>
    <row r="5390" spans="2:24">
      <c r="B5390" s="83"/>
      <c r="C5390" s="84"/>
      <c r="D5390" s="83"/>
      <c r="E5390" s="83"/>
      <c r="F5390" s="83"/>
      <c r="G5390" s="83"/>
      <c r="H5390" s="83"/>
      <c r="I5390" s="83"/>
      <c r="J5390" s="83"/>
      <c r="K5390" s="83"/>
      <c r="L5390" s="83"/>
      <c r="M5390" s="83"/>
      <c r="N5390" s="83"/>
      <c r="O5390" s="83"/>
      <c r="P5390" s="84"/>
      <c r="Q5390" s="217"/>
      <c r="R5390" s="91">
        <f t="shared" ref="R5390" si="14137">IF(COUNTA(Y5388:DP5391)=0,0,HLOOKUP(R5389,Y5389:DP5391,2,FALSE))</f>
        <v>0</v>
      </c>
      <c r="S5390" s="92">
        <f t="shared" ref="S5390" si="14138">IF(COUNTA(Y5388:DP5391)=0,0,HLOOKUP(S5388,Y5388:DP5391,3,FALSE))</f>
        <v>0</v>
      </c>
      <c r="T5390" s="93"/>
      <c r="U5390" s="94">
        <f t="array" ref="U5390">IF(COUNTA(Y5388:DP5391)=0,0,IF(ISERROR(HLOOKUP(U5391,Y5391:DP5391,1,FALSE)),0,INDEX(Y5390:DP5390,MATCH(U5389&amp;U5391,Y5389:DP5389&amp;Y5391:DP5391,0))))</f>
        <v>0</v>
      </c>
      <c r="V5390" s="94">
        <f t="array" ref="V5390">IF(COUNTA(Y5388:DP5391)=0,0,IF(ISERROR(HLOOKUP(V5391,Y5391:DP5391,1,FALSE)),0,INDEX(Y5390:DP5390,MATCH(V5389&amp;V5391,Y5389:DP5389&amp;Y5391:DP5391,0))))</f>
        <v>0</v>
      </c>
      <c r="W5390" s="95"/>
      <c r="X5390" s="108"/>
    </row>
    <row r="5391" spans="2:24" ht="13.9" thickBot="1">
      <c r="B5391" s="96"/>
      <c r="C5391" s="97"/>
      <c r="D5391" s="96"/>
      <c r="E5391" s="96"/>
      <c r="F5391" s="96"/>
      <c r="G5391" s="96"/>
      <c r="H5391" s="96"/>
      <c r="I5391" s="96"/>
      <c r="J5391" s="96"/>
      <c r="K5391" s="96"/>
      <c r="L5391" s="96"/>
      <c r="M5391" s="96"/>
      <c r="N5391" s="96"/>
      <c r="O5391" s="96"/>
      <c r="P5391" s="97"/>
      <c r="Q5391" s="218"/>
      <c r="R5391" s="98" t="str">
        <f t="shared" ref="R5391" si="14139">IF(COUNTA(Y5388:DP5391)=0,"none",HLOOKUP(R5389,Y5389:DP5391,3,FALSE))</f>
        <v>none</v>
      </c>
      <c r="S5391" s="99" t="str">
        <f t="shared" ref="S5391" si="14140">IF(COUNTA(Y5388:DP5391)=0,"none",HLOOKUP(S5388,Y5388:DP5391,4,FALSE))</f>
        <v>none</v>
      </c>
      <c r="T5391" s="100"/>
      <c r="U5391" s="100" t="str">
        <f t="array" ref="U5391">IF(COUNTA(Y5388:DP5391)=0,"none",IF($U$2="WAHR",$W$3,Abfrage!$F$4))</f>
        <v>none</v>
      </c>
      <c r="V5391" s="100" t="str">
        <f t="array" ref="V5391">IF(COUNTA(Y5388:DP5391)=0,"none",IF($U$2="WAHR",$W$3,Abfrage!$F$4))</f>
        <v>none</v>
      </c>
      <c r="W5391" s="100" t="str">
        <f t="array" ref="W5391">IF(COUNTA(Y5388:DP5391)=0,"none",IF($U$2="WAHR",$W$3,Abfrage!$F$4))</f>
        <v>none</v>
      </c>
      <c r="X5391" s="109"/>
    </row>
    <row r="5392" spans="2:24">
      <c r="B5392" s="75" t="s">
        <v>3313</v>
      </c>
      <c r="C5392" s="76">
        <v>1000386092</v>
      </c>
      <c r="D5392" s="75" t="s">
        <v>95</v>
      </c>
      <c r="E5392" s="75" t="s">
        <v>170</v>
      </c>
      <c r="F5392" s="75" t="s">
        <v>306</v>
      </c>
      <c r="G5392" s="75" t="s">
        <v>306</v>
      </c>
      <c r="H5392" s="75" t="e">
        <v>#N/A</v>
      </c>
      <c r="I5392" s="75" t="s">
        <v>172</v>
      </c>
      <c r="J5392" s="75" t="s">
        <v>3314</v>
      </c>
      <c r="K5392" s="75" t="s">
        <v>306</v>
      </c>
      <c r="L5392" s="75" t="s">
        <v>306</v>
      </c>
      <c r="M5392" s="75" t="s">
        <v>306</v>
      </c>
      <c r="N5392" s="75" t="s">
        <v>306</v>
      </c>
      <c r="O5392" s="75" t="s">
        <v>309</v>
      </c>
      <c r="P5392" s="76" t="s">
        <v>306</v>
      </c>
      <c r="Q5392" s="216"/>
      <c r="R5392" s="77" t="str">
        <f t="shared" ref="R5392" si="14141">IF(COUNTA(Y5392:DP5395)=0,"01.01.1900",INDEX(Y5392:DP5392,MATCH(R5393,Y5393:DP5393,0)))</f>
        <v>01.01.1900</v>
      </c>
      <c r="S5392" s="78" t="str">
        <f t="shared" ref="S5392" si="14142">IF(COUNTA(Y5392:DP5395)=0,"01.01.1900",MAX(Y5392:DP5392))</f>
        <v>01.01.1900</v>
      </c>
      <c r="T5392" s="79"/>
      <c r="U5392" s="80" t="str">
        <f t="array" ref="U5392">IF(COUNTA(Y5392:DP5395)=0,"01.01.1900",IF(ISERROR(HLOOKUP(U5395,Y5395:DP5395,1,FALSE)),"01.01.1900",INDEX(Y5392:DP5392,MATCH(U5393&amp;U5395,Y5393:DP5393&amp;Y5395:DP5395,0))))</f>
        <v>01.01.1900</v>
      </c>
      <c r="V5392" s="81" t="str">
        <f t="shared" ref="V5392" si="14143">IF(COUNTA(Y5392:DP5395)=0,"01.01.1900",_xlfn.MAXIFS(Y5392:DP5392,Y5395:DP5395,V5395))</f>
        <v>01.01.1900</v>
      </c>
      <c r="W5392" s="82"/>
      <c r="X5392" s="106"/>
    </row>
    <row r="5393" spans="2:24">
      <c r="B5393" s="83"/>
      <c r="C5393" s="84"/>
      <c r="D5393" s="83"/>
      <c r="E5393" s="83"/>
      <c r="F5393" s="83"/>
      <c r="G5393" s="83"/>
      <c r="H5393" s="83"/>
      <c r="I5393" s="83"/>
      <c r="J5393" s="83"/>
      <c r="K5393" s="83"/>
      <c r="L5393" s="83"/>
      <c r="M5393" s="83"/>
      <c r="N5393" s="83"/>
      <c r="O5393" s="83"/>
      <c r="P5393" s="84"/>
      <c r="Q5393" s="217"/>
      <c r="R5393" s="85">
        <f t="shared" ref="R5393" si="14144">IF(COUNTA(Y5392:DP5395)=0,0,MIN(Y5393:DP5393))</f>
        <v>0</v>
      </c>
      <c r="S5393" s="86">
        <f t="shared" ref="S5393" si="14145">IF(COUNTA(Y5392:DP5395)=0,0,HLOOKUP(S5392,Y5392:DP5395,2,FALSE))</f>
        <v>0</v>
      </c>
      <c r="T5393" s="87">
        <f t="shared" ref="T5393" si="14146">IF(COUNTA(Y5392:DP5395)=0,0,AVERAGE(Y5393:DP5393))</f>
        <v>0</v>
      </c>
      <c r="U5393" s="88">
        <f t="shared" ref="U5393" si="14147">IF(COUNTA(Y5392:DP5395)=0,0,_xlfn.MINIFS(Y5393:DP5393,Y5395:DP5395,U5395))</f>
        <v>0</v>
      </c>
      <c r="V5393" s="89">
        <f t="array" ref="V5393">IF(COUNTA(Y5392:DP5395)=0,0,IF(ISERROR(HLOOKUP(V5395,Y5395:DP5395,1,FALSE)),0,INDEX(Y5393:DP5393,MATCH(V5392&amp;V5395,Y5392:DP5392&amp;Y5395:DP5395,0))))</f>
        <v>0</v>
      </c>
      <c r="W5393" s="90">
        <f t="array" ref="W5393">IF(COUNTA(Y5392:DP5395)=0,0,IF(ISERROR(HLOOKUP(W5395,Y5395:DP5395,1,FALSE)),0,AVERAGEIF(Y5395:DP5395,$W5395,Y5393:DP5393)))</f>
        <v>0</v>
      </c>
      <c r="X5393" s="107"/>
    </row>
    <row r="5394" spans="2:24">
      <c r="B5394" s="83"/>
      <c r="C5394" s="84"/>
      <c r="D5394" s="83"/>
      <c r="E5394" s="83"/>
      <c r="F5394" s="83"/>
      <c r="G5394" s="83"/>
      <c r="H5394" s="83"/>
      <c r="I5394" s="83"/>
      <c r="J5394" s="83"/>
      <c r="K5394" s="83"/>
      <c r="L5394" s="83"/>
      <c r="M5394" s="83"/>
      <c r="N5394" s="83"/>
      <c r="O5394" s="83"/>
      <c r="P5394" s="84"/>
      <c r="Q5394" s="217"/>
      <c r="R5394" s="91">
        <f t="shared" ref="R5394" si="14148">IF(COUNTA(Y5392:DP5395)=0,0,HLOOKUP(R5393,Y5393:DP5395,2,FALSE))</f>
        <v>0</v>
      </c>
      <c r="S5394" s="92">
        <f t="shared" ref="S5394" si="14149">IF(COUNTA(Y5392:DP5395)=0,0,HLOOKUP(S5392,Y5392:DP5395,3,FALSE))</f>
        <v>0</v>
      </c>
      <c r="T5394" s="93"/>
      <c r="U5394" s="94">
        <f t="array" ref="U5394">IF(COUNTA(Y5392:DP5395)=0,0,IF(ISERROR(HLOOKUP(U5395,Y5395:DP5395,1,FALSE)),0,INDEX(Y5394:DP5394,MATCH(U5393&amp;U5395,Y5393:DP5393&amp;Y5395:DP5395,0))))</f>
        <v>0</v>
      </c>
      <c r="V5394" s="94">
        <f t="array" ref="V5394">IF(COUNTA(Y5392:DP5395)=0,0,IF(ISERROR(HLOOKUP(V5395,Y5395:DP5395,1,FALSE)),0,INDEX(Y5394:DP5394,MATCH(V5393&amp;V5395,Y5393:DP5393&amp;Y5395:DP5395,0))))</f>
        <v>0</v>
      </c>
      <c r="W5394" s="95"/>
      <c r="X5394" s="108"/>
    </row>
    <row r="5395" spans="2:24" ht="13.9" thickBot="1">
      <c r="B5395" s="96"/>
      <c r="C5395" s="97"/>
      <c r="D5395" s="96"/>
      <c r="E5395" s="96"/>
      <c r="F5395" s="96"/>
      <c r="G5395" s="96"/>
      <c r="H5395" s="96"/>
      <c r="I5395" s="96"/>
      <c r="J5395" s="96"/>
      <c r="K5395" s="96"/>
      <c r="L5395" s="96"/>
      <c r="M5395" s="96"/>
      <c r="N5395" s="96"/>
      <c r="O5395" s="96"/>
      <c r="P5395" s="97"/>
      <c r="Q5395" s="218"/>
      <c r="R5395" s="98" t="str">
        <f t="shared" ref="R5395" si="14150">IF(COUNTA(Y5392:DP5395)=0,"none",HLOOKUP(R5393,Y5393:DP5395,3,FALSE))</f>
        <v>none</v>
      </c>
      <c r="S5395" s="99" t="str">
        <f t="shared" ref="S5395" si="14151">IF(COUNTA(Y5392:DP5395)=0,"none",HLOOKUP(S5392,Y5392:DP5395,4,FALSE))</f>
        <v>none</v>
      </c>
      <c r="T5395" s="100"/>
      <c r="U5395" s="100" t="str">
        <f t="array" ref="U5395">IF(COUNTA(Y5392:DP5395)=0,"none",IF($U$2="WAHR",$W$3,Abfrage!$F$4))</f>
        <v>none</v>
      </c>
      <c r="V5395" s="100" t="str">
        <f t="array" ref="V5395">IF(COUNTA(Y5392:DP5395)=0,"none",IF($U$2="WAHR",$W$3,Abfrage!$F$4))</f>
        <v>none</v>
      </c>
      <c r="W5395" s="100" t="str">
        <f t="array" ref="W5395">IF(COUNTA(Y5392:DP5395)=0,"none",IF($U$2="WAHR",$W$3,Abfrage!$F$4))</f>
        <v>none</v>
      </c>
      <c r="X5395" s="109"/>
    </row>
    <row r="5396" spans="2:24">
      <c r="B5396" s="75" t="s">
        <v>3315</v>
      </c>
      <c r="C5396" s="76">
        <v>1000385428</v>
      </c>
      <c r="D5396" s="75" t="s">
        <v>217</v>
      </c>
      <c r="E5396" s="75" t="s">
        <v>138</v>
      </c>
      <c r="F5396" s="75" t="s">
        <v>3316</v>
      </c>
      <c r="G5396" s="75" t="s">
        <v>3317</v>
      </c>
      <c r="H5396" s="75" t="e">
        <v>#N/A</v>
      </c>
      <c r="I5396" s="75" t="s">
        <v>51</v>
      </c>
      <c r="J5396" s="75" t="s">
        <v>3318</v>
      </c>
      <c r="K5396" s="75" t="s">
        <v>306</v>
      </c>
      <c r="L5396" s="75" t="s">
        <v>306</v>
      </c>
      <c r="M5396" s="75" t="s">
        <v>307</v>
      </c>
      <c r="N5396" s="75" t="s">
        <v>352</v>
      </c>
      <c r="O5396" s="75" t="s">
        <v>306</v>
      </c>
      <c r="P5396" s="76" t="s">
        <v>306</v>
      </c>
      <c r="Q5396" s="216"/>
      <c r="R5396" s="77" t="str">
        <f t="shared" ref="R5396" si="14152">IF(COUNTA(Y5396:DP5399)=0,"01.01.1900",INDEX(Y5396:DP5396,MATCH(R5397,Y5397:DP5397,0)))</f>
        <v>01.01.1900</v>
      </c>
      <c r="S5396" s="78" t="str">
        <f t="shared" ref="S5396" si="14153">IF(COUNTA(Y5396:DP5399)=0,"01.01.1900",MAX(Y5396:DP5396))</f>
        <v>01.01.1900</v>
      </c>
      <c r="T5396" s="79"/>
      <c r="U5396" s="80" t="str">
        <f t="array" ref="U5396">IF(COUNTA(Y5396:DP5399)=0,"01.01.1900",IF(ISERROR(HLOOKUP(U5399,Y5399:DP5399,1,FALSE)),"01.01.1900",INDEX(Y5396:DP5396,MATCH(U5397&amp;U5399,Y5397:DP5397&amp;Y5399:DP5399,0))))</f>
        <v>01.01.1900</v>
      </c>
      <c r="V5396" s="81" t="str">
        <f t="shared" ref="V5396" si="14154">IF(COUNTA(Y5396:DP5399)=0,"01.01.1900",_xlfn.MAXIFS(Y5396:DP5396,Y5399:DP5399,V5399))</f>
        <v>01.01.1900</v>
      </c>
      <c r="W5396" s="82"/>
      <c r="X5396" s="106"/>
    </row>
    <row r="5397" spans="2:24">
      <c r="B5397" s="83"/>
      <c r="C5397" s="84"/>
      <c r="D5397" s="83"/>
      <c r="E5397" s="83"/>
      <c r="F5397" s="83"/>
      <c r="G5397" s="83"/>
      <c r="H5397" s="83"/>
      <c r="I5397" s="83"/>
      <c r="J5397" s="83"/>
      <c r="K5397" s="83"/>
      <c r="L5397" s="83"/>
      <c r="M5397" s="83"/>
      <c r="N5397" s="83"/>
      <c r="O5397" s="83"/>
      <c r="P5397" s="84"/>
      <c r="Q5397" s="217"/>
      <c r="R5397" s="85">
        <f t="shared" ref="R5397" si="14155">IF(COUNTA(Y5396:DP5399)=0,0,MIN(Y5397:DP5397))</f>
        <v>0</v>
      </c>
      <c r="S5397" s="86">
        <f t="shared" ref="S5397" si="14156">IF(COUNTA(Y5396:DP5399)=0,0,HLOOKUP(S5396,Y5396:DP5399,2,FALSE))</f>
        <v>0</v>
      </c>
      <c r="T5397" s="87">
        <f t="shared" ref="T5397" si="14157">IF(COUNTA(Y5396:DP5399)=0,0,AVERAGE(Y5397:DP5397))</f>
        <v>0</v>
      </c>
      <c r="U5397" s="88">
        <f t="shared" ref="U5397" si="14158">IF(COUNTA(Y5396:DP5399)=0,0,_xlfn.MINIFS(Y5397:DP5397,Y5399:DP5399,U5399))</f>
        <v>0</v>
      </c>
      <c r="V5397" s="89">
        <f t="array" ref="V5397">IF(COUNTA(Y5396:DP5399)=0,0,IF(ISERROR(HLOOKUP(V5399,Y5399:DP5399,1,FALSE)),0,INDEX(Y5397:DP5397,MATCH(V5396&amp;V5399,Y5396:DP5396&amp;Y5399:DP5399,0))))</f>
        <v>0</v>
      </c>
      <c r="W5397" s="90">
        <f t="array" ref="W5397">IF(COUNTA(Y5396:DP5399)=0,0,IF(ISERROR(HLOOKUP(W5399,Y5399:DP5399,1,FALSE)),0,AVERAGEIF(Y5399:DP5399,$W5399,Y5397:DP5397)))</f>
        <v>0</v>
      </c>
      <c r="X5397" s="107"/>
    </row>
    <row r="5398" spans="2:24">
      <c r="B5398" s="83"/>
      <c r="C5398" s="84"/>
      <c r="D5398" s="83"/>
      <c r="E5398" s="83"/>
      <c r="F5398" s="83"/>
      <c r="G5398" s="83"/>
      <c r="H5398" s="83"/>
      <c r="I5398" s="83"/>
      <c r="J5398" s="83"/>
      <c r="K5398" s="83"/>
      <c r="L5398" s="83"/>
      <c r="M5398" s="83"/>
      <c r="N5398" s="83"/>
      <c r="O5398" s="83"/>
      <c r="P5398" s="84"/>
      <c r="Q5398" s="217"/>
      <c r="R5398" s="91">
        <f t="shared" ref="R5398" si="14159">IF(COUNTA(Y5396:DP5399)=0,0,HLOOKUP(R5397,Y5397:DP5399,2,FALSE))</f>
        <v>0</v>
      </c>
      <c r="S5398" s="92">
        <f t="shared" ref="S5398" si="14160">IF(COUNTA(Y5396:DP5399)=0,0,HLOOKUP(S5396,Y5396:DP5399,3,FALSE))</f>
        <v>0</v>
      </c>
      <c r="T5398" s="93"/>
      <c r="U5398" s="94">
        <f t="array" ref="U5398">IF(COUNTA(Y5396:DP5399)=0,0,IF(ISERROR(HLOOKUP(U5399,Y5399:DP5399,1,FALSE)),0,INDEX(Y5398:DP5398,MATCH(U5397&amp;U5399,Y5397:DP5397&amp;Y5399:DP5399,0))))</f>
        <v>0</v>
      </c>
      <c r="V5398" s="94">
        <f t="array" ref="V5398">IF(COUNTA(Y5396:DP5399)=0,0,IF(ISERROR(HLOOKUP(V5399,Y5399:DP5399,1,FALSE)),0,INDEX(Y5398:DP5398,MATCH(V5397&amp;V5399,Y5397:DP5397&amp;Y5399:DP5399,0))))</f>
        <v>0</v>
      </c>
      <c r="W5398" s="95"/>
      <c r="X5398" s="108"/>
    </row>
    <row r="5399" spans="2:24" ht="13.9" thickBot="1">
      <c r="B5399" s="96"/>
      <c r="C5399" s="97"/>
      <c r="D5399" s="96"/>
      <c r="E5399" s="96"/>
      <c r="F5399" s="96"/>
      <c r="G5399" s="96"/>
      <c r="H5399" s="96"/>
      <c r="I5399" s="96"/>
      <c r="J5399" s="96"/>
      <c r="K5399" s="96"/>
      <c r="L5399" s="96"/>
      <c r="M5399" s="96"/>
      <c r="N5399" s="96"/>
      <c r="O5399" s="96"/>
      <c r="P5399" s="97"/>
      <c r="Q5399" s="218"/>
      <c r="R5399" s="98" t="str">
        <f t="shared" ref="R5399" si="14161">IF(COUNTA(Y5396:DP5399)=0,"none",HLOOKUP(R5397,Y5397:DP5399,3,FALSE))</f>
        <v>none</v>
      </c>
      <c r="S5399" s="99" t="str">
        <f t="shared" ref="S5399" si="14162">IF(COUNTA(Y5396:DP5399)=0,"none",HLOOKUP(S5396,Y5396:DP5399,4,FALSE))</f>
        <v>none</v>
      </c>
      <c r="T5399" s="100"/>
      <c r="U5399" s="100" t="str">
        <f t="array" ref="U5399">IF(COUNTA(Y5396:DP5399)=0,"none",IF($U$2="WAHR",$W$3,Abfrage!$F$4))</f>
        <v>none</v>
      </c>
      <c r="V5399" s="100" t="str">
        <f t="array" ref="V5399">IF(COUNTA(Y5396:DP5399)=0,"none",IF($U$2="WAHR",$W$3,Abfrage!$F$4))</f>
        <v>none</v>
      </c>
      <c r="W5399" s="100" t="str">
        <f t="array" ref="W5399">IF(COUNTA(Y5396:DP5399)=0,"none",IF($U$2="WAHR",$W$3,Abfrage!$F$4))</f>
        <v>none</v>
      </c>
      <c r="X5399" s="109"/>
    </row>
    <row r="5400" spans="2:24">
      <c r="B5400" s="75" t="s">
        <v>3319</v>
      </c>
      <c r="C5400" s="76">
        <v>1000310159</v>
      </c>
      <c r="D5400" s="75" t="s">
        <v>95</v>
      </c>
      <c r="E5400" s="75" t="s">
        <v>125</v>
      </c>
      <c r="F5400" s="75" t="s">
        <v>97</v>
      </c>
      <c r="G5400" s="75" t="s">
        <v>501</v>
      </c>
      <c r="H5400" s="75" t="e">
        <v>#N/A</v>
      </c>
      <c r="I5400" s="75" t="s">
        <v>41</v>
      </c>
      <c r="J5400" s="75" t="s">
        <v>3320</v>
      </c>
      <c r="K5400" s="75" t="s">
        <v>306</v>
      </c>
      <c r="L5400" s="75" t="s">
        <v>306</v>
      </c>
      <c r="M5400" s="75" t="s">
        <v>307</v>
      </c>
      <c r="N5400" s="75" t="s">
        <v>352</v>
      </c>
      <c r="O5400" s="75" t="s">
        <v>315</v>
      </c>
      <c r="P5400" s="76" t="s">
        <v>306</v>
      </c>
      <c r="Q5400" s="216"/>
      <c r="R5400" s="77" t="str">
        <f t="shared" ref="R5400" si="14163">IF(COUNTA(Y5400:DP5403)=0,"01.01.1900",INDEX(Y5400:DP5400,MATCH(R5401,Y5401:DP5401,0)))</f>
        <v>01.01.1900</v>
      </c>
      <c r="S5400" s="78" t="str">
        <f t="shared" ref="S5400" si="14164">IF(COUNTA(Y5400:DP5403)=0,"01.01.1900",MAX(Y5400:DP5400))</f>
        <v>01.01.1900</v>
      </c>
      <c r="T5400" s="79"/>
      <c r="U5400" s="80" t="str">
        <f t="array" ref="U5400">IF(COUNTA(Y5400:DP5403)=0,"01.01.1900",IF(ISERROR(HLOOKUP(U5403,Y5403:DP5403,1,FALSE)),"01.01.1900",INDEX(Y5400:DP5400,MATCH(U5401&amp;U5403,Y5401:DP5401&amp;Y5403:DP5403,0))))</f>
        <v>01.01.1900</v>
      </c>
      <c r="V5400" s="81" t="str">
        <f t="shared" ref="V5400" si="14165">IF(COUNTA(Y5400:DP5403)=0,"01.01.1900",_xlfn.MAXIFS(Y5400:DP5400,Y5403:DP5403,V5403))</f>
        <v>01.01.1900</v>
      </c>
      <c r="W5400" s="82"/>
      <c r="X5400" s="106"/>
    </row>
    <row r="5401" spans="2:24">
      <c r="B5401" s="83"/>
      <c r="C5401" s="84"/>
      <c r="D5401" s="83"/>
      <c r="E5401" s="83"/>
      <c r="F5401" s="83"/>
      <c r="G5401" s="83"/>
      <c r="H5401" s="83"/>
      <c r="I5401" s="83"/>
      <c r="J5401" s="83"/>
      <c r="K5401" s="83"/>
      <c r="L5401" s="83"/>
      <c r="M5401" s="83"/>
      <c r="N5401" s="83"/>
      <c r="O5401" s="83"/>
      <c r="P5401" s="84"/>
      <c r="Q5401" s="217"/>
      <c r="R5401" s="85">
        <f t="shared" ref="R5401" si="14166">IF(COUNTA(Y5400:DP5403)=0,0,MIN(Y5401:DP5401))</f>
        <v>0</v>
      </c>
      <c r="S5401" s="86">
        <f t="shared" ref="S5401" si="14167">IF(COUNTA(Y5400:DP5403)=0,0,HLOOKUP(S5400,Y5400:DP5403,2,FALSE))</f>
        <v>0</v>
      </c>
      <c r="T5401" s="87">
        <f t="shared" ref="T5401" si="14168">IF(COUNTA(Y5400:DP5403)=0,0,AVERAGE(Y5401:DP5401))</f>
        <v>0</v>
      </c>
      <c r="U5401" s="88">
        <f t="shared" ref="U5401" si="14169">IF(COUNTA(Y5400:DP5403)=0,0,_xlfn.MINIFS(Y5401:DP5401,Y5403:DP5403,U5403))</f>
        <v>0</v>
      </c>
      <c r="V5401" s="89">
        <f t="array" ref="V5401">IF(COUNTA(Y5400:DP5403)=0,0,IF(ISERROR(HLOOKUP(V5403,Y5403:DP5403,1,FALSE)),0,INDEX(Y5401:DP5401,MATCH(V5400&amp;V5403,Y5400:DP5400&amp;Y5403:DP5403,0))))</f>
        <v>0</v>
      </c>
      <c r="W5401" s="90">
        <f t="array" ref="W5401">IF(COUNTA(Y5400:DP5403)=0,0,IF(ISERROR(HLOOKUP(W5403,Y5403:DP5403,1,FALSE)),0,AVERAGEIF(Y5403:DP5403,$W5403,Y5401:DP5401)))</f>
        <v>0</v>
      </c>
      <c r="X5401" s="107"/>
    </row>
    <row r="5402" spans="2:24">
      <c r="B5402" s="83"/>
      <c r="C5402" s="84"/>
      <c r="D5402" s="83"/>
      <c r="E5402" s="83"/>
      <c r="F5402" s="83"/>
      <c r="G5402" s="83"/>
      <c r="H5402" s="83"/>
      <c r="I5402" s="83"/>
      <c r="J5402" s="83"/>
      <c r="K5402" s="83"/>
      <c r="L5402" s="83"/>
      <c r="M5402" s="83"/>
      <c r="N5402" s="83"/>
      <c r="O5402" s="83"/>
      <c r="P5402" s="84"/>
      <c r="Q5402" s="217"/>
      <c r="R5402" s="91">
        <f t="shared" ref="R5402" si="14170">IF(COUNTA(Y5400:DP5403)=0,0,HLOOKUP(R5401,Y5401:DP5403,2,FALSE))</f>
        <v>0</v>
      </c>
      <c r="S5402" s="92">
        <f t="shared" ref="S5402" si="14171">IF(COUNTA(Y5400:DP5403)=0,0,HLOOKUP(S5400,Y5400:DP5403,3,FALSE))</f>
        <v>0</v>
      </c>
      <c r="T5402" s="93"/>
      <c r="U5402" s="94">
        <f t="array" ref="U5402">IF(COUNTA(Y5400:DP5403)=0,0,IF(ISERROR(HLOOKUP(U5403,Y5403:DP5403,1,FALSE)),0,INDEX(Y5402:DP5402,MATCH(U5401&amp;U5403,Y5401:DP5401&amp;Y5403:DP5403,0))))</f>
        <v>0</v>
      </c>
      <c r="V5402" s="94">
        <f t="array" ref="V5402">IF(COUNTA(Y5400:DP5403)=0,0,IF(ISERROR(HLOOKUP(V5403,Y5403:DP5403,1,FALSE)),0,INDEX(Y5402:DP5402,MATCH(V5401&amp;V5403,Y5401:DP5401&amp;Y5403:DP5403,0))))</f>
        <v>0</v>
      </c>
      <c r="W5402" s="95"/>
      <c r="X5402" s="108"/>
    </row>
    <row r="5403" spans="2:24" ht="13.9" thickBot="1">
      <c r="B5403" s="96"/>
      <c r="C5403" s="97"/>
      <c r="D5403" s="96"/>
      <c r="E5403" s="96"/>
      <c r="F5403" s="96"/>
      <c r="G5403" s="96"/>
      <c r="H5403" s="96"/>
      <c r="I5403" s="96"/>
      <c r="J5403" s="96"/>
      <c r="K5403" s="96"/>
      <c r="L5403" s="96"/>
      <c r="M5403" s="96"/>
      <c r="N5403" s="96"/>
      <c r="O5403" s="96"/>
      <c r="P5403" s="97"/>
      <c r="Q5403" s="218"/>
      <c r="R5403" s="98" t="str">
        <f t="shared" ref="R5403" si="14172">IF(COUNTA(Y5400:DP5403)=0,"none",HLOOKUP(R5401,Y5401:DP5403,3,FALSE))</f>
        <v>none</v>
      </c>
      <c r="S5403" s="99" t="str">
        <f t="shared" ref="S5403" si="14173">IF(COUNTA(Y5400:DP5403)=0,"none",HLOOKUP(S5400,Y5400:DP5403,4,FALSE))</f>
        <v>none</v>
      </c>
      <c r="T5403" s="100"/>
      <c r="U5403" s="100" t="str">
        <f t="array" ref="U5403">IF(COUNTA(Y5400:DP5403)=0,"none",IF($U$2="WAHR",$W$3,Abfrage!$F$4))</f>
        <v>none</v>
      </c>
      <c r="V5403" s="100" t="str">
        <f t="array" ref="V5403">IF(COUNTA(Y5400:DP5403)=0,"none",IF($U$2="WAHR",$W$3,Abfrage!$F$4))</f>
        <v>none</v>
      </c>
      <c r="W5403" s="100" t="str">
        <f t="array" ref="W5403">IF(COUNTA(Y5400:DP5403)=0,"none",IF($U$2="WAHR",$W$3,Abfrage!$F$4))</f>
        <v>none</v>
      </c>
      <c r="X5403" s="109"/>
    </row>
    <row r="5404" spans="2:24">
      <c r="B5404" s="75" t="s">
        <v>3321</v>
      </c>
      <c r="C5404" s="76">
        <v>1000310160</v>
      </c>
      <c r="D5404" s="75" t="s">
        <v>95</v>
      </c>
      <c r="E5404" s="75" t="s">
        <v>125</v>
      </c>
      <c r="F5404" s="75" t="s">
        <v>97</v>
      </c>
      <c r="G5404" s="75" t="s">
        <v>501</v>
      </c>
      <c r="H5404" s="75" t="e">
        <v>#N/A</v>
      </c>
      <c r="I5404" s="75" t="s">
        <v>41</v>
      </c>
      <c r="J5404" s="75" t="s">
        <v>3322</v>
      </c>
      <c r="K5404" s="75" t="s">
        <v>306</v>
      </c>
      <c r="L5404" s="75" t="s">
        <v>306</v>
      </c>
      <c r="M5404" s="75" t="s">
        <v>307</v>
      </c>
      <c r="N5404" s="75" t="s">
        <v>352</v>
      </c>
      <c r="O5404" s="75" t="s">
        <v>309</v>
      </c>
      <c r="P5404" s="76" t="s">
        <v>306</v>
      </c>
      <c r="Q5404" s="216"/>
      <c r="R5404" s="77" t="str">
        <f t="shared" ref="R5404" si="14174">IF(COUNTA(Y5404:DP5407)=0,"01.01.1900",INDEX(Y5404:DP5404,MATCH(R5405,Y5405:DP5405,0)))</f>
        <v>01.01.1900</v>
      </c>
      <c r="S5404" s="78" t="str">
        <f t="shared" ref="S5404" si="14175">IF(COUNTA(Y5404:DP5407)=0,"01.01.1900",MAX(Y5404:DP5404))</f>
        <v>01.01.1900</v>
      </c>
      <c r="T5404" s="79"/>
      <c r="U5404" s="80" t="str">
        <f t="array" ref="U5404">IF(COUNTA(Y5404:DP5407)=0,"01.01.1900",IF(ISERROR(HLOOKUP(U5407,Y5407:DP5407,1,FALSE)),"01.01.1900",INDEX(Y5404:DP5404,MATCH(U5405&amp;U5407,Y5405:DP5405&amp;Y5407:DP5407,0))))</f>
        <v>01.01.1900</v>
      </c>
      <c r="V5404" s="81" t="str">
        <f t="shared" ref="V5404" si="14176">IF(COUNTA(Y5404:DP5407)=0,"01.01.1900",_xlfn.MAXIFS(Y5404:DP5404,Y5407:DP5407,V5407))</f>
        <v>01.01.1900</v>
      </c>
      <c r="W5404" s="82"/>
      <c r="X5404" s="106"/>
    </row>
    <row r="5405" spans="2:24">
      <c r="B5405" s="83"/>
      <c r="C5405" s="84"/>
      <c r="D5405" s="83"/>
      <c r="E5405" s="83"/>
      <c r="F5405" s="83"/>
      <c r="G5405" s="83"/>
      <c r="H5405" s="83"/>
      <c r="I5405" s="83"/>
      <c r="J5405" s="83"/>
      <c r="K5405" s="83"/>
      <c r="L5405" s="83"/>
      <c r="M5405" s="83"/>
      <c r="N5405" s="83"/>
      <c r="O5405" s="83"/>
      <c r="P5405" s="84"/>
      <c r="Q5405" s="217"/>
      <c r="R5405" s="85">
        <f t="shared" ref="R5405" si="14177">IF(COUNTA(Y5404:DP5407)=0,0,MIN(Y5405:DP5405))</f>
        <v>0</v>
      </c>
      <c r="S5405" s="86">
        <f t="shared" ref="S5405" si="14178">IF(COUNTA(Y5404:DP5407)=0,0,HLOOKUP(S5404,Y5404:DP5407,2,FALSE))</f>
        <v>0</v>
      </c>
      <c r="T5405" s="87">
        <f t="shared" ref="T5405" si="14179">IF(COUNTA(Y5404:DP5407)=0,0,AVERAGE(Y5405:DP5405))</f>
        <v>0</v>
      </c>
      <c r="U5405" s="88">
        <f t="shared" ref="U5405" si="14180">IF(COUNTA(Y5404:DP5407)=0,0,_xlfn.MINIFS(Y5405:DP5405,Y5407:DP5407,U5407))</f>
        <v>0</v>
      </c>
      <c r="V5405" s="89">
        <f t="array" ref="V5405">IF(COUNTA(Y5404:DP5407)=0,0,IF(ISERROR(HLOOKUP(V5407,Y5407:DP5407,1,FALSE)),0,INDEX(Y5405:DP5405,MATCH(V5404&amp;V5407,Y5404:DP5404&amp;Y5407:DP5407,0))))</f>
        <v>0</v>
      </c>
      <c r="W5405" s="90">
        <f t="array" ref="W5405">IF(COUNTA(Y5404:DP5407)=0,0,IF(ISERROR(HLOOKUP(W5407,Y5407:DP5407,1,FALSE)),0,AVERAGEIF(Y5407:DP5407,$W5407,Y5405:DP5405)))</f>
        <v>0</v>
      </c>
      <c r="X5405" s="107"/>
    </row>
    <row r="5406" spans="2:24">
      <c r="B5406" s="83"/>
      <c r="C5406" s="84"/>
      <c r="D5406" s="83"/>
      <c r="E5406" s="83"/>
      <c r="F5406" s="83"/>
      <c r="G5406" s="83"/>
      <c r="H5406" s="83"/>
      <c r="I5406" s="83"/>
      <c r="J5406" s="83"/>
      <c r="K5406" s="83"/>
      <c r="L5406" s="83"/>
      <c r="M5406" s="83"/>
      <c r="N5406" s="83"/>
      <c r="O5406" s="83"/>
      <c r="P5406" s="84"/>
      <c r="Q5406" s="217"/>
      <c r="R5406" s="91">
        <f t="shared" ref="R5406" si="14181">IF(COUNTA(Y5404:DP5407)=0,0,HLOOKUP(R5405,Y5405:DP5407,2,FALSE))</f>
        <v>0</v>
      </c>
      <c r="S5406" s="92">
        <f t="shared" ref="S5406" si="14182">IF(COUNTA(Y5404:DP5407)=0,0,HLOOKUP(S5404,Y5404:DP5407,3,FALSE))</f>
        <v>0</v>
      </c>
      <c r="T5406" s="93"/>
      <c r="U5406" s="94">
        <f t="array" ref="U5406">IF(COUNTA(Y5404:DP5407)=0,0,IF(ISERROR(HLOOKUP(U5407,Y5407:DP5407,1,FALSE)),0,INDEX(Y5406:DP5406,MATCH(U5405&amp;U5407,Y5405:DP5405&amp;Y5407:DP5407,0))))</f>
        <v>0</v>
      </c>
      <c r="V5406" s="94">
        <f t="array" ref="V5406">IF(COUNTA(Y5404:DP5407)=0,0,IF(ISERROR(HLOOKUP(V5407,Y5407:DP5407,1,FALSE)),0,INDEX(Y5406:DP5406,MATCH(V5405&amp;V5407,Y5405:DP5405&amp;Y5407:DP5407,0))))</f>
        <v>0</v>
      </c>
      <c r="W5406" s="95"/>
      <c r="X5406" s="108"/>
    </row>
    <row r="5407" spans="2:24" ht="13.9" thickBot="1">
      <c r="B5407" s="96"/>
      <c r="C5407" s="97"/>
      <c r="D5407" s="96"/>
      <c r="E5407" s="96"/>
      <c r="F5407" s="96"/>
      <c r="G5407" s="96"/>
      <c r="H5407" s="96"/>
      <c r="I5407" s="96"/>
      <c r="J5407" s="96"/>
      <c r="K5407" s="96"/>
      <c r="L5407" s="96"/>
      <c r="M5407" s="96"/>
      <c r="N5407" s="96"/>
      <c r="O5407" s="96"/>
      <c r="P5407" s="97"/>
      <c r="Q5407" s="218"/>
      <c r="R5407" s="98" t="str">
        <f t="shared" ref="R5407" si="14183">IF(COUNTA(Y5404:DP5407)=0,"none",HLOOKUP(R5405,Y5405:DP5407,3,FALSE))</f>
        <v>none</v>
      </c>
      <c r="S5407" s="99" t="str">
        <f t="shared" ref="S5407" si="14184">IF(COUNTA(Y5404:DP5407)=0,"none",HLOOKUP(S5404,Y5404:DP5407,4,FALSE))</f>
        <v>none</v>
      </c>
      <c r="T5407" s="100"/>
      <c r="U5407" s="100" t="str">
        <f t="array" ref="U5407">IF(COUNTA(Y5404:DP5407)=0,"none",IF($U$2="WAHR",$W$3,Abfrage!$F$4))</f>
        <v>none</v>
      </c>
      <c r="V5407" s="100" t="str">
        <f t="array" ref="V5407">IF(COUNTA(Y5404:DP5407)=0,"none",IF($U$2="WAHR",$W$3,Abfrage!$F$4))</f>
        <v>none</v>
      </c>
      <c r="W5407" s="100" t="str">
        <f t="array" ref="W5407">IF(COUNTA(Y5404:DP5407)=0,"none",IF($U$2="WAHR",$W$3,Abfrage!$F$4))</f>
        <v>none</v>
      </c>
      <c r="X5407" s="109"/>
    </row>
    <row r="5408" spans="2:24">
      <c r="B5408" s="75" t="s">
        <v>3323</v>
      </c>
      <c r="C5408" s="76">
        <v>1000312301</v>
      </c>
      <c r="D5408" s="75" t="s">
        <v>217</v>
      </c>
      <c r="E5408" s="75" t="s">
        <v>138</v>
      </c>
      <c r="F5408" s="75" t="s">
        <v>3324</v>
      </c>
      <c r="G5408" s="75" t="s">
        <v>3325</v>
      </c>
      <c r="H5408" s="75" t="e">
        <v>#N/A</v>
      </c>
      <c r="I5408" s="75" t="s">
        <v>51</v>
      </c>
      <c r="J5408" s="75" t="s">
        <v>3326</v>
      </c>
      <c r="K5408" s="75" t="s">
        <v>306</v>
      </c>
      <c r="L5408" s="75" t="s">
        <v>306</v>
      </c>
      <c r="M5408" s="75" t="s">
        <v>307</v>
      </c>
      <c r="N5408" s="75" t="s">
        <v>352</v>
      </c>
      <c r="O5408" s="75" t="s">
        <v>306</v>
      </c>
      <c r="P5408" s="76" t="s">
        <v>306</v>
      </c>
      <c r="Q5408" s="216"/>
      <c r="R5408" s="77" t="str">
        <f t="shared" ref="R5408" si="14185">IF(COUNTA(Y5408:DP5411)=0,"01.01.1900",INDEX(Y5408:DP5408,MATCH(R5409,Y5409:DP5409,0)))</f>
        <v>01.01.1900</v>
      </c>
      <c r="S5408" s="78" t="str">
        <f t="shared" ref="S5408" si="14186">IF(COUNTA(Y5408:DP5411)=0,"01.01.1900",MAX(Y5408:DP5408))</f>
        <v>01.01.1900</v>
      </c>
      <c r="T5408" s="79"/>
      <c r="U5408" s="80" t="str">
        <f t="array" ref="U5408">IF(COUNTA(Y5408:DP5411)=0,"01.01.1900",IF(ISERROR(HLOOKUP(U5411,Y5411:DP5411,1,FALSE)),"01.01.1900",INDEX(Y5408:DP5408,MATCH(U5409&amp;U5411,Y5409:DP5409&amp;Y5411:DP5411,0))))</f>
        <v>01.01.1900</v>
      </c>
      <c r="V5408" s="81" t="str">
        <f t="shared" ref="V5408" si="14187">IF(COUNTA(Y5408:DP5411)=0,"01.01.1900",_xlfn.MAXIFS(Y5408:DP5408,Y5411:DP5411,V5411))</f>
        <v>01.01.1900</v>
      </c>
      <c r="W5408" s="82"/>
      <c r="X5408" s="106"/>
    </row>
    <row r="5409" spans="2:25">
      <c r="B5409" s="83"/>
      <c r="C5409" s="84"/>
      <c r="D5409" s="83"/>
      <c r="E5409" s="83"/>
      <c r="F5409" s="83"/>
      <c r="G5409" s="83"/>
      <c r="H5409" s="83"/>
      <c r="I5409" s="83"/>
      <c r="J5409" s="83"/>
      <c r="K5409" s="83"/>
      <c r="L5409" s="83"/>
      <c r="M5409" s="83"/>
      <c r="N5409" s="83"/>
      <c r="O5409" s="83"/>
      <c r="P5409" s="84"/>
      <c r="Q5409" s="217"/>
      <c r="R5409" s="85">
        <f t="shared" ref="R5409" si="14188">IF(COUNTA(Y5408:DP5411)=0,0,MIN(Y5409:DP5409))</f>
        <v>0</v>
      </c>
      <c r="S5409" s="86">
        <f t="shared" ref="S5409" si="14189">IF(COUNTA(Y5408:DP5411)=0,0,HLOOKUP(S5408,Y5408:DP5411,2,FALSE))</f>
        <v>0</v>
      </c>
      <c r="T5409" s="87">
        <f t="shared" ref="T5409" si="14190">IF(COUNTA(Y5408:DP5411)=0,0,AVERAGE(Y5409:DP5409))</f>
        <v>0</v>
      </c>
      <c r="U5409" s="88">
        <f t="shared" ref="U5409" si="14191">IF(COUNTA(Y5408:DP5411)=0,0,_xlfn.MINIFS(Y5409:DP5409,Y5411:DP5411,U5411))</f>
        <v>0</v>
      </c>
      <c r="V5409" s="89">
        <f t="array" ref="V5409">IF(COUNTA(Y5408:DP5411)=0,0,IF(ISERROR(HLOOKUP(V5411,Y5411:DP5411,1,FALSE)),0,INDEX(Y5409:DP5409,MATCH(V5408&amp;V5411,Y5408:DP5408&amp;Y5411:DP5411,0))))</f>
        <v>0</v>
      </c>
      <c r="W5409" s="90">
        <f t="array" ref="W5409">IF(COUNTA(Y5408:DP5411)=0,0,IF(ISERROR(HLOOKUP(W5411,Y5411:DP5411,1,FALSE)),0,AVERAGEIF(Y5411:DP5411,$W5411,Y5409:DP5409)))</f>
        <v>0</v>
      </c>
      <c r="X5409" s="107"/>
    </row>
    <row r="5410" spans="2:25">
      <c r="B5410" s="83"/>
      <c r="C5410" s="84"/>
      <c r="D5410" s="83"/>
      <c r="E5410" s="83"/>
      <c r="F5410" s="83"/>
      <c r="G5410" s="83"/>
      <c r="H5410" s="83"/>
      <c r="I5410" s="83"/>
      <c r="J5410" s="83"/>
      <c r="K5410" s="83"/>
      <c r="L5410" s="83"/>
      <c r="M5410" s="83"/>
      <c r="N5410" s="83"/>
      <c r="O5410" s="83"/>
      <c r="P5410" s="84"/>
      <c r="Q5410" s="217"/>
      <c r="R5410" s="91">
        <f t="shared" ref="R5410" si="14192">IF(COUNTA(Y5408:DP5411)=0,0,HLOOKUP(R5409,Y5409:DP5411,2,FALSE))</f>
        <v>0</v>
      </c>
      <c r="S5410" s="92">
        <f t="shared" ref="S5410" si="14193">IF(COUNTA(Y5408:DP5411)=0,0,HLOOKUP(S5408,Y5408:DP5411,3,FALSE))</f>
        <v>0</v>
      </c>
      <c r="T5410" s="93"/>
      <c r="U5410" s="94">
        <f t="array" ref="U5410">IF(COUNTA(Y5408:DP5411)=0,0,IF(ISERROR(HLOOKUP(U5411,Y5411:DP5411,1,FALSE)),0,INDEX(Y5410:DP5410,MATCH(U5409&amp;U5411,Y5409:DP5409&amp;Y5411:DP5411,0))))</f>
        <v>0</v>
      </c>
      <c r="V5410" s="94">
        <f t="array" ref="V5410">IF(COUNTA(Y5408:DP5411)=0,0,IF(ISERROR(HLOOKUP(V5411,Y5411:DP5411,1,FALSE)),0,INDEX(Y5410:DP5410,MATCH(V5409&amp;V5411,Y5409:DP5409&amp;Y5411:DP5411,0))))</f>
        <v>0</v>
      </c>
      <c r="W5410" s="95"/>
      <c r="X5410" s="108"/>
    </row>
    <row r="5411" spans="2:25" ht="13.9" thickBot="1">
      <c r="B5411" s="96"/>
      <c r="C5411" s="97"/>
      <c r="D5411" s="96"/>
      <c r="E5411" s="96"/>
      <c r="F5411" s="96"/>
      <c r="G5411" s="96"/>
      <c r="H5411" s="96"/>
      <c r="I5411" s="96"/>
      <c r="J5411" s="96"/>
      <c r="K5411" s="96"/>
      <c r="L5411" s="96"/>
      <c r="M5411" s="96"/>
      <c r="N5411" s="96"/>
      <c r="O5411" s="96"/>
      <c r="P5411" s="97"/>
      <c r="Q5411" s="218"/>
      <c r="R5411" s="98" t="str">
        <f t="shared" ref="R5411" si="14194">IF(COUNTA(Y5408:DP5411)=0,"none",HLOOKUP(R5409,Y5409:DP5411,3,FALSE))</f>
        <v>none</v>
      </c>
      <c r="S5411" s="99" t="str">
        <f t="shared" ref="S5411" si="14195">IF(COUNTA(Y5408:DP5411)=0,"none",HLOOKUP(S5408,Y5408:DP5411,4,FALSE))</f>
        <v>none</v>
      </c>
      <c r="T5411" s="100"/>
      <c r="U5411" s="100" t="str">
        <f t="array" ref="U5411">IF(COUNTA(Y5408:DP5411)=0,"none",IF($U$2="WAHR",$W$3,Abfrage!$F$4))</f>
        <v>none</v>
      </c>
      <c r="V5411" s="100" t="str">
        <f t="array" ref="V5411">IF(COUNTA(Y5408:DP5411)=0,"none",IF($U$2="WAHR",$W$3,Abfrage!$F$4))</f>
        <v>none</v>
      </c>
      <c r="W5411" s="100" t="str">
        <f t="array" ref="W5411">IF(COUNTA(Y5408:DP5411)=0,"none",IF($U$2="WAHR",$W$3,Abfrage!$F$4))</f>
        <v>none</v>
      </c>
      <c r="X5411" s="109"/>
    </row>
    <row r="5412" spans="2:25">
      <c r="B5412" s="75" t="s">
        <v>3327</v>
      </c>
      <c r="C5412" s="76">
        <v>1000312302</v>
      </c>
      <c r="D5412" s="75" t="s">
        <v>217</v>
      </c>
      <c r="E5412" s="75" t="s">
        <v>138</v>
      </c>
      <c r="F5412" s="75" t="s">
        <v>3328</v>
      </c>
      <c r="G5412" s="75" t="s">
        <v>3329</v>
      </c>
      <c r="H5412" s="75" t="e">
        <v>#N/A</v>
      </c>
      <c r="I5412" s="75" t="s">
        <v>51</v>
      </c>
      <c r="J5412" s="75" t="s">
        <v>3330</v>
      </c>
      <c r="K5412" s="75" t="s">
        <v>306</v>
      </c>
      <c r="L5412" s="75" t="s">
        <v>306</v>
      </c>
      <c r="M5412" s="75" t="s">
        <v>307</v>
      </c>
      <c r="N5412" s="75" t="s">
        <v>352</v>
      </c>
      <c r="O5412" s="75" t="s">
        <v>306</v>
      </c>
      <c r="P5412" s="76" t="s">
        <v>306</v>
      </c>
      <c r="Q5412" s="216"/>
      <c r="R5412" s="77" t="str">
        <f t="shared" ref="R5412" si="14196">IF(COUNTA(Y5412:DP5415)=0,"01.01.1900",INDEX(Y5412:DP5412,MATCH(R5413,Y5413:DP5413,0)))</f>
        <v>01.01.1900</v>
      </c>
      <c r="S5412" s="78" t="str">
        <f t="shared" ref="S5412" si="14197">IF(COUNTA(Y5412:DP5415)=0,"01.01.1900",MAX(Y5412:DP5412))</f>
        <v>01.01.1900</v>
      </c>
      <c r="T5412" s="79"/>
      <c r="U5412" s="80" t="str">
        <f t="array" ref="U5412">IF(COUNTA(Y5412:DP5415)=0,"01.01.1900",IF(ISERROR(HLOOKUP(U5415,Y5415:DP5415,1,FALSE)),"01.01.1900",INDEX(Y5412:DP5412,MATCH(U5413&amp;U5415,Y5413:DP5413&amp;Y5415:DP5415,0))))</f>
        <v>01.01.1900</v>
      </c>
      <c r="V5412" s="81" t="str">
        <f t="shared" ref="V5412" si="14198">IF(COUNTA(Y5412:DP5415)=0,"01.01.1900",_xlfn.MAXIFS(Y5412:DP5412,Y5415:DP5415,V5415))</f>
        <v>01.01.1900</v>
      </c>
      <c r="W5412" s="82"/>
      <c r="X5412" s="106"/>
    </row>
    <row r="5413" spans="2:25">
      <c r="B5413" s="83"/>
      <c r="C5413" s="84"/>
      <c r="D5413" s="83"/>
      <c r="E5413" s="83"/>
      <c r="F5413" s="83"/>
      <c r="G5413" s="83"/>
      <c r="H5413" s="83"/>
      <c r="I5413" s="83"/>
      <c r="J5413" s="83"/>
      <c r="K5413" s="83"/>
      <c r="L5413" s="83"/>
      <c r="M5413" s="83"/>
      <c r="N5413" s="83"/>
      <c r="O5413" s="83"/>
      <c r="P5413" s="84"/>
      <c r="Q5413" s="217"/>
      <c r="R5413" s="85">
        <f t="shared" ref="R5413" si="14199">IF(COUNTA(Y5412:DP5415)=0,0,MIN(Y5413:DP5413))</f>
        <v>0</v>
      </c>
      <c r="S5413" s="86">
        <f t="shared" ref="S5413" si="14200">IF(COUNTA(Y5412:DP5415)=0,0,HLOOKUP(S5412,Y5412:DP5415,2,FALSE))</f>
        <v>0</v>
      </c>
      <c r="T5413" s="87">
        <f t="shared" ref="T5413" si="14201">IF(COUNTA(Y5412:DP5415)=0,0,AVERAGE(Y5413:DP5413))</f>
        <v>0</v>
      </c>
      <c r="U5413" s="88">
        <f t="shared" ref="U5413" si="14202">IF(COUNTA(Y5412:DP5415)=0,0,_xlfn.MINIFS(Y5413:DP5413,Y5415:DP5415,U5415))</f>
        <v>0</v>
      </c>
      <c r="V5413" s="89">
        <f t="array" ref="V5413">IF(COUNTA(Y5412:DP5415)=0,0,IF(ISERROR(HLOOKUP(V5415,Y5415:DP5415,1,FALSE)),0,INDEX(Y5413:DP5413,MATCH(V5412&amp;V5415,Y5412:DP5412&amp;Y5415:DP5415,0))))</f>
        <v>0</v>
      </c>
      <c r="W5413" s="90">
        <f t="array" ref="W5413">IF(COUNTA(Y5412:DP5415)=0,0,IF(ISERROR(HLOOKUP(W5415,Y5415:DP5415,1,FALSE)),0,AVERAGEIF(Y5415:DP5415,$W5415,Y5413:DP5413)))</f>
        <v>0</v>
      </c>
      <c r="X5413" s="107"/>
    </row>
    <row r="5414" spans="2:25">
      <c r="B5414" s="83"/>
      <c r="C5414" s="84"/>
      <c r="D5414" s="83"/>
      <c r="E5414" s="83"/>
      <c r="F5414" s="83"/>
      <c r="G5414" s="83"/>
      <c r="H5414" s="83"/>
      <c r="I5414" s="83"/>
      <c r="J5414" s="83"/>
      <c r="K5414" s="83"/>
      <c r="L5414" s="83"/>
      <c r="M5414" s="83"/>
      <c r="N5414" s="83"/>
      <c r="O5414" s="83"/>
      <c r="P5414" s="84"/>
      <c r="Q5414" s="217"/>
      <c r="R5414" s="91">
        <f t="shared" ref="R5414" si="14203">IF(COUNTA(Y5412:DP5415)=0,0,HLOOKUP(R5413,Y5413:DP5415,2,FALSE))</f>
        <v>0</v>
      </c>
      <c r="S5414" s="92">
        <f t="shared" ref="S5414" si="14204">IF(COUNTA(Y5412:DP5415)=0,0,HLOOKUP(S5412,Y5412:DP5415,3,FALSE))</f>
        <v>0</v>
      </c>
      <c r="T5414" s="93"/>
      <c r="U5414" s="94">
        <f t="array" ref="U5414">IF(COUNTA(Y5412:DP5415)=0,0,IF(ISERROR(HLOOKUP(U5415,Y5415:DP5415,1,FALSE)),0,INDEX(Y5414:DP5414,MATCH(U5413&amp;U5415,Y5413:DP5413&amp;Y5415:DP5415,0))))</f>
        <v>0</v>
      </c>
      <c r="V5414" s="94">
        <f t="array" ref="V5414">IF(COUNTA(Y5412:DP5415)=0,0,IF(ISERROR(HLOOKUP(V5415,Y5415:DP5415,1,FALSE)),0,INDEX(Y5414:DP5414,MATCH(V5413&amp;V5415,Y5413:DP5413&amp;Y5415:DP5415,0))))</f>
        <v>0</v>
      </c>
      <c r="W5414" s="95"/>
      <c r="X5414" s="108"/>
    </row>
    <row r="5415" spans="2:25" ht="13.9" thickBot="1">
      <c r="B5415" s="96"/>
      <c r="C5415" s="97"/>
      <c r="D5415" s="96"/>
      <c r="E5415" s="96"/>
      <c r="F5415" s="96"/>
      <c r="G5415" s="96"/>
      <c r="H5415" s="96"/>
      <c r="I5415" s="96"/>
      <c r="J5415" s="96"/>
      <c r="K5415" s="96"/>
      <c r="L5415" s="96"/>
      <c r="M5415" s="96"/>
      <c r="N5415" s="96"/>
      <c r="O5415" s="96"/>
      <c r="P5415" s="97"/>
      <c r="Q5415" s="218"/>
      <c r="R5415" s="98" t="str">
        <f t="shared" ref="R5415" si="14205">IF(COUNTA(Y5412:DP5415)=0,"none",HLOOKUP(R5413,Y5413:DP5415,3,FALSE))</f>
        <v>none</v>
      </c>
      <c r="S5415" s="99" t="str">
        <f t="shared" ref="S5415" si="14206">IF(COUNTA(Y5412:DP5415)=0,"none",HLOOKUP(S5412,Y5412:DP5415,4,FALSE))</f>
        <v>none</v>
      </c>
      <c r="T5415" s="100"/>
      <c r="U5415" s="100" t="str">
        <f t="array" ref="U5415">IF(COUNTA(Y5412:DP5415)=0,"none",IF($U$2="WAHR",$W$3,Abfrage!$F$4))</f>
        <v>none</v>
      </c>
      <c r="V5415" s="100" t="str">
        <f t="array" ref="V5415">IF(COUNTA(Y5412:DP5415)=0,"none",IF($U$2="WAHR",$W$3,Abfrage!$F$4))</f>
        <v>none</v>
      </c>
      <c r="W5415" s="100" t="str">
        <f t="array" ref="W5415">IF(COUNTA(Y5412:DP5415)=0,"none",IF($U$2="WAHR",$W$3,Abfrage!$F$4))</f>
        <v>none</v>
      </c>
      <c r="X5415" s="109"/>
    </row>
    <row r="5416" spans="2:25">
      <c r="B5416" s="75" t="s">
        <v>3331</v>
      </c>
      <c r="C5416" s="76">
        <v>1000394447</v>
      </c>
      <c r="D5416" s="75" t="s">
        <v>95</v>
      </c>
      <c r="E5416" s="75" t="s">
        <v>175</v>
      </c>
      <c r="F5416" s="75" t="s">
        <v>97</v>
      </c>
      <c r="G5416" s="75" t="s">
        <v>3332</v>
      </c>
      <c r="H5416" s="75" t="e">
        <v>#N/A</v>
      </c>
      <c r="I5416" s="75" t="s">
        <v>164</v>
      </c>
      <c r="J5416" s="75" t="s">
        <v>3333</v>
      </c>
      <c r="K5416" s="75" t="s">
        <v>306</v>
      </c>
      <c r="L5416" s="75" t="s">
        <v>306</v>
      </c>
      <c r="M5416" s="75" t="s">
        <v>307</v>
      </c>
      <c r="N5416" s="75" t="s">
        <v>1335</v>
      </c>
      <c r="O5416" s="75" t="s">
        <v>306</v>
      </c>
      <c r="P5416" s="76" t="s">
        <v>306</v>
      </c>
      <c r="Q5416" s="216"/>
      <c r="R5416" s="77" t="str">
        <f t="shared" ref="R5416" si="14207">IF(COUNTA(Y5416:DP5419)=0,"01.01.1900",INDEX(Y5416:DP5416,MATCH(R5417,Y5417:DP5417,0)))</f>
        <v>01.01.1900</v>
      </c>
      <c r="S5416" s="78" t="str">
        <f t="shared" ref="S5416" si="14208">IF(COUNTA(Y5416:DP5419)=0,"01.01.1900",MAX(Y5416:DP5416))</f>
        <v>01.01.1900</v>
      </c>
      <c r="T5416" s="79"/>
      <c r="U5416" s="80" t="str">
        <f t="array" ref="U5416">IF(COUNTA(Y5416:DP5419)=0,"01.01.1900",IF(ISERROR(HLOOKUP(U5419,Y5419:DP5419,1,FALSE)),"01.01.1900",INDEX(Y5416:DP5416,MATCH(U5417&amp;U5419,Y5417:DP5417&amp;Y5419:DP5419,0))))</f>
        <v>01.01.1900</v>
      </c>
      <c r="V5416" s="81" t="str">
        <f t="shared" ref="V5416" si="14209">IF(COUNTA(Y5416:DP5419)=0,"01.01.1900",_xlfn.MAXIFS(Y5416:DP5416,Y5419:DP5419,V5419))</f>
        <v>01.01.1900</v>
      </c>
      <c r="W5416" s="82"/>
      <c r="X5416" s="106"/>
    </row>
    <row r="5417" spans="2:25">
      <c r="B5417" s="83"/>
      <c r="C5417" s="84"/>
      <c r="D5417" s="83"/>
      <c r="E5417" s="83"/>
      <c r="F5417" s="83"/>
      <c r="G5417" s="83"/>
      <c r="H5417" s="83"/>
      <c r="I5417" s="83"/>
      <c r="J5417" s="83"/>
      <c r="K5417" s="83"/>
      <c r="L5417" s="83"/>
      <c r="M5417" s="83"/>
      <c r="N5417" s="83"/>
      <c r="O5417" s="83"/>
      <c r="P5417" s="84"/>
      <c r="Q5417" s="217"/>
      <c r="R5417" s="85">
        <f t="shared" ref="R5417" si="14210">IF(COUNTA(Y5416:DP5419)=0,0,MIN(Y5417:DP5417))</f>
        <v>0</v>
      </c>
      <c r="S5417" s="86">
        <f t="shared" ref="S5417" si="14211">IF(COUNTA(Y5416:DP5419)=0,0,HLOOKUP(S5416,Y5416:DP5419,2,FALSE))</f>
        <v>0</v>
      </c>
      <c r="T5417" s="87">
        <f t="shared" ref="T5417" si="14212">IF(COUNTA(Y5416:DP5419)=0,0,AVERAGE(Y5417:DP5417))</f>
        <v>0</v>
      </c>
      <c r="U5417" s="88">
        <f t="shared" ref="U5417" si="14213">IF(COUNTA(Y5416:DP5419)=0,0,_xlfn.MINIFS(Y5417:DP5417,Y5419:DP5419,U5419))</f>
        <v>0</v>
      </c>
      <c r="V5417" s="89">
        <f t="array" ref="V5417">IF(COUNTA(Y5416:DP5419)=0,0,IF(ISERROR(HLOOKUP(V5419,Y5419:DP5419,1,FALSE)),0,INDEX(Y5417:DP5417,MATCH(V5416&amp;V5419,Y5416:DP5416&amp;Y5419:DP5419,0))))</f>
        <v>0</v>
      </c>
      <c r="W5417" s="90">
        <f t="array" ref="W5417">IF(COUNTA(Y5416:DP5419)=0,0,IF(ISERROR(HLOOKUP(W5419,Y5419:DP5419,1,FALSE)),0,AVERAGEIF(Y5419:DP5419,$W5419,Y5417:DP5417)))</f>
        <v>0</v>
      </c>
      <c r="X5417" s="107"/>
    </row>
    <row r="5418" spans="2:25">
      <c r="B5418" s="83"/>
      <c r="C5418" s="84"/>
      <c r="D5418" s="83"/>
      <c r="E5418" s="83"/>
      <c r="F5418" s="83"/>
      <c r="G5418" s="83"/>
      <c r="H5418" s="83"/>
      <c r="I5418" s="83"/>
      <c r="J5418" s="83"/>
      <c r="K5418" s="83"/>
      <c r="L5418" s="83"/>
      <c r="M5418" s="83"/>
      <c r="N5418" s="83"/>
      <c r="O5418" s="83"/>
      <c r="P5418" s="84"/>
      <c r="Q5418" s="217"/>
      <c r="R5418" s="91">
        <f t="shared" ref="R5418" si="14214">IF(COUNTA(Y5416:DP5419)=0,0,HLOOKUP(R5417,Y5417:DP5419,2,FALSE))</f>
        <v>0</v>
      </c>
      <c r="S5418" s="92">
        <f t="shared" ref="S5418" si="14215">IF(COUNTA(Y5416:DP5419)=0,0,HLOOKUP(S5416,Y5416:DP5419,3,FALSE))</f>
        <v>0</v>
      </c>
      <c r="T5418" s="93"/>
      <c r="U5418" s="94">
        <f t="array" ref="U5418">IF(COUNTA(Y5416:DP5419)=0,0,IF(ISERROR(HLOOKUP(U5419,Y5419:DP5419,1,FALSE)),0,INDEX(Y5418:DP5418,MATCH(U5417&amp;U5419,Y5417:DP5417&amp;Y5419:DP5419,0))))</f>
        <v>0</v>
      </c>
      <c r="V5418" s="94">
        <f t="array" ref="V5418">IF(COUNTA(Y5416:DP5419)=0,0,IF(ISERROR(HLOOKUP(V5419,Y5419:DP5419,1,FALSE)),0,INDEX(Y5418:DP5418,MATCH(V5417&amp;V5419,Y5417:DP5417&amp;Y5419:DP5419,0))))</f>
        <v>0</v>
      </c>
      <c r="W5418" s="95"/>
      <c r="X5418" s="108"/>
    </row>
    <row r="5419" spans="2:25" ht="13.9" thickBot="1">
      <c r="B5419" s="96"/>
      <c r="C5419" s="97"/>
      <c r="D5419" s="96"/>
      <c r="E5419" s="96"/>
      <c r="F5419" s="96"/>
      <c r="G5419" s="96"/>
      <c r="H5419" s="96"/>
      <c r="I5419" s="96"/>
      <c r="J5419" s="96"/>
      <c r="K5419" s="96"/>
      <c r="L5419" s="96"/>
      <c r="M5419" s="96"/>
      <c r="N5419" s="96"/>
      <c r="O5419" s="96"/>
      <c r="P5419" s="97"/>
      <c r="Q5419" s="218"/>
      <c r="R5419" s="98" t="str">
        <f t="shared" ref="R5419" si="14216">IF(COUNTA(Y5416:DP5419)=0,"none",HLOOKUP(R5417,Y5417:DP5419,3,FALSE))</f>
        <v>none</v>
      </c>
      <c r="S5419" s="99" t="str">
        <f t="shared" ref="S5419" si="14217">IF(COUNTA(Y5416:DP5419)=0,"none",HLOOKUP(S5416,Y5416:DP5419,4,FALSE))</f>
        <v>none</v>
      </c>
      <c r="T5419" s="100"/>
      <c r="U5419" s="100" t="str">
        <f t="array" ref="U5419">IF(COUNTA(Y5416:DP5419)=0,"none",IF($U$2="WAHR",$W$3,Abfrage!$F$4))</f>
        <v>none</v>
      </c>
      <c r="V5419" s="100" t="str">
        <f t="array" ref="V5419">IF(COUNTA(Y5416:DP5419)=0,"none",IF($U$2="WAHR",$W$3,Abfrage!$F$4))</f>
        <v>none</v>
      </c>
      <c r="W5419" s="100" t="str">
        <f t="array" ref="W5419">IF(COUNTA(Y5416:DP5419)=0,"none",IF($U$2="WAHR",$W$3,Abfrage!$F$4))</f>
        <v>none</v>
      </c>
      <c r="X5419" s="109"/>
    </row>
    <row r="5420" spans="2:25">
      <c r="B5420" s="75" t="s">
        <v>3334</v>
      </c>
      <c r="C5420" s="76">
        <v>1000385059</v>
      </c>
      <c r="D5420" s="75" t="s">
        <v>95</v>
      </c>
      <c r="E5420" s="75" t="s">
        <v>125</v>
      </c>
      <c r="F5420" s="75" t="s">
        <v>97</v>
      </c>
      <c r="G5420" s="75" t="s">
        <v>3335</v>
      </c>
      <c r="H5420" s="75" t="s">
        <v>3336</v>
      </c>
      <c r="I5420" s="75" t="s">
        <v>64</v>
      </c>
      <c r="J5420" s="75" t="s">
        <v>3337</v>
      </c>
      <c r="K5420" s="75" t="s">
        <v>306</v>
      </c>
      <c r="L5420" s="75" t="s">
        <v>306</v>
      </c>
      <c r="M5420" s="75" t="s">
        <v>306</v>
      </c>
      <c r="N5420" s="75" t="s">
        <v>2348</v>
      </c>
      <c r="O5420" s="75" t="s">
        <v>309</v>
      </c>
      <c r="P5420" s="76" t="s">
        <v>306</v>
      </c>
      <c r="Q5420" s="216"/>
      <c r="R5420" s="77">
        <f t="shared" ref="R5420" si="14218">IF(COUNTA(Y5420:DP5423)=0,"01.01.1900",INDEX(Y5420:DP5420,MATCH(R5421,Y5421:DP5421,0)))</f>
        <v>45707</v>
      </c>
      <c r="S5420" s="78">
        <f t="shared" ref="S5420" si="14219">IF(COUNTA(Y5420:DP5423)=0,"01.01.1900",MAX(Y5420:DP5420))</f>
        <v>45707</v>
      </c>
      <c r="T5420" s="79"/>
      <c r="U5420" s="80" t="str">
        <f t="array" ref="U5420">IF(COUNTA(Y5420:DP5423)=0,"01.01.1900",IF(ISERROR(HLOOKUP(U5423,Y5423:DP5423,1,FALSE)),"01.01.1900",INDEX(Y5420:DP5420,MATCH(U5421&amp;U5423,Y5421:DP5421&amp;Y5423:DP5423,0))))</f>
        <v>01.01.1900</v>
      </c>
      <c r="V5420" s="81">
        <f t="shared" ref="V5420" si="14220">IF(COUNTA(Y5420:DP5423)=0,"01.01.1900",_xlfn.MAXIFS(Y5420:DP5420,Y5423:DP5423,V5423))</f>
        <v>0</v>
      </c>
      <c r="W5420" s="82"/>
      <c r="X5420" s="106"/>
      <c r="Y5420" s="141">
        <v>45707</v>
      </c>
    </row>
    <row r="5421" spans="2:25">
      <c r="B5421" s="83"/>
      <c r="C5421" s="84"/>
      <c r="D5421" s="83"/>
      <c r="E5421" s="83"/>
      <c r="F5421" s="83"/>
      <c r="G5421" s="83"/>
      <c r="H5421" s="83"/>
      <c r="I5421" s="83"/>
      <c r="J5421" s="83"/>
      <c r="K5421" s="83"/>
      <c r="L5421" s="83"/>
      <c r="M5421" s="83"/>
      <c r="N5421" s="83"/>
      <c r="O5421" s="83"/>
      <c r="P5421" s="84"/>
      <c r="Q5421" s="217"/>
      <c r="R5421" s="85">
        <f t="shared" ref="R5421" si="14221">IF(COUNTA(Y5420:DP5423)=0,0,MIN(Y5421:DP5421))</f>
        <v>12.99</v>
      </c>
      <c r="S5421" s="86">
        <f t="shared" ref="S5421" si="14222">IF(COUNTA(Y5420:DP5423)=0,0,HLOOKUP(S5420,Y5420:DP5423,2,FALSE))</f>
        <v>12.99</v>
      </c>
      <c r="T5421" s="87">
        <f t="shared" ref="T5421" si="14223">IF(COUNTA(Y5420:DP5423)=0,0,AVERAGE(Y5421:DP5421))</f>
        <v>12.99</v>
      </c>
      <c r="U5421" s="88">
        <f t="shared" ref="U5421" si="14224">IF(COUNTA(Y5420:DP5423)=0,0,_xlfn.MINIFS(Y5421:DP5421,Y5423:DP5423,U5423))</f>
        <v>0</v>
      </c>
      <c r="V5421" s="89">
        <f t="array" ref="V5421">IF(COUNTA(Y5420:DP5423)=0,0,IF(ISERROR(HLOOKUP(V5423,Y5423:DP5423,1,FALSE)),0,INDEX(Y5421:DP5421,MATCH(V5420&amp;V5423,Y5420:DP5420&amp;Y5423:DP5423,0))))</f>
        <v>0</v>
      </c>
      <c r="W5421" s="90">
        <f t="array" ref="W5421">IF(COUNTA(Y5420:DP5423)=0,0,IF(ISERROR(HLOOKUP(W5423,Y5423:DP5423,1,FALSE)),0,AVERAGEIF(Y5423:DP5423,$W5423,Y5421:DP5421)))</f>
        <v>0</v>
      </c>
      <c r="X5421" s="107"/>
      <c r="Y5421" s="142">
        <v>12.99</v>
      </c>
    </row>
    <row r="5422" spans="2:25">
      <c r="B5422" s="83"/>
      <c r="C5422" s="84"/>
      <c r="D5422" s="83"/>
      <c r="E5422" s="83"/>
      <c r="F5422" s="83"/>
      <c r="G5422" s="83"/>
      <c r="H5422" s="83"/>
      <c r="I5422" s="83"/>
      <c r="J5422" s="83"/>
      <c r="K5422" s="83"/>
      <c r="L5422" s="83"/>
      <c r="M5422" s="83"/>
      <c r="N5422" s="83"/>
      <c r="O5422" s="83"/>
      <c r="P5422" s="84"/>
      <c r="Q5422" s="217"/>
      <c r="R5422" s="91">
        <f t="shared" ref="R5422" si="14225">IF(COUNTA(Y5420:DP5423)=0,0,HLOOKUP(R5421,Y5421:DP5423,2,FALSE))</f>
        <v>0</v>
      </c>
      <c r="S5422" s="92">
        <f t="shared" ref="S5422" si="14226">IF(COUNTA(Y5420:DP5423)=0,0,HLOOKUP(S5420,Y5420:DP5423,3,FALSE))</f>
        <v>0</v>
      </c>
      <c r="T5422" s="93"/>
      <c r="U5422" s="94">
        <f t="array" ref="U5422">IF(COUNTA(Y5420:DP5423)=0,0,IF(ISERROR(HLOOKUP(U5423,Y5423:DP5423,1,FALSE)),0,INDEX(Y5422:DP5422,MATCH(U5421&amp;U5423,Y5421:DP5421&amp;Y5423:DP5423,0))))</f>
        <v>0</v>
      </c>
      <c r="V5422" s="94">
        <f t="array" ref="V5422">IF(COUNTA(Y5420:DP5423)=0,0,IF(ISERROR(HLOOKUP(V5423,Y5423:DP5423,1,FALSE)),0,INDEX(Y5422:DP5422,MATCH(V5421&amp;V5423,Y5421:DP5421&amp;Y5423:DP5423,0))))</f>
        <v>0</v>
      </c>
      <c r="W5422" s="95"/>
      <c r="X5422" s="108"/>
      <c r="Y5422" s="143">
        <v>0</v>
      </c>
    </row>
    <row r="5423" spans="2:25" ht="13.9" thickBot="1">
      <c r="B5423" s="96"/>
      <c r="C5423" s="97"/>
      <c r="D5423" s="96"/>
      <c r="E5423" s="96"/>
      <c r="F5423" s="96"/>
      <c r="G5423" s="96"/>
      <c r="H5423" s="96"/>
      <c r="I5423" s="96"/>
      <c r="J5423" s="96"/>
      <c r="K5423" s="96"/>
      <c r="L5423" s="96"/>
      <c r="M5423" s="96"/>
      <c r="N5423" s="96"/>
      <c r="O5423" s="96"/>
      <c r="P5423" s="97"/>
      <c r="Q5423" s="218"/>
      <c r="R5423" s="98" t="str">
        <f t="shared" ref="R5423" si="14227">IF(COUNTA(Y5420:DP5423)=0,"none",HLOOKUP(R5421,Y5421:DP5423,3,FALSE))</f>
        <v>Excel</v>
      </c>
      <c r="S5423" s="99" t="str">
        <f t="shared" ref="S5423" si="14228">IF(COUNTA(Y5420:DP5423)=0,"none",HLOOKUP(S5420,Y5420:DP5423,4,FALSE))</f>
        <v>Excel</v>
      </c>
      <c r="T5423" s="100"/>
      <c r="U5423" s="100">
        <f t="array" ref="U5423">IF(COUNTA(Y5420:DP5423)=0,"none",IF($U$2="WAHR",$W$3,Abfrage!$F$4))</f>
        <v>0</v>
      </c>
      <c r="V5423" s="100">
        <f t="array" ref="V5423">IF(COUNTA(Y5420:DP5423)=0,"none",IF($U$2="WAHR",$W$3,Abfrage!$F$4))</f>
        <v>0</v>
      </c>
      <c r="W5423" s="100">
        <f t="array" ref="W5423">IF(COUNTA(Y5420:DP5423)=0,"none",IF($U$2="WAHR",$W$3,Abfrage!$F$4))</f>
        <v>0</v>
      </c>
      <c r="X5423" s="109"/>
      <c r="Y5423" s="144" t="s">
        <v>66</v>
      </c>
    </row>
    <row r="5424" spans="2:25">
      <c r="B5424" s="75" t="s">
        <v>3338</v>
      </c>
      <c r="C5424" s="76">
        <v>1000357900</v>
      </c>
      <c r="D5424" s="75" t="s">
        <v>728</v>
      </c>
      <c r="E5424" s="75" t="s">
        <v>729</v>
      </c>
      <c r="F5424" s="75" t="s">
        <v>3339</v>
      </c>
      <c r="G5424" s="75" t="s">
        <v>3340</v>
      </c>
      <c r="H5424" s="75" t="e">
        <v>#N/A</v>
      </c>
      <c r="I5424" s="75" t="s">
        <v>732</v>
      </c>
      <c r="J5424" s="75" t="s">
        <v>3341</v>
      </c>
      <c r="K5424" s="75" t="s">
        <v>306</v>
      </c>
      <c r="L5424" s="75" t="s">
        <v>306</v>
      </c>
      <c r="M5424" s="75" t="s">
        <v>306</v>
      </c>
      <c r="N5424" s="75" t="s">
        <v>306</v>
      </c>
      <c r="O5424" s="75" t="s">
        <v>306</v>
      </c>
      <c r="P5424" s="76" t="s">
        <v>306</v>
      </c>
      <c r="Q5424" s="216"/>
      <c r="R5424" s="77" t="str">
        <f t="shared" ref="R5424" si="14229">IF(COUNTA(Y5424:DP5427)=0,"01.01.1900",INDEX(Y5424:DP5424,MATCH(R5425,Y5425:DP5425,0)))</f>
        <v>01.01.1900</v>
      </c>
      <c r="S5424" s="78" t="str">
        <f t="shared" ref="S5424" si="14230">IF(COUNTA(Y5424:DP5427)=0,"01.01.1900",MAX(Y5424:DP5424))</f>
        <v>01.01.1900</v>
      </c>
      <c r="T5424" s="79"/>
      <c r="U5424" s="80" t="str">
        <f t="array" ref="U5424">IF(COUNTA(Y5424:DP5427)=0,"01.01.1900",IF(ISERROR(HLOOKUP(U5427,Y5427:DP5427,1,FALSE)),"01.01.1900",INDEX(Y5424:DP5424,MATCH(U5425&amp;U5427,Y5425:DP5425&amp;Y5427:DP5427,0))))</f>
        <v>01.01.1900</v>
      </c>
      <c r="V5424" s="81" t="str">
        <f t="shared" ref="V5424" si="14231">IF(COUNTA(Y5424:DP5427)=0,"01.01.1900",_xlfn.MAXIFS(Y5424:DP5424,Y5427:DP5427,V5427))</f>
        <v>01.01.1900</v>
      </c>
      <c r="W5424" s="82"/>
      <c r="X5424" s="106"/>
    </row>
    <row r="5425" spans="2:24">
      <c r="B5425" s="83"/>
      <c r="C5425" s="84"/>
      <c r="D5425" s="83"/>
      <c r="E5425" s="83"/>
      <c r="F5425" s="83"/>
      <c r="G5425" s="83"/>
      <c r="H5425" s="83"/>
      <c r="I5425" s="83"/>
      <c r="J5425" s="83"/>
      <c r="K5425" s="83"/>
      <c r="L5425" s="83"/>
      <c r="M5425" s="83"/>
      <c r="N5425" s="83"/>
      <c r="O5425" s="83"/>
      <c r="P5425" s="84"/>
      <c r="Q5425" s="217"/>
      <c r="R5425" s="85">
        <f t="shared" ref="R5425" si="14232">IF(COUNTA(Y5424:DP5427)=0,0,MIN(Y5425:DP5425))</f>
        <v>0</v>
      </c>
      <c r="S5425" s="86">
        <f t="shared" ref="S5425" si="14233">IF(COUNTA(Y5424:DP5427)=0,0,HLOOKUP(S5424,Y5424:DP5427,2,FALSE))</f>
        <v>0</v>
      </c>
      <c r="T5425" s="87">
        <f t="shared" ref="T5425" si="14234">IF(COUNTA(Y5424:DP5427)=0,0,AVERAGE(Y5425:DP5425))</f>
        <v>0</v>
      </c>
      <c r="U5425" s="88">
        <f t="shared" ref="U5425" si="14235">IF(COUNTA(Y5424:DP5427)=0,0,_xlfn.MINIFS(Y5425:DP5425,Y5427:DP5427,U5427))</f>
        <v>0</v>
      </c>
      <c r="V5425" s="89">
        <f t="array" ref="V5425">IF(COUNTA(Y5424:DP5427)=0,0,IF(ISERROR(HLOOKUP(V5427,Y5427:DP5427,1,FALSE)),0,INDEX(Y5425:DP5425,MATCH(V5424&amp;V5427,Y5424:DP5424&amp;Y5427:DP5427,0))))</f>
        <v>0</v>
      </c>
      <c r="W5425" s="90">
        <f t="array" ref="W5425">IF(COUNTA(Y5424:DP5427)=0,0,IF(ISERROR(HLOOKUP(W5427,Y5427:DP5427,1,FALSE)),0,AVERAGEIF(Y5427:DP5427,$W5427,Y5425:DP5425)))</f>
        <v>0</v>
      </c>
      <c r="X5425" s="107"/>
    </row>
    <row r="5426" spans="2:24">
      <c r="B5426" s="83"/>
      <c r="C5426" s="84"/>
      <c r="D5426" s="83"/>
      <c r="E5426" s="83"/>
      <c r="F5426" s="83"/>
      <c r="G5426" s="83"/>
      <c r="H5426" s="83"/>
      <c r="I5426" s="83"/>
      <c r="J5426" s="83"/>
      <c r="K5426" s="83"/>
      <c r="L5426" s="83"/>
      <c r="M5426" s="83"/>
      <c r="N5426" s="83"/>
      <c r="O5426" s="83"/>
      <c r="P5426" s="84"/>
      <c r="Q5426" s="217"/>
      <c r="R5426" s="91">
        <f t="shared" ref="R5426" si="14236">IF(COUNTA(Y5424:DP5427)=0,0,HLOOKUP(R5425,Y5425:DP5427,2,FALSE))</f>
        <v>0</v>
      </c>
      <c r="S5426" s="92">
        <f t="shared" ref="S5426" si="14237">IF(COUNTA(Y5424:DP5427)=0,0,HLOOKUP(S5424,Y5424:DP5427,3,FALSE))</f>
        <v>0</v>
      </c>
      <c r="T5426" s="93"/>
      <c r="U5426" s="94">
        <f t="array" ref="U5426">IF(COUNTA(Y5424:DP5427)=0,0,IF(ISERROR(HLOOKUP(U5427,Y5427:DP5427,1,FALSE)),0,INDEX(Y5426:DP5426,MATCH(U5425&amp;U5427,Y5425:DP5425&amp;Y5427:DP5427,0))))</f>
        <v>0</v>
      </c>
      <c r="V5426" s="94">
        <f t="array" ref="V5426">IF(COUNTA(Y5424:DP5427)=0,0,IF(ISERROR(HLOOKUP(V5427,Y5427:DP5427,1,FALSE)),0,INDEX(Y5426:DP5426,MATCH(V5425&amp;V5427,Y5425:DP5425&amp;Y5427:DP5427,0))))</f>
        <v>0</v>
      </c>
      <c r="W5426" s="95"/>
      <c r="X5426" s="108"/>
    </row>
    <row r="5427" spans="2:24" ht="13.9" thickBot="1">
      <c r="B5427" s="96"/>
      <c r="C5427" s="97"/>
      <c r="D5427" s="96"/>
      <c r="E5427" s="96"/>
      <c r="F5427" s="96"/>
      <c r="G5427" s="96"/>
      <c r="H5427" s="96"/>
      <c r="I5427" s="96"/>
      <c r="J5427" s="96"/>
      <c r="K5427" s="96"/>
      <c r="L5427" s="96"/>
      <c r="M5427" s="96"/>
      <c r="N5427" s="96"/>
      <c r="O5427" s="96"/>
      <c r="P5427" s="97"/>
      <c r="Q5427" s="218"/>
      <c r="R5427" s="98" t="str">
        <f t="shared" ref="R5427" si="14238">IF(COUNTA(Y5424:DP5427)=0,"none",HLOOKUP(R5425,Y5425:DP5427,3,FALSE))</f>
        <v>none</v>
      </c>
      <c r="S5427" s="99" t="str">
        <f t="shared" ref="S5427" si="14239">IF(COUNTA(Y5424:DP5427)=0,"none",HLOOKUP(S5424,Y5424:DP5427,4,FALSE))</f>
        <v>none</v>
      </c>
      <c r="T5427" s="100"/>
      <c r="U5427" s="100" t="str">
        <f t="array" ref="U5427">IF(COUNTA(Y5424:DP5427)=0,"none",IF($U$2="WAHR",$W$3,Abfrage!$F$4))</f>
        <v>none</v>
      </c>
      <c r="V5427" s="100" t="str">
        <f t="array" ref="V5427">IF(COUNTA(Y5424:DP5427)=0,"none",IF($U$2="WAHR",$W$3,Abfrage!$F$4))</f>
        <v>none</v>
      </c>
      <c r="W5427" s="100" t="str">
        <f t="array" ref="W5427">IF(COUNTA(Y5424:DP5427)=0,"none",IF($U$2="WAHR",$W$3,Abfrage!$F$4))</f>
        <v>none</v>
      </c>
      <c r="X5427" s="109"/>
    </row>
    <row r="5428" spans="2:24">
      <c r="B5428" s="75" t="s">
        <v>3342</v>
      </c>
      <c r="C5428" s="76">
        <v>1000385091</v>
      </c>
      <c r="D5428" s="75" t="s">
        <v>95</v>
      </c>
      <c r="E5428" s="75" t="s">
        <v>125</v>
      </c>
      <c r="F5428" s="75" t="s">
        <v>97</v>
      </c>
      <c r="G5428" s="75" t="s">
        <v>3343</v>
      </c>
      <c r="H5428" s="75" t="e">
        <v>#N/A</v>
      </c>
      <c r="I5428" s="75" t="s">
        <v>64</v>
      </c>
      <c r="J5428" s="75" t="s">
        <v>3344</v>
      </c>
      <c r="K5428" s="75" t="s">
        <v>306</v>
      </c>
      <c r="L5428" s="75" t="s">
        <v>306</v>
      </c>
      <c r="M5428" s="75" t="s">
        <v>306</v>
      </c>
      <c r="N5428" s="75" t="s">
        <v>2344</v>
      </c>
      <c r="O5428" s="75" t="s">
        <v>309</v>
      </c>
      <c r="P5428" s="76" t="s">
        <v>306</v>
      </c>
      <c r="Q5428" s="216"/>
      <c r="R5428" s="77" t="str">
        <f t="shared" ref="R5428" si="14240">IF(COUNTA(Y5428:DP5431)=0,"01.01.1900",INDEX(Y5428:DP5428,MATCH(R5429,Y5429:DP5429,0)))</f>
        <v>01.01.1900</v>
      </c>
      <c r="S5428" s="78" t="str">
        <f t="shared" ref="S5428" si="14241">IF(COUNTA(Y5428:DP5431)=0,"01.01.1900",MAX(Y5428:DP5428))</f>
        <v>01.01.1900</v>
      </c>
      <c r="T5428" s="79"/>
      <c r="U5428" s="80" t="str">
        <f t="array" ref="U5428">IF(COUNTA(Y5428:DP5431)=0,"01.01.1900",IF(ISERROR(HLOOKUP(U5431,Y5431:DP5431,1,FALSE)),"01.01.1900",INDEX(Y5428:DP5428,MATCH(U5429&amp;U5431,Y5429:DP5429&amp;Y5431:DP5431,0))))</f>
        <v>01.01.1900</v>
      </c>
      <c r="V5428" s="81" t="str">
        <f t="shared" ref="V5428" si="14242">IF(COUNTA(Y5428:DP5431)=0,"01.01.1900",_xlfn.MAXIFS(Y5428:DP5428,Y5431:DP5431,V5431))</f>
        <v>01.01.1900</v>
      </c>
      <c r="W5428" s="82"/>
      <c r="X5428" s="106"/>
    </row>
    <row r="5429" spans="2:24">
      <c r="B5429" s="83"/>
      <c r="C5429" s="84"/>
      <c r="D5429" s="83"/>
      <c r="E5429" s="83"/>
      <c r="F5429" s="83"/>
      <c r="G5429" s="83"/>
      <c r="H5429" s="83"/>
      <c r="I5429" s="83"/>
      <c r="J5429" s="83"/>
      <c r="K5429" s="83"/>
      <c r="L5429" s="83"/>
      <c r="M5429" s="83"/>
      <c r="N5429" s="83"/>
      <c r="O5429" s="83"/>
      <c r="P5429" s="84"/>
      <c r="Q5429" s="217"/>
      <c r="R5429" s="85">
        <f t="shared" ref="R5429" si="14243">IF(COUNTA(Y5428:DP5431)=0,0,MIN(Y5429:DP5429))</f>
        <v>0</v>
      </c>
      <c r="S5429" s="86">
        <f t="shared" ref="S5429" si="14244">IF(COUNTA(Y5428:DP5431)=0,0,HLOOKUP(S5428,Y5428:DP5431,2,FALSE))</f>
        <v>0</v>
      </c>
      <c r="T5429" s="87">
        <f t="shared" ref="T5429" si="14245">IF(COUNTA(Y5428:DP5431)=0,0,AVERAGE(Y5429:DP5429))</f>
        <v>0</v>
      </c>
      <c r="U5429" s="88">
        <f t="shared" ref="U5429" si="14246">IF(COUNTA(Y5428:DP5431)=0,0,_xlfn.MINIFS(Y5429:DP5429,Y5431:DP5431,U5431))</f>
        <v>0</v>
      </c>
      <c r="V5429" s="89">
        <f t="array" ref="V5429">IF(COUNTA(Y5428:DP5431)=0,0,IF(ISERROR(HLOOKUP(V5431,Y5431:DP5431,1,FALSE)),0,INDEX(Y5429:DP5429,MATCH(V5428&amp;V5431,Y5428:DP5428&amp;Y5431:DP5431,0))))</f>
        <v>0</v>
      </c>
      <c r="W5429" s="90">
        <f t="array" ref="W5429">IF(COUNTA(Y5428:DP5431)=0,0,IF(ISERROR(HLOOKUP(W5431,Y5431:DP5431,1,FALSE)),0,AVERAGEIF(Y5431:DP5431,$W5431,Y5429:DP5429)))</f>
        <v>0</v>
      </c>
      <c r="X5429" s="107"/>
    </row>
    <row r="5430" spans="2:24">
      <c r="B5430" s="83"/>
      <c r="C5430" s="84"/>
      <c r="D5430" s="83"/>
      <c r="E5430" s="83"/>
      <c r="F5430" s="83"/>
      <c r="G5430" s="83"/>
      <c r="H5430" s="83"/>
      <c r="I5430" s="83"/>
      <c r="J5430" s="83"/>
      <c r="K5430" s="83"/>
      <c r="L5430" s="83"/>
      <c r="M5430" s="83"/>
      <c r="N5430" s="83"/>
      <c r="O5430" s="83"/>
      <c r="P5430" s="84"/>
      <c r="Q5430" s="217"/>
      <c r="R5430" s="91">
        <f t="shared" ref="R5430" si="14247">IF(COUNTA(Y5428:DP5431)=0,0,HLOOKUP(R5429,Y5429:DP5431,2,FALSE))</f>
        <v>0</v>
      </c>
      <c r="S5430" s="92">
        <f t="shared" ref="S5430" si="14248">IF(COUNTA(Y5428:DP5431)=0,0,HLOOKUP(S5428,Y5428:DP5431,3,FALSE))</f>
        <v>0</v>
      </c>
      <c r="T5430" s="93"/>
      <c r="U5430" s="94">
        <f t="array" ref="U5430">IF(COUNTA(Y5428:DP5431)=0,0,IF(ISERROR(HLOOKUP(U5431,Y5431:DP5431,1,FALSE)),0,INDEX(Y5430:DP5430,MATCH(U5429&amp;U5431,Y5429:DP5429&amp;Y5431:DP5431,0))))</f>
        <v>0</v>
      </c>
      <c r="V5430" s="94">
        <f t="array" ref="V5430">IF(COUNTA(Y5428:DP5431)=0,0,IF(ISERROR(HLOOKUP(V5431,Y5431:DP5431,1,FALSE)),0,INDEX(Y5430:DP5430,MATCH(V5429&amp;V5431,Y5429:DP5429&amp;Y5431:DP5431,0))))</f>
        <v>0</v>
      </c>
      <c r="W5430" s="95"/>
      <c r="X5430" s="108"/>
    </row>
    <row r="5431" spans="2:24" ht="13.9" thickBot="1">
      <c r="B5431" s="96"/>
      <c r="C5431" s="97"/>
      <c r="D5431" s="96"/>
      <c r="E5431" s="96"/>
      <c r="F5431" s="96"/>
      <c r="G5431" s="96"/>
      <c r="H5431" s="96"/>
      <c r="I5431" s="96"/>
      <c r="J5431" s="96"/>
      <c r="K5431" s="96"/>
      <c r="L5431" s="96"/>
      <c r="M5431" s="96"/>
      <c r="N5431" s="96"/>
      <c r="O5431" s="96"/>
      <c r="P5431" s="97"/>
      <c r="Q5431" s="218"/>
      <c r="R5431" s="98" t="str">
        <f t="shared" ref="R5431" si="14249">IF(COUNTA(Y5428:DP5431)=0,"none",HLOOKUP(R5429,Y5429:DP5431,3,FALSE))</f>
        <v>none</v>
      </c>
      <c r="S5431" s="99" t="str">
        <f t="shared" ref="S5431" si="14250">IF(COUNTA(Y5428:DP5431)=0,"none",HLOOKUP(S5428,Y5428:DP5431,4,FALSE))</f>
        <v>none</v>
      </c>
      <c r="T5431" s="100"/>
      <c r="U5431" s="100" t="str">
        <f t="array" ref="U5431">IF(COUNTA(Y5428:DP5431)=0,"none",IF($U$2="WAHR",$W$3,Abfrage!$F$4))</f>
        <v>none</v>
      </c>
      <c r="V5431" s="100" t="str">
        <f t="array" ref="V5431">IF(COUNTA(Y5428:DP5431)=0,"none",IF($U$2="WAHR",$W$3,Abfrage!$F$4))</f>
        <v>none</v>
      </c>
      <c r="W5431" s="100" t="str">
        <f t="array" ref="W5431">IF(COUNTA(Y5428:DP5431)=0,"none",IF($U$2="WAHR",$W$3,Abfrage!$F$4))</f>
        <v>none</v>
      </c>
      <c r="X5431" s="109"/>
    </row>
    <row r="5432" spans="2:24">
      <c r="B5432" s="75" t="s">
        <v>3345</v>
      </c>
      <c r="C5432" s="76"/>
      <c r="D5432" s="75" t="s">
        <v>95</v>
      </c>
      <c r="E5432" s="75" t="s">
        <v>96</v>
      </c>
      <c r="F5432" s="75" t="s">
        <v>97</v>
      </c>
      <c r="G5432" s="75" t="s">
        <v>97</v>
      </c>
      <c r="H5432" s="75"/>
      <c r="I5432" s="75" t="s">
        <v>64</v>
      </c>
      <c r="J5432" s="75" t="s">
        <v>3346</v>
      </c>
      <c r="K5432" s="75" t="s">
        <v>306</v>
      </c>
      <c r="L5432" s="75" t="s">
        <v>306</v>
      </c>
      <c r="M5432" s="75" t="s">
        <v>313</v>
      </c>
      <c r="N5432" s="75" t="s">
        <v>2348</v>
      </c>
      <c r="O5432" s="75" t="s">
        <v>306</v>
      </c>
      <c r="P5432" s="76" t="s">
        <v>306</v>
      </c>
      <c r="Q5432" s="216"/>
      <c r="R5432" s="77" t="str">
        <f t="shared" ref="R5432" si="14251">IF(COUNTA(Y5432:DP5435)=0,"01.01.1900",INDEX(Y5432:DP5432,MATCH(R5433,Y5433:DP5433,0)))</f>
        <v>01.01.1900</v>
      </c>
      <c r="S5432" s="78" t="str">
        <f t="shared" ref="S5432" si="14252">IF(COUNTA(Y5432:DP5435)=0,"01.01.1900",MAX(Y5432:DP5432))</f>
        <v>01.01.1900</v>
      </c>
      <c r="T5432" s="79"/>
      <c r="U5432" s="80" t="str">
        <f t="array" ref="U5432">IF(COUNTA(Y5432:DP5435)=0,"01.01.1900",IF(ISERROR(HLOOKUP(U5435,Y5435:DP5435,1,FALSE)),"01.01.1900",INDEX(Y5432:DP5432,MATCH(U5433&amp;U5435,Y5433:DP5433&amp;Y5435:DP5435,0))))</f>
        <v>01.01.1900</v>
      </c>
      <c r="V5432" s="81" t="str">
        <f t="shared" ref="V5432" si="14253">IF(COUNTA(Y5432:DP5435)=0,"01.01.1900",_xlfn.MAXIFS(Y5432:DP5432,Y5435:DP5435,V5435))</f>
        <v>01.01.1900</v>
      </c>
      <c r="W5432" s="82"/>
      <c r="X5432" s="106"/>
    </row>
    <row r="5433" spans="2:24">
      <c r="B5433" s="83"/>
      <c r="C5433" s="84"/>
      <c r="D5433" s="83"/>
      <c r="E5433" s="83"/>
      <c r="F5433" s="83"/>
      <c r="G5433" s="83"/>
      <c r="H5433" s="83"/>
      <c r="I5433" s="83"/>
      <c r="J5433" s="83"/>
      <c r="K5433" s="83"/>
      <c r="L5433" s="83"/>
      <c r="M5433" s="83"/>
      <c r="N5433" s="83"/>
      <c r="O5433" s="83"/>
      <c r="P5433" s="84"/>
      <c r="Q5433" s="217"/>
      <c r="R5433" s="85">
        <f t="shared" ref="R5433" si="14254">IF(COUNTA(Y5432:DP5435)=0,0,MIN(Y5433:DP5433))</f>
        <v>0</v>
      </c>
      <c r="S5433" s="86">
        <f t="shared" ref="S5433" si="14255">IF(COUNTA(Y5432:DP5435)=0,0,HLOOKUP(S5432,Y5432:DP5435,2,FALSE))</f>
        <v>0</v>
      </c>
      <c r="T5433" s="87">
        <f t="shared" ref="T5433" si="14256">IF(COUNTA(Y5432:DP5435)=0,0,AVERAGE(Y5433:DP5433))</f>
        <v>0</v>
      </c>
      <c r="U5433" s="88">
        <f t="shared" ref="U5433" si="14257">IF(COUNTA(Y5432:DP5435)=0,0,_xlfn.MINIFS(Y5433:DP5433,Y5435:DP5435,U5435))</f>
        <v>0</v>
      </c>
      <c r="V5433" s="89">
        <f t="array" ref="V5433">IF(COUNTA(Y5432:DP5435)=0,0,IF(ISERROR(HLOOKUP(V5435,Y5435:DP5435,1,FALSE)),0,INDEX(Y5433:DP5433,MATCH(V5432&amp;V5435,Y5432:DP5432&amp;Y5435:DP5435,0))))</f>
        <v>0</v>
      </c>
      <c r="W5433" s="90">
        <f t="array" ref="W5433">IF(COUNTA(Y5432:DP5435)=0,0,IF(ISERROR(HLOOKUP(W5435,Y5435:DP5435,1,FALSE)),0,AVERAGEIF(Y5435:DP5435,$W5435,Y5433:DP5433)))</f>
        <v>0</v>
      </c>
      <c r="X5433" s="107"/>
    </row>
    <row r="5434" spans="2:24">
      <c r="B5434" s="83"/>
      <c r="C5434" s="84"/>
      <c r="D5434" s="83"/>
      <c r="E5434" s="83"/>
      <c r="F5434" s="83"/>
      <c r="G5434" s="83"/>
      <c r="H5434" s="83"/>
      <c r="I5434" s="83"/>
      <c r="J5434" s="83"/>
      <c r="K5434" s="83"/>
      <c r="L5434" s="83"/>
      <c r="M5434" s="83"/>
      <c r="N5434" s="83"/>
      <c r="O5434" s="83"/>
      <c r="P5434" s="84"/>
      <c r="Q5434" s="217"/>
      <c r="R5434" s="91">
        <f t="shared" ref="R5434" si="14258">IF(COUNTA(Y5432:DP5435)=0,0,HLOOKUP(R5433,Y5433:DP5435,2,FALSE))</f>
        <v>0</v>
      </c>
      <c r="S5434" s="92">
        <f t="shared" ref="S5434" si="14259">IF(COUNTA(Y5432:DP5435)=0,0,HLOOKUP(S5432,Y5432:DP5435,3,FALSE))</f>
        <v>0</v>
      </c>
      <c r="T5434" s="93"/>
      <c r="U5434" s="94">
        <f t="array" ref="U5434">IF(COUNTA(Y5432:DP5435)=0,0,IF(ISERROR(HLOOKUP(U5435,Y5435:DP5435,1,FALSE)),0,INDEX(Y5434:DP5434,MATCH(U5433&amp;U5435,Y5433:DP5433&amp;Y5435:DP5435,0))))</f>
        <v>0</v>
      </c>
      <c r="V5434" s="94">
        <f t="array" ref="V5434">IF(COUNTA(Y5432:DP5435)=0,0,IF(ISERROR(HLOOKUP(V5435,Y5435:DP5435,1,FALSE)),0,INDEX(Y5434:DP5434,MATCH(V5433&amp;V5435,Y5433:DP5433&amp;Y5435:DP5435,0))))</f>
        <v>0</v>
      </c>
      <c r="W5434" s="95"/>
      <c r="X5434" s="108"/>
    </row>
    <row r="5435" spans="2:24" ht="13.9" thickBot="1">
      <c r="B5435" s="96"/>
      <c r="C5435" s="97"/>
      <c r="D5435" s="96"/>
      <c r="E5435" s="96"/>
      <c r="F5435" s="96"/>
      <c r="G5435" s="96"/>
      <c r="H5435" s="96"/>
      <c r="I5435" s="96"/>
      <c r="J5435" s="96"/>
      <c r="K5435" s="96"/>
      <c r="L5435" s="96"/>
      <c r="M5435" s="96"/>
      <c r="N5435" s="96"/>
      <c r="O5435" s="96"/>
      <c r="P5435" s="97"/>
      <c r="Q5435" s="218"/>
      <c r="R5435" s="98" t="str">
        <f t="shared" ref="R5435" si="14260">IF(COUNTA(Y5432:DP5435)=0,"none",HLOOKUP(R5433,Y5433:DP5435,3,FALSE))</f>
        <v>none</v>
      </c>
      <c r="S5435" s="99" t="str">
        <f t="shared" ref="S5435" si="14261">IF(COUNTA(Y5432:DP5435)=0,"none",HLOOKUP(S5432,Y5432:DP5435,4,FALSE))</f>
        <v>none</v>
      </c>
      <c r="T5435" s="100"/>
      <c r="U5435" s="100" t="str">
        <f t="array" ref="U5435">IF(COUNTA(Y5432:DP5435)=0,"none",IF($U$2="WAHR",$W$3,Abfrage!$F$4))</f>
        <v>none</v>
      </c>
      <c r="V5435" s="100" t="str">
        <f t="array" ref="V5435">IF(COUNTA(Y5432:DP5435)=0,"none",IF($U$2="WAHR",$W$3,Abfrage!$F$4))</f>
        <v>none</v>
      </c>
      <c r="W5435" s="100" t="str">
        <f t="array" ref="W5435">IF(COUNTA(Y5432:DP5435)=0,"none",IF($U$2="WAHR",$W$3,Abfrage!$F$4))</f>
        <v>none</v>
      </c>
      <c r="X5435" s="109"/>
    </row>
    <row r="5436" spans="2:24">
      <c r="B5436" s="75" t="s">
        <v>3347</v>
      </c>
      <c r="C5436" s="76">
        <v>1000385056</v>
      </c>
      <c r="D5436" s="75" t="s">
        <v>95</v>
      </c>
      <c r="E5436" s="75" t="s">
        <v>125</v>
      </c>
      <c r="F5436" s="75" t="s">
        <v>97</v>
      </c>
      <c r="G5436" s="75" t="s">
        <v>3348</v>
      </c>
      <c r="H5436" s="75" t="e">
        <v>#N/A</v>
      </c>
      <c r="I5436" s="75" t="s">
        <v>64</v>
      </c>
      <c r="J5436" s="75" t="s">
        <v>3349</v>
      </c>
      <c r="K5436" s="75" t="s">
        <v>306</v>
      </c>
      <c r="L5436" s="75" t="s">
        <v>306</v>
      </c>
      <c r="M5436" s="75" t="s">
        <v>306</v>
      </c>
      <c r="N5436" s="75" t="s">
        <v>2348</v>
      </c>
      <c r="O5436" s="75" t="s">
        <v>309</v>
      </c>
      <c r="P5436" s="76" t="s">
        <v>306</v>
      </c>
      <c r="Q5436" s="216"/>
      <c r="R5436" s="77" t="str">
        <f t="shared" ref="R5436" si="14262">IF(COUNTA(Y5436:DP5439)=0,"01.01.1900",INDEX(Y5436:DP5436,MATCH(R5437,Y5437:DP5437,0)))</f>
        <v>01.01.1900</v>
      </c>
      <c r="S5436" s="78" t="str">
        <f t="shared" ref="S5436" si="14263">IF(COUNTA(Y5436:DP5439)=0,"01.01.1900",MAX(Y5436:DP5436))</f>
        <v>01.01.1900</v>
      </c>
      <c r="T5436" s="79"/>
      <c r="U5436" s="80" t="str">
        <f t="array" ref="U5436">IF(COUNTA(Y5436:DP5439)=0,"01.01.1900",IF(ISERROR(HLOOKUP(U5439,Y5439:DP5439,1,FALSE)),"01.01.1900",INDEX(Y5436:DP5436,MATCH(U5437&amp;U5439,Y5437:DP5437&amp;Y5439:DP5439,0))))</f>
        <v>01.01.1900</v>
      </c>
      <c r="V5436" s="81" t="str">
        <f t="shared" ref="V5436" si="14264">IF(COUNTA(Y5436:DP5439)=0,"01.01.1900",_xlfn.MAXIFS(Y5436:DP5436,Y5439:DP5439,V5439))</f>
        <v>01.01.1900</v>
      </c>
      <c r="W5436" s="82"/>
      <c r="X5436" s="106"/>
    </row>
    <row r="5437" spans="2:24">
      <c r="B5437" s="83"/>
      <c r="C5437" s="84"/>
      <c r="D5437" s="83"/>
      <c r="E5437" s="83"/>
      <c r="F5437" s="83"/>
      <c r="G5437" s="83"/>
      <c r="H5437" s="83"/>
      <c r="I5437" s="83"/>
      <c r="J5437" s="83"/>
      <c r="K5437" s="83"/>
      <c r="L5437" s="83"/>
      <c r="M5437" s="83"/>
      <c r="N5437" s="83"/>
      <c r="O5437" s="83"/>
      <c r="P5437" s="84"/>
      <c r="Q5437" s="217"/>
      <c r="R5437" s="85">
        <f t="shared" ref="R5437" si="14265">IF(COUNTA(Y5436:DP5439)=0,0,MIN(Y5437:DP5437))</f>
        <v>0</v>
      </c>
      <c r="S5437" s="86">
        <f t="shared" ref="S5437" si="14266">IF(COUNTA(Y5436:DP5439)=0,0,HLOOKUP(S5436,Y5436:DP5439,2,FALSE))</f>
        <v>0</v>
      </c>
      <c r="T5437" s="87">
        <f t="shared" ref="T5437" si="14267">IF(COUNTA(Y5436:DP5439)=0,0,AVERAGE(Y5437:DP5437))</f>
        <v>0</v>
      </c>
      <c r="U5437" s="88">
        <f t="shared" ref="U5437" si="14268">IF(COUNTA(Y5436:DP5439)=0,0,_xlfn.MINIFS(Y5437:DP5437,Y5439:DP5439,U5439))</f>
        <v>0</v>
      </c>
      <c r="V5437" s="89">
        <f t="array" ref="V5437">IF(COUNTA(Y5436:DP5439)=0,0,IF(ISERROR(HLOOKUP(V5439,Y5439:DP5439,1,FALSE)),0,INDEX(Y5437:DP5437,MATCH(V5436&amp;V5439,Y5436:DP5436&amp;Y5439:DP5439,0))))</f>
        <v>0</v>
      </c>
      <c r="W5437" s="90">
        <f t="array" ref="W5437">IF(COUNTA(Y5436:DP5439)=0,0,IF(ISERROR(HLOOKUP(W5439,Y5439:DP5439,1,FALSE)),0,AVERAGEIF(Y5439:DP5439,$W5439,Y5437:DP5437)))</f>
        <v>0</v>
      </c>
      <c r="X5437" s="107"/>
    </row>
    <row r="5438" spans="2:24">
      <c r="B5438" s="83"/>
      <c r="C5438" s="84"/>
      <c r="D5438" s="83"/>
      <c r="E5438" s="83"/>
      <c r="F5438" s="83"/>
      <c r="G5438" s="83"/>
      <c r="H5438" s="83"/>
      <c r="I5438" s="83"/>
      <c r="J5438" s="83"/>
      <c r="K5438" s="83"/>
      <c r="L5438" s="83"/>
      <c r="M5438" s="83"/>
      <c r="N5438" s="83"/>
      <c r="O5438" s="83"/>
      <c r="P5438" s="84"/>
      <c r="Q5438" s="217"/>
      <c r="R5438" s="91">
        <f t="shared" ref="R5438" si="14269">IF(COUNTA(Y5436:DP5439)=0,0,HLOOKUP(R5437,Y5437:DP5439,2,FALSE))</f>
        <v>0</v>
      </c>
      <c r="S5438" s="92">
        <f t="shared" ref="S5438" si="14270">IF(COUNTA(Y5436:DP5439)=0,0,HLOOKUP(S5436,Y5436:DP5439,3,FALSE))</f>
        <v>0</v>
      </c>
      <c r="T5438" s="93"/>
      <c r="U5438" s="94">
        <f t="array" ref="U5438">IF(COUNTA(Y5436:DP5439)=0,0,IF(ISERROR(HLOOKUP(U5439,Y5439:DP5439,1,FALSE)),0,INDEX(Y5438:DP5438,MATCH(U5437&amp;U5439,Y5437:DP5437&amp;Y5439:DP5439,0))))</f>
        <v>0</v>
      </c>
      <c r="V5438" s="94">
        <f t="array" ref="V5438">IF(COUNTA(Y5436:DP5439)=0,0,IF(ISERROR(HLOOKUP(V5439,Y5439:DP5439,1,FALSE)),0,INDEX(Y5438:DP5438,MATCH(V5437&amp;V5439,Y5437:DP5437&amp;Y5439:DP5439,0))))</f>
        <v>0</v>
      </c>
      <c r="W5438" s="95"/>
      <c r="X5438" s="108"/>
    </row>
    <row r="5439" spans="2:24" ht="13.9" thickBot="1">
      <c r="B5439" s="96"/>
      <c r="C5439" s="97"/>
      <c r="D5439" s="96"/>
      <c r="E5439" s="96"/>
      <c r="F5439" s="96"/>
      <c r="G5439" s="96"/>
      <c r="H5439" s="96"/>
      <c r="I5439" s="96"/>
      <c r="J5439" s="96"/>
      <c r="K5439" s="96"/>
      <c r="L5439" s="96"/>
      <c r="M5439" s="96"/>
      <c r="N5439" s="96"/>
      <c r="O5439" s="96"/>
      <c r="P5439" s="97"/>
      <c r="Q5439" s="218"/>
      <c r="R5439" s="98" t="str">
        <f t="shared" ref="R5439" si="14271">IF(COUNTA(Y5436:DP5439)=0,"none",HLOOKUP(R5437,Y5437:DP5439,3,FALSE))</f>
        <v>none</v>
      </c>
      <c r="S5439" s="99" t="str">
        <f t="shared" ref="S5439" si="14272">IF(COUNTA(Y5436:DP5439)=0,"none",HLOOKUP(S5436,Y5436:DP5439,4,FALSE))</f>
        <v>none</v>
      </c>
      <c r="T5439" s="100"/>
      <c r="U5439" s="100" t="str">
        <f t="array" ref="U5439">IF(COUNTA(Y5436:DP5439)=0,"none",IF($U$2="WAHR",$W$3,Abfrage!$F$4))</f>
        <v>none</v>
      </c>
      <c r="V5439" s="100" t="str">
        <f t="array" ref="V5439">IF(COUNTA(Y5436:DP5439)=0,"none",IF($U$2="WAHR",$W$3,Abfrage!$F$4))</f>
        <v>none</v>
      </c>
      <c r="W5439" s="100" t="str">
        <f t="array" ref="W5439">IF(COUNTA(Y5436:DP5439)=0,"none",IF($U$2="WAHR",$W$3,Abfrage!$F$4))</f>
        <v>none</v>
      </c>
      <c r="X5439" s="109"/>
    </row>
    <row r="5440" spans="2:24">
      <c r="B5440" s="75" t="s">
        <v>3350</v>
      </c>
      <c r="C5440" s="76">
        <v>1000385093</v>
      </c>
      <c r="D5440" s="75" t="s">
        <v>95</v>
      </c>
      <c r="E5440" s="75" t="s">
        <v>125</v>
      </c>
      <c r="F5440" s="75" t="s">
        <v>97</v>
      </c>
      <c r="G5440" s="75" t="s">
        <v>3351</v>
      </c>
      <c r="H5440" s="75" t="e">
        <v>#N/A</v>
      </c>
      <c r="I5440" s="75" t="s">
        <v>64</v>
      </c>
      <c r="J5440" s="75" t="s">
        <v>3352</v>
      </c>
      <c r="K5440" s="75" t="s">
        <v>306</v>
      </c>
      <c r="L5440" s="75" t="s">
        <v>306</v>
      </c>
      <c r="M5440" s="75" t="s">
        <v>306</v>
      </c>
      <c r="N5440" s="75" t="s">
        <v>2344</v>
      </c>
      <c r="O5440" s="75" t="s">
        <v>309</v>
      </c>
      <c r="P5440" s="76" t="s">
        <v>306</v>
      </c>
      <c r="Q5440" s="216"/>
      <c r="R5440" s="77" t="str">
        <f t="shared" ref="R5440" si="14273">IF(COUNTA(Y5440:DP5443)=0,"01.01.1900",INDEX(Y5440:DP5440,MATCH(R5441,Y5441:DP5441,0)))</f>
        <v>01.01.1900</v>
      </c>
      <c r="S5440" s="78" t="str">
        <f t="shared" ref="S5440" si="14274">IF(COUNTA(Y5440:DP5443)=0,"01.01.1900",MAX(Y5440:DP5440))</f>
        <v>01.01.1900</v>
      </c>
      <c r="T5440" s="79"/>
      <c r="U5440" s="80" t="str">
        <f t="array" ref="U5440">IF(COUNTA(Y5440:DP5443)=0,"01.01.1900",IF(ISERROR(HLOOKUP(U5443,Y5443:DP5443,1,FALSE)),"01.01.1900",INDEX(Y5440:DP5440,MATCH(U5441&amp;U5443,Y5441:DP5441&amp;Y5443:DP5443,0))))</f>
        <v>01.01.1900</v>
      </c>
      <c r="V5440" s="81" t="str">
        <f t="shared" ref="V5440" si="14275">IF(COUNTA(Y5440:DP5443)=0,"01.01.1900",_xlfn.MAXIFS(Y5440:DP5440,Y5443:DP5443,V5443))</f>
        <v>01.01.1900</v>
      </c>
      <c r="W5440" s="82"/>
      <c r="X5440" s="106"/>
    </row>
    <row r="5441" spans="2:24">
      <c r="B5441" s="83"/>
      <c r="C5441" s="84"/>
      <c r="D5441" s="83"/>
      <c r="E5441" s="83"/>
      <c r="F5441" s="83"/>
      <c r="G5441" s="83"/>
      <c r="H5441" s="83"/>
      <c r="I5441" s="83"/>
      <c r="J5441" s="83"/>
      <c r="K5441" s="83"/>
      <c r="L5441" s="83"/>
      <c r="M5441" s="83"/>
      <c r="N5441" s="83"/>
      <c r="O5441" s="83"/>
      <c r="P5441" s="84"/>
      <c r="Q5441" s="217"/>
      <c r="R5441" s="85">
        <f t="shared" ref="R5441" si="14276">IF(COUNTA(Y5440:DP5443)=0,0,MIN(Y5441:DP5441))</f>
        <v>0</v>
      </c>
      <c r="S5441" s="86">
        <f t="shared" ref="S5441" si="14277">IF(COUNTA(Y5440:DP5443)=0,0,HLOOKUP(S5440,Y5440:DP5443,2,FALSE))</f>
        <v>0</v>
      </c>
      <c r="T5441" s="87">
        <f t="shared" ref="T5441" si="14278">IF(COUNTA(Y5440:DP5443)=0,0,AVERAGE(Y5441:DP5441))</f>
        <v>0</v>
      </c>
      <c r="U5441" s="88">
        <f t="shared" ref="U5441" si="14279">IF(COUNTA(Y5440:DP5443)=0,0,_xlfn.MINIFS(Y5441:DP5441,Y5443:DP5443,U5443))</f>
        <v>0</v>
      </c>
      <c r="V5441" s="89">
        <f t="array" ref="V5441">IF(COUNTA(Y5440:DP5443)=0,0,IF(ISERROR(HLOOKUP(V5443,Y5443:DP5443,1,FALSE)),0,INDEX(Y5441:DP5441,MATCH(V5440&amp;V5443,Y5440:DP5440&amp;Y5443:DP5443,0))))</f>
        <v>0</v>
      </c>
      <c r="W5441" s="90">
        <f t="array" ref="W5441">IF(COUNTA(Y5440:DP5443)=0,0,IF(ISERROR(HLOOKUP(W5443,Y5443:DP5443,1,FALSE)),0,AVERAGEIF(Y5443:DP5443,$W5443,Y5441:DP5441)))</f>
        <v>0</v>
      </c>
      <c r="X5441" s="107"/>
    </row>
    <row r="5442" spans="2:24">
      <c r="B5442" s="83"/>
      <c r="C5442" s="84"/>
      <c r="D5442" s="83"/>
      <c r="E5442" s="83"/>
      <c r="F5442" s="83"/>
      <c r="G5442" s="83"/>
      <c r="H5442" s="83"/>
      <c r="I5442" s="83"/>
      <c r="J5442" s="83"/>
      <c r="K5442" s="83"/>
      <c r="L5442" s="83"/>
      <c r="M5442" s="83"/>
      <c r="N5442" s="83"/>
      <c r="O5442" s="83"/>
      <c r="P5442" s="84"/>
      <c r="Q5442" s="217"/>
      <c r="R5442" s="91">
        <f t="shared" ref="R5442" si="14280">IF(COUNTA(Y5440:DP5443)=0,0,HLOOKUP(R5441,Y5441:DP5443,2,FALSE))</f>
        <v>0</v>
      </c>
      <c r="S5442" s="92">
        <f t="shared" ref="S5442" si="14281">IF(COUNTA(Y5440:DP5443)=0,0,HLOOKUP(S5440,Y5440:DP5443,3,FALSE))</f>
        <v>0</v>
      </c>
      <c r="T5442" s="93"/>
      <c r="U5442" s="94">
        <f t="array" ref="U5442">IF(COUNTA(Y5440:DP5443)=0,0,IF(ISERROR(HLOOKUP(U5443,Y5443:DP5443,1,FALSE)),0,INDEX(Y5442:DP5442,MATCH(U5441&amp;U5443,Y5441:DP5441&amp;Y5443:DP5443,0))))</f>
        <v>0</v>
      </c>
      <c r="V5442" s="94">
        <f t="array" ref="V5442">IF(COUNTA(Y5440:DP5443)=0,0,IF(ISERROR(HLOOKUP(V5443,Y5443:DP5443,1,FALSE)),0,INDEX(Y5442:DP5442,MATCH(V5441&amp;V5443,Y5441:DP5441&amp;Y5443:DP5443,0))))</f>
        <v>0</v>
      </c>
      <c r="W5442" s="95"/>
      <c r="X5442" s="108"/>
    </row>
    <row r="5443" spans="2:24" ht="13.9" thickBot="1">
      <c r="B5443" s="96"/>
      <c r="C5443" s="97"/>
      <c r="D5443" s="96"/>
      <c r="E5443" s="96"/>
      <c r="F5443" s="96"/>
      <c r="G5443" s="96"/>
      <c r="H5443" s="96"/>
      <c r="I5443" s="96"/>
      <c r="J5443" s="96"/>
      <c r="K5443" s="96"/>
      <c r="L5443" s="96"/>
      <c r="M5443" s="96"/>
      <c r="N5443" s="96"/>
      <c r="O5443" s="96"/>
      <c r="P5443" s="97"/>
      <c r="Q5443" s="218"/>
      <c r="R5443" s="98" t="str">
        <f t="shared" ref="R5443" si="14282">IF(COUNTA(Y5440:DP5443)=0,"none",HLOOKUP(R5441,Y5441:DP5443,3,FALSE))</f>
        <v>none</v>
      </c>
      <c r="S5443" s="99" t="str">
        <f t="shared" ref="S5443" si="14283">IF(COUNTA(Y5440:DP5443)=0,"none",HLOOKUP(S5440,Y5440:DP5443,4,FALSE))</f>
        <v>none</v>
      </c>
      <c r="T5443" s="100"/>
      <c r="U5443" s="100" t="str">
        <f t="array" ref="U5443">IF(COUNTA(Y5440:DP5443)=0,"none",IF($U$2="WAHR",$W$3,Abfrage!$F$4))</f>
        <v>none</v>
      </c>
      <c r="V5443" s="100" t="str">
        <f t="array" ref="V5443">IF(COUNTA(Y5440:DP5443)=0,"none",IF($U$2="WAHR",$W$3,Abfrage!$F$4))</f>
        <v>none</v>
      </c>
      <c r="W5443" s="100" t="str">
        <f t="array" ref="W5443">IF(COUNTA(Y5440:DP5443)=0,"none",IF($U$2="WAHR",$W$3,Abfrage!$F$4))</f>
        <v>none</v>
      </c>
      <c r="X5443" s="109"/>
    </row>
    <row r="5444" spans="2:24">
      <c r="B5444" s="75" t="s">
        <v>3353</v>
      </c>
      <c r="C5444" s="76">
        <v>1000308396</v>
      </c>
      <c r="D5444" s="75" t="s">
        <v>95</v>
      </c>
      <c r="E5444" s="75" t="s">
        <v>125</v>
      </c>
      <c r="F5444" s="75" t="s">
        <v>97</v>
      </c>
      <c r="G5444" s="75" t="s">
        <v>3354</v>
      </c>
      <c r="H5444" s="75" t="e">
        <v>#N/A</v>
      </c>
      <c r="I5444" s="75" t="s">
        <v>51</v>
      </c>
      <c r="J5444" s="75" t="s">
        <v>3355</v>
      </c>
      <c r="K5444" s="75" t="s">
        <v>306</v>
      </c>
      <c r="L5444" s="75" t="s">
        <v>306</v>
      </c>
      <c r="M5444" s="75" t="s">
        <v>306</v>
      </c>
      <c r="N5444" s="75" t="s">
        <v>897</v>
      </c>
      <c r="O5444" s="75" t="s">
        <v>309</v>
      </c>
      <c r="P5444" s="76" t="s">
        <v>306</v>
      </c>
      <c r="Q5444" s="216"/>
      <c r="R5444" s="77" t="str">
        <f t="shared" ref="R5444" si="14284">IF(COUNTA(Y5444:DP5447)=0,"01.01.1900",INDEX(Y5444:DP5444,MATCH(R5445,Y5445:DP5445,0)))</f>
        <v>01.01.1900</v>
      </c>
      <c r="S5444" s="78" t="str">
        <f t="shared" ref="S5444" si="14285">IF(COUNTA(Y5444:DP5447)=0,"01.01.1900",MAX(Y5444:DP5444))</f>
        <v>01.01.1900</v>
      </c>
      <c r="T5444" s="79"/>
      <c r="U5444" s="80" t="str">
        <f t="array" ref="U5444">IF(COUNTA(Y5444:DP5447)=0,"01.01.1900",IF(ISERROR(HLOOKUP(U5447,Y5447:DP5447,1,FALSE)),"01.01.1900",INDEX(Y5444:DP5444,MATCH(U5445&amp;U5447,Y5445:DP5445&amp;Y5447:DP5447,0))))</f>
        <v>01.01.1900</v>
      </c>
      <c r="V5444" s="81" t="str">
        <f t="shared" ref="V5444" si="14286">IF(COUNTA(Y5444:DP5447)=0,"01.01.1900",_xlfn.MAXIFS(Y5444:DP5444,Y5447:DP5447,V5447))</f>
        <v>01.01.1900</v>
      </c>
      <c r="W5444" s="82"/>
      <c r="X5444" s="106"/>
    </row>
    <row r="5445" spans="2:24">
      <c r="B5445" s="83"/>
      <c r="C5445" s="84"/>
      <c r="D5445" s="83"/>
      <c r="E5445" s="83"/>
      <c r="F5445" s="83"/>
      <c r="G5445" s="83"/>
      <c r="H5445" s="83"/>
      <c r="I5445" s="83"/>
      <c r="J5445" s="83"/>
      <c r="K5445" s="83"/>
      <c r="L5445" s="83"/>
      <c r="M5445" s="83"/>
      <c r="N5445" s="83"/>
      <c r="O5445" s="83"/>
      <c r="P5445" s="84"/>
      <c r="Q5445" s="217"/>
      <c r="R5445" s="85">
        <f t="shared" ref="R5445" si="14287">IF(COUNTA(Y5444:DP5447)=0,0,MIN(Y5445:DP5445))</f>
        <v>0</v>
      </c>
      <c r="S5445" s="86">
        <f t="shared" ref="S5445" si="14288">IF(COUNTA(Y5444:DP5447)=0,0,HLOOKUP(S5444,Y5444:DP5447,2,FALSE))</f>
        <v>0</v>
      </c>
      <c r="T5445" s="87">
        <f t="shared" ref="T5445" si="14289">IF(COUNTA(Y5444:DP5447)=0,0,AVERAGE(Y5445:DP5445))</f>
        <v>0</v>
      </c>
      <c r="U5445" s="88">
        <f t="shared" ref="U5445" si="14290">IF(COUNTA(Y5444:DP5447)=0,0,_xlfn.MINIFS(Y5445:DP5445,Y5447:DP5447,U5447))</f>
        <v>0</v>
      </c>
      <c r="V5445" s="89">
        <f t="array" ref="V5445">IF(COUNTA(Y5444:DP5447)=0,0,IF(ISERROR(HLOOKUP(V5447,Y5447:DP5447,1,FALSE)),0,INDEX(Y5445:DP5445,MATCH(V5444&amp;V5447,Y5444:DP5444&amp;Y5447:DP5447,0))))</f>
        <v>0</v>
      </c>
      <c r="W5445" s="90">
        <f t="array" ref="W5445">IF(COUNTA(Y5444:DP5447)=0,0,IF(ISERROR(HLOOKUP(W5447,Y5447:DP5447,1,FALSE)),0,AVERAGEIF(Y5447:DP5447,$W5447,Y5445:DP5445)))</f>
        <v>0</v>
      </c>
      <c r="X5445" s="107"/>
    </row>
    <row r="5446" spans="2:24">
      <c r="B5446" s="83"/>
      <c r="C5446" s="84"/>
      <c r="D5446" s="83"/>
      <c r="E5446" s="83"/>
      <c r="F5446" s="83"/>
      <c r="G5446" s="83"/>
      <c r="H5446" s="83"/>
      <c r="I5446" s="83"/>
      <c r="J5446" s="83"/>
      <c r="K5446" s="83"/>
      <c r="L5446" s="83"/>
      <c r="M5446" s="83"/>
      <c r="N5446" s="83"/>
      <c r="O5446" s="83"/>
      <c r="P5446" s="84"/>
      <c r="Q5446" s="217"/>
      <c r="R5446" s="91">
        <f t="shared" ref="R5446" si="14291">IF(COUNTA(Y5444:DP5447)=0,0,HLOOKUP(R5445,Y5445:DP5447,2,FALSE))</f>
        <v>0</v>
      </c>
      <c r="S5446" s="92">
        <f t="shared" ref="S5446" si="14292">IF(COUNTA(Y5444:DP5447)=0,0,HLOOKUP(S5444,Y5444:DP5447,3,FALSE))</f>
        <v>0</v>
      </c>
      <c r="T5446" s="93"/>
      <c r="U5446" s="94">
        <f t="array" ref="U5446">IF(COUNTA(Y5444:DP5447)=0,0,IF(ISERROR(HLOOKUP(U5447,Y5447:DP5447,1,FALSE)),0,INDEX(Y5446:DP5446,MATCH(U5445&amp;U5447,Y5445:DP5445&amp;Y5447:DP5447,0))))</f>
        <v>0</v>
      </c>
      <c r="V5446" s="94">
        <f t="array" ref="V5446">IF(COUNTA(Y5444:DP5447)=0,0,IF(ISERROR(HLOOKUP(V5447,Y5447:DP5447,1,FALSE)),0,INDEX(Y5446:DP5446,MATCH(V5445&amp;V5447,Y5445:DP5445&amp;Y5447:DP5447,0))))</f>
        <v>0</v>
      </c>
      <c r="W5446" s="95"/>
      <c r="X5446" s="108"/>
    </row>
    <row r="5447" spans="2:24" ht="13.9" thickBot="1">
      <c r="B5447" s="96"/>
      <c r="C5447" s="97"/>
      <c r="D5447" s="96"/>
      <c r="E5447" s="96"/>
      <c r="F5447" s="96"/>
      <c r="G5447" s="96"/>
      <c r="H5447" s="96"/>
      <c r="I5447" s="96"/>
      <c r="J5447" s="96"/>
      <c r="K5447" s="96"/>
      <c r="L5447" s="96"/>
      <c r="M5447" s="96"/>
      <c r="N5447" s="96"/>
      <c r="O5447" s="96"/>
      <c r="P5447" s="97"/>
      <c r="Q5447" s="218"/>
      <c r="R5447" s="98" t="str">
        <f t="shared" ref="R5447" si="14293">IF(COUNTA(Y5444:DP5447)=0,"none",HLOOKUP(R5445,Y5445:DP5447,3,FALSE))</f>
        <v>none</v>
      </c>
      <c r="S5447" s="99" t="str">
        <f t="shared" ref="S5447" si="14294">IF(COUNTA(Y5444:DP5447)=0,"none",HLOOKUP(S5444,Y5444:DP5447,4,FALSE))</f>
        <v>none</v>
      </c>
      <c r="T5447" s="100"/>
      <c r="U5447" s="100" t="str">
        <f t="array" ref="U5447">IF(COUNTA(Y5444:DP5447)=0,"none",IF($U$2="WAHR",$W$3,Abfrage!$F$4))</f>
        <v>none</v>
      </c>
      <c r="V5447" s="100" t="str">
        <f t="array" ref="V5447">IF(COUNTA(Y5444:DP5447)=0,"none",IF($U$2="WAHR",$W$3,Abfrage!$F$4))</f>
        <v>none</v>
      </c>
      <c r="W5447" s="100" t="str">
        <f t="array" ref="W5447">IF(COUNTA(Y5444:DP5447)=0,"none",IF($U$2="WAHR",$W$3,Abfrage!$F$4))</f>
        <v>none</v>
      </c>
      <c r="X5447" s="109"/>
    </row>
    <row r="5448" spans="2:24">
      <c r="B5448" s="75" t="s">
        <v>3356</v>
      </c>
      <c r="C5448" s="76"/>
      <c r="D5448" s="75" t="s">
        <v>95</v>
      </c>
      <c r="E5448" s="75" t="s">
        <v>148</v>
      </c>
      <c r="F5448" s="75" t="s">
        <v>175</v>
      </c>
      <c r="G5448" s="75" t="s">
        <v>306</v>
      </c>
      <c r="H5448" s="75"/>
      <c r="I5448" s="75" t="s">
        <v>1345</v>
      </c>
      <c r="J5448" s="75" t="s">
        <v>3357</v>
      </c>
      <c r="K5448" s="75" t="s">
        <v>306</v>
      </c>
      <c r="L5448" s="75" t="s">
        <v>306</v>
      </c>
      <c r="M5448" s="75" t="s">
        <v>306</v>
      </c>
      <c r="N5448" s="75" t="s">
        <v>306</v>
      </c>
      <c r="O5448" s="75" t="s">
        <v>306</v>
      </c>
      <c r="P5448" s="76" t="s">
        <v>306</v>
      </c>
      <c r="Q5448" s="216"/>
      <c r="R5448" s="77" t="str">
        <f t="shared" ref="R5448" si="14295">IF(COUNTA(Y5448:DP5451)=0,"01.01.1900",INDEX(Y5448:DP5448,MATCH(R5449,Y5449:DP5449,0)))</f>
        <v>01.01.1900</v>
      </c>
      <c r="S5448" s="78" t="str">
        <f t="shared" ref="S5448" si="14296">IF(COUNTA(Y5448:DP5451)=0,"01.01.1900",MAX(Y5448:DP5448))</f>
        <v>01.01.1900</v>
      </c>
      <c r="T5448" s="79"/>
      <c r="U5448" s="80" t="str">
        <f t="array" ref="U5448">IF(COUNTA(Y5448:DP5451)=0,"01.01.1900",IF(ISERROR(HLOOKUP(U5451,Y5451:DP5451,1,FALSE)),"01.01.1900",INDEX(Y5448:DP5448,MATCH(U5449&amp;U5451,Y5449:DP5449&amp;Y5451:DP5451,0))))</f>
        <v>01.01.1900</v>
      </c>
      <c r="V5448" s="81" t="str">
        <f t="shared" ref="V5448" si="14297">IF(COUNTA(Y5448:DP5451)=0,"01.01.1900",_xlfn.MAXIFS(Y5448:DP5448,Y5451:DP5451,V5451))</f>
        <v>01.01.1900</v>
      </c>
      <c r="W5448" s="82"/>
      <c r="X5448" s="106"/>
    </row>
    <row r="5449" spans="2:24">
      <c r="B5449" s="83"/>
      <c r="C5449" s="84"/>
      <c r="D5449" s="83"/>
      <c r="E5449" s="83"/>
      <c r="F5449" s="83"/>
      <c r="G5449" s="83"/>
      <c r="H5449" s="83"/>
      <c r="I5449" s="83"/>
      <c r="J5449" s="83"/>
      <c r="K5449" s="83"/>
      <c r="L5449" s="83"/>
      <c r="M5449" s="83"/>
      <c r="N5449" s="83"/>
      <c r="O5449" s="83"/>
      <c r="P5449" s="84"/>
      <c r="Q5449" s="217"/>
      <c r="R5449" s="85">
        <f t="shared" ref="R5449" si="14298">IF(COUNTA(Y5448:DP5451)=0,0,MIN(Y5449:DP5449))</f>
        <v>0</v>
      </c>
      <c r="S5449" s="86">
        <f t="shared" ref="S5449" si="14299">IF(COUNTA(Y5448:DP5451)=0,0,HLOOKUP(S5448,Y5448:DP5451,2,FALSE))</f>
        <v>0</v>
      </c>
      <c r="T5449" s="87">
        <f t="shared" ref="T5449" si="14300">IF(COUNTA(Y5448:DP5451)=0,0,AVERAGE(Y5449:DP5449))</f>
        <v>0</v>
      </c>
      <c r="U5449" s="88">
        <f t="shared" ref="U5449" si="14301">IF(COUNTA(Y5448:DP5451)=0,0,_xlfn.MINIFS(Y5449:DP5449,Y5451:DP5451,U5451))</f>
        <v>0</v>
      </c>
      <c r="V5449" s="89">
        <f t="array" ref="V5449">IF(COUNTA(Y5448:DP5451)=0,0,IF(ISERROR(HLOOKUP(V5451,Y5451:DP5451,1,FALSE)),0,INDEX(Y5449:DP5449,MATCH(V5448&amp;V5451,Y5448:DP5448&amp;Y5451:DP5451,0))))</f>
        <v>0</v>
      </c>
      <c r="W5449" s="90">
        <f t="array" ref="W5449">IF(COUNTA(Y5448:DP5451)=0,0,IF(ISERROR(HLOOKUP(W5451,Y5451:DP5451,1,FALSE)),0,AVERAGEIF(Y5451:DP5451,$W5451,Y5449:DP5449)))</f>
        <v>0</v>
      </c>
      <c r="X5449" s="107"/>
    </row>
    <row r="5450" spans="2:24">
      <c r="B5450" s="83"/>
      <c r="C5450" s="84"/>
      <c r="D5450" s="83"/>
      <c r="E5450" s="83"/>
      <c r="F5450" s="83"/>
      <c r="G5450" s="83"/>
      <c r="H5450" s="83"/>
      <c r="I5450" s="83"/>
      <c r="J5450" s="83"/>
      <c r="K5450" s="83"/>
      <c r="L5450" s="83"/>
      <c r="M5450" s="83"/>
      <c r="N5450" s="83"/>
      <c r="O5450" s="83"/>
      <c r="P5450" s="84"/>
      <c r="Q5450" s="217"/>
      <c r="R5450" s="91">
        <f t="shared" ref="R5450" si="14302">IF(COUNTA(Y5448:DP5451)=0,0,HLOOKUP(R5449,Y5449:DP5451,2,FALSE))</f>
        <v>0</v>
      </c>
      <c r="S5450" s="92">
        <f t="shared" ref="S5450" si="14303">IF(COUNTA(Y5448:DP5451)=0,0,HLOOKUP(S5448,Y5448:DP5451,3,FALSE))</f>
        <v>0</v>
      </c>
      <c r="T5450" s="93"/>
      <c r="U5450" s="94">
        <f t="array" ref="U5450">IF(COUNTA(Y5448:DP5451)=0,0,IF(ISERROR(HLOOKUP(U5451,Y5451:DP5451,1,FALSE)),0,INDEX(Y5450:DP5450,MATCH(U5449&amp;U5451,Y5449:DP5449&amp;Y5451:DP5451,0))))</f>
        <v>0</v>
      </c>
      <c r="V5450" s="94">
        <f t="array" ref="V5450">IF(COUNTA(Y5448:DP5451)=0,0,IF(ISERROR(HLOOKUP(V5451,Y5451:DP5451,1,FALSE)),0,INDEX(Y5450:DP5450,MATCH(V5449&amp;V5451,Y5449:DP5449&amp;Y5451:DP5451,0))))</f>
        <v>0</v>
      </c>
      <c r="W5450" s="95"/>
      <c r="X5450" s="108"/>
    </row>
    <row r="5451" spans="2:24" ht="13.9" thickBot="1">
      <c r="B5451" s="96"/>
      <c r="C5451" s="97"/>
      <c r="D5451" s="96"/>
      <c r="E5451" s="96"/>
      <c r="F5451" s="96"/>
      <c r="G5451" s="96"/>
      <c r="H5451" s="96"/>
      <c r="I5451" s="96"/>
      <c r="J5451" s="96"/>
      <c r="K5451" s="96"/>
      <c r="L5451" s="96"/>
      <c r="M5451" s="96"/>
      <c r="N5451" s="96"/>
      <c r="O5451" s="96"/>
      <c r="P5451" s="97"/>
      <c r="Q5451" s="218"/>
      <c r="R5451" s="98" t="str">
        <f t="shared" ref="R5451" si="14304">IF(COUNTA(Y5448:DP5451)=0,"none",HLOOKUP(R5449,Y5449:DP5451,3,FALSE))</f>
        <v>none</v>
      </c>
      <c r="S5451" s="99" t="str">
        <f t="shared" ref="S5451" si="14305">IF(COUNTA(Y5448:DP5451)=0,"none",HLOOKUP(S5448,Y5448:DP5451,4,FALSE))</f>
        <v>none</v>
      </c>
      <c r="T5451" s="100"/>
      <c r="U5451" s="100" t="str">
        <f t="array" ref="U5451">IF(COUNTA(Y5448:DP5451)=0,"none",IF($U$2="WAHR",$W$3,Abfrage!$F$4))</f>
        <v>none</v>
      </c>
      <c r="V5451" s="100" t="str">
        <f t="array" ref="V5451">IF(COUNTA(Y5448:DP5451)=0,"none",IF($U$2="WAHR",$W$3,Abfrage!$F$4))</f>
        <v>none</v>
      </c>
      <c r="W5451" s="100" t="str">
        <f t="array" ref="W5451">IF(COUNTA(Y5448:DP5451)=0,"none",IF($U$2="WAHR",$W$3,Abfrage!$F$4))</f>
        <v>none</v>
      </c>
      <c r="X5451" s="109"/>
    </row>
    <row r="5452" spans="2:24">
      <c r="B5452" s="75" t="s">
        <v>3358</v>
      </c>
      <c r="C5452" s="76">
        <v>1000308400</v>
      </c>
      <c r="D5452" s="75" t="s">
        <v>95</v>
      </c>
      <c r="E5452" s="75" t="s">
        <v>125</v>
      </c>
      <c r="F5452" s="75" t="s">
        <v>97</v>
      </c>
      <c r="G5452" s="75" t="s">
        <v>3359</v>
      </c>
      <c r="H5452" s="75" t="e">
        <v>#N/A</v>
      </c>
      <c r="I5452" s="75" t="s">
        <v>51</v>
      </c>
      <c r="J5452" s="75" t="s">
        <v>3360</v>
      </c>
      <c r="K5452" s="75" t="s">
        <v>306</v>
      </c>
      <c r="L5452" s="75" t="s">
        <v>306</v>
      </c>
      <c r="M5452" s="75" t="s">
        <v>306</v>
      </c>
      <c r="N5452" s="75" t="s">
        <v>306</v>
      </c>
      <c r="O5452" s="75" t="s">
        <v>309</v>
      </c>
      <c r="P5452" s="76" t="s">
        <v>306</v>
      </c>
      <c r="Q5452" s="216"/>
      <c r="R5452" s="77" t="str">
        <f t="shared" ref="R5452" si="14306">IF(COUNTA(Y5452:DP5455)=0,"01.01.1900",INDEX(Y5452:DP5452,MATCH(R5453,Y5453:DP5453,0)))</f>
        <v>01.01.1900</v>
      </c>
      <c r="S5452" s="78" t="str">
        <f t="shared" ref="S5452" si="14307">IF(COUNTA(Y5452:DP5455)=0,"01.01.1900",MAX(Y5452:DP5452))</f>
        <v>01.01.1900</v>
      </c>
      <c r="T5452" s="79"/>
      <c r="U5452" s="80" t="str">
        <f t="array" ref="U5452">IF(COUNTA(Y5452:DP5455)=0,"01.01.1900",IF(ISERROR(HLOOKUP(U5455,Y5455:DP5455,1,FALSE)),"01.01.1900",INDEX(Y5452:DP5452,MATCH(U5453&amp;U5455,Y5453:DP5453&amp;Y5455:DP5455,0))))</f>
        <v>01.01.1900</v>
      </c>
      <c r="V5452" s="81" t="str">
        <f t="shared" ref="V5452" si="14308">IF(COUNTA(Y5452:DP5455)=0,"01.01.1900",_xlfn.MAXIFS(Y5452:DP5452,Y5455:DP5455,V5455))</f>
        <v>01.01.1900</v>
      </c>
      <c r="W5452" s="82"/>
      <c r="X5452" s="106"/>
    </row>
    <row r="5453" spans="2:24">
      <c r="B5453" s="83"/>
      <c r="C5453" s="84"/>
      <c r="D5453" s="83"/>
      <c r="E5453" s="83"/>
      <c r="F5453" s="83"/>
      <c r="G5453" s="83"/>
      <c r="H5453" s="83"/>
      <c r="I5453" s="83"/>
      <c r="J5453" s="83"/>
      <c r="K5453" s="83"/>
      <c r="L5453" s="83"/>
      <c r="M5453" s="83"/>
      <c r="N5453" s="83"/>
      <c r="O5453" s="83"/>
      <c r="P5453" s="84"/>
      <c r="Q5453" s="217"/>
      <c r="R5453" s="85">
        <f t="shared" ref="R5453" si="14309">IF(COUNTA(Y5452:DP5455)=0,0,MIN(Y5453:DP5453))</f>
        <v>0</v>
      </c>
      <c r="S5453" s="86">
        <f t="shared" ref="S5453" si="14310">IF(COUNTA(Y5452:DP5455)=0,0,HLOOKUP(S5452,Y5452:DP5455,2,FALSE))</f>
        <v>0</v>
      </c>
      <c r="T5453" s="87">
        <f t="shared" ref="T5453" si="14311">IF(COUNTA(Y5452:DP5455)=0,0,AVERAGE(Y5453:DP5453))</f>
        <v>0</v>
      </c>
      <c r="U5453" s="88">
        <f t="shared" ref="U5453" si="14312">IF(COUNTA(Y5452:DP5455)=0,0,_xlfn.MINIFS(Y5453:DP5453,Y5455:DP5455,U5455))</f>
        <v>0</v>
      </c>
      <c r="V5453" s="89">
        <f t="array" ref="V5453">IF(COUNTA(Y5452:DP5455)=0,0,IF(ISERROR(HLOOKUP(V5455,Y5455:DP5455,1,FALSE)),0,INDEX(Y5453:DP5453,MATCH(V5452&amp;V5455,Y5452:DP5452&amp;Y5455:DP5455,0))))</f>
        <v>0</v>
      </c>
      <c r="W5453" s="90">
        <f t="array" ref="W5453">IF(COUNTA(Y5452:DP5455)=0,0,IF(ISERROR(HLOOKUP(W5455,Y5455:DP5455,1,FALSE)),0,AVERAGEIF(Y5455:DP5455,$W5455,Y5453:DP5453)))</f>
        <v>0</v>
      </c>
      <c r="X5453" s="107"/>
    </row>
    <row r="5454" spans="2:24">
      <c r="B5454" s="83"/>
      <c r="C5454" s="84"/>
      <c r="D5454" s="83"/>
      <c r="E5454" s="83"/>
      <c r="F5454" s="83"/>
      <c r="G5454" s="83"/>
      <c r="H5454" s="83"/>
      <c r="I5454" s="83"/>
      <c r="J5454" s="83"/>
      <c r="K5454" s="83"/>
      <c r="L5454" s="83"/>
      <c r="M5454" s="83"/>
      <c r="N5454" s="83"/>
      <c r="O5454" s="83"/>
      <c r="P5454" s="84"/>
      <c r="Q5454" s="217"/>
      <c r="R5454" s="91">
        <f t="shared" ref="R5454" si="14313">IF(COUNTA(Y5452:DP5455)=0,0,HLOOKUP(R5453,Y5453:DP5455,2,FALSE))</f>
        <v>0</v>
      </c>
      <c r="S5454" s="92">
        <f t="shared" ref="S5454" si="14314">IF(COUNTA(Y5452:DP5455)=0,0,HLOOKUP(S5452,Y5452:DP5455,3,FALSE))</f>
        <v>0</v>
      </c>
      <c r="T5454" s="93"/>
      <c r="U5454" s="94">
        <f t="array" ref="U5454">IF(COUNTA(Y5452:DP5455)=0,0,IF(ISERROR(HLOOKUP(U5455,Y5455:DP5455,1,FALSE)),0,INDEX(Y5454:DP5454,MATCH(U5453&amp;U5455,Y5453:DP5453&amp;Y5455:DP5455,0))))</f>
        <v>0</v>
      </c>
      <c r="V5454" s="94">
        <f t="array" ref="V5454">IF(COUNTA(Y5452:DP5455)=0,0,IF(ISERROR(HLOOKUP(V5455,Y5455:DP5455,1,FALSE)),0,INDEX(Y5454:DP5454,MATCH(V5453&amp;V5455,Y5453:DP5453&amp;Y5455:DP5455,0))))</f>
        <v>0</v>
      </c>
      <c r="W5454" s="95"/>
      <c r="X5454" s="108"/>
    </row>
    <row r="5455" spans="2:24" ht="13.9" thickBot="1">
      <c r="B5455" s="96"/>
      <c r="C5455" s="97"/>
      <c r="D5455" s="96"/>
      <c r="E5455" s="96"/>
      <c r="F5455" s="96"/>
      <c r="G5455" s="96"/>
      <c r="H5455" s="96"/>
      <c r="I5455" s="96"/>
      <c r="J5455" s="96"/>
      <c r="K5455" s="96"/>
      <c r="L5455" s="96"/>
      <c r="M5455" s="96"/>
      <c r="N5455" s="96"/>
      <c r="O5455" s="96"/>
      <c r="P5455" s="97"/>
      <c r="Q5455" s="218"/>
      <c r="R5455" s="98" t="str">
        <f t="shared" ref="R5455" si="14315">IF(COUNTA(Y5452:DP5455)=0,"none",HLOOKUP(R5453,Y5453:DP5455,3,FALSE))</f>
        <v>none</v>
      </c>
      <c r="S5455" s="99" t="str">
        <f t="shared" ref="S5455" si="14316">IF(COUNTA(Y5452:DP5455)=0,"none",HLOOKUP(S5452,Y5452:DP5455,4,FALSE))</f>
        <v>none</v>
      </c>
      <c r="T5455" s="100"/>
      <c r="U5455" s="100" t="str">
        <f t="array" ref="U5455">IF(COUNTA(Y5452:DP5455)=0,"none",IF($U$2="WAHR",$W$3,Abfrage!$F$4))</f>
        <v>none</v>
      </c>
      <c r="V5455" s="100" t="str">
        <f t="array" ref="V5455">IF(COUNTA(Y5452:DP5455)=0,"none",IF($U$2="WAHR",$W$3,Abfrage!$F$4))</f>
        <v>none</v>
      </c>
      <c r="W5455" s="100" t="str">
        <f t="array" ref="W5455">IF(COUNTA(Y5452:DP5455)=0,"none",IF($U$2="WAHR",$W$3,Abfrage!$F$4))</f>
        <v>none</v>
      </c>
      <c r="X5455" s="109"/>
    </row>
    <row r="5456" spans="2:24">
      <c r="B5456" s="75" t="s">
        <v>3361</v>
      </c>
      <c r="C5456" s="76">
        <v>1000308397</v>
      </c>
      <c r="D5456" s="75" t="s">
        <v>169</v>
      </c>
      <c r="E5456" s="75" t="s">
        <v>125</v>
      </c>
      <c r="F5456" s="75" t="s">
        <v>371</v>
      </c>
      <c r="G5456" s="75" t="s">
        <v>125</v>
      </c>
      <c r="H5456" s="75" t="e">
        <v>#N/A</v>
      </c>
      <c r="I5456" s="75" t="s">
        <v>51</v>
      </c>
      <c r="J5456" s="75" t="s">
        <v>3362</v>
      </c>
      <c r="K5456" s="75" t="s">
        <v>306</v>
      </c>
      <c r="L5456" s="75" t="s">
        <v>306</v>
      </c>
      <c r="M5456" s="75" t="s">
        <v>306</v>
      </c>
      <c r="N5456" s="75" t="s">
        <v>897</v>
      </c>
      <c r="O5456" s="75" t="s">
        <v>309</v>
      </c>
      <c r="P5456" s="76" t="s">
        <v>306</v>
      </c>
      <c r="Q5456" s="216"/>
      <c r="R5456" s="77" t="str">
        <f t="shared" ref="R5456" si="14317">IF(COUNTA(Y5456:DP5459)=0,"01.01.1900",INDEX(Y5456:DP5456,MATCH(R5457,Y5457:DP5457,0)))</f>
        <v>01.01.1900</v>
      </c>
      <c r="S5456" s="78" t="str">
        <f t="shared" ref="S5456" si="14318">IF(COUNTA(Y5456:DP5459)=0,"01.01.1900",MAX(Y5456:DP5456))</f>
        <v>01.01.1900</v>
      </c>
      <c r="T5456" s="79"/>
      <c r="U5456" s="80" t="str">
        <f t="array" ref="U5456">IF(COUNTA(Y5456:DP5459)=0,"01.01.1900",IF(ISERROR(HLOOKUP(U5459,Y5459:DP5459,1,FALSE)),"01.01.1900",INDEX(Y5456:DP5456,MATCH(U5457&amp;U5459,Y5457:DP5457&amp;Y5459:DP5459,0))))</f>
        <v>01.01.1900</v>
      </c>
      <c r="V5456" s="81" t="str">
        <f t="shared" ref="V5456" si="14319">IF(COUNTA(Y5456:DP5459)=0,"01.01.1900",_xlfn.MAXIFS(Y5456:DP5456,Y5459:DP5459,V5459))</f>
        <v>01.01.1900</v>
      </c>
      <c r="W5456" s="82"/>
      <c r="X5456" s="106"/>
    </row>
    <row r="5457" spans="2:26">
      <c r="B5457" s="83"/>
      <c r="C5457" s="84"/>
      <c r="D5457" s="83"/>
      <c r="E5457" s="83"/>
      <c r="F5457" s="83"/>
      <c r="G5457" s="83"/>
      <c r="H5457" s="83"/>
      <c r="I5457" s="83"/>
      <c r="J5457" s="83"/>
      <c r="K5457" s="83"/>
      <c r="L5457" s="83"/>
      <c r="M5457" s="83"/>
      <c r="N5457" s="83"/>
      <c r="O5457" s="83"/>
      <c r="P5457" s="84"/>
      <c r="Q5457" s="217"/>
      <c r="R5457" s="85">
        <f t="shared" ref="R5457" si="14320">IF(COUNTA(Y5456:DP5459)=0,0,MIN(Y5457:DP5457))</f>
        <v>0</v>
      </c>
      <c r="S5457" s="86">
        <f t="shared" ref="S5457" si="14321">IF(COUNTA(Y5456:DP5459)=0,0,HLOOKUP(S5456,Y5456:DP5459,2,FALSE))</f>
        <v>0</v>
      </c>
      <c r="T5457" s="87">
        <f t="shared" ref="T5457" si="14322">IF(COUNTA(Y5456:DP5459)=0,0,AVERAGE(Y5457:DP5457))</f>
        <v>0</v>
      </c>
      <c r="U5457" s="88">
        <f t="shared" ref="U5457" si="14323">IF(COUNTA(Y5456:DP5459)=0,0,_xlfn.MINIFS(Y5457:DP5457,Y5459:DP5459,U5459))</f>
        <v>0</v>
      </c>
      <c r="V5457" s="89">
        <f t="array" ref="V5457">IF(COUNTA(Y5456:DP5459)=0,0,IF(ISERROR(HLOOKUP(V5459,Y5459:DP5459,1,FALSE)),0,INDEX(Y5457:DP5457,MATCH(V5456&amp;V5459,Y5456:DP5456&amp;Y5459:DP5459,0))))</f>
        <v>0</v>
      </c>
      <c r="W5457" s="90">
        <f t="array" ref="W5457">IF(COUNTA(Y5456:DP5459)=0,0,IF(ISERROR(HLOOKUP(W5459,Y5459:DP5459,1,FALSE)),0,AVERAGEIF(Y5459:DP5459,$W5459,Y5457:DP5457)))</f>
        <v>0</v>
      </c>
      <c r="X5457" s="107"/>
    </row>
    <row r="5458" spans="2:26">
      <c r="B5458" s="83"/>
      <c r="C5458" s="84"/>
      <c r="D5458" s="83"/>
      <c r="E5458" s="83"/>
      <c r="F5458" s="83"/>
      <c r="G5458" s="83"/>
      <c r="H5458" s="83"/>
      <c r="I5458" s="83"/>
      <c r="J5458" s="83"/>
      <c r="K5458" s="83"/>
      <c r="L5458" s="83"/>
      <c r="M5458" s="83"/>
      <c r="N5458" s="83"/>
      <c r="O5458" s="83"/>
      <c r="P5458" s="84"/>
      <c r="Q5458" s="217"/>
      <c r="R5458" s="91">
        <f t="shared" ref="R5458" si="14324">IF(COUNTA(Y5456:DP5459)=0,0,HLOOKUP(R5457,Y5457:DP5459,2,FALSE))</f>
        <v>0</v>
      </c>
      <c r="S5458" s="92">
        <f t="shared" ref="S5458" si="14325">IF(COUNTA(Y5456:DP5459)=0,0,HLOOKUP(S5456,Y5456:DP5459,3,FALSE))</f>
        <v>0</v>
      </c>
      <c r="T5458" s="93"/>
      <c r="U5458" s="94">
        <f t="array" ref="U5458">IF(COUNTA(Y5456:DP5459)=0,0,IF(ISERROR(HLOOKUP(U5459,Y5459:DP5459,1,FALSE)),0,INDEX(Y5458:DP5458,MATCH(U5457&amp;U5459,Y5457:DP5457&amp;Y5459:DP5459,0))))</f>
        <v>0</v>
      </c>
      <c r="V5458" s="94">
        <f t="array" ref="V5458">IF(COUNTA(Y5456:DP5459)=0,0,IF(ISERROR(HLOOKUP(V5459,Y5459:DP5459,1,FALSE)),0,INDEX(Y5458:DP5458,MATCH(V5457&amp;V5459,Y5457:DP5457&amp;Y5459:DP5459,0))))</f>
        <v>0</v>
      </c>
      <c r="W5458" s="95"/>
      <c r="X5458" s="108"/>
    </row>
    <row r="5459" spans="2:26" ht="13.9" thickBot="1">
      <c r="B5459" s="96"/>
      <c r="C5459" s="97"/>
      <c r="D5459" s="96"/>
      <c r="E5459" s="96"/>
      <c r="F5459" s="96"/>
      <c r="G5459" s="96"/>
      <c r="H5459" s="96"/>
      <c r="I5459" s="96"/>
      <c r="J5459" s="96"/>
      <c r="K5459" s="96"/>
      <c r="L5459" s="96"/>
      <c r="M5459" s="96"/>
      <c r="N5459" s="96"/>
      <c r="O5459" s="96"/>
      <c r="P5459" s="97"/>
      <c r="Q5459" s="218"/>
      <c r="R5459" s="98" t="str">
        <f t="shared" ref="R5459" si="14326">IF(COUNTA(Y5456:DP5459)=0,"none",HLOOKUP(R5457,Y5457:DP5459,3,FALSE))</f>
        <v>none</v>
      </c>
      <c r="S5459" s="99" t="str">
        <f t="shared" ref="S5459" si="14327">IF(COUNTA(Y5456:DP5459)=0,"none",HLOOKUP(S5456,Y5456:DP5459,4,FALSE))</f>
        <v>none</v>
      </c>
      <c r="T5459" s="100"/>
      <c r="U5459" s="100" t="str">
        <f t="array" ref="U5459">IF(COUNTA(Y5456:DP5459)=0,"none",IF($U$2="WAHR",$W$3,Abfrage!$F$4))</f>
        <v>none</v>
      </c>
      <c r="V5459" s="100" t="str">
        <f t="array" ref="V5459">IF(COUNTA(Y5456:DP5459)=0,"none",IF($U$2="WAHR",$W$3,Abfrage!$F$4))</f>
        <v>none</v>
      </c>
      <c r="W5459" s="100" t="str">
        <f t="array" ref="W5459">IF(COUNTA(Y5456:DP5459)=0,"none",IF($U$2="WAHR",$W$3,Abfrage!$F$4))</f>
        <v>none</v>
      </c>
      <c r="X5459" s="109"/>
    </row>
    <row r="5460" spans="2:26">
      <c r="B5460" s="75" t="s">
        <v>3363</v>
      </c>
      <c r="C5460" s="76">
        <v>1000308401</v>
      </c>
      <c r="D5460" s="75" t="s">
        <v>95</v>
      </c>
      <c r="E5460" s="75" t="s">
        <v>170</v>
      </c>
      <c r="F5460" s="75" t="s">
        <v>103</v>
      </c>
      <c r="G5460" s="75" t="s">
        <v>103</v>
      </c>
      <c r="H5460" s="75" t="s">
        <v>72</v>
      </c>
      <c r="I5460" s="75" t="s">
        <v>51</v>
      </c>
      <c r="J5460" s="75" t="s">
        <v>3364</v>
      </c>
      <c r="K5460" s="75" t="s">
        <v>306</v>
      </c>
      <c r="L5460" s="75" t="s">
        <v>306</v>
      </c>
      <c r="M5460" s="75" t="s">
        <v>306</v>
      </c>
      <c r="N5460" s="75" t="s">
        <v>306</v>
      </c>
      <c r="O5460" s="75" t="s">
        <v>551</v>
      </c>
      <c r="P5460" s="76" t="s">
        <v>306</v>
      </c>
      <c r="Q5460" s="216"/>
      <c r="R5460" s="77">
        <f t="shared" ref="R5460" si="14328">IF(COUNTA(Y5460:DP5463)=0,"01.01.1900",INDEX(Y5460:DP5460,MATCH(R5461,Y5461:DP5461,0)))</f>
        <v>45849</v>
      </c>
      <c r="S5460" s="78">
        <f t="shared" ref="S5460" si="14329">IF(COUNTA(Y5460:DP5463)=0,"01.01.1900",MAX(Y5460:DP5460))</f>
        <v>45849</v>
      </c>
      <c r="T5460" s="79"/>
      <c r="U5460" s="80" t="str">
        <f t="array" ref="U5460">IF(COUNTA(Y5460:DP5463)=0,"01.01.1900",IF(ISERROR(HLOOKUP(U5463,Y5463:DP5463,1,FALSE)),"01.01.1900",INDEX(Y5460:DP5460,MATCH(U5461&amp;U5463,Y5461:DP5461&amp;Y5463:DP5463,0))))</f>
        <v>01.01.1900</v>
      </c>
      <c r="V5460" s="81">
        <f t="shared" ref="V5460" si="14330">IF(COUNTA(Y5460:DP5463)=0,"01.01.1900",_xlfn.MAXIFS(Y5460:DP5460,Y5463:DP5463,V5463))</f>
        <v>0</v>
      </c>
      <c r="W5460" s="82"/>
      <c r="X5460" s="106"/>
      <c r="Y5460" s="141">
        <v>45849</v>
      </c>
      <c r="Z5460" s="141">
        <v>45468</v>
      </c>
    </row>
    <row r="5461" spans="2:26">
      <c r="B5461" s="83"/>
      <c r="C5461" s="84"/>
      <c r="D5461" s="83"/>
      <c r="E5461" s="83"/>
      <c r="F5461" s="83"/>
      <c r="G5461" s="83"/>
      <c r="H5461" s="83"/>
      <c r="I5461" s="83"/>
      <c r="J5461" s="83"/>
      <c r="K5461" s="83"/>
      <c r="L5461" s="83"/>
      <c r="M5461" s="83"/>
      <c r="N5461" s="83"/>
      <c r="O5461" s="83"/>
      <c r="P5461" s="84"/>
      <c r="Q5461" s="217"/>
      <c r="R5461" s="85">
        <f t="shared" ref="R5461" si="14331">IF(COUNTA(Y5460:DP5463)=0,0,MIN(Y5461:DP5461))</f>
        <v>0.16800000000000001</v>
      </c>
      <c r="S5461" s="86">
        <f t="shared" ref="S5461" si="14332">IF(COUNTA(Y5460:DP5463)=0,0,HLOOKUP(S5460,Y5460:DP5463,2,FALSE))</f>
        <v>0.16800000000000001</v>
      </c>
      <c r="T5461" s="87">
        <f t="shared" ref="T5461" si="14333">IF(COUNTA(Y5460:DP5463)=0,0,AVERAGE(Y5461:DP5461))</f>
        <v>0.21975</v>
      </c>
      <c r="U5461" s="88">
        <f t="shared" ref="U5461" si="14334">IF(COUNTA(Y5460:DP5463)=0,0,_xlfn.MINIFS(Y5461:DP5461,Y5463:DP5463,U5463))</f>
        <v>0</v>
      </c>
      <c r="V5461" s="89">
        <f t="array" ref="V5461">IF(COUNTA(Y5460:DP5463)=0,0,IF(ISERROR(HLOOKUP(V5463,Y5463:DP5463,1,FALSE)),0,INDEX(Y5461:DP5461,MATCH(V5460&amp;V5463,Y5460:DP5460&amp;Y5463:DP5463,0))))</f>
        <v>0</v>
      </c>
      <c r="W5461" s="90">
        <f t="array" ref="W5461">IF(COUNTA(Y5460:DP5463)=0,0,IF(ISERROR(HLOOKUP(W5463,Y5463:DP5463,1,FALSE)),0,AVERAGEIF(Y5463:DP5463,$W5463,Y5461:DP5461)))</f>
        <v>0</v>
      </c>
      <c r="X5461" s="107"/>
      <c r="Y5461" s="142">
        <v>0.16800000000000001</v>
      </c>
      <c r="Z5461" s="142">
        <v>0.27150000000000002</v>
      </c>
    </row>
    <row r="5462" spans="2:26">
      <c r="B5462" s="83"/>
      <c r="C5462" s="84"/>
      <c r="D5462" s="83"/>
      <c r="E5462" s="83"/>
      <c r="F5462" s="83"/>
      <c r="G5462" s="83"/>
      <c r="H5462" s="83"/>
      <c r="I5462" s="83"/>
      <c r="J5462" s="83"/>
      <c r="K5462" s="83"/>
      <c r="L5462" s="83"/>
      <c r="M5462" s="83"/>
      <c r="N5462" s="83"/>
      <c r="O5462" s="83"/>
      <c r="P5462" s="84"/>
      <c r="Q5462" s="217"/>
      <c r="R5462" s="91">
        <f t="shared" ref="R5462" si="14335">IF(COUNTA(Y5460:DP5463)=0,0,HLOOKUP(R5461,Y5461:DP5463,2,FALSE))</f>
        <v>1000</v>
      </c>
      <c r="S5462" s="92">
        <f t="shared" ref="S5462" si="14336">IF(COUNTA(Y5460:DP5463)=0,0,HLOOKUP(S5460,Y5460:DP5463,3,FALSE))</f>
        <v>1000</v>
      </c>
      <c r="T5462" s="93"/>
      <c r="U5462" s="94">
        <f t="array" ref="U5462">IF(COUNTA(Y5460:DP5463)=0,0,IF(ISERROR(HLOOKUP(U5463,Y5463:DP5463,1,FALSE)),0,INDEX(Y5462:DP5462,MATCH(U5461&amp;U5463,Y5461:DP5461&amp;Y5463:DP5463,0))))</f>
        <v>0</v>
      </c>
      <c r="V5462" s="94">
        <f t="array" ref="V5462">IF(COUNTA(Y5460:DP5463)=0,0,IF(ISERROR(HLOOKUP(V5463,Y5463:DP5463,1,FALSE)),0,INDEX(Y5462:DP5462,MATCH(V5461&amp;V5463,Y5461:DP5461&amp;Y5463:DP5463,0))))</f>
        <v>0</v>
      </c>
      <c r="W5462" s="95"/>
      <c r="X5462" s="108"/>
      <c r="Y5462" s="143">
        <v>1000</v>
      </c>
      <c r="Z5462" s="143">
        <v>100</v>
      </c>
    </row>
    <row r="5463" spans="2:26" ht="13.9" thickBot="1">
      <c r="B5463" s="96"/>
      <c r="C5463" s="97"/>
      <c r="D5463" s="96"/>
      <c r="E5463" s="96"/>
      <c r="F5463" s="96"/>
      <c r="G5463" s="96"/>
      <c r="H5463" s="96"/>
      <c r="I5463" s="96"/>
      <c r="J5463" s="96"/>
      <c r="K5463" s="96"/>
      <c r="L5463" s="96"/>
      <c r="M5463" s="96"/>
      <c r="N5463" s="96"/>
      <c r="O5463" s="96"/>
      <c r="P5463" s="97"/>
      <c r="Q5463" s="218"/>
      <c r="R5463" s="98" t="str">
        <f t="shared" ref="R5463" si="14337">IF(COUNTA(Y5460:DP5463)=0,"none",HLOOKUP(R5461,Y5461:DP5463,3,FALSE))</f>
        <v>www (-30%)</v>
      </c>
      <c r="S5463" s="99" t="str">
        <f t="shared" ref="S5463" si="14338">IF(COUNTA(Y5460:DP5463)=0,"none",HLOOKUP(S5460,Y5460:DP5463,4,FALSE))</f>
        <v>www (-30%)</v>
      </c>
      <c r="T5463" s="100"/>
      <c r="U5463" s="100">
        <f t="array" ref="U5463">IF(COUNTA(Y5460:DP5463)=0,"none",IF($U$2="WAHR",$W$3,Abfrage!$F$4))</f>
        <v>0</v>
      </c>
      <c r="V5463" s="100">
        <f t="array" ref="V5463">IF(COUNTA(Y5460:DP5463)=0,"none",IF($U$2="WAHR",$W$3,Abfrage!$F$4))</f>
        <v>0</v>
      </c>
      <c r="W5463" s="100">
        <f t="array" ref="W5463">IF(COUNTA(Y5460:DP5463)=0,"none",IF($U$2="WAHR",$W$3,Abfrage!$F$4))</f>
        <v>0</v>
      </c>
      <c r="X5463" s="109"/>
      <c r="Y5463" s="144" t="s">
        <v>43</v>
      </c>
      <c r="Z5463" s="144" t="s">
        <v>47</v>
      </c>
    </row>
    <row r="5464" spans="2:26">
      <c r="B5464" s="75" t="s">
        <v>3365</v>
      </c>
      <c r="C5464" s="76">
        <v>1000387428</v>
      </c>
      <c r="D5464" s="75" t="s">
        <v>169</v>
      </c>
      <c r="E5464" s="75" t="s">
        <v>604</v>
      </c>
      <c r="F5464" s="75" t="s">
        <v>605</v>
      </c>
      <c r="G5464" s="75" t="s">
        <v>2692</v>
      </c>
      <c r="H5464" s="75" t="e">
        <v>#N/A</v>
      </c>
      <c r="I5464" s="75" t="s">
        <v>201</v>
      </c>
      <c r="J5464" s="75" t="s">
        <v>3366</v>
      </c>
      <c r="K5464" s="75" t="s">
        <v>306</v>
      </c>
      <c r="L5464" s="75" t="s">
        <v>306</v>
      </c>
      <c r="M5464" s="75" t="s">
        <v>306</v>
      </c>
      <c r="N5464" s="75" t="s">
        <v>306</v>
      </c>
      <c r="O5464" s="75" t="s">
        <v>309</v>
      </c>
      <c r="P5464" s="76" t="s">
        <v>306</v>
      </c>
      <c r="Q5464" s="216"/>
      <c r="R5464" s="77" t="str">
        <f t="shared" ref="R5464" si="14339">IF(COUNTA(Y5464:DP5467)=0,"01.01.1900",INDEX(Y5464:DP5464,MATCH(R5465,Y5465:DP5465,0)))</f>
        <v>01.01.1900</v>
      </c>
      <c r="S5464" s="78" t="str">
        <f t="shared" ref="S5464" si="14340">IF(COUNTA(Y5464:DP5467)=0,"01.01.1900",MAX(Y5464:DP5464))</f>
        <v>01.01.1900</v>
      </c>
      <c r="T5464" s="79"/>
      <c r="U5464" s="80" t="str">
        <f t="array" ref="U5464">IF(COUNTA(Y5464:DP5467)=0,"01.01.1900",IF(ISERROR(HLOOKUP(U5467,Y5467:DP5467,1,FALSE)),"01.01.1900",INDEX(Y5464:DP5464,MATCH(U5465&amp;U5467,Y5465:DP5465&amp;Y5467:DP5467,0))))</f>
        <v>01.01.1900</v>
      </c>
      <c r="V5464" s="81" t="str">
        <f t="shared" ref="V5464" si="14341">IF(COUNTA(Y5464:DP5467)=0,"01.01.1900",_xlfn.MAXIFS(Y5464:DP5464,Y5467:DP5467,V5467))</f>
        <v>01.01.1900</v>
      </c>
      <c r="W5464" s="82"/>
      <c r="X5464" s="106"/>
    </row>
    <row r="5465" spans="2:26">
      <c r="B5465" s="83"/>
      <c r="C5465" s="84"/>
      <c r="D5465" s="83"/>
      <c r="E5465" s="83"/>
      <c r="F5465" s="83"/>
      <c r="G5465" s="83"/>
      <c r="H5465" s="83"/>
      <c r="I5465" s="83"/>
      <c r="J5465" s="83"/>
      <c r="K5465" s="83"/>
      <c r="L5465" s="83"/>
      <c r="M5465" s="83"/>
      <c r="N5465" s="83"/>
      <c r="O5465" s="83"/>
      <c r="P5465" s="84"/>
      <c r="Q5465" s="217"/>
      <c r="R5465" s="85">
        <f t="shared" ref="R5465" si="14342">IF(COUNTA(Y5464:DP5467)=0,0,MIN(Y5465:DP5465))</f>
        <v>0</v>
      </c>
      <c r="S5465" s="86">
        <f t="shared" ref="S5465" si="14343">IF(COUNTA(Y5464:DP5467)=0,0,HLOOKUP(S5464,Y5464:DP5467,2,FALSE))</f>
        <v>0</v>
      </c>
      <c r="T5465" s="87">
        <f t="shared" ref="T5465" si="14344">IF(COUNTA(Y5464:DP5467)=0,0,AVERAGE(Y5465:DP5465))</f>
        <v>0</v>
      </c>
      <c r="U5465" s="88">
        <f t="shared" ref="U5465" si="14345">IF(COUNTA(Y5464:DP5467)=0,0,_xlfn.MINIFS(Y5465:DP5465,Y5467:DP5467,U5467))</f>
        <v>0</v>
      </c>
      <c r="V5465" s="89">
        <f t="array" ref="V5465">IF(COUNTA(Y5464:DP5467)=0,0,IF(ISERROR(HLOOKUP(V5467,Y5467:DP5467,1,FALSE)),0,INDEX(Y5465:DP5465,MATCH(V5464&amp;V5467,Y5464:DP5464&amp;Y5467:DP5467,0))))</f>
        <v>0</v>
      </c>
      <c r="W5465" s="90">
        <f t="array" ref="W5465">IF(COUNTA(Y5464:DP5467)=0,0,IF(ISERROR(HLOOKUP(W5467,Y5467:DP5467,1,FALSE)),0,AVERAGEIF(Y5467:DP5467,$W5467,Y5465:DP5465)))</f>
        <v>0</v>
      </c>
      <c r="X5465" s="107"/>
    </row>
    <row r="5466" spans="2:26">
      <c r="B5466" s="83"/>
      <c r="C5466" s="84"/>
      <c r="D5466" s="83"/>
      <c r="E5466" s="83"/>
      <c r="F5466" s="83"/>
      <c r="G5466" s="83"/>
      <c r="H5466" s="83"/>
      <c r="I5466" s="83"/>
      <c r="J5466" s="83"/>
      <c r="K5466" s="83"/>
      <c r="L5466" s="83"/>
      <c r="M5466" s="83"/>
      <c r="N5466" s="83"/>
      <c r="O5466" s="83"/>
      <c r="P5466" s="84"/>
      <c r="Q5466" s="217"/>
      <c r="R5466" s="91">
        <f t="shared" ref="R5466" si="14346">IF(COUNTA(Y5464:DP5467)=0,0,HLOOKUP(R5465,Y5465:DP5467,2,FALSE))</f>
        <v>0</v>
      </c>
      <c r="S5466" s="92">
        <f t="shared" ref="S5466" si="14347">IF(COUNTA(Y5464:DP5467)=0,0,HLOOKUP(S5464,Y5464:DP5467,3,FALSE))</f>
        <v>0</v>
      </c>
      <c r="T5466" s="93"/>
      <c r="U5466" s="94">
        <f t="array" ref="U5466">IF(COUNTA(Y5464:DP5467)=0,0,IF(ISERROR(HLOOKUP(U5467,Y5467:DP5467,1,FALSE)),0,INDEX(Y5466:DP5466,MATCH(U5465&amp;U5467,Y5465:DP5465&amp;Y5467:DP5467,0))))</f>
        <v>0</v>
      </c>
      <c r="V5466" s="94">
        <f t="array" ref="V5466">IF(COUNTA(Y5464:DP5467)=0,0,IF(ISERROR(HLOOKUP(V5467,Y5467:DP5467,1,FALSE)),0,INDEX(Y5466:DP5466,MATCH(V5465&amp;V5467,Y5465:DP5465&amp;Y5467:DP5467,0))))</f>
        <v>0</v>
      </c>
      <c r="W5466" s="95"/>
      <c r="X5466" s="108"/>
    </row>
    <row r="5467" spans="2:26" ht="13.9" thickBot="1">
      <c r="B5467" s="96"/>
      <c r="C5467" s="97"/>
      <c r="D5467" s="96"/>
      <c r="E5467" s="96"/>
      <c r="F5467" s="96"/>
      <c r="G5467" s="96"/>
      <c r="H5467" s="96"/>
      <c r="I5467" s="96"/>
      <c r="J5467" s="96"/>
      <c r="K5467" s="96"/>
      <c r="L5467" s="96"/>
      <c r="M5467" s="96"/>
      <c r="N5467" s="96"/>
      <c r="O5467" s="96"/>
      <c r="P5467" s="97"/>
      <c r="Q5467" s="218"/>
      <c r="R5467" s="98" t="str">
        <f t="shared" ref="R5467" si="14348">IF(COUNTA(Y5464:DP5467)=0,"none",HLOOKUP(R5465,Y5465:DP5467,3,FALSE))</f>
        <v>none</v>
      </c>
      <c r="S5467" s="99" t="str">
        <f t="shared" ref="S5467" si="14349">IF(COUNTA(Y5464:DP5467)=0,"none",HLOOKUP(S5464,Y5464:DP5467,4,FALSE))</f>
        <v>none</v>
      </c>
      <c r="T5467" s="100"/>
      <c r="U5467" s="100" t="str">
        <f t="array" ref="U5467">IF(COUNTA(Y5464:DP5467)=0,"none",IF($U$2="WAHR",$W$3,Abfrage!$F$4))</f>
        <v>none</v>
      </c>
      <c r="V5467" s="100" t="str">
        <f t="array" ref="V5467">IF(COUNTA(Y5464:DP5467)=0,"none",IF($U$2="WAHR",$W$3,Abfrage!$F$4))</f>
        <v>none</v>
      </c>
      <c r="W5467" s="100" t="str">
        <f t="array" ref="W5467">IF(COUNTA(Y5464:DP5467)=0,"none",IF($U$2="WAHR",$W$3,Abfrage!$F$4))</f>
        <v>none</v>
      </c>
      <c r="X5467" s="109"/>
    </row>
    <row r="5468" spans="2:26">
      <c r="B5468" s="75" t="s">
        <v>3367</v>
      </c>
      <c r="C5468" s="76"/>
      <c r="D5468" s="75" t="s">
        <v>95</v>
      </c>
      <c r="E5468" s="75" t="s">
        <v>175</v>
      </c>
      <c r="F5468" s="75" t="s">
        <v>175</v>
      </c>
      <c r="G5468" s="75" t="s">
        <v>306</v>
      </c>
      <c r="H5468" s="75"/>
      <c r="I5468" s="75" t="s">
        <v>1345</v>
      </c>
      <c r="J5468" s="75" t="s">
        <v>3368</v>
      </c>
      <c r="K5468" s="75" t="s">
        <v>306</v>
      </c>
      <c r="L5468" s="75" t="s">
        <v>306</v>
      </c>
      <c r="M5468" s="75" t="s">
        <v>306</v>
      </c>
      <c r="N5468" s="75" t="s">
        <v>306</v>
      </c>
      <c r="O5468" s="75" t="s">
        <v>306</v>
      </c>
      <c r="P5468" s="76" t="s">
        <v>306</v>
      </c>
      <c r="Q5468" s="216"/>
      <c r="R5468" s="77" t="str">
        <f t="shared" ref="R5468" si="14350">IF(COUNTA(Y5468:DP5471)=0,"01.01.1900",INDEX(Y5468:DP5468,MATCH(R5469,Y5469:DP5469,0)))</f>
        <v>01.01.1900</v>
      </c>
      <c r="S5468" s="78" t="str">
        <f t="shared" ref="S5468" si="14351">IF(COUNTA(Y5468:DP5471)=0,"01.01.1900",MAX(Y5468:DP5468))</f>
        <v>01.01.1900</v>
      </c>
      <c r="T5468" s="79"/>
      <c r="U5468" s="80" t="str">
        <f t="array" ref="U5468">IF(COUNTA(Y5468:DP5471)=0,"01.01.1900",IF(ISERROR(HLOOKUP(U5471,Y5471:DP5471,1,FALSE)),"01.01.1900",INDEX(Y5468:DP5468,MATCH(U5469&amp;U5471,Y5469:DP5469&amp;Y5471:DP5471,0))))</f>
        <v>01.01.1900</v>
      </c>
      <c r="V5468" s="81" t="str">
        <f t="shared" ref="V5468" si="14352">IF(COUNTA(Y5468:DP5471)=0,"01.01.1900",_xlfn.MAXIFS(Y5468:DP5468,Y5471:DP5471,V5471))</f>
        <v>01.01.1900</v>
      </c>
      <c r="W5468" s="82"/>
      <c r="X5468" s="106"/>
    </row>
    <row r="5469" spans="2:26">
      <c r="B5469" s="83"/>
      <c r="C5469" s="84"/>
      <c r="D5469" s="83"/>
      <c r="E5469" s="83"/>
      <c r="F5469" s="83"/>
      <c r="G5469" s="83"/>
      <c r="H5469" s="83"/>
      <c r="I5469" s="83"/>
      <c r="J5469" s="83"/>
      <c r="K5469" s="83"/>
      <c r="L5469" s="83"/>
      <c r="M5469" s="83"/>
      <c r="N5469" s="83"/>
      <c r="O5469" s="83"/>
      <c r="P5469" s="84"/>
      <c r="Q5469" s="217"/>
      <c r="R5469" s="85">
        <f t="shared" ref="R5469" si="14353">IF(COUNTA(Y5468:DP5471)=0,0,MIN(Y5469:DP5469))</f>
        <v>0</v>
      </c>
      <c r="S5469" s="86">
        <f t="shared" ref="S5469" si="14354">IF(COUNTA(Y5468:DP5471)=0,0,HLOOKUP(S5468,Y5468:DP5471,2,FALSE))</f>
        <v>0</v>
      </c>
      <c r="T5469" s="87">
        <f t="shared" ref="T5469" si="14355">IF(COUNTA(Y5468:DP5471)=0,0,AVERAGE(Y5469:DP5469))</f>
        <v>0</v>
      </c>
      <c r="U5469" s="88">
        <f t="shared" ref="U5469" si="14356">IF(COUNTA(Y5468:DP5471)=0,0,_xlfn.MINIFS(Y5469:DP5469,Y5471:DP5471,U5471))</f>
        <v>0</v>
      </c>
      <c r="V5469" s="89">
        <f t="array" ref="V5469">IF(COUNTA(Y5468:DP5471)=0,0,IF(ISERROR(HLOOKUP(V5471,Y5471:DP5471,1,FALSE)),0,INDEX(Y5469:DP5469,MATCH(V5468&amp;V5471,Y5468:DP5468&amp;Y5471:DP5471,0))))</f>
        <v>0</v>
      </c>
      <c r="W5469" s="90">
        <f t="array" ref="W5469">IF(COUNTA(Y5468:DP5471)=0,0,IF(ISERROR(HLOOKUP(W5471,Y5471:DP5471,1,FALSE)),0,AVERAGEIF(Y5471:DP5471,$W5471,Y5469:DP5469)))</f>
        <v>0</v>
      </c>
      <c r="X5469" s="107"/>
    </row>
    <row r="5470" spans="2:26">
      <c r="B5470" s="83"/>
      <c r="C5470" s="84"/>
      <c r="D5470" s="83"/>
      <c r="E5470" s="83"/>
      <c r="F5470" s="83"/>
      <c r="G5470" s="83"/>
      <c r="H5470" s="83"/>
      <c r="I5470" s="83"/>
      <c r="J5470" s="83"/>
      <c r="K5470" s="83"/>
      <c r="L5470" s="83"/>
      <c r="M5470" s="83"/>
      <c r="N5470" s="83"/>
      <c r="O5470" s="83"/>
      <c r="P5470" s="84"/>
      <c r="Q5470" s="217"/>
      <c r="R5470" s="91">
        <f t="shared" ref="R5470" si="14357">IF(COUNTA(Y5468:DP5471)=0,0,HLOOKUP(R5469,Y5469:DP5471,2,FALSE))</f>
        <v>0</v>
      </c>
      <c r="S5470" s="92">
        <f t="shared" ref="S5470" si="14358">IF(COUNTA(Y5468:DP5471)=0,0,HLOOKUP(S5468,Y5468:DP5471,3,FALSE))</f>
        <v>0</v>
      </c>
      <c r="T5470" s="93"/>
      <c r="U5470" s="94">
        <f t="array" ref="U5470">IF(COUNTA(Y5468:DP5471)=0,0,IF(ISERROR(HLOOKUP(U5471,Y5471:DP5471,1,FALSE)),0,INDEX(Y5470:DP5470,MATCH(U5469&amp;U5471,Y5469:DP5469&amp;Y5471:DP5471,0))))</f>
        <v>0</v>
      </c>
      <c r="V5470" s="94">
        <f t="array" ref="V5470">IF(COUNTA(Y5468:DP5471)=0,0,IF(ISERROR(HLOOKUP(V5471,Y5471:DP5471,1,FALSE)),0,INDEX(Y5470:DP5470,MATCH(V5469&amp;V5471,Y5469:DP5469&amp;Y5471:DP5471,0))))</f>
        <v>0</v>
      </c>
      <c r="W5470" s="95"/>
      <c r="X5470" s="108"/>
    </row>
    <row r="5471" spans="2:26" ht="13.9" thickBot="1">
      <c r="B5471" s="96"/>
      <c r="C5471" s="97"/>
      <c r="D5471" s="96"/>
      <c r="E5471" s="96"/>
      <c r="F5471" s="96"/>
      <c r="G5471" s="96"/>
      <c r="H5471" s="96"/>
      <c r="I5471" s="96"/>
      <c r="J5471" s="96"/>
      <c r="K5471" s="96"/>
      <c r="L5471" s="96"/>
      <c r="M5471" s="96"/>
      <c r="N5471" s="96"/>
      <c r="O5471" s="96"/>
      <c r="P5471" s="97"/>
      <c r="Q5471" s="218"/>
      <c r="R5471" s="98" t="str">
        <f t="shared" ref="R5471" si="14359">IF(COUNTA(Y5468:DP5471)=0,"none",HLOOKUP(R5469,Y5469:DP5471,3,FALSE))</f>
        <v>none</v>
      </c>
      <c r="S5471" s="99" t="str">
        <f t="shared" ref="S5471" si="14360">IF(COUNTA(Y5468:DP5471)=0,"none",HLOOKUP(S5468,Y5468:DP5471,4,FALSE))</f>
        <v>none</v>
      </c>
      <c r="T5471" s="100"/>
      <c r="U5471" s="100" t="str">
        <f t="array" ref="U5471">IF(COUNTA(Y5468:DP5471)=0,"none",IF($U$2="WAHR",$W$3,Abfrage!$F$4))</f>
        <v>none</v>
      </c>
      <c r="V5471" s="100" t="str">
        <f t="array" ref="V5471">IF(COUNTA(Y5468:DP5471)=0,"none",IF($U$2="WAHR",$W$3,Abfrage!$F$4))</f>
        <v>none</v>
      </c>
      <c r="W5471" s="100" t="str">
        <f t="array" ref="W5471">IF(COUNTA(Y5468:DP5471)=0,"none",IF($U$2="WAHR",$W$3,Abfrage!$F$4))</f>
        <v>none</v>
      </c>
      <c r="X5471" s="109"/>
    </row>
    <row r="5472" spans="2:26">
      <c r="B5472" s="75" t="s">
        <v>3369</v>
      </c>
      <c r="C5472" s="76">
        <v>1000326731</v>
      </c>
      <c r="D5472" s="75" t="s">
        <v>95</v>
      </c>
      <c r="E5472" s="75" t="s">
        <v>170</v>
      </c>
      <c r="F5472" s="75" t="s">
        <v>1953</v>
      </c>
      <c r="G5472" s="75" t="s">
        <v>3370</v>
      </c>
      <c r="H5472" s="75" t="e">
        <v>#N/A</v>
      </c>
      <c r="I5472" s="75" t="s">
        <v>51</v>
      </c>
      <c r="J5472" s="75" t="s">
        <v>3371</v>
      </c>
      <c r="K5472" s="75" t="s">
        <v>306</v>
      </c>
      <c r="L5472" s="75" t="s">
        <v>306</v>
      </c>
      <c r="M5472" s="75" t="s">
        <v>306</v>
      </c>
      <c r="N5472" s="75" t="s">
        <v>306</v>
      </c>
      <c r="O5472" s="75" t="s">
        <v>309</v>
      </c>
      <c r="P5472" s="76" t="s">
        <v>306</v>
      </c>
      <c r="Q5472" s="216"/>
      <c r="R5472" s="77" t="str">
        <f t="shared" ref="R5472" si="14361">IF(COUNTA(Y5472:DP5475)=0,"01.01.1900",INDEX(Y5472:DP5472,MATCH(R5473,Y5473:DP5473,0)))</f>
        <v>01.01.1900</v>
      </c>
      <c r="S5472" s="78" t="str">
        <f t="shared" ref="S5472" si="14362">IF(COUNTA(Y5472:DP5475)=0,"01.01.1900",MAX(Y5472:DP5472))</f>
        <v>01.01.1900</v>
      </c>
      <c r="T5472" s="79"/>
      <c r="U5472" s="80" t="str">
        <f t="array" ref="U5472">IF(COUNTA(Y5472:DP5475)=0,"01.01.1900",IF(ISERROR(HLOOKUP(U5475,Y5475:DP5475,1,FALSE)),"01.01.1900",INDEX(Y5472:DP5472,MATCH(U5473&amp;U5475,Y5473:DP5473&amp;Y5475:DP5475,0))))</f>
        <v>01.01.1900</v>
      </c>
      <c r="V5472" s="81" t="str">
        <f t="shared" ref="V5472" si="14363">IF(COUNTA(Y5472:DP5475)=0,"01.01.1900",_xlfn.MAXIFS(Y5472:DP5472,Y5475:DP5475,V5475))</f>
        <v>01.01.1900</v>
      </c>
      <c r="W5472" s="82"/>
      <c r="X5472" s="106"/>
    </row>
    <row r="5473" spans="2:24">
      <c r="B5473" s="83"/>
      <c r="C5473" s="84"/>
      <c r="D5473" s="83"/>
      <c r="E5473" s="83"/>
      <c r="F5473" s="83"/>
      <c r="G5473" s="83"/>
      <c r="H5473" s="83"/>
      <c r="I5473" s="83"/>
      <c r="J5473" s="83"/>
      <c r="K5473" s="83"/>
      <c r="L5473" s="83"/>
      <c r="M5473" s="83"/>
      <c r="N5473" s="83"/>
      <c r="O5473" s="83"/>
      <c r="P5473" s="84"/>
      <c r="Q5473" s="217"/>
      <c r="R5473" s="85">
        <f t="shared" ref="R5473" si="14364">IF(COUNTA(Y5472:DP5475)=0,0,MIN(Y5473:DP5473))</f>
        <v>0</v>
      </c>
      <c r="S5473" s="86">
        <f t="shared" ref="S5473" si="14365">IF(COUNTA(Y5472:DP5475)=0,0,HLOOKUP(S5472,Y5472:DP5475,2,FALSE))</f>
        <v>0</v>
      </c>
      <c r="T5473" s="87">
        <f t="shared" ref="T5473" si="14366">IF(COUNTA(Y5472:DP5475)=0,0,AVERAGE(Y5473:DP5473))</f>
        <v>0</v>
      </c>
      <c r="U5473" s="88">
        <f t="shared" ref="U5473" si="14367">IF(COUNTA(Y5472:DP5475)=0,0,_xlfn.MINIFS(Y5473:DP5473,Y5475:DP5475,U5475))</f>
        <v>0</v>
      </c>
      <c r="V5473" s="89">
        <f t="array" ref="V5473">IF(COUNTA(Y5472:DP5475)=0,0,IF(ISERROR(HLOOKUP(V5475,Y5475:DP5475,1,FALSE)),0,INDEX(Y5473:DP5473,MATCH(V5472&amp;V5475,Y5472:DP5472&amp;Y5475:DP5475,0))))</f>
        <v>0</v>
      </c>
      <c r="W5473" s="90">
        <f t="array" ref="W5473">IF(COUNTA(Y5472:DP5475)=0,0,IF(ISERROR(HLOOKUP(W5475,Y5475:DP5475,1,FALSE)),0,AVERAGEIF(Y5475:DP5475,$W5475,Y5473:DP5473)))</f>
        <v>0</v>
      </c>
      <c r="X5473" s="107"/>
    </row>
    <row r="5474" spans="2:24">
      <c r="B5474" s="83"/>
      <c r="C5474" s="84"/>
      <c r="D5474" s="83"/>
      <c r="E5474" s="83"/>
      <c r="F5474" s="83"/>
      <c r="G5474" s="83"/>
      <c r="H5474" s="83"/>
      <c r="I5474" s="83"/>
      <c r="J5474" s="83"/>
      <c r="K5474" s="83"/>
      <c r="L5474" s="83"/>
      <c r="M5474" s="83"/>
      <c r="N5474" s="83"/>
      <c r="O5474" s="83"/>
      <c r="P5474" s="84"/>
      <c r="Q5474" s="217"/>
      <c r="R5474" s="91">
        <f t="shared" ref="R5474" si="14368">IF(COUNTA(Y5472:DP5475)=0,0,HLOOKUP(R5473,Y5473:DP5475,2,FALSE))</f>
        <v>0</v>
      </c>
      <c r="S5474" s="92">
        <f t="shared" ref="S5474" si="14369">IF(COUNTA(Y5472:DP5475)=0,0,HLOOKUP(S5472,Y5472:DP5475,3,FALSE))</f>
        <v>0</v>
      </c>
      <c r="T5474" s="93"/>
      <c r="U5474" s="94">
        <f t="array" ref="U5474">IF(COUNTA(Y5472:DP5475)=0,0,IF(ISERROR(HLOOKUP(U5475,Y5475:DP5475,1,FALSE)),0,INDEX(Y5474:DP5474,MATCH(U5473&amp;U5475,Y5473:DP5473&amp;Y5475:DP5475,0))))</f>
        <v>0</v>
      </c>
      <c r="V5474" s="94">
        <f t="array" ref="V5474">IF(COUNTA(Y5472:DP5475)=0,0,IF(ISERROR(HLOOKUP(V5475,Y5475:DP5475,1,FALSE)),0,INDEX(Y5474:DP5474,MATCH(V5473&amp;V5475,Y5473:DP5473&amp;Y5475:DP5475,0))))</f>
        <v>0</v>
      </c>
      <c r="W5474" s="95"/>
      <c r="X5474" s="108"/>
    </row>
    <row r="5475" spans="2:24" ht="13.9" thickBot="1">
      <c r="B5475" s="96"/>
      <c r="C5475" s="97"/>
      <c r="D5475" s="96"/>
      <c r="E5475" s="96"/>
      <c r="F5475" s="96"/>
      <c r="G5475" s="96"/>
      <c r="H5475" s="96"/>
      <c r="I5475" s="96"/>
      <c r="J5475" s="96"/>
      <c r="K5475" s="96"/>
      <c r="L5475" s="96"/>
      <c r="M5475" s="96"/>
      <c r="N5475" s="96"/>
      <c r="O5475" s="96"/>
      <c r="P5475" s="97"/>
      <c r="Q5475" s="218"/>
      <c r="R5475" s="98" t="str">
        <f t="shared" ref="R5475" si="14370">IF(COUNTA(Y5472:DP5475)=0,"none",HLOOKUP(R5473,Y5473:DP5475,3,FALSE))</f>
        <v>none</v>
      </c>
      <c r="S5475" s="99" t="str">
        <f t="shared" ref="S5475" si="14371">IF(COUNTA(Y5472:DP5475)=0,"none",HLOOKUP(S5472,Y5472:DP5475,4,FALSE))</f>
        <v>none</v>
      </c>
      <c r="T5475" s="100"/>
      <c r="U5475" s="100" t="str">
        <f t="array" ref="U5475">IF(COUNTA(Y5472:DP5475)=0,"none",IF($U$2="WAHR",$W$3,Abfrage!$F$4))</f>
        <v>none</v>
      </c>
      <c r="V5475" s="100" t="str">
        <f t="array" ref="V5475">IF(COUNTA(Y5472:DP5475)=0,"none",IF($U$2="WAHR",$W$3,Abfrage!$F$4))</f>
        <v>none</v>
      </c>
      <c r="W5475" s="100" t="str">
        <f t="array" ref="W5475">IF(COUNTA(Y5472:DP5475)=0,"none",IF($U$2="WAHR",$W$3,Abfrage!$F$4))</f>
        <v>none</v>
      </c>
      <c r="X5475" s="109"/>
    </row>
    <row r="5476" spans="2:24">
      <c r="B5476" s="75" t="s">
        <v>3372</v>
      </c>
      <c r="C5476" s="76">
        <v>1000326647</v>
      </c>
      <c r="D5476" s="75" t="s">
        <v>95</v>
      </c>
      <c r="E5476" s="75" t="s">
        <v>170</v>
      </c>
      <c r="F5476" s="75" t="s">
        <v>1953</v>
      </c>
      <c r="G5476" s="75" t="s">
        <v>103</v>
      </c>
      <c r="H5476" s="75" t="e">
        <v>#N/A</v>
      </c>
      <c r="I5476" s="75" t="s">
        <v>51</v>
      </c>
      <c r="J5476" s="75" t="s">
        <v>3373</v>
      </c>
      <c r="K5476" s="75" t="s">
        <v>306</v>
      </c>
      <c r="L5476" s="75" t="s">
        <v>306</v>
      </c>
      <c r="M5476" s="75" t="s">
        <v>306</v>
      </c>
      <c r="N5476" s="75" t="s">
        <v>306</v>
      </c>
      <c r="O5476" s="75" t="s">
        <v>375</v>
      </c>
      <c r="P5476" s="76" t="s">
        <v>306</v>
      </c>
      <c r="Q5476" s="216"/>
      <c r="R5476" s="77" t="str">
        <f t="shared" ref="R5476" si="14372">IF(COUNTA(Y5476:DP5479)=0,"01.01.1900",INDEX(Y5476:DP5476,MATCH(R5477,Y5477:DP5477,0)))</f>
        <v>01.01.1900</v>
      </c>
      <c r="S5476" s="78" t="str">
        <f t="shared" ref="S5476" si="14373">IF(COUNTA(Y5476:DP5479)=0,"01.01.1900",MAX(Y5476:DP5476))</f>
        <v>01.01.1900</v>
      </c>
      <c r="T5476" s="79"/>
      <c r="U5476" s="80" t="str">
        <f t="array" ref="U5476">IF(COUNTA(Y5476:DP5479)=0,"01.01.1900",IF(ISERROR(HLOOKUP(U5479,Y5479:DP5479,1,FALSE)),"01.01.1900",INDEX(Y5476:DP5476,MATCH(U5477&amp;U5479,Y5477:DP5477&amp;Y5479:DP5479,0))))</f>
        <v>01.01.1900</v>
      </c>
      <c r="V5476" s="81" t="str">
        <f t="shared" ref="V5476" si="14374">IF(COUNTA(Y5476:DP5479)=0,"01.01.1900",_xlfn.MAXIFS(Y5476:DP5476,Y5479:DP5479,V5479))</f>
        <v>01.01.1900</v>
      </c>
      <c r="W5476" s="82"/>
      <c r="X5476" s="106"/>
    </row>
    <row r="5477" spans="2:24">
      <c r="B5477" s="83"/>
      <c r="C5477" s="84"/>
      <c r="D5477" s="83"/>
      <c r="E5477" s="83"/>
      <c r="F5477" s="83"/>
      <c r="G5477" s="83"/>
      <c r="H5477" s="83"/>
      <c r="I5477" s="83"/>
      <c r="J5477" s="83"/>
      <c r="K5477" s="83"/>
      <c r="L5477" s="83"/>
      <c r="M5477" s="83"/>
      <c r="N5477" s="83"/>
      <c r="O5477" s="83"/>
      <c r="P5477" s="84"/>
      <c r="Q5477" s="217"/>
      <c r="R5477" s="85">
        <f t="shared" ref="R5477" si="14375">IF(COUNTA(Y5476:DP5479)=0,0,MIN(Y5477:DP5477))</f>
        <v>0</v>
      </c>
      <c r="S5477" s="86">
        <f t="shared" ref="S5477" si="14376">IF(COUNTA(Y5476:DP5479)=0,0,HLOOKUP(S5476,Y5476:DP5479,2,FALSE))</f>
        <v>0</v>
      </c>
      <c r="T5477" s="87">
        <f t="shared" ref="T5477" si="14377">IF(COUNTA(Y5476:DP5479)=0,0,AVERAGE(Y5477:DP5477))</f>
        <v>0</v>
      </c>
      <c r="U5477" s="88">
        <f t="shared" ref="U5477" si="14378">IF(COUNTA(Y5476:DP5479)=0,0,_xlfn.MINIFS(Y5477:DP5477,Y5479:DP5479,U5479))</f>
        <v>0</v>
      </c>
      <c r="V5477" s="89">
        <f t="array" ref="V5477">IF(COUNTA(Y5476:DP5479)=0,0,IF(ISERROR(HLOOKUP(V5479,Y5479:DP5479,1,FALSE)),0,INDEX(Y5477:DP5477,MATCH(V5476&amp;V5479,Y5476:DP5476&amp;Y5479:DP5479,0))))</f>
        <v>0</v>
      </c>
      <c r="W5477" s="90">
        <f t="array" ref="W5477">IF(COUNTA(Y5476:DP5479)=0,0,IF(ISERROR(HLOOKUP(W5479,Y5479:DP5479,1,FALSE)),0,AVERAGEIF(Y5479:DP5479,$W5479,Y5477:DP5477)))</f>
        <v>0</v>
      </c>
      <c r="X5477" s="107"/>
    </row>
    <row r="5478" spans="2:24">
      <c r="B5478" s="83"/>
      <c r="C5478" s="84"/>
      <c r="D5478" s="83"/>
      <c r="E5478" s="83"/>
      <c r="F5478" s="83"/>
      <c r="G5478" s="83"/>
      <c r="H5478" s="83"/>
      <c r="I5478" s="83"/>
      <c r="J5478" s="83"/>
      <c r="K5478" s="83"/>
      <c r="L5478" s="83"/>
      <c r="M5478" s="83"/>
      <c r="N5478" s="83"/>
      <c r="O5478" s="83"/>
      <c r="P5478" s="84"/>
      <c r="Q5478" s="217"/>
      <c r="R5478" s="91">
        <f t="shared" ref="R5478" si="14379">IF(COUNTA(Y5476:DP5479)=0,0,HLOOKUP(R5477,Y5477:DP5479,2,FALSE))</f>
        <v>0</v>
      </c>
      <c r="S5478" s="92">
        <f t="shared" ref="S5478" si="14380">IF(COUNTA(Y5476:DP5479)=0,0,HLOOKUP(S5476,Y5476:DP5479,3,FALSE))</f>
        <v>0</v>
      </c>
      <c r="T5478" s="93"/>
      <c r="U5478" s="94">
        <f t="array" ref="U5478">IF(COUNTA(Y5476:DP5479)=0,0,IF(ISERROR(HLOOKUP(U5479,Y5479:DP5479,1,FALSE)),0,INDEX(Y5478:DP5478,MATCH(U5477&amp;U5479,Y5477:DP5477&amp;Y5479:DP5479,0))))</f>
        <v>0</v>
      </c>
      <c r="V5478" s="94">
        <f t="array" ref="V5478">IF(COUNTA(Y5476:DP5479)=0,0,IF(ISERROR(HLOOKUP(V5479,Y5479:DP5479,1,FALSE)),0,INDEX(Y5478:DP5478,MATCH(V5477&amp;V5479,Y5477:DP5477&amp;Y5479:DP5479,0))))</f>
        <v>0</v>
      </c>
      <c r="W5478" s="95"/>
      <c r="X5478" s="108"/>
    </row>
    <row r="5479" spans="2:24" ht="13.9" thickBot="1">
      <c r="B5479" s="96"/>
      <c r="C5479" s="97"/>
      <c r="D5479" s="96"/>
      <c r="E5479" s="96"/>
      <c r="F5479" s="96"/>
      <c r="G5479" s="96"/>
      <c r="H5479" s="96"/>
      <c r="I5479" s="96"/>
      <c r="J5479" s="96"/>
      <c r="K5479" s="96"/>
      <c r="L5479" s="96"/>
      <c r="M5479" s="96"/>
      <c r="N5479" s="96"/>
      <c r="O5479" s="96"/>
      <c r="P5479" s="97"/>
      <c r="Q5479" s="218"/>
      <c r="R5479" s="98" t="str">
        <f t="shared" ref="R5479" si="14381">IF(COUNTA(Y5476:DP5479)=0,"none",HLOOKUP(R5477,Y5477:DP5479,3,FALSE))</f>
        <v>none</v>
      </c>
      <c r="S5479" s="99" t="str">
        <f t="shared" ref="S5479" si="14382">IF(COUNTA(Y5476:DP5479)=0,"none",HLOOKUP(S5476,Y5476:DP5479,4,FALSE))</f>
        <v>none</v>
      </c>
      <c r="T5479" s="100"/>
      <c r="U5479" s="100" t="str">
        <f t="array" ref="U5479">IF(COUNTA(Y5476:DP5479)=0,"none",IF($U$2="WAHR",$W$3,Abfrage!$F$4))</f>
        <v>none</v>
      </c>
      <c r="V5479" s="100" t="str">
        <f t="array" ref="V5479">IF(COUNTA(Y5476:DP5479)=0,"none",IF($U$2="WAHR",$W$3,Abfrage!$F$4))</f>
        <v>none</v>
      </c>
      <c r="W5479" s="100" t="str">
        <f t="array" ref="W5479">IF(COUNTA(Y5476:DP5479)=0,"none",IF($U$2="WAHR",$W$3,Abfrage!$F$4))</f>
        <v>none</v>
      </c>
      <c r="X5479" s="109"/>
    </row>
    <row r="5480" spans="2:24">
      <c r="B5480" s="75" t="s">
        <v>3374</v>
      </c>
      <c r="C5480" s="76">
        <v>1000326648</v>
      </c>
      <c r="D5480" s="75" t="s">
        <v>95</v>
      </c>
      <c r="E5480" s="75" t="s">
        <v>125</v>
      </c>
      <c r="F5480" s="75" t="s">
        <v>97</v>
      </c>
      <c r="G5480" s="75" t="s">
        <v>3375</v>
      </c>
      <c r="H5480" s="75" t="e">
        <v>#N/A</v>
      </c>
      <c r="I5480" s="75" t="s">
        <v>51</v>
      </c>
      <c r="J5480" s="75" t="s">
        <v>3376</v>
      </c>
      <c r="K5480" s="75" t="s">
        <v>306</v>
      </c>
      <c r="L5480" s="75" t="s">
        <v>306</v>
      </c>
      <c r="M5480" s="75" t="s">
        <v>306</v>
      </c>
      <c r="N5480" s="75" t="s">
        <v>306</v>
      </c>
      <c r="O5480" s="75" t="s">
        <v>309</v>
      </c>
      <c r="P5480" s="76" t="s">
        <v>306</v>
      </c>
      <c r="Q5480" s="216"/>
      <c r="R5480" s="77" t="str">
        <f t="shared" ref="R5480" si="14383">IF(COUNTA(Y5480:DP5483)=0,"01.01.1900",INDEX(Y5480:DP5480,MATCH(R5481,Y5481:DP5481,0)))</f>
        <v>01.01.1900</v>
      </c>
      <c r="S5480" s="78" t="str">
        <f t="shared" ref="S5480" si="14384">IF(COUNTA(Y5480:DP5483)=0,"01.01.1900",MAX(Y5480:DP5480))</f>
        <v>01.01.1900</v>
      </c>
      <c r="T5480" s="79"/>
      <c r="U5480" s="80" t="str">
        <f t="array" ref="U5480">IF(COUNTA(Y5480:DP5483)=0,"01.01.1900",IF(ISERROR(HLOOKUP(U5483,Y5483:DP5483,1,FALSE)),"01.01.1900",INDEX(Y5480:DP5480,MATCH(U5481&amp;U5483,Y5481:DP5481&amp;Y5483:DP5483,0))))</f>
        <v>01.01.1900</v>
      </c>
      <c r="V5480" s="81" t="str">
        <f t="shared" ref="V5480" si="14385">IF(COUNTA(Y5480:DP5483)=0,"01.01.1900",_xlfn.MAXIFS(Y5480:DP5480,Y5483:DP5483,V5483))</f>
        <v>01.01.1900</v>
      </c>
      <c r="W5480" s="82"/>
      <c r="X5480" s="106"/>
    </row>
    <row r="5481" spans="2:24">
      <c r="B5481" s="83"/>
      <c r="C5481" s="84"/>
      <c r="D5481" s="83"/>
      <c r="E5481" s="83"/>
      <c r="F5481" s="83"/>
      <c r="G5481" s="83"/>
      <c r="H5481" s="83"/>
      <c r="I5481" s="83"/>
      <c r="J5481" s="83"/>
      <c r="K5481" s="83"/>
      <c r="L5481" s="83"/>
      <c r="M5481" s="83"/>
      <c r="N5481" s="83"/>
      <c r="O5481" s="83"/>
      <c r="P5481" s="84"/>
      <c r="Q5481" s="217"/>
      <c r="R5481" s="85">
        <f t="shared" ref="R5481" si="14386">IF(COUNTA(Y5480:DP5483)=0,0,MIN(Y5481:DP5481))</f>
        <v>0</v>
      </c>
      <c r="S5481" s="86">
        <f t="shared" ref="S5481" si="14387">IF(COUNTA(Y5480:DP5483)=0,0,HLOOKUP(S5480,Y5480:DP5483,2,FALSE))</f>
        <v>0</v>
      </c>
      <c r="T5481" s="87">
        <f t="shared" ref="T5481" si="14388">IF(COUNTA(Y5480:DP5483)=0,0,AVERAGE(Y5481:DP5481))</f>
        <v>0</v>
      </c>
      <c r="U5481" s="88">
        <f t="shared" ref="U5481" si="14389">IF(COUNTA(Y5480:DP5483)=0,0,_xlfn.MINIFS(Y5481:DP5481,Y5483:DP5483,U5483))</f>
        <v>0</v>
      </c>
      <c r="V5481" s="89">
        <f t="array" ref="V5481">IF(COUNTA(Y5480:DP5483)=0,0,IF(ISERROR(HLOOKUP(V5483,Y5483:DP5483,1,FALSE)),0,INDEX(Y5481:DP5481,MATCH(V5480&amp;V5483,Y5480:DP5480&amp;Y5483:DP5483,0))))</f>
        <v>0</v>
      </c>
      <c r="W5481" s="90">
        <f t="array" ref="W5481">IF(COUNTA(Y5480:DP5483)=0,0,IF(ISERROR(HLOOKUP(W5483,Y5483:DP5483,1,FALSE)),0,AVERAGEIF(Y5483:DP5483,$W5483,Y5481:DP5481)))</f>
        <v>0</v>
      </c>
      <c r="X5481" s="107"/>
    </row>
    <row r="5482" spans="2:24">
      <c r="B5482" s="83"/>
      <c r="C5482" s="84"/>
      <c r="D5482" s="83"/>
      <c r="E5482" s="83"/>
      <c r="F5482" s="83"/>
      <c r="G5482" s="83"/>
      <c r="H5482" s="83"/>
      <c r="I5482" s="83"/>
      <c r="J5482" s="83"/>
      <c r="K5482" s="83"/>
      <c r="L5482" s="83"/>
      <c r="M5482" s="83"/>
      <c r="N5482" s="83"/>
      <c r="O5482" s="83"/>
      <c r="P5482" s="84"/>
      <c r="Q5482" s="217"/>
      <c r="R5482" s="91">
        <f t="shared" ref="R5482" si="14390">IF(COUNTA(Y5480:DP5483)=0,0,HLOOKUP(R5481,Y5481:DP5483,2,FALSE))</f>
        <v>0</v>
      </c>
      <c r="S5482" s="92">
        <f t="shared" ref="S5482" si="14391">IF(COUNTA(Y5480:DP5483)=0,0,HLOOKUP(S5480,Y5480:DP5483,3,FALSE))</f>
        <v>0</v>
      </c>
      <c r="T5482" s="93"/>
      <c r="U5482" s="94">
        <f t="array" ref="U5482">IF(COUNTA(Y5480:DP5483)=0,0,IF(ISERROR(HLOOKUP(U5483,Y5483:DP5483,1,FALSE)),0,INDEX(Y5482:DP5482,MATCH(U5481&amp;U5483,Y5481:DP5481&amp;Y5483:DP5483,0))))</f>
        <v>0</v>
      </c>
      <c r="V5482" s="94">
        <f t="array" ref="V5482">IF(COUNTA(Y5480:DP5483)=0,0,IF(ISERROR(HLOOKUP(V5483,Y5483:DP5483,1,FALSE)),0,INDEX(Y5482:DP5482,MATCH(V5481&amp;V5483,Y5481:DP5481&amp;Y5483:DP5483,0))))</f>
        <v>0</v>
      </c>
      <c r="W5482" s="95"/>
      <c r="X5482" s="108"/>
    </row>
    <row r="5483" spans="2:24" ht="13.9" thickBot="1">
      <c r="B5483" s="96"/>
      <c r="C5483" s="97"/>
      <c r="D5483" s="96"/>
      <c r="E5483" s="96"/>
      <c r="F5483" s="96"/>
      <c r="G5483" s="96"/>
      <c r="H5483" s="96"/>
      <c r="I5483" s="96"/>
      <c r="J5483" s="96"/>
      <c r="K5483" s="96"/>
      <c r="L5483" s="96"/>
      <c r="M5483" s="96"/>
      <c r="N5483" s="96"/>
      <c r="O5483" s="96"/>
      <c r="P5483" s="97"/>
      <c r="Q5483" s="218"/>
      <c r="R5483" s="98" t="str">
        <f t="shared" ref="R5483" si="14392">IF(COUNTA(Y5480:DP5483)=0,"none",HLOOKUP(R5481,Y5481:DP5483,3,FALSE))</f>
        <v>none</v>
      </c>
      <c r="S5483" s="99" t="str">
        <f t="shared" ref="S5483" si="14393">IF(COUNTA(Y5480:DP5483)=0,"none",HLOOKUP(S5480,Y5480:DP5483,4,FALSE))</f>
        <v>none</v>
      </c>
      <c r="T5483" s="100"/>
      <c r="U5483" s="100" t="str">
        <f t="array" ref="U5483">IF(COUNTA(Y5480:DP5483)=0,"none",IF($U$2="WAHR",$W$3,Abfrage!$F$4))</f>
        <v>none</v>
      </c>
      <c r="V5483" s="100" t="str">
        <f t="array" ref="V5483">IF(COUNTA(Y5480:DP5483)=0,"none",IF($U$2="WAHR",$W$3,Abfrage!$F$4))</f>
        <v>none</v>
      </c>
      <c r="W5483" s="100" t="str">
        <f t="array" ref="W5483">IF(COUNTA(Y5480:DP5483)=0,"none",IF($U$2="WAHR",$W$3,Abfrage!$F$4))</f>
        <v>none</v>
      </c>
      <c r="X5483" s="109"/>
    </row>
    <row r="5484" spans="2:24">
      <c r="B5484" s="75" t="s">
        <v>3377</v>
      </c>
      <c r="C5484" s="76">
        <v>1000326650</v>
      </c>
      <c r="D5484" s="75" t="s">
        <v>95</v>
      </c>
      <c r="E5484" s="75" t="s">
        <v>96</v>
      </c>
      <c r="F5484" s="75" t="s">
        <v>97</v>
      </c>
      <c r="G5484" s="75" t="s">
        <v>3378</v>
      </c>
      <c r="H5484" s="75" t="e">
        <v>#N/A</v>
      </c>
      <c r="I5484" s="75" t="s">
        <v>51</v>
      </c>
      <c r="J5484" s="75" t="s">
        <v>3379</v>
      </c>
      <c r="K5484" s="75" t="s">
        <v>306</v>
      </c>
      <c r="L5484" s="75" t="s">
        <v>306</v>
      </c>
      <c r="M5484" s="75" t="s">
        <v>313</v>
      </c>
      <c r="N5484" s="75" t="s">
        <v>418</v>
      </c>
      <c r="O5484" s="75" t="s">
        <v>309</v>
      </c>
      <c r="P5484" s="76" t="s">
        <v>306</v>
      </c>
      <c r="Q5484" s="216"/>
      <c r="R5484" s="77" t="str">
        <f t="shared" ref="R5484" si="14394">IF(COUNTA(Y5484:DP5487)=0,"01.01.1900",INDEX(Y5484:DP5484,MATCH(R5485,Y5485:DP5485,0)))</f>
        <v>01.01.1900</v>
      </c>
      <c r="S5484" s="78" t="str">
        <f t="shared" ref="S5484" si="14395">IF(COUNTA(Y5484:DP5487)=0,"01.01.1900",MAX(Y5484:DP5484))</f>
        <v>01.01.1900</v>
      </c>
      <c r="T5484" s="79"/>
      <c r="U5484" s="80" t="str">
        <f t="array" ref="U5484">IF(COUNTA(Y5484:DP5487)=0,"01.01.1900",IF(ISERROR(HLOOKUP(U5487,Y5487:DP5487,1,FALSE)),"01.01.1900",INDEX(Y5484:DP5484,MATCH(U5485&amp;U5487,Y5485:DP5485&amp;Y5487:DP5487,0))))</f>
        <v>01.01.1900</v>
      </c>
      <c r="V5484" s="81" t="str">
        <f t="shared" ref="V5484" si="14396">IF(COUNTA(Y5484:DP5487)=0,"01.01.1900",_xlfn.MAXIFS(Y5484:DP5484,Y5487:DP5487,V5487))</f>
        <v>01.01.1900</v>
      </c>
      <c r="W5484" s="82"/>
      <c r="X5484" s="106"/>
    </row>
    <row r="5485" spans="2:24">
      <c r="B5485" s="83"/>
      <c r="C5485" s="84"/>
      <c r="D5485" s="83"/>
      <c r="E5485" s="83"/>
      <c r="F5485" s="83"/>
      <c r="G5485" s="83"/>
      <c r="H5485" s="83"/>
      <c r="I5485" s="83"/>
      <c r="J5485" s="83"/>
      <c r="K5485" s="83"/>
      <c r="L5485" s="83"/>
      <c r="M5485" s="83"/>
      <c r="N5485" s="83"/>
      <c r="O5485" s="83"/>
      <c r="P5485" s="84"/>
      <c r="Q5485" s="217"/>
      <c r="R5485" s="85">
        <f t="shared" ref="R5485" si="14397">IF(COUNTA(Y5484:DP5487)=0,0,MIN(Y5485:DP5485))</f>
        <v>0</v>
      </c>
      <c r="S5485" s="86">
        <f t="shared" ref="S5485" si="14398">IF(COUNTA(Y5484:DP5487)=0,0,HLOOKUP(S5484,Y5484:DP5487,2,FALSE))</f>
        <v>0</v>
      </c>
      <c r="T5485" s="87">
        <f t="shared" ref="T5485" si="14399">IF(COUNTA(Y5484:DP5487)=0,0,AVERAGE(Y5485:DP5485))</f>
        <v>0</v>
      </c>
      <c r="U5485" s="88">
        <f t="shared" ref="U5485" si="14400">IF(COUNTA(Y5484:DP5487)=0,0,_xlfn.MINIFS(Y5485:DP5485,Y5487:DP5487,U5487))</f>
        <v>0</v>
      </c>
      <c r="V5485" s="89">
        <f t="array" ref="V5485">IF(COUNTA(Y5484:DP5487)=0,0,IF(ISERROR(HLOOKUP(V5487,Y5487:DP5487,1,FALSE)),0,INDEX(Y5485:DP5485,MATCH(V5484&amp;V5487,Y5484:DP5484&amp;Y5487:DP5487,0))))</f>
        <v>0</v>
      </c>
      <c r="W5485" s="90">
        <f t="array" ref="W5485">IF(COUNTA(Y5484:DP5487)=0,0,IF(ISERROR(HLOOKUP(W5487,Y5487:DP5487,1,FALSE)),0,AVERAGEIF(Y5487:DP5487,$W5487,Y5485:DP5485)))</f>
        <v>0</v>
      </c>
      <c r="X5485" s="107"/>
    </row>
    <row r="5486" spans="2:24">
      <c r="B5486" s="83"/>
      <c r="C5486" s="84"/>
      <c r="D5486" s="83"/>
      <c r="E5486" s="83"/>
      <c r="F5486" s="83"/>
      <c r="G5486" s="83"/>
      <c r="H5486" s="83"/>
      <c r="I5486" s="83"/>
      <c r="J5486" s="83"/>
      <c r="K5486" s="83"/>
      <c r="L5486" s="83"/>
      <c r="M5486" s="83"/>
      <c r="N5486" s="83"/>
      <c r="O5486" s="83"/>
      <c r="P5486" s="84"/>
      <c r="Q5486" s="217"/>
      <c r="R5486" s="91">
        <f t="shared" ref="R5486" si="14401">IF(COUNTA(Y5484:DP5487)=0,0,HLOOKUP(R5485,Y5485:DP5487,2,FALSE))</f>
        <v>0</v>
      </c>
      <c r="S5486" s="92">
        <f t="shared" ref="S5486" si="14402">IF(COUNTA(Y5484:DP5487)=0,0,HLOOKUP(S5484,Y5484:DP5487,3,FALSE))</f>
        <v>0</v>
      </c>
      <c r="T5486" s="93"/>
      <c r="U5486" s="94">
        <f t="array" ref="U5486">IF(COUNTA(Y5484:DP5487)=0,0,IF(ISERROR(HLOOKUP(U5487,Y5487:DP5487,1,FALSE)),0,INDEX(Y5486:DP5486,MATCH(U5485&amp;U5487,Y5485:DP5485&amp;Y5487:DP5487,0))))</f>
        <v>0</v>
      </c>
      <c r="V5486" s="94">
        <f t="array" ref="V5486">IF(COUNTA(Y5484:DP5487)=0,0,IF(ISERROR(HLOOKUP(V5487,Y5487:DP5487,1,FALSE)),0,INDEX(Y5486:DP5486,MATCH(V5485&amp;V5487,Y5485:DP5485&amp;Y5487:DP5487,0))))</f>
        <v>0</v>
      </c>
      <c r="W5486" s="95"/>
      <c r="X5486" s="108"/>
    </row>
    <row r="5487" spans="2:24" ht="13.9" thickBot="1">
      <c r="B5487" s="96"/>
      <c r="C5487" s="97"/>
      <c r="D5487" s="96"/>
      <c r="E5487" s="96"/>
      <c r="F5487" s="96"/>
      <c r="G5487" s="96"/>
      <c r="H5487" s="96"/>
      <c r="I5487" s="96"/>
      <c r="J5487" s="96"/>
      <c r="K5487" s="96"/>
      <c r="L5487" s="96"/>
      <c r="M5487" s="96"/>
      <c r="N5487" s="96"/>
      <c r="O5487" s="96"/>
      <c r="P5487" s="97"/>
      <c r="Q5487" s="218"/>
      <c r="R5487" s="98" t="str">
        <f t="shared" ref="R5487" si="14403">IF(COUNTA(Y5484:DP5487)=0,"none",HLOOKUP(R5485,Y5485:DP5487,3,FALSE))</f>
        <v>none</v>
      </c>
      <c r="S5487" s="99" t="str">
        <f t="shared" ref="S5487" si="14404">IF(COUNTA(Y5484:DP5487)=0,"none",HLOOKUP(S5484,Y5484:DP5487,4,FALSE))</f>
        <v>none</v>
      </c>
      <c r="T5487" s="100"/>
      <c r="U5487" s="100" t="str">
        <f t="array" ref="U5487">IF(COUNTA(Y5484:DP5487)=0,"none",IF($U$2="WAHR",$W$3,Abfrage!$F$4))</f>
        <v>none</v>
      </c>
      <c r="V5487" s="100" t="str">
        <f t="array" ref="V5487">IF(COUNTA(Y5484:DP5487)=0,"none",IF($U$2="WAHR",$W$3,Abfrage!$F$4))</f>
        <v>none</v>
      </c>
      <c r="W5487" s="100" t="str">
        <f t="array" ref="W5487">IF(COUNTA(Y5484:DP5487)=0,"none",IF($U$2="WAHR",$W$3,Abfrage!$F$4))</f>
        <v>none</v>
      </c>
      <c r="X5487" s="109"/>
    </row>
    <row r="5488" spans="2:24">
      <c r="B5488" s="75" t="s">
        <v>3380</v>
      </c>
      <c r="C5488" s="76">
        <v>1000326649</v>
      </c>
      <c r="D5488" s="75" t="s">
        <v>95</v>
      </c>
      <c r="E5488" s="75" t="s">
        <v>175</v>
      </c>
      <c r="F5488" s="75" t="s">
        <v>97</v>
      </c>
      <c r="G5488" s="75" t="s">
        <v>3381</v>
      </c>
      <c r="H5488" s="75" t="e">
        <v>#N/A</v>
      </c>
      <c r="I5488" s="75" t="s">
        <v>51</v>
      </c>
      <c r="J5488" s="75" t="s">
        <v>3382</v>
      </c>
      <c r="K5488" s="75" t="s">
        <v>306</v>
      </c>
      <c r="L5488" s="75" t="s">
        <v>306</v>
      </c>
      <c r="M5488" s="75" t="s">
        <v>307</v>
      </c>
      <c r="N5488" s="75" t="s">
        <v>418</v>
      </c>
      <c r="O5488" s="75" t="s">
        <v>309</v>
      </c>
      <c r="P5488" s="76" t="s">
        <v>306</v>
      </c>
      <c r="Q5488" s="216"/>
      <c r="R5488" s="77" t="str">
        <f t="shared" ref="R5488" si="14405">IF(COUNTA(Y5488:DP5491)=0,"01.01.1900",INDEX(Y5488:DP5488,MATCH(R5489,Y5489:DP5489,0)))</f>
        <v>01.01.1900</v>
      </c>
      <c r="S5488" s="78" t="str">
        <f t="shared" ref="S5488" si="14406">IF(COUNTA(Y5488:DP5491)=0,"01.01.1900",MAX(Y5488:DP5488))</f>
        <v>01.01.1900</v>
      </c>
      <c r="T5488" s="79"/>
      <c r="U5488" s="80" t="str">
        <f t="array" ref="U5488">IF(COUNTA(Y5488:DP5491)=0,"01.01.1900",IF(ISERROR(HLOOKUP(U5491,Y5491:DP5491,1,FALSE)),"01.01.1900",INDEX(Y5488:DP5488,MATCH(U5489&amp;U5491,Y5489:DP5489&amp;Y5491:DP5491,0))))</f>
        <v>01.01.1900</v>
      </c>
      <c r="V5488" s="81" t="str">
        <f t="shared" ref="V5488" si="14407">IF(COUNTA(Y5488:DP5491)=0,"01.01.1900",_xlfn.MAXIFS(Y5488:DP5488,Y5491:DP5491,V5491))</f>
        <v>01.01.1900</v>
      </c>
      <c r="W5488" s="82"/>
      <c r="X5488" s="106"/>
    </row>
    <row r="5489" spans="2:24">
      <c r="B5489" s="83"/>
      <c r="C5489" s="84"/>
      <c r="D5489" s="83"/>
      <c r="E5489" s="83"/>
      <c r="F5489" s="83"/>
      <c r="G5489" s="83"/>
      <c r="H5489" s="83"/>
      <c r="I5489" s="83"/>
      <c r="J5489" s="83"/>
      <c r="K5489" s="83"/>
      <c r="L5489" s="83"/>
      <c r="M5489" s="83"/>
      <c r="N5489" s="83"/>
      <c r="O5489" s="83"/>
      <c r="P5489" s="84"/>
      <c r="Q5489" s="217"/>
      <c r="R5489" s="85">
        <f t="shared" ref="R5489" si="14408">IF(COUNTA(Y5488:DP5491)=0,0,MIN(Y5489:DP5489))</f>
        <v>0</v>
      </c>
      <c r="S5489" s="86">
        <f t="shared" ref="S5489" si="14409">IF(COUNTA(Y5488:DP5491)=0,0,HLOOKUP(S5488,Y5488:DP5491,2,FALSE))</f>
        <v>0</v>
      </c>
      <c r="T5489" s="87">
        <f t="shared" ref="T5489" si="14410">IF(COUNTA(Y5488:DP5491)=0,0,AVERAGE(Y5489:DP5489))</f>
        <v>0</v>
      </c>
      <c r="U5489" s="88">
        <f t="shared" ref="U5489" si="14411">IF(COUNTA(Y5488:DP5491)=0,0,_xlfn.MINIFS(Y5489:DP5489,Y5491:DP5491,U5491))</f>
        <v>0</v>
      </c>
      <c r="V5489" s="89">
        <f t="array" ref="V5489">IF(COUNTA(Y5488:DP5491)=0,0,IF(ISERROR(HLOOKUP(V5491,Y5491:DP5491,1,FALSE)),0,INDEX(Y5489:DP5489,MATCH(V5488&amp;V5491,Y5488:DP5488&amp;Y5491:DP5491,0))))</f>
        <v>0</v>
      </c>
      <c r="W5489" s="90">
        <f t="array" ref="W5489">IF(COUNTA(Y5488:DP5491)=0,0,IF(ISERROR(HLOOKUP(W5491,Y5491:DP5491,1,FALSE)),0,AVERAGEIF(Y5491:DP5491,$W5491,Y5489:DP5489)))</f>
        <v>0</v>
      </c>
      <c r="X5489" s="107"/>
    </row>
    <row r="5490" spans="2:24">
      <c r="B5490" s="83"/>
      <c r="C5490" s="84"/>
      <c r="D5490" s="83"/>
      <c r="E5490" s="83"/>
      <c r="F5490" s="83"/>
      <c r="G5490" s="83"/>
      <c r="H5490" s="83"/>
      <c r="I5490" s="83"/>
      <c r="J5490" s="83"/>
      <c r="K5490" s="83"/>
      <c r="L5490" s="83"/>
      <c r="M5490" s="83"/>
      <c r="N5490" s="83"/>
      <c r="O5490" s="83"/>
      <c r="P5490" s="84"/>
      <c r="Q5490" s="217"/>
      <c r="R5490" s="91">
        <f t="shared" ref="R5490" si="14412">IF(COUNTA(Y5488:DP5491)=0,0,HLOOKUP(R5489,Y5489:DP5491,2,FALSE))</f>
        <v>0</v>
      </c>
      <c r="S5490" s="92">
        <f t="shared" ref="S5490" si="14413">IF(COUNTA(Y5488:DP5491)=0,0,HLOOKUP(S5488,Y5488:DP5491,3,FALSE))</f>
        <v>0</v>
      </c>
      <c r="T5490" s="93"/>
      <c r="U5490" s="94">
        <f t="array" ref="U5490">IF(COUNTA(Y5488:DP5491)=0,0,IF(ISERROR(HLOOKUP(U5491,Y5491:DP5491,1,FALSE)),0,INDEX(Y5490:DP5490,MATCH(U5489&amp;U5491,Y5489:DP5489&amp;Y5491:DP5491,0))))</f>
        <v>0</v>
      </c>
      <c r="V5490" s="94">
        <f t="array" ref="V5490">IF(COUNTA(Y5488:DP5491)=0,0,IF(ISERROR(HLOOKUP(V5491,Y5491:DP5491,1,FALSE)),0,INDEX(Y5490:DP5490,MATCH(V5489&amp;V5491,Y5489:DP5489&amp;Y5491:DP5491,0))))</f>
        <v>0</v>
      </c>
      <c r="W5490" s="95"/>
      <c r="X5490" s="108"/>
    </row>
    <row r="5491" spans="2:24" ht="13.9" thickBot="1">
      <c r="B5491" s="96"/>
      <c r="C5491" s="97"/>
      <c r="D5491" s="96"/>
      <c r="E5491" s="96"/>
      <c r="F5491" s="96"/>
      <c r="G5491" s="96"/>
      <c r="H5491" s="96"/>
      <c r="I5491" s="96"/>
      <c r="J5491" s="96"/>
      <c r="K5491" s="96"/>
      <c r="L5491" s="96"/>
      <c r="M5491" s="96"/>
      <c r="N5491" s="96"/>
      <c r="O5491" s="96"/>
      <c r="P5491" s="97"/>
      <c r="Q5491" s="218"/>
      <c r="R5491" s="98" t="str">
        <f t="shared" ref="R5491" si="14414">IF(COUNTA(Y5488:DP5491)=0,"none",HLOOKUP(R5489,Y5489:DP5491,3,FALSE))</f>
        <v>none</v>
      </c>
      <c r="S5491" s="99" t="str">
        <f t="shared" ref="S5491" si="14415">IF(COUNTA(Y5488:DP5491)=0,"none",HLOOKUP(S5488,Y5488:DP5491,4,FALSE))</f>
        <v>none</v>
      </c>
      <c r="T5491" s="100"/>
      <c r="U5491" s="100" t="str">
        <f t="array" ref="U5491">IF(COUNTA(Y5488:DP5491)=0,"none",IF($U$2="WAHR",$W$3,Abfrage!$F$4))</f>
        <v>none</v>
      </c>
      <c r="V5491" s="100" t="str">
        <f t="array" ref="V5491">IF(COUNTA(Y5488:DP5491)=0,"none",IF($U$2="WAHR",$W$3,Abfrage!$F$4))</f>
        <v>none</v>
      </c>
      <c r="W5491" s="100" t="str">
        <f t="array" ref="W5491">IF(COUNTA(Y5488:DP5491)=0,"none",IF($U$2="WAHR",$W$3,Abfrage!$F$4))</f>
        <v>none</v>
      </c>
      <c r="X5491" s="109"/>
    </row>
    <row r="5492" spans="2:24">
      <c r="B5492" s="75" t="s">
        <v>3383</v>
      </c>
      <c r="C5492" s="76">
        <v>1000388174</v>
      </c>
      <c r="D5492" s="75" t="s">
        <v>95</v>
      </c>
      <c r="E5492" s="75" t="s">
        <v>96</v>
      </c>
      <c r="F5492" s="75" t="s">
        <v>97</v>
      </c>
      <c r="G5492" s="75" t="s">
        <v>306</v>
      </c>
      <c r="H5492" s="75" t="e">
        <v>#N/A</v>
      </c>
      <c r="I5492" s="75" t="s">
        <v>45</v>
      </c>
      <c r="J5492" s="75" t="s">
        <v>3384</v>
      </c>
      <c r="K5492" s="75" t="s">
        <v>523</v>
      </c>
      <c r="L5492" s="75" t="s">
        <v>306</v>
      </c>
      <c r="M5492" s="75" t="s">
        <v>313</v>
      </c>
      <c r="N5492" s="75" t="s">
        <v>349</v>
      </c>
      <c r="O5492" s="75" t="s">
        <v>309</v>
      </c>
      <c r="P5492" s="76" t="s">
        <v>306</v>
      </c>
      <c r="Q5492" s="216"/>
      <c r="R5492" s="77" t="str">
        <f t="shared" ref="R5492" si="14416">IF(COUNTA(Y5492:DP5495)=0,"01.01.1900",INDEX(Y5492:DP5492,MATCH(R5493,Y5493:DP5493,0)))</f>
        <v>01.01.1900</v>
      </c>
      <c r="S5492" s="78" t="str">
        <f t="shared" ref="S5492" si="14417">IF(COUNTA(Y5492:DP5495)=0,"01.01.1900",MAX(Y5492:DP5492))</f>
        <v>01.01.1900</v>
      </c>
      <c r="T5492" s="79"/>
      <c r="U5492" s="80" t="str">
        <f t="array" ref="U5492">IF(COUNTA(Y5492:DP5495)=0,"01.01.1900",IF(ISERROR(HLOOKUP(U5495,Y5495:DP5495,1,FALSE)),"01.01.1900",INDEX(Y5492:DP5492,MATCH(U5493&amp;U5495,Y5493:DP5493&amp;Y5495:DP5495,0))))</f>
        <v>01.01.1900</v>
      </c>
      <c r="V5492" s="81" t="str">
        <f t="shared" ref="V5492" si="14418">IF(COUNTA(Y5492:DP5495)=0,"01.01.1900",_xlfn.MAXIFS(Y5492:DP5492,Y5495:DP5495,V5495))</f>
        <v>01.01.1900</v>
      </c>
      <c r="W5492" s="82"/>
      <c r="X5492" s="106"/>
    </row>
    <row r="5493" spans="2:24">
      <c r="B5493" s="83"/>
      <c r="C5493" s="84"/>
      <c r="D5493" s="83"/>
      <c r="E5493" s="83"/>
      <c r="F5493" s="83"/>
      <c r="G5493" s="83"/>
      <c r="H5493" s="83"/>
      <c r="I5493" s="83"/>
      <c r="J5493" s="83"/>
      <c r="K5493" s="83"/>
      <c r="L5493" s="83"/>
      <c r="M5493" s="83"/>
      <c r="N5493" s="83"/>
      <c r="O5493" s="83"/>
      <c r="P5493" s="84"/>
      <c r="Q5493" s="217"/>
      <c r="R5493" s="85">
        <f t="shared" ref="R5493" si="14419">IF(COUNTA(Y5492:DP5495)=0,0,MIN(Y5493:DP5493))</f>
        <v>0</v>
      </c>
      <c r="S5493" s="86">
        <f t="shared" ref="S5493" si="14420">IF(COUNTA(Y5492:DP5495)=0,0,HLOOKUP(S5492,Y5492:DP5495,2,FALSE))</f>
        <v>0</v>
      </c>
      <c r="T5493" s="87">
        <f t="shared" ref="T5493" si="14421">IF(COUNTA(Y5492:DP5495)=0,0,AVERAGE(Y5493:DP5493))</f>
        <v>0</v>
      </c>
      <c r="U5493" s="88">
        <f t="shared" ref="U5493" si="14422">IF(COUNTA(Y5492:DP5495)=0,0,_xlfn.MINIFS(Y5493:DP5493,Y5495:DP5495,U5495))</f>
        <v>0</v>
      </c>
      <c r="V5493" s="89">
        <f t="array" ref="V5493">IF(COUNTA(Y5492:DP5495)=0,0,IF(ISERROR(HLOOKUP(V5495,Y5495:DP5495,1,FALSE)),0,INDEX(Y5493:DP5493,MATCH(V5492&amp;V5495,Y5492:DP5492&amp;Y5495:DP5495,0))))</f>
        <v>0</v>
      </c>
      <c r="W5493" s="90">
        <f t="array" ref="W5493">IF(COUNTA(Y5492:DP5495)=0,0,IF(ISERROR(HLOOKUP(W5495,Y5495:DP5495,1,FALSE)),0,AVERAGEIF(Y5495:DP5495,$W5495,Y5493:DP5493)))</f>
        <v>0</v>
      </c>
      <c r="X5493" s="107"/>
    </row>
    <row r="5494" spans="2:24">
      <c r="B5494" s="83"/>
      <c r="C5494" s="84"/>
      <c r="D5494" s="83"/>
      <c r="E5494" s="83"/>
      <c r="F5494" s="83"/>
      <c r="G5494" s="83"/>
      <c r="H5494" s="83"/>
      <c r="I5494" s="83"/>
      <c r="J5494" s="83"/>
      <c r="K5494" s="83"/>
      <c r="L5494" s="83"/>
      <c r="M5494" s="83"/>
      <c r="N5494" s="83"/>
      <c r="O5494" s="83"/>
      <c r="P5494" s="84"/>
      <c r="Q5494" s="217"/>
      <c r="R5494" s="91">
        <f t="shared" ref="R5494" si="14423">IF(COUNTA(Y5492:DP5495)=0,0,HLOOKUP(R5493,Y5493:DP5495,2,FALSE))</f>
        <v>0</v>
      </c>
      <c r="S5494" s="92">
        <f t="shared" ref="S5494" si="14424">IF(COUNTA(Y5492:DP5495)=0,0,HLOOKUP(S5492,Y5492:DP5495,3,FALSE))</f>
        <v>0</v>
      </c>
      <c r="T5494" s="93"/>
      <c r="U5494" s="94">
        <f t="array" ref="U5494">IF(COUNTA(Y5492:DP5495)=0,0,IF(ISERROR(HLOOKUP(U5495,Y5495:DP5495,1,FALSE)),0,INDEX(Y5494:DP5494,MATCH(U5493&amp;U5495,Y5493:DP5493&amp;Y5495:DP5495,0))))</f>
        <v>0</v>
      </c>
      <c r="V5494" s="94">
        <f t="array" ref="V5494">IF(COUNTA(Y5492:DP5495)=0,0,IF(ISERROR(HLOOKUP(V5495,Y5495:DP5495,1,FALSE)),0,INDEX(Y5494:DP5494,MATCH(V5493&amp;V5495,Y5493:DP5493&amp;Y5495:DP5495,0))))</f>
        <v>0</v>
      </c>
      <c r="W5494" s="95"/>
      <c r="X5494" s="108"/>
    </row>
    <row r="5495" spans="2:24" ht="13.9" thickBot="1">
      <c r="B5495" s="96"/>
      <c r="C5495" s="97"/>
      <c r="D5495" s="96"/>
      <c r="E5495" s="96"/>
      <c r="F5495" s="96"/>
      <c r="G5495" s="96"/>
      <c r="H5495" s="96"/>
      <c r="I5495" s="96"/>
      <c r="J5495" s="96"/>
      <c r="K5495" s="96"/>
      <c r="L5495" s="96"/>
      <c r="M5495" s="96"/>
      <c r="N5495" s="96"/>
      <c r="O5495" s="96"/>
      <c r="P5495" s="97"/>
      <c r="Q5495" s="218"/>
      <c r="R5495" s="98" t="str">
        <f t="shared" ref="R5495" si="14425">IF(COUNTA(Y5492:DP5495)=0,"none",HLOOKUP(R5493,Y5493:DP5495,3,FALSE))</f>
        <v>none</v>
      </c>
      <c r="S5495" s="99" t="str">
        <f t="shared" ref="S5495" si="14426">IF(COUNTA(Y5492:DP5495)=0,"none",HLOOKUP(S5492,Y5492:DP5495,4,FALSE))</f>
        <v>none</v>
      </c>
      <c r="T5495" s="100"/>
      <c r="U5495" s="100" t="str">
        <f t="array" ref="U5495">IF(COUNTA(Y5492:DP5495)=0,"none",IF($U$2="WAHR",$W$3,Abfrage!$F$4))</f>
        <v>none</v>
      </c>
      <c r="V5495" s="100" t="str">
        <f t="array" ref="V5495">IF(COUNTA(Y5492:DP5495)=0,"none",IF($U$2="WAHR",$W$3,Abfrage!$F$4))</f>
        <v>none</v>
      </c>
      <c r="W5495" s="100" t="str">
        <f t="array" ref="W5495">IF(COUNTA(Y5492:DP5495)=0,"none",IF($U$2="WAHR",$W$3,Abfrage!$F$4))</f>
        <v>none</v>
      </c>
      <c r="X5495" s="109"/>
    </row>
    <row r="5496" spans="2:24">
      <c r="B5496" s="75" t="s">
        <v>3385</v>
      </c>
      <c r="C5496" s="76">
        <v>1000033817</v>
      </c>
      <c r="D5496" s="75" t="s">
        <v>169</v>
      </c>
      <c r="E5496" s="75" t="s">
        <v>604</v>
      </c>
      <c r="F5496" s="75" t="s">
        <v>2692</v>
      </c>
      <c r="G5496" s="75" t="s">
        <v>2692</v>
      </c>
      <c r="H5496" s="75" t="e">
        <v>#N/A</v>
      </c>
      <c r="I5496" s="75" t="s">
        <v>2693</v>
      </c>
      <c r="J5496" s="75" t="s">
        <v>3386</v>
      </c>
      <c r="K5496" s="75" t="s">
        <v>306</v>
      </c>
      <c r="L5496" s="75" t="s">
        <v>306</v>
      </c>
      <c r="M5496" s="75" t="s">
        <v>306</v>
      </c>
      <c r="N5496" s="75" t="s">
        <v>306</v>
      </c>
      <c r="O5496" s="75" t="s">
        <v>309</v>
      </c>
      <c r="P5496" s="76" t="s">
        <v>306</v>
      </c>
      <c r="Q5496" s="216"/>
      <c r="R5496" s="77" t="str">
        <f t="shared" ref="R5496" si="14427">IF(COUNTA(Y5496:DP5499)=0,"01.01.1900",INDEX(Y5496:DP5496,MATCH(R5497,Y5497:DP5497,0)))</f>
        <v>01.01.1900</v>
      </c>
      <c r="S5496" s="78" t="str">
        <f t="shared" ref="S5496" si="14428">IF(COUNTA(Y5496:DP5499)=0,"01.01.1900",MAX(Y5496:DP5496))</f>
        <v>01.01.1900</v>
      </c>
      <c r="T5496" s="79"/>
      <c r="U5496" s="80" t="str">
        <f t="array" ref="U5496">IF(COUNTA(Y5496:DP5499)=0,"01.01.1900",IF(ISERROR(HLOOKUP(U5499,Y5499:DP5499,1,FALSE)),"01.01.1900",INDEX(Y5496:DP5496,MATCH(U5497&amp;U5499,Y5497:DP5497&amp;Y5499:DP5499,0))))</f>
        <v>01.01.1900</v>
      </c>
      <c r="V5496" s="81" t="str">
        <f t="shared" ref="V5496" si="14429">IF(COUNTA(Y5496:DP5499)=0,"01.01.1900",_xlfn.MAXIFS(Y5496:DP5496,Y5499:DP5499,V5499))</f>
        <v>01.01.1900</v>
      </c>
      <c r="W5496" s="82"/>
      <c r="X5496" s="106"/>
    </row>
    <row r="5497" spans="2:24">
      <c r="B5497" s="83"/>
      <c r="C5497" s="84"/>
      <c r="D5497" s="83"/>
      <c r="E5497" s="83"/>
      <c r="F5497" s="83"/>
      <c r="G5497" s="83"/>
      <c r="H5497" s="83"/>
      <c r="I5497" s="83"/>
      <c r="J5497" s="83"/>
      <c r="K5497" s="83"/>
      <c r="L5497" s="83"/>
      <c r="M5497" s="83"/>
      <c r="N5497" s="83"/>
      <c r="O5497" s="83"/>
      <c r="P5497" s="84"/>
      <c r="Q5497" s="217"/>
      <c r="R5497" s="85">
        <f t="shared" ref="R5497" si="14430">IF(COUNTA(Y5496:DP5499)=0,0,MIN(Y5497:DP5497))</f>
        <v>0</v>
      </c>
      <c r="S5497" s="86">
        <f t="shared" ref="S5497" si="14431">IF(COUNTA(Y5496:DP5499)=0,0,HLOOKUP(S5496,Y5496:DP5499,2,FALSE))</f>
        <v>0</v>
      </c>
      <c r="T5497" s="87">
        <f t="shared" ref="T5497" si="14432">IF(COUNTA(Y5496:DP5499)=0,0,AVERAGE(Y5497:DP5497))</f>
        <v>0</v>
      </c>
      <c r="U5497" s="88">
        <f t="shared" ref="U5497" si="14433">IF(COUNTA(Y5496:DP5499)=0,0,_xlfn.MINIFS(Y5497:DP5497,Y5499:DP5499,U5499))</f>
        <v>0</v>
      </c>
      <c r="V5497" s="89">
        <f t="array" ref="V5497">IF(COUNTA(Y5496:DP5499)=0,0,IF(ISERROR(HLOOKUP(V5499,Y5499:DP5499,1,FALSE)),0,INDEX(Y5497:DP5497,MATCH(V5496&amp;V5499,Y5496:DP5496&amp;Y5499:DP5499,0))))</f>
        <v>0</v>
      </c>
      <c r="W5497" s="90">
        <f t="array" ref="W5497">IF(COUNTA(Y5496:DP5499)=0,0,IF(ISERROR(HLOOKUP(W5499,Y5499:DP5499,1,FALSE)),0,AVERAGEIF(Y5499:DP5499,$W5499,Y5497:DP5497)))</f>
        <v>0</v>
      </c>
      <c r="X5497" s="107"/>
    </row>
    <row r="5498" spans="2:24">
      <c r="B5498" s="83"/>
      <c r="C5498" s="84"/>
      <c r="D5498" s="83"/>
      <c r="E5498" s="83"/>
      <c r="F5498" s="83"/>
      <c r="G5498" s="83"/>
      <c r="H5498" s="83"/>
      <c r="I5498" s="83"/>
      <c r="J5498" s="83"/>
      <c r="K5498" s="83"/>
      <c r="L5498" s="83"/>
      <c r="M5498" s="83"/>
      <c r="N5498" s="83"/>
      <c r="O5498" s="83"/>
      <c r="P5498" s="84"/>
      <c r="Q5498" s="217"/>
      <c r="R5498" s="91">
        <f t="shared" ref="R5498" si="14434">IF(COUNTA(Y5496:DP5499)=0,0,HLOOKUP(R5497,Y5497:DP5499,2,FALSE))</f>
        <v>0</v>
      </c>
      <c r="S5498" s="92">
        <f t="shared" ref="S5498" si="14435">IF(COUNTA(Y5496:DP5499)=0,0,HLOOKUP(S5496,Y5496:DP5499,3,FALSE))</f>
        <v>0</v>
      </c>
      <c r="T5498" s="93"/>
      <c r="U5498" s="94">
        <f t="array" ref="U5498">IF(COUNTA(Y5496:DP5499)=0,0,IF(ISERROR(HLOOKUP(U5499,Y5499:DP5499,1,FALSE)),0,INDEX(Y5498:DP5498,MATCH(U5497&amp;U5499,Y5497:DP5497&amp;Y5499:DP5499,0))))</f>
        <v>0</v>
      </c>
      <c r="V5498" s="94">
        <f t="array" ref="V5498">IF(COUNTA(Y5496:DP5499)=0,0,IF(ISERROR(HLOOKUP(V5499,Y5499:DP5499,1,FALSE)),0,INDEX(Y5498:DP5498,MATCH(V5497&amp;V5499,Y5497:DP5497&amp;Y5499:DP5499,0))))</f>
        <v>0</v>
      </c>
      <c r="W5498" s="95"/>
      <c r="X5498" s="108"/>
    </row>
    <row r="5499" spans="2:24" ht="13.9" thickBot="1">
      <c r="B5499" s="96"/>
      <c r="C5499" s="97"/>
      <c r="D5499" s="96"/>
      <c r="E5499" s="96"/>
      <c r="F5499" s="96"/>
      <c r="G5499" s="96"/>
      <c r="H5499" s="96"/>
      <c r="I5499" s="96"/>
      <c r="J5499" s="96"/>
      <c r="K5499" s="96"/>
      <c r="L5499" s="96"/>
      <c r="M5499" s="96"/>
      <c r="N5499" s="96"/>
      <c r="O5499" s="96"/>
      <c r="P5499" s="97"/>
      <c r="Q5499" s="218"/>
      <c r="R5499" s="98" t="str">
        <f t="shared" ref="R5499" si="14436">IF(COUNTA(Y5496:DP5499)=0,"none",HLOOKUP(R5497,Y5497:DP5499,3,FALSE))</f>
        <v>none</v>
      </c>
      <c r="S5499" s="99" t="str">
        <f t="shared" ref="S5499" si="14437">IF(COUNTA(Y5496:DP5499)=0,"none",HLOOKUP(S5496,Y5496:DP5499,4,FALSE))</f>
        <v>none</v>
      </c>
      <c r="T5499" s="100"/>
      <c r="U5499" s="100" t="str">
        <f t="array" ref="U5499">IF(COUNTA(Y5496:DP5499)=0,"none",IF($U$2="WAHR",$W$3,Abfrage!$F$4))</f>
        <v>none</v>
      </c>
      <c r="V5499" s="100" t="str">
        <f t="array" ref="V5499">IF(COUNTA(Y5496:DP5499)=0,"none",IF($U$2="WAHR",$W$3,Abfrage!$F$4))</f>
        <v>none</v>
      </c>
      <c r="W5499" s="100" t="str">
        <f t="array" ref="W5499">IF(COUNTA(Y5496:DP5499)=0,"none",IF($U$2="WAHR",$W$3,Abfrage!$F$4))</f>
        <v>none</v>
      </c>
      <c r="X5499" s="109"/>
    </row>
    <row r="5500" spans="2:24">
      <c r="B5500" s="75" t="s">
        <v>3387</v>
      </c>
      <c r="C5500" s="76">
        <v>1000388354</v>
      </c>
      <c r="D5500" s="75" t="s">
        <v>95</v>
      </c>
      <c r="E5500" s="75" t="s">
        <v>96</v>
      </c>
      <c r="F5500" s="75" t="s">
        <v>97</v>
      </c>
      <c r="G5500" s="75" t="s">
        <v>3388</v>
      </c>
      <c r="H5500" s="75" t="e">
        <v>#N/A</v>
      </c>
      <c r="I5500" s="75" t="s">
        <v>2472</v>
      </c>
      <c r="J5500" s="75" t="s">
        <v>3389</v>
      </c>
      <c r="K5500" s="75" t="s">
        <v>306</v>
      </c>
      <c r="L5500" s="75" t="s">
        <v>306</v>
      </c>
      <c r="M5500" s="75" t="s">
        <v>313</v>
      </c>
      <c r="N5500" s="75" t="s">
        <v>352</v>
      </c>
      <c r="O5500" s="75" t="s">
        <v>309</v>
      </c>
      <c r="P5500" s="76" t="s">
        <v>306</v>
      </c>
      <c r="Q5500" s="216"/>
      <c r="R5500" s="77" t="str">
        <f t="shared" ref="R5500" si="14438">IF(COUNTA(Y5500:DP5503)=0,"01.01.1900",INDEX(Y5500:DP5500,MATCH(R5501,Y5501:DP5501,0)))</f>
        <v>01.01.1900</v>
      </c>
      <c r="S5500" s="78" t="str">
        <f t="shared" ref="S5500" si="14439">IF(COUNTA(Y5500:DP5503)=0,"01.01.1900",MAX(Y5500:DP5500))</f>
        <v>01.01.1900</v>
      </c>
      <c r="T5500" s="79"/>
      <c r="U5500" s="80" t="str">
        <f t="array" ref="U5500">IF(COUNTA(Y5500:DP5503)=0,"01.01.1900",IF(ISERROR(HLOOKUP(U5503,Y5503:DP5503,1,FALSE)),"01.01.1900",INDEX(Y5500:DP5500,MATCH(U5501&amp;U5503,Y5501:DP5501&amp;Y5503:DP5503,0))))</f>
        <v>01.01.1900</v>
      </c>
      <c r="V5500" s="81" t="str">
        <f t="shared" ref="V5500" si="14440">IF(COUNTA(Y5500:DP5503)=0,"01.01.1900",_xlfn.MAXIFS(Y5500:DP5500,Y5503:DP5503,V5503))</f>
        <v>01.01.1900</v>
      </c>
      <c r="W5500" s="82"/>
      <c r="X5500" s="106"/>
    </row>
    <row r="5501" spans="2:24">
      <c r="B5501" s="83"/>
      <c r="C5501" s="84"/>
      <c r="D5501" s="83"/>
      <c r="E5501" s="83"/>
      <c r="F5501" s="83"/>
      <c r="G5501" s="83"/>
      <c r="H5501" s="83"/>
      <c r="I5501" s="83"/>
      <c r="J5501" s="83"/>
      <c r="K5501" s="83"/>
      <c r="L5501" s="83"/>
      <c r="M5501" s="83"/>
      <c r="N5501" s="83"/>
      <c r="O5501" s="83"/>
      <c r="P5501" s="84"/>
      <c r="Q5501" s="217"/>
      <c r="R5501" s="85">
        <f t="shared" ref="R5501" si="14441">IF(COUNTA(Y5500:DP5503)=0,0,MIN(Y5501:DP5501))</f>
        <v>0</v>
      </c>
      <c r="S5501" s="86">
        <f t="shared" ref="S5501" si="14442">IF(COUNTA(Y5500:DP5503)=0,0,HLOOKUP(S5500,Y5500:DP5503,2,FALSE))</f>
        <v>0</v>
      </c>
      <c r="T5501" s="87">
        <f t="shared" ref="T5501" si="14443">IF(COUNTA(Y5500:DP5503)=0,0,AVERAGE(Y5501:DP5501))</f>
        <v>0</v>
      </c>
      <c r="U5501" s="88">
        <f t="shared" ref="U5501" si="14444">IF(COUNTA(Y5500:DP5503)=0,0,_xlfn.MINIFS(Y5501:DP5501,Y5503:DP5503,U5503))</f>
        <v>0</v>
      </c>
      <c r="V5501" s="89">
        <f t="array" ref="V5501">IF(COUNTA(Y5500:DP5503)=0,0,IF(ISERROR(HLOOKUP(V5503,Y5503:DP5503,1,FALSE)),0,INDEX(Y5501:DP5501,MATCH(V5500&amp;V5503,Y5500:DP5500&amp;Y5503:DP5503,0))))</f>
        <v>0</v>
      </c>
      <c r="W5501" s="90">
        <f t="array" ref="W5501">IF(COUNTA(Y5500:DP5503)=0,0,IF(ISERROR(HLOOKUP(W5503,Y5503:DP5503,1,FALSE)),0,AVERAGEIF(Y5503:DP5503,$W5503,Y5501:DP5501)))</f>
        <v>0</v>
      </c>
      <c r="X5501" s="107"/>
    </row>
    <row r="5502" spans="2:24">
      <c r="B5502" s="83"/>
      <c r="C5502" s="84"/>
      <c r="D5502" s="83"/>
      <c r="E5502" s="83"/>
      <c r="F5502" s="83"/>
      <c r="G5502" s="83"/>
      <c r="H5502" s="83"/>
      <c r="I5502" s="83"/>
      <c r="J5502" s="83"/>
      <c r="K5502" s="83"/>
      <c r="L5502" s="83"/>
      <c r="M5502" s="83"/>
      <c r="N5502" s="83"/>
      <c r="O5502" s="83"/>
      <c r="P5502" s="84"/>
      <c r="Q5502" s="217"/>
      <c r="R5502" s="91">
        <f t="shared" ref="R5502" si="14445">IF(COUNTA(Y5500:DP5503)=0,0,HLOOKUP(R5501,Y5501:DP5503,2,FALSE))</f>
        <v>0</v>
      </c>
      <c r="S5502" s="92">
        <f t="shared" ref="S5502" si="14446">IF(COUNTA(Y5500:DP5503)=0,0,HLOOKUP(S5500,Y5500:DP5503,3,FALSE))</f>
        <v>0</v>
      </c>
      <c r="T5502" s="93"/>
      <c r="U5502" s="94">
        <f t="array" ref="U5502">IF(COUNTA(Y5500:DP5503)=0,0,IF(ISERROR(HLOOKUP(U5503,Y5503:DP5503,1,FALSE)),0,INDEX(Y5502:DP5502,MATCH(U5501&amp;U5503,Y5501:DP5501&amp;Y5503:DP5503,0))))</f>
        <v>0</v>
      </c>
      <c r="V5502" s="94">
        <f t="array" ref="V5502">IF(COUNTA(Y5500:DP5503)=0,0,IF(ISERROR(HLOOKUP(V5503,Y5503:DP5503,1,FALSE)),0,INDEX(Y5502:DP5502,MATCH(V5501&amp;V5503,Y5501:DP5501&amp;Y5503:DP5503,0))))</f>
        <v>0</v>
      </c>
      <c r="W5502" s="95"/>
      <c r="X5502" s="108"/>
    </row>
    <row r="5503" spans="2:24" ht="13.9" thickBot="1">
      <c r="B5503" s="96"/>
      <c r="C5503" s="97"/>
      <c r="D5503" s="96"/>
      <c r="E5503" s="96"/>
      <c r="F5503" s="96"/>
      <c r="G5503" s="96"/>
      <c r="H5503" s="96"/>
      <c r="I5503" s="96"/>
      <c r="J5503" s="96"/>
      <c r="K5503" s="96"/>
      <c r="L5503" s="96"/>
      <c r="M5503" s="96"/>
      <c r="N5503" s="96"/>
      <c r="O5503" s="96"/>
      <c r="P5503" s="97"/>
      <c r="Q5503" s="218"/>
      <c r="R5503" s="98" t="str">
        <f t="shared" ref="R5503" si="14447">IF(COUNTA(Y5500:DP5503)=0,"none",HLOOKUP(R5501,Y5501:DP5503,3,FALSE))</f>
        <v>none</v>
      </c>
      <c r="S5503" s="99" t="str">
        <f t="shared" ref="S5503" si="14448">IF(COUNTA(Y5500:DP5503)=0,"none",HLOOKUP(S5500,Y5500:DP5503,4,FALSE))</f>
        <v>none</v>
      </c>
      <c r="T5503" s="100"/>
      <c r="U5503" s="100" t="str">
        <f t="array" ref="U5503">IF(COUNTA(Y5500:DP5503)=0,"none",IF($U$2="WAHR",$W$3,Abfrage!$F$4))</f>
        <v>none</v>
      </c>
      <c r="V5503" s="100" t="str">
        <f t="array" ref="V5503">IF(COUNTA(Y5500:DP5503)=0,"none",IF($U$2="WAHR",$W$3,Abfrage!$F$4))</f>
        <v>none</v>
      </c>
      <c r="W5503" s="100" t="str">
        <f t="array" ref="W5503">IF(COUNTA(Y5500:DP5503)=0,"none",IF($U$2="WAHR",$W$3,Abfrage!$F$4))</f>
        <v>none</v>
      </c>
      <c r="X5503" s="109"/>
    </row>
    <row r="5504" spans="2:24">
      <c r="B5504" s="75" t="s">
        <v>3390</v>
      </c>
      <c r="C5504" s="76">
        <v>1000337281</v>
      </c>
      <c r="D5504" s="75" t="s">
        <v>169</v>
      </c>
      <c r="E5504" s="75" t="s">
        <v>604</v>
      </c>
      <c r="F5504" s="75" t="s">
        <v>97</v>
      </c>
      <c r="G5504" s="75" t="s">
        <v>3391</v>
      </c>
      <c r="H5504" s="75" t="e">
        <v>#N/A</v>
      </c>
      <c r="I5504" s="75" t="s">
        <v>3047</v>
      </c>
      <c r="J5504" s="75" t="s">
        <v>3392</v>
      </c>
      <c r="K5504" s="75" t="s">
        <v>306</v>
      </c>
      <c r="L5504" s="75" t="s">
        <v>306</v>
      </c>
      <c r="M5504" s="75" t="s">
        <v>306</v>
      </c>
      <c r="N5504" s="75" t="s">
        <v>306</v>
      </c>
      <c r="O5504" s="75" t="s">
        <v>309</v>
      </c>
      <c r="P5504" s="76" t="s">
        <v>306</v>
      </c>
      <c r="Q5504" s="216"/>
      <c r="R5504" s="77" t="str">
        <f t="shared" ref="R5504" si="14449">IF(COUNTA(Y5504:DP5507)=0,"01.01.1900",INDEX(Y5504:DP5504,MATCH(R5505,Y5505:DP5505,0)))</f>
        <v>01.01.1900</v>
      </c>
      <c r="S5504" s="78" t="str">
        <f t="shared" ref="S5504" si="14450">IF(COUNTA(Y5504:DP5507)=0,"01.01.1900",MAX(Y5504:DP5504))</f>
        <v>01.01.1900</v>
      </c>
      <c r="T5504" s="79"/>
      <c r="U5504" s="80" t="str">
        <f t="array" ref="U5504">IF(COUNTA(Y5504:DP5507)=0,"01.01.1900",IF(ISERROR(HLOOKUP(U5507,Y5507:DP5507,1,FALSE)),"01.01.1900",INDEX(Y5504:DP5504,MATCH(U5505&amp;U5507,Y5505:DP5505&amp;Y5507:DP5507,0))))</f>
        <v>01.01.1900</v>
      </c>
      <c r="V5504" s="81" t="str">
        <f t="shared" ref="V5504" si="14451">IF(COUNTA(Y5504:DP5507)=0,"01.01.1900",_xlfn.MAXIFS(Y5504:DP5504,Y5507:DP5507,V5507))</f>
        <v>01.01.1900</v>
      </c>
      <c r="W5504" s="82"/>
      <c r="X5504" s="106"/>
    </row>
    <row r="5505" spans="2:24">
      <c r="B5505" s="83"/>
      <c r="C5505" s="84"/>
      <c r="D5505" s="83"/>
      <c r="E5505" s="83"/>
      <c r="F5505" s="83"/>
      <c r="G5505" s="83"/>
      <c r="H5505" s="83"/>
      <c r="I5505" s="83"/>
      <c r="J5505" s="83"/>
      <c r="K5505" s="83"/>
      <c r="L5505" s="83"/>
      <c r="M5505" s="83"/>
      <c r="N5505" s="83"/>
      <c r="O5505" s="83"/>
      <c r="P5505" s="84"/>
      <c r="Q5505" s="217"/>
      <c r="R5505" s="85">
        <f t="shared" ref="R5505" si="14452">IF(COUNTA(Y5504:DP5507)=0,0,MIN(Y5505:DP5505))</f>
        <v>0</v>
      </c>
      <c r="S5505" s="86">
        <f t="shared" ref="S5505" si="14453">IF(COUNTA(Y5504:DP5507)=0,0,HLOOKUP(S5504,Y5504:DP5507,2,FALSE))</f>
        <v>0</v>
      </c>
      <c r="T5505" s="87">
        <f t="shared" ref="T5505" si="14454">IF(COUNTA(Y5504:DP5507)=0,0,AVERAGE(Y5505:DP5505))</f>
        <v>0</v>
      </c>
      <c r="U5505" s="88">
        <f t="shared" ref="U5505" si="14455">IF(COUNTA(Y5504:DP5507)=0,0,_xlfn.MINIFS(Y5505:DP5505,Y5507:DP5507,U5507))</f>
        <v>0</v>
      </c>
      <c r="V5505" s="89">
        <f t="array" ref="V5505">IF(COUNTA(Y5504:DP5507)=0,0,IF(ISERROR(HLOOKUP(V5507,Y5507:DP5507,1,FALSE)),0,INDEX(Y5505:DP5505,MATCH(V5504&amp;V5507,Y5504:DP5504&amp;Y5507:DP5507,0))))</f>
        <v>0</v>
      </c>
      <c r="W5505" s="90">
        <f t="array" ref="W5505">IF(COUNTA(Y5504:DP5507)=0,0,IF(ISERROR(HLOOKUP(W5507,Y5507:DP5507,1,FALSE)),0,AVERAGEIF(Y5507:DP5507,$W5507,Y5505:DP5505)))</f>
        <v>0</v>
      </c>
      <c r="X5505" s="107"/>
    </row>
    <row r="5506" spans="2:24">
      <c r="B5506" s="83"/>
      <c r="C5506" s="84"/>
      <c r="D5506" s="83"/>
      <c r="E5506" s="83"/>
      <c r="F5506" s="83"/>
      <c r="G5506" s="83"/>
      <c r="H5506" s="83"/>
      <c r="I5506" s="83"/>
      <c r="J5506" s="83"/>
      <c r="K5506" s="83"/>
      <c r="L5506" s="83"/>
      <c r="M5506" s="83"/>
      <c r="N5506" s="83"/>
      <c r="O5506" s="83"/>
      <c r="P5506" s="84"/>
      <c r="Q5506" s="217"/>
      <c r="R5506" s="91">
        <f t="shared" ref="R5506" si="14456">IF(COUNTA(Y5504:DP5507)=0,0,HLOOKUP(R5505,Y5505:DP5507,2,FALSE))</f>
        <v>0</v>
      </c>
      <c r="S5506" s="92">
        <f t="shared" ref="S5506" si="14457">IF(COUNTA(Y5504:DP5507)=0,0,HLOOKUP(S5504,Y5504:DP5507,3,FALSE))</f>
        <v>0</v>
      </c>
      <c r="T5506" s="93"/>
      <c r="U5506" s="94">
        <f t="array" ref="U5506">IF(COUNTA(Y5504:DP5507)=0,0,IF(ISERROR(HLOOKUP(U5507,Y5507:DP5507,1,FALSE)),0,INDEX(Y5506:DP5506,MATCH(U5505&amp;U5507,Y5505:DP5505&amp;Y5507:DP5507,0))))</f>
        <v>0</v>
      </c>
      <c r="V5506" s="94">
        <f t="array" ref="V5506">IF(COUNTA(Y5504:DP5507)=0,0,IF(ISERROR(HLOOKUP(V5507,Y5507:DP5507,1,FALSE)),0,INDEX(Y5506:DP5506,MATCH(V5505&amp;V5507,Y5505:DP5505&amp;Y5507:DP5507,0))))</f>
        <v>0</v>
      </c>
      <c r="W5506" s="95"/>
      <c r="X5506" s="108"/>
    </row>
    <row r="5507" spans="2:24" ht="13.9" thickBot="1">
      <c r="B5507" s="96"/>
      <c r="C5507" s="97"/>
      <c r="D5507" s="96"/>
      <c r="E5507" s="96"/>
      <c r="F5507" s="96"/>
      <c r="G5507" s="96"/>
      <c r="H5507" s="96"/>
      <c r="I5507" s="96"/>
      <c r="J5507" s="96"/>
      <c r="K5507" s="96"/>
      <c r="L5507" s="96"/>
      <c r="M5507" s="96"/>
      <c r="N5507" s="96"/>
      <c r="O5507" s="96"/>
      <c r="P5507" s="97"/>
      <c r="Q5507" s="218"/>
      <c r="R5507" s="98" t="str">
        <f t="shared" ref="R5507" si="14458">IF(COUNTA(Y5504:DP5507)=0,"none",HLOOKUP(R5505,Y5505:DP5507,3,FALSE))</f>
        <v>none</v>
      </c>
      <c r="S5507" s="99" t="str">
        <f t="shared" ref="S5507" si="14459">IF(COUNTA(Y5504:DP5507)=0,"none",HLOOKUP(S5504,Y5504:DP5507,4,FALSE))</f>
        <v>none</v>
      </c>
      <c r="T5507" s="100"/>
      <c r="U5507" s="100" t="str">
        <f t="array" ref="U5507">IF(COUNTA(Y5504:DP5507)=0,"none",IF($U$2="WAHR",$W$3,Abfrage!$F$4))</f>
        <v>none</v>
      </c>
      <c r="V5507" s="100" t="str">
        <f t="array" ref="V5507">IF(COUNTA(Y5504:DP5507)=0,"none",IF($U$2="WAHR",$W$3,Abfrage!$F$4))</f>
        <v>none</v>
      </c>
      <c r="W5507" s="100" t="str">
        <f t="array" ref="W5507">IF(COUNTA(Y5504:DP5507)=0,"none",IF($U$2="WAHR",$W$3,Abfrage!$F$4))</f>
        <v>none</v>
      </c>
      <c r="X5507" s="109"/>
    </row>
    <row r="5508" spans="2:24">
      <c r="B5508" s="75" t="s">
        <v>3393</v>
      </c>
      <c r="C5508" s="76">
        <v>1000389414</v>
      </c>
      <c r="D5508" s="75" t="s">
        <v>217</v>
      </c>
      <c r="E5508" s="75" t="s">
        <v>138</v>
      </c>
      <c r="F5508" s="75" t="s">
        <v>3394</v>
      </c>
      <c r="G5508" s="75" t="s">
        <v>3395</v>
      </c>
      <c r="H5508" s="75" t="e">
        <v>#N/A</v>
      </c>
      <c r="I5508" s="75" t="s">
        <v>51</v>
      </c>
      <c r="J5508" s="75" t="s">
        <v>3396</v>
      </c>
      <c r="K5508" s="75" t="s">
        <v>306</v>
      </c>
      <c r="L5508" s="75" t="s">
        <v>306</v>
      </c>
      <c r="M5508" s="75" t="s">
        <v>307</v>
      </c>
      <c r="N5508" s="75" t="s">
        <v>352</v>
      </c>
      <c r="O5508" s="75" t="s">
        <v>306</v>
      </c>
      <c r="P5508" s="76" t="s">
        <v>306</v>
      </c>
      <c r="Q5508" s="216"/>
      <c r="R5508" s="77" t="str">
        <f t="shared" ref="R5508" si="14460">IF(COUNTA(Y5508:DP5511)=0,"01.01.1900",INDEX(Y5508:DP5508,MATCH(R5509,Y5509:DP5509,0)))</f>
        <v>01.01.1900</v>
      </c>
      <c r="S5508" s="78" t="str">
        <f t="shared" ref="S5508" si="14461">IF(COUNTA(Y5508:DP5511)=0,"01.01.1900",MAX(Y5508:DP5508))</f>
        <v>01.01.1900</v>
      </c>
      <c r="T5508" s="79"/>
      <c r="U5508" s="80" t="str">
        <f t="array" ref="U5508">IF(COUNTA(Y5508:DP5511)=0,"01.01.1900",IF(ISERROR(HLOOKUP(U5511,Y5511:DP5511,1,FALSE)),"01.01.1900",INDEX(Y5508:DP5508,MATCH(U5509&amp;U5511,Y5509:DP5509&amp;Y5511:DP5511,0))))</f>
        <v>01.01.1900</v>
      </c>
      <c r="V5508" s="81" t="str">
        <f t="shared" ref="V5508" si="14462">IF(COUNTA(Y5508:DP5511)=0,"01.01.1900",_xlfn.MAXIFS(Y5508:DP5508,Y5511:DP5511,V5511))</f>
        <v>01.01.1900</v>
      </c>
      <c r="W5508" s="82"/>
      <c r="X5508" s="106"/>
    </row>
    <row r="5509" spans="2:24">
      <c r="B5509" s="83"/>
      <c r="C5509" s="84"/>
      <c r="D5509" s="83"/>
      <c r="E5509" s="83"/>
      <c r="F5509" s="83"/>
      <c r="G5509" s="83"/>
      <c r="H5509" s="83"/>
      <c r="I5509" s="83"/>
      <c r="J5509" s="83"/>
      <c r="K5509" s="83"/>
      <c r="L5509" s="83"/>
      <c r="M5509" s="83"/>
      <c r="N5509" s="83"/>
      <c r="O5509" s="83"/>
      <c r="P5509" s="84"/>
      <c r="Q5509" s="217"/>
      <c r="R5509" s="85">
        <f t="shared" ref="R5509" si="14463">IF(COUNTA(Y5508:DP5511)=0,0,MIN(Y5509:DP5509))</f>
        <v>0</v>
      </c>
      <c r="S5509" s="86">
        <f t="shared" ref="S5509" si="14464">IF(COUNTA(Y5508:DP5511)=0,0,HLOOKUP(S5508,Y5508:DP5511,2,FALSE))</f>
        <v>0</v>
      </c>
      <c r="T5509" s="87">
        <f t="shared" ref="T5509" si="14465">IF(COUNTA(Y5508:DP5511)=0,0,AVERAGE(Y5509:DP5509))</f>
        <v>0</v>
      </c>
      <c r="U5509" s="88">
        <f t="shared" ref="U5509" si="14466">IF(COUNTA(Y5508:DP5511)=0,0,_xlfn.MINIFS(Y5509:DP5509,Y5511:DP5511,U5511))</f>
        <v>0</v>
      </c>
      <c r="V5509" s="89">
        <f t="array" ref="V5509">IF(COUNTA(Y5508:DP5511)=0,0,IF(ISERROR(HLOOKUP(V5511,Y5511:DP5511,1,FALSE)),0,INDEX(Y5509:DP5509,MATCH(V5508&amp;V5511,Y5508:DP5508&amp;Y5511:DP5511,0))))</f>
        <v>0</v>
      </c>
      <c r="W5509" s="90">
        <f t="array" ref="W5509">IF(COUNTA(Y5508:DP5511)=0,0,IF(ISERROR(HLOOKUP(W5511,Y5511:DP5511,1,FALSE)),0,AVERAGEIF(Y5511:DP5511,$W5511,Y5509:DP5509)))</f>
        <v>0</v>
      </c>
      <c r="X5509" s="107"/>
    </row>
    <row r="5510" spans="2:24">
      <c r="B5510" s="83"/>
      <c r="C5510" s="84"/>
      <c r="D5510" s="83"/>
      <c r="E5510" s="83"/>
      <c r="F5510" s="83"/>
      <c r="G5510" s="83"/>
      <c r="H5510" s="83"/>
      <c r="I5510" s="83"/>
      <c r="J5510" s="83"/>
      <c r="K5510" s="83"/>
      <c r="L5510" s="83"/>
      <c r="M5510" s="83"/>
      <c r="N5510" s="83"/>
      <c r="O5510" s="83"/>
      <c r="P5510" s="84"/>
      <c r="Q5510" s="217"/>
      <c r="R5510" s="91">
        <f t="shared" ref="R5510" si="14467">IF(COUNTA(Y5508:DP5511)=0,0,HLOOKUP(R5509,Y5509:DP5511,2,FALSE))</f>
        <v>0</v>
      </c>
      <c r="S5510" s="92">
        <f t="shared" ref="S5510" si="14468">IF(COUNTA(Y5508:DP5511)=0,0,HLOOKUP(S5508,Y5508:DP5511,3,FALSE))</f>
        <v>0</v>
      </c>
      <c r="T5510" s="93"/>
      <c r="U5510" s="94">
        <f t="array" ref="U5510">IF(COUNTA(Y5508:DP5511)=0,0,IF(ISERROR(HLOOKUP(U5511,Y5511:DP5511,1,FALSE)),0,INDEX(Y5510:DP5510,MATCH(U5509&amp;U5511,Y5509:DP5509&amp;Y5511:DP5511,0))))</f>
        <v>0</v>
      </c>
      <c r="V5510" s="94">
        <f t="array" ref="V5510">IF(COUNTA(Y5508:DP5511)=0,0,IF(ISERROR(HLOOKUP(V5511,Y5511:DP5511,1,FALSE)),0,INDEX(Y5510:DP5510,MATCH(V5509&amp;V5511,Y5509:DP5509&amp;Y5511:DP5511,0))))</f>
        <v>0</v>
      </c>
      <c r="W5510" s="95"/>
      <c r="X5510" s="108"/>
    </row>
    <row r="5511" spans="2:24" ht="13.9" thickBot="1">
      <c r="B5511" s="96"/>
      <c r="C5511" s="97"/>
      <c r="D5511" s="96"/>
      <c r="E5511" s="96"/>
      <c r="F5511" s="96"/>
      <c r="G5511" s="96"/>
      <c r="H5511" s="96"/>
      <c r="I5511" s="96"/>
      <c r="J5511" s="96"/>
      <c r="K5511" s="96"/>
      <c r="L5511" s="96"/>
      <c r="M5511" s="96"/>
      <c r="N5511" s="96"/>
      <c r="O5511" s="96"/>
      <c r="P5511" s="97"/>
      <c r="Q5511" s="218"/>
      <c r="R5511" s="98" t="str">
        <f t="shared" ref="R5511" si="14469">IF(COUNTA(Y5508:DP5511)=0,"none",HLOOKUP(R5509,Y5509:DP5511,3,FALSE))</f>
        <v>none</v>
      </c>
      <c r="S5511" s="99" t="str">
        <f t="shared" ref="S5511" si="14470">IF(COUNTA(Y5508:DP5511)=0,"none",HLOOKUP(S5508,Y5508:DP5511,4,FALSE))</f>
        <v>none</v>
      </c>
      <c r="T5511" s="100"/>
      <c r="U5511" s="100" t="str">
        <f t="array" ref="U5511">IF(COUNTA(Y5508:DP5511)=0,"none",IF($U$2="WAHR",$W$3,Abfrage!$F$4))</f>
        <v>none</v>
      </c>
      <c r="V5511" s="100" t="str">
        <f t="array" ref="V5511">IF(COUNTA(Y5508:DP5511)=0,"none",IF($U$2="WAHR",$W$3,Abfrage!$F$4))</f>
        <v>none</v>
      </c>
      <c r="W5511" s="100" t="str">
        <f t="array" ref="W5511">IF(COUNTA(Y5508:DP5511)=0,"none",IF($U$2="WAHR",$W$3,Abfrage!$F$4))</f>
        <v>none</v>
      </c>
      <c r="X5511" s="109"/>
    </row>
    <row r="5512" spans="2:24">
      <c r="B5512" s="75" t="s">
        <v>3397</v>
      </c>
      <c r="C5512" s="76">
        <v>1000086952</v>
      </c>
      <c r="D5512" s="75" t="s">
        <v>169</v>
      </c>
      <c r="E5512" s="75" t="s">
        <v>604</v>
      </c>
      <c r="F5512" s="75" t="s">
        <v>2692</v>
      </c>
      <c r="G5512" s="75" t="s">
        <v>2692</v>
      </c>
      <c r="H5512" s="75" t="e">
        <v>#N/A</v>
      </c>
      <c r="I5512" s="75" t="s">
        <v>3398</v>
      </c>
      <c r="J5512" s="75" t="s">
        <v>3399</v>
      </c>
      <c r="K5512" s="75" t="s">
        <v>306</v>
      </c>
      <c r="L5512" s="75" t="s">
        <v>306</v>
      </c>
      <c r="M5512" s="75" t="s">
        <v>306</v>
      </c>
      <c r="N5512" s="75" t="s">
        <v>306</v>
      </c>
      <c r="O5512" s="75" t="s">
        <v>309</v>
      </c>
      <c r="P5512" s="76" t="s">
        <v>306</v>
      </c>
      <c r="Q5512" s="216"/>
      <c r="R5512" s="77" t="str">
        <f t="shared" ref="R5512" si="14471">IF(COUNTA(Y5512:DP5515)=0,"01.01.1900",INDEX(Y5512:DP5512,MATCH(R5513,Y5513:DP5513,0)))</f>
        <v>01.01.1900</v>
      </c>
      <c r="S5512" s="78" t="str">
        <f t="shared" ref="S5512" si="14472">IF(COUNTA(Y5512:DP5515)=0,"01.01.1900",MAX(Y5512:DP5512))</f>
        <v>01.01.1900</v>
      </c>
      <c r="T5512" s="79"/>
      <c r="U5512" s="80" t="str">
        <f t="array" ref="U5512">IF(COUNTA(Y5512:DP5515)=0,"01.01.1900",IF(ISERROR(HLOOKUP(U5515,Y5515:DP5515,1,FALSE)),"01.01.1900",INDEX(Y5512:DP5512,MATCH(U5513&amp;U5515,Y5513:DP5513&amp;Y5515:DP5515,0))))</f>
        <v>01.01.1900</v>
      </c>
      <c r="V5512" s="81" t="str">
        <f t="shared" ref="V5512" si="14473">IF(COUNTA(Y5512:DP5515)=0,"01.01.1900",_xlfn.MAXIFS(Y5512:DP5512,Y5515:DP5515,V5515))</f>
        <v>01.01.1900</v>
      </c>
      <c r="W5512" s="82"/>
      <c r="X5512" s="106"/>
    </row>
    <row r="5513" spans="2:24">
      <c r="B5513" s="83"/>
      <c r="C5513" s="84"/>
      <c r="D5513" s="83"/>
      <c r="E5513" s="83"/>
      <c r="F5513" s="83"/>
      <c r="G5513" s="83"/>
      <c r="H5513" s="83"/>
      <c r="I5513" s="83"/>
      <c r="J5513" s="83"/>
      <c r="K5513" s="83"/>
      <c r="L5513" s="83"/>
      <c r="M5513" s="83"/>
      <c r="N5513" s="83"/>
      <c r="O5513" s="83"/>
      <c r="P5513" s="84"/>
      <c r="Q5513" s="217"/>
      <c r="R5513" s="85">
        <f t="shared" ref="R5513" si="14474">IF(COUNTA(Y5512:DP5515)=0,0,MIN(Y5513:DP5513))</f>
        <v>0</v>
      </c>
      <c r="S5513" s="86">
        <f t="shared" ref="S5513" si="14475">IF(COUNTA(Y5512:DP5515)=0,0,HLOOKUP(S5512,Y5512:DP5515,2,FALSE))</f>
        <v>0</v>
      </c>
      <c r="T5513" s="87">
        <f t="shared" ref="T5513" si="14476">IF(COUNTA(Y5512:DP5515)=0,0,AVERAGE(Y5513:DP5513))</f>
        <v>0</v>
      </c>
      <c r="U5513" s="88">
        <f t="shared" ref="U5513" si="14477">IF(COUNTA(Y5512:DP5515)=0,0,_xlfn.MINIFS(Y5513:DP5513,Y5515:DP5515,U5515))</f>
        <v>0</v>
      </c>
      <c r="V5513" s="89">
        <f t="array" ref="V5513">IF(COUNTA(Y5512:DP5515)=0,0,IF(ISERROR(HLOOKUP(V5515,Y5515:DP5515,1,FALSE)),0,INDEX(Y5513:DP5513,MATCH(V5512&amp;V5515,Y5512:DP5512&amp;Y5515:DP5515,0))))</f>
        <v>0</v>
      </c>
      <c r="W5513" s="90">
        <f t="array" ref="W5513">IF(COUNTA(Y5512:DP5515)=0,0,IF(ISERROR(HLOOKUP(W5515,Y5515:DP5515,1,FALSE)),0,AVERAGEIF(Y5515:DP5515,$W5515,Y5513:DP5513)))</f>
        <v>0</v>
      </c>
      <c r="X5513" s="107"/>
    </row>
    <row r="5514" spans="2:24">
      <c r="B5514" s="83"/>
      <c r="C5514" s="84"/>
      <c r="D5514" s="83"/>
      <c r="E5514" s="83"/>
      <c r="F5514" s="83"/>
      <c r="G5514" s="83"/>
      <c r="H5514" s="83"/>
      <c r="I5514" s="83"/>
      <c r="J5514" s="83"/>
      <c r="K5514" s="83"/>
      <c r="L5514" s="83"/>
      <c r="M5514" s="83"/>
      <c r="N5514" s="83"/>
      <c r="O5514" s="83"/>
      <c r="P5514" s="84"/>
      <c r="Q5514" s="217"/>
      <c r="R5514" s="91">
        <f t="shared" ref="R5514" si="14478">IF(COUNTA(Y5512:DP5515)=0,0,HLOOKUP(R5513,Y5513:DP5515,2,FALSE))</f>
        <v>0</v>
      </c>
      <c r="S5514" s="92">
        <f t="shared" ref="S5514" si="14479">IF(COUNTA(Y5512:DP5515)=0,0,HLOOKUP(S5512,Y5512:DP5515,3,FALSE))</f>
        <v>0</v>
      </c>
      <c r="T5514" s="93"/>
      <c r="U5514" s="94">
        <f t="array" ref="U5514">IF(COUNTA(Y5512:DP5515)=0,0,IF(ISERROR(HLOOKUP(U5515,Y5515:DP5515,1,FALSE)),0,INDEX(Y5514:DP5514,MATCH(U5513&amp;U5515,Y5513:DP5513&amp;Y5515:DP5515,0))))</f>
        <v>0</v>
      </c>
      <c r="V5514" s="94">
        <f t="array" ref="V5514">IF(COUNTA(Y5512:DP5515)=0,0,IF(ISERROR(HLOOKUP(V5515,Y5515:DP5515,1,FALSE)),0,INDEX(Y5514:DP5514,MATCH(V5513&amp;V5515,Y5513:DP5513&amp;Y5515:DP5515,0))))</f>
        <v>0</v>
      </c>
      <c r="W5514" s="95"/>
      <c r="X5514" s="108"/>
    </row>
    <row r="5515" spans="2:24" ht="13.9" thickBot="1">
      <c r="B5515" s="96"/>
      <c r="C5515" s="97"/>
      <c r="D5515" s="96"/>
      <c r="E5515" s="96"/>
      <c r="F5515" s="96"/>
      <c r="G5515" s="96"/>
      <c r="H5515" s="96"/>
      <c r="I5515" s="96"/>
      <c r="J5515" s="96"/>
      <c r="K5515" s="96"/>
      <c r="L5515" s="96"/>
      <c r="M5515" s="96"/>
      <c r="N5515" s="96"/>
      <c r="O5515" s="96"/>
      <c r="P5515" s="97"/>
      <c r="Q5515" s="218"/>
      <c r="R5515" s="98" t="str">
        <f t="shared" ref="R5515" si="14480">IF(COUNTA(Y5512:DP5515)=0,"none",HLOOKUP(R5513,Y5513:DP5515,3,FALSE))</f>
        <v>none</v>
      </c>
      <c r="S5515" s="99" t="str">
        <f t="shared" ref="S5515" si="14481">IF(COUNTA(Y5512:DP5515)=0,"none",HLOOKUP(S5512,Y5512:DP5515,4,FALSE))</f>
        <v>none</v>
      </c>
      <c r="T5515" s="100"/>
      <c r="U5515" s="100" t="str">
        <f t="array" ref="U5515">IF(COUNTA(Y5512:DP5515)=0,"none",IF($U$2="WAHR",$W$3,Abfrage!$F$4))</f>
        <v>none</v>
      </c>
      <c r="V5515" s="100" t="str">
        <f t="array" ref="V5515">IF(COUNTA(Y5512:DP5515)=0,"none",IF($U$2="WAHR",$W$3,Abfrage!$F$4))</f>
        <v>none</v>
      </c>
      <c r="W5515" s="100" t="str">
        <f t="array" ref="W5515">IF(COUNTA(Y5512:DP5515)=0,"none",IF($U$2="WAHR",$W$3,Abfrage!$F$4))</f>
        <v>none</v>
      </c>
      <c r="X5515" s="109"/>
    </row>
    <row r="5516" spans="2:24">
      <c r="B5516" s="75" t="s">
        <v>3400</v>
      </c>
      <c r="C5516" s="76">
        <v>1000411111</v>
      </c>
      <c r="D5516" s="75" t="s">
        <v>95</v>
      </c>
      <c r="E5516" s="75" t="s">
        <v>148</v>
      </c>
      <c r="F5516" s="75" t="s">
        <v>341</v>
      </c>
      <c r="G5516" s="75" t="s">
        <v>341</v>
      </c>
      <c r="H5516" s="75" t="e">
        <v>#N/A</v>
      </c>
      <c r="I5516" s="75" t="s">
        <v>342</v>
      </c>
      <c r="J5516" s="75" t="s">
        <v>3401</v>
      </c>
      <c r="K5516" s="75" t="s">
        <v>900</v>
      </c>
      <c r="L5516" s="75" t="s">
        <v>628</v>
      </c>
      <c r="M5516" s="75" t="s">
        <v>313</v>
      </c>
      <c r="N5516" s="75" t="s">
        <v>327</v>
      </c>
      <c r="O5516" s="75" t="s">
        <v>306</v>
      </c>
      <c r="P5516" s="76" t="s">
        <v>344</v>
      </c>
      <c r="Q5516" s="216"/>
      <c r="R5516" s="77" t="str">
        <f t="shared" ref="R5516" si="14482">IF(COUNTA(Y5516:DP5519)=0,"01.01.1900",INDEX(Y5516:DP5516,MATCH(R5517,Y5517:DP5517,0)))</f>
        <v>01.01.1900</v>
      </c>
      <c r="S5516" s="78" t="str">
        <f t="shared" ref="S5516" si="14483">IF(COUNTA(Y5516:DP5519)=0,"01.01.1900",MAX(Y5516:DP5516))</f>
        <v>01.01.1900</v>
      </c>
      <c r="T5516" s="79"/>
      <c r="U5516" s="80" t="str">
        <f t="array" ref="U5516">IF(COUNTA(Y5516:DP5519)=0,"01.01.1900",IF(ISERROR(HLOOKUP(U5519,Y5519:DP5519,1,FALSE)),"01.01.1900",INDEX(Y5516:DP5516,MATCH(U5517&amp;U5519,Y5517:DP5517&amp;Y5519:DP5519,0))))</f>
        <v>01.01.1900</v>
      </c>
      <c r="V5516" s="81" t="str">
        <f t="shared" ref="V5516" si="14484">IF(COUNTA(Y5516:DP5519)=0,"01.01.1900",_xlfn.MAXIFS(Y5516:DP5516,Y5519:DP5519,V5519))</f>
        <v>01.01.1900</v>
      </c>
      <c r="W5516" s="82"/>
      <c r="X5516" s="106"/>
    </row>
    <row r="5517" spans="2:24">
      <c r="B5517" s="83"/>
      <c r="C5517" s="84"/>
      <c r="D5517" s="83"/>
      <c r="E5517" s="83"/>
      <c r="F5517" s="83"/>
      <c r="G5517" s="83"/>
      <c r="H5517" s="83"/>
      <c r="I5517" s="83"/>
      <c r="J5517" s="83"/>
      <c r="K5517" s="83"/>
      <c r="L5517" s="83"/>
      <c r="M5517" s="83"/>
      <c r="N5517" s="83"/>
      <c r="O5517" s="83"/>
      <c r="P5517" s="84"/>
      <c r="Q5517" s="217"/>
      <c r="R5517" s="85">
        <f t="shared" ref="R5517" si="14485">IF(COUNTA(Y5516:DP5519)=0,0,MIN(Y5517:DP5517))</f>
        <v>0</v>
      </c>
      <c r="S5517" s="86">
        <f t="shared" ref="S5517" si="14486">IF(COUNTA(Y5516:DP5519)=0,0,HLOOKUP(S5516,Y5516:DP5519,2,FALSE))</f>
        <v>0</v>
      </c>
      <c r="T5517" s="87">
        <f t="shared" ref="T5517" si="14487">IF(COUNTA(Y5516:DP5519)=0,0,AVERAGE(Y5517:DP5517))</f>
        <v>0</v>
      </c>
      <c r="U5517" s="88">
        <f t="shared" ref="U5517" si="14488">IF(COUNTA(Y5516:DP5519)=0,0,_xlfn.MINIFS(Y5517:DP5517,Y5519:DP5519,U5519))</f>
        <v>0</v>
      </c>
      <c r="V5517" s="89">
        <f t="array" ref="V5517">IF(COUNTA(Y5516:DP5519)=0,0,IF(ISERROR(HLOOKUP(V5519,Y5519:DP5519,1,FALSE)),0,INDEX(Y5517:DP5517,MATCH(V5516&amp;V5519,Y5516:DP5516&amp;Y5519:DP5519,0))))</f>
        <v>0</v>
      </c>
      <c r="W5517" s="90">
        <f t="array" ref="W5517">IF(COUNTA(Y5516:DP5519)=0,0,IF(ISERROR(HLOOKUP(W5519,Y5519:DP5519,1,FALSE)),0,AVERAGEIF(Y5519:DP5519,$W5519,Y5517:DP5517)))</f>
        <v>0</v>
      </c>
      <c r="X5517" s="107"/>
    </row>
    <row r="5518" spans="2:24">
      <c r="B5518" s="83"/>
      <c r="C5518" s="84"/>
      <c r="D5518" s="83"/>
      <c r="E5518" s="83"/>
      <c r="F5518" s="83"/>
      <c r="G5518" s="83"/>
      <c r="H5518" s="83"/>
      <c r="I5518" s="83"/>
      <c r="J5518" s="83"/>
      <c r="K5518" s="83"/>
      <c r="L5518" s="83"/>
      <c r="M5518" s="83"/>
      <c r="N5518" s="83"/>
      <c r="O5518" s="83"/>
      <c r="P5518" s="84"/>
      <c r="Q5518" s="217"/>
      <c r="R5518" s="91">
        <f t="shared" ref="R5518" si="14489">IF(COUNTA(Y5516:DP5519)=0,0,HLOOKUP(R5517,Y5517:DP5519,2,FALSE))</f>
        <v>0</v>
      </c>
      <c r="S5518" s="92">
        <f t="shared" ref="S5518" si="14490">IF(COUNTA(Y5516:DP5519)=0,0,HLOOKUP(S5516,Y5516:DP5519,3,FALSE))</f>
        <v>0</v>
      </c>
      <c r="T5518" s="93"/>
      <c r="U5518" s="94">
        <f t="array" ref="U5518">IF(COUNTA(Y5516:DP5519)=0,0,IF(ISERROR(HLOOKUP(U5519,Y5519:DP5519,1,FALSE)),0,INDEX(Y5518:DP5518,MATCH(U5517&amp;U5519,Y5517:DP5517&amp;Y5519:DP5519,0))))</f>
        <v>0</v>
      </c>
      <c r="V5518" s="94">
        <f t="array" ref="V5518">IF(COUNTA(Y5516:DP5519)=0,0,IF(ISERROR(HLOOKUP(V5519,Y5519:DP5519,1,FALSE)),0,INDEX(Y5518:DP5518,MATCH(V5517&amp;V5519,Y5517:DP5517&amp;Y5519:DP5519,0))))</f>
        <v>0</v>
      </c>
      <c r="W5518" s="95"/>
      <c r="X5518" s="108"/>
    </row>
    <row r="5519" spans="2:24" ht="13.9" thickBot="1">
      <c r="B5519" s="96"/>
      <c r="C5519" s="97"/>
      <c r="D5519" s="96"/>
      <c r="E5519" s="96"/>
      <c r="F5519" s="96"/>
      <c r="G5519" s="96"/>
      <c r="H5519" s="96"/>
      <c r="I5519" s="96"/>
      <c r="J5519" s="96"/>
      <c r="K5519" s="96"/>
      <c r="L5519" s="96"/>
      <c r="M5519" s="96"/>
      <c r="N5519" s="96"/>
      <c r="O5519" s="96"/>
      <c r="P5519" s="97"/>
      <c r="Q5519" s="218"/>
      <c r="R5519" s="98" t="str">
        <f t="shared" ref="R5519" si="14491">IF(COUNTA(Y5516:DP5519)=0,"none",HLOOKUP(R5517,Y5517:DP5519,3,FALSE))</f>
        <v>none</v>
      </c>
      <c r="S5519" s="99" t="str">
        <f t="shared" ref="S5519" si="14492">IF(COUNTA(Y5516:DP5519)=0,"none",HLOOKUP(S5516,Y5516:DP5519,4,FALSE))</f>
        <v>none</v>
      </c>
      <c r="T5519" s="100"/>
      <c r="U5519" s="100" t="str">
        <f t="array" ref="U5519">IF(COUNTA(Y5516:DP5519)=0,"none",IF($U$2="WAHR",$W$3,Abfrage!$F$4))</f>
        <v>none</v>
      </c>
      <c r="V5519" s="100" t="str">
        <f t="array" ref="V5519">IF(COUNTA(Y5516:DP5519)=0,"none",IF($U$2="WAHR",$W$3,Abfrage!$F$4))</f>
        <v>none</v>
      </c>
      <c r="W5519" s="100" t="str">
        <f t="array" ref="W5519">IF(COUNTA(Y5516:DP5519)=0,"none",IF($U$2="WAHR",$W$3,Abfrage!$F$4))</f>
        <v>none</v>
      </c>
      <c r="X5519" s="109"/>
    </row>
    <row r="5520" spans="2:24">
      <c r="B5520" s="75" t="s">
        <v>3402</v>
      </c>
      <c r="C5520" s="76">
        <v>1000390827</v>
      </c>
      <c r="D5520" s="75" t="s">
        <v>95</v>
      </c>
      <c r="E5520" s="75" t="s">
        <v>175</v>
      </c>
      <c r="F5520" s="75" t="s">
        <v>97</v>
      </c>
      <c r="G5520" s="75" t="s">
        <v>306</v>
      </c>
      <c r="H5520" s="75" t="e">
        <v>#N/A</v>
      </c>
      <c r="I5520" s="75" t="s">
        <v>51</v>
      </c>
      <c r="J5520" s="75" t="s">
        <v>3403</v>
      </c>
      <c r="K5520" s="75" t="s">
        <v>306</v>
      </c>
      <c r="L5520" s="75" t="s">
        <v>306</v>
      </c>
      <c r="M5520" s="75" t="s">
        <v>307</v>
      </c>
      <c r="N5520" s="75" t="s">
        <v>352</v>
      </c>
      <c r="O5520" s="75" t="s">
        <v>309</v>
      </c>
      <c r="P5520" s="76" t="s">
        <v>306</v>
      </c>
      <c r="Q5520" s="216"/>
      <c r="R5520" s="77" t="str">
        <f t="shared" ref="R5520" si="14493">IF(COUNTA(Y5520:DP5523)=0,"01.01.1900",INDEX(Y5520:DP5520,MATCH(R5521,Y5521:DP5521,0)))</f>
        <v>01.01.1900</v>
      </c>
      <c r="S5520" s="78" t="str">
        <f t="shared" ref="S5520" si="14494">IF(COUNTA(Y5520:DP5523)=0,"01.01.1900",MAX(Y5520:DP5520))</f>
        <v>01.01.1900</v>
      </c>
      <c r="T5520" s="79"/>
      <c r="U5520" s="80" t="str">
        <f t="array" ref="U5520">IF(COUNTA(Y5520:DP5523)=0,"01.01.1900",IF(ISERROR(HLOOKUP(U5523,Y5523:DP5523,1,FALSE)),"01.01.1900",INDEX(Y5520:DP5520,MATCH(U5521&amp;U5523,Y5521:DP5521&amp;Y5523:DP5523,0))))</f>
        <v>01.01.1900</v>
      </c>
      <c r="V5520" s="81" t="str">
        <f t="shared" ref="V5520" si="14495">IF(COUNTA(Y5520:DP5523)=0,"01.01.1900",_xlfn.MAXIFS(Y5520:DP5520,Y5523:DP5523,V5523))</f>
        <v>01.01.1900</v>
      </c>
      <c r="W5520" s="82"/>
      <c r="X5520" s="106"/>
    </row>
    <row r="5521" spans="2:25">
      <c r="B5521" s="83"/>
      <c r="C5521" s="84"/>
      <c r="D5521" s="83"/>
      <c r="E5521" s="83"/>
      <c r="F5521" s="83"/>
      <c r="G5521" s="83"/>
      <c r="H5521" s="83"/>
      <c r="I5521" s="83"/>
      <c r="J5521" s="83"/>
      <c r="K5521" s="83"/>
      <c r="L5521" s="83"/>
      <c r="M5521" s="83"/>
      <c r="N5521" s="83"/>
      <c r="O5521" s="83"/>
      <c r="P5521" s="84"/>
      <c r="Q5521" s="217"/>
      <c r="R5521" s="85">
        <f t="shared" ref="R5521" si="14496">IF(COUNTA(Y5520:DP5523)=0,0,MIN(Y5521:DP5521))</f>
        <v>0</v>
      </c>
      <c r="S5521" s="86">
        <f t="shared" ref="S5521" si="14497">IF(COUNTA(Y5520:DP5523)=0,0,HLOOKUP(S5520,Y5520:DP5523,2,FALSE))</f>
        <v>0</v>
      </c>
      <c r="T5521" s="87">
        <f t="shared" ref="T5521" si="14498">IF(COUNTA(Y5520:DP5523)=0,0,AVERAGE(Y5521:DP5521))</f>
        <v>0</v>
      </c>
      <c r="U5521" s="88">
        <f t="shared" ref="U5521" si="14499">IF(COUNTA(Y5520:DP5523)=0,0,_xlfn.MINIFS(Y5521:DP5521,Y5523:DP5523,U5523))</f>
        <v>0</v>
      </c>
      <c r="V5521" s="89">
        <f t="array" ref="V5521">IF(COUNTA(Y5520:DP5523)=0,0,IF(ISERROR(HLOOKUP(V5523,Y5523:DP5523,1,FALSE)),0,INDEX(Y5521:DP5521,MATCH(V5520&amp;V5523,Y5520:DP5520&amp;Y5523:DP5523,0))))</f>
        <v>0</v>
      </c>
      <c r="W5521" s="90">
        <f t="array" ref="W5521">IF(COUNTA(Y5520:DP5523)=0,0,IF(ISERROR(HLOOKUP(W5523,Y5523:DP5523,1,FALSE)),0,AVERAGEIF(Y5523:DP5523,$W5523,Y5521:DP5521)))</f>
        <v>0</v>
      </c>
      <c r="X5521" s="107"/>
    </row>
    <row r="5522" spans="2:25">
      <c r="B5522" s="83"/>
      <c r="C5522" s="84"/>
      <c r="D5522" s="83"/>
      <c r="E5522" s="83"/>
      <c r="F5522" s="83"/>
      <c r="G5522" s="83"/>
      <c r="H5522" s="83"/>
      <c r="I5522" s="83"/>
      <c r="J5522" s="83"/>
      <c r="K5522" s="83"/>
      <c r="L5522" s="83"/>
      <c r="M5522" s="83"/>
      <c r="N5522" s="83"/>
      <c r="O5522" s="83"/>
      <c r="P5522" s="84"/>
      <c r="Q5522" s="217"/>
      <c r="R5522" s="91">
        <f t="shared" ref="R5522" si="14500">IF(COUNTA(Y5520:DP5523)=0,0,HLOOKUP(R5521,Y5521:DP5523,2,FALSE))</f>
        <v>0</v>
      </c>
      <c r="S5522" s="92">
        <f t="shared" ref="S5522" si="14501">IF(COUNTA(Y5520:DP5523)=0,0,HLOOKUP(S5520,Y5520:DP5523,3,FALSE))</f>
        <v>0</v>
      </c>
      <c r="T5522" s="93"/>
      <c r="U5522" s="94">
        <f t="array" ref="U5522">IF(COUNTA(Y5520:DP5523)=0,0,IF(ISERROR(HLOOKUP(U5523,Y5523:DP5523,1,FALSE)),0,INDEX(Y5522:DP5522,MATCH(U5521&amp;U5523,Y5521:DP5521&amp;Y5523:DP5523,0))))</f>
        <v>0</v>
      </c>
      <c r="V5522" s="94">
        <f t="array" ref="V5522">IF(COUNTA(Y5520:DP5523)=0,0,IF(ISERROR(HLOOKUP(V5523,Y5523:DP5523,1,FALSE)),0,INDEX(Y5522:DP5522,MATCH(V5521&amp;V5523,Y5521:DP5521&amp;Y5523:DP5523,0))))</f>
        <v>0</v>
      </c>
      <c r="W5522" s="95"/>
      <c r="X5522" s="108"/>
    </row>
    <row r="5523" spans="2:25" ht="13.9" thickBot="1">
      <c r="B5523" s="96"/>
      <c r="C5523" s="97"/>
      <c r="D5523" s="96"/>
      <c r="E5523" s="96"/>
      <c r="F5523" s="96"/>
      <c r="G5523" s="96"/>
      <c r="H5523" s="96"/>
      <c r="I5523" s="96"/>
      <c r="J5523" s="96"/>
      <c r="K5523" s="96"/>
      <c r="L5523" s="96"/>
      <c r="M5523" s="96"/>
      <c r="N5523" s="96"/>
      <c r="O5523" s="96"/>
      <c r="P5523" s="97"/>
      <c r="Q5523" s="218"/>
      <c r="R5523" s="98" t="str">
        <f t="shared" ref="R5523" si="14502">IF(COUNTA(Y5520:DP5523)=0,"none",HLOOKUP(R5521,Y5521:DP5523,3,FALSE))</f>
        <v>none</v>
      </c>
      <c r="S5523" s="99" t="str">
        <f t="shared" ref="S5523" si="14503">IF(COUNTA(Y5520:DP5523)=0,"none",HLOOKUP(S5520,Y5520:DP5523,4,FALSE))</f>
        <v>none</v>
      </c>
      <c r="T5523" s="100"/>
      <c r="U5523" s="100" t="str">
        <f t="array" ref="U5523">IF(COUNTA(Y5520:DP5523)=0,"none",IF($U$2="WAHR",$W$3,Abfrage!$F$4))</f>
        <v>none</v>
      </c>
      <c r="V5523" s="100" t="str">
        <f t="array" ref="V5523">IF(COUNTA(Y5520:DP5523)=0,"none",IF($U$2="WAHR",$W$3,Abfrage!$F$4))</f>
        <v>none</v>
      </c>
      <c r="W5523" s="100" t="str">
        <f t="array" ref="W5523">IF(COUNTA(Y5520:DP5523)=0,"none",IF($U$2="WAHR",$W$3,Abfrage!$F$4))</f>
        <v>none</v>
      </c>
      <c r="X5523" s="109"/>
    </row>
    <row r="5524" spans="2:25">
      <c r="B5524" s="75" t="s">
        <v>3404</v>
      </c>
      <c r="C5524" s="76">
        <v>1000390828</v>
      </c>
      <c r="D5524" s="75" t="s">
        <v>95</v>
      </c>
      <c r="E5524" s="75" t="s">
        <v>148</v>
      </c>
      <c r="F5524" s="75" t="s">
        <v>175</v>
      </c>
      <c r="G5524" s="75" t="s">
        <v>306</v>
      </c>
      <c r="H5524" s="75" t="e">
        <v>#N/A</v>
      </c>
      <c r="I5524" s="75" t="s">
        <v>51</v>
      </c>
      <c r="J5524" s="75" t="s">
        <v>3405</v>
      </c>
      <c r="K5524" s="75" t="s">
        <v>321</v>
      </c>
      <c r="L5524" s="75" t="s">
        <v>360</v>
      </c>
      <c r="M5524" s="75" t="s">
        <v>307</v>
      </c>
      <c r="N5524" s="75" t="s">
        <v>327</v>
      </c>
      <c r="O5524" s="75" t="s">
        <v>306</v>
      </c>
      <c r="P5524" s="76" t="s">
        <v>306</v>
      </c>
      <c r="Q5524" s="216"/>
      <c r="R5524" s="77" t="str">
        <f t="shared" ref="R5524" si="14504">IF(COUNTA(Y5524:DP5527)=0,"01.01.1900",INDEX(Y5524:DP5524,MATCH(R5525,Y5525:DP5525,0)))</f>
        <v>01.01.1900</v>
      </c>
      <c r="S5524" s="78" t="str">
        <f t="shared" ref="S5524" si="14505">IF(COUNTA(Y5524:DP5527)=0,"01.01.1900",MAX(Y5524:DP5524))</f>
        <v>01.01.1900</v>
      </c>
      <c r="T5524" s="79"/>
      <c r="U5524" s="80" t="str">
        <f t="array" ref="U5524">IF(COUNTA(Y5524:DP5527)=0,"01.01.1900",IF(ISERROR(HLOOKUP(U5527,Y5527:DP5527,1,FALSE)),"01.01.1900",INDEX(Y5524:DP5524,MATCH(U5525&amp;U5527,Y5525:DP5525&amp;Y5527:DP5527,0))))</f>
        <v>01.01.1900</v>
      </c>
      <c r="V5524" s="81" t="str">
        <f t="shared" ref="V5524" si="14506">IF(COUNTA(Y5524:DP5527)=0,"01.01.1900",_xlfn.MAXIFS(Y5524:DP5524,Y5527:DP5527,V5527))</f>
        <v>01.01.1900</v>
      </c>
      <c r="W5524" s="82"/>
      <c r="X5524" s="106"/>
    </row>
    <row r="5525" spans="2:25">
      <c r="B5525" s="83"/>
      <c r="C5525" s="84"/>
      <c r="D5525" s="83"/>
      <c r="E5525" s="83"/>
      <c r="F5525" s="83"/>
      <c r="G5525" s="83"/>
      <c r="H5525" s="83"/>
      <c r="I5525" s="83"/>
      <c r="J5525" s="83"/>
      <c r="K5525" s="83"/>
      <c r="L5525" s="83"/>
      <c r="M5525" s="83"/>
      <c r="N5525" s="83"/>
      <c r="O5525" s="83"/>
      <c r="P5525" s="84"/>
      <c r="Q5525" s="217"/>
      <c r="R5525" s="85">
        <f t="shared" ref="R5525" si="14507">IF(COUNTA(Y5524:DP5527)=0,0,MIN(Y5525:DP5525))</f>
        <v>0</v>
      </c>
      <c r="S5525" s="86">
        <f t="shared" ref="S5525" si="14508">IF(COUNTA(Y5524:DP5527)=0,0,HLOOKUP(S5524,Y5524:DP5527,2,FALSE))</f>
        <v>0</v>
      </c>
      <c r="T5525" s="87">
        <f t="shared" ref="T5525" si="14509">IF(COUNTA(Y5524:DP5527)=0,0,AVERAGE(Y5525:DP5525))</f>
        <v>0</v>
      </c>
      <c r="U5525" s="88">
        <f t="shared" ref="U5525" si="14510">IF(COUNTA(Y5524:DP5527)=0,0,_xlfn.MINIFS(Y5525:DP5525,Y5527:DP5527,U5527))</f>
        <v>0</v>
      </c>
      <c r="V5525" s="89">
        <f t="array" ref="V5525">IF(COUNTA(Y5524:DP5527)=0,0,IF(ISERROR(HLOOKUP(V5527,Y5527:DP5527,1,FALSE)),0,INDEX(Y5525:DP5525,MATCH(V5524&amp;V5527,Y5524:DP5524&amp;Y5527:DP5527,0))))</f>
        <v>0</v>
      </c>
      <c r="W5525" s="90">
        <f t="array" ref="W5525">IF(COUNTA(Y5524:DP5527)=0,0,IF(ISERROR(HLOOKUP(W5527,Y5527:DP5527,1,FALSE)),0,AVERAGEIF(Y5527:DP5527,$W5527,Y5525:DP5525)))</f>
        <v>0</v>
      </c>
      <c r="X5525" s="107"/>
    </row>
    <row r="5526" spans="2:25">
      <c r="B5526" s="83"/>
      <c r="C5526" s="84"/>
      <c r="D5526" s="83"/>
      <c r="E5526" s="83"/>
      <c r="F5526" s="83"/>
      <c r="G5526" s="83"/>
      <c r="H5526" s="83"/>
      <c r="I5526" s="83"/>
      <c r="J5526" s="83"/>
      <c r="K5526" s="83"/>
      <c r="L5526" s="83"/>
      <c r="M5526" s="83"/>
      <c r="N5526" s="83"/>
      <c r="O5526" s="83"/>
      <c r="P5526" s="84"/>
      <c r="Q5526" s="217"/>
      <c r="R5526" s="91">
        <f t="shared" ref="R5526" si="14511">IF(COUNTA(Y5524:DP5527)=0,0,HLOOKUP(R5525,Y5525:DP5527,2,FALSE))</f>
        <v>0</v>
      </c>
      <c r="S5526" s="92">
        <f t="shared" ref="S5526" si="14512">IF(COUNTA(Y5524:DP5527)=0,0,HLOOKUP(S5524,Y5524:DP5527,3,FALSE))</f>
        <v>0</v>
      </c>
      <c r="T5526" s="93"/>
      <c r="U5526" s="94">
        <f t="array" ref="U5526">IF(COUNTA(Y5524:DP5527)=0,0,IF(ISERROR(HLOOKUP(U5527,Y5527:DP5527,1,FALSE)),0,INDEX(Y5526:DP5526,MATCH(U5525&amp;U5527,Y5525:DP5525&amp;Y5527:DP5527,0))))</f>
        <v>0</v>
      </c>
      <c r="V5526" s="94">
        <f t="array" ref="V5526">IF(COUNTA(Y5524:DP5527)=0,0,IF(ISERROR(HLOOKUP(V5527,Y5527:DP5527,1,FALSE)),0,INDEX(Y5526:DP5526,MATCH(V5525&amp;V5527,Y5525:DP5525&amp;Y5527:DP5527,0))))</f>
        <v>0</v>
      </c>
      <c r="W5526" s="95"/>
      <c r="X5526" s="108"/>
    </row>
    <row r="5527" spans="2:25" ht="13.9" thickBot="1">
      <c r="B5527" s="96"/>
      <c r="C5527" s="97"/>
      <c r="D5527" s="96"/>
      <c r="E5527" s="96"/>
      <c r="F5527" s="96"/>
      <c r="G5527" s="96"/>
      <c r="H5527" s="96"/>
      <c r="I5527" s="96"/>
      <c r="J5527" s="96"/>
      <c r="K5527" s="96"/>
      <c r="L5527" s="96"/>
      <c r="M5527" s="96"/>
      <c r="N5527" s="96"/>
      <c r="O5527" s="96"/>
      <c r="P5527" s="97"/>
      <c r="Q5527" s="218"/>
      <c r="R5527" s="98" t="str">
        <f t="shared" ref="R5527" si="14513">IF(COUNTA(Y5524:DP5527)=0,"none",HLOOKUP(R5525,Y5525:DP5527,3,FALSE))</f>
        <v>none</v>
      </c>
      <c r="S5527" s="99" t="str">
        <f t="shared" ref="S5527" si="14514">IF(COUNTA(Y5524:DP5527)=0,"none",HLOOKUP(S5524,Y5524:DP5527,4,FALSE))</f>
        <v>none</v>
      </c>
      <c r="T5527" s="100"/>
      <c r="U5527" s="100" t="str">
        <f t="array" ref="U5527">IF(COUNTA(Y5524:DP5527)=0,"none",IF($U$2="WAHR",$W$3,Abfrage!$F$4))</f>
        <v>none</v>
      </c>
      <c r="V5527" s="100" t="str">
        <f t="array" ref="V5527">IF(COUNTA(Y5524:DP5527)=0,"none",IF($U$2="WAHR",$W$3,Abfrage!$F$4))</f>
        <v>none</v>
      </c>
      <c r="W5527" s="100" t="str">
        <f t="array" ref="W5527">IF(COUNTA(Y5524:DP5527)=0,"none",IF($U$2="WAHR",$W$3,Abfrage!$F$4))</f>
        <v>none</v>
      </c>
      <c r="X5527" s="109"/>
    </row>
    <row r="5528" spans="2:25">
      <c r="B5528" s="75" t="s">
        <v>3406</v>
      </c>
      <c r="C5528" s="76">
        <v>1000390829</v>
      </c>
      <c r="D5528" s="75" t="s">
        <v>95</v>
      </c>
      <c r="E5528" s="75" t="s">
        <v>90</v>
      </c>
      <c r="F5528" s="75" t="s">
        <v>685</v>
      </c>
      <c r="G5528" s="75" t="s">
        <v>685</v>
      </c>
      <c r="H5528" s="75" t="e">
        <v>#N/A</v>
      </c>
      <c r="I5528" s="75" t="s">
        <v>51</v>
      </c>
      <c r="J5528" s="75" t="s">
        <v>3407</v>
      </c>
      <c r="K5528" s="75" t="s">
        <v>321</v>
      </c>
      <c r="L5528" s="75" t="s">
        <v>360</v>
      </c>
      <c r="M5528" s="75" t="s">
        <v>306</v>
      </c>
      <c r="N5528" s="75" t="s">
        <v>327</v>
      </c>
      <c r="O5528" s="75" t="s">
        <v>476</v>
      </c>
      <c r="P5528" s="76" t="s">
        <v>306</v>
      </c>
      <c r="Q5528" s="216"/>
      <c r="R5528" s="77" t="str">
        <f t="shared" ref="R5528" si="14515">IF(COUNTA(Y5528:DP5531)=0,"01.01.1900",INDEX(Y5528:DP5528,MATCH(R5529,Y5529:DP5529,0)))</f>
        <v>01.01.1900</v>
      </c>
      <c r="S5528" s="78" t="str">
        <f t="shared" ref="S5528" si="14516">IF(COUNTA(Y5528:DP5531)=0,"01.01.1900",MAX(Y5528:DP5528))</f>
        <v>01.01.1900</v>
      </c>
      <c r="T5528" s="79"/>
      <c r="U5528" s="80" t="str">
        <f t="array" ref="U5528">IF(COUNTA(Y5528:DP5531)=0,"01.01.1900",IF(ISERROR(HLOOKUP(U5531,Y5531:DP5531,1,FALSE)),"01.01.1900",INDEX(Y5528:DP5528,MATCH(U5529&amp;U5531,Y5529:DP5529&amp;Y5531:DP5531,0))))</f>
        <v>01.01.1900</v>
      </c>
      <c r="V5528" s="81" t="str">
        <f t="shared" ref="V5528" si="14517">IF(COUNTA(Y5528:DP5531)=0,"01.01.1900",_xlfn.MAXIFS(Y5528:DP5528,Y5531:DP5531,V5531))</f>
        <v>01.01.1900</v>
      </c>
      <c r="W5528" s="82"/>
      <c r="X5528" s="106"/>
    </row>
    <row r="5529" spans="2:25">
      <c r="B5529" s="83"/>
      <c r="C5529" s="84"/>
      <c r="D5529" s="83"/>
      <c r="E5529" s="83"/>
      <c r="F5529" s="83"/>
      <c r="G5529" s="83"/>
      <c r="H5529" s="83"/>
      <c r="I5529" s="83"/>
      <c r="J5529" s="83"/>
      <c r="K5529" s="83"/>
      <c r="L5529" s="83"/>
      <c r="M5529" s="83"/>
      <c r="N5529" s="83"/>
      <c r="O5529" s="83"/>
      <c r="P5529" s="84"/>
      <c r="Q5529" s="217"/>
      <c r="R5529" s="85">
        <f t="shared" ref="R5529" si="14518">IF(COUNTA(Y5528:DP5531)=0,0,MIN(Y5529:DP5529))</f>
        <v>0</v>
      </c>
      <c r="S5529" s="86">
        <f t="shared" ref="S5529" si="14519">IF(COUNTA(Y5528:DP5531)=0,0,HLOOKUP(S5528,Y5528:DP5531,2,FALSE))</f>
        <v>0</v>
      </c>
      <c r="T5529" s="87">
        <f t="shared" ref="T5529" si="14520">IF(COUNTA(Y5528:DP5531)=0,0,AVERAGE(Y5529:DP5529))</f>
        <v>0</v>
      </c>
      <c r="U5529" s="88">
        <f t="shared" ref="U5529" si="14521">IF(COUNTA(Y5528:DP5531)=0,0,_xlfn.MINIFS(Y5529:DP5529,Y5531:DP5531,U5531))</f>
        <v>0</v>
      </c>
      <c r="V5529" s="89">
        <f t="array" ref="V5529">IF(COUNTA(Y5528:DP5531)=0,0,IF(ISERROR(HLOOKUP(V5531,Y5531:DP5531,1,FALSE)),0,INDEX(Y5529:DP5529,MATCH(V5528&amp;V5531,Y5528:DP5528&amp;Y5531:DP5531,0))))</f>
        <v>0</v>
      </c>
      <c r="W5529" s="90">
        <f t="array" ref="W5529">IF(COUNTA(Y5528:DP5531)=0,0,IF(ISERROR(HLOOKUP(W5531,Y5531:DP5531,1,FALSE)),0,AVERAGEIF(Y5531:DP5531,$W5531,Y5529:DP5529)))</f>
        <v>0</v>
      </c>
      <c r="X5529" s="107"/>
    </row>
    <row r="5530" spans="2:25">
      <c r="B5530" s="83"/>
      <c r="C5530" s="84"/>
      <c r="D5530" s="83"/>
      <c r="E5530" s="83"/>
      <c r="F5530" s="83"/>
      <c r="G5530" s="83"/>
      <c r="H5530" s="83"/>
      <c r="I5530" s="83"/>
      <c r="J5530" s="83"/>
      <c r="K5530" s="83"/>
      <c r="L5530" s="83"/>
      <c r="M5530" s="83"/>
      <c r="N5530" s="83"/>
      <c r="O5530" s="83"/>
      <c r="P5530" s="84"/>
      <c r="Q5530" s="217"/>
      <c r="R5530" s="91">
        <f t="shared" ref="R5530" si="14522">IF(COUNTA(Y5528:DP5531)=0,0,HLOOKUP(R5529,Y5529:DP5531,2,FALSE))</f>
        <v>0</v>
      </c>
      <c r="S5530" s="92">
        <f t="shared" ref="S5530" si="14523">IF(COUNTA(Y5528:DP5531)=0,0,HLOOKUP(S5528,Y5528:DP5531,3,FALSE))</f>
        <v>0</v>
      </c>
      <c r="T5530" s="93"/>
      <c r="U5530" s="94">
        <f t="array" ref="U5530">IF(COUNTA(Y5528:DP5531)=0,0,IF(ISERROR(HLOOKUP(U5531,Y5531:DP5531,1,FALSE)),0,INDEX(Y5530:DP5530,MATCH(U5529&amp;U5531,Y5529:DP5529&amp;Y5531:DP5531,0))))</f>
        <v>0</v>
      </c>
      <c r="V5530" s="94">
        <f t="array" ref="V5530">IF(COUNTA(Y5528:DP5531)=0,0,IF(ISERROR(HLOOKUP(V5531,Y5531:DP5531,1,FALSE)),0,INDEX(Y5530:DP5530,MATCH(V5529&amp;V5531,Y5529:DP5529&amp;Y5531:DP5531,0))))</f>
        <v>0</v>
      </c>
      <c r="W5530" s="95"/>
      <c r="X5530" s="108"/>
    </row>
    <row r="5531" spans="2:25" ht="13.9" thickBot="1">
      <c r="B5531" s="96"/>
      <c r="C5531" s="97"/>
      <c r="D5531" s="96"/>
      <c r="E5531" s="96"/>
      <c r="F5531" s="96"/>
      <c r="G5531" s="96"/>
      <c r="H5531" s="96"/>
      <c r="I5531" s="96"/>
      <c r="J5531" s="96"/>
      <c r="K5531" s="96"/>
      <c r="L5531" s="96"/>
      <c r="M5531" s="96"/>
      <c r="N5531" s="96"/>
      <c r="O5531" s="96"/>
      <c r="P5531" s="97"/>
      <c r="Q5531" s="218"/>
      <c r="R5531" s="98" t="str">
        <f t="shared" ref="R5531" si="14524">IF(COUNTA(Y5528:DP5531)=0,"none",HLOOKUP(R5529,Y5529:DP5531,3,FALSE))</f>
        <v>none</v>
      </c>
      <c r="S5531" s="99" t="str">
        <f t="shared" ref="S5531" si="14525">IF(COUNTA(Y5528:DP5531)=0,"none",HLOOKUP(S5528,Y5528:DP5531,4,FALSE))</f>
        <v>none</v>
      </c>
      <c r="T5531" s="100"/>
      <c r="U5531" s="100" t="str">
        <f t="array" ref="U5531">IF(COUNTA(Y5528:DP5531)=0,"none",IF($U$2="WAHR",$W$3,Abfrage!$F$4))</f>
        <v>none</v>
      </c>
      <c r="V5531" s="100" t="str">
        <f t="array" ref="V5531">IF(COUNTA(Y5528:DP5531)=0,"none",IF($U$2="WAHR",$W$3,Abfrage!$F$4))</f>
        <v>none</v>
      </c>
      <c r="W5531" s="100" t="str">
        <f t="array" ref="W5531">IF(COUNTA(Y5528:DP5531)=0,"none",IF($U$2="WAHR",$W$3,Abfrage!$F$4))</f>
        <v>none</v>
      </c>
      <c r="X5531" s="109"/>
    </row>
    <row r="5532" spans="2:25">
      <c r="B5532" s="75" t="s">
        <v>3408</v>
      </c>
      <c r="C5532" s="76">
        <v>1000386506</v>
      </c>
      <c r="D5532" s="75" t="s">
        <v>95</v>
      </c>
      <c r="E5532" s="75" t="s">
        <v>148</v>
      </c>
      <c r="F5532" s="75" t="s">
        <v>96</v>
      </c>
      <c r="G5532" s="75" t="s">
        <v>306</v>
      </c>
      <c r="H5532" s="75" t="e">
        <v>#N/A</v>
      </c>
      <c r="I5532" s="75" t="s">
        <v>79</v>
      </c>
      <c r="J5532" s="75" t="s">
        <v>3409</v>
      </c>
      <c r="K5532" s="75" t="s">
        <v>349</v>
      </c>
      <c r="L5532" s="75" t="s">
        <v>331</v>
      </c>
      <c r="M5532" s="75" t="s">
        <v>313</v>
      </c>
      <c r="N5532" s="75" t="s">
        <v>306</v>
      </c>
      <c r="O5532" s="75" t="s">
        <v>306</v>
      </c>
      <c r="P5532" s="76" t="s">
        <v>306</v>
      </c>
      <c r="Q5532" s="216"/>
      <c r="R5532" s="77" t="str">
        <f t="shared" ref="R5532" si="14526">IF(COUNTA(Y5532:DP5535)=0,"01.01.1900",INDEX(Y5532:DP5532,MATCH(R5533,Y5533:DP5533,0)))</f>
        <v>01.01.1900</v>
      </c>
      <c r="S5532" s="78" t="str">
        <f t="shared" ref="S5532" si="14527">IF(COUNTA(Y5532:DP5535)=0,"01.01.1900",MAX(Y5532:DP5532))</f>
        <v>01.01.1900</v>
      </c>
      <c r="T5532" s="79"/>
      <c r="U5532" s="80" t="str">
        <f t="array" ref="U5532">IF(COUNTA(Y5532:DP5535)=0,"01.01.1900",IF(ISERROR(HLOOKUP(U5535,Y5535:DP5535,1,FALSE)),"01.01.1900",INDEX(Y5532:DP5532,MATCH(U5533&amp;U5535,Y5533:DP5533&amp;Y5535:DP5535,0))))</f>
        <v>01.01.1900</v>
      </c>
      <c r="V5532" s="81" t="str">
        <f t="shared" ref="V5532" si="14528">IF(COUNTA(Y5532:DP5535)=0,"01.01.1900",_xlfn.MAXIFS(Y5532:DP5532,Y5535:DP5535,V5535))</f>
        <v>01.01.1900</v>
      </c>
      <c r="W5532" s="82"/>
      <c r="X5532" s="106"/>
    </row>
    <row r="5533" spans="2:25">
      <c r="B5533" s="83"/>
      <c r="C5533" s="84"/>
      <c r="D5533" s="83"/>
      <c r="E5533" s="83"/>
      <c r="F5533" s="83"/>
      <c r="G5533" s="83"/>
      <c r="H5533" s="83"/>
      <c r="I5533" s="83"/>
      <c r="J5533" s="83"/>
      <c r="K5533" s="83"/>
      <c r="L5533" s="83"/>
      <c r="M5533" s="83"/>
      <c r="N5533" s="83"/>
      <c r="O5533" s="83"/>
      <c r="P5533" s="84"/>
      <c r="Q5533" s="217"/>
      <c r="R5533" s="85">
        <f t="shared" ref="R5533" si="14529">IF(COUNTA(Y5532:DP5535)=0,0,MIN(Y5533:DP5533))</f>
        <v>0</v>
      </c>
      <c r="S5533" s="86">
        <f t="shared" ref="S5533" si="14530">IF(COUNTA(Y5532:DP5535)=0,0,HLOOKUP(S5532,Y5532:DP5535,2,FALSE))</f>
        <v>0</v>
      </c>
      <c r="T5533" s="87">
        <f t="shared" ref="T5533" si="14531">IF(COUNTA(Y5532:DP5535)=0,0,AVERAGE(Y5533:DP5533))</f>
        <v>0</v>
      </c>
      <c r="U5533" s="88">
        <f t="shared" ref="U5533" si="14532">IF(COUNTA(Y5532:DP5535)=0,0,_xlfn.MINIFS(Y5533:DP5533,Y5535:DP5535,U5535))</f>
        <v>0</v>
      </c>
      <c r="V5533" s="89">
        <f t="array" ref="V5533">IF(COUNTA(Y5532:DP5535)=0,0,IF(ISERROR(HLOOKUP(V5535,Y5535:DP5535,1,FALSE)),0,INDEX(Y5533:DP5533,MATCH(V5532&amp;V5535,Y5532:DP5532&amp;Y5535:DP5535,0))))</f>
        <v>0</v>
      </c>
      <c r="W5533" s="90">
        <f t="array" ref="W5533">IF(COUNTA(Y5532:DP5535)=0,0,IF(ISERROR(HLOOKUP(W5535,Y5535:DP5535,1,FALSE)),0,AVERAGEIF(Y5535:DP5535,$W5535,Y5533:DP5533)))</f>
        <v>0</v>
      </c>
      <c r="X5533" s="107"/>
    </row>
    <row r="5534" spans="2:25">
      <c r="B5534" s="83"/>
      <c r="C5534" s="84"/>
      <c r="D5534" s="83"/>
      <c r="E5534" s="83"/>
      <c r="F5534" s="83"/>
      <c r="G5534" s="83"/>
      <c r="H5534" s="83"/>
      <c r="I5534" s="83"/>
      <c r="J5534" s="83"/>
      <c r="K5534" s="83"/>
      <c r="L5534" s="83"/>
      <c r="M5534" s="83"/>
      <c r="N5534" s="83"/>
      <c r="O5534" s="83"/>
      <c r="P5534" s="84"/>
      <c r="Q5534" s="217"/>
      <c r="R5534" s="91">
        <f t="shared" ref="R5534" si="14533">IF(COUNTA(Y5532:DP5535)=0,0,HLOOKUP(R5533,Y5533:DP5535,2,FALSE))</f>
        <v>0</v>
      </c>
      <c r="S5534" s="92">
        <f t="shared" ref="S5534" si="14534">IF(COUNTA(Y5532:DP5535)=0,0,HLOOKUP(S5532,Y5532:DP5535,3,FALSE))</f>
        <v>0</v>
      </c>
      <c r="T5534" s="93"/>
      <c r="U5534" s="94">
        <f t="array" ref="U5534">IF(COUNTA(Y5532:DP5535)=0,0,IF(ISERROR(HLOOKUP(U5535,Y5535:DP5535,1,FALSE)),0,INDEX(Y5534:DP5534,MATCH(U5533&amp;U5535,Y5533:DP5533&amp;Y5535:DP5535,0))))</f>
        <v>0</v>
      </c>
      <c r="V5534" s="94">
        <f t="array" ref="V5534">IF(COUNTA(Y5532:DP5535)=0,0,IF(ISERROR(HLOOKUP(V5535,Y5535:DP5535,1,FALSE)),0,INDEX(Y5534:DP5534,MATCH(V5533&amp;V5535,Y5533:DP5533&amp;Y5535:DP5535,0))))</f>
        <v>0</v>
      </c>
      <c r="W5534" s="95"/>
      <c r="X5534" s="108"/>
    </row>
    <row r="5535" spans="2:25" ht="13.9" thickBot="1">
      <c r="B5535" s="96"/>
      <c r="C5535" s="97"/>
      <c r="D5535" s="96"/>
      <c r="E5535" s="96"/>
      <c r="F5535" s="96"/>
      <c r="G5535" s="96"/>
      <c r="H5535" s="96"/>
      <c r="I5535" s="96"/>
      <c r="J5535" s="96"/>
      <c r="K5535" s="96"/>
      <c r="L5535" s="96"/>
      <c r="M5535" s="96"/>
      <c r="N5535" s="96"/>
      <c r="O5535" s="96"/>
      <c r="P5535" s="97"/>
      <c r="Q5535" s="218"/>
      <c r="R5535" s="98" t="str">
        <f t="shared" ref="R5535" si="14535">IF(COUNTA(Y5532:DP5535)=0,"none",HLOOKUP(R5533,Y5533:DP5535,3,FALSE))</f>
        <v>none</v>
      </c>
      <c r="S5535" s="99" t="str">
        <f t="shared" ref="S5535" si="14536">IF(COUNTA(Y5532:DP5535)=0,"none",HLOOKUP(S5532,Y5532:DP5535,4,FALSE))</f>
        <v>none</v>
      </c>
      <c r="T5535" s="100"/>
      <c r="U5535" s="100" t="str">
        <f t="array" ref="U5535">IF(COUNTA(Y5532:DP5535)=0,"none",IF($U$2="WAHR",$W$3,Abfrage!$F$4))</f>
        <v>none</v>
      </c>
      <c r="V5535" s="100" t="str">
        <f t="array" ref="V5535">IF(COUNTA(Y5532:DP5535)=0,"none",IF($U$2="WAHR",$W$3,Abfrage!$F$4))</f>
        <v>none</v>
      </c>
      <c r="W5535" s="100" t="str">
        <f t="array" ref="W5535">IF(COUNTA(Y5532:DP5535)=0,"none",IF($U$2="WAHR",$W$3,Abfrage!$F$4))</f>
        <v>none</v>
      </c>
      <c r="X5535" s="109"/>
    </row>
    <row r="5536" spans="2:25">
      <c r="B5536" s="75" t="s">
        <v>3410</v>
      </c>
      <c r="C5536" s="76">
        <v>1000386507</v>
      </c>
      <c r="D5536" s="75" t="s">
        <v>95</v>
      </c>
      <c r="E5536" s="75" t="s">
        <v>148</v>
      </c>
      <c r="F5536" s="75" t="s">
        <v>96</v>
      </c>
      <c r="G5536" s="75" t="s">
        <v>306</v>
      </c>
      <c r="H5536" s="75" t="s">
        <v>50</v>
      </c>
      <c r="I5536" s="75" t="s">
        <v>79</v>
      </c>
      <c r="J5536" s="75" t="s">
        <v>3411</v>
      </c>
      <c r="K5536" s="75" t="s">
        <v>628</v>
      </c>
      <c r="L5536" s="75" t="s">
        <v>339</v>
      </c>
      <c r="M5536" s="75" t="s">
        <v>313</v>
      </c>
      <c r="N5536" s="75" t="s">
        <v>306</v>
      </c>
      <c r="O5536" s="75" t="s">
        <v>306</v>
      </c>
      <c r="P5536" s="76" t="s">
        <v>306</v>
      </c>
      <c r="Q5536" s="216"/>
      <c r="R5536" s="77">
        <f t="shared" ref="R5536" si="14537">IF(COUNTA(Y5536:DP5539)=0,"01.01.1900",INDEX(Y5536:DP5536,MATCH(R5537,Y5537:DP5537,0)))</f>
        <v>45848</v>
      </c>
      <c r="S5536" s="78">
        <f t="shared" ref="S5536" si="14538">IF(COUNTA(Y5536:DP5539)=0,"01.01.1900",MAX(Y5536:DP5536))</f>
        <v>45848</v>
      </c>
      <c r="T5536" s="79"/>
      <c r="U5536" s="80" t="str">
        <f t="array" ref="U5536">IF(COUNTA(Y5536:DP5539)=0,"01.01.1900",IF(ISERROR(HLOOKUP(U5539,Y5539:DP5539,1,FALSE)),"01.01.1900",INDEX(Y5536:DP5536,MATCH(U5537&amp;U5539,Y5537:DP5537&amp;Y5539:DP5539,0))))</f>
        <v>01.01.1900</v>
      </c>
      <c r="V5536" s="81">
        <f t="shared" ref="V5536" si="14539">IF(COUNTA(Y5536:DP5539)=0,"01.01.1900",_xlfn.MAXIFS(Y5536:DP5536,Y5539:DP5539,V5539))</f>
        <v>0</v>
      </c>
      <c r="W5536" s="82"/>
      <c r="X5536" s="106"/>
      <c r="Y5536" s="141">
        <v>45848</v>
      </c>
    </row>
    <row r="5537" spans="2:27">
      <c r="B5537" s="83"/>
      <c r="C5537" s="84"/>
      <c r="D5537" s="83"/>
      <c r="E5537" s="83"/>
      <c r="F5537" s="83"/>
      <c r="G5537" s="83"/>
      <c r="H5537" s="83"/>
      <c r="I5537" s="83"/>
      <c r="J5537" s="83"/>
      <c r="K5537" s="83"/>
      <c r="L5537" s="83"/>
      <c r="M5537" s="83"/>
      <c r="N5537" s="83"/>
      <c r="O5537" s="83"/>
      <c r="P5537" s="84"/>
      <c r="Q5537" s="217"/>
      <c r="R5537" s="85">
        <f t="shared" ref="R5537" si="14540">IF(COUNTA(Y5536:DP5539)=0,0,MIN(Y5537:DP5537))</f>
        <v>0.623</v>
      </c>
      <c r="S5537" s="86">
        <f t="shared" ref="S5537" si="14541">IF(COUNTA(Y5536:DP5539)=0,0,HLOOKUP(S5536,Y5536:DP5539,2,FALSE))</f>
        <v>0.623</v>
      </c>
      <c r="T5537" s="87">
        <f t="shared" ref="T5537" si="14542">IF(COUNTA(Y5536:DP5539)=0,0,AVERAGE(Y5537:DP5537))</f>
        <v>0.623</v>
      </c>
      <c r="U5537" s="88">
        <f t="shared" ref="U5537" si="14543">IF(COUNTA(Y5536:DP5539)=0,0,_xlfn.MINIFS(Y5537:DP5537,Y5539:DP5539,U5539))</f>
        <v>0</v>
      </c>
      <c r="V5537" s="89">
        <f t="array" ref="V5537">IF(COUNTA(Y5536:DP5539)=0,0,IF(ISERROR(HLOOKUP(V5539,Y5539:DP5539,1,FALSE)),0,INDEX(Y5537:DP5537,MATCH(V5536&amp;V5539,Y5536:DP5536&amp;Y5539:DP5539,0))))</f>
        <v>0</v>
      </c>
      <c r="W5537" s="90">
        <f t="array" ref="W5537">IF(COUNTA(Y5536:DP5539)=0,0,IF(ISERROR(HLOOKUP(W5539,Y5539:DP5539,1,FALSE)),0,AVERAGEIF(Y5539:DP5539,$W5539,Y5537:DP5537)))</f>
        <v>0</v>
      </c>
      <c r="X5537" s="107"/>
      <c r="Y5537" s="142">
        <v>0.623</v>
      </c>
    </row>
    <row r="5538" spans="2:27">
      <c r="B5538" s="83"/>
      <c r="C5538" s="84"/>
      <c r="D5538" s="83"/>
      <c r="E5538" s="83"/>
      <c r="F5538" s="83"/>
      <c r="G5538" s="83"/>
      <c r="H5538" s="83"/>
      <c r="I5538" s="83"/>
      <c r="J5538" s="83"/>
      <c r="K5538" s="83"/>
      <c r="L5538" s="83"/>
      <c r="M5538" s="83"/>
      <c r="N5538" s="83"/>
      <c r="O5538" s="83"/>
      <c r="P5538" s="84"/>
      <c r="Q5538" s="217"/>
      <c r="R5538" s="91">
        <f t="shared" ref="R5538" si="14544">IF(COUNTA(Y5536:DP5539)=0,0,HLOOKUP(R5537,Y5537:DP5539,2,FALSE))</f>
        <v>1</v>
      </c>
      <c r="S5538" s="92">
        <f t="shared" ref="S5538" si="14545">IF(COUNTA(Y5536:DP5539)=0,0,HLOOKUP(S5536,Y5536:DP5539,3,FALSE))</f>
        <v>1</v>
      </c>
      <c r="T5538" s="93"/>
      <c r="U5538" s="94">
        <f t="array" ref="U5538">IF(COUNTA(Y5536:DP5539)=0,0,IF(ISERROR(HLOOKUP(U5539,Y5539:DP5539,1,FALSE)),0,INDEX(Y5538:DP5538,MATCH(U5537&amp;U5539,Y5537:DP5537&amp;Y5539:DP5539,0))))</f>
        <v>0</v>
      </c>
      <c r="V5538" s="94">
        <f t="array" ref="V5538">IF(COUNTA(Y5536:DP5539)=0,0,IF(ISERROR(HLOOKUP(V5539,Y5539:DP5539,1,FALSE)),0,INDEX(Y5538:DP5538,MATCH(V5537&amp;V5539,Y5537:DP5537&amp;Y5539:DP5539,0))))</f>
        <v>0</v>
      </c>
      <c r="W5538" s="95"/>
      <c r="X5538" s="108"/>
      <c r="Y5538" s="143">
        <v>1</v>
      </c>
    </row>
    <row r="5539" spans="2:27" ht="13.9" thickBot="1">
      <c r="B5539" s="96"/>
      <c r="C5539" s="97"/>
      <c r="D5539" s="96"/>
      <c r="E5539" s="96"/>
      <c r="F5539" s="96"/>
      <c r="G5539" s="96"/>
      <c r="H5539" s="96"/>
      <c r="I5539" s="96"/>
      <c r="J5539" s="96"/>
      <c r="K5539" s="96"/>
      <c r="L5539" s="96"/>
      <c r="M5539" s="96"/>
      <c r="N5539" s="96"/>
      <c r="O5539" s="96"/>
      <c r="P5539" s="97"/>
      <c r="Q5539" s="218"/>
      <c r="R5539" s="98" t="str">
        <f t="shared" ref="R5539" si="14546">IF(COUNTA(Y5536:DP5539)=0,"none",HLOOKUP(R5537,Y5537:DP5539,3,FALSE))</f>
        <v>www (-30%)</v>
      </c>
      <c r="S5539" s="99" t="str">
        <f t="shared" ref="S5539" si="14547">IF(COUNTA(Y5536:DP5539)=0,"none",HLOOKUP(S5536,Y5536:DP5539,4,FALSE))</f>
        <v>www (-30%)</v>
      </c>
      <c r="T5539" s="100"/>
      <c r="U5539" s="100">
        <f t="array" ref="U5539">IF(COUNTA(Y5536:DP5539)=0,"none",IF($U$2="WAHR",$W$3,Abfrage!$F$4))</f>
        <v>0</v>
      </c>
      <c r="V5539" s="100">
        <f t="array" ref="V5539">IF(COUNTA(Y5536:DP5539)=0,"none",IF($U$2="WAHR",$W$3,Abfrage!$F$4))</f>
        <v>0</v>
      </c>
      <c r="W5539" s="100">
        <f t="array" ref="W5539">IF(COUNTA(Y5536:DP5539)=0,"none",IF($U$2="WAHR",$W$3,Abfrage!$F$4))</f>
        <v>0</v>
      </c>
      <c r="X5539" s="109"/>
      <c r="Y5539" s="144" t="s">
        <v>43</v>
      </c>
    </row>
    <row r="5540" spans="2:27">
      <c r="B5540" s="75" t="s">
        <v>3412</v>
      </c>
      <c r="C5540" s="76">
        <v>1000245672</v>
      </c>
      <c r="D5540" s="75" t="s">
        <v>95</v>
      </c>
      <c r="E5540" s="75" t="s">
        <v>148</v>
      </c>
      <c r="F5540" s="75" t="s">
        <v>96</v>
      </c>
      <c r="G5540" s="75" t="s">
        <v>306</v>
      </c>
      <c r="H5540" s="75" t="e">
        <v>#N/A</v>
      </c>
      <c r="I5540" s="75" t="s">
        <v>79</v>
      </c>
      <c r="J5540" s="75" t="s">
        <v>3413</v>
      </c>
      <c r="K5540" s="75" t="s">
        <v>331</v>
      </c>
      <c r="L5540" s="75" t="s">
        <v>325</v>
      </c>
      <c r="M5540" s="75" t="s">
        <v>313</v>
      </c>
      <c r="N5540" s="75" t="s">
        <v>306</v>
      </c>
      <c r="O5540" s="75" t="s">
        <v>306</v>
      </c>
      <c r="P5540" s="76" t="s">
        <v>306</v>
      </c>
      <c r="Q5540" s="216"/>
      <c r="R5540" s="77" t="str">
        <f t="shared" ref="R5540" si="14548">IF(COUNTA(Y5540:DP5543)=0,"01.01.1900",INDEX(Y5540:DP5540,MATCH(R5541,Y5541:DP5541,0)))</f>
        <v>01.01.1900</v>
      </c>
      <c r="S5540" s="78" t="str">
        <f t="shared" ref="S5540" si="14549">IF(COUNTA(Y5540:DP5543)=0,"01.01.1900",MAX(Y5540:DP5540))</f>
        <v>01.01.1900</v>
      </c>
      <c r="T5540" s="79"/>
      <c r="U5540" s="80" t="str">
        <f t="array" ref="U5540">IF(COUNTA(Y5540:DP5543)=0,"01.01.1900",IF(ISERROR(HLOOKUP(U5543,Y5543:DP5543,1,FALSE)),"01.01.1900",INDEX(Y5540:DP5540,MATCH(U5541&amp;U5543,Y5541:DP5541&amp;Y5543:DP5543,0))))</f>
        <v>01.01.1900</v>
      </c>
      <c r="V5540" s="81" t="str">
        <f t="shared" ref="V5540" si="14550">IF(COUNTA(Y5540:DP5543)=0,"01.01.1900",_xlfn.MAXIFS(Y5540:DP5540,Y5543:DP5543,V5543))</f>
        <v>01.01.1900</v>
      </c>
      <c r="W5540" s="82"/>
      <c r="X5540" s="106"/>
    </row>
    <row r="5541" spans="2:27">
      <c r="B5541" s="83"/>
      <c r="C5541" s="84"/>
      <c r="D5541" s="83"/>
      <c r="E5541" s="83"/>
      <c r="F5541" s="83"/>
      <c r="G5541" s="83"/>
      <c r="H5541" s="83"/>
      <c r="I5541" s="83"/>
      <c r="J5541" s="83"/>
      <c r="K5541" s="83"/>
      <c r="L5541" s="83"/>
      <c r="M5541" s="83"/>
      <c r="N5541" s="83"/>
      <c r="O5541" s="83"/>
      <c r="P5541" s="84"/>
      <c r="Q5541" s="217"/>
      <c r="R5541" s="85">
        <f t="shared" ref="R5541" si="14551">IF(COUNTA(Y5540:DP5543)=0,0,MIN(Y5541:DP5541))</f>
        <v>0</v>
      </c>
      <c r="S5541" s="86">
        <f t="shared" ref="S5541" si="14552">IF(COUNTA(Y5540:DP5543)=0,0,HLOOKUP(S5540,Y5540:DP5543,2,FALSE))</f>
        <v>0</v>
      </c>
      <c r="T5541" s="87">
        <f t="shared" ref="T5541" si="14553">IF(COUNTA(Y5540:DP5543)=0,0,AVERAGE(Y5541:DP5541))</f>
        <v>0</v>
      </c>
      <c r="U5541" s="88">
        <f t="shared" ref="U5541" si="14554">IF(COUNTA(Y5540:DP5543)=0,0,_xlfn.MINIFS(Y5541:DP5541,Y5543:DP5543,U5543))</f>
        <v>0</v>
      </c>
      <c r="V5541" s="89">
        <f t="array" ref="V5541">IF(COUNTA(Y5540:DP5543)=0,0,IF(ISERROR(HLOOKUP(V5543,Y5543:DP5543,1,FALSE)),0,INDEX(Y5541:DP5541,MATCH(V5540&amp;V5543,Y5540:DP5540&amp;Y5543:DP5543,0))))</f>
        <v>0</v>
      </c>
      <c r="W5541" s="90">
        <f t="array" ref="W5541">IF(COUNTA(Y5540:DP5543)=0,0,IF(ISERROR(HLOOKUP(W5543,Y5543:DP5543,1,FALSE)),0,AVERAGEIF(Y5543:DP5543,$W5543,Y5541:DP5541)))</f>
        <v>0</v>
      </c>
      <c r="X5541" s="107"/>
    </row>
    <row r="5542" spans="2:27">
      <c r="B5542" s="83"/>
      <c r="C5542" s="84"/>
      <c r="D5542" s="83"/>
      <c r="E5542" s="83"/>
      <c r="F5542" s="83"/>
      <c r="G5542" s="83"/>
      <c r="H5542" s="83"/>
      <c r="I5542" s="83"/>
      <c r="J5542" s="83"/>
      <c r="K5542" s="83"/>
      <c r="L5542" s="83"/>
      <c r="M5542" s="83"/>
      <c r="N5542" s="83"/>
      <c r="O5542" s="83"/>
      <c r="P5542" s="84"/>
      <c r="Q5542" s="217"/>
      <c r="R5542" s="91">
        <f t="shared" ref="R5542" si="14555">IF(COUNTA(Y5540:DP5543)=0,0,HLOOKUP(R5541,Y5541:DP5543,2,FALSE))</f>
        <v>0</v>
      </c>
      <c r="S5542" s="92">
        <f t="shared" ref="S5542" si="14556">IF(COUNTA(Y5540:DP5543)=0,0,HLOOKUP(S5540,Y5540:DP5543,3,FALSE))</f>
        <v>0</v>
      </c>
      <c r="T5542" s="93"/>
      <c r="U5542" s="94">
        <f t="array" ref="U5542">IF(COUNTA(Y5540:DP5543)=0,0,IF(ISERROR(HLOOKUP(U5543,Y5543:DP5543,1,FALSE)),0,INDEX(Y5542:DP5542,MATCH(U5541&amp;U5543,Y5541:DP5541&amp;Y5543:DP5543,0))))</f>
        <v>0</v>
      </c>
      <c r="V5542" s="94">
        <f t="array" ref="V5542">IF(COUNTA(Y5540:DP5543)=0,0,IF(ISERROR(HLOOKUP(V5543,Y5543:DP5543,1,FALSE)),0,INDEX(Y5542:DP5542,MATCH(V5541&amp;V5543,Y5541:DP5541&amp;Y5543:DP5543,0))))</f>
        <v>0</v>
      </c>
      <c r="W5542" s="95"/>
      <c r="X5542" s="108"/>
    </row>
    <row r="5543" spans="2:27" ht="13.9" thickBot="1">
      <c r="B5543" s="96"/>
      <c r="C5543" s="97"/>
      <c r="D5543" s="96"/>
      <c r="E5543" s="96"/>
      <c r="F5543" s="96"/>
      <c r="G5543" s="96"/>
      <c r="H5543" s="96"/>
      <c r="I5543" s="96"/>
      <c r="J5543" s="96"/>
      <c r="K5543" s="96"/>
      <c r="L5543" s="96"/>
      <c r="M5543" s="96"/>
      <c r="N5543" s="96"/>
      <c r="O5543" s="96"/>
      <c r="P5543" s="97"/>
      <c r="Q5543" s="218"/>
      <c r="R5543" s="98" t="str">
        <f t="shared" ref="R5543" si="14557">IF(COUNTA(Y5540:DP5543)=0,"none",HLOOKUP(R5541,Y5541:DP5543,3,FALSE))</f>
        <v>none</v>
      </c>
      <c r="S5543" s="99" t="str">
        <f t="shared" ref="S5543" si="14558">IF(COUNTA(Y5540:DP5543)=0,"none",HLOOKUP(S5540,Y5540:DP5543,4,FALSE))</f>
        <v>none</v>
      </c>
      <c r="T5543" s="100"/>
      <c r="U5543" s="100" t="str">
        <f t="array" ref="U5543">IF(COUNTA(Y5540:DP5543)=0,"none",IF($U$2="WAHR",$W$3,Abfrage!$F$4))</f>
        <v>none</v>
      </c>
      <c r="V5543" s="100" t="str">
        <f t="array" ref="V5543">IF(COUNTA(Y5540:DP5543)=0,"none",IF($U$2="WAHR",$W$3,Abfrage!$F$4))</f>
        <v>none</v>
      </c>
      <c r="W5543" s="100" t="str">
        <f t="array" ref="W5543">IF(COUNTA(Y5540:DP5543)=0,"none",IF($U$2="WAHR",$W$3,Abfrage!$F$4))</f>
        <v>none</v>
      </c>
      <c r="X5543" s="109"/>
    </row>
    <row r="5544" spans="2:27">
      <c r="B5544" s="75" t="s">
        <v>3414</v>
      </c>
      <c r="C5544" s="76">
        <v>1000393350</v>
      </c>
      <c r="D5544" s="75" t="s">
        <v>95</v>
      </c>
      <c r="E5544" s="75" t="s">
        <v>148</v>
      </c>
      <c r="F5544" s="75" t="s">
        <v>175</v>
      </c>
      <c r="G5544" s="75" t="s">
        <v>306</v>
      </c>
      <c r="H5544" s="75" t="e">
        <v>#N/A</v>
      </c>
      <c r="I5544" s="75" t="s">
        <v>51</v>
      </c>
      <c r="J5544" s="75" t="s">
        <v>3415</v>
      </c>
      <c r="K5544" s="75" t="s">
        <v>1080</v>
      </c>
      <c r="L5544" s="75" t="s">
        <v>326</v>
      </c>
      <c r="M5544" s="75" t="s">
        <v>307</v>
      </c>
      <c r="N5544" s="75" t="s">
        <v>327</v>
      </c>
      <c r="O5544" s="75" t="s">
        <v>306</v>
      </c>
      <c r="P5544" s="76" t="s">
        <v>306</v>
      </c>
      <c r="Q5544" s="216"/>
      <c r="R5544" s="77" t="str">
        <f t="shared" ref="R5544" si="14559">IF(COUNTA(Y5544:DP5547)=0,"01.01.1900",INDEX(Y5544:DP5544,MATCH(R5545,Y5545:DP5545,0)))</f>
        <v>01.01.1900</v>
      </c>
      <c r="S5544" s="78" t="str">
        <f t="shared" ref="S5544" si="14560">IF(COUNTA(Y5544:DP5547)=0,"01.01.1900",MAX(Y5544:DP5544))</f>
        <v>01.01.1900</v>
      </c>
      <c r="T5544" s="79"/>
      <c r="U5544" s="80" t="str">
        <f t="array" ref="U5544">IF(COUNTA(Y5544:DP5547)=0,"01.01.1900",IF(ISERROR(HLOOKUP(U5547,Y5547:DP5547,1,FALSE)),"01.01.1900",INDEX(Y5544:DP5544,MATCH(U5545&amp;U5547,Y5545:DP5545&amp;Y5547:DP5547,0))))</f>
        <v>01.01.1900</v>
      </c>
      <c r="V5544" s="81" t="str">
        <f t="shared" ref="V5544" si="14561">IF(COUNTA(Y5544:DP5547)=0,"01.01.1900",_xlfn.MAXIFS(Y5544:DP5544,Y5547:DP5547,V5547))</f>
        <v>01.01.1900</v>
      </c>
      <c r="W5544" s="82"/>
      <c r="X5544" s="106"/>
    </row>
    <row r="5545" spans="2:27">
      <c r="B5545" s="83"/>
      <c r="C5545" s="84"/>
      <c r="D5545" s="83"/>
      <c r="E5545" s="83"/>
      <c r="F5545" s="83"/>
      <c r="G5545" s="83"/>
      <c r="H5545" s="83"/>
      <c r="I5545" s="83"/>
      <c r="J5545" s="83"/>
      <c r="K5545" s="83"/>
      <c r="L5545" s="83"/>
      <c r="M5545" s="83"/>
      <c r="N5545" s="83"/>
      <c r="O5545" s="83"/>
      <c r="P5545" s="84"/>
      <c r="Q5545" s="217"/>
      <c r="R5545" s="85">
        <f t="shared" ref="R5545" si="14562">IF(COUNTA(Y5544:DP5547)=0,0,MIN(Y5545:DP5545))</f>
        <v>0</v>
      </c>
      <c r="S5545" s="86">
        <f t="shared" ref="S5545" si="14563">IF(COUNTA(Y5544:DP5547)=0,0,HLOOKUP(S5544,Y5544:DP5547,2,FALSE))</f>
        <v>0</v>
      </c>
      <c r="T5545" s="87">
        <f t="shared" ref="T5545" si="14564">IF(COUNTA(Y5544:DP5547)=0,0,AVERAGE(Y5545:DP5545))</f>
        <v>0</v>
      </c>
      <c r="U5545" s="88">
        <f t="shared" ref="U5545" si="14565">IF(COUNTA(Y5544:DP5547)=0,0,_xlfn.MINIFS(Y5545:DP5545,Y5547:DP5547,U5547))</f>
        <v>0</v>
      </c>
      <c r="V5545" s="89">
        <f t="array" ref="V5545">IF(COUNTA(Y5544:DP5547)=0,0,IF(ISERROR(HLOOKUP(V5547,Y5547:DP5547,1,FALSE)),0,INDEX(Y5545:DP5545,MATCH(V5544&amp;V5547,Y5544:DP5544&amp;Y5547:DP5547,0))))</f>
        <v>0</v>
      </c>
      <c r="W5545" s="90">
        <f t="array" ref="W5545">IF(COUNTA(Y5544:DP5547)=0,0,IF(ISERROR(HLOOKUP(W5547,Y5547:DP5547,1,FALSE)),0,AVERAGEIF(Y5547:DP5547,$W5547,Y5545:DP5545)))</f>
        <v>0</v>
      </c>
      <c r="X5545" s="107"/>
    </row>
    <row r="5546" spans="2:27">
      <c r="B5546" s="83"/>
      <c r="C5546" s="84"/>
      <c r="D5546" s="83"/>
      <c r="E5546" s="83"/>
      <c r="F5546" s="83"/>
      <c r="G5546" s="83"/>
      <c r="H5546" s="83"/>
      <c r="I5546" s="83"/>
      <c r="J5546" s="83"/>
      <c r="K5546" s="83"/>
      <c r="L5546" s="83"/>
      <c r="M5546" s="83"/>
      <c r="N5546" s="83"/>
      <c r="O5546" s="83"/>
      <c r="P5546" s="84"/>
      <c r="Q5546" s="217"/>
      <c r="R5546" s="91">
        <f t="shared" ref="R5546" si="14566">IF(COUNTA(Y5544:DP5547)=0,0,HLOOKUP(R5545,Y5545:DP5547,2,FALSE))</f>
        <v>0</v>
      </c>
      <c r="S5546" s="92">
        <f t="shared" ref="S5546" si="14567">IF(COUNTA(Y5544:DP5547)=0,0,HLOOKUP(S5544,Y5544:DP5547,3,FALSE))</f>
        <v>0</v>
      </c>
      <c r="T5546" s="93"/>
      <c r="U5546" s="94">
        <f t="array" ref="U5546">IF(COUNTA(Y5544:DP5547)=0,0,IF(ISERROR(HLOOKUP(U5547,Y5547:DP5547,1,FALSE)),0,INDEX(Y5546:DP5546,MATCH(U5545&amp;U5547,Y5545:DP5545&amp;Y5547:DP5547,0))))</f>
        <v>0</v>
      </c>
      <c r="V5546" s="94">
        <f t="array" ref="V5546">IF(COUNTA(Y5544:DP5547)=0,0,IF(ISERROR(HLOOKUP(V5547,Y5547:DP5547,1,FALSE)),0,INDEX(Y5546:DP5546,MATCH(V5545&amp;V5547,Y5545:DP5545&amp;Y5547:DP5547,0))))</f>
        <v>0</v>
      </c>
      <c r="W5546" s="95"/>
      <c r="X5546" s="108"/>
    </row>
    <row r="5547" spans="2:27" ht="13.9" thickBot="1">
      <c r="B5547" s="96"/>
      <c r="C5547" s="97"/>
      <c r="D5547" s="96"/>
      <c r="E5547" s="96"/>
      <c r="F5547" s="96"/>
      <c r="G5547" s="96"/>
      <c r="H5547" s="96"/>
      <c r="I5547" s="96"/>
      <c r="J5547" s="96"/>
      <c r="K5547" s="96"/>
      <c r="L5547" s="96"/>
      <c r="M5547" s="96"/>
      <c r="N5547" s="96"/>
      <c r="O5547" s="96"/>
      <c r="P5547" s="97"/>
      <c r="Q5547" s="218"/>
      <c r="R5547" s="98" t="str">
        <f t="shared" ref="R5547" si="14568">IF(COUNTA(Y5544:DP5547)=0,"none",HLOOKUP(R5545,Y5545:DP5547,3,FALSE))</f>
        <v>none</v>
      </c>
      <c r="S5547" s="99" t="str">
        <f t="shared" ref="S5547" si="14569">IF(COUNTA(Y5544:DP5547)=0,"none",HLOOKUP(S5544,Y5544:DP5547,4,FALSE))</f>
        <v>none</v>
      </c>
      <c r="T5547" s="100"/>
      <c r="U5547" s="100" t="str">
        <f t="array" ref="U5547">IF(COUNTA(Y5544:DP5547)=0,"none",IF($U$2="WAHR",$W$3,Abfrage!$F$4))</f>
        <v>none</v>
      </c>
      <c r="V5547" s="100" t="str">
        <f t="array" ref="V5547">IF(COUNTA(Y5544:DP5547)=0,"none",IF($U$2="WAHR",$W$3,Abfrage!$F$4))</f>
        <v>none</v>
      </c>
      <c r="W5547" s="100" t="str">
        <f t="array" ref="W5547">IF(COUNTA(Y5544:DP5547)=0,"none",IF($U$2="WAHR",$W$3,Abfrage!$F$4))</f>
        <v>none</v>
      </c>
      <c r="X5547" s="109"/>
    </row>
    <row r="5548" spans="2:27">
      <c r="B5548" s="75" t="s">
        <v>3416</v>
      </c>
      <c r="C5548" s="76">
        <v>1000372411</v>
      </c>
      <c r="D5548" s="75" t="s">
        <v>95</v>
      </c>
      <c r="E5548" s="75" t="s">
        <v>148</v>
      </c>
      <c r="F5548" s="75" t="s">
        <v>96</v>
      </c>
      <c r="G5548" s="75" t="s">
        <v>306</v>
      </c>
      <c r="H5548" s="75" t="s">
        <v>50</v>
      </c>
      <c r="I5548" s="75" t="s">
        <v>79</v>
      </c>
      <c r="J5548" s="75" t="s">
        <v>3417</v>
      </c>
      <c r="K5548" s="75" t="s">
        <v>360</v>
      </c>
      <c r="L5548" s="75" t="s">
        <v>352</v>
      </c>
      <c r="M5548" s="75" t="s">
        <v>313</v>
      </c>
      <c r="N5548" s="75" t="s">
        <v>327</v>
      </c>
      <c r="O5548" s="75" t="s">
        <v>306</v>
      </c>
      <c r="P5548" s="76" t="s">
        <v>306</v>
      </c>
      <c r="Q5548" s="216"/>
      <c r="R5548" s="77">
        <f t="shared" ref="R5548" si="14570">IF(COUNTA(Y5548:DP5551)=0,"01.01.1900",INDEX(Y5548:DP5548,MATCH(R5549,Y5549:DP5549,0)))</f>
        <v>45848</v>
      </c>
      <c r="S5548" s="78">
        <f t="shared" ref="S5548" si="14571">IF(COUNTA(Y5548:DP5551)=0,"01.01.1900",MAX(Y5548:DP5548))</f>
        <v>45848</v>
      </c>
      <c r="T5548" s="79"/>
      <c r="U5548" s="80" t="str">
        <f t="array" ref="U5548">IF(COUNTA(Y5548:DP5551)=0,"01.01.1900",IF(ISERROR(HLOOKUP(U5551,Y5551:DP5551,1,FALSE)),"01.01.1900",INDEX(Y5548:DP5548,MATCH(U5549&amp;U5551,Y5549:DP5549&amp;Y5551:DP5551,0))))</f>
        <v>01.01.1900</v>
      </c>
      <c r="V5548" s="81">
        <f t="shared" ref="V5548" si="14572">IF(COUNTA(Y5548:DP5551)=0,"01.01.1900",_xlfn.MAXIFS(Y5548:DP5548,Y5551:DP5551,V5551))</f>
        <v>0</v>
      </c>
      <c r="W5548" s="82"/>
      <c r="X5548" s="106"/>
      <c r="Y5548" s="141">
        <v>45848</v>
      </c>
    </row>
    <row r="5549" spans="2:27">
      <c r="B5549" s="83"/>
      <c r="C5549" s="84"/>
      <c r="D5549" s="83"/>
      <c r="E5549" s="83"/>
      <c r="F5549" s="83"/>
      <c r="G5549" s="83"/>
      <c r="H5549" s="83"/>
      <c r="I5549" s="83"/>
      <c r="J5549" s="83"/>
      <c r="K5549" s="83"/>
      <c r="L5549" s="83"/>
      <c r="M5549" s="83"/>
      <c r="N5549" s="83"/>
      <c r="O5549" s="83"/>
      <c r="P5549" s="84"/>
      <c r="Q5549" s="217"/>
      <c r="R5549" s="85">
        <f t="shared" ref="R5549" si="14573">IF(COUNTA(Y5548:DP5551)=0,0,MIN(Y5549:DP5549))</f>
        <v>0.32900000000000001</v>
      </c>
      <c r="S5549" s="86">
        <f t="shared" ref="S5549" si="14574">IF(COUNTA(Y5548:DP5551)=0,0,HLOOKUP(S5548,Y5548:DP5551,2,FALSE))</f>
        <v>0.32900000000000001</v>
      </c>
      <c r="T5549" s="87">
        <f t="shared" ref="T5549" si="14575">IF(COUNTA(Y5548:DP5551)=0,0,AVERAGE(Y5549:DP5549))</f>
        <v>0.32900000000000001</v>
      </c>
      <c r="U5549" s="88">
        <f t="shared" ref="U5549" si="14576">IF(COUNTA(Y5548:DP5551)=0,0,_xlfn.MINIFS(Y5549:DP5549,Y5551:DP5551,U5551))</f>
        <v>0</v>
      </c>
      <c r="V5549" s="89">
        <f t="array" ref="V5549">IF(COUNTA(Y5548:DP5551)=0,0,IF(ISERROR(HLOOKUP(V5551,Y5551:DP5551,1,FALSE)),0,INDEX(Y5549:DP5549,MATCH(V5548&amp;V5551,Y5548:DP5548&amp;Y5551:DP5551,0))))</f>
        <v>0</v>
      </c>
      <c r="W5549" s="90">
        <f t="array" ref="W5549">IF(COUNTA(Y5548:DP5551)=0,0,IF(ISERROR(HLOOKUP(W5551,Y5551:DP5551,1,FALSE)),0,AVERAGEIF(Y5551:DP5551,$W5551,Y5549:DP5549)))</f>
        <v>0</v>
      </c>
      <c r="X5549" s="107"/>
      <c r="Y5549" s="142">
        <v>0.32900000000000001</v>
      </c>
    </row>
    <row r="5550" spans="2:27">
      <c r="B5550" s="83"/>
      <c r="C5550" s="84"/>
      <c r="D5550" s="83"/>
      <c r="E5550" s="83"/>
      <c r="F5550" s="83"/>
      <c r="G5550" s="83"/>
      <c r="H5550" s="83"/>
      <c r="I5550" s="83"/>
      <c r="J5550" s="83"/>
      <c r="K5550" s="83"/>
      <c r="L5550" s="83"/>
      <c r="M5550" s="83"/>
      <c r="N5550" s="83"/>
      <c r="O5550" s="83"/>
      <c r="P5550" s="84"/>
      <c r="Q5550" s="217"/>
      <c r="R5550" s="91">
        <f t="shared" ref="R5550" si="14577">IF(COUNTA(Y5548:DP5551)=0,0,HLOOKUP(R5549,Y5549:DP5551,2,FALSE))</f>
        <v>1</v>
      </c>
      <c r="S5550" s="92">
        <f t="shared" ref="S5550" si="14578">IF(COUNTA(Y5548:DP5551)=0,0,HLOOKUP(S5548,Y5548:DP5551,3,FALSE))</f>
        <v>1</v>
      </c>
      <c r="T5550" s="93"/>
      <c r="U5550" s="94">
        <f t="array" ref="U5550">IF(COUNTA(Y5548:DP5551)=0,0,IF(ISERROR(HLOOKUP(U5551,Y5551:DP5551,1,FALSE)),0,INDEX(Y5550:DP5550,MATCH(U5549&amp;U5551,Y5549:DP5549&amp;Y5551:DP5551,0))))</f>
        <v>0</v>
      </c>
      <c r="V5550" s="94">
        <f t="array" ref="V5550">IF(COUNTA(Y5548:DP5551)=0,0,IF(ISERROR(HLOOKUP(V5551,Y5551:DP5551,1,FALSE)),0,INDEX(Y5550:DP5550,MATCH(V5549&amp;V5551,Y5549:DP5549&amp;Y5551:DP5551,0))))</f>
        <v>0</v>
      </c>
      <c r="W5550" s="95"/>
      <c r="X5550" s="108"/>
      <c r="Y5550" s="143">
        <v>1</v>
      </c>
    </row>
    <row r="5551" spans="2:27" ht="13.9" thickBot="1">
      <c r="B5551" s="96"/>
      <c r="C5551" s="97"/>
      <c r="D5551" s="96"/>
      <c r="E5551" s="96"/>
      <c r="F5551" s="96"/>
      <c r="G5551" s="96"/>
      <c r="H5551" s="96"/>
      <c r="I5551" s="96"/>
      <c r="J5551" s="96"/>
      <c r="K5551" s="96"/>
      <c r="L5551" s="96"/>
      <c r="M5551" s="96"/>
      <c r="N5551" s="96"/>
      <c r="O5551" s="96"/>
      <c r="P5551" s="97"/>
      <c r="Q5551" s="218"/>
      <c r="R5551" s="98" t="str">
        <f t="shared" ref="R5551" si="14579">IF(COUNTA(Y5548:DP5551)=0,"none",HLOOKUP(R5549,Y5549:DP5551,3,FALSE))</f>
        <v>www (-30%)</v>
      </c>
      <c r="S5551" s="99" t="str">
        <f t="shared" ref="S5551" si="14580">IF(COUNTA(Y5548:DP5551)=0,"none",HLOOKUP(S5548,Y5548:DP5551,4,FALSE))</f>
        <v>www (-30%)</v>
      </c>
      <c r="T5551" s="100"/>
      <c r="U5551" s="100">
        <f t="array" ref="U5551">IF(COUNTA(Y5548:DP5551)=0,"none",IF($U$2="WAHR",$W$3,Abfrage!$F$4))</f>
        <v>0</v>
      </c>
      <c r="V5551" s="100">
        <f t="array" ref="V5551">IF(COUNTA(Y5548:DP5551)=0,"none",IF($U$2="WAHR",$W$3,Abfrage!$F$4))</f>
        <v>0</v>
      </c>
      <c r="W5551" s="100">
        <f t="array" ref="W5551">IF(COUNTA(Y5548:DP5551)=0,"none",IF($U$2="WAHR",$W$3,Abfrage!$F$4))</f>
        <v>0</v>
      </c>
      <c r="X5551" s="109"/>
      <c r="Y5551" s="144" t="s">
        <v>43</v>
      </c>
    </row>
    <row r="5552" spans="2:27">
      <c r="B5552" s="75" t="s">
        <v>3418</v>
      </c>
      <c r="C5552" s="76">
        <v>1000385308</v>
      </c>
      <c r="D5552" s="75" t="s">
        <v>89</v>
      </c>
      <c r="E5552" s="75" t="s">
        <v>129</v>
      </c>
      <c r="F5552" s="75" t="s">
        <v>3306</v>
      </c>
      <c r="G5552" s="75" t="s">
        <v>306</v>
      </c>
      <c r="H5552" s="75" t="s">
        <v>3038</v>
      </c>
      <c r="I5552" s="75" t="s">
        <v>79</v>
      </c>
      <c r="J5552" s="75" t="s">
        <v>3419</v>
      </c>
      <c r="K5552" s="75" t="s">
        <v>306</v>
      </c>
      <c r="L5552" s="75" t="s">
        <v>306</v>
      </c>
      <c r="M5552" s="75" t="s">
        <v>313</v>
      </c>
      <c r="N5552" s="75" t="s">
        <v>3420</v>
      </c>
      <c r="O5552" s="75" t="s">
        <v>306</v>
      </c>
      <c r="P5552" s="76" t="s">
        <v>306</v>
      </c>
      <c r="Q5552" s="216"/>
      <c r="R5552" s="77">
        <f t="shared" ref="R5552" si="14581">IF(COUNTA(Y5552:DP5555)=0,"01.01.1900",INDEX(Y5552:DP5552,MATCH(R5553,Y5553:DP5553,0)))</f>
        <v>44013</v>
      </c>
      <c r="S5552" s="78">
        <f t="shared" ref="S5552" si="14582">IF(COUNTA(Y5552:DP5555)=0,"01.01.1900",MAX(Y5552:DP5552))</f>
        <v>45848</v>
      </c>
      <c r="T5552" s="79"/>
      <c r="U5552" s="80" t="str">
        <f t="array" ref="U5552">IF(COUNTA(Y5552:DP5555)=0,"01.01.1900",IF(ISERROR(HLOOKUP(U5555,Y5555:DP5555,1,FALSE)),"01.01.1900",INDEX(Y5552:DP5552,MATCH(U5553&amp;U5555,Y5553:DP5553&amp;Y5555:DP5555,0))))</f>
        <v>01.01.1900</v>
      </c>
      <c r="V5552" s="81">
        <f t="shared" ref="V5552" si="14583">IF(COUNTA(Y5552:DP5555)=0,"01.01.1900",_xlfn.MAXIFS(Y5552:DP5552,Y5555:DP5555,V5555))</f>
        <v>0</v>
      </c>
      <c r="W5552" s="82"/>
      <c r="X5552" s="106"/>
      <c r="Y5552" s="101">
        <v>44013</v>
      </c>
      <c r="Z5552" s="141">
        <v>45448</v>
      </c>
      <c r="AA5552" s="141">
        <v>45848</v>
      </c>
    </row>
    <row r="5553" spans="2:29">
      <c r="B5553" s="83"/>
      <c r="C5553" s="84"/>
      <c r="D5553" s="83"/>
      <c r="E5553" s="83"/>
      <c r="F5553" s="83"/>
      <c r="G5553" s="83"/>
      <c r="H5553" s="83"/>
      <c r="I5553" s="83"/>
      <c r="J5553" s="83"/>
      <c r="K5553" s="83"/>
      <c r="L5553" s="83"/>
      <c r="M5553" s="83"/>
      <c r="N5553" s="83"/>
      <c r="O5553" s="83"/>
      <c r="P5553" s="84"/>
      <c r="Q5553" s="217"/>
      <c r="R5553" s="85">
        <f t="shared" ref="R5553" si="14584">IF(COUNTA(Y5552:DP5555)=0,0,MIN(Y5553:DP5553))</f>
        <v>1.1490209302325582</v>
      </c>
      <c r="S5553" s="86">
        <f t="shared" ref="S5553" si="14585">IF(COUNTA(Y5552:DP5555)=0,0,HLOOKUP(S5552,Y5552:DP5555,2,FALSE))</f>
        <v>3.1920000000000002</v>
      </c>
      <c r="T5553" s="87">
        <f t="shared" ref="T5553" si="14586">IF(COUNTA(Y5552:DP5555)=0,0,AVERAGE(Y5553:DP5553))</f>
        <v>2.4536736434108528</v>
      </c>
      <c r="U5553" s="88">
        <f t="shared" ref="U5553" si="14587">IF(COUNTA(Y5552:DP5555)=0,0,_xlfn.MINIFS(Y5553:DP5553,Y5555:DP5555,U5555))</f>
        <v>0</v>
      </c>
      <c r="V5553" s="89">
        <f t="array" ref="V5553">IF(COUNTA(Y5552:DP5555)=0,0,IF(ISERROR(HLOOKUP(V5555,Y5555:DP5555,1,FALSE)),0,INDEX(Y5553:DP5553,MATCH(V5552&amp;V5555,Y5552:DP5552&amp;Y5555:DP5555,0))))</f>
        <v>0</v>
      </c>
      <c r="W5553" s="90">
        <f t="array" ref="W5553">IF(COUNTA(Y5552:DP5555)=0,0,IF(ISERROR(HLOOKUP(W5555,Y5555:DP5555,1,FALSE)),0,AVERAGEIF(Y5555:DP5555,$W5555,Y5553:DP5553)))</f>
        <v>0</v>
      </c>
      <c r="X5553" s="107"/>
      <c r="Y5553" s="102">
        <v>1.1490209302325582</v>
      </c>
      <c r="Z5553" s="142">
        <v>3.02</v>
      </c>
      <c r="AA5553" s="142">
        <v>3.1920000000000002</v>
      </c>
    </row>
    <row r="5554" spans="2:29">
      <c r="B5554" s="83"/>
      <c r="C5554" s="84"/>
      <c r="D5554" s="83"/>
      <c r="E5554" s="83"/>
      <c r="F5554" s="83"/>
      <c r="G5554" s="83"/>
      <c r="H5554" s="83"/>
      <c r="I5554" s="83"/>
      <c r="J5554" s="83"/>
      <c r="K5554" s="83"/>
      <c r="L5554" s="83"/>
      <c r="M5554" s="83"/>
      <c r="N5554" s="83"/>
      <c r="O5554" s="83"/>
      <c r="P5554" s="84"/>
      <c r="Q5554" s="217"/>
      <c r="R5554" s="91">
        <f t="shared" ref="R5554" si="14588">IF(COUNTA(Y5552:DP5555)=0,0,HLOOKUP(R5553,Y5553:DP5555,2,FALSE))</f>
        <v>0</v>
      </c>
      <c r="S5554" s="92">
        <f t="shared" ref="S5554" si="14589">IF(COUNTA(Y5552:DP5555)=0,0,HLOOKUP(S5552,Y5552:DP5555,3,FALSE))</f>
        <v>1</v>
      </c>
      <c r="T5554" s="93"/>
      <c r="U5554" s="94">
        <f t="array" ref="U5554">IF(COUNTA(Y5552:DP5555)=0,0,IF(ISERROR(HLOOKUP(U5555,Y5555:DP5555,1,FALSE)),0,INDEX(Y5554:DP5554,MATCH(U5553&amp;U5555,Y5553:DP5553&amp;Y5555:DP5555,0))))</f>
        <v>0</v>
      </c>
      <c r="V5554" s="94">
        <f t="array" ref="V5554">IF(COUNTA(Y5552:DP5555)=0,0,IF(ISERROR(HLOOKUP(V5555,Y5555:DP5555,1,FALSE)),0,INDEX(Y5554:DP5554,MATCH(V5553&amp;V5555,Y5553:DP5553&amp;Y5555:DP5555,0))))</f>
        <v>0</v>
      </c>
      <c r="W5554" s="95"/>
      <c r="X5554" s="108"/>
      <c r="Y5554" s="103">
        <v>0</v>
      </c>
      <c r="Z5554" s="143">
        <v>0</v>
      </c>
      <c r="AA5554" s="143">
        <v>1</v>
      </c>
    </row>
    <row r="5555" spans="2:29" ht="13.9" thickBot="1">
      <c r="B5555" s="96"/>
      <c r="C5555" s="97"/>
      <c r="D5555" s="96"/>
      <c r="E5555" s="96"/>
      <c r="F5555" s="96"/>
      <c r="G5555" s="96"/>
      <c r="H5555" s="96"/>
      <c r="I5555" s="96"/>
      <c r="J5555" s="96"/>
      <c r="K5555" s="96"/>
      <c r="L5555" s="96"/>
      <c r="M5555" s="96"/>
      <c r="N5555" s="96"/>
      <c r="O5555" s="96"/>
      <c r="P5555" s="97"/>
      <c r="Q5555" s="218"/>
      <c r="R5555" s="98" t="str">
        <f t="shared" ref="R5555" si="14590">IF(COUNTA(Y5552:DP5555)=0,"none",HLOOKUP(R5553,Y5553:DP5555,3,FALSE))</f>
        <v>ECI</v>
      </c>
      <c r="S5555" s="99" t="str">
        <f t="shared" ref="S5555" si="14591">IF(COUNTA(Y5552:DP5555)=0,"none",HLOOKUP(S5552,Y5552:DP5555,4,FALSE))</f>
        <v>www (-30%)</v>
      </c>
      <c r="T5555" s="100"/>
      <c r="U5555" s="100">
        <f t="array" ref="U5555">IF(COUNTA(Y5552:DP5555)=0,"none",IF($U$2="WAHR",$W$3,Abfrage!$F$4))</f>
        <v>0</v>
      </c>
      <c r="V5555" s="100">
        <f t="array" ref="V5555">IF(COUNTA(Y5552:DP5555)=0,"none",IF($U$2="WAHR",$W$3,Abfrage!$F$4))</f>
        <v>0</v>
      </c>
      <c r="W5555" s="100">
        <f t="array" ref="W5555">IF(COUNTA(Y5552:DP5555)=0,"none",IF($U$2="WAHR",$W$3,Abfrage!$F$4))</f>
        <v>0</v>
      </c>
      <c r="X5555" s="109"/>
      <c r="Y5555" s="104" t="s">
        <v>101</v>
      </c>
      <c r="Z5555" s="144" t="s">
        <v>101</v>
      </c>
      <c r="AA5555" s="144" t="s">
        <v>43</v>
      </c>
    </row>
    <row r="5556" spans="2:29">
      <c r="B5556" s="75" t="s">
        <v>3421</v>
      </c>
      <c r="C5556" s="76">
        <v>1000390874</v>
      </c>
      <c r="D5556" s="75" t="s">
        <v>89</v>
      </c>
      <c r="E5556" s="75" t="s">
        <v>129</v>
      </c>
      <c r="F5556" s="75" t="s">
        <v>3306</v>
      </c>
      <c r="G5556" s="75" t="s">
        <v>306</v>
      </c>
      <c r="H5556" s="75" t="e">
        <v>#N/A</v>
      </c>
      <c r="I5556" s="75" t="s">
        <v>79</v>
      </c>
      <c r="J5556" s="75" t="s">
        <v>3422</v>
      </c>
      <c r="K5556" s="75" t="s">
        <v>306</v>
      </c>
      <c r="L5556" s="75" t="s">
        <v>306</v>
      </c>
      <c r="M5556" s="75" t="s">
        <v>313</v>
      </c>
      <c r="N5556" s="75" t="s">
        <v>897</v>
      </c>
      <c r="O5556" s="75" t="s">
        <v>306</v>
      </c>
      <c r="P5556" s="76" t="s">
        <v>306</v>
      </c>
      <c r="Q5556" s="216"/>
      <c r="R5556" s="77" t="str">
        <f t="shared" ref="R5556" si="14592">IF(COUNTA(Y5556:DP5559)=0,"01.01.1900",INDEX(Y5556:DP5556,MATCH(R5557,Y5557:DP5557,0)))</f>
        <v>01.01.1900</v>
      </c>
      <c r="S5556" s="78" t="str">
        <f t="shared" ref="S5556" si="14593">IF(COUNTA(Y5556:DP5559)=0,"01.01.1900",MAX(Y5556:DP5556))</f>
        <v>01.01.1900</v>
      </c>
      <c r="T5556" s="79"/>
      <c r="U5556" s="80" t="str">
        <f t="array" ref="U5556">IF(COUNTA(Y5556:DP5559)=0,"01.01.1900",IF(ISERROR(HLOOKUP(U5559,Y5559:DP5559,1,FALSE)),"01.01.1900",INDEX(Y5556:DP5556,MATCH(U5557&amp;U5559,Y5557:DP5557&amp;Y5559:DP5559,0))))</f>
        <v>01.01.1900</v>
      </c>
      <c r="V5556" s="81" t="str">
        <f t="shared" ref="V5556" si="14594">IF(COUNTA(Y5556:DP5559)=0,"01.01.1900",_xlfn.MAXIFS(Y5556:DP5556,Y5559:DP5559,V5559))</f>
        <v>01.01.1900</v>
      </c>
      <c r="W5556" s="82"/>
      <c r="X5556" s="106"/>
    </row>
    <row r="5557" spans="2:29">
      <c r="B5557" s="83"/>
      <c r="C5557" s="84"/>
      <c r="D5557" s="83"/>
      <c r="E5557" s="83"/>
      <c r="F5557" s="83"/>
      <c r="G5557" s="83"/>
      <c r="H5557" s="83"/>
      <c r="I5557" s="83"/>
      <c r="J5557" s="83"/>
      <c r="K5557" s="83"/>
      <c r="L5557" s="83"/>
      <c r="M5557" s="83"/>
      <c r="N5557" s="83"/>
      <c r="O5557" s="83"/>
      <c r="P5557" s="84"/>
      <c r="Q5557" s="217"/>
      <c r="R5557" s="85">
        <f t="shared" ref="R5557" si="14595">IF(COUNTA(Y5556:DP5559)=0,0,MIN(Y5557:DP5557))</f>
        <v>0</v>
      </c>
      <c r="S5557" s="86">
        <f t="shared" ref="S5557" si="14596">IF(COUNTA(Y5556:DP5559)=0,0,HLOOKUP(S5556,Y5556:DP5559,2,FALSE))</f>
        <v>0</v>
      </c>
      <c r="T5557" s="87">
        <f t="shared" ref="T5557" si="14597">IF(COUNTA(Y5556:DP5559)=0,0,AVERAGE(Y5557:DP5557))</f>
        <v>0</v>
      </c>
      <c r="U5557" s="88">
        <f t="shared" ref="U5557" si="14598">IF(COUNTA(Y5556:DP5559)=0,0,_xlfn.MINIFS(Y5557:DP5557,Y5559:DP5559,U5559))</f>
        <v>0</v>
      </c>
      <c r="V5557" s="89">
        <f t="array" ref="V5557">IF(COUNTA(Y5556:DP5559)=0,0,IF(ISERROR(HLOOKUP(V5559,Y5559:DP5559,1,FALSE)),0,INDEX(Y5557:DP5557,MATCH(V5556&amp;V5559,Y5556:DP5556&amp;Y5559:DP5559,0))))</f>
        <v>0</v>
      </c>
      <c r="W5557" s="90">
        <f t="array" ref="W5557">IF(COUNTA(Y5556:DP5559)=0,0,IF(ISERROR(HLOOKUP(W5559,Y5559:DP5559,1,FALSE)),0,AVERAGEIF(Y5559:DP5559,$W5559,Y5557:DP5557)))</f>
        <v>0</v>
      </c>
      <c r="X5557" s="107"/>
    </row>
    <row r="5558" spans="2:29">
      <c r="B5558" s="83"/>
      <c r="C5558" s="84"/>
      <c r="D5558" s="83"/>
      <c r="E5558" s="83"/>
      <c r="F5558" s="83"/>
      <c r="G5558" s="83"/>
      <c r="H5558" s="83"/>
      <c r="I5558" s="83"/>
      <c r="J5558" s="83"/>
      <c r="K5558" s="83"/>
      <c r="L5558" s="83"/>
      <c r="M5558" s="83"/>
      <c r="N5558" s="83"/>
      <c r="O5558" s="83"/>
      <c r="P5558" s="84"/>
      <c r="Q5558" s="217"/>
      <c r="R5558" s="91">
        <f t="shared" ref="R5558" si="14599">IF(COUNTA(Y5556:DP5559)=0,0,HLOOKUP(R5557,Y5557:DP5559,2,FALSE))</f>
        <v>0</v>
      </c>
      <c r="S5558" s="92">
        <f t="shared" ref="S5558" si="14600">IF(COUNTA(Y5556:DP5559)=0,0,HLOOKUP(S5556,Y5556:DP5559,3,FALSE))</f>
        <v>0</v>
      </c>
      <c r="T5558" s="93"/>
      <c r="U5558" s="94">
        <f t="array" ref="U5558">IF(COUNTA(Y5556:DP5559)=0,0,IF(ISERROR(HLOOKUP(U5559,Y5559:DP5559,1,FALSE)),0,INDEX(Y5558:DP5558,MATCH(U5557&amp;U5559,Y5557:DP5557&amp;Y5559:DP5559,0))))</f>
        <v>0</v>
      </c>
      <c r="V5558" s="94">
        <f t="array" ref="V5558">IF(COUNTA(Y5556:DP5559)=0,0,IF(ISERROR(HLOOKUP(V5559,Y5559:DP5559,1,FALSE)),0,INDEX(Y5558:DP5558,MATCH(V5557&amp;V5559,Y5557:DP5557&amp;Y5559:DP5559,0))))</f>
        <v>0</v>
      </c>
      <c r="W5558" s="95"/>
      <c r="X5558" s="108"/>
    </row>
    <row r="5559" spans="2:29" ht="13.9" thickBot="1">
      <c r="B5559" s="96"/>
      <c r="C5559" s="97"/>
      <c r="D5559" s="96"/>
      <c r="E5559" s="96"/>
      <c r="F5559" s="96"/>
      <c r="G5559" s="96"/>
      <c r="H5559" s="96"/>
      <c r="I5559" s="96"/>
      <c r="J5559" s="96"/>
      <c r="K5559" s="96"/>
      <c r="L5559" s="96"/>
      <c r="M5559" s="96"/>
      <c r="N5559" s="96"/>
      <c r="O5559" s="96"/>
      <c r="P5559" s="97"/>
      <c r="Q5559" s="218"/>
      <c r="R5559" s="98" t="str">
        <f t="shared" ref="R5559" si="14601">IF(COUNTA(Y5556:DP5559)=0,"none",HLOOKUP(R5557,Y5557:DP5559,3,FALSE))</f>
        <v>none</v>
      </c>
      <c r="S5559" s="99" t="str">
        <f t="shared" ref="S5559" si="14602">IF(COUNTA(Y5556:DP5559)=0,"none",HLOOKUP(S5556,Y5556:DP5559,4,FALSE))</f>
        <v>none</v>
      </c>
      <c r="T5559" s="100"/>
      <c r="U5559" s="100" t="str">
        <f t="array" ref="U5559">IF(COUNTA(Y5556:DP5559)=0,"none",IF($U$2="WAHR",$W$3,Abfrage!$F$4))</f>
        <v>none</v>
      </c>
      <c r="V5559" s="100" t="str">
        <f t="array" ref="V5559">IF(COUNTA(Y5556:DP5559)=0,"none",IF($U$2="WAHR",$W$3,Abfrage!$F$4))</f>
        <v>none</v>
      </c>
      <c r="W5559" s="100" t="str">
        <f t="array" ref="W5559">IF(COUNTA(Y5556:DP5559)=0,"none",IF($U$2="WAHR",$W$3,Abfrage!$F$4))</f>
        <v>none</v>
      </c>
      <c r="X5559" s="109"/>
    </row>
    <row r="5560" spans="2:29">
      <c r="B5560" s="75" t="s">
        <v>3423</v>
      </c>
      <c r="C5560" s="76">
        <v>1000390875</v>
      </c>
      <c r="D5560" s="75" t="s">
        <v>89</v>
      </c>
      <c r="E5560" s="75" t="s">
        <v>129</v>
      </c>
      <c r="F5560" s="75" t="s">
        <v>3306</v>
      </c>
      <c r="G5560" s="75" t="s">
        <v>306</v>
      </c>
      <c r="H5560" s="75" t="e">
        <v>#N/A</v>
      </c>
      <c r="I5560" s="75" t="s">
        <v>79</v>
      </c>
      <c r="J5560" s="75" t="s">
        <v>3424</v>
      </c>
      <c r="K5560" s="75" t="s">
        <v>306</v>
      </c>
      <c r="L5560" s="75" t="s">
        <v>306</v>
      </c>
      <c r="M5560" s="75" t="s">
        <v>313</v>
      </c>
      <c r="N5560" s="75" t="s">
        <v>3425</v>
      </c>
      <c r="O5560" s="75" t="s">
        <v>306</v>
      </c>
      <c r="P5560" s="76" t="s">
        <v>306</v>
      </c>
      <c r="Q5560" s="216"/>
      <c r="R5560" s="77" t="str">
        <f t="shared" ref="R5560" si="14603">IF(COUNTA(Y5560:DP5563)=0,"01.01.1900",INDEX(Y5560:DP5560,MATCH(R5561,Y5561:DP5561,0)))</f>
        <v>01.01.1900</v>
      </c>
      <c r="S5560" s="78" t="str">
        <f t="shared" ref="S5560" si="14604">IF(COUNTA(Y5560:DP5563)=0,"01.01.1900",MAX(Y5560:DP5560))</f>
        <v>01.01.1900</v>
      </c>
      <c r="T5560" s="79"/>
      <c r="U5560" s="80" t="str">
        <f t="array" ref="U5560">IF(COUNTA(Y5560:DP5563)=0,"01.01.1900",IF(ISERROR(HLOOKUP(U5563,Y5563:DP5563,1,FALSE)),"01.01.1900",INDEX(Y5560:DP5560,MATCH(U5561&amp;U5563,Y5561:DP5561&amp;Y5563:DP5563,0))))</f>
        <v>01.01.1900</v>
      </c>
      <c r="V5560" s="81" t="str">
        <f t="shared" ref="V5560" si="14605">IF(COUNTA(Y5560:DP5563)=0,"01.01.1900",_xlfn.MAXIFS(Y5560:DP5560,Y5563:DP5563,V5563))</f>
        <v>01.01.1900</v>
      </c>
      <c r="W5560" s="82"/>
      <c r="X5560" s="106"/>
    </row>
    <row r="5561" spans="2:29">
      <c r="B5561" s="83"/>
      <c r="C5561" s="84"/>
      <c r="D5561" s="83"/>
      <c r="E5561" s="83"/>
      <c r="F5561" s="83"/>
      <c r="G5561" s="83"/>
      <c r="H5561" s="83"/>
      <c r="I5561" s="83"/>
      <c r="J5561" s="83"/>
      <c r="K5561" s="83"/>
      <c r="L5561" s="83"/>
      <c r="M5561" s="83"/>
      <c r="N5561" s="83"/>
      <c r="O5561" s="83"/>
      <c r="P5561" s="84"/>
      <c r="Q5561" s="217"/>
      <c r="R5561" s="85">
        <f t="shared" ref="R5561" si="14606">IF(COUNTA(Y5560:DP5563)=0,0,MIN(Y5561:DP5561))</f>
        <v>0</v>
      </c>
      <c r="S5561" s="86">
        <f t="shared" ref="S5561" si="14607">IF(COUNTA(Y5560:DP5563)=0,0,HLOOKUP(S5560,Y5560:DP5563,2,FALSE))</f>
        <v>0</v>
      </c>
      <c r="T5561" s="87">
        <f t="shared" ref="T5561" si="14608">IF(COUNTA(Y5560:DP5563)=0,0,AVERAGE(Y5561:DP5561))</f>
        <v>0</v>
      </c>
      <c r="U5561" s="88">
        <f t="shared" ref="U5561" si="14609">IF(COUNTA(Y5560:DP5563)=0,0,_xlfn.MINIFS(Y5561:DP5561,Y5563:DP5563,U5563))</f>
        <v>0</v>
      </c>
      <c r="V5561" s="89">
        <f t="array" ref="V5561">IF(COUNTA(Y5560:DP5563)=0,0,IF(ISERROR(HLOOKUP(V5563,Y5563:DP5563,1,FALSE)),0,INDEX(Y5561:DP5561,MATCH(V5560&amp;V5563,Y5560:DP5560&amp;Y5563:DP5563,0))))</f>
        <v>0</v>
      </c>
      <c r="W5561" s="90">
        <f t="array" ref="W5561">IF(COUNTA(Y5560:DP5563)=0,0,IF(ISERROR(HLOOKUP(W5563,Y5563:DP5563,1,FALSE)),0,AVERAGEIF(Y5563:DP5563,$W5563,Y5561:DP5561)))</f>
        <v>0</v>
      </c>
      <c r="X5561" s="107"/>
    </row>
    <row r="5562" spans="2:29">
      <c r="B5562" s="83"/>
      <c r="C5562" s="84"/>
      <c r="D5562" s="83"/>
      <c r="E5562" s="83"/>
      <c r="F5562" s="83"/>
      <c r="G5562" s="83"/>
      <c r="H5562" s="83"/>
      <c r="I5562" s="83"/>
      <c r="J5562" s="83"/>
      <c r="K5562" s="83"/>
      <c r="L5562" s="83"/>
      <c r="M5562" s="83"/>
      <c r="N5562" s="83"/>
      <c r="O5562" s="83"/>
      <c r="P5562" s="84"/>
      <c r="Q5562" s="217"/>
      <c r="R5562" s="91">
        <f t="shared" ref="R5562" si="14610">IF(COUNTA(Y5560:DP5563)=0,0,HLOOKUP(R5561,Y5561:DP5563,2,FALSE))</f>
        <v>0</v>
      </c>
      <c r="S5562" s="92">
        <f t="shared" ref="S5562" si="14611">IF(COUNTA(Y5560:DP5563)=0,0,HLOOKUP(S5560,Y5560:DP5563,3,FALSE))</f>
        <v>0</v>
      </c>
      <c r="T5562" s="93"/>
      <c r="U5562" s="94">
        <f t="array" ref="U5562">IF(COUNTA(Y5560:DP5563)=0,0,IF(ISERROR(HLOOKUP(U5563,Y5563:DP5563,1,FALSE)),0,INDEX(Y5562:DP5562,MATCH(U5561&amp;U5563,Y5561:DP5561&amp;Y5563:DP5563,0))))</f>
        <v>0</v>
      </c>
      <c r="V5562" s="94">
        <f t="array" ref="V5562">IF(COUNTA(Y5560:DP5563)=0,0,IF(ISERROR(HLOOKUP(V5563,Y5563:DP5563,1,FALSE)),0,INDEX(Y5562:DP5562,MATCH(V5561&amp;V5563,Y5561:DP5561&amp;Y5563:DP5563,0))))</f>
        <v>0</v>
      </c>
      <c r="W5562" s="95"/>
      <c r="X5562" s="108"/>
    </row>
    <row r="5563" spans="2:29" ht="13.9" thickBot="1">
      <c r="B5563" s="96"/>
      <c r="C5563" s="97"/>
      <c r="D5563" s="96"/>
      <c r="E5563" s="96"/>
      <c r="F5563" s="96"/>
      <c r="G5563" s="96"/>
      <c r="H5563" s="96"/>
      <c r="I5563" s="96"/>
      <c r="J5563" s="96"/>
      <c r="K5563" s="96"/>
      <c r="L5563" s="96"/>
      <c r="M5563" s="96"/>
      <c r="N5563" s="96"/>
      <c r="O5563" s="96"/>
      <c r="P5563" s="97"/>
      <c r="Q5563" s="218"/>
      <c r="R5563" s="98" t="str">
        <f t="shared" ref="R5563" si="14612">IF(COUNTA(Y5560:DP5563)=0,"none",HLOOKUP(R5561,Y5561:DP5563,3,FALSE))</f>
        <v>none</v>
      </c>
      <c r="S5563" s="99" t="str">
        <f t="shared" ref="S5563" si="14613">IF(COUNTA(Y5560:DP5563)=0,"none",HLOOKUP(S5560,Y5560:DP5563,4,FALSE))</f>
        <v>none</v>
      </c>
      <c r="T5563" s="100"/>
      <c r="U5563" s="100" t="str">
        <f t="array" ref="U5563">IF(COUNTA(Y5560:DP5563)=0,"none",IF($U$2="WAHR",$W$3,Abfrage!$F$4))</f>
        <v>none</v>
      </c>
      <c r="V5563" s="100" t="str">
        <f t="array" ref="V5563">IF(COUNTA(Y5560:DP5563)=0,"none",IF($U$2="WAHR",$W$3,Abfrage!$F$4))</f>
        <v>none</v>
      </c>
      <c r="W5563" s="100" t="str">
        <f t="array" ref="W5563">IF(COUNTA(Y5560:DP5563)=0,"none",IF($U$2="WAHR",$W$3,Abfrage!$F$4))</f>
        <v>none</v>
      </c>
      <c r="X5563" s="109"/>
    </row>
    <row r="5564" spans="2:29">
      <c r="B5564" s="75" t="s">
        <v>3426</v>
      </c>
      <c r="C5564" s="76">
        <v>1000385684</v>
      </c>
      <c r="D5564" s="75" t="s">
        <v>89</v>
      </c>
      <c r="E5564" s="75" t="s">
        <v>129</v>
      </c>
      <c r="F5564" s="75" t="s">
        <v>3306</v>
      </c>
      <c r="G5564" s="75" t="s">
        <v>306</v>
      </c>
      <c r="H5564" s="75" t="s">
        <v>3427</v>
      </c>
      <c r="I5564" s="75" t="s">
        <v>79</v>
      </c>
      <c r="J5564" s="75" t="s">
        <v>3428</v>
      </c>
      <c r="K5564" s="75" t="s">
        <v>306</v>
      </c>
      <c r="L5564" s="75" t="s">
        <v>306</v>
      </c>
      <c r="M5564" s="75" t="s">
        <v>313</v>
      </c>
      <c r="N5564" s="75" t="s">
        <v>348</v>
      </c>
      <c r="O5564" s="75" t="s">
        <v>306</v>
      </c>
      <c r="P5564" s="76" t="s">
        <v>306</v>
      </c>
      <c r="Q5564" s="216"/>
      <c r="R5564" s="77">
        <f t="shared" ref="R5564" si="14614">IF(COUNTA(Y5564:DP5567)=0,"01.01.1900",INDEX(Y5564:DP5564,MATCH(R5565,Y5565:DP5565,0)))</f>
        <v>44013</v>
      </c>
      <c r="S5564" s="78">
        <f t="shared" ref="S5564" si="14615">IF(COUNTA(Y5564:DP5567)=0,"01.01.1900",MAX(Y5564:DP5564))</f>
        <v>45849</v>
      </c>
      <c r="T5564" s="79"/>
      <c r="U5564" s="80" t="str">
        <f t="array" ref="U5564">IF(COUNTA(Y5564:DP5567)=0,"01.01.1900",IF(ISERROR(HLOOKUP(U5567,Y5567:DP5567,1,FALSE)),"01.01.1900",INDEX(Y5564:DP5564,MATCH(U5565&amp;U5567,Y5565:DP5565&amp;Y5567:DP5567,0))))</f>
        <v>01.01.1900</v>
      </c>
      <c r="V5564" s="81">
        <f t="shared" ref="V5564" si="14616">IF(COUNTA(Y5564:DP5567)=0,"01.01.1900",_xlfn.MAXIFS(Y5564:DP5564,Y5567:DP5567,V5567))</f>
        <v>0</v>
      </c>
      <c r="W5564" s="82"/>
      <c r="X5564" s="106"/>
      <c r="Y5564" s="101">
        <v>44013</v>
      </c>
      <c r="Z5564" s="141">
        <v>45849</v>
      </c>
    </row>
    <row r="5565" spans="2:29">
      <c r="B5565" s="83"/>
      <c r="C5565" s="84"/>
      <c r="D5565" s="83"/>
      <c r="E5565" s="83"/>
      <c r="F5565" s="83"/>
      <c r="G5565" s="83"/>
      <c r="H5565" s="83"/>
      <c r="I5565" s="83"/>
      <c r="J5565" s="83"/>
      <c r="K5565" s="83"/>
      <c r="L5565" s="83"/>
      <c r="M5565" s="83"/>
      <c r="N5565" s="83"/>
      <c r="O5565" s="83"/>
      <c r="P5565" s="84"/>
      <c r="Q5565" s="217"/>
      <c r="R5565" s="85">
        <f t="shared" ref="R5565" si="14617">IF(COUNTA(Y5564:DP5567)=0,0,MIN(Y5565:DP5565))</f>
        <v>1.3051906976744188</v>
      </c>
      <c r="S5565" s="86">
        <f t="shared" ref="S5565" si="14618">IF(COUNTA(Y5564:DP5567)=0,0,HLOOKUP(S5564,Y5564:DP5567,2,FALSE))</f>
        <v>3.206</v>
      </c>
      <c r="T5565" s="87">
        <f t="shared" ref="T5565" si="14619">IF(COUNTA(Y5564:DP5567)=0,0,AVERAGE(Y5565:DP5565))</f>
        <v>2.2555953488372094</v>
      </c>
      <c r="U5565" s="88">
        <f t="shared" ref="U5565" si="14620">IF(COUNTA(Y5564:DP5567)=0,0,_xlfn.MINIFS(Y5565:DP5565,Y5567:DP5567,U5567))</f>
        <v>0</v>
      </c>
      <c r="V5565" s="89">
        <f t="array" ref="V5565">IF(COUNTA(Y5564:DP5567)=0,0,IF(ISERROR(HLOOKUP(V5567,Y5567:DP5567,1,FALSE)),0,INDEX(Y5565:DP5565,MATCH(V5564&amp;V5567,Y5564:DP5564&amp;Y5567:DP5567,0))))</f>
        <v>0</v>
      </c>
      <c r="W5565" s="90">
        <f t="array" ref="W5565">IF(COUNTA(Y5564:DP5567)=0,0,IF(ISERROR(HLOOKUP(W5567,Y5567:DP5567,1,FALSE)),0,AVERAGEIF(Y5567:DP5567,$W5567,Y5565:DP5565)))</f>
        <v>0</v>
      </c>
      <c r="X5565" s="107"/>
      <c r="Y5565" s="102">
        <v>1.3051906976744188</v>
      </c>
      <c r="Z5565" s="142">
        <v>3.206</v>
      </c>
    </row>
    <row r="5566" spans="2:29">
      <c r="B5566" s="83"/>
      <c r="C5566" s="84"/>
      <c r="D5566" s="83"/>
      <c r="E5566" s="83"/>
      <c r="F5566" s="83"/>
      <c r="G5566" s="83"/>
      <c r="H5566" s="83"/>
      <c r="I5566" s="83"/>
      <c r="J5566" s="83"/>
      <c r="K5566" s="83"/>
      <c r="L5566" s="83"/>
      <c r="M5566" s="83"/>
      <c r="N5566" s="83"/>
      <c r="O5566" s="83"/>
      <c r="P5566" s="84"/>
      <c r="Q5566" s="217"/>
      <c r="R5566" s="91">
        <f t="shared" ref="R5566" si="14621">IF(COUNTA(Y5564:DP5567)=0,0,HLOOKUP(R5565,Y5565:DP5567,2,FALSE))</f>
        <v>0</v>
      </c>
      <c r="S5566" s="92">
        <f t="shared" ref="S5566" si="14622">IF(COUNTA(Y5564:DP5567)=0,0,HLOOKUP(S5564,Y5564:DP5567,3,FALSE))</f>
        <v>1</v>
      </c>
      <c r="T5566" s="93"/>
      <c r="U5566" s="94">
        <f t="array" ref="U5566">IF(COUNTA(Y5564:DP5567)=0,0,IF(ISERROR(HLOOKUP(U5567,Y5567:DP5567,1,FALSE)),0,INDEX(Y5566:DP5566,MATCH(U5565&amp;U5567,Y5565:DP5565&amp;Y5567:DP5567,0))))</f>
        <v>0</v>
      </c>
      <c r="V5566" s="94">
        <f t="array" ref="V5566">IF(COUNTA(Y5564:DP5567)=0,0,IF(ISERROR(HLOOKUP(V5567,Y5567:DP5567,1,FALSE)),0,INDEX(Y5566:DP5566,MATCH(V5565&amp;V5567,Y5565:DP5565&amp;Y5567:DP5567,0))))</f>
        <v>0</v>
      </c>
      <c r="W5566" s="95"/>
      <c r="X5566" s="108"/>
      <c r="Y5566" s="103">
        <v>0</v>
      </c>
      <c r="Z5566" s="143">
        <v>1</v>
      </c>
    </row>
    <row r="5567" spans="2:29" ht="13.9" thickBot="1">
      <c r="B5567" s="96"/>
      <c r="C5567" s="97"/>
      <c r="D5567" s="96"/>
      <c r="E5567" s="96"/>
      <c r="F5567" s="96"/>
      <c r="G5567" s="96"/>
      <c r="H5567" s="96"/>
      <c r="I5567" s="96"/>
      <c r="J5567" s="96"/>
      <c r="K5567" s="96"/>
      <c r="L5567" s="96"/>
      <c r="M5567" s="96"/>
      <c r="N5567" s="96"/>
      <c r="O5567" s="96"/>
      <c r="P5567" s="97"/>
      <c r="Q5567" s="218"/>
      <c r="R5567" s="98" t="str">
        <f t="shared" ref="R5567" si="14623">IF(COUNTA(Y5564:DP5567)=0,"none",HLOOKUP(R5565,Y5565:DP5567,3,FALSE))</f>
        <v>ECI</v>
      </c>
      <c r="S5567" s="99" t="str">
        <f t="shared" ref="S5567" si="14624">IF(COUNTA(Y5564:DP5567)=0,"none",HLOOKUP(S5564,Y5564:DP5567,4,FALSE))</f>
        <v>www (-30%)</v>
      </c>
      <c r="T5567" s="100"/>
      <c r="U5567" s="100">
        <f t="array" ref="U5567">IF(COUNTA(Y5564:DP5567)=0,"none",IF($U$2="WAHR",$W$3,Abfrage!$F$4))</f>
        <v>0</v>
      </c>
      <c r="V5567" s="100">
        <f t="array" ref="V5567">IF(COUNTA(Y5564:DP5567)=0,"none",IF($U$2="WAHR",$W$3,Abfrage!$F$4))</f>
        <v>0</v>
      </c>
      <c r="W5567" s="100">
        <f t="array" ref="W5567">IF(COUNTA(Y5564:DP5567)=0,"none",IF($U$2="WAHR",$W$3,Abfrage!$F$4))</f>
        <v>0</v>
      </c>
      <c r="X5567" s="109"/>
      <c r="Y5567" s="104" t="s">
        <v>101</v>
      </c>
      <c r="Z5567" s="144" t="s">
        <v>43</v>
      </c>
    </row>
    <row r="5568" spans="2:29">
      <c r="B5568" s="75" t="s">
        <v>3429</v>
      </c>
      <c r="C5568" s="76">
        <v>1000385309</v>
      </c>
      <c r="D5568" s="75" t="s">
        <v>89</v>
      </c>
      <c r="E5568" s="75" t="s">
        <v>129</v>
      </c>
      <c r="F5568" s="75" t="s">
        <v>407</v>
      </c>
      <c r="G5568" s="75" t="s">
        <v>306</v>
      </c>
      <c r="H5568" s="75" t="s">
        <v>44</v>
      </c>
      <c r="I5568" s="75" t="s">
        <v>79</v>
      </c>
      <c r="J5568" s="75" t="s">
        <v>3430</v>
      </c>
      <c r="K5568" s="75" t="s">
        <v>306</v>
      </c>
      <c r="L5568" s="75" t="s">
        <v>306</v>
      </c>
      <c r="M5568" s="75" t="s">
        <v>306</v>
      </c>
      <c r="N5568" s="75" t="s">
        <v>306</v>
      </c>
      <c r="O5568" s="75" t="s">
        <v>315</v>
      </c>
      <c r="P5568" s="76" t="s">
        <v>306</v>
      </c>
      <c r="Q5568" s="216"/>
      <c r="R5568" s="77">
        <f t="shared" ref="R5568" si="14625">IF(COUNTA(Y5568:DP5571)=0,"01.01.1900",INDEX(Y5568:DP5568,MATCH(R5569,Y5569:DP5569,0)))</f>
        <v>45153</v>
      </c>
      <c r="S5568" s="78">
        <f t="shared" ref="S5568" si="14626">IF(COUNTA(Y5568:DP5571)=0,"01.01.1900",MAX(Y5568:DP5568))</f>
        <v>45847</v>
      </c>
      <c r="T5568" s="79"/>
      <c r="U5568" s="80" t="str">
        <f t="array" ref="U5568">IF(COUNTA(Y5568:DP5571)=0,"01.01.1900",IF(ISERROR(HLOOKUP(U5571,Y5571:DP5571,1,FALSE)),"01.01.1900",INDEX(Y5568:DP5568,MATCH(U5569&amp;U5571,Y5569:DP5569&amp;Y5571:DP5571,0))))</f>
        <v>01.01.1900</v>
      </c>
      <c r="V5568" s="81">
        <f t="shared" ref="V5568" si="14627">IF(COUNTA(Y5568:DP5571)=0,"01.01.1900",_xlfn.MAXIFS(Y5568:DP5568,Y5571:DP5571,V5571))</f>
        <v>0</v>
      </c>
      <c r="W5568" s="82"/>
      <c r="X5568" s="106"/>
      <c r="Y5568" s="141">
        <v>45153</v>
      </c>
      <c r="Z5568" s="141">
        <v>45187</v>
      </c>
      <c r="AA5568" s="141">
        <v>45153</v>
      </c>
      <c r="AB5568" s="141">
        <v>45153</v>
      </c>
      <c r="AC5568" s="141">
        <v>45847</v>
      </c>
    </row>
    <row r="5569" spans="2:29">
      <c r="B5569" s="83"/>
      <c r="C5569" s="84"/>
      <c r="D5569" s="83"/>
      <c r="E5569" s="83"/>
      <c r="F5569" s="83"/>
      <c r="G5569" s="83"/>
      <c r="H5569" s="83"/>
      <c r="I5569" s="83"/>
      <c r="J5569" s="83"/>
      <c r="K5569" s="83"/>
      <c r="L5569" s="83"/>
      <c r="M5569" s="83"/>
      <c r="N5569" s="83"/>
      <c r="O5569" s="83"/>
      <c r="P5569" s="84"/>
      <c r="Q5569" s="217"/>
      <c r="R5569" s="85">
        <f t="shared" ref="R5569" si="14628">IF(COUNTA(Y5568:DP5571)=0,0,MIN(Y5569:DP5569))</f>
        <v>0.504</v>
      </c>
      <c r="S5569" s="86">
        <f t="shared" ref="S5569" si="14629">IF(COUNTA(Y5568:DP5571)=0,0,HLOOKUP(S5568,Y5568:DP5571,2,FALSE))</f>
        <v>1.274</v>
      </c>
      <c r="T5569" s="87">
        <f t="shared" ref="T5569" si="14630">IF(COUNTA(Y5568:DP5571)=0,0,AVERAGE(Y5569:DP5569))</f>
        <v>0.99063999999999997</v>
      </c>
      <c r="U5569" s="88">
        <f t="shared" ref="U5569" si="14631">IF(COUNTA(Y5568:DP5571)=0,0,_xlfn.MINIFS(Y5569:DP5569,Y5571:DP5571,U5571))</f>
        <v>0</v>
      </c>
      <c r="V5569" s="89">
        <f t="array" ref="V5569">IF(COUNTA(Y5568:DP5571)=0,0,IF(ISERROR(HLOOKUP(V5571,Y5571:DP5571,1,FALSE)),0,INDEX(Y5569:DP5569,MATCH(V5568&amp;V5571,Y5568:DP5568&amp;Y5571:DP5571,0))))</f>
        <v>0</v>
      </c>
      <c r="W5569" s="90">
        <f t="array" ref="W5569">IF(COUNTA(Y5568:DP5571)=0,0,IF(ISERROR(HLOOKUP(W5571,Y5571:DP5571,1,FALSE)),0,AVERAGEIF(Y5571:DP5571,$W5571,Y5569:DP5569)))</f>
        <v>0</v>
      </c>
      <c r="X5569" s="107"/>
      <c r="Y5569" s="142">
        <v>0.504</v>
      </c>
      <c r="Z5569" s="142">
        <v>2.1671999999999998</v>
      </c>
      <c r="AA5569" s="142">
        <v>0.504</v>
      </c>
      <c r="AB5569" s="142">
        <v>0.504</v>
      </c>
      <c r="AC5569" s="142">
        <v>1.274</v>
      </c>
    </row>
    <row r="5570" spans="2:29">
      <c r="B5570" s="83"/>
      <c r="C5570" s="84"/>
      <c r="D5570" s="83"/>
      <c r="E5570" s="83"/>
      <c r="F5570" s="83"/>
      <c r="G5570" s="83"/>
      <c r="H5570" s="83"/>
      <c r="I5570" s="83"/>
      <c r="J5570" s="83"/>
      <c r="K5570" s="83"/>
      <c r="L5570" s="83"/>
      <c r="M5570" s="83"/>
      <c r="N5570" s="83"/>
      <c r="O5570" s="83"/>
      <c r="P5570" s="84"/>
      <c r="Q5570" s="217"/>
      <c r="R5570" s="91">
        <f t="shared" ref="R5570" si="14632">IF(COUNTA(Y5568:DP5571)=0,0,HLOOKUP(R5569,Y5569:DP5571,2,FALSE))</f>
        <v>1000</v>
      </c>
      <c r="S5570" s="92">
        <f t="shared" ref="S5570" si="14633">IF(COUNTA(Y5568:DP5571)=0,0,HLOOKUP(S5568,Y5568:DP5571,3,FALSE))</f>
        <v>1</v>
      </c>
      <c r="T5570" s="93"/>
      <c r="U5570" s="94">
        <f t="array" ref="U5570">IF(COUNTA(Y5568:DP5571)=0,0,IF(ISERROR(HLOOKUP(U5571,Y5571:DP5571,1,FALSE)),0,INDEX(Y5570:DP5570,MATCH(U5569&amp;U5571,Y5569:DP5569&amp;Y5571:DP5571,0))))</f>
        <v>0</v>
      </c>
      <c r="V5570" s="94">
        <f t="array" ref="V5570">IF(COUNTA(Y5568:DP5571)=0,0,IF(ISERROR(HLOOKUP(V5571,Y5571:DP5571,1,FALSE)),0,INDEX(Y5570:DP5570,MATCH(V5569&amp;V5571,Y5569:DP5569&amp;Y5571:DP5571,0))))</f>
        <v>0</v>
      </c>
      <c r="W5570" s="95"/>
      <c r="X5570" s="108"/>
      <c r="Y5570" s="143">
        <v>1000</v>
      </c>
      <c r="Z5570" s="143">
        <v>100</v>
      </c>
      <c r="AA5570" s="143">
        <v>1000</v>
      </c>
      <c r="AB5570" s="143">
        <v>1000</v>
      </c>
      <c r="AC5570" s="143">
        <v>1</v>
      </c>
    </row>
    <row r="5571" spans="2:29" ht="13.9" thickBot="1">
      <c r="B5571" s="96"/>
      <c r="C5571" s="97"/>
      <c r="D5571" s="96"/>
      <c r="E5571" s="96"/>
      <c r="F5571" s="96"/>
      <c r="G5571" s="96"/>
      <c r="H5571" s="96"/>
      <c r="I5571" s="96"/>
      <c r="J5571" s="96"/>
      <c r="K5571" s="96"/>
      <c r="L5571" s="96"/>
      <c r="M5571" s="96"/>
      <c r="N5571" s="96"/>
      <c r="O5571" s="96"/>
      <c r="P5571" s="97"/>
      <c r="Q5571" s="218"/>
      <c r="R5571" s="98" t="str">
        <f t="shared" ref="R5571" si="14634">IF(COUNTA(Y5568:DP5571)=0,"none",HLOOKUP(R5569,Y5569:DP5571,3,FALSE))</f>
        <v>www (-30%)</v>
      </c>
      <c r="S5571" s="99" t="str">
        <f t="shared" ref="S5571" si="14635">IF(COUNTA(Y5568:DP5571)=0,"none",HLOOKUP(S5568,Y5568:DP5571,4,FALSE))</f>
        <v>www (-30%)</v>
      </c>
      <c r="T5571" s="100"/>
      <c r="U5571" s="100">
        <f t="array" ref="U5571">IF(COUNTA(Y5568:DP5571)=0,"none",IF($U$2="WAHR",$W$3,Abfrage!$F$4))</f>
        <v>0</v>
      </c>
      <c r="V5571" s="100">
        <f t="array" ref="V5571">IF(COUNTA(Y5568:DP5571)=0,"none",IF($U$2="WAHR",$W$3,Abfrage!$F$4))</f>
        <v>0</v>
      </c>
      <c r="W5571" s="100">
        <f t="array" ref="W5571">IF(COUNTA(Y5568:DP5571)=0,"none",IF($U$2="WAHR",$W$3,Abfrage!$F$4))</f>
        <v>0</v>
      </c>
      <c r="X5571" s="109"/>
      <c r="Y5571" s="144" t="s">
        <v>43</v>
      </c>
      <c r="Z5571" s="144" t="s">
        <v>47</v>
      </c>
      <c r="AA5571" s="144" t="s">
        <v>43</v>
      </c>
      <c r="AB5571" s="144" t="s">
        <v>43</v>
      </c>
      <c r="AC5571" s="144" t="s">
        <v>43</v>
      </c>
    </row>
    <row r="5572" spans="2:29">
      <c r="B5572" s="75" t="s">
        <v>3431</v>
      </c>
      <c r="C5572" s="76">
        <v>1000385676</v>
      </c>
      <c r="D5572" s="75" t="s">
        <v>89</v>
      </c>
      <c r="E5572" s="75" t="s">
        <v>129</v>
      </c>
      <c r="F5572" s="75" t="s">
        <v>3306</v>
      </c>
      <c r="G5572" s="75" t="s">
        <v>306</v>
      </c>
      <c r="H5572" s="75" t="s">
        <v>44</v>
      </c>
      <c r="I5572" s="75" t="s">
        <v>79</v>
      </c>
      <c r="J5572" s="75" t="s">
        <v>3432</v>
      </c>
      <c r="K5572" s="75" t="s">
        <v>306</v>
      </c>
      <c r="L5572" s="75" t="s">
        <v>306</v>
      </c>
      <c r="M5572" s="75" t="s">
        <v>313</v>
      </c>
      <c r="N5572" s="75" t="s">
        <v>308</v>
      </c>
      <c r="O5572" s="75" t="s">
        <v>306</v>
      </c>
      <c r="P5572" s="76" t="s">
        <v>306</v>
      </c>
      <c r="Q5572" s="216"/>
      <c r="R5572" s="77">
        <f t="shared" ref="R5572" si="14636">IF(COUNTA(Y5572:DP5575)=0,"01.01.1900",INDEX(Y5572:DP5572,MATCH(R5573,Y5573:DP5573,0)))</f>
        <v>45847</v>
      </c>
      <c r="S5572" s="78">
        <f t="shared" ref="S5572" si="14637">IF(COUNTA(Y5572:DP5575)=0,"01.01.1900",MAX(Y5572:DP5572))</f>
        <v>45847</v>
      </c>
      <c r="T5572" s="79"/>
      <c r="U5572" s="80" t="str">
        <f t="array" ref="U5572">IF(COUNTA(Y5572:DP5575)=0,"01.01.1900",IF(ISERROR(HLOOKUP(U5575,Y5575:DP5575,1,FALSE)),"01.01.1900",INDEX(Y5572:DP5572,MATCH(U5573&amp;U5575,Y5573:DP5573&amp;Y5575:DP5575,0))))</f>
        <v>01.01.1900</v>
      </c>
      <c r="V5572" s="81">
        <f t="shared" ref="V5572" si="14638">IF(COUNTA(Y5572:DP5575)=0,"01.01.1900",_xlfn.MAXIFS(Y5572:DP5572,Y5575:DP5575,V5575))</f>
        <v>0</v>
      </c>
      <c r="W5572" s="82"/>
      <c r="X5572" s="106"/>
      <c r="Y5572" s="101">
        <v>44013</v>
      </c>
      <c r="Z5572" s="101">
        <v>44013</v>
      </c>
      <c r="AA5572" s="141">
        <v>45847</v>
      </c>
    </row>
    <row r="5573" spans="2:29">
      <c r="B5573" s="83"/>
      <c r="C5573" s="84"/>
      <c r="D5573" s="83"/>
      <c r="E5573" s="83"/>
      <c r="F5573" s="83"/>
      <c r="G5573" s="83"/>
      <c r="H5573" s="83"/>
      <c r="I5573" s="83"/>
      <c r="J5573" s="83"/>
      <c r="K5573" s="83"/>
      <c r="L5573" s="83"/>
      <c r="M5573" s="83"/>
      <c r="N5573" s="83"/>
      <c r="O5573" s="83"/>
      <c r="P5573" s="84"/>
      <c r="Q5573" s="217"/>
      <c r="R5573" s="85">
        <f t="shared" ref="R5573" si="14639">IF(COUNTA(Y5572:DP5575)=0,0,MIN(Y5573:DP5573))</f>
        <v>1.274</v>
      </c>
      <c r="S5573" s="86">
        <f t="shared" ref="S5573" si="14640">IF(COUNTA(Y5572:DP5575)=0,0,HLOOKUP(S5572,Y5572:DP5575,2,FALSE))</f>
        <v>1.274</v>
      </c>
      <c r="T5573" s="87">
        <f t="shared" ref="T5573" si="14641">IF(COUNTA(Y5572:DP5575)=0,0,AVERAGE(Y5573:DP5573))</f>
        <v>3.7373767441860473</v>
      </c>
      <c r="U5573" s="88">
        <f t="shared" ref="U5573" si="14642">IF(COUNTA(Y5572:DP5575)=0,0,_xlfn.MINIFS(Y5573:DP5573,Y5575:DP5575,U5575))</f>
        <v>0</v>
      </c>
      <c r="V5573" s="89">
        <f t="array" ref="V5573">IF(COUNTA(Y5572:DP5575)=0,0,IF(ISERROR(HLOOKUP(V5575,Y5575:DP5575,1,FALSE)),0,INDEX(Y5573:DP5573,MATCH(V5572&amp;V5575,Y5572:DP5572&amp;Y5575:DP5575,0))))</f>
        <v>0</v>
      </c>
      <c r="W5573" s="90">
        <f t="array" ref="W5573">IF(COUNTA(Y5572:DP5575)=0,0,IF(ISERROR(HLOOKUP(W5575,Y5575:DP5575,1,FALSE)),0,AVERAGEIF(Y5575:DP5575,$W5575,Y5573:DP5573)))</f>
        <v>0</v>
      </c>
      <c r="X5573" s="107"/>
      <c r="Y5573" s="102">
        <v>4.64813023255814</v>
      </c>
      <c r="Z5573" s="102">
        <v>5.29</v>
      </c>
      <c r="AA5573" s="142">
        <v>1.274</v>
      </c>
    </row>
    <row r="5574" spans="2:29">
      <c r="B5574" s="83"/>
      <c r="C5574" s="84"/>
      <c r="D5574" s="83"/>
      <c r="E5574" s="83"/>
      <c r="F5574" s="83"/>
      <c r="G5574" s="83"/>
      <c r="H5574" s="83"/>
      <c r="I5574" s="83"/>
      <c r="J5574" s="83"/>
      <c r="K5574" s="83"/>
      <c r="L5574" s="83"/>
      <c r="M5574" s="83"/>
      <c r="N5574" s="83"/>
      <c r="O5574" s="83"/>
      <c r="P5574" s="84"/>
      <c r="Q5574" s="217"/>
      <c r="R5574" s="91">
        <f t="shared" ref="R5574" si="14643">IF(COUNTA(Y5572:DP5575)=0,0,HLOOKUP(R5573,Y5573:DP5575,2,FALSE))</f>
        <v>1</v>
      </c>
      <c r="S5574" s="92">
        <f t="shared" ref="S5574" si="14644">IF(COUNTA(Y5572:DP5575)=0,0,HLOOKUP(S5572,Y5572:DP5575,3,FALSE))</f>
        <v>1</v>
      </c>
      <c r="T5574" s="93"/>
      <c r="U5574" s="94">
        <f t="array" ref="U5574">IF(COUNTA(Y5572:DP5575)=0,0,IF(ISERROR(HLOOKUP(U5575,Y5575:DP5575,1,FALSE)),0,INDEX(Y5574:DP5574,MATCH(U5573&amp;U5575,Y5573:DP5573&amp;Y5575:DP5575,0))))</f>
        <v>0</v>
      </c>
      <c r="V5574" s="94">
        <f t="array" ref="V5574">IF(COUNTA(Y5572:DP5575)=0,0,IF(ISERROR(HLOOKUP(V5575,Y5575:DP5575,1,FALSE)),0,INDEX(Y5574:DP5574,MATCH(V5573&amp;V5575,Y5573:DP5573&amp;Y5575:DP5575,0))))</f>
        <v>0</v>
      </c>
      <c r="W5574" s="95"/>
      <c r="X5574" s="108"/>
      <c r="Y5574" s="103">
        <v>0</v>
      </c>
      <c r="Z5574" s="103">
        <v>0</v>
      </c>
      <c r="AA5574" s="143">
        <v>1</v>
      </c>
    </row>
    <row r="5575" spans="2:29" ht="13.9" thickBot="1">
      <c r="B5575" s="96"/>
      <c r="C5575" s="97"/>
      <c r="D5575" s="96"/>
      <c r="E5575" s="96"/>
      <c r="F5575" s="96"/>
      <c r="G5575" s="96"/>
      <c r="H5575" s="96"/>
      <c r="I5575" s="96"/>
      <c r="J5575" s="96"/>
      <c r="K5575" s="96"/>
      <c r="L5575" s="96"/>
      <c r="M5575" s="96"/>
      <c r="N5575" s="96"/>
      <c r="O5575" s="96"/>
      <c r="P5575" s="97"/>
      <c r="Q5575" s="218"/>
      <c r="R5575" s="98" t="str">
        <f t="shared" ref="R5575" si="14645">IF(COUNTA(Y5572:DP5575)=0,"none",HLOOKUP(R5573,Y5573:DP5575,3,FALSE))</f>
        <v>www (-30%)</v>
      </c>
      <c r="S5575" s="99" t="str">
        <f t="shared" ref="S5575" si="14646">IF(COUNTA(Y5572:DP5575)=0,"none",HLOOKUP(S5572,Y5572:DP5575,4,FALSE))</f>
        <v>www (-30%)</v>
      </c>
      <c r="T5575" s="100"/>
      <c r="U5575" s="100">
        <f t="array" ref="U5575">IF(COUNTA(Y5572:DP5575)=0,"none",IF($U$2="WAHR",$W$3,Abfrage!$F$4))</f>
        <v>0</v>
      </c>
      <c r="V5575" s="100">
        <f t="array" ref="V5575">IF(COUNTA(Y5572:DP5575)=0,"none",IF($U$2="WAHR",$W$3,Abfrage!$F$4))</f>
        <v>0</v>
      </c>
      <c r="W5575" s="100">
        <f t="array" ref="W5575">IF(COUNTA(Y5572:DP5575)=0,"none",IF($U$2="WAHR",$W$3,Abfrage!$F$4))</f>
        <v>0</v>
      </c>
      <c r="X5575" s="109"/>
      <c r="Y5575" s="104" t="s">
        <v>101</v>
      </c>
      <c r="Z5575" s="104" t="s">
        <v>185</v>
      </c>
      <c r="AA5575" s="144" t="s">
        <v>43</v>
      </c>
    </row>
    <row r="5576" spans="2:29">
      <c r="B5576" s="75" t="s">
        <v>3433</v>
      </c>
      <c r="C5576" s="76">
        <v>1000385691</v>
      </c>
      <c r="D5576" s="75" t="s">
        <v>89</v>
      </c>
      <c r="E5576" s="75" t="s">
        <v>96</v>
      </c>
      <c r="F5576" s="75" t="s">
        <v>103</v>
      </c>
      <c r="G5576" s="75" t="s">
        <v>306</v>
      </c>
      <c r="H5576" s="75" t="s">
        <v>3038</v>
      </c>
      <c r="I5576" s="75" t="s">
        <v>79</v>
      </c>
      <c r="J5576" s="75" t="s">
        <v>3434</v>
      </c>
      <c r="K5576" s="75" t="s">
        <v>306</v>
      </c>
      <c r="L5576" s="75" t="s">
        <v>306</v>
      </c>
      <c r="M5576" s="75" t="s">
        <v>313</v>
      </c>
      <c r="N5576" s="75" t="s">
        <v>3420</v>
      </c>
      <c r="O5576" s="75" t="s">
        <v>306</v>
      </c>
      <c r="P5576" s="76" t="s">
        <v>306</v>
      </c>
      <c r="Q5576" s="216"/>
      <c r="R5576" s="77">
        <f t="shared" ref="R5576" si="14647">IF(COUNTA(Y5576:DP5579)=0,"01.01.1900",INDEX(Y5576:DP5576,MATCH(R5577,Y5577:DP5577,0)))</f>
        <v>45448</v>
      </c>
      <c r="S5576" s="78">
        <f t="shared" ref="S5576" si="14648">IF(COUNTA(Y5576:DP5579)=0,"01.01.1900",MAX(Y5576:DP5576))</f>
        <v>45448</v>
      </c>
      <c r="T5576" s="79"/>
      <c r="U5576" s="80" t="str">
        <f t="array" ref="U5576">IF(COUNTA(Y5576:DP5579)=0,"01.01.1900",IF(ISERROR(HLOOKUP(U5579,Y5579:DP5579,1,FALSE)),"01.01.1900",INDEX(Y5576:DP5576,MATCH(U5577&amp;U5579,Y5577:DP5577&amp;Y5579:DP5579,0))))</f>
        <v>01.01.1900</v>
      </c>
      <c r="V5576" s="81">
        <f t="shared" ref="V5576" si="14649">IF(COUNTA(Y5576:DP5579)=0,"01.01.1900",_xlfn.MAXIFS(Y5576:DP5576,Y5579:DP5579,V5579))</f>
        <v>0</v>
      </c>
      <c r="W5576" s="82"/>
      <c r="X5576" s="106"/>
      <c r="Y5576" s="141">
        <v>45448</v>
      </c>
    </row>
    <row r="5577" spans="2:29">
      <c r="B5577" s="83"/>
      <c r="C5577" s="84"/>
      <c r="D5577" s="83"/>
      <c r="E5577" s="83"/>
      <c r="F5577" s="83"/>
      <c r="G5577" s="83"/>
      <c r="H5577" s="83"/>
      <c r="I5577" s="83"/>
      <c r="J5577" s="83"/>
      <c r="K5577" s="83"/>
      <c r="L5577" s="83"/>
      <c r="M5577" s="83"/>
      <c r="N5577" s="83"/>
      <c r="O5577" s="83"/>
      <c r="P5577" s="84"/>
      <c r="Q5577" s="217"/>
      <c r="R5577" s="85">
        <f t="shared" ref="R5577" si="14650">IF(COUNTA(Y5576:DP5579)=0,0,MIN(Y5577:DP5577))</f>
        <v>1.01</v>
      </c>
      <c r="S5577" s="86">
        <f t="shared" ref="S5577" si="14651">IF(COUNTA(Y5576:DP5579)=0,0,HLOOKUP(S5576,Y5576:DP5579,2,FALSE))</f>
        <v>1.01</v>
      </c>
      <c r="T5577" s="87">
        <f t="shared" ref="T5577" si="14652">IF(COUNTA(Y5576:DP5579)=0,0,AVERAGE(Y5577:DP5577))</f>
        <v>1.01</v>
      </c>
      <c r="U5577" s="88">
        <f t="shared" ref="U5577" si="14653">IF(COUNTA(Y5576:DP5579)=0,0,_xlfn.MINIFS(Y5577:DP5577,Y5579:DP5579,U5579))</f>
        <v>0</v>
      </c>
      <c r="V5577" s="89">
        <f t="array" ref="V5577">IF(COUNTA(Y5576:DP5579)=0,0,IF(ISERROR(HLOOKUP(V5579,Y5579:DP5579,1,FALSE)),0,INDEX(Y5577:DP5577,MATCH(V5576&amp;V5579,Y5576:DP5576&amp;Y5579:DP5579,0))))</f>
        <v>0</v>
      </c>
      <c r="W5577" s="90">
        <f t="array" ref="W5577">IF(COUNTA(Y5576:DP5579)=0,0,IF(ISERROR(HLOOKUP(W5579,Y5579:DP5579,1,FALSE)),0,AVERAGEIF(Y5579:DP5579,$W5579,Y5577:DP5577)))</f>
        <v>0</v>
      </c>
      <c r="X5577" s="107"/>
      <c r="Y5577" s="142">
        <v>1.01</v>
      </c>
    </row>
    <row r="5578" spans="2:29">
      <c r="B5578" s="83"/>
      <c r="C5578" s="84"/>
      <c r="D5578" s="83"/>
      <c r="E5578" s="83"/>
      <c r="F5578" s="83"/>
      <c r="G5578" s="83"/>
      <c r="H5578" s="83"/>
      <c r="I5578" s="83"/>
      <c r="J5578" s="83"/>
      <c r="K5578" s="83"/>
      <c r="L5578" s="83"/>
      <c r="M5578" s="83"/>
      <c r="N5578" s="83"/>
      <c r="O5578" s="83"/>
      <c r="P5578" s="84"/>
      <c r="Q5578" s="217"/>
      <c r="R5578" s="91">
        <f t="shared" ref="R5578" si="14654">IF(COUNTA(Y5576:DP5579)=0,0,HLOOKUP(R5577,Y5577:DP5579,2,FALSE))</f>
        <v>0</v>
      </c>
      <c r="S5578" s="92">
        <f t="shared" ref="S5578" si="14655">IF(COUNTA(Y5576:DP5579)=0,0,HLOOKUP(S5576,Y5576:DP5579,3,FALSE))</f>
        <v>0</v>
      </c>
      <c r="T5578" s="93"/>
      <c r="U5578" s="94">
        <f t="array" ref="U5578">IF(COUNTA(Y5576:DP5579)=0,0,IF(ISERROR(HLOOKUP(U5579,Y5579:DP5579,1,FALSE)),0,INDEX(Y5578:DP5578,MATCH(U5577&amp;U5579,Y5577:DP5577&amp;Y5579:DP5579,0))))</f>
        <v>0</v>
      </c>
      <c r="V5578" s="94">
        <f t="array" ref="V5578">IF(COUNTA(Y5576:DP5579)=0,0,IF(ISERROR(HLOOKUP(V5579,Y5579:DP5579,1,FALSE)),0,INDEX(Y5578:DP5578,MATCH(V5577&amp;V5579,Y5577:DP5577&amp;Y5579:DP5579,0))))</f>
        <v>0</v>
      </c>
      <c r="W5578" s="95"/>
      <c r="X5578" s="108"/>
      <c r="Y5578" s="143">
        <v>0</v>
      </c>
    </row>
    <row r="5579" spans="2:29" ht="13.9" thickBot="1">
      <c r="B5579" s="96"/>
      <c r="C5579" s="97"/>
      <c r="D5579" s="96"/>
      <c r="E5579" s="96"/>
      <c r="F5579" s="96"/>
      <c r="G5579" s="96"/>
      <c r="H5579" s="96"/>
      <c r="I5579" s="96"/>
      <c r="J5579" s="96"/>
      <c r="K5579" s="96"/>
      <c r="L5579" s="96"/>
      <c r="M5579" s="96"/>
      <c r="N5579" s="96"/>
      <c r="O5579" s="96"/>
      <c r="P5579" s="97"/>
      <c r="Q5579" s="218"/>
      <c r="R5579" s="98" t="str">
        <f t="shared" ref="R5579" si="14656">IF(COUNTA(Y5576:DP5579)=0,"none",HLOOKUP(R5577,Y5577:DP5579,3,FALSE))</f>
        <v>ECI</v>
      </c>
      <c r="S5579" s="99" t="str">
        <f t="shared" ref="S5579" si="14657">IF(COUNTA(Y5576:DP5579)=0,"none",HLOOKUP(S5576,Y5576:DP5579,4,FALSE))</f>
        <v>ECI</v>
      </c>
      <c r="T5579" s="100"/>
      <c r="U5579" s="100">
        <f t="array" ref="U5579">IF(COUNTA(Y5576:DP5579)=0,"none",IF($U$2="WAHR",$W$3,Abfrage!$F$4))</f>
        <v>0</v>
      </c>
      <c r="V5579" s="100">
        <f t="array" ref="V5579">IF(COUNTA(Y5576:DP5579)=0,"none",IF($U$2="WAHR",$W$3,Abfrage!$F$4))</f>
        <v>0</v>
      </c>
      <c r="W5579" s="100">
        <f t="array" ref="W5579">IF(COUNTA(Y5576:DP5579)=0,"none",IF($U$2="WAHR",$W$3,Abfrage!$F$4))</f>
        <v>0</v>
      </c>
      <c r="X5579" s="109"/>
      <c r="Y5579" s="144" t="s">
        <v>101</v>
      </c>
    </row>
    <row r="5580" spans="2:29">
      <c r="B5580" s="75" t="s">
        <v>3435</v>
      </c>
      <c r="C5580" s="76">
        <v>1000385307</v>
      </c>
      <c r="D5580" s="75" t="s">
        <v>89</v>
      </c>
      <c r="E5580" s="75" t="s">
        <v>96</v>
      </c>
      <c r="F5580" s="75" t="s">
        <v>103</v>
      </c>
      <c r="G5580" s="75" t="s">
        <v>306</v>
      </c>
      <c r="H5580" s="75" t="s">
        <v>93</v>
      </c>
      <c r="I5580" s="75" t="s">
        <v>79</v>
      </c>
      <c r="J5580" s="75" t="s">
        <v>3436</v>
      </c>
      <c r="K5580" s="75" t="s">
        <v>306</v>
      </c>
      <c r="L5580" s="75" t="s">
        <v>306</v>
      </c>
      <c r="M5580" s="75" t="s">
        <v>306</v>
      </c>
      <c r="N5580" s="75" t="s">
        <v>306</v>
      </c>
      <c r="O5580" s="75" t="s">
        <v>306</v>
      </c>
      <c r="P5580" s="76" t="s">
        <v>306</v>
      </c>
      <c r="Q5580" s="216"/>
      <c r="R5580" s="77">
        <f t="shared" ref="R5580" si="14658">IF(COUNTA(Y5580:DP5583)=0,"01.01.1900",INDEX(Y5580:DP5580,MATCH(R5581,Y5581:DP5581,0)))</f>
        <v>45847</v>
      </c>
      <c r="S5580" s="78">
        <f t="shared" ref="S5580" si="14659">IF(COUNTA(Y5580:DP5583)=0,"01.01.1900",MAX(Y5580:DP5580))</f>
        <v>45847</v>
      </c>
      <c r="T5580" s="79"/>
      <c r="U5580" s="80" t="str">
        <f t="array" ref="U5580">IF(COUNTA(Y5580:DP5583)=0,"01.01.1900",IF(ISERROR(HLOOKUP(U5583,Y5583:DP5583,1,FALSE)),"01.01.1900",INDEX(Y5580:DP5580,MATCH(U5581&amp;U5583,Y5581:DP5581&amp;Y5583:DP5583,0))))</f>
        <v>01.01.1900</v>
      </c>
      <c r="V5580" s="81">
        <f t="shared" ref="V5580" si="14660">IF(COUNTA(Y5580:DP5583)=0,"01.01.1900",_xlfn.MAXIFS(Y5580:DP5580,Y5583:DP5583,V5583))</f>
        <v>0</v>
      </c>
      <c r="W5580" s="82"/>
      <c r="X5580" s="106"/>
      <c r="Y5580" s="141">
        <v>45847</v>
      </c>
    </row>
    <row r="5581" spans="2:29">
      <c r="B5581" s="83"/>
      <c r="C5581" s="84"/>
      <c r="D5581" s="83"/>
      <c r="E5581" s="83"/>
      <c r="F5581" s="83"/>
      <c r="G5581" s="83"/>
      <c r="H5581" s="83"/>
      <c r="I5581" s="83"/>
      <c r="J5581" s="83"/>
      <c r="K5581" s="83"/>
      <c r="L5581" s="83"/>
      <c r="M5581" s="83"/>
      <c r="N5581" s="83"/>
      <c r="O5581" s="83"/>
      <c r="P5581" s="84"/>
      <c r="Q5581" s="217"/>
      <c r="R5581" s="85">
        <f t="shared" ref="R5581" si="14661">IF(COUNTA(Y5580:DP5583)=0,0,MIN(Y5581:DP5581))</f>
        <v>0.47599999999999998</v>
      </c>
      <c r="S5581" s="86">
        <f t="shared" ref="S5581" si="14662">IF(COUNTA(Y5580:DP5583)=0,0,HLOOKUP(S5580,Y5580:DP5583,2,FALSE))</f>
        <v>0.47599999999999998</v>
      </c>
      <c r="T5581" s="87">
        <f t="shared" ref="T5581" si="14663">IF(COUNTA(Y5580:DP5583)=0,0,AVERAGE(Y5581:DP5581))</f>
        <v>0.47599999999999998</v>
      </c>
      <c r="U5581" s="88">
        <f t="shared" ref="U5581" si="14664">IF(COUNTA(Y5580:DP5583)=0,0,_xlfn.MINIFS(Y5581:DP5581,Y5583:DP5583,U5583))</f>
        <v>0</v>
      </c>
      <c r="V5581" s="89">
        <f t="array" ref="V5581">IF(COUNTA(Y5580:DP5583)=0,0,IF(ISERROR(HLOOKUP(V5583,Y5583:DP5583,1,FALSE)),0,INDEX(Y5581:DP5581,MATCH(V5580&amp;V5583,Y5580:DP5580&amp;Y5583:DP5583,0))))</f>
        <v>0</v>
      </c>
      <c r="W5581" s="90">
        <f t="array" ref="W5581">IF(COUNTA(Y5580:DP5583)=0,0,IF(ISERROR(HLOOKUP(W5583,Y5583:DP5583,1,FALSE)),0,AVERAGEIF(Y5583:DP5583,$W5583,Y5581:DP5581)))</f>
        <v>0</v>
      </c>
      <c r="X5581" s="107"/>
      <c r="Y5581" s="142">
        <v>0.47599999999999998</v>
      </c>
    </row>
    <row r="5582" spans="2:29">
      <c r="B5582" s="83"/>
      <c r="C5582" s="84"/>
      <c r="D5582" s="83"/>
      <c r="E5582" s="83"/>
      <c r="F5582" s="83"/>
      <c r="G5582" s="83"/>
      <c r="H5582" s="83"/>
      <c r="I5582" s="83"/>
      <c r="J5582" s="83"/>
      <c r="K5582" s="83"/>
      <c r="L5582" s="83"/>
      <c r="M5582" s="83"/>
      <c r="N5582" s="83"/>
      <c r="O5582" s="83"/>
      <c r="P5582" s="84"/>
      <c r="Q5582" s="217"/>
      <c r="R5582" s="91">
        <f t="shared" ref="R5582" si="14665">IF(COUNTA(Y5580:DP5583)=0,0,HLOOKUP(R5581,Y5581:DP5583,2,FALSE))</f>
        <v>50</v>
      </c>
      <c r="S5582" s="92">
        <f t="shared" ref="S5582" si="14666">IF(COUNTA(Y5580:DP5583)=0,0,HLOOKUP(S5580,Y5580:DP5583,3,FALSE))</f>
        <v>50</v>
      </c>
      <c r="T5582" s="93"/>
      <c r="U5582" s="94">
        <f t="array" ref="U5582">IF(COUNTA(Y5580:DP5583)=0,0,IF(ISERROR(HLOOKUP(U5583,Y5583:DP5583,1,FALSE)),0,INDEX(Y5582:DP5582,MATCH(U5581&amp;U5583,Y5581:DP5581&amp;Y5583:DP5583,0))))</f>
        <v>0</v>
      </c>
      <c r="V5582" s="94">
        <f t="array" ref="V5582">IF(COUNTA(Y5580:DP5583)=0,0,IF(ISERROR(HLOOKUP(V5583,Y5583:DP5583,1,FALSE)),0,INDEX(Y5582:DP5582,MATCH(V5581&amp;V5583,Y5581:DP5581&amp;Y5583:DP5583,0))))</f>
        <v>0</v>
      </c>
      <c r="W5582" s="95"/>
      <c r="X5582" s="108"/>
      <c r="Y5582" s="143">
        <v>50</v>
      </c>
    </row>
    <row r="5583" spans="2:29" ht="13.9" thickBot="1">
      <c r="B5583" s="96"/>
      <c r="C5583" s="97"/>
      <c r="D5583" s="96"/>
      <c r="E5583" s="96"/>
      <c r="F5583" s="96"/>
      <c r="G5583" s="96"/>
      <c r="H5583" s="96"/>
      <c r="I5583" s="96"/>
      <c r="J5583" s="96"/>
      <c r="K5583" s="96"/>
      <c r="L5583" s="96"/>
      <c r="M5583" s="96"/>
      <c r="N5583" s="96"/>
      <c r="O5583" s="96"/>
      <c r="P5583" s="97"/>
      <c r="Q5583" s="218"/>
      <c r="R5583" s="98" t="str">
        <f t="shared" ref="R5583" si="14667">IF(COUNTA(Y5580:DP5583)=0,"none",HLOOKUP(R5581,Y5581:DP5583,3,FALSE))</f>
        <v>www (-30%)</v>
      </c>
      <c r="S5583" s="99" t="str">
        <f t="shared" ref="S5583" si="14668">IF(COUNTA(Y5580:DP5583)=0,"none",HLOOKUP(S5580,Y5580:DP5583,4,FALSE))</f>
        <v>www (-30%)</v>
      </c>
      <c r="T5583" s="100"/>
      <c r="U5583" s="100">
        <f t="array" ref="U5583">IF(COUNTA(Y5580:DP5583)=0,"none",IF($U$2="WAHR",$W$3,Abfrage!$F$4))</f>
        <v>0</v>
      </c>
      <c r="V5583" s="100">
        <f t="array" ref="V5583">IF(COUNTA(Y5580:DP5583)=0,"none",IF($U$2="WAHR",$W$3,Abfrage!$F$4))</f>
        <v>0</v>
      </c>
      <c r="W5583" s="100">
        <f t="array" ref="W5583">IF(COUNTA(Y5580:DP5583)=0,"none",IF($U$2="WAHR",$W$3,Abfrage!$F$4))</f>
        <v>0</v>
      </c>
      <c r="X5583" s="109"/>
      <c r="Y5583" s="144" t="s">
        <v>43</v>
      </c>
    </row>
    <row r="5584" spans="2:29">
      <c r="B5584" s="75" t="s">
        <v>3437</v>
      </c>
      <c r="C5584" s="76">
        <v>1000385702</v>
      </c>
      <c r="D5584" s="75" t="s">
        <v>89</v>
      </c>
      <c r="E5584" s="75" t="s">
        <v>96</v>
      </c>
      <c r="F5584" s="75" t="s">
        <v>103</v>
      </c>
      <c r="G5584" s="75" t="s">
        <v>306</v>
      </c>
      <c r="H5584" s="75" t="s">
        <v>72</v>
      </c>
      <c r="I5584" s="75" t="s">
        <v>79</v>
      </c>
      <c r="J5584" s="75" t="s">
        <v>3438</v>
      </c>
      <c r="K5584" s="75" t="s">
        <v>306</v>
      </c>
      <c r="L5584" s="75" t="s">
        <v>306</v>
      </c>
      <c r="M5584" s="75" t="s">
        <v>313</v>
      </c>
      <c r="N5584" s="75" t="s">
        <v>348</v>
      </c>
      <c r="O5584" s="75" t="s">
        <v>306</v>
      </c>
      <c r="P5584" s="76" t="s">
        <v>306</v>
      </c>
      <c r="Q5584" s="216"/>
      <c r="R5584" s="77">
        <f t="shared" ref="R5584" si="14669">IF(COUNTA(Y5584:DP5587)=0,"01.01.1900",INDEX(Y5584:DP5584,MATCH(R5585,Y5585:DP5585,0)))</f>
        <v>45849</v>
      </c>
      <c r="S5584" s="78">
        <f t="shared" ref="S5584" si="14670">IF(COUNTA(Y5584:DP5587)=0,"01.01.1900",MAX(Y5584:DP5584))</f>
        <v>45849</v>
      </c>
      <c r="T5584" s="79"/>
      <c r="U5584" s="80" t="str">
        <f t="array" ref="U5584">IF(COUNTA(Y5584:DP5587)=0,"01.01.1900",IF(ISERROR(HLOOKUP(U5587,Y5587:DP5587,1,FALSE)),"01.01.1900",INDEX(Y5584:DP5584,MATCH(U5585&amp;U5587,Y5585:DP5585&amp;Y5587:DP5587,0))))</f>
        <v>01.01.1900</v>
      </c>
      <c r="V5584" s="81">
        <f t="shared" ref="V5584" si="14671">IF(COUNTA(Y5584:DP5587)=0,"01.01.1900",_xlfn.MAXIFS(Y5584:DP5584,Y5587:DP5587,V5587))</f>
        <v>0</v>
      </c>
      <c r="W5584" s="82"/>
      <c r="X5584" s="106"/>
      <c r="Y5584" s="141">
        <v>45849</v>
      </c>
      <c r="Z5584" s="141">
        <v>45849</v>
      </c>
    </row>
    <row r="5585" spans="2:26">
      <c r="B5585" s="83"/>
      <c r="C5585" s="84"/>
      <c r="D5585" s="83"/>
      <c r="E5585" s="83"/>
      <c r="F5585" s="83"/>
      <c r="G5585" s="83"/>
      <c r="H5585" s="83"/>
      <c r="I5585" s="83"/>
      <c r="J5585" s="83"/>
      <c r="K5585" s="83"/>
      <c r="L5585" s="83"/>
      <c r="M5585" s="83"/>
      <c r="N5585" s="83"/>
      <c r="O5585" s="83"/>
      <c r="P5585" s="84"/>
      <c r="Q5585" s="217"/>
      <c r="R5585" s="85">
        <f t="shared" ref="R5585" si="14672">IF(COUNTA(Y5584:DP5587)=0,0,MIN(Y5585:DP5585))</f>
        <v>0.52500000000000002</v>
      </c>
      <c r="S5585" s="86">
        <f t="shared" ref="S5585" si="14673">IF(COUNTA(Y5584:DP5587)=0,0,HLOOKUP(S5584,Y5584:DP5587,2,FALSE))</f>
        <v>0.52500000000000002</v>
      </c>
      <c r="T5585" s="87">
        <f t="shared" ref="T5585" si="14674">IF(COUNTA(Y5584:DP5587)=0,0,AVERAGE(Y5585:DP5585))</f>
        <v>0.88250000000000006</v>
      </c>
      <c r="U5585" s="88">
        <f t="shared" ref="U5585" si="14675">IF(COUNTA(Y5584:DP5587)=0,0,_xlfn.MINIFS(Y5585:DP5585,Y5587:DP5587,U5587))</f>
        <v>0</v>
      </c>
      <c r="V5585" s="89">
        <f t="array" ref="V5585">IF(COUNTA(Y5584:DP5587)=0,0,IF(ISERROR(HLOOKUP(V5587,Y5587:DP5587,1,FALSE)),0,INDEX(Y5585:DP5585,MATCH(V5584&amp;V5587,Y5584:DP5584&amp;Y5587:DP5587,0))))</f>
        <v>0</v>
      </c>
      <c r="W5585" s="90">
        <f t="array" ref="W5585">IF(COUNTA(Y5584:DP5587)=0,0,IF(ISERROR(HLOOKUP(W5587,Y5587:DP5587,1,FALSE)),0,AVERAGEIF(Y5587:DP5587,$W5587,Y5585:DP5585)))</f>
        <v>0</v>
      </c>
      <c r="X5585" s="107"/>
      <c r="Y5585" s="142">
        <v>0.52500000000000002</v>
      </c>
      <c r="Z5585" s="142">
        <v>1.24</v>
      </c>
    </row>
    <row r="5586" spans="2:26">
      <c r="B5586" s="83"/>
      <c r="C5586" s="84"/>
      <c r="D5586" s="83"/>
      <c r="E5586" s="83"/>
      <c r="F5586" s="83"/>
      <c r="G5586" s="83"/>
      <c r="H5586" s="83"/>
      <c r="I5586" s="83"/>
      <c r="J5586" s="83"/>
      <c r="K5586" s="83"/>
      <c r="L5586" s="83"/>
      <c r="M5586" s="83"/>
      <c r="N5586" s="83"/>
      <c r="O5586" s="83"/>
      <c r="P5586" s="84"/>
      <c r="Q5586" s="217"/>
      <c r="R5586" s="91">
        <f t="shared" ref="R5586" si="14676">IF(COUNTA(Y5584:DP5587)=0,0,HLOOKUP(R5585,Y5585:DP5587,2,FALSE))</f>
        <v>250</v>
      </c>
      <c r="S5586" s="92">
        <f t="shared" ref="S5586" si="14677">IF(COUNTA(Y5584:DP5587)=0,0,HLOOKUP(S5584,Y5584:DP5587,3,FALSE))</f>
        <v>250</v>
      </c>
      <c r="T5586" s="93"/>
      <c r="U5586" s="94">
        <f t="array" ref="U5586">IF(COUNTA(Y5584:DP5587)=0,0,IF(ISERROR(HLOOKUP(U5587,Y5587:DP5587,1,FALSE)),0,INDEX(Y5586:DP5586,MATCH(U5585&amp;U5587,Y5585:DP5585&amp;Y5587:DP5587,0))))</f>
        <v>0</v>
      </c>
      <c r="V5586" s="94">
        <f t="array" ref="V5586">IF(COUNTA(Y5584:DP5587)=0,0,IF(ISERROR(HLOOKUP(V5587,Y5587:DP5587,1,FALSE)),0,INDEX(Y5586:DP5586,MATCH(V5585&amp;V5587,Y5585:DP5585&amp;Y5587:DP5587,0))))</f>
        <v>0</v>
      </c>
      <c r="W5586" s="95"/>
      <c r="X5586" s="108"/>
      <c r="Y5586" s="143">
        <v>250</v>
      </c>
      <c r="Z5586" s="143">
        <v>1</v>
      </c>
    </row>
    <row r="5587" spans="2:26" ht="13.9" thickBot="1">
      <c r="B5587" s="96"/>
      <c r="C5587" s="97"/>
      <c r="D5587" s="96"/>
      <c r="E5587" s="96"/>
      <c r="F5587" s="96"/>
      <c r="G5587" s="96"/>
      <c r="H5587" s="96"/>
      <c r="I5587" s="96"/>
      <c r="J5587" s="96"/>
      <c r="K5587" s="96"/>
      <c r="L5587" s="96"/>
      <c r="M5587" s="96"/>
      <c r="N5587" s="96"/>
      <c r="O5587" s="96"/>
      <c r="P5587" s="97"/>
      <c r="Q5587" s="218"/>
      <c r="R5587" s="98" t="str">
        <f t="shared" ref="R5587" si="14678">IF(COUNTA(Y5584:DP5587)=0,"none",HLOOKUP(R5585,Y5585:DP5587,3,FALSE))</f>
        <v>www (-30%)</v>
      </c>
      <c r="S5587" s="99" t="str">
        <f t="shared" ref="S5587" si="14679">IF(COUNTA(Y5584:DP5587)=0,"none",HLOOKUP(S5584,Y5584:DP5587,4,FALSE))</f>
        <v>www (-30%)</v>
      </c>
      <c r="T5587" s="100"/>
      <c r="U5587" s="100">
        <f t="array" ref="U5587">IF(COUNTA(Y5584:DP5587)=0,"none",IF($U$2="WAHR",$W$3,Abfrage!$F$4))</f>
        <v>0</v>
      </c>
      <c r="V5587" s="100">
        <f t="array" ref="V5587">IF(COUNTA(Y5584:DP5587)=0,"none",IF($U$2="WAHR",$W$3,Abfrage!$F$4))</f>
        <v>0</v>
      </c>
      <c r="W5587" s="100">
        <f t="array" ref="W5587">IF(COUNTA(Y5584:DP5587)=0,"none",IF($U$2="WAHR",$W$3,Abfrage!$F$4))</f>
        <v>0</v>
      </c>
      <c r="X5587" s="109"/>
      <c r="Y5587" s="144" t="s">
        <v>43</v>
      </c>
      <c r="Z5587" s="144" t="s">
        <v>47</v>
      </c>
    </row>
    <row r="5588" spans="2:26">
      <c r="B5588" s="75" t="s">
        <v>3439</v>
      </c>
      <c r="C5588" s="76">
        <v>1000062343</v>
      </c>
      <c r="D5588" s="75" t="s">
        <v>169</v>
      </c>
      <c r="E5588" s="75" t="s">
        <v>604</v>
      </c>
      <c r="F5588" s="75" t="s">
        <v>619</v>
      </c>
      <c r="G5588" s="75" t="s">
        <v>604</v>
      </c>
      <c r="H5588" s="75" t="e">
        <v>#N/A</v>
      </c>
      <c r="I5588" s="75" t="s">
        <v>427</v>
      </c>
      <c r="J5588" s="75" t="s">
        <v>3440</v>
      </c>
      <c r="K5588" s="75" t="s">
        <v>306</v>
      </c>
      <c r="L5588" s="75" t="s">
        <v>306</v>
      </c>
      <c r="M5588" s="75" t="s">
        <v>306</v>
      </c>
      <c r="N5588" s="75" t="s">
        <v>306</v>
      </c>
      <c r="O5588" s="75" t="s">
        <v>375</v>
      </c>
      <c r="P5588" s="76" t="s">
        <v>306</v>
      </c>
      <c r="Q5588" s="216"/>
      <c r="R5588" s="77" t="str">
        <f t="shared" ref="R5588" si="14680">IF(COUNTA(Y5588:DP5591)=0,"01.01.1900",INDEX(Y5588:DP5588,MATCH(R5589,Y5589:DP5589,0)))</f>
        <v>01.01.1900</v>
      </c>
      <c r="S5588" s="78" t="str">
        <f t="shared" ref="S5588" si="14681">IF(COUNTA(Y5588:DP5591)=0,"01.01.1900",MAX(Y5588:DP5588))</f>
        <v>01.01.1900</v>
      </c>
      <c r="T5588" s="79"/>
      <c r="U5588" s="80" t="str">
        <f t="array" ref="U5588">IF(COUNTA(Y5588:DP5591)=0,"01.01.1900",IF(ISERROR(HLOOKUP(U5591,Y5591:DP5591,1,FALSE)),"01.01.1900",INDEX(Y5588:DP5588,MATCH(U5589&amp;U5591,Y5589:DP5589&amp;Y5591:DP5591,0))))</f>
        <v>01.01.1900</v>
      </c>
      <c r="V5588" s="81" t="str">
        <f t="shared" ref="V5588" si="14682">IF(COUNTA(Y5588:DP5591)=0,"01.01.1900",_xlfn.MAXIFS(Y5588:DP5588,Y5591:DP5591,V5591))</f>
        <v>01.01.1900</v>
      </c>
      <c r="W5588" s="82"/>
      <c r="X5588" s="106"/>
    </row>
    <row r="5589" spans="2:26">
      <c r="B5589" s="83"/>
      <c r="C5589" s="84"/>
      <c r="D5589" s="83"/>
      <c r="E5589" s="83"/>
      <c r="F5589" s="83"/>
      <c r="G5589" s="83"/>
      <c r="H5589" s="83"/>
      <c r="I5589" s="83"/>
      <c r="J5589" s="83"/>
      <c r="K5589" s="83"/>
      <c r="L5589" s="83"/>
      <c r="M5589" s="83"/>
      <c r="N5589" s="83"/>
      <c r="O5589" s="83"/>
      <c r="P5589" s="84"/>
      <c r="Q5589" s="217"/>
      <c r="R5589" s="85">
        <f t="shared" ref="R5589" si="14683">IF(COUNTA(Y5588:DP5591)=0,0,MIN(Y5589:DP5589))</f>
        <v>0</v>
      </c>
      <c r="S5589" s="86">
        <f t="shared" ref="S5589" si="14684">IF(COUNTA(Y5588:DP5591)=0,0,HLOOKUP(S5588,Y5588:DP5591,2,FALSE))</f>
        <v>0</v>
      </c>
      <c r="T5589" s="87">
        <f t="shared" ref="T5589" si="14685">IF(COUNTA(Y5588:DP5591)=0,0,AVERAGE(Y5589:DP5589))</f>
        <v>0</v>
      </c>
      <c r="U5589" s="88">
        <f t="shared" ref="U5589" si="14686">IF(COUNTA(Y5588:DP5591)=0,0,_xlfn.MINIFS(Y5589:DP5589,Y5591:DP5591,U5591))</f>
        <v>0</v>
      </c>
      <c r="V5589" s="89">
        <f t="array" ref="V5589">IF(COUNTA(Y5588:DP5591)=0,0,IF(ISERROR(HLOOKUP(V5591,Y5591:DP5591,1,FALSE)),0,INDEX(Y5589:DP5589,MATCH(V5588&amp;V5591,Y5588:DP5588&amp;Y5591:DP5591,0))))</f>
        <v>0</v>
      </c>
      <c r="W5589" s="90">
        <f t="array" ref="W5589">IF(COUNTA(Y5588:DP5591)=0,0,IF(ISERROR(HLOOKUP(W5591,Y5591:DP5591,1,FALSE)),0,AVERAGEIF(Y5591:DP5591,$W5591,Y5589:DP5589)))</f>
        <v>0</v>
      </c>
      <c r="X5589" s="107"/>
    </row>
    <row r="5590" spans="2:26">
      <c r="B5590" s="83"/>
      <c r="C5590" s="84"/>
      <c r="D5590" s="83"/>
      <c r="E5590" s="83"/>
      <c r="F5590" s="83"/>
      <c r="G5590" s="83"/>
      <c r="H5590" s="83"/>
      <c r="I5590" s="83"/>
      <c r="J5590" s="83"/>
      <c r="K5590" s="83"/>
      <c r="L5590" s="83"/>
      <c r="M5590" s="83"/>
      <c r="N5590" s="83"/>
      <c r="O5590" s="83"/>
      <c r="P5590" s="84"/>
      <c r="Q5590" s="217"/>
      <c r="R5590" s="91">
        <f t="shared" ref="R5590" si="14687">IF(COUNTA(Y5588:DP5591)=0,0,HLOOKUP(R5589,Y5589:DP5591,2,FALSE))</f>
        <v>0</v>
      </c>
      <c r="S5590" s="92">
        <f t="shared" ref="S5590" si="14688">IF(COUNTA(Y5588:DP5591)=0,0,HLOOKUP(S5588,Y5588:DP5591,3,FALSE))</f>
        <v>0</v>
      </c>
      <c r="T5590" s="93"/>
      <c r="U5590" s="94">
        <f t="array" ref="U5590">IF(COUNTA(Y5588:DP5591)=0,0,IF(ISERROR(HLOOKUP(U5591,Y5591:DP5591,1,FALSE)),0,INDEX(Y5590:DP5590,MATCH(U5589&amp;U5591,Y5589:DP5589&amp;Y5591:DP5591,0))))</f>
        <v>0</v>
      </c>
      <c r="V5590" s="94">
        <f t="array" ref="V5590">IF(COUNTA(Y5588:DP5591)=0,0,IF(ISERROR(HLOOKUP(V5591,Y5591:DP5591,1,FALSE)),0,INDEX(Y5590:DP5590,MATCH(V5589&amp;V5591,Y5589:DP5589&amp;Y5591:DP5591,0))))</f>
        <v>0</v>
      </c>
      <c r="W5590" s="95"/>
      <c r="X5590" s="108"/>
    </row>
    <row r="5591" spans="2:26" ht="13.9" thickBot="1">
      <c r="B5591" s="96"/>
      <c r="C5591" s="97"/>
      <c r="D5591" s="96"/>
      <c r="E5591" s="96"/>
      <c r="F5591" s="96"/>
      <c r="G5591" s="96"/>
      <c r="H5591" s="96"/>
      <c r="I5591" s="96"/>
      <c r="J5591" s="96"/>
      <c r="K5591" s="96"/>
      <c r="L5591" s="96"/>
      <c r="M5591" s="96"/>
      <c r="N5591" s="96"/>
      <c r="O5591" s="96"/>
      <c r="P5591" s="97"/>
      <c r="Q5591" s="218"/>
      <c r="R5591" s="98" t="str">
        <f t="shared" ref="R5591" si="14689">IF(COUNTA(Y5588:DP5591)=0,"none",HLOOKUP(R5589,Y5589:DP5591,3,FALSE))</f>
        <v>none</v>
      </c>
      <c r="S5591" s="99" t="str">
        <f t="shared" ref="S5591" si="14690">IF(COUNTA(Y5588:DP5591)=0,"none",HLOOKUP(S5588,Y5588:DP5591,4,FALSE))</f>
        <v>none</v>
      </c>
      <c r="T5591" s="100"/>
      <c r="U5591" s="100" t="str">
        <f t="array" ref="U5591">IF(COUNTA(Y5588:DP5591)=0,"none",IF($U$2="WAHR",$W$3,Abfrage!$F$4))</f>
        <v>none</v>
      </c>
      <c r="V5591" s="100" t="str">
        <f t="array" ref="V5591">IF(COUNTA(Y5588:DP5591)=0,"none",IF($U$2="WAHR",$W$3,Abfrage!$F$4))</f>
        <v>none</v>
      </c>
      <c r="W5591" s="100" t="str">
        <f t="array" ref="W5591">IF(COUNTA(Y5588:DP5591)=0,"none",IF($U$2="WAHR",$W$3,Abfrage!$F$4))</f>
        <v>none</v>
      </c>
      <c r="X5591" s="109"/>
    </row>
    <row r="5592" spans="2:26">
      <c r="B5592" s="75" t="s">
        <v>3441</v>
      </c>
      <c r="C5592" s="76">
        <v>1000391436</v>
      </c>
      <c r="D5592" s="75" t="s">
        <v>95</v>
      </c>
      <c r="E5592" s="75" t="s">
        <v>170</v>
      </c>
      <c r="F5592" s="75" t="s">
        <v>1953</v>
      </c>
      <c r="G5592" s="75" t="s">
        <v>1953</v>
      </c>
      <c r="H5592" s="75" t="e">
        <v>#N/A</v>
      </c>
      <c r="I5592" s="75" t="s">
        <v>68</v>
      </c>
      <c r="J5592" s="75" t="s">
        <v>3442</v>
      </c>
      <c r="K5592" s="75" t="s">
        <v>306</v>
      </c>
      <c r="L5592" s="75" t="s">
        <v>306</v>
      </c>
      <c r="M5592" s="75" t="s">
        <v>306</v>
      </c>
      <c r="N5592" s="75" t="s">
        <v>306</v>
      </c>
      <c r="O5592" s="75" t="s">
        <v>315</v>
      </c>
      <c r="P5592" s="76" t="s">
        <v>306</v>
      </c>
      <c r="Q5592" s="216"/>
      <c r="R5592" s="77" t="str">
        <f t="shared" ref="R5592" si="14691">IF(COUNTA(Y5592:DP5595)=0,"01.01.1900",INDEX(Y5592:DP5592,MATCH(R5593,Y5593:DP5593,0)))</f>
        <v>01.01.1900</v>
      </c>
      <c r="S5592" s="78" t="str">
        <f t="shared" ref="S5592" si="14692">IF(COUNTA(Y5592:DP5595)=0,"01.01.1900",MAX(Y5592:DP5592))</f>
        <v>01.01.1900</v>
      </c>
      <c r="T5592" s="79"/>
      <c r="U5592" s="80" t="str">
        <f t="array" ref="U5592">IF(COUNTA(Y5592:DP5595)=0,"01.01.1900",IF(ISERROR(HLOOKUP(U5595,Y5595:DP5595,1,FALSE)),"01.01.1900",INDEX(Y5592:DP5592,MATCH(U5593&amp;U5595,Y5593:DP5593&amp;Y5595:DP5595,0))))</f>
        <v>01.01.1900</v>
      </c>
      <c r="V5592" s="81" t="str">
        <f t="shared" ref="V5592" si="14693">IF(COUNTA(Y5592:DP5595)=0,"01.01.1900",_xlfn.MAXIFS(Y5592:DP5592,Y5595:DP5595,V5595))</f>
        <v>01.01.1900</v>
      </c>
      <c r="W5592" s="82"/>
      <c r="X5592" s="106"/>
    </row>
    <row r="5593" spans="2:26">
      <c r="B5593" s="83"/>
      <c r="C5593" s="84"/>
      <c r="D5593" s="83"/>
      <c r="E5593" s="83"/>
      <c r="F5593" s="83"/>
      <c r="G5593" s="83"/>
      <c r="H5593" s="83"/>
      <c r="I5593" s="83"/>
      <c r="J5593" s="83"/>
      <c r="K5593" s="83"/>
      <c r="L5593" s="83"/>
      <c r="M5593" s="83"/>
      <c r="N5593" s="83"/>
      <c r="O5593" s="83"/>
      <c r="P5593" s="84"/>
      <c r="Q5593" s="217"/>
      <c r="R5593" s="85">
        <f t="shared" ref="R5593" si="14694">IF(COUNTA(Y5592:DP5595)=0,0,MIN(Y5593:DP5593))</f>
        <v>0</v>
      </c>
      <c r="S5593" s="86">
        <f t="shared" ref="S5593" si="14695">IF(COUNTA(Y5592:DP5595)=0,0,HLOOKUP(S5592,Y5592:DP5595,2,FALSE))</f>
        <v>0</v>
      </c>
      <c r="T5593" s="87">
        <f t="shared" ref="T5593" si="14696">IF(COUNTA(Y5592:DP5595)=0,0,AVERAGE(Y5593:DP5593))</f>
        <v>0</v>
      </c>
      <c r="U5593" s="88">
        <f t="shared" ref="U5593" si="14697">IF(COUNTA(Y5592:DP5595)=0,0,_xlfn.MINIFS(Y5593:DP5593,Y5595:DP5595,U5595))</f>
        <v>0</v>
      </c>
      <c r="V5593" s="89">
        <f t="array" ref="V5593">IF(COUNTA(Y5592:DP5595)=0,0,IF(ISERROR(HLOOKUP(V5595,Y5595:DP5595,1,FALSE)),0,INDEX(Y5593:DP5593,MATCH(V5592&amp;V5595,Y5592:DP5592&amp;Y5595:DP5595,0))))</f>
        <v>0</v>
      </c>
      <c r="W5593" s="90">
        <f t="array" ref="W5593">IF(COUNTA(Y5592:DP5595)=0,0,IF(ISERROR(HLOOKUP(W5595,Y5595:DP5595,1,FALSE)),0,AVERAGEIF(Y5595:DP5595,$W5595,Y5593:DP5593)))</f>
        <v>0</v>
      </c>
      <c r="X5593" s="107"/>
    </row>
    <row r="5594" spans="2:26">
      <c r="B5594" s="83"/>
      <c r="C5594" s="84"/>
      <c r="D5594" s="83"/>
      <c r="E5594" s="83"/>
      <c r="F5594" s="83"/>
      <c r="G5594" s="83"/>
      <c r="H5594" s="83"/>
      <c r="I5594" s="83"/>
      <c r="J5594" s="83"/>
      <c r="K5594" s="83"/>
      <c r="L5594" s="83"/>
      <c r="M5594" s="83"/>
      <c r="N5594" s="83"/>
      <c r="O5594" s="83"/>
      <c r="P5594" s="84"/>
      <c r="Q5594" s="217"/>
      <c r="R5594" s="91">
        <f t="shared" ref="R5594" si="14698">IF(COUNTA(Y5592:DP5595)=0,0,HLOOKUP(R5593,Y5593:DP5595,2,FALSE))</f>
        <v>0</v>
      </c>
      <c r="S5594" s="92">
        <f t="shared" ref="S5594" si="14699">IF(COUNTA(Y5592:DP5595)=0,0,HLOOKUP(S5592,Y5592:DP5595,3,FALSE))</f>
        <v>0</v>
      </c>
      <c r="T5594" s="93"/>
      <c r="U5594" s="94">
        <f t="array" ref="U5594">IF(COUNTA(Y5592:DP5595)=0,0,IF(ISERROR(HLOOKUP(U5595,Y5595:DP5595,1,FALSE)),0,INDEX(Y5594:DP5594,MATCH(U5593&amp;U5595,Y5593:DP5593&amp;Y5595:DP5595,0))))</f>
        <v>0</v>
      </c>
      <c r="V5594" s="94">
        <f t="array" ref="V5594">IF(COUNTA(Y5592:DP5595)=0,0,IF(ISERROR(HLOOKUP(V5595,Y5595:DP5595,1,FALSE)),0,INDEX(Y5594:DP5594,MATCH(V5593&amp;V5595,Y5593:DP5593&amp;Y5595:DP5595,0))))</f>
        <v>0</v>
      </c>
      <c r="W5594" s="95"/>
      <c r="X5594" s="108"/>
    </row>
    <row r="5595" spans="2:26" ht="13.9" thickBot="1">
      <c r="B5595" s="96"/>
      <c r="C5595" s="97"/>
      <c r="D5595" s="96"/>
      <c r="E5595" s="96"/>
      <c r="F5595" s="96"/>
      <c r="G5595" s="96"/>
      <c r="H5595" s="96"/>
      <c r="I5595" s="96"/>
      <c r="J5595" s="96"/>
      <c r="K5595" s="96"/>
      <c r="L5595" s="96"/>
      <c r="M5595" s="96"/>
      <c r="N5595" s="96"/>
      <c r="O5595" s="96"/>
      <c r="P5595" s="97"/>
      <c r="Q5595" s="218"/>
      <c r="R5595" s="98" t="str">
        <f t="shared" ref="R5595" si="14700">IF(COUNTA(Y5592:DP5595)=0,"none",HLOOKUP(R5593,Y5593:DP5595,3,FALSE))</f>
        <v>none</v>
      </c>
      <c r="S5595" s="99" t="str">
        <f t="shared" ref="S5595" si="14701">IF(COUNTA(Y5592:DP5595)=0,"none",HLOOKUP(S5592,Y5592:DP5595,4,FALSE))</f>
        <v>none</v>
      </c>
      <c r="T5595" s="100"/>
      <c r="U5595" s="100" t="str">
        <f t="array" ref="U5595">IF(COUNTA(Y5592:DP5595)=0,"none",IF($U$2="WAHR",$W$3,Abfrage!$F$4))</f>
        <v>none</v>
      </c>
      <c r="V5595" s="100" t="str">
        <f t="array" ref="V5595">IF(COUNTA(Y5592:DP5595)=0,"none",IF($U$2="WAHR",$W$3,Abfrage!$F$4))</f>
        <v>none</v>
      </c>
      <c r="W5595" s="100" t="str">
        <f t="array" ref="W5595">IF(COUNTA(Y5592:DP5595)=0,"none",IF($U$2="WAHR",$W$3,Abfrage!$F$4))</f>
        <v>none</v>
      </c>
      <c r="X5595" s="109"/>
    </row>
    <row r="5596" spans="2:26">
      <c r="B5596" s="75" t="s">
        <v>3443</v>
      </c>
      <c r="C5596" s="76">
        <v>1000391434</v>
      </c>
      <c r="D5596" s="75" t="s">
        <v>95</v>
      </c>
      <c r="E5596" s="75" t="s">
        <v>96</v>
      </c>
      <c r="F5596" s="75" t="s">
        <v>97</v>
      </c>
      <c r="G5596" s="75" t="s">
        <v>3444</v>
      </c>
      <c r="H5596" s="75" t="e">
        <v>#N/A</v>
      </c>
      <c r="I5596" s="75" t="s">
        <v>51</v>
      </c>
      <c r="J5596" s="75" t="s">
        <v>3445</v>
      </c>
      <c r="K5596" s="75" t="s">
        <v>306</v>
      </c>
      <c r="L5596" s="75" t="s">
        <v>306</v>
      </c>
      <c r="M5596" s="75" t="s">
        <v>313</v>
      </c>
      <c r="N5596" s="75" t="s">
        <v>1116</v>
      </c>
      <c r="O5596" s="75" t="s">
        <v>309</v>
      </c>
      <c r="P5596" s="76" t="s">
        <v>306</v>
      </c>
      <c r="Q5596" s="216"/>
      <c r="R5596" s="77" t="str">
        <f t="shared" ref="R5596" si="14702">IF(COUNTA(Y5596:DP5599)=0,"01.01.1900",INDEX(Y5596:DP5596,MATCH(R5597,Y5597:DP5597,0)))</f>
        <v>01.01.1900</v>
      </c>
      <c r="S5596" s="78" t="str">
        <f t="shared" ref="S5596" si="14703">IF(COUNTA(Y5596:DP5599)=0,"01.01.1900",MAX(Y5596:DP5596))</f>
        <v>01.01.1900</v>
      </c>
      <c r="T5596" s="79"/>
      <c r="U5596" s="80" t="str">
        <f t="array" ref="U5596">IF(COUNTA(Y5596:DP5599)=0,"01.01.1900",IF(ISERROR(HLOOKUP(U5599,Y5599:DP5599,1,FALSE)),"01.01.1900",INDEX(Y5596:DP5596,MATCH(U5597&amp;U5599,Y5597:DP5597&amp;Y5599:DP5599,0))))</f>
        <v>01.01.1900</v>
      </c>
      <c r="V5596" s="81" t="str">
        <f t="shared" ref="V5596" si="14704">IF(COUNTA(Y5596:DP5599)=0,"01.01.1900",_xlfn.MAXIFS(Y5596:DP5596,Y5599:DP5599,V5599))</f>
        <v>01.01.1900</v>
      </c>
      <c r="W5596" s="82"/>
      <c r="X5596" s="106"/>
    </row>
    <row r="5597" spans="2:26">
      <c r="B5597" s="83"/>
      <c r="C5597" s="84"/>
      <c r="D5597" s="83"/>
      <c r="E5597" s="83"/>
      <c r="F5597" s="83"/>
      <c r="G5597" s="83"/>
      <c r="H5597" s="83"/>
      <c r="I5597" s="83"/>
      <c r="J5597" s="83"/>
      <c r="K5597" s="83"/>
      <c r="L5597" s="83"/>
      <c r="M5597" s="83"/>
      <c r="N5597" s="83"/>
      <c r="O5597" s="83"/>
      <c r="P5597" s="84"/>
      <c r="Q5597" s="217"/>
      <c r="R5597" s="85">
        <f t="shared" ref="R5597" si="14705">IF(COUNTA(Y5596:DP5599)=0,0,MIN(Y5597:DP5597))</f>
        <v>0</v>
      </c>
      <c r="S5597" s="86">
        <f t="shared" ref="S5597" si="14706">IF(COUNTA(Y5596:DP5599)=0,0,HLOOKUP(S5596,Y5596:DP5599,2,FALSE))</f>
        <v>0</v>
      </c>
      <c r="T5597" s="87">
        <f t="shared" ref="T5597" si="14707">IF(COUNTA(Y5596:DP5599)=0,0,AVERAGE(Y5597:DP5597))</f>
        <v>0</v>
      </c>
      <c r="U5597" s="88">
        <f t="shared" ref="U5597" si="14708">IF(COUNTA(Y5596:DP5599)=0,0,_xlfn.MINIFS(Y5597:DP5597,Y5599:DP5599,U5599))</f>
        <v>0</v>
      </c>
      <c r="V5597" s="89">
        <f t="array" ref="V5597">IF(COUNTA(Y5596:DP5599)=0,0,IF(ISERROR(HLOOKUP(V5599,Y5599:DP5599,1,FALSE)),0,INDEX(Y5597:DP5597,MATCH(V5596&amp;V5599,Y5596:DP5596&amp;Y5599:DP5599,0))))</f>
        <v>0</v>
      </c>
      <c r="W5597" s="90">
        <f t="array" ref="W5597">IF(COUNTA(Y5596:DP5599)=0,0,IF(ISERROR(HLOOKUP(W5599,Y5599:DP5599,1,FALSE)),0,AVERAGEIF(Y5599:DP5599,$W5599,Y5597:DP5597)))</f>
        <v>0</v>
      </c>
      <c r="X5597" s="107"/>
    </row>
    <row r="5598" spans="2:26">
      <c r="B5598" s="83"/>
      <c r="C5598" s="84"/>
      <c r="D5598" s="83"/>
      <c r="E5598" s="83"/>
      <c r="F5598" s="83"/>
      <c r="G5598" s="83"/>
      <c r="H5598" s="83"/>
      <c r="I5598" s="83"/>
      <c r="J5598" s="83"/>
      <c r="K5598" s="83"/>
      <c r="L5598" s="83"/>
      <c r="M5598" s="83"/>
      <c r="N5598" s="83"/>
      <c r="O5598" s="83"/>
      <c r="P5598" s="84"/>
      <c r="Q5598" s="217"/>
      <c r="R5598" s="91">
        <f t="shared" ref="R5598" si="14709">IF(COUNTA(Y5596:DP5599)=0,0,HLOOKUP(R5597,Y5597:DP5599,2,FALSE))</f>
        <v>0</v>
      </c>
      <c r="S5598" s="92">
        <f t="shared" ref="S5598" si="14710">IF(COUNTA(Y5596:DP5599)=0,0,HLOOKUP(S5596,Y5596:DP5599,3,FALSE))</f>
        <v>0</v>
      </c>
      <c r="T5598" s="93"/>
      <c r="U5598" s="94">
        <f t="array" ref="U5598">IF(COUNTA(Y5596:DP5599)=0,0,IF(ISERROR(HLOOKUP(U5599,Y5599:DP5599,1,FALSE)),0,INDEX(Y5598:DP5598,MATCH(U5597&amp;U5599,Y5597:DP5597&amp;Y5599:DP5599,0))))</f>
        <v>0</v>
      </c>
      <c r="V5598" s="94">
        <f t="array" ref="V5598">IF(COUNTA(Y5596:DP5599)=0,0,IF(ISERROR(HLOOKUP(V5599,Y5599:DP5599,1,FALSE)),0,INDEX(Y5598:DP5598,MATCH(V5597&amp;V5599,Y5597:DP5597&amp;Y5599:DP5599,0))))</f>
        <v>0</v>
      </c>
      <c r="W5598" s="95"/>
      <c r="X5598" s="108"/>
    </row>
    <row r="5599" spans="2:26" ht="13.9" thickBot="1">
      <c r="B5599" s="96"/>
      <c r="C5599" s="97"/>
      <c r="D5599" s="96"/>
      <c r="E5599" s="96"/>
      <c r="F5599" s="96"/>
      <c r="G5599" s="96"/>
      <c r="H5599" s="96"/>
      <c r="I5599" s="96"/>
      <c r="J5599" s="96"/>
      <c r="K5599" s="96"/>
      <c r="L5599" s="96"/>
      <c r="M5599" s="96"/>
      <c r="N5599" s="96"/>
      <c r="O5599" s="96"/>
      <c r="P5599" s="97"/>
      <c r="Q5599" s="218"/>
      <c r="R5599" s="98" t="str">
        <f t="shared" ref="R5599" si="14711">IF(COUNTA(Y5596:DP5599)=0,"none",HLOOKUP(R5597,Y5597:DP5599,3,FALSE))</f>
        <v>none</v>
      </c>
      <c r="S5599" s="99" t="str">
        <f t="shared" ref="S5599" si="14712">IF(COUNTA(Y5596:DP5599)=0,"none",HLOOKUP(S5596,Y5596:DP5599,4,FALSE))</f>
        <v>none</v>
      </c>
      <c r="T5599" s="100"/>
      <c r="U5599" s="100" t="str">
        <f t="array" ref="U5599">IF(COUNTA(Y5596:DP5599)=0,"none",IF($U$2="WAHR",$W$3,Abfrage!$F$4))</f>
        <v>none</v>
      </c>
      <c r="V5599" s="100" t="str">
        <f t="array" ref="V5599">IF(COUNTA(Y5596:DP5599)=0,"none",IF($U$2="WAHR",$W$3,Abfrage!$F$4))</f>
        <v>none</v>
      </c>
      <c r="W5599" s="100" t="str">
        <f t="array" ref="W5599">IF(COUNTA(Y5596:DP5599)=0,"none",IF($U$2="WAHR",$W$3,Abfrage!$F$4))</f>
        <v>none</v>
      </c>
      <c r="X5599" s="109"/>
    </row>
    <row r="5600" spans="2:26">
      <c r="B5600" s="75" t="s">
        <v>3446</v>
      </c>
      <c r="C5600" s="76">
        <v>1000391435</v>
      </c>
      <c r="D5600" s="75" t="s">
        <v>95</v>
      </c>
      <c r="E5600" s="75" t="s">
        <v>148</v>
      </c>
      <c r="F5600" s="75" t="s">
        <v>159</v>
      </c>
      <c r="G5600" s="75" t="s">
        <v>3447</v>
      </c>
      <c r="H5600" s="75" t="e">
        <v>#N/A</v>
      </c>
      <c r="I5600" s="75" t="s">
        <v>51</v>
      </c>
      <c r="J5600" s="75" t="s">
        <v>3448</v>
      </c>
      <c r="K5600" s="75" t="s">
        <v>689</v>
      </c>
      <c r="L5600" s="75" t="s">
        <v>326</v>
      </c>
      <c r="M5600" s="75" t="s">
        <v>306</v>
      </c>
      <c r="N5600" s="75" t="s">
        <v>306</v>
      </c>
      <c r="O5600" s="75" t="s">
        <v>306</v>
      </c>
      <c r="P5600" s="76" t="s">
        <v>306</v>
      </c>
      <c r="Q5600" s="216"/>
      <c r="R5600" s="77" t="str">
        <f t="shared" ref="R5600" si="14713">IF(COUNTA(Y5600:DP5603)=0,"01.01.1900",INDEX(Y5600:DP5600,MATCH(R5601,Y5601:DP5601,0)))</f>
        <v>01.01.1900</v>
      </c>
      <c r="S5600" s="78" t="str">
        <f t="shared" ref="S5600" si="14714">IF(COUNTA(Y5600:DP5603)=0,"01.01.1900",MAX(Y5600:DP5600))</f>
        <v>01.01.1900</v>
      </c>
      <c r="T5600" s="79"/>
      <c r="U5600" s="80" t="str">
        <f t="array" ref="U5600">IF(COUNTA(Y5600:DP5603)=0,"01.01.1900",IF(ISERROR(HLOOKUP(U5603,Y5603:DP5603,1,FALSE)),"01.01.1900",INDEX(Y5600:DP5600,MATCH(U5601&amp;U5603,Y5601:DP5601&amp;Y5603:DP5603,0))))</f>
        <v>01.01.1900</v>
      </c>
      <c r="V5600" s="81" t="str">
        <f t="shared" ref="V5600" si="14715">IF(COUNTA(Y5600:DP5603)=0,"01.01.1900",_xlfn.MAXIFS(Y5600:DP5600,Y5603:DP5603,V5603))</f>
        <v>01.01.1900</v>
      </c>
      <c r="W5600" s="82"/>
      <c r="X5600" s="106"/>
    </row>
    <row r="5601" spans="2:25">
      <c r="B5601" s="83"/>
      <c r="C5601" s="84"/>
      <c r="D5601" s="83"/>
      <c r="E5601" s="83"/>
      <c r="F5601" s="83"/>
      <c r="G5601" s="83"/>
      <c r="H5601" s="83"/>
      <c r="I5601" s="83"/>
      <c r="J5601" s="83"/>
      <c r="K5601" s="83"/>
      <c r="L5601" s="83"/>
      <c r="M5601" s="83"/>
      <c r="N5601" s="83"/>
      <c r="O5601" s="83"/>
      <c r="P5601" s="84"/>
      <c r="Q5601" s="217"/>
      <c r="R5601" s="85">
        <f t="shared" ref="R5601" si="14716">IF(COUNTA(Y5600:DP5603)=0,0,MIN(Y5601:DP5601))</f>
        <v>0</v>
      </c>
      <c r="S5601" s="86">
        <f t="shared" ref="S5601" si="14717">IF(COUNTA(Y5600:DP5603)=0,0,HLOOKUP(S5600,Y5600:DP5603,2,FALSE))</f>
        <v>0</v>
      </c>
      <c r="T5601" s="87">
        <f t="shared" ref="T5601" si="14718">IF(COUNTA(Y5600:DP5603)=0,0,AVERAGE(Y5601:DP5601))</f>
        <v>0</v>
      </c>
      <c r="U5601" s="88">
        <f t="shared" ref="U5601" si="14719">IF(COUNTA(Y5600:DP5603)=0,0,_xlfn.MINIFS(Y5601:DP5601,Y5603:DP5603,U5603))</f>
        <v>0</v>
      </c>
      <c r="V5601" s="89">
        <f t="array" ref="V5601">IF(COUNTA(Y5600:DP5603)=0,0,IF(ISERROR(HLOOKUP(V5603,Y5603:DP5603,1,FALSE)),0,INDEX(Y5601:DP5601,MATCH(V5600&amp;V5603,Y5600:DP5600&amp;Y5603:DP5603,0))))</f>
        <v>0</v>
      </c>
      <c r="W5601" s="90">
        <f t="array" ref="W5601">IF(COUNTA(Y5600:DP5603)=0,0,IF(ISERROR(HLOOKUP(W5603,Y5603:DP5603,1,FALSE)),0,AVERAGEIF(Y5603:DP5603,$W5603,Y5601:DP5601)))</f>
        <v>0</v>
      </c>
      <c r="X5601" s="107"/>
    </row>
    <row r="5602" spans="2:25">
      <c r="B5602" s="83"/>
      <c r="C5602" s="84"/>
      <c r="D5602" s="83"/>
      <c r="E5602" s="83"/>
      <c r="F5602" s="83"/>
      <c r="G5602" s="83"/>
      <c r="H5602" s="83"/>
      <c r="I5602" s="83"/>
      <c r="J5602" s="83"/>
      <c r="K5602" s="83"/>
      <c r="L5602" s="83"/>
      <c r="M5602" s="83"/>
      <c r="N5602" s="83"/>
      <c r="O5602" s="83"/>
      <c r="P5602" s="84"/>
      <c r="Q5602" s="217"/>
      <c r="R5602" s="91">
        <f t="shared" ref="R5602" si="14720">IF(COUNTA(Y5600:DP5603)=0,0,HLOOKUP(R5601,Y5601:DP5603,2,FALSE))</f>
        <v>0</v>
      </c>
      <c r="S5602" s="92">
        <f t="shared" ref="S5602" si="14721">IF(COUNTA(Y5600:DP5603)=0,0,HLOOKUP(S5600,Y5600:DP5603,3,FALSE))</f>
        <v>0</v>
      </c>
      <c r="T5602" s="93"/>
      <c r="U5602" s="94">
        <f t="array" ref="U5602">IF(COUNTA(Y5600:DP5603)=0,0,IF(ISERROR(HLOOKUP(U5603,Y5603:DP5603,1,FALSE)),0,INDEX(Y5602:DP5602,MATCH(U5601&amp;U5603,Y5601:DP5601&amp;Y5603:DP5603,0))))</f>
        <v>0</v>
      </c>
      <c r="V5602" s="94">
        <f t="array" ref="V5602">IF(COUNTA(Y5600:DP5603)=0,0,IF(ISERROR(HLOOKUP(V5603,Y5603:DP5603,1,FALSE)),0,INDEX(Y5602:DP5602,MATCH(V5601&amp;V5603,Y5601:DP5601&amp;Y5603:DP5603,0))))</f>
        <v>0</v>
      </c>
      <c r="W5602" s="95"/>
      <c r="X5602" s="108"/>
    </row>
    <row r="5603" spans="2:25" ht="13.9" thickBot="1">
      <c r="B5603" s="96"/>
      <c r="C5603" s="97"/>
      <c r="D5603" s="96"/>
      <c r="E5603" s="96"/>
      <c r="F5603" s="96"/>
      <c r="G5603" s="96"/>
      <c r="H5603" s="96"/>
      <c r="I5603" s="96"/>
      <c r="J5603" s="96"/>
      <c r="K5603" s="96"/>
      <c r="L5603" s="96"/>
      <c r="M5603" s="96"/>
      <c r="N5603" s="96"/>
      <c r="O5603" s="96"/>
      <c r="P5603" s="97"/>
      <c r="Q5603" s="218"/>
      <c r="R5603" s="98" t="str">
        <f t="shared" ref="R5603" si="14722">IF(COUNTA(Y5600:DP5603)=0,"none",HLOOKUP(R5601,Y5601:DP5603,3,FALSE))</f>
        <v>none</v>
      </c>
      <c r="S5603" s="99" t="str">
        <f t="shared" ref="S5603" si="14723">IF(COUNTA(Y5600:DP5603)=0,"none",HLOOKUP(S5600,Y5600:DP5603,4,FALSE))</f>
        <v>none</v>
      </c>
      <c r="T5603" s="100"/>
      <c r="U5603" s="100" t="str">
        <f t="array" ref="U5603">IF(COUNTA(Y5600:DP5603)=0,"none",IF($U$2="WAHR",$W$3,Abfrage!$F$4))</f>
        <v>none</v>
      </c>
      <c r="V5603" s="100" t="str">
        <f t="array" ref="V5603">IF(COUNTA(Y5600:DP5603)=0,"none",IF($U$2="WAHR",$W$3,Abfrage!$F$4))</f>
        <v>none</v>
      </c>
      <c r="W5603" s="100" t="str">
        <f t="array" ref="W5603">IF(COUNTA(Y5600:DP5603)=0,"none",IF($U$2="WAHR",$W$3,Abfrage!$F$4))</f>
        <v>none</v>
      </c>
      <c r="X5603" s="109"/>
    </row>
    <row r="5604" spans="2:25">
      <c r="B5604" s="75" t="s">
        <v>3449</v>
      </c>
      <c r="C5604" s="76">
        <v>1000391756</v>
      </c>
      <c r="D5604" s="75" t="s">
        <v>95</v>
      </c>
      <c r="E5604" s="75" t="s">
        <v>96</v>
      </c>
      <c r="F5604" s="75" t="s">
        <v>97</v>
      </c>
      <c r="G5604" s="75" t="s">
        <v>97</v>
      </c>
      <c r="H5604" s="75" t="e">
        <v>#N/A</v>
      </c>
      <c r="I5604" s="75" t="s">
        <v>164</v>
      </c>
      <c r="J5604" s="75" t="s">
        <v>3450</v>
      </c>
      <c r="K5604" s="75" t="s">
        <v>306</v>
      </c>
      <c r="L5604" s="75" t="s">
        <v>306</v>
      </c>
      <c r="M5604" s="75" t="s">
        <v>313</v>
      </c>
      <c r="N5604" s="75" t="s">
        <v>1803</v>
      </c>
      <c r="O5604" s="75" t="s">
        <v>415</v>
      </c>
      <c r="P5604" s="76" t="s">
        <v>306</v>
      </c>
      <c r="Q5604" s="216"/>
      <c r="R5604" s="77" t="str">
        <f t="shared" ref="R5604" si="14724">IF(COUNTA(Y5604:DP5607)=0,"01.01.1900",INDEX(Y5604:DP5604,MATCH(R5605,Y5605:DP5605,0)))</f>
        <v>01.01.1900</v>
      </c>
      <c r="S5604" s="78" t="str">
        <f t="shared" ref="S5604" si="14725">IF(COUNTA(Y5604:DP5607)=0,"01.01.1900",MAX(Y5604:DP5604))</f>
        <v>01.01.1900</v>
      </c>
      <c r="T5604" s="79"/>
      <c r="U5604" s="80" t="str">
        <f t="array" ref="U5604">IF(COUNTA(Y5604:DP5607)=0,"01.01.1900",IF(ISERROR(HLOOKUP(U5607,Y5607:DP5607,1,FALSE)),"01.01.1900",INDEX(Y5604:DP5604,MATCH(U5605&amp;U5607,Y5605:DP5605&amp;Y5607:DP5607,0))))</f>
        <v>01.01.1900</v>
      </c>
      <c r="V5604" s="81" t="str">
        <f t="shared" ref="V5604" si="14726">IF(COUNTA(Y5604:DP5607)=0,"01.01.1900",_xlfn.MAXIFS(Y5604:DP5604,Y5607:DP5607,V5607))</f>
        <v>01.01.1900</v>
      </c>
      <c r="W5604" s="82"/>
      <c r="X5604" s="106"/>
    </row>
    <row r="5605" spans="2:25">
      <c r="B5605" s="83"/>
      <c r="C5605" s="84"/>
      <c r="D5605" s="83"/>
      <c r="E5605" s="83"/>
      <c r="F5605" s="83"/>
      <c r="G5605" s="83"/>
      <c r="H5605" s="83"/>
      <c r="I5605" s="83"/>
      <c r="J5605" s="83"/>
      <c r="K5605" s="83"/>
      <c r="L5605" s="83"/>
      <c r="M5605" s="83"/>
      <c r="N5605" s="83"/>
      <c r="O5605" s="83"/>
      <c r="P5605" s="84"/>
      <c r="Q5605" s="217"/>
      <c r="R5605" s="85">
        <f t="shared" ref="R5605" si="14727">IF(COUNTA(Y5604:DP5607)=0,0,MIN(Y5605:DP5605))</f>
        <v>0</v>
      </c>
      <c r="S5605" s="86">
        <f t="shared" ref="S5605" si="14728">IF(COUNTA(Y5604:DP5607)=0,0,HLOOKUP(S5604,Y5604:DP5607,2,FALSE))</f>
        <v>0</v>
      </c>
      <c r="T5605" s="87">
        <f t="shared" ref="T5605" si="14729">IF(COUNTA(Y5604:DP5607)=0,0,AVERAGE(Y5605:DP5605))</f>
        <v>0</v>
      </c>
      <c r="U5605" s="88">
        <f t="shared" ref="U5605" si="14730">IF(COUNTA(Y5604:DP5607)=0,0,_xlfn.MINIFS(Y5605:DP5605,Y5607:DP5607,U5607))</f>
        <v>0</v>
      </c>
      <c r="V5605" s="89">
        <f t="array" ref="V5605">IF(COUNTA(Y5604:DP5607)=0,0,IF(ISERROR(HLOOKUP(V5607,Y5607:DP5607,1,FALSE)),0,INDEX(Y5605:DP5605,MATCH(V5604&amp;V5607,Y5604:DP5604&amp;Y5607:DP5607,0))))</f>
        <v>0</v>
      </c>
      <c r="W5605" s="90">
        <f t="array" ref="W5605">IF(COUNTA(Y5604:DP5607)=0,0,IF(ISERROR(HLOOKUP(W5607,Y5607:DP5607,1,FALSE)),0,AVERAGEIF(Y5607:DP5607,$W5607,Y5605:DP5605)))</f>
        <v>0</v>
      </c>
      <c r="X5605" s="107"/>
    </row>
    <row r="5606" spans="2:25">
      <c r="B5606" s="83"/>
      <c r="C5606" s="84"/>
      <c r="D5606" s="83"/>
      <c r="E5606" s="83"/>
      <c r="F5606" s="83"/>
      <c r="G5606" s="83"/>
      <c r="H5606" s="83"/>
      <c r="I5606" s="83"/>
      <c r="J5606" s="83"/>
      <c r="K5606" s="83"/>
      <c r="L5606" s="83"/>
      <c r="M5606" s="83"/>
      <c r="N5606" s="83"/>
      <c r="O5606" s="83"/>
      <c r="P5606" s="84"/>
      <c r="Q5606" s="217"/>
      <c r="R5606" s="91">
        <f t="shared" ref="R5606" si="14731">IF(COUNTA(Y5604:DP5607)=0,0,HLOOKUP(R5605,Y5605:DP5607,2,FALSE))</f>
        <v>0</v>
      </c>
      <c r="S5606" s="92">
        <f t="shared" ref="S5606" si="14732">IF(COUNTA(Y5604:DP5607)=0,0,HLOOKUP(S5604,Y5604:DP5607,3,FALSE))</f>
        <v>0</v>
      </c>
      <c r="T5606" s="93"/>
      <c r="U5606" s="94">
        <f t="array" ref="U5606">IF(COUNTA(Y5604:DP5607)=0,0,IF(ISERROR(HLOOKUP(U5607,Y5607:DP5607,1,FALSE)),0,INDEX(Y5606:DP5606,MATCH(U5605&amp;U5607,Y5605:DP5605&amp;Y5607:DP5607,0))))</f>
        <v>0</v>
      </c>
      <c r="V5606" s="94">
        <f t="array" ref="V5606">IF(COUNTA(Y5604:DP5607)=0,0,IF(ISERROR(HLOOKUP(V5607,Y5607:DP5607,1,FALSE)),0,INDEX(Y5606:DP5606,MATCH(V5605&amp;V5607,Y5605:DP5605&amp;Y5607:DP5607,0))))</f>
        <v>0</v>
      </c>
      <c r="W5606" s="95"/>
      <c r="X5606" s="108"/>
    </row>
    <row r="5607" spans="2:25" ht="13.9" thickBot="1">
      <c r="B5607" s="96"/>
      <c r="C5607" s="97"/>
      <c r="D5607" s="96"/>
      <c r="E5607" s="96"/>
      <c r="F5607" s="96"/>
      <c r="G5607" s="96"/>
      <c r="H5607" s="96"/>
      <c r="I5607" s="96"/>
      <c r="J5607" s="96"/>
      <c r="K5607" s="96"/>
      <c r="L5607" s="96"/>
      <c r="M5607" s="96"/>
      <c r="N5607" s="96"/>
      <c r="O5607" s="96"/>
      <c r="P5607" s="97"/>
      <c r="Q5607" s="218"/>
      <c r="R5607" s="98" t="str">
        <f t="shared" ref="R5607" si="14733">IF(COUNTA(Y5604:DP5607)=0,"none",HLOOKUP(R5605,Y5605:DP5607,3,FALSE))</f>
        <v>none</v>
      </c>
      <c r="S5607" s="99" t="str">
        <f t="shared" ref="S5607" si="14734">IF(COUNTA(Y5604:DP5607)=0,"none",HLOOKUP(S5604,Y5604:DP5607,4,FALSE))</f>
        <v>none</v>
      </c>
      <c r="T5607" s="100"/>
      <c r="U5607" s="100" t="str">
        <f t="array" ref="U5607">IF(COUNTA(Y5604:DP5607)=0,"none",IF($U$2="WAHR",$W$3,Abfrage!$F$4))</f>
        <v>none</v>
      </c>
      <c r="V5607" s="100" t="str">
        <f t="array" ref="V5607">IF(COUNTA(Y5604:DP5607)=0,"none",IF($U$2="WAHR",$W$3,Abfrage!$F$4))</f>
        <v>none</v>
      </c>
      <c r="W5607" s="100" t="str">
        <f t="array" ref="W5607">IF(COUNTA(Y5604:DP5607)=0,"none",IF($U$2="WAHR",$W$3,Abfrage!$F$4))</f>
        <v>none</v>
      </c>
      <c r="X5607" s="109"/>
    </row>
    <row r="5608" spans="2:25">
      <c r="B5608" s="75" t="s">
        <v>3451</v>
      </c>
      <c r="C5608" s="76">
        <v>1000392348</v>
      </c>
      <c r="D5608" s="75" t="s">
        <v>95</v>
      </c>
      <c r="E5608" s="75" t="s">
        <v>148</v>
      </c>
      <c r="F5608" s="75" t="s">
        <v>175</v>
      </c>
      <c r="G5608" s="75" t="s">
        <v>175</v>
      </c>
      <c r="H5608" s="75" t="e">
        <v>#N/A</v>
      </c>
      <c r="I5608" s="75" t="s">
        <v>51</v>
      </c>
      <c r="J5608" s="75" t="s">
        <v>3452</v>
      </c>
      <c r="K5608" s="75" t="s">
        <v>326</v>
      </c>
      <c r="L5608" s="75" t="s">
        <v>915</v>
      </c>
      <c r="M5608" s="75" t="s">
        <v>307</v>
      </c>
      <c r="N5608" s="75" t="s">
        <v>327</v>
      </c>
      <c r="O5608" s="75" t="s">
        <v>306</v>
      </c>
      <c r="P5608" s="76" t="s">
        <v>306</v>
      </c>
      <c r="Q5608" s="216"/>
      <c r="R5608" s="77" t="str">
        <f t="shared" ref="R5608" si="14735">IF(COUNTA(Y5608:DP5611)=0,"01.01.1900",INDEX(Y5608:DP5608,MATCH(R5609,Y5609:DP5609,0)))</f>
        <v>01.01.1900</v>
      </c>
      <c r="S5608" s="78" t="str">
        <f t="shared" ref="S5608" si="14736">IF(COUNTA(Y5608:DP5611)=0,"01.01.1900",MAX(Y5608:DP5608))</f>
        <v>01.01.1900</v>
      </c>
      <c r="T5608" s="79"/>
      <c r="U5608" s="80" t="str">
        <f t="array" ref="U5608">IF(COUNTA(Y5608:DP5611)=0,"01.01.1900",IF(ISERROR(HLOOKUP(U5611,Y5611:DP5611,1,FALSE)),"01.01.1900",INDEX(Y5608:DP5608,MATCH(U5609&amp;U5611,Y5609:DP5609&amp;Y5611:DP5611,0))))</f>
        <v>01.01.1900</v>
      </c>
      <c r="V5608" s="81" t="str">
        <f t="shared" ref="V5608" si="14737">IF(COUNTA(Y5608:DP5611)=0,"01.01.1900",_xlfn.MAXIFS(Y5608:DP5608,Y5611:DP5611,V5611))</f>
        <v>01.01.1900</v>
      </c>
      <c r="W5608" s="82"/>
      <c r="X5608" s="106"/>
    </row>
    <row r="5609" spans="2:25">
      <c r="B5609" s="83"/>
      <c r="C5609" s="84"/>
      <c r="D5609" s="83"/>
      <c r="E5609" s="83"/>
      <c r="F5609" s="83"/>
      <c r="G5609" s="83"/>
      <c r="H5609" s="83"/>
      <c r="I5609" s="83"/>
      <c r="J5609" s="83"/>
      <c r="K5609" s="83"/>
      <c r="L5609" s="83"/>
      <c r="M5609" s="83"/>
      <c r="N5609" s="83"/>
      <c r="O5609" s="83"/>
      <c r="P5609" s="84"/>
      <c r="Q5609" s="217"/>
      <c r="R5609" s="85">
        <f t="shared" ref="R5609" si="14738">IF(COUNTA(Y5608:DP5611)=0,0,MIN(Y5609:DP5609))</f>
        <v>0</v>
      </c>
      <c r="S5609" s="86">
        <f t="shared" ref="S5609" si="14739">IF(COUNTA(Y5608:DP5611)=0,0,HLOOKUP(S5608,Y5608:DP5611,2,FALSE))</f>
        <v>0</v>
      </c>
      <c r="T5609" s="87">
        <f t="shared" ref="T5609" si="14740">IF(COUNTA(Y5608:DP5611)=0,0,AVERAGE(Y5609:DP5609))</f>
        <v>0</v>
      </c>
      <c r="U5609" s="88">
        <f t="shared" ref="U5609" si="14741">IF(COUNTA(Y5608:DP5611)=0,0,_xlfn.MINIFS(Y5609:DP5609,Y5611:DP5611,U5611))</f>
        <v>0</v>
      </c>
      <c r="V5609" s="89">
        <f t="array" ref="V5609">IF(COUNTA(Y5608:DP5611)=0,0,IF(ISERROR(HLOOKUP(V5611,Y5611:DP5611,1,FALSE)),0,INDEX(Y5609:DP5609,MATCH(V5608&amp;V5611,Y5608:DP5608&amp;Y5611:DP5611,0))))</f>
        <v>0</v>
      </c>
      <c r="W5609" s="90">
        <f t="array" ref="W5609">IF(COUNTA(Y5608:DP5611)=0,0,IF(ISERROR(HLOOKUP(W5611,Y5611:DP5611,1,FALSE)),0,AVERAGEIF(Y5611:DP5611,$W5611,Y5609:DP5609)))</f>
        <v>0</v>
      </c>
      <c r="X5609" s="107"/>
    </row>
    <row r="5610" spans="2:25">
      <c r="B5610" s="83"/>
      <c r="C5610" s="84"/>
      <c r="D5610" s="83"/>
      <c r="E5610" s="83"/>
      <c r="F5610" s="83"/>
      <c r="G5610" s="83"/>
      <c r="H5610" s="83"/>
      <c r="I5610" s="83"/>
      <c r="J5610" s="83"/>
      <c r="K5610" s="83"/>
      <c r="L5610" s="83"/>
      <c r="M5610" s="83"/>
      <c r="N5610" s="83"/>
      <c r="O5610" s="83"/>
      <c r="P5610" s="84"/>
      <c r="Q5610" s="217"/>
      <c r="R5610" s="91">
        <f t="shared" ref="R5610" si="14742">IF(COUNTA(Y5608:DP5611)=0,0,HLOOKUP(R5609,Y5609:DP5611,2,FALSE))</f>
        <v>0</v>
      </c>
      <c r="S5610" s="92">
        <f t="shared" ref="S5610" si="14743">IF(COUNTA(Y5608:DP5611)=0,0,HLOOKUP(S5608,Y5608:DP5611,3,FALSE))</f>
        <v>0</v>
      </c>
      <c r="T5610" s="93"/>
      <c r="U5610" s="94">
        <f t="array" ref="U5610">IF(COUNTA(Y5608:DP5611)=0,0,IF(ISERROR(HLOOKUP(U5611,Y5611:DP5611,1,FALSE)),0,INDEX(Y5610:DP5610,MATCH(U5609&amp;U5611,Y5609:DP5609&amp;Y5611:DP5611,0))))</f>
        <v>0</v>
      </c>
      <c r="V5610" s="94">
        <f t="array" ref="V5610">IF(COUNTA(Y5608:DP5611)=0,0,IF(ISERROR(HLOOKUP(V5611,Y5611:DP5611,1,FALSE)),0,INDEX(Y5610:DP5610,MATCH(V5609&amp;V5611,Y5609:DP5609&amp;Y5611:DP5611,0))))</f>
        <v>0</v>
      </c>
      <c r="W5610" s="95"/>
      <c r="X5610" s="108"/>
    </row>
    <row r="5611" spans="2:25" ht="13.9" thickBot="1">
      <c r="B5611" s="96"/>
      <c r="C5611" s="97"/>
      <c r="D5611" s="96"/>
      <c r="E5611" s="96"/>
      <c r="F5611" s="96"/>
      <c r="G5611" s="96"/>
      <c r="H5611" s="96"/>
      <c r="I5611" s="96"/>
      <c r="J5611" s="96"/>
      <c r="K5611" s="96"/>
      <c r="L5611" s="96"/>
      <c r="M5611" s="96"/>
      <c r="N5611" s="96"/>
      <c r="O5611" s="96"/>
      <c r="P5611" s="97"/>
      <c r="Q5611" s="218"/>
      <c r="R5611" s="98" t="str">
        <f t="shared" ref="R5611" si="14744">IF(COUNTA(Y5608:DP5611)=0,"none",HLOOKUP(R5609,Y5609:DP5611,3,FALSE))</f>
        <v>none</v>
      </c>
      <c r="S5611" s="99" t="str">
        <f t="shared" ref="S5611" si="14745">IF(COUNTA(Y5608:DP5611)=0,"none",HLOOKUP(S5608,Y5608:DP5611,4,FALSE))</f>
        <v>none</v>
      </c>
      <c r="T5611" s="100"/>
      <c r="U5611" s="100" t="str">
        <f t="array" ref="U5611">IF(COUNTA(Y5608:DP5611)=0,"none",IF($U$2="WAHR",$W$3,Abfrage!$F$4))</f>
        <v>none</v>
      </c>
      <c r="V5611" s="100" t="str">
        <f t="array" ref="V5611">IF(COUNTA(Y5608:DP5611)=0,"none",IF($U$2="WAHR",$W$3,Abfrage!$F$4))</f>
        <v>none</v>
      </c>
      <c r="W5611" s="100" t="str">
        <f t="array" ref="W5611">IF(COUNTA(Y5608:DP5611)=0,"none",IF($U$2="WAHR",$W$3,Abfrage!$F$4))</f>
        <v>none</v>
      </c>
      <c r="X5611" s="109"/>
    </row>
    <row r="5612" spans="2:25">
      <c r="B5612" s="75" t="s">
        <v>3453</v>
      </c>
      <c r="C5612" s="76">
        <v>1000392349</v>
      </c>
      <c r="D5612" s="75" t="s">
        <v>95</v>
      </c>
      <c r="E5612" s="75" t="s">
        <v>90</v>
      </c>
      <c r="F5612" s="75" t="s">
        <v>685</v>
      </c>
      <c r="G5612" s="75" t="s">
        <v>685</v>
      </c>
      <c r="H5612" s="75" t="s">
        <v>93</v>
      </c>
      <c r="I5612" s="75" t="s">
        <v>51</v>
      </c>
      <c r="J5612" s="75" t="s">
        <v>3454</v>
      </c>
      <c r="K5612" s="75" t="s">
        <v>326</v>
      </c>
      <c r="L5612" s="75" t="s">
        <v>915</v>
      </c>
      <c r="M5612" s="75" t="s">
        <v>306</v>
      </c>
      <c r="N5612" s="75" t="s">
        <v>327</v>
      </c>
      <c r="O5612" s="75" t="s">
        <v>476</v>
      </c>
      <c r="P5612" s="76" t="s">
        <v>306</v>
      </c>
      <c r="Q5612" s="216"/>
      <c r="R5612" s="77">
        <f t="shared" ref="R5612" si="14746">IF(COUNTA(Y5612:DP5615)=0,"01.01.1900",INDEX(Y5612:DP5612,MATCH(R5613,Y5613:DP5613,0)))</f>
        <v>45468</v>
      </c>
      <c r="S5612" s="78">
        <f t="shared" ref="S5612" si="14747">IF(COUNTA(Y5612:DP5615)=0,"01.01.1900",MAX(Y5612:DP5612))</f>
        <v>45468</v>
      </c>
      <c r="T5612" s="79"/>
      <c r="U5612" s="80" t="str">
        <f t="array" ref="U5612">IF(COUNTA(Y5612:DP5615)=0,"01.01.1900",IF(ISERROR(HLOOKUP(U5615,Y5615:DP5615,1,FALSE)),"01.01.1900",INDEX(Y5612:DP5612,MATCH(U5613&amp;U5615,Y5613:DP5613&amp;Y5615:DP5615,0))))</f>
        <v>01.01.1900</v>
      </c>
      <c r="V5612" s="81">
        <f t="shared" ref="V5612" si="14748">IF(COUNTA(Y5612:DP5615)=0,"01.01.1900",_xlfn.MAXIFS(Y5612:DP5612,Y5615:DP5615,V5615))</f>
        <v>0</v>
      </c>
      <c r="W5612" s="82"/>
      <c r="X5612" s="106"/>
      <c r="Y5612" s="141">
        <v>45468</v>
      </c>
    </row>
    <row r="5613" spans="2:25">
      <c r="B5613" s="83"/>
      <c r="C5613" s="84"/>
      <c r="D5613" s="83"/>
      <c r="E5613" s="83"/>
      <c r="F5613" s="83"/>
      <c r="G5613" s="83"/>
      <c r="H5613" s="83"/>
      <c r="I5613" s="83"/>
      <c r="J5613" s="83"/>
      <c r="K5613" s="83"/>
      <c r="L5613" s="83"/>
      <c r="M5613" s="83"/>
      <c r="N5613" s="83"/>
      <c r="O5613" s="83"/>
      <c r="P5613" s="84"/>
      <c r="Q5613" s="217"/>
      <c r="R5613" s="85">
        <f t="shared" ref="R5613" si="14749">IF(COUNTA(Y5612:DP5615)=0,0,MIN(Y5613:DP5613))</f>
        <v>1.2599999999999998E-2</v>
      </c>
      <c r="S5613" s="86">
        <f t="shared" ref="S5613" si="14750">IF(COUNTA(Y5612:DP5615)=0,0,HLOOKUP(S5612,Y5612:DP5615,2,FALSE))</f>
        <v>1.2599999999999998E-2</v>
      </c>
      <c r="T5613" s="87">
        <f t="shared" ref="T5613" si="14751">IF(COUNTA(Y5612:DP5615)=0,0,AVERAGE(Y5613:DP5613))</f>
        <v>1.2599999999999998E-2</v>
      </c>
      <c r="U5613" s="88">
        <f t="shared" ref="U5613" si="14752">IF(COUNTA(Y5612:DP5615)=0,0,_xlfn.MINIFS(Y5613:DP5613,Y5615:DP5615,U5615))</f>
        <v>0</v>
      </c>
      <c r="V5613" s="89">
        <f t="array" ref="V5613">IF(COUNTA(Y5612:DP5615)=0,0,IF(ISERROR(HLOOKUP(V5615,Y5615:DP5615,1,FALSE)),0,INDEX(Y5613:DP5613,MATCH(V5612&amp;V5615,Y5612:DP5612&amp;Y5615:DP5615,0))))</f>
        <v>0</v>
      </c>
      <c r="W5613" s="90">
        <f t="array" ref="W5613">IF(COUNTA(Y5612:DP5615)=0,0,IF(ISERROR(HLOOKUP(W5615,Y5615:DP5615,1,FALSE)),0,AVERAGEIF(Y5615:DP5615,$W5615,Y5613:DP5613)))</f>
        <v>0</v>
      </c>
      <c r="X5613" s="107"/>
      <c r="Y5613" s="142">
        <v>1.2599999999999998E-2</v>
      </c>
    </row>
    <row r="5614" spans="2:25">
      <c r="B5614" s="83"/>
      <c r="C5614" s="84"/>
      <c r="D5614" s="83"/>
      <c r="E5614" s="83"/>
      <c r="F5614" s="83"/>
      <c r="G5614" s="83"/>
      <c r="H5614" s="83"/>
      <c r="I5614" s="83"/>
      <c r="J5614" s="83"/>
      <c r="K5614" s="83"/>
      <c r="L5614" s="83"/>
      <c r="M5614" s="83"/>
      <c r="N5614" s="83"/>
      <c r="O5614" s="83"/>
      <c r="P5614" s="84"/>
      <c r="Q5614" s="217"/>
      <c r="R5614" s="91">
        <f t="shared" ref="R5614" si="14753">IF(COUNTA(Y5612:DP5615)=0,0,HLOOKUP(R5613,Y5613:DP5615,2,FALSE))</f>
        <v>1000</v>
      </c>
      <c r="S5614" s="92">
        <f t="shared" ref="S5614" si="14754">IF(COUNTA(Y5612:DP5615)=0,0,HLOOKUP(S5612,Y5612:DP5615,3,FALSE))</f>
        <v>1000</v>
      </c>
      <c r="T5614" s="93"/>
      <c r="U5614" s="94">
        <f t="array" ref="U5614">IF(COUNTA(Y5612:DP5615)=0,0,IF(ISERROR(HLOOKUP(U5615,Y5615:DP5615,1,FALSE)),0,INDEX(Y5614:DP5614,MATCH(U5613&amp;U5615,Y5613:DP5613&amp;Y5615:DP5615,0))))</f>
        <v>0</v>
      </c>
      <c r="V5614" s="94">
        <f t="array" ref="V5614">IF(COUNTA(Y5612:DP5615)=0,0,IF(ISERROR(HLOOKUP(V5615,Y5615:DP5615,1,FALSE)),0,INDEX(Y5614:DP5614,MATCH(V5613&amp;V5615,Y5613:DP5613&amp;Y5615:DP5615,0))))</f>
        <v>0</v>
      </c>
      <c r="W5614" s="95"/>
      <c r="X5614" s="108"/>
      <c r="Y5614" s="143">
        <v>1000</v>
      </c>
    </row>
    <row r="5615" spans="2:25" ht="13.9" thickBot="1">
      <c r="B5615" s="96"/>
      <c r="C5615" s="97"/>
      <c r="D5615" s="96"/>
      <c r="E5615" s="96"/>
      <c r="F5615" s="96"/>
      <c r="G5615" s="96"/>
      <c r="H5615" s="96"/>
      <c r="I5615" s="96"/>
      <c r="J5615" s="96"/>
      <c r="K5615" s="96"/>
      <c r="L5615" s="96"/>
      <c r="M5615" s="96"/>
      <c r="N5615" s="96"/>
      <c r="O5615" s="96"/>
      <c r="P5615" s="97"/>
      <c r="Q5615" s="218"/>
      <c r="R5615" s="98" t="str">
        <f t="shared" ref="R5615" si="14755">IF(COUNTA(Y5612:DP5615)=0,"none",HLOOKUP(R5613,Y5613:DP5615,3,FALSE))</f>
        <v>www (-30%)</v>
      </c>
      <c r="S5615" s="99" t="str">
        <f t="shared" ref="S5615" si="14756">IF(COUNTA(Y5612:DP5615)=0,"none",HLOOKUP(S5612,Y5612:DP5615,4,FALSE))</f>
        <v>www (-30%)</v>
      </c>
      <c r="T5615" s="100"/>
      <c r="U5615" s="100">
        <f t="array" ref="U5615">IF(COUNTA(Y5612:DP5615)=0,"none",IF($U$2="WAHR",$W$3,Abfrage!$F$4))</f>
        <v>0</v>
      </c>
      <c r="V5615" s="100">
        <f t="array" ref="V5615">IF(COUNTA(Y5612:DP5615)=0,"none",IF($U$2="WAHR",$W$3,Abfrage!$F$4))</f>
        <v>0</v>
      </c>
      <c r="W5615" s="100">
        <f t="array" ref="W5615">IF(COUNTA(Y5612:DP5615)=0,"none",IF($U$2="WAHR",$W$3,Abfrage!$F$4))</f>
        <v>0</v>
      </c>
      <c r="X5615" s="109"/>
      <c r="Y5615" s="144" t="s">
        <v>43</v>
      </c>
    </row>
    <row r="5616" spans="2:25">
      <c r="B5616" s="75" t="s">
        <v>3455</v>
      </c>
      <c r="C5616" s="76">
        <v>1000393344</v>
      </c>
      <c r="D5616" s="75" t="s">
        <v>95</v>
      </c>
      <c r="E5616" s="75" t="s">
        <v>96</v>
      </c>
      <c r="F5616" s="75" t="s">
        <v>97</v>
      </c>
      <c r="G5616" s="75" t="s">
        <v>3456</v>
      </c>
      <c r="H5616" s="75" t="e">
        <v>#N/A</v>
      </c>
      <c r="I5616" s="75" t="s">
        <v>51</v>
      </c>
      <c r="J5616" s="75" t="s">
        <v>3457</v>
      </c>
      <c r="K5616" s="75" t="s">
        <v>306</v>
      </c>
      <c r="L5616" s="75" t="s">
        <v>306</v>
      </c>
      <c r="M5616" s="75" t="s">
        <v>307</v>
      </c>
      <c r="N5616" s="75" t="s">
        <v>314</v>
      </c>
      <c r="O5616" s="75" t="s">
        <v>375</v>
      </c>
      <c r="P5616" s="76" t="s">
        <v>306</v>
      </c>
      <c r="Q5616" s="216"/>
      <c r="R5616" s="77" t="str">
        <f t="shared" ref="R5616" si="14757">IF(COUNTA(Y5616:DP5619)=0,"01.01.1900",INDEX(Y5616:DP5616,MATCH(R5617,Y5617:DP5617,0)))</f>
        <v>01.01.1900</v>
      </c>
      <c r="S5616" s="78" t="str">
        <f t="shared" ref="S5616" si="14758">IF(COUNTA(Y5616:DP5619)=0,"01.01.1900",MAX(Y5616:DP5616))</f>
        <v>01.01.1900</v>
      </c>
      <c r="T5616" s="79"/>
      <c r="U5616" s="80" t="str">
        <f t="array" ref="U5616">IF(COUNTA(Y5616:DP5619)=0,"01.01.1900",IF(ISERROR(HLOOKUP(U5619,Y5619:DP5619,1,FALSE)),"01.01.1900",INDEX(Y5616:DP5616,MATCH(U5617&amp;U5619,Y5617:DP5617&amp;Y5619:DP5619,0))))</f>
        <v>01.01.1900</v>
      </c>
      <c r="V5616" s="81" t="str">
        <f t="shared" ref="V5616" si="14759">IF(COUNTA(Y5616:DP5619)=0,"01.01.1900",_xlfn.MAXIFS(Y5616:DP5616,Y5619:DP5619,V5619))</f>
        <v>01.01.1900</v>
      </c>
      <c r="W5616" s="82"/>
      <c r="X5616" s="106"/>
    </row>
    <row r="5617" spans="2:24">
      <c r="B5617" s="83"/>
      <c r="C5617" s="84"/>
      <c r="D5617" s="83"/>
      <c r="E5617" s="83"/>
      <c r="F5617" s="83"/>
      <c r="G5617" s="83"/>
      <c r="H5617" s="83"/>
      <c r="I5617" s="83"/>
      <c r="J5617" s="83"/>
      <c r="K5617" s="83"/>
      <c r="L5617" s="83"/>
      <c r="M5617" s="83"/>
      <c r="N5617" s="83"/>
      <c r="O5617" s="83"/>
      <c r="P5617" s="84"/>
      <c r="Q5617" s="217"/>
      <c r="R5617" s="85">
        <f t="shared" ref="R5617" si="14760">IF(COUNTA(Y5616:DP5619)=0,0,MIN(Y5617:DP5617))</f>
        <v>0</v>
      </c>
      <c r="S5617" s="86">
        <f t="shared" ref="S5617" si="14761">IF(COUNTA(Y5616:DP5619)=0,0,HLOOKUP(S5616,Y5616:DP5619,2,FALSE))</f>
        <v>0</v>
      </c>
      <c r="T5617" s="87">
        <f t="shared" ref="T5617" si="14762">IF(COUNTA(Y5616:DP5619)=0,0,AVERAGE(Y5617:DP5617))</f>
        <v>0</v>
      </c>
      <c r="U5617" s="88">
        <f t="shared" ref="U5617" si="14763">IF(COUNTA(Y5616:DP5619)=0,0,_xlfn.MINIFS(Y5617:DP5617,Y5619:DP5619,U5619))</f>
        <v>0</v>
      </c>
      <c r="V5617" s="89">
        <f t="array" ref="V5617">IF(COUNTA(Y5616:DP5619)=0,0,IF(ISERROR(HLOOKUP(V5619,Y5619:DP5619,1,FALSE)),0,INDEX(Y5617:DP5617,MATCH(V5616&amp;V5619,Y5616:DP5616&amp;Y5619:DP5619,0))))</f>
        <v>0</v>
      </c>
      <c r="W5617" s="90">
        <f t="array" ref="W5617">IF(COUNTA(Y5616:DP5619)=0,0,IF(ISERROR(HLOOKUP(W5619,Y5619:DP5619,1,FALSE)),0,AVERAGEIF(Y5619:DP5619,$W5619,Y5617:DP5617)))</f>
        <v>0</v>
      </c>
      <c r="X5617" s="107"/>
    </row>
    <row r="5618" spans="2:24">
      <c r="B5618" s="83"/>
      <c r="C5618" s="84"/>
      <c r="D5618" s="83"/>
      <c r="E5618" s="83"/>
      <c r="F5618" s="83"/>
      <c r="G5618" s="83"/>
      <c r="H5618" s="83"/>
      <c r="I5618" s="83"/>
      <c r="J5618" s="83"/>
      <c r="K5618" s="83"/>
      <c r="L5618" s="83"/>
      <c r="M5618" s="83"/>
      <c r="N5618" s="83"/>
      <c r="O5618" s="83"/>
      <c r="P5618" s="84"/>
      <c r="Q5618" s="217"/>
      <c r="R5618" s="91">
        <f t="shared" ref="R5618" si="14764">IF(COUNTA(Y5616:DP5619)=0,0,HLOOKUP(R5617,Y5617:DP5619,2,FALSE))</f>
        <v>0</v>
      </c>
      <c r="S5618" s="92">
        <f t="shared" ref="S5618" si="14765">IF(COUNTA(Y5616:DP5619)=0,0,HLOOKUP(S5616,Y5616:DP5619,3,FALSE))</f>
        <v>0</v>
      </c>
      <c r="T5618" s="93"/>
      <c r="U5618" s="94">
        <f t="array" ref="U5618">IF(COUNTA(Y5616:DP5619)=0,0,IF(ISERROR(HLOOKUP(U5619,Y5619:DP5619,1,FALSE)),0,INDEX(Y5618:DP5618,MATCH(U5617&amp;U5619,Y5617:DP5617&amp;Y5619:DP5619,0))))</f>
        <v>0</v>
      </c>
      <c r="V5618" s="94">
        <f t="array" ref="V5618">IF(COUNTA(Y5616:DP5619)=0,0,IF(ISERROR(HLOOKUP(V5619,Y5619:DP5619,1,FALSE)),0,INDEX(Y5618:DP5618,MATCH(V5617&amp;V5619,Y5617:DP5617&amp;Y5619:DP5619,0))))</f>
        <v>0</v>
      </c>
      <c r="W5618" s="95"/>
      <c r="X5618" s="108"/>
    </row>
    <row r="5619" spans="2:24" ht="13.9" thickBot="1">
      <c r="B5619" s="96"/>
      <c r="C5619" s="97"/>
      <c r="D5619" s="96"/>
      <c r="E5619" s="96"/>
      <c r="F5619" s="96"/>
      <c r="G5619" s="96"/>
      <c r="H5619" s="96"/>
      <c r="I5619" s="96"/>
      <c r="J5619" s="96"/>
      <c r="K5619" s="96"/>
      <c r="L5619" s="96"/>
      <c r="M5619" s="96"/>
      <c r="N5619" s="96"/>
      <c r="O5619" s="96"/>
      <c r="P5619" s="97"/>
      <c r="Q5619" s="218"/>
      <c r="R5619" s="98" t="str">
        <f t="shared" ref="R5619" si="14766">IF(COUNTA(Y5616:DP5619)=0,"none",HLOOKUP(R5617,Y5617:DP5619,3,FALSE))</f>
        <v>none</v>
      </c>
      <c r="S5619" s="99" t="str">
        <f t="shared" ref="S5619" si="14767">IF(COUNTA(Y5616:DP5619)=0,"none",HLOOKUP(S5616,Y5616:DP5619,4,FALSE))</f>
        <v>none</v>
      </c>
      <c r="T5619" s="100"/>
      <c r="U5619" s="100" t="str">
        <f t="array" ref="U5619">IF(COUNTA(Y5616:DP5619)=0,"none",IF($U$2="WAHR",$W$3,Abfrage!$F$4))</f>
        <v>none</v>
      </c>
      <c r="V5619" s="100" t="str">
        <f t="array" ref="V5619">IF(COUNTA(Y5616:DP5619)=0,"none",IF($U$2="WAHR",$W$3,Abfrage!$F$4))</f>
        <v>none</v>
      </c>
      <c r="W5619" s="100" t="str">
        <f t="array" ref="W5619">IF(COUNTA(Y5616:DP5619)=0,"none",IF($U$2="WAHR",$W$3,Abfrage!$F$4))</f>
        <v>none</v>
      </c>
      <c r="X5619" s="109"/>
    </row>
    <row r="5620" spans="2:24">
      <c r="B5620" s="75" t="s">
        <v>3458</v>
      </c>
      <c r="C5620" s="76">
        <v>1000393345</v>
      </c>
      <c r="D5620" s="75" t="s">
        <v>95</v>
      </c>
      <c r="E5620" s="75" t="s">
        <v>96</v>
      </c>
      <c r="F5620" s="75" t="s">
        <v>97</v>
      </c>
      <c r="G5620" s="75" t="s">
        <v>306</v>
      </c>
      <c r="H5620" s="75" t="e">
        <v>#N/A</v>
      </c>
      <c r="I5620" s="75" t="s">
        <v>51</v>
      </c>
      <c r="J5620" s="75" t="s">
        <v>3459</v>
      </c>
      <c r="K5620" s="75" t="s">
        <v>306</v>
      </c>
      <c r="L5620" s="75" t="s">
        <v>306</v>
      </c>
      <c r="M5620" s="75" t="s">
        <v>307</v>
      </c>
      <c r="N5620" s="75" t="s">
        <v>314</v>
      </c>
      <c r="O5620" s="75" t="s">
        <v>315</v>
      </c>
      <c r="P5620" s="76" t="s">
        <v>306</v>
      </c>
      <c r="Q5620" s="216"/>
      <c r="R5620" s="77" t="str">
        <f t="shared" ref="R5620" si="14768">IF(COUNTA(Y5620:DP5623)=0,"01.01.1900",INDEX(Y5620:DP5620,MATCH(R5621,Y5621:DP5621,0)))</f>
        <v>01.01.1900</v>
      </c>
      <c r="S5620" s="78" t="str">
        <f t="shared" ref="S5620" si="14769">IF(COUNTA(Y5620:DP5623)=0,"01.01.1900",MAX(Y5620:DP5620))</f>
        <v>01.01.1900</v>
      </c>
      <c r="T5620" s="79"/>
      <c r="U5620" s="80" t="str">
        <f t="array" ref="U5620">IF(COUNTA(Y5620:DP5623)=0,"01.01.1900",IF(ISERROR(HLOOKUP(U5623,Y5623:DP5623,1,FALSE)),"01.01.1900",INDEX(Y5620:DP5620,MATCH(U5621&amp;U5623,Y5621:DP5621&amp;Y5623:DP5623,0))))</f>
        <v>01.01.1900</v>
      </c>
      <c r="V5620" s="81" t="str">
        <f t="shared" ref="V5620" si="14770">IF(COUNTA(Y5620:DP5623)=0,"01.01.1900",_xlfn.MAXIFS(Y5620:DP5620,Y5623:DP5623,V5623))</f>
        <v>01.01.1900</v>
      </c>
      <c r="W5620" s="82"/>
      <c r="X5620" s="106"/>
    </row>
    <row r="5621" spans="2:24">
      <c r="B5621" s="83"/>
      <c r="C5621" s="84"/>
      <c r="D5621" s="83"/>
      <c r="E5621" s="83"/>
      <c r="F5621" s="83"/>
      <c r="G5621" s="83"/>
      <c r="H5621" s="83"/>
      <c r="I5621" s="83"/>
      <c r="J5621" s="83"/>
      <c r="K5621" s="83"/>
      <c r="L5621" s="83"/>
      <c r="M5621" s="83"/>
      <c r="N5621" s="83"/>
      <c r="O5621" s="83"/>
      <c r="P5621" s="84"/>
      <c r="Q5621" s="217"/>
      <c r="R5621" s="85">
        <f t="shared" ref="R5621" si="14771">IF(COUNTA(Y5620:DP5623)=0,0,MIN(Y5621:DP5621))</f>
        <v>0</v>
      </c>
      <c r="S5621" s="86">
        <f t="shared" ref="S5621" si="14772">IF(COUNTA(Y5620:DP5623)=0,0,HLOOKUP(S5620,Y5620:DP5623,2,FALSE))</f>
        <v>0</v>
      </c>
      <c r="T5621" s="87">
        <f t="shared" ref="T5621" si="14773">IF(COUNTA(Y5620:DP5623)=0,0,AVERAGE(Y5621:DP5621))</f>
        <v>0</v>
      </c>
      <c r="U5621" s="88">
        <f t="shared" ref="U5621" si="14774">IF(COUNTA(Y5620:DP5623)=0,0,_xlfn.MINIFS(Y5621:DP5621,Y5623:DP5623,U5623))</f>
        <v>0</v>
      </c>
      <c r="V5621" s="89">
        <f t="array" ref="V5621">IF(COUNTA(Y5620:DP5623)=0,0,IF(ISERROR(HLOOKUP(V5623,Y5623:DP5623,1,FALSE)),0,INDEX(Y5621:DP5621,MATCH(V5620&amp;V5623,Y5620:DP5620&amp;Y5623:DP5623,0))))</f>
        <v>0</v>
      </c>
      <c r="W5621" s="90">
        <f t="array" ref="W5621">IF(COUNTA(Y5620:DP5623)=0,0,IF(ISERROR(HLOOKUP(W5623,Y5623:DP5623,1,FALSE)),0,AVERAGEIF(Y5623:DP5623,$W5623,Y5621:DP5621)))</f>
        <v>0</v>
      </c>
      <c r="X5621" s="107"/>
    </row>
    <row r="5622" spans="2:24">
      <c r="B5622" s="83"/>
      <c r="C5622" s="84"/>
      <c r="D5622" s="83"/>
      <c r="E5622" s="83"/>
      <c r="F5622" s="83"/>
      <c r="G5622" s="83"/>
      <c r="H5622" s="83"/>
      <c r="I5622" s="83"/>
      <c r="J5622" s="83"/>
      <c r="K5622" s="83"/>
      <c r="L5622" s="83"/>
      <c r="M5622" s="83"/>
      <c r="N5622" s="83"/>
      <c r="O5622" s="83"/>
      <c r="P5622" s="84"/>
      <c r="Q5622" s="217"/>
      <c r="R5622" s="91">
        <f t="shared" ref="R5622" si="14775">IF(COUNTA(Y5620:DP5623)=0,0,HLOOKUP(R5621,Y5621:DP5623,2,FALSE))</f>
        <v>0</v>
      </c>
      <c r="S5622" s="92">
        <f t="shared" ref="S5622" si="14776">IF(COUNTA(Y5620:DP5623)=0,0,HLOOKUP(S5620,Y5620:DP5623,3,FALSE))</f>
        <v>0</v>
      </c>
      <c r="T5622" s="93"/>
      <c r="U5622" s="94">
        <f t="array" ref="U5622">IF(COUNTA(Y5620:DP5623)=0,0,IF(ISERROR(HLOOKUP(U5623,Y5623:DP5623,1,FALSE)),0,INDEX(Y5622:DP5622,MATCH(U5621&amp;U5623,Y5621:DP5621&amp;Y5623:DP5623,0))))</f>
        <v>0</v>
      </c>
      <c r="V5622" s="94">
        <f t="array" ref="V5622">IF(COUNTA(Y5620:DP5623)=0,0,IF(ISERROR(HLOOKUP(V5623,Y5623:DP5623,1,FALSE)),0,INDEX(Y5622:DP5622,MATCH(V5621&amp;V5623,Y5621:DP5621&amp;Y5623:DP5623,0))))</f>
        <v>0</v>
      </c>
      <c r="W5622" s="95"/>
      <c r="X5622" s="108"/>
    </row>
    <row r="5623" spans="2:24" ht="13.9" thickBot="1">
      <c r="B5623" s="96"/>
      <c r="C5623" s="97"/>
      <c r="D5623" s="96"/>
      <c r="E5623" s="96"/>
      <c r="F5623" s="96"/>
      <c r="G5623" s="96"/>
      <c r="H5623" s="96"/>
      <c r="I5623" s="96"/>
      <c r="J5623" s="96"/>
      <c r="K5623" s="96"/>
      <c r="L5623" s="96"/>
      <c r="M5623" s="96"/>
      <c r="N5623" s="96"/>
      <c r="O5623" s="96"/>
      <c r="P5623" s="97"/>
      <c r="Q5623" s="218"/>
      <c r="R5623" s="98" t="str">
        <f t="shared" ref="R5623" si="14777">IF(COUNTA(Y5620:DP5623)=0,"none",HLOOKUP(R5621,Y5621:DP5623,3,FALSE))</f>
        <v>none</v>
      </c>
      <c r="S5623" s="99" t="str">
        <f t="shared" ref="S5623" si="14778">IF(COUNTA(Y5620:DP5623)=0,"none",HLOOKUP(S5620,Y5620:DP5623,4,FALSE))</f>
        <v>none</v>
      </c>
      <c r="T5623" s="100"/>
      <c r="U5623" s="100" t="str">
        <f t="array" ref="U5623">IF(COUNTA(Y5620:DP5623)=0,"none",IF($U$2="WAHR",$W$3,Abfrage!$F$4))</f>
        <v>none</v>
      </c>
      <c r="V5623" s="100" t="str">
        <f t="array" ref="V5623">IF(COUNTA(Y5620:DP5623)=0,"none",IF($U$2="WAHR",$W$3,Abfrage!$F$4))</f>
        <v>none</v>
      </c>
      <c r="W5623" s="100" t="str">
        <f t="array" ref="W5623">IF(COUNTA(Y5620:DP5623)=0,"none",IF($U$2="WAHR",$W$3,Abfrage!$F$4))</f>
        <v>none</v>
      </c>
      <c r="X5623" s="109"/>
    </row>
    <row r="5624" spans="2:24">
      <c r="B5624" s="75" t="s">
        <v>3460</v>
      </c>
      <c r="C5624" s="76">
        <v>1000393348</v>
      </c>
      <c r="D5624" s="75" t="s">
        <v>95</v>
      </c>
      <c r="E5624" s="75" t="s">
        <v>96</v>
      </c>
      <c r="F5624" s="75" t="s">
        <v>97</v>
      </c>
      <c r="G5624" s="75" t="s">
        <v>306</v>
      </c>
      <c r="H5624" s="75" t="e">
        <v>#N/A</v>
      </c>
      <c r="I5624" s="75" t="s">
        <v>51</v>
      </c>
      <c r="J5624" s="75" t="s">
        <v>3461</v>
      </c>
      <c r="K5624" s="75" t="s">
        <v>306</v>
      </c>
      <c r="L5624" s="75" t="s">
        <v>306</v>
      </c>
      <c r="M5624" s="75" t="s">
        <v>307</v>
      </c>
      <c r="N5624" s="75" t="s">
        <v>314</v>
      </c>
      <c r="O5624" s="75" t="s">
        <v>551</v>
      </c>
      <c r="P5624" s="76" t="s">
        <v>306</v>
      </c>
      <c r="Q5624" s="216"/>
      <c r="R5624" s="77" t="str">
        <f t="shared" ref="R5624" si="14779">IF(COUNTA(Y5624:DP5627)=0,"01.01.1900",INDEX(Y5624:DP5624,MATCH(R5625,Y5625:DP5625,0)))</f>
        <v>01.01.1900</v>
      </c>
      <c r="S5624" s="78" t="str">
        <f t="shared" ref="S5624" si="14780">IF(COUNTA(Y5624:DP5627)=0,"01.01.1900",MAX(Y5624:DP5624))</f>
        <v>01.01.1900</v>
      </c>
      <c r="T5624" s="79"/>
      <c r="U5624" s="80" t="str">
        <f t="array" ref="U5624">IF(COUNTA(Y5624:DP5627)=0,"01.01.1900",IF(ISERROR(HLOOKUP(U5627,Y5627:DP5627,1,FALSE)),"01.01.1900",INDEX(Y5624:DP5624,MATCH(U5625&amp;U5627,Y5625:DP5625&amp;Y5627:DP5627,0))))</f>
        <v>01.01.1900</v>
      </c>
      <c r="V5624" s="81" t="str">
        <f t="shared" ref="V5624" si="14781">IF(COUNTA(Y5624:DP5627)=0,"01.01.1900",_xlfn.MAXIFS(Y5624:DP5624,Y5627:DP5627,V5627))</f>
        <v>01.01.1900</v>
      </c>
      <c r="W5624" s="82"/>
      <c r="X5624" s="106"/>
    </row>
    <row r="5625" spans="2:24">
      <c r="B5625" s="83"/>
      <c r="C5625" s="84"/>
      <c r="D5625" s="83"/>
      <c r="E5625" s="83"/>
      <c r="F5625" s="83"/>
      <c r="G5625" s="83"/>
      <c r="H5625" s="83"/>
      <c r="I5625" s="83"/>
      <c r="J5625" s="83"/>
      <c r="K5625" s="83"/>
      <c r="L5625" s="83"/>
      <c r="M5625" s="83"/>
      <c r="N5625" s="83"/>
      <c r="O5625" s="83"/>
      <c r="P5625" s="84"/>
      <c r="Q5625" s="217"/>
      <c r="R5625" s="85">
        <f t="shared" ref="R5625" si="14782">IF(COUNTA(Y5624:DP5627)=0,0,MIN(Y5625:DP5625))</f>
        <v>0</v>
      </c>
      <c r="S5625" s="86">
        <f t="shared" ref="S5625" si="14783">IF(COUNTA(Y5624:DP5627)=0,0,HLOOKUP(S5624,Y5624:DP5627,2,FALSE))</f>
        <v>0</v>
      </c>
      <c r="T5625" s="87">
        <f t="shared" ref="T5625" si="14784">IF(COUNTA(Y5624:DP5627)=0,0,AVERAGE(Y5625:DP5625))</f>
        <v>0</v>
      </c>
      <c r="U5625" s="88">
        <f t="shared" ref="U5625" si="14785">IF(COUNTA(Y5624:DP5627)=0,0,_xlfn.MINIFS(Y5625:DP5625,Y5627:DP5627,U5627))</f>
        <v>0</v>
      </c>
      <c r="V5625" s="89">
        <f t="array" ref="V5625">IF(COUNTA(Y5624:DP5627)=0,0,IF(ISERROR(HLOOKUP(V5627,Y5627:DP5627,1,FALSE)),0,INDEX(Y5625:DP5625,MATCH(V5624&amp;V5627,Y5624:DP5624&amp;Y5627:DP5627,0))))</f>
        <v>0</v>
      </c>
      <c r="W5625" s="90">
        <f t="array" ref="W5625">IF(COUNTA(Y5624:DP5627)=0,0,IF(ISERROR(HLOOKUP(W5627,Y5627:DP5627,1,FALSE)),0,AVERAGEIF(Y5627:DP5627,$W5627,Y5625:DP5625)))</f>
        <v>0</v>
      </c>
      <c r="X5625" s="107"/>
    </row>
    <row r="5626" spans="2:24">
      <c r="B5626" s="83"/>
      <c r="C5626" s="84"/>
      <c r="D5626" s="83"/>
      <c r="E5626" s="83"/>
      <c r="F5626" s="83"/>
      <c r="G5626" s="83"/>
      <c r="H5626" s="83"/>
      <c r="I5626" s="83"/>
      <c r="J5626" s="83"/>
      <c r="K5626" s="83"/>
      <c r="L5626" s="83"/>
      <c r="M5626" s="83"/>
      <c r="N5626" s="83"/>
      <c r="O5626" s="83"/>
      <c r="P5626" s="84"/>
      <c r="Q5626" s="217"/>
      <c r="R5626" s="91">
        <f t="shared" ref="R5626" si="14786">IF(COUNTA(Y5624:DP5627)=0,0,HLOOKUP(R5625,Y5625:DP5627,2,FALSE))</f>
        <v>0</v>
      </c>
      <c r="S5626" s="92">
        <f t="shared" ref="S5626" si="14787">IF(COUNTA(Y5624:DP5627)=0,0,HLOOKUP(S5624,Y5624:DP5627,3,FALSE))</f>
        <v>0</v>
      </c>
      <c r="T5626" s="93"/>
      <c r="U5626" s="94">
        <f t="array" ref="U5626">IF(COUNTA(Y5624:DP5627)=0,0,IF(ISERROR(HLOOKUP(U5627,Y5627:DP5627,1,FALSE)),0,INDEX(Y5626:DP5626,MATCH(U5625&amp;U5627,Y5625:DP5625&amp;Y5627:DP5627,0))))</f>
        <v>0</v>
      </c>
      <c r="V5626" s="94">
        <f t="array" ref="V5626">IF(COUNTA(Y5624:DP5627)=0,0,IF(ISERROR(HLOOKUP(V5627,Y5627:DP5627,1,FALSE)),0,INDEX(Y5626:DP5626,MATCH(V5625&amp;V5627,Y5625:DP5625&amp;Y5627:DP5627,0))))</f>
        <v>0</v>
      </c>
      <c r="W5626" s="95"/>
      <c r="X5626" s="108"/>
    </row>
    <row r="5627" spans="2:24" ht="13.9" thickBot="1">
      <c r="B5627" s="96"/>
      <c r="C5627" s="97"/>
      <c r="D5627" s="96"/>
      <c r="E5627" s="96"/>
      <c r="F5627" s="96"/>
      <c r="G5627" s="96"/>
      <c r="H5627" s="96"/>
      <c r="I5627" s="96"/>
      <c r="J5627" s="96"/>
      <c r="K5627" s="96"/>
      <c r="L5627" s="96"/>
      <c r="M5627" s="96"/>
      <c r="N5627" s="96"/>
      <c r="O5627" s="96"/>
      <c r="P5627" s="97"/>
      <c r="Q5627" s="218"/>
      <c r="R5627" s="98" t="str">
        <f t="shared" ref="R5627" si="14788">IF(COUNTA(Y5624:DP5627)=0,"none",HLOOKUP(R5625,Y5625:DP5627,3,FALSE))</f>
        <v>none</v>
      </c>
      <c r="S5627" s="99" t="str">
        <f t="shared" ref="S5627" si="14789">IF(COUNTA(Y5624:DP5627)=0,"none",HLOOKUP(S5624,Y5624:DP5627,4,FALSE))</f>
        <v>none</v>
      </c>
      <c r="T5627" s="100"/>
      <c r="U5627" s="100" t="str">
        <f t="array" ref="U5627">IF(COUNTA(Y5624:DP5627)=0,"none",IF($U$2="WAHR",$W$3,Abfrage!$F$4))</f>
        <v>none</v>
      </c>
      <c r="V5627" s="100" t="str">
        <f t="array" ref="V5627">IF(COUNTA(Y5624:DP5627)=0,"none",IF($U$2="WAHR",$W$3,Abfrage!$F$4))</f>
        <v>none</v>
      </c>
      <c r="W5627" s="100" t="str">
        <f t="array" ref="W5627">IF(COUNTA(Y5624:DP5627)=0,"none",IF($U$2="WAHR",$W$3,Abfrage!$F$4))</f>
        <v>none</v>
      </c>
      <c r="X5627" s="109"/>
    </row>
    <row r="5628" spans="2:24">
      <c r="B5628" s="75" t="s">
        <v>3462</v>
      </c>
      <c r="C5628" s="76">
        <v>1000189742</v>
      </c>
      <c r="D5628" s="75" t="s">
        <v>169</v>
      </c>
      <c r="E5628" s="75" t="s">
        <v>604</v>
      </c>
      <c r="F5628" s="75" t="s">
        <v>2692</v>
      </c>
      <c r="G5628" s="75" t="s">
        <v>306</v>
      </c>
      <c r="H5628" s="75" t="e">
        <v>#N/A</v>
      </c>
      <c r="I5628" s="75" t="s">
        <v>635</v>
      </c>
      <c r="J5628" s="75" t="s">
        <v>3463</v>
      </c>
      <c r="K5628" s="75" t="s">
        <v>306</v>
      </c>
      <c r="L5628" s="75" t="s">
        <v>306</v>
      </c>
      <c r="M5628" s="75" t="s">
        <v>306</v>
      </c>
      <c r="N5628" s="75" t="s">
        <v>306</v>
      </c>
      <c r="O5628" s="75" t="s">
        <v>306</v>
      </c>
      <c r="P5628" s="76" t="s">
        <v>306</v>
      </c>
      <c r="Q5628" s="216"/>
      <c r="R5628" s="77" t="str">
        <f t="shared" ref="R5628" si="14790">IF(COUNTA(Y5628:DP5631)=0,"01.01.1900",INDEX(Y5628:DP5628,MATCH(R5629,Y5629:DP5629,0)))</f>
        <v>01.01.1900</v>
      </c>
      <c r="S5628" s="78" t="str">
        <f t="shared" ref="S5628" si="14791">IF(COUNTA(Y5628:DP5631)=0,"01.01.1900",MAX(Y5628:DP5628))</f>
        <v>01.01.1900</v>
      </c>
      <c r="T5628" s="79"/>
      <c r="U5628" s="80" t="str">
        <f t="array" ref="U5628">IF(COUNTA(Y5628:DP5631)=0,"01.01.1900",IF(ISERROR(HLOOKUP(U5631,Y5631:DP5631,1,FALSE)),"01.01.1900",INDEX(Y5628:DP5628,MATCH(U5629&amp;U5631,Y5629:DP5629&amp;Y5631:DP5631,0))))</f>
        <v>01.01.1900</v>
      </c>
      <c r="V5628" s="81" t="str">
        <f t="shared" ref="V5628" si="14792">IF(COUNTA(Y5628:DP5631)=0,"01.01.1900",_xlfn.MAXIFS(Y5628:DP5628,Y5631:DP5631,V5631))</f>
        <v>01.01.1900</v>
      </c>
      <c r="W5628" s="82"/>
      <c r="X5628" s="106"/>
    </row>
    <row r="5629" spans="2:24">
      <c r="B5629" s="83"/>
      <c r="C5629" s="84"/>
      <c r="D5629" s="83"/>
      <c r="E5629" s="83"/>
      <c r="F5629" s="83"/>
      <c r="G5629" s="83"/>
      <c r="H5629" s="83"/>
      <c r="I5629" s="83"/>
      <c r="J5629" s="83"/>
      <c r="K5629" s="83"/>
      <c r="L5629" s="83"/>
      <c r="M5629" s="83"/>
      <c r="N5629" s="83"/>
      <c r="O5629" s="83"/>
      <c r="P5629" s="84"/>
      <c r="Q5629" s="217"/>
      <c r="R5629" s="85">
        <f t="shared" ref="R5629" si="14793">IF(COUNTA(Y5628:DP5631)=0,0,MIN(Y5629:DP5629))</f>
        <v>0</v>
      </c>
      <c r="S5629" s="86">
        <f t="shared" ref="S5629" si="14794">IF(COUNTA(Y5628:DP5631)=0,0,HLOOKUP(S5628,Y5628:DP5631,2,FALSE))</f>
        <v>0</v>
      </c>
      <c r="T5629" s="87">
        <f t="shared" ref="T5629" si="14795">IF(COUNTA(Y5628:DP5631)=0,0,AVERAGE(Y5629:DP5629))</f>
        <v>0</v>
      </c>
      <c r="U5629" s="88">
        <f t="shared" ref="U5629" si="14796">IF(COUNTA(Y5628:DP5631)=0,0,_xlfn.MINIFS(Y5629:DP5629,Y5631:DP5631,U5631))</f>
        <v>0</v>
      </c>
      <c r="V5629" s="89">
        <f t="array" ref="V5629">IF(COUNTA(Y5628:DP5631)=0,0,IF(ISERROR(HLOOKUP(V5631,Y5631:DP5631,1,FALSE)),0,INDEX(Y5629:DP5629,MATCH(V5628&amp;V5631,Y5628:DP5628&amp;Y5631:DP5631,0))))</f>
        <v>0</v>
      </c>
      <c r="W5629" s="90">
        <f t="array" ref="W5629">IF(COUNTA(Y5628:DP5631)=0,0,IF(ISERROR(HLOOKUP(W5631,Y5631:DP5631,1,FALSE)),0,AVERAGEIF(Y5631:DP5631,$W5631,Y5629:DP5629)))</f>
        <v>0</v>
      </c>
      <c r="X5629" s="107"/>
    </row>
    <row r="5630" spans="2:24">
      <c r="B5630" s="83"/>
      <c r="C5630" s="84"/>
      <c r="D5630" s="83"/>
      <c r="E5630" s="83"/>
      <c r="F5630" s="83"/>
      <c r="G5630" s="83"/>
      <c r="H5630" s="83"/>
      <c r="I5630" s="83"/>
      <c r="J5630" s="83"/>
      <c r="K5630" s="83"/>
      <c r="L5630" s="83"/>
      <c r="M5630" s="83"/>
      <c r="N5630" s="83"/>
      <c r="O5630" s="83"/>
      <c r="P5630" s="84"/>
      <c r="Q5630" s="217"/>
      <c r="R5630" s="91">
        <f t="shared" ref="R5630" si="14797">IF(COUNTA(Y5628:DP5631)=0,0,HLOOKUP(R5629,Y5629:DP5631,2,FALSE))</f>
        <v>0</v>
      </c>
      <c r="S5630" s="92">
        <f t="shared" ref="S5630" si="14798">IF(COUNTA(Y5628:DP5631)=0,0,HLOOKUP(S5628,Y5628:DP5631,3,FALSE))</f>
        <v>0</v>
      </c>
      <c r="T5630" s="93"/>
      <c r="U5630" s="94">
        <f t="array" ref="U5630">IF(COUNTA(Y5628:DP5631)=0,0,IF(ISERROR(HLOOKUP(U5631,Y5631:DP5631,1,FALSE)),0,INDEX(Y5630:DP5630,MATCH(U5629&amp;U5631,Y5629:DP5629&amp;Y5631:DP5631,0))))</f>
        <v>0</v>
      </c>
      <c r="V5630" s="94">
        <f t="array" ref="V5630">IF(COUNTA(Y5628:DP5631)=0,0,IF(ISERROR(HLOOKUP(V5631,Y5631:DP5631,1,FALSE)),0,INDEX(Y5630:DP5630,MATCH(V5629&amp;V5631,Y5629:DP5629&amp;Y5631:DP5631,0))))</f>
        <v>0</v>
      </c>
      <c r="W5630" s="95"/>
      <c r="X5630" s="108"/>
    </row>
    <row r="5631" spans="2:24" ht="13.9" thickBot="1">
      <c r="B5631" s="96"/>
      <c r="C5631" s="97"/>
      <c r="D5631" s="96"/>
      <c r="E5631" s="96"/>
      <c r="F5631" s="96"/>
      <c r="G5631" s="96"/>
      <c r="H5631" s="96"/>
      <c r="I5631" s="96"/>
      <c r="J5631" s="96"/>
      <c r="K5631" s="96"/>
      <c r="L5631" s="96"/>
      <c r="M5631" s="96"/>
      <c r="N5631" s="96"/>
      <c r="O5631" s="96"/>
      <c r="P5631" s="97"/>
      <c r="Q5631" s="218"/>
      <c r="R5631" s="98" t="str">
        <f t="shared" ref="R5631" si="14799">IF(COUNTA(Y5628:DP5631)=0,"none",HLOOKUP(R5629,Y5629:DP5631,3,FALSE))</f>
        <v>none</v>
      </c>
      <c r="S5631" s="99" t="str">
        <f t="shared" ref="S5631" si="14800">IF(COUNTA(Y5628:DP5631)=0,"none",HLOOKUP(S5628,Y5628:DP5631,4,FALSE))</f>
        <v>none</v>
      </c>
      <c r="T5631" s="100"/>
      <c r="U5631" s="100" t="str">
        <f t="array" ref="U5631">IF(COUNTA(Y5628:DP5631)=0,"none",IF($U$2="WAHR",$W$3,Abfrage!$F$4))</f>
        <v>none</v>
      </c>
      <c r="V5631" s="100" t="str">
        <f t="array" ref="V5631">IF(COUNTA(Y5628:DP5631)=0,"none",IF($U$2="WAHR",$W$3,Abfrage!$F$4))</f>
        <v>none</v>
      </c>
      <c r="W5631" s="100" t="str">
        <f t="array" ref="W5631">IF(COUNTA(Y5628:DP5631)=0,"none",IF($U$2="WAHR",$W$3,Abfrage!$F$4))</f>
        <v>none</v>
      </c>
      <c r="X5631" s="109"/>
    </row>
    <row r="5632" spans="2:24">
      <c r="B5632" s="75" t="s">
        <v>3464</v>
      </c>
      <c r="C5632" s="76">
        <v>1000033317</v>
      </c>
      <c r="D5632" s="75" t="s">
        <v>169</v>
      </c>
      <c r="E5632" s="75" t="s">
        <v>604</v>
      </c>
      <c r="F5632" s="75" t="s">
        <v>2692</v>
      </c>
      <c r="G5632" s="75" t="s">
        <v>306</v>
      </c>
      <c r="H5632" s="75" t="e">
        <v>#N/A</v>
      </c>
      <c r="I5632" s="75" t="s">
        <v>3465</v>
      </c>
      <c r="J5632" s="75" t="s">
        <v>3466</v>
      </c>
      <c r="K5632" s="75" t="s">
        <v>306</v>
      </c>
      <c r="L5632" s="75" t="s">
        <v>306</v>
      </c>
      <c r="M5632" s="75" t="s">
        <v>306</v>
      </c>
      <c r="N5632" s="75" t="s">
        <v>306</v>
      </c>
      <c r="O5632" s="75" t="s">
        <v>306</v>
      </c>
      <c r="P5632" s="76" t="s">
        <v>306</v>
      </c>
      <c r="Q5632" s="216"/>
      <c r="R5632" s="77" t="str">
        <f t="shared" ref="R5632" si="14801">IF(COUNTA(Y5632:DP5635)=0,"01.01.1900",INDEX(Y5632:DP5632,MATCH(R5633,Y5633:DP5633,0)))</f>
        <v>01.01.1900</v>
      </c>
      <c r="S5632" s="78" t="str">
        <f t="shared" ref="S5632" si="14802">IF(COUNTA(Y5632:DP5635)=0,"01.01.1900",MAX(Y5632:DP5632))</f>
        <v>01.01.1900</v>
      </c>
      <c r="T5632" s="79"/>
      <c r="U5632" s="80" t="str">
        <f t="array" ref="U5632">IF(COUNTA(Y5632:DP5635)=0,"01.01.1900",IF(ISERROR(HLOOKUP(U5635,Y5635:DP5635,1,FALSE)),"01.01.1900",INDEX(Y5632:DP5632,MATCH(U5633&amp;U5635,Y5633:DP5633&amp;Y5635:DP5635,0))))</f>
        <v>01.01.1900</v>
      </c>
      <c r="V5632" s="81" t="str">
        <f t="shared" ref="V5632" si="14803">IF(COUNTA(Y5632:DP5635)=0,"01.01.1900",_xlfn.MAXIFS(Y5632:DP5632,Y5635:DP5635,V5635))</f>
        <v>01.01.1900</v>
      </c>
      <c r="W5632" s="82"/>
      <c r="X5632" s="106"/>
    </row>
    <row r="5633" spans="2:26">
      <c r="B5633" s="83"/>
      <c r="C5633" s="84"/>
      <c r="D5633" s="83"/>
      <c r="E5633" s="83"/>
      <c r="F5633" s="83"/>
      <c r="G5633" s="83"/>
      <c r="H5633" s="83"/>
      <c r="I5633" s="83"/>
      <c r="J5633" s="83"/>
      <c r="K5633" s="83"/>
      <c r="L5633" s="83"/>
      <c r="M5633" s="83"/>
      <c r="N5633" s="83"/>
      <c r="O5633" s="83"/>
      <c r="P5633" s="84"/>
      <c r="Q5633" s="217"/>
      <c r="R5633" s="85">
        <f t="shared" ref="R5633" si="14804">IF(COUNTA(Y5632:DP5635)=0,0,MIN(Y5633:DP5633))</f>
        <v>0</v>
      </c>
      <c r="S5633" s="86">
        <f t="shared" ref="S5633" si="14805">IF(COUNTA(Y5632:DP5635)=0,0,HLOOKUP(S5632,Y5632:DP5635,2,FALSE))</f>
        <v>0</v>
      </c>
      <c r="T5633" s="87">
        <f t="shared" ref="T5633" si="14806">IF(COUNTA(Y5632:DP5635)=0,0,AVERAGE(Y5633:DP5633))</f>
        <v>0</v>
      </c>
      <c r="U5633" s="88">
        <f t="shared" ref="U5633" si="14807">IF(COUNTA(Y5632:DP5635)=0,0,_xlfn.MINIFS(Y5633:DP5633,Y5635:DP5635,U5635))</f>
        <v>0</v>
      </c>
      <c r="V5633" s="89">
        <f t="array" ref="V5633">IF(COUNTA(Y5632:DP5635)=0,0,IF(ISERROR(HLOOKUP(V5635,Y5635:DP5635,1,FALSE)),0,INDEX(Y5633:DP5633,MATCH(V5632&amp;V5635,Y5632:DP5632&amp;Y5635:DP5635,0))))</f>
        <v>0</v>
      </c>
      <c r="W5633" s="90">
        <f t="array" ref="W5633">IF(COUNTA(Y5632:DP5635)=0,0,IF(ISERROR(HLOOKUP(W5635,Y5635:DP5635,1,FALSE)),0,AVERAGEIF(Y5635:DP5635,$W5635,Y5633:DP5633)))</f>
        <v>0</v>
      </c>
      <c r="X5633" s="107"/>
    </row>
    <row r="5634" spans="2:26">
      <c r="B5634" s="83"/>
      <c r="C5634" s="84"/>
      <c r="D5634" s="83"/>
      <c r="E5634" s="83"/>
      <c r="F5634" s="83"/>
      <c r="G5634" s="83"/>
      <c r="H5634" s="83"/>
      <c r="I5634" s="83"/>
      <c r="J5634" s="83"/>
      <c r="K5634" s="83"/>
      <c r="L5634" s="83"/>
      <c r="M5634" s="83"/>
      <c r="N5634" s="83"/>
      <c r="O5634" s="83"/>
      <c r="P5634" s="84"/>
      <c r="Q5634" s="217"/>
      <c r="R5634" s="91">
        <f t="shared" ref="R5634" si="14808">IF(COUNTA(Y5632:DP5635)=0,0,HLOOKUP(R5633,Y5633:DP5635,2,FALSE))</f>
        <v>0</v>
      </c>
      <c r="S5634" s="92">
        <f t="shared" ref="S5634" si="14809">IF(COUNTA(Y5632:DP5635)=0,0,HLOOKUP(S5632,Y5632:DP5635,3,FALSE))</f>
        <v>0</v>
      </c>
      <c r="T5634" s="93"/>
      <c r="U5634" s="94">
        <f t="array" ref="U5634">IF(COUNTA(Y5632:DP5635)=0,0,IF(ISERROR(HLOOKUP(U5635,Y5635:DP5635,1,FALSE)),0,INDEX(Y5634:DP5634,MATCH(U5633&amp;U5635,Y5633:DP5633&amp;Y5635:DP5635,0))))</f>
        <v>0</v>
      </c>
      <c r="V5634" s="94">
        <f t="array" ref="V5634">IF(COUNTA(Y5632:DP5635)=0,0,IF(ISERROR(HLOOKUP(V5635,Y5635:DP5635,1,FALSE)),0,INDEX(Y5634:DP5634,MATCH(V5633&amp;V5635,Y5633:DP5633&amp;Y5635:DP5635,0))))</f>
        <v>0</v>
      </c>
      <c r="W5634" s="95"/>
      <c r="X5634" s="108"/>
    </row>
    <row r="5635" spans="2:26" ht="13.9" thickBot="1">
      <c r="B5635" s="96"/>
      <c r="C5635" s="97"/>
      <c r="D5635" s="96"/>
      <c r="E5635" s="96"/>
      <c r="F5635" s="96"/>
      <c r="G5635" s="96"/>
      <c r="H5635" s="96"/>
      <c r="I5635" s="96"/>
      <c r="J5635" s="96"/>
      <c r="K5635" s="96"/>
      <c r="L5635" s="96"/>
      <c r="M5635" s="96"/>
      <c r="N5635" s="96"/>
      <c r="O5635" s="96"/>
      <c r="P5635" s="97"/>
      <c r="Q5635" s="218"/>
      <c r="R5635" s="98" t="str">
        <f t="shared" ref="R5635" si="14810">IF(COUNTA(Y5632:DP5635)=0,"none",HLOOKUP(R5633,Y5633:DP5635,3,FALSE))</f>
        <v>none</v>
      </c>
      <c r="S5635" s="99" t="str">
        <f t="shared" ref="S5635" si="14811">IF(COUNTA(Y5632:DP5635)=0,"none",HLOOKUP(S5632,Y5632:DP5635,4,FALSE))</f>
        <v>none</v>
      </c>
      <c r="T5635" s="100"/>
      <c r="U5635" s="100" t="str">
        <f t="array" ref="U5635">IF(COUNTA(Y5632:DP5635)=0,"none",IF($U$2="WAHR",$W$3,Abfrage!$F$4))</f>
        <v>none</v>
      </c>
      <c r="V5635" s="100" t="str">
        <f t="array" ref="V5635">IF(COUNTA(Y5632:DP5635)=0,"none",IF($U$2="WAHR",$W$3,Abfrage!$F$4))</f>
        <v>none</v>
      </c>
      <c r="W5635" s="100" t="str">
        <f t="array" ref="W5635">IF(COUNTA(Y5632:DP5635)=0,"none",IF($U$2="WAHR",$W$3,Abfrage!$F$4))</f>
        <v>none</v>
      </c>
      <c r="X5635" s="109"/>
    </row>
    <row r="5636" spans="2:26">
      <c r="B5636" s="75" t="s">
        <v>3467</v>
      </c>
      <c r="C5636" s="76">
        <v>1000033292</v>
      </c>
      <c r="D5636" s="75" t="s">
        <v>169</v>
      </c>
      <c r="E5636" s="75" t="s">
        <v>604</v>
      </c>
      <c r="F5636" s="75" t="s">
        <v>2692</v>
      </c>
      <c r="G5636" s="75" t="s">
        <v>306</v>
      </c>
      <c r="H5636" s="75" t="e">
        <v>#N/A</v>
      </c>
      <c r="I5636" s="75" t="s">
        <v>3468</v>
      </c>
      <c r="J5636" s="75" t="s">
        <v>3469</v>
      </c>
      <c r="K5636" s="75" t="s">
        <v>306</v>
      </c>
      <c r="L5636" s="75" t="s">
        <v>306</v>
      </c>
      <c r="M5636" s="75" t="s">
        <v>306</v>
      </c>
      <c r="N5636" s="75" t="s">
        <v>306</v>
      </c>
      <c r="O5636" s="75" t="s">
        <v>306</v>
      </c>
      <c r="P5636" s="76" t="s">
        <v>306</v>
      </c>
      <c r="Q5636" s="216"/>
      <c r="R5636" s="77" t="str">
        <f t="shared" ref="R5636" si="14812">IF(COUNTA(Y5636:DP5639)=0,"01.01.1900",INDEX(Y5636:DP5636,MATCH(R5637,Y5637:DP5637,0)))</f>
        <v>01.01.1900</v>
      </c>
      <c r="S5636" s="78" t="str">
        <f t="shared" ref="S5636" si="14813">IF(COUNTA(Y5636:DP5639)=0,"01.01.1900",MAX(Y5636:DP5636))</f>
        <v>01.01.1900</v>
      </c>
      <c r="T5636" s="79"/>
      <c r="U5636" s="80" t="str">
        <f t="array" ref="U5636">IF(COUNTA(Y5636:DP5639)=0,"01.01.1900",IF(ISERROR(HLOOKUP(U5639,Y5639:DP5639,1,FALSE)),"01.01.1900",INDEX(Y5636:DP5636,MATCH(U5637&amp;U5639,Y5637:DP5637&amp;Y5639:DP5639,0))))</f>
        <v>01.01.1900</v>
      </c>
      <c r="V5636" s="81" t="str">
        <f t="shared" ref="V5636" si="14814">IF(COUNTA(Y5636:DP5639)=0,"01.01.1900",_xlfn.MAXIFS(Y5636:DP5636,Y5639:DP5639,V5639))</f>
        <v>01.01.1900</v>
      </c>
      <c r="W5636" s="82"/>
      <c r="X5636" s="106"/>
    </row>
    <row r="5637" spans="2:26">
      <c r="B5637" s="83"/>
      <c r="C5637" s="84"/>
      <c r="D5637" s="83"/>
      <c r="E5637" s="83"/>
      <c r="F5637" s="83"/>
      <c r="G5637" s="83"/>
      <c r="H5637" s="83"/>
      <c r="I5637" s="83"/>
      <c r="J5637" s="83"/>
      <c r="K5637" s="83"/>
      <c r="L5637" s="83"/>
      <c r="M5637" s="83"/>
      <c r="N5637" s="83"/>
      <c r="O5637" s="83"/>
      <c r="P5637" s="84"/>
      <c r="Q5637" s="217"/>
      <c r="R5637" s="85">
        <f t="shared" ref="R5637" si="14815">IF(COUNTA(Y5636:DP5639)=0,0,MIN(Y5637:DP5637))</f>
        <v>0</v>
      </c>
      <c r="S5637" s="86">
        <f t="shared" ref="S5637" si="14816">IF(COUNTA(Y5636:DP5639)=0,0,HLOOKUP(S5636,Y5636:DP5639,2,FALSE))</f>
        <v>0</v>
      </c>
      <c r="T5637" s="87">
        <f t="shared" ref="T5637" si="14817">IF(COUNTA(Y5636:DP5639)=0,0,AVERAGE(Y5637:DP5637))</f>
        <v>0</v>
      </c>
      <c r="U5637" s="88">
        <f t="shared" ref="U5637" si="14818">IF(COUNTA(Y5636:DP5639)=0,0,_xlfn.MINIFS(Y5637:DP5637,Y5639:DP5639,U5639))</f>
        <v>0</v>
      </c>
      <c r="V5637" s="89">
        <f t="array" ref="V5637">IF(COUNTA(Y5636:DP5639)=0,0,IF(ISERROR(HLOOKUP(V5639,Y5639:DP5639,1,FALSE)),0,INDEX(Y5637:DP5637,MATCH(V5636&amp;V5639,Y5636:DP5636&amp;Y5639:DP5639,0))))</f>
        <v>0</v>
      </c>
      <c r="W5637" s="90">
        <f t="array" ref="W5637">IF(COUNTA(Y5636:DP5639)=0,0,IF(ISERROR(HLOOKUP(W5639,Y5639:DP5639,1,FALSE)),0,AVERAGEIF(Y5639:DP5639,$W5639,Y5637:DP5637)))</f>
        <v>0</v>
      </c>
      <c r="X5637" s="107"/>
    </row>
    <row r="5638" spans="2:26">
      <c r="B5638" s="83"/>
      <c r="C5638" s="84"/>
      <c r="D5638" s="83"/>
      <c r="E5638" s="83"/>
      <c r="F5638" s="83"/>
      <c r="G5638" s="83"/>
      <c r="H5638" s="83"/>
      <c r="I5638" s="83"/>
      <c r="J5638" s="83"/>
      <c r="K5638" s="83"/>
      <c r="L5638" s="83"/>
      <c r="M5638" s="83"/>
      <c r="N5638" s="83"/>
      <c r="O5638" s="83"/>
      <c r="P5638" s="84"/>
      <c r="Q5638" s="217"/>
      <c r="R5638" s="91">
        <f t="shared" ref="R5638" si="14819">IF(COUNTA(Y5636:DP5639)=0,0,HLOOKUP(R5637,Y5637:DP5639,2,FALSE))</f>
        <v>0</v>
      </c>
      <c r="S5638" s="92">
        <f t="shared" ref="S5638" si="14820">IF(COUNTA(Y5636:DP5639)=0,0,HLOOKUP(S5636,Y5636:DP5639,3,FALSE))</f>
        <v>0</v>
      </c>
      <c r="T5638" s="93"/>
      <c r="U5638" s="94">
        <f t="array" ref="U5638">IF(COUNTA(Y5636:DP5639)=0,0,IF(ISERROR(HLOOKUP(U5639,Y5639:DP5639,1,FALSE)),0,INDEX(Y5638:DP5638,MATCH(U5637&amp;U5639,Y5637:DP5637&amp;Y5639:DP5639,0))))</f>
        <v>0</v>
      </c>
      <c r="V5638" s="94">
        <f t="array" ref="V5638">IF(COUNTA(Y5636:DP5639)=0,0,IF(ISERROR(HLOOKUP(V5639,Y5639:DP5639,1,FALSE)),0,INDEX(Y5638:DP5638,MATCH(V5637&amp;V5639,Y5637:DP5637&amp;Y5639:DP5639,0))))</f>
        <v>0</v>
      </c>
      <c r="W5638" s="95"/>
      <c r="X5638" s="108"/>
    </row>
    <row r="5639" spans="2:26" ht="13.9" thickBot="1">
      <c r="B5639" s="96"/>
      <c r="C5639" s="97"/>
      <c r="D5639" s="96"/>
      <c r="E5639" s="96"/>
      <c r="F5639" s="96"/>
      <c r="G5639" s="96"/>
      <c r="H5639" s="96"/>
      <c r="I5639" s="96"/>
      <c r="J5639" s="96"/>
      <c r="K5639" s="96"/>
      <c r="L5639" s="96"/>
      <c r="M5639" s="96"/>
      <c r="N5639" s="96"/>
      <c r="O5639" s="96"/>
      <c r="P5639" s="97"/>
      <c r="Q5639" s="218"/>
      <c r="R5639" s="98" t="str">
        <f t="shared" ref="R5639" si="14821">IF(COUNTA(Y5636:DP5639)=0,"none",HLOOKUP(R5637,Y5637:DP5639,3,FALSE))</f>
        <v>none</v>
      </c>
      <c r="S5639" s="99" t="str">
        <f t="shared" ref="S5639" si="14822">IF(COUNTA(Y5636:DP5639)=0,"none",HLOOKUP(S5636,Y5636:DP5639,4,FALSE))</f>
        <v>none</v>
      </c>
      <c r="T5639" s="100"/>
      <c r="U5639" s="100" t="str">
        <f t="array" ref="U5639">IF(COUNTA(Y5636:DP5639)=0,"none",IF($U$2="WAHR",$W$3,Abfrage!$F$4))</f>
        <v>none</v>
      </c>
      <c r="V5639" s="100" t="str">
        <f t="array" ref="V5639">IF(COUNTA(Y5636:DP5639)=0,"none",IF($U$2="WAHR",$W$3,Abfrage!$F$4))</f>
        <v>none</v>
      </c>
      <c r="W5639" s="100" t="str">
        <f t="array" ref="W5639">IF(COUNTA(Y5636:DP5639)=0,"none",IF($U$2="WAHR",$W$3,Abfrage!$F$4))</f>
        <v>none</v>
      </c>
      <c r="X5639" s="109"/>
    </row>
    <row r="5640" spans="2:26">
      <c r="B5640" s="75" t="s">
        <v>3470</v>
      </c>
      <c r="C5640" s="76">
        <v>1000393351</v>
      </c>
      <c r="D5640" s="75" t="s">
        <v>95</v>
      </c>
      <c r="E5640" s="75" t="s">
        <v>148</v>
      </c>
      <c r="F5640" s="75" t="s">
        <v>175</v>
      </c>
      <c r="G5640" s="75" t="s">
        <v>306</v>
      </c>
      <c r="H5640" s="75" t="e">
        <v>#N/A</v>
      </c>
      <c r="I5640" s="75" t="s">
        <v>51</v>
      </c>
      <c r="J5640" s="75" t="s">
        <v>3471</v>
      </c>
      <c r="K5640" s="75" t="s">
        <v>352</v>
      </c>
      <c r="L5640" s="75" t="s">
        <v>1080</v>
      </c>
      <c r="M5640" s="75" t="s">
        <v>307</v>
      </c>
      <c r="N5640" s="75" t="s">
        <v>327</v>
      </c>
      <c r="O5640" s="75" t="s">
        <v>306</v>
      </c>
      <c r="P5640" s="76" t="s">
        <v>306</v>
      </c>
      <c r="Q5640" s="216"/>
      <c r="R5640" s="77" t="str">
        <f t="shared" ref="R5640" si="14823">IF(COUNTA(Y5640:DP5643)=0,"01.01.1900",INDEX(Y5640:DP5640,MATCH(R5641,Y5641:DP5641,0)))</f>
        <v>01.01.1900</v>
      </c>
      <c r="S5640" s="78" t="str">
        <f t="shared" ref="S5640" si="14824">IF(COUNTA(Y5640:DP5643)=0,"01.01.1900",MAX(Y5640:DP5640))</f>
        <v>01.01.1900</v>
      </c>
      <c r="T5640" s="79"/>
      <c r="U5640" s="80" t="str">
        <f t="array" ref="U5640">IF(COUNTA(Y5640:DP5643)=0,"01.01.1900",IF(ISERROR(HLOOKUP(U5643,Y5643:DP5643,1,FALSE)),"01.01.1900",INDEX(Y5640:DP5640,MATCH(U5641&amp;U5643,Y5641:DP5641&amp;Y5643:DP5643,0))))</f>
        <v>01.01.1900</v>
      </c>
      <c r="V5640" s="81" t="str">
        <f t="shared" ref="V5640" si="14825">IF(COUNTA(Y5640:DP5643)=0,"01.01.1900",_xlfn.MAXIFS(Y5640:DP5640,Y5643:DP5643,V5643))</f>
        <v>01.01.1900</v>
      </c>
      <c r="W5640" s="82"/>
      <c r="X5640" s="106"/>
    </row>
    <row r="5641" spans="2:26">
      <c r="B5641" s="83"/>
      <c r="C5641" s="84"/>
      <c r="D5641" s="83"/>
      <c r="E5641" s="83"/>
      <c r="F5641" s="83"/>
      <c r="G5641" s="83"/>
      <c r="H5641" s="83"/>
      <c r="I5641" s="83"/>
      <c r="J5641" s="83"/>
      <c r="K5641" s="83"/>
      <c r="L5641" s="83"/>
      <c r="M5641" s="83"/>
      <c r="N5641" s="83"/>
      <c r="O5641" s="83"/>
      <c r="P5641" s="84"/>
      <c r="Q5641" s="217"/>
      <c r="R5641" s="85">
        <f t="shared" ref="R5641" si="14826">IF(COUNTA(Y5640:DP5643)=0,0,MIN(Y5641:DP5641))</f>
        <v>0</v>
      </c>
      <c r="S5641" s="86">
        <f t="shared" ref="S5641" si="14827">IF(COUNTA(Y5640:DP5643)=0,0,HLOOKUP(S5640,Y5640:DP5643,2,FALSE))</f>
        <v>0</v>
      </c>
      <c r="T5641" s="87">
        <f t="shared" ref="T5641" si="14828">IF(COUNTA(Y5640:DP5643)=0,0,AVERAGE(Y5641:DP5641))</f>
        <v>0</v>
      </c>
      <c r="U5641" s="88">
        <f t="shared" ref="U5641" si="14829">IF(COUNTA(Y5640:DP5643)=0,0,_xlfn.MINIFS(Y5641:DP5641,Y5643:DP5643,U5643))</f>
        <v>0</v>
      </c>
      <c r="V5641" s="89">
        <f t="array" ref="V5641">IF(COUNTA(Y5640:DP5643)=0,0,IF(ISERROR(HLOOKUP(V5643,Y5643:DP5643,1,FALSE)),0,INDEX(Y5641:DP5641,MATCH(V5640&amp;V5643,Y5640:DP5640&amp;Y5643:DP5643,0))))</f>
        <v>0</v>
      </c>
      <c r="W5641" s="90">
        <f t="array" ref="W5641">IF(COUNTA(Y5640:DP5643)=0,0,IF(ISERROR(HLOOKUP(W5643,Y5643:DP5643,1,FALSE)),0,AVERAGEIF(Y5643:DP5643,$W5643,Y5641:DP5641)))</f>
        <v>0</v>
      </c>
      <c r="X5641" s="107"/>
    </row>
    <row r="5642" spans="2:26">
      <c r="B5642" s="83"/>
      <c r="C5642" s="84"/>
      <c r="D5642" s="83"/>
      <c r="E5642" s="83"/>
      <c r="F5642" s="83"/>
      <c r="G5642" s="83"/>
      <c r="H5642" s="83"/>
      <c r="I5642" s="83"/>
      <c r="J5642" s="83"/>
      <c r="K5642" s="83"/>
      <c r="L5642" s="83"/>
      <c r="M5642" s="83"/>
      <c r="N5642" s="83"/>
      <c r="O5642" s="83"/>
      <c r="P5642" s="84"/>
      <c r="Q5642" s="217"/>
      <c r="R5642" s="91">
        <f t="shared" ref="R5642" si="14830">IF(COUNTA(Y5640:DP5643)=0,0,HLOOKUP(R5641,Y5641:DP5643,2,FALSE))</f>
        <v>0</v>
      </c>
      <c r="S5642" s="92">
        <f t="shared" ref="S5642" si="14831">IF(COUNTA(Y5640:DP5643)=0,0,HLOOKUP(S5640,Y5640:DP5643,3,FALSE))</f>
        <v>0</v>
      </c>
      <c r="T5642" s="93"/>
      <c r="U5642" s="94">
        <f t="array" ref="U5642">IF(COUNTA(Y5640:DP5643)=0,0,IF(ISERROR(HLOOKUP(U5643,Y5643:DP5643,1,FALSE)),0,INDEX(Y5642:DP5642,MATCH(U5641&amp;U5643,Y5641:DP5641&amp;Y5643:DP5643,0))))</f>
        <v>0</v>
      </c>
      <c r="V5642" s="94">
        <f t="array" ref="V5642">IF(COUNTA(Y5640:DP5643)=0,0,IF(ISERROR(HLOOKUP(V5643,Y5643:DP5643,1,FALSE)),0,INDEX(Y5642:DP5642,MATCH(V5641&amp;V5643,Y5641:DP5641&amp;Y5643:DP5643,0))))</f>
        <v>0</v>
      </c>
      <c r="W5642" s="95"/>
      <c r="X5642" s="108"/>
    </row>
    <row r="5643" spans="2:26" ht="13.9" thickBot="1">
      <c r="B5643" s="96"/>
      <c r="C5643" s="97"/>
      <c r="D5643" s="96"/>
      <c r="E5643" s="96"/>
      <c r="F5643" s="96"/>
      <c r="G5643" s="96"/>
      <c r="H5643" s="96"/>
      <c r="I5643" s="96"/>
      <c r="J5643" s="96"/>
      <c r="K5643" s="96"/>
      <c r="L5643" s="96"/>
      <c r="M5643" s="96"/>
      <c r="N5643" s="96"/>
      <c r="O5643" s="96"/>
      <c r="P5643" s="97"/>
      <c r="Q5643" s="218"/>
      <c r="R5643" s="98" t="str">
        <f t="shared" ref="R5643" si="14832">IF(COUNTA(Y5640:DP5643)=0,"none",HLOOKUP(R5641,Y5641:DP5643,3,FALSE))</f>
        <v>none</v>
      </c>
      <c r="S5643" s="99" t="str">
        <f t="shared" ref="S5643" si="14833">IF(COUNTA(Y5640:DP5643)=0,"none",HLOOKUP(S5640,Y5640:DP5643,4,FALSE))</f>
        <v>none</v>
      </c>
      <c r="T5643" s="100"/>
      <c r="U5643" s="100" t="str">
        <f t="array" ref="U5643">IF(COUNTA(Y5640:DP5643)=0,"none",IF($U$2="WAHR",$W$3,Abfrage!$F$4))</f>
        <v>none</v>
      </c>
      <c r="V5643" s="100" t="str">
        <f t="array" ref="V5643">IF(COUNTA(Y5640:DP5643)=0,"none",IF($U$2="WAHR",$W$3,Abfrage!$F$4))</f>
        <v>none</v>
      </c>
      <c r="W5643" s="100" t="str">
        <f t="array" ref="W5643">IF(COUNTA(Y5640:DP5643)=0,"none",IF($U$2="WAHR",$W$3,Abfrage!$F$4))</f>
        <v>none</v>
      </c>
      <c r="X5643" s="109"/>
    </row>
    <row r="5644" spans="2:26">
      <c r="B5644" s="75" t="s">
        <v>3472</v>
      </c>
      <c r="C5644" s="76">
        <v>1000385304</v>
      </c>
      <c r="D5644" s="75" t="s">
        <v>89</v>
      </c>
      <c r="E5644" s="75" t="s">
        <v>129</v>
      </c>
      <c r="F5644" s="75" t="s">
        <v>3306</v>
      </c>
      <c r="G5644" s="75" t="s">
        <v>306</v>
      </c>
      <c r="H5644" s="75" t="s">
        <v>3473</v>
      </c>
      <c r="I5644" s="75" t="s">
        <v>79</v>
      </c>
      <c r="J5644" s="75" t="s">
        <v>3474</v>
      </c>
      <c r="K5644" s="75" t="s">
        <v>306</v>
      </c>
      <c r="L5644" s="75" t="s">
        <v>306</v>
      </c>
      <c r="M5644" s="75" t="s">
        <v>313</v>
      </c>
      <c r="N5644" s="75" t="s">
        <v>2198</v>
      </c>
      <c r="O5644" s="75" t="s">
        <v>306</v>
      </c>
      <c r="P5644" s="76" t="s">
        <v>306</v>
      </c>
      <c r="Q5644" s="216"/>
      <c r="R5644" s="77">
        <f t="shared" ref="R5644" si="14834">IF(COUNTA(Y5644:DP5647)=0,"01.01.1900",INDEX(Y5644:DP5644,MATCH(R5645,Y5645:DP5645,0)))</f>
        <v>44013</v>
      </c>
      <c r="S5644" s="78">
        <f t="shared" ref="S5644" si="14835">IF(COUNTA(Y5644:DP5647)=0,"01.01.1900",MAX(Y5644:DP5644))</f>
        <v>45310</v>
      </c>
      <c r="T5644" s="79"/>
      <c r="U5644" s="80" t="str">
        <f t="array" ref="U5644">IF(COUNTA(Y5644:DP5647)=0,"01.01.1900",IF(ISERROR(HLOOKUP(U5647,Y5647:DP5647,1,FALSE)),"01.01.1900",INDEX(Y5644:DP5644,MATCH(U5645&amp;U5647,Y5645:DP5645&amp;Y5647:DP5647,0))))</f>
        <v>01.01.1900</v>
      </c>
      <c r="V5644" s="81">
        <f t="shared" ref="V5644" si="14836">IF(COUNTA(Y5644:DP5647)=0,"01.01.1900",_xlfn.MAXIFS(Y5644:DP5644,Y5647:DP5647,V5647))</f>
        <v>0</v>
      </c>
      <c r="W5644" s="82"/>
      <c r="X5644" s="106"/>
      <c r="Y5644" s="101">
        <v>44013</v>
      </c>
      <c r="Z5644" s="141">
        <v>45310</v>
      </c>
    </row>
    <row r="5645" spans="2:26">
      <c r="B5645" s="83"/>
      <c r="C5645" s="84"/>
      <c r="D5645" s="83"/>
      <c r="E5645" s="83"/>
      <c r="F5645" s="83"/>
      <c r="G5645" s="83"/>
      <c r="H5645" s="83"/>
      <c r="I5645" s="83"/>
      <c r="J5645" s="83"/>
      <c r="K5645" s="83"/>
      <c r="L5645" s="83"/>
      <c r="M5645" s="83"/>
      <c r="N5645" s="83"/>
      <c r="O5645" s="83"/>
      <c r="P5645" s="84"/>
      <c r="Q5645" s="217"/>
      <c r="R5645" s="85">
        <f t="shared" ref="R5645" si="14837">IF(COUNTA(Y5644:DP5647)=0,0,MIN(Y5645:DP5645))</f>
        <v>6.8048604651162794</v>
      </c>
      <c r="S5645" s="86">
        <f t="shared" ref="S5645" si="14838">IF(COUNTA(Y5644:DP5647)=0,0,HLOOKUP(S5644,Y5644:DP5647,2,FALSE))</f>
        <v>7.4420111000000002</v>
      </c>
      <c r="T5645" s="87">
        <f t="shared" ref="T5645" si="14839">IF(COUNTA(Y5644:DP5647)=0,0,AVERAGE(Y5645:DP5645))</f>
        <v>7.1234357825581398</v>
      </c>
      <c r="U5645" s="88">
        <f t="shared" ref="U5645" si="14840">IF(COUNTA(Y5644:DP5647)=0,0,_xlfn.MINIFS(Y5645:DP5645,Y5647:DP5647,U5647))</f>
        <v>0</v>
      </c>
      <c r="V5645" s="89">
        <f t="array" ref="V5645">IF(COUNTA(Y5644:DP5647)=0,0,IF(ISERROR(HLOOKUP(V5647,Y5647:DP5647,1,FALSE)),0,INDEX(Y5645:DP5645,MATCH(V5644&amp;V5647,Y5644:DP5644&amp;Y5647:DP5647,0))))</f>
        <v>0</v>
      </c>
      <c r="W5645" s="90">
        <f t="array" ref="W5645">IF(COUNTA(Y5644:DP5647)=0,0,IF(ISERROR(HLOOKUP(W5647,Y5647:DP5647,1,FALSE)),0,AVERAGEIF(Y5647:DP5647,$W5647,Y5645:DP5645)))</f>
        <v>0</v>
      </c>
      <c r="X5645" s="107"/>
      <c r="Y5645" s="102">
        <v>6.8048604651162794</v>
      </c>
      <c r="Z5645" s="142">
        <v>7.4420111000000002</v>
      </c>
    </row>
    <row r="5646" spans="2:26">
      <c r="B5646" s="83"/>
      <c r="C5646" s="84"/>
      <c r="D5646" s="83"/>
      <c r="E5646" s="83"/>
      <c r="F5646" s="83"/>
      <c r="G5646" s="83"/>
      <c r="H5646" s="83"/>
      <c r="I5646" s="83"/>
      <c r="J5646" s="83"/>
      <c r="K5646" s="83"/>
      <c r="L5646" s="83"/>
      <c r="M5646" s="83"/>
      <c r="N5646" s="83"/>
      <c r="O5646" s="83"/>
      <c r="P5646" s="84"/>
      <c r="Q5646" s="217"/>
      <c r="R5646" s="91">
        <f t="shared" ref="R5646" si="14841">IF(COUNTA(Y5644:DP5647)=0,0,HLOOKUP(R5645,Y5645:DP5647,2,FALSE))</f>
        <v>0</v>
      </c>
      <c r="S5646" s="92">
        <f t="shared" ref="S5646" si="14842">IF(COUNTA(Y5644:DP5647)=0,0,HLOOKUP(S5644,Y5644:DP5647,3,FALSE))</f>
        <v>0</v>
      </c>
      <c r="T5646" s="93"/>
      <c r="U5646" s="94">
        <f t="array" ref="U5646">IF(COUNTA(Y5644:DP5647)=0,0,IF(ISERROR(HLOOKUP(U5647,Y5647:DP5647,1,FALSE)),0,INDEX(Y5646:DP5646,MATCH(U5645&amp;U5647,Y5645:DP5645&amp;Y5647:DP5647,0))))</f>
        <v>0</v>
      </c>
      <c r="V5646" s="94">
        <f t="array" ref="V5646">IF(COUNTA(Y5644:DP5647)=0,0,IF(ISERROR(HLOOKUP(V5647,Y5647:DP5647,1,FALSE)),0,INDEX(Y5646:DP5646,MATCH(V5645&amp;V5647,Y5645:DP5645&amp;Y5647:DP5647,0))))</f>
        <v>0</v>
      </c>
      <c r="W5646" s="95"/>
      <c r="X5646" s="108"/>
      <c r="Y5646" s="103">
        <v>0</v>
      </c>
      <c r="Z5646" s="143">
        <v>0</v>
      </c>
    </row>
    <row r="5647" spans="2:26" ht="13.9" thickBot="1">
      <c r="B5647" s="96"/>
      <c r="C5647" s="97"/>
      <c r="D5647" s="96"/>
      <c r="E5647" s="96"/>
      <c r="F5647" s="96"/>
      <c r="G5647" s="96"/>
      <c r="H5647" s="96"/>
      <c r="I5647" s="96"/>
      <c r="J5647" s="96"/>
      <c r="K5647" s="96"/>
      <c r="L5647" s="96"/>
      <c r="M5647" s="96"/>
      <c r="N5647" s="96"/>
      <c r="O5647" s="96"/>
      <c r="P5647" s="97"/>
      <c r="Q5647" s="218"/>
      <c r="R5647" s="98" t="str">
        <f t="shared" ref="R5647" si="14843">IF(COUNTA(Y5644:DP5647)=0,"none",HLOOKUP(R5645,Y5645:DP5647,3,FALSE))</f>
        <v>ECI</v>
      </c>
      <c r="S5647" s="99" t="str">
        <f t="shared" ref="S5647" si="14844">IF(COUNTA(Y5644:DP5647)=0,"none",HLOOKUP(S5644,Y5644:DP5647,4,FALSE))</f>
        <v>ECI</v>
      </c>
      <c r="T5647" s="100"/>
      <c r="U5647" s="100">
        <f t="array" ref="U5647">IF(COUNTA(Y5644:DP5647)=0,"none",IF($U$2="WAHR",$W$3,Abfrage!$F$4))</f>
        <v>0</v>
      </c>
      <c r="V5647" s="100">
        <f t="array" ref="V5647">IF(COUNTA(Y5644:DP5647)=0,"none",IF($U$2="WAHR",$W$3,Abfrage!$F$4))</f>
        <v>0</v>
      </c>
      <c r="W5647" s="100">
        <f t="array" ref="W5647">IF(COUNTA(Y5644:DP5647)=0,"none",IF($U$2="WAHR",$W$3,Abfrage!$F$4))</f>
        <v>0</v>
      </c>
      <c r="X5647" s="109"/>
      <c r="Y5647" s="104" t="s">
        <v>101</v>
      </c>
      <c r="Z5647" s="144" t="s">
        <v>101</v>
      </c>
    </row>
    <row r="5648" spans="2:26">
      <c r="B5648" s="75" t="s">
        <v>3475</v>
      </c>
      <c r="C5648" s="76">
        <v>1000385694</v>
      </c>
      <c r="D5648" s="75" t="s">
        <v>89</v>
      </c>
      <c r="E5648" s="75" t="s">
        <v>129</v>
      </c>
      <c r="F5648" s="75" t="s">
        <v>3306</v>
      </c>
      <c r="G5648" s="75" t="s">
        <v>306</v>
      </c>
      <c r="H5648" s="75" t="e">
        <v>#N/A</v>
      </c>
      <c r="I5648" s="75" t="s">
        <v>79</v>
      </c>
      <c r="J5648" s="75" t="s">
        <v>3476</v>
      </c>
      <c r="K5648" s="75" t="s">
        <v>306</v>
      </c>
      <c r="L5648" s="75" t="s">
        <v>306</v>
      </c>
      <c r="M5648" s="75" t="s">
        <v>313</v>
      </c>
      <c r="N5648" s="75" t="s">
        <v>1793</v>
      </c>
      <c r="O5648" s="75" t="s">
        <v>306</v>
      </c>
      <c r="P5648" s="76" t="s">
        <v>306</v>
      </c>
      <c r="Q5648" s="216"/>
      <c r="R5648" s="77">
        <f t="shared" ref="R5648" si="14845">IF(COUNTA(Y5648:DP5651)=0,"01.01.1900",INDEX(Y5648:DP5648,MATCH(R5649,Y5649:DP5649,0)))</f>
        <v>44013</v>
      </c>
      <c r="S5648" s="78">
        <f t="shared" ref="S5648" si="14846">IF(COUNTA(Y5648:DP5651)=0,"01.01.1900",MAX(Y5648:DP5648))</f>
        <v>44013</v>
      </c>
      <c r="T5648" s="79"/>
      <c r="U5648" s="80" t="str">
        <f t="array" ref="U5648">IF(COUNTA(Y5648:DP5651)=0,"01.01.1900",IF(ISERROR(HLOOKUP(U5651,Y5651:DP5651,1,FALSE)),"01.01.1900",INDEX(Y5648:DP5648,MATCH(U5649&amp;U5651,Y5649:DP5649&amp;Y5651:DP5651,0))))</f>
        <v>01.01.1900</v>
      </c>
      <c r="V5648" s="81">
        <f t="shared" ref="V5648" si="14847">IF(COUNTA(Y5648:DP5651)=0,"01.01.1900",_xlfn.MAXIFS(Y5648:DP5648,Y5651:DP5651,V5651))</f>
        <v>0</v>
      </c>
      <c r="W5648" s="82"/>
      <c r="X5648" s="106"/>
      <c r="Y5648" s="101">
        <v>44013</v>
      </c>
    </row>
    <row r="5649" spans="2:25">
      <c r="B5649" s="83"/>
      <c r="C5649" s="84"/>
      <c r="D5649" s="83"/>
      <c r="E5649" s="83"/>
      <c r="F5649" s="83"/>
      <c r="G5649" s="83"/>
      <c r="H5649" s="83"/>
      <c r="I5649" s="83"/>
      <c r="J5649" s="83"/>
      <c r="K5649" s="83"/>
      <c r="L5649" s="83"/>
      <c r="M5649" s="83"/>
      <c r="N5649" s="83"/>
      <c r="O5649" s="83"/>
      <c r="P5649" s="84"/>
      <c r="Q5649" s="217"/>
      <c r="R5649" s="85">
        <f t="shared" ref="R5649" si="14848">IF(COUNTA(Y5648:DP5651)=0,0,MIN(Y5649:DP5649))</f>
        <v>4.2822209302325582</v>
      </c>
      <c r="S5649" s="86">
        <f t="shared" ref="S5649" si="14849">IF(COUNTA(Y5648:DP5651)=0,0,HLOOKUP(S5648,Y5648:DP5651,2,FALSE))</f>
        <v>4.2822209302325582</v>
      </c>
      <c r="T5649" s="87">
        <f t="shared" ref="T5649" si="14850">IF(COUNTA(Y5648:DP5651)=0,0,AVERAGE(Y5649:DP5649))</f>
        <v>4.2822209302325582</v>
      </c>
      <c r="U5649" s="88">
        <f t="shared" ref="U5649" si="14851">IF(COUNTA(Y5648:DP5651)=0,0,_xlfn.MINIFS(Y5649:DP5649,Y5651:DP5651,U5651))</f>
        <v>0</v>
      </c>
      <c r="V5649" s="89">
        <f t="array" ref="V5649">IF(COUNTA(Y5648:DP5651)=0,0,IF(ISERROR(HLOOKUP(V5651,Y5651:DP5651,1,FALSE)),0,INDEX(Y5649:DP5649,MATCH(V5648&amp;V5651,Y5648:DP5648&amp;Y5651:DP5651,0))))</f>
        <v>0</v>
      </c>
      <c r="W5649" s="90">
        <f t="array" ref="W5649">IF(COUNTA(Y5648:DP5651)=0,0,IF(ISERROR(HLOOKUP(W5651,Y5651:DP5651,1,FALSE)),0,AVERAGEIF(Y5651:DP5651,$W5651,Y5649:DP5649)))</f>
        <v>0</v>
      </c>
      <c r="X5649" s="107"/>
      <c r="Y5649" s="102">
        <v>4.2822209302325582</v>
      </c>
    </row>
    <row r="5650" spans="2:25">
      <c r="B5650" s="83"/>
      <c r="C5650" s="84"/>
      <c r="D5650" s="83"/>
      <c r="E5650" s="83"/>
      <c r="F5650" s="83"/>
      <c r="G5650" s="83"/>
      <c r="H5650" s="83"/>
      <c r="I5650" s="83"/>
      <c r="J5650" s="83"/>
      <c r="K5650" s="83"/>
      <c r="L5650" s="83"/>
      <c r="M5650" s="83"/>
      <c r="N5650" s="83"/>
      <c r="O5650" s="83"/>
      <c r="P5650" s="84"/>
      <c r="Q5650" s="217"/>
      <c r="R5650" s="91">
        <f t="shared" ref="R5650" si="14852">IF(COUNTA(Y5648:DP5651)=0,0,HLOOKUP(R5649,Y5649:DP5651,2,FALSE))</f>
        <v>0</v>
      </c>
      <c r="S5650" s="92">
        <f t="shared" ref="S5650" si="14853">IF(COUNTA(Y5648:DP5651)=0,0,HLOOKUP(S5648,Y5648:DP5651,3,FALSE))</f>
        <v>0</v>
      </c>
      <c r="T5650" s="93"/>
      <c r="U5650" s="94">
        <f t="array" ref="U5650">IF(COUNTA(Y5648:DP5651)=0,0,IF(ISERROR(HLOOKUP(U5651,Y5651:DP5651,1,FALSE)),0,INDEX(Y5650:DP5650,MATCH(U5649&amp;U5651,Y5649:DP5649&amp;Y5651:DP5651,0))))</f>
        <v>0</v>
      </c>
      <c r="V5650" s="94">
        <f t="array" ref="V5650">IF(COUNTA(Y5648:DP5651)=0,0,IF(ISERROR(HLOOKUP(V5651,Y5651:DP5651,1,FALSE)),0,INDEX(Y5650:DP5650,MATCH(V5649&amp;V5651,Y5649:DP5649&amp;Y5651:DP5651,0))))</f>
        <v>0</v>
      </c>
      <c r="W5650" s="95"/>
      <c r="X5650" s="108"/>
      <c r="Y5650" s="103">
        <v>0</v>
      </c>
    </row>
    <row r="5651" spans="2:25" ht="13.9" thickBot="1">
      <c r="B5651" s="96"/>
      <c r="C5651" s="97"/>
      <c r="D5651" s="96"/>
      <c r="E5651" s="96"/>
      <c r="F5651" s="96"/>
      <c r="G5651" s="96"/>
      <c r="H5651" s="96"/>
      <c r="I5651" s="96"/>
      <c r="J5651" s="96"/>
      <c r="K5651" s="96"/>
      <c r="L5651" s="96"/>
      <c r="M5651" s="96"/>
      <c r="N5651" s="96"/>
      <c r="O5651" s="96"/>
      <c r="P5651" s="97"/>
      <c r="Q5651" s="218"/>
      <c r="R5651" s="98" t="str">
        <f t="shared" ref="R5651" si="14854">IF(COUNTA(Y5648:DP5651)=0,"none",HLOOKUP(R5649,Y5649:DP5651,3,FALSE))</f>
        <v>ECI</v>
      </c>
      <c r="S5651" s="99" t="str">
        <f t="shared" ref="S5651" si="14855">IF(COUNTA(Y5648:DP5651)=0,"none",HLOOKUP(S5648,Y5648:DP5651,4,FALSE))</f>
        <v>ECI</v>
      </c>
      <c r="T5651" s="100"/>
      <c r="U5651" s="100">
        <f t="array" ref="U5651">IF(COUNTA(Y5648:DP5651)=0,"none",IF($U$2="WAHR",$W$3,Abfrage!$F$4))</f>
        <v>0</v>
      </c>
      <c r="V5651" s="100">
        <f t="array" ref="V5651">IF(COUNTA(Y5648:DP5651)=0,"none",IF($U$2="WAHR",$W$3,Abfrage!$F$4))</f>
        <v>0</v>
      </c>
      <c r="W5651" s="100">
        <f t="array" ref="W5651">IF(COUNTA(Y5648:DP5651)=0,"none",IF($U$2="WAHR",$W$3,Abfrage!$F$4))</f>
        <v>0</v>
      </c>
      <c r="X5651" s="109"/>
      <c r="Y5651" s="104" t="s">
        <v>101</v>
      </c>
    </row>
    <row r="5652" spans="2:25">
      <c r="B5652" s="75" t="s">
        <v>3477</v>
      </c>
      <c r="C5652" s="76">
        <v>1000302723</v>
      </c>
      <c r="D5652" s="75" t="s">
        <v>95</v>
      </c>
      <c r="E5652" s="75" t="s">
        <v>170</v>
      </c>
      <c r="F5652" s="75" t="s">
        <v>3478</v>
      </c>
      <c r="G5652" s="75" t="s">
        <v>306</v>
      </c>
      <c r="H5652" s="75" t="e">
        <v>#N/A</v>
      </c>
      <c r="I5652" s="75" t="s">
        <v>3047</v>
      </c>
      <c r="J5652" s="75" t="s">
        <v>3479</v>
      </c>
      <c r="K5652" s="75" t="s">
        <v>306</v>
      </c>
      <c r="L5652" s="75" t="s">
        <v>306</v>
      </c>
      <c r="M5652" s="75" t="s">
        <v>306</v>
      </c>
      <c r="N5652" s="75" t="s">
        <v>306</v>
      </c>
      <c r="O5652" s="75" t="s">
        <v>306</v>
      </c>
      <c r="P5652" s="76" t="s">
        <v>306</v>
      </c>
      <c r="Q5652" s="216"/>
      <c r="R5652" s="77" t="str">
        <f t="shared" ref="R5652" si="14856">IF(COUNTA(Y5652:DP5655)=0,"01.01.1900",INDEX(Y5652:DP5652,MATCH(R5653,Y5653:DP5653,0)))</f>
        <v>01.01.1900</v>
      </c>
      <c r="S5652" s="78" t="str">
        <f t="shared" ref="S5652" si="14857">IF(COUNTA(Y5652:DP5655)=0,"01.01.1900",MAX(Y5652:DP5652))</f>
        <v>01.01.1900</v>
      </c>
      <c r="T5652" s="79"/>
      <c r="U5652" s="80" t="str">
        <f t="array" ref="U5652">IF(COUNTA(Y5652:DP5655)=0,"01.01.1900",IF(ISERROR(HLOOKUP(U5655,Y5655:DP5655,1,FALSE)),"01.01.1900",INDEX(Y5652:DP5652,MATCH(U5653&amp;U5655,Y5653:DP5653&amp;Y5655:DP5655,0))))</f>
        <v>01.01.1900</v>
      </c>
      <c r="V5652" s="81" t="str">
        <f t="shared" ref="V5652" si="14858">IF(COUNTA(Y5652:DP5655)=0,"01.01.1900",_xlfn.MAXIFS(Y5652:DP5652,Y5655:DP5655,V5655))</f>
        <v>01.01.1900</v>
      </c>
      <c r="W5652" s="82"/>
      <c r="X5652" s="106"/>
    </row>
    <row r="5653" spans="2:25">
      <c r="B5653" s="83"/>
      <c r="C5653" s="84"/>
      <c r="D5653" s="83"/>
      <c r="E5653" s="83"/>
      <c r="F5653" s="83"/>
      <c r="G5653" s="83"/>
      <c r="H5653" s="83"/>
      <c r="I5653" s="83"/>
      <c r="J5653" s="83"/>
      <c r="K5653" s="83"/>
      <c r="L5653" s="83"/>
      <c r="M5653" s="83"/>
      <c r="N5653" s="83"/>
      <c r="O5653" s="83"/>
      <c r="P5653" s="84"/>
      <c r="Q5653" s="217"/>
      <c r="R5653" s="85">
        <f t="shared" ref="R5653" si="14859">IF(COUNTA(Y5652:DP5655)=0,0,MIN(Y5653:DP5653))</f>
        <v>0</v>
      </c>
      <c r="S5653" s="86">
        <f t="shared" ref="S5653" si="14860">IF(COUNTA(Y5652:DP5655)=0,0,HLOOKUP(S5652,Y5652:DP5655,2,FALSE))</f>
        <v>0</v>
      </c>
      <c r="T5653" s="87">
        <f t="shared" ref="T5653" si="14861">IF(COUNTA(Y5652:DP5655)=0,0,AVERAGE(Y5653:DP5653))</f>
        <v>0</v>
      </c>
      <c r="U5653" s="88">
        <f t="shared" ref="U5653" si="14862">IF(COUNTA(Y5652:DP5655)=0,0,_xlfn.MINIFS(Y5653:DP5653,Y5655:DP5655,U5655))</f>
        <v>0</v>
      </c>
      <c r="V5653" s="89">
        <f t="array" ref="V5653">IF(COUNTA(Y5652:DP5655)=0,0,IF(ISERROR(HLOOKUP(V5655,Y5655:DP5655,1,FALSE)),0,INDEX(Y5653:DP5653,MATCH(V5652&amp;V5655,Y5652:DP5652&amp;Y5655:DP5655,0))))</f>
        <v>0</v>
      </c>
      <c r="W5653" s="90">
        <f t="array" ref="W5653">IF(COUNTA(Y5652:DP5655)=0,0,IF(ISERROR(HLOOKUP(W5655,Y5655:DP5655,1,FALSE)),0,AVERAGEIF(Y5655:DP5655,$W5655,Y5653:DP5653)))</f>
        <v>0</v>
      </c>
      <c r="X5653" s="107"/>
    </row>
    <row r="5654" spans="2:25">
      <c r="B5654" s="83"/>
      <c r="C5654" s="84"/>
      <c r="D5654" s="83"/>
      <c r="E5654" s="83"/>
      <c r="F5654" s="83"/>
      <c r="G5654" s="83"/>
      <c r="H5654" s="83"/>
      <c r="I5654" s="83"/>
      <c r="J5654" s="83"/>
      <c r="K5654" s="83"/>
      <c r="L5654" s="83"/>
      <c r="M5654" s="83"/>
      <c r="N5654" s="83"/>
      <c r="O5654" s="83"/>
      <c r="P5654" s="84"/>
      <c r="Q5654" s="217"/>
      <c r="R5654" s="91">
        <f t="shared" ref="R5654" si="14863">IF(COUNTA(Y5652:DP5655)=0,0,HLOOKUP(R5653,Y5653:DP5655,2,FALSE))</f>
        <v>0</v>
      </c>
      <c r="S5654" s="92">
        <f t="shared" ref="S5654" si="14864">IF(COUNTA(Y5652:DP5655)=0,0,HLOOKUP(S5652,Y5652:DP5655,3,FALSE))</f>
        <v>0</v>
      </c>
      <c r="T5654" s="93"/>
      <c r="U5654" s="94">
        <f t="array" ref="U5654">IF(COUNTA(Y5652:DP5655)=0,0,IF(ISERROR(HLOOKUP(U5655,Y5655:DP5655,1,FALSE)),0,INDEX(Y5654:DP5654,MATCH(U5653&amp;U5655,Y5653:DP5653&amp;Y5655:DP5655,0))))</f>
        <v>0</v>
      </c>
      <c r="V5654" s="94">
        <f t="array" ref="V5654">IF(COUNTA(Y5652:DP5655)=0,0,IF(ISERROR(HLOOKUP(V5655,Y5655:DP5655,1,FALSE)),0,INDEX(Y5654:DP5654,MATCH(V5653&amp;V5655,Y5653:DP5653&amp;Y5655:DP5655,0))))</f>
        <v>0</v>
      </c>
      <c r="W5654" s="95"/>
      <c r="X5654" s="108"/>
    </row>
    <row r="5655" spans="2:25" ht="13.9" thickBot="1">
      <c r="B5655" s="96"/>
      <c r="C5655" s="97"/>
      <c r="D5655" s="96"/>
      <c r="E5655" s="96"/>
      <c r="F5655" s="96"/>
      <c r="G5655" s="96"/>
      <c r="H5655" s="96"/>
      <c r="I5655" s="96"/>
      <c r="J5655" s="96"/>
      <c r="K5655" s="96"/>
      <c r="L5655" s="96"/>
      <c r="M5655" s="96"/>
      <c r="N5655" s="96"/>
      <c r="O5655" s="96"/>
      <c r="P5655" s="97"/>
      <c r="Q5655" s="218"/>
      <c r="R5655" s="98" t="str">
        <f t="shared" ref="R5655" si="14865">IF(COUNTA(Y5652:DP5655)=0,"none",HLOOKUP(R5653,Y5653:DP5655,3,FALSE))</f>
        <v>none</v>
      </c>
      <c r="S5655" s="99" t="str">
        <f t="shared" ref="S5655" si="14866">IF(COUNTA(Y5652:DP5655)=0,"none",HLOOKUP(S5652,Y5652:DP5655,4,FALSE))</f>
        <v>none</v>
      </c>
      <c r="T5655" s="100"/>
      <c r="U5655" s="100" t="str">
        <f t="array" ref="U5655">IF(COUNTA(Y5652:DP5655)=0,"none",IF($U$2="WAHR",$W$3,Abfrage!$F$4))</f>
        <v>none</v>
      </c>
      <c r="V5655" s="100" t="str">
        <f t="array" ref="V5655">IF(COUNTA(Y5652:DP5655)=0,"none",IF($U$2="WAHR",$W$3,Abfrage!$F$4))</f>
        <v>none</v>
      </c>
      <c r="W5655" s="100" t="str">
        <f t="array" ref="W5655">IF(COUNTA(Y5652:DP5655)=0,"none",IF($U$2="WAHR",$W$3,Abfrage!$F$4))</f>
        <v>none</v>
      </c>
      <c r="X5655" s="109"/>
    </row>
    <row r="5656" spans="2:25">
      <c r="B5656" s="75" t="s">
        <v>3480</v>
      </c>
      <c r="C5656" s="76">
        <v>1000099049</v>
      </c>
      <c r="D5656" s="75" t="s">
        <v>169</v>
      </c>
      <c r="E5656" s="75" t="s">
        <v>604</v>
      </c>
      <c r="F5656" s="75" t="s">
        <v>2692</v>
      </c>
      <c r="G5656" s="75" t="s">
        <v>306</v>
      </c>
      <c r="H5656" s="75" t="e">
        <v>#N/A</v>
      </c>
      <c r="I5656" s="75" t="s">
        <v>3481</v>
      </c>
      <c r="J5656" s="75" t="s">
        <v>3482</v>
      </c>
      <c r="K5656" s="75" t="s">
        <v>306</v>
      </c>
      <c r="L5656" s="75" t="s">
        <v>306</v>
      </c>
      <c r="M5656" s="75" t="s">
        <v>306</v>
      </c>
      <c r="N5656" s="75" t="s">
        <v>306</v>
      </c>
      <c r="O5656" s="75" t="s">
        <v>309</v>
      </c>
      <c r="P5656" s="76" t="s">
        <v>306</v>
      </c>
      <c r="Q5656" s="216"/>
      <c r="R5656" s="77" t="str">
        <f t="shared" ref="R5656" si="14867">IF(COUNTA(Y5656:DP5659)=0,"01.01.1900",INDEX(Y5656:DP5656,MATCH(R5657,Y5657:DP5657,0)))</f>
        <v>01.01.1900</v>
      </c>
      <c r="S5656" s="78" t="str">
        <f t="shared" ref="S5656" si="14868">IF(COUNTA(Y5656:DP5659)=0,"01.01.1900",MAX(Y5656:DP5656))</f>
        <v>01.01.1900</v>
      </c>
      <c r="T5656" s="79"/>
      <c r="U5656" s="80" t="str">
        <f t="array" ref="U5656">IF(COUNTA(Y5656:DP5659)=0,"01.01.1900",IF(ISERROR(HLOOKUP(U5659,Y5659:DP5659,1,FALSE)),"01.01.1900",INDEX(Y5656:DP5656,MATCH(U5657&amp;U5659,Y5657:DP5657&amp;Y5659:DP5659,0))))</f>
        <v>01.01.1900</v>
      </c>
      <c r="V5656" s="81" t="str">
        <f t="shared" ref="V5656" si="14869">IF(COUNTA(Y5656:DP5659)=0,"01.01.1900",_xlfn.MAXIFS(Y5656:DP5656,Y5659:DP5659,V5659))</f>
        <v>01.01.1900</v>
      </c>
      <c r="W5656" s="82"/>
      <c r="X5656" s="106"/>
    </row>
    <row r="5657" spans="2:25">
      <c r="B5657" s="83"/>
      <c r="C5657" s="84"/>
      <c r="D5657" s="83"/>
      <c r="E5657" s="83"/>
      <c r="F5657" s="83"/>
      <c r="G5657" s="83"/>
      <c r="H5657" s="83"/>
      <c r="I5657" s="83"/>
      <c r="J5657" s="83"/>
      <c r="K5657" s="83"/>
      <c r="L5657" s="83"/>
      <c r="M5657" s="83"/>
      <c r="N5657" s="83"/>
      <c r="O5657" s="83"/>
      <c r="P5657" s="84"/>
      <c r="Q5657" s="217"/>
      <c r="R5657" s="85">
        <f t="shared" ref="R5657" si="14870">IF(COUNTA(Y5656:DP5659)=0,0,MIN(Y5657:DP5657))</f>
        <v>0</v>
      </c>
      <c r="S5657" s="86">
        <f t="shared" ref="S5657" si="14871">IF(COUNTA(Y5656:DP5659)=0,0,HLOOKUP(S5656,Y5656:DP5659,2,FALSE))</f>
        <v>0</v>
      </c>
      <c r="T5657" s="87">
        <f t="shared" ref="T5657" si="14872">IF(COUNTA(Y5656:DP5659)=0,0,AVERAGE(Y5657:DP5657))</f>
        <v>0</v>
      </c>
      <c r="U5657" s="88">
        <f t="shared" ref="U5657" si="14873">IF(COUNTA(Y5656:DP5659)=0,0,_xlfn.MINIFS(Y5657:DP5657,Y5659:DP5659,U5659))</f>
        <v>0</v>
      </c>
      <c r="V5657" s="89">
        <f t="array" ref="V5657">IF(COUNTA(Y5656:DP5659)=0,0,IF(ISERROR(HLOOKUP(V5659,Y5659:DP5659,1,FALSE)),0,INDEX(Y5657:DP5657,MATCH(V5656&amp;V5659,Y5656:DP5656&amp;Y5659:DP5659,0))))</f>
        <v>0</v>
      </c>
      <c r="W5657" s="90">
        <f t="array" ref="W5657">IF(COUNTA(Y5656:DP5659)=0,0,IF(ISERROR(HLOOKUP(W5659,Y5659:DP5659,1,FALSE)),0,AVERAGEIF(Y5659:DP5659,$W5659,Y5657:DP5657)))</f>
        <v>0</v>
      </c>
      <c r="X5657" s="107"/>
    </row>
    <row r="5658" spans="2:25">
      <c r="B5658" s="83"/>
      <c r="C5658" s="84"/>
      <c r="D5658" s="83"/>
      <c r="E5658" s="83"/>
      <c r="F5658" s="83"/>
      <c r="G5658" s="83"/>
      <c r="H5658" s="83"/>
      <c r="I5658" s="83"/>
      <c r="J5658" s="83"/>
      <c r="K5658" s="83"/>
      <c r="L5658" s="83"/>
      <c r="M5658" s="83"/>
      <c r="N5658" s="83"/>
      <c r="O5658" s="83"/>
      <c r="P5658" s="84"/>
      <c r="Q5658" s="217"/>
      <c r="R5658" s="91">
        <f t="shared" ref="R5658" si="14874">IF(COUNTA(Y5656:DP5659)=0,0,HLOOKUP(R5657,Y5657:DP5659,2,FALSE))</f>
        <v>0</v>
      </c>
      <c r="S5658" s="92">
        <f t="shared" ref="S5658" si="14875">IF(COUNTA(Y5656:DP5659)=0,0,HLOOKUP(S5656,Y5656:DP5659,3,FALSE))</f>
        <v>0</v>
      </c>
      <c r="T5658" s="93"/>
      <c r="U5658" s="94">
        <f t="array" ref="U5658">IF(COUNTA(Y5656:DP5659)=0,0,IF(ISERROR(HLOOKUP(U5659,Y5659:DP5659,1,FALSE)),0,INDEX(Y5658:DP5658,MATCH(U5657&amp;U5659,Y5657:DP5657&amp;Y5659:DP5659,0))))</f>
        <v>0</v>
      </c>
      <c r="V5658" s="94">
        <f t="array" ref="V5658">IF(COUNTA(Y5656:DP5659)=0,0,IF(ISERROR(HLOOKUP(V5659,Y5659:DP5659,1,FALSE)),0,INDEX(Y5658:DP5658,MATCH(V5657&amp;V5659,Y5657:DP5657&amp;Y5659:DP5659,0))))</f>
        <v>0</v>
      </c>
      <c r="W5658" s="95"/>
      <c r="X5658" s="108"/>
    </row>
    <row r="5659" spans="2:25" ht="13.9" thickBot="1">
      <c r="B5659" s="96"/>
      <c r="C5659" s="97"/>
      <c r="D5659" s="96"/>
      <c r="E5659" s="96"/>
      <c r="F5659" s="96"/>
      <c r="G5659" s="96"/>
      <c r="H5659" s="96"/>
      <c r="I5659" s="96"/>
      <c r="J5659" s="96"/>
      <c r="K5659" s="96"/>
      <c r="L5659" s="96"/>
      <c r="M5659" s="96"/>
      <c r="N5659" s="96"/>
      <c r="O5659" s="96"/>
      <c r="P5659" s="97"/>
      <c r="Q5659" s="218"/>
      <c r="R5659" s="98" t="str">
        <f t="shared" ref="R5659" si="14876">IF(COUNTA(Y5656:DP5659)=0,"none",HLOOKUP(R5657,Y5657:DP5659,3,FALSE))</f>
        <v>none</v>
      </c>
      <c r="S5659" s="99" t="str">
        <f t="shared" ref="S5659" si="14877">IF(COUNTA(Y5656:DP5659)=0,"none",HLOOKUP(S5656,Y5656:DP5659,4,FALSE))</f>
        <v>none</v>
      </c>
      <c r="T5659" s="100"/>
      <c r="U5659" s="100" t="str">
        <f t="array" ref="U5659">IF(COUNTA(Y5656:DP5659)=0,"none",IF($U$2="WAHR",$W$3,Abfrage!$F$4))</f>
        <v>none</v>
      </c>
      <c r="V5659" s="100" t="str">
        <f t="array" ref="V5659">IF(COUNTA(Y5656:DP5659)=0,"none",IF($U$2="WAHR",$W$3,Abfrage!$F$4))</f>
        <v>none</v>
      </c>
      <c r="W5659" s="100" t="str">
        <f t="array" ref="W5659">IF(COUNTA(Y5656:DP5659)=0,"none",IF($U$2="WAHR",$W$3,Abfrage!$F$4))</f>
        <v>none</v>
      </c>
      <c r="X5659" s="109"/>
    </row>
    <row r="5660" spans="2:25">
      <c r="B5660" s="75" t="s">
        <v>3483</v>
      </c>
      <c r="C5660" s="76">
        <v>1000328917</v>
      </c>
      <c r="D5660" s="75" t="s">
        <v>89</v>
      </c>
      <c r="E5660" s="75" t="s">
        <v>125</v>
      </c>
      <c r="F5660" s="75" t="s">
        <v>407</v>
      </c>
      <c r="G5660" s="75" t="s">
        <v>306</v>
      </c>
      <c r="H5660" s="75" t="e">
        <v>#N/A</v>
      </c>
      <c r="I5660" s="75" t="s">
        <v>79</v>
      </c>
      <c r="J5660" s="75" t="s">
        <v>3484</v>
      </c>
      <c r="K5660" s="75" t="s">
        <v>306</v>
      </c>
      <c r="L5660" s="75" t="s">
        <v>306</v>
      </c>
      <c r="M5660" s="75" t="s">
        <v>306</v>
      </c>
      <c r="N5660" s="75" t="s">
        <v>306</v>
      </c>
      <c r="O5660" s="75" t="s">
        <v>309</v>
      </c>
      <c r="P5660" s="76" t="s">
        <v>306</v>
      </c>
      <c r="Q5660" s="216"/>
      <c r="R5660" s="77" t="str">
        <f t="shared" ref="R5660" si="14878">IF(COUNTA(Y5660:DP5663)=0,"01.01.1900",INDEX(Y5660:DP5660,MATCH(R5661,Y5661:DP5661,0)))</f>
        <v>01.01.1900</v>
      </c>
      <c r="S5660" s="78" t="str">
        <f t="shared" ref="S5660" si="14879">IF(COUNTA(Y5660:DP5663)=0,"01.01.1900",MAX(Y5660:DP5660))</f>
        <v>01.01.1900</v>
      </c>
      <c r="T5660" s="79"/>
      <c r="U5660" s="80" t="str">
        <f t="array" ref="U5660">IF(COUNTA(Y5660:DP5663)=0,"01.01.1900",IF(ISERROR(HLOOKUP(U5663,Y5663:DP5663,1,FALSE)),"01.01.1900",INDEX(Y5660:DP5660,MATCH(U5661&amp;U5663,Y5661:DP5661&amp;Y5663:DP5663,0))))</f>
        <v>01.01.1900</v>
      </c>
      <c r="V5660" s="81" t="str">
        <f t="shared" ref="V5660" si="14880">IF(COUNTA(Y5660:DP5663)=0,"01.01.1900",_xlfn.MAXIFS(Y5660:DP5660,Y5663:DP5663,V5663))</f>
        <v>01.01.1900</v>
      </c>
      <c r="W5660" s="82"/>
      <c r="X5660" s="106"/>
    </row>
    <row r="5661" spans="2:25">
      <c r="B5661" s="83"/>
      <c r="C5661" s="84"/>
      <c r="D5661" s="83"/>
      <c r="E5661" s="83"/>
      <c r="F5661" s="83"/>
      <c r="G5661" s="83"/>
      <c r="H5661" s="83"/>
      <c r="I5661" s="83"/>
      <c r="J5661" s="83"/>
      <c r="K5661" s="83"/>
      <c r="L5661" s="83"/>
      <c r="M5661" s="83"/>
      <c r="N5661" s="83"/>
      <c r="O5661" s="83"/>
      <c r="P5661" s="84"/>
      <c r="Q5661" s="217"/>
      <c r="R5661" s="85">
        <f t="shared" ref="R5661" si="14881">IF(COUNTA(Y5660:DP5663)=0,0,MIN(Y5661:DP5661))</f>
        <v>0</v>
      </c>
      <c r="S5661" s="86">
        <f t="shared" ref="S5661" si="14882">IF(COUNTA(Y5660:DP5663)=0,0,HLOOKUP(S5660,Y5660:DP5663,2,FALSE))</f>
        <v>0</v>
      </c>
      <c r="T5661" s="87">
        <f t="shared" ref="T5661" si="14883">IF(COUNTA(Y5660:DP5663)=0,0,AVERAGE(Y5661:DP5661))</f>
        <v>0</v>
      </c>
      <c r="U5661" s="88">
        <f t="shared" ref="U5661" si="14884">IF(COUNTA(Y5660:DP5663)=0,0,_xlfn.MINIFS(Y5661:DP5661,Y5663:DP5663,U5663))</f>
        <v>0</v>
      </c>
      <c r="V5661" s="89">
        <f t="array" ref="V5661">IF(COUNTA(Y5660:DP5663)=0,0,IF(ISERROR(HLOOKUP(V5663,Y5663:DP5663,1,FALSE)),0,INDEX(Y5661:DP5661,MATCH(V5660&amp;V5663,Y5660:DP5660&amp;Y5663:DP5663,0))))</f>
        <v>0</v>
      </c>
      <c r="W5661" s="90">
        <f t="array" ref="W5661">IF(COUNTA(Y5660:DP5663)=0,0,IF(ISERROR(HLOOKUP(W5663,Y5663:DP5663,1,FALSE)),0,AVERAGEIF(Y5663:DP5663,$W5663,Y5661:DP5661)))</f>
        <v>0</v>
      </c>
      <c r="X5661" s="107"/>
    </row>
    <row r="5662" spans="2:25">
      <c r="B5662" s="83"/>
      <c r="C5662" s="84"/>
      <c r="D5662" s="83"/>
      <c r="E5662" s="83"/>
      <c r="F5662" s="83"/>
      <c r="G5662" s="83"/>
      <c r="H5662" s="83"/>
      <c r="I5662" s="83"/>
      <c r="J5662" s="83"/>
      <c r="K5662" s="83"/>
      <c r="L5662" s="83"/>
      <c r="M5662" s="83"/>
      <c r="N5662" s="83"/>
      <c r="O5662" s="83"/>
      <c r="P5662" s="84"/>
      <c r="Q5662" s="217"/>
      <c r="R5662" s="91">
        <f t="shared" ref="R5662" si="14885">IF(COUNTA(Y5660:DP5663)=0,0,HLOOKUP(R5661,Y5661:DP5663,2,FALSE))</f>
        <v>0</v>
      </c>
      <c r="S5662" s="92">
        <f t="shared" ref="S5662" si="14886">IF(COUNTA(Y5660:DP5663)=0,0,HLOOKUP(S5660,Y5660:DP5663,3,FALSE))</f>
        <v>0</v>
      </c>
      <c r="T5662" s="93"/>
      <c r="U5662" s="94">
        <f t="array" ref="U5662">IF(COUNTA(Y5660:DP5663)=0,0,IF(ISERROR(HLOOKUP(U5663,Y5663:DP5663,1,FALSE)),0,INDEX(Y5662:DP5662,MATCH(U5661&amp;U5663,Y5661:DP5661&amp;Y5663:DP5663,0))))</f>
        <v>0</v>
      </c>
      <c r="V5662" s="94">
        <f t="array" ref="V5662">IF(COUNTA(Y5660:DP5663)=0,0,IF(ISERROR(HLOOKUP(V5663,Y5663:DP5663,1,FALSE)),0,INDEX(Y5662:DP5662,MATCH(V5661&amp;V5663,Y5661:DP5661&amp;Y5663:DP5663,0))))</f>
        <v>0</v>
      </c>
      <c r="W5662" s="95"/>
      <c r="X5662" s="108"/>
    </row>
    <row r="5663" spans="2:25" ht="13.9" thickBot="1">
      <c r="B5663" s="96"/>
      <c r="C5663" s="97"/>
      <c r="D5663" s="96"/>
      <c r="E5663" s="96"/>
      <c r="F5663" s="96"/>
      <c r="G5663" s="96"/>
      <c r="H5663" s="96"/>
      <c r="I5663" s="96"/>
      <c r="J5663" s="96"/>
      <c r="K5663" s="96"/>
      <c r="L5663" s="96"/>
      <c r="M5663" s="96"/>
      <c r="N5663" s="96"/>
      <c r="O5663" s="96"/>
      <c r="P5663" s="97"/>
      <c r="Q5663" s="218"/>
      <c r="R5663" s="98" t="str">
        <f t="shared" ref="R5663" si="14887">IF(COUNTA(Y5660:DP5663)=0,"none",HLOOKUP(R5661,Y5661:DP5663,3,FALSE))</f>
        <v>none</v>
      </c>
      <c r="S5663" s="99" t="str">
        <f t="shared" ref="S5663" si="14888">IF(COUNTA(Y5660:DP5663)=0,"none",HLOOKUP(S5660,Y5660:DP5663,4,FALSE))</f>
        <v>none</v>
      </c>
      <c r="T5663" s="100"/>
      <c r="U5663" s="100" t="str">
        <f t="array" ref="U5663">IF(COUNTA(Y5660:DP5663)=0,"none",IF($U$2="WAHR",$W$3,Abfrage!$F$4))</f>
        <v>none</v>
      </c>
      <c r="V5663" s="100" t="str">
        <f t="array" ref="V5663">IF(COUNTA(Y5660:DP5663)=0,"none",IF($U$2="WAHR",$W$3,Abfrage!$F$4))</f>
        <v>none</v>
      </c>
      <c r="W5663" s="100" t="str">
        <f t="array" ref="W5663">IF(COUNTA(Y5660:DP5663)=0,"none",IF($U$2="WAHR",$W$3,Abfrage!$F$4))</f>
        <v>none</v>
      </c>
      <c r="X5663" s="109"/>
    </row>
    <row r="5664" spans="2:25">
      <c r="B5664" s="75" t="s">
        <v>3485</v>
      </c>
      <c r="C5664" s="76">
        <v>1000264194</v>
      </c>
      <c r="D5664" s="75" t="s">
        <v>89</v>
      </c>
      <c r="E5664" s="75" t="s">
        <v>125</v>
      </c>
      <c r="F5664" s="75" t="s">
        <v>407</v>
      </c>
      <c r="G5664" s="75" t="s">
        <v>306</v>
      </c>
      <c r="H5664" s="75" t="e">
        <v>#N/A</v>
      </c>
      <c r="I5664" s="75" t="s">
        <v>79</v>
      </c>
      <c r="J5664" s="75" t="s">
        <v>3486</v>
      </c>
      <c r="K5664" s="75" t="s">
        <v>306</v>
      </c>
      <c r="L5664" s="75" t="s">
        <v>306</v>
      </c>
      <c r="M5664" s="75" t="s">
        <v>306</v>
      </c>
      <c r="N5664" s="75" t="s">
        <v>306</v>
      </c>
      <c r="O5664" s="75" t="s">
        <v>309</v>
      </c>
      <c r="P5664" s="76" t="s">
        <v>306</v>
      </c>
      <c r="Q5664" s="216"/>
      <c r="R5664" s="77" t="str">
        <f t="shared" ref="R5664" si="14889">IF(COUNTA(Y5664:DP5667)=0,"01.01.1900",INDEX(Y5664:DP5664,MATCH(R5665,Y5665:DP5665,0)))</f>
        <v>01.01.1900</v>
      </c>
      <c r="S5664" s="78" t="str">
        <f t="shared" ref="S5664" si="14890">IF(COUNTA(Y5664:DP5667)=0,"01.01.1900",MAX(Y5664:DP5664))</f>
        <v>01.01.1900</v>
      </c>
      <c r="T5664" s="79"/>
      <c r="U5664" s="80" t="str">
        <f t="array" ref="U5664">IF(COUNTA(Y5664:DP5667)=0,"01.01.1900",IF(ISERROR(HLOOKUP(U5667,Y5667:DP5667,1,FALSE)),"01.01.1900",INDEX(Y5664:DP5664,MATCH(U5665&amp;U5667,Y5665:DP5665&amp;Y5667:DP5667,0))))</f>
        <v>01.01.1900</v>
      </c>
      <c r="V5664" s="81" t="str">
        <f t="shared" ref="V5664" si="14891">IF(COUNTA(Y5664:DP5667)=0,"01.01.1900",_xlfn.MAXIFS(Y5664:DP5664,Y5667:DP5667,V5667))</f>
        <v>01.01.1900</v>
      </c>
      <c r="W5664" s="82"/>
      <c r="X5664" s="106"/>
    </row>
    <row r="5665" spans="2:26">
      <c r="B5665" s="83"/>
      <c r="C5665" s="84"/>
      <c r="D5665" s="83"/>
      <c r="E5665" s="83"/>
      <c r="F5665" s="83"/>
      <c r="G5665" s="83"/>
      <c r="H5665" s="83"/>
      <c r="I5665" s="83"/>
      <c r="J5665" s="83"/>
      <c r="K5665" s="83"/>
      <c r="L5665" s="83"/>
      <c r="M5665" s="83"/>
      <c r="N5665" s="83"/>
      <c r="O5665" s="83"/>
      <c r="P5665" s="84"/>
      <c r="Q5665" s="217"/>
      <c r="R5665" s="85">
        <f t="shared" ref="R5665" si="14892">IF(COUNTA(Y5664:DP5667)=0,0,MIN(Y5665:DP5665))</f>
        <v>0</v>
      </c>
      <c r="S5665" s="86">
        <f t="shared" ref="S5665" si="14893">IF(COUNTA(Y5664:DP5667)=0,0,HLOOKUP(S5664,Y5664:DP5667,2,FALSE))</f>
        <v>0</v>
      </c>
      <c r="T5665" s="87">
        <f t="shared" ref="T5665" si="14894">IF(COUNTA(Y5664:DP5667)=0,0,AVERAGE(Y5665:DP5665))</f>
        <v>0</v>
      </c>
      <c r="U5665" s="88">
        <f t="shared" ref="U5665" si="14895">IF(COUNTA(Y5664:DP5667)=0,0,_xlfn.MINIFS(Y5665:DP5665,Y5667:DP5667,U5667))</f>
        <v>0</v>
      </c>
      <c r="V5665" s="89">
        <f t="array" ref="V5665">IF(COUNTA(Y5664:DP5667)=0,0,IF(ISERROR(HLOOKUP(V5667,Y5667:DP5667,1,FALSE)),0,INDEX(Y5665:DP5665,MATCH(V5664&amp;V5667,Y5664:DP5664&amp;Y5667:DP5667,0))))</f>
        <v>0</v>
      </c>
      <c r="W5665" s="90">
        <f t="array" ref="W5665">IF(COUNTA(Y5664:DP5667)=0,0,IF(ISERROR(HLOOKUP(W5667,Y5667:DP5667,1,FALSE)),0,AVERAGEIF(Y5667:DP5667,$W5667,Y5665:DP5665)))</f>
        <v>0</v>
      </c>
      <c r="X5665" s="107"/>
    </row>
    <row r="5666" spans="2:26">
      <c r="B5666" s="83"/>
      <c r="C5666" s="84"/>
      <c r="D5666" s="83"/>
      <c r="E5666" s="83"/>
      <c r="F5666" s="83"/>
      <c r="G5666" s="83"/>
      <c r="H5666" s="83"/>
      <c r="I5666" s="83"/>
      <c r="J5666" s="83"/>
      <c r="K5666" s="83"/>
      <c r="L5666" s="83"/>
      <c r="M5666" s="83"/>
      <c r="N5666" s="83"/>
      <c r="O5666" s="83"/>
      <c r="P5666" s="84"/>
      <c r="Q5666" s="217"/>
      <c r="R5666" s="91">
        <f t="shared" ref="R5666" si="14896">IF(COUNTA(Y5664:DP5667)=0,0,HLOOKUP(R5665,Y5665:DP5667,2,FALSE))</f>
        <v>0</v>
      </c>
      <c r="S5666" s="92">
        <f t="shared" ref="S5666" si="14897">IF(COUNTA(Y5664:DP5667)=0,0,HLOOKUP(S5664,Y5664:DP5667,3,FALSE))</f>
        <v>0</v>
      </c>
      <c r="T5666" s="93"/>
      <c r="U5666" s="94">
        <f t="array" ref="U5666">IF(COUNTA(Y5664:DP5667)=0,0,IF(ISERROR(HLOOKUP(U5667,Y5667:DP5667,1,FALSE)),0,INDEX(Y5666:DP5666,MATCH(U5665&amp;U5667,Y5665:DP5665&amp;Y5667:DP5667,0))))</f>
        <v>0</v>
      </c>
      <c r="V5666" s="94">
        <f t="array" ref="V5666">IF(COUNTA(Y5664:DP5667)=0,0,IF(ISERROR(HLOOKUP(V5667,Y5667:DP5667,1,FALSE)),0,INDEX(Y5666:DP5666,MATCH(V5665&amp;V5667,Y5665:DP5665&amp;Y5667:DP5667,0))))</f>
        <v>0</v>
      </c>
      <c r="W5666" s="95"/>
      <c r="X5666" s="108"/>
    </row>
    <row r="5667" spans="2:26" ht="13.9" thickBot="1">
      <c r="B5667" s="96"/>
      <c r="C5667" s="97"/>
      <c r="D5667" s="96"/>
      <c r="E5667" s="96"/>
      <c r="F5667" s="96"/>
      <c r="G5667" s="96"/>
      <c r="H5667" s="96"/>
      <c r="I5667" s="96"/>
      <c r="J5667" s="96"/>
      <c r="K5667" s="96"/>
      <c r="L5667" s="96"/>
      <c r="M5667" s="96"/>
      <c r="N5667" s="96"/>
      <c r="O5667" s="96"/>
      <c r="P5667" s="97"/>
      <c r="Q5667" s="218"/>
      <c r="R5667" s="98" t="str">
        <f t="shared" ref="R5667" si="14898">IF(COUNTA(Y5664:DP5667)=0,"none",HLOOKUP(R5665,Y5665:DP5667,3,FALSE))</f>
        <v>none</v>
      </c>
      <c r="S5667" s="99" t="str">
        <f t="shared" ref="S5667" si="14899">IF(COUNTA(Y5664:DP5667)=0,"none",HLOOKUP(S5664,Y5664:DP5667,4,FALSE))</f>
        <v>none</v>
      </c>
      <c r="T5667" s="100"/>
      <c r="U5667" s="100" t="str">
        <f t="array" ref="U5667">IF(COUNTA(Y5664:DP5667)=0,"none",IF($U$2="WAHR",$W$3,Abfrage!$F$4))</f>
        <v>none</v>
      </c>
      <c r="V5667" s="100" t="str">
        <f t="array" ref="V5667">IF(COUNTA(Y5664:DP5667)=0,"none",IF($U$2="WAHR",$W$3,Abfrage!$F$4))</f>
        <v>none</v>
      </c>
      <c r="W5667" s="100" t="str">
        <f t="array" ref="W5667">IF(COUNTA(Y5664:DP5667)=0,"none",IF($U$2="WAHR",$W$3,Abfrage!$F$4))</f>
        <v>none</v>
      </c>
      <c r="X5667" s="109"/>
    </row>
    <row r="5668" spans="2:26">
      <c r="B5668" s="75" t="s">
        <v>3487</v>
      </c>
      <c r="C5668" s="76">
        <v>1000033683</v>
      </c>
      <c r="D5668" s="75" t="s">
        <v>169</v>
      </c>
      <c r="E5668" s="75" t="s">
        <v>604</v>
      </c>
      <c r="F5668" s="75" t="s">
        <v>605</v>
      </c>
      <c r="G5668" s="75" t="s">
        <v>605</v>
      </c>
      <c r="H5668" s="75" t="e">
        <v>#N/A</v>
      </c>
      <c r="I5668" s="75" t="s">
        <v>606</v>
      </c>
      <c r="J5668" s="75" t="s">
        <v>3488</v>
      </c>
      <c r="K5668" s="75" t="s">
        <v>306</v>
      </c>
      <c r="L5668" s="75" t="s">
        <v>306</v>
      </c>
      <c r="M5668" s="75" t="s">
        <v>306</v>
      </c>
      <c r="N5668" s="75" t="s">
        <v>306</v>
      </c>
      <c r="O5668" s="75" t="s">
        <v>309</v>
      </c>
      <c r="P5668" s="76" t="s">
        <v>306</v>
      </c>
      <c r="Q5668" s="216"/>
      <c r="R5668" s="77" t="str">
        <f t="shared" ref="R5668" si="14900">IF(COUNTA(Y5668:DP5671)=0,"01.01.1900",INDEX(Y5668:DP5668,MATCH(R5669,Y5669:DP5669,0)))</f>
        <v>01.01.1900</v>
      </c>
      <c r="S5668" s="78" t="str">
        <f t="shared" ref="S5668" si="14901">IF(COUNTA(Y5668:DP5671)=0,"01.01.1900",MAX(Y5668:DP5668))</f>
        <v>01.01.1900</v>
      </c>
      <c r="T5668" s="79"/>
      <c r="U5668" s="80" t="str">
        <f t="array" ref="U5668">IF(COUNTA(Y5668:DP5671)=0,"01.01.1900",IF(ISERROR(HLOOKUP(U5671,Y5671:DP5671,1,FALSE)),"01.01.1900",INDEX(Y5668:DP5668,MATCH(U5669&amp;U5671,Y5669:DP5669&amp;Y5671:DP5671,0))))</f>
        <v>01.01.1900</v>
      </c>
      <c r="V5668" s="81" t="str">
        <f t="shared" ref="V5668" si="14902">IF(COUNTA(Y5668:DP5671)=0,"01.01.1900",_xlfn.MAXIFS(Y5668:DP5668,Y5671:DP5671,V5671))</f>
        <v>01.01.1900</v>
      </c>
      <c r="W5668" s="82"/>
      <c r="X5668" s="106"/>
    </row>
    <row r="5669" spans="2:26">
      <c r="B5669" s="83"/>
      <c r="C5669" s="84"/>
      <c r="D5669" s="83"/>
      <c r="E5669" s="83"/>
      <c r="F5669" s="83"/>
      <c r="G5669" s="83"/>
      <c r="H5669" s="83"/>
      <c r="I5669" s="83"/>
      <c r="J5669" s="83"/>
      <c r="K5669" s="83"/>
      <c r="L5669" s="83"/>
      <c r="M5669" s="83"/>
      <c r="N5669" s="83"/>
      <c r="O5669" s="83"/>
      <c r="P5669" s="84"/>
      <c r="Q5669" s="217"/>
      <c r="R5669" s="85">
        <f t="shared" ref="R5669" si="14903">IF(COUNTA(Y5668:DP5671)=0,0,MIN(Y5669:DP5669))</f>
        <v>0</v>
      </c>
      <c r="S5669" s="86">
        <f t="shared" ref="S5669" si="14904">IF(COUNTA(Y5668:DP5671)=0,0,HLOOKUP(S5668,Y5668:DP5671,2,FALSE))</f>
        <v>0</v>
      </c>
      <c r="T5669" s="87">
        <f t="shared" ref="T5669" si="14905">IF(COUNTA(Y5668:DP5671)=0,0,AVERAGE(Y5669:DP5669))</f>
        <v>0</v>
      </c>
      <c r="U5669" s="88">
        <f t="shared" ref="U5669" si="14906">IF(COUNTA(Y5668:DP5671)=0,0,_xlfn.MINIFS(Y5669:DP5669,Y5671:DP5671,U5671))</f>
        <v>0</v>
      </c>
      <c r="V5669" s="89">
        <f t="array" ref="V5669">IF(COUNTA(Y5668:DP5671)=0,0,IF(ISERROR(HLOOKUP(V5671,Y5671:DP5671,1,FALSE)),0,INDEX(Y5669:DP5669,MATCH(V5668&amp;V5671,Y5668:DP5668&amp;Y5671:DP5671,0))))</f>
        <v>0</v>
      </c>
      <c r="W5669" s="90">
        <f t="array" ref="W5669">IF(COUNTA(Y5668:DP5671)=0,0,IF(ISERROR(HLOOKUP(W5671,Y5671:DP5671,1,FALSE)),0,AVERAGEIF(Y5671:DP5671,$W5671,Y5669:DP5669)))</f>
        <v>0</v>
      </c>
      <c r="X5669" s="107"/>
    </row>
    <row r="5670" spans="2:26">
      <c r="B5670" s="83"/>
      <c r="C5670" s="84"/>
      <c r="D5670" s="83"/>
      <c r="E5670" s="83"/>
      <c r="F5670" s="83"/>
      <c r="G5670" s="83"/>
      <c r="H5670" s="83"/>
      <c r="I5670" s="83"/>
      <c r="J5670" s="83"/>
      <c r="K5670" s="83"/>
      <c r="L5670" s="83"/>
      <c r="M5670" s="83"/>
      <c r="N5670" s="83"/>
      <c r="O5670" s="83"/>
      <c r="P5670" s="84"/>
      <c r="Q5670" s="217"/>
      <c r="R5670" s="91">
        <f t="shared" ref="R5670" si="14907">IF(COUNTA(Y5668:DP5671)=0,0,HLOOKUP(R5669,Y5669:DP5671,2,FALSE))</f>
        <v>0</v>
      </c>
      <c r="S5670" s="92">
        <f t="shared" ref="S5670" si="14908">IF(COUNTA(Y5668:DP5671)=0,0,HLOOKUP(S5668,Y5668:DP5671,3,FALSE))</f>
        <v>0</v>
      </c>
      <c r="T5670" s="93"/>
      <c r="U5670" s="94">
        <f t="array" ref="U5670">IF(COUNTA(Y5668:DP5671)=0,0,IF(ISERROR(HLOOKUP(U5671,Y5671:DP5671,1,FALSE)),0,INDEX(Y5670:DP5670,MATCH(U5669&amp;U5671,Y5669:DP5669&amp;Y5671:DP5671,0))))</f>
        <v>0</v>
      </c>
      <c r="V5670" s="94">
        <f t="array" ref="V5670">IF(COUNTA(Y5668:DP5671)=0,0,IF(ISERROR(HLOOKUP(V5671,Y5671:DP5671,1,FALSE)),0,INDEX(Y5670:DP5670,MATCH(V5669&amp;V5671,Y5669:DP5669&amp;Y5671:DP5671,0))))</f>
        <v>0</v>
      </c>
      <c r="W5670" s="95"/>
      <c r="X5670" s="108"/>
    </row>
    <row r="5671" spans="2:26" ht="13.9" thickBot="1">
      <c r="B5671" s="96"/>
      <c r="C5671" s="97"/>
      <c r="D5671" s="96"/>
      <c r="E5671" s="96"/>
      <c r="F5671" s="96"/>
      <c r="G5671" s="96"/>
      <c r="H5671" s="96"/>
      <c r="I5671" s="96"/>
      <c r="J5671" s="96"/>
      <c r="K5671" s="96"/>
      <c r="L5671" s="96"/>
      <c r="M5671" s="96"/>
      <c r="N5671" s="96"/>
      <c r="O5671" s="96"/>
      <c r="P5671" s="97"/>
      <c r="Q5671" s="218"/>
      <c r="R5671" s="98" t="str">
        <f t="shared" ref="R5671" si="14909">IF(COUNTA(Y5668:DP5671)=0,"none",HLOOKUP(R5669,Y5669:DP5671,3,FALSE))</f>
        <v>none</v>
      </c>
      <c r="S5671" s="99" t="str">
        <f t="shared" ref="S5671" si="14910">IF(COUNTA(Y5668:DP5671)=0,"none",HLOOKUP(S5668,Y5668:DP5671,4,FALSE))</f>
        <v>none</v>
      </c>
      <c r="T5671" s="100"/>
      <c r="U5671" s="100" t="str">
        <f t="array" ref="U5671">IF(COUNTA(Y5668:DP5671)=0,"none",IF($U$2="WAHR",$W$3,Abfrage!$F$4))</f>
        <v>none</v>
      </c>
      <c r="V5671" s="100" t="str">
        <f t="array" ref="V5671">IF(COUNTA(Y5668:DP5671)=0,"none",IF($U$2="WAHR",$W$3,Abfrage!$F$4))</f>
        <v>none</v>
      </c>
      <c r="W5671" s="100" t="str">
        <f t="array" ref="W5671">IF(COUNTA(Y5668:DP5671)=0,"none",IF($U$2="WAHR",$W$3,Abfrage!$F$4))</f>
        <v>none</v>
      </c>
      <c r="X5671" s="109"/>
    </row>
    <row r="5672" spans="2:26">
      <c r="B5672" s="75" t="s">
        <v>3489</v>
      </c>
      <c r="C5672" s="76">
        <v>1000302946</v>
      </c>
      <c r="D5672" s="75" t="s">
        <v>169</v>
      </c>
      <c r="E5672" s="75" t="s">
        <v>125</v>
      </c>
      <c r="F5672" s="75" t="s">
        <v>501</v>
      </c>
      <c r="G5672" s="75" t="s">
        <v>501</v>
      </c>
      <c r="H5672" s="75" t="s">
        <v>44</v>
      </c>
      <c r="I5672" s="75" t="s">
        <v>41</v>
      </c>
      <c r="J5672" s="75" t="s">
        <v>3490</v>
      </c>
      <c r="K5672" s="75" t="s">
        <v>306</v>
      </c>
      <c r="L5672" s="75" t="s">
        <v>306</v>
      </c>
      <c r="M5672" s="75" t="s">
        <v>306</v>
      </c>
      <c r="N5672" s="75" t="s">
        <v>321</v>
      </c>
      <c r="O5672" s="75" t="s">
        <v>309</v>
      </c>
      <c r="P5672" s="76" t="s">
        <v>306</v>
      </c>
      <c r="Q5672" s="216"/>
      <c r="R5672" s="77">
        <f t="shared" ref="R5672" si="14911">IF(COUNTA(Y5672:DP5675)=0,"01.01.1900",INDEX(Y5672:DP5672,MATCH(R5673,Y5673:DP5673,0)))</f>
        <v>44971</v>
      </c>
      <c r="S5672" s="78">
        <f t="shared" ref="S5672" si="14912">IF(COUNTA(Y5672:DP5675)=0,"01.01.1900",MAX(Y5672:DP5672))</f>
        <v>44971</v>
      </c>
      <c r="T5672" s="79"/>
      <c r="U5672" s="80" t="str">
        <f t="array" ref="U5672">IF(COUNTA(Y5672:DP5675)=0,"01.01.1900",IF(ISERROR(HLOOKUP(U5675,Y5675:DP5675,1,FALSE)),"01.01.1900",INDEX(Y5672:DP5672,MATCH(U5673&amp;U5675,Y5673:DP5673&amp;Y5675:DP5675,0))))</f>
        <v>01.01.1900</v>
      </c>
      <c r="V5672" s="81">
        <f t="shared" ref="V5672" si="14913">IF(COUNTA(Y5672:DP5675)=0,"01.01.1900",_xlfn.MAXIFS(Y5672:DP5672,Y5675:DP5675,V5675))</f>
        <v>0</v>
      </c>
      <c r="W5672" s="82"/>
      <c r="X5672" s="106"/>
      <c r="Y5672" s="141">
        <v>44971</v>
      </c>
      <c r="Z5672" s="141">
        <v>44971</v>
      </c>
    </row>
    <row r="5673" spans="2:26">
      <c r="B5673" s="83"/>
      <c r="C5673" s="84"/>
      <c r="D5673" s="83"/>
      <c r="E5673" s="83"/>
      <c r="F5673" s="83"/>
      <c r="G5673" s="83"/>
      <c r="H5673" s="83"/>
      <c r="I5673" s="83"/>
      <c r="J5673" s="83"/>
      <c r="K5673" s="83"/>
      <c r="L5673" s="83"/>
      <c r="M5673" s="83"/>
      <c r="N5673" s="83"/>
      <c r="O5673" s="83"/>
      <c r="P5673" s="84"/>
      <c r="Q5673" s="217"/>
      <c r="R5673" s="85">
        <f t="shared" ref="R5673" si="14914">IF(COUNTA(Y5672:DP5675)=0,0,MIN(Y5673:DP5673))</f>
        <v>0.64400000000000002</v>
      </c>
      <c r="S5673" s="86">
        <f t="shared" ref="S5673" si="14915">IF(COUNTA(Y5672:DP5675)=0,0,HLOOKUP(S5672,Y5672:DP5675,2,FALSE))</f>
        <v>0.64400000000000002</v>
      </c>
      <c r="T5673" s="87">
        <f t="shared" ref="T5673" si="14916">IF(COUNTA(Y5672:DP5675)=0,0,AVERAGE(Y5673:DP5673))</f>
        <v>0.64400000000000002</v>
      </c>
      <c r="U5673" s="88">
        <f t="shared" ref="U5673" si="14917">IF(COUNTA(Y5672:DP5675)=0,0,_xlfn.MINIFS(Y5673:DP5673,Y5675:DP5675,U5675))</f>
        <v>0</v>
      </c>
      <c r="V5673" s="89">
        <f t="array" ref="V5673">IF(COUNTA(Y5672:DP5675)=0,0,IF(ISERROR(HLOOKUP(V5675,Y5675:DP5675,1,FALSE)),0,INDEX(Y5673:DP5673,MATCH(V5672&amp;V5675,Y5672:DP5672&amp;Y5675:DP5675,0))))</f>
        <v>0</v>
      </c>
      <c r="W5673" s="90">
        <f t="array" ref="W5673">IF(COUNTA(Y5672:DP5675)=0,0,IF(ISERROR(HLOOKUP(W5675,Y5675:DP5675,1,FALSE)),0,AVERAGEIF(Y5675:DP5675,$W5675,Y5673:DP5673)))</f>
        <v>0</v>
      </c>
      <c r="X5673" s="107"/>
      <c r="Y5673" s="142">
        <v>0.64400000000000002</v>
      </c>
      <c r="Z5673" s="142">
        <v>0.64400000000000002</v>
      </c>
    </row>
    <row r="5674" spans="2:26">
      <c r="B5674" s="83"/>
      <c r="C5674" s="84"/>
      <c r="D5674" s="83"/>
      <c r="E5674" s="83"/>
      <c r="F5674" s="83"/>
      <c r="G5674" s="83"/>
      <c r="H5674" s="83"/>
      <c r="I5674" s="83"/>
      <c r="J5674" s="83"/>
      <c r="K5674" s="83"/>
      <c r="L5674" s="83"/>
      <c r="M5674" s="83"/>
      <c r="N5674" s="83"/>
      <c r="O5674" s="83"/>
      <c r="P5674" s="84"/>
      <c r="Q5674" s="217"/>
      <c r="R5674" s="91">
        <f t="shared" ref="R5674" si="14918">IF(COUNTA(Y5672:DP5675)=0,0,HLOOKUP(R5673,Y5673:DP5675,2,FALSE))</f>
        <v>1000</v>
      </c>
      <c r="S5674" s="92">
        <f t="shared" ref="S5674" si="14919">IF(COUNTA(Y5672:DP5675)=0,0,HLOOKUP(S5672,Y5672:DP5675,3,FALSE))</f>
        <v>1000</v>
      </c>
      <c r="T5674" s="93"/>
      <c r="U5674" s="94">
        <f t="array" ref="U5674">IF(COUNTA(Y5672:DP5675)=0,0,IF(ISERROR(HLOOKUP(U5675,Y5675:DP5675,1,FALSE)),0,INDEX(Y5674:DP5674,MATCH(U5673&amp;U5675,Y5673:DP5673&amp;Y5675:DP5675,0))))</f>
        <v>0</v>
      </c>
      <c r="V5674" s="94">
        <f t="array" ref="V5674">IF(COUNTA(Y5672:DP5675)=0,0,IF(ISERROR(HLOOKUP(V5675,Y5675:DP5675,1,FALSE)),0,INDEX(Y5674:DP5674,MATCH(V5673&amp;V5675,Y5673:DP5673&amp;Y5675:DP5675,0))))</f>
        <v>0</v>
      </c>
      <c r="W5674" s="95"/>
      <c r="X5674" s="108"/>
      <c r="Y5674" s="143">
        <v>1000</v>
      </c>
      <c r="Z5674" s="143">
        <v>1000</v>
      </c>
    </row>
    <row r="5675" spans="2:26" ht="13.9" thickBot="1">
      <c r="B5675" s="96"/>
      <c r="C5675" s="97"/>
      <c r="D5675" s="96"/>
      <c r="E5675" s="96"/>
      <c r="F5675" s="96"/>
      <c r="G5675" s="96"/>
      <c r="H5675" s="96"/>
      <c r="I5675" s="96"/>
      <c r="J5675" s="96"/>
      <c r="K5675" s="96"/>
      <c r="L5675" s="96"/>
      <c r="M5675" s="96"/>
      <c r="N5675" s="96"/>
      <c r="O5675" s="96"/>
      <c r="P5675" s="97"/>
      <c r="Q5675" s="218"/>
      <c r="R5675" s="98" t="str">
        <f t="shared" ref="R5675" si="14920">IF(COUNTA(Y5672:DP5675)=0,"none",HLOOKUP(R5673,Y5673:DP5675,3,FALSE))</f>
        <v>www (-30%)</v>
      </c>
      <c r="S5675" s="99" t="str">
        <f t="shared" ref="S5675" si="14921">IF(COUNTA(Y5672:DP5675)=0,"none",HLOOKUP(S5672,Y5672:DP5675,4,FALSE))</f>
        <v>www (-30%)</v>
      </c>
      <c r="T5675" s="100"/>
      <c r="U5675" s="100">
        <f t="array" ref="U5675">IF(COUNTA(Y5672:DP5675)=0,"none",IF($U$2="WAHR",$W$3,Abfrage!$F$4))</f>
        <v>0</v>
      </c>
      <c r="V5675" s="100">
        <f t="array" ref="V5675">IF(COUNTA(Y5672:DP5675)=0,"none",IF($U$2="WAHR",$W$3,Abfrage!$F$4))</f>
        <v>0</v>
      </c>
      <c r="W5675" s="100">
        <f t="array" ref="W5675">IF(COUNTA(Y5672:DP5675)=0,"none",IF($U$2="WAHR",$W$3,Abfrage!$F$4))</f>
        <v>0</v>
      </c>
      <c r="X5675" s="109"/>
      <c r="Y5675" s="144" t="s">
        <v>43</v>
      </c>
      <c r="Z5675" s="144" t="s">
        <v>43</v>
      </c>
    </row>
    <row r="5676" spans="2:26">
      <c r="B5676" s="75" t="s">
        <v>3491</v>
      </c>
      <c r="C5676" s="76">
        <v>1000365659</v>
      </c>
      <c r="D5676" s="75" t="s">
        <v>95</v>
      </c>
      <c r="E5676" s="75" t="s">
        <v>175</v>
      </c>
      <c r="F5676" s="75" t="s">
        <v>97</v>
      </c>
      <c r="G5676" s="75" t="s">
        <v>97</v>
      </c>
      <c r="H5676" s="75" t="e">
        <v>#N/A</v>
      </c>
      <c r="I5676" s="75" t="s">
        <v>51</v>
      </c>
      <c r="J5676" s="75" t="s">
        <v>3492</v>
      </c>
      <c r="K5676" s="75" t="s">
        <v>306</v>
      </c>
      <c r="L5676" s="75" t="s">
        <v>306</v>
      </c>
      <c r="M5676" s="75" t="s">
        <v>307</v>
      </c>
      <c r="N5676" s="75" t="s">
        <v>393</v>
      </c>
      <c r="O5676" s="75" t="s">
        <v>309</v>
      </c>
      <c r="P5676" s="76" t="s">
        <v>306</v>
      </c>
      <c r="Q5676" s="216"/>
      <c r="R5676" s="77" t="str">
        <f t="shared" ref="R5676" si="14922">IF(COUNTA(Y5676:DP5679)=0,"01.01.1900",INDEX(Y5676:DP5676,MATCH(R5677,Y5677:DP5677,0)))</f>
        <v>01.01.1900</v>
      </c>
      <c r="S5676" s="78" t="str">
        <f t="shared" ref="S5676" si="14923">IF(COUNTA(Y5676:DP5679)=0,"01.01.1900",MAX(Y5676:DP5676))</f>
        <v>01.01.1900</v>
      </c>
      <c r="T5676" s="79"/>
      <c r="U5676" s="80" t="str">
        <f t="array" ref="U5676">IF(COUNTA(Y5676:DP5679)=0,"01.01.1900",IF(ISERROR(HLOOKUP(U5679,Y5679:DP5679,1,FALSE)),"01.01.1900",INDEX(Y5676:DP5676,MATCH(U5677&amp;U5679,Y5677:DP5677&amp;Y5679:DP5679,0))))</f>
        <v>01.01.1900</v>
      </c>
      <c r="V5676" s="81" t="str">
        <f t="shared" ref="V5676" si="14924">IF(COUNTA(Y5676:DP5679)=0,"01.01.1900",_xlfn.MAXIFS(Y5676:DP5676,Y5679:DP5679,V5679))</f>
        <v>01.01.1900</v>
      </c>
      <c r="W5676" s="82"/>
      <c r="X5676" s="106"/>
    </row>
    <row r="5677" spans="2:26">
      <c r="B5677" s="83"/>
      <c r="C5677" s="84"/>
      <c r="D5677" s="83"/>
      <c r="E5677" s="83"/>
      <c r="F5677" s="83"/>
      <c r="G5677" s="83"/>
      <c r="H5677" s="83"/>
      <c r="I5677" s="83"/>
      <c r="J5677" s="83"/>
      <c r="K5677" s="83"/>
      <c r="L5677" s="83"/>
      <c r="M5677" s="83"/>
      <c r="N5677" s="83"/>
      <c r="O5677" s="83"/>
      <c r="P5677" s="84"/>
      <c r="Q5677" s="217"/>
      <c r="R5677" s="85">
        <f t="shared" ref="R5677" si="14925">IF(COUNTA(Y5676:DP5679)=0,0,MIN(Y5677:DP5677))</f>
        <v>0</v>
      </c>
      <c r="S5677" s="86">
        <f t="shared" ref="S5677" si="14926">IF(COUNTA(Y5676:DP5679)=0,0,HLOOKUP(S5676,Y5676:DP5679,2,FALSE))</f>
        <v>0</v>
      </c>
      <c r="T5677" s="87">
        <f t="shared" ref="T5677" si="14927">IF(COUNTA(Y5676:DP5679)=0,0,AVERAGE(Y5677:DP5677))</f>
        <v>0</v>
      </c>
      <c r="U5677" s="88">
        <f t="shared" ref="U5677" si="14928">IF(COUNTA(Y5676:DP5679)=0,0,_xlfn.MINIFS(Y5677:DP5677,Y5679:DP5679,U5679))</f>
        <v>0</v>
      </c>
      <c r="V5677" s="89">
        <f t="array" ref="V5677">IF(COUNTA(Y5676:DP5679)=0,0,IF(ISERROR(HLOOKUP(V5679,Y5679:DP5679,1,FALSE)),0,INDEX(Y5677:DP5677,MATCH(V5676&amp;V5679,Y5676:DP5676&amp;Y5679:DP5679,0))))</f>
        <v>0</v>
      </c>
      <c r="W5677" s="90">
        <f t="array" ref="W5677">IF(COUNTA(Y5676:DP5679)=0,0,IF(ISERROR(HLOOKUP(W5679,Y5679:DP5679,1,FALSE)),0,AVERAGEIF(Y5679:DP5679,$W5679,Y5677:DP5677)))</f>
        <v>0</v>
      </c>
      <c r="X5677" s="107"/>
    </row>
    <row r="5678" spans="2:26">
      <c r="B5678" s="83"/>
      <c r="C5678" s="84"/>
      <c r="D5678" s="83"/>
      <c r="E5678" s="83"/>
      <c r="F5678" s="83"/>
      <c r="G5678" s="83"/>
      <c r="H5678" s="83"/>
      <c r="I5678" s="83"/>
      <c r="J5678" s="83"/>
      <c r="K5678" s="83"/>
      <c r="L5678" s="83"/>
      <c r="M5678" s="83"/>
      <c r="N5678" s="83"/>
      <c r="O5678" s="83"/>
      <c r="P5678" s="84"/>
      <c r="Q5678" s="217"/>
      <c r="R5678" s="91">
        <f t="shared" ref="R5678" si="14929">IF(COUNTA(Y5676:DP5679)=0,0,HLOOKUP(R5677,Y5677:DP5679,2,FALSE))</f>
        <v>0</v>
      </c>
      <c r="S5678" s="92">
        <f t="shared" ref="S5678" si="14930">IF(COUNTA(Y5676:DP5679)=0,0,HLOOKUP(S5676,Y5676:DP5679,3,FALSE))</f>
        <v>0</v>
      </c>
      <c r="T5678" s="93"/>
      <c r="U5678" s="94">
        <f t="array" ref="U5678">IF(COUNTA(Y5676:DP5679)=0,0,IF(ISERROR(HLOOKUP(U5679,Y5679:DP5679,1,FALSE)),0,INDEX(Y5678:DP5678,MATCH(U5677&amp;U5679,Y5677:DP5677&amp;Y5679:DP5679,0))))</f>
        <v>0</v>
      </c>
      <c r="V5678" s="94">
        <f t="array" ref="V5678">IF(COUNTA(Y5676:DP5679)=0,0,IF(ISERROR(HLOOKUP(V5679,Y5679:DP5679,1,FALSE)),0,INDEX(Y5678:DP5678,MATCH(V5677&amp;V5679,Y5677:DP5677&amp;Y5679:DP5679,0))))</f>
        <v>0</v>
      </c>
      <c r="W5678" s="95"/>
      <c r="X5678" s="108"/>
    </row>
    <row r="5679" spans="2:26" ht="13.9" thickBot="1">
      <c r="B5679" s="96"/>
      <c r="C5679" s="97"/>
      <c r="D5679" s="96"/>
      <c r="E5679" s="96"/>
      <c r="F5679" s="96"/>
      <c r="G5679" s="96"/>
      <c r="H5679" s="96"/>
      <c r="I5679" s="96"/>
      <c r="J5679" s="96"/>
      <c r="K5679" s="96"/>
      <c r="L5679" s="96"/>
      <c r="M5679" s="96"/>
      <c r="N5679" s="96"/>
      <c r="O5679" s="96"/>
      <c r="P5679" s="97"/>
      <c r="Q5679" s="218"/>
      <c r="R5679" s="98" t="str">
        <f t="shared" ref="R5679" si="14931">IF(COUNTA(Y5676:DP5679)=0,"none",HLOOKUP(R5677,Y5677:DP5679,3,FALSE))</f>
        <v>none</v>
      </c>
      <c r="S5679" s="99" t="str">
        <f t="shared" ref="S5679" si="14932">IF(COUNTA(Y5676:DP5679)=0,"none",HLOOKUP(S5676,Y5676:DP5679,4,FALSE))</f>
        <v>none</v>
      </c>
      <c r="T5679" s="100"/>
      <c r="U5679" s="100" t="str">
        <f t="array" ref="U5679">IF(COUNTA(Y5676:DP5679)=0,"none",IF($U$2="WAHR",$W$3,Abfrage!$F$4))</f>
        <v>none</v>
      </c>
      <c r="V5679" s="100" t="str">
        <f t="array" ref="V5679">IF(COUNTA(Y5676:DP5679)=0,"none",IF($U$2="WAHR",$W$3,Abfrage!$F$4))</f>
        <v>none</v>
      </c>
      <c r="W5679" s="100" t="str">
        <f t="array" ref="W5679">IF(COUNTA(Y5676:DP5679)=0,"none",IF($U$2="WAHR",$W$3,Abfrage!$F$4))</f>
        <v>none</v>
      </c>
      <c r="X5679" s="109"/>
    </row>
    <row r="5680" spans="2:26">
      <c r="B5680" s="75" t="s">
        <v>3493</v>
      </c>
      <c r="C5680" s="76">
        <v>1000296401</v>
      </c>
      <c r="D5680" s="75" t="s">
        <v>169</v>
      </c>
      <c r="E5680" s="75" t="s">
        <v>125</v>
      </c>
      <c r="F5680" s="75" t="s">
        <v>371</v>
      </c>
      <c r="G5680" s="75" t="s">
        <v>371</v>
      </c>
      <c r="H5680" s="75" t="s">
        <v>387</v>
      </c>
      <c r="I5680" s="75" t="s">
        <v>319</v>
      </c>
      <c r="J5680" s="75" t="s">
        <v>3494</v>
      </c>
      <c r="K5680" s="75" t="s">
        <v>306</v>
      </c>
      <c r="L5680" s="75" t="s">
        <v>306</v>
      </c>
      <c r="M5680" s="75" t="s">
        <v>306</v>
      </c>
      <c r="N5680" s="75" t="s">
        <v>306</v>
      </c>
      <c r="O5680" s="75" t="s">
        <v>306</v>
      </c>
      <c r="P5680" s="76" t="s">
        <v>306</v>
      </c>
      <c r="Q5680" s="216"/>
      <c r="R5680" s="77">
        <f t="shared" ref="R5680" si="14933">IF(COUNTA(Y5680:DP5683)=0,"01.01.1900",INDEX(Y5680:DP5680,MATCH(R5681,Y5681:DP5681,0)))</f>
        <v>44971</v>
      </c>
      <c r="S5680" s="78">
        <f t="shared" ref="S5680" si="14934">IF(COUNTA(Y5680:DP5683)=0,"01.01.1900",MAX(Y5680:DP5680))</f>
        <v>44971</v>
      </c>
      <c r="T5680" s="79"/>
      <c r="U5680" s="80" t="str">
        <f t="array" ref="U5680">IF(COUNTA(Y5680:DP5683)=0,"01.01.1900",IF(ISERROR(HLOOKUP(U5683,Y5683:DP5683,1,FALSE)),"01.01.1900",INDEX(Y5680:DP5680,MATCH(U5681&amp;U5683,Y5681:DP5681&amp;Y5683:DP5683,0))))</f>
        <v>01.01.1900</v>
      </c>
      <c r="V5680" s="81">
        <f t="shared" ref="V5680" si="14935">IF(COUNTA(Y5680:DP5683)=0,"01.01.1900",_xlfn.MAXIFS(Y5680:DP5680,Y5683:DP5683,V5683))</f>
        <v>0</v>
      </c>
      <c r="W5680" s="82"/>
      <c r="X5680" s="106"/>
      <c r="Y5680" s="141">
        <v>44971</v>
      </c>
      <c r="Z5680" s="141">
        <v>44971</v>
      </c>
    </row>
    <row r="5681" spans="2:26">
      <c r="B5681" s="83"/>
      <c r="C5681" s="84"/>
      <c r="D5681" s="83"/>
      <c r="E5681" s="83"/>
      <c r="F5681" s="83"/>
      <c r="G5681" s="83"/>
      <c r="H5681" s="83"/>
      <c r="I5681" s="83"/>
      <c r="J5681" s="83"/>
      <c r="K5681" s="83"/>
      <c r="L5681" s="83"/>
      <c r="M5681" s="83"/>
      <c r="N5681" s="83"/>
      <c r="O5681" s="83"/>
      <c r="P5681" s="84"/>
      <c r="Q5681" s="217"/>
      <c r="R5681" s="85">
        <f t="shared" ref="R5681" si="14936">IF(COUNTA(Y5680:DP5683)=0,0,MIN(Y5681:DP5681))</f>
        <v>2.65</v>
      </c>
      <c r="S5681" s="86">
        <f t="shared" ref="S5681" si="14937">IF(COUNTA(Y5680:DP5683)=0,0,HLOOKUP(S5680,Y5680:DP5683,2,FALSE))</f>
        <v>2.65</v>
      </c>
      <c r="T5681" s="87">
        <f t="shared" ref="T5681" si="14938">IF(COUNTA(Y5680:DP5683)=0,0,AVERAGE(Y5681:DP5681))</f>
        <v>2.65</v>
      </c>
      <c r="U5681" s="88">
        <f t="shared" ref="U5681" si="14939">IF(COUNTA(Y5680:DP5683)=0,0,_xlfn.MINIFS(Y5681:DP5681,Y5683:DP5683,U5683))</f>
        <v>0</v>
      </c>
      <c r="V5681" s="89">
        <f t="array" ref="V5681">IF(COUNTA(Y5680:DP5683)=0,0,IF(ISERROR(HLOOKUP(V5683,Y5683:DP5683,1,FALSE)),0,INDEX(Y5681:DP5681,MATCH(V5680&amp;V5683,Y5680:DP5680&amp;Y5683:DP5683,0))))</f>
        <v>0</v>
      </c>
      <c r="W5681" s="90">
        <f t="array" ref="W5681">IF(COUNTA(Y5680:DP5683)=0,0,IF(ISERROR(HLOOKUP(W5683,Y5683:DP5683,1,FALSE)),0,AVERAGEIF(Y5683:DP5683,$W5683,Y5681:DP5681)))</f>
        <v>0</v>
      </c>
      <c r="X5681" s="107"/>
      <c r="Y5681" s="142">
        <v>2.65</v>
      </c>
      <c r="Z5681" s="142">
        <v>2.65</v>
      </c>
    </row>
    <row r="5682" spans="2:26">
      <c r="B5682" s="83"/>
      <c r="C5682" s="84"/>
      <c r="D5682" s="83"/>
      <c r="E5682" s="83"/>
      <c r="F5682" s="83"/>
      <c r="G5682" s="83"/>
      <c r="H5682" s="83"/>
      <c r="I5682" s="83"/>
      <c r="J5682" s="83"/>
      <c r="K5682" s="83"/>
      <c r="L5682" s="83"/>
      <c r="M5682" s="83"/>
      <c r="N5682" s="83"/>
      <c r="O5682" s="83"/>
      <c r="P5682" s="84"/>
      <c r="Q5682" s="217"/>
      <c r="R5682" s="91" t="str">
        <f t="shared" ref="R5682" si="14940">IF(COUNTA(Y5680:DP5683)=0,0,HLOOKUP(R5681,Y5681:DP5683,2,FALSE))</f>
        <v>nn</v>
      </c>
      <c r="S5682" s="92" t="str">
        <f t="shared" ref="S5682" si="14941">IF(COUNTA(Y5680:DP5683)=0,0,HLOOKUP(S5680,Y5680:DP5683,3,FALSE))</f>
        <v>nn</v>
      </c>
      <c r="T5682" s="93"/>
      <c r="U5682" s="94">
        <f t="array" ref="U5682">IF(COUNTA(Y5680:DP5683)=0,0,IF(ISERROR(HLOOKUP(U5683,Y5683:DP5683,1,FALSE)),0,INDEX(Y5682:DP5682,MATCH(U5681&amp;U5683,Y5681:DP5681&amp;Y5683:DP5683,0))))</f>
        <v>0</v>
      </c>
      <c r="V5682" s="94">
        <f t="array" ref="V5682">IF(COUNTA(Y5680:DP5683)=0,0,IF(ISERROR(HLOOKUP(V5683,Y5683:DP5683,1,FALSE)),0,INDEX(Y5682:DP5682,MATCH(V5681&amp;V5683,Y5681:DP5681&amp;Y5683:DP5683,0))))</f>
        <v>0</v>
      </c>
      <c r="W5682" s="95"/>
      <c r="X5682" s="108"/>
      <c r="Y5682" s="143" t="s">
        <v>345</v>
      </c>
      <c r="Z5682" s="143">
        <v>0</v>
      </c>
    </row>
    <row r="5683" spans="2:26" ht="13.9" thickBot="1">
      <c r="B5683" s="96"/>
      <c r="C5683" s="97"/>
      <c r="D5683" s="96"/>
      <c r="E5683" s="96"/>
      <c r="F5683" s="96"/>
      <c r="G5683" s="96"/>
      <c r="H5683" s="96"/>
      <c r="I5683" s="96"/>
      <c r="J5683" s="96"/>
      <c r="K5683" s="96"/>
      <c r="L5683" s="96"/>
      <c r="M5683" s="96"/>
      <c r="N5683" s="96"/>
      <c r="O5683" s="96"/>
      <c r="P5683" s="97"/>
      <c r="Q5683" s="218"/>
      <c r="R5683" s="98" t="str">
        <f t="shared" ref="R5683" si="14942">IF(COUNTA(Y5680:DP5683)=0,"none",HLOOKUP(R5681,Y5681:DP5683,3,FALSE))</f>
        <v>SAP</v>
      </c>
      <c r="S5683" s="99" t="str">
        <f t="shared" ref="S5683" si="14943">IF(COUNTA(Y5680:DP5683)=0,"none",HLOOKUP(S5680,Y5680:DP5683,4,FALSE))</f>
        <v>SAP</v>
      </c>
      <c r="T5683" s="100"/>
      <c r="U5683" s="100">
        <f t="array" ref="U5683">IF(COUNTA(Y5680:DP5683)=0,"none",IF($U$2="WAHR",$W$3,Abfrage!$F$4))</f>
        <v>0</v>
      </c>
      <c r="V5683" s="100">
        <f t="array" ref="V5683">IF(COUNTA(Y5680:DP5683)=0,"none",IF($U$2="WAHR",$W$3,Abfrage!$F$4))</f>
        <v>0</v>
      </c>
      <c r="W5683" s="100">
        <f t="array" ref="W5683">IF(COUNTA(Y5680:DP5683)=0,"none",IF($U$2="WAHR",$W$3,Abfrage!$F$4))</f>
        <v>0</v>
      </c>
      <c r="X5683" s="109"/>
      <c r="Y5683" s="144" t="s">
        <v>47</v>
      </c>
      <c r="Z5683" s="144" t="s">
        <v>47</v>
      </c>
    </row>
    <row r="5684" spans="2:26">
      <c r="B5684" s="75" t="s">
        <v>3495</v>
      </c>
      <c r="C5684" s="76">
        <v>1000398396</v>
      </c>
      <c r="D5684" s="75" t="s">
        <v>95</v>
      </c>
      <c r="E5684" s="75" t="s">
        <v>96</v>
      </c>
      <c r="F5684" s="75" t="s">
        <v>97</v>
      </c>
      <c r="G5684" s="75" t="s">
        <v>97</v>
      </c>
      <c r="H5684" s="75" t="s">
        <v>44</v>
      </c>
      <c r="I5684" s="75" t="s">
        <v>51</v>
      </c>
      <c r="J5684" s="75" t="s">
        <v>3496</v>
      </c>
      <c r="K5684" s="75" t="s">
        <v>306</v>
      </c>
      <c r="L5684" s="75" t="s">
        <v>306</v>
      </c>
      <c r="M5684" s="75" t="s">
        <v>313</v>
      </c>
      <c r="N5684" s="75" t="s">
        <v>321</v>
      </c>
      <c r="O5684" s="75" t="s">
        <v>309</v>
      </c>
      <c r="P5684" s="76" t="s">
        <v>306</v>
      </c>
      <c r="Q5684" s="216"/>
      <c r="R5684" s="77">
        <f t="shared" ref="R5684" si="14944">IF(COUNTA(Y5684:DP5687)=0,"01.01.1900",INDEX(Y5684:DP5684,MATCH(R5685,Y5685:DP5685,0)))</f>
        <v>45154</v>
      </c>
      <c r="S5684" s="78">
        <f t="shared" ref="S5684" si="14945">IF(COUNTA(Y5684:DP5687)=0,"01.01.1900",MAX(Y5684:DP5684))</f>
        <v>45154</v>
      </c>
      <c r="T5684" s="79"/>
      <c r="U5684" s="80" t="str">
        <f t="array" ref="U5684">IF(COUNTA(Y5684:DP5687)=0,"01.01.1900",IF(ISERROR(HLOOKUP(U5687,Y5687:DP5687,1,FALSE)),"01.01.1900",INDEX(Y5684:DP5684,MATCH(U5685&amp;U5687,Y5685:DP5685&amp;Y5687:DP5687,0))))</f>
        <v>01.01.1900</v>
      </c>
      <c r="V5684" s="81">
        <f t="shared" ref="V5684" si="14946">IF(COUNTA(Y5684:DP5687)=0,"01.01.1900",_xlfn.MAXIFS(Y5684:DP5684,Y5687:DP5687,V5687))</f>
        <v>0</v>
      </c>
      <c r="W5684" s="82"/>
      <c r="X5684" s="106"/>
      <c r="Y5684" s="141">
        <v>45154</v>
      </c>
      <c r="Z5684" s="141">
        <v>45154</v>
      </c>
    </row>
    <row r="5685" spans="2:26">
      <c r="B5685" s="83"/>
      <c r="C5685" s="84"/>
      <c r="D5685" s="83"/>
      <c r="E5685" s="83"/>
      <c r="F5685" s="83"/>
      <c r="G5685" s="83"/>
      <c r="H5685" s="83"/>
      <c r="I5685" s="83"/>
      <c r="J5685" s="83"/>
      <c r="K5685" s="83"/>
      <c r="L5685" s="83"/>
      <c r="M5685" s="83"/>
      <c r="N5685" s="83"/>
      <c r="O5685" s="83"/>
      <c r="P5685" s="84"/>
      <c r="Q5685" s="217"/>
      <c r="R5685" s="85">
        <f t="shared" ref="R5685" si="14947">IF(COUNTA(Y5684:DP5687)=0,0,MIN(Y5685:DP5685))</f>
        <v>0.59500000000000008</v>
      </c>
      <c r="S5685" s="86">
        <f t="shared" ref="S5685" si="14948">IF(COUNTA(Y5684:DP5687)=0,0,HLOOKUP(S5684,Y5684:DP5687,2,FALSE))</f>
        <v>0.59500000000000008</v>
      </c>
      <c r="T5685" s="87">
        <f t="shared" ref="T5685" si="14949">IF(COUNTA(Y5684:DP5687)=0,0,AVERAGE(Y5685:DP5685))</f>
        <v>0.59500000000000008</v>
      </c>
      <c r="U5685" s="88">
        <f t="shared" ref="U5685" si="14950">IF(COUNTA(Y5684:DP5687)=0,0,_xlfn.MINIFS(Y5685:DP5685,Y5687:DP5687,U5687))</f>
        <v>0</v>
      </c>
      <c r="V5685" s="89">
        <f t="array" ref="V5685">IF(COUNTA(Y5684:DP5687)=0,0,IF(ISERROR(HLOOKUP(V5687,Y5687:DP5687,1,FALSE)),0,INDEX(Y5685:DP5685,MATCH(V5684&amp;V5687,Y5684:DP5684&amp;Y5687:DP5687,0))))</f>
        <v>0</v>
      </c>
      <c r="W5685" s="90">
        <f t="array" ref="W5685">IF(COUNTA(Y5684:DP5687)=0,0,IF(ISERROR(HLOOKUP(W5687,Y5687:DP5687,1,FALSE)),0,AVERAGEIF(Y5687:DP5687,$W5687,Y5685:DP5685)))</f>
        <v>0</v>
      </c>
      <c r="X5685" s="107"/>
      <c r="Y5685" s="142">
        <v>0.59500000000000008</v>
      </c>
      <c r="Z5685" s="142">
        <v>0.59500000000000008</v>
      </c>
    </row>
    <row r="5686" spans="2:26">
      <c r="B5686" s="83"/>
      <c r="C5686" s="84"/>
      <c r="D5686" s="83"/>
      <c r="E5686" s="83"/>
      <c r="F5686" s="83"/>
      <c r="G5686" s="83"/>
      <c r="H5686" s="83"/>
      <c r="I5686" s="83"/>
      <c r="J5686" s="83"/>
      <c r="K5686" s="83"/>
      <c r="L5686" s="83"/>
      <c r="M5686" s="83"/>
      <c r="N5686" s="83"/>
      <c r="O5686" s="83"/>
      <c r="P5686" s="84"/>
      <c r="Q5686" s="217"/>
      <c r="R5686" s="91">
        <f t="shared" ref="R5686" si="14951">IF(COUNTA(Y5684:DP5687)=0,0,HLOOKUP(R5685,Y5685:DP5687,2,FALSE))</f>
        <v>1000</v>
      </c>
      <c r="S5686" s="92">
        <f t="shared" ref="S5686" si="14952">IF(COUNTA(Y5684:DP5687)=0,0,HLOOKUP(S5684,Y5684:DP5687,3,FALSE))</f>
        <v>1000</v>
      </c>
      <c r="T5686" s="93"/>
      <c r="U5686" s="94">
        <f t="array" ref="U5686">IF(COUNTA(Y5684:DP5687)=0,0,IF(ISERROR(HLOOKUP(U5687,Y5687:DP5687,1,FALSE)),0,INDEX(Y5686:DP5686,MATCH(U5685&amp;U5687,Y5685:DP5685&amp;Y5687:DP5687,0))))</f>
        <v>0</v>
      </c>
      <c r="V5686" s="94">
        <f t="array" ref="V5686">IF(COUNTA(Y5684:DP5687)=0,0,IF(ISERROR(HLOOKUP(V5687,Y5687:DP5687,1,FALSE)),0,INDEX(Y5686:DP5686,MATCH(V5685&amp;V5687,Y5685:DP5685&amp;Y5687:DP5687,0))))</f>
        <v>0</v>
      </c>
      <c r="W5686" s="95"/>
      <c r="X5686" s="108"/>
      <c r="Y5686" s="143">
        <v>1000</v>
      </c>
      <c r="Z5686" s="143">
        <v>1000</v>
      </c>
    </row>
    <row r="5687" spans="2:26" ht="13.9" thickBot="1">
      <c r="B5687" s="96"/>
      <c r="C5687" s="97"/>
      <c r="D5687" s="96"/>
      <c r="E5687" s="96"/>
      <c r="F5687" s="96"/>
      <c r="G5687" s="96"/>
      <c r="H5687" s="96"/>
      <c r="I5687" s="96"/>
      <c r="J5687" s="96"/>
      <c r="K5687" s="96"/>
      <c r="L5687" s="96"/>
      <c r="M5687" s="96"/>
      <c r="N5687" s="96"/>
      <c r="O5687" s="96"/>
      <c r="P5687" s="97"/>
      <c r="Q5687" s="218"/>
      <c r="R5687" s="98" t="str">
        <f t="shared" ref="R5687" si="14953">IF(COUNTA(Y5684:DP5687)=0,"none",HLOOKUP(R5685,Y5685:DP5687,3,FALSE))</f>
        <v>www (-30%)</v>
      </c>
      <c r="S5687" s="99" t="str">
        <f t="shared" ref="S5687" si="14954">IF(COUNTA(Y5684:DP5687)=0,"none",HLOOKUP(S5684,Y5684:DP5687,4,FALSE))</f>
        <v>www (-30%)</v>
      </c>
      <c r="T5687" s="100"/>
      <c r="U5687" s="100">
        <f t="array" ref="U5687">IF(COUNTA(Y5684:DP5687)=0,"none",IF($U$2="WAHR",$W$3,Abfrage!$F$4))</f>
        <v>0</v>
      </c>
      <c r="V5687" s="100">
        <f t="array" ref="V5687">IF(COUNTA(Y5684:DP5687)=0,"none",IF($U$2="WAHR",$W$3,Abfrage!$F$4))</f>
        <v>0</v>
      </c>
      <c r="W5687" s="100">
        <f t="array" ref="W5687">IF(COUNTA(Y5684:DP5687)=0,"none",IF($U$2="WAHR",$W$3,Abfrage!$F$4))</f>
        <v>0</v>
      </c>
      <c r="X5687" s="109"/>
      <c r="Y5687" s="144" t="s">
        <v>43</v>
      </c>
      <c r="Z5687" s="144" t="s">
        <v>43</v>
      </c>
    </row>
    <row r="5688" spans="2:26">
      <c r="B5688" s="75" t="s">
        <v>3497</v>
      </c>
      <c r="C5688" s="76">
        <v>1000344773</v>
      </c>
      <c r="D5688" s="75" t="s">
        <v>95</v>
      </c>
      <c r="E5688" s="75" t="s">
        <v>90</v>
      </c>
      <c r="F5688" s="75" t="s">
        <v>122</v>
      </c>
      <c r="G5688" s="75" t="s">
        <v>122</v>
      </c>
      <c r="H5688" s="75" t="s">
        <v>40</v>
      </c>
      <c r="I5688" s="75" t="s">
        <v>51</v>
      </c>
      <c r="J5688" s="75" t="s">
        <v>3498</v>
      </c>
      <c r="K5688" s="75" t="s">
        <v>306</v>
      </c>
      <c r="L5688" s="75" t="s">
        <v>306</v>
      </c>
      <c r="M5688" s="75" t="s">
        <v>306</v>
      </c>
      <c r="N5688" s="75" t="s">
        <v>327</v>
      </c>
      <c r="O5688" s="75" t="s">
        <v>315</v>
      </c>
      <c r="P5688" s="76" t="s">
        <v>306</v>
      </c>
      <c r="Q5688" s="216"/>
      <c r="R5688" s="77">
        <f t="shared" ref="R5688" si="14955">IF(COUNTA(Y5688:DP5691)=0,"01.01.1900",INDEX(Y5688:DP5688,MATCH(R5689,Y5689:DP5689,0)))</f>
        <v>45154</v>
      </c>
      <c r="S5688" s="78">
        <f t="shared" ref="S5688" si="14956">IF(COUNTA(Y5688:DP5691)=0,"01.01.1900",MAX(Y5688:DP5688))</f>
        <v>45154</v>
      </c>
      <c r="T5688" s="79"/>
      <c r="U5688" s="80" t="str">
        <f t="array" ref="U5688">IF(COUNTA(Y5688:DP5691)=0,"01.01.1900",IF(ISERROR(HLOOKUP(U5691,Y5691:DP5691,1,FALSE)),"01.01.1900",INDEX(Y5688:DP5688,MATCH(U5689&amp;U5691,Y5689:DP5689&amp;Y5691:DP5691,0))))</f>
        <v>01.01.1900</v>
      </c>
      <c r="V5688" s="81">
        <f t="shared" ref="V5688" si="14957">IF(COUNTA(Y5688:DP5691)=0,"01.01.1900",_xlfn.MAXIFS(Y5688:DP5688,Y5691:DP5691,V5691))</f>
        <v>0</v>
      </c>
      <c r="W5688" s="82"/>
      <c r="X5688" s="106"/>
      <c r="Y5688" s="141">
        <v>45154</v>
      </c>
      <c r="Z5688" s="141">
        <v>45154</v>
      </c>
    </row>
    <row r="5689" spans="2:26">
      <c r="B5689" s="83"/>
      <c r="C5689" s="84"/>
      <c r="D5689" s="83"/>
      <c r="E5689" s="83"/>
      <c r="F5689" s="83"/>
      <c r="G5689" s="83"/>
      <c r="H5689" s="83"/>
      <c r="I5689" s="83"/>
      <c r="J5689" s="83"/>
      <c r="K5689" s="83"/>
      <c r="L5689" s="83"/>
      <c r="M5689" s="83"/>
      <c r="N5689" s="83"/>
      <c r="O5689" s="83"/>
      <c r="P5689" s="84"/>
      <c r="Q5689" s="217"/>
      <c r="R5689" s="85">
        <f t="shared" ref="R5689" si="14958">IF(COUNTA(Y5688:DP5691)=0,0,MIN(Y5689:DP5689))</f>
        <v>0.25900000000000001</v>
      </c>
      <c r="S5689" s="86">
        <f t="shared" ref="S5689" si="14959">IF(COUNTA(Y5688:DP5691)=0,0,HLOOKUP(S5688,Y5688:DP5691,2,FALSE))</f>
        <v>0.25900000000000001</v>
      </c>
      <c r="T5689" s="87">
        <f t="shared" ref="T5689" si="14960">IF(COUNTA(Y5688:DP5691)=0,0,AVERAGE(Y5689:DP5689))</f>
        <v>0.25900000000000001</v>
      </c>
      <c r="U5689" s="88">
        <f t="shared" ref="U5689" si="14961">IF(COUNTA(Y5688:DP5691)=0,0,_xlfn.MINIFS(Y5689:DP5689,Y5691:DP5691,U5691))</f>
        <v>0</v>
      </c>
      <c r="V5689" s="89">
        <f t="array" ref="V5689">IF(COUNTA(Y5688:DP5691)=0,0,IF(ISERROR(HLOOKUP(V5691,Y5691:DP5691,1,FALSE)),0,INDEX(Y5689:DP5689,MATCH(V5688&amp;V5691,Y5688:DP5688&amp;Y5691:DP5691,0))))</f>
        <v>0</v>
      </c>
      <c r="W5689" s="90">
        <f t="array" ref="W5689">IF(COUNTA(Y5688:DP5691)=0,0,IF(ISERROR(HLOOKUP(W5691,Y5691:DP5691,1,FALSE)),0,AVERAGEIF(Y5691:DP5691,$W5691,Y5689:DP5689)))</f>
        <v>0</v>
      </c>
      <c r="X5689" s="107"/>
      <c r="Y5689" s="142">
        <v>0.25900000000000001</v>
      </c>
      <c r="Z5689" s="142">
        <v>0.25900000000000001</v>
      </c>
    </row>
    <row r="5690" spans="2:26">
      <c r="B5690" s="83"/>
      <c r="C5690" s="84"/>
      <c r="D5690" s="83"/>
      <c r="E5690" s="83"/>
      <c r="F5690" s="83"/>
      <c r="G5690" s="83"/>
      <c r="H5690" s="83"/>
      <c r="I5690" s="83"/>
      <c r="J5690" s="83"/>
      <c r="K5690" s="83"/>
      <c r="L5690" s="83"/>
      <c r="M5690" s="83"/>
      <c r="N5690" s="83"/>
      <c r="O5690" s="83"/>
      <c r="P5690" s="84"/>
      <c r="Q5690" s="217"/>
      <c r="R5690" s="91">
        <f t="shared" ref="R5690" si="14962">IF(COUNTA(Y5688:DP5691)=0,0,HLOOKUP(R5689,Y5689:DP5691,2,FALSE))</f>
        <v>1000</v>
      </c>
      <c r="S5690" s="92">
        <f t="shared" ref="S5690" si="14963">IF(COUNTA(Y5688:DP5691)=0,0,HLOOKUP(S5688,Y5688:DP5691,3,FALSE))</f>
        <v>1000</v>
      </c>
      <c r="T5690" s="93"/>
      <c r="U5690" s="94">
        <f t="array" ref="U5690">IF(COUNTA(Y5688:DP5691)=0,0,IF(ISERROR(HLOOKUP(U5691,Y5691:DP5691,1,FALSE)),0,INDEX(Y5690:DP5690,MATCH(U5689&amp;U5691,Y5689:DP5689&amp;Y5691:DP5691,0))))</f>
        <v>0</v>
      </c>
      <c r="V5690" s="94">
        <f t="array" ref="V5690">IF(COUNTA(Y5688:DP5691)=0,0,IF(ISERROR(HLOOKUP(V5691,Y5691:DP5691,1,FALSE)),0,INDEX(Y5690:DP5690,MATCH(V5689&amp;V5691,Y5689:DP5689&amp;Y5691:DP5691,0))))</f>
        <v>0</v>
      </c>
      <c r="W5690" s="95"/>
      <c r="X5690" s="108"/>
      <c r="Y5690" s="143">
        <v>1000</v>
      </c>
      <c r="Z5690" s="143">
        <v>1000</v>
      </c>
    </row>
    <row r="5691" spans="2:26" ht="13.9" thickBot="1">
      <c r="B5691" s="96"/>
      <c r="C5691" s="97"/>
      <c r="D5691" s="96"/>
      <c r="E5691" s="96"/>
      <c r="F5691" s="96"/>
      <c r="G5691" s="96"/>
      <c r="H5691" s="96"/>
      <c r="I5691" s="96"/>
      <c r="J5691" s="96"/>
      <c r="K5691" s="96"/>
      <c r="L5691" s="96"/>
      <c r="M5691" s="96"/>
      <c r="N5691" s="96"/>
      <c r="O5691" s="96"/>
      <c r="P5691" s="97"/>
      <c r="Q5691" s="218"/>
      <c r="R5691" s="98" t="str">
        <f t="shared" ref="R5691" si="14964">IF(COUNTA(Y5688:DP5691)=0,"none",HLOOKUP(R5689,Y5689:DP5691,3,FALSE))</f>
        <v>www (-30%)</v>
      </c>
      <c r="S5691" s="99" t="str">
        <f t="shared" ref="S5691" si="14965">IF(COUNTA(Y5688:DP5691)=0,"none",HLOOKUP(S5688,Y5688:DP5691,4,FALSE))</f>
        <v>www (-30%)</v>
      </c>
      <c r="T5691" s="100"/>
      <c r="U5691" s="100">
        <f t="array" ref="U5691">IF(COUNTA(Y5688:DP5691)=0,"none",IF($U$2="WAHR",$W$3,Abfrage!$F$4))</f>
        <v>0</v>
      </c>
      <c r="V5691" s="100">
        <f t="array" ref="V5691">IF(COUNTA(Y5688:DP5691)=0,"none",IF($U$2="WAHR",$W$3,Abfrage!$F$4))</f>
        <v>0</v>
      </c>
      <c r="W5691" s="100">
        <f t="array" ref="W5691">IF(COUNTA(Y5688:DP5691)=0,"none",IF($U$2="WAHR",$W$3,Abfrage!$F$4))</f>
        <v>0</v>
      </c>
      <c r="X5691" s="109"/>
      <c r="Y5691" s="144" t="s">
        <v>43</v>
      </c>
      <c r="Z5691" s="144" t="s">
        <v>43</v>
      </c>
    </row>
    <row r="5692" spans="2:26">
      <c r="B5692" s="75" t="s">
        <v>3499</v>
      </c>
      <c r="C5692" s="76">
        <v>1000398209</v>
      </c>
      <c r="D5692" s="75" t="s">
        <v>217</v>
      </c>
      <c r="E5692" s="75" t="s">
        <v>138</v>
      </c>
      <c r="F5692" s="75" t="s">
        <v>702</v>
      </c>
      <c r="G5692" s="75" t="s">
        <v>3500</v>
      </c>
      <c r="H5692" s="75" t="e">
        <v>#N/A</v>
      </c>
      <c r="I5692" s="75" t="s">
        <v>68</v>
      </c>
      <c r="J5692" s="75" t="s">
        <v>3501</v>
      </c>
      <c r="K5692" s="75" t="s">
        <v>306</v>
      </c>
      <c r="L5692" s="75" t="s">
        <v>306</v>
      </c>
      <c r="M5692" s="75" t="s">
        <v>307</v>
      </c>
      <c r="N5692" s="75" t="s">
        <v>352</v>
      </c>
      <c r="O5692" s="75" t="s">
        <v>306</v>
      </c>
      <c r="P5692" s="76" t="s">
        <v>306</v>
      </c>
      <c r="Q5692" s="216"/>
      <c r="R5692" s="77" t="str">
        <f t="shared" ref="R5692" si="14966">IF(COUNTA(Y5692:DP5695)=0,"01.01.1900",INDEX(Y5692:DP5692,MATCH(R5693,Y5693:DP5693,0)))</f>
        <v>01.01.1900</v>
      </c>
      <c r="S5692" s="78" t="str">
        <f t="shared" ref="S5692" si="14967">IF(COUNTA(Y5692:DP5695)=0,"01.01.1900",MAX(Y5692:DP5692))</f>
        <v>01.01.1900</v>
      </c>
      <c r="T5692" s="79"/>
      <c r="U5692" s="80" t="str">
        <f t="array" ref="U5692">IF(COUNTA(Y5692:DP5695)=0,"01.01.1900",IF(ISERROR(HLOOKUP(U5695,Y5695:DP5695,1,FALSE)),"01.01.1900",INDEX(Y5692:DP5692,MATCH(U5693&amp;U5695,Y5693:DP5693&amp;Y5695:DP5695,0))))</f>
        <v>01.01.1900</v>
      </c>
      <c r="V5692" s="81" t="str">
        <f t="shared" ref="V5692" si="14968">IF(COUNTA(Y5692:DP5695)=0,"01.01.1900",_xlfn.MAXIFS(Y5692:DP5692,Y5695:DP5695,V5695))</f>
        <v>01.01.1900</v>
      </c>
      <c r="W5692" s="82"/>
      <c r="X5692" s="106"/>
    </row>
    <row r="5693" spans="2:26">
      <c r="B5693" s="83"/>
      <c r="C5693" s="84"/>
      <c r="D5693" s="83"/>
      <c r="E5693" s="83"/>
      <c r="F5693" s="83"/>
      <c r="G5693" s="83"/>
      <c r="H5693" s="83"/>
      <c r="I5693" s="83"/>
      <c r="J5693" s="83"/>
      <c r="K5693" s="83"/>
      <c r="L5693" s="83"/>
      <c r="M5693" s="83"/>
      <c r="N5693" s="83"/>
      <c r="O5693" s="83"/>
      <c r="P5693" s="84"/>
      <c r="Q5693" s="217"/>
      <c r="R5693" s="85">
        <f t="shared" ref="R5693" si="14969">IF(COUNTA(Y5692:DP5695)=0,0,MIN(Y5693:DP5693))</f>
        <v>0</v>
      </c>
      <c r="S5693" s="86">
        <f t="shared" ref="S5693" si="14970">IF(COUNTA(Y5692:DP5695)=0,0,HLOOKUP(S5692,Y5692:DP5695,2,FALSE))</f>
        <v>0</v>
      </c>
      <c r="T5693" s="87">
        <f t="shared" ref="T5693" si="14971">IF(COUNTA(Y5692:DP5695)=0,0,AVERAGE(Y5693:DP5693))</f>
        <v>0</v>
      </c>
      <c r="U5693" s="88">
        <f t="shared" ref="U5693" si="14972">IF(COUNTA(Y5692:DP5695)=0,0,_xlfn.MINIFS(Y5693:DP5693,Y5695:DP5695,U5695))</f>
        <v>0</v>
      </c>
      <c r="V5693" s="89">
        <f t="array" ref="V5693">IF(COUNTA(Y5692:DP5695)=0,0,IF(ISERROR(HLOOKUP(V5695,Y5695:DP5695,1,FALSE)),0,INDEX(Y5693:DP5693,MATCH(V5692&amp;V5695,Y5692:DP5692&amp;Y5695:DP5695,0))))</f>
        <v>0</v>
      </c>
      <c r="W5693" s="90">
        <f t="array" ref="W5693">IF(COUNTA(Y5692:DP5695)=0,0,IF(ISERROR(HLOOKUP(W5695,Y5695:DP5695,1,FALSE)),0,AVERAGEIF(Y5695:DP5695,$W5695,Y5693:DP5693)))</f>
        <v>0</v>
      </c>
      <c r="X5693" s="107"/>
    </row>
    <row r="5694" spans="2:26">
      <c r="B5694" s="83"/>
      <c r="C5694" s="84"/>
      <c r="D5694" s="83"/>
      <c r="E5694" s="83"/>
      <c r="F5694" s="83"/>
      <c r="G5694" s="83"/>
      <c r="H5694" s="83"/>
      <c r="I5694" s="83"/>
      <c r="J5694" s="83"/>
      <c r="K5694" s="83"/>
      <c r="L5694" s="83"/>
      <c r="M5694" s="83"/>
      <c r="N5694" s="83"/>
      <c r="O5694" s="83"/>
      <c r="P5694" s="84"/>
      <c r="Q5694" s="217"/>
      <c r="R5694" s="91">
        <f t="shared" ref="R5694" si="14973">IF(COUNTA(Y5692:DP5695)=0,0,HLOOKUP(R5693,Y5693:DP5695,2,FALSE))</f>
        <v>0</v>
      </c>
      <c r="S5694" s="92">
        <f t="shared" ref="S5694" si="14974">IF(COUNTA(Y5692:DP5695)=0,0,HLOOKUP(S5692,Y5692:DP5695,3,FALSE))</f>
        <v>0</v>
      </c>
      <c r="T5694" s="93"/>
      <c r="U5694" s="94">
        <f t="array" ref="U5694">IF(COUNTA(Y5692:DP5695)=0,0,IF(ISERROR(HLOOKUP(U5695,Y5695:DP5695,1,FALSE)),0,INDEX(Y5694:DP5694,MATCH(U5693&amp;U5695,Y5693:DP5693&amp;Y5695:DP5695,0))))</f>
        <v>0</v>
      </c>
      <c r="V5694" s="94">
        <f t="array" ref="V5694">IF(COUNTA(Y5692:DP5695)=0,0,IF(ISERROR(HLOOKUP(V5695,Y5695:DP5695,1,FALSE)),0,INDEX(Y5694:DP5694,MATCH(V5693&amp;V5695,Y5693:DP5693&amp;Y5695:DP5695,0))))</f>
        <v>0</v>
      </c>
      <c r="W5694" s="95"/>
      <c r="X5694" s="108"/>
    </row>
    <row r="5695" spans="2:26" ht="13.9" thickBot="1">
      <c r="B5695" s="96"/>
      <c r="C5695" s="97"/>
      <c r="D5695" s="96"/>
      <c r="E5695" s="96"/>
      <c r="F5695" s="96"/>
      <c r="G5695" s="96"/>
      <c r="H5695" s="96"/>
      <c r="I5695" s="96"/>
      <c r="J5695" s="96"/>
      <c r="K5695" s="96"/>
      <c r="L5695" s="96"/>
      <c r="M5695" s="96"/>
      <c r="N5695" s="96"/>
      <c r="O5695" s="96"/>
      <c r="P5695" s="97"/>
      <c r="Q5695" s="218"/>
      <c r="R5695" s="98" t="str">
        <f t="shared" ref="R5695" si="14975">IF(COUNTA(Y5692:DP5695)=0,"none",HLOOKUP(R5693,Y5693:DP5695,3,FALSE))</f>
        <v>none</v>
      </c>
      <c r="S5695" s="99" t="str">
        <f t="shared" ref="S5695" si="14976">IF(COUNTA(Y5692:DP5695)=0,"none",HLOOKUP(S5692,Y5692:DP5695,4,FALSE))</f>
        <v>none</v>
      </c>
      <c r="T5695" s="100"/>
      <c r="U5695" s="100" t="str">
        <f t="array" ref="U5695">IF(COUNTA(Y5692:DP5695)=0,"none",IF($U$2="WAHR",$W$3,Abfrage!$F$4))</f>
        <v>none</v>
      </c>
      <c r="V5695" s="100" t="str">
        <f t="array" ref="V5695">IF(COUNTA(Y5692:DP5695)=0,"none",IF($U$2="WAHR",$W$3,Abfrage!$F$4))</f>
        <v>none</v>
      </c>
      <c r="W5695" s="100" t="str">
        <f t="array" ref="W5695">IF(COUNTA(Y5692:DP5695)=0,"none",IF($U$2="WAHR",$W$3,Abfrage!$F$4))</f>
        <v>none</v>
      </c>
      <c r="X5695" s="109"/>
    </row>
    <row r="5696" spans="2:26">
      <c r="B5696" s="75" t="s">
        <v>3502</v>
      </c>
      <c r="C5696" s="76">
        <v>1000297164</v>
      </c>
      <c r="D5696" s="75" t="s">
        <v>95</v>
      </c>
      <c r="E5696" s="75" t="s">
        <v>3503</v>
      </c>
      <c r="F5696" s="75" t="s">
        <v>3504</v>
      </c>
      <c r="G5696" s="75" t="s">
        <v>3505</v>
      </c>
      <c r="H5696" s="75" t="e">
        <v>#N/A</v>
      </c>
      <c r="I5696" s="75" t="s">
        <v>635</v>
      </c>
      <c r="J5696" s="75" t="s">
        <v>3506</v>
      </c>
      <c r="K5696" s="75" t="s">
        <v>306</v>
      </c>
      <c r="L5696" s="75" t="s">
        <v>306</v>
      </c>
      <c r="M5696" s="75" t="s">
        <v>307</v>
      </c>
      <c r="N5696" s="75" t="s">
        <v>327</v>
      </c>
      <c r="O5696" s="75" t="s">
        <v>306</v>
      </c>
      <c r="P5696" s="76" t="s">
        <v>306</v>
      </c>
      <c r="Q5696" s="216"/>
      <c r="R5696" s="77" t="str">
        <f t="shared" ref="R5696" si="14977">IF(COUNTA(Y5696:DP5699)=0,"01.01.1900",INDEX(Y5696:DP5696,MATCH(R5697,Y5697:DP5697,0)))</f>
        <v>01.01.1900</v>
      </c>
      <c r="S5696" s="78" t="str">
        <f t="shared" ref="S5696" si="14978">IF(COUNTA(Y5696:DP5699)=0,"01.01.1900",MAX(Y5696:DP5696))</f>
        <v>01.01.1900</v>
      </c>
      <c r="T5696" s="79"/>
      <c r="U5696" s="80" t="str">
        <f t="array" ref="U5696">IF(COUNTA(Y5696:DP5699)=0,"01.01.1900",IF(ISERROR(HLOOKUP(U5699,Y5699:DP5699,1,FALSE)),"01.01.1900",INDEX(Y5696:DP5696,MATCH(U5697&amp;U5699,Y5697:DP5697&amp;Y5699:DP5699,0))))</f>
        <v>01.01.1900</v>
      </c>
      <c r="V5696" s="81" t="str">
        <f t="shared" ref="V5696" si="14979">IF(COUNTA(Y5696:DP5699)=0,"01.01.1900",_xlfn.MAXIFS(Y5696:DP5696,Y5699:DP5699,V5699))</f>
        <v>01.01.1900</v>
      </c>
      <c r="W5696" s="82"/>
      <c r="X5696" s="106"/>
    </row>
    <row r="5697" spans="2:24">
      <c r="B5697" s="83"/>
      <c r="C5697" s="84"/>
      <c r="D5697" s="83"/>
      <c r="E5697" s="83"/>
      <c r="F5697" s="83"/>
      <c r="G5697" s="83"/>
      <c r="H5697" s="83"/>
      <c r="I5697" s="83"/>
      <c r="J5697" s="83"/>
      <c r="K5697" s="83"/>
      <c r="L5697" s="83"/>
      <c r="M5697" s="83"/>
      <c r="N5697" s="83"/>
      <c r="O5697" s="83"/>
      <c r="P5697" s="84"/>
      <c r="Q5697" s="217"/>
      <c r="R5697" s="85">
        <f t="shared" ref="R5697" si="14980">IF(COUNTA(Y5696:DP5699)=0,0,MIN(Y5697:DP5697))</f>
        <v>0</v>
      </c>
      <c r="S5697" s="86">
        <f t="shared" ref="S5697" si="14981">IF(COUNTA(Y5696:DP5699)=0,0,HLOOKUP(S5696,Y5696:DP5699,2,FALSE))</f>
        <v>0</v>
      </c>
      <c r="T5697" s="87">
        <f t="shared" ref="T5697" si="14982">IF(COUNTA(Y5696:DP5699)=0,0,AVERAGE(Y5697:DP5697))</f>
        <v>0</v>
      </c>
      <c r="U5697" s="88">
        <f t="shared" ref="U5697" si="14983">IF(COUNTA(Y5696:DP5699)=0,0,_xlfn.MINIFS(Y5697:DP5697,Y5699:DP5699,U5699))</f>
        <v>0</v>
      </c>
      <c r="V5697" s="89">
        <f t="array" ref="V5697">IF(COUNTA(Y5696:DP5699)=0,0,IF(ISERROR(HLOOKUP(V5699,Y5699:DP5699,1,FALSE)),0,INDEX(Y5697:DP5697,MATCH(V5696&amp;V5699,Y5696:DP5696&amp;Y5699:DP5699,0))))</f>
        <v>0</v>
      </c>
      <c r="W5697" s="90">
        <f t="array" ref="W5697">IF(COUNTA(Y5696:DP5699)=0,0,IF(ISERROR(HLOOKUP(W5699,Y5699:DP5699,1,FALSE)),0,AVERAGEIF(Y5699:DP5699,$W5699,Y5697:DP5697)))</f>
        <v>0</v>
      </c>
      <c r="X5697" s="107"/>
    </row>
    <row r="5698" spans="2:24">
      <c r="B5698" s="83"/>
      <c r="C5698" s="84"/>
      <c r="D5698" s="83"/>
      <c r="E5698" s="83"/>
      <c r="F5698" s="83"/>
      <c r="G5698" s="83"/>
      <c r="H5698" s="83"/>
      <c r="I5698" s="83"/>
      <c r="J5698" s="83"/>
      <c r="K5698" s="83"/>
      <c r="L5698" s="83"/>
      <c r="M5698" s="83"/>
      <c r="N5698" s="83"/>
      <c r="O5698" s="83"/>
      <c r="P5698" s="84"/>
      <c r="Q5698" s="217"/>
      <c r="R5698" s="91">
        <f t="shared" ref="R5698" si="14984">IF(COUNTA(Y5696:DP5699)=0,0,HLOOKUP(R5697,Y5697:DP5699,2,FALSE))</f>
        <v>0</v>
      </c>
      <c r="S5698" s="92">
        <f t="shared" ref="S5698" si="14985">IF(COUNTA(Y5696:DP5699)=0,0,HLOOKUP(S5696,Y5696:DP5699,3,FALSE))</f>
        <v>0</v>
      </c>
      <c r="T5698" s="93"/>
      <c r="U5698" s="94">
        <f t="array" ref="U5698">IF(COUNTA(Y5696:DP5699)=0,0,IF(ISERROR(HLOOKUP(U5699,Y5699:DP5699,1,FALSE)),0,INDEX(Y5698:DP5698,MATCH(U5697&amp;U5699,Y5697:DP5697&amp;Y5699:DP5699,0))))</f>
        <v>0</v>
      </c>
      <c r="V5698" s="94">
        <f t="array" ref="V5698">IF(COUNTA(Y5696:DP5699)=0,0,IF(ISERROR(HLOOKUP(V5699,Y5699:DP5699,1,FALSE)),0,INDEX(Y5698:DP5698,MATCH(V5697&amp;V5699,Y5697:DP5697&amp;Y5699:DP5699,0))))</f>
        <v>0</v>
      </c>
      <c r="W5698" s="95"/>
      <c r="X5698" s="108"/>
    </row>
    <row r="5699" spans="2:24" ht="13.9" thickBot="1">
      <c r="B5699" s="96"/>
      <c r="C5699" s="97"/>
      <c r="D5699" s="96"/>
      <c r="E5699" s="96"/>
      <c r="F5699" s="96"/>
      <c r="G5699" s="96"/>
      <c r="H5699" s="96"/>
      <c r="I5699" s="96"/>
      <c r="J5699" s="96"/>
      <c r="K5699" s="96"/>
      <c r="L5699" s="96"/>
      <c r="M5699" s="96"/>
      <c r="N5699" s="96"/>
      <c r="O5699" s="96"/>
      <c r="P5699" s="97"/>
      <c r="Q5699" s="218"/>
      <c r="R5699" s="98" t="str">
        <f t="shared" ref="R5699" si="14986">IF(COUNTA(Y5696:DP5699)=0,"none",HLOOKUP(R5697,Y5697:DP5699,3,FALSE))</f>
        <v>none</v>
      </c>
      <c r="S5699" s="99" t="str">
        <f t="shared" ref="S5699" si="14987">IF(COUNTA(Y5696:DP5699)=0,"none",HLOOKUP(S5696,Y5696:DP5699,4,FALSE))</f>
        <v>none</v>
      </c>
      <c r="T5699" s="100"/>
      <c r="U5699" s="100" t="str">
        <f t="array" ref="U5699">IF(COUNTA(Y5696:DP5699)=0,"none",IF($U$2="WAHR",$W$3,Abfrage!$F$4))</f>
        <v>none</v>
      </c>
      <c r="V5699" s="100" t="str">
        <f t="array" ref="V5699">IF(COUNTA(Y5696:DP5699)=0,"none",IF($U$2="WAHR",$W$3,Abfrage!$F$4))</f>
        <v>none</v>
      </c>
      <c r="W5699" s="100" t="str">
        <f t="array" ref="W5699">IF(COUNTA(Y5696:DP5699)=0,"none",IF($U$2="WAHR",$W$3,Abfrage!$F$4))</f>
        <v>none</v>
      </c>
      <c r="X5699" s="109"/>
    </row>
    <row r="5700" spans="2:24">
      <c r="B5700" s="75" t="s">
        <v>3507</v>
      </c>
      <c r="C5700" s="76">
        <v>1000397939</v>
      </c>
      <c r="D5700" s="75" t="s">
        <v>217</v>
      </c>
      <c r="E5700" s="75" t="s">
        <v>138</v>
      </c>
      <c r="F5700" s="75" t="s">
        <v>2404</v>
      </c>
      <c r="G5700" s="75" t="s">
        <v>306</v>
      </c>
      <c r="H5700" s="75" t="e">
        <v>#N/A</v>
      </c>
      <c r="I5700" s="75" t="s">
        <v>51</v>
      </c>
      <c r="J5700" s="75" t="s">
        <v>3508</v>
      </c>
      <c r="K5700" s="75" t="s">
        <v>306</v>
      </c>
      <c r="L5700" s="75" t="s">
        <v>306</v>
      </c>
      <c r="M5700" s="75" t="s">
        <v>306</v>
      </c>
      <c r="N5700" s="75" t="s">
        <v>352</v>
      </c>
      <c r="O5700" s="75" t="s">
        <v>306</v>
      </c>
      <c r="P5700" s="76" t="s">
        <v>306</v>
      </c>
      <c r="Q5700" s="216"/>
      <c r="R5700" s="77" t="str">
        <f t="shared" ref="R5700" si="14988">IF(COUNTA(Y5700:DP5703)=0,"01.01.1900",INDEX(Y5700:DP5700,MATCH(R5701,Y5701:DP5701,0)))</f>
        <v>01.01.1900</v>
      </c>
      <c r="S5700" s="78" t="str">
        <f t="shared" ref="S5700" si="14989">IF(COUNTA(Y5700:DP5703)=0,"01.01.1900",MAX(Y5700:DP5700))</f>
        <v>01.01.1900</v>
      </c>
      <c r="T5700" s="79"/>
      <c r="U5700" s="80" t="str">
        <f t="array" ref="U5700">IF(COUNTA(Y5700:DP5703)=0,"01.01.1900",IF(ISERROR(HLOOKUP(U5703,Y5703:DP5703,1,FALSE)),"01.01.1900",INDEX(Y5700:DP5700,MATCH(U5701&amp;U5703,Y5701:DP5701&amp;Y5703:DP5703,0))))</f>
        <v>01.01.1900</v>
      </c>
      <c r="V5700" s="81" t="str">
        <f t="shared" ref="V5700" si="14990">IF(COUNTA(Y5700:DP5703)=0,"01.01.1900",_xlfn.MAXIFS(Y5700:DP5700,Y5703:DP5703,V5703))</f>
        <v>01.01.1900</v>
      </c>
      <c r="W5700" s="82"/>
      <c r="X5700" s="106"/>
    </row>
    <row r="5701" spans="2:24">
      <c r="B5701" s="83"/>
      <c r="C5701" s="84"/>
      <c r="D5701" s="83"/>
      <c r="E5701" s="83"/>
      <c r="F5701" s="83"/>
      <c r="G5701" s="83"/>
      <c r="H5701" s="83"/>
      <c r="I5701" s="83"/>
      <c r="J5701" s="83"/>
      <c r="K5701" s="83"/>
      <c r="L5701" s="83"/>
      <c r="M5701" s="83"/>
      <c r="N5701" s="83"/>
      <c r="O5701" s="83"/>
      <c r="P5701" s="84"/>
      <c r="Q5701" s="217"/>
      <c r="R5701" s="85">
        <f t="shared" ref="R5701" si="14991">IF(COUNTA(Y5700:DP5703)=0,0,MIN(Y5701:DP5701))</f>
        <v>0</v>
      </c>
      <c r="S5701" s="86">
        <f t="shared" ref="S5701" si="14992">IF(COUNTA(Y5700:DP5703)=0,0,HLOOKUP(S5700,Y5700:DP5703,2,FALSE))</f>
        <v>0</v>
      </c>
      <c r="T5701" s="87">
        <f t="shared" ref="T5701" si="14993">IF(COUNTA(Y5700:DP5703)=0,0,AVERAGE(Y5701:DP5701))</f>
        <v>0</v>
      </c>
      <c r="U5701" s="88">
        <f t="shared" ref="U5701" si="14994">IF(COUNTA(Y5700:DP5703)=0,0,_xlfn.MINIFS(Y5701:DP5701,Y5703:DP5703,U5703))</f>
        <v>0</v>
      </c>
      <c r="V5701" s="89">
        <f t="array" ref="V5701">IF(COUNTA(Y5700:DP5703)=0,0,IF(ISERROR(HLOOKUP(V5703,Y5703:DP5703,1,FALSE)),0,INDEX(Y5701:DP5701,MATCH(V5700&amp;V5703,Y5700:DP5700&amp;Y5703:DP5703,0))))</f>
        <v>0</v>
      </c>
      <c r="W5701" s="90">
        <f t="array" ref="W5701">IF(COUNTA(Y5700:DP5703)=0,0,IF(ISERROR(HLOOKUP(W5703,Y5703:DP5703,1,FALSE)),0,AVERAGEIF(Y5703:DP5703,$W5703,Y5701:DP5701)))</f>
        <v>0</v>
      </c>
      <c r="X5701" s="107"/>
    </row>
    <row r="5702" spans="2:24">
      <c r="B5702" s="83"/>
      <c r="C5702" s="84"/>
      <c r="D5702" s="83"/>
      <c r="E5702" s="83"/>
      <c r="F5702" s="83"/>
      <c r="G5702" s="83"/>
      <c r="H5702" s="83"/>
      <c r="I5702" s="83"/>
      <c r="J5702" s="83"/>
      <c r="K5702" s="83"/>
      <c r="L5702" s="83"/>
      <c r="M5702" s="83"/>
      <c r="N5702" s="83"/>
      <c r="O5702" s="83"/>
      <c r="P5702" s="84"/>
      <c r="Q5702" s="217"/>
      <c r="R5702" s="91">
        <f t="shared" ref="R5702" si="14995">IF(COUNTA(Y5700:DP5703)=0,0,HLOOKUP(R5701,Y5701:DP5703,2,FALSE))</f>
        <v>0</v>
      </c>
      <c r="S5702" s="92">
        <f t="shared" ref="S5702" si="14996">IF(COUNTA(Y5700:DP5703)=0,0,HLOOKUP(S5700,Y5700:DP5703,3,FALSE))</f>
        <v>0</v>
      </c>
      <c r="T5702" s="93"/>
      <c r="U5702" s="94">
        <f t="array" ref="U5702">IF(COUNTA(Y5700:DP5703)=0,0,IF(ISERROR(HLOOKUP(U5703,Y5703:DP5703,1,FALSE)),0,INDEX(Y5702:DP5702,MATCH(U5701&amp;U5703,Y5701:DP5701&amp;Y5703:DP5703,0))))</f>
        <v>0</v>
      </c>
      <c r="V5702" s="94">
        <f t="array" ref="V5702">IF(COUNTA(Y5700:DP5703)=0,0,IF(ISERROR(HLOOKUP(V5703,Y5703:DP5703,1,FALSE)),0,INDEX(Y5702:DP5702,MATCH(V5701&amp;V5703,Y5701:DP5701&amp;Y5703:DP5703,0))))</f>
        <v>0</v>
      </c>
      <c r="W5702" s="95"/>
      <c r="X5702" s="108"/>
    </row>
    <row r="5703" spans="2:24" ht="13.9" thickBot="1">
      <c r="B5703" s="96"/>
      <c r="C5703" s="97"/>
      <c r="D5703" s="96"/>
      <c r="E5703" s="96"/>
      <c r="F5703" s="96"/>
      <c r="G5703" s="96"/>
      <c r="H5703" s="96"/>
      <c r="I5703" s="96"/>
      <c r="J5703" s="96"/>
      <c r="K5703" s="96"/>
      <c r="L5703" s="96"/>
      <c r="M5703" s="96"/>
      <c r="N5703" s="96"/>
      <c r="O5703" s="96"/>
      <c r="P5703" s="97"/>
      <c r="Q5703" s="218"/>
      <c r="R5703" s="98" t="str">
        <f t="shared" ref="R5703" si="14997">IF(COUNTA(Y5700:DP5703)=0,"none",HLOOKUP(R5701,Y5701:DP5703,3,FALSE))</f>
        <v>none</v>
      </c>
      <c r="S5703" s="99" t="str">
        <f t="shared" ref="S5703" si="14998">IF(COUNTA(Y5700:DP5703)=0,"none",HLOOKUP(S5700,Y5700:DP5703,4,FALSE))</f>
        <v>none</v>
      </c>
      <c r="T5703" s="100"/>
      <c r="U5703" s="100" t="str">
        <f t="array" ref="U5703">IF(COUNTA(Y5700:DP5703)=0,"none",IF($U$2="WAHR",$W$3,Abfrage!$F$4))</f>
        <v>none</v>
      </c>
      <c r="V5703" s="100" t="str">
        <f t="array" ref="V5703">IF(COUNTA(Y5700:DP5703)=0,"none",IF($U$2="WAHR",$W$3,Abfrage!$F$4))</f>
        <v>none</v>
      </c>
      <c r="W5703" s="100" t="str">
        <f t="array" ref="W5703">IF(COUNTA(Y5700:DP5703)=0,"none",IF($U$2="WAHR",$W$3,Abfrage!$F$4))</f>
        <v>none</v>
      </c>
      <c r="X5703" s="109"/>
    </row>
    <row r="5704" spans="2:24">
      <c r="B5704" s="75" t="s">
        <v>3509</v>
      </c>
      <c r="C5704" s="76">
        <v>1000099374</v>
      </c>
      <c r="D5704" s="75" t="s">
        <v>158</v>
      </c>
      <c r="E5704" s="75" t="s">
        <v>3118</v>
      </c>
      <c r="F5704" s="75" t="s">
        <v>3510</v>
      </c>
      <c r="G5704" s="75" t="s">
        <v>306</v>
      </c>
      <c r="H5704" s="75" t="e">
        <v>#N/A</v>
      </c>
      <c r="I5704" s="75" t="s">
        <v>364</v>
      </c>
      <c r="J5704" s="75" t="s">
        <v>3511</v>
      </c>
      <c r="K5704" s="75" t="s">
        <v>306</v>
      </c>
      <c r="L5704" s="75" t="s">
        <v>306</v>
      </c>
      <c r="M5704" s="75" t="s">
        <v>306</v>
      </c>
      <c r="N5704" s="75" t="s">
        <v>306</v>
      </c>
      <c r="O5704" s="75" t="s">
        <v>306</v>
      </c>
      <c r="P5704" s="76" t="s">
        <v>306</v>
      </c>
      <c r="Q5704" s="216"/>
      <c r="R5704" s="77" t="str">
        <f t="shared" ref="R5704" si="14999">IF(COUNTA(Y5704:DP5707)=0,"01.01.1900",INDEX(Y5704:DP5704,MATCH(R5705,Y5705:DP5705,0)))</f>
        <v>01.01.1900</v>
      </c>
      <c r="S5704" s="78" t="str">
        <f t="shared" ref="S5704" si="15000">IF(COUNTA(Y5704:DP5707)=0,"01.01.1900",MAX(Y5704:DP5704))</f>
        <v>01.01.1900</v>
      </c>
      <c r="T5704" s="79"/>
      <c r="U5704" s="80" t="str">
        <f t="array" ref="U5704">IF(COUNTA(Y5704:DP5707)=0,"01.01.1900",IF(ISERROR(HLOOKUP(U5707,Y5707:DP5707,1,FALSE)),"01.01.1900",INDEX(Y5704:DP5704,MATCH(U5705&amp;U5707,Y5705:DP5705&amp;Y5707:DP5707,0))))</f>
        <v>01.01.1900</v>
      </c>
      <c r="V5704" s="81" t="str">
        <f t="shared" ref="V5704" si="15001">IF(COUNTA(Y5704:DP5707)=0,"01.01.1900",_xlfn.MAXIFS(Y5704:DP5704,Y5707:DP5707,V5707))</f>
        <v>01.01.1900</v>
      </c>
      <c r="W5704" s="82"/>
      <c r="X5704" s="106"/>
    </row>
    <row r="5705" spans="2:24">
      <c r="B5705" s="83"/>
      <c r="C5705" s="84"/>
      <c r="D5705" s="83"/>
      <c r="E5705" s="83"/>
      <c r="F5705" s="83"/>
      <c r="G5705" s="83"/>
      <c r="H5705" s="83"/>
      <c r="I5705" s="83"/>
      <c r="J5705" s="83"/>
      <c r="K5705" s="83"/>
      <c r="L5705" s="83"/>
      <c r="M5705" s="83"/>
      <c r="N5705" s="83"/>
      <c r="O5705" s="83"/>
      <c r="P5705" s="84"/>
      <c r="Q5705" s="217"/>
      <c r="R5705" s="85">
        <f t="shared" ref="R5705" si="15002">IF(COUNTA(Y5704:DP5707)=0,0,MIN(Y5705:DP5705))</f>
        <v>0</v>
      </c>
      <c r="S5705" s="86">
        <f t="shared" ref="S5705" si="15003">IF(COUNTA(Y5704:DP5707)=0,0,HLOOKUP(S5704,Y5704:DP5707,2,FALSE))</f>
        <v>0</v>
      </c>
      <c r="T5705" s="87">
        <f t="shared" ref="T5705" si="15004">IF(COUNTA(Y5704:DP5707)=0,0,AVERAGE(Y5705:DP5705))</f>
        <v>0</v>
      </c>
      <c r="U5705" s="88">
        <f t="shared" ref="U5705" si="15005">IF(COUNTA(Y5704:DP5707)=0,0,_xlfn.MINIFS(Y5705:DP5705,Y5707:DP5707,U5707))</f>
        <v>0</v>
      </c>
      <c r="V5705" s="89">
        <f t="array" ref="V5705">IF(COUNTA(Y5704:DP5707)=0,0,IF(ISERROR(HLOOKUP(V5707,Y5707:DP5707,1,FALSE)),0,INDEX(Y5705:DP5705,MATCH(V5704&amp;V5707,Y5704:DP5704&amp;Y5707:DP5707,0))))</f>
        <v>0</v>
      </c>
      <c r="W5705" s="90">
        <f t="array" ref="W5705">IF(COUNTA(Y5704:DP5707)=0,0,IF(ISERROR(HLOOKUP(W5707,Y5707:DP5707,1,FALSE)),0,AVERAGEIF(Y5707:DP5707,$W5707,Y5705:DP5705)))</f>
        <v>0</v>
      </c>
      <c r="X5705" s="107"/>
    </row>
    <row r="5706" spans="2:24">
      <c r="B5706" s="83"/>
      <c r="C5706" s="84"/>
      <c r="D5706" s="83"/>
      <c r="E5706" s="83"/>
      <c r="F5706" s="83"/>
      <c r="G5706" s="83"/>
      <c r="H5706" s="83"/>
      <c r="I5706" s="83"/>
      <c r="J5706" s="83"/>
      <c r="K5706" s="83"/>
      <c r="L5706" s="83"/>
      <c r="M5706" s="83"/>
      <c r="N5706" s="83"/>
      <c r="O5706" s="83"/>
      <c r="P5706" s="84"/>
      <c r="Q5706" s="217"/>
      <c r="R5706" s="91">
        <f t="shared" ref="R5706" si="15006">IF(COUNTA(Y5704:DP5707)=0,0,HLOOKUP(R5705,Y5705:DP5707,2,FALSE))</f>
        <v>0</v>
      </c>
      <c r="S5706" s="92">
        <f t="shared" ref="S5706" si="15007">IF(COUNTA(Y5704:DP5707)=0,0,HLOOKUP(S5704,Y5704:DP5707,3,FALSE))</f>
        <v>0</v>
      </c>
      <c r="T5706" s="93"/>
      <c r="U5706" s="94">
        <f t="array" ref="U5706">IF(COUNTA(Y5704:DP5707)=0,0,IF(ISERROR(HLOOKUP(U5707,Y5707:DP5707,1,FALSE)),0,INDEX(Y5706:DP5706,MATCH(U5705&amp;U5707,Y5705:DP5705&amp;Y5707:DP5707,0))))</f>
        <v>0</v>
      </c>
      <c r="V5706" s="94">
        <f t="array" ref="V5706">IF(COUNTA(Y5704:DP5707)=0,0,IF(ISERROR(HLOOKUP(V5707,Y5707:DP5707,1,FALSE)),0,INDEX(Y5706:DP5706,MATCH(V5705&amp;V5707,Y5705:DP5705&amp;Y5707:DP5707,0))))</f>
        <v>0</v>
      </c>
      <c r="W5706" s="95"/>
      <c r="X5706" s="108"/>
    </row>
    <row r="5707" spans="2:24" ht="13.9" thickBot="1">
      <c r="B5707" s="96"/>
      <c r="C5707" s="97"/>
      <c r="D5707" s="96"/>
      <c r="E5707" s="96"/>
      <c r="F5707" s="96"/>
      <c r="G5707" s="96"/>
      <c r="H5707" s="96"/>
      <c r="I5707" s="96"/>
      <c r="J5707" s="96"/>
      <c r="K5707" s="96"/>
      <c r="L5707" s="96"/>
      <c r="M5707" s="96"/>
      <c r="N5707" s="96"/>
      <c r="O5707" s="96"/>
      <c r="P5707" s="97"/>
      <c r="Q5707" s="218"/>
      <c r="R5707" s="98" t="str">
        <f t="shared" ref="R5707" si="15008">IF(COUNTA(Y5704:DP5707)=0,"none",HLOOKUP(R5705,Y5705:DP5707,3,FALSE))</f>
        <v>none</v>
      </c>
      <c r="S5707" s="99" t="str">
        <f t="shared" ref="S5707" si="15009">IF(COUNTA(Y5704:DP5707)=0,"none",HLOOKUP(S5704,Y5704:DP5707,4,FALSE))</f>
        <v>none</v>
      </c>
      <c r="T5707" s="100"/>
      <c r="U5707" s="100" t="str">
        <f t="array" ref="U5707">IF(COUNTA(Y5704:DP5707)=0,"none",IF($U$2="WAHR",$W$3,Abfrage!$F$4))</f>
        <v>none</v>
      </c>
      <c r="V5707" s="100" t="str">
        <f t="array" ref="V5707">IF(COUNTA(Y5704:DP5707)=0,"none",IF($U$2="WAHR",$W$3,Abfrage!$F$4))</f>
        <v>none</v>
      </c>
      <c r="W5707" s="100" t="str">
        <f t="array" ref="W5707">IF(COUNTA(Y5704:DP5707)=0,"none",IF($U$2="WAHR",$W$3,Abfrage!$F$4))</f>
        <v>none</v>
      </c>
      <c r="X5707" s="109"/>
    </row>
    <row r="5708" spans="2:24">
      <c r="B5708" s="75" t="s">
        <v>3512</v>
      </c>
      <c r="C5708" s="76">
        <v>1000397941</v>
      </c>
      <c r="D5708" s="75" t="s">
        <v>95</v>
      </c>
      <c r="E5708" s="75" t="s">
        <v>96</v>
      </c>
      <c r="F5708" s="75" t="s">
        <v>97</v>
      </c>
      <c r="G5708" s="75" t="s">
        <v>306</v>
      </c>
      <c r="H5708" s="75" t="e">
        <v>#N/A</v>
      </c>
      <c r="I5708" s="75" t="s">
        <v>1659</v>
      </c>
      <c r="J5708" s="75" t="s">
        <v>3513</v>
      </c>
      <c r="K5708" s="75" t="s">
        <v>306</v>
      </c>
      <c r="L5708" s="75" t="s">
        <v>306</v>
      </c>
      <c r="M5708" s="75" t="s">
        <v>313</v>
      </c>
      <c r="N5708" s="75" t="s">
        <v>348</v>
      </c>
      <c r="O5708" s="75" t="s">
        <v>306</v>
      </c>
      <c r="P5708" s="76" t="s">
        <v>306</v>
      </c>
      <c r="Q5708" s="216"/>
      <c r="R5708" s="77" t="str">
        <f t="shared" ref="R5708" si="15010">IF(COUNTA(Y5708:DP5711)=0,"01.01.1900",INDEX(Y5708:DP5708,MATCH(R5709,Y5709:DP5709,0)))</f>
        <v>01.01.1900</v>
      </c>
      <c r="S5708" s="78" t="str">
        <f t="shared" ref="S5708" si="15011">IF(COUNTA(Y5708:DP5711)=0,"01.01.1900",MAX(Y5708:DP5708))</f>
        <v>01.01.1900</v>
      </c>
      <c r="T5708" s="79"/>
      <c r="U5708" s="80" t="str">
        <f t="array" ref="U5708">IF(COUNTA(Y5708:DP5711)=0,"01.01.1900",IF(ISERROR(HLOOKUP(U5711,Y5711:DP5711,1,FALSE)),"01.01.1900",INDEX(Y5708:DP5708,MATCH(U5709&amp;U5711,Y5709:DP5709&amp;Y5711:DP5711,0))))</f>
        <v>01.01.1900</v>
      </c>
      <c r="V5708" s="81" t="str">
        <f t="shared" ref="V5708" si="15012">IF(COUNTA(Y5708:DP5711)=0,"01.01.1900",_xlfn.MAXIFS(Y5708:DP5708,Y5711:DP5711,V5711))</f>
        <v>01.01.1900</v>
      </c>
      <c r="W5708" s="82"/>
      <c r="X5708" s="106"/>
    </row>
    <row r="5709" spans="2:24">
      <c r="B5709" s="83"/>
      <c r="C5709" s="84"/>
      <c r="D5709" s="83"/>
      <c r="E5709" s="83"/>
      <c r="F5709" s="83"/>
      <c r="G5709" s="83"/>
      <c r="H5709" s="83"/>
      <c r="I5709" s="83"/>
      <c r="J5709" s="83"/>
      <c r="K5709" s="83"/>
      <c r="L5709" s="83"/>
      <c r="M5709" s="83"/>
      <c r="N5709" s="83"/>
      <c r="O5709" s="83"/>
      <c r="P5709" s="84"/>
      <c r="Q5709" s="217"/>
      <c r="R5709" s="85">
        <f t="shared" ref="R5709" si="15013">IF(COUNTA(Y5708:DP5711)=0,0,MIN(Y5709:DP5709))</f>
        <v>0</v>
      </c>
      <c r="S5709" s="86">
        <f t="shared" ref="S5709" si="15014">IF(COUNTA(Y5708:DP5711)=0,0,HLOOKUP(S5708,Y5708:DP5711,2,FALSE))</f>
        <v>0</v>
      </c>
      <c r="T5709" s="87">
        <f t="shared" ref="T5709" si="15015">IF(COUNTA(Y5708:DP5711)=0,0,AVERAGE(Y5709:DP5709))</f>
        <v>0</v>
      </c>
      <c r="U5709" s="88">
        <f t="shared" ref="U5709" si="15016">IF(COUNTA(Y5708:DP5711)=0,0,_xlfn.MINIFS(Y5709:DP5709,Y5711:DP5711,U5711))</f>
        <v>0</v>
      </c>
      <c r="V5709" s="89">
        <f t="array" ref="V5709">IF(COUNTA(Y5708:DP5711)=0,0,IF(ISERROR(HLOOKUP(V5711,Y5711:DP5711,1,FALSE)),0,INDEX(Y5709:DP5709,MATCH(V5708&amp;V5711,Y5708:DP5708&amp;Y5711:DP5711,0))))</f>
        <v>0</v>
      </c>
      <c r="W5709" s="90">
        <f t="array" ref="W5709">IF(COUNTA(Y5708:DP5711)=0,0,IF(ISERROR(HLOOKUP(W5711,Y5711:DP5711,1,FALSE)),0,AVERAGEIF(Y5711:DP5711,$W5711,Y5709:DP5709)))</f>
        <v>0</v>
      </c>
      <c r="X5709" s="107"/>
    </row>
    <row r="5710" spans="2:24">
      <c r="B5710" s="83"/>
      <c r="C5710" s="84"/>
      <c r="D5710" s="83"/>
      <c r="E5710" s="83"/>
      <c r="F5710" s="83"/>
      <c r="G5710" s="83"/>
      <c r="H5710" s="83"/>
      <c r="I5710" s="83"/>
      <c r="J5710" s="83"/>
      <c r="K5710" s="83"/>
      <c r="L5710" s="83"/>
      <c r="M5710" s="83"/>
      <c r="N5710" s="83"/>
      <c r="O5710" s="83"/>
      <c r="P5710" s="84"/>
      <c r="Q5710" s="217"/>
      <c r="R5710" s="91">
        <f t="shared" ref="R5710" si="15017">IF(COUNTA(Y5708:DP5711)=0,0,HLOOKUP(R5709,Y5709:DP5711,2,FALSE))</f>
        <v>0</v>
      </c>
      <c r="S5710" s="92">
        <f t="shared" ref="S5710" si="15018">IF(COUNTA(Y5708:DP5711)=0,0,HLOOKUP(S5708,Y5708:DP5711,3,FALSE))</f>
        <v>0</v>
      </c>
      <c r="T5710" s="93"/>
      <c r="U5710" s="94">
        <f t="array" ref="U5710">IF(COUNTA(Y5708:DP5711)=0,0,IF(ISERROR(HLOOKUP(U5711,Y5711:DP5711,1,FALSE)),0,INDEX(Y5710:DP5710,MATCH(U5709&amp;U5711,Y5709:DP5709&amp;Y5711:DP5711,0))))</f>
        <v>0</v>
      </c>
      <c r="V5710" s="94">
        <f t="array" ref="V5710">IF(COUNTA(Y5708:DP5711)=0,0,IF(ISERROR(HLOOKUP(V5711,Y5711:DP5711,1,FALSE)),0,INDEX(Y5710:DP5710,MATCH(V5709&amp;V5711,Y5709:DP5709&amp;Y5711:DP5711,0))))</f>
        <v>0</v>
      </c>
      <c r="W5710" s="95"/>
      <c r="X5710" s="108"/>
    </row>
    <row r="5711" spans="2:24" ht="13.9" thickBot="1">
      <c r="B5711" s="96"/>
      <c r="C5711" s="97"/>
      <c r="D5711" s="96"/>
      <c r="E5711" s="96"/>
      <c r="F5711" s="96"/>
      <c r="G5711" s="96"/>
      <c r="H5711" s="96"/>
      <c r="I5711" s="96"/>
      <c r="J5711" s="96"/>
      <c r="K5711" s="96"/>
      <c r="L5711" s="96"/>
      <c r="M5711" s="96"/>
      <c r="N5711" s="96"/>
      <c r="O5711" s="96"/>
      <c r="P5711" s="97"/>
      <c r="Q5711" s="218"/>
      <c r="R5711" s="98" t="str">
        <f t="shared" ref="R5711" si="15019">IF(COUNTA(Y5708:DP5711)=0,"none",HLOOKUP(R5709,Y5709:DP5711,3,FALSE))</f>
        <v>none</v>
      </c>
      <c r="S5711" s="99" t="str">
        <f t="shared" ref="S5711" si="15020">IF(COUNTA(Y5708:DP5711)=0,"none",HLOOKUP(S5708,Y5708:DP5711,4,FALSE))</f>
        <v>none</v>
      </c>
      <c r="T5711" s="100"/>
      <c r="U5711" s="100" t="str">
        <f t="array" ref="U5711">IF(COUNTA(Y5708:DP5711)=0,"none",IF($U$2="WAHR",$W$3,Abfrage!$F$4))</f>
        <v>none</v>
      </c>
      <c r="V5711" s="100" t="str">
        <f t="array" ref="V5711">IF(COUNTA(Y5708:DP5711)=0,"none",IF($U$2="WAHR",$W$3,Abfrage!$F$4))</f>
        <v>none</v>
      </c>
      <c r="W5711" s="100" t="str">
        <f t="array" ref="W5711">IF(COUNTA(Y5708:DP5711)=0,"none",IF($U$2="WAHR",$W$3,Abfrage!$F$4))</f>
        <v>none</v>
      </c>
      <c r="X5711" s="109"/>
    </row>
    <row r="5712" spans="2:24">
      <c r="B5712" s="75" t="s">
        <v>3514</v>
      </c>
      <c r="C5712" s="76">
        <v>1000397940</v>
      </c>
      <c r="D5712" s="75" t="s">
        <v>95</v>
      </c>
      <c r="E5712" s="75" t="s">
        <v>148</v>
      </c>
      <c r="F5712" s="75" t="s">
        <v>96</v>
      </c>
      <c r="G5712" s="75" t="s">
        <v>306</v>
      </c>
      <c r="H5712" s="75" t="e">
        <v>#N/A</v>
      </c>
      <c r="I5712" s="75" t="s">
        <v>1659</v>
      </c>
      <c r="J5712" s="75" t="s">
        <v>3515</v>
      </c>
      <c r="K5712" s="75" t="s">
        <v>327</v>
      </c>
      <c r="L5712" s="75" t="s">
        <v>523</v>
      </c>
      <c r="M5712" s="75" t="s">
        <v>313</v>
      </c>
      <c r="N5712" s="75" t="s">
        <v>327</v>
      </c>
      <c r="O5712" s="75" t="s">
        <v>306</v>
      </c>
      <c r="P5712" s="76" t="s">
        <v>306</v>
      </c>
      <c r="Q5712" s="216"/>
      <c r="R5712" s="77" t="str">
        <f t="shared" ref="R5712" si="15021">IF(COUNTA(Y5712:DP5715)=0,"01.01.1900",INDEX(Y5712:DP5712,MATCH(R5713,Y5713:DP5713,0)))</f>
        <v>01.01.1900</v>
      </c>
      <c r="S5712" s="78" t="str">
        <f t="shared" ref="S5712" si="15022">IF(COUNTA(Y5712:DP5715)=0,"01.01.1900",MAX(Y5712:DP5712))</f>
        <v>01.01.1900</v>
      </c>
      <c r="T5712" s="79"/>
      <c r="U5712" s="80" t="str">
        <f t="array" ref="U5712">IF(COUNTA(Y5712:DP5715)=0,"01.01.1900",IF(ISERROR(HLOOKUP(U5715,Y5715:DP5715,1,FALSE)),"01.01.1900",INDEX(Y5712:DP5712,MATCH(U5713&amp;U5715,Y5713:DP5713&amp;Y5715:DP5715,0))))</f>
        <v>01.01.1900</v>
      </c>
      <c r="V5712" s="81" t="str">
        <f t="shared" ref="V5712" si="15023">IF(COUNTA(Y5712:DP5715)=0,"01.01.1900",_xlfn.MAXIFS(Y5712:DP5712,Y5715:DP5715,V5715))</f>
        <v>01.01.1900</v>
      </c>
      <c r="W5712" s="82"/>
      <c r="X5712" s="106"/>
    </row>
    <row r="5713" spans="2:26">
      <c r="B5713" s="83"/>
      <c r="C5713" s="84"/>
      <c r="D5713" s="83"/>
      <c r="E5713" s="83"/>
      <c r="F5713" s="83"/>
      <c r="G5713" s="83"/>
      <c r="H5713" s="83"/>
      <c r="I5713" s="83"/>
      <c r="J5713" s="83"/>
      <c r="K5713" s="83"/>
      <c r="L5713" s="83"/>
      <c r="M5713" s="83"/>
      <c r="N5713" s="83"/>
      <c r="O5713" s="83"/>
      <c r="P5713" s="84"/>
      <c r="Q5713" s="217"/>
      <c r="R5713" s="85">
        <f t="shared" ref="R5713" si="15024">IF(COUNTA(Y5712:DP5715)=0,0,MIN(Y5713:DP5713))</f>
        <v>0</v>
      </c>
      <c r="S5713" s="86">
        <f t="shared" ref="S5713" si="15025">IF(COUNTA(Y5712:DP5715)=0,0,HLOOKUP(S5712,Y5712:DP5715,2,FALSE))</f>
        <v>0</v>
      </c>
      <c r="T5713" s="87">
        <f t="shared" ref="T5713" si="15026">IF(COUNTA(Y5712:DP5715)=0,0,AVERAGE(Y5713:DP5713))</f>
        <v>0</v>
      </c>
      <c r="U5713" s="88">
        <f t="shared" ref="U5713" si="15027">IF(COUNTA(Y5712:DP5715)=0,0,_xlfn.MINIFS(Y5713:DP5713,Y5715:DP5715,U5715))</f>
        <v>0</v>
      </c>
      <c r="V5713" s="89">
        <f t="array" ref="V5713">IF(COUNTA(Y5712:DP5715)=0,0,IF(ISERROR(HLOOKUP(V5715,Y5715:DP5715,1,FALSE)),0,INDEX(Y5713:DP5713,MATCH(V5712&amp;V5715,Y5712:DP5712&amp;Y5715:DP5715,0))))</f>
        <v>0</v>
      </c>
      <c r="W5713" s="90">
        <f t="array" ref="W5713">IF(COUNTA(Y5712:DP5715)=0,0,IF(ISERROR(HLOOKUP(W5715,Y5715:DP5715,1,FALSE)),0,AVERAGEIF(Y5715:DP5715,$W5715,Y5713:DP5713)))</f>
        <v>0</v>
      </c>
      <c r="X5713" s="107"/>
    </row>
    <row r="5714" spans="2:26">
      <c r="B5714" s="83"/>
      <c r="C5714" s="84"/>
      <c r="D5714" s="83"/>
      <c r="E5714" s="83"/>
      <c r="F5714" s="83"/>
      <c r="G5714" s="83"/>
      <c r="H5714" s="83"/>
      <c r="I5714" s="83"/>
      <c r="J5714" s="83"/>
      <c r="K5714" s="83"/>
      <c r="L5714" s="83"/>
      <c r="M5714" s="83"/>
      <c r="N5714" s="83"/>
      <c r="O5714" s="83"/>
      <c r="P5714" s="84"/>
      <c r="Q5714" s="217"/>
      <c r="R5714" s="91">
        <f t="shared" ref="R5714" si="15028">IF(COUNTA(Y5712:DP5715)=0,0,HLOOKUP(R5713,Y5713:DP5715,2,FALSE))</f>
        <v>0</v>
      </c>
      <c r="S5714" s="92">
        <f t="shared" ref="S5714" si="15029">IF(COUNTA(Y5712:DP5715)=0,0,HLOOKUP(S5712,Y5712:DP5715,3,FALSE))</f>
        <v>0</v>
      </c>
      <c r="T5714" s="93"/>
      <c r="U5714" s="94">
        <f t="array" ref="U5714">IF(COUNTA(Y5712:DP5715)=0,0,IF(ISERROR(HLOOKUP(U5715,Y5715:DP5715,1,FALSE)),0,INDEX(Y5714:DP5714,MATCH(U5713&amp;U5715,Y5713:DP5713&amp;Y5715:DP5715,0))))</f>
        <v>0</v>
      </c>
      <c r="V5714" s="94">
        <f t="array" ref="V5714">IF(COUNTA(Y5712:DP5715)=0,0,IF(ISERROR(HLOOKUP(V5715,Y5715:DP5715,1,FALSE)),0,INDEX(Y5714:DP5714,MATCH(V5713&amp;V5715,Y5713:DP5713&amp;Y5715:DP5715,0))))</f>
        <v>0</v>
      </c>
      <c r="W5714" s="95"/>
      <c r="X5714" s="108"/>
    </row>
    <row r="5715" spans="2:26" ht="13.9" thickBot="1">
      <c r="B5715" s="96"/>
      <c r="C5715" s="97"/>
      <c r="D5715" s="96"/>
      <c r="E5715" s="96"/>
      <c r="F5715" s="96"/>
      <c r="G5715" s="96"/>
      <c r="H5715" s="96"/>
      <c r="I5715" s="96"/>
      <c r="J5715" s="96"/>
      <c r="K5715" s="96"/>
      <c r="L5715" s="96"/>
      <c r="M5715" s="96"/>
      <c r="N5715" s="96"/>
      <c r="O5715" s="96"/>
      <c r="P5715" s="97"/>
      <c r="Q5715" s="218"/>
      <c r="R5715" s="98" t="str">
        <f t="shared" ref="R5715" si="15030">IF(COUNTA(Y5712:DP5715)=0,"none",HLOOKUP(R5713,Y5713:DP5715,3,FALSE))</f>
        <v>none</v>
      </c>
      <c r="S5715" s="99" t="str">
        <f t="shared" ref="S5715" si="15031">IF(COUNTA(Y5712:DP5715)=0,"none",HLOOKUP(S5712,Y5712:DP5715,4,FALSE))</f>
        <v>none</v>
      </c>
      <c r="T5715" s="100"/>
      <c r="U5715" s="100" t="str">
        <f t="array" ref="U5715">IF(COUNTA(Y5712:DP5715)=0,"none",IF($U$2="WAHR",$W$3,Abfrage!$F$4))</f>
        <v>none</v>
      </c>
      <c r="V5715" s="100" t="str">
        <f t="array" ref="V5715">IF(COUNTA(Y5712:DP5715)=0,"none",IF($U$2="WAHR",$W$3,Abfrage!$F$4))</f>
        <v>none</v>
      </c>
      <c r="W5715" s="100" t="str">
        <f t="array" ref="W5715">IF(COUNTA(Y5712:DP5715)=0,"none",IF($U$2="WAHR",$W$3,Abfrage!$F$4))</f>
        <v>none</v>
      </c>
      <c r="X5715" s="109"/>
    </row>
    <row r="5716" spans="2:26">
      <c r="B5716" s="75" t="s">
        <v>3516</v>
      </c>
      <c r="C5716" s="76">
        <v>1000178088</v>
      </c>
      <c r="D5716" s="75" t="s">
        <v>158</v>
      </c>
      <c r="E5716" s="75" t="s">
        <v>2780</v>
      </c>
      <c r="F5716" s="75" t="s">
        <v>549</v>
      </c>
      <c r="G5716" s="75" t="s">
        <v>306</v>
      </c>
      <c r="H5716" s="75" t="e">
        <v>#N/A</v>
      </c>
      <c r="I5716" s="75" t="s">
        <v>2007</v>
      </c>
      <c r="J5716" s="75" t="s">
        <v>3517</v>
      </c>
      <c r="K5716" s="75" t="s">
        <v>306</v>
      </c>
      <c r="L5716" s="75" t="s">
        <v>306</v>
      </c>
      <c r="M5716" s="75" t="s">
        <v>306</v>
      </c>
      <c r="N5716" s="75" t="s">
        <v>306</v>
      </c>
      <c r="O5716" s="75" t="s">
        <v>306</v>
      </c>
      <c r="P5716" s="76" t="s">
        <v>306</v>
      </c>
      <c r="Q5716" s="216"/>
      <c r="R5716" s="77" t="str">
        <f t="shared" ref="R5716" si="15032">IF(COUNTA(Y5716:DP5719)=0,"01.01.1900",INDEX(Y5716:DP5716,MATCH(R5717,Y5717:DP5717,0)))</f>
        <v>01.01.1900</v>
      </c>
      <c r="S5716" s="78" t="str">
        <f t="shared" ref="S5716" si="15033">IF(COUNTA(Y5716:DP5719)=0,"01.01.1900",MAX(Y5716:DP5716))</f>
        <v>01.01.1900</v>
      </c>
      <c r="T5716" s="79"/>
      <c r="U5716" s="80" t="str">
        <f t="array" ref="U5716">IF(COUNTA(Y5716:DP5719)=0,"01.01.1900",IF(ISERROR(HLOOKUP(U5719,Y5719:DP5719,1,FALSE)),"01.01.1900",INDEX(Y5716:DP5716,MATCH(U5717&amp;U5719,Y5717:DP5717&amp;Y5719:DP5719,0))))</f>
        <v>01.01.1900</v>
      </c>
      <c r="V5716" s="81" t="str">
        <f t="shared" ref="V5716" si="15034">IF(COUNTA(Y5716:DP5719)=0,"01.01.1900",_xlfn.MAXIFS(Y5716:DP5716,Y5719:DP5719,V5719))</f>
        <v>01.01.1900</v>
      </c>
      <c r="W5716" s="82"/>
      <c r="X5716" s="106"/>
    </row>
    <row r="5717" spans="2:26">
      <c r="B5717" s="83"/>
      <c r="C5717" s="84"/>
      <c r="D5717" s="83"/>
      <c r="E5717" s="83"/>
      <c r="F5717" s="83"/>
      <c r="G5717" s="83"/>
      <c r="H5717" s="83"/>
      <c r="I5717" s="83"/>
      <c r="J5717" s="83"/>
      <c r="K5717" s="83"/>
      <c r="L5717" s="83"/>
      <c r="M5717" s="83"/>
      <c r="N5717" s="83"/>
      <c r="O5717" s="83"/>
      <c r="P5717" s="84"/>
      <c r="Q5717" s="217"/>
      <c r="R5717" s="85">
        <f t="shared" ref="R5717" si="15035">IF(COUNTA(Y5716:DP5719)=0,0,MIN(Y5717:DP5717))</f>
        <v>0</v>
      </c>
      <c r="S5717" s="86">
        <f t="shared" ref="S5717" si="15036">IF(COUNTA(Y5716:DP5719)=0,0,HLOOKUP(S5716,Y5716:DP5719,2,FALSE))</f>
        <v>0</v>
      </c>
      <c r="T5717" s="87">
        <f t="shared" ref="T5717" si="15037">IF(COUNTA(Y5716:DP5719)=0,0,AVERAGE(Y5717:DP5717))</f>
        <v>0</v>
      </c>
      <c r="U5717" s="88">
        <f t="shared" ref="U5717" si="15038">IF(COUNTA(Y5716:DP5719)=0,0,_xlfn.MINIFS(Y5717:DP5717,Y5719:DP5719,U5719))</f>
        <v>0</v>
      </c>
      <c r="V5717" s="89">
        <f t="array" ref="V5717">IF(COUNTA(Y5716:DP5719)=0,0,IF(ISERROR(HLOOKUP(V5719,Y5719:DP5719,1,FALSE)),0,INDEX(Y5717:DP5717,MATCH(V5716&amp;V5719,Y5716:DP5716&amp;Y5719:DP5719,0))))</f>
        <v>0</v>
      </c>
      <c r="W5717" s="90">
        <f t="array" ref="W5717">IF(COUNTA(Y5716:DP5719)=0,0,IF(ISERROR(HLOOKUP(W5719,Y5719:DP5719,1,FALSE)),0,AVERAGEIF(Y5719:DP5719,$W5719,Y5717:DP5717)))</f>
        <v>0</v>
      </c>
      <c r="X5717" s="107"/>
    </row>
    <row r="5718" spans="2:26">
      <c r="B5718" s="83"/>
      <c r="C5718" s="84"/>
      <c r="D5718" s="83"/>
      <c r="E5718" s="83"/>
      <c r="F5718" s="83"/>
      <c r="G5718" s="83"/>
      <c r="H5718" s="83"/>
      <c r="I5718" s="83"/>
      <c r="J5718" s="83"/>
      <c r="K5718" s="83"/>
      <c r="L5718" s="83"/>
      <c r="M5718" s="83"/>
      <c r="N5718" s="83"/>
      <c r="O5718" s="83"/>
      <c r="P5718" s="84"/>
      <c r="Q5718" s="217"/>
      <c r="R5718" s="91">
        <f t="shared" ref="R5718" si="15039">IF(COUNTA(Y5716:DP5719)=0,0,HLOOKUP(R5717,Y5717:DP5719,2,FALSE))</f>
        <v>0</v>
      </c>
      <c r="S5718" s="92">
        <f t="shared" ref="S5718" si="15040">IF(COUNTA(Y5716:DP5719)=0,0,HLOOKUP(S5716,Y5716:DP5719,3,FALSE))</f>
        <v>0</v>
      </c>
      <c r="T5718" s="93"/>
      <c r="U5718" s="94">
        <f t="array" ref="U5718">IF(COUNTA(Y5716:DP5719)=0,0,IF(ISERROR(HLOOKUP(U5719,Y5719:DP5719,1,FALSE)),0,INDEX(Y5718:DP5718,MATCH(U5717&amp;U5719,Y5717:DP5717&amp;Y5719:DP5719,0))))</f>
        <v>0</v>
      </c>
      <c r="V5718" s="94">
        <f t="array" ref="V5718">IF(COUNTA(Y5716:DP5719)=0,0,IF(ISERROR(HLOOKUP(V5719,Y5719:DP5719,1,FALSE)),0,INDEX(Y5718:DP5718,MATCH(V5717&amp;V5719,Y5717:DP5717&amp;Y5719:DP5719,0))))</f>
        <v>0</v>
      </c>
      <c r="W5718" s="95"/>
      <c r="X5718" s="108"/>
    </row>
    <row r="5719" spans="2:26" ht="13.9" thickBot="1">
      <c r="B5719" s="96"/>
      <c r="C5719" s="97"/>
      <c r="D5719" s="96"/>
      <c r="E5719" s="96"/>
      <c r="F5719" s="96"/>
      <c r="G5719" s="96"/>
      <c r="H5719" s="96"/>
      <c r="I5719" s="96"/>
      <c r="J5719" s="96"/>
      <c r="K5719" s="96"/>
      <c r="L5719" s="96"/>
      <c r="M5719" s="96"/>
      <c r="N5719" s="96"/>
      <c r="O5719" s="96"/>
      <c r="P5719" s="97"/>
      <c r="Q5719" s="218"/>
      <c r="R5719" s="98" t="str">
        <f t="shared" ref="R5719" si="15041">IF(COUNTA(Y5716:DP5719)=0,"none",HLOOKUP(R5717,Y5717:DP5719,3,FALSE))</f>
        <v>none</v>
      </c>
      <c r="S5719" s="99" t="str">
        <f t="shared" ref="S5719" si="15042">IF(COUNTA(Y5716:DP5719)=0,"none",HLOOKUP(S5716,Y5716:DP5719,4,FALSE))</f>
        <v>none</v>
      </c>
      <c r="T5719" s="100"/>
      <c r="U5719" s="100" t="str">
        <f t="array" ref="U5719">IF(COUNTA(Y5716:DP5719)=0,"none",IF($U$2="WAHR",$W$3,Abfrage!$F$4))</f>
        <v>none</v>
      </c>
      <c r="V5719" s="100" t="str">
        <f t="array" ref="V5719">IF(COUNTA(Y5716:DP5719)=0,"none",IF($U$2="WAHR",$W$3,Abfrage!$F$4))</f>
        <v>none</v>
      </c>
      <c r="W5719" s="100" t="str">
        <f t="array" ref="W5719">IF(COUNTA(Y5716:DP5719)=0,"none",IF($U$2="WAHR",$W$3,Abfrage!$F$4))</f>
        <v>none</v>
      </c>
      <c r="X5719" s="109"/>
    </row>
    <row r="5720" spans="2:26">
      <c r="B5720" s="75" t="s">
        <v>3518</v>
      </c>
      <c r="C5720" s="76">
        <v>1000398406</v>
      </c>
      <c r="D5720" s="75" t="s">
        <v>95</v>
      </c>
      <c r="E5720" s="75" t="s">
        <v>170</v>
      </c>
      <c r="F5720" s="75" t="s">
        <v>306</v>
      </c>
      <c r="G5720" s="75" t="s">
        <v>306</v>
      </c>
      <c r="H5720" s="75" t="e">
        <v>#N/A</v>
      </c>
      <c r="I5720" s="75" t="s">
        <v>172</v>
      </c>
      <c r="J5720" s="75" t="s">
        <v>3519</v>
      </c>
      <c r="K5720" s="75" t="s">
        <v>306</v>
      </c>
      <c r="L5720" s="75" t="s">
        <v>306</v>
      </c>
      <c r="M5720" s="75" t="s">
        <v>306</v>
      </c>
      <c r="N5720" s="75" t="s">
        <v>306</v>
      </c>
      <c r="O5720" s="75" t="s">
        <v>306</v>
      </c>
      <c r="P5720" s="76" t="s">
        <v>306</v>
      </c>
      <c r="Q5720" s="216"/>
      <c r="R5720" s="77" t="str">
        <f t="shared" ref="R5720" si="15043">IF(COUNTA(Y5720:DP5723)=0,"01.01.1900",INDEX(Y5720:DP5720,MATCH(R5721,Y5721:DP5721,0)))</f>
        <v>01.01.1900</v>
      </c>
      <c r="S5720" s="78" t="str">
        <f t="shared" ref="S5720" si="15044">IF(COUNTA(Y5720:DP5723)=0,"01.01.1900",MAX(Y5720:DP5720))</f>
        <v>01.01.1900</v>
      </c>
      <c r="T5720" s="79"/>
      <c r="U5720" s="80" t="str">
        <f t="array" ref="U5720">IF(COUNTA(Y5720:DP5723)=0,"01.01.1900",IF(ISERROR(HLOOKUP(U5723,Y5723:DP5723,1,FALSE)),"01.01.1900",INDEX(Y5720:DP5720,MATCH(U5721&amp;U5723,Y5721:DP5721&amp;Y5723:DP5723,0))))</f>
        <v>01.01.1900</v>
      </c>
      <c r="V5720" s="81" t="str">
        <f t="shared" ref="V5720" si="15045">IF(COUNTA(Y5720:DP5723)=0,"01.01.1900",_xlfn.MAXIFS(Y5720:DP5720,Y5723:DP5723,V5723))</f>
        <v>01.01.1900</v>
      </c>
      <c r="W5720" s="82"/>
      <c r="X5720" s="106"/>
    </row>
    <row r="5721" spans="2:26">
      <c r="B5721" s="83"/>
      <c r="C5721" s="84"/>
      <c r="D5721" s="83"/>
      <c r="E5721" s="83"/>
      <c r="F5721" s="83"/>
      <c r="G5721" s="83"/>
      <c r="H5721" s="83"/>
      <c r="I5721" s="83"/>
      <c r="J5721" s="83"/>
      <c r="K5721" s="83"/>
      <c r="L5721" s="83"/>
      <c r="M5721" s="83"/>
      <c r="N5721" s="83"/>
      <c r="O5721" s="83"/>
      <c r="P5721" s="84"/>
      <c r="Q5721" s="217"/>
      <c r="R5721" s="85">
        <f t="shared" ref="R5721" si="15046">IF(COUNTA(Y5720:DP5723)=0,0,MIN(Y5721:DP5721))</f>
        <v>0</v>
      </c>
      <c r="S5721" s="86">
        <f t="shared" ref="S5721" si="15047">IF(COUNTA(Y5720:DP5723)=0,0,HLOOKUP(S5720,Y5720:DP5723,2,FALSE))</f>
        <v>0</v>
      </c>
      <c r="T5721" s="87">
        <f t="shared" ref="T5721" si="15048">IF(COUNTA(Y5720:DP5723)=0,0,AVERAGE(Y5721:DP5721))</f>
        <v>0</v>
      </c>
      <c r="U5721" s="88">
        <f t="shared" ref="U5721" si="15049">IF(COUNTA(Y5720:DP5723)=0,0,_xlfn.MINIFS(Y5721:DP5721,Y5723:DP5723,U5723))</f>
        <v>0</v>
      </c>
      <c r="V5721" s="89">
        <f t="array" ref="V5721">IF(COUNTA(Y5720:DP5723)=0,0,IF(ISERROR(HLOOKUP(V5723,Y5723:DP5723,1,FALSE)),0,INDEX(Y5721:DP5721,MATCH(V5720&amp;V5723,Y5720:DP5720&amp;Y5723:DP5723,0))))</f>
        <v>0</v>
      </c>
      <c r="W5721" s="90">
        <f t="array" ref="W5721">IF(COUNTA(Y5720:DP5723)=0,0,IF(ISERROR(HLOOKUP(W5723,Y5723:DP5723,1,FALSE)),0,AVERAGEIF(Y5723:DP5723,$W5723,Y5721:DP5721)))</f>
        <v>0</v>
      </c>
      <c r="X5721" s="107"/>
    </row>
    <row r="5722" spans="2:26">
      <c r="B5722" s="83"/>
      <c r="C5722" s="84"/>
      <c r="D5722" s="83"/>
      <c r="E5722" s="83"/>
      <c r="F5722" s="83"/>
      <c r="G5722" s="83"/>
      <c r="H5722" s="83"/>
      <c r="I5722" s="83"/>
      <c r="J5722" s="83"/>
      <c r="K5722" s="83"/>
      <c r="L5722" s="83"/>
      <c r="M5722" s="83"/>
      <c r="N5722" s="83"/>
      <c r="O5722" s="83"/>
      <c r="P5722" s="84"/>
      <c r="Q5722" s="217"/>
      <c r="R5722" s="91">
        <f t="shared" ref="R5722" si="15050">IF(COUNTA(Y5720:DP5723)=0,0,HLOOKUP(R5721,Y5721:DP5723,2,FALSE))</f>
        <v>0</v>
      </c>
      <c r="S5722" s="92">
        <f t="shared" ref="S5722" si="15051">IF(COUNTA(Y5720:DP5723)=0,0,HLOOKUP(S5720,Y5720:DP5723,3,FALSE))</f>
        <v>0</v>
      </c>
      <c r="T5722" s="93"/>
      <c r="U5722" s="94">
        <f t="array" ref="U5722">IF(COUNTA(Y5720:DP5723)=0,0,IF(ISERROR(HLOOKUP(U5723,Y5723:DP5723,1,FALSE)),0,INDEX(Y5722:DP5722,MATCH(U5721&amp;U5723,Y5721:DP5721&amp;Y5723:DP5723,0))))</f>
        <v>0</v>
      </c>
      <c r="V5722" s="94">
        <f t="array" ref="V5722">IF(COUNTA(Y5720:DP5723)=0,0,IF(ISERROR(HLOOKUP(V5723,Y5723:DP5723,1,FALSE)),0,INDEX(Y5722:DP5722,MATCH(V5721&amp;V5723,Y5721:DP5721&amp;Y5723:DP5723,0))))</f>
        <v>0</v>
      </c>
      <c r="W5722" s="95"/>
      <c r="X5722" s="108"/>
    </row>
    <row r="5723" spans="2:26" ht="13.9" thickBot="1">
      <c r="B5723" s="96"/>
      <c r="C5723" s="97"/>
      <c r="D5723" s="96"/>
      <c r="E5723" s="96"/>
      <c r="F5723" s="96"/>
      <c r="G5723" s="96"/>
      <c r="H5723" s="96"/>
      <c r="I5723" s="96"/>
      <c r="J5723" s="96"/>
      <c r="K5723" s="96"/>
      <c r="L5723" s="96"/>
      <c r="M5723" s="96"/>
      <c r="N5723" s="96"/>
      <c r="O5723" s="96"/>
      <c r="P5723" s="97"/>
      <c r="Q5723" s="218"/>
      <c r="R5723" s="98" t="str">
        <f t="shared" ref="R5723" si="15052">IF(COUNTA(Y5720:DP5723)=0,"none",HLOOKUP(R5721,Y5721:DP5723,3,FALSE))</f>
        <v>none</v>
      </c>
      <c r="S5723" s="99" t="str">
        <f t="shared" ref="S5723" si="15053">IF(COUNTA(Y5720:DP5723)=0,"none",HLOOKUP(S5720,Y5720:DP5723,4,FALSE))</f>
        <v>none</v>
      </c>
      <c r="T5723" s="100"/>
      <c r="U5723" s="100" t="str">
        <f t="array" ref="U5723">IF(COUNTA(Y5720:DP5723)=0,"none",IF($U$2="WAHR",$W$3,Abfrage!$F$4))</f>
        <v>none</v>
      </c>
      <c r="V5723" s="100" t="str">
        <f t="array" ref="V5723">IF(COUNTA(Y5720:DP5723)=0,"none",IF($U$2="WAHR",$W$3,Abfrage!$F$4))</f>
        <v>none</v>
      </c>
      <c r="W5723" s="100" t="str">
        <f t="array" ref="W5723">IF(COUNTA(Y5720:DP5723)=0,"none",IF($U$2="WAHR",$W$3,Abfrage!$F$4))</f>
        <v>none</v>
      </c>
      <c r="X5723" s="109"/>
    </row>
    <row r="5724" spans="2:26">
      <c r="B5724" s="75" t="s">
        <v>3520</v>
      </c>
      <c r="C5724" s="76">
        <v>1000398407</v>
      </c>
      <c r="D5724" s="75" t="s">
        <v>95</v>
      </c>
      <c r="E5724" s="75" t="s">
        <v>170</v>
      </c>
      <c r="F5724" s="75" t="s">
        <v>306</v>
      </c>
      <c r="G5724" s="75" t="s">
        <v>306</v>
      </c>
      <c r="H5724" s="75" t="e">
        <v>#N/A</v>
      </c>
      <c r="I5724" s="75" t="s">
        <v>172</v>
      </c>
      <c r="J5724" s="75" t="s">
        <v>3521</v>
      </c>
      <c r="K5724" s="75" t="s">
        <v>306</v>
      </c>
      <c r="L5724" s="75" t="s">
        <v>306</v>
      </c>
      <c r="M5724" s="75" t="s">
        <v>306</v>
      </c>
      <c r="N5724" s="75" t="s">
        <v>306</v>
      </c>
      <c r="O5724" s="75" t="s">
        <v>306</v>
      </c>
      <c r="P5724" s="76" t="s">
        <v>306</v>
      </c>
      <c r="Q5724" s="216"/>
      <c r="R5724" s="77" t="str">
        <f t="shared" ref="R5724" si="15054">IF(COUNTA(Y5724:DP5727)=0,"01.01.1900",INDEX(Y5724:DP5724,MATCH(R5725,Y5725:DP5725,0)))</f>
        <v>01.01.1900</v>
      </c>
      <c r="S5724" s="78" t="str">
        <f t="shared" ref="S5724" si="15055">IF(COUNTA(Y5724:DP5727)=0,"01.01.1900",MAX(Y5724:DP5724))</f>
        <v>01.01.1900</v>
      </c>
      <c r="T5724" s="79"/>
      <c r="U5724" s="80" t="str">
        <f t="array" ref="U5724">IF(COUNTA(Y5724:DP5727)=0,"01.01.1900",IF(ISERROR(HLOOKUP(U5727,Y5727:DP5727,1,FALSE)),"01.01.1900",INDEX(Y5724:DP5724,MATCH(U5725&amp;U5727,Y5725:DP5725&amp;Y5727:DP5727,0))))</f>
        <v>01.01.1900</v>
      </c>
      <c r="V5724" s="81" t="str">
        <f t="shared" ref="V5724" si="15056">IF(COUNTA(Y5724:DP5727)=0,"01.01.1900",_xlfn.MAXIFS(Y5724:DP5724,Y5727:DP5727,V5727))</f>
        <v>01.01.1900</v>
      </c>
      <c r="W5724" s="82"/>
      <c r="X5724" s="106"/>
    </row>
    <row r="5725" spans="2:26">
      <c r="B5725" s="83"/>
      <c r="C5725" s="84"/>
      <c r="D5725" s="83"/>
      <c r="E5725" s="83"/>
      <c r="F5725" s="83"/>
      <c r="G5725" s="83"/>
      <c r="H5725" s="83"/>
      <c r="I5725" s="83"/>
      <c r="J5725" s="83"/>
      <c r="K5725" s="83"/>
      <c r="L5725" s="83"/>
      <c r="M5725" s="83"/>
      <c r="N5725" s="83"/>
      <c r="O5725" s="83"/>
      <c r="P5725" s="84"/>
      <c r="Q5725" s="217"/>
      <c r="R5725" s="85">
        <f t="shared" ref="R5725" si="15057">IF(COUNTA(Y5724:DP5727)=0,0,MIN(Y5725:DP5725))</f>
        <v>0</v>
      </c>
      <c r="S5725" s="86">
        <f t="shared" ref="S5725" si="15058">IF(COUNTA(Y5724:DP5727)=0,0,HLOOKUP(S5724,Y5724:DP5727,2,FALSE))</f>
        <v>0</v>
      </c>
      <c r="T5725" s="87">
        <f t="shared" ref="T5725" si="15059">IF(COUNTA(Y5724:DP5727)=0,0,AVERAGE(Y5725:DP5725))</f>
        <v>0</v>
      </c>
      <c r="U5725" s="88">
        <f t="shared" ref="U5725" si="15060">IF(COUNTA(Y5724:DP5727)=0,0,_xlfn.MINIFS(Y5725:DP5725,Y5727:DP5727,U5727))</f>
        <v>0</v>
      </c>
      <c r="V5725" s="89">
        <f t="array" ref="V5725">IF(COUNTA(Y5724:DP5727)=0,0,IF(ISERROR(HLOOKUP(V5727,Y5727:DP5727,1,FALSE)),0,INDEX(Y5725:DP5725,MATCH(V5724&amp;V5727,Y5724:DP5724&amp;Y5727:DP5727,0))))</f>
        <v>0</v>
      </c>
      <c r="W5725" s="90">
        <f t="array" ref="W5725">IF(COUNTA(Y5724:DP5727)=0,0,IF(ISERROR(HLOOKUP(W5727,Y5727:DP5727,1,FALSE)),0,AVERAGEIF(Y5727:DP5727,$W5727,Y5725:DP5725)))</f>
        <v>0</v>
      </c>
      <c r="X5725" s="107"/>
    </row>
    <row r="5726" spans="2:26">
      <c r="B5726" s="83"/>
      <c r="C5726" s="84"/>
      <c r="D5726" s="83"/>
      <c r="E5726" s="83"/>
      <c r="F5726" s="83"/>
      <c r="G5726" s="83"/>
      <c r="H5726" s="83"/>
      <c r="I5726" s="83"/>
      <c r="J5726" s="83"/>
      <c r="K5726" s="83"/>
      <c r="L5726" s="83"/>
      <c r="M5726" s="83"/>
      <c r="N5726" s="83"/>
      <c r="O5726" s="83"/>
      <c r="P5726" s="84"/>
      <c r="Q5726" s="217"/>
      <c r="R5726" s="91">
        <f t="shared" ref="R5726" si="15061">IF(COUNTA(Y5724:DP5727)=0,0,HLOOKUP(R5725,Y5725:DP5727,2,FALSE))</f>
        <v>0</v>
      </c>
      <c r="S5726" s="92">
        <f t="shared" ref="S5726" si="15062">IF(COUNTA(Y5724:DP5727)=0,0,HLOOKUP(S5724,Y5724:DP5727,3,FALSE))</f>
        <v>0</v>
      </c>
      <c r="T5726" s="93"/>
      <c r="U5726" s="94">
        <f t="array" ref="U5726">IF(COUNTA(Y5724:DP5727)=0,0,IF(ISERROR(HLOOKUP(U5727,Y5727:DP5727,1,FALSE)),0,INDEX(Y5726:DP5726,MATCH(U5725&amp;U5727,Y5725:DP5725&amp;Y5727:DP5727,0))))</f>
        <v>0</v>
      </c>
      <c r="V5726" s="94">
        <f t="array" ref="V5726">IF(COUNTA(Y5724:DP5727)=0,0,IF(ISERROR(HLOOKUP(V5727,Y5727:DP5727,1,FALSE)),0,INDEX(Y5726:DP5726,MATCH(V5725&amp;V5727,Y5725:DP5725&amp;Y5727:DP5727,0))))</f>
        <v>0</v>
      </c>
      <c r="W5726" s="95"/>
      <c r="X5726" s="108"/>
    </row>
    <row r="5727" spans="2:26" ht="13.9" thickBot="1">
      <c r="B5727" s="96"/>
      <c r="C5727" s="97"/>
      <c r="D5727" s="96"/>
      <c r="E5727" s="96"/>
      <c r="F5727" s="96"/>
      <c r="G5727" s="96"/>
      <c r="H5727" s="96"/>
      <c r="I5727" s="96"/>
      <c r="J5727" s="96"/>
      <c r="K5727" s="96"/>
      <c r="L5727" s="96"/>
      <c r="M5727" s="96"/>
      <c r="N5727" s="96"/>
      <c r="O5727" s="96"/>
      <c r="P5727" s="97"/>
      <c r="Q5727" s="218"/>
      <c r="R5727" s="98" t="str">
        <f t="shared" ref="R5727" si="15063">IF(COUNTA(Y5724:DP5727)=0,"none",HLOOKUP(R5725,Y5725:DP5727,3,FALSE))</f>
        <v>none</v>
      </c>
      <c r="S5727" s="99" t="str">
        <f t="shared" ref="S5727" si="15064">IF(COUNTA(Y5724:DP5727)=0,"none",HLOOKUP(S5724,Y5724:DP5727,4,FALSE))</f>
        <v>none</v>
      </c>
      <c r="T5727" s="100"/>
      <c r="U5727" s="100" t="str">
        <f t="array" ref="U5727">IF(COUNTA(Y5724:DP5727)=0,"none",IF($U$2="WAHR",$W$3,Abfrage!$F$4))</f>
        <v>none</v>
      </c>
      <c r="V5727" s="100" t="str">
        <f t="array" ref="V5727">IF(COUNTA(Y5724:DP5727)=0,"none",IF($U$2="WAHR",$W$3,Abfrage!$F$4))</f>
        <v>none</v>
      </c>
      <c r="W5727" s="100" t="str">
        <f t="array" ref="W5727">IF(COUNTA(Y5724:DP5727)=0,"none",IF($U$2="WAHR",$W$3,Abfrage!$F$4))</f>
        <v>none</v>
      </c>
      <c r="X5727" s="109"/>
    </row>
    <row r="5728" spans="2:26">
      <c r="B5728" s="75" t="s">
        <v>3522</v>
      </c>
      <c r="C5728" s="76">
        <v>1000375997</v>
      </c>
      <c r="D5728" s="75" t="s">
        <v>95</v>
      </c>
      <c r="E5728" s="75" t="s">
        <v>170</v>
      </c>
      <c r="F5728" s="75" t="s">
        <v>306</v>
      </c>
      <c r="G5728" s="75" t="s">
        <v>306</v>
      </c>
      <c r="H5728" s="75" t="s">
        <v>3523</v>
      </c>
      <c r="I5728" s="75" t="s">
        <v>172</v>
      </c>
      <c r="J5728" s="75" t="s">
        <v>3524</v>
      </c>
      <c r="K5728" s="75" t="s">
        <v>306</v>
      </c>
      <c r="L5728" s="75" t="s">
        <v>306</v>
      </c>
      <c r="M5728" s="75" t="s">
        <v>306</v>
      </c>
      <c r="N5728" s="75" t="s">
        <v>306</v>
      </c>
      <c r="O5728" s="75" t="s">
        <v>306</v>
      </c>
      <c r="P5728" s="76" t="s">
        <v>306</v>
      </c>
      <c r="Q5728" s="216"/>
      <c r="R5728" s="77">
        <f t="shared" ref="R5728" si="15065">IF(COUNTA(Y5728:DP5731)=0,"01.01.1900",INDEX(Y5728:DP5728,MATCH(R5729,Y5729:DP5729,0)))</f>
        <v>45153</v>
      </c>
      <c r="S5728" s="78">
        <f t="shared" ref="S5728" si="15066">IF(COUNTA(Y5728:DP5731)=0,"01.01.1900",MAX(Y5728:DP5728))</f>
        <v>45153</v>
      </c>
      <c r="T5728" s="79"/>
      <c r="U5728" s="80" t="str">
        <f t="array" ref="U5728">IF(COUNTA(Y5728:DP5731)=0,"01.01.1900",IF(ISERROR(HLOOKUP(U5731,Y5731:DP5731,1,FALSE)),"01.01.1900",INDEX(Y5728:DP5728,MATCH(U5729&amp;U5731,Y5729:DP5729&amp;Y5731:DP5731,0))))</f>
        <v>01.01.1900</v>
      </c>
      <c r="V5728" s="81">
        <f t="shared" ref="V5728" si="15067">IF(COUNTA(Y5728:DP5731)=0,"01.01.1900",_xlfn.MAXIFS(Y5728:DP5728,Y5731:DP5731,V5731))</f>
        <v>0</v>
      </c>
      <c r="W5728" s="82"/>
      <c r="X5728" s="106"/>
      <c r="Y5728" s="141">
        <v>45153</v>
      </c>
      <c r="Z5728" s="141">
        <v>45153</v>
      </c>
    </row>
    <row r="5729" spans="2:26">
      <c r="B5729" s="83"/>
      <c r="C5729" s="84"/>
      <c r="D5729" s="83"/>
      <c r="E5729" s="83"/>
      <c r="F5729" s="83"/>
      <c r="G5729" s="83"/>
      <c r="H5729" s="83"/>
      <c r="I5729" s="83"/>
      <c r="J5729" s="83"/>
      <c r="K5729" s="83"/>
      <c r="L5729" s="83"/>
      <c r="M5729" s="83"/>
      <c r="N5729" s="83"/>
      <c r="O5729" s="83"/>
      <c r="P5729" s="84"/>
      <c r="Q5729" s="217"/>
      <c r="R5729" s="85">
        <f t="shared" ref="R5729" si="15068">IF(COUNTA(Y5728:DP5731)=0,0,MIN(Y5729:DP5729))</f>
        <v>0.25159999999999999</v>
      </c>
      <c r="S5729" s="86">
        <f t="shared" ref="S5729" si="15069">IF(COUNTA(Y5728:DP5731)=0,0,HLOOKUP(S5728,Y5728:DP5731,2,FALSE))</f>
        <v>0.25159999999999999</v>
      </c>
      <c r="T5729" s="87">
        <f t="shared" ref="T5729" si="15070">IF(COUNTA(Y5728:DP5731)=0,0,AVERAGE(Y5729:DP5729))</f>
        <v>0.25159999999999999</v>
      </c>
      <c r="U5729" s="88">
        <f t="shared" ref="U5729" si="15071">IF(COUNTA(Y5728:DP5731)=0,0,_xlfn.MINIFS(Y5729:DP5729,Y5731:DP5731,U5731))</f>
        <v>0</v>
      </c>
      <c r="V5729" s="89">
        <f t="array" ref="V5729">IF(COUNTA(Y5728:DP5731)=0,0,IF(ISERROR(HLOOKUP(V5731,Y5731:DP5731,1,FALSE)),0,INDEX(Y5729:DP5729,MATCH(V5728&amp;V5731,Y5728:DP5728&amp;Y5731:DP5731,0))))</f>
        <v>0</v>
      </c>
      <c r="W5729" s="90">
        <f t="array" ref="W5729">IF(COUNTA(Y5728:DP5731)=0,0,IF(ISERROR(HLOOKUP(W5731,Y5731:DP5731,1,FALSE)),0,AVERAGEIF(Y5731:DP5731,$W5731,Y5729:DP5729)))</f>
        <v>0</v>
      </c>
      <c r="X5729" s="107"/>
      <c r="Y5729" s="142">
        <v>0.25159999999999999</v>
      </c>
      <c r="Z5729" s="142">
        <v>0.25159999999999999</v>
      </c>
    </row>
    <row r="5730" spans="2:26">
      <c r="B5730" s="83"/>
      <c r="C5730" s="84"/>
      <c r="D5730" s="83"/>
      <c r="E5730" s="83"/>
      <c r="F5730" s="83"/>
      <c r="G5730" s="83"/>
      <c r="H5730" s="83"/>
      <c r="I5730" s="83"/>
      <c r="J5730" s="83"/>
      <c r="K5730" s="83"/>
      <c r="L5730" s="83"/>
      <c r="M5730" s="83"/>
      <c r="N5730" s="83"/>
      <c r="O5730" s="83"/>
      <c r="P5730" s="84"/>
      <c r="Q5730" s="217"/>
      <c r="R5730" s="91" t="str">
        <f t="shared" ref="R5730" si="15072">IF(COUNTA(Y5728:DP5731)=0,0,HLOOKUP(R5729,Y5729:DP5731,2,FALSE))</f>
        <v>nn</v>
      </c>
      <c r="S5730" s="92" t="str">
        <f t="shared" ref="S5730" si="15073">IF(COUNTA(Y5728:DP5731)=0,0,HLOOKUP(S5728,Y5728:DP5731,3,FALSE))</f>
        <v>nn</v>
      </c>
      <c r="T5730" s="93"/>
      <c r="U5730" s="94">
        <f t="array" ref="U5730">IF(COUNTA(Y5728:DP5731)=0,0,IF(ISERROR(HLOOKUP(U5731,Y5731:DP5731,1,FALSE)),0,INDEX(Y5730:DP5730,MATCH(U5729&amp;U5731,Y5729:DP5729&amp;Y5731:DP5731,0))))</f>
        <v>0</v>
      </c>
      <c r="V5730" s="94">
        <f t="array" ref="V5730">IF(COUNTA(Y5728:DP5731)=0,0,IF(ISERROR(HLOOKUP(V5731,Y5731:DP5731,1,FALSE)),0,INDEX(Y5730:DP5730,MATCH(V5729&amp;V5731,Y5729:DP5729&amp;Y5731:DP5731,0))))</f>
        <v>0</v>
      </c>
      <c r="W5730" s="95"/>
      <c r="X5730" s="108"/>
      <c r="Y5730" s="143" t="s">
        <v>345</v>
      </c>
      <c r="Z5730" s="143">
        <v>0</v>
      </c>
    </row>
    <row r="5731" spans="2:26" ht="13.9" thickBot="1">
      <c r="B5731" s="96"/>
      <c r="C5731" s="97"/>
      <c r="D5731" s="96"/>
      <c r="E5731" s="96"/>
      <c r="F5731" s="96"/>
      <c r="G5731" s="96"/>
      <c r="H5731" s="96"/>
      <c r="I5731" s="96"/>
      <c r="J5731" s="96"/>
      <c r="K5731" s="96"/>
      <c r="L5731" s="96"/>
      <c r="M5731" s="96"/>
      <c r="N5731" s="96"/>
      <c r="O5731" s="96"/>
      <c r="P5731" s="97"/>
      <c r="Q5731" s="218"/>
      <c r="R5731" s="98" t="str">
        <f t="shared" ref="R5731" si="15074">IF(COUNTA(Y5728:DP5731)=0,"none",HLOOKUP(R5729,Y5729:DP5731,3,FALSE))</f>
        <v>SAP</v>
      </c>
      <c r="S5731" s="99" t="str">
        <f t="shared" ref="S5731" si="15075">IF(COUNTA(Y5728:DP5731)=0,"none",HLOOKUP(S5728,Y5728:DP5731,4,FALSE))</f>
        <v>SAP</v>
      </c>
      <c r="T5731" s="100"/>
      <c r="U5731" s="100">
        <f t="array" ref="U5731">IF(COUNTA(Y5728:DP5731)=0,"none",IF($U$2="WAHR",$W$3,Abfrage!$F$4))</f>
        <v>0</v>
      </c>
      <c r="V5731" s="100">
        <f t="array" ref="V5731">IF(COUNTA(Y5728:DP5731)=0,"none",IF($U$2="WAHR",$W$3,Abfrage!$F$4))</f>
        <v>0</v>
      </c>
      <c r="W5731" s="100">
        <f t="array" ref="W5731">IF(COUNTA(Y5728:DP5731)=0,"none",IF($U$2="WAHR",$W$3,Abfrage!$F$4))</f>
        <v>0</v>
      </c>
      <c r="X5731" s="109"/>
      <c r="Y5731" s="144" t="s">
        <v>47</v>
      </c>
      <c r="Z5731" s="144" t="s">
        <v>47</v>
      </c>
    </row>
    <row r="5732" spans="2:26">
      <c r="B5732" s="75" t="s">
        <v>3525</v>
      </c>
      <c r="C5732" s="76">
        <v>1000322839</v>
      </c>
      <c r="D5732" s="75" t="s">
        <v>95</v>
      </c>
      <c r="E5732" s="75" t="s">
        <v>170</v>
      </c>
      <c r="F5732" s="75" t="s">
        <v>306</v>
      </c>
      <c r="G5732" s="75" t="s">
        <v>306</v>
      </c>
      <c r="H5732" s="75" t="s">
        <v>3523</v>
      </c>
      <c r="I5732" s="75" t="s">
        <v>172</v>
      </c>
      <c r="J5732" s="75" t="s">
        <v>3526</v>
      </c>
      <c r="K5732" s="75" t="s">
        <v>306</v>
      </c>
      <c r="L5732" s="75" t="s">
        <v>306</v>
      </c>
      <c r="M5732" s="75" t="s">
        <v>306</v>
      </c>
      <c r="N5732" s="75" t="s">
        <v>306</v>
      </c>
      <c r="O5732" s="75" t="s">
        <v>306</v>
      </c>
      <c r="P5732" s="76" t="s">
        <v>306</v>
      </c>
      <c r="Q5732" s="216"/>
      <c r="R5732" s="77">
        <f t="shared" ref="R5732" si="15076">IF(COUNTA(Y5732:DP5735)=0,"01.01.1900",INDEX(Y5732:DP5732,MATCH(R5733,Y5733:DP5733,0)))</f>
        <v>45153</v>
      </c>
      <c r="S5732" s="78">
        <f t="shared" ref="S5732" si="15077">IF(COUNTA(Y5732:DP5735)=0,"01.01.1900",MAX(Y5732:DP5732))</f>
        <v>45153</v>
      </c>
      <c r="T5732" s="79"/>
      <c r="U5732" s="80" t="str">
        <f t="array" ref="U5732">IF(COUNTA(Y5732:DP5735)=0,"01.01.1900",IF(ISERROR(HLOOKUP(U5735,Y5735:DP5735,1,FALSE)),"01.01.1900",INDEX(Y5732:DP5732,MATCH(U5733&amp;U5735,Y5733:DP5733&amp;Y5735:DP5735,0))))</f>
        <v>01.01.1900</v>
      </c>
      <c r="V5732" s="81">
        <f t="shared" ref="V5732" si="15078">IF(COUNTA(Y5732:DP5735)=0,"01.01.1900",_xlfn.MAXIFS(Y5732:DP5732,Y5735:DP5735,V5735))</f>
        <v>0</v>
      </c>
      <c r="W5732" s="82"/>
      <c r="X5732" s="106"/>
      <c r="Y5732" s="141">
        <v>45153</v>
      </c>
      <c r="Z5732" s="141">
        <v>45153</v>
      </c>
    </row>
    <row r="5733" spans="2:26">
      <c r="B5733" s="83"/>
      <c r="C5733" s="84"/>
      <c r="D5733" s="83"/>
      <c r="E5733" s="83"/>
      <c r="F5733" s="83"/>
      <c r="G5733" s="83"/>
      <c r="H5733" s="83"/>
      <c r="I5733" s="83"/>
      <c r="J5733" s="83"/>
      <c r="K5733" s="83"/>
      <c r="L5733" s="83"/>
      <c r="M5733" s="83"/>
      <c r="N5733" s="83"/>
      <c r="O5733" s="83"/>
      <c r="P5733" s="84"/>
      <c r="Q5733" s="217"/>
      <c r="R5733" s="85">
        <f t="shared" ref="R5733" si="15079">IF(COUNTA(Y5732:DP5735)=0,0,MIN(Y5733:DP5733))</f>
        <v>0.4587</v>
      </c>
      <c r="S5733" s="86">
        <f t="shared" ref="S5733" si="15080">IF(COUNTA(Y5732:DP5735)=0,0,HLOOKUP(S5732,Y5732:DP5735,2,FALSE))</f>
        <v>0.4587</v>
      </c>
      <c r="T5733" s="87">
        <f t="shared" ref="T5733" si="15081">IF(COUNTA(Y5732:DP5735)=0,0,AVERAGE(Y5733:DP5733))</f>
        <v>0.4587</v>
      </c>
      <c r="U5733" s="88">
        <f t="shared" ref="U5733" si="15082">IF(COUNTA(Y5732:DP5735)=0,0,_xlfn.MINIFS(Y5733:DP5733,Y5735:DP5735,U5735))</f>
        <v>0</v>
      </c>
      <c r="V5733" s="89">
        <f t="array" ref="V5733">IF(COUNTA(Y5732:DP5735)=0,0,IF(ISERROR(HLOOKUP(V5735,Y5735:DP5735,1,FALSE)),0,INDEX(Y5733:DP5733,MATCH(V5732&amp;V5735,Y5732:DP5732&amp;Y5735:DP5735,0))))</f>
        <v>0</v>
      </c>
      <c r="W5733" s="90">
        <f t="array" ref="W5733">IF(COUNTA(Y5732:DP5735)=0,0,IF(ISERROR(HLOOKUP(W5735,Y5735:DP5735,1,FALSE)),0,AVERAGEIF(Y5735:DP5735,$W5735,Y5733:DP5733)))</f>
        <v>0</v>
      </c>
      <c r="X5733" s="107"/>
      <c r="Y5733" s="142">
        <v>0.4587</v>
      </c>
      <c r="Z5733" s="142">
        <v>0.4587</v>
      </c>
    </row>
    <row r="5734" spans="2:26">
      <c r="B5734" s="83"/>
      <c r="C5734" s="84"/>
      <c r="D5734" s="83"/>
      <c r="E5734" s="83"/>
      <c r="F5734" s="83"/>
      <c r="G5734" s="83"/>
      <c r="H5734" s="83"/>
      <c r="I5734" s="83"/>
      <c r="J5734" s="83"/>
      <c r="K5734" s="83"/>
      <c r="L5734" s="83"/>
      <c r="M5734" s="83"/>
      <c r="N5734" s="83"/>
      <c r="O5734" s="83"/>
      <c r="P5734" s="84"/>
      <c r="Q5734" s="217"/>
      <c r="R5734" s="91" t="str">
        <f t="shared" ref="R5734" si="15083">IF(COUNTA(Y5732:DP5735)=0,0,HLOOKUP(R5733,Y5733:DP5735,2,FALSE))</f>
        <v>nn</v>
      </c>
      <c r="S5734" s="92" t="str">
        <f t="shared" ref="S5734" si="15084">IF(COUNTA(Y5732:DP5735)=0,0,HLOOKUP(S5732,Y5732:DP5735,3,FALSE))</f>
        <v>nn</v>
      </c>
      <c r="T5734" s="93"/>
      <c r="U5734" s="94">
        <f t="array" ref="U5734">IF(COUNTA(Y5732:DP5735)=0,0,IF(ISERROR(HLOOKUP(U5735,Y5735:DP5735,1,FALSE)),0,INDEX(Y5734:DP5734,MATCH(U5733&amp;U5735,Y5733:DP5733&amp;Y5735:DP5735,0))))</f>
        <v>0</v>
      </c>
      <c r="V5734" s="94">
        <f t="array" ref="V5734">IF(COUNTA(Y5732:DP5735)=0,0,IF(ISERROR(HLOOKUP(V5735,Y5735:DP5735,1,FALSE)),0,INDEX(Y5734:DP5734,MATCH(V5733&amp;V5735,Y5733:DP5733&amp;Y5735:DP5735,0))))</f>
        <v>0</v>
      </c>
      <c r="W5734" s="95"/>
      <c r="X5734" s="108"/>
      <c r="Y5734" s="143" t="s">
        <v>345</v>
      </c>
      <c r="Z5734" s="143">
        <v>0</v>
      </c>
    </row>
    <row r="5735" spans="2:26" ht="13.9" thickBot="1">
      <c r="B5735" s="96"/>
      <c r="C5735" s="97"/>
      <c r="D5735" s="96"/>
      <c r="E5735" s="96"/>
      <c r="F5735" s="96"/>
      <c r="G5735" s="96"/>
      <c r="H5735" s="96"/>
      <c r="I5735" s="96"/>
      <c r="J5735" s="96"/>
      <c r="K5735" s="96"/>
      <c r="L5735" s="96"/>
      <c r="M5735" s="96"/>
      <c r="N5735" s="96"/>
      <c r="O5735" s="96"/>
      <c r="P5735" s="97"/>
      <c r="Q5735" s="218"/>
      <c r="R5735" s="98" t="str">
        <f t="shared" ref="R5735" si="15085">IF(COUNTA(Y5732:DP5735)=0,"none",HLOOKUP(R5733,Y5733:DP5735,3,FALSE))</f>
        <v>SAP</v>
      </c>
      <c r="S5735" s="99" t="str">
        <f t="shared" ref="S5735" si="15086">IF(COUNTA(Y5732:DP5735)=0,"none",HLOOKUP(S5732,Y5732:DP5735,4,FALSE))</f>
        <v>SAP</v>
      </c>
      <c r="T5735" s="100"/>
      <c r="U5735" s="100">
        <f t="array" ref="U5735">IF(COUNTA(Y5732:DP5735)=0,"none",IF($U$2="WAHR",$W$3,Abfrage!$F$4))</f>
        <v>0</v>
      </c>
      <c r="V5735" s="100">
        <f t="array" ref="V5735">IF(COUNTA(Y5732:DP5735)=0,"none",IF($U$2="WAHR",$W$3,Abfrage!$F$4))</f>
        <v>0</v>
      </c>
      <c r="W5735" s="100">
        <f t="array" ref="W5735">IF(COUNTA(Y5732:DP5735)=0,"none",IF($U$2="WAHR",$W$3,Abfrage!$F$4))</f>
        <v>0</v>
      </c>
      <c r="X5735" s="109"/>
      <c r="Y5735" s="144" t="s">
        <v>47</v>
      </c>
      <c r="Z5735" s="144" t="s">
        <v>47</v>
      </c>
    </row>
    <row r="5736" spans="2:26">
      <c r="B5736" s="75" t="s">
        <v>3527</v>
      </c>
      <c r="C5736" s="76">
        <v>1000398411</v>
      </c>
      <c r="D5736" s="75" t="s">
        <v>95</v>
      </c>
      <c r="E5736" s="75" t="s">
        <v>170</v>
      </c>
      <c r="F5736" s="75" t="s">
        <v>306</v>
      </c>
      <c r="G5736" s="75" t="s">
        <v>306</v>
      </c>
      <c r="H5736" s="75" t="e">
        <v>#N/A</v>
      </c>
      <c r="I5736" s="75" t="s">
        <v>172</v>
      </c>
      <c r="J5736" s="75" t="s">
        <v>3528</v>
      </c>
      <c r="K5736" s="75" t="s">
        <v>306</v>
      </c>
      <c r="L5736" s="75" t="s">
        <v>306</v>
      </c>
      <c r="M5736" s="75" t="s">
        <v>306</v>
      </c>
      <c r="N5736" s="75" t="s">
        <v>306</v>
      </c>
      <c r="O5736" s="75" t="s">
        <v>306</v>
      </c>
      <c r="P5736" s="76" t="s">
        <v>306</v>
      </c>
      <c r="Q5736" s="216"/>
      <c r="R5736" s="77" t="str">
        <f t="shared" ref="R5736" si="15087">IF(COUNTA(Y5736:DP5739)=0,"01.01.1900",INDEX(Y5736:DP5736,MATCH(R5737,Y5737:DP5737,0)))</f>
        <v>01.01.1900</v>
      </c>
      <c r="S5736" s="78" t="str">
        <f t="shared" ref="S5736" si="15088">IF(COUNTA(Y5736:DP5739)=0,"01.01.1900",MAX(Y5736:DP5736))</f>
        <v>01.01.1900</v>
      </c>
      <c r="T5736" s="79"/>
      <c r="U5736" s="80" t="str">
        <f t="array" ref="U5736">IF(COUNTA(Y5736:DP5739)=0,"01.01.1900",IF(ISERROR(HLOOKUP(U5739,Y5739:DP5739,1,FALSE)),"01.01.1900",INDEX(Y5736:DP5736,MATCH(U5737&amp;U5739,Y5737:DP5737&amp;Y5739:DP5739,0))))</f>
        <v>01.01.1900</v>
      </c>
      <c r="V5736" s="81" t="str">
        <f t="shared" ref="V5736" si="15089">IF(COUNTA(Y5736:DP5739)=0,"01.01.1900",_xlfn.MAXIFS(Y5736:DP5736,Y5739:DP5739,V5739))</f>
        <v>01.01.1900</v>
      </c>
      <c r="W5736" s="82"/>
      <c r="X5736" s="106"/>
    </row>
    <row r="5737" spans="2:26">
      <c r="B5737" s="83"/>
      <c r="C5737" s="84"/>
      <c r="D5737" s="83"/>
      <c r="E5737" s="83"/>
      <c r="F5737" s="83"/>
      <c r="G5737" s="83"/>
      <c r="H5737" s="83"/>
      <c r="I5737" s="83"/>
      <c r="J5737" s="83"/>
      <c r="K5737" s="83"/>
      <c r="L5737" s="83"/>
      <c r="M5737" s="83"/>
      <c r="N5737" s="83"/>
      <c r="O5737" s="83"/>
      <c r="P5737" s="84"/>
      <c r="Q5737" s="217"/>
      <c r="R5737" s="85">
        <f t="shared" ref="R5737" si="15090">IF(COUNTA(Y5736:DP5739)=0,0,MIN(Y5737:DP5737))</f>
        <v>0</v>
      </c>
      <c r="S5737" s="86">
        <f t="shared" ref="S5737" si="15091">IF(COUNTA(Y5736:DP5739)=0,0,HLOOKUP(S5736,Y5736:DP5739,2,FALSE))</f>
        <v>0</v>
      </c>
      <c r="T5737" s="87">
        <f t="shared" ref="T5737" si="15092">IF(COUNTA(Y5736:DP5739)=0,0,AVERAGE(Y5737:DP5737))</f>
        <v>0</v>
      </c>
      <c r="U5737" s="88">
        <f t="shared" ref="U5737" si="15093">IF(COUNTA(Y5736:DP5739)=0,0,_xlfn.MINIFS(Y5737:DP5737,Y5739:DP5739,U5739))</f>
        <v>0</v>
      </c>
      <c r="V5737" s="89">
        <f t="array" ref="V5737">IF(COUNTA(Y5736:DP5739)=0,0,IF(ISERROR(HLOOKUP(V5739,Y5739:DP5739,1,FALSE)),0,INDEX(Y5737:DP5737,MATCH(V5736&amp;V5739,Y5736:DP5736&amp;Y5739:DP5739,0))))</f>
        <v>0</v>
      </c>
      <c r="W5737" s="90">
        <f t="array" ref="W5737">IF(COUNTA(Y5736:DP5739)=0,0,IF(ISERROR(HLOOKUP(W5739,Y5739:DP5739,1,FALSE)),0,AVERAGEIF(Y5739:DP5739,$W5739,Y5737:DP5737)))</f>
        <v>0</v>
      </c>
      <c r="X5737" s="107"/>
    </row>
    <row r="5738" spans="2:26">
      <c r="B5738" s="83"/>
      <c r="C5738" s="84"/>
      <c r="D5738" s="83"/>
      <c r="E5738" s="83"/>
      <c r="F5738" s="83"/>
      <c r="G5738" s="83"/>
      <c r="H5738" s="83"/>
      <c r="I5738" s="83"/>
      <c r="J5738" s="83"/>
      <c r="K5738" s="83"/>
      <c r="L5738" s="83"/>
      <c r="M5738" s="83"/>
      <c r="N5738" s="83"/>
      <c r="O5738" s="83"/>
      <c r="P5738" s="84"/>
      <c r="Q5738" s="217"/>
      <c r="R5738" s="91">
        <f t="shared" ref="R5738" si="15094">IF(COUNTA(Y5736:DP5739)=0,0,HLOOKUP(R5737,Y5737:DP5739,2,FALSE))</f>
        <v>0</v>
      </c>
      <c r="S5738" s="92">
        <f t="shared" ref="S5738" si="15095">IF(COUNTA(Y5736:DP5739)=0,0,HLOOKUP(S5736,Y5736:DP5739,3,FALSE))</f>
        <v>0</v>
      </c>
      <c r="T5738" s="93"/>
      <c r="U5738" s="94">
        <f t="array" ref="U5738">IF(COUNTA(Y5736:DP5739)=0,0,IF(ISERROR(HLOOKUP(U5739,Y5739:DP5739,1,FALSE)),0,INDEX(Y5738:DP5738,MATCH(U5737&amp;U5739,Y5737:DP5737&amp;Y5739:DP5739,0))))</f>
        <v>0</v>
      </c>
      <c r="V5738" s="94">
        <f t="array" ref="V5738">IF(COUNTA(Y5736:DP5739)=0,0,IF(ISERROR(HLOOKUP(V5739,Y5739:DP5739,1,FALSE)),0,INDEX(Y5738:DP5738,MATCH(V5737&amp;V5739,Y5737:DP5737&amp;Y5739:DP5739,0))))</f>
        <v>0</v>
      </c>
      <c r="W5738" s="95"/>
      <c r="X5738" s="108"/>
    </row>
    <row r="5739" spans="2:26" ht="13.9" thickBot="1">
      <c r="B5739" s="96"/>
      <c r="C5739" s="97"/>
      <c r="D5739" s="96"/>
      <c r="E5739" s="96"/>
      <c r="F5739" s="96"/>
      <c r="G5739" s="96"/>
      <c r="H5739" s="96"/>
      <c r="I5739" s="96"/>
      <c r="J5739" s="96"/>
      <c r="K5739" s="96"/>
      <c r="L5739" s="96"/>
      <c r="M5739" s="96"/>
      <c r="N5739" s="96"/>
      <c r="O5739" s="96"/>
      <c r="P5739" s="97"/>
      <c r="Q5739" s="218"/>
      <c r="R5739" s="98" t="str">
        <f t="shared" ref="R5739" si="15096">IF(COUNTA(Y5736:DP5739)=0,"none",HLOOKUP(R5737,Y5737:DP5739,3,FALSE))</f>
        <v>none</v>
      </c>
      <c r="S5739" s="99" t="str">
        <f t="shared" ref="S5739" si="15097">IF(COUNTA(Y5736:DP5739)=0,"none",HLOOKUP(S5736,Y5736:DP5739,4,FALSE))</f>
        <v>none</v>
      </c>
      <c r="T5739" s="100"/>
      <c r="U5739" s="100" t="str">
        <f t="array" ref="U5739">IF(COUNTA(Y5736:DP5739)=0,"none",IF($U$2="WAHR",$W$3,Abfrage!$F$4))</f>
        <v>none</v>
      </c>
      <c r="V5739" s="100" t="str">
        <f t="array" ref="V5739">IF(COUNTA(Y5736:DP5739)=0,"none",IF($U$2="WAHR",$W$3,Abfrage!$F$4))</f>
        <v>none</v>
      </c>
      <c r="W5739" s="100" t="str">
        <f t="array" ref="W5739">IF(COUNTA(Y5736:DP5739)=0,"none",IF($U$2="WAHR",$W$3,Abfrage!$F$4))</f>
        <v>none</v>
      </c>
      <c r="X5739" s="109"/>
    </row>
    <row r="5740" spans="2:26">
      <c r="B5740" s="75" t="s">
        <v>3529</v>
      </c>
      <c r="C5740" s="76">
        <v>1000398410</v>
      </c>
      <c r="D5740" s="75" t="s">
        <v>95</v>
      </c>
      <c r="E5740" s="75" t="s">
        <v>170</v>
      </c>
      <c r="F5740" s="75" t="s">
        <v>306</v>
      </c>
      <c r="G5740" s="75" t="s">
        <v>306</v>
      </c>
      <c r="H5740" s="75" t="e">
        <v>#N/A</v>
      </c>
      <c r="I5740" s="75" t="s">
        <v>172</v>
      </c>
      <c r="J5740" s="75" t="s">
        <v>3530</v>
      </c>
      <c r="K5740" s="75" t="s">
        <v>306</v>
      </c>
      <c r="L5740" s="75" t="s">
        <v>306</v>
      </c>
      <c r="M5740" s="75" t="s">
        <v>306</v>
      </c>
      <c r="N5740" s="75" t="s">
        <v>306</v>
      </c>
      <c r="O5740" s="75" t="s">
        <v>306</v>
      </c>
      <c r="P5740" s="76" t="s">
        <v>306</v>
      </c>
      <c r="Q5740" s="216"/>
      <c r="R5740" s="77" t="str">
        <f t="shared" ref="R5740" si="15098">IF(COUNTA(Y5740:DP5743)=0,"01.01.1900",INDEX(Y5740:DP5740,MATCH(R5741,Y5741:DP5741,0)))</f>
        <v>01.01.1900</v>
      </c>
      <c r="S5740" s="78" t="str">
        <f t="shared" ref="S5740" si="15099">IF(COUNTA(Y5740:DP5743)=0,"01.01.1900",MAX(Y5740:DP5740))</f>
        <v>01.01.1900</v>
      </c>
      <c r="T5740" s="79"/>
      <c r="U5740" s="80" t="str">
        <f t="array" ref="U5740">IF(COUNTA(Y5740:DP5743)=0,"01.01.1900",IF(ISERROR(HLOOKUP(U5743,Y5743:DP5743,1,FALSE)),"01.01.1900",INDEX(Y5740:DP5740,MATCH(U5741&amp;U5743,Y5741:DP5741&amp;Y5743:DP5743,0))))</f>
        <v>01.01.1900</v>
      </c>
      <c r="V5740" s="81" t="str">
        <f t="shared" ref="V5740" si="15100">IF(COUNTA(Y5740:DP5743)=0,"01.01.1900",_xlfn.MAXIFS(Y5740:DP5740,Y5743:DP5743,V5743))</f>
        <v>01.01.1900</v>
      </c>
      <c r="W5740" s="82"/>
      <c r="X5740" s="106"/>
    </row>
    <row r="5741" spans="2:26">
      <c r="B5741" s="83"/>
      <c r="C5741" s="84"/>
      <c r="D5741" s="83"/>
      <c r="E5741" s="83"/>
      <c r="F5741" s="83"/>
      <c r="G5741" s="83"/>
      <c r="H5741" s="83"/>
      <c r="I5741" s="83"/>
      <c r="J5741" s="83"/>
      <c r="K5741" s="83"/>
      <c r="L5741" s="83"/>
      <c r="M5741" s="83"/>
      <c r="N5741" s="83"/>
      <c r="O5741" s="83"/>
      <c r="P5741" s="84"/>
      <c r="Q5741" s="217"/>
      <c r="R5741" s="85">
        <f t="shared" ref="R5741" si="15101">IF(COUNTA(Y5740:DP5743)=0,0,MIN(Y5741:DP5741))</f>
        <v>0</v>
      </c>
      <c r="S5741" s="86">
        <f t="shared" ref="S5741" si="15102">IF(COUNTA(Y5740:DP5743)=0,0,HLOOKUP(S5740,Y5740:DP5743,2,FALSE))</f>
        <v>0</v>
      </c>
      <c r="T5741" s="87">
        <f t="shared" ref="T5741" si="15103">IF(COUNTA(Y5740:DP5743)=0,0,AVERAGE(Y5741:DP5741))</f>
        <v>0</v>
      </c>
      <c r="U5741" s="88">
        <f t="shared" ref="U5741" si="15104">IF(COUNTA(Y5740:DP5743)=0,0,_xlfn.MINIFS(Y5741:DP5741,Y5743:DP5743,U5743))</f>
        <v>0</v>
      </c>
      <c r="V5741" s="89">
        <f t="array" ref="V5741">IF(COUNTA(Y5740:DP5743)=0,0,IF(ISERROR(HLOOKUP(V5743,Y5743:DP5743,1,FALSE)),0,INDEX(Y5741:DP5741,MATCH(V5740&amp;V5743,Y5740:DP5740&amp;Y5743:DP5743,0))))</f>
        <v>0</v>
      </c>
      <c r="W5741" s="90">
        <f t="array" ref="W5741">IF(COUNTA(Y5740:DP5743)=0,0,IF(ISERROR(HLOOKUP(W5743,Y5743:DP5743,1,FALSE)),0,AVERAGEIF(Y5743:DP5743,$W5743,Y5741:DP5741)))</f>
        <v>0</v>
      </c>
      <c r="X5741" s="107"/>
    </row>
    <row r="5742" spans="2:26">
      <c r="B5742" s="83"/>
      <c r="C5742" s="84"/>
      <c r="D5742" s="83"/>
      <c r="E5742" s="83"/>
      <c r="F5742" s="83"/>
      <c r="G5742" s="83"/>
      <c r="H5742" s="83"/>
      <c r="I5742" s="83"/>
      <c r="J5742" s="83"/>
      <c r="K5742" s="83"/>
      <c r="L5742" s="83"/>
      <c r="M5742" s="83"/>
      <c r="N5742" s="83"/>
      <c r="O5742" s="83"/>
      <c r="P5742" s="84"/>
      <c r="Q5742" s="217"/>
      <c r="R5742" s="91">
        <f t="shared" ref="R5742" si="15105">IF(COUNTA(Y5740:DP5743)=0,0,HLOOKUP(R5741,Y5741:DP5743,2,FALSE))</f>
        <v>0</v>
      </c>
      <c r="S5742" s="92">
        <f t="shared" ref="S5742" si="15106">IF(COUNTA(Y5740:DP5743)=0,0,HLOOKUP(S5740,Y5740:DP5743,3,FALSE))</f>
        <v>0</v>
      </c>
      <c r="T5742" s="93"/>
      <c r="U5742" s="94">
        <f t="array" ref="U5742">IF(COUNTA(Y5740:DP5743)=0,0,IF(ISERROR(HLOOKUP(U5743,Y5743:DP5743,1,FALSE)),0,INDEX(Y5742:DP5742,MATCH(U5741&amp;U5743,Y5741:DP5741&amp;Y5743:DP5743,0))))</f>
        <v>0</v>
      </c>
      <c r="V5742" s="94">
        <f t="array" ref="V5742">IF(COUNTA(Y5740:DP5743)=0,0,IF(ISERROR(HLOOKUP(V5743,Y5743:DP5743,1,FALSE)),0,INDEX(Y5742:DP5742,MATCH(V5741&amp;V5743,Y5741:DP5741&amp;Y5743:DP5743,0))))</f>
        <v>0</v>
      </c>
      <c r="W5742" s="95"/>
      <c r="X5742" s="108"/>
    </row>
    <row r="5743" spans="2:26" ht="13.9" thickBot="1">
      <c r="B5743" s="96"/>
      <c r="C5743" s="97"/>
      <c r="D5743" s="96"/>
      <c r="E5743" s="96"/>
      <c r="F5743" s="96"/>
      <c r="G5743" s="96"/>
      <c r="H5743" s="96"/>
      <c r="I5743" s="96"/>
      <c r="J5743" s="96"/>
      <c r="K5743" s="96"/>
      <c r="L5743" s="96"/>
      <c r="M5743" s="96"/>
      <c r="N5743" s="96"/>
      <c r="O5743" s="96"/>
      <c r="P5743" s="97"/>
      <c r="Q5743" s="218"/>
      <c r="R5743" s="98" t="str">
        <f t="shared" ref="R5743" si="15107">IF(COUNTA(Y5740:DP5743)=0,"none",HLOOKUP(R5741,Y5741:DP5743,3,FALSE))</f>
        <v>none</v>
      </c>
      <c r="S5743" s="99" t="str">
        <f t="shared" ref="S5743" si="15108">IF(COUNTA(Y5740:DP5743)=0,"none",HLOOKUP(S5740,Y5740:DP5743,4,FALSE))</f>
        <v>none</v>
      </c>
      <c r="T5743" s="100"/>
      <c r="U5743" s="100" t="str">
        <f t="array" ref="U5743">IF(COUNTA(Y5740:DP5743)=0,"none",IF($U$2="WAHR",$W$3,Abfrage!$F$4))</f>
        <v>none</v>
      </c>
      <c r="V5743" s="100" t="str">
        <f t="array" ref="V5743">IF(COUNTA(Y5740:DP5743)=0,"none",IF($U$2="WAHR",$W$3,Abfrage!$F$4))</f>
        <v>none</v>
      </c>
      <c r="W5743" s="100" t="str">
        <f t="array" ref="W5743">IF(COUNTA(Y5740:DP5743)=0,"none",IF($U$2="WAHR",$W$3,Abfrage!$F$4))</f>
        <v>none</v>
      </c>
      <c r="X5743" s="109"/>
    </row>
    <row r="5744" spans="2:26">
      <c r="B5744" s="75" t="s">
        <v>3531</v>
      </c>
      <c r="C5744" s="76">
        <v>1000290779</v>
      </c>
      <c r="D5744" s="75" t="s">
        <v>95</v>
      </c>
      <c r="E5744" s="75" t="s">
        <v>170</v>
      </c>
      <c r="F5744" s="75" t="s">
        <v>455</v>
      </c>
      <c r="G5744" s="75" t="s">
        <v>306</v>
      </c>
      <c r="H5744" s="75" t="e">
        <v>#N/A</v>
      </c>
      <c r="I5744" s="75" t="s">
        <v>41</v>
      </c>
      <c r="J5744" s="75" t="s">
        <v>3532</v>
      </c>
      <c r="K5744" s="75" t="s">
        <v>306</v>
      </c>
      <c r="L5744" s="75" t="s">
        <v>306</v>
      </c>
      <c r="M5744" s="75" t="s">
        <v>306</v>
      </c>
      <c r="N5744" s="75" t="s">
        <v>306</v>
      </c>
      <c r="O5744" s="75" t="s">
        <v>306</v>
      </c>
      <c r="P5744" s="76" t="s">
        <v>306</v>
      </c>
      <c r="Q5744" s="216"/>
      <c r="R5744" s="77" t="str">
        <f t="shared" ref="R5744" si="15109">IF(COUNTA(Y5744:DP5747)=0,"01.01.1900",INDEX(Y5744:DP5744,MATCH(R5745,Y5745:DP5745,0)))</f>
        <v>01.01.1900</v>
      </c>
      <c r="S5744" s="78" t="str">
        <f t="shared" ref="S5744" si="15110">IF(COUNTA(Y5744:DP5747)=0,"01.01.1900",MAX(Y5744:DP5744))</f>
        <v>01.01.1900</v>
      </c>
      <c r="T5744" s="79"/>
      <c r="U5744" s="80" t="str">
        <f t="array" ref="U5744">IF(COUNTA(Y5744:DP5747)=0,"01.01.1900",IF(ISERROR(HLOOKUP(U5747,Y5747:DP5747,1,FALSE)),"01.01.1900",INDEX(Y5744:DP5744,MATCH(U5745&amp;U5747,Y5745:DP5745&amp;Y5747:DP5747,0))))</f>
        <v>01.01.1900</v>
      </c>
      <c r="V5744" s="81" t="str">
        <f t="shared" ref="V5744" si="15111">IF(COUNTA(Y5744:DP5747)=0,"01.01.1900",_xlfn.MAXIFS(Y5744:DP5744,Y5747:DP5747,V5747))</f>
        <v>01.01.1900</v>
      </c>
      <c r="W5744" s="82"/>
      <c r="X5744" s="106"/>
    </row>
    <row r="5745" spans="2:24">
      <c r="B5745" s="83"/>
      <c r="C5745" s="84"/>
      <c r="D5745" s="83"/>
      <c r="E5745" s="83"/>
      <c r="F5745" s="83"/>
      <c r="G5745" s="83"/>
      <c r="H5745" s="83"/>
      <c r="I5745" s="83"/>
      <c r="J5745" s="83"/>
      <c r="K5745" s="83"/>
      <c r="L5745" s="83"/>
      <c r="M5745" s="83"/>
      <c r="N5745" s="83"/>
      <c r="O5745" s="83"/>
      <c r="P5745" s="84"/>
      <c r="Q5745" s="217"/>
      <c r="R5745" s="85">
        <f t="shared" ref="R5745" si="15112">IF(COUNTA(Y5744:DP5747)=0,0,MIN(Y5745:DP5745))</f>
        <v>0</v>
      </c>
      <c r="S5745" s="86">
        <f t="shared" ref="S5745" si="15113">IF(COUNTA(Y5744:DP5747)=0,0,HLOOKUP(S5744,Y5744:DP5747,2,FALSE))</f>
        <v>0</v>
      </c>
      <c r="T5745" s="87">
        <f t="shared" ref="T5745" si="15114">IF(COUNTA(Y5744:DP5747)=0,0,AVERAGE(Y5745:DP5745))</f>
        <v>0</v>
      </c>
      <c r="U5745" s="88">
        <f t="shared" ref="U5745" si="15115">IF(COUNTA(Y5744:DP5747)=0,0,_xlfn.MINIFS(Y5745:DP5745,Y5747:DP5747,U5747))</f>
        <v>0</v>
      </c>
      <c r="V5745" s="89">
        <f t="array" ref="V5745">IF(COUNTA(Y5744:DP5747)=0,0,IF(ISERROR(HLOOKUP(V5747,Y5747:DP5747,1,FALSE)),0,INDEX(Y5745:DP5745,MATCH(V5744&amp;V5747,Y5744:DP5744&amp;Y5747:DP5747,0))))</f>
        <v>0</v>
      </c>
      <c r="W5745" s="90">
        <f t="array" ref="W5745">IF(COUNTA(Y5744:DP5747)=0,0,IF(ISERROR(HLOOKUP(W5747,Y5747:DP5747,1,FALSE)),0,AVERAGEIF(Y5747:DP5747,$W5747,Y5745:DP5745)))</f>
        <v>0</v>
      </c>
      <c r="X5745" s="107"/>
    </row>
    <row r="5746" spans="2:24">
      <c r="B5746" s="83"/>
      <c r="C5746" s="84"/>
      <c r="D5746" s="83"/>
      <c r="E5746" s="83"/>
      <c r="F5746" s="83"/>
      <c r="G5746" s="83"/>
      <c r="H5746" s="83"/>
      <c r="I5746" s="83"/>
      <c r="J5746" s="83"/>
      <c r="K5746" s="83"/>
      <c r="L5746" s="83"/>
      <c r="M5746" s="83"/>
      <c r="N5746" s="83"/>
      <c r="O5746" s="83"/>
      <c r="P5746" s="84"/>
      <c r="Q5746" s="217"/>
      <c r="R5746" s="91">
        <f t="shared" ref="R5746" si="15116">IF(COUNTA(Y5744:DP5747)=0,0,HLOOKUP(R5745,Y5745:DP5747,2,FALSE))</f>
        <v>0</v>
      </c>
      <c r="S5746" s="92">
        <f t="shared" ref="S5746" si="15117">IF(COUNTA(Y5744:DP5747)=0,0,HLOOKUP(S5744,Y5744:DP5747,3,FALSE))</f>
        <v>0</v>
      </c>
      <c r="T5746" s="93"/>
      <c r="U5746" s="94">
        <f t="array" ref="U5746">IF(COUNTA(Y5744:DP5747)=0,0,IF(ISERROR(HLOOKUP(U5747,Y5747:DP5747,1,FALSE)),0,INDEX(Y5746:DP5746,MATCH(U5745&amp;U5747,Y5745:DP5745&amp;Y5747:DP5747,0))))</f>
        <v>0</v>
      </c>
      <c r="V5746" s="94">
        <f t="array" ref="V5746">IF(COUNTA(Y5744:DP5747)=0,0,IF(ISERROR(HLOOKUP(V5747,Y5747:DP5747,1,FALSE)),0,INDEX(Y5746:DP5746,MATCH(V5745&amp;V5747,Y5745:DP5745&amp;Y5747:DP5747,0))))</f>
        <v>0</v>
      </c>
      <c r="W5746" s="95"/>
      <c r="X5746" s="108"/>
    </row>
    <row r="5747" spans="2:24" ht="13.9" thickBot="1">
      <c r="B5747" s="96"/>
      <c r="C5747" s="97"/>
      <c r="D5747" s="96"/>
      <c r="E5747" s="96"/>
      <c r="F5747" s="96"/>
      <c r="G5747" s="96"/>
      <c r="H5747" s="96"/>
      <c r="I5747" s="96"/>
      <c r="J5747" s="96"/>
      <c r="K5747" s="96"/>
      <c r="L5747" s="96"/>
      <c r="M5747" s="96"/>
      <c r="N5747" s="96"/>
      <c r="O5747" s="96"/>
      <c r="P5747" s="97"/>
      <c r="Q5747" s="218"/>
      <c r="R5747" s="98" t="str">
        <f t="shared" ref="R5747" si="15118">IF(COUNTA(Y5744:DP5747)=0,"none",HLOOKUP(R5745,Y5745:DP5747,3,FALSE))</f>
        <v>none</v>
      </c>
      <c r="S5747" s="99" t="str">
        <f t="shared" ref="S5747" si="15119">IF(COUNTA(Y5744:DP5747)=0,"none",HLOOKUP(S5744,Y5744:DP5747,4,FALSE))</f>
        <v>none</v>
      </c>
      <c r="T5747" s="100"/>
      <c r="U5747" s="100" t="str">
        <f t="array" ref="U5747">IF(COUNTA(Y5744:DP5747)=0,"none",IF($U$2="WAHR",$W$3,Abfrage!$F$4))</f>
        <v>none</v>
      </c>
      <c r="V5747" s="100" t="str">
        <f t="array" ref="V5747">IF(COUNTA(Y5744:DP5747)=0,"none",IF($U$2="WAHR",$W$3,Abfrage!$F$4))</f>
        <v>none</v>
      </c>
      <c r="W5747" s="100" t="str">
        <f t="array" ref="W5747">IF(COUNTA(Y5744:DP5747)=0,"none",IF($U$2="WAHR",$W$3,Abfrage!$F$4))</f>
        <v>none</v>
      </c>
      <c r="X5747" s="109"/>
    </row>
    <row r="5748" spans="2:24">
      <c r="B5748" s="75" t="s">
        <v>3533</v>
      </c>
      <c r="C5748" s="76">
        <v>1000294015</v>
      </c>
      <c r="D5748" s="75" t="s">
        <v>95</v>
      </c>
      <c r="E5748" s="75" t="s">
        <v>170</v>
      </c>
      <c r="F5748" s="75" t="s">
        <v>306</v>
      </c>
      <c r="G5748" s="75" t="s">
        <v>306</v>
      </c>
      <c r="H5748" s="75" t="e">
        <v>#N/A</v>
      </c>
      <c r="I5748" s="75" t="s">
        <v>172</v>
      </c>
      <c r="J5748" s="75" t="s">
        <v>3534</v>
      </c>
      <c r="K5748" s="75" t="s">
        <v>306</v>
      </c>
      <c r="L5748" s="75" t="s">
        <v>306</v>
      </c>
      <c r="M5748" s="75" t="s">
        <v>306</v>
      </c>
      <c r="N5748" s="75" t="s">
        <v>306</v>
      </c>
      <c r="O5748" s="75" t="s">
        <v>306</v>
      </c>
      <c r="P5748" s="76" t="s">
        <v>306</v>
      </c>
      <c r="Q5748" s="216"/>
      <c r="R5748" s="77" t="str">
        <f t="shared" ref="R5748" si="15120">IF(COUNTA(Y5748:DP5751)=0,"01.01.1900",INDEX(Y5748:DP5748,MATCH(R5749,Y5749:DP5749,0)))</f>
        <v>01.01.1900</v>
      </c>
      <c r="S5748" s="78" t="str">
        <f t="shared" ref="S5748" si="15121">IF(COUNTA(Y5748:DP5751)=0,"01.01.1900",MAX(Y5748:DP5748))</f>
        <v>01.01.1900</v>
      </c>
      <c r="T5748" s="79"/>
      <c r="U5748" s="80" t="str">
        <f t="array" ref="U5748">IF(COUNTA(Y5748:DP5751)=0,"01.01.1900",IF(ISERROR(HLOOKUP(U5751,Y5751:DP5751,1,FALSE)),"01.01.1900",INDEX(Y5748:DP5748,MATCH(U5749&amp;U5751,Y5749:DP5749&amp;Y5751:DP5751,0))))</f>
        <v>01.01.1900</v>
      </c>
      <c r="V5748" s="81" t="str">
        <f t="shared" ref="V5748" si="15122">IF(COUNTA(Y5748:DP5751)=0,"01.01.1900",_xlfn.MAXIFS(Y5748:DP5748,Y5751:DP5751,V5751))</f>
        <v>01.01.1900</v>
      </c>
      <c r="W5748" s="82"/>
      <c r="X5748" s="106"/>
    </row>
    <row r="5749" spans="2:24">
      <c r="B5749" s="83"/>
      <c r="C5749" s="84"/>
      <c r="D5749" s="83"/>
      <c r="E5749" s="83"/>
      <c r="F5749" s="83"/>
      <c r="G5749" s="83"/>
      <c r="H5749" s="83"/>
      <c r="I5749" s="83"/>
      <c r="J5749" s="83"/>
      <c r="K5749" s="83"/>
      <c r="L5749" s="83"/>
      <c r="M5749" s="83"/>
      <c r="N5749" s="83"/>
      <c r="O5749" s="83"/>
      <c r="P5749" s="84"/>
      <c r="Q5749" s="217"/>
      <c r="R5749" s="85">
        <f t="shared" ref="R5749" si="15123">IF(COUNTA(Y5748:DP5751)=0,0,MIN(Y5749:DP5749))</f>
        <v>0</v>
      </c>
      <c r="S5749" s="86">
        <f t="shared" ref="S5749" si="15124">IF(COUNTA(Y5748:DP5751)=0,0,HLOOKUP(S5748,Y5748:DP5751,2,FALSE))</f>
        <v>0</v>
      </c>
      <c r="T5749" s="87">
        <f t="shared" ref="T5749" si="15125">IF(COUNTA(Y5748:DP5751)=0,0,AVERAGE(Y5749:DP5749))</f>
        <v>0</v>
      </c>
      <c r="U5749" s="88">
        <f t="shared" ref="U5749" si="15126">IF(COUNTA(Y5748:DP5751)=0,0,_xlfn.MINIFS(Y5749:DP5749,Y5751:DP5751,U5751))</f>
        <v>0</v>
      </c>
      <c r="V5749" s="89">
        <f t="array" ref="V5749">IF(COUNTA(Y5748:DP5751)=0,0,IF(ISERROR(HLOOKUP(V5751,Y5751:DP5751,1,FALSE)),0,INDEX(Y5749:DP5749,MATCH(V5748&amp;V5751,Y5748:DP5748&amp;Y5751:DP5751,0))))</f>
        <v>0</v>
      </c>
      <c r="W5749" s="90">
        <f t="array" ref="W5749">IF(COUNTA(Y5748:DP5751)=0,0,IF(ISERROR(HLOOKUP(W5751,Y5751:DP5751,1,FALSE)),0,AVERAGEIF(Y5751:DP5751,$W5751,Y5749:DP5749)))</f>
        <v>0</v>
      </c>
      <c r="X5749" s="107"/>
    </row>
    <row r="5750" spans="2:24">
      <c r="B5750" s="83"/>
      <c r="C5750" s="84"/>
      <c r="D5750" s="83"/>
      <c r="E5750" s="83"/>
      <c r="F5750" s="83"/>
      <c r="G5750" s="83"/>
      <c r="H5750" s="83"/>
      <c r="I5750" s="83"/>
      <c r="J5750" s="83"/>
      <c r="K5750" s="83"/>
      <c r="L5750" s="83"/>
      <c r="M5750" s="83"/>
      <c r="N5750" s="83"/>
      <c r="O5750" s="83"/>
      <c r="P5750" s="84"/>
      <c r="Q5750" s="217"/>
      <c r="R5750" s="91">
        <f t="shared" ref="R5750" si="15127">IF(COUNTA(Y5748:DP5751)=0,0,HLOOKUP(R5749,Y5749:DP5751,2,FALSE))</f>
        <v>0</v>
      </c>
      <c r="S5750" s="92">
        <f t="shared" ref="S5750" si="15128">IF(COUNTA(Y5748:DP5751)=0,0,HLOOKUP(S5748,Y5748:DP5751,3,FALSE))</f>
        <v>0</v>
      </c>
      <c r="T5750" s="93"/>
      <c r="U5750" s="94">
        <f t="array" ref="U5750">IF(COUNTA(Y5748:DP5751)=0,0,IF(ISERROR(HLOOKUP(U5751,Y5751:DP5751,1,FALSE)),0,INDEX(Y5750:DP5750,MATCH(U5749&amp;U5751,Y5749:DP5749&amp;Y5751:DP5751,0))))</f>
        <v>0</v>
      </c>
      <c r="V5750" s="94">
        <f t="array" ref="V5750">IF(COUNTA(Y5748:DP5751)=0,0,IF(ISERROR(HLOOKUP(V5751,Y5751:DP5751,1,FALSE)),0,INDEX(Y5750:DP5750,MATCH(V5749&amp;V5751,Y5749:DP5749&amp;Y5751:DP5751,0))))</f>
        <v>0</v>
      </c>
      <c r="W5750" s="95"/>
      <c r="X5750" s="108"/>
    </row>
    <row r="5751" spans="2:24" ht="13.9" thickBot="1">
      <c r="B5751" s="96"/>
      <c r="C5751" s="97"/>
      <c r="D5751" s="96"/>
      <c r="E5751" s="96"/>
      <c r="F5751" s="96"/>
      <c r="G5751" s="96"/>
      <c r="H5751" s="96"/>
      <c r="I5751" s="96"/>
      <c r="J5751" s="96"/>
      <c r="K5751" s="96"/>
      <c r="L5751" s="96"/>
      <c r="M5751" s="96"/>
      <c r="N5751" s="96"/>
      <c r="O5751" s="96"/>
      <c r="P5751" s="97"/>
      <c r="Q5751" s="218"/>
      <c r="R5751" s="98" t="str">
        <f t="shared" ref="R5751" si="15129">IF(COUNTA(Y5748:DP5751)=0,"none",HLOOKUP(R5749,Y5749:DP5751,3,FALSE))</f>
        <v>none</v>
      </c>
      <c r="S5751" s="99" t="str">
        <f t="shared" ref="S5751" si="15130">IF(COUNTA(Y5748:DP5751)=0,"none",HLOOKUP(S5748,Y5748:DP5751,4,FALSE))</f>
        <v>none</v>
      </c>
      <c r="T5751" s="100"/>
      <c r="U5751" s="100" t="str">
        <f t="array" ref="U5751">IF(COUNTA(Y5748:DP5751)=0,"none",IF($U$2="WAHR",$W$3,Abfrage!$F$4))</f>
        <v>none</v>
      </c>
      <c r="V5751" s="100" t="str">
        <f t="array" ref="V5751">IF(COUNTA(Y5748:DP5751)=0,"none",IF($U$2="WAHR",$W$3,Abfrage!$F$4))</f>
        <v>none</v>
      </c>
      <c r="W5751" s="100" t="str">
        <f t="array" ref="W5751">IF(COUNTA(Y5748:DP5751)=0,"none",IF($U$2="WAHR",$W$3,Abfrage!$F$4))</f>
        <v>none</v>
      </c>
      <c r="X5751" s="109"/>
    </row>
    <row r="5752" spans="2:24">
      <c r="B5752" s="75" t="s">
        <v>3535</v>
      </c>
      <c r="C5752" s="76">
        <v>1000398399</v>
      </c>
      <c r="D5752" s="75" t="s">
        <v>95</v>
      </c>
      <c r="E5752" s="75" t="s">
        <v>170</v>
      </c>
      <c r="F5752" s="75" t="s">
        <v>306</v>
      </c>
      <c r="G5752" s="75" t="s">
        <v>306</v>
      </c>
      <c r="H5752" s="75" t="e">
        <v>#N/A</v>
      </c>
      <c r="I5752" s="75" t="s">
        <v>172</v>
      </c>
      <c r="J5752" s="75" t="s">
        <v>3536</v>
      </c>
      <c r="K5752" s="75" t="s">
        <v>306</v>
      </c>
      <c r="L5752" s="75" t="s">
        <v>306</v>
      </c>
      <c r="M5752" s="75" t="s">
        <v>306</v>
      </c>
      <c r="N5752" s="75" t="s">
        <v>306</v>
      </c>
      <c r="O5752" s="75" t="s">
        <v>306</v>
      </c>
      <c r="P5752" s="76" t="s">
        <v>306</v>
      </c>
      <c r="Q5752" s="216"/>
      <c r="R5752" s="77" t="str">
        <f t="shared" ref="R5752" si="15131">IF(COUNTA(Y5752:DP5755)=0,"01.01.1900",INDEX(Y5752:DP5752,MATCH(R5753,Y5753:DP5753,0)))</f>
        <v>01.01.1900</v>
      </c>
      <c r="S5752" s="78" t="str">
        <f t="shared" ref="S5752" si="15132">IF(COUNTA(Y5752:DP5755)=0,"01.01.1900",MAX(Y5752:DP5752))</f>
        <v>01.01.1900</v>
      </c>
      <c r="T5752" s="79"/>
      <c r="U5752" s="80" t="str">
        <f t="array" ref="U5752">IF(COUNTA(Y5752:DP5755)=0,"01.01.1900",IF(ISERROR(HLOOKUP(U5755,Y5755:DP5755,1,FALSE)),"01.01.1900",INDEX(Y5752:DP5752,MATCH(U5753&amp;U5755,Y5753:DP5753&amp;Y5755:DP5755,0))))</f>
        <v>01.01.1900</v>
      </c>
      <c r="V5752" s="81" t="str">
        <f t="shared" ref="V5752" si="15133">IF(COUNTA(Y5752:DP5755)=0,"01.01.1900",_xlfn.MAXIFS(Y5752:DP5752,Y5755:DP5755,V5755))</f>
        <v>01.01.1900</v>
      </c>
      <c r="W5752" s="82"/>
      <c r="X5752" s="106"/>
    </row>
    <row r="5753" spans="2:24">
      <c r="B5753" s="83"/>
      <c r="C5753" s="84"/>
      <c r="D5753" s="83"/>
      <c r="E5753" s="83"/>
      <c r="F5753" s="83"/>
      <c r="G5753" s="83"/>
      <c r="H5753" s="83"/>
      <c r="I5753" s="83"/>
      <c r="J5753" s="83"/>
      <c r="K5753" s="83"/>
      <c r="L5753" s="83"/>
      <c r="M5753" s="83"/>
      <c r="N5753" s="83"/>
      <c r="O5753" s="83"/>
      <c r="P5753" s="84"/>
      <c r="Q5753" s="217"/>
      <c r="R5753" s="85">
        <f t="shared" ref="R5753" si="15134">IF(COUNTA(Y5752:DP5755)=0,0,MIN(Y5753:DP5753))</f>
        <v>0</v>
      </c>
      <c r="S5753" s="86">
        <f t="shared" ref="S5753" si="15135">IF(COUNTA(Y5752:DP5755)=0,0,HLOOKUP(S5752,Y5752:DP5755,2,FALSE))</f>
        <v>0</v>
      </c>
      <c r="T5753" s="87">
        <f t="shared" ref="T5753" si="15136">IF(COUNTA(Y5752:DP5755)=0,0,AVERAGE(Y5753:DP5753))</f>
        <v>0</v>
      </c>
      <c r="U5753" s="88">
        <f t="shared" ref="U5753" si="15137">IF(COUNTA(Y5752:DP5755)=0,0,_xlfn.MINIFS(Y5753:DP5753,Y5755:DP5755,U5755))</f>
        <v>0</v>
      </c>
      <c r="V5753" s="89">
        <f t="array" ref="V5753">IF(COUNTA(Y5752:DP5755)=0,0,IF(ISERROR(HLOOKUP(V5755,Y5755:DP5755,1,FALSE)),0,INDEX(Y5753:DP5753,MATCH(V5752&amp;V5755,Y5752:DP5752&amp;Y5755:DP5755,0))))</f>
        <v>0</v>
      </c>
      <c r="W5753" s="90">
        <f t="array" ref="W5753">IF(COUNTA(Y5752:DP5755)=0,0,IF(ISERROR(HLOOKUP(W5755,Y5755:DP5755,1,FALSE)),0,AVERAGEIF(Y5755:DP5755,$W5755,Y5753:DP5753)))</f>
        <v>0</v>
      </c>
      <c r="X5753" s="107"/>
    </row>
    <row r="5754" spans="2:24">
      <c r="B5754" s="83"/>
      <c r="C5754" s="84"/>
      <c r="D5754" s="83"/>
      <c r="E5754" s="83"/>
      <c r="F5754" s="83"/>
      <c r="G5754" s="83"/>
      <c r="H5754" s="83"/>
      <c r="I5754" s="83"/>
      <c r="J5754" s="83"/>
      <c r="K5754" s="83"/>
      <c r="L5754" s="83"/>
      <c r="M5754" s="83"/>
      <c r="N5754" s="83"/>
      <c r="O5754" s="83"/>
      <c r="P5754" s="84"/>
      <c r="Q5754" s="217"/>
      <c r="R5754" s="91">
        <f t="shared" ref="R5754" si="15138">IF(COUNTA(Y5752:DP5755)=0,0,HLOOKUP(R5753,Y5753:DP5755,2,FALSE))</f>
        <v>0</v>
      </c>
      <c r="S5754" s="92">
        <f t="shared" ref="S5754" si="15139">IF(COUNTA(Y5752:DP5755)=0,0,HLOOKUP(S5752,Y5752:DP5755,3,FALSE))</f>
        <v>0</v>
      </c>
      <c r="T5754" s="93"/>
      <c r="U5754" s="94">
        <f t="array" ref="U5754">IF(COUNTA(Y5752:DP5755)=0,0,IF(ISERROR(HLOOKUP(U5755,Y5755:DP5755,1,FALSE)),0,INDEX(Y5754:DP5754,MATCH(U5753&amp;U5755,Y5753:DP5753&amp;Y5755:DP5755,0))))</f>
        <v>0</v>
      </c>
      <c r="V5754" s="94">
        <f t="array" ref="V5754">IF(COUNTA(Y5752:DP5755)=0,0,IF(ISERROR(HLOOKUP(V5755,Y5755:DP5755,1,FALSE)),0,INDEX(Y5754:DP5754,MATCH(V5753&amp;V5755,Y5753:DP5753&amp;Y5755:DP5755,0))))</f>
        <v>0</v>
      </c>
      <c r="W5754" s="95"/>
      <c r="X5754" s="108"/>
    </row>
    <row r="5755" spans="2:24" ht="13.9" thickBot="1">
      <c r="B5755" s="96"/>
      <c r="C5755" s="97"/>
      <c r="D5755" s="96"/>
      <c r="E5755" s="96"/>
      <c r="F5755" s="96"/>
      <c r="G5755" s="96"/>
      <c r="H5755" s="96"/>
      <c r="I5755" s="96"/>
      <c r="J5755" s="96"/>
      <c r="K5755" s="96"/>
      <c r="L5755" s="96"/>
      <c r="M5755" s="96"/>
      <c r="N5755" s="96"/>
      <c r="O5755" s="96"/>
      <c r="P5755" s="97"/>
      <c r="Q5755" s="218"/>
      <c r="R5755" s="98" t="str">
        <f t="shared" ref="R5755" si="15140">IF(COUNTA(Y5752:DP5755)=0,"none",HLOOKUP(R5753,Y5753:DP5755,3,FALSE))</f>
        <v>none</v>
      </c>
      <c r="S5755" s="99" t="str">
        <f t="shared" ref="S5755" si="15141">IF(COUNTA(Y5752:DP5755)=0,"none",HLOOKUP(S5752,Y5752:DP5755,4,FALSE))</f>
        <v>none</v>
      </c>
      <c r="T5755" s="100"/>
      <c r="U5755" s="100" t="str">
        <f t="array" ref="U5755">IF(COUNTA(Y5752:DP5755)=0,"none",IF($U$2="WAHR",$W$3,Abfrage!$F$4))</f>
        <v>none</v>
      </c>
      <c r="V5755" s="100" t="str">
        <f t="array" ref="V5755">IF(COUNTA(Y5752:DP5755)=0,"none",IF($U$2="WAHR",$W$3,Abfrage!$F$4))</f>
        <v>none</v>
      </c>
      <c r="W5755" s="100" t="str">
        <f t="array" ref="W5755">IF(COUNTA(Y5752:DP5755)=0,"none",IF($U$2="WAHR",$W$3,Abfrage!$F$4))</f>
        <v>none</v>
      </c>
      <c r="X5755" s="109"/>
    </row>
    <row r="5756" spans="2:24">
      <c r="B5756" s="75" t="s">
        <v>3537</v>
      </c>
      <c r="C5756" s="76">
        <v>1000398405</v>
      </c>
      <c r="D5756" s="75" t="s">
        <v>95</v>
      </c>
      <c r="E5756" s="75" t="s">
        <v>170</v>
      </c>
      <c r="F5756" s="75" t="s">
        <v>306</v>
      </c>
      <c r="G5756" s="75" t="s">
        <v>306</v>
      </c>
      <c r="H5756" s="75" t="e">
        <v>#N/A</v>
      </c>
      <c r="I5756" s="75" t="s">
        <v>172</v>
      </c>
      <c r="J5756" s="75" t="s">
        <v>3538</v>
      </c>
      <c r="K5756" s="75" t="s">
        <v>306</v>
      </c>
      <c r="L5756" s="75" t="s">
        <v>306</v>
      </c>
      <c r="M5756" s="75" t="s">
        <v>306</v>
      </c>
      <c r="N5756" s="75" t="s">
        <v>306</v>
      </c>
      <c r="O5756" s="75" t="s">
        <v>306</v>
      </c>
      <c r="P5756" s="76" t="s">
        <v>306</v>
      </c>
      <c r="Q5756" s="216"/>
      <c r="R5756" s="77" t="str">
        <f t="shared" ref="R5756" si="15142">IF(COUNTA(Y5756:DP5759)=0,"01.01.1900",INDEX(Y5756:DP5756,MATCH(R5757,Y5757:DP5757,0)))</f>
        <v>01.01.1900</v>
      </c>
      <c r="S5756" s="78" t="str">
        <f t="shared" ref="S5756" si="15143">IF(COUNTA(Y5756:DP5759)=0,"01.01.1900",MAX(Y5756:DP5756))</f>
        <v>01.01.1900</v>
      </c>
      <c r="T5756" s="79"/>
      <c r="U5756" s="80" t="str">
        <f t="array" ref="U5756">IF(COUNTA(Y5756:DP5759)=0,"01.01.1900",IF(ISERROR(HLOOKUP(U5759,Y5759:DP5759,1,FALSE)),"01.01.1900",INDEX(Y5756:DP5756,MATCH(U5757&amp;U5759,Y5757:DP5757&amp;Y5759:DP5759,0))))</f>
        <v>01.01.1900</v>
      </c>
      <c r="V5756" s="81" t="str">
        <f t="shared" ref="V5756" si="15144">IF(COUNTA(Y5756:DP5759)=0,"01.01.1900",_xlfn.MAXIFS(Y5756:DP5756,Y5759:DP5759,V5759))</f>
        <v>01.01.1900</v>
      </c>
      <c r="W5756" s="82"/>
      <c r="X5756" s="106"/>
    </row>
    <row r="5757" spans="2:24">
      <c r="B5757" s="83"/>
      <c r="C5757" s="84"/>
      <c r="D5757" s="83"/>
      <c r="E5757" s="83"/>
      <c r="F5757" s="83"/>
      <c r="G5757" s="83"/>
      <c r="H5757" s="83"/>
      <c r="I5757" s="83"/>
      <c r="J5757" s="83"/>
      <c r="K5757" s="83"/>
      <c r="L5757" s="83"/>
      <c r="M5757" s="83"/>
      <c r="N5757" s="83"/>
      <c r="O5757" s="83"/>
      <c r="P5757" s="84"/>
      <c r="Q5757" s="217"/>
      <c r="R5757" s="85">
        <f t="shared" ref="R5757" si="15145">IF(COUNTA(Y5756:DP5759)=0,0,MIN(Y5757:DP5757))</f>
        <v>0</v>
      </c>
      <c r="S5757" s="86">
        <f t="shared" ref="S5757" si="15146">IF(COUNTA(Y5756:DP5759)=0,0,HLOOKUP(S5756,Y5756:DP5759,2,FALSE))</f>
        <v>0</v>
      </c>
      <c r="T5757" s="87">
        <f t="shared" ref="T5757" si="15147">IF(COUNTA(Y5756:DP5759)=0,0,AVERAGE(Y5757:DP5757))</f>
        <v>0</v>
      </c>
      <c r="U5757" s="88">
        <f t="shared" ref="U5757" si="15148">IF(COUNTA(Y5756:DP5759)=0,0,_xlfn.MINIFS(Y5757:DP5757,Y5759:DP5759,U5759))</f>
        <v>0</v>
      </c>
      <c r="V5757" s="89">
        <f t="array" ref="V5757">IF(COUNTA(Y5756:DP5759)=0,0,IF(ISERROR(HLOOKUP(V5759,Y5759:DP5759,1,FALSE)),0,INDEX(Y5757:DP5757,MATCH(V5756&amp;V5759,Y5756:DP5756&amp;Y5759:DP5759,0))))</f>
        <v>0</v>
      </c>
      <c r="W5757" s="90">
        <f t="array" ref="W5757">IF(COUNTA(Y5756:DP5759)=0,0,IF(ISERROR(HLOOKUP(W5759,Y5759:DP5759,1,FALSE)),0,AVERAGEIF(Y5759:DP5759,$W5759,Y5757:DP5757)))</f>
        <v>0</v>
      </c>
      <c r="X5757" s="107"/>
    </row>
    <row r="5758" spans="2:24">
      <c r="B5758" s="83"/>
      <c r="C5758" s="84"/>
      <c r="D5758" s="83"/>
      <c r="E5758" s="83"/>
      <c r="F5758" s="83"/>
      <c r="G5758" s="83"/>
      <c r="H5758" s="83"/>
      <c r="I5758" s="83"/>
      <c r="J5758" s="83"/>
      <c r="K5758" s="83"/>
      <c r="L5758" s="83"/>
      <c r="M5758" s="83"/>
      <c r="N5758" s="83"/>
      <c r="O5758" s="83"/>
      <c r="P5758" s="84"/>
      <c r="Q5758" s="217"/>
      <c r="R5758" s="91">
        <f t="shared" ref="R5758" si="15149">IF(COUNTA(Y5756:DP5759)=0,0,HLOOKUP(R5757,Y5757:DP5759,2,FALSE))</f>
        <v>0</v>
      </c>
      <c r="S5758" s="92">
        <f t="shared" ref="S5758" si="15150">IF(COUNTA(Y5756:DP5759)=0,0,HLOOKUP(S5756,Y5756:DP5759,3,FALSE))</f>
        <v>0</v>
      </c>
      <c r="T5758" s="93"/>
      <c r="U5758" s="94">
        <f t="array" ref="U5758">IF(COUNTA(Y5756:DP5759)=0,0,IF(ISERROR(HLOOKUP(U5759,Y5759:DP5759,1,FALSE)),0,INDEX(Y5758:DP5758,MATCH(U5757&amp;U5759,Y5757:DP5757&amp;Y5759:DP5759,0))))</f>
        <v>0</v>
      </c>
      <c r="V5758" s="94">
        <f t="array" ref="V5758">IF(COUNTA(Y5756:DP5759)=0,0,IF(ISERROR(HLOOKUP(V5759,Y5759:DP5759,1,FALSE)),0,INDEX(Y5758:DP5758,MATCH(V5757&amp;V5759,Y5757:DP5757&amp;Y5759:DP5759,0))))</f>
        <v>0</v>
      </c>
      <c r="W5758" s="95"/>
      <c r="X5758" s="108"/>
    </row>
    <row r="5759" spans="2:24" ht="13.9" thickBot="1">
      <c r="B5759" s="96"/>
      <c r="C5759" s="97"/>
      <c r="D5759" s="96"/>
      <c r="E5759" s="96"/>
      <c r="F5759" s="96"/>
      <c r="G5759" s="96"/>
      <c r="H5759" s="96"/>
      <c r="I5759" s="96"/>
      <c r="J5759" s="96"/>
      <c r="K5759" s="96"/>
      <c r="L5759" s="96"/>
      <c r="M5759" s="96"/>
      <c r="N5759" s="96"/>
      <c r="O5759" s="96"/>
      <c r="P5759" s="97"/>
      <c r="Q5759" s="218"/>
      <c r="R5759" s="98" t="str">
        <f t="shared" ref="R5759" si="15151">IF(COUNTA(Y5756:DP5759)=0,"none",HLOOKUP(R5757,Y5757:DP5759,3,FALSE))</f>
        <v>none</v>
      </c>
      <c r="S5759" s="99" t="str">
        <f t="shared" ref="S5759" si="15152">IF(COUNTA(Y5756:DP5759)=0,"none",HLOOKUP(S5756,Y5756:DP5759,4,FALSE))</f>
        <v>none</v>
      </c>
      <c r="T5759" s="100"/>
      <c r="U5759" s="100" t="str">
        <f t="array" ref="U5759">IF(COUNTA(Y5756:DP5759)=0,"none",IF($U$2="WAHR",$W$3,Abfrage!$F$4))</f>
        <v>none</v>
      </c>
      <c r="V5759" s="100" t="str">
        <f t="array" ref="V5759">IF(COUNTA(Y5756:DP5759)=0,"none",IF($U$2="WAHR",$W$3,Abfrage!$F$4))</f>
        <v>none</v>
      </c>
      <c r="W5759" s="100" t="str">
        <f t="array" ref="W5759">IF(COUNTA(Y5756:DP5759)=0,"none",IF($U$2="WAHR",$W$3,Abfrage!$F$4))</f>
        <v>none</v>
      </c>
      <c r="X5759" s="109"/>
    </row>
    <row r="5760" spans="2:24">
      <c r="B5760" s="75" t="s">
        <v>3539</v>
      </c>
      <c r="C5760" s="76">
        <v>1000373433</v>
      </c>
      <c r="D5760" s="75" t="s">
        <v>95</v>
      </c>
      <c r="E5760" s="75" t="s">
        <v>170</v>
      </c>
      <c r="F5760" s="75" t="s">
        <v>455</v>
      </c>
      <c r="G5760" s="75" t="s">
        <v>306</v>
      </c>
      <c r="H5760" s="75" t="e">
        <v>#N/A</v>
      </c>
      <c r="I5760" s="75" t="s">
        <v>172</v>
      </c>
      <c r="J5760" s="75" t="s">
        <v>3540</v>
      </c>
      <c r="K5760" s="75" t="s">
        <v>306</v>
      </c>
      <c r="L5760" s="75" t="s">
        <v>306</v>
      </c>
      <c r="M5760" s="75" t="s">
        <v>306</v>
      </c>
      <c r="N5760" s="75" t="s">
        <v>306</v>
      </c>
      <c r="O5760" s="75" t="s">
        <v>306</v>
      </c>
      <c r="P5760" s="76" t="s">
        <v>306</v>
      </c>
      <c r="Q5760" s="216"/>
      <c r="R5760" s="77" t="str">
        <f t="shared" ref="R5760" si="15153">IF(COUNTA(Y5760:DP5763)=0,"01.01.1900",INDEX(Y5760:DP5760,MATCH(R5761,Y5761:DP5761,0)))</f>
        <v>01.01.1900</v>
      </c>
      <c r="S5760" s="78" t="str">
        <f t="shared" ref="S5760" si="15154">IF(COUNTA(Y5760:DP5763)=0,"01.01.1900",MAX(Y5760:DP5760))</f>
        <v>01.01.1900</v>
      </c>
      <c r="T5760" s="79"/>
      <c r="U5760" s="80" t="str">
        <f t="array" ref="U5760">IF(COUNTA(Y5760:DP5763)=0,"01.01.1900",IF(ISERROR(HLOOKUP(U5763,Y5763:DP5763,1,FALSE)),"01.01.1900",INDEX(Y5760:DP5760,MATCH(U5761&amp;U5763,Y5761:DP5761&amp;Y5763:DP5763,0))))</f>
        <v>01.01.1900</v>
      </c>
      <c r="V5760" s="81" t="str">
        <f t="shared" ref="V5760" si="15155">IF(COUNTA(Y5760:DP5763)=0,"01.01.1900",_xlfn.MAXIFS(Y5760:DP5760,Y5763:DP5763,V5763))</f>
        <v>01.01.1900</v>
      </c>
      <c r="W5760" s="82"/>
      <c r="X5760" s="106"/>
    </row>
    <row r="5761" spans="2:25">
      <c r="B5761" s="83"/>
      <c r="C5761" s="84"/>
      <c r="D5761" s="83"/>
      <c r="E5761" s="83"/>
      <c r="F5761" s="83"/>
      <c r="G5761" s="83"/>
      <c r="H5761" s="83"/>
      <c r="I5761" s="83"/>
      <c r="J5761" s="83"/>
      <c r="K5761" s="83"/>
      <c r="L5761" s="83"/>
      <c r="M5761" s="83"/>
      <c r="N5761" s="83"/>
      <c r="O5761" s="83"/>
      <c r="P5761" s="84"/>
      <c r="Q5761" s="217"/>
      <c r="R5761" s="85">
        <f t="shared" ref="R5761" si="15156">IF(COUNTA(Y5760:DP5763)=0,0,MIN(Y5761:DP5761))</f>
        <v>0</v>
      </c>
      <c r="S5761" s="86">
        <f t="shared" ref="S5761" si="15157">IF(COUNTA(Y5760:DP5763)=0,0,HLOOKUP(S5760,Y5760:DP5763,2,FALSE))</f>
        <v>0</v>
      </c>
      <c r="T5761" s="87">
        <f t="shared" ref="T5761" si="15158">IF(COUNTA(Y5760:DP5763)=0,0,AVERAGE(Y5761:DP5761))</f>
        <v>0</v>
      </c>
      <c r="U5761" s="88">
        <f t="shared" ref="U5761" si="15159">IF(COUNTA(Y5760:DP5763)=0,0,_xlfn.MINIFS(Y5761:DP5761,Y5763:DP5763,U5763))</f>
        <v>0</v>
      </c>
      <c r="V5761" s="89">
        <f t="array" ref="V5761">IF(COUNTA(Y5760:DP5763)=0,0,IF(ISERROR(HLOOKUP(V5763,Y5763:DP5763,1,FALSE)),0,INDEX(Y5761:DP5761,MATCH(V5760&amp;V5763,Y5760:DP5760&amp;Y5763:DP5763,0))))</f>
        <v>0</v>
      </c>
      <c r="W5761" s="90">
        <f t="array" ref="W5761">IF(COUNTA(Y5760:DP5763)=0,0,IF(ISERROR(HLOOKUP(W5763,Y5763:DP5763,1,FALSE)),0,AVERAGEIF(Y5763:DP5763,$W5763,Y5761:DP5761)))</f>
        <v>0</v>
      </c>
      <c r="X5761" s="107"/>
    </row>
    <row r="5762" spans="2:25">
      <c r="B5762" s="83"/>
      <c r="C5762" s="84"/>
      <c r="D5762" s="83"/>
      <c r="E5762" s="83"/>
      <c r="F5762" s="83"/>
      <c r="G5762" s="83"/>
      <c r="H5762" s="83"/>
      <c r="I5762" s="83"/>
      <c r="J5762" s="83"/>
      <c r="K5762" s="83"/>
      <c r="L5762" s="83"/>
      <c r="M5762" s="83"/>
      <c r="N5762" s="83"/>
      <c r="O5762" s="83"/>
      <c r="P5762" s="84"/>
      <c r="Q5762" s="217"/>
      <c r="R5762" s="91">
        <f t="shared" ref="R5762" si="15160">IF(COUNTA(Y5760:DP5763)=0,0,HLOOKUP(R5761,Y5761:DP5763,2,FALSE))</f>
        <v>0</v>
      </c>
      <c r="S5762" s="92">
        <f t="shared" ref="S5762" si="15161">IF(COUNTA(Y5760:DP5763)=0,0,HLOOKUP(S5760,Y5760:DP5763,3,FALSE))</f>
        <v>0</v>
      </c>
      <c r="T5762" s="93"/>
      <c r="U5762" s="94">
        <f t="array" ref="U5762">IF(COUNTA(Y5760:DP5763)=0,0,IF(ISERROR(HLOOKUP(U5763,Y5763:DP5763,1,FALSE)),0,INDEX(Y5762:DP5762,MATCH(U5761&amp;U5763,Y5761:DP5761&amp;Y5763:DP5763,0))))</f>
        <v>0</v>
      </c>
      <c r="V5762" s="94">
        <f t="array" ref="V5762">IF(COUNTA(Y5760:DP5763)=0,0,IF(ISERROR(HLOOKUP(V5763,Y5763:DP5763,1,FALSE)),0,INDEX(Y5762:DP5762,MATCH(V5761&amp;V5763,Y5761:DP5761&amp;Y5763:DP5763,0))))</f>
        <v>0</v>
      </c>
      <c r="W5762" s="95"/>
      <c r="X5762" s="108"/>
    </row>
    <row r="5763" spans="2:25" ht="13.9" thickBot="1">
      <c r="B5763" s="96"/>
      <c r="C5763" s="97"/>
      <c r="D5763" s="96"/>
      <c r="E5763" s="96"/>
      <c r="F5763" s="96"/>
      <c r="G5763" s="96"/>
      <c r="H5763" s="96"/>
      <c r="I5763" s="96"/>
      <c r="J5763" s="96"/>
      <c r="K5763" s="96"/>
      <c r="L5763" s="96"/>
      <c r="M5763" s="96"/>
      <c r="N5763" s="96"/>
      <c r="O5763" s="96"/>
      <c r="P5763" s="97"/>
      <c r="Q5763" s="218"/>
      <c r="R5763" s="98" t="str">
        <f t="shared" ref="R5763" si="15162">IF(COUNTA(Y5760:DP5763)=0,"none",HLOOKUP(R5761,Y5761:DP5763,3,FALSE))</f>
        <v>none</v>
      </c>
      <c r="S5763" s="99" t="str">
        <f t="shared" ref="S5763" si="15163">IF(COUNTA(Y5760:DP5763)=0,"none",HLOOKUP(S5760,Y5760:DP5763,4,FALSE))</f>
        <v>none</v>
      </c>
      <c r="T5763" s="100"/>
      <c r="U5763" s="100" t="str">
        <f t="array" ref="U5763">IF(COUNTA(Y5760:DP5763)=0,"none",IF($U$2="WAHR",$W$3,Abfrage!$F$4))</f>
        <v>none</v>
      </c>
      <c r="V5763" s="100" t="str">
        <f t="array" ref="V5763">IF(COUNTA(Y5760:DP5763)=0,"none",IF($U$2="WAHR",$W$3,Abfrage!$F$4))</f>
        <v>none</v>
      </c>
      <c r="W5763" s="100" t="str">
        <f t="array" ref="W5763">IF(COUNTA(Y5760:DP5763)=0,"none",IF($U$2="WAHR",$W$3,Abfrage!$F$4))</f>
        <v>none</v>
      </c>
      <c r="X5763" s="109"/>
    </row>
    <row r="5764" spans="2:25">
      <c r="B5764" s="75" t="s">
        <v>3541</v>
      </c>
      <c r="C5764" s="76">
        <v>1000373435</v>
      </c>
      <c r="D5764" s="75" t="s">
        <v>95</v>
      </c>
      <c r="E5764" s="75" t="s">
        <v>170</v>
      </c>
      <c r="F5764" s="75" t="s">
        <v>455</v>
      </c>
      <c r="G5764" s="75" t="s">
        <v>306</v>
      </c>
      <c r="H5764" s="75" t="e">
        <v>#N/A</v>
      </c>
      <c r="I5764" s="75" t="s">
        <v>172</v>
      </c>
      <c r="J5764" s="75" t="s">
        <v>3542</v>
      </c>
      <c r="K5764" s="75" t="s">
        <v>306</v>
      </c>
      <c r="L5764" s="75" t="s">
        <v>306</v>
      </c>
      <c r="M5764" s="75" t="s">
        <v>306</v>
      </c>
      <c r="N5764" s="75" t="s">
        <v>306</v>
      </c>
      <c r="O5764" s="75" t="s">
        <v>306</v>
      </c>
      <c r="P5764" s="76" t="s">
        <v>306</v>
      </c>
      <c r="Q5764" s="216"/>
      <c r="R5764" s="77" t="str">
        <f t="shared" ref="R5764" si="15164">IF(COUNTA(Y5764:DP5767)=0,"01.01.1900",INDEX(Y5764:DP5764,MATCH(R5765,Y5765:DP5765,0)))</f>
        <v>01.01.1900</v>
      </c>
      <c r="S5764" s="78" t="str">
        <f t="shared" ref="S5764" si="15165">IF(COUNTA(Y5764:DP5767)=0,"01.01.1900",MAX(Y5764:DP5764))</f>
        <v>01.01.1900</v>
      </c>
      <c r="T5764" s="79"/>
      <c r="U5764" s="80" t="str">
        <f t="array" ref="U5764">IF(COUNTA(Y5764:DP5767)=0,"01.01.1900",IF(ISERROR(HLOOKUP(U5767,Y5767:DP5767,1,FALSE)),"01.01.1900",INDEX(Y5764:DP5764,MATCH(U5765&amp;U5767,Y5765:DP5765&amp;Y5767:DP5767,0))))</f>
        <v>01.01.1900</v>
      </c>
      <c r="V5764" s="81" t="str">
        <f t="shared" ref="V5764" si="15166">IF(COUNTA(Y5764:DP5767)=0,"01.01.1900",_xlfn.MAXIFS(Y5764:DP5764,Y5767:DP5767,V5767))</f>
        <v>01.01.1900</v>
      </c>
      <c r="W5764" s="82"/>
      <c r="X5764" s="106"/>
    </row>
    <row r="5765" spans="2:25">
      <c r="B5765" s="83"/>
      <c r="C5765" s="84"/>
      <c r="D5765" s="83"/>
      <c r="E5765" s="83"/>
      <c r="F5765" s="83"/>
      <c r="G5765" s="83"/>
      <c r="H5765" s="83"/>
      <c r="I5765" s="83"/>
      <c r="J5765" s="83"/>
      <c r="K5765" s="83"/>
      <c r="L5765" s="83"/>
      <c r="M5765" s="83"/>
      <c r="N5765" s="83"/>
      <c r="O5765" s="83"/>
      <c r="P5765" s="84"/>
      <c r="Q5765" s="217"/>
      <c r="R5765" s="85">
        <f t="shared" ref="R5765" si="15167">IF(COUNTA(Y5764:DP5767)=0,0,MIN(Y5765:DP5765))</f>
        <v>0</v>
      </c>
      <c r="S5765" s="86">
        <f t="shared" ref="S5765" si="15168">IF(COUNTA(Y5764:DP5767)=0,0,HLOOKUP(S5764,Y5764:DP5767,2,FALSE))</f>
        <v>0</v>
      </c>
      <c r="T5765" s="87">
        <f t="shared" ref="T5765" si="15169">IF(COUNTA(Y5764:DP5767)=0,0,AVERAGE(Y5765:DP5765))</f>
        <v>0</v>
      </c>
      <c r="U5765" s="88">
        <f t="shared" ref="U5765" si="15170">IF(COUNTA(Y5764:DP5767)=0,0,_xlfn.MINIFS(Y5765:DP5765,Y5767:DP5767,U5767))</f>
        <v>0</v>
      </c>
      <c r="V5765" s="89">
        <f t="array" ref="V5765">IF(COUNTA(Y5764:DP5767)=0,0,IF(ISERROR(HLOOKUP(V5767,Y5767:DP5767,1,FALSE)),0,INDEX(Y5765:DP5765,MATCH(V5764&amp;V5767,Y5764:DP5764&amp;Y5767:DP5767,0))))</f>
        <v>0</v>
      </c>
      <c r="W5765" s="90">
        <f t="array" ref="W5765">IF(COUNTA(Y5764:DP5767)=0,0,IF(ISERROR(HLOOKUP(W5767,Y5767:DP5767,1,FALSE)),0,AVERAGEIF(Y5767:DP5767,$W5767,Y5765:DP5765)))</f>
        <v>0</v>
      </c>
      <c r="X5765" s="107"/>
    </row>
    <row r="5766" spans="2:25">
      <c r="B5766" s="83"/>
      <c r="C5766" s="84"/>
      <c r="D5766" s="83"/>
      <c r="E5766" s="83"/>
      <c r="F5766" s="83"/>
      <c r="G5766" s="83"/>
      <c r="H5766" s="83"/>
      <c r="I5766" s="83"/>
      <c r="J5766" s="83"/>
      <c r="K5766" s="83"/>
      <c r="L5766" s="83"/>
      <c r="M5766" s="83"/>
      <c r="N5766" s="83"/>
      <c r="O5766" s="83"/>
      <c r="P5766" s="84"/>
      <c r="Q5766" s="217"/>
      <c r="R5766" s="91">
        <f t="shared" ref="R5766" si="15171">IF(COUNTA(Y5764:DP5767)=0,0,HLOOKUP(R5765,Y5765:DP5767,2,FALSE))</f>
        <v>0</v>
      </c>
      <c r="S5766" s="92">
        <f t="shared" ref="S5766" si="15172">IF(COUNTA(Y5764:DP5767)=0,0,HLOOKUP(S5764,Y5764:DP5767,3,FALSE))</f>
        <v>0</v>
      </c>
      <c r="T5766" s="93"/>
      <c r="U5766" s="94">
        <f t="array" ref="U5766">IF(COUNTA(Y5764:DP5767)=0,0,IF(ISERROR(HLOOKUP(U5767,Y5767:DP5767,1,FALSE)),0,INDEX(Y5766:DP5766,MATCH(U5765&amp;U5767,Y5765:DP5765&amp;Y5767:DP5767,0))))</f>
        <v>0</v>
      </c>
      <c r="V5766" s="94">
        <f t="array" ref="V5766">IF(COUNTA(Y5764:DP5767)=0,0,IF(ISERROR(HLOOKUP(V5767,Y5767:DP5767,1,FALSE)),0,INDEX(Y5766:DP5766,MATCH(V5765&amp;V5767,Y5765:DP5765&amp;Y5767:DP5767,0))))</f>
        <v>0</v>
      </c>
      <c r="W5766" s="95"/>
      <c r="X5766" s="108"/>
    </row>
    <row r="5767" spans="2:25" ht="13.9" thickBot="1">
      <c r="B5767" s="96"/>
      <c r="C5767" s="97"/>
      <c r="D5767" s="96"/>
      <c r="E5767" s="96"/>
      <c r="F5767" s="96"/>
      <c r="G5767" s="96"/>
      <c r="H5767" s="96"/>
      <c r="I5767" s="96"/>
      <c r="J5767" s="96"/>
      <c r="K5767" s="96"/>
      <c r="L5767" s="96"/>
      <c r="M5767" s="96"/>
      <c r="N5767" s="96"/>
      <c r="O5767" s="96"/>
      <c r="P5767" s="97"/>
      <c r="Q5767" s="218"/>
      <c r="R5767" s="98" t="str">
        <f t="shared" ref="R5767" si="15173">IF(COUNTA(Y5764:DP5767)=0,"none",HLOOKUP(R5765,Y5765:DP5767,3,FALSE))</f>
        <v>none</v>
      </c>
      <c r="S5767" s="99" t="str">
        <f t="shared" ref="S5767" si="15174">IF(COUNTA(Y5764:DP5767)=0,"none",HLOOKUP(S5764,Y5764:DP5767,4,FALSE))</f>
        <v>none</v>
      </c>
      <c r="T5767" s="100"/>
      <c r="U5767" s="100" t="str">
        <f t="array" ref="U5767">IF(COUNTA(Y5764:DP5767)=0,"none",IF($U$2="WAHR",$W$3,Abfrage!$F$4))</f>
        <v>none</v>
      </c>
      <c r="V5767" s="100" t="str">
        <f t="array" ref="V5767">IF(COUNTA(Y5764:DP5767)=0,"none",IF($U$2="WAHR",$W$3,Abfrage!$F$4))</f>
        <v>none</v>
      </c>
      <c r="W5767" s="100" t="str">
        <f t="array" ref="W5767">IF(COUNTA(Y5764:DP5767)=0,"none",IF($U$2="WAHR",$W$3,Abfrage!$F$4))</f>
        <v>none</v>
      </c>
      <c r="X5767" s="109"/>
    </row>
    <row r="5768" spans="2:25">
      <c r="B5768" s="75" t="s">
        <v>3543</v>
      </c>
      <c r="C5768" s="76">
        <v>1000398400</v>
      </c>
      <c r="D5768" s="75" t="s">
        <v>95</v>
      </c>
      <c r="E5768" s="75" t="s">
        <v>170</v>
      </c>
      <c r="F5768" s="75" t="s">
        <v>455</v>
      </c>
      <c r="G5768" s="75" t="s">
        <v>306</v>
      </c>
      <c r="H5768" s="75" t="e">
        <v>#N/A</v>
      </c>
      <c r="I5768" s="75" t="s">
        <v>172</v>
      </c>
      <c r="J5768" s="75" t="s">
        <v>3544</v>
      </c>
      <c r="K5768" s="75" t="s">
        <v>306</v>
      </c>
      <c r="L5768" s="75" t="s">
        <v>306</v>
      </c>
      <c r="M5768" s="75" t="s">
        <v>306</v>
      </c>
      <c r="N5768" s="75" t="s">
        <v>306</v>
      </c>
      <c r="O5768" s="75" t="s">
        <v>306</v>
      </c>
      <c r="P5768" s="76" t="s">
        <v>306</v>
      </c>
      <c r="Q5768" s="216"/>
      <c r="R5768" s="77" t="str">
        <f t="shared" ref="R5768" si="15175">IF(COUNTA(Y5768:DP5771)=0,"01.01.1900",INDEX(Y5768:DP5768,MATCH(R5769,Y5769:DP5769,0)))</f>
        <v>01.01.1900</v>
      </c>
      <c r="S5768" s="78" t="str">
        <f t="shared" ref="S5768" si="15176">IF(COUNTA(Y5768:DP5771)=0,"01.01.1900",MAX(Y5768:DP5768))</f>
        <v>01.01.1900</v>
      </c>
      <c r="T5768" s="79"/>
      <c r="U5768" s="80" t="str">
        <f t="array" ref="U5768">IF(COUNTA(Y5768:DP5771)=0,"01.01.1900",IF(ISERROR(HLOOKUP(U5771,Y5771:DP5771,1,FALSE)),"01.01.1900",INDEX(Y5768:DP5768,MATCH(U5769&amp;U5771,Y5769:DP5769&amp;Y5771:DP5771,0))))</f>
        <v>01.01.1900</v>
      </c>
      <c r="V5768" s="81" t="str">
        <f t="shared" ref="V5768" si="15177">IF(COUNTA(Y5768:DP5771)=0,"01.01.1900",_xlfn.MAXIFS(Y5768:DP5768,Y5771:DP5771,V5771))</f>
        <v>01.01.1900</v>
      </c>
      <c r="W5768" s="82"/>
      <c r="X5768" s="106"/>
    </row>
    <row r="5769" spans="2:25">
      <c r="B5769" s="83"/>
      <c r="C5769" s="84"/>
      <c r="D5769" s="83"/>
      <c r="E5769" s="83"/>
      <c r="F5769" s="83"/>
      <c r="G5769" s="83"/>
      <c r="H5769" s="83"/>
      <c r="I5769" s="83"/>
      <c r="J5769" s="83"/>
      <c r="K5769" s="83"/>
      <c r="L5769" s="83"/>
      <c r="M5769" s="83"/>
      <c r="N5769" s="83"/>
      <c r="O5769" s="83"/>
      <c r="P5769" s="84"/>
      <c r="Q5769" s="217"/>
      <c r="R5769" s="85">
        <f t="shared" ref="R5769" si="15178">IF(COUNTA(Y5768:DP5771)=0,0,MIN(Y5769:DP5769))</f>
        <v>0</v>
      </c>
      <c r="S5769" s="86">
        <f t="shared" ref="S5769" si="15179">IF(COUNTA(Y5768:DP5771)=0,0,HLOOKUP(S5768,Y5768:DP5771,2,FALSE))</f>
        <v>0</v>
      </c>
      <c r="T5769" s="87">
        <f t="shared" ref="T5769" si="15180">IF(COUNTA(Y5768:DP5771)=0,0,AVERAGE(Y5769:DP5769))</f>
        <v>0</v>
      </c>
      <c r="U5769" s="88">
        <f t="shared" ref="U5769" si="15181">IF(COUNTA(Y5768:DP5771)=0,0,_xlfn.MINIFS(Y5769:DP5769,Y5771:DP5771,U5771))</f>
        <v>0</v>
      </c>
      <c r="V5769" s="89">
        <f t="array" ref="V5769">IF(COUNTA(Y5768:DP5771)=0,0,IF(ISERROR(HLOOKUP(V5771,Y5771:DP5771,1,FALSE)),0,INDEX(Y5769:DP5769,MATCH(V5768&amp;V5771,Y5768:DP5768&amp;Y5771:DP5771,0))))</f>
        <v>0</v>
      </c>
      <c r="W5769" s="90">
        <f t="array" ref="W5769">IF(COUNTA(Y5768:DP5771)=0,0,IF(ISERROR(HLOOKUP(W5771,Y5771:DP5771,1,FALSE)),0,AVERAGEIF(Y5771:DP5771,$W5771,Y5769:DP5769)))</f>
        <v>0</v>
      </c>
      <c r="X5769" s="107"/>
    </row>
    <row r="5770" spans="2:25">
      <c r="B5770" s="83"/>
      <c r="C5770" s="84"/>
      <c r="D5770" s="83"/>
      <c r="E5770" s="83"/>
      <c r="F5770" s="83"/>
      <c r="G5770" s="83"/>
      <c r="H5770" s="83"/>
      <c r="I5770" s="83"/>
      <c r="J5770" s="83"/>
      <c r="K5770" s="83"/>
      <c r="L5770" s="83"/>
      <c r="M5770" s="83"/>
      <c r="N5770" s="83"/>
      <c r="O5770" s="83"/>
      <c r="P5770" s="84"/>
      <c r="Q5770" s="217"/>
      <c r="R5770" s="91">
        <f t="shared" ref="R5770" si="15182">IF(COUNTA(Y5768:DP5771)=0,0,HLOOKUP(R5769,Y5769:DP5771,2,FALSE))</f>
        <v>0</v>
      </c>
      <c r="S5770" s="92">
        <f t="shared" ref="S5770" si="15183">IF(COUNTA(Y5768:DP5771)=0,0,HLOOKUP(S5768,Y5768:DP5771,3,FALSE))</f>
        <v>0</v>
      </c>
      <c r="T5770" s="93"/>
      <c r="U5770" s="94">
        <f t="array" ref="U5770">IF(COUNTA(Y5768:DP5771)=0,0,IF(ISERROR(HLOOKUP(U5771,Y5771:DP5771,1,FALSE)),0,INDEX(Y5770:DP5770,MATCH(U5769&amp;U5771,Y5769:DP5769&amp;Y5771:DP5771,0))))</f>
        <v>0</v>
      </c>
      <c r="V5770" s="94">
        <f t="array" ref="V5770">IF(COUNTA(Y5768:DP5771)=0,0,IF(ISERROR(HLOOKUP(V5771,Y5771:DP5771,1,FALSE)),0,INDEX(Y5770:DP5770,MATCH(V5769&amp;V5771,Y5769:DP5769&amp;Y5771:DP5771,0))))</f>
        <v>0</v>
      </c>
      <c r="W5770" s="95"/>
      <c r="X5770" s="108"/>
    </row>
    <row r="5771" spans="2:25" ht="13.9" thickBot="1">
      <c r="B5771" s="96"/>
      <c r="C5771" s="97"/>
      <c r="D5771" s="96"/>
      <c r="E5771" s="96"/>
      <c r="F5771" s="96"/>
      <c r="G5771" s="96"/>
      <c r="H5771" s="96"/>
      <c r="I5771" s="96"/>
      <c r="J5771" s="96"/>
      <c r="K5771" s="96"/>
      <c r="L5771" s="96"/>
      <c r="M5771" s="96"/>
      <c r="N5771" s="96"/>
      <c r="O5771" s="96"/>
      <c r="P5771" s="97"/>
      <c r="Q5771" s="218"/>
      <c r="R5771" s="98" t="str">
        <f t="shared" ref="R5771" si="15184">IF(COUNTA(Y5768:DP5771)=0,"none",HLOOKUP(R5769,Y5769:DP5771,3,FALSE))</f>
        <v>none</v>
      </c>
      <c r="S5771" s="99" t="str">
        <f t="shared" ref="S5771" si="15185">IF(COUNTA(Y5768:DP5771)=0,"none",HLOOKUP(S5768,Y5768:DP5771,4,FALSE))</f>
        <v>none</v>
      </c>
      <c r="T5771" s="100"/>
      <c r="U5771" s="100" t="str">
        <f t="array" ref="U5771">IF(COUNTA(Y5768:DP5771)=0,"none",IF($U$2="WAHR",$W$3,Abfrage!$F$4))</f>
        <v>none</v>
      </c>
      <c r="V5771" s="100" t="str">
        <f t="array" ref="V5771">IF(COUNTA(Y5768:DP5771)=0,"none",IF($U$2="WAHR",$W$3,Abfrage!$F$4))</f>
        <v>none</v>
      </c>
      <c r="W5771" s="100" t="str">
        <f t="array" ref="W5771">IF(COUNTA(Y5768:DP5771)=0,"none",IF($U$2="WAHR",$W$3,Abfrage!$F$4))</f>
        <v>none</v>
      </c>
      <c r="X5771" s="109"/>
    </row>
    <row r="5772" spans="2:25">
      <c r="B5772" s="75" t="s">
        <v>3545</v>
      </c>
      <c r="C5772" s="76">
        <v>1000398401</v>
      </c>
      <c r="D5772" s="75" t="s">
        <v>95</v>
      </c>
      <c r="E5772" s="75" t="s">
        <v>170</v>
      </c>
      <c r="F5772" s="75" t="s">
        <v>455</v>
      </c>
      <c r="G5772" s="75" t="s">
        <v>306</v>
      </c>
      <c r="H5772" s="75" t="e">
        <v>#N/A</v>
      </c>
      <c r="I5772" s="75" t="s">
        <v>172</v>
      </c>
      <c r="J5772" s="75" t="s">
        <v>3546</v>
      </c>
      <c r="K5772" s="75" t="s">
        <v>306</v>
      </c>
      <c r="L5772" s="75" t="s">
        <v>306</v>
      </c>
      <c r="M5772" s="75" t="s">
        <v>306</v>
      </c>
      <c r="N5772" s="75" t="s">
        <v>306</v>
      </c>
      <c r="O5772" s="75" t="s">
        <v>306</v>
      </c>
      <c r="P5772" s="76" t="s">
        <v>306</v>
      </c>
      <c r="Q5772" s="216"/>
      <c r="R5772" s="77" t="str">
        <f t="shared" ref="R5772" si="15186">IF(COUNTA(Y5772:DP5775)=0,"01.01.1900",INDEX(Y5772:DP5772,MATCH(R5773,Y5773:DP5773,0)))</f>
        <v>01.01.1900</v>
      </c>
      <c r="S5772" s="78" t="str">
        <f t="shared" ref="S5772" si="15187">IF(COUNTA(Y5772:DP5775)=0,"01.01.1900",MAX(Y5772:DP5772))</f>
        <v>01.01.1900</v>
      </c>
      <c r="T5772" s="79"/>
      <c r="U5772" s="80" t="str">
        <f t="array" ref="U5772">IF(COUNTA(Y5772:DP5775)=0,"01.01.1900",IF(ISERROR(HLOOKUP(U5775,Y5775:DP5775,1,FALSE)),"01.01.1900",INDEX(Y5772:DP5772,MATCH(U5773&amp;U5775,Y5773:DP5773&amp;Y5775:DP5775,0))))</f>
        <v>01.01.1900</v>
      </c>
      <c r="V5772" s="81" t="str">
        <f t="shared" ref="V5772" si="15188">IF(COUNTA(Y5772:DP5775)=0,"01.01.1900",_xlfn.MAXIFS(Y5772:DP5772,Y5775:DP5775,V5775))</f>
        <v>01.01.1900</v>
      </c>
      <c r="W5772" s="82"/>
      <c r="X5772" s="106"/>
    </row>
    <row r="5773" spans="2:25">
      <c r="B5773" s="83"/>
      <c r="C5773" s="84"/>
      <c r="D5773" s="83"/>
      <c r="E5773" s="83"/>
      <c r="F5773" s="83"/>
      <c r="G5773" s="83"/>
      <c r="H5773" s="83"/>
      <c r="I5773" s="83"/>
      <c r="J5773" s="83"/>
      <c r="K5773" s="83"/>
      <c r="L5773" s="83"/>
      <c r="M5773" s="83"/>
      <c r="N5773" s="83"/>
      <c r="O5773" s="83"/>
      <c r="P5773" s="84"/>
      <c r="Q5773" s="217"/>
      <c r="R5773" s="85">
        <f t="shared" ref="R5773" si="15189">IF(COUNTA(Y5772:DP5775)=0,0,MIN(Y5773:DP5773))</f>
        <v>0</v>
      </c>
      <c r="S5773" s="86">
        <f t="shared" ref="S5773" si="15190">IF(COUNTA(Y5772:DP5775)=0,0,HLOOKUP(S5772,Y5772:DP5775,2,FALSE))</f>
        <v>0</v>
      </c>
      <c r="T5773" s="87">
        <f t="shared" ref="T5773" si="15191">IF(COUNTA(Y5772:DP5775)=0,0,AVERAGE(Y5773:DP5773))</f>
        <v>0</v>
      </c>
      <c r="U5773" s="88">
        <f t="shared" ref="U5773" si="15192">IF(COUNTA(Y5772:DP5775)=0,0,_xlfn.MINIFS(Y5773:DP5773,Y5775:DP5775,U5775))</f>
        <v>0</v>
      </c>
      <c r="V5773" s="89">
        <f t="array" ref="V5773">IF(COUNTA(Y5772:DP5775)=0,0,IF(ISERROR(HLOOKUP(V5775,Y5775:DP5775,1,FALSE)),0,INDEX(Y5773:DP5773,MATCH(V5772&amp;V5775,Y5772:DP5772&amp;Y5775:DP5775,0))))</f>
        <v>0</v>
      </c>
      <c r="W5773" s="90">
        <f t="array" ref="W5773">IF(COUNTA(Y5772:DP5775)=0,0,IF(ISERROR(HLOOKUP(W5775,Y5775:DP5775,1,FALSE)),0,AVERAGEIF(Y5775:DP5775,$W5775,Y5773:DP5773)))</f>
        <v>0</v>
      </c>
      <c r="X5773" s="107"/>
    </row>
    <row r="5774" spans="2:25">
      <c r="B5774" s="83"/>
      <c r="C5774" s="84"/>
      <c r="D5774" s="83"/>
      <c r="E5774" s="83"/>
      <c r="F5774" s="83"/>
      <c r="G5774" s="83"/>
      <c r="H5774" s="83"/>
      <c r="I5774" s="83"/>
      <c r="J5774" s="83"/>
      <c r="K5774" s="83"/>
      <c r="L5774" s="83"/>
      <c r="M5774" s="83"/>
      <c r="N5774" s="83"/>
      <c r="O5774" s="83"/>
      <c r="P5774" s="84"/>
      <c r="Q5774" s="217"/>
      <c r="R5774" s="91">
        <f t="shared" ref="R5774" si="15193">IF(COUNTA(Y5772:DP5775)=0,0,HLOOKUP(R5773,Y5773:DP5775,2,FALSE))</f>
        <v>0</v>
      </c>
      <c r="S5774" s="92">
        <f t="shared" ref="S5774" si="15194">IF(COUNTA(Y5772:DP5775)=0,0,HLOOKUP(S5772,Y5772:DP5775,3,FALSE))</f>
        <v>0</v>
      </c>
      <c r="T5774" s="93"/>
      <c r="U5774" s="94">
        <f t="array" ref="U5774">IF(COUNTA(Y5772:DP5775)=0,0,IF(ISERROR(HLOOKUP(U5775,Y5775:DP5775,1,FALSE)),0,INDEX(Y5774:DP5774,MATCH(U5773&amp;U5775,Y5773:DP5773&amp;Y5775:DP5775,0))))</f>
        <v>0</v>
      </c>
      <c r="V5774" s="94">
        <f t="array" ref="V5774">IF(COUNTA(Y5772:DP5775)=0,0,IF(ISERROR(HLOOKUP(V5775,Y5775:DP5775,1,FALSE)),0,INDEX(Y5774:DP5774,MATCH(V5773&amp;V5775,Y5773:DP5773&amp;Y5775:DP5775,0))))</f>
        <v>0</v>
      </c>
      <c r="W5774" s="95"/>
      <c r="X5774" s="108"/>
    </row>
    <row r="5775" spans="2:25" ht="13.9" thickBot="1">
      <c r="B5775" s="96"/>
      <c r="C5775" s="97"/>
      <c r="D5775" s="96"/>
      <c r="E5775" s="96"/>
      <c r="F5775" s="96"/>
      <c r="G5775" s="96"/>
      <c r="H5775" s="96"/>
      <c r="I5775" s="96"/>
      <c r="J5775" s="96"/>
      <c r="K5775" s="96"/>
      <c r="L5775" s="96"/>
      <c r="M5775" s="96"/>
      <c r="N5775" s="96"/>
      <c r="O5775" s="96"/>
      <c r="P5775" s="97"/>
      <c r="Q5775" s="218"/>
      <c r="R5775" s="98" t="str">
        <f t="shared" ref="R5775" si="15195">IF(COUNTA(Y5772:DP5775)=0,"none",HLOOKUP(R5773,Y5773:DP5775,3,FALSE))</f>
        <v>none</v>
      </c>
      <c r="S5775" s="99" t="str">
        <f t="shared" ref="S5775" si="15196">IF(COUNTA(Y5772:DP5775)=0,"none",HLOOKUP(S5772,Y5772:DP5775,4,FALSE))</f>
        <v>none</v>
      </c>
      <c r="T5775" s="100"/>
      <c r="U5775" s="100" t="str">
        <f t="array" ref="U5775">IF(COUNTA(Y5772:DP5775)=0,"none",IF($U$2="WAHR",$W$3,Abfrage!$F$4))</f>
        <v>none</v>
      </c>
      <c r="V5775" s="100" t="str">
        <f t="array" ref="V5775">IF(COUNTA(Y5772:DP5775)=0,"none",IF($U$2="WAHR",$W$3,Abfrage!$F$4))</f>
        <v>none</v>
      </c>
      <c r="W5775" s="100" t="str">
        <f t="array" ref="W5775">IF(COUNTA(Y5772:DP5775)=0,"none",IF($U$2="WAHR",$W$3,Abfrage!$F$4))</f>
        <v>none</v>
      </c>
      <c r="X5775" s="109"/>
    </row>
    <row r="5776" spans="2:25">
      <c r="B5776" s="75" t="s">
        <v>3547</v>
      </c>
      <c r="C5776" s="76">
        <v>1000282738</v>
      </c>
      <c r="D5776" s="75" t="s">
        <v>95</v>
      </c>
      <c r="E5776" s="75" t="s">
        <v>170</v>
      </c>
      <c r="F5776" s="75" t="s">
        <v>455</v>
      </c>
      <c r="G5776" s="75" t="s">
        <v>306</v>
      </c>
      <c r="H5776" s="75" t="s">
        <v>2985</v>
      </c>
      <c r="I5776" s="75" t="s">
        <v>172</v>
      </c>
      <c r="J5776" s="75" t="s">
        <v>3548</v>
      </c>
      <c r="K5776" s="75" t="s">
        <v>306</v>
      </c>
      <c r="L5776" s="75" t="s">
        <v>306</v>
      </c>
      <c r="M5776" s="75" t="s">
        <v>306</v>
      </c>
      <c r="N5776" s="75" t="s">
        <v>306</v>
      </c>
      <c r="O5776" s="75" t="s">
        <v>306</v>
      </c>
      <c r="P5776" s="76" t="s">
        <v>306</v>
      </c>
      <c r="Q5776" s="216"/>
      <c r="R5776" s="77">
        <f t="shared" ref="R5776" si="15197">IF(COUNTA(Y5776:DP5779)=0,"01.01.1900",INDEX(Y5776:DP5776,MATCH(R5777,Y5777:DP5777,0)))</f>
        <v>45600</v>
      </c>
      <c r="S5776" s="78">
        <f t="shared" ref="S5776" si="15198">IF(COUNTA(Y5776:DP5779)=0,"01.01.1900",MAX(Y5776:DP5776))</f>
        <v>45600</v>
      </c>
      <c r="T5776" s="79"/>
      <c r="U5776" s="80" t="str">
        <f t="array" ref="U5776">IF(COUNTA(Y5776:DP5779)=0,"01.01.1900",IF(ISERROR(HLOOKUP(U5779,Y5779:DP5779,1,FALSE)),"01.01.1900",INDEX(Y5776:DP5776,MATCH(U5777&amp;U5779,Y5777:DP5777&amp;Y5779:DP5779,0))))</f>
        <v>01.01.1900</v>
      </c>
      <c r="V5776" s="81">
        <f t="shared" ref="V5776" si="15199">IF(COUNTA(Y5776:DP5779)=0,"01.01.1900",_xlfn.MAXIFS(Y5776:DP5776,Y5779:DP5779,V5779))</f>
        <v>0</v>
      </c>
      <c r="W5776" s="82"/>
      <c r="X5776" s="106"/>
      <c r="Y5776" s="141">
        <v>45600</v>
      </c>
    </row>
    <row r="5777" spans="2:25">
      <c r="B5777" s="83"/>
      <c r="C5777" s="84"/>
      <c r="D5777" s="83"/>
      <c r="E5777" s="83"/>
      <c r="F5777" s="83"/>
      <c r="G5777" s="83"/>
      <c r="H5777" s="83"/>
      <c r="I5777" s="83"/>
      <c r="J5777" s="83"/>
      <c r="K5777" s="83"/>
      <c r="L5777" s="83"/>
      <c r="M5777" s="83"/>
      <c r="N5777" s="83"/>
      <c r="O5777" s="83"/>
      <c r="P5777" s="84"/>
      <c r="Q5777" s="217"/>
      <c r="R5777" s="85">
        <f t="shared" ref="R5777" si="15200">IF(COUNTA(Y5776:DP5779)=0,0,MIN(Y5777:DP5777))</f>
        <v>0.17</v>
      </c>
      <c r="S5777" s="86">
        <f t="shared" ref="S5777" si="15201">IF(COUNTA(Y5776:DP5779)=0,0,HLOOKUP(S5776,Y5776:DP5779,2,FALSE))</f>
        <v>0.17</v>
      </c>
      <c r="T5777" s="87">
        <f t="shared" ref="T5777" si="15202">IF(COUNTA(Y5776:DP5779)=0,0,AVERAGE(Y5777:DP5777))</f>
        <v>0.17</v>
      </c>
      <c r="U5777" s="88">
        <f t="shared" ref="U5777" si="15203">IF(COUNTA(Y5776:DP5779)=0,0,_xlfn.MINIFS(Y5777:DP5777,Y5779:DP5779,U5779))</f>
        <v>0</v>
      </c>
      <c r="V5777" s="89">
        <f t="array" ref="V5777">IF(COUNTA(Y5776:DP5779)=0,0,IF(ISERROR(HLOOKUP(V5779,Y5779:DP5779,1,FALSE)),0,INDEX(Y5777:DP5777,MATCH(V5776&amp;V5779,Y5776:DP5776&amp;Y5779:DP5779,0))))</f>
        <v>0</v>
      </c>
      <c r="W5777" s="90">
        <f t="array" ref="W5777">IF(COUNTA(Y5776:DP5779)=0,0,IF(ISERROR(HLOOKUP(W5779,Y5779:DP5779,1,FALSE)),0,AVERAGEIF(Y5779:DP5779,$W5779,Y5777:DP5777)))</f>
        <v>0</v>
      </c>
      <c r="X5777" s="107"/>
      <c r="Y5777" s="142">
        <v>0.17</v>
      </c>
    </row>
    <row r="5778" spans="2:25">
      <c r="B5778" s="83"/>
      <c r="C5778" s="84"/>
      <c r="D5778" s="83"/>
      <c r="E5778" s="83"/>
      <c r="F5778" s="83"/>
      <c r="G5778" s="83"/>
      <c r="H5778" s="83"/>
      <c r="I5778" s="83"/>
      <c r="J5778" s="83"/>
      <c r="K5778" s="83"/>
      <c r="L5778" s="83"/>
      <c r="M5778" s="83"/>
      <c r="N5778" s="83"/>
      <c r="O5778" s="83"/>
      <c r="P5778" s="84"/>
      <c r="Q5778" s="217"/>
      <c r="R5778" s="91">
        <f t="shared" ref="R5778" si="15204">IF(COUNTA(Y5776:DP5779)=0,0,HLOOKUP(R5777,Y5777:DP5779,2,FALSE))</f>
        <v>9000</v>
      </c>
      <c r="S5778" s="92">
        <f t="shared" ref="S5778" si="15205">IF(COUNTA(Y5776:DP5779)=0,0,HLOOKUP(S5776,Y5776:DP5779,3,FALSE))</f>
        <v>9000</v>
      </c>
      <c r="T5778" s="93"/>
      <c r="U5778" s="94">
        <f t="array" ref="U5778">IF(COUNTA(Y5776:DP5779)=0,0,IF(ISERROR(HLOOKUP(U5779,Y5779:DP5779,1,FALSE)),0,INDEX(Y5778:DP5778,MATCH(U5777&amp;U5779,Y5777:DP5777&amp;Y5779:DP5779,0))))</f>
        <v>0</v>
      </c>
      <c r="V5778" s="94">
        <f t="array" ref="V5778">IF(COUNTA(Y5776:DP5779)=0,0,IF(ISERROR(HLOOKUP(V5779,Y5779:DP5779,1,FALSE)),0,INDEX(Y5778:DP5778,MATCH(V5777&amp;V5779,Y5777:DP5777&amp;Y5779:DP5779,0))))</f>
        <v>0</v>
      </c>
      <c r="W5778" s="95"/>
      <c r="X5778" s="108"/>
      <c r="Y5778" s="143">
        <v>9000</v>
      </c>
    </row>
    <row r="5779" spans="2:25" ht="13.9" thickBot="1">
      <c r="B5779" s="96"/>
      <c r="C5779" s="97"/>
      <c r="D5779" s="96"/>
      <c r="E5779" s="96"/>
      <c r="F5779" s="96"/>
      <c r="G5779" s="96"/>
      <c r="H5779" s="96"/>
      <c r="I5779" s="96"/>
      <c r="J5779" s="96"/>
      <c r="K5779" s="96"/>
      <c r="L5779" s="96"/>
      <c r="M5779" s="96"/>
      <c r="N5779" s="96"/>
      <c r="O5779" s="96"/>
      <c r="P5779" s="97"/>
      <c r="Q5779" s="218"/>
      <c r="R5779" s="98" t="str">
        <f t="shared" ref="R5779" si="15206">IF(COUNTA(Y5776:DP5779)=0,"none",HLOOKUP(R5777,Y5777:DP5779,3,FALSE))</f>
        <v>PSZ</v>
      </c>
      <c r="S5779" s="99" t="str">
        <f t="shared" ref="S5779" si="15207">IF(COUNTA(Y5776:DP5779)=0,"none",HLOOKUP(S5776,Y5776:DP5779,4,FALSE))</f>
        <v>PSZ</v>
      </c>
      <c r="T5779" s="100"/>
      <c r="U5779" s="100">
        <f t="array" ref="U5779">IF(COUNTA(Y5776:DP5779)=0,"none",IF($U$2="WAHR",$W$3,Abfrage!$F$4))</f>
        <v>0</v>
      </c>
      <c r="V5779" s="100">
        <f t="array" ref="V5779">IF(COUNTA(Y5776:DP5779)=0,"none",IF($U$2="WAHR",$W$3,Abfrage!$F$4))</f>
        <v>0</v>
      </c>
      <c r="W5779" s="100">
        <f t="array" ref="W5779">IF(COUNTA(Y5776:DP5779)=0,"none",IF($U$2="WAHR",$W$3,Abfrage!$F$4))</f>
        <v>0</v>
      </c>
      <c r="X5779" s="109"/>
      <c r="Y5779" s="144" t="s">
        <v>185</v>
      </c>
    </row>
    <row r="5780" spans="2:25">
      <c r="B5780" s="75" t="s">
        <v>3549</v>
      </c>
      <c r="C5780" s="76">
        <v>1000378385</v>
      </c>
      <c r="D5780" s="75" t="s">
        <v>95</v>
      </c>
      <c r="E5780" s="75" t="s">
        <v>170</v>
      </c>
      <c r="F5780" s="75" t="s">
        <v>455</v>
      </c>
      <c r="G5780" s="75" t="s">
        <v>306</v>
      </c>
      <c r="H5780" s="75" t="e">
        <v>#N/A</v>
      </c>
      <c r="I5780" s="75" t="s">
        <v>172</v>
      </c>
      <c r="J5780" s="75" t="s">
        <v>3550</v>
      </c>
      <c r="K5780" s="75" t="s">
        <v>306</v>
      </c>
      <c r="L5780" s="75" t="s">
        <v>306</v>
      </c>
      <c r="M5780" s="75" t="s">
        <v>306</v>
      </c>
      <c r="N5780" s="75" t="s">
        <v>306</v>
      </c>
      <c r="O5780" s="75" t="s">
        <v>306</v>
      </c>
      <c r="P5780" s="76" t="s">
        <v>306</v>
      </c>
      <c r="Q5780" s="216"/>
      <c r="R5780" s="77" t="str">
        <f t="shared" ref="R5780" si="15208">IF(COUNTA(Y5780:DP5783)=0,"01.01.1900",INDEX(Y5780:DP5780,MATCH(R5781,Y5781:DP5781,0)))</f>
        <v>01.01.1900</v>
      </c>
      <c r="S5780" s="78" t="str">
        <f t="shared" ref="S5780" si="15209">IF(COUNTA(Y5780:DP5783)=0,"01.01.1900",MAX(Y5780:DP5780))</f>
        <v>01.01.1900</v>
      </c>
      <c r="T5780" s="79"/>
      <c r="U5780" s="80" t="str">
        <f t="array" ref="U5780">IF(COUNTA(Y5780:DP5783)=0,"01.01.1900",IF(ISERROR(HLOOKUP(U5783,Y5783:DP5783,1,FALSE)),"01.01.1900",INDEX(Y5780:DP5780,MATCH(U5781&amp;U5783,Y5781:DP5781&amp;Y5783:DP5783,0))))</f>
        <v>01.01.1900</v>
      </c>
      <c r="V5780" s="81" t="str">
        <f t="shared" ref="V5780" si="15210">IF(COUNTA(Y5780:DP5783)=0,"01.01.1900",_xlfn.MAXIFS(Y5780:DP5780,Y5783:DP5783,V5783))</f>
        <v>01.01.1900</v>
      </c>
      <c r="W5780" s="82"/>
      <c r="X5780" s="106"/>
    </row>
    <row r="5781" spans="2:25">
      <c r="B5781" s="83"/>
      <c r="C5781" s="84"/>
      <c r="D5781" s="83"/>
      <c r="E5781" s="83"/>
      <c r="F5781" s="83"/>
      <c r="G5781" s="83"/>
      <c r="H5781" s="83"/>
      <c r="I5781" s="83"/>
      <c r="J5781" s="83"/>
      <c r="K5781" s="83"/>
      <c r="L5781" s="83"/>
      <c r="M5781" s="83"/>
      <c r="N5781" s="83"/>
      <c r="O5781" s="83"/>
      <c r="P5781" s="84"/>
      <c r="Q5781" s="217"/>
      <c r="R5781" s="85">
        <f t="shared" ref="R5781" si="15211">IF(COUNTA(Y5780:DP5783)=0,0,MIN(Y5781:DP5781))</f>
        <v>0</v>
      </c>
      <c r="S5781" s="86">
        <f t="shared" ref="S5781" si="15212">IF(COUNTA(Y5780:DP5783)=0,0,HLOOKUP(S5780,Y5780:DP5783,2,FALSE))</f>
        <v>0</v>
      </c>
      <c r="T5781" s="87">
        <f t="shared" ref="T5781" si="15213">IF(COUNTA(Y5780:DP5783)=0,0,AVERAGE(Y5781:DP5781))</f>
        <v>0</v>
      </c>
      <c r="U5781" s="88">
        <f t="shared" ref="U5781" si="15214">IF(COUNTA(Y5780:DP5783)=0,0,_xlfn.MINIFS(Y5781:DP5781,Y5783:DP5783,U5783))</f>
        <v>0</v>
      </c>
      <c r="V5781" s="89">
        <f t="array" ref="V5781">IF(COUNTA(Y5780:DP5783)=0,0,IF(ISERROR(HLOOKUP(V5783,Y5783:DP5783,1,FALSE)),0,INDEX(Y5781:DP5781,MATCH(V5780&amp;V5783,Y5780:DP5780&amp;Y5783:DP5783,0))))</f>
        <v>0</v>
      </c>
      <c r="W5781" s="90">
        <f t="array" ref="W5781">IF(COUNTA(Y5780:DP5783)=0,0,IF(ISERROR(HLOOKUP(W5783,Y5783:DP5783,1,FALSE)),0,AVERAGEIF(Y5783:DP5783,$W5783,Y5781:DP5781)))</f>
        <v>0</v>
      </c>
      <c r="X5781" s="107"/>
    </row>
    <row r="5782" spans="2:25">
      <c r="B5782" s="83"/>
      <c r="C5782" s="84"/>
      <c r="D5782" s="83"/>
      <c r="E5782" s="83"/>
      <c r="F5782" s="83"/>
      <c r="G5782" s="83"/>
      <c r="H5782" s="83"/>
      <c r="I5782" s="83"/>
      <c r="J5782" s="83"/>
      <c r="K5782" s="83"/>
      <c r="L5782" s="83"/>
      <c r="M5782" s="83"/>
      <c r="N5782" s="83"/>
      <c r="O5782" s="83"/>
      <c r="P5782" s="84"/>
      <c r="Q5782" s="217"/>
      <c r="R5782" s="91">
        <f t="shared" ref="R5782" si="15215">IF(COUNTA(Y5780:DP5783)=0,0,HLOOKUP(R5781,Y5781:DP5783,2,FALSE))</f>
        <v>0</v>
      </c>
      <c r="S5782" s="92">
        <f t="shared" ref="S5782" si="15216">IF(COUNTA(Y5780:DP5783)=0,0,HLOOKUP(S5780,Y5780:DP5783,3,FALSE))</f>
        <v>0</v>
      </c>
      <c r="T5782" s="93"/>
      <c r="U5782" s="94">
        <f t="array" ref="U5782">IF(COUNTA(Y5780:DP5783)=0,0,IF(ISERROR(HLOOKUP(U5783,Y5783:DP5783,1,FALSE)),0,INDEX(Y5782:DP5782,MATCH(U5781&amp;U5783,Y5781:DP5781&amp;Y5783:DP5783,0))))</f>
        <v>0</v>
      </c>
      <c r="V5782" s="94">
        <f t="array" ref="V5782">IF(COUNTA(Y5780:DP5783)=0,0,IF(ISERROR(HLOOKUP(V5783,Y5783:DP5783,1,FALSE)),0,INDEX(Y5782:DP5782,MATCH(V5781&amp;V5783,Y5781:DP5781&amp;Y5783:DP5783,0))))</f>
        <v>0</v>
      </c>
      <c r="W5782" s="95"/>
      <c r="X5782" s="108"/>
    </row>
    <row r="5783" spans="2:25" ht="13.9" thickBot="1">
      <c r="B5783" s="96"/>
      <c r="C5783" s="97"/>
      <c r="D5783" s="96"/>
      <c r="E5783" s="96"/>
      <c r="F5783" s="96"/>
      <c r="G5783" s="96"/>
      <c r="H5783" s="96"/>
      <c r="I5783" s="96"/>
      <c r="J5783" s="96"/>
      <c r="K5783" s="96"/>
      <c r="L5783" s="96"/>
      <c r="M5783" s="96"/>
      <c r="N5783" s="96"/>
      <c r="O5783" s="96"/>
      <c r="P5783" s="97"/>
      <c r="Q5783" s="218"/>
      <c r="R5783" s="98" t="str">
        <f t="shared" ref="R5783" si="15217">IF(COUNTA(Y5780:DP5783)=0,"none",HLOOKUP(R5781,Y5781:DP5783,3,FALSE))</f>
        <v>none</v>
      </c>
      <c r="S5783" s="99" t="str">
        <f t="shared" ref="S5783" si="15218">IF(COUNTA(Y5780:DP5783)=0,"none",HLOOKUP(S5780,Y5780:DP5783,4,FALSE))</f>
        <v>none</v>
      </c>
      <c r="T5783" s="100"/>
      <c r="U5783" s="100" t="str">
        <f t="array" ref="U5783">IF(COUNTA(Y5780:DP5783)=0,"none",IF($U$2="WAHR",$W$3,Abfrage!$F$4))</f>
        <v>none</v>
      </c>
      <c r="V5783" s="100" t="str">
        <f t="array" ref="V5783">IF(COUNTA(Y5780:DP5783)=0,"none",IF($U$2="WAHR",$W$3,Abfrage!$F$4))</f>
        <v>none</v>
      </c>
      <c r="W5783" s="100" t="str">
        <f t="array" ref="W5783">IF(COUNTA(Y5780:DP5783)=0,"none",IF($U$2="WAHR",$W$3,Abfrage!$F$4))</f>
        <v>none</v>
      </c>
      <c r="X5783" s="109"/>
    </row>
    <row r="5784" spans="2:25">
      <c r="B5784" s="75" t="s">
        <v>3551</v>
      </c>
      <c r="C5784" s="76">
        <v>1000398402</v>
      </c>
      <c r="D5784" s="75" t="s">
        <v>95</v>
      </c>
      <c r="E5784" s="75" t="s">
        <v>170</v>
      </c>
      <c r="F5784" s="75" t="s">
        <v>455</v>
      </c>
      <c r="G5784" s="75" t="s">
        <v>306</v>
      </c>
      <c r="H5784" s="75" t="e">
        <v>#N/A</v>
      </c>
      <c r="I5784" s="75" t="s">
        <v>172</v>
      </c>
      <c r="J5784" s="75" t="s">
        <v>3552</v>
      </c>
      <c r="K5784" s="75" t="s">
        <v>306</v>
      </c>
      <c r="L5784" s="75" t="s">
        <v>306</v>
      </c>
      <c r="M5784" s="75" t="s">
        <v>306</v>
      </c>
      <c r="N5784" s="75" t="s">
        <v>306</v>
      </c>
      <c r="O5784" s="75" t="s">
        <v>306</v>
      </c>
      <c r="P5784" s="76" t="s">
        <v>306</v>
      </c>
      <c r="Q5784" s="216"/>
      <c r="R5784" s="77" t="str">
        <f t="shared" ref="R5784" si="15219">IF(COUNTA(Y5784:DP5787)=0,"01.01.1900",INDEX(Y5784:DP5784,MATCH(R5785,Y5785:DP5785,0)))</f>
        <v>01.01.1900</v>
      </c>
      <c r="S5784" s="78" t="str">
        <f t="shared" ref="S5784" si="15220">IF(COUNTA(Y5784:DP5787)=0,"01.01.1900",MAX(Y5784:DP5784))</f>
        <v>01.01.1900</v>
      </c>
      <c r="T5784" s="79"/>
      <c r="U5784" s="80" t="str">
        <f t="array" ref="U5784">IF(COUNTA(Y5784:DP5787)=0,"01.01.1900",IF(ISERROR(HLOOKUP(U5787,Y5787:DP5787,1,FALSE)),"01.01.1900",INDEX(Y5784:DP5784,MATCH(U5785&amp;U5787,Y5785:DP5785&amp;Y5787:DP5787,0))))</f>
        <v>01.01.1900</v>
      </c>
      <c r="V5784" s="81" t="str">
        <f t="shared" ref="V5784" si="15221">IF(COUNTA(Y5784:DP5787)=0,"01.01.1900",_xlfn.MAXIFS(Y5784:DP5784,Y5787:DP5787,V5787))</f>
        <v>01.01.1900</v>
      </c>
      <c r="W5784" s="82"/>
      <c r="X5784" s="106"/>
    </row>
    <row r="5785" spans="2:25">
      <c r="B5785" s="83"/>
      <c r="C5785" s="84"/>
      <c r="D5785" s="83"/>
      <c r="E5785" s="83"/>
      <c r="F5785" s="83"/>
      <c r="G5785" s="83"/>
      <c r="H5785" s="83"/>
      <c r="I5785" s="83"/>
      <c r="J5785" s="83"/>
      <c r="K5785" s="83"/>
      <c r="L5785" s="83"/>
      <c r="M5785" s="83"/>
      <c r="N5785" s="83"/>
      <c r="O5785" s="83"/>
      <c r="P5785" s="84"/>
      <c r="Q5785" s="217"/>
      <c r="R5785" s="85">
        <f t="shared" ref="R5785" si="15222">IF(COUNTA(Y5784:DP5787)=0,0,MIN(Y5785:DP5785))</f>
        <v>0</v>
      </c>
      <c r="S5785" s="86">
        <f t="shared" ref="S5785" si="15223">IF(COUNTA(Y5784:DP5787)=0,0,HLOOKUP(S5784,Y5784:DP5787,2,FALSE))</f>
        <v>0</v>
      </c>
      <c r="T5785" s="87">
        <f t="shared" ref="T5785" si="15224">IF(COUNTA(Y5784:DP5787)=0,0,AVERAGE(Y5785:DP5785))</f>
        <v>0</v>
      </c>
      <c r="U5785" s="88">
        <f t="shared" ref="U5785" si="15225">IF(COUNTA(Y5784:DP5787)=0,0,_xlfn.MINIFS(Y5785:DP5785,Y5787:DP5787,U5787))</f>
        <v>0</v>
      </c>
      <c r="V5785" s="89">
        <f t="array" ref="V5785">IF(COUNTA(Y5784:DP5787)=0,0,IF(ISERROR(HLOOKUP(V5787,Y5787:DP5787,1,FALSE)),0,INDEX(Y5785:DP5785,MATCH(V5784&amp;V5787,Y5784:DP5784&amp;Y5787:DP5787,0))))</f>
        <v>0</v>
      </c>
      <c r="W5785" s="90">
        <f t="array" ref="W5785">IF(COUNTA(Y5784:DP5787)=0,0,IF(ISERROR(HLOOKUP(W5787,Y5787:DP5787,1,FALSE)),0,AVERAGEIF(Y5787:DP5787,$W5787,Y5785:DP5785)))</f>
        <v>0</v>
      </c>
      <c r="X5785" s="107"/>
    </row>
    <row r="5786" spans="2:25">
      <c r="B5786" s="83"/>
      <c r="C5786" s="84"/>
      <c r="D5786" s="83"/>
      <c r="E5786" s="83"/>
      <c r="F5786" s="83"/>
      <c r="G5786" s="83"/>
      <c r="H5786" s="83"/>
      <c r="I5786" s="83"/>
      <c r="J5786" s="83"/>
      <c r="K5786" s="83"/>
      <c r="L5786" s="83"/>
      <c r="M5786" s="83"/>
      <c r="N5786" s="83"/>
      <c r="O5786" s="83"/>
      <c r="P5786" s="84"/>
      <c r="Q5786" s="217"/>
      <c r="R5786" s="91">
        <f t="shared" ref="R5786" si="15226">IF(COUNTA(Y5784:DP5787)=0,0,HLOOKUP(R5785,Y5785:DP5787,2,FALSE))</f>
        <v>0</v>
      </c>
      <c r="S5786" s="92">
        <f t="shared" ref="S5786" si="15227">IF(COUNTA(Y5784:DP5787)=0,0,HLOOKUP(S5784,Y5784:DP5787,3,FALSE))</f>
        <v>0</v>
      </c>
      <c r="T5786" s="93"/>
      <c r="U5786" s="94">
        <f t="array" ref="U5786">IF(COUNTA(Y5784:DP5787)=0,0,IF(ISERROR(HLOOKUP(U5787,Y5787:DP5787,1,FALSE)),0,INDEX(Y5786:DP5786,MATCH(U5785&amp;U5787,Y5785:DP5785&amp;Y5787:DP5787,0))))</f>
        <v>0</v>
      </c>
      <c r="V5786" s="94">
        <f t="array" ref="V5786">IF(COUNTA(Y5784:DP5787)=0,0,IF(ISERROR(HLOOKUP(V5787,Y5787:DP5787,1,FALSE)),0,INDEX(Y5786:DP5786,MATCH(V5785&amp;V5787,Y5785:DP5785&amp;Y5787:DP5787,0))))</f>
        <v>0</v>
      </c>
      <c r="W5786" s="95"/>
      <c r="X5786" s="108"/>
    </row>
    <row r="5787" spans="2:25" ht="13.9" thickBot="1">
      <c r="B5787" s="96"/>
      <c r="C5787" s="97"/>
      <c r="D5787" s="96"/>
      <c r="E5787" s="96"/>
      <c r="F5787" s="96"/>
      <c r="G5787" s="96"/>
      <c r="H5787" s="96"/>
      <c r="I5787" s="96"/>
      <c r="J5787" s="96"/>
      <c r="K5787" s="96"/>
      <c r="L5787" s="96"/>
      <c r="M5787" s="96"/>
      <c r="N5787" s="96"/>
      <c r="O5787" s="96"/>
      <c r="P5787" s="97"/>
      <c r="Q5787" s="218"/>
      <c r="R5787" s="98" t="str">
        <f t="shared" ref="R5787" si="15228">IF(COUNTA(Y5784:DP5787)=0,"none",HLOOKUP(R5785,Y5785:DP5787,3,FALSE))</f>
        <v>none</v>
      </c>
      <c r="S5787" s="99" t="str">
        <f t="shared" ref="S5787" si="15229">IF(COUNTA(Y5784:DP5787)=0,"none",HLOOKUP(S5784,Y5784:DP5787,4,FALSE))</f>
        <v>none</v>
      </c>
      <c r="T5787" s="100"/>
      <c r="U5787" s="100" t="str">
        <f t="array" ref="U5787">IF(COUNTA(Y5784:DP5787)=0,"none",IF($U$2="WAHR",$W$3,Abfrage!$F$4))</f>
        <v>none</v>
      </c>
      <c r="V5787" s="100" t="str">
        <f t="array" ref="V5787">IF(COUNTA(Y5784:DP5787)=0,"none",IF($U$2="WAHR",$W$3,Abfrage!$F$4))</f>
        <v>none</v>
      </c>
      <c r="W5787" s="100" t="str">
        <f t="array" ref="W5787">IF(COUNTA(Y5784:DP5787)=0,"none",IF($U$2="WAHR",$W$3,Abfrage!$F$4))</f>
        <v>none</v>
      </c>
      <c r="X5787" s="109"/>
    </row>
    <row r="5788" spans="2:25">
      <c r="B5788" s="75" t="s">
        <v>3553</v>
      </c>
      <c r="C5788" s="76">
        <v>1000358060</v>
      </c>
      <c r="D5788" s="75" t="s">
        <v>95</v>
      </c>
      <c r="E5788" s="75" t="s">
        <v>170</v>
      </c>
      <c r="F5788" s="75" t="s">
        <v>455</v>
      </c>
      <c r="G5788" s="75" t="s">
        <v>306</v>
      </c>
      <c r="H5788" s="75" t="e">
        <v>#N/A</v>
      </c>
      <c r="I5788" s="75" t="s">
        <v>172</v>
      </c>
      <c r="J5788" s="75" t="s">
        <v>3554</v>
      </c>
      <c r="K5788" s="75" t="s">
        <v>306</v>
      </c>
      <c r="L5788" s="75" t="s">
        <v>306</v>
      </c>
      <c r="M5788" s="75" t="s">
        <v>306</v>
      </c>
      <c r="N5788" s="75" t="s">
        <v>306</v>
      </c>
      <c r="O5788" s="75" t="s">
        <v>306</v>
      </c>
      <c r="P5788" s="76" t="s">
        <v>306</v>
      </c>
      <c r="Q5788" s="216"/>
      <c r="R5788" s="77" t="str">
        <f t="shared" ref="R5788" si="15230">IF(COUNTA(Y5788:DP5791)=0,"01.01.1900",INDEX(Y5788:DP5788,MATCH(R5789,Y5789:DP5789,0)))</f>
        <v>01.01.1900</v>
      </c>
      <c r="S5788" s="78" t="str">
        <f t="shared" ref="S5788" si="15231">IF(COUNTA(Y5788:DP5791)=0,"01.01.1900",MAX(Y5788:DP5788))</f>
        <v>01.01.1900</v>
      </c>
      <c r="T5788" s="79"/>
      <c r="U5788" s="80" t="str">
        <f t="array" ref="U5788">IF(COUNTA(Y5788:DP5791)=0,"01.01.1900",IF(ISERROR(HLOOKUP(U5791,Y5791:DP5791,1,FALSE)),"01.01.1900",INDEX(Y5788:DP5788,MATCH(U5789&amp;U5791,Y5789:DP5789&amp;Y5791:DP5791,0))))</f>
        <v>01.01.1900</v>
      </c>
      <c r="V5788" s="81" t="str">
        <f t="shared" ref="V5788" si="15232">IF(COUNTA(Y5788:DP5791)=0,"01.01.1900",_xlfn.MAXIFS(Y5788:DP5788,Y5791:DP5791,V5791))</f>
        <v>01.01.1900</v>
      </c>
      <c r="W5788" s="82"/>
      <c r="X5788" s="106"/>
    </row>
    <row r="5789" spans="2:25">
      <c r="B5789" s="83"/>
      <c r="C5789" s="84"/>
      <c r="D5789" s="83"/>
      <c r="E5789" s="83"/>
      <c r="F5789" s="83"/>
      <c r="G5789" s="83"/>
      <c r="H5789" s="83"/>
      <c r="I5789" s="83"/>
      <c r="J5789" s="83"/>
      <c r="K5789" s="83"/>
      <c r="L5789" s="83"/>
      <c r="M5789" s="83"/>
      <c r="N5789" s="83"/>
      <c r="O5789" s="83"/>
      <c r="P5789" s="84"/>
      <c r="Q5789" s="217"/>
      <c r="R5789" s="85">
        <f t="shared" ref="R5789" si="15233">IF(COUNTA(Y5788:DP5791)=0,0,MIN(Y5789:DP5789))</f>
        <v>0</v>
      </c>
      <c r="S5789" s="86">
        <f t="shared" ref="S5789" si="15234">IF(COUNTA(Y5788:DP5791)=0,0,HLOOKUP(S5788,Y5788:DP5791,2,FALSE))</f>
        <v>0</v>
      </c>
      <c r="T5789" s="87">
        <f t="shared" ref="T5789" si="15235">IF(COUNTA(Y5788:DP5791)=0,0,AVERAGE(Y5789:DP5789))</f>
        <v>0</v>
      </c>
      <c r="U5789" s="88">
        <f t="shared" ref="U5789" si="15236">IF(COUNTA(Y5788:DP5791)=0,0,_xlfn.MINIFS(Y5789:DP5789,Y5791:DP5791,U5791))</f>
        <v>0</v>
      </c>
      <c r="V5789" s="89">
        <f t="array" ref="V5789">IF(COUNTA(Y5788:DP5791)=0,0,IF(ISERROR(HLOOKUP(V5791,Y5791:DP5791,1,FALSE)),0,INDEX(Y5789:DP5789,MATCH(V5788&amp;V5791,Y5788:DP5788&amp;Y5791:DP5791,0))))</f>
        <v>0</v>
      </c>
      <c r="W5789" s="90">
        <f t="array" ref="W5789">IF(COUNTA(Y5788:DP5791)=0,0,IF(ISERROR(HLOOKUP(W5791,Y5791:DP5791,1,FALSE)),0,AVERAGEIF(Y5791:DP5791,$W5791,Y5789:DP5789)))</f>
        <v>0</v>
      </c>
      <c r="X5789" s="107"/>
    </row>
    <row r="5790" spans="2:25">
      <c r="B5790" s="83"/>
      <c r="C5790" s="84"/>
      <c r="D5790" s="83"/>
      <c r="E5790" s="83"/>
      <c r="F5790" s="83"/>
      <c r="G5790" s="83"/>
      <c r="H5790" s="83"/>
      <c r="I5790" s="83"/>
      <c r="J5790" s="83"/>
      <c r="K5790" s="83"/>
      <c r="L5790" s="83"/>
      <c r="M5790" s="83"/>
      <c r="N5790" s="83"/>
      <c r="O5790" s="83"/>
      <c r="P5790" s="84"/>
      <c r="Q5790" s="217"/>
      <c r="R5790" s="91">
        <f t="shared" ref="R5790" si="15237">IF(COUNTA(Y5788:DP5791)=0,0,HLOOKUP(R5789,Y5789:DP5791,2,FALSE))</f>
        <v>0</v>
      </c>
      <c r="S5790" s="92">
        <f t="shared" ref="S5790" si="15238">IF(COUNTA(Y5788:DP5791)=0,0,HLOOKUP(S5788,Y5788:DP5791,3,FALSE))</f>
        <v>0</v>
      </c>
      <c r="T5790" s="93"/>
      <c r="U5790" s="94">
        <f t="array" ref="U5790">IF(COUNTA(Y5788:DP5791)=0,0,IF(ISERROR(HLOOKUP(U5791,Y5791:DP5791,1,FALSE)),0,INDEX(Y5790:DP5790,MATCH(U5789&amp;U5791,Y5789:DP5789&amp;Y5791:DP5791,0))))</f>
        <v>0</v>
      </c>
      <c r="V5790" s="94">
        <f t="array" ref="V5790">IF(COUNTA(Y5788:DP5791)=0,0,IF(ISERROR(HLOOKUP(V5791,Y5791:DP5791,1,FALSE)),0,INDEX(Y5790:DP5790,MATCH(V5789&amp;V5791,Y5789:DP5789&amp;Y5791:DP5791,0))))</f>
        <v>0</v>
      </c>
      <c r="W5790" s="95"/>
      <c r="X5790" s="108"/>
    </row>
    <row r="5791" spans="2:25" ht="13.9" thickBot="1">
      <c r="B5791" s="96"/>
      <c r="C5791" s="97"/>
      <c r="D5791" s="96"/>
      <c r="E5791" s="96"/>
      <c r="F5791" s="96"/>
      <c r="G5791" s="96"/>
      <c r="H5791" s="96"/>
      <c r="I5791" s="96"/>
      <c r="J5791" s="96"/>
      <c r="K5791" s="96"/>
      <c r="L5791" s="96"/>
      <c r="M5791" s="96"/>
      <c r="N5791" s="96"/>
      <c r="O5791" s="96"/>
      <c r="P5791" s="97"/>
      <c r="Q5791" s="218"/>
      <c r="R5791" s="98" t="str">
        <f t="shared" ref="R5791" si="15239">IF(COUNTA(Y5788:DP5791)=0,"none",HLOOKUP(R5789,Y5789:DP5791,3,FALSE))</f>
        <v>none</v>
      </c>
      <c r="S5791" s="99" t="str">
        <f t="shared" ref="S5791" si="15240">IF(COUNTA(Y5788:DP5791)=0,"none",HLOOKUP(S5788,Y5788:DP5791,4,FALSE))</f>
        <v>none</v>
      </c>
      <c r="T5791" s="100"/>
      <c r="U5791" s="100" t="str">
        <f t="array" ref="U5791">IF(COUNTA(Y5788:DP5791)=0,"none",IF($U$2="WAHR",$W$3,Abfrage!$F$4))</f>
        <v>none</v>
      </c>
      <c r="V5791" s="100" t="str">
        <f t="array" ref="V5791">IF(COUNTA(Y5788:DP5791)=0,"none",IF($U$2="WAHR",$W$3,Abfrage!$F$4))</f>
        <v>none</v>
      </c>
      <c r="W5791" s="100" t="str">
        <f t="array" ref="W5791">IF(COUNTA(Y5788:DP5791)=0,"none",IF($U$2="WAHR",$W$3,Abfrage!$F$4))</f>
        <v>none</v>
      </c>
      <c r="X5791" s="109"/>
    </row>
    <row r="5792" spans="2:25">
      <c r="B5792" s="75" t="s">
        <v>3555</v>
      </c>
      <c r="C5792" s="76">
        <v>1000351654</v>
      </c>
      <c r="D5792" s="75" t="s">
        <v>95</v>
      </c>
      <c r="E5792" s="75" t="s">
        <v>170</v>
      </c>
      <c r="F5792" s="75" t="s">
        <v>306</v>
      </c>
      <c r="G5792" s="75" t="s">
        <v>306</v>
      </c>
      <c r="H5792" s="75" t="e">
        <v>#N/A</v>
      </c>
      <c r="I5792" s="75" t="s">
        <v>172</v>
      </c>
      <c r="J5792" s="75" t="s">
        <v>3556</v>
      </c>
      <c r="K5792" s="75" t="s">
        <v>306</v>
      </c>
      <c r="L5792" s="75" t="s">
        <v>306</v>
      </c>
      <c r="M5792" s="75" t="s">
        <v>306</v>
      </c>
      <c r="N5792" s="75" t="s">
        <v>306</v>
      </c>
      <c r="O5792" s="75" t="s">
        <v>306</v>
      </c>
      <c r="P5792" s="76" t="s">
        <v>306</v>
      </c>
      <c r="Q5792" s="216"/>
      <c r="R5792" s="77" t="str">
        <f t="shared" ref="R5792" si="15241">IF(COUNTA(Y5792:DP5795)=0,"01.01.1900",INDEX(Y5792:DP5792,MATCH(R5793,Y5793:DP5793,0)))</f>
        <v>01.01.1900</v>
      </c>
      <c r="S5792" s="78" t="str">
        <f t="shared" ref="S5792" si="15242">IF(COUNTA(Y5792:DP5795)=0,"01.01.1900",MAX(Y5792:DP5792))</f>
        <v>01.01.1900</v>
      </c>
      <c r="T5792" s="79"/>
      <c r="U5792" s="80" t="str">
        <f t="array" ref="U5792">IF(COUNTA(Y5792:DP5795)=0,"01.01.1900",IF(ISERROR(HLOOKUP(U5795,Y5795:DP5795,1,FALSE)),"01.01.1900",INDEX(Y5792:DP5792,MATCH(U5793&amp;U5795,Y5793:DP5793&amp;Y5795:DP5795,0))))</f>
        <v>01.01.1900</v>
      </c>
      <c r="V5792" s="81" t="str">
        <f t="shared" ref="V5792" si="15243">IF(COUNTA(Y5792:DP5795)=0,"01.01.1900",_xlfn.MAXIFS(Y5792:DP5792,Y5795:DP5795,V5795))</f>
        <v>01.01.1900</v>
      </c>
      <c r="W5792" s="82"/>
      <c r="X5792" s="106"/>
    </row>
    <row r="5793" spans="2:24">
      <c r="B5793" s="83"/>
      <c r="C5793" s="84"/>
      <c r="D5793" s="83"/>
      <c r="E5793" s="83"/>
      <c r="F5793" s="83"/>
      <c r="G5793" s="83"/>
      <c r="H5793" s="83"/>
      <c r="I5793" s="83"/>
      <c r="J5793" s="83"/>
      <c r="K5793" s="83"/>
      <c r="L5793" s="83"/>
      <c r="M5793" s="83"/>
      <c r="N5793" s="83"/>
      <c r="O5793" s="83"/>
      <c r="P5793" s="84"/>
      <c r="Q5793" s="217"/>
      <c r="R5793" s="85">
        <f t="shared" ref="R5793" si="15244">IF(COUNTA(Y5792:DP5795)=0,0,MIN(Y5793:DP5793))</f>
        <v>0</v>
      </c>
      <c r="S5793" s="86">
        <f t="shared" ref="S5793" si="15245">IF(COUNTA(Y5792:DP5795)=0,0,HLOOKUP(S5792,Y5792:DP5795,2,FALSE))</f>
        <v>0</v>
      </c>
      <c r="T5793" s="87">
        <f t="shared" ref="T5793" si="15246">IF(COUNTA(Y5792:DP5795)=0,0,AVERAGE(Y5793:DP5793))</f>
        <v>0</v>
      </c>
      <c r="U5793" s="88">
        <f t="shared" ref="U5793" si="15247">IF(COUNTA(Y5792:DP5795)=0,0,_xlfn.MINIFS(Y5793:DP5793,Y5795:DP5795,U5795))</f>
        <v>0</v>
      </c>
      <c r="V5793" s="89">
        <f t="array" ref="V5793">IF(COUNTA(Y5792:DP5795)=0,0,IF(ISERROR(HLOOKUP(V5795,Y5795:DP5795,1,FALSE)),0,INDEX(Y5793:DP5793,MATCH(V5792&amp;V5795,Y5792:DP5792&amp;Y5795:DP5795,0))))</f>
        <v>0</v>
      </c>
      <c r="W5793" s="90">
        <f t="array" ref="W5793">IF(COUNTA(Y5792:DP5795)=0,0,IF(ISERROR(HLOOKUP(W5795,Y5795:DP5795,1,FALSE)),0,AVERAGEIF(Y5795:DP5795,$W5795,Y5793:DP5793)))</f>
        <v>0</v>
      </c>
      <c r="X5793" s="107"/>
    </row>
    <row r="5794" spans="2:24">
      <c r="B5794" s="83"/>
      <c r="C5794" s="84"/>
      <c r="D5794" s="83"/>
      <c r="E5794" s="83"/>
      <c r="F5794" s="83"/>
      <c r="G5794" s="83"/>
      <c r="H5794" s="83"/>
      <c r="I5794" s="83"/>
      <c r="J5794" s="83"/>
      <c r="K5794" s="83"/>
      <c r="L5794" s="83"/>
      <c r="M5794" s="83"/>
      <c r="N5794" s="83"/>
      <c r="O5794" s="83"/>
      <c r="P5794" s="84"/>
      <c r="Q5794" s="217"/>
      <c r="R5794" s="91">
        <f t="shared" ref="R5794" si="15248">IF(COUNTA(Y5792:DP5795)=0,0,HLOOKUP(R5793,Y5793:DP5795,2,FALSE))</f>
        <v>0</v>
      </c>
      <c r="S5794" s="92">
        <f t="shared" ref="S5794" si="15249">IF(COUNTA(Y5792:DP5795)=0,0,HLOOKUP(S5792,Y5792:DP5795,3,FALSE))</f>
        <v>0</v>
      </c>
      <c r="T5794" s="93"/>
      <c r="U5794" s="94">
        <f t="array" ref="U5794">IF(COUNTA(Y5792:DP5795)=0,0,IF(ISERROR(HLOOKUP(U5795,Y5795:DP5795,1,FALSE)),0,INDEX(Y5794:DP5794,MATCH(U5793&amp;U5795,Y5793:DP5793&amp;Y5795:DP5795,0))))</f>
        <v>0</v>
      </c>
      <c r="V5794" s="94">
        <f t="array" ref="V5794">IF(COUNTA(Y5792:DP5795)=0,0,IF(ISERROR(HLOOKUP(V5795,Y5795:DP5795,1,FALSE)),0,INDEX(Y5794:DP5794,MATCH(V5793&amp;V5795,Y5793:DP5793&amp;Y5795:DP5795,0))))</f>
        <v>0</v>
      </c>
      <c r="W5794" s="95"/>
      <c r="X5794" s="108"/>
    </row>
    <row r="5795" spans="2:24" ht="13.9" thickBot="1">
      <c r="B5795" s="96"/>
      <c r="C5795" s="97"/>
      <c r="D5795" s="96"/>
      <c r="E5795" s="96"/>
      <c r="F5795" s="96"/>
      <c r="G5795" s="96"/>
      <c r="H5795" s="96"/>
      <c r="I5795" s="96"/>
      <c r="J5795" s="96"/>
      <c r="K5795" s="96"/>
      <c r="L5795" s="96"/>
      <c r="M5795" s="96"/>
      <c r="N5795" s="96"/>
      <c r="O5795" s="96"/>
      <c r="P5795" s="97"/>
      <c r="Q5795" s="218"/>
      <c r="R5795" s="98" t="str">
        <f t="shared" ref="R5795" si="15250">IF(COUNTA(Y5792:DP5795)=0,"none",HLOOKUP(R5793,Y5793:DP5795,3,FALSE))</f>
        <v>none</v>
      </c>
      <c r="S5795" s="99" t="str">
        <f t="shared" ref="S5795" si="15251">IF(COUNTA(Y5792:DP5795)=0,"none",HLOOKUP(S5792,Y5792:DP5795,4,FALSE))</f>
        <v>none</v>
      </c>
      <c r="T5795" s="100"/>
      <c r="U5795" s="100" t="str">
        <f t="array" ref="U5795">IF(COUNTA(Y5792:DP5795)=0,"none",IF($U$2="WAHR",$W$3,Abfrage!$F$4))</f>
        <v>none</v>
      </c>
      <c r="V5795" s="100" t="str">
        <f t="array" ref="V5795">IF(COUNTA(Y5792:DP5795)=0,"none",IF($U$2="WAHR",$W$3,Abfrage!$F$4))</f>
        <v>none</v>
      </c>
      <c r="W5795" s="100" t="str">
        <f t="array" ref="W5795">IF(COUNTA(Y5792:DP5795)=0,"none",IF($U$2="WAHR",$W$3,Abfrage!$F$4))</f>
        <v>none</v>
      </c>
      <c r="X5795" s="109"/>
    </row>
    <row r="5796" spans="2:24">
      <c r="B5796" s="75" t="s">
        <v>3557</v>
      </c>
      <c r="C5796" s="76">
        <v>1000398414</v>
      </c>
      <c r="D5796" s="75" t="s">
        <v>95</v>
      </c>
      <c r="E5796" s="75" t="s">
        <v>170</v>
      </c>
      <c r="F5796" s="75" t="s">
        <v>306</v>
      </c>
      <c r="G5796" s="75" t="s">
        <v>306</v>
      </c>
      <c r="H5796" s="75" t="e">
        <v>#N/A</v>
      </c>
      <c r="I5796" s="75" t="s">
        <v>172</v>
      </c>
      <c r="J5796" s="75" t="s">
        <v>3558</v>
      </c>
      <c r="K5796" s="75" t="s">
        <v>306</v>
      </c>
      <c r="L5796" s="75" t="s">
        <v>306</v>
      </c>
      <c r="M5796" s="75" t="s">
        <v>306</v>
      </c>
      <c r="N5796" s="75" t="s">
        <v>306</v>
      </c>
      <c r="O5796" s="75" t="s">
        <v>306</v>
      </c>
      <c r="P5796" s="76" t="s">
        <v>306</v>
      </c>
      <c r="Q5796" s="216"/>
      <c r="R5796" s="77" t="str">
        <f t="shared" ref="R5796" si="15252">IF(COUNTA(Y5796:DP5799)=0,"01.01.1900",INDEX(Y5796:DP5796,MATCH(R5797,Y5797:DP5797,0)))</f>
        <v>01.01.1900</v>
      </c>
      <c r="S5796" s="78" t="str">
        <f t="shared" ref="S5796" si="15253">IF(COUNTA(Y5796:DP5799)=0,"01.01.1900",MAX(Y5796:DP5796))</f>
        <v>01.01.1900</v>
      </c>
      <c r="T5796" s="79"/>
      <c r="U5796" s="80" t="str">
        <f t="array" ref="U5796">IF(COUNTA(Y5796:DP5799)=0,"01.01.1900",IF(ISERROR(HLOOKUP(U5799,Y5799:DP5799,1,FALSE)),"01.01.1900",INDEX(Y5796:DP5796,MATCH(U5797&amp;U5799,Y5797:DP5797&amp;Y5799:DP5799,0))))</f>
        <v>01.01.1900</v>
      </c>
      <c r="V5796" s="81" t="str">
        <f t="shared" ref="V5796" si="15254">IF(COUNTA(Y5796:DP5799)=0,"01.01.1900",_xlfn.MAXIFS(Y5796:DP5796,Y5799:DP5799,V5799))</f>
        <v>01.01.1900</v>
      </c>
      <c r="W5796" s="82"/>
      <c r="X5796" s="106"/>
    </row>
    <row r="5797" spans="2:24">
      <c r="B5797" s="83"/>
      <c r="C5797" s="84"/>
      <c r="D5797" s="83"/>
      <c r="E5797" s="83"/>
      <c r="F5797" s="83"/>
      <c r="G5797" s="83"/>
      <c r="H5797" s="83"/>
      <c r="I5797" s="83"/>
      <c r="J5797" s="83"/>
      <c r="K5797" s="83"/>
      <c r="L5797" s="83"/>
      <c r="M5797" s="83"/>
      <c r="N5797" s="83"/>
      <c r="O5797" s="83"/>
      <c r="P5797" s="84"/>
      <c r="Q5797" s="217"/>
      <c r="R5797" s="85">
        <f t="shared" ref="R5797" si="15255">IF(COUNTA(Y5796:DP5799)=0,0,MIN(Y5797:DP5797))</f>
        <v>0</v>
      </c>
      <c r="S5797" s="86">
        <f t="shared" ref="S5797" si="15256">IF(COUNTA(Y5796:DP5799)=0,0,HLOOKUP(S5796,Y5796:DP5799,2,FALSE))</f>
        <v>0</v>
      </c>
      <c r="T5797" s="87">
        <f t="shared" ref="T5797" si="15257">IF(COUNTA(Y5796:DP5799)=0,0,AVERAGE(Y5797:DP5797))</f>
        <v>0</v>
      </c>
      <c r="U5797" s="88">
        <f t="shared" ref="U5797" si="15258">IF(COUNTA(Y5796:DP5799)=0,0,_xlfn.MINIFS(Y5797:DP5797,Y5799:DP5799,U5799))</f>
        <v>0</v>
      </c>
      <c r="V5797" s="89">
        <f t="array" ref="V5797">IF(COUNTA(Y5796:DP5799)=0,0,IF(ISERROR(HLOOKUP(V5799,Y5799:DP5799,1,FALSE)),0,INDEX(Y5797:DP5797,MATCH(V5796&amp;V5799,Y5796:DP5796&amp;Y5799:DP5799,0))))</f>
        <v>0</v>
      </c>
      <c r="W5797" s="90">
        <f t="array" ref="W5797">IF(COUNTA(Y5796:DP5799)=0,0,IF(ISERROR(HLOOKUP(W5799,Y5799:DP5799,1,FALSE)),0,AVERAGEIF(Y5799:DP5799,$W5799,Y5797:DP5797)))</f>
        <v>0</v>
      </c>
      <c r="X5797" s="107"/>
    </row>
    <row r="5798" spans="2:24">
      <c r="B5798" s="83"/>
      <c r="C5798" s="84"/>
      <c r="D5798" s="83"/>
      <c r="E5798" s="83"/>
      <c r="F5798" s="83"/>
      <c r="G5798" s="83"/>
      <c r="H5798" s="83"/>
      <c r="I5798" s="83"/>
      <c r="J5798" s="83"/>
      <c r="K5798" s="83"/>
      <c r="L5798" s="83"/>
      <c r="M5798" s="83"/>
      <c r="N5798" s="83"/>
      <c r="O5798" s="83"/>
      <c r="P5798" s="84"/>
      <c r="Q5798" s="217"/>
      <c r="R5798" s="91">
        <f t="shared" ref="R5798" si="15259">IF(COUNTA(Y5796:DP5799)=0,0,HLOOKUP(R5797,Y5797:DP5799,2,FALSE))</f>
        <v>0</v>
      </c>
      <c r="S5798" s="92">
        <f t="shared" ref="S5798" si="15260">IF(COUNTA(Y5796:DP5799)=0,0,HLOOKUP(S5796,Y5796:DP5799,3,FALSE))</f>
        <v>0</v>
      </c>
      <c r="T5798" s="93"/>
      <c r="U5798" s="94">
        <f t="array" ref="U5798">IF(COUNTA(Y5796:DP5799)=0,0,IF(ISERROR(HLOOKUP(U5799,Y5799:DP5799,1,FALSE)),0,INDEX(Y5798:DP5798,MATCH(U5797&amp;U5799,Y5797:DP5797&amp;Y5799:DP5799,0))))</f>
        <v>0</v>
      </c>
      <c r="V5798" s="94">
        <f t="array" ref="V5798">IF(COUNTA(Y5796:DP5799)=0,0,IF(ISERROR(HLOOKUP(V5799,Y5799:DP5799,1,FALSE)),0,INDEX(Y5798:DP5798,MATCH(V5797&amp;V5799,Y5797:DP5797&amp;Y5799:DP5799,0))))</f>
        <v>0</v>
      </c>
      <c r="W5798" s="95"/>
      <c r="X5798" s="108"/>
    </row>
    <row r="5799" spans="2:24" ht="13.9" thickBot="1">
      <c r="B5799" s="96"/>
      <c r="C5799" s="97"/>
      <c r="D5799" s="96"/>
      <c r="E5799" s="96"/>
      <c r="F5799" s="96"/>
      <c r="G5799" s="96"/>
      <c r="H5799" s="96"/>
      <c r="I5799" s="96"/>
      <c r="J5799" s="96"/>
      <c r="K5799" s="96"/>
      <c r="L5799" s="96"/>
      <c r="M5799" s="96"/>
      <c r="N5799" s="96"/>
      <c r="O5799" s="96"/>
      <c r="P5799" s="97"/>
      <c r="Q5799" s="218"/>
      <c r="R5799" s="98" t="str">
        <f t="shared" ref="R5799" si="15261">IF(COUNTA(Y5796:DP5799)=0,"none",HLOOKUP(R5797,Y5797:DP5799,3,FALSE))</f>
        <v>none</v>
      </c>
      <c r="S5799" s="99" t="str">
        <f t="shared" ref="S5799" si="15262">IF(COUNTA(Y5796:DP5799)=0,"none",HLOOKUP(S5796,Y5796:DP5799,4,FALSE))</f>
        <v>none</v>
      </c>
      <c r="T5799" s="100"/>
      <c r="U5799" s="100" t="str">
        <f t="array" ref="U5799">IF(COUNTA(Y5796:DP5799)=0,"none",IF($U$2="WAHR",$W$3,Abfrage!$F$4))</f>
        <v>none</v>
      </c>
      <c r="V5799" s="100" t="str">
        <f t="array" ref="V5799">IF(COUNTA(Y5796:DP5799)=0,"none",IF($U$2="WAHR",$W$3,Abfrage!$F$4))</f>
        <v>none</v>
      </c>
      <c r="W5799" s="100" t="str">
        <f t="array" ref="W5799">IF(COUNTA(Y5796:DP5799)=0,"none",IF($U$2="WAHR",$W$3,Abfrage!$F$4))</f>
        <v>none</v>
      </c>
      <c r="X5799" s="109"/>
    </row>
    <row r="5800" spans="2:24">
      <c r="B5800" s="75" t="s">
        <v>3559</v>
      </c>
      <c r="C5800" s="76">
        <v>1000398807</v>
      </c>
      <c r="D5800" s="75" t="s">
        <v>95</v>
      </c>
      <c r="E5800" s="75" t="s">
        <v>175</v>
      </c>
      <c r="F5800" s="75" t="s">
        <v>97</v>
      </c>
      <c r="G5800" s="75" t="s">
        <v>97</v>
      </c>
      <c r="H5800" s="75" t="e">
        <v>#N/A</v>
      </c>
      <c r="I5800" s="75" t="s">
        <v>319</v>
      </c>
      <c r="J5800" s="75" t="s">
        <v>3560</v>
      </c>
      <c r="K5800" s="75" t="s">
        <v>306</v>
      </c>
      <c r="L5800" s="75" t="s">
        <v>306</v>
      </c>
      <c r="M5800" s="75" t="s">
        <v>307</v>
      </c>
      <c r="N5800" s="75" t="s">
        <v>580</v>
      </c>
      <c r="O5800" s="75" t="s">
        <v>306</v>
      </c>
      <c r="P5800" s="76" t="s">
        <v>306</v>
      </c>
      <c r="Q5800" s="216"/>
      <c r="R5800" s="77" t="str">
        <f t="shared" ref="R5800" si="15263">IF(COUNTA(Y5800:DP5803)=0,"01.01.1900",INDEX(Y5800:DP5800,MATCH(R5801,Y5801:DP5801,0)))</f>
        <v>01.01.1900</v>
      </c>
      <c r="S5800" s="78" t="str">
        <f t="shared" ref="S5800" si="15264">IF(COUNTA(Y5800:DP5803)=0,"01.01.1900",MAX(Y5800:DP5800))</f>
        <v>01.01.1900</v>
      </c>
      <c r="T5800" s="79"/>
      <c r="U5800" s="80" t="str">
        <f t="array" ref="U5800">IF(COUNTA(Y5800:DP5803)=0,"01.01.1900",IF(ISERROR(HLOOKUP(U5803,Y5803:DP5803,1,FALSE)),"01.01.1900",INDEX(Y5800:DP5800,MATCH(U5801&amp;U5803,Y5801:DP5801&amp;Y5803:DP5803,0))))</f>
        <v>01.01.1900</v>
      </c>
      <c r="V5800" s="81" t="str">
        <f t="shared" ref="V5800" si="15265">IF(COUNTA(Y5800:DP5803)=0,"01.01.1900",_xlfn.MAXIFS(Y5800:DP5800,Y5803:DP5803,V5803))</f>
        <v>01.01.1900</v>
      </c>
      <c r="W5800" s="82"/>
      <c r="X5800" s="106"/>
    </row>
    <row r="5801" spans="2:24">
      <c r="B5801" s="83"/>
      <c r="C5801" s="84"/>
      <c r="D5801" s="83"/>
      <c r="E5801" s="83"/>
      <c r="F5801" s="83"/>
      <c r="G5801" s="83"/>
      <c r="H5801" s="83"/>
      <c r="I5801" s="83"/>
      <c r="J5801" s="83"/>
      <c r="K5801" s="83"/>
      <c r="L5801" s="83"/>
      <c r="M5801" s="83"/>
      <c r="N5801" s="83"/>
      <c r="O5801" s="83"/>
      <c r="P5801" s="84"/>
      <c r="Q5801" s="217"/>
      <c r="R5801" s="85">
        <f t="shared" ref="R5801" si="15266">IF(COUNTA(Y5800:DP5803)=0,0,MIN(Y5801:DP5801))</f>
        <v>0</v>
      </c>
      <c r="S5801" s="86">
        <f t="shared" ref="S5801" si="15267">IF(COUNTA(Y5800:DP5803)=0,0,HLOOKUP(S5800,Y5800:DP5803,2,FALSE))</f>
        <v>0</v>
      </c>
      <c r="T5801" s="87">
        <f t="shared" ref="T5801" si="15268">IF(COUNTA(Y5800:DP5803)=0,0,AVERAGE(Y5801:DP5801))</f>
        <v>0</v>
      </c>
      <c r="U5801" s="88">
        <f t="shared" ref="U5801" si="15269">IF(COUNTA(Y5800:DP5803)=0,0,_xlfn.MINIFS(Y5801:DP5801,Y5803:DP5803,U5803))</f>
        <v>0</v>
      </c>
      <c r="V5801" s="89">
        <f t="array" ref="V5801">IF(COUNTA(Y5800:DP5803)=0,0,IF(ISERROR(HLOOKUP(V5803,Y5803:DP5803,1,FALSE)),0,INDEX(Y5801:DP5801,MATCH(V5800&amp;V5803,Y5800:DP5800&amp;Y5803:DP5803,0))))</f>
        <v>0</v>
      </c>
      <c r="W5801" s="90">
        <f t="array" ref="W5801">IF(COUNTA(Y5800:DP5803)=0,0,IF(ISERROR(HLOOKUP(W5803,Y5803:DP5803,1,FALSE)),0,AVERAGEIF(Y5803:DP5803,$W5803,Y5801:DP5801)))</f>
        <v>0</v>
      </c>
      <c r="X5801" s="107"/>
    </row>
    <row r="5802" spans="2:24">
      <c r="B5802" s="83"/>
      <c r="C5802" s="84"/>
      <c r="D5802" s="83"/>
      <c r="E5802" s="83"/>
      <c r="F5802" s="83"/>
      <c r="G5802" s="83"/>
      <c r="H5802" s="83"/>
      <c r="I5802" s="83"/>
      <c r="J5802" s="83"/>
      <c r="K5802" s="83"/>
      <c r="L5802" s="83"/>
      <c r="M5802" s="83"/>
      <c r="N5802" s="83"/>
      <c r="O5802" s="83"/>
      <c r="P5802" s="84"/>
      <c r="Q5802" s="217"/>
      <c r="R5802" s="91">
        <f t="shared" ref="R5802" si="15270">IF(COUNTA(Y5800:DP5803)=0,0,HLOOKUP(R5801,Y5801:DP5803,2,FALSE))</f>
        <v>0</v>
      </c>
      <c r="S5802" s="92">
        <f t="shared" ref="S5802" si="15271">IF(COUNTA(Y5800:DP5803)=0,0,HLOOKUP(S5800,Y5800:DP5803,3,FALSE))</f>
        <v>0</v>
      </c>
      <c r="T5802" s="93"/>
      <c r="U5802" s="94">
        <f t="array" ref="U5802">IF(COUNTA(Y5800:DP5803)=0,0,IF(ISERROR(HLOOKUP(U5803,Y5803:DP5803,1,FALSE)),0,INDEX(Y5802:DP5802,MATCH(U5801&amp;U5803,Y5801:DP5801&amp;Y5803:DP5803,0))))</f>
        <v>0</v>
      </c>
      <c r="V5802" s="94">
        <f t="array" ref="V5802">IF(COUNTA(Y5800:DP5803)=0,0,IF(ISERROR(HLOOKUP(V5803,Y5803:DP5803,1,FALSE)),0,INDEX(Y5802:DP5802,MATCH(V5801&amp;V5803,Y5801:DP5801&amp;Y5803:DP5803,0))))</f>
        <v>0</v>
      </c>
      <c r="W5802" s="95"/>
      <c r="X5802" s="108"/>
    </row>
    <row r="5803" spans="2:24" ht="13.9" thickBot="1">
      <c r="B5803" s="96"/>
      <c r="C5803" s="97"/>
      <c r="D5803" s="96"/>
      <c r="E5803" s="96"/>
      <c r="F5803" s="96"/>
      <c r="G5803" s="96"/>
      <c r="H5803" s="96"/>
      <c r="I5803" s="96"/>
      <c r="J5803" s="96"/>
      <c r="K5803" s="96"/>
      <c r="L5803" s="96"/>
      <c r="M5803" s="96"/>
      <c r="N5803" s="96"/>
      <c r="O5803" s="96"/>
      <c r="P5803" s="97"/>
      <c r="Q5803" s="218"/>
      <c r="R5803" s="98" t="str">
        <f t="shared" ref="R5803" si="15272">IF(COUNTA(Y5800:DP5803)=0,"none",HLOOKUP(R5801,Y5801:DP5803,3,FALSE))</f>
        <v>none</v>
      </c>
      <c r="S5803" s="99" t="str">
        <f t="shared" ref="S5803" si="15273">IF(COUNTA(Y5800:DP5803)=0,"none",HLOOKUP(S5800,Y5800:DP5803,4,FALSE))</f>
        <v>none</v>
      </c>
      <c r="T5803" s="100"/>
      <c r="U5803" s="100" t="str">
        <f t="array" ref="U5803">IF(COUNTA(Y5800:DP5803)=0,"none",IF($U$2="WAHR",$W$3,Abfrage!$F$4))</f>
        <v>none</v>
      </c>
      <c r="V5803" s="100" t="str">
        <f t="array" ref="V5803">IF(COUNTA(Y5800:DP5803)=0,"none",IF($U$2="WAHR",$W$3,Abfrage!$F$4))</f>
        <v>none</v>
      </c>
      <c r="W5803" s="100" t="str">
        <f t="array" ref="W5803">IF(COUNTA(Y5800:DP5803)=0,"none",IF($U$2="WAHR",$W$3,Abfrage!$F$4))</f>
        <v>none</v>
      </c>
      <c r="X5803" s="109"/>
    </row>
    <row r="5804" spans="2:24">
      <c r="B5804" s="75" t="s">
        <v>3561</v>
      </c>
      <c r="C5804" s="76">
        <v>1000398824</v>
      </c>
      <c r="D5804" s="75" t="s">
        <v>95</v>
      </c>
      <c r="E5804" s="75" t="s">
        <v>96</v>
      </c>
      <c r="F5804" s="75" t="s">
        <v>97</v>
      </c>
      <c r="G5804" s="75" t="s">
        <v>97</v>
      </c>
      <c r="H5804" s="75" t="e">
        <v>#N/A</v>
      </c>
      <c r="I5804" s="75" t="s">
        <v>319</v>
      </c>
      <c r="J5804" s="75" t="s">
        <v>3562</v>
      </c>
      <c r="K5804" s="75" t="s">
        <v>306</v>
      </c>
      <c r="L5804" s="75" t="s">
        <v>306</v>
      </c>
      <c r="M5804" s="75" t="s">
        <v>313</v>
      </c>
      <c r="N5804" s="75" t="s">
        <v>308</v>
      </c>
      <c r="O5804" s="75" t="s">
        <v>306</v>
      </c>
      <c r="P5804" s="76" t="s">
        <v>306</v>
      </c>
      <c r="Q5804" s="216"/>
      <c r="R5804" s="77" t="str">
        <f t="shared" ref="R5804" si="15274">IF(COUNTA(Y5804:DP5807)=0,"01.01.1900",INDEX(Y5804:DP5804,MATCH(R5805,Y5805:DP5805,0)))</f>
        <v>01.01.1900</v>
      </c>
      <c r="S5804" s="78" t="str">
        <f t="shared" ref="S5804" si="15275">IF(COUNTA(Y5804:DP5807)=0,"01.01.1900",MAX(Y5804:DP5804))</f>
        <v>01.01.1900</v>
      </c>
      <c r="T5804" s="79"/>
      <c r="U5804" s="80" t="str">
        <f t="array" ref="U5804">IF(COUNTA(Y5804:DP5807)=0,"01.01.1900",IF(ISERROR(HLOOKUP(U5807,Y5807:DP5807,1,FALSE)),"01.01.1900",INDEX(Y5804:DP5804,MATCH(U5805&amp;U5807,Y5805:DP5805&amp;Y5807:DP5807,0))))</f>
        <v>01.01.1900</v>
      </c>
      <c r="V5804" s="81" t="str">
        <f t="shared" ref="V5804" si="15276">IF(COUNTA(Y5804:DP5807)=0,"01.01.1900",_xlfn.MAXIFS(Y5804:DP5804,Y5807:DP5807,V5807))</f>
        <v>01.01.1900</v>
      </c>
      <c r="W5804" s="82"/>
      <c r="X5804" s="106"/>
    </row>
    <row r="5805" spans="2:24">
      <c r="B5805" s="83"/>
      <c r="C5805" s="84"/>
      <c r="D5805" s="83"/>
      <c r="E5805" s="83"/>
      <c r="F5805" s="83"/>
      <c r="G5805" s="83"/>
      <c r="H5805" s="83"/>
      <c r="I5805" s="83"/>
      <c r="J5805" s="83"/>
      <c r="K5805" s="83"/>
      <c r="L5805" s="83"/>
      <c r="M5805" s="83"/>
      <c r="N5805" s="83"/>
      <c r="O5805" s="83"/>
      <c r="P5805" s="84"/>
      <c r="Q5805" s="217"/>
      <c r="R5805" s="85">
        <f t="shared" ref="R5805" si="15277">IF(COUNTA(Y5804:DP5807)=0,0,MIN(Y5805:DP5805))</f>
        <v>0</v>
      </c>
      <c r="S5805" s="86">
        <f t="shared" ref="S5805" si="15278">IF(COUNTA(Y5804:DP5807)=0,0,HLOOKUP(S5804,Y5804:DP5807,2,FALSE))</f>
        <v>0</v>
      </c>
      <c r="T5805" s="87">
        <f t="shared" ref="T5805" si="15279">IF(COUNTA(Y5804:DP5807)=0,0,AVERAGE(Y5805:DP5805))</f>
        <v>0</v>
      </c>
      <c r="U5805" s="88">
        <f t="shared" ref="U5805" si="15280">IF(COUNTA(Y5804:DP5807)=0,0,_xlfn.MINIFS(Y5805:DP5805,Y5807:DP5807,U5807))</f>
        <v>0</v>
      </c>
      <c r="V5805" s="89">
        <f t="array" ref="V5805">IF(COUNTA(Y5804:DP5807)=0,0,IF(ISERROR(HLOOKUP(V5807,Y5807:DP5807,1,FALSE)),0,INDEX(Y5805:DP5805,MATCH(V5804&amp;V5807,Y5804:DP5804&amp;Y5807:DP5807,0))))</f>
        <v>0</v>
      </c>
      <c r="W5805" s="90">
        <f t="array" ref="W5805">IF(COUNTA(Y5804:DP5807)=0,0,IF(ISERROR(HLOOKUP(W5807,Y5807:DP5807,1,FALSE)),0,AVERAGEIF(Y5807:DP5807,$W5807,Y5805:DP5805)))</f>
        <v>0</v>
      </c>
      <c r="X5805" s="107"/>
    </row>
    <row r="5806" spans="2:24">
      <c r="B5806" s="83"/>
      <c r="C5806" s="84"/>
      <c r="D5806" s="83"/>
      <c r="E5806" s="83"/>
      <c r="F5806" s="83"/>
      <c r="G5806" s="83"/>
      <c r="H5806" s="83"/>
      <c r="I5806" s="83"/>
      <c r="J5806" s="83"/>
      <c r="K5806" s="83"/>
      <c r="L5806" s="83"/>
      <c r="M5806" s="83"/>
      <c r="N5806" s="83"/>
      <c r="O5806" s="83"/>
      <c r="P5806" s="84"/>
      <c r="Q5806" s="217"/>
      <c r="R5806" s="91">
        <f t="shared" ref="R5806" si="15281">IF(COUNTA(Y5804:DP5807)=0,0,HLOOKUP(R5805,Y5805:DP5807,2,FALSE))</f>
        <v>0</v>
      </c>
      <c r="S5806" s="92">
        <f t="shared" ref="S5806" si="15282">IF(COUNTA(Y5804:DP5807)=0,0,HLOOKUP(S5804,Y5804:DP5807,3,FALSE))</f>
        <v>0</v>
      </c>
      <c r="T5806" s="93"/>
      <c r="U5806" s="94">
        <f t="array" ref="U5806">IF(COUNTA(Y5804:DP5807)=0,0,IF(ISERROR(HLOOKUP(U5807,Y5807:DP5807,1,FALSE)),0,INDEX(Y5806:DP5806,MATCH(U5805&amp;U5807,Y5805:DP5805&amp;Y5807:DP5807,0))))</f>
        <v>0</v>
      </c>
      <c r="V5806" s="94">
        <f t="array" ref="V5806">IF(COUNTA(Y5804:DP5807)=0,0,IF(ISERROR(HLOOKUP(V5807,Y5807:DP5807,1,FALSE)),0,INDEX(Y5806:DP5806,MATCH(V5805&amp;V5807,Y5805:DP5805&amp;Y5807:DP5807,0))))</f>
        <v>0</v>
      </c>
      <c r="W5806" s="95"/>
      <c r="X5806" s="108"/>
    </row>
    <row r="5807" spans="2:24" ht="13.9" thickBot="1">
      <c r="B5807" s="96"/>
      <c r="C5807" s="97"/>
      <c r="D5807" s="96"/>
      <c r="E5807" s="96"/>
      <c r="F5807" s="96"/>
      <c r="G5807" s="96"/>
      <c r="H5807" s="96"/>
      <c r="I5807" s="96"/>
      <c r="J5807" s="96"/>
      <c r="K5807" s="96"/>
      <c r="L5807" s="96"/>
      <c r="M5807" s="96"/>
      <c r="N5807" s="96"/>
      <c r="O5807" s="96"/>
      <c r="P5807" s="97"/>
      <c r="Q5807" s="218"/>
      <c r="R5807" s="98" t="str">
        <f t="shared" ref="R5807" si="15283">IF(COUNTA(Y5804:DP5807)=0,"none",HLOOKUP(R5805,Y5805:DP5807,3,FALSE))</f>
        <v>none</v>
      </c>
      <c r="S5807" s="99" t="str">
        <f t="shared" ref="S5807" si="15284">IF(COUNTA(Y5804:DP5807)=0,"none",HLOOKUP(S5804,Y5804:DP5807,4,FALSE))</f>
        <v>none</v>
      </c>
      <c r="T5807" s="100"/>
      <c r="U5807" s="100" t="str">
        <f t="array" ref="U5807">IF(COUNTA(Y5804:DP5807)=0,"none",IF($U$2="WAHR",$W$3,Abfrage!$F$4))</f>
        <v>none</v>
      </c>
      <c r="V5807" s="100" t="str">
        <f t="array" ref="V5807">IF(COUNTA(Y5804:DP5807)=0,"none",IF($U$2="WAHR",$W$3,Abfrage!$F$4))</f>
        <v>none</v>
      </c>
      <c r="W5807" s="100" t="str">
        <f t="array" ref="W5807">IF(COUNTA(Y5804:DP5807)=0,"none",IF($U$2="WAHR",$W$3,Abfrage!$F$4))</f>
        <v>none</v>
      </c>
      <c r="X5807" s="109"/>
    </row>
    <row r="5808" spans="2:24">
      <c r="B5808" s="75" t="s">
        <v>3563</v>
      </c>
      <c r="C5808" s="76">
        <v>1000398825</v>
      </c>
      <c r="D5808" s="75" t="s">
        <v>95</v>
      </c>
      <c r="E5808" s="75" t="s">
        <v>96</v>
      </c>
      <c r="F5808" s="75" t="s">
        <v>97</v>
      </c>
      <c r="G5808" s="75" t="s">
        <v>97</v>
      </c>
      <c r="H5808" s="75" t="e">
        <v>#N/A</v>
      </c>
      <c r="I5808" s="75" t="s">
        <v>319</v>
      </c>
      <c r="J5808" s="75" t="s">
        <v>3564</v>
      </c>
      <c r="K5808" s="75" t="s">
        <v>306</v>
      </c>
      <c r="L5808" s="75" t="s">
        <v>306</v>
      </c>
      <c r="M5808" s="75" t="s">
        <v>313</v>
      </c>
      <c r="N5808" s="75" t="s">
        <v>360</v>
      </c>
      <c r="O5808" s="75" t="s">
        <v>306</v>
      </c>
      <c r="P5808" s="76" t="s">
        <v>306</v>
      </c>
      <c r="Q5808" s="216"/>
      <c r="R5808" s="77" t="str">
        <f t="shared" ref="R5808" si="15285">IF(COUNTA(Y5808:DP5811)=0,"01.01.1900",INDEX(Y5808:DP5808,MATCH(R5809,Y5809:DP5809,0)))</f>
        <v>01.01.1900</v>
      </c>
      <c r="S5808" s="78" t="str">
        <f t="shared" ref="S5808" si="15286">IF(COUNTA(Y5808:DP5811)=0,"01.01.1900",MAX(Y5808:DP5808))</f>
        <v>01.01.1900</v>
      </c>
      <c r="T5808" s="79"/>
      <c r="U5808" s="80" t="str">
        <f t="array" ref="U5808">IF(COUNTA(Y5808:DP5811)=0,"01.01.1900",IF(ISERROR(HLOOKUP(U5811,Y5811:DP5811,1,FALSE)),"01.01.1900",INDEX(Y5808:DP5808,MATCH(U5809&amp;U5811,Y5809:DP5809&amp;Y5811:DP5811,0))))</f>
        <v>01.01.1900</v>
      </c>
      <c r="V5808" s="81" t="str">
        <f t="shared" ref="V5808" si="15287">IF(COUNTA(Y5808:DP5811)=0,"01.01.1900",_xlfn.MAXIFS(Y5808:DP5808,Y5811:DP5811,V5811))</f>
        <v>01.01.1900</v>
      </c>
      <c r="W5808" s="82"/>
      <c r="X5808" s="106"/>
    </row>
    <row r="5809" spans="2:24">
      <c r="B5809" s="83"/>
      <c r="C5809" s="84"/>
      <c r="D5809" s="83"/>
      <c r="E5809" s="83"/>
      <c r="F5809" s="83"/>
      <c r="G5809" s="83"/>
      <c r="H5809" s="83"/>
      <c r="I5809" s="83"/>
      <c r="J5809" s="83"/>
      <c r="K5809" s="83"/>
      <c r="L5809" s="83"/>
      <c r="M5809" s="83"/>
      <c r="N5809" s="83"/>
      <c r="O5809" s="83"/>
      <c r="P5809" s="84"/>
      <c r="Q5809" s="217"/>
      <c r="R5809" s="85">
        <f t="shared" ref="R5809" si="15288">IF(COUNTA(Y5808:DP5811)=0,0,MIN(Y5809:DP5809))</f>
        <v>0</v>
      </c>
      <c r="S5809" s="86">
        <f t="shared" ref="S5809" si="15289">IF(COUNTA(Y5808:DP5811)=0,0,HLOOKUP(S5808,Y5808:DP5811,2,FALSE))</f>
        <v>0</v>
      </c>
      <c r="T5809" s="87">
        <f t="shared" ref="T5809" si="15290">IF(COUNTA(Y5808:DP5811)=0,0,AVERAGE(Y5809:DP5809))</f>
        <v>0</v>
      </c>
      <c r="U5809" s="88">
        <f t="shared" ref="U5809" si="15291">IF(COUNTA(Y5808:DP5811)=0,0,_xlfn.MINIFS(Y5809:DP5809,Y5811:DP5811,U5811))</f>
        <v>0</v>
      </c>
      <c r="V5809" s="89">
        <f t="array" ref="V5809">IF(COUNTA(Y5808:DP5811)=0,0,IF(ISERROR(HLOOKUP(V5811,Y5811:DP5811,1,FALSE)),0,INDEX(Y5809:DP5809,MATCH(V5808&amp;V5811,Y5808:DP5808&amp;Y5811:DP5811,0))))</f>
        <v>0</v>
      </c>
      <c r="W5809" s="90">
        <f t="array" ref="W5809">IF(COUNTA(Y5808:DP5811)=0,0,IF(ISERROR(HLOOKUP(W5811,Y5811:DP5811,1,FALSE)),0,AVERAGEIF(Y5811:DP5811,$W5811,Y5809:DP5809)))</f>
        <v>0</v>
      </c>
      <c r="X5809" s="107"/>
    </row>
    <row r="5810" spans="2:24">
      <c r="B5810" s="83"/>
      <c r="C5810" s="84"/>
      <c r="D5810" s="83"/>
      <c r="E5810" s="83"/>
      <c r="F5810" s="83"/>
      <c r="G5810" s="83"/>
      <c r="H5810" s="83"/>
      <c r="I5810" s="83"/>
      <c r="J5810" s="83"/>
      <c r="K5810" s="83"/>
      <c r="L5810" s="83"/>
      <c r="M5810" s="83"/>
      <c r="N5810" s="83"/>
      <c r="O5810" s="83"/>
      <c r="P5810" s="84"/>
      <c r="Q5810" s="217"/>
      <c r="R5810" s="91">
        <f t="shared" ref="R5810" si="15292">IF(COUNTA(Y5808:DP5811)=0,0,HLOOKUP(R5809,Y5809:DP5811,2,FALSE))</f>
        <v>0</v>
      </c>
      <c r="S5810" s="92">
        <f t="shared" ref="S5810" si="15293">IF(COUNTA(Y5808:DP5811)=0,0,HLOOKUP(S5808,Y5808:DP5811,3,FALSE))</f>
        <v>0</v>
      </c>
      <c r="T5810" s="93"/>
      <c r="U5810" s="94">
        <f t="array" ref="U5810">IF(COUNTA(Y5808:DP5811)=0,0,IF(ISERROR(HLOOKUP(U5811,Y5811:DP5811,1,FALSE)),0,INDEX(Y5810:DP5810,MATCH(U5809&amp;U5811,Y5809:DP5809&amp;Y5811:DP5811,0))))</f>
        <v>0</v>
      </c>
      <c r="V5810" s="94">
        <f t="array" ref="V5810">IF(COUNTA(Y5808:DP5811)=0,0,IF(ISERROR(HLOOKUP(V5811,Y5811:DP5811,1,FALSE)),0,INDEX(Y5810:DP5810,MATCH(V5809&amp;V5811,Y5809:DP5809&amp;Y5811:DP5811,0))))</f>
        <v>0</v>
      </c>
      <c r="W5810" s="95"/>
      <c r="X5810" s="108"/>
    </row>
    <row r="5811" spans="2:24" ht="13.9" thickBot="1">
      <c r="B5811" s="96"/>
      <c r="C5811" s="97"/>
      <c r="D5811" s="96"/>
      <c r="E5811" s="96"/>
      <c r="F5811" s="96"/>
      <c r="G5811" s="96"/>
      <c r="H5811" s="96"/>
      <c r="I5811" s="96"/>
      <c r="J5811" s="96"/>
      <c r="K5811" s="96"/>
      <c r="L5811" s="96"/>
      <c r="M5811" s="96"/>
      <c r="N5811" s="96"/>
      <c r="O5811" s="96"/>
      <c r="P5811" s="97"/>
      <c r="Q5811" s="218"/>
      <c r="R5811" s="98" t="str">
        <f t="shared" ref="R5811" si="15294">IF(COUNTA(Y5808:DP5811)=0,"none",HLOOKUP(R5809,Y5809:DP5811,3,FALSE))</f>
        <v>none</v>
      </c>
      <c r="S5811" s="99" t="str">
        <f t="shared" ref="S5811" si="15295">IF(COUNTA(Y5808:DP5811)=0,"none",HLOOKUP(S5808,Y5808:DP5811,4,FALSE))</f>
        <v>none</v>
      </c>
      <c r="T5811" s="100"/>
      <c r="U5811" s="100" t="str">
        <f t="array" ref="U5811">IF(COUNTA(Y5808:DP5811)=0,"none",IF($U$2="WAHR",$W$3,Abfrage!$F$4))</f>
        <v>none</v>
      </c>
      <c r="V5811" s="100" t="str">
        <f t="array" ref="V5811">IF(COUNTA(Y5808:DP5811)=0,"none",IF($U$2="WAHR",$W$3,Abfrage!$F$4))</f>
        <v>none</v>
      </c>
      <c r="W5811" s="100" t="str">
        <f t="array" ref="W5811">IF(COUNTA(Y5808:DP5811)=0,"none",IF($U$2="WAHR",$W$3,Abfrage!$F$4))</f>
        <v>none</v>
      </c>
      <c r="X5811" s="109"/>
    </row>
    <row r="5812" spans="2:24">
      <c r="B5812" s="75" t="s">
        <v>3565</v>
      </c>
      <c r="C5812" s="76"/>
      <c r="D5812" s="75" t="s">
        <v>3566</v>
      </c>
      <c r="E5812" s="75" t="s">
        <v>3567</v>
      </c>
      <c r="F5812" s="75" t="s">
        <v>306</v>
      </c>
      <c r="G5812" s="75" t="s">
        <v>3567</v>
      </c>
      <c r="H5812" s="75"/>
      <c r="I5812" s="75" t="s">
        <v>3568</v>
      </c>
      <c r="J5812" s="75" t="s">
        <v>306</v>
      </c>
      <c r="K5812" s="75" t="s">
        <v>306</v>
      </c>
      <c r="L5812" s="75" t="s">
        <v>306</v>
      </c>
      <c r="M5812" s="75" t="s">
        <v>306</v>
      </c>
      <c r="N5812" s="75" t="s">
        <v>306</v>
      </c>
      <c r="O5812" s="75" t="s">
        <v>306</v>
      </c>
      <c r="P5812" s="76" t="s">
        <v>306</v>
      </c>
      <c r="Q5812" s="216"/>
      <c r="R5812" s="77" t="str">
        <f t="shared" ref="R5812" si="15296">IF(COUNTA(Y5812:DP5815)=0,"01.01.1900",INDEX(Y5812:DP5812,MATCH(R5813,Y5813:DP5813,0)))</f>
        <v>01.01.1900</v>
      </c>
      <c r="S5812" s="78" t="str">
        <f t="shared" ref="S5812" si="15297">IF(COUNTA(Y5812:DP5815)=0,"01.01.1900",MAX(Y5812:DP5812))</f>
        <v>01.01.1900</v>
      </c>
      <c r="T5812" s="79"/>
      <c r="U5812" s="80" t="str">
        <f t="array" ref="U5812">IF(COUNTA(Y5812:DP5815)=0,"01.01.1900",IF(ISERROR(HLOOKUP(U5815,Y5815:DP5815,1,FALSE)),"01.01.1900",INDEX(Y5812:DP5812,MATCH(U5813&amp;U5815,Y5813:DP5813&amp;Y5815:DP5815,0))))</f>
        <v>01.01.1900</v>
      </c>
      <c r="V5812" s="81" t="str">
        <f t="shared" ref="V5812" si="15298">IF(COUNTA(Y5812:DP5815)=0,"01.01.1900",_xlfn.MAXIFS(Y5812:DP5812,Y5815:DP5815,V5815))</f>
        <v>01.01.1900</v>
      </c>
      <c r="W5812" s="82"/>
      <c r="X5812" s="106"/>
    </row>
    <row r="5813" spans="2:24">
      <c r="B5813" s="83"/>
      <c r="C5813" s="84"/>
      <c r="D5813" s="83"/>
      <c r="E5813" s="83"/>
      <c r="F5813" s="83"/>
      <c r="G5813" s="83"/>
      <c r="H5813" s="83"/>
      <c r="I5813" s="83"/>
      <c r="J5813" s="83"/>
      <c r="K5813" s="83"/>
      <c r="L5813" s="83"/>
      <c r="M5813" s="83"/>
      <c r="N5813" s="83"/>
      <c r="O5813" s="83"/>
      <c r="P5813" s="84"/>
      <c r="Q5813" s="217"/>
      <c r="R5813" s="85">
        <f t="shared" ref="R5813" si="15299">IF(COUNTA(Y5812:DP5815)=0,0,MIN(Y5813:DP5813))</f>
        <v>0</v>
      </c>
      <c r="S5813" s="86">
        <f t="shared" ref="S5813" si="15300">IF(COUNTA(Y5812:DP5815)=0,0,HLOOKUP(S5812,Y5812:DP5815,2,FALSE))</f>
        <v>0</v>
      </c>
      <c r="T5813" s="87">
        <f t="shared" ref="T5813" si="15301">IF(COUNTA(Y5812:DP5815)=0,0,AVERAGE(Y5813:DP5813))</f>
        <v>0</v>
      </c>
      <c r="U5813" s="88">
        <f t="shared" ref="U5813" si="15302">IF(COUNTA(Y5812:DP5815)=0,0,_xlfn.MINIFS(Y5813:DP5813,Y5815:DP5815,U5815))</f>
        <v>0</v>
      </c>
      <c r="V5813" s="89">
        <f t="array" ref="V5813">IF(COUNTA(Y5812:DP5815)=0,0,IF(ISERROR(HLOOKUP(V5815,Y5815:DP5815,1,FALSE)),0,INDEX(Y5813:DP5813,MATCH(V5812&amp;V5815,Y5812:DP5812&amp;Y5815:DP5815,0))))</f>
        <v>0</v>
      </c>
      <c r="W5813" s="90">
        <f t="array" ref="W5813">IF(COUNTA(Y5812:DP5815)=0,0,IF(ISERROR(HLOOKUP(W5815,Y5815:DP5815,1,FALSE)),0,AVERAGEIF(Y5815:DP5815,$W5815,Y5813:DP5813)))</f>
        <v>0</v>
      </c>
      <c r="X5813" s="107"/>
    </row>
    <row r="5814" spans="2:24">
      <c r="B5814" s="83"/>
      <c r="C5814" s="84"/>
      <c r="D5814" s="83"/>
      <c r="E5814" s="83"/>
      <c r="F5814" s="83"/>
      <c r="G5814" s="83"/>
      <c r="H5814" s="83"/>
      <c r="I5814" s="83"/>
      <c r="J5814" s="83"/>
      <c r="K5814" s="83"/>
      <c r="L5814" s="83"/>
      <c r="M5814" s="83"/>
      <c r="N5814" s="83"/>
      <c r="O5814" s="83"/>
      <c r="P5814" s="84"/>
      <c r="Q5814" s="217"/>
      <c r="R5814" s="91">
        <f t="shared" ref="R5814" si="15303">IF(COUNTA(Y5812:DP5815)=0,0,HLOOKUP(R5813,Y5813:DP5815,2,FALSE))</f>
        <v>0</v>
      </c>
      <c r="S5814" s="92">
        <f t="shared" ref="S5814" si="15304">IF(COUNTA(Y5812:DP5815)=0,0,HLOOKUP(S5812,Y5812:DP5815,3,FALSE))</f>
        <v>0</v>
      </c>
      <c r="T5814" s="93"/>
      <c r="U5814" s="94">
        <f t="array" ref="U5814">IF(COUNTA(Y5812:DP5815)=0,0,IF(ISERROR(HLOOKUP(U5815,Y5815:DP5815,1,FALSE)),0,INDEX(Y5814:DP5814,MATCH(U5813&amp;U5815,Y5813:DP5813&amp;Y5815:DP5815,0))))</f>
        <v>0</v>
      </c>
      <c r="V5814" s="94">
        <f t="array" ref="V5814">IF(COUNTA(Y5812:DP5815)=0,0,IF(ISERROR(HLOOKUP(V5815,Y5815:DP5815,1,FALSE)),0,INDEX(Y5814:DP5814,MATCH(V5813&amp;V5815,Y5813:DP5813&amp;Y5815:DP5815,0))))</f>
        <v>0</v>
      </c>
      <c r="W5814" s="95"/>
      <c r="X5814" s="108"/>
    </row>
    <row r="5815" spans="2:24" ht="13.9" thickBot="1">
      <c r="B5815" s="96"/>
      <c r="C5815" s="97"/>
      <c r="D5815" s="96"/>
      <c r="E5815" s="96"/>
      <c r="F5815" s="96"/>
      <c r="G5815" s="96"/>
      <c r="H5815" s="96"/>
      <c r="I5815" s="96"/>
      <c r="J5815" s="96"/>
      <c r="K5815" s="96"/>
      <c r="L5815" s="96"/>
      <c r="M5815" s="96"/>
      <c r="N5815" s="96"/>
      <c r="O5815" s="96"/>
      <c r="P5815" s="97"/>
      <c r="Q5815" s="218"/>
      <c r="R5815" s="98" t="str">
        <f t="shared" ref="R5815" si="15305">IF(COUNTA(Y5812:DP5815)=0,"none",HLOOKUP(R5813,Y5813:DP5815,3,FALSE))</f>
        <v>none</v>
      </c>
      <c r="S5815" s="99" t="str">
        <f t="shared" ref="S5815" si="15306">IF(COUNTA(Y5812:DP5815)=0,"none",HLOOKUP(S5812,Y5812:DP5815,4,FALSE))</f>
        <v>none</v>
      </c>
      <c r="T5815" s="100"/>
      <c r="U5815" s="100" t="str">
        <f t="array" ref="U5815">IF(COUNTA(Y5812:DP5815)=0,"none",IF($U$2="WAHR",$W$3,Abfrage!$F$4))</f>
        <v>none</v>
      </c>
      <c r="V5815" s="100" t="str">
        <f t="array" ref="V5815">IF(COUNTA(Y5812:DP5815)=0,"none",IF($U$2="WAHR",$W$3,Abfrage!$F$4))</f>
        <v>none</v>
      </c>
      <c r="W5815" s="100" t="str">
        <f t="array" ref="W5815">IF(COUNTA(Y5812:DP5815)=0,"none",IF($U$2="WAHR",$W$3,Abfrage!$F$4))</f>
        <v>none</v>
      </c>
      <c r="X5815" s="109"/>
    </row>
    <row r="5816" spans="2:24">
      <c r="B5816" s="75" t="s">
        <v>3569</v>
      </c>
      <c r="C5816" s="76">
        <v>1000403630</v>
      </c>
      <c r="D5816" s="75" t="s">
        <v>95</v>
      </c>
      <c r="E5816" s="75" t="s">
        <v>96</v>
      </c>
      <c r="F5816" s="75" t="s">
        <v>97</v>
      </c>
      <c r="G5816" s="75" t="s">
        <v>306</v>
      </c>
      <c r="H5816" s="75" t="e">
        <v>#N/A</v>
      </c>
      <c r="I5816" s="75" t="s">
        <v>164</v>
      </c>
      <c r="J5816" s="75" t="s">
        <v>3570</v>
      </c>
      <c r="K5816" s="75" t="s">
        <v>306</v>
      </c>
      <c r="L5816" s="75" t="s">
        <v>306</v>
      </c>
      <c r="M5816" s="75" t="s">
        <v>313</v>
      </c>
      <c r="N5816" s="75" t="s">
        <v>1803</v>
      </c>
      <c r="O5816" s="75" t="s">
        <v>306</v>
      </c>
      <c r="P5816" s="76" t="s">
        <v>306</v>
      </c>
      <c r="Q5816" s="216"/>
      <c r="R5816" s="77" t="str">
        <f t="shared" ref="R5816" si="15307">IF(COUNTA(Y5816:DP5819)=0,"01.01.1900",INDEX(Y5816:DP5816,MATCH(R5817,Y5817:DP5817,0)))</f>
        <v>01.01.1900</v>
      </c>
      <c r="S5816" s="78" t="str">
        <f t="shared" ref="S5816" si="15308">IF(COUNTA(Y5816:DP5819)=0,"01.01.1900",MAX(Y5816:DP5816))</f>
        <v>01.01.1900</v>
      </c>
      <c r="T5816" s="79"/>
      <c r="U5816" s="80" t="str">
        <f t="array" ref="U5816">IF(COUNTA(Y5816:DP5819)=0,"01.01.1900",IF(ISERROR(HLOOKUP(U5819,Y5819:DP5819,1,FALSE)),"01.01.1900",INDEX(Y5816:DP5816,MATCH(U5817&amp;U5819,Y5817:DP5817&amp;Y5819:DP5819,0))))</f>
        <v>01.01.1900</v>
      </c>
      <c r="V5816" s="81" t="str">
        <f t="shared" ref="V5816" si="15309">IF(COUNTA(Y5816:DP5819)=0,"01.01.1900",_xlfn.MAXIFS(Y5816:DP5816,Y5819:DP5819,V5819))</f>
        <v>01.01.1900</v>
      </c>
      <c r="W5816" s="82"/>
      <c r="X5816" s="106"/>
    </row>
    <row r="5817" spans="2:24">
      <c r="B5817" s="83"/>
      <c r="C5817" s="84"/>
      <c r="D5817" s="83"/>
      <c r="E5817" s="83"/>
      <c r="F5817" s="83"/>
      <c r="G5817" s="83"/>
      <c r="H5817" s="83"/>
      <c r="I5817" s="83"/>
      <c r="J5817" s="83"/>
      <c r="K5817" s="83"/>
      <c r="L5817" s="83"/>
      <c r="M5817" s="83"/>
      <c r="N5817" s="83"/>
      <c r="O5817" s="83"/>
      <c r="P5817" s="84"/>
      <c r="Q5817" s="217"/>
      <c r="R5817" s="85">
        <f t="shared" ref="R5817" si="15310">IF(COUNTA(Y5816:DP5819)=0,0,MIN(Y5817:DP5817))</f>
        <v>0</v>
      </c>
      <c r="S5817" s="86">
        <f t="shared" ref="S5817" si="15311">IF(COUNTA(Y5816:DP5819)=0,0,HLOOKUP(S5816,Y5816:DP5819,2,FALSE))</f>
        <v>0</v>
      </c>
      <c r="T5817" s="87">
        <f t="shared" ref="T5817" si="15312">IF(COUNTA(Y5816:DP5819)=0,0,AVERAGE(Y5817:DP5817))</f>
        <v>0</v>
      </c>
      <c r="U5817" s="88">
        <f t="shared" ref="U5817" si="15313">IF(COUNTA(Y5816:DP5819)=0,0,_xlfn.MINIFS(Y5817:DP5817,Y5819:DP5819,U5819))</f>
        <v>0</v>
      </c>
      <c r="V5817" s="89">
        <f t="array" ref="V5817">IF(COUNTA(Y5816:DP5819)=0,0,IF(ISERROR(HLOOKUP(V5819,Y5819:DP5819,1,FALSE)),0,INDEX(Y5817:DP5817,MATCH(V5816&amp;V5819,Y5816:DP5816&amp;Y5819:DP5819,0))))</f>
        <v>0</v>
      </c>
      <c r="W5817" s="90">
        <f t="array" ref="W5817">IF(COUNTA(Y5816:DP5819)=0,0,IF(ISERROR(HLOOKUP(W5819,Y5819:DP5819,1,FALSE)),0,AVERAGEIF(Y5819:DP5819,$W5819,Y5817:DP5817)))</f>
        <v>0</v>
      </c>
      <c r="X5817" s="107"/>
    </row>
    <row r="5818" spans="2:24">
      <c r="B5818" s="83"/>
      <c r="C5818" s="84"/>
      <c r="D5818" s="83"/>
      <c r="E5818" s="83"/>
      <c r="F5818" s="83"/>
      <c r="G5818" s="83"/>
      <c r="H5818" s="83"/>
      <c r="I5818" s="83"/>
      <c r="J5818" s="83"/>
      <c r="K5818" s="83"/>
      <c r="L5818" s="83"/>
      <c r="M5818" s="83"/>
      <c r="N5818" s="83"/>
      <c r="O5818" s="83"/>
      <c r="P5818" s="84"/>
      <c r="Q5818" s="217"/>
      <c r="R5818" s="91">
        <f t="shared" ref="R5818" si="15314">IF(COUNTA(Y5816:DP5819)=0,0,HLOOKUP(R5817,Y5817:DP5819,2,FALSE))</f>
        <v>0</v>
      </c>
      <c r="S5818" s="92">
        <f t="shared" ref="S5818" si="15315">IF(COUNTA(Y5816:DP5819)=0,0,HLOOKUP(S5816,Y5816:DP5819,3,FALSE))</f>
        <v>0</v>
      </c>
      <c r="T5818" s="93"/>
      <c r="U5818" s="94">
        <f t="array" ref="U5818">IF(COUNTA(Y5816:DP5819)=0,0,IF(ISERROR(HLOOKUP(U5819,Y5819:DP5819,1,FALSE)),0,INDEX(Y5818:DP5818,MATCH(U5817&amp;U5819,Y5817:DP5817&amp;Y5819:DP5819,0))))</f>
        <v>0</v>
      </c>
      <c r="V5818" s="94">
        <f t="array" ref="V5818">IF(COUNTA(Y5816:DP5819)=0,0,IF(ISERROR(HLOOKUP(V5819,Y5819:DP5819,1,FALSE)),0,INDEX(Y5818:DP5818,MATCH(V5817&amp;V5819,Y5817:DP5817&amp;Y5819:DP5819,0))))</f>
        <v>0</v>
      </c>
      <c r="W5818" s="95"/>
      <c r="X5818" s="108"/>
    </row>
    <row r="5819" spans="2:24" ht="13.9" thickBot="1">
      <c r="B5819" s="96"/>
      <c r="C5819" s="97"/>
      <c r="D5819" s="96"/>
      <c r="E5819" s="96"/>
      <c r="F5819" s="96"/>
      <c r="G5819" s="96"/>
      <c r="H5819" s="96"/>
      <c r="I5819" s="96"/>
      <c r="J5819" s="96"/>
      <c r="K5819" s="96"/>
      <c r="L5819" s="96"/>
      <c r="M5819" s="96"/>
      <c r="N5819" s="96"/>
      <c r="O5819" s="96"/>
      <c r="P5819" s="97"/>
      <c r="Q5819" s="218"/>
      <c r="R5819" s="98" t="str">
        <f t="shared" ref="R5819" si="15316">IF(COUNTA(Y5816:DP5819)=0,"none",HLOOKUP(R5817,Y5817:DP5819,3,FALSE))</f>
        <v>none</v>
      </c>
      <c r="S5819" s="99" t="str">
        <f t="shared" ref="S5819" si="15317">IF(COUNTA(Y5816:DP5819)=0,"none",HLOOKUP(S5816,Y5816:DP5819,4,FALSE))</f>
        <v>none</v>
      </c>
      <c r="T5819" s="100"/>
      <c r="U5819" s="100" t="str">
        <f t="array" ref="U5819">IF(COUNTA(Y5816:DP5819)=0,"none",IF($U$2="WAHR",$W$3,Abfrage!$F$4))</f>
        <v>none</v>
      </c>
      <c r="V5819" s="100" t="str">
        <f t="array" ref="V5819">IF(COUNTA(Y5816:DP5819)=0,"none",IF($U$2="WAHR",$W$3,Abfrage!$F$4))</f>
        <v>none</v>
      </c>
      <c r="W5819" s="100" t="str">
        <f t="array" ref="W5819">IF(COUNTA(Y5816:DP5819)=0,"none",IF($U$2="WAHR",$W$3,Abfrage!$F$4))</f>
        <v>none</v>
      </c>
      <c r="X5819" s="109"/>
    </row>
    <row r="5820" spans="2:24">
      <c r="B5820" s="75" t="s">
        <v>3571</v>
      </c>
      <c r="C5820" s="76">
        <v>1000403632</v>
      </c>
      <c r="D5820" s="75" t="s">
        <v>95</v>
      </c>
      <c r="E5820" s="75" t="s">
        <v>96</v>
      </c>
      <c r="F5820" s="75" t="s">
        <v>96</v>
      </c>
      <c r="G5820" s="75" t="s">
        <v>306</v>
      </c>
      <c r="H5820" s="75" t="e">
        <v>#N/A</v>
      </c>
      <c r="I5820" s="75" t="s">
        <v>164</v>
      </c>
      <c r="J5820" s="75" t="s">
        <v>3572</v>
      </c>
      <c r="K5820" s="75" t="s">
        <v>306</v>
      </c>
      <c r="L5820" s="75" t="s">
        <v>306</v>
      </c>
      <c r="M5820" s="75" t="s">
        <v>313</v>
      </c>
      <c r="N5820" s="75" t="s">
        <v>1790</v>
      </c>
      <c r="O5820" s="75" t="s">
        <v>306</v>
      </c>
      <c r="P5820" s="76" t="s">
        <v>306</v>
      </c>
      <c r="Q5820" s="216"/>
      <c r="R5820" s="77" t="str">
        <f t="shared" ref="R5820" si="15318">IF(COUNTA(Y5820:DP5823)=0,"01.01.1900",INDEX(Y5820:DP5820,MATCH(R5821,Y5821:DP5821,0)))</f>
        <v>01.01.1900</v>
      </c>
      <c r="S5820" s="78" t="str">
        <f t="shared" ref="S5820" si="15319">IF(COUNTA(Y5820:DP5823)=0,"01.01.1900",MAX(Y5820:DP5820))</f>
        <v>01.01.1900</v>
      </c>
      <c r="T5820" s="79"/>
      <c r="U5820" s="80" t="str">
        <f t="array" ref="U5820">IF(COUNTA(Y5820:DP5823)=0,"01.01.1900",IF(ISERROR(HLOOKUP(U5823,Y5823:DP5823,1,FALSE)),"01.01.1900",INDEX(Y5820:DP5820,MATCH(U5821&amp;U5823,Y5821:DP5821&amp;Y5823:DP5823,0))))</f>
        <v>01.01.1900</v>
      </c>
      <c r="V5820" s="81" t="str">
        <f t="shared" ref="V5820" si="15320">IF(COUNTA(Y5820:DP5823)=0,"01.01.1900",_xlfn.MAXIFS(Y5820:DP5820,Y5823:DP5823,V5823))</f>
        <v>01.01.1900</v>
      </c>
      <c r="W5820" s="82"/>
      <c r="X5820" s="106"/>
    </row>
    <row r="5821" spans="2:24">
      <c r="B5821" s="83"/>
      <c r="C5821" s="84"/>
      <c r="D5821" s="83"/>
      <c r="E5821" s="83"/>
      <c r="F5821" s="83"/>
      <c r="G5821" s="83"/>
      <c r="H5821" s="83"/>
      <c r="I5821" s="83"/>
      <c r="J5821" s="83"/>
      <c r="K5821" s="83"/>
      <c r="L5821" s="83"/>
      <c r="M5821" s="83"/>
      <c r="N5821" s="83"/>
      <c r="O5821" s="83"/>
      <c r="P5821" s="84"/>
      <c r="Q5821" s="217"/>
      <c r="R5821" s="85">
        <f t="shared" ref="R5821" si="15321">IF(COUNTA(Y5820:DP5823)=0,0,MIN(Y5821:DP5821))</f>
        <v>0</v>
      </c>
      <c r="S5821" s="86">
        <f t="shared" ref="S5821" si="15322">IF(COUNTA(Y5820:DP5823)=0,0,HLOOKUP(S5820,Y5820:DP5823,2,FALSE))</f>
        <v>0</v>
      </c>
      <c r="T5821" s="87">
        <f t="shared" ref="T5821" si="15323">IF(COUNTA(Y5820:DP5823)=0,0,AVERAGE(Y5821:DP5821))</f>
        <v>0</v>
      </c>
      <c r="U5821" s="88">
        <f t="shared" ref="U5821" si="15324">IF(COUNTA(Y5820:DP5823)=0,0,_xlfn.MINIFS(Y5821:DP5821,Y5823:DP5823,U5823))</f>
        <v>0</v>
      </c>
      <c r="V5821" s="89">
        <f t="array" ref="V5821">IF(COUNTA(Y5820:DP5823)=0,0,IF(ISERROR(HLOOKUP(V5823,Y5823:DP5823,1,FALSE)),0,INDEX(Y5821:DP5821,MATCH(V5820&amp;V5823,Y5820:DP5820&amp;Y5823:DP5823,0))))</f>
        <v>0</v>
      </c>
      <c r="W5821" s="90">
        <f t="array" ref="W5821">IF(COUNTA(Y5820:DP5823)=0,0,IF(ISERROR(HLOOKUP(W5823,Y5823:DP5823,1,FALSE)),0,AVERAGEIF(Y5823:DP5823,$W5823,Y5821:DP5821)))</f>
        <v>0</v>
      </c>
      <c r="X5821" s="107"/>
    </row>
    <row r="5822" spans="2:24">
      <c r="B5822" s="83"/>
      <c r="C5822" s="84"/>
      <c r="D5822" s="83"/>
      <c r="E5822" s="83"/>
      <c r="F5822" s="83"/>
      <c r="G5822" s="83"/>
      <c r="H5822" s="83"/>
      <c r="I5822" s="83"/>
      <c r="J5822" s="83"/>
      <c r="K5822" s="83"/>
      <c r="L5822" s="83"/>
      <c r="M5822" s="83"/>
      <c r="N5822" s="83"/>
      <c r="O5822" s="83"/>
      <c r="P5822" s="84"/>
      <c r="Q5822" s="217"/>
      <c r="R5822" s="91">
        <f t="shared" ref="R5822" si="15325">IF(COUNTA(Y5820:DP5823)=0,0,HLOOKUP(R5821,Y5821:DP5823,2,FALSE))</f>
        <v>0</v>
      </c>
      <c r="S5822" s="92">
        <f t="shared" ref="S5822" si="15326">IF(COUNTA(Y5820:DP5823)=0,0,HLOOKUP(S5820,Y5820:DP5823,3,FALSE))</f>
        <v>0</v>
      </c>
      <c r="T5822" s="93"/>
      <c r="U5822" s="94">
        <f t="array" ref="U5822">IF(COUNTA(Y5820:DP5823)=0,0,IF(ISERROR(HLOOKUP(U5823,Y5823:DP5823,1,FALSE)),0,INDEX(Y5822:DP5822,MATCH(U5821&amp;U5823,Y5821:DP5821&amp;Y5823:DP5823,0))))</f>
        <v>0</v>
      </c>
      <c r="V5822" s="94">
        <f t="array" ref="V5822">IF(COUNTA(Y5820:DP5823)=0,0,IF(ISERROR(HLOOKUP(V5823,Y5823:DP5823,1,FALSE)),0,INDEX(Y5822:DP5822,MATCH(V5821&amp;V5823,Y5821:DP5821&amp;Y5823:DP5823,0))))</f>
        <v>0</v>
      </c>
      <c r="W5822" s="95"/>
      <c r="X5822" s="108"/>
    </row>
    <row r="5823" spans="2:24" ht="13.9" thickBot="1">
      <c r="B5823" s="96"/>
      <c r="C5823" s="97"/>
      <c r="D5823" s="96"/>
      <c r="E5823" s="96"/>
      <c r="F5823" s="96"/>
      <c r="G5823" s="96"/>
      <c r="H5823" s="96"/>
      <c r="I5823" s="96"/>
      <c r="J5823" s="96"/>
      <c r="K5823" s="96"/>
      <c r="L5823" s="96"/>
      <c r="M5823" s="96"/>
      <c r="N5823" s="96"/>
      <c r="O5823" s="96"/>
      <c r="P5823" s="97"/>
      <c r="Q5823" s="218"/>
      <c r="R5823" s="98" t="str">
        <f t="shared" ref="R5823" si="15327">IF(COUNTA(Y5820:DP5823)=0,"none",HLOOKUP(R5821,Y5821:DP5823,3,FALSE))</f>
        <v>none</v>
      </c>
      <c r="S5823" s="99" t="str">
        <f t="shared" ref="S5823" si="15328">IF(COUNTA(Y5820:DP5823)=0,"none",HLOOKUP(S5820,Y5820:DP5823,4,FALSE))</f>
        <v>none</v>
      </c>
      <c r="T5823" s="100"/>
      <c r="U5823" s="100" t="str">
        <f t="array" ref="U5823">IF(COUNTA(Y5820:DP5823)=0,"none",IF($U$2="WAHR",$W$3,Abfrage!$F$4))</f>
        <v>none</v>
      </c>
      <c r="V5823" s="100" t="str">
        <f t="array" ref="V5823">IF(COUNTA(Y5820:DP5823)=0,"none",IF($U$2="WAHR",$W$3,Abfrage!$F$4))</f>
        <v>none</v>
      </c>
      <c r="W5823" s="100" t="str">
        <f t="array" ref="W5823">IF(COUNTA(Y5820:DP5823)=0,"none",IF($U$2="WAHR",$W$3,Abfrage!$F$4))</f>
        <v>none</v>
      </c>
      <c r="X5823" s="109"/>
    </row>
    <row r="5824" spans="2:24">
      <c r="B5824" s="75" t="s">
        <v>3573</v>
      </c>
      <c r="C5824" s="76">
        <v>1000403627</v>
      </c>
      <c r="D5824" s="75" t="s">
        <v>95</v>
      </c>
      <c r="E5824" s="75" t="s">
        <v>148</v>
      </c>
      <c r="F5824" s="75" t="s">
        <v>96</v>
      </c>
      <c r="G5824" s="75" t="s">
        <v>306</v>
      </c>
      <c r="H5824" s="75" t="e">
        <v>#N/A</v>
      </c>
      <c r="I5824" s="75" t="s">
        <v>164</v>
      </c>
      <c r="J5824" s="75" t="s">
        <v>3574</v>
      </c>
      <c r="K5824" s="75" t="s">
        <v>326</v>
      </c>
      <c r="L5824" s="75" t="s">
        <v>789</v>
      </c>
      <c r="M5824" s="75" t="s">
        <v>313</v>
      </c>
      <c r="N5824" s="75" t="s">
        <v>327</v>
      </c>
      <c r="O5824" s="75" t="s">
        <v>306</v>
      </c>
      <c r="P5824" s="76" t="s">
        <v>306</v>
      </c>
      <c r="Q5824" s="216"/>
      <c r="R5824" s="77" t="str">
        <f t="shared" ref="R5824" si="15329">IF(COUNTA(Y5824:DP5827)=0,"01.01.1900",INDEX(Y5824:DP5824,MATCH(R5825,Y5825:DP5825,0)))</f>
        <v>01.01.1900</v>
      </c>
      <c r="S5824" s="78" t="str">
        <f t="shared" ref="S5824" si="15330">IF(COUNTA(Y5824:DP5827)=0,"01.01.1900",MAX(Y5824:DP5824))</f>
        <v>01.01.1900</v>
      </c>
      <c r="T5824" s="79"/>
      <c r="U5824" s="80" t="str">
        <f t="array" ref="U5824">IF(COUNTA(Y5824:DP5827)=0,"01.01.1900",IF(ISERROR(HLOOKUP(U5827,Y5827:DP5827,1,FALSE)),"01.01.1900",INDEX(Y5824:DP5824,MATCH(U5825&amp;U5827,Y5825:DP5825&amp;Y5827:DP5827,0))))</f>
        <v>01.01.1900</v>
      </c>
      <c r="V5824" s="81" t="str">
        <f t="shared" ref="V5824" si="15331">IF(COUNTA(Y5824:DP5827)=0,"01.01.1900",_xlfn.MAXIFS(Y5824:DP5824,Y5827:DP5827,V5827))</f>
        <v>01.01.1900</v>
      </c>
      <c r="W5824" s="82"/>
      <c r="X5824" s="106"/>
    </row>
    <row r="5825" spans="2:26">
      <c r="B5825" s="83"/>
      <c r="C5825" s="84"/>
      <c r="D5825" s="83"/>
      <c r="E5825" s="83"/>
      <c r="F5825" s="83"/>
      <c r="G5825" s="83"/>
      <c r="H5825" s="83"/>
      <c r="I5825" s="83"/>
      <c r="J5825" s="83"/>
      <c r="K5825" s="83"/>
      <c r="L5825" s="83"/>
      <c r="M5825" s="83"/>
      <c r="N5825" s="83"/>
      <c r="O5825" s="83"/>
      <c r="P5825" s="84"/>
      <c r="Q5825" s="217"/>
      <c r="R5825" s="85">
        <f t="shared" ref="R5825" si="15332">IF(COUNTA(Y5824:DP5827)=0,0,MIN(Y5825:DP5825))</f>
        <v>0</v>
      </c>
      <c r="S5825" s="86">
        <f t="shared" ref="S5825" si="15333">IF(COUNTA(Y5824:DP5827)=0,0,HLOOKUP(S5824,Y5824:DP5827,2,FALSE))</f>
        <v>0</v>
      </c>
      <c r="T5825" s="87">
        <f t="shared" ref="T5825" si="15334">IF(COUNTA(Y5824:DP5827)=0,0,AVERAGE(Y5825:DP5825))</f>
        <v>0</v>
      </c>
      <c r="U5825" s="88">
        <f t="shared" ref="U5825" si="15335">IF(COUNTA(Y5824:DP5827)=0,0,_xlfn.MINIFS(Y5825:DP5825,Y5827:DP5827,U5827))</f>
        <v>0</v>
      </c>
      <c r="V5825" s="89">
        <f t="array" ref="V5825">IF(COUNTA(Y5824:DP5827)=0,0,IF(ISERROR(HLOOKUP(V5827,Y5827:DP5827,1,FALSE)),0,INDEX(Y5825:DP5825,MATCH(V5824&amp;V5827,Y5824:DP5824&amp;Y5827:DP5827,0))))</f>
        <v>0</v>
      </c>
      <c r="W5825" s="90">
        <f t="array" ref="W5825">IF(COUNTA(Y5824:DP5827)=0,0,IF(ISERROR(HLOOKUP(W5827,Y5827:DP5827,1,FALSE)),0,AVERAGEIF(Y5827:DP5827,$W5827,Y5825:DP5825)))</f>
        <v>0</v>
      </c>
      <c r="X5825" s="107"/>
    </row>
    <row r="5826" spans="2:26">
      <c r="B5826" s="83"/>
      <c r="C5826" s="84"/>
      <c r="D5826" s="83"/>
      <c r="E5826" s="83"/>
      <c r="F5826" s="83"/>
      <c r="G5826" s="83"/>
      <c r="H5826" s="83"/>
      <c r="I5826" s="83"/>
      <c r="J5826" s="83"/>
      <c r="K5826" s="83"/>
      <c r="L5826" s="83"/>
      <c r="M5826" s="83"/>
      <c r="N5826" s="83"/>
      <c r="O5826" s="83"/>
      <c r="P5826" s="84"/>
      <c r="Q5826" s="217"/>
      <c r="R5826" s="91">
        <f t="shared" ref="R5826" si="15336">IF(COUNTA(Y5824:DP5827)=0,0,HLOOKUP(R5825,Y5825:DP5827,2,FALSE))</f>
        <v>0</v>
      </c>
      <c r="S5826" s="92">
        <f t="shared" ref="S5826" si="15337">IF(COUNTA(Y5824:DP5827)=0,0,HLOOKUP(S5824,Y5824:DP5827,3,FALSE))</f>
        <v>0</v>
      </c>
      <c r="T5826" s="93"/>
      <c r="U5826" s="94">
        <f t="array" ref="U5826">IF(COUNTA(Y5824:DP5827)=0,0,IF(ISERROR(HLOOKUP(U5827,Y5827:DP5827,1,FALSE)),0,INDEX(Y5826:DP5826,MATCH(U5825&amp;U5827,Y5825:DP5825&amp;Y5827:DP5827,0))))</f>
        <v>0</v>
      </c>
      <c r="V5826" s="94">
        <f t="array" ref="V5826">IF(COUNTA(Y5824:DP5827)=0,0,IF(ISERROR(HLOOKUP(V5827,Y5827:DP5827,1,FALSE)),0,INDEX(Y5826:DP5826,MATCH(V5825&amp;V5827,Y5825:DP5825&amp;Y5827:DP5827,0))))</f>
        <v>0</v>
      </c>
      <c r="W5826" s="95"/>
      <c r="X5826" s="108"/>
    </row>
    <row r="5827" spans="2:26" ht="13.9" thickBot="1">
      <c r="B5827" s="96"/>
      <c r="C5827" s="97"/>
      <c r="D5827" s="96"/>
      <c r="E5827" s="96"/>
      <c r="F5827" s="96"/>
      <c r="G5827" s="96"/>
      <c r="H5827" s="96"/>
      <c r="I5827" s="96"/>
      <c r="J5827" s="96"/>
      <c r="K5827" s="96"/>
      <c r="L5827" s="96"/>
      <c r="M5827" s="96"/>
      <c r="N5827" s="96"/>
      <c r="O5827" s="96"/>
      <c r="P5827" s="97"/>
      <c r="Q5827" s="218"/>
      <c r="R5827" s="98" t="str">
        <f t="shared" ref="R5827" si="15338">IF(COUNTA(Y5824:DP5827)=0,"none",HLOOKUP(R5825,Y5825:DP5827,3,FALSE))</f>
        <v>none</v>
      </c>
      <c r="S5827" s="99" t="str">
        <f t="shared" ref="S5827" si="15339">IF(COUNTA(Y5824:DP5827)=0,"none",HLOOKUP(S5824,Y5824:DP5827,4,FALSE))</f>
        <v>none</v>
      </c>
      <c r="T5827" s="100"/>
      <c r="U5827" s="100" t="str">
        <f t="array" ref="U5827">IF(COUNTA(Y5824:DP5827)=0,"none",IF($U$2="WAHR",$W$3,Abfrage!$F$4))</f>
        <v>none</v>
      </c>
      <c r="V5827" s="100" t="str">
        <f t="array" ref="V5827">IF(COUNTA(Y5824:DP5827)=0,"none",IF($U$2="WAHR",$W$3,Abfrage!$F$4))</f>
        <v>none</v>
      </c>
      <c r="W5827" s="100" t="str">
        <f t="array" ref="W5827">IF(COUNTA(Y5824:DP5827)=0,"none",IF($U$2="WAHR",$W$3,Abfrage!$F$4))</f>
        <v>none</v>
      </c>
      <c r="X5827" s="109"/>
    </row>
    <row r="5828" spans="2:26">
      <c r="B5828" s="75" t="s">
        <v>3575</v>
      </c>
      <c r="C5828" s="76">
        <v>1000403635</v>
      </c>
      <c r="D5828" s="75" t="s">
        <v>95</v>
      </c>
      <c r="E5828" s="75" t="s">
        <v>90</v>
      </c>
      <c r="F5828" s="75" t="s">
        <v>122</v>
      </c>
      <c r="G5828" s="75" t="s">
        <v>306</v>
      </c>
      <c r="H5828" s="75" t="s">
        <v>40</v>
      </c>
      <c r="I5828" s="75" t="s">
        <v>164</v>
      </c>
      <c r="J5828" s="75" t="s">
        <v>3576</v>
      </c>
      <c r="K5828" s="75" t="s">
        <v>306</v>
      </c>
      <c r="L5828" s="75" t="s">
        <v>306</v>
      </c>
      <c r="M5828" s="75" t="s">
        <v>313</v>
      </c>
      <c r="N5828" s="75" t="s">
        <v>327</v>
      </c>
      <c r="O5828" s="75" t="s">
        <v>306</v>
      </c>
      <c r="P5828" s="76" t="s">
        <v>306</v>
      </c>
      <c r="Q5828" s="216"/>
      <c r="R5828" s="77">
        <f t="shared" ref="R5828" si="15340">IF(COUNTA(Y5828:DP5831)=0,"01.01.1900",INDEX(Y5828:DP5828,MATCH(R5829,Y5829:DP5829,0)))</f>
        <v>45849</v>
      </c>
      <c r="S5828" s="78">
        <f t="shared" ref="S5828" si="15341">IF(COUNTA(Y5828:DP5831)=0,"01.01.1900",MAX(Y5828:DP5828))</f>
        <v>45849</v>
      </c>
      <c r="T5828" s="79"/>
      <c r="U5828" s="80" t="str">
        <f t="array" ref="U5828">IF(COUNTA(Y5828:DP5831)=0,"01.01.1900",IF(ISERROR(HLOOKUP(U5831,Y5831:DP5831,1,FALSE)),"01.01.1900",INDEX(Y5828:DP5828,MATCH(U5829&amp;U5831,Y5829:DP5829&amp;Y5831:DP5831,0))))</f>
        <v>01.01.1900</v>
      </c>
      <c r="V5828" s="81">
        <f t="shared" ref="V5828" si="15342">IF(COUNTA(Y5828:DP5831)=0,"01.01.1900",_xlfn.MAXIFS(Y5828:DP5828,Y5831:DP5831,V5831))</f>
        <v>0</v>
      </c>
      <c r="W5828" s="82"/>
      <c r="X5828" s="106"/>
      <c r="Y5828" s="141">
        <v>45636</v>
      </c>
      <c r="Z5828" s="141">
        <v>45849</v>
      </c>
    </row>
    <row r="5829" spans="2:26">
      <c r="B5829" s="83"/>
      <c r="C5829" s="84"/>
      <c r="D5829" s="83"/>
      <c r="E5829" s="83"/>
      <c r="F5829" s="83"/>
      <c r="G5829" s="83"/>
      <c r="H5829" s="83"/>
      <c r="I5829" s="83"/>
      <c r="J5829" s="83"/>
      <c r="K5829" s="83"/>
      <c r="L5829" s="83"/>
      <c r="M5829" s="83"/>
      <c r="N5829" s="83"/>
      <c r="O5829" s="83"/>
      <c r="P5829" s="84"/>
      <c r="Q5829" s="217"/>
      <c r="R5829" s="85">
        <f t="shared" ref="R5829" si="15343">IF(COUNTA(Y5828:DP5831)=0,0,MIN(Y5829:DP5829))</f>
        <v>1.89E-2</v>
      </c>
      <c r="S5829" s="86">
        <f t="shared" ref="S5829" si="15344">IF(COUNTA(Y5828:DP5831)=0,0,HLOOKUP(S5828,Y5828:DP5831,2,FALSE))</f>
        <v>1.89E-2</v>
      </c>
      <c r="T5829" s="87">
        <f t="shared" ref="T5829" si="15345">IF(COUNTA(Y5828:DP5831)=0,0,AVERAGE(Y5829:DP5829))</f>
        <v>3.4450000000000001E-2</v>
      </c>
      <c r="U5829" s="88">
        <f t="shared" ref="U5829" si="15346">IF(COUNTA(Y5828:DP5831)=0,0,_xlfn.MINIFS(Y5829:DP5829,Y5831:DP5831,U5831))</f>
        <v>0</v>
      </c>
      <c r="V5829" s="89">
        <f t="array" ref="V5829">IF(COUNTA(Y5828:DP5831)=0,0,IF(ISERROR(HLOOKUP(V5831,Y5831:DP5831,1,FALSE)),0,INDEX(Y5829:DP5829,MATCH(V5828&amp;V5831,Y5828:DP5828&amp;Y5831:DP5831,0))))</f>
        <v>0</v>
      </c>
      <c r="W5829" s="90">
        <f t="array" ref="W5829">IF(COUNTA(Y5828:DP5831)=0,0,IF(ISERROR(HLOOKUP(W5831,Y5831:DP5831,1,FALSE)),0,AVERAGEIF(Y5831:DP5831,$W5831,Y5829:DP5829)))</f>
        <v>0</v>
      </c>
      <c r="X5829" s="107"/>
      <c r="Y5829" s="142">
        <v>0.05</v>
      </c>
      <c r="Z5829" s="142">
        <v>1.89E-2</v>
      </c>
    </row>
    <row r="5830" spans="2:26">
      <c r="B5830" s="83"/>
      <c r="C5830" s="84"/>
      <c r="D5830" s="83"/>
      <c r="E5830" s="83"/>
      <c r="F5830" s="83"/>
      <c r="G5830" s="83"/>
      <c r="H5830" s="83"/>
      <c r="I5830" s="83"/>
      <c r="J5830" s="83"/>
      <c r="K5830" s="83"/>
      <c r="L5830" s="83"/>
      <c r="M5830" s="83"/>
      <c r="N5830" s="83"/>
      <c r="O5830" s="83"/>
      <c r="P5830" s="84"/>
      <c r="Q5830" s="217"/>
      <c r="R5830" s="91">
        <f t="shared" ref="R5830" si="15347">IF(COUNTA(Y5828:DP5831)=0,0,HLOOKUP(R5829,Y5829:DP5831,2,FALSE))</f>
        <v>10000</v>
      </c>
      <c r="S5830" s="92">
        <f t="shared" ref="S5830" si="15348">IF(COUNTA(Y5828:DP5831)=0,0,HLOOKUP(S5828,Y5828:DP5831,3,FALSE))</f>
        <v>10000</v>
      </c>
      <c r="T5830" s="93"/>
      <c r="U5830" s="94">
        <f t="array" ref="U5830">IF(COUNTA(Y5828:DP5831)=0,0,IF(ISERROR(HLOOKUP(U5831,Y5831:DP5831,1,FALSE)),0,INDEX(Y5830:DP5830,MATCH(U5829&amp;U5831,Y5829:DP5829&amp;Y5831:DP5831,0))))</f>
        <v>0</v>
      </c>
      <c r="V5830" s="94">
        <f t="array" ref="V5830">IF(COUNTA(Y5828:DP5831)=0,0,IF(ISERROR(HLOOKUP(V5831,Y5831:DP5831,1,FALSE)),0,INDEX(Y5830:DP5830,MATCH(V5829&amp;V5831,Y5829:DP5829&amp;Y5831:DP5831,0))))</f>
        <v>0</v>
      </c>
      <c r="W5830" s="95"/>
      <c r="X5830" s="108"/>
      <c r="Y5830" s="143">
        <v>0</v>
      </c>
      <c r="Z5830" s="143">
        <v>10000</v>
      </c>
    </row>
    <row r="5831" spans="2:26" ht="13.9" thickBot="1">
      <c r="B5831" s="96"/>
      <c r="C5831" s="97"/>
      <c r="D5831" s="96"/>
      <c r="E5831" s="96"/>
      <c r="F5831" s="96"/>
      <c r="G5831" s="96"/>
      <c r="H5831" s="96"/>
      <c r="I5831" s="96"/>
      <c r="J5831" s="96"/>
      <c r="K5831" s="96"/>
      <c r="L5831" s="96"/>
      <c r="M5831" s="96"/>
      <c r="N5831" s="96"/>
      <c r="O5831" s="96"/>
      <c r="P5831" s="97"/>
      <c r="Q5831" s="218"/>
      <c r="R5831" s="98" t="str">
        <f t="shared" ref="R5831" si="15349">IF(COUNTA(Y5828:DP5831)=0,"none",HLOOKUP(R5829,Y5829:DP5831,3,FALSE))</f>
        <v>www (-30%)</v>
      </c>
      <c r="S5831" s="99" t="str">
        <f t="shared" ref="S5831" si="15350">IF(COUNTA(Y5828:DP5831)=0,"none",HLOOKUP(S5828,Y5828:DP5831,4,FALSE))</f>
        <v>www (-30%)</v>
      </c>
      <c r="T5831" s="100"/>
      <c r="U5831" s="100">
        <f t="array" ref="U5831">IF(COUNTA(Y5828:DP5831)=0,"none",IF($U$2="WAHR",$W$3,Abfrage!$F$4))</f>
        <v>0</v>
      </c>
      <c r="V5831" s="100">
        <f t="array" ref="V5831">IF(COUNTA(Y5828:DP5831)=0,"none",IF($U$2="WAHR",$W$3,Abfrage!$F$4))</f>
        <v>0</v>
      </c>
      <c r="W5831" s="100">
        <f t="array" ref="W5831">IF(COUNTA(Y5828:DP5831)=0,"none",IF($U$2="WAHR",$W$3,Abfrage!$F$4))</f>
        <v>0</v>
      </c>
      <c r="X5831" s="109"/>
      <c r="Y5831" s="144" t="s">
        <v>66</v>
      </c>
      <c r="Z5831" s="144" t="s">
        <v>43</v>
      </c>
    </row>
    <row r="5832" spans="2:26">
      <c r="B5832" s="75" t="s">
        <v>3577</v>
      </c>
      <c r="C5832" s="76">
        <v>1000403628</v>
      </c>
      <c r="D5832" s="75" t="s">
        <v>95</v>
      </c>
      <c r="E5832" s="75" t="s">
        <v>148</v>
      </c>
      <c r="F5832" s="75" t="s">
        <v>96</v>
      </c>
      <c r="G5832" s="75" t="s">
        <v>306</v>
      </c>
      <c r="H5832" s="75" t="e">
        <v>#N/A</v>
      </c>
      <c r="I5832" s="75" t="s">
        <v>164</v>
      </c>
      <c r="J5832" s="75" t="s">
        <v>3578</v>
      </c>
      <c r="K5832" s="75" t="s">
        <v>3579</v>
      </c>
      <c r="L5832" s="75" t="s">
        <v>353</v>
      </c>
      <c r="M5832" s="75" t="s">
        <v>313</v>
      </c>
      <c r="N5832" s="75" t="s">
        <v>327</v>
      </c>
      <c r="O5832" s="75" t="s">
        <v>306</v>
      </c>
      <c r="P5832" s="76" t="s">
        <v>306</v>
      </c>
      <c r="Q5832" s="216"/>
      <c r="R5832" s="77" t="str">
        <f t="shared" ref="R5832" si="15351">IF(COUNTA(Y5832:DP5835)=0,"01.01.1900",INDEX(Y5832:DP5832,MATCH(R5833,Y5833:DP5833,0)))</f>
        <v>01.01.1900</v>
      </c>
      <c r="S5832" s="78" t="str">
        <f t="shared" ref="S5832" si="15352">IF(COUNTA(Y5832:DP5835)=0,"01.01.1900",MAX(Y5832:DP5832))</f>
        <v>01.01.1900</v>
      </c>
      <c r="T5832" s="79"/>
      <c r="U5832" s="80" t="str">
        <f t="array" ref="U5832">IF(COUNTA(Y5832:DP5835)=0,"01.01.1900",IF(ISERROR(HLOOKUP(U5835,Y5835:DP5835,1,FALSE)),"01.01.1900",INDEX(Y5832:DP5832,MATCH(U5833&amp;U5835,Y5833:DP5833&amp;Y5835:DP5835,0))))</f>
        <v>01.01.1900</v>
      </c>
      <c r="V5832" s="81" t="str">
        <f t="shared" ref="V5832" si="15353">IF(COUNTA(Y5832:DP5835)=0,"01.01.1900",_xlfn.MAXIFS(Y5832:DP5832,Y5835:DP5835,V5835))</f>
        <v>01.01.1900</v>
      </c>
      <c r="W5832" s="82"/>
      <c r="X5832" s="106"/>
    </row>
    <row r="5833" spans="2:26">
      <c r="B5833" s="83"/>
      <c r="C5833" s="84"/>
      <c r="D5833" s="83"/>
      <c r="E5833" s="83"/>
      <c r="F5833" s="83"/>
      <c r="G5833" s="83"/>
      <c r="H5833" s="83"/>
      <c r="I5833" s="83"/>
      <c r="J5833" s="83"/>
      <c r="K5833" s="83"/>
      <c r="L5833" s="83"/>
      <c r="M5833" s="83"/>
      <c r="N5833" s="83"/>
      <c r="O5833" s="83"/>
      <c r="P5833" s="84"/>
      <c r="Q5833" s="217"/>
      <c r="R5833" s="85">
        <f t="shared" ref="R5833" si="15354">IF(COUNTA(Y5832:DP5835)=0,0,MIN(Y5833:DP5833))</f>
        <v>0</v>
      </c>
      <c r="S5833" s="86">
        <f t="shared" ref="S5833" si="15355">IF(COUNTA(Y5832:DP5835)=0,0,HLOOKUP(S5832,Y5832:DP5835,2,FALSE))</f>
        <v>0</v>
      </c>
      <c r="T5833" s="87">
        <f t="shared" ref="T5833" si="15356">IF(COUNTA(Y5832:DP5835)=0,0,AVERAGE(Y5833:DP5833))</f>
        <v>0</v>
      </c>
      <c r="U5833" s="88">
        <f t="shared" ref="U5833" si="15357">IF(COUNTA(Y5832:DP5835)=0,0,_xlfn.MINIFS(Y5833:DP5833,Y5835:DP5835,U5835))</f>
        <v>0</v>
      </c>
      <c r="V5833" s="89">
        <f t="array" ref="V5833">IF(COUNTA(Y5832:DP5835)=0,0,IF(ISERROR(HLOOKUP(V5835,Y5835:DP5835,1,FALSE)),0,INDEX(Y5833:DP5833,MATCH(V5832&amp;V5835,Y5832:DP5832&amp;Y5835:DP5835,0))))</f>
        <v>0</v>
      </c>
      <c r="W5833" s="90">
        <f t="array" ref="W5833">IF(COUNTA(Y5832:DP5835)=0,0,IF(ISERROR(HLOOKUP(W5835,Y5835:DP5835,1,FALSE)),0,AVERAGEIF(Y5835:DP5835,$W5835,Y5833:DP5833)))</f>
        <v>0</v>
      </c>
      <c r="X5833" s="107"/>
    </row>
    <row r="5834" spans="2:26">
      <c r="B5834" s="83"/>
      <c r="C5834" s="84"/>
      <c r="D5834" s="83"/>
      <c r="E5834" s="83"/>
      <c r="F5834" s="83"/>
      <c r="G5834" s="83"/>
      <c r="H5834" s="83"/>
      <c r="I5834" s="83"/>
      <c r="J5834" s="83"/>
      <c r="K5834" s="83"/>
      <c r="L5834" s="83"/>
      <c r="M5834" s="83"/>
      <c r="N5834" s="83"/>
      <c r="O5834" s="83"/>
      <c r="P5834" s="84"/>
      <c r="Q5834" s="217"/>
      <c r="R5834" s="91">
        <f t="shared" ref="R5834" si="15358">IF(COUNTA(Y5832:DP5835)=0,0,HLOOKUP(R5833,Y5833:DP5835,2,FALSE))</f>
        <v>0</v>
      </c>
      <c r="S5834" s="92">
        <f t="shared" ref="S5834" si="15359">IF(COUNTA(Y5832:DP5835)=0,0,HLOOKUP(S5832,Y5832:DP5835,3,FALSE))</f>
        <v>0</v>
      </c>
      <c r="T5834" s="93"/>
      <c r="U5834" s="94">
        <f t="array" ref="U5834">IF(COUNTA(Y5832:DP5835)=0,0,IF(ISERROR(HLOOKUP(U5835,Y5835:DP5835,1,FALSE)),0,INDEX(Y5834:DP5834,MATCH(U5833&amp;U5835,Y5833:DP5833&amp;Y5835:DP5835,0))))</f>
        <v>0</v>
      </c>
      <c r="V5834" s="94">
        <f t="array" ref="V5834">IF(COUNTA(Y5832:DP5835)=0,0,IF(ISERROR(HLOOKUP(V5835,Y5835:DP5835,1,FALSE)),0,INDEX(Y5834:DP5834,MATCH(V5833&amp;V5835,Y5833:DP5833&amp;Y5835:DP5835,0))))</f>
        <v>0</v>
      </c>
      <c r="W5834" s="95"/>
      <c r="X5834" s="108"/>
    </row>
    <row r="5835" spans="2:26" ht="13.9" thickBot="1">
      <c r="B5835" s="96"/>
      <c r="C5835" s="97"/>
      <c r="D5835" s="96"/>
      <c r="E5835" s="96"/>
      <c r="F5835" s="96"/>
      <c r="G5835" s="96"/>
      <c r="H5835" s="96"/>
      <c r="I5835" s="96"/>
      <c r="J5835" s="96"/>
      <c r="K5835" s="96"/>
      <c r="L5835" s="96"/>
      <c r="M5835" s="96"/>
      <c r="N5835" s="96"/>
      <c r="O5835" s="96"/>
      <c r="P5835" s="97"/>
      <c r="Q5835" s="218"/>
      <c r="R5835" s="98" t="str">
        <f t="shared" ref="R5835" si="15360">IF(COUNTA(Y5832:DP5835)=0,"none",HLOOKUP(R5833,Y5833:DP5835,3,FALSE))</f>
        <v>none</v>
      </c>
      <c r="S5835" s="99" t="str">
        <f t="shared" ref="S5835" si="15361">IF(COUNTA(Y5832:DP5835)=0,"none",HLOOKUP(S5832,Y5832:DP5835,4,FALSE))</f>
        <v>none</v>
      </c>
      <c r="T5835" s="100"/>
      <c r="U5835" s="100" t="str">
        <f t="array" ref="U5835">IF(COUNTA(Y5832:DP5835)=0,"none",IF($U$2="WAHR",$W$3,Abfrage!$F$4))</f>
        <v>none</v>
      </c>
      <c r="V5835" s="100" t="str">
        <f t="array" ref="V5835">IF(COUNTA(Y5832:DP5835)=0,"none",IF($U$2="WAHR",$W$3,Abfrage!$F$4))</f>
        <v>none</v>
      </c>
      <c r="W5835" s="100" t="str">
        <f t="array" ref="W5835">IF(COUNTA(Y5832:DP5835)=0,"none",IF($U$2="WAHR",$W$3,Abfrage!$F$4))</f>
        <v>none</v>
      </c>
      <c r="X5835" s="109"/>
    </row>
    <row r="5836" spans="2:26">
      <c r="B5836" s="75" t="s">
        <v>3580</v>
      </c>
      <c r="C5836" s="76">
        <v>1000403631</v>
      </c>
      <c r="D5836" s="75" t="s">
        <v>95</v>
      </c>
      <c r="E5836" s="75" t="s">
        <v>148</v>
      </c>
      <c r="F5836" s="75" t="s">
        <v>96</v>
      </c>
      <c r="G5836" s="75" t="s">
        <v>306</v>
      </c>
      <c r="H5836" s="75" t="e">
        <v>#N/A</v>
      </c>
      <c r="I5836" s="75" t="s">
        <v>164</v>
      </c>
      <c r="J5836" s="75" t="s">
        <v>3581</v>
      </c>
      <c r="K5836" s="75" t="s">
        <v>353</v>
      </c>
      <c r="L5836" s="75" t="s">
        <v>523</v>
      </c>
      <c r="M5836" s="75" t="s">
        <v>313</v>
      </c>
      <c r="N5836" s="75" t="s">
        <v>327</v>
      </c>
      <c r="O5836" s="75" t="s">
        <v>306</v>
      </c>
      <c r="P5836" s="76" t="s">
        <v>306</v>
      </c>
      <c r="Q5836" s="216"/>
      <c r="R5836" s="77" t="str">
        <f t="shared" ref="R5836" si="15362">IF(COUNTA(Y5836:DP5839)=0,"01.01.1900",INDEX(Y5836:DP5836,MATCH(R5837,Y5837:DP5837,0)))</f>
        <v>01.01.1900</v>
      </c>
      <c r="S5836" s="78" t="str">
        <f t="shared" ref="S5836" si="15363">IF(COUNTA(Y5836:DP5839)=0,"01.01.1900",MAX(Y5836:DP5836))</f>
        <v>01.01.1900</v>
      </c>
      <c r="T5836" s="79"/>
      <c r="U5836" s="80" t="str">
        <f t="array" ref="U5836">IF(COUNTA(Y5836:DP5839)=0,"01.01.1900",IF(ISERROR(HLOOKUP(U5839,Y5839:DP5839,1,FALSE)),"01.01.1900",INDEX(Y5836:DP5836,MATCH(U5837&amp;U5839,Y5837:DP5837&amp;Y5839:DP5839,0))))</f>
        <v>01.01.1900</v>
      </c>
      <c r="V5836" s="81" t="str">
        <f t="shared" ref="V5836" si="15364">IF(COUNTA(Y5836:DP5839)=0,"01.01.1900",_xlfn.MAXIFS(Y5836:DP5836,Y5839:DP5839,V5839))</f>
        <v>01.01.1900</v>
      </c>
      <c r="W5836" s="82"/>
      <c r="X5836" s="106"/>
    </row>
    <row r="5837" spans="2:26">
      <c r="B5837" s="83"/>
      <c r="C5837" s="84"/>
      <c r="D5837" s="83"/>
      <c r="E5837" s="83"/>
      <c r="F5837" s="83"/>
      <c r="G5837" s="83"/>
      <c r="H5837" s="83"/>
      <c r="I5837" s="83"/>
      <c r="J5837" s="83"/>
      <c r="K5837" s="83"/>
      <c r="L5837" s="83"/>
      <c r="M5837" s="83"/>
      <c r="N5837" s="83"/>
      <c r="O5837" s="83"/>
      <c r="P5837" s="84"/>
      <c r="Q5837" s="217"/>
      <c r="R5837" s="85">
        <f t="shared" ref="R5837" si="15365">IF(COUNTA(Y5836:DP5839)=0,0,MIN(Y5837:DP5837))</f>
        <v>0</v>
      </c>
      <c r="S5837" s="86">
        <f t="shared" ref="S5837" si="15366">IF(COUNTA(Y5836:DP5839)=0,0,HLOOKUP(S5836,Y5836:DP5839,2,FALSE))</f>
        <v>0</v>
      </c>
      <c r="T5837" s="87">
        <f t="shared" ref="T5837" si="15367">IF(COUNTA(Y5836:DP5839)=0,0,AVERAGE(Y5837:DP5837))</f>
        <v>0</v>
      </c>
      <c r="U5837" s="88">
        <f t="shared" ref="U5837" si="15368">IF(COUNTA(Y5836:DP5839)=0,0,_xlfn.MINIFS(Y5837:DP5837,Y5839:DP5839,U5839))</f>
        <v>0</v>
      </c>
      <c r="V5837" s="89">
        <f t="array" ref="V5837">IF(COUNTA(Y5836:DP5839)=0,0,IF(ISERROR(HLOOKUP(V5839,Y5839:DP5839,1,FALSE)),0,INDEX(Y5837:DP5837,MATCH(V5836&amp;V5839,Y5836:DP5836&amp;Y5839:DP5839,0))))</f>
        <v>0</v>
      </c>
      <c r="W5837" s="90">
        <f t="array" ref="W5837">IF(COUNTA(Y5836:DP5839)=0,0,IF(ISERROR(HLOOKUP(W5839,Y5839:DP5839,1,FALSE)),0,AVERAGEIF(Y5839:DP5839,$W5839,Y5837:DP5837)))</f>
        <v>0</v>
      </c>
      <c r="X5837" s="107"/>
    </row>
    <row r="5838" spans="2:26">
      <c r="B5838" s="83"/>
      <c r="C5838" s="84"/>
      <c r="D5838" s="83"/>
      <c r="E5838" s="83"/>
      <c r="F5838" s="83"/>
      <c r="G5838" s="83"/>
      <c r="H5838" s="83"/>
      <c r="I5838" s="83"/>
      <c r="J5838" s="83"/>
      <c r="K5838" s="83"/>
      <c r="L5838" s="83"/>
      <c r="M5838" s="83"/>
      <c r="N5838" s="83"/>
      <c r="O5838" s="83"/>
      <c r="P5838" s="84"/>
      <c r="Q5838" s="217"/>
      <c r="R5838" s="91">
        <f t="shared" ref="R5838" si="15369">IF(COUNTA(Y5836:DP5839)=0,0,HLOOKUP(R5837,Y5837:DP5839,2,FALSE))</f>
        <v>0</v>
      </c>
      <c r="S5838" s="92">
        <f t="shared" ref="S5838" si="15370">IF(COUNTA(Y5836:DP5839)=0,0,HLOOKUP(S5836,Y5836:DP5839,3,FALSE))</f>
        <v>0</v>
      </c>
      <c r="T5838" s="93"/>
      <c r="U5838" s="94">
        <f t="array" ref="U5838">IF(COUNTA(Y5836:DP5839)=0,0,IF(ISERROR(HLOOKUP(U5839,Y5839:DP5839,1,FALSE)),0,INDEX(Y5838:DP5838,MATCH(U5837&amp;U5839,Y5837:DP5837&amp;Y5839:DP5839,0))))</f>
        <v>0</v>
      </c>
      <c r="V5838" s="94">
        <f t="array" ref="V5838">IF(COUNTA(Y5836:DP5839)=0,0,IF(ISERROR(HLOOKUP(V5839,Y5839:DP5839,1,FALSE)),0,INDEX(Y5838:DP5838,MATCH(V5837&amp;V5839,Y5837:DP5837&amp;Y5839:DP5839,0))))</f>
        <v>0</v>
      </c>
      <c r="W5838" s="95"/>
      <c r="X5838" s="108"/>
    </row>
    <row r="5839" spans="2:26" ht="13.9" thickBot="1">
      <c r="B5839" s="96"/>
      <c r="C5839" s="97"/>
      <c r="D5839" s="96"/>
      <c r="E5839" s="96"/>
      <c r="F5839" s="96"/>
      <c r="G5839" s="96"/>
      <c r="H5839" s="96"/>
      <c r="I5839" s="96"/>
      <c r="J5839" s="96"/>
      <c r="K5839" s="96"/>
      <c r="L5839" s="96"/>
      <c r="M5839" s="96"/>
      <c r="N5839" s="96"/>
      <c r="O5839" s="96"/>
      <c r="P5839" s="97"/>
      <c r="Q5839" s="218"/>
      <c r="R5839" s="98" t="str">
        <f t="shared" ref="R5839" si="15371">IF(COUNTA(Y5836:DP5839)=0,"none",HLOOKUP(R5837,Y5837:DP5839,3,FALSE))</f>
        <v>none</v>
      </c>
      <c r="S5839" s="99" t="str">
        <f t="shared" ref="S5839" si="15372">IF(COUNTA(Y5836:DP5839)=0,"none",HLOOKUP(S5836,Y5836:DP5839,4,FALSE))</f>
        <v>none</v>
      </c>
      <c r="T5839" s="100"/>
      <c r="U5839" s="100" t="str">
        <f t="array" ref="U5839">IF(COUNTA(Y5836:DP5839)=0,"none",IF($U$2="WAHR",$W$3,Abfrage!$F$4))</f>
        <v>none</v>
      </c>
      <c r="V5839" s="100" t="str">
        <f t="array" ref="V5839">IF(COUNTA(Y5836:DP5839)=0,"none",IF($U$2="WAHR",$W$3,Abfrage!$F$4))</f>
        <v>none</v>
      </c>
      <c r="W5839" s="100" t="str">
        <f t="array" ref="W5839">IF(COUNTA(Y5836:DP5839)=0,"none",IF($U$2="WAHR",$W$3,Abfrage!$F$4))</f>
        <v>none</v>
      </c>
      <c r="X5839" s="109"/>
    </row>
    <row r="5840" spans="2:26">
      <c r="B5840" s="75" t="s">
        <v>3582</v>
      </c>
      <c r="C5840" s="76">
        <v>1000403634</v>
      </c>
      <c r="D5840" s="75" t="s">
        <v>95</v>
      </c>
      <c r="E5840" s="75" t="s">
        <v>90</v>
      </c>
      <c r="F5840" s="75" t="s">
        <v>122</v>
      </c>
      <c r="G5840" s="75" t="s">
        <v>306</v>
      </c>
      <c r="H5840" s="75" t="e">
        <v>#N/A</v>
      </c>
      <c r="I5840" s="75" t="s">
        <v>164</v>
      </c>
      <c r="J5840" s="75" t="s">
        <v>3583</v>
      </c>
      <c r="K5840" s="75" t="s">
        <v>306</v>
      </c>
      <c r="L5840" s="75" t="s">
        <v>306</v>
      </c>
      <c r="M5840" s="75" t="s">
        <v>313</v>
      </c>
      <c r="N5840" s="75" t="s">
        <v>327</v>
      </c>
      <c r="O5840" s="75" t="s">
        <v>306</v>
      </c>
      <c r="P5840" s="76" t="s">
        <v>306</v>
      </c>
      <c r="Q5840" s="216"/>
      <c r="R5840" s="77" t="str">
        <f t="shared" ref="R5840" si="15373">IF(COUNTA(Y5840:DP5843)=0,"01.01.1900",INDEX(Y5840:DP5840,MATCH(R5841,Y5841:DP5841,0)))</f>
        <v>01.01.1900</v>
      </c>
      <c r="S5840" s="78" t="str">
        <f t="shared" ref="S5840" si="15374">IF(COUNTA(Y5840:DP5843)=0,"01.01.1900",MAX(Y5840:DP5840))</f>
        <v>01.01.1900</v>
      </c>
      <c r="T5840" s="79"/>
      <c r="U5840" s="80" t="str">
        <f t="array" ref="U5840">IF(COUNTA(Y5840:DP5843)=0,"01.01.1900",IF(ISERROR(HLOOKUP(U5843,Y5843:DP5843,1,FALSE)),"01.01.1900",INDEX(Y5840:DP5840,MATCH(U5841&amp;U5843,Y5841:DP5841&amp;Y5843:DP5843,0))))</f>
        <v>01.01.1900</v>
      </c>
      <c r="V5840" s="81" t="str">
        <f t="shared" ref="V5840" si="15375">IF(COUNTA(Y5840:DP5843)=0,"01.01.1900",_xlfn.MAXIFS(Y5840:DP5840,Y5843:DP5843,V5843))</f>
        <v>01.01.1900</v>
      </c>
      <c r="W5840" s="82"/>
      <c r="X5840" s="106"/>
    </row>
    <row r="5841" spans="2:26">
      <c r="B5841" s="83"/>
      <c r="C5841" s="84"/>
      <c r="D5841" s="83"/>
      <c r="E5841" s="83"/>
      <c r="F5841" s="83"/>
      <c r="G5841" s="83"/>
      <c r="H5841" s="83"/>
      <c r="I5841" s="83"/>
      <c r="J5841" s="83"/>
      <c r="K5841" s="83"/>
      <c r="L5841" s="83"/>
      <c r="M5841" s="83"/>
      <c r="N5841" s="83"/>
      <c r="O5841" s="83"/>
      <c r="P5841" s="84"/>
      <c r="Q5841" s="217"/>
      <c r="R5841" s="85">
        <f t="shared" ref="R5841" si="15376">IF(COUNTA(Y5840:DP5843)=0,0,MIN(Y5841:DP5841))</f>
        <v>0</v>
      </c>
      <c r="S5841" s="86">
        <f t="shared" ref="S5841" si="15377">IF(COUNTA(Y5840:DP5843)=0,0,HLOOKUP(S5840,Y5840:DP5843,2,FALSE))</f>
        <v>0</v>
      </c>
      <c r="T5841" s="87">
        <f t="shared" ref="T5841" si="15378">IF(COUNTA(Y5840:DP5843)=0,0,AVERAGE(Y5841:DP5841))</f>
        <v>0</v>
      </c>
      <c r="U5841" s="88">
        <f t="shared" ref="U5841" si="15379">IF(COUNTA(Y5840:DP5843)=0,0,_xlfn.MINIFS(Y5841:DP5841,Y5843:DP5843,U5843))</f>
        <v>0</v>
      </c>
      <c r="V5841" s="89">
        <f t="array" ref="V5841">IF(COUNTA(Y5840:DP5843)=0,0,IF(ISERROR(HLOOKUP(V5843,Y5843:DP5843,1,FALSE)),0,INDEX(Y5841:DP5841,MATCH(V5840&amp;V5843,Y5840:DP5840&amp;Y5843:DP5843,0))))</f>
        <v>0</v>
      </c>
      <c r="W5841" s="90">
        <f t="array" ref="W5841">IF(COUNTA(Y5840:DP5843)=0,0,IF(ISERROR(HLOOKUP(W5843,Y5843:DP5843,1,FALSE)),0,AVERAGEIF(Y5843:DP5843,$W5843,Y5841:DP5841)))</f>
        <v>0</v>
      </c>
      <c r="X5841" s="107"/>
    </row>
    <row r="5842" spans="2:26">
      <c r="B5842" s="83"/>
      <c r="C5842" s="84"/>
      <c r="D5842" s="83"/>
      <c r="E5842" s="83"/>
      <c r="F5842" s="83"/>
      <c r="G5842" s="83"/>
      <c r="H5842" s="83"/>
      <c r="I5842" s="83"/>
      <c r="J5842" s="83"/>
      <c r="K5842" s="83"/>
      <c r="L5842" s="83"/>
      <c r="M5842" s="83"/>
      <c r="N5842" s="83"/>
      <c r="O5842" s="83"/>
      <c r="P5842" s="84"/>
      <c r="Q5842" s="217"/>
      <c r="R5842" s="91">
        <f t="shared" ref="R5842" si="15380">IF(COUNTA(Y5840:DP5843)=0,0,HLOOKUP(R5841,Y5841:DP5843,2,FALSE))</f>
        <v>0</v>
      </c>
      <c r="S5842" s="92">
        <f t="shared" ref="S5842" si="15381">IF(COUNTA(Y5840:DP5843)=0,0,HLOOKUP(S5840,Y5840:DP5843,3,FALSE))</f>
        <v>0</v>
      </c>
      <c r="T5842" s="93"/>
      <c r="U5842" s="94">
        <f t="array" ref="U5842">IF(COUNTA(Y5840:DP5843)=0,0,IF(ISERROR(HLOOKUP(U5843,Y5843:DP5843,1,FALSE)),0,INDEX(Y5842:DP5842,MATCH(U5841&amp;U5843,Y5841:DP5841&amp;Y5843:DP5843,0))))</f>
        <v>0</v>
      </c>
      <c r="V5842" s="94">
        <f t="array" ref="V5842">IF(COUNTA(Y5840:DP5843)=0,0,IF(ISERROR(HLOOKUP(V5843,Y5843:DP5843,1,FALSE)),0,INDEX(Y5842:DP5842,MATCH(V5841&amp;V5843,Y5841:DP5841&amp;Y5843:DP5843,0))))</f>
        <v>0</v>
      </c>
      <c r="W5842" s="95"/>
      <c r="X5842" s="108"/>
    </row>
    <row r="5843" spans="2:26" ht="13.9" thickBot="1">
      <c r="B5843" s="96"/>
      <c r="C5843" s="97"/>
      <c r="D5843" s="96"/>
      <c r="E5843" s="96"/>
      <c r="F5843" s="96"/>
      <c r="G5843" s="96"/>
      <c r="H5843" s="96"/>
      <c r="I5843" s="96"/>
      <c r="J5843" s="96"/>
      <c r="K5843" s="96"/>
      <c r="L5843" s="96"/>
      <c r="M5843" s="96"/>
      <c r="N5843" s="96"/>
      <c r="O5843" s="96"/>
      <c r="P5843" s="97"/>
      <c r="Q5843" s="218"/>
      <c r="R5843" s="98" t="str">
        <f t="shared" ref="R5843" si="15382">IF(COUNTA(Y5840:DP5843)=0,"none",HLOOKUP(R5841,Y5841:DP5843,3,FALSE))</f>
        <v>none</v>
      </c>
      <c r="S5843" s="99" t="str">
        <f t="shared" ref="S5843" si="15383">IF(COUNTA(Y5840:DP5843)=0,"none",HLOOKUP(S5840,Y5840:DP5843,4,FALSE))</f>
        <v>none</v>
      </c>
      <c r="T5843" s="100"/>
      <c r="U5843" s="100" t="str">
        <f t="array" ref="U5843">IF(COUNTA(Y5840:DP5843)=0,"none",IF($U$2="WAHR",$W$3,Abfrage!$F$4))</f>
        <v>none</v>
      </c>
      <c r="V5843" s="100" t="str">
        <f t="array" ref="V5843">IF(COUNTA(Y5840:DP5843)=0,"none",IF($U$2="WAHR",$W$3,Abfrage!$F$4))</f>
        <v>none</v>
      </c>
      <c r="W5843" s="100" t="str">
        <f t="array" ref="W5843">IF(COUNTA(Y5840:DP5843)=0,"none",IF($U$2="WAHR",$W$3,Abfrage!$F$4))</f>
        <v>none</v>
      </c>
      <c r="X5843" s="109"/>
    </row>
    <row r="5844" spans="2:26">
      <c r="B5844" s="75" t="s">
        <v>3584</v>
      </c>
      <c r="C5844" s="76">
        <v>1000403611</v>
      </c>
      <c r="D5844" s="75" t="s">
        <v>95</v>
      </c>
      <c r="E5844" s="75" t="s">
        <v>96</v>
      </c>
      <c r="F5844" s="75" t="s">
        <v>97</v>
      </c>
      <c r="G5844" s="75" t="s">
        <v>3585</v>
      </c>
      <c r="H5844" s="75" t="s">
        <v>44</v>
      </c>
      <c r="I5844" s="75" t="s">
        <v>51</v>
      </c>
      <c r="J5844" s="75" t="s">
        <v>3586</v>
      </c>
      <c r="K5844" s="75" t="s">
        <v>306</v>
      </c>
      <c r="L5844" s="75" t="s">
        <v>306</v>
      </c>
      <c r="M5844" s="75" t="s">
        <v>313</v>
      </c>
      <c r="N5844" s="75" t="s">
        <v>352</v>
      </c>
      <c r="O5844" s="75" t="s">
        <v>375</v>
      </c>
      <c r="P5844" s="76" t="s">
        <v>306</v>
      </c>
      <c r="Q5844" s="216"/>
      <c r="R5844" s="77">
        <f t="shared" ref="R5844" si="15384">IF(COUNTA(Y5844:DP5847)=0,"01.01.1900",INDEX(Y5844:DP5844,MATCH(R5845,Y5845:DP5845,0)))</f>
        <v>45846</v>
      </c>
      <c r="S5844" s="78">
        <f t="shared" ref="S5844" si="15385">IF(COUNTA(Y5844:DP5847)=0,"01.01.1900",MAX(Y5844:DP5844))</f>
        <v>45846</v>
      </c>
      <c r="T5844" s="79"/>
      <c r="U5844" s="80" t="str">
        <f t="array" ref="U5844">IF(COUNTA(Y5844:DP5847)=0,"01.01.1900",IF(ISERROR(HLOOKUP(U5847,Y5847:DP5847,1,FALSE)),"01.01.1900",INDEX(Y5844:DP5844,MATCH(U5845&amp;U5847,Y5845:DP5845&amp;Y5847:DP5847,0))))</f>
        <v>01.01.1900</v>
      </c>
      <c r="V5844" s="81">
        <f t="shared" ref="V5844" si="15386">IF(COUNTA(Y5844:DP5847)=0,"01.01.1900",_xlfn.MAXIFS(Y5844:DP5844,Y5847:DP5847,V5847))</f>
        <v>0</v>
      </c>
      <c r="W5844" s="82"/>
      <c r="X5844" s="106"/>
      <c r="Y5844" s="141">
        <v>45569</v>
      </c>
      <c r="Z5844" s="141">
        <v>45846</v>
      </c>
    </row>
    <row r="5845" spans="2:26">
      <c r="B5845" s="83"/>
      <c r="C5845" s="84"/>
      <c r="D5845" s="83"/>
      <c r="E5845" s="83"/>
      <c r="F5845" s="83"/>
      <c r="G5845" s="83"/>
      <c r="H5845" s="83"/>
      <c r="I5845" s="83"/>
      <c r="J5845" s="83"/>
      <c r="K5845" s="83"/>
      <c r="L5845" s="83"/>
      <c r="M5845" s="83"/>
      <c r="N5845" s="83"/>
      <c r="O5845" s="83"/>
      <c r="P5845" s="84"/>
      <c r="Q5845" s="217"/>
      <c r="R5845" s="85">
        <f t="shared" ref="R5845" si="15387">IF(COUNTA(Y5844:DP5847)=0,0,MIN(Y5845:DP5845))</f>
        <v>0.65100000000000002</v>
      </c>
      <c r="S5845" s="86">
        <f t="shared" ref="S5845" si="15388">IF(COUNTA(Y5844:DP5847)=0,0,HLOOKUP(S5844,Y5844:DP5847,2,FALSE))</f>
        <v>0.65100000000000002</v>
      </c>
      <c r="T5845" s="87">
        <f t="shared" ref="T5845" si="15389">IF(COUNTA(Y5844:DP5847)=0,0,AVERAGE(Y5845:DP5845))</f>
        <v>1.1240000000000001</v>
      </c>
      <c r="U5845" s="88">
        <f t="shared" ref="U5845" si="15390">IF(COUNTA(Y5844:DP5847)=0,0,_xlfn.MINIFS(Y5845:DP5845,Y5847:DP5847,U5847))</f>
        <v>0</v>
      </c>
      <c r="V5845" s="89">
        <f t="array" ref="V5845">IF(COUNTA(Y5844:DP5847)=0,0,IF(ISERROR(HLOOKUP(V5847,Y5847:DP5847,1,FALSE)),0,INDEX(Y5845:DP5845,MATCH(V5844&amp;V5847,Y5844:DP5844&amp;Y5847:DP5847,0))))</f>
        <v>0</v>
      </c>
      <c r="W5845" s="90">
        <f t="array" ref="W5845">IF(COUNTA(Y5844:DP5847)=0,0,IF(ISERROR(HLOOKUP(W5847,Y5847:DP5847,1,FALSE)),0,AVERAGEIF(Y5847:DP5847,$W5847,Y5845:DP5845)))</f>
        <v>0</v>
      </c>
      <c r="X5845" s="107"/>
      <c r="Y5845" s="142">
        <v>1.597</v>
      </c>
      <c r="Z5845" s="142">
        <v>0.65100000000000002</v>
      </c>
    </row>
    <row r="5846" spans="2:26">
      <c r="B5846" s="83"/>
      <c r="C5846" s="84"/>
      <c r="D5846" s="83"/>
      <c r="E5846" s="83"/>
      <c r="F5846" s="83"/>
      <c r="G5846" s="83"/>
      <c r="H5846" s="83"/>
      <c r="I5846" s="83"/>
      <c r="J5846" s="83"/>
      <c r="K5846" s="83"/>
      <c r="L5846" s="83"/>
      <c r="M5846" s="83"/>
      <c r="N5846" s="83"/>
      <c r="O5846" s="83"/>
      <c r="P5846" s="84"/>
      <c r="Q5846" s="217"/>
      <c r="R5846" s="91">
        <f t="shared" ref="R5846" si="15391">IF(COUNTA(Y5844:DP5847)=0,0,HLOOKUP(R5845,Y5845:DP5847,2,FALSE))</f>
        <v>1000</v>
      </c>
      <c r="S5846" s="92">
        <f t="shared" ref="S5846" si="15392">IF(COUNTA(Y5844:DP5847)=0,0,HLOOKUP(S5844,Y5844:DP5847,3,FALSE))</f>
        <v>1000</v>
      </c>
      <c r="T5846" s="93"/>
      <c r="U5846" s="94">
        <f t="array" ref="U5846">IF(COUNTA(Y5844:DP5847)=0,0,IF(ISERROR(HLOOKUP(U5847,Y5847:DP5847,1,FALSE)),0,INDEX(Y5846:DP5846,MATCH(U5845&amp;U5847,Y5845:DP5845&amp;Y5847:DP5847,0))))</f>
        <v>0</v>
      </c>
      <c r="V5846" s="94">
        <f t="array" ref="V5846">IF(COUNTA(Y5844:DP5847)=0,0,IF(ISERROR(HLOOKUP(V5847,Y5847:DP5847,1,FALSE)),0,INDEX(Y5846:DP5846,MATCH(V5845&amp;V5847,Y5845:DP5845&amp;Y5847:DP5847,0))))</f>
        <v>0</v>
      </c>
      <c r="W5846" s="95"/>
      <c r="X5846" s="108"/>
      <c r="Y5846" s="143">
        <v>0</v>
      </c>
      <c r="Z5846" s="143">
        <v>1000</v>
      </c>
    </row>
    <row r="5847" spans="2:26" ht="13.9" thickBot="1">
      <c r="B5847" s="96"/>
      <c r="C5847" s="97"/>
      <c r="D5847" s="96"/>
      <c r="E5847" s="96"/>
      <c r="F5847" s="96"/>
      <c r="G5847" s="96"/>
      <c r="H5847" s="96"/>
      <c r="I5847" s="96"/>
      <c r="J5847" s="96"/>
      <c r="K5847" s="96"/>
      <c r="L5847" s="96"/>
      <c r="M5847" s="96"/>
      <c r="N5847" s="96"/>
      <c r="O5847" s="96"/>
      <c r="P5847" s="97"/>
      <c r="Q5847" s="218"/>
      <c r="R5847" s="98" t="str">
        <f t="shared" ref="R5847" si="15393">IF(COUNTA(Y5844:DP5847)=0,"none",HLOOKUP(R5845,Y5845:DP5847,3,FALSE))</f>
        <v>www (-30%)</v>
      </c>
      <c r="S5847" s="99" t="str">
        <f t="shared" ref="S5847" si="15394">IF(COUNTA(Y5844:DP5847)=0,"none",HLOOKUP(S5844,Y5844:DP5847,4,FALSE))</f>
        <v>www (-30%)</v>
      </c>
      <c r="T5847" s="100"/>
      <c r="U5847" s="100">
        <f t="array" ref="U5847">IF(COUNTA(Y5844:DP5847)=0,"none",IF($U$2="WAHR",$W$3,Abfrage!$F$4))</f>
        <v>0</v>
      </c>
      <c r="V5847" s="100">
        <f t="array" ref="V5847">IF(COUNTA(Y5844:DP5847)=0,"none",IF($U$2="WAHR",$W$3,Abfrage!$F$4))</f>
        <v>0</v>
      </c>
      <c r="W5847" s="100">
        <f t="array" ref="W5847">IF(COUNTA(Y5844:DP5847)=0,"none",IF($U$2="WAHR",$W$3,Abfrage!$F$4))</f>
        <v>0</v>
      </c>
      <c r="X5847" s="109"/>
      <c r="Y5847" s="144" t="s">
        <v>101</v>
      </c>
      <c r="Z5847" s="144" t="s">
        <v>43</v>
      </c>
    </row>
    <row r="5848" spans="2:26">
      <c r="B5848" s="75" t="s">
        <v>3587</v>
      </c>
      <c r="C5848" s="76">
        <v>1000403613</v>
      </c>
      <c r="D5848" s="75" t="s">
        <v>95</v>
      </c>
      <c r="E5848" s="75" t="s">
        <v>96</v>
      </c>
      <c r="F5848" s="75" t="s">
        <v>97</v>
      </c>
      <c r="G5848" s="75" t="s">
        <v>306</v>
      </c>
      <c r="H5848" s="75" t="e">
        <v>#N/A</v>
      </c>
      <c r="I5848" s="75" t="s">
        <v>51</v>
      </c>
      <c r="J5848" s="75" t="s">
        <v>3588</v>
      </c>
      <c r="K5848" s="75" t="s">
        <v>306</v>
      </c>
      <c r="L5848" s="75" t="s">
        <v>306</v>
      </c>
      <c r="M5848" s="75" t="s">
        <v>313</v>
      </c>
      <c r="N5848" s="75" t="s">
        <v>321</v>
      </c>
      <c r="O5848" s="75" t="s">
        <v>375</v>
      </c>
      <c r="P5848" s="76" t="s">
        <v>306</v>
      </c>
      <c r="Q5848" s="216"/>
      <c r="R5848" s="77" t="str">
        <f t="shared" ref="R5848" si="15395">IF(COUNTA(Y5848:DP5851)=0,"01.01.1900",INDEX(Y5848:DP5848,MATCH(R5849,Y5849:DP5849,0)))</f>
        <v>01.01.1900</v>
      </c>
      <c r="S5848" s="78" t="str">
        <f t="shared" ref="S5848" si="15396">IF(COUNTA(Y5848:DP5851)=0,"01.01.1900",MAX(Y5848:DP5848))</f>
        <v>01.01.1900</v>
      </c>
      <c r="T5848" s="79"/>
      <c r="U5848" s="80" t="str">
        <f t="array" ref="U5848">IF(COUNTA(Y5848:DP5851)=0,"01.01.1900",IF(ISERROR(HLOOKUP(U5851,Y5851:DP5851,1,FALSE)),"01.01.1900",INDEX(Y5848:DP5848,MATCH(U5849&amp;U5851,Y5849:DP5849&amp;Y5851:DP5851,0))))</f>
        <v>01.01.1900</v>
      </c>
      <c r="V5848" s="81" t="str">
        <f t="shared" ref="V5848" si="15397">IF(COUNTA(Y5848:DP5851)=0,"01.01.1900",_xlfn.MAXIFS(Y5848:DP5848,Y5851:DP5851,V5851))</f>
        <v>01.01.1900</v>
      </c>
      <c r="W5848" s="82"/>
      <c r="X5848" s="106"/>
    </row>
    <row r="5849" spans="2:26">
      <c r="B5849" s="83"/>
      <c r="C5849" s="84"/>
      <c r="D5849" s="83"/>
      <c r="E5849" s="83"/>
      <c r="F5849" s="83"/>
      <c r="G5849" s="83"/>
      <c r="H5849" s="83"/>
      <c r="I5849" s="83"/>
      <c r="J5849" s="83"/>
      <c r="K5849" s="83"/>
      <c r="L5849" s="83"/>
      <c r="M5849" s="83"/>
      <c r="N5849" s="83"/>
      <c r="O5849" s="83"/>
      <c r="P5849" s="84"/>
      <c r="Q5849" s="217"/>
      <c r="R5849" s="85">
        <f t="shared" ref="R5849" si="15398">IF(COUNTA(Y5848:DP5851)=0,0,MIN(Y5849:DP5849))</f>
        <v>0</v>
      </c>
      <c r="S5849" s="86">
        <f t="shared" ref="S5849" si="15399">IF(COUNTA(Y5848:DP5851)=0,0,HLOOKUP(S5848,Y5848:DP5851,2,FALSE))</f>
        <v>0</v>
      </c>
      <c r="T5849" s="87">
        <f t="shared" ref="T5849" si="15400">IF(COUNTA(Y5848:DP5851)=0,0,AVERAGE(Y5849:DP5849))</f>
        <v>0</v>
      </c>
      <c r="U5849" s="88">
        <f t="shared" ref="U5849" si="15401">IF(COUNTA(Y5848:DP5851)=0,0,_xlfn.MINIFS(Y5849:DP5849,Y5851:DP5851,U5851))</f>
        <v>0</v>
      </c>
      <c r="V5849" s="89">
        <f t="array" ref="V5849">IF(COUNTA(Y5848:DP5851)=0,0,IF(ISERROR(HLOOKUP(V5851,Y5851:DP5851,1,FALSE)),0,INDEX(Y5849:DP5849,MATCH(V5848&amp;V5851,Y5848:DP5848&amp;Y5851:DP5851,0))))</f>
        <v>0</v>
      </c>
      <c r="W5849" s="90">
        <f t="array" ref="W5849">IF(COUNTA(Y5848:DP5851)=0,0,IF(ISERROR(HLOOKUP(W5851,Y5851:DP5851,1,FALSE)),0,AVERAGEIF(Y5851:DP5851,$W5851,Y5849:DP5849)))</f>
        <v>0</v>
      </c>
      <c r="X5849" s="107"/>
    </row>
    <row r="5850" spans="2:26">
      <c r="B5850" s="83"/>
      <c r="C5850" s="84"/>
      <c r="D5850" s="83"/>
      <c r="E5850" s="83"/>
      <c r="F5850" s="83"/>
      <c r="G5850" s="83"/>
      <c r="H5850" s="83"/>
      <c r="I5850" s="83"/>
      <c r="J5850" s="83"/>
      <c r="K5850" s="83"/>
      <c r="L5850" s="83"/>
      <c r="M5850" s="83"/>
      <c r="N5850" s="83"/>
      <c r="O5850" s="83"/>
      <c r="P5850" s="84"/>
      <c r="Q5850" s="217"/>
      <c r="R5850" s="91">
        <f t="shared" ref="R5850" si="15402">IF(COUNTA(Y5848:DP5851)=0,0,HLOOKUP(R5849,Y5849:DP5851,2,FALSE))</f>
        <v>0</v>
      </c>
      <c r="S5850" s="92">
        <f t="shared" ref="S5850" si="15403">IF(COUNTA(Y5848:DP5851)=0,0,HLOOKUP(S5848,Y5848:DP5851,3,FALSE))</f>
        <v>0</v>
      </c>
      <c r="T5850" s="93"/>
      <c r="U5850" s="94">
        <f t="array" ref="U5850">IF(COUNTA(Y5848:DP5851)=0,0,IF(ISERROR(HLOOKUP(U5851,Y5851:DP5851,1,FALSE)),0,INDEX(Y5850:DP5850,MATCH(U5849&amp;U5851,Y5849:DP5849&amp;Y5851:DP5851,0))))</f>
        <v>0</v>
      </c>
      <c r="V5850" s="94">
        <f t="array" ref="V5850">IF(COUNTA(Y5848:DP5851)=0,0,IF(ISERROR(HLOOKUP(V5851,Y5851:DP5851,1,FALSE)),0,INDEX(Y5850:DP5850,MATCH(V5849&amp;V5851,Y5849:DP5849&amp;Y5851:DP5851,0))))</f>
        <v>0</v>
      </c>
      <c r="W5850" s="95"/>
      <c r="X5850" s="108"/>
    </row>
    <row r="5851" spans="2:26" ht="13.9" thickBot="1">
      <c r="B5851" s="96"/>
      <c r="C5851" s="97"/>
      <c r="D5851" s="96"/>
      <c r="E5851" s="96"/>
      <c r="F5851" s="96"/>
      <c r="G5851" s="96"/>
      <c r="H5851" s="96"/>
      <c r="I5851" s="96"/>
      <c r="J5851" s="96"/>
      <c r="K5851" s="96"/>
      <c r="L5851" s="96"/>
      <c r="M5851" s="96"/>
      <c r="N5851" s="96"/>
      <c r="O5851" s="96"/>
      <c r="P5851" s="97"/>
      <c r="Q5851" s="218"/>
      <c r="R5851" s="98" t="str">
        <f t="shared" ref="R5851" si="15404">IF(COUNTA(Y5848:DP5851)=0,"none",HLOOKUP(R5849,Y5849:DP5851,3,FALSE))</f>
        <v>none</v>
      </c>
      <c r="S5851" s="99" t="str">
        <f t="shared" ref="S5851" si="15405">IF(COUNTA(Y5848:DP5851)=0,"none",HLOOKUP(S5848,Y5848:DP5851,4,FALSE))</f>
        <v>none</v>
      </c>
      <c r="T5851" s="100"/>
      <c r="U5851" s="100" t="str">
        <f t="array" ref="U5851">IF(COUNTA(Y5848:DP5851)=0,"none",IF($U$2="WAHR",$W$3,Abfrage!$F$4))</f>
        <v>none</v>
      </c>
      <c r="V5851" s="100" t="str">
        <f t="array" ref="V5851">IF(COUNTA(Y5848:DP5851)=0,"none",IF($U$2="WAHR",$W$3,Abfrage!$F$4))</f>
        <v>none</v>
      </c>
      <c r="W5851" s="100" t="str">
        <f t="array" ref="W5851">IF(COUNTA(Y5848:DP5851)=0,"none",IF($U$2="WAHR",$W$3,Abfrage!$F$4))</f>
        <v>none</v>
      </c>
      <c r="X5851" s="109"/>
    </row>
    <row r="5852" spans="2:26">
      <c r="B5852" s="75" t="s">
        <v>3589</v>
      </c>
      <c r="C5852" s="76">
        <v>1000403617</v>
      </c>
      <c r="D5852" s="75" t="s">
        <v>95</v>
      </c>
      <c r="E5852" s="75" t="s">
        <v>175</v>
      </c>
      <c r="F5852" s="75" t="s">
        <v>97</v>
      </c>
      <c r="G5852" s="75" t="s">
        <v>306</v>
      </c>
      <c r="H5852" s="75" t="e">
        <v>#N/A</v>
      </c>
      <c r="I5852" s="75" t="s">
        <v>51</v>
      </c>
      <c r="J5852" s="75" t="s">
        <v>3590</v>
      </c>
      <c r="K5852" s="75" t="s">
        <v>306</v>
      </c>
      <c r="L5852" s="75" t="s">
        <v>306</v>
      </c>
      <c r="M5852" s="75" t="s">
        <v>307</v>
      </c>
      <c r="N5852" s="75" t="s">
        <v>393</v>
      </c>
      <c r="O5852" s="75" t="s">
        <v>306</v>
      </c>
      <c r="P5852" s="76" t="s">
        <v>306</v>
      </c>
      <c r="Q5852" s="216"/>
      <c r="R5852" s="77" t="str">
        <f t="shared" ref="R5852" si="15406">IF(COUNTA(Y5852:DP5855)=0,"01.01.1900",INDEX(Y5852:DP5852,MATCH(R5853,Y5853:DP5853,0)))</f>
        <v>01.01.1900</v>
      </c>
      <c r="S5852" s="78" t="str">
        <f t="shared" ref="S5852" si="15407">IF(COUNTA(Y5852:DP5855)=0,"01.01.1900",MAX(Y5852:DP5852))</f>
        <v>01.01.1900</v>
      </c>
      <c r="T5852" s="79"/>
      <c r="U5852" s="80" t="str">
        <f t="array" ref="U5852">IF(COUNTA(Y5852:DP5855)=0,"01.01.1900",IF(ISERROR(HLOOKUP(U5855,Y5855:DP5855,1,FALSE)),"01.01.1900",INDEX(Y5852:DP5852,MATCH(U5853&amp;U5855,Y5853:DP5853&amp;Y5855:DP5855,0))))</f>
        <v>01.01.1900</v>
      </c>
      <c r="V5852" s="81" t="str">
        <f t="shared" ref="V5852" si="15408">IF(COUNTA(Y5852:DP5855)=0,"01.01.1900",_xlfn.MAXIFS(Y5852:DP5852,Y5855:DP5855,V5855))</f>
        <v>01.01.1900</v>
      </c>
      <c r="W5852" s="82"/>
      <c r="X5852" s="106"/>
    </row>
    <row r="5853" spans="2:26">
      <c r="B5853" s="83"/>
      <c r="C5853" s="84"/>
      <c r="D5853" s="83"/>
      <c r="E5853" s="83"/>
      <c r="F5853" s="83"/>
      <c r="G5853" s="83"/>
      <c r="H5853" s="83"/>
      <c r="I5853" s="83"/>
      <c r="J5853" s="83"/>
      <c r="K5853" s="83"/>
      <c r="L5853" s="83"/>
      <c r="M5853" s="83"/>
      <c r="N5853" s="83"/>
      <c r="O5853" s="83"/>
      <c r="P5853" s="84"/>
      <c r="Q5853" s="217"/>
      <c r="R5853" s="85">
        <f t="shared" ref="R5853" si="15409">IF(COUNTA(Y5852:DP5855)=0,0,MIN(Y5853:DP5853))</f>
        <v>0</v>
      </c>
      <c r="S5853" s="86">
        <f t="shared" ref="S5853" si="15410">IF(COUNTA(Y5852:DP5855)=0,0,HLOOKUP(S5852,Y5852:DP5855,2,FALSE))</f>
        <v>0</v>
      </c>
      <c r="T5853" s="87">
        <f t="shared" ref="T5853" si="15411">IF(COUNTA(Y5852:DP5855)=0,0,AVERAGE(Y5853:DP5853))</f>
        <v>0</v>
      </c>
      <c r="U5853" s="88">
        <f t="shared" ref="U5853" si="15412">IF(COUNTA(Y5852:DP5855)=0,0,_xlfn.MINIFS(Y5853:DP5853,Y5855:DP5855,U5855))</f>
        <v>0</v>
      </c>
      <c r="V5853" s="89">
        <f t="array" ref="V5853">IF(COUNTA(Y5852:DP5855)=0,0,IF(ISERROR(HLOOKUP(V5855,Y5855:DP5855,1,FALSE)),0,INDEX(Y5853:DP5853,MATCH(V5852&amp;V5855,Y5852:DP5852&amp;Y5855:DP5855,0))))</f>
        <v>0</v>
      </c>
      <c r="W5853" s="90">
        <f t="array" ref="W5853">IF(COUNTA(Y5852:DP5855)=0,0,IF(ISERROR(HLOOKUP(W5855,Y5855:DP5855,1,FALSE)),0,AVERAGEIF(Y5855:DP5855,$W5855,Y5853:DP5853)))</f>
        <v>0</v>
      </c>
      <c r="X5853" s="107"/>
    </row>
    <row r="5854" spans="2:26">
      <c r="B5854" s="83"/>
      <c r="C5854" s="84"/>
      <c r="D5854" s="83"/>
      <c r="E5854" s="83"/>
      <c r="F5854" s="83"/>
      <c r="G5854" s="83"/>
      <c r="H5854" s="83"/>
      <c r="I5854" s="83"/>
      <c r="J5854" s="83"/>
      <c r="K5854" s="83"/>
      <c r="L5854" s="83"/>
      <c r="M5854" s="83"/>
      <c r="N5854" s="83"/>
      <c r="O5854" s="83"/>
      <c r="P5854" s="84"/>
      <c r="Q5854" s="217"/>
      <c r="R5854" s="91">
        <f t="shared" ref="R5854" si="15413">IF(COUNTA(Y5852:DP5855)=0,0,HLOOKUP(R5853,Y5853:DP5855,2,FALSE))</f>
        <v>0</v>
      </c>
      <c r="S5854" s="92">
        <f t="shared" ref="S5854" si="15414">IF(COUNTA(Y5852:DP5855)=0,0,HLOOKUP(S5852,Y5852:DP5855,3,FALSE))</f>
        <v>0</v>
      </c>
      <c r="T5854" s="93"/>
      <c r="U5854" s="94">
        <f t="array" ref="U5854">IF(COUNTA(Y5852:DP5855)=0,0,IF(ISERROR(HLOOKUP(U5855,Y5855:DP5855,1,FALSE)),0,INDEX(Y5854:DP5854,MATCH(U5853&amp;U5855,Y5853:DP5853&amp;Y5855:DP5855,0))))</f>
        <v>0</v>
      </c>
      <c r="V5854" s="94">
        <f t="array" ref="V5854">IF(COUNTA(Y5852:DP5855)=0,0,IF(ISERROR(HLOOKUP(V5855,Y5855:DP5855,1,FALSE)),0,INDEX(Y5854:DP5854,MATCH(V5853&amp;V5855,Y5853:DP5853&amp;Y5855:DP5855,0))))</f>
        <v>0</v>
      </c>
      <c r="W5854" s="95"/>
      <c r="X5854" s="108"/>
    </row>
    <row r="5855" spans="2:26" ht="13.9" thickBot="1">
      <c r="B5855" s="96"/>
      <c r="C5855" s="97"/>
      <c r="D5855" s="96"/>
      <c r="E5855" s="96"/>
      <c r="F5855" s="96"/>
      <c r="G5855" s="96"/>
      <c r="H5855" s="96"/>
      <c r="I5855" s="96"/>
      <c r="J5855" s="96"/>
      <c r="K5855" s="96"/>
      <c r="L5855" s="96"/>
      <c r="M5855" s="96"/>
      <c r="N5855" s="96"/>
      <c r="O5855" s="96"/>
      <c r="P5855" s="97"/>
      <c r="Q5855" s="218"/>
      <c r="R5855" s="98" t="str">
        <f t="shared" ref="R5855" si="15415">IF(COUNTA(Y5852:DP5855)=0,"none",HLOOKUP(R5853,Y5853:DP5855,3,FALSE))</f>
        <v>none</v>
      </c>
      <c r="S5855" s="99" t="str">
        <f t="shared" ref="S5855" si="15416">IF(COUNTA(Y5852:DP5855)=0,"none",HLOOKUP(S5852,Y5852:DP5855,4,FALSE))</f>
        <v>none</v>
      </c>
      <c r="T5855" s="100"/>
      <c r="U5855" s="100" t="str">
        <f t="array" ref="U5855">IF(COUNTA(Y5852:DP5855)=0,"none",IF($U$2="WAHR",$W$3,Abfrage!$F$4))</f>
        <v>none</v>
      </c>
      <c r="V5855" s="100" t="str">
        <f t="array" ref="V5855">IF(COUNTA(Y5852:DP5855)=0,"none",IF($U$2="WAHR",$W$3,Abfrage!$F$4))</f>
        <v>none</v>
      </c>
      <c r="W5855" s="100" t="str">
        <f t="array" ref="W5855">IF(COUNTA(Y5852:DP5855)=0,"none",IF($U$2="WAHR",$W$3,Abfrage!$F$4))</f>
        <v>none</v>
      </c>
      <c r="X5855" s="109"/>
    </row>
    <row r="5856" spans="2:26">
      <c r="B5856" s="75" t="s">
        <v>3591</v>
      </c>
      <c r="C5856" s="76">
        <v>1000403618</v>
      </c>
      <c r="D5856" s="75" t="s">
        <v>95</v>
      </c>
      <c r="E5856" s="75" t="s">
        <v>148</v>
      </c>
      <c r="F5856" s="75" t="s">
        <v>175</v>
      </c>
      <c r="G5856" s="75" t="s">
        <v>306</v>
      </c>
      <c r="H5856" s="75" t="e">
        <v>#N/A</v>
      </c>
      <c r="I5856" s="75" t="s">
        <v>51</v>
      </c>
      <c r="J5856" s="75" t="s">
        <v>3592</v>
      </c>
      <c r="K5856" s="75" t="s">
        <v>523</v>
      </c>
      <c r="L5856" s="75" t="s">
        <v>326</v>
      </c>
      <c r="M5856" s="75" t="s">
        <v>307</v>
      </c>
      <c r="N5856" s="75" t="s">
        <v>327</v>
      </c>
      <c r="O5856" s="75" t="s">
        <v>306</v>
      </c>
      <c r="P5856" s="76" t="s">
        <v>306</v>
      </c>
      <c r="Q5856" s="216"/>
      <c r="R5856" s="77" t="str">
        <f t="shared" ref="R5856" si="15417">IF(COUNTA(Y5856:DP5859)=0,"01.01.1900",INDEX(Y5856:DP5856,MATCH(R5857,Y5857:DP5857,0)))</f>
        <v>01.01.1900</v>
      </c>
      <c r="S5856" s="78" t="str">
        <f t="shared" ref="S5856" si="15418">IF(COUNTA(Y5856:DP5859)=0,"01.01.1900",MAX(Y5856:DP5856))</f>
        <v>01.01.1900</v>
      </c>
      <c r="T5856" s="79"/>
      <c r="U5856" s="80" t="str">
        <f t="array" ref="U5856">IF(COUNTA(Y5856:DP5859)=0,"01.01.1900",IF(ISERROR(HLOOKUP(U5859,Y5859:DP5859,1,FALSE)),"01.01.1900",INDEX(Y5856:DP5856,MATCH(U5857&amp;U5859,Y5857:DP5857&amp;Y5859:DP5859,0))))</f>
        <v>01.01.1900</v>
      </c>
      <c r="V5856" s="81" t="str">
        <f t="shared" ref="V5856" si="15419">IF(COUNTA(Y5856:DP5859)=0,"01.01.1900",_xlfn.MAXIFS(Y5856:DP5856,Y5859:DP5859,V5859))</f>
        <v>01.01.1900</v>
      </c>
      <c r="W5856" s="82"/>
      <c r="X5856" s="106"/>
    </row>
    <row r="5857" spans="2:27">
      <c r="B5857" s="83"/>
      <c r="C5857" s="84"/>
      <c r="D5857" s="83"/>
      <c r="E5857" s="83"/>
      <c r="F5857" s="83"/>
      <c r="G5857" s="83"/>
      <c r="H5857" s="83"/>
      <c r="I5857" s="83"/>
      <c r="J5857" s="83"/>
      <c r="K5857" s="83"/>
      <c r="L5857" s="83"/>
      <c r="M5857" s="83"/>
      <c r="N5857" s="83"/>
      <c r="O5857" s="83"/>
      <c r="P5857" s="84"/>
      <c r="Q5857" s="217"/>
      <c r="R5857" s="85">
        <f t="shared" ref="R5857" si="15420">IF(COUNTA(Y5856:DP5859)=0,0,MIN(Y5857:DP5857))</f>
        <v>0</v>
      </c>
      <c r="S5857" s="86">
        <f t="shared" ref="S5857" si="15421">IF(COUNTA(Y5856:DP5859)=0,0,HLOOKUP(S5856,Y5856:DP5859,2,FALSE))</f>
        <v>0</v>
      </c>
      <c r="T5857" s="87">
        <f t="shared" ref="T5857" si="15422">IF(COUNTA(Y5856:DP5859)=0,0,AVERAGE(Y5857:DP5857))</f>
        <v>0</v>
      </c>
      <c r="U5857" s="88">
        <f t="shared" ref="U5857" si="15423">IF(COUNTA(Y5856:DP5859)=0,0,_xlfn.MINIFS(Y5857:DP5857,Y5859:DP5859,U5859))</f>
        <v>0</v>
      </c>
      <c r="V5857" s="89">
        <f t="array" ref="V5857">IF(COUNTA(Y5856:DP5859)=0,0,IF(ISERROR(HLOOKUP(V5859,Y5859:DP5859,1,FALSE)),0,INDEX(Y5857:DP5857,MATCH(V5856&amp;V5859,Y5856:DP5856&amp;Y5859:DP5859,0))))</f>
        <v>0</v>
      </c>
      <c r="W5857" s="90">
        <f t="array" ref="W5857">IF(COUNTA(Y5856:DP5859)=0,0,IF(ISERROR(HLOOKUP(W5859,Y5859:DP5859,1,FALSE)),0,AVERAGEIF(Y5859:DP5859,$W5859,Y5857:DP5857)))</f>
        <v>0</v>
      </c>
      <c r="X5857" s="107"/>
    </row>
    <row r="5858" spans="2:27">
      <c r="B5858" s="83"/>
      <c r="C5858" s="84"/>
      <c r="D5858" s="83"/>
      <c r="E5858" s="83"/>
      <c r="F5858" s="83"/>
      <c r="G5858" s="83"/>
      <c r="H5858" s="83"/>
      <c r="I5858" s="83"/>
      <c r="J5858" s="83"/>
      <c r="K5858" s="83"/>
      <c r="L5858" s="83"/>
      <c r="M5858" s="83"/>
      <c r="N5858" s="83"/>
      <c r="O5858" s="83"/>
      <c r="P5858" s="84"/>
      <c r="Q5858" s="217"/>
      <c r="R5858" s="91">
        <f t="shared" ref="R5858" si="15424">IF(COUNTA(Y5856:DP5859)=0,0,HLOOKUP(R5857,Y5857:DP5859,2,FALSE))</f>
        <v>0</v>
      </c>
      <c r="S5858" s="92">
        <f t="shared" ref="S5858" si="15425">IF(COUNTA(Y5856:DP5859)=0,0,HLOOKUP(S5856,Y5856:DP5859,3,FALSE))</f>
        <v>0</v>
      </c>
      <c r="T5858" s="93"/>
      <c r="U5858" s="94">
        <f t="array" ref="U5858">IF(COUNTA(Y5856:DP5859)=0,0,IF(ISERROR(HLOOKUP(U5859,Y5859:DP5859,1,FALSE)),0,INDEX(Y5858:DP5858,MATCH(U5857&amp;U5859,Y5857:DP5857&amp;Y5859:DP5859,0))))</f>
        <v>0</v>
      </c>
      <c r="V5858" s="94">
        <f t="array" ref="V5858">IF(COUNTA(Y5856:DP5859)=0,0,IF(ISERROR(HLOOKUP(V5859,Y5859:DP5859,1,FALSE)),0,INDEX(Y5858:DP5858,MATCH(V5857&amp;V5859,Y5857:DP5857&amp;Y5859:DP5859,0))))</f>
        <v>0</v>
      </c>
      <c r="W5858" s="95"/>
      <c r="X5858" s="108"/>
    </row>
    <row r="5859" spans="2:27" ht="13.9" thickBot="1">
      <c r="B5859" s="96"/>
      <c r="C5859" s="97"/>
      <c r="D5859" s="96"/>
      <c r="E5859" s="96"/>
      <c r="F5859" s="96"/>
      <c r="G5859" s="96"/>
      <c r="H5859" s="96"/>
      <c r="I5859" s="96"/>
      <c r="J5859" s="96"/>
      <c r="K5859" s="96"/>
      <c r="L5859" s="96"/>
      <c r="M5859" s="96"/>
      <c r="N5859" s="96"/>
      <c r="O5859" s="96"/>
      <c r="P5859" s="97"/>
      <c r="Q5859" s="218"/>
      <c r="R5859" s="98" t="str">
        <f t="shared" ref="R5859" si="15426">IF(COUNTA(Y5856:DP5859)=0,"none",HLOOKUP(R5857,Y5857:DP5859,3,FALSE))</f>
        <v>none</v>
      </c>
      <c r="S5859" s="99" t="str">
        <f t="shared" ref="S5859" si="15427">IF(COUNTA(Y5856:DP5859)=0,"none",HLOOKUP(S5856,Y5856:DP5859,4,FALSE))</f>
        <v>none</v>
      </c>
      <c r="T5859" s="100"/>
      <c r="U5859" s="100" t="str">
        <f t="array" ref="U5859">IF(COUNTA(Y5856:DP5859)=0,"none",IF($U$2="WAHR",$W$3,Abfrage!$F$4))</f>
        <v>none</v>
      </c>
      <c r="V5859" s="100" t="str">
        <f t="array" ref="V5859">IF(COUNTA(Y5856:DP5859)=0,"none",IF($U$2="WAHR",$W$3,Abfrage!$F$4))</f>
        <v>none</v>
      </c>
      <c r="W5859" s="100" t="str">
        <f t="array" ref="W5859">IF(COUNTA(Y5856:DP5859)=0,"none",IF($U$2="WAHR",$W$3,Abfrage!$F$4))</f>
        <v>none</v>
      </c>
      <c r="X5859" s="109"/>
    </row>
    <row r="5860" spans="2:27">
      <c r="B5860" s="75" t="s">
        <v>3593</v>
      </c>
      <c r="C5860" s="76">
        <v>1000403614</v>
      </c>
      <c r="D5860" s="75" t="s">
        <v>95</v>
      </c>
      <c r="E5860" s="75" t="s">
        <v>96</v>
      </c>
      <c r="F5860" s="75" t="s">
        <v>97</v>
      </c>
      <c r="G5860" s="75" t="s">
        <v>306</v>
      </c>
      <c r="H5860" s="75" t="s">
        <v>44</v>
      </c>
      <c r="I5860" s="75" t="s">
        <v>51</v>
      </c>
      <c r="J5860" s="75" t="s">
        <v>3594</v>
      </c>
      <c r="K5860" s="75" t="s">
        <v>306</v>
      </c>
      <c r="L5860" s="75" t="s">
        <v>306</v>
      </c>
      <c r="M5860" s="75" t="s">
        <v>313</v>
      </c>
      <c r="N5860" s="75" t="s">
        <v>393</v>
      </c>
      <c r="O5860" s="75" t="s">
        <v>306</v>
      </c>
      <c r="P5860" s="76" t="s">
        <v>306</v>
      </c>
      <c r="Q5860" s="216"/>
      <c r="R5860" s="77">
        <f t="shared" ref="R5860" si="15428">IF(COUNTA(Y5860:DP5863)=0,"01.01.1900",INDEX(Y5860:DP5860,MATCH(R5861,Y5861:DP5861,0)))</f>
        <v>44959</v>
      </c>
      <c r="S5860" s="78">
        <f t="shared" ref="S5860" si="15429">IF(COUNTA(Y5860:DP5863)=0,"01.01.1900",MAX(Y5860:DP5860))</f>
        <v>44959</v>
      </c>
      <c r="T5860" s="79"/>
      <c r="U5860" s="80" t="str">
        <f t="array" ref="U5860">IF(COUNTA(Y5860:DP5863)=0,"01.01.1900",IF(ISERROR(HLOOKUP(U5863,Y5863:DP5863,1,FALSE)),"01.01.1900",INDEX(Y5860:DP5860,MATCH(U5861&amp;U5863,Y5861:DP5861&amp;Y5863:DP5863,0))))</f>
        <v>01.01.1900</v>
      </c>
      <c r="V5860" s="81">
        <f t="shared" ref="V5860" si="15430">IF(COUNTA(Y5860:DP5863)=0,"01.01.1900",_xlfn.MAXIFS(Y5860:DP5860,Y5863:DP5863,V5863))</f>
        <v>0</v>
      </c>
      <c r="W5860" s="82"/>
      <c r="X5860" s="106"/>
      <c r="Y5860" s="141">
        <v>44959</v>
      </c>
      <c r="Z5860" s="141">
        <v>44959</v>
      </c>
    </row>
    <row r="5861" spans="2:27">
      <c r="B5861" s="83"/>
      <c r="C5861" s="84"/>
      <c r="D5861" s="83"/>
      <c r="E5861" s="83"/>
      <c r="F5861" s="83"/>
      <c r="G5861" s="83"/>
      <c r="H5861" s="83"/>
      <c r="I5861" s="83"/>
      <c r="J5861" s="83"/>
      <c r="K5861" s="83"/>
      <c r="L5861" s="83"/>
      <c r="M5861" s="83"/>
      <c r="N5861" s="83"/>
      <c r="O5861" s="83"/>
      <c r="P5861" s="84"/>
      <c r="Q5861" s="217"/>
      <c r="R5861" s="85">
        <f t="shared" ref="R5861" si="15431">IF(COUNTA(Y5860:DP5863)=0,0,MIN(Y5861:DP5861))</f>
        <v>0.72099999999999997</v>
      </c>
      <c r="S5861" s="86">
        <f t="shared" ref="S5861" si="15432">IF(COUNTA(Y5860:DP5863)=0,0,HLOOKUP(S5860,Y5860:DP5863,2,FALSE))</f>
        <v>0.72099999999999997</v>
      </c>
      <c r="T5861" s="87">
        <f t="shared" ref="T5861" si="15433">IF(COUNTA(Y5860:DP5863)=0,0,AVERAGE(Y5861:DP5861))</f>
        <v>0.72099999999999997</v>
      </c>
      <c r="U5861" s="88">
        <f t="shared" ref="U5861" si="15434">IF(COUNTA(Y5860:DP5863)=0,0,_xlfn.MINIFS(Y5861:DP5861,Y5863:DP5863,U5863))</f>
        <v>0</v>
      </c>
      <c r="V5861" s="89">
        <f t="array" ref="V5861">IF(COUNTA(Y5860:DP5863)=0,0,IF(ISERROR(HLOOKUP(V5863,Y5863:DP5863,1,FALSE)),0,INDEX(Y5861:DP5861,MATCH(V5860&amp;V5863,Y5860:DP5860&amp;Y5863:DP5863,0))))</f>
        <v>0</v>
      </c>
      <c r="W5861" s="90">
        <f t="array" ref="W5861">IF(COUNTA(Y5860:DP5863)=0,0,IF(ISERROR(HLOOKUP(W5863,Y5863:DP5863,1,FALSE)),0,AVERAGEIF(Y5863:DP5863,$W5863,Y5861:DP5861)))</f>
        <v>0</v>
      </c>
      <c r="X5861" s="107"/>
      <c r="Y5861" s="142">
        <v>0.72099999999999997</v>
      </c>
      <c r="Z5861" s="142">
        <v>0.72099999999999997</v>
      </c>
    </row>
    <row r="5862" spans="2:27">
      <c r="B5862" s="83"/>
      <c r="C5862" s="84"/>
      <c r="D5862" s="83"/>
      <c r="E5862" s="83"/>
      <c r="F5862" s="83"/>
      <c r="G5862" s="83"/>
      <c r="H5862" s="83"/>
      <c r="I5862" s="83"/>
      <c r="J5862" s="83"/>
      <c r="K5862" s="83"/>
      <c r="L5862" s="83"/>
      <c r="M5862" s="83"/>
      <c r="N5862" s="83"/>
      <c r="O5862" s="83"/>
      <c r="P5862" s="84"/>
      <c r="Q5862" s="217"/>
      <c r="R5862" s="91">
        <f t="shared" ref="R5862" si="15435">IF(COUNTA(Y5860:DP5863)=0,0,HLOOKUP(R5861,Y5861:DP5863,2,FALSE))</f>
        <v>1000</v>
      </c>
      <c r="S5862" s="92">
        <f t="shared" ref="S5862" si="15436">IF(COUNTA(Y5860:DP5863)=0,0,HLOOKUP(S5860,Y5860:DP5863,3,FALSE))</f>
        <v>1000</v>
      </c>
      <c r="T5862" s="93"/>
      <c r="U5862" s="94">
        <f t="array" ref="U5862">IF(COUNTA(Y5860:DP5863)=0,0,IF(ISERROR(HLOOKUP(U5863,Y5863:DP5863,1,FALSE)),0,INDEX(Y5862:DP5862,MATCH(U5861&amp;U5863,Y5861:DP5861&amp;Y5863:DP5863,0))))</f>
        <v>0</v>
      </c>
      <c r="V5862" s="94">
        <f t="array" ref="V5862">IF(COUNTA(Y5860:DP5863)=0,0,IF(ISERROR(HLOOKUP(V5863,Y5863:DP5863,1,FALSE)),0,INDEX(Y5862:DP5862,MATCH(V5861&amp;V5863,Y5861:DP5861&amp;Y5863:DP5863,0))))</f>
        <v>0</v>
      </c>
      <c r="W5862" s="95"/>
      <c r="X5862" s="108"/>
      <c r="Y5862" s="143">
        <v>1000</v>
      </c>
      <c r="Z5862" s="143">
        <v>1000</v>
      </c>
    </row>
    <row r="5863" spans="2:27" ht="13.9" thickBot="1">
      <c r="B5863" s="96"/>
      <c r="C5863" s="97"/>
      <c r="D5863" s="96"/>
      <c r="E5863" s="96"/>
      <c r="F5863" s="96"/>
      <c r="G5863" s="96"/>
      <c r="H5863" s="96"/>
      <c r="I5863" s="96"/>
      <c r="J5863" s="96"/>
      <c r="K5863" s="96"/>
      <c r="L5863" s="96"/>
      <c r="M5863" s="96"/>
      <c r="N5863" s="96"/>
      <c r="O5863" s="96"/>
      <c r="P5863" s="97"/>
      <c r="Q5863" s="218"/>
      <c r="R5863" s="98" t="str">
        <f t="shared" ref="R5863" si="15437">IF(COUNTA(Y5860:DP5863)=0,"none",HLOOKUP(R5861,Y5861:DP5863,3,FALSE))</f>
        <v>www (-15%)</v>
      </c>
      <c r="S5863" s="99" t="str">
        <f t="shared" ref="S5863" si="15438">IF(COUNTA(Y5860:DP5863)=0,"none",HLOOKUP(S5860,Y5860:DP5863,4,FALSE))</f>
        <v>www (-15%)</v>
      </c>
      <c r="T5863" s="100"/>
      <c r="U5863" s="100">
        <f t="array" ref="U5863">IF(COUNTA(Y5860:DP5863)=0,"none",IF($U$2="WAHR",$W$3,Abfrage!$F$4))</f>
        <v>0</v>
      </c>
      <c r="V5863" s="100">
        <f t="array" ref="V5863">IF(COUNTA(Y5860:DP5863)=0,"none",IF($U$2="WAHR",$W$3,Abfrage!$F$4))</f>
        <v>0</v>
      </c>
      <c r="W5863" s="100">
        <f t="array" ref="W5863">IF(COUNTA(Y5860:DP5863)=0,"none",IF($U$2="WAHR",$W$3,Abfrage!$F$4))</f>
        <v>0</v>
      </c>
      <c r="X5863" s="109"/>
      <c r="Y5863" s="144" t="s">
        <v>354</v>
      </c>
      <c r="Z5863" s="144" t="s">
        <v>1097</v>
      </c>
    </row>
    <row r="5864" spans="2:27">
      <c r="B5864" s="75" t="s">
        <v>3595</v>
      </c>
      <c r="C5864" s="76">
        <v>1000403615</v>
      </c>
      <c r="D5864" s="75" t="s">
        <v>95</v>
      </c>
      <c r="E5864" s="75" t="s">
        <v>148</v>
      </c>
      <c r="F5864" s="75" t="s">
        <v>96</v>
      </c>
      <c r="G5864" s="75" t="s">
        <v>306</v>
      </c>
      <c r="H5864" s="75" t="s">
        <v>50</v>
      </c>
      <c r="I5864" s="75" t="s">
        <v>51</v>
      </c>
      <c r="J5864" s="75" t="s">
        <v>3596</v>
      </c>
      <c r="K5864" s="75" t="s">
        <v>523</v>
      </c>
      <c r="L5864" s="75" t="s">
        <v>326</v>
      </c>
      <c r="M5864" s="75" t="s">
        <v>313</v>
      </c>
      <c r="N5864" s="75" t="s">
        <v>327</v>
      </c>
      <c r="O5864" s="75" t="s">
        <v>306</v>
      </c>
      <c r="P5864" s="76" t="s">
        <v>306</v>
      </c>
      <c r="Q5864" s="216"/>
      <c r="R5864" s="77">
        <f t="shared" ref="R5864" si="15439">IF(COUNTA(Y5864:DP5867)=0,"01.01.1900",INDEX(Y5864:DP5864,MATCH(R5865,Y5865:DP5865,0)))</f>
        <v>44502</v>
      </c>
      <c r="S5864" s="78">
        <f t="shared" ref="S5864" si="15440">IF(COUNTA(Y5864:DP5867)=0,"01.01.1900",MAX(Y5864:DP5864))</f>
        <v>44959</v>
      </c>
      <c r="T5864" s="79"/>
      <c r="U5864" s="80" t="str">
        <f t="array" ref="U5864">IF(COUNTA(Y5864:DP5867)=0,"01.01.1900",IF(ISERROR(HLOOKUP(U5867,Y5867:DP5867,1,FALSE)),"01.01.1900",INDEX(Y5864:DP5864,MATCH(U5865&amp;U5867,Y5865:DP5865&amp;Y5867:DP5867,0))))</f>
        <v>01.01.1900</v>
      </c>
      <c r="V5864" s="81">
        <f t="shared" ref="V5864" si="15441">IF(COUNTA(Y5864:DP5867)=0,"01.01.1900",_xlfn.MAXIFS(Y5864:DP5864,Y5867:DP5867,V5867))</f>
        <v>0</v>
      </c>
      <c r="W5864" s="82"/>
      <c r="X5864" s="106"/>
      <c r="Y5864" s="141">
        <v>44502</v>
      </c>
      <c r="Z5864" s="141">
        <v>44959</v>
      </c>
      <c r="AA5864" s="141">
        <v>44959</v>
      </c>
    </row>
    <row r="5865" spans="2:27">
      <c r="B5865" s="83"/>
      <c r="C5865" s="84"/>
      <c r="D5865" s="83"/>
      <c r="E5865" s="83"/>
      <c r="F5865" s="83"/>
      <c r="G5865" s="83"/>
      <c r="H5865" s="83"/>
      <c r="I5865" s="83"/>
      <c r="J5865" s="83"/>
      <c r="K5865" s="83"/>
      <c r="L5865" s="83"/>
      <c r="M5865" s="83"/>
      <c r="N5865" s="83"/>
      <c r="O5865" s="83"/>
      <c r="P5865" s="84"/>
      <c r="Q5865" s="217"/>
      <c r="R5865" s="85">
        <f t="shared" ref="R5865" si="15442">IF(COUNTA(Y5864:DP5867)=0,0,MIN(Y5865:DP5865))</f>
        <v>4.165E-2</v>
      </c>
      <c r="S5865" s="86">
        <f t="shared" ref="S5865" si="15443">IF(COUNTA(Y5864:DP5867)=0,0,HLOOKUP(S5864,Y5864:DP5867,2,FALSE))</f>
        <v>4.7600000000000003E-2</v>
      </c>
      <c r="T5865" s="87">
        <f t="shared" ref="T5865" si="15444">IF(COUNTA(Y5864:DP5867)=0,0,AVERAGE(Y5865:DP5865))</f>
        <v>4.5616666666666666E-2</v>
      </c>
      <c r="U5865" s="88">
        <f t="shared" ref="U5865" si="15445">IF(COUNTA(Y5864:DP5867)=0,0,_xlfn.MINIFS(Y5865:DP5865,Y5867:DP5867,U5867))</f>
        <v>0</v>
      </c>
      <c r="V5865" s="89">
        <f t="array" ref="V5865">IF(COUNTA(Y5864:DP5867)=0,0,IF(ISERROR(HLOOKUP(V5867,Y5867:DP5867,1,FALSE)),0,INDEX(Y5865:DP5865,MATCH(V5864&amp;V5867,Y5864:DP5864&amp;Y5867:DP5867,0))))</f>
        <v>0</v>
      </c>
      <c r="W5865" s="90">
        <f t="array" ref="W5865">IF(COUNTA(Y5864:DP5867)=0,0,IF(ISERROR(HLOOKUP(W5867,Y5867:DP5867,1,FALSE)),0,AVERAGEIF(Y5867:DP5867,$W5867,Y5865:DP5865)))</f>
        <v>0</v>
      </c>
      <c r="X5865" s="107"/>
      <c r="Y5865" s="142">
        <v>4.165E-2</v>
      </c>
      <c r="Z5865" s="142">
        <v>4.7600000000000003E-2</v>
      </c>
      <c r="AA5865" s="142">
        <v>4.7600000000000003E-2</v>
      </c>
    </row>
    <row r="5866" spans="2:27">
      <c r="B5866" s="83"/>
      <c r="C5866" s="84"/>
      <c r="D5866" s="83"/>
      <c r="E5866" s="83"/>
      <c r="F5866" s="83"/>
      <c r="G5866" s="83"/>
      <c r="H5866" s="83"/>
      <c r="I5866" s="83"/>
      <c r="J5866" s="83"/>
      <c r="K5866" s="83"/>
      <c r="L5866" s="83"/>
      <c r="M5866" s="83"/>
      <c r="N5866" s="83"/>
      <c r="O5866" s="83"/>
      <c r="P5866" s="84"/>
      <c r="Q5866" s="217"/>
      <c r="R5866" s="91">
        <f t="shared" ref="R5866" si="15446">IF(COUNTA(Y5864:DP5867)=0,0,HLOOKUP(R5865,Y5865:DP5867,2,FALSE))</f>
        <v>1000</v>
      </c>
      <c r="S5866" s="92">
        <f t="shared" ref="S5866" si="15447">IF(COUNTA(Y5864:DP5867)=0,0,HLOOKUP(S5864,Y5864:DP5867,3,FALSE))</f>
        <v>1000</v>
      </c>
      <c r="T5866" s="93"/>
      <c r="U5866" s="94">
        <f t="array" ref="U5866">IF(COUNTA(Y5864:DP5867)=0,0,IF(ISERROR(HLOOKUP(U5867,Y5867:DP5867,1,FALSE)),0,INDEX(Y5866:DP5866,MATCH(U5865&amp;U5867,Y5865:DP5865&amp;Y5867:DP5867,0))))</f>
        <v>0</v>
      </c>
      <c r="V5866" s="94">
        <f t="array" ref="V5866">IF(COUNTA(Y5864:DP5867)=0,0,IF(ISERROR(HLOOKUP(V5867,Y5867:DP5867,1,FALSE)),0,INDEX(Y5866:DP5866,MATCH(V5865&amp;V5867,Y5865:DP5865&amp;Y5867:DP5867,0))))</f>
        <v>0</v>
      </c>
      <c r="W5866" s="95"/>
      <c r="X5866" s="108"/>
      <c r="Y5866" s="143">
        <v>1000</v>
      </c>
      <c r="Z5866" s="143">
        <v>1000</v>
      </c>
      <c r="AA5866" s="143">
        <v>1000</v>
      </c>
    </row>
    <row r="5867" spans="2:27" ht="13.9" thickBot="1">
      <c r="B5867" s="96"/>
      <c r="C5867" s="97"/>
      <c r="D5867" s="96"/>
      <c r="E5867" s="96"/>
      <c r="F5867" s="96"/>
      <c r="G5867" s="96"/>
      <c r="H5867" s="96"/>
      <c r="I5867" s="96"/>
      <c r="J5867" s="96"/>
      <c r="K5867" s="96"/>
      <c r="L5867" s="96"/>
      <c r="M5867" s="96"/>
      <c r="N5867" s="96"/>
      <c r="O5867" s="96"/>
      <c r="P5867" s="97"/>
      <c r="Q5867" s="218"/>
      <c r="R5867" s="98" t="str">
        <f t="shared" ref="R5867" si="15448">IF(COUNTA(Y5864:DP5867)=0,"none",HLOOKUP(R5865,Y5865:DP5867,3,FALSE))</f>
        <v>www (-15%)</v>
      </c>
      <c r="S5867" s="99" t="str">
        <f t="shared" ref="S5867" si="15449">IF(COUNTA(Y5864:DP5867)=0,"none",HLOOKUP(S5864,Y5864:DP5867,4,FALSE))</f>
        <v>www (-30%)</v>
      </c>
      <c r="T5867" s="100"/>
      <c r="U5867" s="100">
        <f t="array" ref="U5867">IF(COUNTA(Y5864:DP5867)=0,"none",IF($U$2="WAHR",$W$3,Abfrage!$F$4))</f>
        <v>0</v>
      </c>
      <c r="V5867" s="100">
        <f t="array" ref="V5867">IF(COUNTA(Y5864:DP5867)=0,"none",IF($U$2="WAHR",$W$3,Abfrage!$F$4))</f>
        <v>0</v>
      </c>
      <c r="W5867" s="100">
        <f t="array" ref="W5867">IF(COUNTA(Y5864:DP5867)=0,"none",IF($U$2="WAHR",$W$3,Abfrage!$F$4))</f>
        <v>0</v>
      </c>
      <c r="X5867" s="109"/>
      <c r="Y5867" s="144" t="s">
        <v>354</v>
      </c>
      <c r="Z5867" s="144" t="s">
        <v>43</v>
      </c>
      <c r="AA5867" s="144" t="s">
        <v>721</v>
      </c>
    </row>
    <row r="5868" spans="2:27">
      <c r="B5868" s="75" t="s">
        <v>3597</v>
      </c>
      <c r="C5868" s="76">
        <v>1000411112</v>
      </c>
      <c r="D5868" s="75" t="s">
        <v>95</v>
      </c>
      <c r="E5868" s="75" t="s">
        <v>148</v>
      </c>
      <c r="F5868" s="75" t="s">
        <v>175</v>
      </c>
      <c r="G5868" s="75" t="s">
        <v>175</v>
      </c>
      <c r="H5868" s="75" t="e">
        <v>#N/A</v>
      </c>
      <c r="I5868" s="75" t="s">
        <v>164</v>
      </c>
      <c r="J5868" s="75" t="s">
        <v>3598</v>
      </c>
      <c r="K5868" s="75" t="s">
        <v>3599</v>
      </c>
      <c r="L5868" s="75" t="s">
        <v>814</v>
      </c>
      <c r="M5868" s="75" t="s">
        <v>307</v>
      </c>
      <c r="N5868" s="75" t="s">
        <v>327</v>
      </c>
      <c r="O5868" s="75" t="s">
        <v>306</v>
      </c>
      <c r="P5868" s="76" t="s">
        <v>306</v>
      </c>
      <c r="Q5868" s="216"/>
      <c r="R5868" s="77" t="str">
        <f t="shared" ref="R5868" si="15450">IF(COUNTA(Y5868:DP5871)=0,"01.01.1900",INDEX(Y5868:DP5868,MATCH(R5869,Y5869:DP5869,0)))</f>
        <v>01.01.1900</v>
      </c>
      <c r="S5868" s="78" t="str">
        <f t="shared" ref="S5868" si="15451">IF(COUNTA(Y5868:DP5871)=0,"01.01.1900",MAX(Y5868:DP5868))</f>
        <v>01.01.1900</v>
      </c>
      <c r="T5868" s="79"/>
      <c r="U5868" s="80" t="str">
        <f t="array" ref="U5868">IF(COUNTA(Y5868:DP5871)=0,"01.01.1900",IF(ISERROR(HLOOKUP(U5871,Y5871:DP5871,1,FALSE)),"01.01.1900",INDEX(Y5868:DP5868,MATCH(U5869&amp;U5871,Y5869:DP5869&amp;Y5871:DP5871,0))))</f>
        <v>01.01.1900</v>
      </c>
      <c r="V5868" s="81" t="str">
        <f t="shared" ref="V5868" si="15452">IF(COUNTA(Y5868:DP5871)=0,"01.01.1900",_xlfn.MAXIFS(Y5868:DP5868,Y5871:DP5871,V5871))</f>
        <v>01.01.1900</v>
      </c>
      <c r="W5868" s="82"/>
      <c r="X5868" s="106"/>
    </row>
    <row r="5869" spans="2:27">
      <c r="B5869" s="83"/>
      <c r="C5869" s="84"/>
      <c r="D5869" s="83"/>
      <c r="E5869" s="83"/>
      <c r="F5869" s="83"/>
      <c r="G5869" s="83"/>
      <c r="H5869" s="83"/>
      <c r="I5869" s="83"/>
      <c r="J5869" s="83"/>
      <c r="K5869" s="83"/>
      <c r="L5869" s="83"/>
      <c r="M5869" s="83"/>
      <c r="N5869" s="83"/>
      <c r="O5869" s="83"/>
      <c r="P5869" s="84"/>
      <c r="Q5869" s="217"/>
      <c r="R5869" s="85">
        <f t="shared" ref="R5869" si="15453">IF(COUNTA(Y5868:DP5871)=0,0,MIN(Y5869:DP5869))</f>
        <v>0</v>
      </c>
      <c r="S5869" s="86">
        <f t="shared" ref="S5869" si="15454">IF(COUNTA(Y5868:DP5871)=0,0,HLOOKUP(S5868,Y5868:DP5871,2,FALSE))</f>
        <v>0</v>
      </c>
      <c r="T5869" s="87">
        <f t="shared" ref="T5869" si="15455">IF(COUNTA(Y5868:DP5871)=0,0,AVERAGE(Y5869:DP5869))</f>
        <v>0</v>
      </c>
      <c r="U5869" s="88">
        <f t="shared" ref="U5869" si="15456">IF(COUNTA(Y5868:DP5871)=0,0,_xlfn.MINIFS(Y5869:DP5869,Y5871:DP5871,U5871))</f>
        <v>0</v>
      </c>
      <c r="V5869" s="89">
        <f t="array" ref="V5869">IF(COUNTA(Y5868:DP5871)=0,0,IF(ISERROR(HLOOKUP(V5871,Y5871:DP5871,1,FALSE)),0,INDEX(Y5869:DP5869,MATCH(V5868&amp;V5871,Y5868:DP5868&amp;Y5871:DP5871,0))))</f>
        <v>0</v>
      </c>
      <c r="W5869" s="90">
        <f t="array" ref="W5869">IF(COUNTA(Y5868:DP5871)=0,0,IF(ISERROR(HLOOKUP(W5871,Y5871:DP5871,1,FALSE)),0,AVERAGEIF(Y5871:DP5871,$W5871,Y5869:DP5869)))</f>
        <v>0</v>
      </c>
      <c r="X5869" s="107"/>
    </row>
    <row r="5870" spans="2:27">
      <c r="B5870" s="83"/>
      <c r="C5870" s="84"/>
      <c r="D5870" s="83"/>
      <c r="E5870" s="83"/>
      <c r="F5870" s="83"/>
      <c r="G5870" s="83"/>
      <c r="H5870" s="83"/>
      <c r="I5870" s="83"/>
      <c r="J5870" s="83"/>
      <c r="K5870" s="83"/>
      <c r="L5870" s="83"/>
      <c r="M5870" s="83"/>
      <c r="N5870" s="83"/>
      <c r="O5870" s="83"/>
      <c r="P5870" s="84"/>
      <c r="Q5870" s="217"/>
      <c r="R5870" s="91">
        <f t="shared" ref="R5870" si="15457">IF(COUNTA(Y5868:DP5871)=0,0,HLOOKUP(R5869,Y5869:DP5871,2,FALSE))</f>
        <v>0</v>
      </c>
      <c r="S5870" s="92">
        <f t="shared" ref="S5870" si="15458">IF(COUNTA(Y5868:DP5871)=0,0,HLOOKUP(S5868,Y5868:DP5871,3,FALSE))</f>
        <v>0</v>
      </c>
      <c r="T5870" s="93"/>
      <c r="U5870" s="94">
        <f t="array" ref="U5870">IF(COUNTA(Y5868:DP5871)=0,0,IF(ISERROR(HLOOKUP(U5871,Y5871:DP5871,1,FALSE)),0,INDEX(Y5870:DP5870,MATCH(U5869&amp;U5871,Y5869:DP5869&amp;Y5871:DP5871,0))))</f>
        <v>0</v>
      </c>
      <c r="V5870" s="94">
        <f t="array" ref="V5870">IF(COUNTA(Y5868:DP5871)=0,0,IF(ISERROR(HLOOKUP(V5871,Y5871:DP5871,1,FALSE)),0,INDEX(Y5870:DP5870,MATCH(V5869&amp;V5871,Y5869:DP5869&amp;Y5871:DP5871,0))))</f>
        <v>0</v>
      </c>
      <c r="W5870" s="95"/>
      <c r="X5870" s="108"/>
    </row>
    <row r="5871" spans="2:27" ht="13.9" thickBot="1">
      <c r="B5871" s="96"/>
      <c r="C5871" s="97"/>
      <c r="D5871" s="96"/>
      <c r="E5871" s="96"/>
      <c r="F5871" s="96"/>
      <c r="G5871" s="96"/>
      <c r="H5871" s="96"/>
      <c r="I5871" s="96"/>
      <c r="J5871" s="96"/>
      <c r="K5871" s="96"/>
      <c r="L5871" s="96"/>
      <c r="M5871" s="96"/>
      <c r="N5871" s="96"/>
      <c r="O5871" s="96"/>
      <c r="P5871" s="97"/>
      <c r="Q5871" s="218"/>
      <c r="R5871" s="98" t="str">
        <f t="shared" ref="R5871" si="15459">IF(COUNTA(Y5868:DP5871)=0,"none",HLOOKUP(R5869,Y5869:DP5871,3,FALSE))</f>
        <v>none</v>
      </c>
      <c r="S5871" s="99" t="str">
        <f t="shared" ref="S5871" si="15460">IF(COUNTA(Y5868:DP5871)=0,"none",HLOOKUP(S5868,Y5868:DP5871,4,FALSE))</f>
        <v>none</v>
      </c>
      <c r="T5871" s="100"/>
      <c r="U5871" s="100" t="str">
        <f t="array" ref="U5871">IF(COUNTA(Y5868:DP5871)=0,"none",IF($U$2="WAHR",$W$3,Abfrage!$F$4))</f>
        <v>none</v>
      </c>
      <c r="V5871" s="100" t="str">
        <f t="array" ref="V5871">IF(COUNTA(Y5868:DP5871)=0,"none",IF($U$2="WAHR",$W$3,Abfrage!$F$4))</f>
        <v>none</v>
      </c>
      <c r="W5871" s="100" t="str">
        <f t="array" ref="W5871">IF(COUNTA(Y5868:DP5871)=0,"none",IF($U$2="WAHR",$W$3,Abfrage!$F$4))</f>
        <v>none</v>
      </c>
      <c r="X5871" s="109"/>
    </row>
    <row r="5872" spans="2:27">
      <c r="B5872" s="75" t="s">
        <v>3600</v>
      </c>
      <c r="C5872" s="76">
        <v>1000396509</v>
      </c>
      <c r="D5872" s="75" t="s">
        <v>95</v>
      </c>
      <c r="E5872" s="75" t="s">
        <v>170</v>
      </c>
      <c r="F5872" s="75" t="s">
        <v>407</v>
      </c>
      <c r="G5872" s="75" t="s">
        <v>306</v>
      </c>
      <c r="H5872" s="75" t="e">
        <v>#N/A</v>
      </c>
      <c r="I5872" s="75" t="s">
        <v>3047</v>
      </c>
      <c r="J5872" s="75" t="s">
        <v>3601</v>
      </c>
      <c r="K5872" s="75" t="s">
        <v>306</v>
      </c>
      <c r="L5872" s="75" t="s">
        <v>306</v>
      </c>
      <c r="M5872" s="75" t="s">
        <v>306</v>
      </c>
      <c r="N5872" s="75" t="s">
        <v>306</v>
      </c>
      <c r="O5872" s="75" t="s">
        <v>306</v>
      </c>
      <c r="P5872" s="76" t="s">
        <v>306</v>
      </c>
      <c r="Q5872" s="216"/>
      <c r="R5872" s="77" t="str">
        <f t="shared" ref="R5872" si="15461">IF(COUNTA(Y5872:DP5875)=0,"01.01.1900",INDEX(Y5872:DP5872,MATCH(R5873,Y5873:DP5873,0)))</f>
        <v>01.01.1900</v>
      </c>
      <c r="S5872" s="78" t="str">
        <f t="shared" ref="S5872" si="15462">IF(COUNTA(Y5872:DP5875)=0,"01.01.1900",MAX(Y5872:DP5872))</f>
        <v>01.01.1900</v>
      </c>
      <c r="T5872" s="79"/>
      <c r="U5872" s="80" t="str">
        <f t="array" ref="U5872">IF(COUNTA(Y5872:DP5875)=0,"01.01.1900",IF(ISERROR(HLOOKUP(U5875,Y5875:DP5875,1,FALSE)),"01.01.1900",INDEX(Y5872:DP5872,MATCH(U5873&amp;U5875,Y5873:DP5873&amp;Y5875:DP5875,0))))</f>
        <v>01.01.1900</v>
      </c>
      <c r="V5872" s="81" t="str">
        <f t="shared" ref="V5872" si="15463">IF(COUNTA(Y5872:DP5875)=0,"01.01.1900",_xlfn.MAXIFS(Y5872:DP5872,Y5875:DP5875,V5875))</f>
        <v>01.01.1900</v>
      </c>
      <c r="W5872" s="82"/>
      <c r="X5872" s="106"/>
    </row>
    <row r="5873" spans="2:26">
      <c r="B5873" s="83"/>
      <c r="C5873" s="84"/>
      <c r="D5873" s="83"/>
      <c r="E5873" s="83"/>
      <c r="F5873" s="83"/>
      <c r="G5873" s="83"/>
      <c r="H5873" s="83"/>
      <c r="I5873" s="83"/>
      <c r="J5873" s="83"/>
      <c r="K5873" s="83"/>
      <c r="L5873" s="83"/>
      <c r="M5873" s="83"/>
      <c r="N5873" s="83"/>
      <c r="O5873" s="83"/>
      <c r="P5873" s="84"/>
      <c r="Q5873" s="217"/>
      <c r="R5873" s="85">
        <f t="shared" ref="R5873" si="15464">IF(COUNTA(Y5872:DP5875)=0,0,MIN(Y5873:DP5873))</f>
        <v>0</v>
      </c>
      <c r="S5873" s="86">
        <f t="shared" ref="S5873" si="15465">IF(COUNTA(Y5872:DP5875)=0,0,HLOOKUP(S5872,Y5872:DP5875,2,FALSE))</f>
        <v>0</v>
      </c>
      <c r="T5873" s="87">
        <f t="shared" ref="T5873" si="15466">IF(COUNTA(Y5872:DP5875)=0,0,AVERAGE(Y5873:DP5873))</f>
        <v>0</v>
      </c>
      <c r="U5873" s="88">
        <f t="shared" ref="U5873" si="15467">IF(COUNTA(Y5872:DP5875)=0,0,_xlfn.MINIFS(Y5873:DP5873,Y5875:DP5875,U5875))</f>
        <v>0</v>
      </c>
      <c r="V5873" s="89">
        <f t="array" ref="V5873">IF(COUNTA(Y5872:DP5875)=0,0,IF(ISERROR(HLOOKUP(V5875,Y5875:DP5875,1,FALSE)),0,INDEX(Y5873:DP5873,MATCH(V5872&amp;V5875,Y5872:DP5872&amp;Y5875:DP5875,0))))</f>
        <v>0</v>
      </c>
      <c r="W5873" s="90">
        <f t="array" ref="W5873">IF(COUNTA(Y5872:DP5875)=0,0,IF(ISERROR(HLOOKUP(W5875,Y5875:DP5875,1,FALSE)),0,AVERAGEIF(Y5875:DP5875,$W5875,Y5873:DP5873)))</f>
        <v>0</v>
      </c>
      <c r="X5873" s="107"/>
    </row>
    <row r="5874" spans="2:26">
      <c r="B5874" s="83"/>
      <c r="C5874" s="84"/>
      <c r="D5874" s="83"/>
      <c r="E5874" s="83"/>
      <c r="F5874" s="83"/>
      <c r="G5874" s="83"/>
      <c r="H5874" s="83"/>
      <c r="I5874" s="83"/>
      <c r="J5874" s="83"/>
      <c r="K5874" s="83"/>
      <c r="L5874" s="83"/>
      <c r="M5874" s="83"/>
      <c r="N5874" s="83"/>
      <c r="O5874" s="83"/>
      <c r="P5874" s="84"/>
      <c r="Q5874" s="217"/>
      <c r="R5874" s="91">
        <f t="shared" ref="R5874" si="15468">IF(COUNTA(Y5872:DP5875)=0,0,HLOOKUP(R5873,Y5873:DP5875,2,FALSE))</f>
        <v>0</v>
      </c>
      <c r="S5874" s="92">
        <f t="shared" ref="S5874" si="15469">IF(COUNTA(Y5872:DP5875)=0,0,HLOOKUP(S5872,Y5872:DP5875,3,FALSE))</f>
        <v>0</v>
      </c>
      <c r="T5874" s="93"/>
      <c r="U5874" s="94">
        <f t="array" ref="U5874">IF(COUNTA(Y5872:DP5875)=0,0,IF(ISERROR(HLOOKUP(U5875,Y5875:DP5875,1,FALSE)),0,INDEX(Y5874:DP5874,MATCH(U5873&amp;U5875,Y5873:DP5873&amp;Y5875:DP5875,0))))</f>
        <v>0</v>
      </c>
      <c r="V5874" s="94">
        <f t="array" ref="V5874">IF(COUNTA(Y5872:DP5875)=0,0,IF(ISERROR(HLOOKUP(V5875,Y5875:DP5875,1,FALSE)),0,INDEX(Y5874:DP5874,MATCH(V5873&amp;V5875,Y5873:DP5873&amp;Y5875:DP5875,0))))</f>
        <v>0</v>
      </c>
      <c r="W5874" s="95"/>
      <c r="X5874" s="108"/>
    </row>
    <row r="5875" spans="2:26" ht="13.9" thickBot="1">
      <c r="B5875" s="96"/>
      <c r="C5875" s="97"/>
      <c r="D5875" s="96"/>
      <c r="E5875" s="96"/>
      <c r="F5875" s="96"/>
      <c r="G5875" s="96"/>
      <c r="H5875" s="96"/>
      <c r="I5875" s="96"/>
      <c r="J5875" s="96"/>
      <c r="K5875" s="96"/>
      <c r="L5875" s="96"/>
      <c r="M5875" s="96"/>
      <c r="N5875" s="96"/>
      <c r="O5875" s="96"/>
      <c r="P5875" s="97"/>
      <c r="Q5875" s="218"/>
      <c r="R5875" s="98" t="str">
        <f t="shared" ref="R5875" si="15470">IF(COUNTA(Y5872:DP5875)=0,"none",HLOOKUP(R5873,Y5873:DP5875,3,FALSE))</f>
        <v>none</v>
      </c>
      <c r="S5875" s="99" t="str">
        <f t="shared" ref="S5875" si="15471">IF(COUNTA(Y5872:DP5875)=0,"none",HLOOKUP(S5872,Y5872:DP5875,4,FALSE))</f>
        <v>none</v>
      </c>
      <c r="T5875" s="100"/>
      <c r="U5875" s="100" t="str">
        <f t="array" ref="U5875">IF(COUNTA(Y5872:DP5875)=0,"none",IF($U$2="WAHR",$W$3,Abfrage!$F$4))</f>
        <v>none</v>
      </c>
      <c r="V5875" s="100" t="str">
        <f t="array" ref="V5875">IF(COUNTA(Y5872:DP5875)=0,"none",IF($U$2="WAHR",$W$3,Abfrage!$F$4))</f>
        <v>none</v>
      </c>
      <c r="W5875" s="100" t="str">
        <f t="array" ref="W5875">IF(COUNTA(Y5872:DP5875)=0,"none",IF($U$2="WAHR",$W$3,Abfrage!$F$4))</f>
        <v>none</v>
      </c>
      <c r="X5875" s="109"/>
    </row>
    <row r="5876" spans="2:26">
      <c r="B5876" s="75" t="s">
        <v>3602</v>
      </c>
      <c r="C5876" s="76">
        <v>1000396506</v>
      </c>
      <c r="D5876" s="75" t="s">
        <v>95</v>
      </c>
      <c r="E5876" s="75" t="s">
        <v>170</v>
      </c>
      <c r="F5876" s="75" t="s">
        <v>407</v>
      </c>
      <c r="G5876" s="75" t="s">
        <v>306</v>
      </c>
      <c r="H5876" s="75" t="e">
        <v>#N/A</v>
      </c>
      <c r="I5876" s="75" t="s">
        <v>3047</v>
      </c>
      <c r="J5876" s="75" t="s">
        <v>3603</v>
      </c>
      <c r="K5876" s="75" t="s">
        <v>306</v>
      </c>
      <c r="L5876" s="75" t="s">
        <v>306</v>
      </c>
      <c r="M5876" s="75" t="s">
        <v>306</v>
      </c>
      <c r="N5876" s="75" t="s">
        <v>306</v>
      </c>
      <c r="O5876" s="75" t="s">
        <v>306</v>
      </c>
      <c r="P5876" s="76" t="s">
        <v>306</v>
      </c>
      <c r="Q5876" s="216"/>
      <c r="R5876" s="77" t="str">
        <f t="shared" ref="R5876" si="15472">IF(COUNTA(Y5876:DP5879)=0,"01.01.1900",INDEX(Y5876:DP5876,MATCH(R5877,Y5877:DP5877,0)))</f>
        <v>01.01.1900</v>
      </c>
      <c r="S5876" s="78" t="str">
        <f t="shared" ref="S5876" si="15473">IF(COUNTA(Y5876:DP5879)=0,"01.01.1900",MAX(Y5876:DP5876))</f>
        <v>01.01.1900</v>
      </c>
      <c r="T5876" s="79"/>
      <c r="U5876" s="80" t="str">
        <f t="array" ref="U5876">IF(COUNTA(Y5876:DP5879)=0,"01.01.1900",IF(ISERROR(HLOOKUP(U5879,Y5879:DP5879,1,FALSE)),"01.01.1900",INDEX(Y5876:DP5876,MATCH(U5877&amp;U5879,Y5877:DP5877&amp;Y5879:DP5879,0))))</f>
        <v>01.01.1900</v>
      </c>
      <c r="V5876" s="81" t="str">
        <f t="shared" ref="V5876" si="15474">IF(COUNTA(Y5876:DP5879)=0,"01.01.1900",_xlfn.MAXIFS(Y5876:DP5876,Y5879:DP5879,V5879))</f>
        <v>01.01.1900</v>
      </c>
      <c r="W5876" s="82"/>
      <c r="X5876" s="106"/>
    </row>
    <row r="5877" spans="2:26">
      <c r="B5877" s="83"/>
      <c r="C5877" s="84"/>
      <c r="D5877" s="83"/>
      <c r="E5877" s="83"/>
      <c r="F5877" s="83"/>
      <c r="G5877" s="83"/>
      <c r="H5877" s="83"/>
      <c r="I5877" s="83"/>
      <c r="J5877" s="83"/>
      <c r="K5877" s="83"/>
      <c r="L5877" s="83"/>
      <c r="M5877" s="83"/>
      <c r="N5877" s="83"/>
      <c r="O5877" s="83"/>
      <c r="P5877" s="84"/>
      <c r="Q5877" s="217"/>
      <c r="R5877" s="85">
        <f t="shared" ref="R5877" si="15475">IF(COUNTA(Y5876:DP5879)=0,0,MIN(Y5877:DP5877))</f>
        <v>0</v>
      </c>
      <c r="S5877" s="86">
        <f t="shared" ref="S5877" si="15476">IF(COUNTA(Y5876:DP5879)=0,0,HLOOKUP(S5876,Y5876:DP5879,2,FALSE))</f>
        <v>0</v>
      </c>
      <c r="T5877" s="87">
        <f t="shared" ref="T5877" si="15477">IF(COUNTA(Y5876:DP5879)=0,0,AVERAGE(Y5877:DP5877))</f>
        <v>0</v>
      </c>
      <c r="U5877" s="88">
        <f t="shared" ref="U5877" si="15478">IF(COUNTA(Y5876:DP5879)=0,0,_xlfn.MINIFS(Y5877:DP5877,Y5879:DP5879,U5879))</f>
        <v>0</v>
      </c>
      <c r="V5877" s="89">
        <f t="array" ref="V5877">IF(COUNTA(Y5876:DP5879)=0,0,IF(ISERROR(HLOOKUP(V5879,Y5879:DP5879,1,FALSE)),0,INDEX(Y5877:DP5877,MATCH(V5876&amp;V5879,Y5876:DP5876&amp;Y5879:DP5879,0))))</f>
        <v>0</v>
      </c>
      <c r="W5877" s="90">
        <f t="array" ref="W5877">IF(COUNTA(Y5876:DP5879)=0,0,IF(ISERROR(HLOOKUP(W5879,Y5879:DP5879,1,FALSE)),0,AVERAGEIF(Y5879:DP5879,$W5879,Y5877:DP5877)))</f>
        <v>0</v>
      </c>
      <c r="X5877" s="107"/>
    </row>
    <row r="5878" spans="2:26">
      <c r="B5878" s="83"/>
      <c r="C5878" s="84"/>
      <c r="D5878" s="83"/>
      <c r="E5878" s="83"/>
      <c r="F5878" s="83"/>
      <c r="G5878" s="83"/>
      <c r="H5878" s="83"/>
      <c r="I5878" s="83"/>
      <c r="J5878" s="83"/>
      <c r="K5878" s="83"/>
      <c r="L5878" s="83"/>
      <c r="M5878" s="83"/>
      <c r="N5878" s="83"/>
      <c r="O5878" s="83"/>
      <c r="P5878" s="84"/>
      <c r="Q5878" s="217"/>
      <c r="R5878" s="91">
        <f t="shared" ref="R5878" si="15479">IF(COUNTA(Y5876:DP5879)=0,0,HLOOKUP(R5877,Y5877:DP5879,2,FALSE))</f>
        <v>0</v>
      </c>
      <c r="S5878" s="92">
        <f t="shared" ref="S5878" si="15480">IF(COUNTA(Y5876:DP5879)=0,0,HLOOKUP(S5876,Y5876:DP5879,3,FALSE))</f>
        <v>0</v>
      </c>
      <c r="T5878" s="93"/>
      <c r="U5878" s="94">
        <f t="array" ref="U5878">IF(COUNTA(Y5876:DP5879)=0,0,IF(ISERROR(HLOOKUP(U5879,Y5879:DP5879,1,FALSE)),0,INDEX(Y5878:DP5878,MATCH(U5877&amp;U5879,Y5877:DP5877&amp;Y5879:DP5879,0))))</f>
        <v>0</v>
      </c>
      <c r="V5878" s="94">
        <f t="array" ref="V5878">IF(COUNTA(Y5876:DP5879)=0,0,IF(ISERROR(HLOOKUP(V5879,Y5879:DP5879,1,FALSE)),0,INDEX(Y5878:DP5878,MATCH(V5877&amp;V5879,Y5877:DP5877&amp;Y5879:DP5879,0))))</f>
        <v>0</v>
      </c>
      <c r="W5878" s="95"/>
      <c r="X5878" s="108"/>
    </row>
    <row r="5879" spans="2:26" ht="13.9" thickBot="1">
      <c r="B5879" s="96"/>
      <c r="C5879" s="97"/>
      <c r="D5879" s="96"/>
      <c r="E5879" s="96"/>
      <c r="F5879" s="96"/>
      <c r="G5879" s="96"/>
      <c r="H5879" s="96"/>
      <c r="I5879" s="96"/>
      <c r="J5879" s="96"/>
      <c r="K5879" s="96"/>
      <c r="L5879" s="96"/>
      <c r="M5879" s="96"/>
      <c r="N5879" s="96"/>
      <c r="O5879" s="96"/>
      <c r="P5879" s="97"/>
      <c r="Q5879" s="218"/>
      <c r="R5879" s="98" t="str">
        <f t="shared" ref="R5879" si="15481">IF(COUNTA(Y5876:DP5879)=0,"none",HLOOKUP(R5877,Y5877:DP5879,3,FALSE))</f>
        <v>none</v>
      </c>
      <c r="S5879" s="99" t="str">
        <f t="shared" ref="S5879" si="15482">IF(COUNTA(Y5876:DP5879)=0,"none",HLOOKUP(S5876,Y5876:DP5879,4,FALSE))</f>
        <v>none</v>
      </c>
      <c r="T5879" s="100"/>
      <c r="U5879" s="100" t="str">
        <f t="array" ref="U5879">IF(COUNTA(Y5876:DP5879)=0,"none",IF($U$2="WAHR",$W$3,Abfrage!$F$4))</f>
        <v>none</v>
      </c>
      <c r="V5879" s="100" t="str">
        <f t="array" ref="V5879">IF(COUNTA(Y5876:DP5879)=0,"none",IF($U$2="WAHR",$W$3,Abfrage!$F$4))</f>
        <v>none</v>
      </c>
      <c r="W5879" s="100" t="str">
        <f t="array" ref="W5879">IF(COUNTA(Y5876:DP5879)=0,"none",IF($U$2="WAHR",$W$3,Abfrage!$F$4))</f>
        <v>none</v>
      </c>
      <c r="X5879" s="109"/>
    </row>
    <row r="5880" spans="2:26">
      <c r="B5880" s="75" t="s">
        <v>3604</v>
      </c>
      <c r="C5880" s="76">
        <v>1000396507</v>
      </c>
      <c r="D5880" s="75" t="s">
        <v>95</v>
      </c>
      <c r="E5880" s="75" t="s">
        <v>170</v>
      </c>
      <c r="F5880" s="75" t="s">
        <v>407</v>
      </c>
      <c r="G5880" s="75" t="s">
        <v>306</v>
      </c>
      <c r="H5880" s="75" t="e">
        <v>#N/A</v>
      </c>
      <c r="I5880" s="75" t="s">
        <v>3047</v>
      </c>
      <c r="J5880" s="75" t="s">
        <v>3605</v>
      </c>
      <c r="K5880" s="75" t="s">
        <v>306</v>
      </c>
      <c r="L5880" s="75" t="s">
        <v>306</v>
      </c>
      <c r="M5880" s="75" t="s">
        <v>306</v>
      </c>
      <c r="N5880" s="75" t="s">
        <v>306</v>
      </c>
      <c r="O5880" s="75" t="s">
        <v>306</v>
      </c>
      <c r="P5880" s="76" t="s">
        <v>306</v>
      </c>
      <c r="Q5880" s="216"/>
      <c r="R5880" s="77" t="str">
        <f t="shared" ref="R5880" si="15483">IF(COUNTA(Y5880:DP5883)=0,"01.01.1900",INDEX(Y5880:DP5880,MATCH(R5881,Y5881:DP5881,0)))</f>
        <v>01.01.1900</v>
      </c>
      <c r="S5880" s="78" t="str">
        <f t="shared" ref="S5880" si="15484">IF(COUNTA(Y5880:DP5883)=0,"01.01.1900",MAX(Y5880:DP5880))</f>
        <v>01.01.1900</v>
      </c>
      <c r="T5880" s="79"/>
      <c r="U5880" s="80" t="str">
        <f t="array" ref="U5880">IF(COUNTA(Y5880:DP5883)=0,"01.01.1900",IF(ISERROR(HLOOKUP(U5883,Y5883:DP5883,1,FALSE)),"01.01.1900",INDEX(Y5880:DP5880,MATCH(U5881&amp;U5883,Y5881:DP5881&amp;Y5883:DP5883,0))))</f>
        <v>01.01.1900</v>
      </c>
      <c r="V5880" s="81" t="str">
        <f t="shared" ref="V5880" si="15485">IF(COUNTA(Y5880:DP5883)=0,"01.01.1900",_xlfn.MAXIFS(Y5880:DP5880,Y5883:DP5883,V5883))</f>
        <v>01.01.1900</v>
      </c>
      <c r="W5880" s="82"/>
      <c r="X5880" s="106"/>
    </row>
    <row r="5881" spans="2:26">
      <c r="B5881" s="83"/>
      <c r="C5881" s="84"/>
      <c r="D5881" s="83"/>
      <c r="E5881" s="83"/>
      <c r="F5881" s="83"/>
      <c r="G5881" s="83"/>
      <c r="H5881" s="83"/>
      <c r="I5881" s="83"/>
      <c r="J5881" s="83"/>
      <c r="K5881" s="83"/>
      <c r="L5881" s="83"/>
      <c r="M5881" s="83"/>
      <c r="N5881" s="83"/>
      <c r="O5881" s="83"/>
      <c r="P5881" s="84"/>
      <c r="Q5881" s="217"/>
      <c r="R5881" s="85">
        <f t="shared" ref="R5881" si="15486">IF(COUNTA(Y5880:DP5883)=0,0,MIN(Y5881:DP5881))</f>
        <v>0</v>
      </c>
      <c r="S5881" s="86">
        <f t="shared" ref="S5881" si="15487">IF(COUNTA(Y5880:DP5883)=0,0,HLOOKUP(S5880,Y5880:DP5883,2,FALSE))</f>
        <v>0</v>
      </c>
      <c r="T5881" s="87">
        <f t="shared" ref="T5881" si="15488">IF(COUNTA(Y5880:DP5883)=0,0,AVERAGE(Y5881:DP5881))</f>
        <v>0</v>
      </c>
      <c r="U5881" s="88">
        <f t="shared" ref="U5881" si="15489">IF(COUNTA(Y5880:DP5883)=0,0,_xlfn.MINIFS(Y5881:DP5881,Y5883:DP5883,U5883))</f>
        <v>0</v>
      </c>
      <c r="V5881" s="89">
        <f t="array" ref="V5881">IF(COUNTA(Y5880:DP5883)=0,0,IF(ISERROR(HLOOKUP(V5883,Y5883:DP5883,1,FALSE)),0,INDEX(Y5881:DP5881,MATCH(V5880&amp;V5883,Y5880:DP5880&amp;Y5883:DP5883,0))))</f>
        <v>0</v>
      </c>
      <c r="W5881" s="90">
        <f t="array" ref="W5881">IF(COUNTA(Y5880:DP5883)=0,0,IF(ISERROR(HLOOKUP(W5883,Y5883:DP5883,1,FALSE)),0,AVERAGEIF(Y5883:DP5883,$W5883,Y5881:DP5881)))</f>
        <v>0</v>
      </c>
      <c r="X5881" s="107"/>
    </row>
    <row r="5882" spans="2:26">
      <c r="B5882" s="83"/>
      <c r="C5882" s="84"/>
      <c r="D5882" s="83"/>
      <c r="E5882" s="83"/>
      <c r="F5882" s="83"/>
      <c r="G5882" s="83"/>
      <c r="H5882" s="83"/>
      <c r="I5882" s="83"/>
      <c r="J5882" s="83"/>
      <c r="K5882" s="83"/>
      <c r="L5882" s="83"/>
      <c r="M5882" s="83"/>
      <c r="N5882" s="83"/>
      <c r="O5882" s="83"/>
      <c r="P5882" s="84"/>
      <c r="Q5882" s="217"/>
      <c r="R5882" s="91">
        <f t="shared" ref="R5882" si="15490">IF(COUNTA(Y5880:DP5883)=0,0,HLOOKUP(R5881,Y5881:DP5883,2,FALSE))</f>
        <v>0</v>
      </c>
      <c r="S5882" s="92">
        <f t="shared" ref="S5882" si="15491">IF(COUNTA(Y5880:DP5883)=0,0,HLOOKUP(S5880,Y5880:DP5883,3,FALSE))</f>
        <v>0</v>
      </c>
      <c r="T5882" s="93"/>
      <c r="U5882" s="94">
        <f t="array" ref="U5882">IF(COUNTA(Y5880:DP5883)=0,0,IF(ISERROR(HLOOKUP(U5883,Y5883:DP5883,1,FALSE)),0,INDEX(Y5882:DP5882,MATCH(U5881&amp;U5883,Y5881:DP5881&amp;Y5883:DP5883,0))))</f>
        <v>0</v>
      </c>
      <c r="V5882" s="94">
        <f t="array" ref="V5882">IF(COUNTA(Y5880:DP5883)=0,0,IF(ISERROR(HLOOKUP(V5883,Y5883:DP5883,1,FALSE)),0,INDEX(Y5882:DP5882,MATCH(V5881&amp;V5883,Y5881:DP5881&amp;Y5883:DP5883,0))))</f>
        <v>0</v>
      </c>
      <c r="W5882" s="95"/>
      <c r="X5882" s="108"/>
    </row>
    <row r="5883" spans="2:26" ht="13.9" thickBot="1">
      <c r="B5883" s="96"/>
      <c r="C5883" s="97"/>
      <c r="D5883" s="96"/>
      <c r="E5883" s="96"/>
      <c r="F5883" s="96"/>
      <c r="G5883" s="96"/>
      <c r="H5883" s="96"/>
      <c r="I5883" s="96"/>
      <c r="J5883" s="96"/>
      <c r="K5883" s="96"/>
      <c r="L5883" s="96"/>
      <c r="M5883" s="96"/>
      <c r="N5883" s="96"/>
      <c r="O5883" s="96"/>
      <c r="P5883" s="97"/>
      <c r="Q5883" s="218"/>
      <c r="R5883" s="98" t="str">
        <f t="shared" ref="R5883" si="15492">IF(COUNTA(Y5880:DP5883)=0,"none",HLOOKUP(R5881,Y5881:DP5883,3,FALSE))</f>
        <v>none</v>
      </c>
      <c r="S5883" s="99" t="str">
        <f t="shared" ref="S5883" si="15493">IF(COUNTA(Y5880:DP5883)=0,"none",HLOOKUP(S5880,Y5880:DP5883,4,FALSE))</f>
        <v>none</v>
      </c>
      <c r="T5883" s="100"/>
      <c r="U5883" s="100" t="str">
        <f t="array" ref="U5883">IF(COUNTA(Y5880:DP5883)=0,"none",IF($U$2="WAHR",$W$3,Abfrage!$F$4))</f>
        <v>none</v>
      </c>
      <c r="V5883" s="100" t="str">
        <f t="array" ref="V5883">IF(COUNTA(Y5880:DP5883)=0,"none",IF($U$2="WAHR",$W$3,Abfrage!$F$4))</f>
        <v>none</v>
      </c>
      <c r="W5883" s="100" t="str">
        <f t="array" ref="W5883">IF(COUNTA(Y5880:DP5883)=0,"none",IF($U$2="WAHR",$W$3,Abfrage!$F$4))</f>
        <v>none</v>
      </c>
      <c r="X5883" s="109"/>
    </row>
    <row r="5884" spans="2:26">
      <c r="B5884" s="75" t="s">
        <v>3606</v>
      </c>
      <c r="C5884" s="76">
        <v>1000386208</v>
      </c>
      <c r="D5884" s="75" t="s">
        <v>89</v>
      </c>
      <c r="E5884" s="75" t="s">
        <v>129</v>
      </c>
      <c r="F5884" s="75" t="s">
        <v>407</v>
      </c>
      <c r="G5884" s="75" t="s">
        <v>306</v>
      </c>
      <c r="H5884" s="75" t="s">
        <v>3607</v>
      </c>
      <c r="I5884" s="75" t="s">
        <v>79</v>
      </c>
      <c r="J5884" s="75" t="s">
        <v>3608</v>
      </c>
      <c r="K5884" s="75" t="s">
        <v>306</v>
      </c>
      <c r="L5884" s="75" t="s">
        <v>306</v>
      </c>
      <c r="M5884" s="75" t="s">
        <v>306</v>
      </c>
      <c r="N5884" s="75" t="s">
        <v>306</v>
      </c>
      <c r="O5884" s="75" t="s">
        <v>309</v>
      </c>
      <c r="P5884" s="76" t="s">
        <v>306</v>
      </c>
      <c r="Q5884" s="216"/>
      <c r="R5884" s="77">
        <f t="shared" ref="R5884" si="15494">IF(COUNTA(Y5884:DP5887)=0,"01.01.1900",INDEX(Y5884:DP5884,MATCH(R5885,Y5885:DP5885,0)))</f>
        <v>45847</v>
      </c>
      <c r="S5884" s="78">
        <f t="shared" ref="S5884" si="15495">IF(COUNTA(Y5884:DP5887)=0,"01.01.1900",MAX(Y5884:DP5884))</f>
        <v>45847</v>
      </c>
      <c r="T5884" s="79"/>
      <c r="U5884" s="80" t="str">
        <f t="array" ref="U5884">IF(COUNTA(Y5884:DP5887)=0,"01.01.1900",IF(ISERROR(HLOOKUP(U5887,Y5887:DP5887,1,FALSE)),"01.01.1900",INDEX(Y5884:DP5884,MATCH(U5885&amp;U5887,Y5885:DP5885&amp;Y5887:DP5887,0))))</f>
        <v>01.01.1900</v>
      </c>
      <c r="V5884" s="81">
        <f t="shared" ref="V5884" si="15496">IF(COUNTA(Y5884:DP5887)=0,"01.01.1900",_xlfn.MAXIFS(Y5884:DP5884,Y5887:DP5887,V5887))</f>
        <v>0</v>
      </c>
      <c r="W5884" s="82"/>
      <c r="X5884" s="106"/>
      <c r="Y5884" s="141">
        <v>45847</v>
      </c>
      <c r="Z5884" s="141">
        <v>45847</v>
      </c>
    </row>
    <row r="5885" spans="2:26">
      <c r="B5885" s="83"/>
      <c r="C5885" s="84"/>
      <c r="D5885" s="83"/>
      <c r="E5885" s="83"/>
      <c r="F5885" s="83"/>
      <c r="G5885" s="83"/>
      <c r="H5885" s="83"/>
      <c r="I5885" s="83"/>
      <c r="J5885" s="83"/>
      <c r="K5885" s="83"/>
      <c r="L5885" s="83"/>
      <c r="M5885" s="83"/>
      <c r="N5885" s="83"/>
      <c r="O5885" s="83"/>
      <c r="P5885" s="84"/>
      <c r="Q5885" s="217"/>
      <c r="R5885" s="85">
        <f t="shared" ref="R5885" si="15497">IF(COUNTA(Y5884:DP5887)=0,0,MIN(Y5885:DP5885))</f>
        <v>2.7850000000000001</v>
      </c>
      <c r="S5885" s="86">
        <f t="shared" ref="S5885" si="15498">IF(COUNTA(Y5884:DP5887)=0,0,HLOOKUP(S5884,Y5884:DP5887,2,FALSE))</f>
        <v>2.7850000000000001</v>
      </c>
      <c r="T5885" s="87">
        <f t="shared" ref="T5885" si="15499">IF(COUNTA(Y5884:DP5887)=0,0,AVERAGE(Y5885:DP5885))</f>
        <v>2.8555000000000001</v>
      </c>
      <c r="U5885" s="88">
        <f t="shared" ref="U5885" si="15500">IF(COUNTA(Y5884:DP5887)=0,0,_xlfn.MINIFS(Y5885:DP5885,Y5887:DP5887,U5887))</f>
        <v>0</v>
      </c>
      <c r="V5885" s="89">
        <f t="array" ref="V5885">IF(COUNTA(Y5884:DP5887)=0,0,IF(ISERROR(HLOOKUP(V5887,Y5887:DP5887,1,FALSE)),0,INDEX(Y5885:DP5885,MATCH(V5884&amp;V5887,Y5884:DP5884&amp;Y5887:DP5887,0))))</f>
        <v>0</v>
      </c>
      <c r="W5885" s="90">
        <f t="array" ref="W5885">IF(COUNTA(Y5884:DP5887)=0,0,IF(ISERROR(HLOOKUP(W5887,Y5887:DP5887,1,FALSE)),0,AVERAGEIF(Y5887:DP5887,$W5887,Y5885:DP5885)))</f>
        <v>0</v>
      </c>
      <c r="X5885" s="107"/>
      <c r="Y5885" s="142">
        <v>2.7850000000000001</v>
      </c>
      <c r="Z5885" s="142">
        <v>2.9260000000000002</v>
      </c>
    </row>
    <row r="5886" spans="2:26">
      <c r="B5886" s="83"/>
      <c r="C5886" s="84"/>
      <c r="D5886" s="83"/>
      <c r="E5886" s="83"/>
      <c r="F5886" s="83"/>
      <c r="G5886" s="83"/>
      <c r="H5886" s="83"/>
      <c r="I5886" s="83"/>
      <c r="J5886" s="83"/>
      <c r="K5886" s="83"/>
      <c r="L5886" s="83"/>
      <c r="M5886" s="83"/>
      <c r="N5886" s="83"/>
      <c r="O5886" s="83"/>
      <c r="P5886" s="84"/>
      <c r="Q5886" s="217"/>
      <c r="R5886" s="91">
        <f t="shared" ref="R5886" si="15501">IF(COUNTA(Y5884:DP5887)=0,0,HLOOKUP(R5885,Y5885:DP5887,2,FALSE))</f>
        <v>100</v>
      </c>
      <c r="S5886" s="92">
        <f t="shared" ref="S5886" si="15502">IF(COUNTA(Y5884:DP5887)=0,0,HLOOKUP(S5884,Y5884:DP5887,3,FALSE))</f>
        <v>100</v>
      </c>
      <c r="T5886" s="93"/>
      <c r="U5886" s="94">
        <f t="array" ref="U5886">IF(COUNTA(Y5884:DP5887)=0,0,IF(ISERROR(HLOOKUP(U5887,Y5887:DP5887,1,FALSE)),0,INDEX(Y5886:DP5886,MATCH(U5885&amp;U5887,Y5885:DP5885&amp;Y5887:DP5887,0))))</f>
        <v>0</v>
      </c>
      <c r="V5886" s="94">
        <f t="array" ref="V5886">IF(COUNTA(Y5884:DP5887)=0,0,IF(ISERROR(HLOOKUP(V5887,Y5887:DP5887,1,FALSE)),0,INDEX(Y5886:DP5886,MATCH(V5885&amp;V5887,Y5885:DP5885&amp;Y5887:DP5887,0))))</f>
        <v>0</v>
      </c>
      <c r="W5886" s="95"/>
      <c r="X5886" s="108"/>
      <c r="Y5886" s="143">
        <v>100</v>
      </c>
      <c r="Z5886" s="143">
        <v>50</v>
      </c>
    </row>
    <row r="5887" spans="2:26" ht="13.9" thickBot="1">
      <c r="B5887" s="96"/>
      <c r="C5887" s="97"/>
      <c r="D5887" s="96"/>
      <c r="E5887" s="96"/>
      <c r="F5887" s="96"/>
      <c r="G5887" s="96"/>
      <c r="H5887" s="96"/>
      <c r="I5887" s="96"/>
      <c r="J5887" s="96"/>
      <c r="K5887" s="96"/>
      <c r="L5887" s="96"/>
      <c r="M5887" s="96"/>
      <c r="N5887" s="96"/>
      <c r="O5887" s="96"/>
      <c r="P5887" s="97"/>
      <c r="Q5887" s="218"/>
      <c r="R5887" s="98" t="str">
        <f t="shared" ref="R5887" si="15503">IF(COUNTA(Y5884:DP5887)=0,"none",HLOOKUP(R5885,Y5885:DP5887,3,FALSE))</f>
        <v>SAP</v>
      </c>
      <c r="S5887" s="99" t="str">
        <f t="shared" ref="S5887" si="15504">IF(COUNTA(Y5884:DP5887)=0,"none",HLOOKUP(S5884,Y5884:DP5887,4,FALSE))</f>
        <v>SAP</v>
      </c>
      <c r="T5887" s="100"/>
      <c r="U5887" s="100">
        <f t="array" ref="U5887">IF(COUNTA(Y5884:DP5887)=0,"none",IF($U$2="WAHR",$W$3,Abfrage!$F$4))</f>
        <v>0</v>
      </c>
      <c r="V5887" s="100">
        <f t="array" ref="V5887">IF(COUNTA(Y5884:DP5887)=0,"none",IF($U$2="WAHR",$W$3,Abfrage!$F$4))</f>
        <v>0</v>
      </c>
      <c r="W5887" s="100">
        <f t="array" ref="W5887">IF(COUNTA(Y5884:DP5887)=0,"none",IF($U$2="WAHR",$W$3,Abfrage!$F$4))</f>
        <v>0</v>
      </c>
      <c r="X5887" s="109"/>
      <c r="Y5887" s="144" t="s">
        <v>47</v>
      </c>
      <c r="Z5887" s="144" t="s">
        <v>43</v>
      </c>
    </row>
    <row r="5888" spans="2:26">
      <c r="B5888" s="75" t="s">
        <v>3609</v>
      </c>
      <c r="C5888" s="76">
        <v>1000386503</v>
      </c>
      <c r="D5888" s="75" t="s">
        <v>95</v>
      </c>
      <c r="E5888" s="75" t="s">
        <v>148</v>
      </c>
      <c r="F5888" s="75" t="s">
        <v>96</v>
      </c>
      <c r="G5888" s="75" t="s">
        <v>96</v>
      </c>
      <c r="H5888" s="75" t="e">
        <v>#N/A</v>
      </c>
      <c r="I5888" s="75" t="s">
        <v>79</v>
      </c>
      <c r="J5888" s="75" t="s">
        <v>3610</v>
      </c>
      <c r="K5888" s="75" t="s">
        <v>331</v>
      </c>
      <c r="L5888" s="75" t="s">
        <v>325</v>
      </c>
      <c r="M5888" s="75" t="s">
        <v>313</v>
      </c>
      <c r="N5888" s="75" t="s">
        <v>327</v>
      </c>
      <c r="O5888" s="75" t="s">
        <v>306</v>
      </c>
      <c r="P5888" s="76" t="s">
        <v>306</v>
      </c>
      <c r="Q5888" s="216"/>
      <c r="R5888" s="77" t="str">
        <f t="shared" ref="R5888" si="15505">IF(COUNTA(Y5888:DP5891)=0,"01.01.1900",INDEX(Y5888:DP5888,MATCH(R5889,Y5889:DP5889,0)))</f>
        <v>01.01.1900</v>
      </c>
      <c r="S5888" s="78" t="str">
        <f t="shared" ref="S5888" si="15506">IF(COUNTA(Y5888:DP5891)=0,"01.01.1900",MAX(Y5888:DP5888))</f>
        <v>01.01.1900</v>
      </c>
      <c r="T5888" s="79"/>
      <c r="U5888" s="80" t="str">
        <f t="array" ref="U5888">IF(COUNTA(Y5888:DP5891)=0,"01.01.1900",IF(ISERROR(HLOOKUP(U5891,Y5891:DP5891,1,FALSE)),"01.01.1900",INDEX(Y5888:DP5888,MATCH(U5889&amp;U5891,Y5889:DP5889&amp;Y5891:DP5891,0))))</f>
        <v>01.01.1900</v>
      </c>
      <c r="V5888" s="81" t="str">
        <f t="shared" ref="V5888" si="15507">IF(COUNTA(Y5888:DP5891)=0,"01.01.1900",_xlfn.MAXIFS(Y5888:DP5888,Y5891:DP5891,V5891))</f>
        <v>01.01.1900</v>
      </c>
      <c r="W5888" s="82"/>
      <c r="X5888" s="106"/>
    </row>
    <row r="5889" spans="2:25">
      <c r="B5889" s="83"/>
      <c r="C5889" s="84"/>
      <c r="D5889" s="83"/>
      <c r="E5889" s="83"/>
      <c r="F5889" s="83"/>
      <c r="G5889" s="83"/>
      <c r="H5889" s="83"/>
      <c r="I5889" s="83"/>
      <c r="J5889" s="83"/>
      <c r="K5889" s="83"/>
      <c r="L5889" s="83"/>
      <c r="M5889" s="83"/>
      <c r="N5889" s="83"/>
      <c r="O5889" s="83"/>
      <c r="P5889" s="84"/>
      <c r="Q5889" s="217"/>
      <c r="R5889" s="85">
        <f t="shared" ref="R5889" si="15508">IF(COUNTA(Y5888:DP5891)=0,0,MIN(Y5889:DP5889))</f>
        <v>0</v>
      </c>
      <c r="S5889" s="86">
        <f t="shared" ref="S5889" si="15509">IF(COUNTA(Y5888:DP5891)=0,0,HLOOKUP(S5888,Y5888:DP5891,2,FALSE))</f>
        <v>0</v>
      </c>
      <c r="T5889" s="87">
        <f t="shared" ref="T5889" si="15510">IF(COUNTA(Y5888:DP5891)=0,0,AVERAGE(Y5889:DP5889))</f>
        <v>0</v>
      </c>
      <c r="U5889" s="88">
        <f t="shared" ref="U5889" si="15511">IF(COUNTA(Y5888:DP5891)=0,0,_xlfn.MINIFS(Y5889:DP5889,Y5891:DP5891,U5891))</f>
        <v>0</v>
      </c>
      <c r="V5889" s="89">
        <f t="array" ref="V5889">IF(COUNTA(Y5888:DP5891)=0,0,IF(ISERROR(HLOOKUP(V5891,Y5891:DP5891,1,FALSE)),0,INDEX(Y5889:DP5889,MATCH(V5888&amp;V5891,Y5888:DP5888&amp;Y5891:DP5891,0))))</f>
        <v>0</v>
      </c>
      <c r="W5889" s="90">
        <f t="array" ref="W5889">IF(COUNTA(Y5888:DP5891)=0,0,IF(ISERROR(HLOOKUP(W5891,Y5891:DP5891,1,FALSE)),0,AVERAGEIF(Y5891:DP5891,$W5891,Y5889:DP5889)))</f>
        <v>0</v>
      </c>
      <c r="X5889" s="107"/>
    </row>
    <row r="5890" spans="2:25">
      <c r="B5890" s="83"/>
      <c r="C5890" s="84"/>
      <c r="D5890" s="83"/>
      <c r="E5890" s="83"/>
      <c r="F5890" s="83"/>
      <c r="G5890" s="83"/>
      <c r="H5890" s="83"/>
      <c r="I5890" s="83"/>
      <c r="J5890" s="83"/>
      <c r="K5890" s="83"/>
      <c r="L5890" s="83"/>
      <c r="M5890" s="83"/>
      <c r="N5890" s="83"/>
      <c r="O5890" s="83"/>
      <c r="P5890" s="84"/>
      <c r="Q5890" s="217"/>
      <c r="R5890" s="91">
        <f t="shared" ref="R5890" si="15512">IF(COUNTA(Y5888:DP5891)=0,0,HLOOKUP(R5889,Y5889:DP5891,2,FALSE))</f>
        <v>0</v>
      </c>
      <c r="S5890" s="92">
        <f t="shared" ref="S5890" si="15513">IF(COUNTA(Y5888:DP5891)=0,0,HLOOKUP(S5888,Y5888:DP5891,3,FALSE))</f>
        <v>0</v>
      </c>
      <c r="T5890" s="93"/>
      <c r="U5890" s="94">
        <f t="array" ref="U5890">IF(COUNTA(Y5888:DP5891)=0,0,IF(ISERROR(HLOOKUP(U5891,Y5891:DP5891,1,FALSE)),0,INDEX(Y5890:DP5890,MATCH(U5889&amp;U5891,Y5889:DP5889&amp;Y5891:DP5891,0))))</f>
        <v>0</v>
      </c>
      <c r="V5890" s="94">
        <f t="array" ref="V5890">IF(COUNTA(Y5888:DP5891)=0,0,IF(ISERROR(HLOOKUP(V5891,Y5891:DP5891,1,FALSE)),0,INDEX(Y5890:DP5890,MATCH(V5889&amp;V5891,Y5889:DP5889&amp;Y5891:DP5891,0))))</f>
        <v>0</v>
      </c>
      <c r="W5890" s="95"/>
      <c r="X5890" s="108"/>
    </row>
    <row r="5891" spans="2:25" ht="13.9" thickBot="1">
      <c r="B5891" s="96"/>
      <c r="C5891" s="97"/>
      <c r="D5891" s="96"/>
      <c r="E5891" s="96"/>
      <c r="F5891" s="96"/>
      <c r="G5891" s="96"/>
      <c r="H5891" s="96"/>
      <c r="I5891" s="96"/>
      <c r="J5891" s="96"/>
      <c r="K5891" s="96"/>
      <c r="L5891" s="96"/>
      <c r="M5891" s="96"/>
      <c r="N5891" s="96"/>
      <c r="O5891" s="96"/>
      <c r="P5891" s="97"/>
      <c r="Q5891" s="218"/>
      <c r="R5891" s="98" t="str">
        <f t="shared" ref="R5891" si="15514">IF(COUNTA(Y5888:DP5891)=0,"none",HLOOKUP(R5889,Y5889:DP5891,3,FALSE))</f>
        <v>none</v>
      </c>
      <c r="S5891" s="99" t="str">
        <f t="shared" ref="S5891" si="15515">IF(COUNTA(Y5888:DP5891)=0,"none",HLOOKUP(S5888,Y5888:DP5891,4,FALSE))</f>
        <v>none</v>
      </c>
      <c r="T5891" s="100"/>
      <c r="U5891" s="100" t="str">
        <f t="array" ref="U5891">IF(COUNTA(Y5888:DP5891)=0,"none",IF($U$2="WAHR",$W$3,Abfrage!$F$4))</f>
        <v>none</v>
      </c>
      <c r="V5891" s="100" t="str">
        <f t="array" ref="V5891">IF(COUNTA(Y5888:DP5891)=0,"none",IF($U$2="WAHR",$W$3,Abfrage!$F$4))</f>
        <v>none</v>
      </c>
      <c r="W5891" s="100" t="str">
        <f t="array" ref="W5891">IF(COUNTA(Y5888:DP5891)=0,"none",IF($U$2="WAHR",$W$3,Abfrage!$F$4))</f>
        <v>none</v>
      </c>
      <c r="X5891" s="109"/>
    </row>
    <row r="5892" spans="2:25">
      <c r="B5892" s="75" t="s">
        <v>3611</v>
      </c>
      <c r="C5892" s="76">
        <v>1000386552</v>
      </c>
      <c r="D5892" s="75" t="s">
        <v>95</v>
      </c>
      <c r="E5892" s="75" t="s">
        <v>90</v>
      </c>
      <c r="F5892" s="75" t="s">
        <v>685</v>
      </c>
      <c r="G5892" s="75" t="s">
        <v>685</v>
      </c>
      <c r="H5892" s="75" t="e">
        <v>#N/A</v>
      </c>
      <c r="I5892" s="75" t="s">
        <v>79</v>
      </c>
      <c r="J5892" s="75" t="s">
        <v>3612</v>
      </c>
      <c r="K5892" s="75" t="s">
        <v>331</v>
      </c>
      <c r="L5892" s="75" t="s">
        <v>325</v>
      </c>
      <c r="M5892" s="75" t="s">
        <v>306</v>
      </c>
      <c r="N5892" s="75" t="s">
        <v>327</v>
      </c>
      <c r="O5892" s="75" t="s">
        <v>476</v>
      </c>
      <c r="P5892" s="76" t="s">
        <v>306</v>
      </c>
      <c r="Q5892" s="216"/>
      <c r="R5892" s="77" t="str">
        <f t="shared" ref="R5892" si="15516">IF(COUNTA(Y5892:DP5895)=0,"01.01.1900",INDEX(Y5892:DP5892,MATCH(R5893,Y5893:DP5893,0)))</f>
        <v>01.01.1900</v>
      </c>
      <c r="S5892" s="78" t="str">
        <f t="shared" ref="S5892" si="15517">IF(COUNTA(Y5892:DP5895)=0,"01.01.1900",MAX(Y5892:DP5892))</f>
        <v>01.01.1900</v>
      </c>
      <c r="T5892" s="79"/>
      <c r="U5892" s="80" t="str">
        <f t="array" ref="U5892">IF(COUNTA(Y5892:DP5895)=0,"01.01.1900",IF(ISERROR(HLOOKUP(U5895,Y5895:DP5895,1,FALSE)),"01.01.1900",INDEX(Y5892:DP5892,MATCH(U5893&amp;U5895,Y5893:DP5893&amp;Y5895:DP5895,0))))</f>
        <v>01.01.1900</v>
      </c>
      <c r="V5892" s="81" t="str">
        <f t="shared" ref="V5892" si="15518">IF(COUNTA(Y5892:DP5895)=0,"01.01.1900",_xlfn.MAXIFS(Y5892:DP5892,Y5895:DP5895,V5895))</f>
        <v>01.01.1900</v>
      </c>
      <c r="W5892" s="82"/>
      <c r="X5892" s="106"/>
    </row>
    <row r="5893" spans="2:25">
      <c r="B5893" s="83"/>
      <c r="C5893" s="84"/>
      <c r="D5893" s="83"/>
      <c r="E5893" s="83"/>
      <c r="F5893" s="83"/>
      <c r="G5893" s="83"/>
      <c r="H5893" s="83"/>
      <c r="I5893" s="83"/>
      <c r="J5893" s="83"/>
      <c r="K5893" s="83"/>
      <c r="L5893" s="83"/>
      <c r="M5893" s="83"/>
      <c r="N5893" s="83"/>
      <c r="O5893" s="83"/>
      <c r="P5893" s="84"/>
      <c r="Q5893" s="217"/>
      <c r="R5893" s="85">
        <f t="shared" ref="R5893" si="15519">IF(COUNTA(Y5892:DP5895)=0,0,MIN(Y5893:DP5893))</f>
        <v>0</v>
      </c>
      <c r="S5893" s="86">
        <f t="shared" ref="S5893" si="15520">IF(COUNTA(Y5892:DP5895)=0,0,HLOOKUP(S5892,Y5892:DP5895,2,FALSE))</f>
        <v>0</v>
      </c>
      <c r="T5893" s="87">
        <f t="shared" ref="T5893" si="15521">IF(COUNTA(Y5892:DP5895)=0,0,AVERAGE(Y5893:DP5893))</f>
        <v>0</v>
      </c>
      <c r="U5893" s="88">
        <f t="shared" ref="U5893" si="15522">IF(COUNTA(Y5892:DP5895)=0,0,_xlfn.MINIFS(Y5893:DP5893,Y5895:DP5895,U5895))</f>
        <v>0</v>
      </c>
      <c r="V5893" s="89">
        <f t="array" ref="V5893">IF(COUNTA(Y5892:DP5895)=0,0,IF(ISERROR(HLOOKUP(V5895,Y5895:DP5895,1,FALSE)),0,INDEX(Y5893:DP5893,MATCH(V5892&amp;V5895,Y5892:DP5892&amp;Y5895:DP5895,0))))</f>
        <v>0</v>
      </c>
      <c r="W5893" s="90">
        <f t="array" ref="W5893">IF(COUNTA(Y5892:DP5895)=0,0,IF(ISERROR(HLOOKUP(W5895,Y5895:DP5895,1,FALSE)),0,AVERAGEIF(Y5895:DP5895,$W5895,Y5893:DP5893)))</f>
        <v>0</v>
      </c>
      <c r="X5893" s="107"/>
    </row>
    <row r="5894" spans="2:25">
      <c r="B5894" s="83"/>
      <c r="C5894" s="84"/>
      <c r="D5894" s="83"/>
      <c r="E5894" s="83"/>
      <c r="F5894" s="83"/>
      <c r="G5894" s="83"/>
      <c r="H5894" s="83"/>
      <c r="I5894" s="83"/>
      <c r="J5894" s="83"/>
      <c r="K5894" s="83"/>
      <c r="L5894" s="83"/>
      <c r="M5894" s="83"/>
      <c r="N5894" s="83"/>
      <c r="O5894" s="83"/>
      <c r="P5894" s="84"/>
      <c r="Q5894" s="217"/>
      <c r="R5894" s="91">
        <f t="shared" ref="R5894" si="15523">IF(COUNTA(Y5892:DP5895)=0,0,HLOOKUP(R5893,Y5893:DP5895,2,FALSE))</f>
        <v>0</v>
      </c>
      <c r="S5894" s="92">
        <f t="shared" ref="S5894" si="15524">IF(COUNTA(Y5892:DP5895)=0,0,HLOOKUP(S5892,Y5892:DP5895,3,FALSE))</f>
        <v>0</v>
      </c>
      <c r="T5894" s="93"/>
      <c r="U5894" s="94">
        <f t="array" ref="U5894">IF(COUNTA(Y5892:DP5895)=0,0,IF(ISERROR(HLOOKUP(U5895,Y5895:DP5895,1,FALSE)),0,INDEX(Y5894:DP5894,MATCH(U5893&amp;U5895,Y5893:DP5893&amp;Y5895:DP5895,0))))</f>
        <v>0</v>
      </c>
      <c r="V5894" s="94">
        <f t="array" ref="V5894">IF(COUNTA(Y5892:DP5895)=0,0,IF(ISERROR(HLOOKUP(V5895,Y5895:DP5895,1,FALSE)),0,INDEX(Y5894:DP5894,MATCH(V5893&amp;V5895,Y5893:DP5893&amp;Y5895:DP5895,0))))</f>
        <v>0</v>
      </c>
      <c r="W5894" s="95"/>
      <c r="X5894" s="108"/>
    </row>
    <row r="5895" spans="2:25" ht="13.9" thickBot="1">
      <c r="B5895" s="96"/>
      <c r="C5895" s="97"/>
      <c r="D5895" s="96"/>
      <c r="E5895" s="96"/>
      <c r="F5895" s="96"/>
      <c r="G5895" s="96"/>
      <c r="H5895" s="96"/>
      <c r="I5895" s="96"/>
      <c r="J5895" s="96"/>
      <c r="K5895" s="96"/>
      <c r="L5895" s="96"/>
      <c r="M5895" s="96"/>
      <c r="N5895" s="96"/>
      <c r="O5895" s="96"/>
      <c r="P5895" s="97"/>
      <c r="Q5895" s="218"/>
      <c r="R5895" s="98" t="str">
        <f t="shared" ref="R5895" si="15525">IF(COUNTA(Y5892:DP5895)=0,"none",HLOOKUP(R5893,Y5893:DP5895,3,FALSE))</f>
        <v>none</v>
      </c>
      <c r="S5895" s="99" t="str">
        <f t="shared" ref="S5895" si="15526">IF(COUNTA(Y5892:DP5895)=0,"none",HLOOKUP(S5892,Y5892:DP5895,4,FALSE))</f>
        <v>none</v>
      </c>
      <c r="T5895" s="100"/>
      <c r="U5895" s="100" t="str">
        <f t="array" ref="U5895">IF(COUNTA(Y5892:DP5895)=0,"none",IF($U$2="WAHR",$W$3,Abfrage!$F$4))</f>
        <v>none</v>
      </c>
      <c r="V5895" s="100" t="str">
        <f t="array" ref="V5895">IF(COUNTA(Y5892:DP5895)=0,"none",IF($U$2="WAHR",$W$3,Abfrage!$F$4))</f>
        <v>none</v>
      </c>
      <c r="W5895" s="100" t="str">
        <f t="array" ref="W5895">IF(COUNTA(Y5892:DP5895)=0,"none",IF($U$2="WAHR",$W$3,Abfrage!$F$4))</f>
        <v>none</v>
      </c>
      <c r="X5895" s="109"/>
    </row>
    <row r="5896" spans="2:25">
      <c r="B5896" s="75" t="s">
        <v>3613</v>
      </c>
      <c r="C5896" s="76">
        <v>1000386504</v>
      </c>
      <c r="D5896" s="75" t="s">
        <v>95</v>
      </c>
      <c r="E5896" s="75" t="s">
        <v>148</v>
      </c>
      <c r="F5896" s="75" t="s">
        <v>96</v>
      </c>
      <c r="G5896" s="75" t="s">
        <v>96</v>
      </c>
      <c r="H5896" s="75" t="s">
        <v>50</v>
      </c>
      <c r="I5896" s="75" t="s">
        <v>79</v>
      </c>
      <c r="J5896" s="75" t="s">
        <v>3614</v>
      </c>
      <c r="K5896" s="75" t="s">
        <v>321</v>
      </c>
      <c r="L5896" s="75" t="s">
        <v>360</v>
      </c>
      <c r="M5896" s="75" t="s">
        <v>313</v>
      </c>
      <c r="N5896" s="75" t="s">
        <v>327</v>
      </c>
      <c r="O5896" s="75" t="s">
        <v>306</v>
      </c>
      <c r="P5896" s="76" t="s">
        <v>306</v>
      </c>
      <c r="Q5896" s="216"/>
      <c r="R5896" s="77">
        <f t="shared" ref="R5896" si="15527">IF(COUNTA(Y5896:DP5899)=0,"01.01.1900",INDEX(Y5896:DP5896,MATCH(R5897,Y5897:DP5897,0)))</f>
        <v>45569</v>
      </c>
      <c r="S5896" s="78">
        <f t="shared" ref="S5896" si="15528">IF(COUNTA(Y5896:DP5899)=0,"01.01.1900",MAX(Y5896:DP5896))</f>
        <v>45569</v>
      </c>
      <c r="T5896" s="79"/>
      <c r="U5896" s="80" t="str">
        <f t="array" ref="U5896">IF(COUNTA(Y5896:DP5899)=0,"01.01.1900",IF(ISERROR(HLOOKUP(U5899,Y5899:DP5899,1,FALSE)),"01.01.1900",INDEX(Y5896:DP5896,MATCH(U5897&amp;U5899,Y5897:DP5897&amp;Y5899:DP5899,0))))</f>
        <v>01.01.1900</v>
      </c>
      <c r="V5896" s="81">
        <f t="shared" ref="V5896" si="15529">IF(COUNTA(Y5896:DP5899)=0,"01.01.1900",_xlfn.MAXIFS(Y5896:DP5896,Y5899:DP5899,V5899))</f>
        <v>0</v>
      </c>
      <c r="W5896" s="82"/>
      <c r="X5896" s="106"/>
      <c r="Y5896" s="141">
        <v>45569</v>
      </c>
    </row>
    <row r="5897" spans="2:25">
      <c r="B5897" s="83"/>
      <c r="C5897" s="84"/>
      <c r="D5897" s="83"/>
      <c r="E5897" s="83"/>
      <c r="F5897" s="83"/>
      <c r="G5897" s="83"/>
      <c r="H5897" s="83"/>
      <c r="I5897" s="83"/>
      <c r="J5897" s="83"/>
      <c r="K5897" s="83"/>
      <c r="L5897" s="83"/>
      <c r="M5897" s="83"/>
      <c r="N5897" s="83"/>
      <c r="O5897" s="83"/>
      <c r="P5897" s="84"/>
      <c r="Q5897" s="217"/>
      <c r="R5897" s="85">
        <f t="shared" ref="R5897" si="15530">IF(COUNTA(Y5896:DP5899)=0,0,MIN(Y5897:DP5897))</f>
        <v>0.76800000000000002</v>
      </c>
      <c r="S5897" s="86">
        <f t="shared" ref="S5897" si="15531">IF(COUNTA(Y5896:DP5899)=0,0,HLOOKUP(S5896,Y5896:DP5899,2,FALSE))</f>
        <v>0.76800000000000002</v>
      </c>
      <c r="T5897" s="87">
        <f t="shared" ref="T5897" si="15532">IF(COUNTA(Y5896:DP5899)=0,0,AVERAGE(Y5897:DP5897))</f>
        <v>0.76800000000000002</v>
      </c>
      <c r="U5897" s="88">
        <f t="shared" ref="U5897" si="15533">IF(COUNTA(Y5896:DP5899)=0,0,_xlfn.MINIFS(Y5897:DP5897,Y5899:DP5899,U5899))</f>
        <v>0</v>
      </c>
      <c r="V5897" s="89">
        <f t="array" ref="V5897">IF(COUNTA(Y5896:DP5899)=0,0,IF(ISERROR(HLOOKUP(V5899,Y5899:DP5899,1,FALSE)),0,INDEX(Y5897:DP5897,MATCH(V5896&amp;V5899,Y5896:DP5896&amp;Y5899:DP5899,0))))</f>
        <v>0</v>
      </c>
      <c r="W5897" s="90">
        <f t="array" ref="W5897">IF(COUNTA(Y5896:DP5899)=0,0,IF(ISERROR(HLOOKUP(W5899,Y5899:DP5899,1,FALSE)),0,AVERAGEIF(Y5899:DP5899,$W5899,Y5897:DP5897)))</f>
        <v>0</v>
      </c>
      <c r="X5897" s="107"/>
      <c r="Y5897" s="142">
        <v>0.76800000000000002</v>
      </c>
    </row>
    <row r="5898" spans="2:25">
      <c r="B5898" s="83"/>
      <c r="C5898" s="84"/>
      <c r="D5898" s="83"/>
      <c r="E5898" s="83"/>
      <c r="F5898" s="83"/>
      <c r="G5898" s="83"/>
      <c r="H5898" s="83"/>
      <c r="I5898" s="83"/>
      <c r="J5898" s="83"/>
      <c r="K5898" s="83"/>
      <c r="L5898" s="83"/>
      <c r="M5898" s="83"/>
      <c r="N5898" s="83"/>
      <c r="O5898" s="83"/>
      <c r="P5898" s="84"/>
      <c r="Q5898" s="217"/>
      <c r="R5898" s="91">
        <f t="shared" ref="R5898" si="15534">IF(COUNTA(Y5896:DP5899)=0,0,HLOOKUP(R5897,Y5897:DP5899,2,FALSE))</f>
        <v>0</v>
      </c>
      <c r="S5898" s="92">
        <f t="shared" ref="S5898" si="15535">IF(COUNTA(Y5896:DP5899)=0,0,HLOOKUP(S5896,Y5896:DP5899,3,FALSE))</f>
        <v>0</v>
      </c>
      <c r="T5898" s="93"/>
      <c r="U5898" s="94">
        <f t="array" ref="U5898">IF(COUNTA(Y5896:DP5899)=0,0,IF(ISERROR(HLOOKUP(U5899,Y5899:DP5899,1,FALSE)),0,INDEX(Y5898:DP5898,MATCH(U5897&amp;U5899,Y5897:DP5897&amp;Y5899:DP5899,0))))</f>
        <v>0</v>
      </c>
      <c r="V5898" s="94">
        <f t="array" ref="V5898">IF(COUNTA(Y5896:DP5899)=0,0,IF(ISERROR(HLOOKUP(V5899,Y5899:DP5899,1,FALSE)),0,INDEX(Y5898:DP5898,MATCH(V5897&amp;V5899,Y5897:DP5897&amp;Y5899:DP5899,0))))</f>
        <v>0</v>
      </c>
      <c r="W5898" s="95"/>
      <c r="X5898" s="108"/>
      <c r="Y5898" s="143">
        <v>0</v>
      </c>
    </row>
    <row r="5899" spans="2:25" ht="13.9" thickBot="1">
      <c r="B5899" s="96"/>
      <c r="C5899" s="97"/>
      <c r="D5899" s="96"/>
      <c r="E5899" s="96"/>
      <c r="F5899" s="96"/>
      <c r="G5899" s="96"/>
      <c r="H5899" s="96"/>
      <c r="I5899" s="96"/>
      <c r="J5899" s="96"/>
      <c r="K5899" s="96"/>
      <c r="L5899" s="96"/>
      <c r="M5899" s="96"/>
      <c r="N5899" s="96"/>
      <c r="O5899" s="96"/>
      <c r="P5899" s="97"/>
      <c r="Q5899" s="218"/>
      <c r="R5899" s="98" t="str">
        <f t="shared" ref="R5899" si="15536">IF(COUNTA(Y5896:DP5899)=0,"none",HLOOKUP(R5897,Y5897:DP5899,3,FALSE))</f>
        <v>ECI</v>
      </c>
      <c r="S5899" s="99" t="str">
        <f t="shared" ref="S5899" si="15537">IF(COUNTA(Y5896:DP5899)=0,"none",HLOOKUP(S5896,Y5896:DP5899,4,FALSE))</f>
        <v>ECI</v>
      </c>
      <c r="T5899" s="100"/>
      <c r="U5899" s="100">
        <f t="array" ref="U5899">IF(COUNTA(Y5896:DP5899)=0,"none",IF($U$2="WAHR",$W$3,Abfrage!$F$4))</f>
        <v>0</v>
      </c>
      <c r="V5899" s="100">
        <f t="array" ref="V5899">IF(COUNTA(Y5896:DP5899)=0,"none",IF($U$2="WAHR",$W$3,Abfrage!$F$4))</f>
        <v>0</v>
      </c>
      <c r="W5899" s="100">
        <f t="array" ref="W5899">IF(COUNTA(Y5896:DP5899)=0,"none",IF($U$2="WAHR",$W$3,Abfrage!$F$4))</f>
        <v>0</v>
      </c>
      <c r="X5899" s="109"/>
      <c r="Y5899" s="144" t="s">
        <v>101</v>
      </c>
    </row>
    <row r="5900" spans="2:25">
      <c r="B5900" s="75" t="s">
        <v>3615</v>
      </c>
      <c r="C5900" s="76">
        <v>1000386553</v>
      </c>
      <c r="D5900" s="75" t="s">
        <v>95</v>
      </c>
      <c r="E5900" s="75" t="s">
        <v>90</v>
      </c>
      <c r="F5900" s="75" t="s">
        <v>685</v>
      </c>
      <c r="G5900" s="75" t="s">
        <v>685</v>
      </c>
      <c r="H5900" s="75" t="s">
        <v>93</v>
      </c>
      <c r="I5900" s="75" t="s">
        <v>79</v>
      </c>
      <c r="J5900" s="75" t="s">
        <v>3616</v>
      </c>
      <c r="K5900" s="75" t="s">
        <v>321</v>
      </c>
      <c r="L5900" s="75" t="s">
        <v>360</v>
      </c>
      <c r="M5900" s="75" t="s">
        <v>306</v>
      </c>
      <c r="N5900" s="75" t="s">
        <v>327</v>
      </c>
      <c r="O5900" s="75" t="s">
        <v>547</v>
      </c>
      <c r="P5900" s="76" t="s">
        <v>306</v>
      </c>
      <c r="Q5900" s="216"/>
      <c r="R5900" s="77">
        <f t="shared" ref="R5900" si="15538">IF(COUNTA(Y5900:DP5903)=0,"01.01.1900",INDEX(Y5900:DP5900,MATCH(R5901,Y5901:DP5901,0)))</f>
        <v>45569</v>
      </c>
      <c r="S5900" s="78">
        <f t="shared" ref="S5900" si="15539">IF(COUNTA(Y5900:DP5903)=0,"01.01.1900",MAX(Y5900:DP5900))</f>
        <v>45569</v>
      </c>
      <c r="T5900" s="79"/>
      <c r="U5900" s="80" t="str">
        <f t="array" ref="U5900">IF(COUNTA(Y5900:DP5903)=0,"01.01.1900",IF(ISERROR(HLOOKUP(U5903,Y5903:DP5903,1,FALSE)),"01.01.1900",INDEX(Y5900:DP5900,MATCH(U5901&amp;U5903,Y5901:DP5901&amp;Y5903:DP5903,0))))</f>
        <v>01.01.1900</v>
      </c>
      <c r="V5900" s="81">
        <f t="shared" ref="V5900" si="15540">IF(COUNTA(Y5900:DP5903)=0,"01.01.1900",_xlfn.MAXIFS(Y5900:DP5900,Y5903:DP5903,V5903))</f>
        <v>0</v>
      </c>
      <c r="W5900" s="82"/>
      <c r="X5900" s="106"/>
      <c r="Y5900" s="141">
        <v>45569</v>
      </c>
    </row>
    <row r="5901" spans="2:25">
      <c r="B5901" s="83"/>
      <c r="C5901" s="84"/>
      <c r="D5901" s="83"/>
      <c r="E5901" s="83"/>
      <c r="F5901" s="83"/>
      <c r="G5901" s="83"/>
      <c r="H5901" s="83"/>
      <c r="I5901" s="83"/>
      <c r="J5901" s="83"/>
      <c r="K5901" s="83"/>
      <c r="L5901" s="83"/>
      <c r="M5901" s="83"/>
      <c r="N5901" s="83"/>
      <c r="O5901" s="83"/>
      <c r="P5901" s="84"/>
      <c r="Q5901" s="217"/>
      <c r="R5901" s="85">
        <f t="shared" ref="R5901" si="15541">IF(COUNTA(Y5900:DP5903)=0,0,MIN(Y5901:DP5901))</f>
        <v>0.74</v>
      </c>
      <c r="S5901" s="86">
        <f t="shared" ref="S5901" si="15542">IF(COUNTA(Y5900:DP5903)=0,0,HLOOKUP(S5900,Y5900:DP5903,2,FALSE))</f>
        <v>0.74</v>
      </c>
      <c r="T5901" s="87">
        <f t="shared" ref="T5901" si="15543">IF(COUNTA(Y5900:DP5903)=0,0,AVERAGE(Y5901:DP5901))</f>
        <v>0.74</v>
      </c>
      <c r="U5901" s="88">
        <f t="shared" ref="U5901" si="15544">IF(COUNTA(Y5900:DP5903)=0,0,_xlfn.MINIFS(Y5901:DP5901,Y5903:DP5903,U5903))</f>
        <v>0</v>
      </c>
      <c r="V5901" s="89">
        <f t="array" ref="V5901">IF(COUNTA(Y5900:DP5903)=0,0,IF(ISERROR(HLOOKUP(V5903,Y5903:DP5903,1,FALSE)),0,INDEX(Y5901:DP5901,MATCH(V5900&amp;V5903,Y5900:DP5900&amp;Y5903:DP5903,0))))</f>
        <v>0</v>
      </c>
      <c r="W5901" s="90">
        <f t="array" ref="W5901">IF(COUNTA(Y5900:DP5903)=0,0,IF(ISERROR(HLOOKUP(W5903,Y5903:DP5903,1,FALSE)),0,AVERAGEIF(Y5903:DP5903,$W5903,Y5901:DP5901)))</f>
        <v>0</v>
      </c>
      <c r="X5901" s="107"/>
      <c r="Y5901" s="142">
        <v>0.74</v>
      </c>
    </row>
    <row r="5902" spans="2:25">
      <c r="B5902" s="83"/>
      <c r="C5902" s="84"/>
      <c r="D5902" s="83"/>
      <c r="E5902" s="83"/>
      <c r="F5902" s="83"/>
      <c r="G5902" s="83"/>
      <c r="H5902" s="83"/>
      <c r="I5902" s="83"/>
      <c r="J5902" s="83"/>
      <c r="K5902" s="83"/>
      <c r="L5902" s="83"/>
      <c r="M5902" s="83"/>
      <c r="N5902" s="83"/>
      <c r="O5902" s="83"/>
      <c r="P5902" s="84"/>
      <c r="Q5902" s="217"/>
      <c r="R5902" s="91">
        <f t="shared" ref="R5902" si="15545">IF(COUNTA(Y5900:DP5903)=0,0,HLOOKUP(R5901,Y5901:DP5903,2,FALSE))</f>
        <v>0</v>
      </c>
      <c r="S5902" s="92">
        <f t="shared" ref="S5902" si="15546">IF(COUNTA(Y5900:DP5903)=0,0,HLOOKUP(S5900,Y5900:DP5903,3,FALSE))</f>
        <v>0</v>
      </c>
      <c r="T5902" s="93"/>
      <c r="U5902" s="94">
        <f t="array" ref="U5902">IF(COUNTA(Y5900:DP5903)=0,0,IF(ISERROR(HLOOKUP(U5903,Y5903:DP5903,1,FALSE)),0,INDEX(Y5902:DP5902,MATCH(U5901&amp;U5903,Y5901:DP5901&amp;Y5903:DP5903,0))))</f>
        <v>0</v>
      </c>
      <c r="V5902" s="94">
        <f t="array" ref="V5902">IF(COUNTA(Y5900:DP5903)=0,0,IF(ISERROR(HLOOKUP(V5903,Y5903:DP5903,1,FALSE)),0,INDEX(Y5902:DP5902,MATCH(V5901&amp;V5903,Y5901:DP5901&amp;Y5903:DP5903,0))))</f>
        <v>0</v>
      </c>
      <c r="W5902" s="95"/>
      <c r="X5902" s="108"/>
      <c r="Y5902" s="143">
        <v>0</v>
      </c>
    </row>
    <row r="5903" spans="2:25" ht="13.9" thickBot="1">
      <c r="B5903" s="96"/>
      <c r="C5903" s="97"/>
      <c r="D5903" s="96"/>
      <c r="E5903" s="96"/>
      <c r="F5903" s="96"/>
      <c r="G5903" s="96"/>
      <c r="H5903" s="96"/>
      <c r="I5903" s="96"/>
      <c r="J5903" s="96"/>
      <c r="K5903" s="96"/>
      <c r="L5903" s="96"/>
      <c r="M5903" s="96"/>
      <c r="N5903" s="96"/>
      <c r="O5903" s="96"/>
      <c r="P5903" s="97"/>
      <c r="Q5903" s="218"/>
      <c r="R5903" s="98" t="str">
        <f t="shared" ref="R5903" si="15547">IF(COUNTA(Y5900:DP5903)=0,"none",HLOOKUP(R5901,Y5901:DP5903,3,FALSE))</f>
        <v>ECI</v>
      </c>
      <c r="S5903" s="99" t="str">
        <f t="shared" ref="S5903" si="15548">IF(COUNTA(Y5900:DP5903)=0,"none",HLOOKUP(S5900,Y5900:DP5903,4,FALSE))</f>
        <v>ECI</v>
      </c>
      <c r="T5903" s="100"/>
      <c r="U5903" s="100">
        <f t="array" ref="U5903">IF(COUNTA(Y5900:DP5903)=0,"none",IF($U$2="WAHR",$W$3,Abfrage!$F$4))</f>
        <v>0</v>
      </c>
      <c r="V5903" s="100">
        <f t="array" ref="V5903">IF(COUNTA(Y5900:DP5903)=0,"none",IF($U$2="WAHR",$W$3,Abfrage!$F$4))</f>
        <v>0</v>
      </c>
      <c r="W5903" s="100">
        <f t="array" ref="W5903">IF(COUNTA(Y5900:DP5903)=0,"none",IF($U$2="WAHR",$W$3,Abfrage!$F$4))</f>
        <v>0</v>
      </c>
      <c r="X5903" s="109"/>
      <c r="Y5903" s="144" t="s">
        <v>101</v>
      </c>
    </row>
    <row r="5904" spans="2:25">
      <c r="B5904" s="75" t="s">
        <v>3617</v>
      </c>
      <c r="C5904" s="76">
        <v>1000386505</v>
      </c>
      <c r="D5904" s="75" t="s">
        <v>95</v>
      </c>
      <c r="E5904" s="75" t="s">
        <v>148</v>
      </c>
      <c r="F5904" s="75" t="s">
        <v>96</v>
      </c>
      <c r="G5904" s="75" t="s">
        <v>96</v>
      </c>
      <c r="H5904" s="75" t="e">
        <v>#N/A</v>
      </c>
      <c r="I5904" s="75" t="s">
        <v>79</v>
      </c>
      <c r="J5904" s="75" t="s">
        <v>3618</v>
      </c>
      <c r="K5904" s="75" t="s">
        <v>339</v>
      </c>
      <c r="L5904" s="75" t="s">
        <v>308</v>
      </c>
      <c r="M5904" s="75" t="s">
        <v>313</v>
      </c>
      <c r="N5904" s="75" t="s">
        <v>327</v>
      </c>
      <c r="O5904" s="75" t="s">
        <v>306</v>
      </c>
      <c r="P5904" s="76" t="s">
        <v>306</v>
      </c>
      <c r="Q5904" s="216"/>
      <c r="R5904" s="77" t="str">
        <f t="shared" ref="R5904" si="15549">IF(COUNTA(Y5904:DP5907)=0,"01.01.1900",INDEX(Y5904:DP5904,MATCH(R5905,Y5905:DP5905,0)))</f>
        <v>01.01.1900</v>
      </c>
      <c r="S5904" s="78" t="str">
        <f t="shared" ref="S5904" si="15550">IF(COUNTA(Y5904:DP5907)=0,"01.01.1900",MAX(Y5904:DP5904))</f>
        <v>01.01.1900</v>
      </c>
      <c r="T5904" s="79"/>
      <c r="U5904" s="80" t="str">
        <f t="array" ref="U5904">IF(COUNTA(Y5904:DP5907)=0,"01.01.1900",IF(ISERROR(HLOOKUP(U5907,Y5907:DP5907,1,FALSE)),"01.01.1900",INDEX(Y5904:DP5904,MATCH(U5905&amp;U5907,Y5905:DP5905&amp;Y5907:DP5907,0))))</f>
        <v>01.01.1900</v>
      </c>
      <c r="V5904" s="81" t="str">
        <f t="shared" ref="V5904" si="15551">IF(COUNTA(Y5904:DP5907)=0,"01.01.1900",_xlfn.MAXIFS(Y5904:DP5904,Y5907:DP5907,V5907))</f>
        <v>01.01.1900</v>
      </c>
      <c r="W5904" s="82"/>
      <c r="X5904" s="106"/>
    </row>
    <row r="5905" spans="2:25">
      <c r="B5905" s="83"/>
      <c r="C5905" s="84"/>
      <c r="D5905" s="83"/>
      <c r="E5905" s="83"/>
      <c r="F5905" s="83"/>
      <c r="G5905" s="83"/>
      <c r="H5905" s="83"/>
      <c r="I5905" s="83"/>
      <c r="J5905" s="83"/>
      <c r="K5905" s="83"/>
      <c r="L5905" s="83"/>
      <c r="M5905" s="83"/>
      <c r="N5905" s="83"/>
      <c r="O5905" s="83"/>
      <c r="P5905" s="84"/>
      <c r="Q5905" s="217"/>
      <c r="R5905" s="85">
        <f t="shared" ref="R5905" si="15552">IF(COUNTA(Y5904:DP5907)=0,0,MIN(Y5905:DP5905))</f>
        <v>0</v>
      </c>
      <c r="S5905" s="86">
        <f t="shared" ref="S5905" si="15553">IF(COUNTA(Y5904:DP5907)=0,0,HLOOKUP(S5904,Y5904:DP5907,2,FALSE))</f>
        <v>0</v>
      </c>
      <c r="T5905" s="87">
        <f t="shared" ref="T5905" si="15554">IF(COUNTA(Y5904:DP5907)=0,0,AVERAGE(Y5905:DP5905))</f>
        <v>0</v>
      </c>
      <c r="U5905" s="88">
        <f t="shared" ref="U5905" si="15555">IF(COUNTA(Y5904:DP5907)=0,0,_xlfn.MINIFS(Y5905:DP5905,Y5907:DP5907,U5907))</f>
        <v>0</v>
      </c>
      <c r="V5905" s="89">
        <f t="array" ref="V5905">IF(COUNTA(Y5904:DP5907)=0,0,IF(ISERROR(HLOOKUP(V5907,Y5907:DP5907,1,FALSE)),0,INDEX(Y5905:DP5905,MATCH(V5904&amp;V5907,Y5904:DP5904&amp;Y5907:DP5907,0))))</f>
        <v>0</v>
      </c>
      <c r="W5905" s="90">
        <f t="array" ref="W5905">IF(COUNTA(Y5904:DP5907)=0,0,IF(ISERROR(HLOOKUP(W5907,Y5907:DP5907,1,FALSE)),0,AVERAGEIF(Y5907:DP5907,$W5907,Y5905:DP5905)))</f>
        <v>0</v>
      </c>
      <c r="X5905" s="107"/>
    </row>
    <row r="5906" spans="2:25">
      <c r="B5906" s="83"/>
      <c r="C5906" s="84"/>
      <c r="D5906" s="83"/>
      <c r="E5906" s="83"/>
      <c r="F5906" s="83"/>
      <c r="G5906" s="83"/>
      <c r="H5906" s="83"/>
      <c r="I5906" s="83"/>
      <c r="J5906" s="83"/>
      <c r="K5906" s="83"/>
      <c r="L5906" s="83"/>
      <c r="M5906" s="83"/>
      <c r="N5906" s="83"/>
      <c r="O5906" s="83"/>
      <c r="P5906" s="84"/>
      <c r="Q5906" s="217"/>
      <c r="R5906" s="91">
        <f t="shared" ref="R5906" si="15556">IF(COUNTA(Y5904:DP5907)=0,0,HLOOKUP(R5905,Y5905:DP5907,2,FALSE))</f>
        <v>0</v>
      </c>
      <c r="S5906" s="92">
        <f t="shared" ref="S5906" si="15557">IF(COUNTA(Y5904:DP5907)=0,0,HLOOKUP(S5904,Y5904:DP5907,3,FALSE))</f>
        <v>0</v>
      </c>
      <c r="T5906" s="93"/>
      <c r="U5906" s="94">
        <f t="array" ref="U5906">IF(COUNTA(Y5904:DP5907)=0,0,IF(ISERROR(HLOOKUP(U5907,Y5907:DP5907,1,FALSE)),0,INDEX(Y5906:DP5906,MATCH(U5905&amp;U5907,Y5905:DP5905&amp;Y5907:DP5907,0))))</f>
        <v>0</v>
      </c>
      <c r="V5906" s="94">
        <f t="array" ref="V5906">IF(COUNTA(Y5904:DP5907)=0,0,IF(ISERROR(HLOOKUP(V5907,Y5907:DP5907,1,FALSE)),0,INDEX(Y5906:DP5906,MATCH(V5905&amp;V5907,Y5905:DP5905&amp;Y5907:DP5907,0))))</f>
        <v>0</v>
      </c>
      <c r="W5906" s="95"/>
      <c r="X5906" s="108"/>
    </row>
    <row r="5907" spans="2:25" ht="13.9" thickBot="1">
      <c r="B5907" s="96"/>
      <c r="C5907" s="97"/>
      <c r="D5907" s="96"/>
      <c r="E5907" s="96"/>
      <c r="F5907" s="96"/>
      <c r="G5907" s="96"/>
      <c r="H5907" s="96"/>
      <c r="I5907" s="96"/>
      <c r="J5907" s="96"/>
      <c r="K5907" s="96"/>
      <c r="L5907" s="96"/>
      <c r="M5907" s="96"/>
      <c r="N5907" s="96"/>
      <c r="O5907" s="96"/>
      <c r="P5907" s="97"/>
      <c r="Q5907" s="218"/>
      <c r="R5907" s="98" t="str">
        <f t="shared" ref="R5907" si="15558">IF(COUNTA(Y5904:DP5907)=0,"none",HLOOKUP(R5905,Y5905:DP5907,3,FALSE))</f>
        <v>none</v>
      </c>
      <c r="S5907" s="99" t="str">
        <f t="shared" ref="S5907" si="15559">IF(COUNTA(Y5904:DP5907)=0,"none",HLOOKUP(S5904,Y5904:DP5907,4,FALSE))</f>
        <v>none</v>
      </c>
      <c r="T5907" s="100"/>
      <c r="U5907" s="100" t="str">
        <f t="array" ref="U5907">IF(COUNTA(Y5904:DP5907)=0,"none",IF($U$2="WAHR",$W$3,Abfrage!$F$4))</f>
        <v>none</v>
      </c>
      <c r="V5907" s="100" t="str">
        <f t="array" ref="V5907">IF(COUNTA(Y5904:DP5907)=0,"none",IF($U$2="WAHR",$W$3,Abfrage!$F$4))</f>
        <v>none</v>
      </c>
      <c r="W5907" s="100" t="str">
        <f t="array" ref="W5907">IF(COUNTA(Y5904:DP5907)=0,"none",IF($U$2="WAHR",$W$3,Abfrage!$F$4))</f>
        <v>none</v>
      </c>
      <c r="X5907" s="109"/>
    </row>
    <row r="5908" spans="2:25">
      <c r="B5908" s="75" t="s">
        <v>3619</v>
      </c>
      <c r="C5908" s="76">
        <v>1000386554</v>
      </c>
      <c r="D5908" s="75" t="s">
        <v>95</v>
      </c>
      <c r="E5908" s="75" t="s">
        <v>90</v>
      </c>
      <c r="F5908" s="75" t="s">
        <v>685</v>
      </c>
      <c r="G5908" s="75" t="s">
        <v>685</v>
      </c>
      <c r="H5908" s="75" t="e">
        <v>#N/A</v>
      </c>
      <c r="I5908" s="75" t="s">
        <v>79</v>
      </c>
      <c r="J5908" s="75" t="s">
        <v>3620</v>
      </c>
      <c r="K5908" s="75" t="s">
        <v>339</v>
      </c>
      <c r="L5908" s="75" t="s">
        <v>308</v>
      </c>
      <c r="M5908" s="75" t="s">
        <v>306</v>
      </c>
      <c r="N5908" s="75" t="s">
        <v>327</v>
      </c>
      <c r="O5908" s="75" t="s">
        <v>375</v>
      </c>
      <c r="P5908" s="76" t="s">
        <v>306</v>
      </c>
      <c r="Q5908" s="216"/>
      <c r="R5908" s="77" t="str">
        <f t="shared" ref="R5908" si="15560">IF(COUNTA(Y5908:DP5911)=0,"01.01.1900",INDEX(Y5908:DP5908,MATCH(R5909,Y5909:DP5909,0)))</f>
        <v>01.01.1900</v>
      </c>
      <c r="S5908" s="78" t="str">
        <f t="shared" ref="S5908" si="15561">IF(COUNTA(Y5908:DP5911)=0,"01.01.1900",MAX(Y5908:DP5908))</f>
        <v>01.01.1900</v>
      </c>
      <c r="T5908" s="79"/>
      <c r="U5908" s="80" t="str">
        <f t="array" ref="U5908">IF(COUNTA(Y5908:DP5911)=0,"01.01.1900",IF(ISERROR(HLOOKUP(U5911,Y5911:DP5911,1,FALSE)),"01.01.1900",INDEX(Y5908:DP5908,MATCH(U5909&amp;U5911,Y5909:DP5909&amp;Y5911:DP5911,0))))</f>
        <v>01.01.1900</v>
      </c>
      <c r="V5908" s="81" t="str">
        <f t="shared" ref="V5908" si="15562">IF(COUNTA(Y5908:DP5911)=0,"01.01.1900",_xlfn.MAXIFS(Y5908:DP5908,Y5911:DP5911,V5911))</f>
        <v>01.01.1900</v>
      </c>
      <c r="W5908" s="82"/>
      <c r="X5908" s="106"/>
    </row>
    <row r="5909" spans="2:25">
      <c r="B5909" s="83"/>
      <c r="C5909" s="84"/>
      <c r="D5909" s="83"/>
      <c r="E5909" s="83"/>
      <c r="F5909" s="83"/>
      <c r="G5909" s="83"/>
      <c r="H5909" s="83"/>
      <c r="I5909" s="83"/>
      <c r="J5909" s="83"/>
      <c r="K5909" s="83"/>
      <c r="L5909" s="83"/>
      <c r="M5909" s="83"/>
      <c r="N5909" s="83"/>
      <c r="O5909" s="83"/>
      <c r="P5909" s="84"/>
      <c r="Q5909" s="217"/>
      <c r="R5909" s="85">
        <f t="shared" ref="R5909" si="15563">IF(COUNTA(Y5908:DP5911)=0,0,MIN(Y5909:DP5909))</f>
        <v>0</v>
      </c>
      <c r="S5909" s="86">
        <f t="shared" ref="S5909" si="15564">IF(COUNTA(Y5908:DP5911)=0,0,HLOOKUP(S5908,Y5908:DP5911,2,FALSE))</f>
        <v>0</v>
      </c>
      <c r="T5909" s="87">
        <f t="shared" ref="T5909" si="15565">IF(COUNTA(Y5908:DP5911)=0,0,AVERAGE(Y5909:DP5909))</f>
        <v>0</v>
      </c>
      <c r="U5909" s="88">
        <f t="shared" ref="U5909" si="15566">IF(COUNTA(Y5908:DP5911)=0,0,_xlfn.MINIFS(Y5909:DP5909,Y5911:DP5911,U5911))</f>
        <v>0</v>
      </c>
      <c r="V5909" s="89">
        <f t="array" ref="V5909">IF(COUNTA(Y5908:DP5911)=0,0,IF(ISERROR(HLOOKUP(V5911,Y5911:DP5911,1,FALSE)),0,INDEX(Y5909:DP5909,MATCH(V5908&amp;V5911,Y5908:DP5908&amp;Y5911:DP5911,0))))</f>
        <v>0</v>
      </c>
      <c r="W5909" s="90">
        <f t="array" ref="W5909">IF(COUNTA(Y5908:DP5911)=0,0,IF(ISERROR(HLOOKUP(W5911,Y5911:DP5911,1,FALSE)),0,AVERAGEIF(Y5911:DP5911,$W5911,Y5909:DP5909)))</f>
        <v>0</v>
      </c>
      <c r="X5909" s="107"/>
    </row>
    <row r="5910" spans="2:25">
      <c r="B5910" s="83"/>
      <c r="C5910" s="84"/>
      <c r="D5910" s="83"/>
      <c r="E5910" s="83"/>
      <c r="F5910" s="83"/>
      <c r="G5910" s="83"/>
      <c r="H5910" s="83"/>
      <c r="I5910" s="83"/>
      <c r="J5910" s="83"/>
      <c r="K5910" s="83"/>
      <c r="L5910" s="83"/>
      <c r="M5910" s="83"/>
      <c r="N5910" s="83"/>
      <c r="O5910" s="83"/>
      <c r="P5910" s="84"/>
      <c r="Q5910" s="217"/>
      <c r="R5910" s="91">
        <f t="shared" ref="R5910" si="15567">IF(COUNTA(Y5908:DP5911)=0,0,HLOOKUP(R5909,Y5909:DP5911,2,FALSE))</f>
        <v>0</v>
      </c>
      <c r="S5910" s="92">
        <f t="shared" ref="S5910" si="15568">IF(COUNTA(Y5908:DP5911)=0,0,HLOOKUP(S5908,Y5908:DP5911,3,FALSE))</f>
        <v>0</v>
      </c>
      <c r="T5910" s="93"/>
      <c r="U5910" s="94">
        <f t="array" ref="U5910">IF(COUNTA(Y5908:DP5911)=0,0,IF(ISERROR(HLOOKUP(U5911,Y5911:DP5911,1,FALSE)),0,INDEX(Y5910:DP5910,MATCH(U5909&amp;U5911,Y5909:DP5909&amp;Y5911:DP5911,0))))</f>
        <v>0</v>
      </c>
      <c r="V5910" s="94">
        <f t="array" ref="V5910">IF(COUNTA(Y5908:DP5911)=0,0,IF(ISERROR(HLOOKUP(V5911,Y5911:DP5911,1,FALSE)),0,INDEX(Y5910:DP5910,MATCH(V5909&amp;V5911,Y5909:DP5909&amp;Y5911:DP5911,0))))</f>
        <v>0</v>
      </c>
      <c r="W5910" s="95"/>
      <c r="X5910" s="108"/>
    </row>
    <row r="5911" spans="2:25" ht="13.9" thickBot="1">
      <c r="B5911" s="96"/>
      <c r="C5911" s="97"/>
      <c r="D5911" s="96"/>
      <c r="E5911" s="96"/>
      <c r="F5911" s="96"/>
      <c r="G5911" s="96"/>
      <c r="H5911" s="96"/>
      <c r="I5911" s="96"/>
      <c r="J5911" s="96"/>
      <c r="K5911" s="96"/>
      <c r="L5911" s="96"/>
      <c r="M5911" s="96"/>
      <c r="N5911" s="96"/>
      <c r="O5911" s="96"/>
      <c r="P5911" s="97"/>
      <c r="Q5911" s="218"/>
      <c r="R5911" s="98" t="str">
        <f t="shared" ref="R5911" si="15569">IF(COUNTA(Y5908:DP5911)=0,"none",HLOOKUP(R5909,Y5909:DP5911,3,FALSE))</f>
        <v>none</v>
      </c>
      <c r="S5911" s="99" t="str">
        <f t="shared" ref="S5911" si="15570">IF(COUNTA(Y5908:DP5911)=0,"none",HLOOKUP(S5908,Y5908:DP5911,4,FALSE))</f>
        <v>none</v>
      </c>
      <c r="T5911" s="100"/>
      <c r="U5911" s="100" t="str">
        <f t="array" ref="U5911">IF(COUNTA(Y5908:DP5911)=0,"none",IF($U$2="WAHR",$W$3,Abfrage!$F$4))</f>
        <v>none</v>
      </c>
      <c r="V5911" s="100" t="str">
        <f t="array" ref="V5911">IF(COUNTA(Y5908:DP5911)=0,"none",IF($U$2="WAHR",$W$3,Abfrage!$F$4))</f>
        <v>none</v>
      </c>
      <c r="W5911" s="100" t="str">
        <f t="array" ref="W5911">IF(COUNTA(Y5908:DP5911)=0,"none",IF($U$2="WAHR",$W$3,Abfrage!$F$4))</f>
        <v>none</v>
      </c>
      <c r="X5911" s="109"/>
    </row>
    <row r="5912" spans="2:25">
      <c r="B5912" s="75" t="s">
        <v>3621</v>
      </c>
      <c r="C5912" s="76">
        <v>1000386560</v>
      </c>
      <c r="D5912" s="75" t="s">
        <v>95</v>
      </c>
      <c r="E5912" s="75" t="s">
        <v>90</v>
      </c>
      <c r="F5912" s="75" t="s">
        <v>122</v>
      </c>
      <c r="G5912" s="75" t="s">
        <v>122</v>
      </c>
      <c r="H5912" s="75" t="e">
        <v>#N/A</v>
      </c>
      <c r="I5912" s="75" t="s">
        <v>79</v>
      </c>
      <c r="J5912" s="75" t="s">
        <v>3622</v>
      </c>
      <c r="K5912" s="75" t="s">
        <v>306</v>
      </c>
      <c r="L5912" s="75" t="s">
        <v>306</v>
      </c>
      <c r="M5912" s="75" t="s">
        <v>306</v>
      </c>
      <c r="N5912" s="75" t="s">
        <v>327</v>
      </c>
      <c r="O5912" s="75" t="s">
        <v>306</v>
      </c>
      <c r="P5912" s="76" t="s">
        <v>306</v>
      </c>
      <c r="Q5912" s="216"/>
      <c r="R5912" s="77" t="str">
        <f t="shared" ref="R5912" si="15571">IF(COUNTA(Y5912:DP5915)=0,"01.01.1900",INDEX(Y5912:DP5912,MATCH(R5913,Y5913:DP5913,0)))</f>
        <v>01.01.1900</v>
      </c>
      <c r="S5912" s="78" t="str">
        <f t="shared" ref="S5912" si="15572">IF(COUNTA(Y5912:DP5915)=0,"01.01.1900",MAX(Y5912:DP5912))</f>
        <v>01.01.1900</v>
      </c>
      <c r="T5912" s="79"/>
      <c r="U5912" s="80" t="str">
        <f t="array" ref="U5912">IF(COUNTA(Y5912:DP5915)=0,"01.01.1900",IF(ISERROR(HLOOKUP(U5915,Y5915:DP5915,1,FALSE)),"01.01.1900",INDEX(Y5912:DP5912,MATCH(U5913&amp;U5915,Y5913:DP5913&amp;Y5915:DP5915,0))))</f>
        <v>01.01.1900</v>
      </c>
      <c r="V5912" s="81" t="str">
        <f t="shared" ref="V5912" si="15573">IF(COUNTA(Y5912:DP5915)=0,"01.01.1900",_xlfn.MAXIFS(Y5912:DP5912,Y5915:DP5915,V5915))</f>
        <v>01.01.1900</v>
      </c>
      <c r="W5912" s="82"/>
      <c r="X5912" s="106"/>
    </row>
    <row r="5913" spans="2:25">
      <c r="B5913" s="83"/>
      <c r="C5913" s="84"/>
      <c r="D5913" s="83"/>
      <c r="E5913" s="83"/>
      <c r="F5913" s="83"/>
      <c r="G5913" s="83"/>
      <c r="H5913" s="83"/>
      <c r="I5913" s="83"/>
      <c r="J5913" s="83"/>
      <c r="K5913" s="83"/>
      <c r="L5913" s="83"/>
      <c r="M5913" s="83"/>
      <c r="N5913" s="83"/>
      <c r="O5913" s="83"/>
      <c r="P5913" s="84"/>
      <c r="Q5913" s="217"/>
      <c r="R5913" s="85">
        <f t="shared" ref="R5913" si="15574">IF(COUNTA(Y5912:DP5915)=0,0,MIN(Y5913:DP5913))</f>
        <v>0</v>
      </c>
      <c r="S5913" s="86">
        <f t="shared" ref="S5913" si="15575">IF(COUNTA(Y5912:DP5915)=0,0,HLOOKUP(S5912,Y5912:DP5915,2,FALSE))</f>
        <v>0</v>
      </c>
      <c r="T5913" s="87">
        <f t="shared" ref="T5913" si="15576">IF(COUNTA(Y5912:DP5915)=0,0,AVERAGE(Y5913:DP5913))</f>
        <v>0</v>
      </c>
      <c r="U5913" s="88">
        <f t="shared" ref="U5913" si="15577">IF(COUNTA(Y5912:DP5915)=0,0,_xlfn.MINIFS(Y5913:DP5913,Y5915:DP5915,U5915))</f>
        <v>0</v>
      </c>
      <c r="V5913" s="89">
        <f t="array" ref="V5913">IF(COUNTA(Y5912:DP5915)=0,0,IF(ISERROR(HLOOKUP(V5915,Y5915:DP5915,1,FALSE)),0,INDEX(Y5913:DP5913,MATCH(V5912&amp;V5915,Y5912:DP5912&amp;Y5915:DP5915,0))))</f>
        <v>0</v>
      </c>
      <c r="W5913" s="90">
        <f t="array" ref="W5913">IF(COUNTA(Y5912:DP5915)=0,0,IF(ISERROR(HLOOKUP(W5915,Y5915:DP5915,1,FALSE)),0,AVERAGEIF(Y5915:DP5915,$W5915,Y5913:DP5913)))</f>
        <v>0</v>
      </c>
      <c r="X5913" s="107"/>
    </row>
    <row r="5914" spans="2:25">
      <c r="B5914" s="83"/>
      <c r="C5914" s="84"/>
      <c r="D5914" s="83"/>
      <c r="E5914" s="83"/>
      <c r="F5914" s="83"/>
      <c r="G5914" s="83"/>
      <c r="H5914" s="83"/>
      <c r="I5914" s="83"/>
      <c r="J5914" s="83"/>
      <c r="K5914" s="83"/>
      <c r="L5914" s="83"/>
      <c r="M5914" s="83"/>
      <c r="N5914" s="83"/>
      <c r="O5914" s="83"/>
      <c r="P5914" s="84"/>
      <c r="Q5914" s="217"/>
      <c r="R5914" s="91">
        <f t="shared" ref="R5914" si="15578">IF(COUNTA(Y5912:DP5915)=0,0,HLOOKUP(R5913,Y5913:DP5915,2,FALSE))</f>
        <v>0</v>
      </c>
      <c r="S5914" s="92">
        <f t="shared" ref="S5914" si="15579">IF(COUNTA(Y5912:DP5915)=0,0,HLOOKUP(S5912,Y5912:DP5915,3,FALSE))</f>
        <v>0</v>
      </c>
      <c r="T5914" s="93"/>
      <c r="U5914" s="94">
        <f t="array" ref="U5914">IF(COUNTA(Y5912:DP5915)=0,0,IF(ISERROR(HLOOKUP(U5915,Y5915:DP5915,1,FALSE)),0,INDEX(Y5914:DP5914,MATCH(U5913&amp;U5915,Y5913:DP5913&amp;Y5915:DP5915,0))))</f>
        <v>0</v>
      </c>
      <c r="V5914" s="94">
        <f t="array" ref="V5914">IF(COUNTA(Y5912:DP5915)=0,0,IF(ISERROR(HLOOKUP(V5915,Y5915:DP5915,1,FALSE)),0,INDEX(Y5914:DP5914,MATCH(V5913&amp;V5915,Y5913:DP5913&amp;Y5915:DP5915,0))))</f>
        <v>0</v>
      </c>
      <c r="W5914" s="95"/>
      <c r="X5914" s="108"/>
    </row>
    <row r="5915" spans="2:25" ht="13.9" thickBot="1">
      <c r="B5915" s="96"/>
      <c r="C5915" s="97"/>
      <c r="D5915" s="96"/>
      <c r="E5915" s="96"/>
      <c r="F5915" s="96"/>
      <c r="G5915" s="96"/>
      <c r="H5915" s="96"/>
      <c r="I5915" s="96"/>
      <c r="J5915" s="96"/>
      <c r="K5915" s="96"/>
      <c r="L5915" s="96"/>
      <c r="M5915" s="96"/>
      <c r="N5915" s="96"/>
      <c r="O5915" s="96"/>
      <c r="P5915" s="97"/>
      <c r="Q5915" s="218"/>
      <c r="R5915" s="98" t="str">
        <f t="shared" ref="R5915" si="15580">IF(COUNTA(Y5912:DP5915)=0,"none",HLOOKUP(R5913,Y5913:DP5915,3,FALSE))</f>
        <v>none</v>
      </c>
      <c r="S5915" s="99" t="str">
        <f t="shared" ref="S5915" si="15581">IF(COUNTA(Y5912:DP5915)=0,"none",HLOOKUP(S5912,Y5912:DP5915,4,FALSE))</f>
        <v>none</v>
      </c>
      <c r="T5915" s="100"/>
      <c r="U5915" s="100" t="str">
        <f t="array" ref="U5915">IF(COUNTA(Y5912:DP5915)=0,"none",IF($U$2="WAHR",$W$3,Abfrage!$F$4))</f>
        <v>none</v>
      </c>
      <c r="V5915" s="100" t="str">
        <f t="array" ref="V5915">IF(COUNTA(Y5912:DP5915)=0,"none",IF($U$2="WAHR",$W$3,Abfrage!$F$4))</f>
        <v>none</v>
      </c>
      <c r="W5915" s="100" t="str">
        <f t="array" ref="W5915">IF(COUNTA(Y5912:DP5915)=0,"none",IF($U$2="WAHR",$W$3,Abfrage!$F$4))</f>
        <v>none</v>
      </c>
      <c r="X5915" s="109"/>
    </row>
    <row r="5916" spans="2:25">
      <c r="B5916" s="75" t="s">
        <v>3623</v>
      </c>
      <c r="C5916" s="76">
        <v>1000386509</v>
      </c>
      <c r="D5916" s="75" t="s">
        <v>95</v>
      </c>
      <c r="E5916" s="75" t="s">
        <v>148</v>
      </c>
      <c r="F5916" s="75" t="s">
        <v>96</v>
      </c>
      <c r="G5916" s="75" t="s">
        <v>96</v>
      </c>
      <c r="H5916" s="75" t="s">
        <v>50</v>
      </c>
      <c r="I5916" s="75" t="s">
        <v>79</v>
      </c>
      <c r="J5916" s="75" t="s">
        <v>3624</v>
      </c>
      <c r="K5916" s="75" t="s">
        <v>523</v>
      </c>
      <c r="L5916" s="75" t="s">
        <v>523</v>
      </c>
      <c r="M5916" s="75" t="s">
        <v>313</v>
      </c>
      <c r="N5916" s="75" t="s">
        <v>327</v>
      </c>
      <c r="O5916" s="75" t="s">
        <v>306</v>
      </c>
      <c r="P5916" s="76" t="s">
        <v>306</v>
      </c>
      <c r="Q5916" s="216"/>
      <c r="R5916" s="77">
        <f t="shared" ref="R5916" si="15582">IF(COUNTA(Y5916:DP5919)=0,"01.01.1900",INDEX(Y5916:DP5916,MATCH(R5917,Y5917:DP5917,0)))</f>
        <v>45569</v>
      </c>
      <c r="S5916" s="78">
        <f t="shared" ref="S5916" si="15583">IF(COUNTA(Y5916:DP5919)=0,"01.01.1900",MAX(Y5916:DP5916))</f>
        <v>45569</v>
      </c>
      <c r="T5916" s="79"/>
      <c r="U5916" s="80" t="str">
        <f t="array" ref="U5916">IF(COUNTA(Y5916:DP5919)=0,"01.01.1900",IF(ISERROR(HLOOKUP(U5919,Y5919:DP5919,1,FALSE)),"01.01.1900",INDEX(Y5916:DP5916,MATCH(U5917&amp;U5919,Y5917:DP5917&amp;Y5919:DP5919,0))))</f>
        <v>01.01.1900</v>
      </c>
      <c r="V5916" s="81">
        <f t="shared" ref="V5916" si="15584">IF(COUNTA(Y5916:DP5919)=0,"01.01.1900",_xlfn.MAXIFS(Y5916:DP5916,Y5919:DP5919,V5919))</f>
        <v>0</v>
      </c>
      <c r="W5916" s="82"/>
      <c r="X5916" s="106"/>
      <c r="Y5916" s="141">
        <v>45569</v>
      </c>
    </row>
    <row r="5917" spans="2:25">
      <c r="B5917" s="83"/>
      <c r="C5917" s="84"/>
      <c r="D5917" s="83"/>
      <c r="E5917" s="83"/>
      <c r="F5917" s="83"/>
      <c r="G5917" s="83"/>
      <c r="H5917" s="83"/>
      <c r="I5917" s="83"/>
      <c r="J5917" s="83"/>
      <c r="K5917" s="83"/>
      <c r="L5917" s="83"/>
      <c r="M5917" s="83"/>
      <c r="N5917" s="83"/>
      <c r="O5917" s="83"/>
      <c r="P5917" s="84"/>
      <c r="Q5917" s="217"/>
      <c r="R5917" s="85">
        <f t="shared" ref="R5917" si="15585">IF(COUNTA(Y5916:DP5919)=0,0,MIN(Y5917:DP5917))</f>
        <v>0.373</v>
      </c>
      <c r="S5917" s="86">
        <f t="shared" ref="S5917" si="15586">IF(COUNTA(Y5916:DP5919)=0,0,HLOOKUP(S5916,Y5916:DP5919,2,FALSE))</f>
        <v>0.373</v>
      </c>
      <c r="T5917" s="87">
        <f t="shared" ref="T5917" si="15587">IF(COUNTA(Y5916:DP5919)=0,0,AVERAGE(Y5917:DP5917))</f>
        <v>0.373</v>
      </c>
      <c r="U5917" s="88">
        <f t="shared" ref="U5917" si="15588">IF(COUNTA(Y5916:DP5919)=0,0,_xlfn.MINIFS(Y5917:DP5917,Y5919:DP5919,U5919))</f>
        <v>0</v>
      </c>
      <c r="V5917" s="89">
        <f t="array" ref="V5917">IF(COUNTA(Y5916:DP5919)=0,0,IF(ISERROR(HLOOKUP(V5919,Y5919:DP5919,1,FALSE)),0,INDEX(Y5917:DP5917,MATCH(V5916&amp;V5919,Y5916:DP5916&amp;Y5919:DP5919,0))))</f>
        <v>0</v>
      </c>
      <c r="W5917" s="90">
        <f t="array" ref="W5917">IF(COUNTA(Y5916:DP5919)=0,0,IF(ISERROR(HLOOKUP(W5919,Y5919:DP5919,1,FALSE)),0,AVERAGEIF(Y5919:DP5919,$W5919,Y5917:DP5917)))</f>
        <v>0</v>
      </c>
      <c r="X5917" s="107"/>
      <c r="Y5917" s="142">
        <v>0.373</v>
      </c>
    </row>
    <row r="5918" spans="2:25">
      <c r="B5918" s="83"/>
      <c r="C5918" s="84"/>
      <c r="D5918" s="83"/>
      <c r="E5918" s="83"/>
      <c r="F5918" s="83"/>
      <c r="G5918" s="83"/>
      <c r="H5918" s="83"/>
      <c r="I5918" s="83"/>
      <c r="J5918" s="83"/>
      <c r="K5918" s="83"/>
      <c r="L5918" s="83"/>
      <c r="M5918" s="83"/>
      <c r="N5918" s="83"/>
      <c r="O5918" s="83"/>
      <c r="P5918" s="84"/>
      <c r="Q5918" s="217"/>
      <c r="R5918" s="91">
        <f t="shared" ref="R5918" si="15589">IF(COUNTA(Y5916:DP5919)=0,0,HLOOKUP(R5917,Y5917:DP5919,2,FALSE))</f>
        <v>0</v>
      </c>
      <c r="S5918" s="92">
        <f t="shared" ref="S5918" si="15590">IF(COUNTA(Y5916:DP5919)=0,0,HLOOKUP(S5916,Y5916:DP5919,3,FALSE))</f>
        <v>0</v>
      </c>
      <c r="T5918" s="93"/>
      <c r="U5918" s="94">
        <f t="array" ref="U5918">IF(COUNTA(Y5916:DP5919)=0,0,IF(ISERROR(HLOOKUP(U5919,Y5919:DP5919,1,FALSE)),0,INDEX(Y5918:DP5918,MATCH(U5917&amp;U5919,Y5917:DP5917&amp;Y5919:DP5919,0))))</f>
        <v>0</v>
      </c>
      <c r="V5918" s="94">
        <f t="array" ref="V5918">IF(COUNTA(Y5916:DP5919)=0,0,IF(ISERROR(HLOOKUP(V5919,Y5919:DP5919,1,FALSE)),0,INDEX(Y5918:DP5918,MATCH(V5917&amp;V5919,Y5917:DP5917&amp;Y5919:DP5919,0))))</f>
        <v>0</v>
      </c>
      <c r="W5918" s="95"/>
      <c r="X5918" s="108"/>
      <c r="Y5918" s="143">
        <v>0</v>
      </c>
    </row>
    <row r="5919" spans="2:25" ht="13.9" thickBot="1">
      <c r="B5919" s="96"/>
      <c r="C5919" s="97"/>
      <c r="D5919" s="96"/>
      <c r="E5919" s="96"/>
      <c r="F5919" s="96"/>
      <c r="G5919" s="96"/>
      <c r="H5919" s="96"/>
      <c r="I5919" s="96"/>
      <c r="J5919" s="96"/>
      <c r="K5919" s="96"/>
      <c r="L5919" s="96"/>
      <c r="M5919" s="96"/>
      <c r="N5919" s="96"/>
      <c r="O5919" s="96"/>
      <c r="P5919" s="97"/>
      <c r="Q5919" s="218"/>
      <c r="R5919" s="98" t="str">
        <f t="shared" ref="R5919" si="15591">IF(COUNTA(Y5916:DP5919)=0,"none",HLOOKUP(R5917,Y5917:DP5919,3,FALSE))</f>
        <v>ECI</v>
      </c>
      <c r="S5919" s="99" t="str">
        <f t="shared" ref="S5919" si="15592">IF(COUNTA(Y5916:DP5919)=0,"none",HLOOKUP(S5916,Y5916:DP5919,4,FALSE))</f>
        <v>ECI</v>
      </c>
      <c r="T5919" s="100"/>
      <c r="U5919" s="100">
        <f t="array" ref="U5919">IF(COUNTA(Y5916:DP5919)=0,"none",IF($U$2="WAHR",$W$3,Abfrage!$F$4))</f>
        <v>0</v>
      </c>
      <c r="V5919" s="100">
        <f t="array" ref="V5919">IF(COUNTA(Y5916:DP5919)=0,"none",IF($U$2="WAHR",$W$3,Abfrage!$F$4))</f>
        <v>0</v>
      </c>
      <c r="W5919" s="100">
        <f t="array" ref="W5919">IF(COUNTA(Y5916:DP5919)=0,"none",IF($U$2="WAHR",$W$3,Abfrage!$F$4))</f>
        <v>0</v>
      </c>
      <c r="X5919" s="109"/>
      <c r="Y5919" s="144" t="s">
        <v>101</v>
      </c>
    </row>
    <row r="5920" spans="2:25">
      <c r="B5920" s="75" t="s">
        <v>3625</v>
      </c>
      <c r="C5920" s="76">
        <v>1000407866</v>
      </c>
      <c r="D5920" s="75" t="s">
        <v>95</v>
      </c>
      <c r="E5920" s="75" t="s">
        <v>90</v>
      </c>
      <c r="F5920" s="75" t="s">
        <v>685</v>
      </c>
      <c r="G5920" s="75" t="s">
        <v>685</v>
      </c>
      <c r="H5920" s="75" t="s">
        <v>93</v>
      </c>
      <c r="I5920" s="75" t="s">
        <v>79</v>
      </c>
      <c r="J5920" s="75" t="s">
        <v>3626</v>
      </c>
      <c r="K5920" s="75" t="s">
        <v>327</v>
      </c>
      <c r="L5920" s="75" t="s">
        <v>915</v>
      </c>
      <c r="M5920" s="75" t="s">
        <v>306</v>
      </c>
      <c r="N5920" s="75" t="s">
        <v>327</v>
      </c>
      <c r="O5920" s="75" t="s">
        <v>375</v>
      </c>
      <c r="P5920" s="76" t="s">
        <v>306</v>
      </c>
      <c r="Q5920" s="216"/>
      <c r="R5920" s="77">
        <f t="shared" ref="R5920" si="15593">IF(COUNTA(Y5920:DP5923)=0,"01.01.1900",INDEX(Y5920:DP5920,MATCH(R5921,Y5921:DP5921,0)))</f>
        <v>45569</v>
      </c>
      <c r="S5920" s="78">
        <f t="shared" ref="S5920" si="15594">IF(COUNTA(Y5920:DP5923)=0,"01.01.1900",MAX(Y5920:DP5920))</f>
        <v>45569</v>
      </c>
      <c r="T5920" s="79"/>
      <c r="U5920" s="80" t="str">
        <f t="array" ref="U5920">IF(COUNTA(Y5920:DP5923)=0,"01.01.1900",IF(ISERROR(HLOOKUP(U5923,Y5923:DP5923,1,FALSE)),"01.01.1900",INDEX(Y5920:DP5920,MATCH(U5921&amp;U5923,Y5921:DP5921&amp;Y5923:DP5923,0))))</f>
        <v>01.01.1900</v>
      </c>
      <c r="V5920" s="81">
        <f t="shared" ref="V5920" si="15595">IF(COUNTA(Y5920:DP5923)=0,"01.01.1900",_xlfn.MAXIFS(Y5920:DP5920,Y5923:DP5923,V5923))</f>
        <v>0</v>
      </c>
      <c r="W5920" s="82"/>
      <c r="X5920" s="106"/>
      <c r="Y5920" s="141">
        <v>45569</v>
      </c>
    </row>
    <row r="5921" spans="2:26">
      <c r="B5921" s="83"/>
      <c r="C5921" s="84"/>
      <c r="D5921" s="83"/>
      <c r="E5921" s="83"/>
      <c r="F5921" s="83"/>
      <c r="G5921" s="83"/>
      <c r="H5921" s="83"/>
      <c r="I5921" s="83"/>
      <c r="J5921" s="83"/>
      <c r="K5921" s="83"/>
      <c r="L5921" s="83"/>
      <c r="M5921" s="83"/>
      <c r="N5921" s="83"/>
      <c r="O5921" s="83"/>
      <c r="P5921" s="84"/>
      <c r="Q5921" s="217"/>
      <c r="R5921" s="85">
        <f t="shared" ref="R5921" si="15596">IF(COUNTA(Y5920:DP5923)=0,0,MIN(Y5921:DP5921))</f>
        <v>0.20200000000000001</v>
      </c>
      <c r="S5921" s="86">
        <f t="shared" ref="S5921" si="15597">IF(COUNTA(Y5920:DP5923)=0,0,HLOOKUP(S5920,Y5920:DP5923,2,FALSE))</f>
        <v>0.20200000000000001</v>
      </c>
      <c r="T5921" s="87">
        <f t="shared" ref="T5921" si="15598">IF(COUNTA(Y5920:DP5923)=0,0,AVERAGE(Y5921:DP5921))</f>
        <v>0.20200000000000001</v>
      </c>
      <c r="U5921" s="88">
        <f t="shared" ref="U5921" si="15599">IF(COUNTA(Y5920:DP5923)=0,0,_xlfn.MINIFS(Y5921:DP5921,Y5923:DP5923,U5923))</f>
        <v>0</v>
      </c>
      <c r="V5921" s="89">
        <f t="array" ref="V5921">IF(COUNTA(Y5920:DP5923)=0,0,IF(ISERROR(HLOOKUP(V5923,Y5923:DP5923,1,FALSE)),0,INDEX(Y5921:DP5921,MATCH(V5920&amp;V5923,Y5920:DP5920&amp;Y5923:DP5923,0))))</f>
        <v>0</v>
      </c>
      <c r="W5921" s="90">
        <f t="array" ref="W5921">IF(COUNTA(Y5920:DP5923)=0,0,IF(ISERROR(HLOOKUP(W5923,Y5923:DP5923,1,FALSE)),0,AVERAGEIF(Y5923:DP5923,$W5923,Y5921:DP5921)))</f>
        <v>0</v>
      </c>
      <c r="X5921" s="107"/>
      <c r="Y5921" s="142">
        <v>0.20200000000000001</v>
      </c>
    </row>
    <row r="5922" spans="2:26">
      <c r="B5922" s="83"/>
      <c r="C5922" s="84"/>
      <c r="D5922" s="83"/>
      <c r="E5922" s="83"/>
      <c r="F5922" s="83"/>
      <c r="G5922" s="83"/>
      <c r="H5922" s="83"/>
      <c r="I5922" s="83"/>
      <c r="J5922" s="83"/>
      <c r="K5922" s="83"/>
      <c r="L5922" s="83"/>
      <c r="M5922" s="83"/>
      <c r="N5922" s="83"/>
      <c r="O5922" s="83"/>
      <c r="P5922" s="84"/>
      <c r="Q5922" s="217"/>
      <c r="R5922" s="91">
        <f t="shared" ref="R5922" si="15600">IF(COUNTA(Y5920:DP5923)=0,0,HLOOKUP(R5921,Y5921:DP5923,2,FALSE))</f>
        <v>0</v>
      </c>
      <c r="S5922" s="92">
        <f t="shared" ref="S5922" si="15601">IF(COUNTA(Y5920:DP5923)=0,0,HLOOKUP(S5920,Y5920:DP5923,3,FALSE))</f>
        <v>0</v>
      </c>
      <c r="T5922" s="93"/>
      <c r="U5922" s="94">
        <f t="array" ref="U5922">IF(COUNTA(Y5920:DP5923)=0,0,IF(ISERROR(HLOOKUP(U5923,Y5923:DP5923,1,FALSE)),0,INDEX(Y5922:DP5922,MATCH(U5921&amp;U5923,Y5921:DP5921&amp;Y5923:DP5923,0))))</f>
        <v>0</v>
      </c>
      <c r="V5922" s="94">
        <f t="array" ref="V5922">IF(COUNTA(Y5920:DP5923)=0,0,IF(ISERROR(HLOOKUP(V5923,Y5923:DP5923,1,FALSE)),0,INDEX(Y5922:DP5922,MATCH(V5921&amp;V5923,Y5921:DP5921&amp;Y5923:DP5923,0))))</f>
        <v>0</v>
      </c>
      <c r="W5922" s="95"/>
      <c r="X5922" s="108"/>
      <c r="Y5922" s="143">
        <v>0</v>
      </c>
    </row>
    <row r="5923" spans="2:26" ht="13.9" thickBot="1">
      <c r="B5923" s="96"/>
      <c r="C5923" s="97"/>
      <c r="D5923" s="96"/>
      <c r="E5923" s="96"/>
      <c r="F5923" s="96"/>
      <c r="G5923" s="96"/>
      <c r="H5923" s="96"/>
      <c r="I5923" s="96"/>
      <c r="J5923" s="96"/>
      <c r="K5923" s="96"/>
      <c r="L5923" s="96"/>
      <c r="M5923" s="96"/>
      <c r="N5923" s="96"/>
      <c r="O5923" s="96"/>
      <c r="P5923" s="97"/>
      <c r="Q5923" s="218"/>
      <c r="R5923" s="98" t="str">
        <f t="shared" ref="R5923" si="15602">IF(COUNTA(Y5920:DP5923)=0,"none",HLOOKUP(R5921,Y5921:DP5923,3,FALSE))</f>
        <v>ECI</v>
      </c>
      <c r="S5923" s="99" t="str">
        <f t="shared" ref="S5923" si="15603">IF(COUNTA(Y5920:DP5923)=0,"none",HLOOKUP(S5920,Y5920:DP5923,4,FALSE))</f>
        <v>ECI</v>
      </c>
      <c r="T5923" s="100"/>
      <c r="U5923" s="100">
        <f t="array" ref="U5923">IF(COUNTA(Y5920:DP5923)=0,"none",IF($U$2="WAHR",$W$3,Abfrage!$F$4))</f>
        <v>0</v>
      </c>
      <c r="V5923" s="100">
        <f t="array" ref="V5923">IF(COUNTA(Y5920:DP5923)=0,"none",IF($U$2="WAHR",$W$3,Abfrage!$F$4))</f>
        <v>0</v>
      </c>
      <c r="W5923" s="100">
        <f t="array" ref="W5923">IF(COUNTA(Y5920:DP5923)=0,"none",IF($U$2="WAHR",$W$3,Abfrage!$F$4))</f>
        <v>0</v>
      </c>
      <c r="X5923" s="109"/>
      <c r="Y5923" s="144" t="s">
        <v>101</v>
      </c>
    </row>
    <row r="5924" spans="2:26">
      <c r="B5924" s="75" t="s">
        <v>3627</v>
      </c>
      <c r="C5924" s="76">
        <v>1000386510</v>
      </c>
      <c r="D5924" s="75" t="s">
        <v>95</v>
      </c>
      <c r="E5924" s="75" t="s">
        <v>148</v>
      </c>
      <c r="F5924" s="75" t="s">
        <v>96</v>
      </c>
      <c r="G5924" s="75" t="s">
        <v>96</v>
      </c>
      <c r="H5924" s="75" t="s">
        <v>50</v>
      </c>
      <c r="I5924" s="75" t="s">
        <v>79</v>
      </c>
      <c r="J5924" s="75" t="s">
        <v>3628</v>
      </c>
      <c r="K5924" s="75" t="s">
        <v>352</v>
      </c>
      <c r="L5924" s="75" t="s">
        <v>327</v>
      </c>
      <c r="M5924" s="75" t="s">
        <v>313</v>
      </c>
      <c r="N5924" s="75" t="s">
        <v>327</v>
      </c>
      <c r="O5924" s="75" t="s">
        <v>306</v>
      </c>
      <c r="P5924" s="76" t="s">
        <v>306</v>
      </c>
      <c r="Q5924" s="216"/>
      <c r="R5924" s="77">
        <f t="shared" ref="R5924" si="15604">IF(COUNTA(Y5924:DP5927)=0,"01.01.1900",INDEX(Y5924:DP5924,MATCH(R5925,Y5925:DP5925,0)))</f>
        <v>45569</v>
      </c>
      <c r="S5924" s="78">
        <f t="shared" ref="S5924" si="15605">IF(COUNTA(Y5924:DP5927)=0,"01.01.1900",MAX(Y5924:DP5924))</f>
        <v>45569</v>
      </c>
      <c r="T5924" s="79"/>
      <c r="U5924" s="80" t="str">
        <f t="array" ref="U5924">IF(COUNTA(Y5924:DP5927)=0,"01.01.1900",IF(ISERROR(HLOOKUP(U5927,Y5927:DP5927,1,FALSE)),"01.01.1900",INDEX(Y5924:DP5924,MATCH(U5925&amp;U5927,Y5925:DP5925&amp;Y5927:DP5927,0))))</f>
        <v>01.01.1900</v>
      </c>
      <c r="V5924" s="81">
        <f t="shared" ref="V5924" si="15606">IF(COUNTA(Y5924:DP5927)=0,"01.01.1900",_xlfn.MAXIFS(Y5924:DP5924,Y5927:DP5927,V5927))</f>
        <v>0</v>
      </c>
      <c r="W5924" s="82"/>
      <c r="X5924" s="106"/>
      <c r="Y5924" s="141">
        <v>45569</v>
      </c>
    </row>
    <row r="5925" spans="2:26">
      <c r="B5925" s="83"/>
      <c r="C5925" s="84"/>
      <c r="D5925" s="83"/>
      <c r="E5925" s="83"/>
      <c r="F5925" s="83"/>
      <c r="G5925" s="83"/>
      <c r="H5925" s="83"/>
      <c r="I5925" s="83"/>
      <c r="J5925" s="83"/>
      <c r="K5925" s="83"/>
      <c r="L5925" s="83"/>
      <c r="M5925" s="83"/>
      <c r="N5925" s="83"/>
      <c r="O5925" s="83"/>
      <c r="P5925" s="84"/>
      <c r="Q5925" s="217"/>
      <c r="R5925" s="85">
        <f t="shared" ref="R5925" si="15607">IF(COUNTA(Y5924:DP5927)=0,0,MIN(Y5925:DP5925))</f>
        <v>0.29599999999999999</v>
      </c>
      <c r="S5925" s="86">
        <f t="shared" ref="S5925" si="15608">IF(COUNTA(Y5924:DP5927)=0,0,HLOOKUP(S5924,Y5924:DP5927,2,FALSE))</f>
        <v>0.29599999999999999</v>
      </c>
      <c r="T5925" s="87">
        <f t="shared" ref="T5925" si="15609">IF(COUNTA(Y5924:DP5927)=0,0,AVERAGE(Y5925:DP5925))</f>
        <v>0.29599999999999999</v>
      </c>
      <c r="U5925" s="88">
        <f t="shared" ref="U5925" si="15610">IF(COUNTA(Y5924:DP5927)=0,0,_xlfn.MINIFS(Y5925:DP5925,Y5927:DP5927,U5927))</f>
        <v>0</v>
      </c>
      <c r="V5925" s="89">
        <f t="array" ref="V5925">IF(COUNTA(Y5924:DP5927)=0,0,IF(ISERROR(HLOOKUP(V5927,Y5927:DP5927,1,FALSE)),0,INDEX(Y5925:DP5925,MATCH(V5924&amp;V5927,Y5924:DP5924&amp;Y5927:DP5927,0))))</f>
        <v>0</v>
      </c>
      <c r="W5925" s="90">
        <f t="array" ref="W5925">IF(COUNTA(Y5924:DP5927)=0,0,IF(ISERROR(HLOOKUP(W5927,Y5927:DP5927,1,FALSE)),0,AVERAGEIF(Y5927:DP5927,$W5927,Y5925:DP5925)))</f>
        <v>0</v>
      </c>
      <c r="X5925" s="107"/>
      <c r="Y5925" s="142">
        <v>0.29599999999999999</v>
      </c>
    </row>
    <row r="5926" spans="2:26">
      <c r="B5926" s="83"/>
      <c r="C5926" s="84"/>
      <c r="D5926" s="83"/>
      <c r="E5926" s="83"/>
      <c r="F5926" s="83"/>
      <c r="G5926" s="83"/>
      <c r="H5926" s="83"/>
      <c r="I5926" s="83"/>
      <c r="J5926" s="83"/>
      <c r="K5926" s="83"/>
      <c r="L5926" s="83"/>
      <c r="M5926" s="83"/>
      <c r="N5926" s="83"/>
      <c r="O5926" s="83"/>
      <c r="P5926" s="84"/>
      <c r="Q5926" s="217"/>
      <c r="R5926" s="91">
        <f t="shared" ref="R5926" si="15611">IF(COUNTA(Y5924:DP5927)=0,0,HLOOKUP(R5925,Y5925:DP5927,2,FALSE))</f>
        <v>0</v>
      </c>
      <c r="S5926" s="92">
        <f t="shared" ref="S5926" si="15612">IF(COUNTA(Y5924:DP5927)=0,0,HLOOKUP(S5924,Y5924:DP5927,3,FALSE))</f>
        <v>0</v>
      </c>
      <c r="T5926" s="93"/>
      <c r="U5926" s="94">
        <f t="array" ref="U5926">IF(COUNTA(Y5924:DP5927)=0,0,IF(ISERROR(HLOOKUP(U5927,Y5927:DP5927,1,FALSE)),0,INDEX(Y5926:DP5926,MATCH(U5925&amp;U5927,Y5925:DP5925&amp;Y5927:DP5927,0))))</f>
        <v>0</v>
      </c>
      <c r="V5926" s="94">
        <f t="array" ref="V5926">IF(COUNTA(Y5924:DP5927)=0,0,IF(ISERROR(HLOOKUP(V5927,Y5927:DP5927,1,FALSE)),0,INDEX(Y5926:DP5926,MATCH(V5925&amp;V5927,Y5925:DP5925&amp;Y5927:DP5927,0))))</f>
        <v>0</v>
      </c>
      <c r="W5926" s="95"/>
      <c r="X5926" s="108"/>
      <c r="Y5926" s="143">
        <v>0</v>
      </c>
    </row>
    <row r="5927" spans="2:26" ht="13.9" thickBot="1">
      <c r="B5927" s="96"/>
      <c r="C5927" s="97"/>
      <c r="D5927" s="96"/>
      <c r="E5927" s="96"/>
      <c r="F5927" s="96"/>
      <c r="G5927" s="96"/>
      <c r="H5927" s="96"/>
      <c r="I5927" s="96"/>
      <c r="J5927" s="96"/>
      <c r="K5927" s="96"/>
      <c r="L5927" s="96"/>
      <c r="M5927" s="96"/>
      <c r="N5927" s="96"/>
      <c r="O5927" s="96"/>
      <c r="P5927" s="97"/>
      <c r="Q5927" s="218"/>
      <c r="R5927" s="98" t="str">
        <f t="shared" ref="R5927" si="15613">IF(COUNTA(Y5924:DP5927)=0,"none",HLOOKUP(R5925,Y5925:DP5927,3,FALSE))</f>
        <v>ECI</v>
      </c>
      <c r="S5927" s="99" t="str">
        <f t="shared" ref="S5927" si="15614">IF(COUNTA(Y5924:DP5927)=0,"none",HLOOKUP(S5924,Y5924:DP5927,4,FALSE))</f>
        <v>ECI</v>
      </c>
      <c r="T5927" s="100"/>
      <c r="U5927" s="100">
        <f t="array" ref="U5927">IF(COUNTA(Y5924:DP5927)=0,"none",IF($U$2="WAHR",$W$3,Abfrage!$F$4))</f>
        <v>0</v>
      </c>
      <c r="V5927" s="100">
        <f t="array" ref="V5927">IF(COUNTA(Y5924:DP5927)=0,"none",IF($U$2="WAHR",$W$3,Abfrage!$F$4))</f>
        <v>0</v>
      </c>
      <c r="W5927" s="100">
        <f t="array" ref="W5927">IF(COUNTA(Y5924:DP5927)=0,"none",IF($U$2="WAHR",$W$3,Abfrage!$F$4))</f>
        <v>0</v>
      </c>
      <c r="X5927" s="109"/>
      <c r="Y5927" s="144" t="s">
        <v>101</v>
      </c>
    </row>
    <row r="5928" spans="2:26">
      <c r="B5928" s="75" t="s">
        <v>3629</v>
      </c>
      <c r="C5928" s="76">
        <v>1000386551</v>
      </c>
      <c r="D5928" s="75" t="s">
        <v>95</v>
      </c>
      <c r="E5928" s="75" t="s">
        <v>148</v>
      </c>
      <c r="F5928" s="75" t="s">
        <v>96</v>
      </c>
      <c r="G5928" s="75" t="s">
        <v>96</v>
      </c>
      <c r="H5928" s="75" t="s">
        <v>50</v>
      </c>
      <c r="I5928" s="75" t="s">
        <v>79</v>
      </c>
      <c r="J5928" s="75" t="s">
        <v>3630</v>
      </c>
      <c r="K5928" s="75" t="s">
        <v>393</v>
      </c>
      <c r="L5928" s="75" t="s">
        <v>331</v>
      </c>
      <c r="M5928" s="75" t="s">
        <v>313</v>
      </c>
      <c r="N5928" s="75" t="s">
        <v>327</v>
      </c>
      <c r="O5928" s="75" t="s">
        <v>306</v>
      </c>
      <c r="P5928" s="76" t="s">
        <v>306</v>
      </c>
      <c r="Q5928" s="216"/>
      <c r="R5928" s="77">
        <f t="shared" ref="R5928" si="15615">IF(COUNTA(Y5928:DP5931)=0,"01.01.1900",INDEX(Y5928:DP5928,MATCH(R5929,Y5929:DP5929,0)))</f>
        <v>45569</v>
      </c>
      <c r="S5928" s="78">
        <f t="shared" ref="S5928" si="15616">IF(COUNTA(Y5928:DP5931)=0,"01.01.1900",MAX(Y5928:DP5928))</f>
        <v>45569</v>
      </c>
      <c r="T5928" s="79"/>
      <c r="U5928" s="80" t="str">
        <f t="array" ref="U5928">IF(COUNTA(Y5928:DP5931)=0,"01.01.1900",IF(ISERROR(HLOOKUP(U5931,Y5931:DP5931,1,FALSE)),"01.01.1900",INDEX(Y5928:DP5928,MATCH(U5929&amp;U5931,Y5929:DP5929&amp;Y5931:DP5931,0))))</f>
        <v>01.01.1900</v>
      </c>
      <c r="V5928" s="81">
        <f t="shared" ref="V5928" si="15617">IF(COUNTA(Y5928:DP5931)=0,"01.01.1900",_xlfn.MAXIFS(Y5928:DP5928,Y5931:DP5931,V5931))</f>
        <v>0</v>
      </c>
      <c r="W5928" s="82"/>
      <c r="X5928" s="106"/>
      <c r="Y5928" s="141">
        <v>45569</v>
      </c>
    </row>
    <row r="5929" spans="2:26">
      <c r="B5929" s="83"/>
      <c r="C5929" s="84"/>
      <c r="D5929" s="83"/>
      <c r="E5929" s="83"/>
      <c r="F5929" s="83"/>
      <c r="G5929" s="83"/>
      <c r="H5929" s="83"/>
      <c r="I5929" s="83"/>
      <c r="J5929" s="83"/>
      <c r="K5929" s="83"/>
      <c r="L5929" s="83"/>
      <c r="M5929" s="83"/>
      <c r="N5929" s="83"/>
      <c r="O5929" s="83"/>
      <c r="P5929" s="84"/>
      <c r="Q5929" s="217"/>
      <c r="R5929" s="85">
        <f t="shared" ref="R5929" si="15618">IF(COUNTA(Y5928:DP5931)=0,0,MIN(Y5929:DP5929))</f>
        <v>0.373</v>
      </c>
      <c r="S5929" s="86">
        <f t="shared" ref="S5929" si="15619">IF(COUNTA(Y5928:DP5931)=0,0,HLOOKUP(S5928,Y5928:DP5931,2,FALSE))</f>
        <v>0.373</v>
      </c>
      <c r="T5929" s="87">
        <f t="shared" ref="T5929" si="15620">IF(COUNTA(Y5928:DP5931)=0,0,AVERAGE(Y5929:DP5929))</f>
        <v>0.373</v>
      </c>
      <c r="U5929" s="88">
        <f t="shared" ref="U5929" si="15621">IF(COUNTA(Y5928:DP5931)=0,0,_xlfn.MINIFS(Y5929:DP5929,Y5931:DP5931,U5931))</f>
        <v>0</v>
      </c>
      <c r="V5929" s="89">
        <f t="array" ref="V5929">IF(COUNTA(Y5928:DP5931)=0,0,IF(ISERROR(HLOOKUP(V5931,Y5931:DP5931,1,FALSE)),0,INDEX(Y5929:DP5929,MATCH(V5928&amp;V5931,Y5928:DP5928&amp;Y5931:DP5931,0))))</f>
        <v>0</v>
      </c>
      <c r="W5929" s="90">
        <f t="array" ref="W5929">IF(COUNTA(Y5928:DP5931)=0,0,IF(ISERROR(HLOOKUP(W5931,Y5931:DP5931,1,FALSE)),0,AVERAGEIF(Y5931:DP5931,$W5931,Y5929:DP5929)))</f>
        <v>0</v>
      </c>
      <c r="X5929" s="107"/>
      <c r="Y5929" s="142">
        <v>0.373</v>
      </c>
    </row>
    <row r="5930" spans="2:26">
      <c r="B5930" s="83"/>
      <c r="C5930" s="84"/>
      <c r="D5930" s="83"/>
      <c r="E5930" s="83"/>
      <c r="F5930" s="83"/>
      <c r="G5930" s="83"/>
      <c r="H5930" s="83"/>
      <c r="I5930" s="83"/>
      <c r="J5930" s="83"/>
      <c r="K5930" s="83"/>
      <c r="L5930" s="83"/>
      <c r="M5930" s="83"/>
      <c r="N5930" s="83"/>
      <c r="O5930" s="83"/>
      <c r="P5930" s="84"/>
      <c r="Q5930" s="217"/>
      <c r="R5930" s="91">
        <f t="shared" ref="R5930" si="15622">IF(COUNTA(Y5928:DP5931)=0,0,HLOOKUP(R5929,Y5929:DP5931,2,FALSE))</f>
        <v>0</v>
      </c>
      <c r="S5930" s="92">
        <f t="shared" ref="S5930" si="15623">IF(COUNTA(Y5928:DP5931)=0,0,HLOOKUP(S5928,Y5928:DP5931,3,FALSE))</f>
        <v>0</v>
      </c>
      <c r="T5930" s="93"/>
      <c r="U5930" s="94">
        <f t="array" ref="U5930">IF(COUNTA(Y5928:DP5931)=0,0,IF(ISERROR(HLOOKUP(U5931,Y5931:DP5931,1,FALSE)),0,INDEX(Y5930:DP5930,MATCH(U5929&amp;U5931,Y5929:DP5929&amp;Y5931:DP5931,0))))</f>
        <v>0</v>
      </c>
      <c r="V5930" s="94">
        <f t="array" ref="V5930">IF(COUNTA(Y5928:DP5931)=0,0,IF(ISERROR(HLOOKUP(V5931,Y5931:DP5931,1,FALSE)),0,INDEX(Y5930:DP5930,MATCH(V5929&amp;V5931,Y5929:DP5929&amp;Y5931:DP5931,0))))</f>
        <v>0</v>
      </c>
      <c r="W5930" s="95"/>
      <c r="X5930" s="108"/>
      <c r="Y5930" s="143">
        <v>0</v>
      </c>
    </row>
    <row r="5931" spans="2:26" ht="13.9" thickBot="1">
      <c r="B5931" s="96"/>
      <c r="C5931" s="97"/>
      <c r="D5931" s="96"/>
      <c r="E5931" s="96"/>
      <c r="F5931" s="96"/>
      <c r="G5931" s="96"/>
      <c r="H5931" s="96"/>
      <c r="I5931" s="96"/>
      <c r="J5931" s="96"/>
      <c r="K5931" s="96"/>
      <c r="L5931" s="96"/>
      <c r="M5931" s="96"/>
      <c r="N5931" s="96"/>
      <c r="O5931" s="96"/>
      <c r="P5931" s="97"/>
      <c r="Q5931" s="218"/>
      <c r="R5931" s="98" t="str">
        <f t="shared" ref="R5931" si="15624">IF(COUNTA(Y5928:DP5931)=0,"none",HLOOKUP(R5929,Y5929:DP5931,3,FALSE))</f>
        <v>ECI</v>
      </c>
      <c r="S5931" s="99" t="str">
        <f t="shared" ref="S5931" si="15625">IF(COUNTA(Y5928:DP5931)=0,"none",HLOOKUP(S5928,Y5928:DP5931,4,FALSE))</f>
        <v>ECI</v>
      </c>
      <c r="T5931" s="100"/>
      <c r="U5931" s="100">
        <f t="array" ref="U5931">IF(COUNTA(Y5928:DP5931)=0,"none",IF($U$2="WAHR",$W$3,Abfrage!$F$4))</f>
        <v>0</v>
      </c>
      <c r="V5931" s="100">
        <f t="array" ref="V5931">IF(COUNTA(Y5928:DP5931)=0,"none",IF($U$2="WAHR",$W$3,Abfrage!$F$4))</f>
        <v>0</v>
      </c>
      <c r="W5931" s="100">
        <f t="array" ref="W5931">IF(COUNTA(Y5928:DP5931)=0,"none",IF($U$2="WAHR",$W$3,Abfrage!$F$4))</f>
        <v>0</v>
      </c>
      <c r="X5931" s="109"/>
      <c r="Y5931" s="144" t="s">
        <v>101</v>
      </c>
    </row>
    <row r="5932" spans="2:26">
      <c r="B5932" s="75" t="s">
        <v>3631</v>
      </c>
      <c r="C5932" s="76">
        <v>1000407864</v>
      </c>
      <c r="D5932" s="75" t="s">
        <v>95</v>
      </c>
      <c r="E5932" s="75" t="s">
        <v>90</v>
      </c>
      <c r="F5932" s="75" t="s">
        <v>685</v>
      </c>
      <c r="G5932" s="75" t="s">
        <v>685</v>
      </c>
      <c r="H5932" s="75" t="s">
        <v>93</v>
      </c>
      <c r="I5932" s="75" t="s">
        <v>79</v>
      </c>
      <c r="J5932" s="75" t="s">
        <v>3632</v>
      </c>
      <c r="K5932" s="75" t="s">
        <v>331</v>
      </c>
      <c r="L5932" s="75" t="s">
        <v>325</v>
      </c>
      <c r="M5932" s="75" t="s">
        <v>306</v>
      </c>
      <c r="N5932" s="75" t="s">
        <v>327</v>
      </c>
      <c r="O5932" s="75" t="s">
        <v>476</v>
      </c>
      <c r="P5932" s="76" t="s">
        <v>306</v>
      </c>
      <c r="Q5932" s="216"/>
      <c r="R5932" s="77">
        <f t="shared" ref="R5932" si="15626">IF(COUNTA(Y5932:DP5935)=0,"01.01.1900",INDEX(Y5932:DP5932,MATCH(R5933,Y5933:DP5933,0)))</f>
        <v>45845</v>
      </c>
      <c r="S5932" s="78">
        <f t="shared" ref="S5932" si="15627">IF(COUNTA(Y5932:DP5935)=0,"01.01.1900",MAX(Y5932:DP5932))</f>
        <v>45845</v>
      </c>
      <c r="T5932" s="79"/>
      <c r="U5932" s="80" t="str">
        <f t="array" ref="U5932">IF(COUNTA(Y5932:DP5935)=0,"01.01.1900",IF(ISERROR(HLOOKUP(U5935,Y5935:DP5935,1,FALSE)),"01.01.1900",INDEX(Y5932:DP5932,MATCH(U5933&amp;U5935,Y5933:DP5933&amp;Y5935:DP5935,0))))</f>
        <v>01.01.1900</v>
      </c>
      <c r="V5932" s="81">
        <f t="shared" ref="V5932" si="15628">IF(COUNTA(Y5932:DP5935)=0,"01.01.1900",_xlfn.MAXIFS(Y5932:DP5932,Y5935:DP5935,V5935))</f>
        <v>0</v>
      </c>
      <c r="W5932" s="82"/>
      <c r="X5932" s="106"/>
      <c r="Y5932" s="141">
        <v>45569</v>
      </c>
      <c r="Z5932" s="141">
        <v>45845</v>
      </c>
    </row>
    <row r="5933" spans="2:26">
      <c r="B5933" s="83"/>
      <c r="C5933" s="84"/>
      <c r="D5933" s="83"/>
      <c r="E5933" s="83"/>
      <c r="F5933" s="83"/>
      <c r="G5933" s="83"/>
      <c r="H5933" s="83"/>
      <c r="I5933" s="83"/>
      <c r="J5933" s="83"/>
      <c r="K5933" s="83"/>
      <c r="L5933" s="83"/>
      <c r="M5933" s="83"/>
      <c r="N5933" s="83"/>
      <c r="O5933" s="83"/>
      <c r="P5933" s="84"/>
      <c r="Q5933" s="217"/>
      <c r="R5933" s="85">
        <f t="shared" ref="R5933" si="15629">IF(COUNTA(Y5932:DP5935)=0,0,MIN(Y5933:DP5933))</f>
        <v>0.06</v>
      </c>
      <c r="S5933" s="86">
        <f t="shared" ref="S5933" si="15630">IF(COUNTA(Y5932:DP5935)=0,0,HLOOKUP(S5932,Y5932:DP5935,2,FALSE))</f>
        <v>0.06</v>
      </c>
      <c r="T5933" s="87">
        <f t="shared" ref="T5933" si="15631">IF(COUNTA(Y5932:DP5935)=0,0,AVERAGE(Y5933:DP5933))</f>
        <v>0.13100000000000001</v>
      </c>
      <c r="U5933" s="88">
        <f t="shared" ref="U5933" si="15632">IF(COUNTA(Y5932:DP5935)=0,0,_xlfn.MINIFS(Y5933:DP5933,Y5935:DP5935,U5935))</f>
        <v>0</v>
      </c>
      <c r="V5933" s="89">
        <f t="array" ref="V5933">IF(COUNTA(Y5932:DP5935)=0,0,IF(ISERROR(HLOOKUP(V5935,Y5935:DP5935,1,FALSE)),0,INDEX(Y5933:DP5933,MATCH(V5932&amp;V5935,Y5932:DP5932&amp;Y5935:DP5935,0))))</f>
        <v>0</v>
      </c>
      <c r="W5933" s="90">
        <f t="array" ref="W5933">IF(COUNTA(Y5932:DP5935)=0,0,IF(ISERROR(HLOOKUP(W5935,Y5935:DP5935,1,FALSE)),0,AVERAGEIF(Y5935:DP5935,$W5935,Y5933:DP5933)))</f>
        <v>0</v>
      </c>
      <c r="X5933" s="107"/>
      <c r="Y5933" s="142">
        <v>0.20200000000000001</v>
      </c>
      <c r="Z5933" s="142">
        <v>0.06</v>
      </c>
    </row>
    <row r="5934" spans="2:26">
      <c r="B5934" s="83"/>
      <c r="C5934" s="84"/>
      <c r="D5934" s="83"/>
      <c r="E5934" s="83"/>
      <c r="F5934" s="83"/>
      <c r="G5934" s="83"/>
      <c r="H5934" s="83"/>
      <c r="I5934" s="83"/>
      <c r="J5934" s="83"/>
      <c r="K5934" s="83"/>
      <c r="L5934" s="83"/>
      <c r="M5934" s="83"/>
      <c r="N5934" s="83"/>
      <c r="O5934" s="83"/>
      <c r="P5934" s="84"/>
      <c r="Q5934" s="217"/>
      <c r="R5934" s="91">
        <f t="shared" ref="R5934" si="15633">IF(COUNTA(Y5932:DP5935)=0,0,HLOOKUP(R5933,Y5933:DP5935,2,FALSE))</f>
        <v>500</v>
      </c>
      <c r="S5934" s="92">
        <f t="shared" ref="S5934" si="15634">IF(COUNTA(Y5932:DP5935)=0,0,HLOOKUP(S5932,Y5932:DP5935,3,FALSE))</f>
        <v>500</v>
      </c>
      <c r="T5934" s="93"/>
      <c r="U5934" s="94">
        <f t="array" ref="U5934">IF(COUNTA(Y5932:DP5935)=0,0,IF(ISERROR(HLOOKUP(U5935,Y5935:DP5935,1,FALSE)),0,INDEX(Y5934:DP5934,MATCH(U5933&amp;U5935,Y5933:DP5933&amp;Y5935:DP5935,0))))</f>
        <v>0</v>
      </c>
      <c r="V5934" s="94">
        <f t="array" ref="V5934">IF(COUNTA(Y5932:DP5935)=0,0,IF(ISERROR(HLOOKUP(V5935,Y5935:DP5935,1,FALSE)),0,INDEX(Y5934:DP5934,MATCH(V5933&amp;V5935,Y5933:DP5933&amp;Y5935:DP5935,0))))</f>
        <v>0</v>
      </c>
      <c r="W5934" s="95"/>
      <c r="X5934" s="108"/>
      <c r="Y5934" s="143">
        <v>0</v>
      </c>
      <c r="Z5934" s="143">
        <v>500</v>
      </c>
    </row>
    <row r="5935" spans="2:26" ht="13.9" thickBot="1">
      <c r="B5935" s="96"/>
      <c r="C5935" s="97"/>
      <c r="D5935" s="96"/>
      <c r="E5935" s="96"/>
      <c r="F5935" s="96"/>
      <c r="G5935" s="96"/>
      <c r="H5935" s="96"/>
      <c r="I5935" s="96"/>
      <c r="J5935" s="96"/>
      <c r="K5935" s="96"/>
      <c r="L5935" s="96"/>
      <c r="M5935" s="96"/>
      <c r="N5935" s="96"/>
      <c r="O5935" s="96"/>
      <c r="P5935" s="97"/>
      <c r="Q5935" s="218"/>
      <c r="R5935" s="98" t="str">
        <f t="shared" ref="R5935" si="15635">IF(COUNTA(Y5932:DP5935)=0,"none",HLOOKUP(R5933,Y5933:DP5935,3,FALSE))</f>
        <v>www (-30%)</v>
      </c>
      <c r="S5935" s="99" t="str">
        <f t="shared" ref="S5935" si="15636">IF(COUNTA(Y5932:DP5935)=0,"none",HLOOKUP(S5932,Y5932:DP5935,4,FALSE))</f>
        <v>www (-30%)</v>
      </c>
      <c r="T5935" s="100"/>
      <c r="U5935" s="100">
        <f t="array" ref="U5935">IF(COUNTA(Y5932:DP5935)=0,"none",IF($U$2="WAHR",$W$3,Abfrage!$F$4))</f>
        <v>0</v>
      </c>
      <c r="V5935" s="100">
        <f t="array" ref="V5935">IF(COUNTA(Y5932:DP5935)=0,"none",IF($U$2="WAHR",$W$3,Abfrage!$F$4))</f>
        <v>0</v>
      </c>
      <c r="W5935" s="100">
        <f t="array" ref="W5935">IF(COUNTA(Y5932:DP5935)=0,"none",IF($U$2="WAHR",$W$3,Abfrage!$F$4))</f>
        <v>0</v>
      </c>
      <c r="X5935" s="109"/>
      <c r="Y5935" s="144" t="s">
        <v>101</v>
      </c>
      <c r="Z5935" s="144" t="s">
        <v>43</v>
      </c>
    </row>
    <row r="5936" spans="2:26">
      <c r="B5936" s="75" t="s">
        <v>3633</v>
      </c>
      <c r="C5936" s="76">
        <v>1000407850</v>
      </c>
      <c r="D5936" s="75" t="s">
        <v>95</v>
      </c>
      <c r="E5936" s="75" t="s">
        <v>90</v>
      </c>
      <c r="F5936" s="75" t="s">
        <v>122</v>
      </c>
      <c r="G5936" s="75" t="s">
        <v>122</v>
      </c>
      <c r="H5936" s="75" t="s">
        <v>40</v>
      </c>
      <c r="I5936" s="75" t="s">
        <v>79</v>
      </c>
      <c r="J5936" s="75" t="s">
        <v>3634</v>
      </c>
      <c r="K5936" s="75" t="s">
        <v>306</v>
      </c>
      <c r="L5936" s="75" t="s">
        <v>306</v>
      </c>
      <c r="M5936" s="75" t="s">
        <v>306</v>
      </c>
      <c r="N5936" s="75" t="s">
        <v>327</v>
      </c>
      <c r="O5936" s="75" t="s">
        <v>306</v>
      </c>
      <c r="P5936" s="76" t="s">
        <v>306</v>
      </c>
      <c r="Q5936" s="216"/>
      <c r="R5936" s="77">
        <f t="shared" ref="R5936" si="15637">IF(COUNTA(Y5936:DP5939)=0,"01.01.1900",INDEX(Y5936:DP5936,MATCH(R5937,Y5937:DP5937,0)))</f>
        <v>45847</v>
      </c>
      <c r="S5936" s="78">
        <f t="shared" ref="S5936" si="15638">IF(COUNTA(Y5936:DP5939)=0,"01.01.1900",MAX(Y5936:DP5936))</f>
        <v>45847</v>
      </c>
      <c r="T5936" s="79"/>
      <c r="U5936" s="80" t="str">
        <f t="array" ref="U5936">IF(COUNTA(Y5936:DP5939)=0,"01.01.1900",IF(ISERROR(HLOOKUP(U5939,Y5939:DP5939,1,FALSE)),"01.01.1900",INDEX(Y5936:DP5936,MATCH(U5937&amp;U5939,Y5937:DP5937&amp;Y5939:DP5939,0))))</f>
        <v>01.01.1900</v>
      </c>
      <c r="V5936" s="81">
        <f t="shared" ref="V5936" si="15639">IF(COUNTA(Y5936:DP5939)=0,"01.01.1900",_xlfn.MAXIFS(Y5936:DP5936,Y5939:DP5939,V5939))</f>
        <v>0</v>
      </c>
      <c r="W5936" s="82"/>
      <c r="X5936" s="106"/>
      <c r="Y5936" s="141">
        <v>45847</v>
      </c>
    </row>
    <row r="5937" spans="2:26">
      <c r="B5937" s="83"/>
      <c r="C5937" s="84"/>
      <c r="D5937" s="83"/>
      <c r="E5937" s="83"/>
      <c r="F5937" s="83"/>
      <c r="G5937" s="83"/>
      <c r="H5937" s="83"/>
      <c r="I5937" s="83"/>
      <c r="J5937" s="83"/>
      <c r="K5937" s="83"/>
      <c r="L5937" s="83"/>
      <c r="M5937" s="83"/>
      <c r="N5937" s="83"/>
      <c r="O5937" s="83"/>
      <c r="P5937" s="84"/>
      <c r="Q5937" s="217"/>
      <c r="R5937" s="85">
        <f t="shared" ref="R5937" si="15640">IF(COUNTA(Y5936:DP5939)=0,0,MIN(Y5937:DP5937))</f>
        <v>0.16</v>
      </c>
      <c r="S5937" s="86">
        <f t="shared" ref="S5937" si="15641">IF(COUNTA(Y5936:DP5939)=0,0,HLOOKUP(S5936,Y5936:DP5939,2,FALSE))</f>
        <v>0.16</v>
      </c>
      <c r="T5937" s="87">
        <f t="shared" ref="T5937" si="15642">IF(COUNTA(Y5936:DP5939)=0,0,AVERAGE(Y5937:DP5937))</f>
        <v>0.16</v>
      </c>
      <c r="U5937" s="88">
        <f t="shared" ref="U5937" si="15643">IF(COUNTA(Y5936:DP5939)=0,0,_xlfn.MINIFS(Y5937:DP5937,Y5939:DP5939,U5939))</f>
        <v>0</v>
      </c>
      <c r="V5937" s="89">
        <f t="array" ref="V5937">IF(COUNTA(Y5936:DP5939)=0,0,IF(ISERROR(HLOOKUP(V5939,Y5939:DP5939,1,FALSE)),0,INDEX(Y5937:DP5937,MATCH(V5936&amp;V5939,Y5936:DP5936&amp;Y5939:DP5939,0))))</f>
        <v>0</v>
      </c>
      <c r="W5937" s="90">
        <f t="array" ref="W5937">IF(COUNTA(Y5936:DP5939)=0,0,IF(ISERROR(HLOOKUP(W5939,Y5939:DP5939,1,FALSE)),0,AVERAGEIF(Y5939:DP5939,$W5939,Y5937:DP5937)))</f>
        <v>0</v>
      </c>
      <c r="X5937" s="107"/>
      <c r="Y5937" s="142">
        <v>0.16</v>
      </c>
    </row>
    <row r="5938" spans="2:26">
      <c r="B5938" s="83"/>
      <c r="C5938" s="84"/>
      <c r="D5938" s="83"/>
      <c r="E5938" s="83"/>
      <c r="F5938" s="83"/>
      <c r="G5938" s="83"/>
      <c r="H5938" s="83"/>
      <c r="I5938" s="83"/>
      <c r="J5938" s="83"/>
      <c r="K5938" s="83"/>
      <c r="L5938" s="83"/>
      <c r="M5938" s="83"/>
      <c r="N5938" s="83"/>
      <c r="O5938" s="83"/>
      <c r="P5938" s="84"/>
      <c r="Q5938" s="217"/>
      <c r="R5938" s="91">
        <f t="shared" ref="R5938" si="15644">IF(COUNTA(Y5936:DP5939)=0,0,HLOOKUP(R5937,Y5937:DP5939,2,FALSE))</f>
        <v>1</v>
      </c>
      <c r="S5938" s="92">
        <f t="shared" ref="S5938" si="15645">IF(COUNTA(Y5936:DP5939)=0,0,HLOOKUP(S5936,Y5936:DP5939,3,FALSE))</f>
        <v>1</v>
      </c>
      <c r="T5938" s="93"/>
      <c r="U5938" s="94">
        <f t="array" ref="U5938">IF(COUNTA(Y5936:DP5939)=0,0,IF(ISERROR(HLOOKUP(U5939,Y5939:DP5939,1,FALSE)),0,INDEX(Y5938:DP5938,MATCH(U5937&amp;U5939,Y5937:DP5937&amp;Y5939:DP5939,0))))</f>
        <v>0</v>
      </c>
      <c r="V5938" s="94">
        <f t="array" ref="V5938">IF(COUNTA(Y5936:DP5939)=0,0,IF(ISERROR(HLOOKUP(V5939,Y5939:DP5939,1,FALSE)),0,INDEX(Y5938:DP5938,MATCH(V5937&amp;V5939,Y5937:DP5937&amp;Y5939:DP5939,0))))</f>
        <v>0</v>
      </c>
      <c r="W5938" s="95"/>
      <c r="X5938" s="108"/>
      <c r="Y5938" s="143">
        <v>1</v>
      </c>
    </row>
    <row r="5939" spans="2:26" ht="13.9" thickBot="1">
      <c r="B5939" s="96"/>
      <c r="C5939" s="97"/>
      <c r="D5939" s="96"/>
      <c r="E5939" s="96"/>
      <c r="F5939" s="96"/>
      <c r="G5939" s="96"/>
      <c r="H5939" s="96"/>
      <c r="I5939" s="96"/>
      <c r="J5939" s="96"/>
      <c r="K5939" s="96"/>
      <c r="L5939" s="96"/>
      <c r="M5939" s="96"/>
      <c r="N5939" s="96"/>
      <c r="O5939" s="96"/>
      <c r="P5939" s="97"/>
      <c r="Q5939" s="218"/>
      <c r="R5939" s="98" t="str">
        <f t="shared" ref="R5939" si="15646">IF(COUNTA(Y5936:DP5939)=0,"none",HLOOKUP(R5937,Y5937:DP5939,3,FALSE))</f>
        <v>SAP</v>
      </c>
      <c r="S5939" s="99" t="str">
        <f t="shared" ref="S5939" si="15647">IF(COUNTA(Y5936:DP5939)=0,"none",HLOOKUP(S5936,Y5936:DP5939,4,FALSE))</f>
        <v>SAP</v>
      </c>
      <c r="T5939" s="100"/>
      <c r="U5939" s="100">
        <f t="array" ref="U5939">IF(COUNTA(Y5936:DP5939)=0,"none",IF($U$2="WAHR",$W$3,Abfrage!$F$4))</f>
        <v>0</v>
      </c>
      <c r="V5939" s="100">
        <f t="array" ref="V5939">IF(COUNTA(Y5936:DP5939)=0,"none",IF($U$2="WAHR",$W$3,Abfrage!$F$4))</f>
        <v>0</v>
      </c>
      <c r="W5939" s="100">
        <f t="array" ref="W5939">IF(COUNTA(Y5936:DP5939)=0,"none",IF($U$2="WAHR",$W$3,Abfrage!$F$4))</f>
        <v>0</v>
      </c>
      <c r="X5939" s="109"/>
      <c r="Y5939" s="144" t="s">
        <v>47</v>
      </c>
    </row>
    <row r="5940" spans="2:26">
      <c r="B5940" s="75" t="s">
        <v>3635</v>
      </c>
      <c r="C5940" s="76">
        <v>1000407858</v>
      </c>
      <c r="D5940" s="75" t="s">
        <v>95</v>
      </c>
      <c r="E5940" s="75" t="s">
        <v>148</v>
      </c>
      <c r="F5940" s="75" t="s">
        <v>96</v>
      </c>
      <c r="G5940" s="75" t="s">
        <v>96</v>
      </c>
      <c r="H5940" s="75" t="s">
        <v>50</v>
      </c>
      <c r="I5940" s="75" t="s">
        <v>51</v>
      </c>
      <c r="J5940" s="75" t="s">
        <v>3636</v>
      </c>
      <c r="K5940" s="75" t="s">
        <v>327</v>
      </c>
      <c r="L5940" s="75" t="s">
        <v>326</v>
      </c>
      <c r="M5940" s="75" t="s">
        <v>313</v>
      </c>
      <c r="N5940" s="75" t="s">
        <v>327</v>
      </c>
      <c r="O5940" s="75" t="s">
        <v>306</v>
      </c>
      <c r="P5940" s="76" t="s">
        <v>306</v>
      </c>
      <c r="Q5940" s="216"/>
      <c r="R5940" s="77">
        <f t="shared" ref="R5940" si="15648">IF(COUNTA(Y5940:DP5943)=0,"01.01.1900",INDEX(Y5940:DP5940,MATCH(R5941,Y5941:DP5941,0)))</f>
        <v>45845</v>
      </c>
      <c r="S5940" s="78">
        <f t="shared" ref="S5940" si="15649">IF(COUNTA(Y5940:DP5943)=0,"01.01.1900",MAX(Y5940:DP5940))</f>
        <v>45845</v>
      </c>
      <c r="T5940" s="79"/>
      <c r="U5940" s="80" t="str">
        <f t="array" ref="U5940">IF(COUNTA(Y5940:DP5943)=0,"01.01.1900",IF(ISERROR(HLOOKUP(U5943,Y5943:DP5943,1,FALSE)),"01.01.1900",INDEX(Y5940:DP5940,MATCH(U5941&amp;U5943,Y5941:DP5941&amp;Y5943:DP5943,0))))</f>
        <v>01.01.1900</v>
      </c>
      <c r="V5940" s="81">
        <f t="shared" ref="V5940" si="15650">IF(COUNTA(Y5940:DP5943)=0,"01.01.1900",_xlfn.MAXIFS(Y5940:DP5940,Y5943:DP5943,V5943))</f>
        <v>0</v>
      </c>
      <c r="W5940" s="82"/>
      <c r="X5940" s="106"/>
      <c r="Y5940" s="141">
        <v>45845</v>
      </c>
    </row>
    <row r="5941" spans="2:26">
      <c r="B5941" s="83"/>
      <c r="C5941" s="84"/>
      <c r="D5941" s="83"/>
      <c r="E5941" s="83"/>
      <c r="F5941" s="83"/>
      <c r="G5941" s="83"/>
      <c r="H5941" s="83"/>
      <c r="I5941" s="83"/>
      <c r="J5941" s="83"/>
      <c r="K5941" s="83"/>
      <c r="L5941" s="83"/>
      <c r="M5941" s="83"/>
      <c r="N5941" s="83"/>
      <c r="O5941" s="83"/>
      <c r="P5941" s="84"/>
      <c r="Q5941" s="217"/>
      <c r="R5941" s="85">
        <f t="shared" ref="R5941" si="15651">IF(COUNTA(Y5940:DP5943)=0,0,MIN(Y5941:DP5941))</f>
        <v>0.224</v>
      </c>
      <c r="S5941" s="86">
        <f t="shared" ref="S5941" si="15652">IF(COUNTA(Y5940:DP5943)=0,0,HLOOKUP(S5940,Y5940:DP5943,2,FALSE))</f>
        <v>0.224</v>
      </c>
      <c r="T5941" s="87">
        <f t="shared" ref="T5941" si="15653">IF(COUNTA(Y5940:DP5943)=0,0,AVERAGE(Y5941:DP5941))</f>
        <v>0.224</v>
      </c>
      <c r="U5941" s="88">
        <f t="shared" ref="U5941" si="15654">IF(COUNTA(Y5940:DP5943)=0,0,_xlfn.MINIFS(Y5941:DP5941,Y5943:DP5943,U5943))</f>
        <v>0</v>
      </c>
      <c r="V5941" s="89">
        <f t="array" ref="V5941">IF(COUNTA(Y5940:DP5943)=0,0,IF(ISERROR(HLOOKUP(V5943,Y5943:DP5943,1,FALSE)),0,INDEX(Y5941:DP5941,MATCH(V5940&amp;V5943,Y5940:DP5940&amp;Y5943:DP5943,0))))</f>
        <v>0</v>
      </c>
      <c r="W5941" s="90">
        <f t="array" ref="W5941">IF(COUNTA(Y5940:DP5943)=0,0,IF(ISERROR(HLOOKUP(W5943,Y5943:DP5943,1,FALSE)),0,AVERAGEIF(Y5943:DP5943,$W5943,Y5941:DP5941)))</f>
        <v>0</v>
      </c>
      <c r="X5941" s="107"/>
      <c r="Y5941" s="142">
        <v>0.224</v>
      </c>
    </row>
    <row r="5942" spans="2:26">
      <c r="B5942" s="83"/>
      <c r="C5942" s="84"/>
      <c r="D5942" s="83"/>
      <c r="E5942" s="83"/>
      <c r="F5942" s="83"/>
      <c r="G5942" s="83"/>
      <c r="H5942" s="83"/>
      <c r="I5942" s="83"/>
      <c r="J5942" s="83"/>
      <c r="K5942" s="83"/>
      <c r="L5942" s="83"/>
      <c r="M5942" s="83"/>
      <c r="N5942" s="83"/>
      <c r="O5942" s="83"/>
      <c r="P5942" s="84"/>
      <c r="Q5942" s="217"/>
      <c r="R5942" s="91">
        <f t="shared" ref="R5942" si="15655">IF(COUNTA(Y5940:DP5943)=0,0,HLOOKUP(R5941,Y5941:DP5943,2,FALSE))</f>
        <v>10000</v>
      </c>
      <c r="S5942" s="92">
        <f t="shared" ref="S5942" si="15656">IF(COUNTA(Y5940:DP5943)=0,0,HLOOKUP(S5940,Y5940:DP5943,3,FALSE))</f>
        <v>10000</v>
      </c>
      <c r="T5942" s="93"/>
      <c r="U5942" s="94">
        <f t="array" ref="U5942">IF(COUNTA(Y5940:DP5943)=0,0,IF(ISERROR(HLOOKUP(U5943,Y5943:DP5943,1,FALSE)),0,INDEX(Y5942:DP5942,MATCH(U5941&amp;U5943,Y5941:DP5941&amp;Y5943:DP5943,0))))</f>
        <v>0</v>
      </c>
      <c r="V5942" s="94">
        <f t="array" ref="V5942">IF(COUNTA(Y5940:DP5943)=0,0,IF(ISERROR(HLOOKUP(V5943,Y5943:DP5943,1,FALSE)),0,INDEX(Y5942:DP5942,MATCH(V5941&amp;V5943,Y5941:DP5941&amp;Y5943:DP5943,0))))</f>
        <v>0</v>
      </c>
      <c r="W5942" s="95"/>
      <c r="X5942" s="108"/>
      <c r="Y5942" s="143">
        <v>10000</v>
      </c>
    </row>
    <row r="5943" spans="2:26" ht="13.9" thickBot="1">
      <c r="B5943" s="96"/>
      <c r="C5943" s="97"/>
      <c r="D5943" s="96"/>
      <c r="E5943" s="96"/>
      <c r="F5943" s="96"/>
      <c r="G5943" s="96"/>
      <c r="H5943" s="96"/>
      <c r="I5943" s="96"/>
      <c r="J5943" s="96"/>
      <c r="K5943" s="96"/>
      <c r="L5943" s="96"/>
      <c r="M5943" s="96"/>
      <c r="N5943" s="96"/>
      <c r="O5943" s="96"/>
      <c r="P5943" s="97"/>
      <c r="Q5943" s="218"/>
      <c r="R5943" s="98" t="str">
        <f t="shared" ref="R5943" si="15657">IF(COUNTA(Y5940:DP5943)=0,"none",HLOOKUP(R5941,Y5941:DP5943,3,FALSE))</f>
        <v>www (-30%)</v>
      </c>
      <c r="S5943" s="99" t="str">
        <f t="shared" ref="S5943" si="15658">IF(COUNTA(Y5940:DP5943)=0,"none",HLOOKUP(S5940,Y5940:DP5943,4,FALSE))</f>
        <v>www (-30%)</v>
      </c>
      <c r="T5943" s="100"/>
      <c r="U5943" s="100">
        <f t="array" ref="U5943">IF(COUNTA(Y5940:DP5943)=0,"none",IF($U$2="WAHR",$W$3,Abfrage!$F$4))</f>
        <v>0</v>
      </c>
      <c r="V5943" s="100">
        <f t="array" ref="V5943">IF(COUNTA(Y5940:DP5943)=0,"none",IF($U$2="WAHR",$W$3,Abfrage!$F$4))</f>
        <v>0</v>
      </c>
      <c r="W5943" s="100">
        <f t="array" ref="W5943">IF(COUNTA(Y5940:DP5943)=0,"none",IF($U$2="WAHR",$W$3,Abfrage!$F$4))</f>
        <v>0</v>
      </c>
      <c r="X5943" s="109"/>
      <c r="Y5943" s="144" t="s">
        <v>43</v>
      </c>
    </row>
    <row r="5944" spans="2:26">
      <c r="B5944" s="75" t="s">
        <v>3637</v>
      </c>
      <c r="C5944" s="76">
        <v>1000407873</v>
      </c>
      <c r="D5944" s="75" t="s">
        <v>95</v>
      </c>
      <c r="E5944" s="75" t="s">
        <v>90</v>
      </c>
      <c r="F5944" s="75" t="s">
        <v>685</v>
      </c>
      <c r="G5944" s="75" t="s">
        <v>685</v>
      </c>
      <c r="H5944" s="75" t="s">
        <v>93</v>
      </c>
      <c r="I5944" s="75" t="s">
        <v>51</v>
      </c>
      <c r="J5944" s="75" t="s">
        <v>3638</v>
      </c>
      <c r="K5944" s="75" t="s">
        <v>327</v>
      </c>
      <c r="L5944" s="75" t="s">
        <v>326</v>
      </c>
      <c r="M5944" s="75" t="s">
        <v>306</v>
      </c>
      <c r="N5944" s="75" t="s">
        <v>327</v>
      </c>
      <c r="O5944" s="75" t="s">
        <v>547</v>
      </c>
      <c r="P5944" s="76" t="s">
        <v>306</v>
      </c>
      <c r="Q5944" s="216"/>
      <c r="R5944" s="77">
        <f t="shared" ref="R5944" si="15659">IF(COUNTA(Y5944:DP5947)=0,"01.01.1900",INDEX(Y5944:DP5944,MATCH(R5945,Y5945:DP5945,0)))</f>
        <v>45845</v>
      </c>
      <c r="S5944" s="78">
        <f t="shared" ref="S5944" si="15660">IF(COUNTA(Y5944:DP5947)=0,"01.01.1900",MAX(Y5944:DP5944))</f>
        <v>45845</v>
      </c>
      <c r="T5944" s="79"/>
      <c r="U5944" s="80" t="str">
        <f t="array" ref="U5944">IF(COUNTA(Y5944:DP5947)=0,"01.01.1900",IF(ISERROR(HLOOKUP(U5947,Y5947:DP5947,1,FALSE)),"01.01.1900",INDEX(Y5944:DP5944,MATCH(U5945&amp;U5947,Y5945:DP5945&amp;Y5947:DP5947,0))))</f>
        <v>01.01.1900</v>
      </c>
      <c r="V5944" s="81">
        <f t="shared" ref="V5944" si="15661">IF(COUNTA(Y5944:DP5947)=0,"01.01.1900",_xlfn.MAXIFS(Y5944:DP5944,Y5947:DP5947,V5947))</f>
        <v>0</v>
      </c>
      <c r="W5944" s="82"/>
      <c r="X5944" s="106"/>
      <c r="Y5944" s="141">
        <v>45569</v>
      </c>
      <c r="Z5944" s="141">
        <v>45845</v>
      </c>
    </row>
    <row r="5945" spans="2:26">
      <c r="B5945" s="83"/>
      <c r="C5945" s="84"/>
      <c r="D5945" s="83"/>
      <c r="E5945" s="83"/>
      <c r="F5945" s="83"/>
      <c r="G5945" s="83"/>
      <c r="H5945" s="83"/>
      <c r="I5945" s="83"/>
      <c r="J5945" s="83"/>
      <c r="K5945" s="83"/>
      <c r="L5945" s="83"/>
      <c r="M5945" s="83"/>
      <c r="N5945" s="83"/>
      <c r="O5945" s="83"/>
      <c r="P5945" s="84"/>
      <c r="Q5945" s="217"/>
      <c r="R5945" s="85">
        <f t="shared" ref="R5945" si="15662">IF(COUNTA(Y5944:DP5947)=0,0,MIN(Y5945:DP5945))</f>
        <v>4.5999999999999999E-2</v>
      </c>
      <c r="S5945" s="86">
        <f t="shared" ref="S5945" si="15663">IF(COUNTA(Y5944:DP5947)=0,0,HLOOKUP(S5944,Y5944:DP5947,2,FALSE))</f>
        <v>4.5999999999999999E-2</v>
      </c>
      <c r="T5945" s="87">
        <f t="shared" ref="T5945" si="15664">IF(COUNTA(Y5944:DP5947)=0,0,AVERAGE(Y5945:DP5945))</f>
        <v>9.4500000000000001E-2</v>
      </c>
      <c r="U5945" s="88">
        <f t="shared" ref="U5945" si="15665">IF(COUNTA(Y5944:DP5947)=0,0,_xlfn.MINIFS(Y5945:DP5945,Y5947:DP5947,U5947))</f>
        <v>0</v>
      </c>
      <c r="V5945" s="89">
        <f t="array" ref="V5945">IF(COUNTA(Y5944:DP5947)=0,0,IF(ISERROR(HLOOKUP(V5947,Y5947:DP5947,1,FALSE)),0,INDEX(Y5945:DP5945,MATCH(V5944&amp;V5947,Y5944:DP5944&amp;Y5947:DP5947,0))))</f>
        <v>0</v>
      </c>
      <c r="W5945" s="90">
        <f t="array" ref="W5945">IF(COUNTA(Y5944:DP5947)=0,0,IF(ISERROR(HLOOKUP(W5947,Y5947:DP5947,1,FALSE)),0,AVERAGEIF(Y5947:DP5947,$W5947,Y5945:DP5945)))</f>
        <v>0</v>
      </c>
      <c r="X5945" s="107"/>
      <c r="Y5945" s="142">
        <v>0.14299999999999999</v>
      </c>
      <c r="Z5945" s="142">
        <v>4.5999999999999999E-2</v>
      </c>
    </row>
    <row r="5946" spans="2:26">
      <c r="B5946" s="83"/>
      <c r="C5946" s="84"/>
      <c r="D5946" s="83"/>
      <c r="E5946" s="83"/>
      <c r="F5946" s="83"/>
      <c r="G5946" s="83"/>
      <c r="H5946" s="83"/>
      <c r="I5946" s="83"/>
      <c r="J5946" s="83"/>
      <c r="K5946" s="83"/>
      <c r="L5946" s="83"/>
      <c r="M5946" s="83"/>
      <c r="N5946" s="83"/>
      <c r="O5946" s="83"/>
      <c r="P5946" s="84"/>
      <c r="Q5946" s="217"/>
      <c r="R5946" s="91">
        <f t="shared" ref="R5946" si="15666">IF(COUNTA(Y5944:DP5947)=0,0,HLOOKUP(R5945,Y5945:DP5947,2,FALSE))</f>
        <v>1000</v>
      </c>
      <c r="S5946" s="92">
        <f t="shared" ref="S5946" si="15667">IF(COUNTA(Y5944:DP5947)=0,0,HLOOKUP(S5944,Y5944:DP5947,3,FALSE))</f>
        <v>1000</v>
      </c>
      <c r="T5946" s="93"/>
      <c r="U5946" s="94">
        <f t="array" ref="U5946">IF(COUNTA(Y5944:DP5947)=0,0,IF(ISERROR(HLOOKUP(U5947,Y5947:DP5947,1,FALSE)),0,INDEX(Y5946:DP5946,MATCH(U5945&amp;U5947,Y5945:DP5945&amp;Y5947:DP5947,0))))</f>
        <v>0</v>
      </c>
      <c r="V5946" s="94">
        <f t="array" ref="V5946">IF(COUNTA(Y5944:DP5947)=0,0,IF(ISERROR(HLOOKUP(V5947,Y5947:DP5947,1,FALSE)),0,INDEX(Y5946:DP5946,MATCH(V5945&amp;V5947,Y5945:DP5945&amp;Y5947:DP5947,0))))</f>
        <v>0</v>
      </c>
      <c r="W5946" s="95"/>
      <c r="X5946" s="108"/>
      <c r="Y5946" s="143">
        <v>0</v>
      </c>
      <c r="Z5946" s="143">
        <v>1000</v>
      </c>
    </row>
    <row r="5947" spans="2:26" ht="13.9" thickBot="1">
      <c r="B5947" s="96"/>
      <c r="C5947" s="97"/>
      <c r="D5947" s="96"/>
      <c r="E5947" s="96"/>
      <c r="F5947" s="96"/>
      <c r="G5947" s="96"/>
      <c r="H5947" s="96"/>
      <c r="I5947" s="96"/>
      <c r="J5947" s="96"/>
      <c r="K5947" s="96"/>
      <c r="L5947" s="96"/>
      <c r="M5947" s="96"/>
      <c r="N5947" s="96"/>
      <c r="O5947" s="96"/>
      <c r="P5947" s="97"/>
      <c r="Q5947" s="218"/>
      <c r="R5947" s="98" t="str">
        <f t="shared" ref="R5947" si="15668">IF(COUNTA(Y5944:DP5947)=0,"none",HLOOKUP(R5945,Y5945:DP5947,3,FALSE))</f>
        <v>www (-30%)</v>
      </c>
      <c r="S5947" s="99" t="str">
        <f t="shared" ref="S5947" si="15669">IF(COUNTA(Y5944:DP5947)=0,"none",HLOOKUP(S5944,Y5944:DP5947,4,FALSE))</f>
        <v>www (-30%)</v>
      </c>
      <c r="T5947" s="100"/>
      <c r="U5947" s="100">
        <f t="array" ref="U5947">IF(COUNTA(Y5944:DP5947)=0,"none",IF($U$2="WAHR",$W$3,Abfrage!$F$4))</f>
        <v>0</v>
      </c>
      <c r="V5947" s="100">
        <f t="array" ref="V5947">IF(COUNTA(Y5944:DP5947)=0,"none",IF($U$2="WAHR",$W$3,Abfrage!$F$4))</f>
        <v>0</v>
      </c>
      <c r="W5947" s="100">
        <f t="array" ref="W5947">IF(COUNTA(Y5944:DP5947)=0,"none",IF($U$2="WAHR",$W$3,Abfrage!$F$4))</f>
        <v>0</v>
      </c>
      <c r="X5947" s="109"/>
      <c r="Y5947" s="144" t="s">
        <v>101</v>
      </c>
      <c r="Z5947" s="144" t="s">
        <v>43</v>
      </c>
    </row>
    <row r="5948" spans="2:26">
      <c r="B5948" s="75" t="s">
        <v>3639</v>
      </c>
      <c r="C5948" s="76">
        <v>1000407859</v>
      </c>
      <c r="D5948" s="75" t="s">
        <v>95</v>
      </c>
      <c r="E5948" s="75" t="s">
        <v>148</v>
      </c>
      <c r="F5948" s="75" t="s">
        <v>96</v>
      </c>
      <c r="G5948" s="75" t="s">
        <v>96</v>
      </c>
      <c r="H5948" s="75" t="s">
        <v>50</v>
      </c>
      <c r="I5948" s="75" t="s">
        <v>51</v>
      </c>
      <c r="J5948" s="75" t="s">
        <v>3640</v>
      </c>
      <c r="K5948" s="75" t="s">
        <v>331</v>
      </c>
      <c r="L5948" s="75" t="s">
        <v>327</v>
      </c>
      <c r="M5948" s="75" t="s">
        <v>313</v>
      </c>
      <c r="N5948" s="75" t="s">
        <v>327</v>
      </c>
      <c r="O5948" s="75" t="s">
        <v>306</v>
      </c>
      <c r="P5948" s="76" t="s">
        <v>306</v>
      </c>
      <c r="Q5948" s="216"/>
      <c r="R5948" s="77">
        <f t="shared" ref="R5948" si="15670">IF(COUNTA(Y5948:DP5951)=0,"01.01.1900",INDEX(Y5948:DP5948,MATCH(R5949,Y5949:DP5949,0)))</f>
        <v>45845</v>
      </c>
      <c r="S5948" s="78">
        <f t="shared" ref="S5948" si="15671">IF(COUNTA(Y5948:DP5951)=0,"01.01.1900",MAX(Y5948:DP5948))</f>
        <v>45845</v>
      </c>
      <c r="T5948" s="79"/>
      <c r="U5948" s="80" t="str">
        <f t="array" ref="U5948">IF(COUNTA(Y5948:DP5951)=0,"01.01.1900",IF(ISERROR(HLOOKUP(U5951,Y5951:DP5951,1,FALSE)),"01.01.1900",INDEX(Y5948:DP5948,MATCH(U5949&amp;U5951,Y5949:DP5949&amp;Y5951:DP5951,0))))</f>
        <v>01.01.1900</v>
      </c>
      <c r="V5948" s="81">
        <f t="shared" ref="V5948" si="15672">IF(COUNTA(Y5948:DP5951)=0,"01.01.1900",_xlfn.MAXIFS(Y5948:DP5948,Y5951:DP5951,V5951))</f>
        <v>0</v>
      </c>
      <c r="W5948" s="82"/>
      <c r="X5948" s="106"/>
      <c r="Y5948" s="141">
        <v>45845</v>
      </c>
    </row>
    <row r="5949" spans="2:26">
      <c r="B5949" s="83"/>
      <c r="C5949" s="84"/>
      <c r="D5949" s="83"/>
      <c r="E5949" s="83"/>
      <c r="F5949" s="83"/>
      <c r="G5949" s="83"/>
      <c r="H5949" s="83"/>
      <c r="I5949" s="83"/>
      <c r="J5949" s="83"/>
      <c r="K5949" s="83"/>
      <c r="L5949" s="83"/>
      <c r="M5949" s="83"/>
      <c r="N5949" s="83"/>
      <c r="O5949" s="83"/>
      <c r="P5949" s="84"/>
      <c r="Q5949" s="217"/>
      <c r="R5949" s="85">
        <f t="shared" ref="R5949" si="15673">IF(COUNTA(Y5948:DP5951)=0,0,MIN(Y5949:DP5949))</f>
        <v>0.224</v>
      </c>
      <c r="S5949" s="86">
        <f t="shared" ref="S5949" si="15674">IF(COUNTA(Y5948:DP5951)=0,0,HLOOKUP(S5948,Y5948:DP5951,2,FALSE))</f>
        <v>0.224</v>
      </c>
      <c r="T5949" s="87">
        <f t="shared" ref="T5949" si="15675">IF(COUNTA(Y5948:DP5951)=0,0,AVERAGE(Y5949:DP5949))</f>
        <v>0.224</v>
      </c>
      <c r="U5949" s="88">
        <f t="shared" ref="U5949" si="15676">IF(COUNTA(Y5948:DP5951)=0,0,_xlfn.MINIFS(Y5949:DP5949,Y5951:DP5951,U5951))</f>
        <v>0</v>
      </c>
      <c r="V5949" s="89">
        <f t="array" ref="V5949">IF(COUNTA(Y5948:DP5951)=0,0,IF(ISERROR(HLOOKUP(V5951,Y5951:DP5951,1,FALSE)),0,INDEX(Y5949:DP5949,MATCH(V5948&amp;V5951,Y5948:DP5948&amp;Y5951:DP5951,0))))</f>
        <v>0</v>
      </c>
      <c r="W5949" s="90">
        <f t="array" ref="W5949">IF(COUNTA(Y5948:DP5951)=0,0,IF(ISERROR(HLOOKUP(W5951,Y5951:DP5951,1,FALSE)),0,AVERAGEIF(Y5951:DP5951,$W5951,Y5949:DP5949)))</f>
        <v>0</v>
      </c>
      <c r="X5949" s="107"/>
      <c r="Y5949" s="142">
        <v>0.224</v>
      </c>
    </row>
    <row r="5950" spans="2:26">
      <c r="B5950" s="83"/>
      <c r="C5950" s="84"/>
      <c r="D5950" s="83"/>
      <c r="E5950" s="83"/>
      <c r="F5950" s="83"/>
      <c r="G5950" s="83"/>
      <c r="H5950" s="83"/>
      <c r="I5950" s="83"/>
      <c r="J5950" s="83"/>
      <c r="K5950" s="83"/>
      <c r="L5950" s="83"/>
      <c r="M5950" s="83"/>
      <c r="N5950" s="83"/>
      <c r="O5950" s="83"/>
      <c r="P5950" s="84"/>
      <c r="Q5950" s="217"/>
      <c r="R5950" s="91">
        <f t="shared" ref="R5950" si="15677">IF(COUNTA(Y5948:DP5951)=0,0,HLOOKUP(R5949,Y5949:DP5951,2,FALSE))</f>
        <v>10000</v>
      </c>
      <c r="S5950" s="92">
        <f t="shared" ref="S5950" si="15678">IF(COUNTA(Y5948:DP5951)=0,0,HLOOKUP(S5948,Y5948:DP5951,3,FALSE))</f>
        <v>10000</v>
      </c>
      <c r="T5950" s="93"/>
      <c r="U5950" s="94">
        <f t="array" ref="U5950">IF(COUNTA(Y5948:DP5951)=0,0,IF(ISERROR(HLOOKUP(U5951,Y5951:DP5951,1,FALSE)),0,INDEX(Y5950:DP5950,MATCH(U5949&amp;U5951,Y5949:DP5949&amp;Y5951:DP5951,0))))</f>
        <v>0</v>
      </c>
      <c r="V5950" s="94">
        <f t="array" ref="V5950">IF(COUNTA(Y5948:DP5951)=0,0,IF(ISERROR(HLOOKUP(V5951,Y5951:DP5951,1,FALSE)),0,INDEX(Y5950:DP5950,MATCH(V5949&amp;V5951,Y5949:DP5949&amp;Y5951:DP5951,0))))</f>
        <v>0</v>
      </c>
      <c r="W5950" s="95"/>
      <c r="X5950" s="108"/>
      <c r="Y5950" s="143">
        <v>10000</v>
      </c>
    </row>
    <row r="5951" spans="2:26" ht="13.9" thickBot="1">
      <c r="B5951" s="96"/>
      <c r="C5951" s="97"/>
      <c r="D5951" s="96"/>
      <c r="E5951" s="96"/>
      <c r="F5951" s="96"/>
      <c r="G5951" s="96"/>
      <c r="H5951" s="96"/>
      <c r="I5951" s="96"/>
      <c r="J5951" s="96"/>
      <c r="K5951" s="96"/>
      <c r="L5951" s="96"/>
      <c r="M5951" s="96"/>
      <c r="N5951" s="96"/>
      <c r="O5951" s="96"/>
      <c r="P5951" s="97"/>
      <c r="Q5951" s="218"/>
      <c r="R5951" s="98" t="str">
        <f t="shared" ref="R5951" si="15679">IF(COUNTA(Y5948:DP5951)=0,"none",HLOOKUP(R5949,Y5949:DP5951,3,FALSE))</f>
        <v>www (-30%)</v>
      </c>
      <c r="S5951" s="99" t="str">
        <f t="shared" ref="S5951" si="15680">IF(COUNTA(Y5948:DP5951)=0,"none",HLOOKUP(S5948,Y5948:DP5951,4,FALSE))</f>
        <v>www (-30%)</v>
      </c>
      <c r="T5951" s="100"/>
      <c r="U5951" s="100">
        <f t="array" ref="U5951">IF(COUNTA(Y5948:DP5951)=0,"none",IF($U$2="WAHR",$W$3,Abfrage!$F$4))</f>
        <v>0</v>
      </c>
      <c r="V5951" s="100">
        <f t="array" ref="V5951">IF(COUNTA(Y5948:DP5951)=0,"none",IF($U$2="WAHR",$W$3,Abfrage!$F$4))</f>
        <v>0</v>
      </c>
      <c r="W5951" s="100">
        <f t="array" ref="W5951">IF(COUNTA(Y5948:DP5951)=0,"none",IF($U$2="WAHR",$W$3,Abfrage!$F$4))</f>
        <v>0</v>
      </c>
      <c r="X5951" s="109"/>
      <c r="Y5951" s="144" t="s">
        <v>43</v>
      </c>
    </row>
    <row r="5952" spans="2:26">
      <c r="B5952" s="75" t="s">
        <v>3641</v>
      </c>
      <c r="C5952" s="76">
        <v>1000407875</v>
      </c>
      <c r="D5952" s="75" t="s">
        <v>95</v>
      </c>
      <c r="E5952" s="75" t="s">
        <v>90</v>
      </c>
      <c r="F5952" s="75" t="s">
        <v>685</v>
      </c>
      <c r="G5952" s="75" t="s">
        <v>685</v>
      </c>
      <c r="H5952" s="75" t="s">
        <v>93</v>
      </c>
      <c r="I5952" s="75" t="s">
        <v>51</v>
      </c>
      <c r="J5952" s="75" t="s">
        <v>3642</v>
      </c>
      <c r="K5952" s="75" t="s">
        <v>331</v>
      </c>
      <c r="L5952" s="75" t="s">
        <v>327</v>
      </c>
      <c r="M5952" s="75" t="s">
        <v>306</v>
      </c>
      <c r="N5952" s="75" t="s">
        <v>327</v>
      </c>
      <c r="O5952" s="75" t="s">
        <v>3643</v>
      </c>
      <c r="P5952" s="76" t="s">
        <v>306</v>
      </c>
      <c r="Q5952" s="216"/>
      <c r="R5952" s="77">
        <f t="shared" ref="R5952" si="15681">IF(COUNTA(Y5952:DP5955)=0,"01.01.1900",INDEX(Y5952:DP5952,MATCH(R5953,Y5953:DP5953,0)))</f>
        <v>45845</v>
      </c>
      <c r="S5952" s="78">
        <f t="shared" ref="S5952" si="15682">IF(COUNTA(Y5952:DP5955)=0,"01.01.1900",MAX(Y5952:DP5952))</f>
        <v>45845</v>
      </c>
      <c r="T5952" s="79"/>
      <c r="U5952" s="80" t="str">
        <f t="array" ref="U5952">IF(COUNTA(Y5952:DP5955)=0,"01.01.1900",IF(ISERROR(HLOOKUP(U5955,Y5955:DP5955,1,FALSE)),"01.01.1900",INDEX(Y5952:DP5952,MATCH(U5953&amp;U5955,Y5953:DP5953&amp;Y5955:DP5955,0))))</f>
        <v>01.01.1900</v>
      </c>
      <c r="V5952" s="81">
        <f t="shared" ref="V5952" si="15683">IF(COUNTA(Y5952:DP5955)=0,"01.01.1900",_xlfn.MAXIFS(Y5952:DP5952,Y5955:DP5955,V5955))</f>
        <v>0</v>
      </c>
      <c r="W5952" s="82"/>
      <c r="X5952" s="106"/>
      <c r="Y5952" s="141">
        <v>45845</v>
      </c>
    </row>
    <row r="5953" spans="2:26">
      <c r="B5953" s="83"/>
      <c r="C5953" s="84"/>
      <c r="D5953" s="83"/>
      <c r="E5953" s="83"/>
      <c r="F5953" s="83"/>
      <c r="G5953" s="83"/>
      <c r="H5953" s="83"/>
      <c r="I5953" s="83"/>
      <c r="J5953" s="83"/>
      <c r="K5953" s="83"/>
      <c r="L5953" s="83"/>
      <c r="M5953" s="83"/>
      <c r="N5953" s="83"/>
      <c r="O5953" s="83"/>
      <c r="P5953" s="84"/>
      <c r="Q5953" s="217"/>
      <c r="R5953" s="85">
        <f t="shared" ref="R5953" si="15684">IF(COUNTA(Y5952:DP5955)=0,0,MIN(Y5953:DP5953))</f>
        <v>4.5499999999999999E-2</v>
      </c>
      <c r="S5953" s="86">
        <f t="shared" ref="S5953" si="15685">IF(COUNTA(Y5952:DP5955)=0,0,HLOOKUP(S5952,Y5952:DP5955,2,FALSE))</f>
        <v>4.5499999999999999E-2</v>
      </c>
      <c r="T5953" s="87">
        <f t="shared" ref="T5953" si="15686">IF(COUNTA(Y5952:DP5955)=0,0,AVERAGE(Y5953:DP5953))</f>
        <v>4.5499999999999999E-2</v>
      </c>
      <c r="U5953" s="88">
        <f t="shared" ref="U5953" si="15687">IF(COUNTA(Y5952:DP5955)=0,0,_xlfn.MINIFS(Y5953:DP5953,Y5955:DP5955,U5955))</f>
        <v>0</v>
      </c>
      <c r="V5953" s="89">
        <f t="array" ref="V5953">IF(COUNTA(Y5952:DP5955)=0,0,IF(ISERROR(HLOOKUP(V5955,Y5955:DP5955,1,FALSE)),0,INDEX(Y5953:DP5953,MATCH(V5952&amp;V5955,Y5952:DP5952&amp;Y5955:DP5955,0))))</f>
        <v>0</v>
      </c>
      <c r="W5953" s="90">
        <f t="array" ref="W5953">IF(COUNTA(Y5952:DP5955)=0,0,IF(ISERROR(HLOOKUP(W5955,Y5955:DP5955,1,FALSE)),0,AVERAGEIF(Y5955:DP5955,$W5955,Y5953:DP5953)))</f>
        <v>0</v>
      </c>
      <c r="X5953" s="107"/>
      <c r="Y5953" s="142">
        <v>4.5499999999999999E-2</v>
      </c>
    </row>
    <row r="5954" spans="2:26">
      <c r="B5954" s="83"/>
      <c r="C5954" s="84"/>
      <c r="D5954" s="83"/>
      <c r="E5954" s="83"/>
      <c r="F5954" s="83"/>
      <c r="G5954" s="83"/>
      <c r="H5954" s="83"/>
      <c r="I5954" s="83"/>
      <c r="J5954" s="83"/>
      <c r="K5954" s="83"/>
      <c r="L5954" s="83"/>
      <c r="M5954" s="83"/>
      <c r="N5954" s="83"/>
      <c r="O5954" s="83"/>
      <c r="P5954" s="84"/>
      <c r="Q5954" s="217"/>
      <c r="R5954" s="91">
        <f t="shared" ref="R5954" si="15688">IF(COUNTA(Y5952:DP5955)=0,0,HLOOKUP(R5953,Y5953:DP5955,2,FALSE))</f>
        <v>1000</v>
      </c>
      <c r="S5954" s="92">
        <f t="shared" ref="S5954" si="15689">IF(COUNTA(Y5952:DP5955)=0,0,HLOOKUP(S5952,Y5952:DP5955,3,FALSE))</f>
        <v>1000</v>
      </c>
      <c r="T5954" s="93"/>
      <c r="U5954" s="94">
        <f t="array" ref="U5954">IF(COUNTA(Y5952:DP5955)=0,0,IF(ISERROR(HLOOKUP(U5955,Y5955:DP5955,1,FALSE)),0,INDEX(Y5954:DP5954,MATCH(U5953&amp;U5955,Y5953:DP5953&amp;Y5955:DP5955,0))))</f>
        <v>0</v>
      </c>
      <c r="V5954" s="94">
        <f t="array" ref="V5954">IF(COUNTA(Y5952:DP5955)=0,0,IF(ISERROR(HLOOKUP(V5955,Y5955:DP5955,1,FALSE)),0,INDEX(Y5954:DP5954,MATCH(V5953&amp;V5955,Y5953:DP5953&amp;Y5955:DP5955,0))))</f>
        <v>0</v>
      </c>
      <c r="W5954" s="95"/>
      <c r="X5954" s="108"/>
      <c r="Y5954" s="143">
        <v>1000</v>
      </c>
    </row>
    <row r="5955" spans="2:26" ht="13.9" thickBot="1">
      <c r="B5955" s="96"/>
      <c r="C5955" s="97"/>
      <c r="D5955" s="96"/>
      <c r="E5955" s="96"/>
      <c r="F5955" s="96"/>
      <c r="G5955" s="96"/>
      <c r="H5955" s="96"/>
      <c r="I5955" s="96"/>
      <c r="J5955" s="96"/>
      <c r="K5955" s="96"/>
      <c r="L5955" s="96"/>
      <c r="M5955" s="96"/>
      <c r="N5955" s="96"/>
      <c r="O5955" s="96"/>
      <c r="P5955" s="97"/>
      <c r="Q5955" s="218"/>
      <c r="R5955" s="98" t="str">
        <f t="shared" ref="R5955" si="15690">IF(COUNTA(Y5952:DP5955)=0,"none",HLOOKUP(R5953,Y5953:DP5955,3,FALSE))</f>
        <v>www (-30%)</v>
      </c>
      <c r="S5955" s="99" t="str">
        <f t="shared" ref="S5955" si="15691">IF(COUNTA(Y5952:DP5955)=0,"none",HLOOKUP(S5952,Y5952:DP5955,4,FALSE))</f>
        <v>www (-30%)</v>
      </c>
      <c r="T5955" s="100"/>
      <c r="U5955" s="100">
        <f t="array" ref="U5955">IF(COUNTA(Y5952:DP5955)=0,"none",IF($U$2="WAHR",$W$3,Abfrage!$F$4))</f>
        <v>0</v>
      </c>
      <c r="V5955" s="100">
        <f t="array" ref="V5955">IF(COUNTA(Y5952:DP5955)=0,"none",IF($U$2="WAHR",$W$3,Abfrage!$F$4))</f>
        <v>0</v>
      </c>
      <c r="W5955" s="100">
        <f t="array" ref="W5955">IF(COUNTA(Y5952:DP5955)=0,"none",IF($U$2="WAHR",$W$3,Abfrage!$F$4))</f>
        <v>0</v>
      </c>
      <c r="X5955" s="109"/>
      <c r="Y5955" s="144" t="s">
        <v>43</v>
      </c>
    </row>
    <row r="5956" spans="2:26">
      <c r="B5956" s="75" t="s">
        <v>3644</v>
      </c>
      <c r="C5956" s="76">
        <v>1000407862</v>
      </c>
      <c r="D5956" s="75" t="s">
        <v>95</v>
      </c>
      <c r="E5956" s="75" t="s">
        <v>148</v>
      </c>
      <c r="F5956" s="75" t="s">
        <v>96</v>
      </c>
      <c r="G5956" s="75" t="s">
        <v>96</v>
      </c>
      <c r="H5956" s="75" t="s">
        <v>50</v>
      </c>
      <c r="I5956" s="75" t="s">
        <v>51</v>
      </c>
      <c r="J5956" s="75" t="s">
        <v>3645</v>
      </c>
      <c r="K5956" s="75" t="s">
        <v>393</v>
      </c>
      <c r="L5956" s="75" t="s">
        <v>331</v>
      </c>
      <c r="M5956" s="75" t="s">
        <v>313</v>
      </c>
      <c r="N5956" s="75" t="s">
        <v>327</v>
      </c>
      <c r="O5956" s="75" t="s">
        <v>306</v>
      </c>
      <c r="P5956" s="76" t="s">
        <v>306</v>
      </c>
      <c r="Q5956" s="216"/>
      <c r="R5956" s="77">
        <f t="shared" ref="R5956" si="15692">IF(COUNTA(Y5956:DP5959)=0,"01.01.1900",INDEX(Y5956:DP5956,MATCH(R5957,Y5957:DP5957,0)))</f>
        <v>45845</v>
      </c>
      <c r="S5956" s="78">
        <f t="shared" ref="S5956" si="15693">IF(COUNTA(Y5956:DP5959)=0,"01.01.1900",MAX(Y5956:DP5956))</f>
        <v>45845</v>
      </c>
      <c r="T5956" s="79"/>
      <c r="U5956" s="80" t="str">
        <f t="array" ref="U5956">IF(COUNTA(Y5956:DP5959)=0,"01.01.1900",IF(ISERROR(HLOOKUP(U5959,Y5959:DP5959,1,FALSE)),"01.01.1900",INDEX(Y5956:DP5956,MATCH(U5957&amp;U5959,Y5957:DP5957&amp;Y5959:DP5959,0))))</f>
        <v>01.01.1900</v>
      </c>
      <c r="V5956" s="81">
        <f t="shared" ref="V5956" si="15694">IF(COUNTA(Y5956:DP5959)=0,"01.01.1900",_xlfn.MAXIFS(Y5956:DP5956,Y5959:DP5959,V5959))</f>
        <v>0</v>
      </c>
      <c r="W5956" s="82"/>
      <c r="X5956" s="106"/>
      <c r="Y5956" s="141">
        <v>45569</v>
      </c>
      <c r="Z5956" s="141">
        <v>45845</v>
      </c>
    </row>
    <row r="5957" spans="2:26">
      <c r="B5957" s="83"/>
      <c r="C5957" s="84"/>
      <c r="D5957" s="83"/>
      <c r="E5957" s="83"/>
      <c r="F5957" s="83"/>
      <c r="G5957" s="83"/>
      <c r="H5957" s="83"/>
      <c r="I5957" s="83"/>
      <c r="J5957" s="83"/>
      <c r="K5957" s="83"/>
      <c r="L5957" s="83"/>
      <c r="M5957" s="83"/>
      <c r="N5957" s="83"/>
      <c r="O5957" s="83"/>
      <c r="P5957" s="84"/>
      <c r="Q5957" s="217"/>
      <c r="R5957" s="85">
        <f t="shared" ref="R5957" si="15695">IF(COUNTA(Y5956:DP5959)=0,0,MIN(Y5957:DP5957))</f>
        <v>0.224</v>
      </c>
      <c r="S5957" s="86">
        <f t="shared" ref="S5957" si="15696">IF(COUNTA(Y5956:DP5959)=0,0,HLOOKUP(S5956,Y5956:DP5959,2,FALSE))</f>
        <v>0.224</v>
      </c>
      <c r="T5957" s="87">
        <f t="shared" ref="T5957" si="15697">IF(COUNTA(Y5956:DP5959)=0,0,AVERAGE(Y5957:DP5957))</f>
        <v>0.32650000000000001</v>
      </c>
      <c r="U5957" s="88">
        <f t="shared" ref="U5957" si="15698">IF(COUNTA(Y5956:DP5959)=0,0,_xlfn.MINIFS(Y5957:DP5957,Y5959:DP5959,U5959))</f>
        <v>0</v>
      </c>
      <c r="V5957" s="89">
        <f t="array" ref="V5957">IF(COUNTA(Y5956:DP5959)=0,0,IF(ISERROR(HLOOKUP(V5959,Y5959:DP5959,1,FALSE)),0,INDEX(Y5957:DP5957,MATCH(V5956&amp;V5959,Y5956:DP5956&amp;Y5959:DP5959,0))))</f>
        <v>0</v>
      </c>
      <c r="W5957" s="90">
        <f t="array" ref="W5957">IF(COUNTA(Y5956:DP5959)=0,0,IF(ISERROR(HLOOKUP(W5959,Y5959:DP5959,1,FALSE)),0,AVERAGEIF(Y5959:DP5959,$W5959,Y5957:DP5957)))</f>
        <v>0</v>
      </c>
      <c r="X5957" s="107"/>
      <c r="Y5957" s="142">
        <v>0.42899999999999999</v>
      </c>
      <c r="Z5957" s="142">
        <v>0.224</v>
      </c>
    </row>
    <row r="5958" spans="2:26">
      <c r="B5958" s="83"/>
      <c r="C5958" s="84"/>
      <c r="D5958" s="83"/>
      <c r="E5958" s="83"/>
      <c r="F5958" s="83"/>
      <c r="G5958" s="83"/>
      <c r="H5958" s="83"/>
      <c r="I5958" s="83"/>
      <c r="J5958" s="83"/>
      <c r="K5958" s="83"/>
      <c r="L5958" s="83"/>
      <c r="M5958" s="83"/>
      <c r="N5958" s="83"/>
      <c r="O5958" s="83"/>
      <c r="P5958" s="84"/>
      <c r="Q5958" s="217"/>
      <c r="R5958" s="91">
        <f t="shared" ref="R5958" si="15699">IF(COUNTA(Y5956:DP5959)=0,0,HLOOKUP(R5957,Y5957:DP5959,2,FALSE))</f>
        <v>10000</v>
      </c>
      <c r="S5958" s="92">
        <f t="shared" ref="S5958" si="15700">IF(COUNTA(Y5956:DP5959)=0,0,HLOOKUP(S5956,Y5956:DP5959,3,FALSE))</f>
        <v>10000</v>
      </c>
      <c r="T5958" s="93"/>
      <c r="U5958" s="94">
        <f t="array" ref="U5958">IF(COUNTA(Y5956:DP5959)=0,0,IF(ISERROR(HLOOKUP(U5959,Y5959:DP5959,1,FALSE)),0,INDEX(Y5958:DP5958,MATCH(U5957&amp;U5959,Y5957:DP5957&amp;Y5959:DP5959,0))))</f>
        <v>0</v>
      </c>
      <c r="V5958" s="94">
        <f t="array" ref="V5958">IF(COUNTA(Y5956:DP5959)=0,0,IF(ISERROR(HLOOKUP(V5959,Y5959:DP5959,1,FALSE)),0,INDEX(Y5958:DP5958,MATCH(V5957&amp;V5959,Y5957:DP5957&amp;Y5959:DP5959,0))))</f>
        <v>0</v>
      </c>
      <c r="W5958" s="95"/>
      <c r="X5958" s="108"/>
      <c r="Y5958" s="143">
        <v>0</v>
      </c>
      <c r="Z5958" s="143">
        <v>10000</v>
      </c>
    </row>
    <row r="5959" spans="2:26" ht="13.9" thickBot="1">
      <c r="B5959" s="96"/>
      <c r="C5959" s="97"/>
      <c r="D5959" s="96"/>
      <c r="E5959" s="96"/>
      <c r="F5959" s="96"/>
      <c r="G5959" s="96"/>
      <c r="H5959" s="96"/>
      <c r="I5959" s="96"/>
      <c r="J5959" s="96"/>
      <c r="K5959" s="96"/>
      <c r="L5959" s="96"/>
      <c r="M5959" s="96"/>
      <c r="N5959" s="96"/>
      <c r="O5959" s="96"/>
      <c r="P5959" s="97"/>
      <c r="Q5959" s="218"/>
      <c r="R5959" s="98" t="str">
        <f t="shared" ref="R5959" si="15701">IF(COUNTA(Y5956:DP5959)=0,"none",HLOOKUP(R5957,Y5957:DP5959,3,FALSE))</f>
        <v>www (-30%)</v>
      </c>
      <c r="S5959" s="99" t="str">
        <f t="shared" ref="S5959" si="15702">IF(COUNTA(Y5956:DP5959)=0,"none",HLOOKUP(S5956,Y5956:DP5959,4,FALSE))</f>
        <v>www (-30%)</v>
      </c>
      <c r="T5959" s="100"/>
      <c r="U5959" s="100">
        <f t="array" ref="U5959">IF(COUNTA(Y5956:DP5959)=0,"none",IF($U$2="WAHR",$W$3,Abfrage!$F$4))</f>
        <v>0</v>
      </c>
      <c r="V5959" s="100">
        <f t="array" ref="V5959">IF(COUNTA(Y5956:DP5959)=0,"none",IF($U$2="WAHR",$W$3,Abfrage!$F$4))</f>
        <v>0</v>
      </c>
      <c r="W5959" s="100">
        <f t="array" ref="W5959">IF(COUNTA(Y5956:DP5959)=0,"none",IF($U$2="WAHR",$W$3,Abfrage!$F$4))</f>
        <v>0</v>
      </c>
      <c r="X5959" s="109"/>
      <c r="Y5959" s="144" t="s">
        <v>101</v>
      </c>
      <c r="Z5959" s="144" t="s">
        <v>43</v>
      </c>
    </row>
    <row r="5960" spans="2:26">
      <c r="B5960" s="75" t="s">
        <v>3646</v>
      </c>
      <c r="C5960" s="76">
        <v>1000407874</v>
      </c>
      <c r="D5960" s="75" t="s">
        <v>95</v>
      </c>
      <c r="E5960" s="75" t="s">
        <v>90</v>
      </c>
      <c r="F5960" s="75" t="s">
        <v>685</v>
      </c>
      <c r="G5960" s="75" t="s">
        <v>685</v>
      </c>
      <c r="H5960" s="75" t="s">
        <v>93</v>
      </c>
      <c r="I5960" s="75" t="s">
        <v>51</v>
      </c>
      <c r="J5960" s="75" t="s">
        <v>3647</v>
      </c>
      <c r="K5960" s="75" t="s">
        <v>393</v>
      </c>
      <c r="L5960" s="75" t="s">
        <v>331</v>
      </c>
      <c r="M5960" s="75" t="s">
        <v>306</v>
      </c>
      <c r="N5960" s="75" t="s">
        <v>327</v>
      </c>
      <c r="O5960" s="75" t="s">
        <v>551</v>
      </c>
      <c r="P5960" s="76" t="s">
        <v>306</v>
      </c>
      <c r="Q5960" s="216"/>
      <c r="R5960" s="77">
        <f t="shared" ref="R5960" si="15703">IF(COUNTA(Y5960:DP5963)=0,"01.01.1900",INDEX(Y5960:DP5960,MATCH(R5961,Y5961:DP5961,0)))</f>
        <v>45845</v>
      </c>
      <c r="S5960" s="78">
        <f t="shared" ref="S5960" si="15704">IF(COUNTA(Y5960:DP5963)=0,"01.01.1900",MAX(Y5960:DP5960))</f>
        <v>45845</v>
      </c>
      <c r="T5960" s="79"/>
      <c r="U5960" s="80" t="str">
        <f t="array" ref="U5960">IF(COUNTA(Y5960:DP5963)=0,"01.01.1900",IF(ISERROR(HLOOKUP(U5963,Y5963:DP5963,1,FALSE)),"01.01.1900",INDEX(Y5960:DP5960,MATCH(U5961&amp;U5963,Y5961:DP5961&amp;Y5963:DP5963,0))))</f>
        <v>01.01.1900</v>
      </c>
      <c r="V5960" s="81">
        <f t="shared" ref="V5960" si="15705">IF(COUNTA(Y5960:DP5963)=0,"01.01.1900",_xlfn.MAXIFS(Y5960:DP5960,Y5963:DP5963,V5963))</f>
        <v>0</v>
      </c>
      <c r="W5960" s="82"/>
      <c r="X5960" s="106"/>
      <c r="Y5960" s="141">
        <v>45569</v>
      </c>
      <c r="Z5960" s="141">
        <v>45845</v>
      </c>
    </row>
    <row r="5961" spans="2:26">
      <c r="B5961" s="83"/>
      <c r="C5961" s="84"/>
      <c r="D5961" s="83"/>
      <c r="E5961" s="83"/>
      <c r="F5961" s="83"/>
      <c r="G5961" s="83"/>
      <c r="H5961" s="83"/>
      <c r="I5961" s="83"/>
      <c r="J5961" s="83"/>
      <c r="K5961" s="83"/>
      <c r="L5961" s="83"/>
      <c r="M5961" s="83"/>
      <c r="N5961" s="83"/>
      <c r="O5961" s="83"/>
      <c r="P5961" s="84"/>
      <c r="Q5961" s="217"/>
      <c r="R5961" s="85">
        <f t="shared" ref="R5961" si="15706">IF(COUNTA(Y5960:DP5963)=0,0,MIN(Y5961:DP5961))</f>
        <v>4.1000000000000002E-2</v>
      </c>
      <c r="S5961" s="86">
        <f t="shared" ref="S5961" si="15707">IF(COUNTA(Y5960:DP5963)=0,0,HLOOKUP(S5960,Y5960:DP5963,2,FALSE))</f>
        <v>4.1000000000000002E-2</v>
      </c>
      <c r="T5961" s="87">
        <f t="shared" ref="T5961" si="15708">IF(COUNTA(Y5960:DP5963)=0,0,AVERAGE(Y5961:DP5961))</f>
        <v>9.2499999999999999E-2</v>
      </c>
      <c r="U5961" s="88">
        <f t="shared" ref="U5961" si="15709">IF(COUNTA(Y5960:DP5963)=0,0,_xlfn.MINIFS(Y5961:DP5961,Y5963:DP5963,U5963))</f>
        <v>0</v>
      </c>
      <c r="V5961" s="89">
        <f t="array" ref="V5961">IF(COUNTA(Y5960:DP5963)=0,0,IF(ISERROR(HLOOKUP(V5963,Y5963:DP5963,1,FALSE)),0,INDEX(Y5961:DP5961,MATCH(V5960&amp;V5963,Y5960:DP5960&amp;Y5963:DP5963,0))))</f>
        <v>0</v>
      </c>
      <c r="W5961" s="90">
        <f t="array" ref="W5961">IF(COUNTA(Y5960:DP5963)=0,0,IF(ISERROR(HLOOKUP(W5963,Y5963:DP5963,1,FALSE)),0,AVERAGEIF(Y5963:DP5963,$W5963,Y5961:DP5961)))</f>
        <v>0</v>
      </c>
      <c r="X5961" s="107"/>
      <c r="Y5961" s="142">
        <v>0.14399999999999999</v>
      </c>
      <c r="Z5961" s="142">
        <v>4.1000000000000002E-2</v>
      </c>
    </row>
    <row r="5962" spans="2:26">
      <c r="B5962" s="83"/>
      <c r="C5962" s="84"/>
      <c r="D5962" s="83"/>
      <c r="E5962" s="83"/>
      <c r="F5962" s="83"/>
      <c r="G5962" s="83"/>
      <c r="H5962" s="83"/>
      <c r="I5962" s="83"/>
      <c r="J5962" s="83"/>
      <c r="K5962" s="83"/>
      <c r="L5962" s="83"/>
      <c r="M5962" s="83"/>
      <c r="N5962" s="83"/>
      <c r="O5962" s="83"/>
      <c r="P5962" s="84"/>
      <c r="Q5962" s="217"/>
      <c r="R5962" s="91">
        <f t="shared" ref="R5962" si="15710">IF(COUNTA(Y5960:DP5963)=0,0,HLOOKUP(R5961,Y5961:DP5963,2,FALSE))</f>
        <v>1000</v>
      </c>
      <c r="S5962" s="92">
        <f t="shared" ref="S5962" si="15711">IF(COUNTA(Y5960:DP5963)=0,0,HLOOKUP(S5960,Y5960:DP5963,3,FALSE))</f>
        <v>1000</v>
      </c>
      <c r="T5962" s="93"/>
      <c r="U5962" s="94">
        <f t="array" ref="U5962">IF(COUNTA(Y5960:DP5963)=0,0,IF(ISERROR(HLOOKUP(U5963,Y5963:DP5963,1,FALSE)),0,INDEX(Y5962:DP5962,MATCH(U5961&amp;U5963,Y5961:DP5961&amp;Y5963:DP5963,0))))</f>
        <v>0</v>
      </c>
      <c r="V5962" s="94">
        <f t="array" ref="V5962">IF(COUNTA(Y5960:DP5963)=0,0,IF(ISERROR(HLOOKUP(V5963,Y5963:DP5963,1,FALSE)),0,INDEX(Y5962:DP5962,MATCH(V5961&amp;V5963,Y5961:DP5961&amp;Y5963:DP5963,0))))</f>
        <v>0</v>
      </c>
      <c r="W5962" s="95"/>
      <c r="X5962" s="108"/>
      <c r="Y5962" s="143">
        <v>0</v>
      </c>
      <c r="Z5962" s="143">
        <v>1000</v>
      </c>
    </row>
    <row r="5963" spans="2:26" ht="13.9" thickBot="1">
      <c r="B5963" s="96"/>
      <c r="C5963" s="97"/>
      <c r="D5963" s="96"/>
      <c r="E5963" s="96"/>
      <c r="F5963" s="96"/>
      <c r="G5963" s="96"/>
      <c r="H5963" s="96"/>
      <c r="I5963" s="96"/>
      <c r="J5963" s="96"/>
      <c r="K5963" s="96"/>
      <c r="L5963" s="96"/>
      <c r="M5963" s="96"/>
      <c r="N5963" s="96"/>
      <c r="O5963" s="96"/>
      <c r="P5963" s="97"/>
      <c r="Q5963" s="218"/>
      <c r="R5963" s="98" t="str">
        <f t="shared" ref="R5963" si="15712">IF(COUNTA(Y5960:DP5963)=0,"none",HLOOKUP(R5961,Y5961:DP5963,3,FALSE))</f>
        <v>www (-30%)</v>
      </c>
      <c r="S5963" s="99" t="str">
        <f t="shared" ref="S5963" si="15713">IF(COUNTA(Y5960:DP5963)=0,"none",HLOOKUP(S5960,Y5960:DP5963,4,FALSE))</f>
        <v>www (-30%)</v>
      </c>
      <c r="T5963" s="100"/>
      <c r="U5963" s="100">
        <f t="array" ref="U5963">IF(COUNTA(Y5960:DP5963)=0,"none",IF($U$2="WAHR",$W$3,Abfrage!$F$4))</f>
        <v>0</v>
      </c>
      <c r="V5963" s="100">
        <f t="array" ref="V5963">IF(COUNTA(Y5960:DP5963)=0,"none",IF($U$2="WAHR",$W$3,Abfrage!$F$4))</f>
        <v>0</v>
      </c>
      <c r="W5963" s="100">
        <f t="array" ref="W5963">IF(COUNTA(Y5960:DP5963)=0,"none",IF($U$2="WAHR",$W$3,Abfrage!$F$4))</f>
        <v>0</v>
      </c>
      <c r="X5963" s="109"/>
      <c r="Y5963" s="144" t="s">
        <v>101</v>
      </c>
      <c r="Z5963" s="144" t="s">
        <v>43</v>
      </c>
    </row>
    <row r="5964" spans="2:26">
      <c r="B5964" s="75" t="s">
        <v>3648</v>
      </c>
      <c r="C5964" s="76">
        <v>1000407853</v>
      </c>
      <c r="D5964" s="75" t="s">
        <v>95</v>
      </c>
      <c r="E5964" s="75" t="s">
        <v>90</v>
      </c>
      <c r="F5964" s="75" t="s">
        <v>122</v>
      </c>
      <c r="G5964" s="75" t="s">
        <v>122</v>
      </c>
      <c r="H5964" s="75" t="s">
        <v>40</v>
      </c>
      <c r="I5964" s="75" t="s">
        <v>51</v>
      </c>
      <c r="J5964" s="75" t="s">
        <v>3649</v>
      </c>
      <c r="K5964" s="75" t="s">
        <v>306</v>
      </c>
      <c r="L5964" s="75" t="s">
        <v>306</v>
      </c>
      <c r="M5964" s="75" t="s">
        <v>306</v>
      </c>
      <c r="N5964" s="75" t="s">
        <v>327</v>
      </c>
      <c r="O5964" s="75" t="s">
        <v>306</v>
      </c>
      <c r="P5964" s="76" t="s">
        <v>306</v>
      </c>
      <c r="Q5964" s="216"/>
      <c r="R5964" s="77">
        <f t="shared" ref="R5964" si="15714">IF(COUNTA(Y5964:DP5967)=0,"01.01.1900",INDEX(Y5964:DP5964,MATCH(R5965,Y5965:DP5965,0)))</f>
        <v>45846</v>
      </c>
      <c r="S5964" s="78">
        <f t="shared" ref="S5964" si="15715">IF(COUNTA(Y5964:DP5967)=0,"01.01.1900",MAX(Y5964:DP5964))</f>
        <v>45846</v>
      </c>
      <c r="T5964" s="79"/>
      <c r="U5964" s="80" t="str">
        <f t="array" ref="U5964">IF(COUNTA(Y5964:DP5967)=0,"01.01.1900",IF(ISERROR(HLOOKUP(U5967,Y5967:DP5967,1,FALSE)),"01.01.1900",INDEX(Y5964:DP5964,MATCH(U5965&amp;U5967,Y5965:DP5965&amp;Y5967:DP5967,0))))</f>
        <v>01.01.1900</v>
      </c>
      <c r="V5964" s="81">
        <f t="shared" ref="V5964" si="15716">IF(COUNTA(Y5964:DP5967)=0,"01.01.1900",_xlfn.MAXIFS(Y5964:DP5964,Y5967:DP5967,V5967))</f>
        <v>0</v>
      </c>
      <c r="W5964" s="82"/>
      <c r="X5964" s="106"/>
      <c r="Y5964" s="141">
        <v>45846</v>
      </c>
    </row>
    <row r="5965" spans="2:26">
      <c r="B5965" s="83"/>
      <c r="C5965" s="84"/>
      <c r="D5965" s="83"/>
      <c r="E5965" s="83"/>
      <c r="F5965" s="83"/>
      <c r="G5965" s="83"/>
      <c r="H5965" s="83"/>
      <c r="I5965" s="83"/>
      <c r="J5965" s="83"/>
      <c r="K5965" s="83"/>
      <c r="L5965" s="83"/>
      <c r="M5965" s="83"/>
      <c r="N5965" s="83"/>
      <c r="O5965" s="83"/>
      <c r="P5965" s="84"/>
      <c r="Q5965" s="217"/>
      <c r="R5965" s="85">
        <f t="shared" ref="R5965" si="15717">IF(COUNTA(Y5964:DP5967)=0,0,MIN(Y5965:DP5965))</f>
        <v>0.6</v>
      </c>
      <c r="S5965" s="86">
        <f t="shared" ref="S5965" si="15718">IF(COUNTA(Y5964:DP5967)=0,0,HLOOKUP(S5964,Y5964:DP5967,2,FALSE))</f>
        <v>0.6</v>
      </c>
      <c r="T5965" s="87">
        <f t="shared" ref="T5965" si="15719">IF(COUNTA(Y5964:DP5967)=0,0,AVERAGE(Y5965:DP5965))</f>
        <v>0.6</v>
      </c>
      <c r="U5965" s="88">
        <f t="shared" ref="U5965" si="15720">IF(COUNTA(Y5964:DP5967)=0,0,_xlfn.MINIFS(Y5965:DP5965,Y5967:DP5967,U5967))</f>
        <v>0</v>
      </c>
      <c r="V5965" s="89">
        <f t="array" ref="V5965">IF(COUNTA(Y5964:DP5967)=0,0,IF(ISERROR(HLOOKUP(V5967,Y5967:DP5967,1,FALSE)),0,INDEX(Y5965:DP5965,MATCH(V5964&amp;V5967,Y5964:DP5964&amp;Y5967:DP5967,0))))</f>
        <v>0</v>
      </c>
      <c r="W5965" s="90">
        <f t="array" ref="W5965">IF(COUNTA(Y5964:DP5967)=0,0,IF(ISERROR(HLOOKUP(W5967,Y5967:DP5967,1,FALSE)),0,AVERAGEIF(Y5967:DP5967,$W5967,Y5965:DP5965)))</f>
        <v>0</v>
      </c>
      <c r="X5965" s="107"/>
      <c r="Y5965" s="142">
        <v>0.6</v>
      </c>
    </row>
    <row r="5966" spans="2:26">
      <c r="B5966" s="83"/>
      <c r="C5966" s="84"/>
      <c r="D5966" s="83"/>
      <c r="E5966" s="83"/>
      <c r="F5966" s="83"/>
      <c r="G5966" s="83"/>
      <c r="H5966" s="83"/>
      <c r="I5966" s="83"/>
      <c r="J5966" s="83"/>
      <c r="K5966" s="83"/>
      <c r="L5966" s="83"/>
      <c r="M5966" s="83"/>
      <c r="N5966" s="83"/>
      <c r="O5966" s="83"/>
      <c r="P5966" s="84"/>
      <c r="Q5966" s="217"/>
      <c r="R5966" s="91">
        <f t="shared" ref="R5966" si="15721">IF(COUNTA(Y5964:DP5967)=0,0,HLOOKUP(R5965,Y5965:DP5967,2,FALSE))</f>
        <v>1</v>
      </c>
      <c r="S5966" s="92">
        <f t="shared" ref="S5966" si="15722">IF(COUNTA(Y5964:DP5967)=0,0,HLOOKUP(S5964,Y5964:DP5967,3,FALSE))</f>
        <v>1</v>
      </c>
      <c r="T5966" s="93"/>
      <c r="U5966" s="94">
        <f t="array" ref="U5966">IF(COUNTA(Y5964:DP5967)=0,0,IF(ISERROR(HLOOKUP(U5967,Y5967:DP5967,1,FALSE)),0,INDEX(Y5966:DP5966,MATCH(U5965&amp;U5967,Y5965:DP5965&amp;Y5967:DP5967,0))))</f>
        <v>0</v>
      </c>
      <c r="V5966" s="94">
        <f t="array" ref="V5966">IF(COUNTA(Y5964:DP5967)=0,0,IF(ISERROR(HLOOKUP(V5967,Y5967:DP5967,1,FALSE)),0,INDEX(Y5966:DP5966,MATCH(V5965&amp;V5967,Y5965:DP5965&amp;Y5967:DP5967,0))))</f>
        <v>0</v>
      </c>
      <c r="W5966" s="95"/>
      <c r="X5966" s="108"/>
      <c r="Y5966" s="143">
        <v>1</v>
      </c>
    </row>
    <row r="5967" spans="2:26" ht="13.9" thickBot="1">
      <c r="B5967" s="96"/>
      <c r="C5967" s="97"/>
      <c r="D5967" s="96"/>
      <c r="E5967" s="96"/>
      <c r="F5967" s="96"/>
      <c r="G5967" s="96"/>
      <c r="H5967" s="96"/>
      <c r="I5967" s="96"/>
      <c r="J5967" s="96"/>
      <c r="K5967" s="96"/>
      <c r="L5967" s="96"/>
      <c r="M5967" s="96"/>
      <c r="N5967" s="96"/>
      <c r="O5967" s="96"/>
      <c r="P5967" s="97"/>
      <c r="Q5967" s="218"/>
      <c r="R5967" s="98" t="str">
        <f t="shared" ref="R5967" si="15723">IF(COUNTA(Y5964:DP5967)=0,"none",HLOOKUP(R5965,Y5965:DP5967,3,FALSE))</f>
        <v>SAP</v>
      </c>
      <c r="S5967" s="99" t="str">
        <f t="shared" ref="S5967" si="15724">IF(COUNTA(Y5964:DP5967)=0,"none",HLOOKUP(S5964,Y5964:DP5967,4,FALSE))</f>
        <v>SAP</v>
      </c>
      <c r="T5967" s="100"/>
      <c r="U5967" s="100">
        <f t="array" ref="U5967">IF(COUNTA(Y5964:DP5967)=0,"none",IF($U$2="WAHR",$W$3,Abfrage!$F$4))</f>
        <v>0</v>
      </c>
      <c r="V5967" s="100">
        <f t="array" ref="V5967">IF(COUNTA(Y5964:DP5967)=0,"none",IF($U$2="WAHR",$W$3,Abfrage!$F$4))</f>
        <v>0</v>
      </c>
      <c r="W5967" s="100">
        <f t="array" ref="W5967">IF(COUNTA(Y5964:DP5967)=0,"none",IF($U$2="WAHR",$W$3,Abfrage!$F$4))</f>
        <v>0</v>
      </c>
      <c r="X5967" s="109"/>
      <c r="Y5967" s="144" t="s">
        <v>47</v>
      </c>
    </row>
    <row r="5968" spans="2:26">
      <c r="B5968" s="75" t="s">
        <v>3650</v>
      </c>
      <c r="C5968" s="76">
        <v>1000407855</v>
      </c>
      <c r="D5968" s="75" t="s">
        <v>95</v>
      </c>
      <c r="E5968" s="75" t="s">
        <v>148</v>
      </c>
      <c r="F5968" s="75" t="s">
        <v>96</v>
      </c>
      <c r="G5968" s="75" t="s">
        <v>96</v>
      </c>
      <c r="H5968" s="75" t="s">
        <v>50</v>
      </c>
      <c r="I5968" s="75" t="s">
        <v>51</v>
      </c>
      <c r="J5968" s="75" t="s">
        <v>3651</v>
      </c>
      <c r="K5968" s="75" t="s">
        <v>393</v>
      </c>
      <c r="L5968" s="75" t="s">
        <v>331</v>
      </c>
      <c r="M5968" s="75" t="s">
        <v>313</v>
      </c>
      <c r="N5968" s="75" t="s">
        <v>327</v>
      </c>
      <c r="O5968" s="75" t="s">
        <v>306</v>
      </c>
      <c r="P5968" s="76" t="s">
        <v>306</v>
      </c>
      <c r="Q5968" s="216"/>
      <c r="R5968" s="77">
        <f t="shared" ref="R5968" si="15725">IF(COUNTA(Y5968:DP5971)=0,"01.01.1900",INDEX(Y5968:DP5968,MATCH(R5969,Y5969:DP5969,0)))</f>
        <v>45845</v>
      </c>
      <c r="S5968" s="78">
        <f t="shared" ref="S5968" si="15726">IF(COUNTA(Y5968:DP5971)=0,"01.01.1900",MAX(Y5968:DP5968))</f>
        <v>45845</v>
      </c>
      <c r="T5968" s="79"/>
      <c r="U5968" s="80" t="str">
        <f t="array" ref="U5968">IF(COUNTA(Y5968:DP5971)=0,"01.01.1900",IF(ISERROR(HLOOKUP(U5971,Y5971:DP5971,1,FALSE)),"01.01.1900",INDEX(Y5968:DP5968,MATCH(U5969&amp;U5971,Y5969:DP5969&amp;Y5971:DP5971,0))))</f>
        <v>01.01.1900</v>
      </c>
      <c r="V5968" s="81">
        <f t="shared" ref="V5968" si="15727">IF(COUNTA(Y5968:DP5971)=0,"01.01.1900",_xlfn.MAXIFS(Y5968:DP5968,Y5971:DP5971,V5971))</f>
        <v>0</v>
      </c>
      <c r="W5968" s="82"/>
      <c r="X5968" s="106"/>
      <c r="Y5968" s="141">
        <v>45845</v>
      </c>
    </row>
    <row r="5969" spans="2:25">
      <c r="B5969" s="83"/>
      <c r="C5969" s="84"/>
      <c r="D5969" s="83"/>
      <c r="E5969" s="83"/>
      <c r="F5969" s="83"/>
      <c r="G5969" s="83"/>
      <c r="H5969" s="83"/>
      <c r="I5969" s="83"/>
      <c r="J5969" s="83"/>
      <c r="K5969" s="83"/>
      <c r="L5969" s="83"/>
      <c r="M5969" s="83"/>
      <c r="N5969" s="83"/>
      <c r="O5969" s="83"/>
      <c r="P5969" s="84"/>
      <c r="Q5969" s="217"/>
      <c r="R5969" s="85">
        <f t="shared" ref="R5969" si="15728">IF(COUNTA(Y5968:DP5971)=0,0,MIN(Y5969:DP5969))</f>
        <v>0.83299999999999996</v>
      </c>
      <c r="S5969" s="86">
        <f t="shared" ref="S5969" si="15729">IF(COUNTA(Y5968:DP5971)=0,0,HLOOKUP(S5968,Y5968:DP5971,2,FALSE))</f>
        <v>0.83299999999999996</v>
      </c>
      <c r="T5969" s="87">
        <f t="shared" ref="T5969" si="15730">IF(COUNTA(Y5968:DP5971)=0,0,AVERAGE(Y5969:DP5969))</f>
        <v>0.83299999999999996</v>
      </c>
      <c r="U5969" s="88">
        <f t="shared" ref="U5969" si="15731">IF(COUNTA(Y5968:DP5971)=0,0,_xlfn.MINIFS(Y5969:DP5969,Y5971:DP5971,U5971))</f>
        <v>0</v>
      </c>
      <c r="V5969" s="89">
        <f t="array" ref="V5969">IF(COUNTA(Y5968:DP5971)=0,0,IF(ISERROR(HLOOKUP(V5971,Y5971:DP5971,1,FALSE)),0,INDEX(Y5969:DP5969,MATCH(V5968&amp;V5971,Y5968:DP5968&amp;Y5971:DP5971,0))))</f>
        <v>0</v>
      </c>
      <c r="W5969" s="90">
        <f t="array" ref="W5969">IF(COUNTA(Y5968:DP5971)=0,0,IF(ISERROR(HLOOKUP(W5971,Y5971:DP5971,1,FALSE)),0,AVERAGEIF(Y5971:DP5971,$W5971,Y5969:DP5969)))</f>
        <v>0</v>
      </c>
      <c r="X5969" s="107"/>
      <c r="Y5969" s="142">
        <v>0.83299999999999996</v>
      </c>
    </row>
    <row r="5970" spans="2:25">
      <c r="B5970" s="83"/>
      <c r="C5970" s="84"/>
      <c r="D5970" s="83"/>
      <c r="E5970" s="83"/>
      <c r="F5970" s="83"/>
      <c r="G5970" s="83"/>
      <c r="H5970" s="83"/>
      <c r="I5970" s="83"/>
      <c r="J5970" s="83"/>
      <c r="K5970" s="83"/>
      <c r="L5970" s="83"/>
      <c r="M5970" s="83"/>
      <c r="N5970" s="83"/>
      <c r="O5970" s="83"/>
      <c r="P5970" s="84"/>
      <c r="Q5970" s="217"/>
      <c r="R5970" s="91">
        <f t="shared" ref="R5970" si="15732">IF(COUNTA(Y5968:DP5971)=0,0,HLOOKUP(R5969,Y5969:DP5971,2,FALSE))</f>
        <v>1000</v>
      </c>
      <c r="S5970" s="92">
        <f t="shared" ref="S5970" si="15733">IF(COUNTA(Y5968:DP5971)=0,0,HLOOKUP(S5968,Y5968:DP5971,3,FALSE))</f>
        <v>1000</v>
      </c>
      <c r="T5970" s="93"/>
      <c r="U5970" s="94">
        <f t="array" ref="U5970">IF(COUNTA(Y5968:DP5971)=0,0,IF(ISERROR(HLOOKUP(U5971,Y5971:DP5971,1,FALSE)),0,INDEX(Y5970:DP5970,MATCH(U5969&amp;U5971,Y5969:DP5969&amp;Y5971:DP5971,0))))</f>
        <v>0</v>
      </c>
      <c r="V5970" s="94">
        <f t="array" ref="V5970">IF(COUNTA(Y5968:DP5971)=0,0,IF(ISERROR(HLOOKUP(V5971,Y5971:DP5971,1,FALSE)),0,INDEX(Y5970:DP5970,MATCH(V5969&amp;V5971,Y5969:DP5969&amp;Y5971:DP5971,0))))</f>
        <v>0</v>
      </c>
      <c r="W5970" s="95"/>
      <c r="X5970" s="108"/>
      <c r="Y5970" s="143">
        <v>1000</v>
      </c>
    </row>
    <row r="5971" spans="2:25" ht="13.9" thickBot="1">
      <c r="B5971" s="96"/>
      <c r="C5971" s="97"/>
      <c r="D5971" s="96"/>
      <c r="E5971" s="96"/>
      <c r="F5971" s="96"/>
      <c r="G5971" s="96"/>
      <c r="H5971" s="96"/>
      <c r="I5971" s="96"/>
      <c r="J5971" s="96"/>
      <c r="K5971" s="96"/>
      <c r="L5971" s="96"/>
      <c r="M5971" s="96"/>
      <c r="N5971" s="96"/>
      <c r="O5971" s="96"/>
      <c r="P5971" s="97"/>
      <c r="Q5971" s="218"/>
      <c r="R5971" s="98" t="str">
        <f t="shared" ref="R5971" si="15734">IF(COUNTA(Y5968:DP5971)=0,"none",HLOOKUP(R5969,Y5969:DP5971,3,FALSE))</f>
        <v>www (-30%)</v>
      </c>
      <c r="S5971" s="99" t="str">
        <f t="shared" ref="S5971" si="15735">IF(COUNTA(Y5968:DP5971)=0,"none",HLOOKUP(S5968,Y5968:DP5971,4,FALSE))</f>
        <v>www (-30%)</v>
      </c>
      <c r="T5971" s="100"/>
      <c r="U5971" s="100">
        <f t="array" ref="U5971">IF(COUNTA(Y5968:DP5971)=0,"none",IF($U$2="WAHR",$W$3,Abfrage!$F$4))</f>
        <v>0</v>
      </c>
      <c r="V5971" s="100">
        <f t="array" ref="V5971">IF(COUNTA(Y5968:DP5971)=0,"none",IF($U$2="WAHR",$W$3,Abfrage!$F$4))</f>
        <v>0</v>
      </c>
      <c r="W5971" s="100">
        <f t="array" ref="W5971">IF(COUNTA(Y5968:DP5971)=0,"none",IF($U$2="WAHR",$W$3,Abfrage!$F$4))</f>
        <v>0</v>
      </c>
      <c r="X5971" s="109"/>
      <c r="Y5971" s="144" t="s">
        <v>43</v>
      </c>
    </row>
    <row r="5972" spans="2:25">
      <c r="B5972" s="75" t="s">
        <v>3652</v>
      </c>
      <c r="C5972" s="76">
        <v>1000407856</v>
      </c>
      <c r="D5972" s="75" t="s">
        <v>95</v>
      </c>
      <c r="E5972" s="75" t="s">
        <v>148</v>
      </c>
      <c r="F5972" s="75" t="s">
        <v>96</v>
      </c>
      <c r="G5972" s="75" t="s">
        <v>96</v>
      </c>
      <c r="H5972" s="75" t="s">
        <v>50</v>
      </c>
      <c r="I5972" s="75" t="s">
        <v>51</v>
      </c>
      <c r="J5972" s="75" t="s">
        <v>3653</v>
      </c>
      <c r="K5972" s="75" t="s">
        <v>321</v>
      </c>
      <c r="L5972" s="75" t="s">
        <v>393</v>
      </c>
      <c r="M5972" s="75" t="s">
        <v>313</v>
      </c>
      <c r="N5972" s="75" t="s">
        <v>327</v>
      </c>
      <c r="O5972" s="75" t="s">
        <v>306</v>
      </c>
      <c r="P5972" s="76" t="s">
        <v>306</v>
      </c>
      <c r="Q5972" s="216"/>
      <c r="R5972" s="77">
        <f t="shared" ref="R5972" si="15736">IF(COUNTA(Y5972:DP5975)=0,"01.01.1900",INDEX(Y5972:DP5972,MATCH(R5973,Y5973:DP5973,0)))</f>
        <v>45845</v>
      </c>
      <c r="S5972" s="78">
        <f t="shared" ref="S5972" si="15737">IF(COUNTA(Y5972:DP5975)=0,"01.01.1900",MAX(Y5972:DP5972))</f>
        <v>45845</v>
      </c>
      <c r="T5972" s="79"/>
      <c r="U5972" s="80" t="str">
        <f t="array" ref="U5972">IF(COUNTA(Y5972:DP5975)=0,"01.01.1900",IF(ISERROR(HLOOKUP(U5975,Y5975:DP5975,1,FALSE)),"01.01.1900",INDEX(Y5972:DP5972,MATCH(U5973&amp;U5975,Y5973:DP5973&amp;Y5975:DP5975,0))))</f>
        <v>01.01.1900</v>
      </c>
      <c r="V5972" s="81">
        <f t="shared" ref="V5972" si="15738">IF(COUNTA(Y5972:DP5975)=0,"01.01.1900",_xlfn.MAXIFS(Y5972:DP5972,Y5975:DP5975,V5975))</f>
        <v>0</v>
      </c>
      <c r="W5972" s="82"/>
      <c r="X5972" s="106"/>
      <c r="Y5972" s="141">
        <v>45845</v>
      </c>
    </row>
    <row r="5973" spans="2:25">
      <c r="B5973" s="83"/>
      <c r="C5973" s="84"/>
      <c r="D5973" s="83"/>
      <c r="E5973" s="83"/>
      <c r="F5973" s="83"/>
      <c r="G5973" s="83"/>
      <c r="H5973" s="83"/>
      <c r="I5973" s="83"/>
      <c r="J5973" s="83"/>
      <c r="K5973" s="83"/>
      <c r="L5973" s="83"/>
      <c r="M5973" s="83"/>
      <c r="N5973" s="83"/>
      <c r="O5973" s="83"/>
      <c r="P5973" s="84"/>
      <c r="Q5973" s="217"/>
      <c r="R5973" s="85">
        <f t="shared" ref="R5973" si="15739">IF(COUNTA(Y5972:DP5975)=0,0,MIN(Y5973:DP5973))</f>
        <v>0.69299999999999995</v>
      </c>
      <c r="S5973" s="86">
        <f t="shared" ref="S5973" si="15740">IF(COUNTA(Y5972:DP5975)=0,0,HLOOKUP(S5972,Y5972:DP5975,2,FALSE))</f>
        <v>0.69299999999999995</v>
      </c>
      <c r="T5973" s="87">
        <f t="shared" ref="T5973" si="15741">IF(COUNTA(Y5972:DP5975)=0,0,AVERAGE(Y5973:DP5973))</f>
        <v>0.69299999999999995</v>
      </c>
      <c r="U5973" s="88">
        <f t="shared" ref="U5973" si="15742">IF(COUNTA(Y5972:DP5975)=0,0,_xlfn.MINIFS(Y5973:DP5973,Y5975:DP5975,U5975))</f>
        <v>0</v>
      </c>
      <c r="V5973" s="89">
        <f t="array" ref="V5973">IF(COUNTA(Y5972:DP5975)=0,0,IF(ISERROR(HLOOKUP(V5975,Y5975:DP5975,1,FALSE)),0,INDEX(Y5973:DP5973,MATCH(V5972&amp;V5975,Y5972:DP5972&amp;Y5975:DP5975,0))))</f>
        <v>0</v>
      </c>
      <c r="W5973" s="90">
        <f t="array" ref="W5973">IF(COUNTA(Y5972:DP5975)=0,0,IF(ISERROR(HLOOKUP(W5975,Y5975:DP5975,1,FALSE)),0,AVERAGEIF(Y5975:DP5975,$W5975,Y5973:DP5973)))</f>
        <v>0</v>
      </c>
      <c r="X5973" s="107"/>
      <c r="Y5973" s="142">
        <v>0.69299999999999995</v>
      </c>
    </row>
    <row r="5974" spans="2:25">
      <c r="B5974" s="83"/>
      <c r="C5974" s="84"/>
      <c r="D5974" s="83"/>
      <c r="E5974" s="83"/>
      <c r="F5974" s="83"/>
      <c r="G5974" s="83"/>
      <c r="H5974" s="83"/>
      <c r="I5974" s="83"/>
      <c r="J5974" s="83"/>
      <c r="K5974" s="83"/>
      <c r="L5974" s="83"/>
      <c r="M5974" s="83"/>
      <c r="N5974" s="83"/>
      <c r="O5974" s="83"/>
      <c r="P5974" s="84"/>
      <c r="Q5974" s="217"/>
      <c r="R5974" s="91">
        <f t="shared" ref="R5974" si="15743">IF(COUNTA(Y5972:DP5975)=0,0,HLOOKUP(R5973,Y5973:DP5975,2,FALSE))</f>
        <v>1000</v>
      </c>
      <c r="S5974" s="92">
        <f t="shared" ref="S5974" si="15744">IF(COUNTA(Y5972:DP5975)=0,0,HLOOKUP(S5972,Y5972:DP5975,3,FALSE))</f>
        <v>1000</v>
      </c>
      <c r="T5974" s="93"/>
      <c r="U5974" s="94">
        <f t="array" ref="U5974">IF(COUNTA(Y5972:DP5975)=0,0,IF(ISERROR(HLOOKUP(U5975,Y5975:DP5975,1,FALSE)),0,INDEX(Y5974:DP5974,MATCH(U5973&amp;U5975,Y5973:DP5973&amp;Y5975:DP5975,0))))</f>
        <v>0</v>
      </c>
      <c r="V5974" s="94">
        <f t="array" ref="V5974">IF(COUNTA(Y5972:DP5975)=0,0,IF(ISERROR(HLOOKUP(V5975,Y5975:DP5975,1,FALSE)),0,INDEX(Y5974:DP5974,MATCH(V5973&amp;V5975,Y5973:DP5973&amp;Y5975:DP5975,0))))</f>
        <v>0</v>
      </c>
      <c r="W5974" s="95"/>
      <c r="X5974" s="108"/>
      <c r="Y5974" s="143">
        <v>1000</v>
      </c>
    </row>
    <row r="5975" spans="2:25" ht="13.9" thickBot="1">
      <c r="B5975" s="96"/>
      <c r="C5975" s="97"/>
      <c r="D5975" s="96"/>
      <c r="E5975" s="96"/>
      <c r="F5975" s="96"/>
      <c r="G5975" s="96"/>
      <c r="H5975" s="96"/>
      <c r="I5975" s="96"/>
      <c r="J5975" s="96"/>
      <c r="K5975" s="96"/>
      <c r="L5975" s="96"/>
      <c r="M5975" s="96"/>
      <c r="N5975" s="96"/>
      <c r="O5975" s="96"/>
      <c r="P5975" s="97"/>
      <c r="Q5975" s="218"/>
      <c r="R5975" s="98" t="str">
        <f t="shared" ref="R5975" si="15745">IF(COUNTA(Y5972:DP5975)=0,"none",HLOOKUP(R5973,Y5973:DP5975,3,FALSE))</f>
        <v>www (-30%)</v>
      </c>
      <c r="S5975" s="99" t="str">
        <f t="shared" ref="S5975" si="15746">IF(COUNTA(Y5972:DP5975)=0,"none",HLOOKUP(S5972,Y5972:DP5975,4,FALSE))</f>
        <v>www (-30%)</v>
      </c>
      <c r="T5975" s="100"/>
      <c r="U5975" s="100">
        <f t="array" ref="U5975">IF(COUNTA(Y5972:DP5975)=0,"none",IF($U$2="WAHR",$W$3,Abfrage!$F$4))</f>
        <v>0</v>
      </c>
      <c r="V5975" s="100">
        <f t="array" ref="V5975">IF(COUNTA(Y5972:DP5975)=0,"none",IF($U$2="WAHR",$W$3,Abfrage!$F$4))</f>
        <v>0</v>
      </c>
      <c r="W5975" s="100">
        <f t="array" ref="W5975">IF(COUNTA(Y5972:DP5975)=0,"none",IF($U$2="WAHR",$W$3,Abfrage!$F$4))</f>
        <v>0</v>
      </c>
      <c r="X5975" s="109"/>
      <c r="Y5975" s="144" t="s">
        <v>43</v>
      </c>
    </row>
    <row r="5976" spans="2:25">
      <c r="B5976" s="75" t="s">
        <v>3654</v>
      </c>
      <c r="C5976" s="76">
        <v>1000407872</v>
      </c>
      <c r="D5976" s="75" t="s">
        <v>95</v>
      </c>
      <c r="E5976" s="75" t="s">
        <v>90</v>
      </c>
      <c r="F5976" s="75" t="s">
        <v>685</v>
      </c>
      <c r="G5976" s="75" t="s">
        <v>685</v>
      </c>
      <c r="H5976" s="75" t="s">
        <v>93</v>
      </c>
      <c r="I5976" s="75" t="s">
        <v>51</v>
      </c>
      <c r="J5976" s="75" t="s">
        <v>3655</v>
      </c>
      <c r="K5976" s="75" t="s">
        <v>321</v>
      </c>
      <c r="L5976" s="75" t="s">
        <v>393</v>
      </c>
      <c r="M5976" s="75" t="s">
        <v>306</v>
      </c>
      <c r="N5976" s="75" t="s">
        <v>327</v>
      </c>
      <c r="O5976" s="75" t="s">
        <v>540</v>
      </c>
      <c r="P5976" s="76" t="s">
        <v>306</v>
      </c>
      <c r="Q5976" s="216"/>
      <c r="R5976" s="77">
        <f t="shared" ref="R5976" si="15747">IF(COUNTA(Y5976:DP5979)=0,"01.01.1900",INDEX(Y5976:DP5976,MATCH(R5977,Y5977:DP5977,0)))</f>
        <v>45845</v>
      </c>
      <c r="S5976" s="78">
        <f t="shared" ref="S5976" si="15748">IF(COUNTA(Y5976:DP5979)=0,"01.01.1900",MAX(Y5976:DP5976))</f>
        <v>45845</v>
      </c>
      <c r="T5976" s="79"/>
      <c r="U5976" s="80" t="str">
        <f t="array" ref="U5976">IF(COUNTA(Y5976:DP5979)=0,"01.01.1900",IF(ISERROR(HLOOKUP(U5979,Y5979:DP5979,1,FALSE)),"01.01.1900",INDEX(Y5976:DP5976,MATCH(U5977&amp;U5979,Y5977:DP5977&amp;Y5979:DP5979,0))))</f>
        <v>01.01.1900</v>
      </c>
      <c r="V5976" s="81">
        <f t="shared" ref="V5976" si="15749">IF(COUNTA(Y5976:DP5979)=0,"01.01.1900",_xlfn.MAXIFS(Y5976:DP5976,Y5979:DP5979,V5979))</f>
        <v>0</v>
      </c>
      <c r="W5976" s="82"/>
      <c r="X5976" s="106"/>
      <c r="Y5976" s="141">
        <v>45845</v>
      </c>
    </row>
    <row r="5977" spans="2:25">
      <c r="B5977" s="83"/>
      <c r="C5977" s="84"/>
      <c r="D5977" s="83"/>
      <c r="E5977" s="83"/>
      <c r="F5977" s="83"/>
      <c r="G5977" s="83"/>
      <c r="H5977" s="83"/>
      <c r="I5977" s="83"/>
      <c r="J5977" s="83"/>
      <c r="K5977" s="83"/>
      <c r="L5977" s="83"/>
      <c r="M5977" s="83"/>
      <c r="N5977" s="83"/>
      <c r="O5977" s="83"/>
      <c r="P5977" s="84"/>
      <c r="Q5977" s="217"/>
      <c r="R5977" s="85">
        <f t="shared" ref="R5977" si="15750">IF(COUNTA(Y5976:DP5979)=0,0,MIN(Y5977:DP5977))</f>
        <v>0.17499999999999999</v>
      </c>
      <c r="S5977" s="86">
        <f t="shared" ref="S5977" si="15751">IF(COUNTA(Y5976:DP5979)=0,0,HLOOKUP(S5976,Y5976:DP5979,2,FALSE))</f>
        <v>0.17499999999999999</v>
      </c>
      <c r="T5977" s="87">
        <f t="shared" ref="T5977" si="15752">IF(COUNTA(Y5976:DP5979)=0,0,AVERAGE(Y5977:DP5977))</f>
        <v>0.17499999999999999</v>
      </c>
      <c r="U5977" s="88">
        <f t="shared" ref="U5977" si="15753">IF(COUNTA(Y5976:DP5979)=0,0,_xlfn.MINIFS(Y5977:DP5977,Y5979:DP5979,U5979))</f>
        <v>0</v>
      </c>
      <c r="V5977" s="89">
        <f t="array" ref="V5977">IF(COUNTA(Y5976:DP5979)=0,0,IF(ISERROR(HLOOKUP(V5979,Y5979:DP5979,1,FALSE)),0,INDEX(Y5977:DP5977,MATCH(V5976&amp;V5979,Y5976:DP5976&amp;Y5979:DP5979,0))))</f>
        <v>0</v>
      </c>
      <c r="W5977" s="90">
        <f t="array" ref="W5977">IF(COUNTA(Y5976:DP5979)=0,0,IF(ISERROR(HLOOKUP(W5979,Y5979:DP5979,1,FALSE)),0,AVERAGEIF(Y5979:DP5979,$W5979,Y5977:DP5977)))</f>
        <v>0</v>
      </c>
      <c r="X5977" s="107"/>
      <c r="Y5977" s="142">
        <v>0.17499999999999999</v>
      </c>
    </row>
    <row r="5978" spans="2:25">
      <c r="B5978" s="83"/>
      <c r="C5978" s="84"/>
      <c r="D5978" s="83"/>
      <c r="E5978" s="83"/>
      <c r="F5978" s="83"/>
      <c r="G5978" s="83"/>
      <c r="H5978" s="83"/>
      <c r="I5978" s="83"/>
      <c r="J5978" s="83"/>
      <c r="K5978" s="83"/>
      <c r="L5978" s="83"/>
      <c r="M5978" s="83"/>
      <c r="N5978" s="83"/>
      <c r="O5978" s="83"/>
      <c r="P5978" s="84"/>
      <c r="Q5978" s="217"/>
      <c r="R5978" s="91">
        <f t="shared" ref="R5978" si="15754">IF(COUNTA(Y5976:DP5979)=0,0,HLOOKUP(R5977,Y5977:DP5979,2,FALSE))</f>
        <v>1000</v>
      </c>
      <c r="S5978" s="92">
        <f t="shared" ref="S5978" si="15755">IF(COUNTA(Y5976:DP5979)=0,0,HLOOKUP(S5976,Y5976:DP5979,3,FALSE))</f>
        <v>1000</v>
      </c>
      <c r="T5978" s="93"/>
      <c r="U5978" s="94">
        <f t="array" ref="U5978">IF(COUNTA(Y5976:DP5979)=0,0,IF(ISERROR(HLOOKUP(U5979,Y5979:DP5979,1,FALSE)),0,INDEX(Y5978:DP5978,MATCH(U5977&amp;U5979,Y5977:DP5977&amp;Y5979:DP5979,0))))</f>
        <v>0</v>
      </c>
      <c r="V5978" s="94">
        <f t="array" ref="V5978">IF(COUNTA(Y5976:DP5979)=0,0,IF(ISERROR(HLOOKUP(V5979,Y5979:DP5979,1,FALSE)),0,INDEX(Y5978:DP5978,MATCH(V5977&amp;V5979,Y5977:DP5977&amp;Y5979:DP5979,0))))</f>
        <v>0</v>
      </c>
      <c r="W5978" s="95"/>
      <c r="X5978" s="108"/>
      <c r="Y5978" s="143">
        <v>1000</v>
      </c>
    </row>
    <row r="5979" spans="2:25" ht="13.9" thickBot="1">
      <c r="B5979" s="96"/>
      <c r="C5979" s="97"/>
      <c r="D5979" s="96"/>
      <c r="E5979" s="96"/>
      <c r="F5979" s="96"/>
      <c r="G5979" s="96"/>
      <c r="H5979" s="96"/>
      <c r="I5979" s="96"/>
      <c r="J5979" s="96"/>
      <c r="K5979" s="96"/>
      <c r="L5979" s="96"/>
      <c r="M5979" s="96"/>
      <c r="N5979" s="96"/>
      <c r="O5979" s="96"/>
      <c r="P5979" s="97"/>
      <c r="Q5979" s="218"/>
      <c r="R5979" s="98" t="str">
        <f t="shared" ref="R5979" si="15756">IF(COUNTA(Y5976:DP5979)=0,"none",HLOOKUP(R5977,Y5977:DP5979,3,FALSE))</f>
        <v>www (-30%)</v>
      </c>
      <c r="S5979" s="99" t="str">
        <f t="shared" ref="S5979" si="15757">IF(COUNTA(Y5976:DP5979)=0,"none",HLOOKUP(S5976,Y5976:DP5979,4,FALSE))</f>
        <v>www (-30%)</v>
      </c>
      <c r="T5979" s="100"/>
      <c r="U5979" s="100">
        <f t="array" ref="U5979">IF(COUNTA(Y5976:DP5979)=0,"none",IF($U$2="WAHR",$W$3,Abfrage!$F$4))</f>
        <v>0</v>
      </c>
      <c r="V5979" s="100">
        <f t="array" ref="V5979">IF(COUNTA(Y5976:DP5979)=0,"none",IF($U$2="WAHR",$W$3,Abfrage!$F$4))</f>
        <v>0</v>
      </c>
      <c r="W5979" s="100">
        <f t="array" ref="W5979">IF(COUNTA(Y5976:DP5979)=0,"none",IF($U$2="WAHR",$W$3,Abfrage!$F$4))</f>
        <v>0</v>
      </c>
      <c r="X5979" s="109"/>
      <c r="Y5979" s="144" t="s">
        <v>43</v>
      </c>
    </row>
    <row r="5980" spans="2:25">
      <c r="B5980" s="75" t="s">
        <v>3656</v>
      </c>
      <c r="C5980" s="76">
        <v>1000407857</v>
      </c>
      <c r="D5980" s="75" t="s">
        <v>95</v>
      </c>
      <c r="E5980" s="75" t="s">
        <v>148</v>
      </c>
      <c r="F5980" s="75" t="s">
        <v>96</v>
      </c>
      <c r="G5980" s="75" t="s">
        <v>96</v>
      </c>
      <c r="H5980" s="75" t="e">
        <v>#N/A</v>
      </c>
      <c r="I5980" s="75" t="s">
        <v>51</v>
      </c>
      <c r="J5980" s="75" t="s">
        <v>3657</v>
      </c>
      <c r="K5980" s="75" t="s">
        <v>339</v>
      </c>
      <c r="L5980" s="75" t="s">
        <v>321</v>
      </c>
      <c r="M5980" s="75" t="s">
        <v>313</v>
      </c>
      <c r="N5980" s="75" t="s">
        <v>327</v>
      </c>
      <c r="O5980" s="75" t="s">
        <v>306</v>
      </c>
      <c r="P5980" s="76" t="s">
        <v>306</v>
      </c>
      <c r="Q5980" s="216"/>
      <c r="R5980" s="77" t="str">
        <f t="shared" ref="R5980" si="15758">IF(COUNTA(Y5980:DP5983)=0,"01.01.1900",INDEX(Y5980:DP5980,MATCH(R5981,Y5981:DP5981,0)))</f>
        <v>01.01.1900</v>
      </c>
      <c r="S5980" s="78" t="str">
        <f t="shared" ref="S5980" si="15759">IF(COUNTA(Y5980:DP5983)=0,"01.01.1900",MAX(Y5980:DP5980))</f>
        <v>01.01.1900</v>
      </c>
      <c r="T5980" s="79"/>
      <c r="U5980" s="80" t="str">
        <f t="array" ref="U5980">IF(COUNTA(Y5980:DP5983)=0,"01.01.1900",IF(ISERROR(HLOOKUP(U5983,Y5983:DP5983,1,FALSE)),"01.01.1900",INDEX(Y5980:DP5980,MATCH(U5981&amp;U5983,Y5981:DP5981&amp;Y5983:DP5983,0))))</f>
        <v>01.01.1900</v>
      </c>
      <c r="V5980" s="81" t="str">
        <f t="shared" ref="V5980" si="15760">IF(COUNTA(Y5980:DP5983)=0,"01.01.1900",_xlfn.MAXIFS(Y5980:DP5980,Y5983:DP5983,V5983))</f>
        <v>01.01.1900</v>
      </c>
      <c r="W5980" s="82"/>
      <c r="X5980" s="106"/>
    </row>
    <row r="5981" spans="2:25">
      <c r="B5981" s="83"/>
      <c r="C5981" s="84"/>
      <c r="D5981" s="83"/>
      <c r="E5981" s="83"/>
      <c r="F5981" s="83"/>
      <c r="G5981" s="83"/>
      <c r="H5981" s="83"/>
      <c r="I5981" s="83"/>
      <c r="J5981" s="83"/>
      <c r="K5981" s="83"/>
      <c r="L5981" s="83"/>
      <c r="M5981" s="83"/>
      <c r="N5981" s="83"/>
      <c r="O5981" s="83"/>
      <c r="P5981" s="84"/>
      <c r="Q5981" s="217"/>
      <c r="R5981" s="85">
        <f t="shared" ref="R5981" si="15761">IF(COUNTA(Y5980:DP5983)=0,0,MIN(Y5981:DP5981))</f>
        <v>0</v>
      </c>
      <c r="S5981" s="86">
        <f t="shared" ref="S5981" si="15762">IF(COUNTA(Y5980:DP5983)=0,0,HLOOKUP(S5980,Y5980:DP5983,2,FALSE))</f>
        <v>0</v>
      </c>
      <c r="T5981" s="87">
        <f t="shared" ref="T5981" si="15763">IF(COUNTA(Y5980:DP5983)=0,0,AVERAGE(Y5981:DP5981))</f>
        <v>0</v>
      </c>
      <c r="U5981" s="88">
        <f t="shared" ref="U5981" si="15764">IF(COUNTA(Y5980:DP5983)=0,0,_xlfn.MINIFS(Y5981:DP5981,Y5983:DP5983,U5983))</f>
        <v>0</v>
      </c>
      <c r="V5981" s="89">
        <f t="array" ref="V5981">IF(COUNTA(Y5980:DP5983)=0,0,IF(ISERROR(HLOOKUP(V5983,Y5983:DP5983,1,FALSE)),0,INDEX(Y5981:DP5981,MATCH(V5980&amp;V5983,Y5980:DP5980&amp;Y5983:DP5983,0))))</f>
        <v>0</v>
      </c>
      <c r="W5981" s="90">
        <f t="array" ref="W5981">IF(COUNTA(Y5980:DP5983)=0,0,IF(ISERROR(HLOOKUP(W5983,Y5983:DP5983,1,FALSE)),0,AVERAGEIF(Y5983:DP5983,$W5983,Y5981:DP5981)))</f>
        <v>0</v>
      </c>
      <c r="X5981" s="107"/>
    </row>
    <row r="5982" spans="2:25">
      <c r="B5982" s="83"/>
      <c r="C5982" s="84"/>
      <c r="D5982" s="83"/>
      <c r="E5982" s="83"/>
      <c r="F5982" s="83"/>
      <c r="G5982" s="83"/>
      <c r="H5982" s="83"/>
      <c r="I5982" s="83"/>
      <c r="J5982" s="83"/>
      <c r="K5982" s="83"/>
      <c r="L5982" s="83"/>
      <c r="M5982" s="83"/>
      <c r="N5982" s="83"/>
      <c r="O5982" s="83"/>
      <c r="P5982" s="84"/>
      <c r="Q5982" s="217"/>
      <c r="R5982" s="91">
        <f t="shared" ref="R5982" si="15765">IF(COUNTA(Y5980:DP5983)=0,0,HLOOKUP(R5981,Y5981:DP5983,2,FALSE))</f>
        <v>0</v>
      </c>
      <c r="S5982" s="92">
        <f t="shared" ref="S5982" si="15766">IF(COUNTA(Y5980:DP5983)=0,0,HLOOKUP(S5980,Y5980:DP5983,3,FALSE))</f>
        <v>0</v>
      </c>
      <c r="T5982" s="93"/>
      <c r="U5982" s="94">
        <f t="array" ref="U5982">IF(COUNTA(Y5980:DP5983)=0,0,IF(ISERROR(HLOOKUP(U5983,Y5983:DP5983,1,FALSE)),0,INDEX(Y5982:DP5982,MATCH(U5981&amp;U5983,Y5981:DP5981&amp;Y5983:DP5983,0))))</f>
        <v>0</v>
      </c>
      <c r="V5982" s="94">
        <f t="array" ref="V5982">IF(COUNTA(Y5980:DP5983)=0,0,IF(ISERROR(HLOOKUP(V5983,Y5983:DP5983,1,FALSE)),0,INDEX(Y5982:DP5982,MATCH(V5981&amp;V5983,Y5981:DP5981&amp;Y5983:DP5983,0))))</f>
        <v>0</v>
      </c>
      <c r="W5982" s="95"/>
      <c r="X5982" s="108"/>
    </row>
    <row r="5983" spans="2:25" ht="13.9" thickBot="1">
      <c r="B5983" s="96"/>
      <c r="C5983" s="97"/>
      <c r="D5983" s="96"/>
      <c r="E5983" s="96"/>
      <c r="F5983" s="96"/>
      <c r="G5983" s="96"/>
      <c r="H5983" s="96"/>
      <c r="I5983" s="96"/>
      <c r="J5983" s="96"/>
      <c r="K5983" s="96"/>
      <c r="L5983" s="96"/>
      <c r="M5983" s="96"/>
      <c r="N5983" s="96"/>
      <c r="O5983" s="96"/>
      <c r="P5983" s="97"/>
      <c r="Q5983" s="218"/>
      <c r="R5983" s="98" t="str">
        <f t="shared" ref="R5983" si="15767">IF(COUNTA(Y5980:DP5983)=0,"none",HLOOKUP(R5981,Y5981:DP5983,3,FALSE))</f>
        <v>none</v>
      </c>
      <c r="S5983" s="99" t="str">
        <f t="shared" ref="S5983" si="15768">IF(COUNTA(Y5980:DP5983)=0,"none",HLOOKUP(S5980,Y5980:DP5983,4,FALSE))</f>
        <v>none</v>
      </c>
      <c r="T5983" s="100"/>
      <c r="U5983" s="100" t="str">
        <f t="array" ref="U5983">IF(COUNTA(Y5980:DP5983)=0,"none",IF($U$2="WAHR",$W$3,Abfrage!$F$4))</f>
        <v>none</v>
      </c>
      <c r="V5983" s="100" t="str">
        <f t="array" ref="V5983">IF(COUNTA(Y5980:DP5983)=0,"none",IF($U$2="WAHR",$W$3,Abfrage!$F$4))</f>
        <v>none</v>
      </c>
      <c r="W5983" s="100" t="str">
        <f t="array" ref="W5983">IF(COUNTA(Y5980:DP5983)=0,"none",IF($U$2="WAHR",$W$3,Abfrage!$F$4))</f>
        <v>none</v>
      </c>
      <c r="X5983" s="109"/>
    </row>
    <row r="5984" spans="2:25">
      <c r="B5984" s="75" t="s">
        <v>3658</v>
      </c>
      <c r="C5984" s="76">
        <v>1000407869</v>
      </c>
      <c r="D5984" s="75" t="s">
        <v>95</v>
      </c>
      <c r="E5984" s="75" t="s">
        <v>90</v>
      </c>
      <c r="F5984" s="75" t="s">
        <v>685</v>
      </c>
      <c r="G5984" s="75" t="s">
        <v>685</v>
      </c>
      <c r="H5984" s="75" t="e">
        <v>#N/A</v>
      </c>
      <c r="I5984" s="75" t="s">
        <v>51</v>
      </c>
      <c r="J5984" s="75" t="s">
        <v>3659</v>
      </c>
      <c r="K5984" s="75" t="s">
        <v>339</v>
      </c>
      <c r="L5984" s="75" t="s">
        <v>321</v>
      </c>
      <c r="M5984" s="75" t="s">
        <v>306</v>
      </c>
      <c r="N5984" s="75" t="s">
        <v>327</v>
      </c>
      <c r="O5984" s="75" t="s">
        <v>547</v>
      </c>
      <c r="P5984" s="76" t="s">
        <v>306</v>
      </c>
      <c r="Q5984" s="216"/>
      <c r="R5984" s="77" t="str">
        <f t="shared" ref="R5984" si="15769">IF(COUNTA(Y5984:DP5987)=0,"01.01.1900",INDEX(Y5984:DP5984,MATCH(R5985,Y5985:DP5985,0)))</f>
        <v>01.01.1900</v>
      </c>
      <c r="S5984" s="78" t="str">
        <f t="shared" ref="S5984" si="15770">IF(COUNTA(Y5984:DP5987)=0,"01.01.1900",MAX(Y5984:DP5984))</f>
        <v>01.01.1900</v>
      </c>
      <c r="T5984" s="79"/>
      <c r="U5984" s="80" t="str">
        <f t="array" ref="U5984">IF(COUNTA(Y5984:DP5987)=0,"01.01.1900",IF(ISERROR(HLOOKUP(U5987,Y5987:DP5987,1,FALSE)),"01.01.1900",INDEX(Y5984:DP5984,MATCH(U5985&amp;U5987,Y5985:DP5985&amp;Y5987:DP5987,0))))</f>
        <v>01.01.1900</v>
      </c>
      <c r="V5984" s="81" t="str">
        <f t="shared" ref="V5984" si="15771">IF(COUNTA(Y5984:DP5987)=0,"01.01.1900",_xlfn.MAXIFS(Y5984:DP5984,Y5987:DP5987,V5987))</f>
        <v>01.01.1900</v>
      </c>
      <c r="W5984" s="82"/>
      <c r="X5984" s="106"/>
    </row>
    <row r="5985" spans="2:25">
      <c r="B5985" s="83"/>
      <c r="C5985" s="84"/>
      <c r="D5985" s="83"/>
      <c r="E5985" s="83"/>
      <c r="F5985" s="83"/>
      <c r="G5985" s="83"/>
      <c r="H5985" s="83"/>
      <c r="I5985" s="83"/>
      <c r="J5985" s="83"/>
      <c r="K5985" s="83"/>
      <c r="L5985" s="83"/>
      <c r="M5985" s="83"/>
      <c r="N5985" s="83"/>
      <c r="O5985" s="83"/>
      <c r="P5985" s="84"/>
      <c r="Q5985" s="217"/>
      <c r="R5985" s="85">
        <f t="shared" ref="R5985" si="15772">IF(COUNTA(Y5984:DP5987)=0,0,MIN(Y5985:DP5985))</f>
        <v>0</v>
      </c>
      <c r="S5985" s="86">
        <f t="shared" ref="S5985" si="15773">IF(COUNTA(Y5984:DP5987)=0,0,HLOOKUP(S5984,Y5984:DP5987,2,FALSE))</f>
        <v>0</v>
      </c>
      <c r="T5985" s="87">
        <f t="shared" ref="T5985" si="15774">IF(COUNTA(Y5984:DP5987)=0,0,AVERAGE(Y5985:DP5985))</f>
        <v>0</v>
      </c>
      <c r="U5985" s="88">
        <f t="shared" ref="U5985" si="15775">IF(COUNTA(Y5984:DP5987)=0,0,_xlfn.MINIFS(Y5985:DP5985,Y5987:DP5987,U5987))</f>
        <v>0</v>
      </c>
      <c r="V5985" s="89">
        <f t="array" ref="V5985">IF(COUNTA(Y5984:DP5987)=0,0,IF(ISERROR(HLOOKUP(V5987,Y5987:DP5987,1,FALSE)),0,INDEX(Y5985:DP5985,MATCH(V5984&amp;V5987,Y5984:DP5984&amp;Y5987:DP5987,0))))</f>
        <v>0</v>
      </c>
      <c r="W5985" s="90">
        <f t="array" ref="W5985">IF(COUNTA(Y5984:DP5987)=0,0,IF(ISERROR(HLOOKUP(W5987,Y5987:DP5987,1,FALSE)),0,AVERAGEIF(Y5987:DP5987,$W5987,Y5985:DP5985)))</f>
        <v>0</v>
      </c>
      <c r="X5985" s="107"/>
    </row>
    <row r="5986" spans="2:25">
      <c r="B5986" s="83"/>
      <c r="C5986" s="84"/>
      <c r="D5986" s="83"/>
      <c r="E5986" s="83"/>
      <c r="F5986" s="83"/>
      <c r="G5986" s="83"/>
      <c r="H5986" s="83"/>
      <c r="I5986" s="83"/>
      <c r="J5986" s="83"/>
      <c r="K5986" s="83"/>
      <c r="L5986" s="83"/>
      <c r="M5986" s="83"/>
      <c r="N5986" s="83"/>
      <c r="O5986" s="83"/>
      <c r="P5986" s="84"/>
      <c r="Q5986" s="217"/>
      <c r="R5986" s="91">
        <f t="shared" ref="R5986" si="15776">IF(COUNTA(Y5984:DP5987)=0,0,HLOOKUP(R5985,Y5985:DP5987,2,FALSE))</f>
        <v>0</v>
      </c>
      <c r="S5986" s="92">
        <f t="shared" ref="S5986" si="15777">IF(COUNTA(Y5984:DP5987)=0,0,HLOOKUP(S5984,Y5984:DP5987,3,FALSE))</f>
        <v>0</v>
      </c>
      <c r="T5986" s="93"/>
      <c r="U5986" s="94">
        <f t="array" ref="U5986">IF(COUNTA(Y5984:DP5987)=0,0,IF(ISERROR(HLOOKUP(U5987,Y5987:DP5987,1,FALSE)),0,INDEX(Y5986:DP5986,MATCH(U5985&amp;U5987,Y5985:DP5985&amp;Y5987:DP5987,0))))</f>
        <v>0</v>
      </c>
      <c r="V5986" s="94">
        <f t="array" ref="V5986">IF(COUNTA(Y5984:DP5987)=0,0,IF(ISERROR(HLOOKUP(V5987,Y5987:DP5987,1,FALSE)),0,INDEX(Y5986:DP5986,MATCH(V5985&amp;V5987,Y5985:DP5985&amp;Y5987:DP5987,0))))</f>
        <v>0</v>
      </c>
      <c r="W5986" s="95"/>
      <c r="X5986" s="108"/>
    </row>
    <row r="5987" spans="2:25" ht="13.9" thickBot="1">
      <c r="B5987" s="96"/>
      <c r="C5987" s="97"/>
      <c r="D5987" s="96"/>
      <c r="E5987" s="96"/>
      <c r="F5987" s="96"/>
      <c r="G5987" s="96"/>
      <c r="H5987" s="96"/>
      <c r="I5987" s="96"/>
      <c r="J5987" s="96"/>
      <c r="K5987" s="96"/>
      <c r="L5987" s="96"/>
      <c r="M5987" s="96"/>
      <c r="N5987" s="96"/>
      <c r="O5987" s="96"/>
      <c r="P5987" s="97"/>
      <c r="Q5987" s="218"/>
      <c r="R5987" s="98" t="str">
        <f t="shared" ref="R5987" si="15778">IF(COUNTA(Y5984:DP5987)=0,"none",HLOOKUP(R5985,Y5985:DP5987,3,FALSE))</f>
        <v>none</v>
      </c>
      <c r="S5987" s="99" t="str">
        <f t="shared" ref="S5987" si="15779">IF(COUNTA(Y5984:DP5987)=0,"none",HLOOKUP(S5984,Y5984:DP5987,4,FALSE))</f>
        <v>none</v>
      </c>
      <c r="T5987" s="100"/>
      <c r="U5987" s="100" t="str">
        <f t="array" ref="U5987">IF(COUNTA(Y5984:DP5987)=0,"none",IF($U$2="WAHR",$W$3,Abfrage!$F$4))</f>
        <v>none</v>
      </c>
      <c r="V5987" s="100" t="str">
        <f t="array" ref="V5987">IF(COUNTA(Y5984:DP5987)=0,"none",IF($U$2="WAHR",$W$3,Abfrage!$F$4))</f>
        <v>none</v>
      </c>
      <c r="W5987" s="100" t="str">
        <f t="array" ref="W5987">IF(COUNTA(Y5984:DP5987)=0,"none",IF($U$2="WAHR",$W$3,Abfrage!$F$4))</f>
        <v>none</v>
      </c>
      <c r="X5987" s="109"/>
    </row>
    <row r="5988" spans="2:25">
      <c r="B5988" s="75" t="s">
        <v>3660</v>
      </c>
      <c r="C5988" s="76">
        <v>1000407851</v>
      </c>
      <c r="D5988" s="75" t="s">
        <v>95</v>
      </c>
      <c r="E5988" s="75" t="s">
        <v>90</v>
      </c>
      <c r="F5988" s="75" t="s">
        <v>122</v>
      </c>
      <c r="G5988" s="75" t="s">
        <v>122</v>
      </c>
      <c r="H5988" s="75" t="s">
        <v>93</v>
      </c>
      <c r="I5988" s="75" t="s">
        <v>51</v>
      </c>
      <c r="J5988" s="75" t="s">
        <v>3661</v>
      </c>
      <c r="K5988" s="75" t="s">
        <v>306</v>
      </c>
      <c r="L5988" s="75" t="s">
        <v>306</v>
      </c>
      <c r="M5988" s="75" t="s">
        <v>306</v>
      </c>
      <c r="N5988" s="75" t="s">
        <v>327</v>
      </c>
      <c r="O5988" s="75" t="s">
        <v>306</v>
      </c>
      <c r="P5988" s="76" t="s">
        <v>306</v>
      </c>
      <c r="Q5988" s="216"/>
      <c r="R5988" s="77">
        <f t="shared" ref="R5988" si="15780">IF(COUNTA(Y5988:DP5991)=0,"01.01.1900",INDEX(Y5988:DP5988,MATCH(R5989,Y5989:DP5989,0)))</f>
        <v>45845</v>
      </c>
      <c r="S5988" s="78">
        <f t="shared" ref="S5988" si="15781">IF(COUNTA(Y5988:DP5991)=0,"01.01.1900",MAX(Y5988:DP5988))</f>
        <v>45845</v>
      </c>
      <c r="T5988" s="79"/>
      <c r="U5988" s="80" t="str">
        <f t="array" ref="U5988">IF(COUNTA(Y5988:DP5991)=0,"01.01.1900",IF(ISERROR(HLOOKUP(U5991,Y5991:DP5991,1,FALSE)),"01.01.1900",INDEX(Y5988:DP5988,MATCH(U5989&amp;U5991,Y5989:DP5989&amp;Y5991:DP5991,0))))</f>
        <v>01.01.1900</v>
      </c>
      <c r="V5988" s="81">
        <f t="shared" ref="V5988" si="15782">IF(COUNTA(Y5988:DP5991)=0,"01.01.1900",_xlfn.MAXIFS(Y5988:DP5988,Y5991:DP5991,V5991))</f>
        <v>0</v>
      </c>
      <c r="W5988" s="82"/>
      <c r="X5988" s="106"/>
      <c r="Y5988" s="141">
        <v>45845</v>
      </c>
    </row>
    <row r="5989" spans="2:25">
      <c r="B5989" s="83"/>
      <c r="C5989" s="84"/>
      <c r="D5989" s="83"/>
      <c r="E5989" s="83"/>
      <c r="F5989" s="83"/>
      <c r="G5989" s="83"/>
      <c r="H5989" s="83"/>
      <c r="I5989" s="83"/>
      <c r="J5989" s="83"/>
      <c r="K5989" s="83"/>
      <c r="L5989" s="83"/>
      <c r="M5989" s="83"/>
      <c r="N5989" s="83"/>
      <c r="O5989" s="83"/>
      <c r="P5989" s="84"/>
      <c r="Q5989" s="217"/>
      <c r="R5989" s="85">
        <f t="shared" ref="R5989" si="15783">IF(COUNTA(Y5988:DP5991)=0,0,MIN(Y5989:DP5989))</f>
        <v>0.182</v>
      </c>
      <c r="S5989" s="86">
        <f t="shared" ref="S5989" si="15784">IF(COUNTA(Y5988:DP5991)=0,0,HLOOKUP(S5988,Y5988:DP5991,2,FALSE))</f>
        <v>0.182</v>
      </c>
      <c r="T5989" s="87">
        <f t="shared" ref="T5989" si="15785">IF(COUNTA(Y5988:DP5991)=0,0,AVERAGE(Y5989:DP5989))</f>
        <v>0.182</v>
      </c>
      <c r="U5989" s="88">
        <f t="shared" ref="U5989" si="15786">IF(COUNTA(Y5988:DP5991)=0,0,_xlfn.MINIFS(Y5989:DP5989,Y5991:DP5991,U5991))</f>
        <v>0</v>
      </c>
      <c r="V5989" s="89">
        <f t="array" ref="V5989">IF(COUNTA(Y5988:DP5991)=0,0,IF(ISERROR(HLOOKUP(V5991,Y5991:DP5991,1,FALSE)),0,INDEX(Y5989:DP5989,MATCH(V5988&amp;V5991,Y5988:DP5988&amp;Y5991:DP5991,0))))</f>
        <v>0</v>
      </c>
      <c r="W5989" s="90">
        <f t="array" ref="W5989">IF(COUNTA(Y5988:DP5991)=0,0,IF(ISERROR(HLOOKUP(W5991,Y5991:DP5991,1,FALSE)),0,AVERAGEIF(Y5991:DP5991,$W5991,Y5989:DP5989)))</f>
        <v>0</v>
      </c>
      <c r="X5989" s="107"/>
      <c r="Y5989" s="142">
        <v>0.182</v>
      </c>
    </row>
    <row r="5990" spans="2:25">
      <c r="B5990" s="83"/>
      <c r="C5990" s="84"/>
      <c r="D5990" s="83"/>
      <c r="E5990" s="83"/>
      <c r="F5990" s="83"/>
      <c r="G5990" s="83"/>
      <c r="H5990" s="83"/>
      <c r="I5990" s="83"/>
      <c r="J5990" s="83"/>
      <c r="K5990" s="83"/>
      <c r="L5990" s="83"/>
      <c r="M5990" s="83"/>
      <c r="N5990" s="83"/>
      <c r="O5990" s="83"/>
      <c r="P5990" s="84"/>
      <c r="Q5990" s="217"/>
      <c r="R5990" s="91">
        <f t="shared" ref="R5990" si="15787">IF(COUNTA(Y5988:DP5991)=0,0,HLOOKUP(R5989,Y5989:DP5991,2,FALSE))</f>
        <v>1000</v>
      </c>
      <c r="S5990" s="92">
        <f t="shared" ref="S5990" si="15788">IF(COUNTA(Y5988:DP5991)=0,0,HLOOKUP(S5988,Y5988:DP5991,3,FALSE))</f>
        <v>1000</v>
      </c>
      <c r="T5990" s="93"/>
      <c r="U5990" s="94">
        <f t="array" ref="U5990">IF(COUNTA(Y5988:DP5991)=0,0,IF(ISERROR(HLOOKUP(U5991,Y5991:DP5991,1,FALSE)),0,INDEX(Y5990:DP5990,MATCH(U5989&amp;U5991,Y5989:DP5989&amp;Y5991:DP5991,0))))</f>
        <v>0</v>
      </c>
      <c r="V5990" s="94">
        <f t="array" ref="V5990">IF(COUNTA(Y5988:DP5991)=0,0,IF(ISERROR(HLOOKUP(V5991,Y5991:DP5991,1,FALSE)),0,INDEX(Y5990:DP5990,MATCH(V5989&amp;V5991,Y5989:DP5989&amp;Y5991:DP5991,0))))</f>
        <v>0</v>
      </c>
      <c r="W5990" s="95"/>
      <c r="X5990" s="108"/>
      <c r="Y5990" s="143">
        <v>1000</v>
      </c>
    </row>
    <row r="5991" spans="2:25" ht="13.9" thickBot="1">
      <c r="B5991" s="96"/>
      <c r="C5991" s="97"/>
      <c r="D5991" s="96"/>
      <c r="E5991" s="96"/>
      <c r="F5991" s="96"/>
      <c r="G5991" s="96"/>
      <c r="H5991" s="96"/>
      <c r="I5991" s="96"/>
      <c r="J5991" s="96"/>
      <c r="K5991" s="96"/>
      <c r="L5991" s="96"/>
      <c r="M5991" s="96"/>
      <c r="N5991" s="96"/>
      <c r="O5991" s="96"/>
      <c r="P5991" s="97"/>
      <c r="Q5991" s="218"/>
      <c r="R5991" s="98" t="str">
        <f t="shared" ref="R5991" si="15789">IF(COUNTA(Y5988:DP5991)=0,"none",HLOOKUP(R5989,Y5989:DP5991,3,FALSE))</f>
        <v>www (-30%)</v>
      </c>
      <c r="S5991" s="99" t="str">
        <f t="shared" ref="S5991" si="15790">IF(COUNTA(Y5988:DP5991)=0,"none",HLOOKUP(S5988,Y5988:DP5991,4,FALSE))</f>
        <v>www (-30%)</v>
      </c>
      <c r="T5991" s="100"/>
      <c r="U5991" s="100">
        <f t="array" ref="U5991">IF(COUNTA(Y5988:DP5991)=0,"none",IF($U$2="WAHR",$W$3,Abfrage!$F$4))</f>
        <v>0</v>
      </c>
      <c r="V5991" s="100">
        <f t="array" ref="V5991">IF(COUNTA(Y5988:DP5991)=0,"none",IF($U$2="WAHR",$W$3,Abfrage!$F$4))</f>
        <v>0</v>
      </c>
      <c r="W5991" s="100">
        <f t="array" ref="W5991">IF(COUNTA(Y5988:DP5991)=0,"none",IF($U$2="WAHR",$W$3,Abfrage!$F$4))</f>
        <v>0</v>
      </c>
      <c r="X5991" s="109"/>
      <c r="Y5991" s="144" t="s">
        <v>43</v>
      </c>
    </row>
    <row r="5992" spans="2:25">
      <c r="B5992" s="75" t="s">
        <v>3662</v>
      </c>
      <c r="C5992" s="76">
        <v>1000401136</v>
      </c>
      <c r="D5992" s="75" t="s">
        <v>728</v>
      </c>
      <c r="E5992" s="75" t="s">
        <v>729</v>
      </c>
      <c r="F5992" s="75" t="s">
        <v>730</v>
      </c>
      <c r="G5992" s="75" t="s">
        <v>3663</v>
      </c>
      <c r="H5992" s="75" t="e">
        <v>#N/A</v>
      </c>
      <c r="I5992" s="75" t="s">
        <v>732</v>
      </c>
      <c r="J5992" s="75" t="s">
        <v>3664</v>
      </c>
      <c r="K5992" s="75" t="s">
        <v>306</v>
      </c>
      <c r="L5992" s="75" t="s">
        <v>306</v>
      </c>
      <c r="M5992" s="75" t="s">
        <v>306</v>
      </c>
      <c r="N5992" s="75" t="s">
        <v>306</v>
      </c>
      <c r="O5992" s="75" t="s">
        <v>306</v>
      </c>
      <c r="P5992" s="76" t="s">
        <v>306</v>
      </c>
      <c r="Q5992" s="216"/>
      <c r="R5992" s="77" t="str">
        <f t="shared" ref="R5992" si="15791">IF(COUNTA(Y5992:DP5995)=0,"01.01.1900",INDEX(Y5992:DP5992,MATCH(R5993,Y5993:DP5993,0)))</f>
        <v>01.01.1900</v>
      </c>
      <c r="S5992" s="78" t="str">
        <f t="shared" ref="S5992" si="15792">IF(COUNTA(Y5992:DP5995)=0,"01.01.1900",MAX(Y5992:DP5992))</f>
        <v>01.01.1900</v>
      </c>
      <c r="T5992" s="79"/>
      <c r="U5992" s="80" t="str">
        <f t="array" ref="U5992">IF(COUNTA(Y5992:DP5995)=0,"01.01.1900",IF(ISERROR(HLOOKUP(U5995,Y5995:DP5995,1,FALSE)),"01.01.1900",INDEX(Y5992:DP5992,MATCH(U5993&amp;U5995,Y5993:DP5993&amp;Y5995:DP5995,0))))</f>
        <v>01.01.1900</v>
      </c>
      <c r="V5992" s="81" t="str">
        <f t="shared" ref="V5992" si="15793">IF(COUNTA(Y5992:DP5995)=0,"01.01.1900",_xlfn.MAXIFS(Y5992:DP5992,Y5995:DP5995,V5995))</f>
        <v>01.01.1900</v>
      </c>
      <c r="W5992" s="82"/>
      <c r="X5992" s="106"/>
    </row>
    <row r="5993" spans="2:25">
      <c r="B5993" s="83"/>
      <c r="C5993" s="84"/>
      <c r="D5993" s="83"/>
      <c r="E5993" s="83"/>
      <c r="F5993" s="83"/>
      <c r="G5993" s="83"/>
      <c r="H5993" s="83"/>
      <c r="I5993" s="83"/>
      <c r="J5993" s="83"/>
      <c r="K5993" s="83"/>
      <c r="L5993" s="83"/>
      <c r="M5993" s="83"/>
      <c r="N5993" s="83"/>
      <c r="O5993" s="83"/>
      <c r="P5993" s="84"/>
      <c r="Q5993" s="217"/>
      <c r="R5993" s="85">
        <f t="shared" ref="R5993" si="15794">IF(COUNTA(Y5992:DP5995)=0,0,MIN(Y5993:DP5993))</f>
        <v>0</v>
      </c>
      <c r="S5993" s="86">
        <f t="shared" ref="S5993" si="15795">IF(COUNTA(Y5992:DP5995)=0,0,HLOOKUP(S5992,Y5992:DP5995,2,FALSE))</f>
        <v>0</v>
      </c>
      <c r="T5993" s="87">
        <f t="shared" ref="T5993" si="15796">IF(COUNTA(Y5992:DP5995)=0,0,AVERAGE(Y5993:DP5993))</f>
        <v>0</v>
      </c>
      <c r="U5993" s="88">
        <f t="shared" ref="U5993" si="15797">IF(COUNTA(Y5992:DP5995)=0,0,_xlfn.MINIFS(Y5993:DP5993,Y5995:DP5995,U5995))</f>
        <v>0</v>
      </c>
      <c r="V5993" s="89">
        <f t="array" ref="V5993">IF(COUNTA(Y5992:DP5995)=0,0,IF(ISERROR(HLOOKUP(V5995,Y5995:DP5995,1,FALSE)),0,INDEX(Y5993:DP5993,MATCH(V5992&amp;V5995,Y5992:DP5992&amp;Y5995:DP5995,0))))</f>
        <v>0</v>
      </c>
      <c r="W5993" s="90">
        <f t="array" ref="W5993">IF(COUNTA(Y5992:DP5995)=0,0,IF(ISERROR(HLOOKUP(W5995,Y5995:DP5995,1,FALSE)),0,AVERAGEIF(Y5995:DP5995,$W5995,Y5993:DP5993)))</f>
        <v>0</v>
      </c>
      <c r="X5993" s="107"/>
    </row>
    <row r="5994" spans="2:25">
      <c r="B5994" s="83"/>
      <c r="C5994" s="84"/>
      <c r="D5994" s="83"/>
      <c r="E5994" s="83"/>
      <c r="F5994" s="83"/>
      <c r="G5994" s="83"/>
      <c r="H5994" s="83"/>
      <c r="I5994" s="83"/>
      <c r="J5994" s="83"/>
      <c r="K5994" s="83"/>
      <c r="L5994" s="83"/>
      <c r="M5994" s="83"/>
      <c r="N5994" s="83"/>
      <c r="O5994" s="83"/>
      <c r="P5994" s="84"/>
      <c r="Q5994" s="217"/>
      <c r="R5994" s="91">
        <f t="shared" ref="R5994" si="15798">IF(COUNTA(Y5992:DP5995)=0,0,HLOOKUP(R5993,Y5993:DP5995,2,FALSE))</f>
        <v>0</v>
      </c>
      <c r="S5994" s="92">
        <f t="shared" ref="S5994" si="15799">IF(COUNTA(Y5992:DP5995)=0,0,HLOOKUP(S5992,Y5992:DP5995,3,FALSE))</f>
        <v>0</v>
      </c>
      <c r="T5994" s="93"/>
      <c r="U5994" s="94">
        <f t="array" ref="U5994">IF(COUNTA(Y5992:DP5995)=0,0,IF(ISERROR(HLOOKUP(U5995,Y5995:DP5995,1,FALSE)),0,INDEX(Y5994:DP5994,MATCH(U5993&amp;U5995,Y5993:DP5993&amp;Y5995:DP5995,0))))</f>
        <v>0</v>
      </c>
      <c r="V5994" s="94">
        <f t="array" ref="V5994">IF(COUNTA(Y5992:DP5995)=0,0,IF(ISERROR(HLOOKUP(V5995,Y5995:DP5995,1,FALSE)),0,INDEX(Y5994:DP5994,MATCH(V5993&amp;V5995,Y5993:DP5993&amp;Y5995:DP5995,0))))</f>
        <v>0</v>
      </c>
      <c r="W5994" s="95"/>
      <c r="X5994" s="108"/>
    </row>
    <row r="5995" spans="2:25" ht="13.9" thickBot="1">
      <c r="B5995" s="96"/>
      <c r="C5995" s="97"/>
      <c r="D5995" s="96"/>
      <c r="E5995" s="96"/>
      <c r="F5995" s="96"/>
      <c r="G5995" s="96"/>
      <c r="H5995" s="96"/>
      <c r="I5995" s="96"/>
      <c r="J5995" s="96"/>
      <c r="K5995" s="96"/>
      <c r="L5995" s="96"/>
      <c r="M5995" s="96"/>
      <c r="N5995" s="96"/>
      <c r="O5995" s="96"/>
      <c r="P5995" s="97"/>
      <c r="Q5995" s="218"/>
      <c r="R5995" s="98" t="str">
        <f t="shared" ref="R5995" si="15800">IF(COUNTA(Y5992:DP5995)=0,"none",HLOOKUP(R5993,Y5993:DP5995,3,FALSE))</f>
        <v>none</v>
      </c>
      <c r="S5995" s="99" t="str">
        <f t="shared" ref="S5995" si="15801">IF(COUNTA(Y5992:DP5995)=0,"none",HLOOKUP(S5992,Y5992:DP5995,4,FALSE))</f>
        <v>none</v>
      </c>
      <c r="T5995" s="100"/>
      <c r="U5995" s="100" t="str">
        <f t="array" ref="U5995">IF(COUNTA(Y5992:DP5995)=0,"none",IF($U$2="WAHR",$W$3,Abfrage!$F$4))</f>
        <v>none</v>
      </c>
      <c r="V5995" s="100" t="str">
        <f t="array" ref="V5995">IF(COUNTA(Y5992:DP5995)=0,"none",IF($U$2="WAHR",$W$3,Abfrage!$F$4))</f>
        <v>none</v>
      </c>
      <c r="W5995" s="100" t="str">
        <f t="array" ref="W5995">IF(COUNTA(Y5992:DP5995)=0,"none",IF($U$2="WAHR",$W$3,Abfrage!$F$4))</f>
        <v>none</v>
      </c>
      <c r="X5995" s="109"/>
    </row>
    <row r="5996" spans="2:25">
      <c r="B5996" s="75" t="s">
        <v>3665</v>
      </c>
      <c r="C5996" s="76">
        <v>1000403616</v>
      </c>
      <c r="D5996" s="75" t="s">
        <v>95</v>
      </c>
      <c r="E5996" s="75" t="s">
        <v>148</v>
      </c>
      <c r="F5996" s="75" t="s">
        <v>96</v>
      </c>
      <c r="G5996" s="75" t="s">
        <v>306</v>
      </c>
      <c r="H5996" s="75" t="e">
        <v>#N/A</v>
      </c>
      <c r="I5996" s="75" t="s">
        <v>68</v>
      </c>
      <c r="J5996" s="75" t="s">
        <v>3666</v>
      </c>
      <c r="K5996" s="75" t="s">
        <v>331</v>
      </c>
      <c r="L5996" s="75" t="s">
        <v>325</v>
      </c>
      <c r="M5996" s="75" t="s">
        <v>313</v>
      </c>
      <c r="N5996" s="75" t="s">
        <v>327</v>
      </c>
      <c r="O5996" s="75" t="s">
        <v>306</v>
      </c>
      <c r="P5996" s="76" t="s">
        <v>306</v>
      </c>
      <c r="Q5996" s="216"/>
      <c r="R5996" s="77" t="str">
        <f t="shared" ref="R5996" si="15802">IF(COUNTA(Y5996:DP5999)=0,"01.01.1900",INDEX(Y5996:DP5996,MATCH(R5997,Y5997:DP5997,0)))</f>
        <v>01.01.1900</v>
      </c>
      <c r="S5996" s="78" t="str">
        <f t="shared" ref="S5996" si="15803">IF(COUNTA(Y5996:DP5999)=0,"01.01.1900",MAX(Y5996:DP5996))</f>
        <v>01.01.1900</v>
      </c>
      <c r="T5996" s="79"/>
      <c r="U5996" s="80" t="str">
        <f t="array" ref="U5996">IF(COUNTA(Y5996:DP5999)=0,"01.01.1900",IF(ISERROR(HLOOKUP(U5999,Y5999:DP5999,1,FALSE)),"01.01.1900",INDEX(Y5996:DP5996,MATCH(U5997&amp;U5999,Y5997:DP5997&amp;Y5999:DP5999,0))))</f>
        <v>01.01.1900</v>
      </c>
      <c r="V5996" s="81" t="str">
        <f t="shared" ref="V5996" si="15804">IF(COUNTA(Y5996:DP5999)=0,"01.01.1900",_xlfn.MAXIFS(Y5996:DP5996,Y5999:DP5999,V5999))</f>
        <v>01.01.1900</v>
      </c>
      <c r="W5996" s="82"/>
      <c r="X5996" s="106"/>
    </row>
    <row r="5997" spans="2:25">
      <c r="B5997" s="83"/>
      <c r="C5997" s="84"/>
      <c r="D5997" s="83"/>
      <c r="E5997" s="83"/>
      <c r="F5997" s="83"/>
      <c r="G5997" s="83"/>
      <c r="H5997" s="83"/>
      <c r="I5997" s="83"/>
      <c r="J5997" s="83"/>
      <c r="K5997" s="83"/>
      <c r="L5997" s="83"/>
      <c r="M5997" s="83"/>
      <c r="N5997" s="83"/>
      <c r="O5997" s="83"/>
      <c r="P5997" s="84"/>
      <c r="Q5997" s="217"/>
      <c r="R5997" s="85">
        <f t="shared" ref="R5997" si="15805">IF(COUNTA(Y5996:DP5999)=0,0,MIN(Y5997:DP5997))</f>
        <v>0</v>
      </c>
      <c r="S5997" s="86">
        <f t="shared" ref="S5997" si="15806">IF(COUNTA(Y5996:DP5999)=0,0,HLOOKUP(S5996,Y5996:DP5999,2,FALSE))</f>
        <v>0</v>
      </c>
      <c r="T5997" s="87">
        <f t="shared" ref="T5997" si="15807">IF(COUNTA(Y5996:DP5999)=0,0,AVERAGE(Y5997:DP5997))</f>
        <v>0</v>
      </c>
      <c r="U5997" s="88">
        <f t="shared" ref="U5997" si="15808">IF(COUNTA(Y5996:DP5999)=0,0,_xlfn.MINIFS(Y5997:DP5997,Y5999:DP5999,U5999))</f>
        <v>0</v>
      </c>
      <c r="V5997" s="89">
        <f t="array" ref="V5997">IF(COUNTA(Y5996:DP5999)=0,0,IF(ISERROR(HLOOKUP(V5999,Y5999:DP5999,1,FALSE)),0,INDEX(Y5997:DP5997,MATCH(V5996&amp;V5999,Y5996:DP5996&amp;Y5999:DP5999,0))))</f>
        <v>0</v>
      </c>
      <c r="W5997" s="90">
        <f t="array" ref="W5997">IF(COUNTA(Y5996:DP5999)=0,0,IF(ISERROR(HLOOKUP(W5999,Y5999:DP5999,1,FALSE)),0,AVERAGEIF(Y5999:DP5999,$W5999,Y5997:DP5997)))</f>
        <v>0</v>
      </c>
      <c r="X5997" s="107"/>
    </row>
    <row r="5998" spans="2:25">
      <c r="B5998" s="83"/>
      <c r="C5998" s="84"/>
      <c r="D5998" s="83"/>
      <c r="E5998" s="83"/>
      <c r="F5998" s="83"/>
      <c r="G5998" s="83"/>
      <c r="H5998" s="83"/>
      <c r="I5998" s="83"/>
      <c r="J5998" s="83"/>
      <c r="K5998" s="83"/>
      <c r="L5998" s="83"/>
      <c r="M5998" s="83"/>
      <c r="N5998" s="83"/>
      <c r="O5998" s="83"/>
      <c r="P5998" s="84"/>
      <c r="Q5998" s="217"/>
      <c r="R5998" s="91">
        <f t="shared" ref="R5998" si="15809">IF(COUNTA(Y5996:DP5999)=0,0,HLOOKUP(R5997,Y5997:DP5999,2,FALSE))</f>
        <v>0</v>
      </c>
      <c r="S5998" s="92">
        <f t="shared" ref="S5998" si="15810">IF(COUNTA(Y5996:DP5999)=0,0,HLOOKUP(S5996,Y5996:DP5999,3,FALSE))</f>
        <v>0</v>
      </c>
      <c r="T5998" s="93"/>
      <c r="U5998" s="94">
        <f t="array" ref="U5998">IF(COUNTA(Y5996:DP5999)=0,0,IF(ISERROR(HLOOKUP(U5999,Y5999:DP5999,1,FALSE)),0,INDEX(Y5998:DP5998,MATCH(U5997&amp;U5999,Y5997:DP5997&amp;Y5999:DP5999,0))))</f>
        <v>0</v>
      </c>
      <c r="V5998" s="94">
        <f t="array" ref="V5998">IF(COUNTA(Y5996:DP5999)=0,0,IF(ISERROR(HLOOKUP(V5999,Y5999:DP5999,1,FALSE)),0,INDEX(Y5998:DP5998,MATCH(V5997&amp;V5999,Y5997:DP5997&amp;Y5999:DP5999,0))))</f>
        <v>0</v>
      </c>
      <c r="W5998" s="95"/>
      <c r="X5998" s="108"/>
    </row>
    <row r="5999" spans="2:25" ht="13.9" thickBot="1">
      <c r="B5999" s="96"/>
      <c r="C5999" s="97"/>
      <c r="D5999" s="96"/>
      <c r="E5999" s="96"/>
      <c r="F5999" s="96"/>
      <c r="G5999" s="96"/>
      <c r="H5999" s="96"/>
      <c r="I5999" s="96"/>
      <c r="J5999" s="96"/>
      <c r="K5999" s="96"/>
      <c r="L5999" s="96"/>
      <c r="M5999" s="96"/>
      <c r="N5999" s="96"/>
      <c r="O5999" s="96"/>
      <c r="P5999" s="97"/>
      <c r="Q5999" s="218"/>
      <c r="R5999" s="98" t="str">
        <f t="shared" ref="R5999" si="15811">IF(COUNTA(Y5996:DP5999)=0,"none",HLOOKUP(R5997,Y5997:DP5999,3,FALSE))</f>
        <v>none</v>
      </c>
      <c r="S5999" s="99" t="str">
        <f t="shared" ref="S5999" si="15812">IF(COUNTA(Y5996:DP5999)=0,"none",HLOOKUP(S5996,Y5996:DP5999,4,FALSE))</f>
        <v>none</v>
      </c>
      <c r="T5999" s="100"/>
      <c r="U5999" s="100" t="str">
        <f t="array" ref="U5999">IF(COUNTA(Y5996:DP5999)=0,"none",IF($U$2="WAHR",$W$3,Abfrage!$F$4))</f>
        <v>none</v>
      </c>
      <c r="V5999" s="100" t="str">
        <f t="array" ref="V5999">IF(COUNTA(Y5996:DP5999)=0,"none",IF($U$2="WAHR",$W$3,Abfrage!$F$4))</f>
        <v>none</v>
      </c>
      <c r="W5999" s="100" t="str">
        <f t="array" ref="W5999">IF(COUNTA(Y5996:DP5999)=0,"none",IF($U$2="WAHR",$W$3,Abfrage!$F$4))</f>
        <v>none</v>
      </c>
      <c r="X5999" s="109"/>
    </row>
    <row r="6000" spans="2:25">
      <c r="B6000" s="75" t="s">
        <v>3667</v>
      </c>
      <c r="C6000" s="76"/>
      <c r="D6000" s="75" t="s">
        <v>3566</v>
      </c>
      <c r="E6000" s="75" t="s">
        <v>3567</v>
      </c>
      <c r="F6000" s="75" t="s">
        <v>306</v>
      </c>
      <c r="G6000" s="75" t="s">
        <v>306</v>
      </c>
      <c r="H6000" s="75"/>
      <c r="I6000" s="75" t="s">
        <v>3668</v>
      </c>
      <c r="J6000" s="75" t="s">
        <v>306</v>
      </c>
      <c r="K6000" s="75" t="s">
        <v>306</v>
      </c>
      <c r="L6000" s="75" t="s">
        <v>306</v>
      </c>
      <c r="M6000" s="75" t="s">
        <v>306</v>
      </c>
      <c r="N6000" s="75" t="s">
        <v>306</v>
      </c>
      <c r="O6000" s="75" t="s">
        <v>306</v>
      </c>
      <c r="P6000" s="76" t="s">
        <v>306</v>
      </c>
      <c r="Q6000" s="216"/>
      <c r="R6000" s="77" t="str">
        <f t="shared" ref="R6000" si="15813">IF(COUNTA(Y6000:DP6003)=0,"01.01.1900",INDEX(Y6000:DP6000,MATCH(R6001,Y6001:DP6001,0)))</f>
        <v>01.01.1900</v>
      </c>
      <c r="S6000" s="78" t="str">
        <f t="shared" ref="S6000" si="15814">IF(COUNTA(Y6000:DP6003)=0,"01.01.1900",MAX(Y6000:DP6000))</f>
        <v>01.01.1900</v>
      </c>
      <c r="T6000" s="79"/>
      <c r="U6000" s="80" t="str">
        <f t="array" ref="U6000">IF(COUNTA(Y6000:DP6003)=0,"01.01.1900",IF(ISERROR(HLOOKUP(U6003,Y6003:DP6003,1,FALSE)),"01.01.1900",INDEX(Y6000:DP6000,MATCH(U6001&amp;U6003,Y6001:DP6001&amp;Y6003:DP6003,0))))</f>
        <v>01.01.1900</v>
      </c>
      <c r="V6000" s="81" t="str">
        <f t="shared" ref="V6000" si="15815">IF(COUNTA(Y6000:DP6003)=0,"01.01.1900",_xlfn.MAXIFS(Y6000:DP6000,Y6003:DP6003,V6003))</f>
        <v>01.01.1900</v>
      </c>
      <c r="W6000" s="82"/>
      <c r="X6000" s="106"/>
    </row>
    <row r="6001" spans="2:24">
      <c r="B6001" s="83"/>
      <c r="C6001" s="84"/>
      <c r="D6001" s="83"/>
      <c r="E6001" s="83"/>
      <c r="F6001" s="83"/>
      <c r="G6001" s="83"/>
      <c r="H6001" s="83"/>
      <c r="I6001" s="83"/>
      <c r="J6001" s="83"/>
      <c r="K6001" s="83"/>
      <c r="L6001" s="83"/>
      <c r="M6001" s="83"/>
      <c r="N6001" s="83"/>
      <c r="O6001" s="83"/>
      <c r="P6001" s="84"/>
      <c r="Q6001" s="217"/>
      <c r="R6001" s="85">
        <f t="shared" ref="R6001" si="15816">IF(COUNTA(Y6000:DP6003)=0,0,MIN(Y6001:DP6001))</f>
        <v>0</v>
      </c>
      <c r="S6001" s="86">
        <f t="shared" ref="S6001" si="15817">IF(COUNTA(Y6000:DP6003)=0,0,HLOOKUP(S6000,Y6000:DP6003,2,FALSE))</f>
        <v>0</v>
      </c>
      <c r="T6001" s="87">
        <f t="shared" ref="T6001" si="15818">IF(COUNTA(Y6000:DP6003)=0,0,AVERAGE(Y6001:DP6001))</f>
        <v>0</v>
      </c>
      <c r="U6001" s="88">
        <f t="shared" ref="U6001" si="15819">IF(COUNTA(Y6000:DP6003)=0,0,_xlfn.MINIFS(Y6001:DP6001,Y6003:DP6003,U6003))</f>
        <v>0</v>
      </c>
      <c r="V6001" s="89">
        <f t="array" ref="V6001">IF(COUNTA(Y6000:DP6003)=0,0,IF(ISERROR(HLOOKUP(V6003,Y6003:DP6003,1,FALSE)),0,INDEX(Y6001:DP6001,MATCH(V6000&amp;V6003,Y6000:DP6000&amp;Y6003:DP6003,0))))</f>
        <v>0</v>
      </c>
      <c r="W6001" s="90">
        <f t="array" ref="W6001">IF(COUNTA(Y6000:DP6003)=0,0,IF(ISERROR(HLOOKUP(W6003,Y6003:DP6003,1,FALSE)),0,AVERAGEIF(Y6003:DP6003,$W6003,Y6001:DP6001)))</f>
        <v>0</v>
      </c>
      <c r="X6001" s="107"/>
    </row>
    <row r="6002" spans="2:24">
      <c r="B6002" s="83"/>
      <c r="C6002" s="84"/>
      <c r="D6002" s="83"/>
      <c r="E6002" s="83"/>
      <c r="F6002" s="83"/>
      <c r="G6002" s="83"/>
      <c r="H6002" s="83"/>
      <c r="I6002" s="83"/>
      <c r="J6002" s="83"/>
      <c r="K6002" s="83"/>
      <c r="L6002" s="83"/>
      <c r="M6002" s="83"/>
      <c r="N6002" s="83"/>
      <c r="O6002" s="83"/>
      <c r="P6002" s="84"/>
      <c r="Q6002" s="217"/>
      <c r="R6002" s="91">
        <f t="shared" ref="R6002" si="15820">IF(COUNTA(Y6000:DP6003)=0,0,HLOOKUP(R6001,Y6001:DP6003,2,FALSE))</f>
        <v>0</v>
      </c>
      <c r="S6002" s="92">
        <f t="shared" ref="S6002" si="15821">IF(COUNTA(Y6000:DP6003)=0,0,HLOOKUP(S6000,Y6000:DP6003,3,FALSE))</f>
        <v>0</v>
      </c>
      <c r="T6002" s="93"/>
      <c r="U6002" s="94">
        <f t="array" ref="U6002">IF(COUNTA(Y6000:DP6003)=0,0,IF(ISERROR(HLOOKUP(U6003,Y6003:DP6003,1,FALSE)),0,INDEX(Y6002:DP6002,MATCH(U6001&amp;U6003,Y6001:DP6001&amp;Y6003:DP6003,0))))</f>
        <v>0</v>
      </c>
      <c r="V6002" s="94">
        <f t="array" ref="V6002">IF(COUNTA(Y6000:DP6003)=0,0,IF(ISERROR(HLOOKUP(V6003,Y6003:DP6003,1,FALSE)),0,INDEX(Y6002:DP6002,MATCH(V6001&amp;V6003,Y6001:DP6001&amp;Y6003:DP6003,0))))</f>
        <v>0</v>
      </c>
      <c r="W6002" s="95"/>
      <c r="X6002" s="108"/>
    </row>
    <row r="6003" spans="2:24" ht="13.9" thickBot="1">
      <c r="B6003" s="96"/>
      <c r="C6003" s="97"/>
      <c r="D6003" s="96"/>
      <c r="E6003" s="96"/>
      <c r="F6003" s="96"/>
      <c r="G6003" s="96"/>
      <c r="H6003" s="96"/>
      <c r="I6003" s="96"/>
      <c r="J6003" s="96"/>
      <c r="K6003" s="96"/>
      <c r="L6003" s="96"/>
      <c r="M6003" s="96"/>
      <c r="N6003" s="96"/>
      <c r="O6003" s="96"/>
      <c r="P6003" s="97"/>
      <c r="Q6003" s="218"/>
      <c r="R6003" s="98" t="str">
        <f t="shared" ref="R6003" si="15822">IF(COUNTA(Y6000:DP6003)=0,"none",HLOOKUP(R6001,Y6001:DP6003,3,FALSE))</f>
        <v>none</v>
      </c>
      <c r="S6003" s="99" t="str">
        <f t="shared" ref="S6003" si="15823">IF(COUNTA(Y6000:DP6003)=0,"none",HLOOKUP(S6000,Y6000:DP6003,4,FALSE))</f>
        <v>none</v>
      </c>
      <c r="T6003" s="100"/>
      <c r="U6003" s="100" t="str">
        <f t="array" ref="U6003">IF(COUNTA(Y6000:DP6003)=0,"none",IF($U$2="WAHR",$W$3,Abfrage!$F$4))</f>
        <v>none</v>
      </c>
      <c r="V6003" s="100" t="str">
        <f t="array" ref="V6003">IF(COUNTA(Y6000:DP6003)=0,"none",IF($U$2="WAHR",$W$3,Abfrage!$F$4))</f>
        <v>none</v>
      </c>
      <c r="W6003" s="100" t="str">
        <f t="array" ref="W6003">IF(COUNTA(Y6000:DP6003)=0,"none",IF($U$2="WAHR",$W$3,Abfrage!$F$4))</f>
        <v>none</v>
      </c>
      <c r="X6003" s="109"/>
    </row>
    <row r="6004" spans="2:24">
      <c r="B6004" s="75" t="s">
        <v>3669</v>
      </c>
      <c r="C6004" s="76">
        <v>1000403266</v>
      </c>
      <c r="D6004" s="75" t="s">
        <v>95</v>
      </c>
      <c r="E6004" s="75" t="s">
        <v>96</v>
      </c>
      <c r="F6004" s="75" t="s">
        <v>97</v>
      </c>
      <c r="G6004" s="75" t="s">
        <v>3670</v>
      </c>
      <c r="H6004" s="75" t="e">
        <v>#N/A</v>
      </c>
      <c r="I6004" s="75" t="s">
        <v>68</v>
      </c>
      <c r="J6004" s="75" t="s">
        <v>3671</v>
      </c>
      <c r="K6004" s="75" t="s">
        <v>306</v>
      </c>
      <c r="L6004" s="75" t="s">
        <v>306</v>
      </c>
      <c r="M6004" s="75" t="s">
        <v>313</v>
      </c>
      <c r="N6004" s="75" t="s">
        <v>327</v>
      </c>
      <c r="O6004" s="75" t="s">
        <v>306</v>
      </c>
      <c r="P6004" s="76" t="s">
        <v>306</v>
      </c>
      <c r="Q6004" s="216"/>
      <c r="R6004" s="77" t="str">
        <f t="shared" ref="R6004" si="15824">IF(COUNTA(Y6004:DP6007)=0,"01.01.1900",INDEX(Y6004:DP6004,MATCH(R6005,Y6005:DP6005,0)))</f>
        <v>01.01.1900</v>
      </c>
      <c r="S6004" s="78" t="str">
        <f t="shared" ref="S6004" si="15825">IF(COUNTA(Y6004:DP6007)=0,"01.01.1900",MAX(Y6004:DP6004))</f>
        <v>01.01.1900</v>
      </c>
      <c r="T6004" s="79"/>
      <c r="U6004" s="80" t="str">
        <f t="array" ref="U6004">IF(COUNTA(Y6004:DP6007)=0,"01.01.1900",IF(ISERROR(HLOOKUP(U6007,Y6007:DP6007,1,FALSE)),"01.01.1900",INDEX(Y6004:DP6004,MATCH(U6005&amp;U6007,Y6005:DP6005&amp;Y6007:DP6007,0))))</f>
        <v>01.01.1900</v>
      </c>
      <c r="V6004" s="81" t="str">
        <f t="shared" ref="V6004" si="15826">IF(COUNTA(Y6004:DP6007)=0,"01.01.1900",_xlfn.MAXIFS(Y6004:DP6004,Y6007:DP6007,V6007))</f>
        <v>01.01.1900</v>
      </c>
      <c r="W6004" s="82"/>
      <c r="X6004" s="106"/>
    </row>
    <row r="6005" spans="2:24">
      <c r="B6005" s="83"/>
      <c r="C6005" s="84"/>
      <c r="D6005" s="83"/>
      <c r="E6005" s="83"/>
      <c r="F6005" s="83"/>
      <c r="G6005" s="83"/>
      <c r="H6005" s="83"/>
      <c r="I6005" s="83"/>
      <c r="J6005" s="83"/>
      <c r="K6005" s="83"/>
      <c r="L6005" s="83"/>
      <c r="M6005" s="83"/>
      <c r="N6005" s="83"/>
      <c r="O6005" s="83"/>
      <c r="P6005" s="84"/>
      <c r="Q6005" s="217"/>
      <c r="R6005" s="85">
        <f t="shared" ref="R6005" si="15827">IF(COUNTA(Y6004:DP6007)=0,0,MIN(Y6005:DP6005))</f>
        <v>0</v>
      </c>
      <c r="S6005" s="86">
        <f t="shared" ref="S6005" si="15828">IF(COUNTA(Y6004:DP6007)=0,0,HLOOKUP(S6004,Y6004:DP6007,2,FALSE))</f>
        <v>0</v>
      </c>
      <c r="T6005" s="87">
        <f t="shared" ref="T6005" si="15829">IF(COUNTA(Y6004:DP6007)=0,0,AVERAGE(Y6005:DP6005))</f>
        <v>0</v>
      </c>
      <c r="U6005" s="88">
        <f t="shared" ref="U6005" si="15830">IF(COUNTA(Y6004:DP6007)=0,0,_xlfn.MINIFS(Y6005:DP6005,Y6007:DP6007,U6007))</f>
        <v>0</v>
      </c>
      <c r="V6005" s="89">
        <f t="array" ref="V6005">IF(COUNTA(Y6004:DP6007)=0,0,IF(ISERROR(HLOOKUP(V6007,Y6007:DP6007,1,FALSE)),0,INDEX(Y6005:DP6005,MATCH(V6004&amp;V6007,Y6004:DP6004&amp;Y6007:DP6007,0))))</f>
        <v>0</v>
      </c>
      <c r="W6005" s="90">
        <f t="array" ref="W6005">IF(COUNTA(Y6004:DP6007)=0,0,IF(ISERROR(HLOOKUP(W6007,Y6007:DP6007,1,FALSE)),0,AVERAGEIF(Y6007:DP6007,$W6007,Y6005:DP6005)))</f>
        <v>0</v>
      </c>
      <c r="X6005" s="107"/>
    </row>
    <row r="6006" spans="2:24">
      <c r="B6006" s="83"/>
      <c r="C6006" s="84"/>
      <c r="D6006" s="83"/>
      <c r="E6006" s="83"/>
      <c r="F6006" s="83"/>
      <c r="G6006" s="83"/>
      <c r="H6006" s="83"/>
      <c r="I6006" s="83"/>
      <c r="J6006" s="83"/>
      <c r="K6006" s="83"/>
      <c r="L6006" s="83"/>
      <c r="M6006" s="83"/>
      <c r="N6006" s="83"/>
      <c r="O6006" s="83"/>
      <c r="P6006" s="84"/>
      <c r="Q6006" s="217"/>
      <c r="R6006" s="91">
        <f t="shared" ref="R6006" si="15831">IF(COUNTA(Y6004:DP6007)=0,0,HLOOKUP(R6005,Y6005:DP6007,2,FALSE))</f>
        <v>0</v>
      </c>
      <c r="S6006" s="92">
        <f t="shared" ref="S6006" si="15832">IF(COUNTA(Y6004:DP6007)=0,0,HLOOKUP(S6004,Y6004:DP6007,3,FALSE))</f>
        <v>0</v>
      </c>
      <c r="T6006" s="93"/>
      <c r="U6006" s="94">
        <f t="array" ref="U6006">IF(COUNTA(Y6004:DP6007)=0,0,IF(ISERROR(HLOOKUP(U6007,Y6007:DP6007,1,FALSE)),0,INDEX(Y6006:DP6006,MATCH(U6005&amp;U6007,Y6005:DP6005&amp;Y6007:DP6007,0))))</f>
        <v>0</v>
      </c>
      <c r="V6006" s="94">
        <f t="array" ref="V6006">IF(COUNTA(Y6004:DP6007)=0,0,IF(ISERROR(HLOOKUP(V6007,Y6007:DP6007,1,FALSE)),0,INDEX(Y6006:DP6006,MATCH(V6005&amp;V6007,Y6005:DP6005&amp;Y6007:DP6007,0))))</f>
        <v>0</v>
      </c>
      <c r="W6006" s="95"/>
      <c r="X6006" s="108"/>
    </row>
    <row r="6007" spans="2:24" ht="13.9" thickBot="1">
      <c r="B6007" s="96"/>
      <c r="C6007" s="97"/>
      <c r="D6007" s="96"/>
      <c r="E6007" s="96"/>
      <c r="F6007" s="96"/>
      <c r="G6007" s="96"/>
      <c r="H6007" s="96"/>
      <c r="I6007" s="96"/>
      <c r="J6007" s="96"/>
      <c r="K6007" s="96"/>
      <c r="L6007" s="96"/>
      <c r="M6007" s="96"/>
      <c r="N6007" s="96"/>
      <c r="O6007" s="96"/>
      <c r="P6007" s="97"/>
      <c r="Q6007" s="218"/>
      <c r="R6007" s="98" t="str">
        <f t="shared" ref="R6007" si="15833">IF(COUNTA(Y6004:DP6007)=0,"none",HLOOKUP(R6005,Y6005:DP6007,3,FALSE))</f>
        <v>none</v>
      </c>
      <c r="S6007" s="99" t="str">
        <f t="shared" ref="S6007" si="15834">IF(COUNTA(Y6004:DP6007)=0,"none",HLOOKUP(S6004,Y6004:DP6007,4,FALSE))</f>
        <v>none</v>
      </c>
      <c r="T6007" s="100"/>
      <c r="U6007" s="100" t="str">
        <f t="array" ref="U6007">IF(COUNTA(Y6004:DP6007)=0,"none",IF($U$2="WAHR",$W$3,Abfrage!$F$4))</f>
        <v>none</v>
      </c>
      <c r="V6007" s="100" t="str">
        <f t="array" ref="V6007">IF(COUNTA(Y6004:DP6007)=0,"none",IF($U$2="WAHR",$W$3,Abfrage!$F$4))</f>
        <v>none</v>
      </c>
      <c r="W6007" s="100" t="str">
        <f t="array" ref="W6007">IF(COUNTA(Y6004:DP6007)=0,"none",IF($U$2="WAHR",$W$3,Abfrage!$F$4))</f>
        <v>none</v>
      </c>
      <c r="X6007" s="109"/>
    </row>
    <row r="6008" spans="2:24">
      <c r="B6008" s="75" t="s">
        <v>3672</v>
      </c>
      <c r="C6008" s="76">
        <v>1000403268</v>
      </c>
      <c r="D6008" s="75" t="s">
        <v>95</v>
      </c>
      <c r="E6008" s="75" t="s">
        <v>175</v>
      </c>
      <c r="F6008" s="75" t="s">
        <v>97</v>
      </c>
      <c r="G6008" s="75" t="s">
        <v>3670</v>
      </c>
      <c r="H6008" s="75" t="e">
        <v>#N/A</v>
      </c>
      <c r="I6008" s="75" t="s">
        <v>68</v>
      </c>
      <c r="J6008" s="75" t="s">
        <v>3673</v>
      </c>
      <c r="K6008" s="75" t="s">
        <v>306</v>
      </c>
      <c r="L6008" s="75" t="s">
        <v>306</v>
      </c>
      <c r="M6008" s="75" t="s">
        <v>307</v>
      </c>
      <c r="N6008" s="75" t="s">
        <v>327</v>
      </c>
      <c r="O6008" s="75" t="s">
        <v>306</v>
      </c>
      <c r="P6008" s="76" t="s">
        <v>306</v>
      </c>
      <c r="Q6008" s="216"/>
      <c r="R6008" s="77" t="str">
        <f t="shared" ref="R6008" si="15835">IF(COUNTA(Y6008:DP6011)=0,"01.01.1900",INDEX(Y6008:DP6008,MATCH(R6009,Y6009:DP6009,0)))</f>
        <v>01.01.1900</v>
      </c>
      <c r="S6008" s="78" t="str">
        <f t="shared" ref="S6008" si="15836">IF(COUNTA(Y6008:DP6011)=0,"01.01.1900",MAX(Y6008:DP6008))</f>
        <v>01.01.1900</v>
      </c>
      <c r="T6008" s="79"/>
      <c r="U6008" s="80" t="str">
        <f t="array" ref="U6008">IF(COUNTA(Y6008:DP6011)=0,"01.01.1900",IF(ISERROR(HLOOKUP(U6011,Y6011:DP6011,1,FALSE)),"01.01.1900",INDEX(Y6008:DP6008,MATCH(U6009&amp;U6011,Y6009:DP6009&amp;Y6011:DP6011,0))))</f>
        <v>01.01.1900</v>
      </c>
      <c r="V6008" s="81" t="str">
        <f t="shared" ref="V6008" si="15837">IF(COUNTA(Y6008:DP6011)=0,"01.01.1900",_xlfn.MAXIFS(Y6008:DP6008,Y6011:DP6011,V6011))</f>
        <v>01.01.1900</v>
      </c>
      <c r="W6008" s="82"/>
      <c r="X6008" s="106"/>
    </row>
    <row r="6009" spans="2:24">
      <c r="B6009" s="83"/>
      <c r="C6009" s="84"/>
      <c r="D6009" s="83"/>
      <c r="E6009" s="83"/>
      <c r="F6009" s="83"/>
      <c r="G6009" s="83"/>
      <c r="H6009" s="83"/>
      <c r="I6009" s="83"/>
      <c r="J6009" s="83"/>
      <c r="K6009" s="83"/>
      <c r="L6009" s="83"/>
      <c r="M6009" s="83"/>
      <c r="N6009" s="83"/>
      <c r="O6009" s="83"/>
      <c r="P6009" s="84"/>
      <c r="Q6009" s="217"/>
      <c r="R6009" s="85">
        <f t="shared" ref="R6009" si="15838">IF(COUNTA(Y6008:DP6011)=0,0,MIN(Y6009:DP6009))</f>
        <v>0</v>
      </c>
      <c r="S6009" s="86">
        <f t="shared" ref="S6009" si="15839">IF(COUNTA(Y6008:DP6011)=0,0,HLOOKUP(S6008,Y6008:DP6011,2,FALSE))</f>
        <v>0</v>
      </c>
      <c r="T6009" s="87">
        <f t="shared" ref="T6009" si="15840">IF(COUNTA(Y6008:DP6011)=0,0,AVERAGE(Y6009:DP6009))</f>
        <v>0</v>
      </c>
      <c r="U6009" s="88">
        <f t="shared" ref="U6009" si="15841">IF(COUNTA(Y6008:DP6011)=0,0,_xlfn.MINIFS(Y6009:DP6009,Y6011:DP6011,U6011))</f>
        <v>0</v>
      </c>
      <c r="V6009" s="89">
        <f t="array" ref="V6009">IF(COUNTA(Y6008:DP6011)=0,0,IF(ISERROR(HLOOKUP(V6011,Y6011:DP6011,1,FALSE)),0,INDEX(Y6009:DP6009,MATCH(V6008&amp;V6011,Y6008:DP6008&amp;Y6011:DP6011,0))))</f>
        <v>0</v>
      </c>
      <c r="W6009" s="90">
        <f t="array" ref="W6009">IF(COUNTA(Y6008:DP6011)=0,0,IF(ISERROR(HLOOKUP(W6011,Y6011:DP6011,1,FALSE)),0,AVERAGEIF(Y6011:DP6011,$W6011,Y6009:DP6009)))</f>
        <v>0</v>
      </c>
      <c r="X6009" s="107"/>
    </row>
    <row r="6010" spans="2:24">
      <c r="B6010" s="83"/>
      <c r="C6010" s="84"/>
      <c r="D6010" s="83"/>
      <c r="E6010" s="83"/>
      <c r="F6010" s="83"/>
      <c r="G6010" s="83"/>
      <c r="H6010" s="83"/>
      <c r="I6010" s="83"/>
      <c r="J6010" s="83"/>
      <c r="K6010" s="83"/>
      <c r="L6010" s="83"/>
      <c r="M6010" s="83"/>
      <c r="N6010" s="83"/>
      <c r="O6010" s="83"/>
      <c r="P6010" s="84"/>
      <c r="Q6010" s="217"/>
      <c r="R6010" s="91">
        <f t="shared" ref="R6010" si="15842">IF(COUNTA(Y6008:DP6011)=0,0,HLOOKUP(R6009,Y6009:DP6011,2,FALSE))</f>
        <v>0</v>
      </c>
      <c r="S6010" s="92">
        <f t="shared" ref="S6010" si="15843">IF(COUNTA(Y6008:DP6011)=0,0,HLOOKUP(S6008,Y6008:DP6011,3,FALSE))</f>
        <v>0</v>
      </c>
      <c r="T6010" s="93"/>
      <c r="U6010" s="94">
        <f t="array" ref="U6010">IF(COUNTA(Y6008:DP6011)=0,0,IF(ISERROR(HLOOKUP(U6011,Y6011:DP6011,1,FALSE)),0,INDEX(Y6010:DP6010,MATCH(U6009&amp;U6011,Y6009:DP6009&amp;Y6011:DP6011,0))))</f>
        <v>0</v>
      </c>
      <c r="V6010" s="94">
        <f t="array" ref="V6010">IF(COUNTA(Y6008:DP6011)=0,0,IF(ISERROR(HLOOKUP(V6011,Y6011:DP6011,1,FALSE)),0,INDEX(Y6010:DP6010,MATCH(V6009&amp;V6011,Y6009:DP6009&amp;Y6011:DP6011,0))))</f>
        <v>0</v>
      </c>
      <c r="W6010" s="95"/>
      <c r="X6010" s="108"/>
    </row>
    <row r="6011" spans="2:24" ht="13.9" thickBot="1">
      <c r="B6011" s="96"/>
      <c r="C6011" s="97"/>
      <c r="D6011" s="96"/>
      <c r="E6011" s="96"/>
      <c r="F6011" s="96"/>
      <c r="G6011" s="96"/>
      <c r="H6011" s="96"/>
      <c r="I6011" s="96"/>
      <c r="J6011" s="96"/>
      <c r="K6011" s="96"/>
      <c r="L6011" s="96"/>
      <c r="M6011" s="96"/>
      <c r="N6011" s="96"/>
      <c r="O6011" s="96"/>
      <c r="P6011" s="97"/>
      <c r="Q6011" s="218"/>
      <c r="R6011" s="98" t="str">
        <f t="shared" ref="R6011" si="15844">IF(COUNTA(Y6008:DP6011)=0,"none",HLOOKUP(R6009,Y6009:DP6011,3,FALSE))</f>
        <v>none</v>
      </c>
      <c r="S6011" s="99" t="str">
        <f t="shared" ref="S6011" si="15845">IF(COUNTA(Y6008:DP6011)=0,"none",HLOOKUP(S6008,Y6008:DP6011,4,FALSE))</f>
        <v>none</v>
      </c>
      <c r="T6011" s="100"/>
      <c r="U6011" s="100" t="str">
        <f t="array" ref="U6011">IF(COUNTA(Y6008:DP6011)=0,"none",IF($U$2="WAHR",$W$3,Abfrage!$F$4))</f>
        <v>none</v>
      </c>
      <c r="V6011" s="100" t="str">
        <f t="array" ref="V6011">IF(COUNTA(Y6008:DP6011)=0,"none",IF($U$2="WAHR",$W$3,Abfrage!$F$4))</f>
        <v>none</v>
      </c>
      <c r="W6011" s="100" t="str">
        <f t="array" ref="W6011">IF(COUNTA(Y6008:DP6011)=0,"none",IF($U$2="WAHR",$W$3,Abfrage!$F$4))</f>
        <v>none</v>
      </c>
      <c r="X6011" s="109"/>
    </row>
    <row r="6012" spans="2:24">
      <c r="B6012" s="75" t="s">
        <v>3674</v>
      </c>
      <c r="C6012" s="76">
        <v>1000403265</v>
      </c>
      <c r="D6012" s="75" t="s">
        <v>95</v>
      </c>
      <c r="E6012" s="75" t="s">
        <v>96</v>
      </c>
      <c r="F6012" s="75" t="s">
        <v>97</v>
      </c>
      <c r="G6012" s="75" t="s">
        <v>3675</v>
      </c>
      <c r="H6012" s="75" t="e">
        <v>#N/A</v>
      </c>
      <c r="I6012" s="75" t="s">
        <v>68</v>
      </c>
      <c r="J6012" s="75" t="s">
        <v>3676</v>
      </c>
      <c r="K6012" s="75" t="s">
        <v>306</v>
      </c>
      <c r="L6012" s="75" t="s">
        <v>306</v>
      </c>
      <c r="M6012" s="75" t="s">
        <v>313</v>
      </c>
      <c r="N6012" s="75" t="s">
        <v>393</v>
      </c>
      <c r="O6012" s="75" t="s">
        <v>306</v>
      </c>
      <c r="P6012" s="76" t="s">
        <v>306</v>
      </c>
      <c r="Q6012" s="216"/>
      <c r="R6012" s="77" t="str">
        <f t="shared" ref="R6012" si="15846">IF(COUNTA(Y6012:DP6015)=0,"01.01.1900",INDEX(Y6012:DP6012,MATCH(R6013,Y6013:DP6013,0)))</f>
        <v>01.01.1900</v>
      </c>
      <c r="S6012" s="78" t="str">
        <f t="shared" ref="S6012" si="15847">IF(COUNTA(Y6012:DP6015)=0,"01.01.1900",MAX(Y6012:DP6012))</f>
        <v>01.01.1900</v>
      </c>
      <c r="T6012" s="79"/>
      <c r="U6012" s="80" t="str">
        <f t="array" ref="U6012">IF(COUNTA(Y6012:DP6015)=0,"01.01.1900",IF(ISERROR(HLOOKUP(U6015,Y6015:DP6015,1,FALSE)),"01.01.1900",INDEX(Y6012:DP6012,MATCH(U6013&amp;U6015,Y6013:DP6013&amp;Y6015:DP6015,0))))</f>
        <v>01.01.1900</v>
      </c>
      <c r="V6012" s="81" t="str">
        <f t="shared" ref="V6012" si="15848">IF(COUNTA(Y6012:DP6015)=0,"01.01.1900",_xlfn.MAXIFS(Y6012:DP6012,Y6015:DP6015,V6015))</f>
        <v>01.01.1900</v>
      </c>
      <c r="W6012" s="82"/>
      <c r="X6012" s="106"/>
    </row>
    <row r="6013" spans="2:24">
      <c r="B6013" s="83"/>
      <c r="C6013" s="84"/>
      <c r="D6013" s="83"/>
      <c r="E6013" s="83"/>
      <c r="F6013" s="83"/>
      <c r="G6013" s="83"/>
      <c r="H6013" s="83"/>
      <c r="I6013" s="83"/>
      <c r="J6013" s="83"/>
      <c r="K6013" s="83"/>
      <c r="L6013" s="83"/>
      <c r="M6013" s="83"/>
      <c r="N6013" s="83"/>
      <c r="O6013" s="83"/>
      <c r="P6013" s="84"/>
      <c r="Q6013" s="217"/>
      <c r="R6013" s="85">
        <f t="shared" ref="R6013" si="15849">IF(COUNTA(Y6012:DP6015)=0,0,MIN(Y6013:DP6013))</f>
        <v>0</v>
      </c>
      <c r="S6013" s="86">
        <f t="shared" ref="S6013" si="15850">IF(COUNTA(Y6012:DP6015)=0,0,HLOOKUP(S6012,Y6012:DP6015,2,FALSE))</f>
        <v>0</v>
      </c>
      <c r="T6013" s="87">
        <f t="shared" ref="T6013" si="15851">IF(COUNTA(Y6012:DP6015)=0,0,AVERAGE(Y6013:DP6013))</f>
        <v>0</v>
      </c>
      <c r="U6013" s="88">
        <f t="shared" ref="U6013" si="15852">IF(COUNTA(Y6012:DP6015)=0,0,_xlfn.MINIFS(Y6013:DP6013,Y6015:DP6015,U6015))</f>
        <v>0</v>
      </c>
      <c r="V6013" s="89">
        <f t="array" ref="V6013">IF(COUNTA(Y6012:DP6015)=0,0,IF(ISERROR(HLOOKUP(V6015,Y6015:DP6015,1,FALSE)),0,INDEX(Y6013:DP6013,MATCH(V6012&amp;V6015,Y6012:DP6012&amp;Y6015:DP6015,0))))</f>
        <v>0</v>
      </c>
      <c r="W6013" s="90">
        <f t="array" ref="W6013">IF(COUNTA(Y6012:DP6015)=0,0,IF(ISERROR(HLOOKUP(W6015,Y6015:DP6015,1,FALSE)),0,AVERAGEIF(Y6015:DP6015,$W6015,Y6013:DP6013)))</f>
        <v>0</v>
      </c>
      <c r="X6013" s="107"/>
    </row>
    <row r="6014" spans="2:24">
      <c r="B6014" s="83"/>
      <c r="C6014" s="84"/>
      <c r="D6014" s="83"/>
      <c r="E6014" s="83"/>
      <c r="F6014" s="83"/>
      <c r="G6014" s="83"/>
      <c r="H6014" s="83"/>
      <c r="I6014" s="83"/>
      <c r="J6014" s="83"/>
      <c r="K6014" s="83"/>
      <c r="L6014" s="83"/>
      <c r="M6014" s="83"/>
      <c r="N6014" s="83"/>
      <c r="O6014" s="83"/>
      <c r="P6014" s="84"/>
      <c r="Q6014" s="217"/>
      <c r="R6014" s="91">
        <f t="shared" ref="R6014" si="15853">IF(COUNTA(Y6012:DP6015)=0,0,HLOOKUP(R6013,Y6013:DP6015,2,FALSE))</f>
        <v>0</v>
      </c>
      <c r="S6014" s="92">
        <f t="shared" ref="S6014" si="15854">IF(COUNTA(Y6012:DP6015)=0,0,HLOOKUP(S6012,Y6012:DP6015,3,FALSE))</f>
        <v>0</v>
      </c>
      <c r="T6014" s="93"/>
      <c r="U6014" s="94">
        <f t="array" ref="U6014">IF(COUNTA(Y6012:DP6015)=0,0,IF(ISERROR(HLOOKUP(U6015,Y6015:DP6015,1,FALSE)),0,INDEX(Y6014:DP6014,MATCH(U6013&amp;U6015,Y6013:DP6013&amp;Y6015:DP6015,0))))</f>
        <v>0</v>
      </c>
      <c r="V6014" s="94">
        <f t="array" ref="V6014">IF(COUNTA(Y6012:DP6015)=0,0,IF(ISERROR(HLOOKUP(V6015,Y6015:DP6015,1,FALSE)),0,INDEX(Y6014:DP6014,MATCH(V6013&amp;V6015,Y6013:DP6013&amp;Y6015:DP6015,0))))</f>
        <v>0</v>
      </c>
      <c r="W6014" s="95"/>
      <c r="X6014" s="108"/>
    </row>
    <row r="6015" spans="2:24" ht="13.9" thickBot="1">
      <c r="B6015" s="96"/>
      <c r="C6015" s="97"/>
      <c r="D6015" s="96"/>
      <c r="E6015" s="96"/>
      <c r="F6015" s="96"/>
      <c r="G6015" s="96"/>
      <c r="H6015" s="96"/>
      <c r="I6015" s="96"/>
      <c r="J6015" s="96"/>
      <c r="K6015" s="96"/>
      <c r="L6015" s="96"/>
      <c r="M6015" s="96"/>
      <c r="N6015" s="96"/>
      <c r="O6015" s="96"/>
      <c r="P6015" s="97"/>
      <c r="Q6015" s="218"/>
      <c r="R6015" s="98" t="str">
        <f t="shared" ref="R6015" si="15855">IF(COUNTA(Y6012:DP6015)=0,"none",HLOOKUP(R6013,Y6013:DP6015,3,FALSE))</f>
        <v>none</v>
      </c>
      <c r="S6015" s="99" t="str">
        <f t="shared" ref="S6015" si="15856">IF(COUNTA(Y6012:DP6015)=0,"none",HLOOKUP(S6012,Y6012:DP6015,4,FALSE))</f>
        <v>none</v>
      </c>
      <c r="T6015" s="100"/>
      <c r="U6015" s="100" t="str">
        <f t="array" ref="U6015">IF(COUNTA(Y6012:DP6015)=0,"none",IF($U$2="WAHR",$W$3,Abfrage!$F$4))</f>
        <v>none</v>
      </c>
      <c r="V6015" s="100" t="str">
        <f t="array" ref="V6015">IF(COUNTA(Y6012:DP6015)=0,"none",IF($U$2="WAHR",$W$3,Abfrage!$F$4))</f>
        <v>none</v>
      </c>
      <c r="W6015" s="100" t="str">
        <f t="array" ref="W6015">IF(COUNTA(Y6012:DP6015)=0,"none",IF($U$2="WAHR",$W$3,Abfrage!$F$4))</f>
        <v>none</v>
      </c>
      <c r="X6015" s="109"/>
    </row>
    <row r="6016" spans="2:24">
      <c r="B6016" s="75" t="s">
        <v>3677</v>
      </c>
      <c r="C6016" s="76">
        <v>1000403267</v>
      </c>
      <c r="D6016" s="75" t="s">
        <v>95</v>
      </c>
      <c r="E6016" s="75" t="s">
        <v>175</v>
      </c>
      <c r="F6016" s="75" t="s">
        <v>97</v>
      </c>
      <c r="G6016" s="75" t="s">
        <v>3675</v>
      </c>
      <c r="H6016" s="75" t="e">
        <v>#N/A</v>
      </c>
      <c r="I6016" s="75" t="s">
        <v>68</v>
      </c>
      <c r="J6016" s="75" t="s">
        <v>3678</v>
      </c>
      <c r="K6016" s="75" t="s">
        <v>306</v>
      </c>
      <c r="L6016" s="75" t="s">
        <v>306</v>
      </c>
      <c r="M6016" s="75" t="s">
        <v>307</v>
      </c>
      <c r="N6016" s="75" t="s">
        <v>393</v>
      </c>
      <c r="O6016" s="75" t="s">
        <v>306</v>
      </c>
      <c r="P6016" s="76" t="s">
        <v>306</v>
      </c>
      <c r="Q6016" s="216"/>
      <c r="R6016" s="77" t="str">
        <f t="shared" ref="R6016" si="15857">IF(COUNTA(Y6016:DP6019)=0,"01.01.1900",INDEX(Y6016:DP6016,MATCH(R6017,Y6017:DP6017,0)))</f>
        <v>01.01.1900</v>
      </c>
      <c r="S6016" s="78" t="str">
        <f t="shared" ref="S6016" si="15858">IF(COUNTA(Y6016:DP6019)=0,"01.01.1900",MAX(Y6016:DP6016))</f>
        <v>01.01.1900</v>
      </c>
      <c r="T6016" s="79"/>
      <c r="U6016" s="80" t="str">
        <f t="array" ref="U6016">IF(COUNTA(Y6016:DP6019)=0,"01.01.1900",IF(ISERROR(HLOOKUP(U6019,Y6019:DP6019,1,FALSE)),"01.01.1900",INDEX(Y6016:DP6016,MATCH(U6017&amp;U6019,Y6017:DP6017&amp;Y6019:DP6019,0))))</f>
        <v>01.01.1900</v>
      </c>
      <c r="V6016" s="81" t="str">
        <f t="shared" ref="V6016" si="15859">IF(COUNTA(Y6016:DP6019)=0,"01.01.1900",_xlfn.MAXIFS(Y6016:DP6016,Y6019:DP6019,V6019))</f>
        <v>01.01.1900</v>
      </c>
      <c r="W6016" s="82"/>
      <c r="X6016" s="106"/>
    </row>
    <row r="6017" spans="2:24">
      <c r="B6017" s="83"/>
      <c r="C6017" s="84"/>
      <c r="D6017" s="83"/>
      <c r="E6017" s="83"/>
      <c r="F6017" s="83"/>
      <c r="G6017" s="83"/>
      <c r="H6017" s="83"/>
      <c r="I6017" s="83"/>
      <c r="J6017" s="83"/>
      <c r="K6017" s="83"/>
      <c r="L6017" s="83"/>
      <c r="M6017" s="83"/>
      <c r="N6017" s="83"/>
      <c r="O6017" s="83"/>
      <c r="P6017" s="84"/>
      <c r="Q6017" s="217"/>
      <c r="R6017" s="85">
        <f t="shared" ref="R6017" si="15860">IF(COUNTA(Y6016:DP6019)=0,0,MIN(Y6017:DP6017))</f>
        <v>0</v>
      </c>
      <c r="S6017" s="86">
        <f t="shared" ref="S6017" si="15861">IF(COUNTA(Y6016:DP6019)=0,0,HLOOKUP(S6016,Y6016:DP6019,2,FALSE))</f>
        <v>0</v>
      </c>
      <c r="T6017" s="87">
        <f t="shared" ref="T6017" si="15862">IF(COUNTA(Y6016:DP6019)=0,0,AVERAGE(Y6017:DP6017))</f>
        <v>0</v>
      </c>
      <c r="U6017" s="88">
        <f t="shared" ref="U6017" si="15863">IF(COUNTA(Y6016:DP6019)=0,0,_xlfn.MINIFS(Y6017:DP6017,Y6019:DP6019,U6019))</f>
        <v>0</v>
      </c>
      <c r="V6017" s="89">
        <f t="array" ref="V6017">IF(COUNTA(Y6016:DP6019)=0,0,IF(ISERROR(HLOOKUP(V6019,Y6019:DP6019,1,FALSE)),0,INDEX(Y6017:DP6017,MATCH(V6016&amp;V6019,Y6016:DP6016&amp;Y6019:DP6019,0))))</f>
        <v>0</v>
      </c>
      <c r="W6017" s="90">
        <f t="array" ref="W6017">IF(COUNTA(Y6016:DP6019)=0,0,IF(ISERROR(HLOOKUP(W6019,Y6019:DP6019,1,FALSE)),0,AVERAGEIF(Y6019:DP6019,$W6019,Y6017:DP6017)))</f>
        <v>0</v>
      </c>
      <c r="X6017" s="107"/>
    </row>
    <row r="6018" spans="2:24">
      <c r="B6018" s="83"/>
      <c r="C6018" s="84"/>
      <c r="D6018" s="83"/>
      <c r="E6018" s="83"/>
      <c r="F6018" s="83"/>
      <c r="G6018" s="83"/>
      <c r="H6018" s="83"/>
      <c r="I6018" s="83"/>
      <c r="J6018" s="83"/>
      <c r="K6018" s="83"/>
      <c r="L6018" s="83"/>
      <c r="M6018" s="83"/>
      <c r="N6018" s="83"/>
      <c r="O6018" s="83"/>
      <c r="P6018" s="84"/>
      <c r="Q6018" s="217"/>
      <c r="R6018" s="91">
        <f t="shared" ref="R6018" si="15864">IF(COUNTA(Y6016:DP6019)=0,0,HLOOKUP(R6017,Y6017:DP6019,2,FALSE))</f>
        <v>0</v>
      </c>
      <c r="S6018" s="92">
        <f t="shared" ref="S6018" si="15865">IF(COUNTA(Y6016:DP6019)=0,0,HLOOKUP(S6016,Y6016:DP6019,3,FALSE))</f>
        <v>0</v>
      </c>
      <c r="T6018" s="93"/>
      <c r="U6018" s="94">
        <f t="array" ref="U6018">IF(COUNTA(Y6016:DP6019)=0,0,IF(ISERROR(HLOOKUP(U6019,Y6019:DP6019,1,FALSE)),0,INDEX(Y6018:DP6018,MATCH(U6017&amp;U6019,Y6017:DP6017&amp;Y6019:DP6019,0))))</f>
        <v>0</v>
      </c>
      <c r="V6018" s="94">
        <f t="array" ref="V6018">IF(COUNTA(Y6016:DP6019)=0,0,IF(ISERROR(HLOOKUP(V6019,Y6019:DP6019,1,FALSE)),0,INDEX(Y6018:DP6018,MATCH(V6017&amp;V6019,Y6017:DP6017&amp;Y6019:DP6019,0))))</f>
        <v>0</v>
      </c>
      <c r="W6018" s="95"/>
      <c r="X6018" s="108"/>
    </row>
    <row r="6019" spans="2:24" ht="13.9" thickBot="1">
      <c r="B6019" s="96"/>
      <c r="C6019" s="97"/>
      <c r="D6019" s="96"/>
      <c r="E6019" s="96"/>
      <c r="F6019" s="96"/>
      <c r="G6019" s="96"/>
      <c r="H6019" s="96"/>
      <c r="I6019" s="96"/>
      <c r="J6019" s="96"/>
      <c r="K6019" s="96"/>
      <c r="L6019" s="96"/>
      <c r="M6019" s="96"/>
      <c r="N6019" s="96"/>
      <c r="O6019" s="96"/>
      <c r="P6019" s="97"/>
      <c r="Q6019" s="218"/>
      <c r="R6019" s="98" t="str">
        <f t="shared" ref="R6019" si="15866">IF(COUNTA(Y6016:DP6019)=0,"none",HLOOKUP(R6017,Y6017:DP6019,3,FALSE))</f>
        <v>none</v>
      </c>
      <c r="S6019" s="99" t="str">
        <f t="shared" ref="S6019" si="15867">IF(COUNTA(Y6016:DP6019)=0,"none",HLOOKUP(S6016,Y6016:DP6019,4,FALSE))</f>
        <v>none</v>
      </c>
      <c r="T6019" s="100"/>
      <c r="U6019" s="100" t="str">
        <f t="array" ref="U6019">IF(COUNTA(Y6016:DP6019)=0,"none",IF($U$2="WAHR",$W$3,Abfrage!$F$4))</f>
        <v>none</v>
      </c>
      <c r="V6019" s="100" t="str">
        <f t="array" ref="V6019">IF(COUNTA(Y6016:DP6019)=0,"none",IF($U$2="WAHR",$W$3,Abfrage!$F$4))</f>
        <v>none</v>
      </c>
      <c r="W6019" s="100" t="str">
        <f t="array" ref="W6019">IF(COUNTA(Y6016:DP6019)=0,"none",IF($U$2="WAHR",$W$3,Abfrage!$F$4))</f>
        <v>none</v>
      </c>
      <c r="X6019" s="109"/>
    </row>
    <row r="6020" spans="2:24">
      <c r="B6020" s="75" t="s">
        <v>3679</v>
      </c>
      <c r="C6020" s="76">
        <v>1000403619</v>
      </c>
      <c r="D6020" s="75" t="s">
        <v>95</v>
      </c>
      <c r="E6020" s="75" t="s">
        <v>148</v>
      </c>
      <c r="F6020" s="75" t="s">
        <v>175</v>
      </c>
      <c r="G6020" s="75" t="s">
        <v>3680</v>
      </c>
      <c r="H6020" s="75" t="e">
        <v>#N/A</v>
      </c>
      <c r="I6020" s="75" t="s">
        <v>68</v>
      </c>
      <c r="J6020" s="75" t="s">
        <v>3681</v>
      </c>
      <c r="K6020" s="75" t="s">
        <v>352</v>
      </c>
      <c r="L6020" s="75" t="s">
        <v>327</v>
      </c>
      <c r="M6020" s="75" t="s">
        <v>307</v>
      </c>
      <c r="N6020" s="75" t="s">
        <v>327</v>
      </c>
      <c r="O6020" s="75" t="s">
        <v>306</v>
      </c>
      <c r="P6020" s="76" t="s">
        <v>306</v>
      </c>
      <c r="Q6020" s="216"/>
      <c r="R6020" s="77" t="str">
        <f t="shared" ref="R6020" si="15868">IF(COUNTA(Y6020:DP6023)=0,"01.01.1900",INDEX(Y6020:DP6020,MATCH(R6021,Y6021:DP6021,0)))</f>
        <v>01.01.1900</v>
      </c>
      <c r="S6020" s="78" t="str">
        <f t="shared" ref="S6020" si="15869">IF(COUNTA(Y6020:DP6023)=0,"01.01.1900",MAX(Y6020:DP6020))</f>
        <v>01.01.1900</v>
      </c>
      <c r="T6020" s="79"/>
      <c r="U6020" s="80" t="str">
        <f t="array" ref="U6020">IF(COUNTA(Y6020:DP6023)=0,"01.01.1900",IF(ISERROR(HLOOKUP(U6023,Y6023:DP6023,1,FALSE)),"01.01.1900",INDEX(Y6020:DP6020,MATCH(U6021&amp;U6023,Y6021:DP6021&amp;Y6023:DP6023,0))))</f>
        <v>01.01.1900</v>
      </c>
      <c r="V6020" s="81" t="str">
        <f t="shared" ref="V6020" si="15870">IF(COUNTA(Y6020:DP6023)=0,"01.01.1900",_xlfn.MAXIFS(Y6020:DP6020,Y6023:DP6023,V6023))</f>
        <v>01.01.1900</v>
      </c>
      <c r="W6020" s="82"/>
      <c r="X6020" s="106"/>
    </row>
    <row r="6021" spans="2:24">
      <c r="B6021" s="83"/>
      <c r="C6021" s="84"/>
      <c r="D6021" s="83"/>
      <c r="E6021" s="83"/>
      <c r="F6021" s="83"/>
      <c r="G6021" s="83"/>
      <c r="H6021" s="83"/>
      <c r="I6021" s="83"/>
      <c r="J6021" s="83"/>
      <c r="K6021" s="83"/>
      <c r="L6021" s="83"/>
      <c r="M6021" s="83"/>
      <c r="N6021" s="83"/>
      <c r="O6021" s="83"/>
      <c r="P6021" s="84"/>
      <c r="Q6021" s="217"/>
      <c r="R6021" s="85">
        <f t="shared" ref="R6021" si="15871">IF(COUNTA(Y6020:DP6023)=0,0,MIN(Y6021:DP6021))</f>
        <v>0</v>
      </c>
      <c r="S6021" s="86">
        <f t="shared" ref="S6021" si="15872">IF(COUNTA(Y6020:DP6023)=0,0,HLOOKUP(S6020,Y6020:DP6023,2,FALSE))</f>
        <v>0</v>
      </c>
      <c r="T6021" s="87">
        <f t="shared" ref="T6021" si="15873">IF(COUNTA(Y6020:DP6023)=0,0,AVERAGE(Y6021:DP6021))</f>
        <v>0</v>
      </c>
      <c r="U6021" s="88">
        <f t="shared" ref="U6021" si="15874">IF(COUNTA(Y6020:DP6023)=0,0,_xlfn.MINIFS(Y6021:DP6021,Y6023:DP6023,U6023))</f>
        <v>0</v>
      </c>
      <c r="V6021" s="89">
        <f t="array" ref="V6021">IF(COUNTA(Y6020:DP6023)=0,0,IF(ISERROR(HLOOKUP(V6023,Y6023:DP6023,1,FALSE)),0,INDEX(Y6021:DP6021,MATCH(V6020&amp;V6023,Y6020:DP6020&amp;Y6023:DP6023,0))))</f>
        <v>0</v>
      </c>
      <c r="W6021" s="90">
        <f t="array" ref="W6021">IF(COUNTA(Y6020:DP6023)=0,0,IF(ISERROR(HLOOKUP(W6023,Y6023:DP6023,1,FALSE)),0,AVERAGEIF(Y6023:DP6023,$W6023,Y6021:DP6021)))</f>
        <v>0</v>
      </c>
      <c r="X6021" s="107"/>
    </row>
    <row r="6022" spans="2:24">
      <c r="B6022" s="83"/>
      <c r="C6022" s="84"/>
      <c r="D6022" s="83"/>
      <c r="E6022" s="83"/>
      <c r="F6022" s="83"/>
      <c r="G6022" s="83"/>
      <c r="H6022" s="83"/>
      <c r="I6022" s="83"/>
      <c r="J6022" s="83"/>
      <c r="K6022" s="83"/>
      <c r="L6022" s="83"/>
      <c r="M6022" s="83"/>
      <c r="N6022" s="83"/>
      <c r="O6022" s="83"/>
      <c r="P6022" s="84"/>
      <c r="Q6022" s="217"/>
      <c r="R6022" s="91">
        <f t="shared" ref="R6022" si="15875">IF(COUNTA(Y6020:DP6023)=0,0,HLOOKUP(R6021,Y6021:DP6023,2,FALSE))</f>
        <v>0</v>
      </c>
      <c r="S6022" s="92">
        <f t="shared" ref="S6022" si="15876">IF(COUNTA(Y6020:DP6023)=0,0,HLOOKUP(S6020,Y6020:DP6023,3,FALSE))</f>
        <v>0</v>
      </c>
      <c r="T6022" s="93"/>
      <c r="U6022" s="94">
        <f t="array" ref="U6022">IF(COUNTA(Y6020:DP6023)=0,0,IF(ISERROR(HLOOKUP(U6023,Y6023:DP6023,1,FALSE)),0,INDEX(Y6022:DP6022,MATCH(U6021&amp;U6023,Y6021:DP6021&amp;Y6023:DP6023,0))))</f>
        <v>0</v>
      </c>
      <c r="V6022" s="94">
        <f t="array" ref="V6022">IF(COUNTA(Y6020:DP6023)=0,0,IF(ISERROR(HLOOKUP(V6023,Y6023:DP6023,1,FALSE)),0,INDEX(Y6022:DP6022,MATCH(V6021&amp;V6023,Y6021:DP6021&amp;Y6023:DP6023,0))))</f>
        <v>0</v>
      </c>
      <c r="W6022" s="95"/>
      <c r="X6022" s="108"/>
    </row>
    <row r="6023" spans="2:24" ht="13.9" thickBot="1">
      <c r="B6023" s="96"/>
      <c r="C6023" s="97"/>
      <c r="D6023" s="96"/>
      <c r="E6023" s="96"/>
      <c r="F6023" s="96"/>
      <c r="G6023" s="96"/>
      <c r="H6023" s="96"/>
      <c r="I6023" s="96"/>
      <c r="J6023" s="96"/>
      <c r="K6023" s="96"/>
      <c r="L6023" s="96"/>
      <c r="M6023" s="96"/>
      <c r="N6023" s="96"/>
      <c r="O6023" s="96"/>
      <c r="P6023" s="97"/>
      <c r="Q6023" s="218"/>
      <c r="R6023" s="98" t="str">
        <f t="shared" ref="R6023" si="15877">IF(COUNTA(Y6020:DP6023)=0,"none",HLOOKUP(R6021,Y6021:DP6023,3,FALSE))</f>
        <v>none</v>
      </c>
      <c r="S6023" s="99" t="str">
        <f t="shared" ref="S6023" si="15878">IF(COUNTA(Y6020:DP6023)=0,"none",HLOOKUP(S6020,Y6020:DP6023,4,FALSE))</f>
        <v>none</v>
      </c>
      <c r="T6023" s="100"/>
      <c r="U6023" s="100" t="str">
        <f t="array" ref="U6023">IF(COUNTA(Y6020:DP6023)=0,"none",IF($U$2="WAHR",$W$3,Abfrage!$F$4))</f>
        <v>none</v>
      </c>
      <c r="V6023" s="100" t="str">
        <f t="array" ref="V6023">IF(COUNTA(Y6020:DP6023)=0,"none",IF($U$2="WAHR",$W$3,Abfrage!$F$4))</f>
        <v>none</v>
      </c>
      <c r="W6023" s="100" t="str">
        <f t="array" ref="W6023">IF(COUNTA(Y6020:DP6023)=0,"none",IF($U$2="WAHR",$W$3,Abfrage!$F$4))</f>
        <v>none</v>
      </c>
      <c r="X6023" s="109"/>
    </row>
    <row r="6024" spans="2:24">
      <c r="B6024" s="75" t="s">
        <v>3682</v>
      </c>
      <c r="C6024" s="76">
        <v>1000403629</v>
      </c>
      <c r="D6024" s="75" t="s">
        <v>95</v>
      </c>
      <c r="E6024" s="75" t="s">
        <v>96</v>
      </c>
      <c r="F6024" s="75" t="s">
        <v>97</v>
      </c>
      <c r="G6024" s="75" t="s">
        <v>3683</v>
      </c>
      <c r="H6024" s="75" t="e">
        <v>#N/A</v>
      </c>
      <c r="I6024" s="75" t="s">
        <v>164</v>
      </c>
      <c r="J6024" s="75" t="s">
        <v>3684</v>
      </c>
      <c r="K6024" s="75" t="s">
        <v>306</v>
      </c>
      <c r="L6024" s="75" t="s">
        <v>306</v>
      </c>
      <c r="M6024" s="75" t="s">
        <v>313</v>
      </c>
      <c r="N6024" s="75" t="s">
        <v>1803</v>
      </c>
      <c r="O6024" s="75" t="s">
        <v>306</v>
      </c>
      <c r="P6024" s="76" t="s">
        <v>306</v>
      </c>
      <c r="Q6024" s="216"/>
      <c r="R6024" s="77" t="str">
        <f t="shared" ref="R6024" si="15879">IF(COUNTA(Y6024:DP6027)=0,"01.01.1900",INDEX(Y6024:DP6024,MATCH(R6025,Y6025:DP6025,0)))</f>
        <v>01.01.1900</v>
      </c>
      <c r="S6024" s="78" t="str">
        <f t="shared" ref="S6024" si="15880">IF(COUNTA(Y6024:DP6027)=0,"01.01.1900",MAX(Y6024:DP6024))</f>
        <v>01.01.1900</v>
      </c>
      <c r="T6024" s="79"/>
      <c r="U6024" s="80" t="str">
        <f t="array" ref="U6024">IF(COUNTA(Y6024:DP6027)=0,"01.01.1900",IF(ISERROR(HLOOKUP(U6027,Y6027:DP6027,1,FALSE)),"01.01.1900",INDEX(Y6024:DP6024,MATCH(U6025&amp;U6027,Y6025:DP6025&amp;Y6027:DP6027,0))))</f>
        <v>01.01.1900</v>
      </c>
      <c r="V6024" s="81" t="str">
        <f t="shared" ref="V6024" si="15881">IF(COUNTA(Y6024:DP6027)=0,"01.01.1900",_xlfn.MAXIFS(Y6024:DP6024,Y6027:DP6027,V6027))</f>
        <v>01.01.1900</v>
      </c>
      <c r="W6024" s="82"/>
      <c r="X6024" s="106"/>
    </row>
    <row r="6025" spans="2:24">
      <c r="B6025" s="83"/>
      <c r="C6025" s="84"/>
      <c r="D6025" s="83"/>
      <c r="E6025" s="83"/>
      <c r="F6025" s="83"/>
      <c r="G6025" s="83"/>
      <c r="H6025" s="83"/>
      <c r="I6025" s="83"/>
      <c r="J6025" s="83"/>
      <c r="K6025" s="83"/>
      <c r="L6025" s="83"/>
      <c r="M6025" s="83"/>
      <c r="N6025" s="83"/>
      <c r="O6025" s="83"/>
      <c r="P6025" s="84"/>
      <c r="Q6025" s="217"/>
      <c r="R6025" s="85">
        <f t="shared" ref="R6025" si="15882">IF(COUNTA(Y6024:DP6027)=0,0,MIN(Y6025:DP6025))</f>
        <v>0</v>
      </c>
      <c r="S6025" s="86">
        <f t="shared" ref="S6025" si="15883">IF(COUNTA(Y6024:DP6027)=0,0,HLOOKUP(S6024,Y6024:DP6027,2,FALSE))</f>
        <v>0</v>
      </c>
      <c r="T6025" s="87">
        <f t="shared" ref="T6025" si="15884">IF(COUNTA(Y6024:DP6027)=0,0,AVERAGE(Y6025:DP6025))</f>
        <v>0</v>
      </c>
      <c r="U6025" s="88">
        <f t="shared" ref="U6025" si="15885">IF(COUNTA(Y6024:DP6027)=0,0,_xlfn.MINIFS(Y6025:DP6025,Y6027:DP6027,U6027))</f>
        <v>0</v>
      </c>
      <c r="V6025" s="89">
        <f t="array" ref="V6025">IF(COUNTA(Y6024:DP6027)=0,0,IF(ISERROR(HLOOKUP(V6027,Y6027:DP6027,1,FALSE)),0,INDEX(Y6025:DP6025,MATCH(V6024&amp;V6027,Y6024:DP6024&amp;Y6027:DP6027,0))))</f>
        <v>0</v>
      </c>
      <c r="W6025" s="90">
        <f t="array" ref="W6025">IF(COUNTA(Y6024:DP6027)=0,0,IF(ISERROR(HLOOKUP(W6027,Y6027:DP6027,1,FALSE)),0,AVERAGEIF(Y6027:DP6027,$W6027,Y6025:DP6025)))</f>
        <v>0</v>
      </c>
      <c r="X6025" s="107"/>
    </row>
    <row r="6026" spans="2:24">
      <c r="B6026" s="83"/>
      <c r="C6026" s="84"/>
      <c r="D6026" s="83"/>
      <c r="E6026" s="83"/>
      <c r="F6026" s="83"/>
      <c r="G6026" s="83"/>
      <c r="H6026" s="83"/>
      <c r="I6026" s="83"/>
      <c r="J6026" s="83"/>
      <c r="K6026" s="83"/>
      <c r="L6026" s="83"/>
      <c r="M6026" s="83"/>
      <c r="N6026" s="83"/>
      <c r="O6026" s="83"/>
      <c r="P6026" s="84"/>
      <c r="Q6026" s="217"/>
      <c r="R6026" s="91">
        <f t="shared" ref="R6026" si="15886">IF(COUNTA(Y6024:DP6027)=0,0,HLOOKUP(R6025,Y6025:DP6027,2,FALSE))</f>
        <v>0</v>
      </c>
      <c r="S6026" s="92">
        <f t="shared" ref="S6026" si="15887">IF(COUNTA(Y6024:DP6027)=0,0,HLOOKUP(S6024,Y6024:DP6027,3,FALSE))</f>
        <v>0</v>
      </c>
      <c r="T6026" s="93"/>
      <c r="U6026" s="94">
        <f t="array" ref="U6026">IF(COUNTA(Y6024:DP6027)=0,0,IF(ISERROR(HLOOKUP(U6027,Y6027:DP6027,1,FALSE)),0,INDEX(Y6026:DP6026,MATCH(U6025&amp;U6027,Y6025:DP6025&amp;Y6027:DP6027,0))))</f>
        <v>0</v>
      </c>
      <c r="V6026" s="94">
        <f t="array" ref="V6026">IF(COUNTA(Y6024:DP6027)=0,0,IF(ISERROR(HLOOKUP(V6027,Y6027:DP6027,1,FALSE)),0,INDEX(Y6026:DP6026,MATCH(V6025&amp;V6027,Y6025:DP6025&amp;Y6027:DP6027,0))))</f>
        <v>0</v>
      </c>
      <c r="W6026" s="95"/>
      <c r="X6026" s="108"/>
    </row>
    <row r="6027" spans="2:24" ht="13.9" thickBot="1">
      <c r="B6027" s="96"/>
      <c r="C6027" s="97"/>
      <c r="D6027" s="96"/>
      <c r="E6027" s="96"/>
      <c r="F6027" s="96"/>
      <c r="G6027" s="96"/>
      <c r="H6027" s="96"/>
      <c r="I6027" s="96"/>
      <c r="J6027" s="96"/>
      <c r="K6027" s="96"/>
      <c r="L6027" s="96"/>
      <c r="M6027" s="96"/>
      <c r="N6027" s="96"/>
      <c r="O6027" s="96"/>
      <c r="P6027" s="97"/>
      <c r="Q6027" s="218"/>
      <c r="R6027" s="98" t="str">
        <f t="shared" ref="R6027" si="15888">IF(COUNTA(Y6024:DP6027)=0,"none",HLOOKUP(R6025,Y6025:DP6027,3,FALSE))</f>
        <v>none</v>
      </c>
      <c r="S6027" s="99" t="str">
        <f t="shared" ref="S6027" si="15889">IF(COUNTA(Y6024:DP6027)=0,"none",HLOOKUP(S6024,Y6024:DP6027,4,FALSE))</f>
        <v>none</v>
      </c>
      <c r="T6027" s="100"/>
      <c r="U6027" s="100" t="str">
        <f t="array" ref="U6027">IF(COUNTA(Y6024:DP6027)=0,"none",IF($U$2="WAHR",$W$3,Abfrage!$F$4))</f>
        <v>none</v>
      </c>
      <c r="V6027" s="100" t="str">
        <f t="array" ref="V6027">IF(COUNTA(Y6024:DP6027)=0,"none",IF($U$2="WAHR",$W$3,Abfrage!$F$4))</f>
        <v>none</v>
      </c>
      <c r="W6027" s="100" t="str">
        <f t="array" ref="W6027">IF(COUNTA(Y6024:DP6027)=0,"none",IF($U$2="WAHR",$W$3,Abfrage!$F$4))</f>
        <v>none</v>
      </c>
      <c r="X6027" s="109"/>
    </row>
    <row r="6028" spans="2:24">
      <c r="B6028" s="75" t="s">
        <v>3685</v>
      </c>
      <c r="C6028" s="76">
        <v>1000403636</v>
      </c>
      <c r="D6028" s="75" t="s">
        <v>95</v>
      </c>
      <c r="E6028" s="75" t="s">
        <v>90</v>
      </c>
      <c r="F6028" s="75" t="s">
        <v>122</v>
      </c>
      <c r="G6028" s="75" t="s">
        <v>306</v>
      </c>
      <c r="H6028" s="75" t="e">
        <v>#N/A</v>
      </c>
      <c r="I6028" s="75" t="s">
        <v>164</v>
      </c>
      <c r="J6028" s="75" t="s">
        <v>3686</v>
      </c>
      <c r="K6028" s="75" t="s">
        <v>306</v>
      </c>
      <c r="L6028" s="75" t="s">
        <v>306</v>
      </c>
      <c r="M6028" s="75" t="s">
        <v>313</v>
      </c>
      <c r="N6028" s="75" t="s">
        <v>327</v>
      </c>
      <c r="O6028" s="75" t="s">
        <v>306</v>
      </c>
      <c r="P6028" s="76" t="s">
        <v>306</v>
      </c>
      <c r="Q6028" s="216"/>
      <c r="R6028" s="77" t="str">
        <f t="shared" ref="R6028" si="15890">IF(COUNTA(Y6028:DP6031)=0,"01.01.1900",INDEX(Y6028:DP6028,MATCH(R6029,Y6029:DP6029,0)))</f>
        <v>01.01.1900</v>
      </c>
      <c r="S6028" s="78" t="str">
        <f t="shared" ref="S6028" si="15891">IF(COUNTA(Y6028:DP6031)=0,"01.01.1900",MAX(Y6028:DP6028))</f>
        <v>01.01.1900</v>
      </c>
      <c r="T6028" s="79"/>
      <c r="U6028" s="80" t="str">
        <f t="array" ref="U6028">IF(COUNTA(Y6028:DP6031)=0,"01.01.1900",IF(ISERROR(HLOOKUP(U6031,Y6031:DP6031,1,FALSE)),"01.01.1900",INDEX(Y6028:DP6028,MATCH(U6029&amp;U6031,Y6029:DP6029&amp;Y6031:DP6031,0))))</f>
        <v>01.01.1900</v>
      </c>
      <c r="V6028" s="81" t="str">
        <f t="shared" ref="V6028" si="15892">IF(COUNTA(Y6028:DP6031)=0,"01.01.1900",_xlfn.MAXIFS(Y6028:DP6028,Y6031:DP6031,V6031))</f>
        <v>01.01.1900</v>
      </c>
      <c r="W6028" s="82"/>
      <c r="X6028" s="106"/>
    </row>
    <row r="6029" spans="2:24">
      <c r="B6029" s="83"/>
      <c r="C6029" s="84"/>
      <c r="D6029" s="83"/>
      <c r="E6029" s="83"/>
      <c r="F6029" s="83"/>
      <c r="G6029" s="83"/>
      <c r="H6029" s="83"/>
      <c r="I6029" s="83"/>
      <c r="J6029" s="83"/>
      <c r="K6029" s="83"/>
      <c r="L6029" s="83"/>
      <c r="M6029" s="83"/>
      <c r="N6029" s="83"/>
      <c r="O6029" s="83"/>
      <c r="P6029" s="84"/>
      <c r="Q6029" s="217"/>
      <c r="R6029" s="85">
        <f t="shared" ref="R6029" si="15893">IF(COUNTA(Y6028:DP6031)=0,0,MIN(Y6029:DP6029))</f>
        <v>0</v>
      </c>
      <c r="S6029" s="86">
        <f t="shared" ref="S6029" si="15894">IF(COUNTA(Y6028:DP6031)=0,0,HLOOKUP(S6028,Y6028:DP6031,2,FALSE))</f>
        <v>0</v>
      </c>
      <c r="T6029" s="87">
        <f t="shared" ref="T6029" si="15895">IF(COUNTA(Y6028:DP6031)=0,0,AVERAGE(Y6029:DP6029))</f>
        <v>0</v>
      </c>
      <c r="U6029" s="88">
        <f t="shared" ref="U6029" si="15896">IF(COUNTA(Y6028:DP6031)=0,0,_xlfn.MINIFS(Y6029:DP6029,Y6031:DP6031,U6031))</f>
        <v>0</v>
      </c>
      <c r="V6029" s="89">
        <f t="array" ref="V6029">IF(COUNTA(Y6028:DP6031)=0,0,IF(ISERROR(HLOOKUP(V6031,Y6031:DP6031,1,FALSE)),0,INDEX(Y6029:DP6029,MATCH(V6028&amp;V6031,Y6028:DP6028&amp;Y6031:DP6031,0))))</f>
        <v>0</v>
      </c>
      <c r="W6029" s="90">
        <f t="array" ref="W6029">IF(COUNTA(Y6028:DP6031)=0,0,IF(ISERROR(HLOOKUP(W6031,Y6031:DP6031,1,FALSE)),0,AVERAGEIF(Y6031:DP6031,$W6031,Y6029:DP6029)))</f>
        <v>0</v>
      </c>
      <c r="X6029" s="107"/>
    </row>
    <row r="6030" spans="2:24">
      <c r="B6030" s="83"/>
      <c r="C6030" s="84"/>
      <c r="D6030" s="83"/>
      <c r="E6030" s="83"/>
      <c r="F6030" s="83"/>
      <c r="G6030" s="83"/>
      <c r="H6030" s="83"/>
      <c r="I6030" s="83"/>
      <c r="J6030" s="83"/>
      <c r="K6030" s="83"/>
      <c r="L6030" s="83"/>
      <c r="M6030" s="83"/>
      <c r="N6030" s="83"/>
      <c r="O6030" s="83"/>
      <c r="P6030" s="84"/>
      <c r="Q6030" s="217"/>
      <c r="R6030" s="91">
        <f t="shared" ref="R6030" si="15897">IF(COUNTA(Y6028:DP6031)=0,0,HLOOKUP(R6029,Y6029:DP6031,2,FALSE))</f>
        <v>0</v>
      </c>
      <c r="S6030" s="92">
        <f t="shared" ref="S6030" si="15898">IF(COUNTA(Y6028:DP6031)=0,0,HLOOKUP(S6028,Y6028:DP6031,3,FALSE))</f>
        <v>0</v>
      </c>
      <c r="T6030" s="93"/>
      <c r="U6030" s="94">
        <f t="array" ref="U6030">IF(COUNTA(Y6028:DP6031)=0,0,IF(ISERROR(HLOOKUP(U6031,Y6031:DP6031,1,FALSE)),0,INDEX(Y6030:DP6030,MATCH(U6029&amp;U6031,Y6029:DP6029&amp;Y6031:DP6031,0))))</f>
        <v>0</v>
      </c>
      <c r="V6030" s="94">
        <f t="array" ref="V6030">IF(COUNTA(Y6028:DP6031)=0,0,IF(ISERROR(HLOOKUP(V6031,Y6031:DP6031,1,FALSE)),0,INDEX(Y6030:DP6030,MATCH(V6029&amp;V6031,Y6029:DP6029&amp;Y6031:DP6031,0))))</f>
        <v>0</v>
      </c>
      <c r="W6030" s="95"/>
      <c r="X6030" s="108"/>
    </row>
    <row r="6031" spans="2:24" ht="13.9" thickBot="1">
      <c r="B6031" s="96"/>
      <c r="C6031" s="97"/>
      <c r="D6031" s="96"/>
      <c r="E6031" s="96"/>
      <c r="F6031" s="96"/>
      <c r="G6031" s="96"/>
      <c r="H6031" s="96"/>
      <c r="I6031" s="96"/>
      <c r="J6031" s="96"/>
      <c r="K6031" s="96"/>
      <c r="L6031" s="96"/>
      <c r="M6031" s="96"/>
      <c r="N6031" s="96"/>
      <c r="O6031" s="96"/>
      <c r="P6031" s="97"/>
      <c r="Q6031" s="218"/>
      <c r="R6031" s="98" t="str">
        <f t="shared" ref="R6031" si="15899">IF(COUNTA(Y6028:DP6031)=0,"none",HLOOKUP(R6029,Y6029:DP6031,3,FALSE))</f>
        <v>none</v>
      </c>
      <c r="S6031" s="99" t="str">
        <f t="shared" ref="S6031" si="15900">IF(COUNTA(Y6028:DP6031)=0,"none",HLOOKUP(S6028,Y6028:DP6031,4,FALSE))</f>
        <v>none</v>
      </c>
      <c r="T6031" s="100"/>
      <c r="U6031" s="100" t="str">
        <f t="array" ref="U6031">IF(COUNTA(Y6028:DP6031)=0,"none",IF($U$2="WAHR",$W$3,Abfrage!$F$4))</f>
        <v>none</v>
      </c>
      <c r="V6031" s="100" t="str">
        <f t="array" ref="V6031">IF(COUNTA(Y6028:DP6031)=0,"none",IF($U$2="WAHR",$W$3,Abfrage!$F$4))</f>
        <v>none</v>
      </c>
      <c r="W6031" s="100" t="str">
        <f t="array" ref="W6031">IF(COUNTA(Y6028:DP6031)=0,"none",IF($U$2="WAHR",$W$3,Abfrage!$F$4))</f>
        <v>none</v>
      </c>
      <c r="X6031" s="109"/>
    </row>
    <row r="6032" spans="2:24">
      <c r="B6032" s="75" t="s">
        <v>3687</v>
      </c>
      <c r="C6032" s="76">
        <v>1000403633</v>
      </c>
      <c r="D6032" s="75" t="s">
        <v>95</v>
      </c>
      <c r="E6032" s="75" t="s">
        <v>96</v>
      </c>
      <c r="F6032" s="75" t="s">
        <v>97</v>
      </c>
      <c r="G6032" s="75" t="s">
        <v>3688</v>
      </c>
      <c r="H6032" s="75" t="e">
        <v>#N/A</v>
      </c>
      <c r="I6032" s="75" t="s">
        <v>164</v>
      </c>
      <c r="J6032" s="75" t="s">
        <v>3689</v>
      </c>
      <c r="K6032" s="75" t="s">
        <v>306</v>
      </c>
      <c r="L6032" s="75" t="s">
        <v>306</v>
      </c>
      <c r="M6032" s="75" t="s">
        <v>313</v>
      </c>
      <c r="N6032" s="75" t="s">
        <v>1790</v>
      </c>
      <c r="O6032" s="75" t="s">
        <v>306</v>
      </c>
      <c r="P6032" s="76" t="s">
        <v>306</v>
      </c>
      <c r="Q6032" s="216"/>
      <c r="R6032" s="77" t="str">
        <f t="shared" ref="R6032" si="15901">IF(COUNTA(Y6032:DP6035)=0,"01.01.1900",INDEX(Y6032:DP6032,MATCH(R6033,Y6033:DP6033,0)))</f>
        <v>01.01.1900</v>
      </c>
      <c r="S6032" s="78" t="str">
        <f t="shared" ref="S6032" si="15902">IF(COUNTA(Y6032:DP6035)=0,"01.01.1900",MAX(Y6032:DP6032))</f>
        <v>01.01.1900</v>
      </c>
      <c r="T6032" s="79"/>
      <c r="U6032" s="80" t="str">
        <f t="array" ref="U6032">IF(COUNTA(Y6032:DP6035)=0,"01.01.1900",IF(ISERROR(HLOOKUP(U6035,Y6035:DP6035,1,FALSE)),"01.01.1900",INDEX(Y6032:DP6032,MATCH(U6033&amp;U6035,Y6033:DP6033&amp;Y6035:DP6035,0))))</f>
        <v>01.01.1900</v>
      </c>
      <c r="V6032" s="81" t="str">
        <f t="shared" ref="V6032" si="15903">IF(COUNTA(Y6032:DP6035)=0,"01.01.1900",_xlfn.MAXIFS(Y6032:DP6032,Y6035:DP6035,V6035))</f>
        <v>01.01.1900</v>
      </c>
      <c r="W6032" s="82"/>
      <c r="X6032" s="106"/>
    </row>
    <row r="6033" spans="2:25">
      <c r="B6033" s="83"/>
      <c r="C6033" s="84"/>
      <c r="D6033" s="83"/>
      <c r="E6033" s="83"/>
      <c r="F6033" s="83"/>
      <c r="G6033" s="83"/>
      <c r="H6033" s="83"/>
      <c r="I6033" s="83"/>
      <c r="J6033" s="83"/>
      <c r="K6033" s="83"/>
      <c r="L6033" s="83"/>
      <c r="M6033" s="83"/>
      <c r="N6033" s="83"/>
      <c r="O6033" s="83"/>
      <c r="P6033" s="84"/>
      <c r="Q6033" s="217"/>
      <c r="R6033" s="85">
        <f t="shared" ref="R6033" si="15904">IF(COUNTA(Y6032:DP6035)=0,0,MIN(Y6033:DP6033))</f>
        <v>0</v>
      </c>
      <c r="S6033" s="86">
        <f t="shared" ref="S6033" si="15905">IF(COUNTA(Y6032:DP6035)=0,0,HLOOKUP(S6032,Y6032:DP6035,2,FALSE))</f>
        <v>0</v>
      </c>
      <c r="T6033" s="87">
        <f t="shared" ref="T6033" si="15906">IF(COUNTA(Y6032:DP6035)=0,0,AVERAGE(Y6033:DP6033))</f>
        <v>0</v>
      </c>
      <c r="U6033" s="88">
        <f t="shared" ref="U6033" si="15907">IF(COUNTA(Y6032:DP6035)=0,0,_xlfn.MINIFS(Y6033:DP6033,Y6035:DP6035,U6035))</f>
        <v>0</v>
      </c>
      <c r="V6033" s="89">
        <f t="array" ref="V6033">IF(COUNTA(Y6032:DP6035)=0,0,IF(ISERROR(HLOOKUP(V6035,Y6035:DP6035,1,FALSE)),0,INDEX(Y6033:DP6033,MATCH(V6032&amp;V6035,Y6032:DP6032&amp;Y6035:DP6035,0))))</f>
        <v>0</v>
      </c>
      <c r="W6033" s="90">
        <f t="array" ref="W6033">IF(COUNTA(Y6032:DP6035)=0,0,IF(ISERROR(HLOOKUP(W6035,Y6035:DP6035,1,FALSE)),0,AVERAGEIF(Y6035:DP6035,$W6035,Y6033:DP6033)))</f>
        <v>0</v>
      </c>
      <c r="X6033" s="107"/>
    </row>
    <row r="6034" spans="2:25">
      <c r="B6034" s="83"/>
      <c r="C6034" s="84"/>
      <c r="D6034" s="83"/>
      <c r="E6034" s="83"/>
      <c r="F6034" s="83"/>
      <c r="G6034" s="83"/>
      <c r="H6034" s="83"/>
      <c r="I6034" s="83"/>
      <c r="J6034" s="83"/>
      <c r="K6034" s="83"/>
      <c r="L6034" s="83"/>
      <c r="M6034" s="83"/>
      <c r="N6034" s="83"/>
      <c r="O6034" s="83"/>
      <c r="P6034" s="84"/>
      <c r="Q6034" s="217"/>
      <c r="R6034" s="91">
        <f t="shared" ref="R6034" si="15908">IF(COUNTA(Y6032:DP6035)=0,0,HLOOKUP(R6033,Y6033:DP6035,2,FALSE))</f>
        <v>0</v>
      </c>
      <c r="S6034" s="92">
        <f t="shared" ref="S6034" si="15909">IF(COUNTA(Y6032:DP6035)=0,0,HLOOKUP(S6032,Y6032:DP6035,3,FALSE))</f>
        <v>0</v>
      </c>
      <c r="T6034" s="93"/>
      <c r="U6034" s="94">
        <f t="array" ref="U6034">IF(COUNTA(Y6032:DP6035)=0,0,IF(ISERROR(HLOOKUP(U6035,Y6035:DP6035,1,FALSE)),0,INDEX(Y6034:DP6034,MATCH(U6033&amp;U6035,Y6033:DP6033&amp;Y6035:DP6035,0))))</f>
        <v>0</v>
      </c>
      <c r="V6034" s="94">
        <f t="array" ref="V6034">IF(COUNTA(Y6032:DP6035)=0,0,IF(ISERROR(HLOOKUP(V6035,Y6035:DP6035,1,FALSE)),0,INDEX(Y6034:DP6034,MATCH(V6033&amp;V6035,Y6033:DP6033&amp;Y6035:DP6035,0))))</f>
        <v>0</v>
      </c>
      <c r="W6034" s="95"/>
      <c r="X6034" s="108"/>
    </row>
    <row r="6035" spans="2:25" ht="13.9" thickBot="1">
      <c r="B6035" s="96"/>
      <c r="C6035" s="97"/>
      <c r="D6035" s="96"/>
      <c r="E6035" s="96"/>
      <c r="F6035" s="96"/>
      <c r="G6035" s="96"/>
      <c r="H6035" s="96"/>
      <c r="I6035" s="96"/>
      <c r="J6035" s="96"/>
      <c r="K6035" s="96"/>
      <c r="L6035" s="96"/>
      <c r="M6035" s="96"/>
      <c r="N6035" s="96"/>
      <c r="O6035" s="96"/>
      <c r="P6035" s="97"/>
      <c r="Q6035" s="218"/>
      <c r="R6035" s="98" t="str">
        <f t="shared" ref="R6035" si="15910">IF(COUNTA(Y6032:DP6035)=0,"none",HLOOKUP(R6033,Y6033:DP6035,3,FALSE))</f>
        <v>none</v>
      </c>
      <c r="S6035" s="99" t="str">
        <f t="shared" ref="S6035" si="15911">IF(COUNTA(Y6032:DP6035)=0,"none",HLOOKUP(S6032,Y6032:DP6035,4,FALSE))</f>
        <v>none</v>
      </c>
      <c r="T6035" s="100"/>
      <c r="U6035" s="100" t="str">
        <f t="array" ref="U6035">IF(COUNTA(Y6032:DP6035)=0,"none",IF($U$2="WAHR",$W$3,Abfrage!$F$4))</f>
        <v>none</v>
      </c>
      <c r="V6035" s="100" t="str">
        <f t="array" ref="V6035">IF(COUNTA(Y6032:DP6035)=0,"none",IF($U$2="WAHR",$W$3,Abfrage!$F$4))</f>
        <v>none</v>
      </c>
      <c r="W6035" s="100" t="str">
        <f t="array" ref="W6035">IF(COUNTA(Y6032:DP6035)=0,"none",IF($U$2="WAHR",$W$3,Abfrage!$F$4))</f>
        <v>none</v>
      </c>
      <c r="X6035" s="109"/>
    </row>
    <row r="6036" spans="2:25">
      <c r="B6036" s="75" t="s">
        <v>3690</v>
      </c>
      <c r="C6036" s="76">
        <v>1000403638</v>
      </c>
      <c r="D6036" s="75" t="s">
        <v>95</v>
      </c>
      <c r="E6036" s="75" t="s">
        <v>125</v>
      </c>
      <c r="F6036" s="75" t="s">
        <v>371</v>
      </c>
      <c r="G6036" s="75" t="s">
        <v>3691</v>
      </c>
      <c r="H6036" s="75" t="e">
        <v>#N/A</v>
      </c>
      <c r="I6036" s="75" t="s">
        <v>164</v>
      </c>
      <c r="J6036" s="75" t="s">
        <v>3692</v>
      </c>
      <c r="K6036" s="75" t="s">
        <v>306</v>
      </c>
      <c r="L6036" s="75" t="s">
        <v>306</v>
      </c>
      <c r="M6036" s="75" t="s">
        <v>306</v>
      </c>
      <c r="N6036" s="75" t="s">
        <v>306</v>
      </c>
      <c r="O6036" s="75" t="s">
        <v>306</v>
      </c>
      <c r="P6036" s="76" t="s">
        <v>306</v>
      </c>
      <c r="Q6036" s="216"/>
      <c r="R6036" s="77" t="str">
        <f t="shared" ref="R6036" si="15912">IF(COUNTA(Y6036:DP6039)=0,"01.01.1900",INDEX(Y6036:DP6036,MATCH(R6037,Y6037:DP6037,0)))</f>
        <v>01.01.1900</v>
      </c>
      <c r="S6036" s="78" t="str">
        <f t="shared" ref="S6036" si="15913">IF(COUNTA(Y6036:DP6039)=0,"01.01.1900",MAX(Y6036:DP6036))</f>
        <v>01.01.1900</v>
      </c>
      <c r="T6036" s="79"/>
      <c r="U6036" s="80" t="str">
        <f t="array" ref="U6036">IF(COUNTA(Y6036:DP6039)=0,"01.01.1900",IF(ISERROR(HLOOKUP(U6039,Y6039:DP6039,1,FALSE)),"01.01.1900",INDEX(Y6036:DP6036,MATCH(U6037&amp;U6039,Y6037:DP6037&amp;Y6039:DP6039,0))))</f>
        <v>01.01.1900</v>
      </c>
      <c r="V6036" s="81" t="str">
        <f t="shared" ref="V6036" si="15914">IF(COUNTA(Y6036:DP6039)=0,"01.01.1900",_xlfn.MAXIFS(Y6036:DP6036,Y6039:DP6039,V6039))</f>
        <v>01.01.1900</v>
      </c>
      <c r="W6036" s="82"/>
      <c r="X6036" s="106"/>
    </row>
    <row r="6037" spans="2:25">
      <c r="B6037" s="83"/>
      <c r="C6037" s="84"/>
      <c r="D6037" s="83"/>
      <c r="E6037" s="83"/>
      <c r="F6037" s="83"/>
      <c r="G6037" s="83"/>
      <c r="H6037" s="83"/>
      <c r="I6037" s="83"/>
      <c r="J6037" s="83"/>
      <c r="K6037" s="83"/>
      <c r="L6037" s="83"/>
      <c r="M6037" s="83"/>
      <c r="N6037" s="83"/>
      <c r="O6037" s="83"/>
      <c r="P6037" s="84"/>
      <c r="Q6037" s="217"/>
      <c r="R6037" s="85">
        <f t="shared" ref="R6037" si="15915">IF(COUNTA(Y6036:DP6039)=0,0,MIN(Y6037:DP6037))</f>
        <v>0</v>
      </c>
      <c r="S6037" s="86">
        <f t="shared" ref="S6037" si="15916">IF(COUNTA(Y6036:DP6039)=0,0,HLOOKUP(S6036,Y6036:DP6039,2,FALSE))</f>
        <v>0</v>
      </c>
      <c r="T6037" s="87">
        <f t="shared" ref="T6037" si="15917">IF(COUNTA(Y6036:DP6039)=0,0,AVERAGE(Y6037:DP6037))</f>
        <v>0</v>
      </c>
      <c r="U6037" s="88">
        <f t="shared" ref="U6037" si="15918">IF(COUNTA(Y6036:DP6039)=0,0,_xlfn.MINIFS(Y6037:DP6037,Y6039:DP6039,U6039))</f>
        <v>0</v>
      </c>
      <c r="V6037" s="89">
        <f t="array" ref="V6037">IF(COUNTA(Y6036:DP6039)=0,0,IF(ISERROR(HLOOKUP(V6039,Y6039:DP6039,1,FALSE)),0,INDEX(Y6037:DP6037,MATCH(V6036&amp;V6039,Y6036:DP6036&amp;Y6039:DP6039,0))))</f>
        <v>0</v>
      </c>
      <c r="W6037" s="90">
        <f t="array" ref="W6037">IF(COUNTA(Y6036:DP6039)=0,0,IF(ISERROR(HLOOKUP(W6039,Y6039:DP6039,1,FALSE)),0,AVERAGEIF(Y6039:DP6039,$W6039,Y6037:DP6037)))</f>
        <v>0</v>
      </c>
      <c r="X6037" s="107"/>
    </row>
    <row r="6038" spans="2:25">
      <c r="B6038" s="83"/>
      <c r="C6038" s="84"/>
      <c r="D6038" s="83"/>
      <c r="E6038" s="83"/>
      <c r="F6038" s="83"/>
      <c r="G6038" s="83"/>
      <c r="H6038" s="83"/>
      <c r="I6038" s="83"/>
      <c r="J6038" s="83"/>
      <c r="K6038" s="83"/>
      <c r="L6038" s="83"/>
      <c r="M6038" s="83"/>
      <c r="N6038" s="83"/>
      <c r="O6038" s="83"/>
      <c r="P6038" s="84"/>
      <c r="Q6038" s="217"/>
      <c r="R6038" s="91">
        <f t="shared" ref="R6038" si="15919">IF(COUNTA(Y6036:DP6039)=0,0,HLOOKUP(R6037,Y6037:DP6039,2,FALSE))</f>
        <v>0</v>
      </c>
      <c r="S6038" s="92">
        <f t="shared" ref="S6038" si="15920">IF(COUNTA(Y6036:DP6039)=0,0,HLOOKUP(S6036,Y6036:DP6039,3,FALSE))</f>
        <v>0</v>
      </c>
      <c r="T6038" s="93"/>
      <c r="U6038" s="94">
        <f t="array" ref="U6038">IF(COUNTA(Y6036:DP6039)=0,0,IF(ISERROR(HLOOKUP(U6039,Y6039:DP6039,1,FALSE)),0,INDEX(Y6038:DP6038,MATCH(U6037&amp;U6039,Y6037:DP6037&amp;Y6039:DP6039,0))))</f>
        <v>0</v>
      </c>
      <c r="V6038" s="94">
        <f t="array" ref="V6038">IF(COUNTA(Y6036:DP6039)=0,0,IF(ISERROR(HLOOKUP(V6039,Y6039:DP6039,1,FALSE)),0,INDEX(Y6038:DP6038,MATCH(V6037&amp;V6039,Y6037:DP6037&amp;Y6039:DP6039,0))))</f>
        <v>0</v>
      </c>
      <c r="W6038" s="95"/>
      <c r="X6038" s="108"/>
    </row>
    <row r="6039" spans="2:25" ht="13.9" thickBot="1">
      <c r="B6039" s="96"/>
      <c r="C6039" s="97"/>
      <c r="D6039" s="96"/>
      <c r="E6039" s="96"/>
      <c r="F6039" s="96"/>
      <c r="G6039" s="96"/>
      <c r="H6039" s="96"/>
      <c r="I6039" s="96"/>
      <c r="J6039" s="96"/>
      <c r="K6039" s="96"/>
      <c r="L6039" s="96"/>
      <c r="M6039" s="96"/>
      <c r="N6039" s="96"/>
      <c r="O6039" s="96"/>
      <c r="P6039" s="97"/>
      <c r="Q6039" s="218"/>
      <c r="R6039" s="98" t="str">
        <f t="shared" ref="R6039" si="15921">IF(COUNTA(Y6036:DP6039)=0,"none",HLOOKUP(R6037,Y6037:DP6039,3,FALSE))</f>
        <v>none</v>
      </c>
      <c r="S6039" s="99" t="str">
        <f t="shared" ref="S6039" si="15922">IF(COUNTA(Y6036:DP6039)=0,"none",HLOOKUP(S6036,Y6036:DP6039,4,FALSE))</f>
        <v>none</v>
      </c>
      <c r="T6039" s="100"/>
      <c r="U6039" s="100" t="str">
        <f t="array" ref="U6039">IF(COUNTA(Y6036:DP6039)=0,"none",IF($U$2="WAHR",$W$3,Abfrage!$F$4))</f>
        <v>none</v>
      </c>
      <c r="V6039" s="100" t="str">
        <f t="array" ref="V6039">IF(COUNTA(Y6036:DP6039)=0,"none",IF($U$2="WAHR",$W$3,Abfrage!$F$4))</f>
        <v>none</v>
      </c>
      <c r="W6039" s="100" t="str">
        <f t="array" ref="W6039">IF(COUNTA(Y6036:DP6039)=0,"none",IF($U$2="WAHR",$W$3,Abfrage!$F$4))</f>
        <v>none</v>
      </c>
      <c r="X6039" s="109"/>
    </row>
    <row r="6040" spans="2:25">
      <c r="B6040" s="75" t="s">
        <v>3693</v>
      </c>
      <c r="C6040" s="76">
        <v>1000403639</v>
      </c>
      <c r="D6040" s="75" t="s">
        <v>95</v>
      </c>
      <c r="E6040" s="75" t="s">
        <v>125</v>
      </c>
      <c r="F6040" s="75" t="s">
        <v>371</v>
      </c>
      <c r="G6040" s="75" t="s">
        <v>3694</v>
      </c>
      <c r="H6040" s="75" t="e">
        <v>#N/A</v>
      </c>
      <c r="I6040" s="75" t="s">
        <v>164</v>
      </c>
      <c r="J6040" s="75" t="s">
        <v>3695</v>
      </c>
      <c r="K6040" s="75" t="s">
        <v>306</v>
      </c>
      <c r="L6040" s="75" t="s">
        <v>306</v>
      </c>
      <c r="M6040" s="75" t="s">
        <v>306</v>
      </c>
      <c r="N6040" s="75" t="s">
        <v>306</v>
      </c>
      <c r="O6040" s="75" t="s">
        <v>306</v>
      </c>
      <c r="P6040" s="76" t="s">
        <v>306</v>
      </c>
      <c r="Q6040" s="216"/>
      <c r="R6040" s="77" t="str">
        <f t="shared" ref="R6040" si="15923">IF(COUNTA(Y6040:DP6043)=0,"01.01.1900",INDEX(Y6040:DP6040,MATCH(R6041,Y6041:DP6041,0)))</f>
        <v>01.01.1900</v>
      </c>
      <c r="S6040" s="78" t="str">
        <f t="shared" ref="S6040" si="15924">IF(COUNTA(Y6040:DP6043)=0,"01.01.1900",MAX(Y6040:DP6040))</f>
        <v>01.01.1900</v>
      </c>
      <c r="T6040" s="79"/>
      <c r="U6040" s="80" t="str">
        <f t="array" ref="U6040">IF(COUNTA(Y6040:DP6043)=0,"01.01.1900",IF(ISERROR(HLOOKUP(U6043,Y6043:DP6043,1,FALSE)),"01.01.1900",INDEX(Y6040:DP6040,MATCH(U6041&amp;U6043,Y6041:DP6041&amp;Y6043:DP6043,0))))</f>
        <v>01.01.1900</v>
      </c>
      <c r="V6040" s="81" t="str">
        <f t="shared" ref="V6040" si="15925">IF(COUNTA(Y6040:DP6043)=0,"01.01.1900",_xlfn.MAXIFS(Y6040:DP6040,Y6043:DP6043,V6043))</f>
        <v>01.01.1900</v>
      </c>
      <c r="W6040" s="82"/>
      <c r="X6040" s="106"/>
    </row>
    <row r="6041" spans="2:25">
      <c r="B6041" s="83"/>
      <c r="C6041" s="84"/>
      <c r="D6041" s="83"/>
      <c r="E6041" s="83"/>
      <c r="F6041" s="83"/>
      <c r="G6041" s="83"/>
      <c r="H6041" s="83"/>
      <c r="I6041" s="83"/>
      <c r="J6041" s="83"/>
      <c r="K6041" s="83"/>
      <c r="L6041" s="83"/>
      <c r="M6041" s="83"/>
      <c r="N6041" s="83"/>
      <c r="O6041" s="83"/>
      <c r="P6041" s="84"/>
      <c r="Q6041" s="217"/>
      <c r="R6041" s="85">
        <f t="shared" ref="R6041" si="15926">IF(COUNTA(Y6040:DP6043)=0,0,MIN(Y6041:DP6041))</f>
        <v>0</v>
      </c>
      <c r="S6041" s="86">
        <f t="shared" ref="S6041" si="15927">IF(COUNTA(Y6040:DP6043)=0,0,HLOOKUP(S6040,Y6040:DP6043,2,FALSE))</f>
        <v>0</v>
      </c>
      <c r="T6041" s="87">
        <f t="shared" ref="T6041" si="15928">IF(COUNTA(Y6040:DP6043)=0,0,AVERAGE(Y6041:DP6041))</f>
        <v>0</v>
      </c>
      <c r="U6041" s="88">
        <f t="shared" ref="U6041" si="15929">IF(COUNTA(Y6040:DP6043)=0,0,_xlfn.MINIFS(Y6041:DP6041,Y6043:DP6043,U6043))</f>
        <v>0</v>
      </c>
      <c r="V6041" s="89">
        <f t="array" ref="V6041">IF(COUNTA(Y6040:DP6043)=0,0,IF(ISERROR(HLOOKUP(V6043,Y6043:DP6043,1,FALSE)),0,INDEX(Y6041:DP6041,MATCH(V6040&amp;V6043,Y6040:DP6040&amp;Y6043:DP6043,0))))</f>
        <v>0</v>
      </c>
      <c r="W6041" s="90">
        <f t="array" ref="W6041">IF(COUNTA(Y6040:DP6043)=0,0,IF(ISERROR(HLOOKUP(W6043,Y6043:DP6043,1,FALSE)),0,AVERAGEIF(Y6043:DP6043,$W6043,Y6041:DP6041)))</f>
        <v>0</v>
      </c>
      <c r="X6041" s="107"/>
    </row>
    <row r="6042" spans="2:25">
      <c r="B6042" s="83"/>
      <c r="C6042" s="84"/>
      <c r="D6042" s="83"/>
      <c r="E6042" s="83"/>
      <c r="F6042" s="83"/>
      <c r="G6042" s="83"/>
      <c r="H6042" s="83"/>
      <c r="I6042" s="83"/>
      <c r="J6042" s="83"/>
      <c r="K6042" s="83"/>
      <c r="L6042" s="83"/>
      <c r="M6042" s="83"/>
      <c r="N6042" s="83"/>
      <c r="O6042" s="83"/>
      <c r="P6042" s="84"/>
      <c r="Q6042" s="217"/>
      <c r="R6042" s="91">
        <f t="shared" ref="R6042" si="15930">IF(COUNTA(Y6040:DP6043)=0,0,HLOOKUP(R6041,Y6041:DP6043,2,FALSE))</f>
        <v>0</v>
      </c>
      <c r="S6042" s="92">
        <f t="shared" ref="S6042" si="15931">IF(COUNTA(Y6040:DP6043)=0,0,HLOOKUP(S6040,Y6040:DP6043,3,FALSE))</f>
        <v>0</v>
      </c>
      <c r="T6042" s="93"/>
      <c r="U6042" s="94">
        <f t="array" ref="U6042">IF(COUNTA(Y6040:DP6043)=0,0,IF(ISERROR(HLOOKUP(U6043,Y6043:DP6043,1,FALSE)),0,INDEX(Y6042:DP6042,MATCH(U6041&amp;U6043,Y6041:DP6041&amp;Y6043:DP6043,0))))</f>
        <v>0</v>
      </c>
      <c r="V6042" s="94">
        <f t="array" ref="V6042">IF(COUNTA(Y6040:DP6043)=0,0,IF(ISERROR(HLOOKUP(V6043,Y6043:DP6043,1,FALSE)),0,INDEX(Y6042:DP6042,MATCH(V6041&amp;V6043,Y6041:DP6041&amp;Y6043:DP6043,0))))</f>
        <v>0</v>
      </c>
      <c r="W6042" s="95"/>
      <c r="X6042" s="108"/>
    </row>
    <row r="6043" spans="2:25" ht="13.9" thickBot="1">
      <c r="B6043" s="96"/>
      <c r="C6043" s="97"/>
      <c r="D6043" s="96"/>
      <c r="E6043" s="96"/>
      <c r="F6043" s="96"/>
      <c r="G6043" s="96"/>
      <c r="H6043" s="96"/>
      <c r="I6043" s="96"/>
      <c r="J6043" s="96"/>
      <c r="K6043" s="96"/>
      <c r="L6043" s="96"/>
      <c r="M6043" s="96"/>
      <c r="N6043" s="96"/>
      <c r="O6043" s="96"/>
      <c r="P6043" s="97"/>
      <c r="Q6043" s="218"/>
      <c r="R6043" s="98" t="str">
        <f t="shared" ref="R6043" si="15932">IF(COUNTA(Y6040:DP6043)=0,"none",HLOOKUP(R6041,Y6041:DP6043,3,FALSE))</f>
        <v>none</v>
      </c>
      <c r="S6043" s="99" t="str">
        <f t="shared" ref="S6043" si="15933">IF(COUNTA(Y6040:DP6043)=0,"none",HLOOKUP(S6040,Y6040:DP6043,4,FALSE))</f>
        <v>none</v>
      </c>
      <c r="T6043" s="100"/>
      <c r="U6043" s="100" t="str">
        <f t="array" ref="U6043">IF(COUNTA(Y6040:DP6043)=0,"none",IF($U$2="WAHR",$W$3,Abfrage!$F$4))</f>
        <v>none</v>
      </c>
      <c r="V6043" s="100" t="str">
        <f t="array" ref="V6043">IF(COUNTA(Y6040:DP6043)=0,"none",IF($U$2="WAHR",$W$3,Abfrage!$F$4))</f>
        <v>none</v>
      </c>
      <c r="W6043" s="100" t="str">
        <f t="array" ref="W6043">IF(COUNTA(Y6040:DP6043)=0,"none",IF($U$2="WAHR",$W$3,Abfrage!$F$4))</f>
        <v>none</v>
      </c>
      <c r="X6043" s="109"/>
    </row>
    <row r="6044" spans="2:25">
      <c r="B6044" s="75" t="s">
        <v>3696</v>
      </c>
      <c r="C6044" s="76">
        <v>1000404022</v>
      </c>
      <c r="D6044" s="75" t="s">
        <v>95</v>
      </c>
      <c r="E6044" s="75" t="s">
        <v>96</v>
      </c>
      <c r="F6044" s="75" t="s">
        <v>97</v>
      </c>
      <c r="G6044" s="75" t="s">
        <v>306</v>
      </c>
      <c r="H6044" s="75" t="s">
        <v>44</v>
      </c>
      <c r="I6044" s="75" t="s">
        <v>51</v>
      </c>
      <c r="J6044" s="75" t="s">
        <v>3697</v>
      </c>
      <c r="K6044" s="75" t="s">
        <v>306</v>
      </c>
      <c r="L6044" s="75" t="s">
        <v>306</v>
      </c>
      <c r="M6044" s="75" t="s">
        <v>313</v>
      </c>
      <c r="N6044" s="75" t="s">
        <v>360</v>
      </c>
      <c r="O6044" s="75" t="s">
        <v>375</v>
      </c>
      <c r="P6044" s="76" t="s">
        <v>306</v>
      </c>
      <c r="Q6044" s="216"/>
      <c r="R6044" s="77">
        <f t="shared" ref="R6044" si="15934">IF(COUNTA(Y6044:DP6047)=0,"01.01.1900",INDEX(Y6044:DP6044,MATCH(R6045,Y6045:DP6045,0)))</f>
        <v>45846</v>
      </c>
      <c r="S6044" s="78">
        <f t="shared" ref="S6044" si="15935">IF(COUNTA(Y6044:DP6047)=0,"01.01.1900",MAX(Y6044:DP6044))</f>
        <v>45846</v>
      </c>
      <c r="T6044" s="79"/>
      <c r="U6044" s="80" t="str">
        <f t="array" ref="U6044">IF(COUNTA(Y6044:DP6047)=0,"01.01.1900",IF(ISERROR(HLOOKUP(U6047,Y6047:DP6047,1,FALSE)),"01.01.1900",INDEX(Y6044:DP6044,MATCH(U6045&amp;U6047,Y6045:DP6045&amp;Y6047:DP6047,0))))</f>
        <v>01.01.1900</v>
      </c>
      <c r="V6044" s="81">
        <f t="shared" ref="V6044" si="15936">IF(COUNTA(Y6044:DP6047)=0,"01.01.1900",_xlfn.MAXIFS(Y6044:DP6044,Y6047:DP6047,V6047))</f>
        <v>0</v>
      </c>
      <c r="W6044" s="82"/>
      <c r="X6044" s="106"/>
      <c r="Y6044" s="141">
        <v>45846</v>
      </c>
    </row>
    <row r="6045" spans="2:25">
      <c r="B6045" s="83"/>
      <c r="C6045" s="84"/>
      <c r="D6045" s="83"/>
      <c r="E6045" s="83"/>
      <c r="F6045" s="83"/>
      <c r="G6045" s="83"/>
      <c r="H6045" s="83"/>
      <c r="I6045" s="83"/>
      <c r="J6045" s="83"/>
      <c r="K6045" s="83"/>
      <c r="L6045" s="83"/>
      <c r="M6045" s="83"/>
      <c r="N6045" s="83"/>
      <c r="O6045" s="83"/>
      <c r="P6045" s="84"/>
      <c r="Q6045" s="217"/>
      <c r="R6045" s="85">
        <f t="shared" ref="R6045" si="15937">IF(COUNTA(Y6044:DP6047)=0,0,MIN(Y6045:DP6045))</f>
        <v>0.82599999999999996</v>
      </c>
      <c r="S6045" s="86">
        <f t="shared" ref="S6045" si="15938">IF(COUNTA(Y6044:DP6047)=0,0,HLOOKUP(S6044,Y6044:DP6047,2,FALSE))</f>
        <v>0.82599999999999996</v>
      </c>
      <c r="T6045" s="87">
        <f t="shared" ref="T6045" si="15939">IF(COUNTA(Y6044:DP6047)=0,0,AVERAGE(Y6045:DP6045))</f>
        <v>0.82599999999999996</v>
      </c>
      <c r="U6045" s="88">
        <f t="shared" ref="U6045" si="15940">IF(COUNTA(Y6044:DP6047)=0,0,_xlfn.MINIFS(Y6045:DP6045,Y6047:DP6047,U6047))</f>
        <v>0</v>
      </c>
      <c r="V6045" s="89">
        <f t="array" ref="V6045">IF(COUNTA(Y6044:DP6047)=0,0,IF(ISERROR(HLOOKUP(V6047,Y6047:DP6047,1,FALSE)),0,INDEX(Y6045:DP6045,MATCH(V6044&amp;V6047,Y6044:DP6044&amp;Y6047:DP6047,0))))</f>
        <v>0</v>
      </c>
      <c r="W6045" s="90">
        <f t="array" ref="W6045">IF(COUNTA(Y6044:DP6047)=0,0,IF(ISERROR(HLOOKUP(W6047,Y6047:DP6047,1,FALSE)),0,AVERAGEIF(Y6047:DP6047,$W6047,Y6045:DP6045)))</f>
        <v>0</v>
      </c>
      <c r="X6045" s="107"/>
      <c r="Y6045" s="142">
        <v>0.82599999999999996</v>
      </c>
    </row>
    <row r="6046" spans="2:25">
      <c r="B6046" s="83"/>
      <c r="C6046" s="84"/>
      <c r="D6046" s="83"/>
      <c r="E6046" s="83"/>
      <c r="F6046" s="83"/>
      <c r="G6046" s="83"/>
      <c r="H6046" s="83"/>
      <c r="I6046" s="83"/>
      <c r="J6046" s="83"/>
      <c r="K6046" s="83"/>
      <c r="L6046" s="83"/>
      <c r="M6046" s="83"/>
      <c r="N6046" s="83"/>
      <c r="O6046" s="83"/>
      <c r="P6046" s="84"/>
      <c r="Q6046" s="217"/>
      <c r="R6046" s="91">
        <f t="shared" ref="R6046" si="15941">IF(COUNTA(Y6044:DP6047)=0,0,HLOOKUP(R6045,Y6045:DP6047,2,FALSE))</f>
        <v>1000</v>
      </c>
      <c r="S6046" s="92">
        <f t="shared" ref="S6046" si="15942">IF(COUNTA(Y6044:DP6047)=0,0,HLOOKUP(S6044,Y6044:DP6047,3,FALSE))</f>
        <v>1000</v>
      </c>
      <c r="T6046" s="93"/>
      <c r="U6046" s="94">
        <f t="array" ref="U6046">IF(COUNTA(Y6044:DP6047)=0,0,IF(ISERROR(HLOOKUP(U6047,Y6047:DP6047,1,FALSE)),0,INDEX(Y6046:DP6046,MATCH(U6045&amp;U6047,Y6045:DP6045&amp;Y6047:DP6047,0))))</f>
        <v>0</v>
      </c>
      <c r="V6046" s="94">
        <f t="array" ref="V6046">IF(COUNTA(Y6044:DP6047)=0,0,IF(ISERROR(HLOOKUP(V6047,Y6047:DP6047,1,FALSE)),0,INDEX(Y6046:DP6046,MATCH(V6045&amp;V6047,Y6045:DP6045&amp;Y6047:DP6047,0))))</f>
        <v>0</v>
      </c>
      <c r="W6046" s="95"/>
      <c r="X6046" s="108"/>
      <c r="Y6046" s="143">
        <v>1000</v>
      </c>
    </row>
    <row r="6047" spans="2:25" ht="13.9" thickBot="1">
      <c r="B6047" s="96"/>
      <c r="C6047" s="97"/>
      <c r="D6047" s="96"/>
      <c r="E6047" s="96"/>
      <c r="F6047" s="96"/>
      <c r="G6047" s="96"/>
      <c r="H6047" s="96"/>
      <c r="I6047" s="96"/>
      <c r="J6047" s="96"/>
      <c r="K6047" s="96"/>
      <c r="L6047" s="96"/>
      <c r="M6047" s="96"/>
      <c r="N6047" s="96"/>
      <c r="O6047" s="96"/>
      <c r="P6047" s="97"/>
      <c r="Q6047" s="218"/>
      <c r="R6047" s="98" t="str">
        <f t="shared" ref="R6047" si="15943">IF(COUNTA(Y6044:DP6047)=0,"none",HLOOKUP(R6045,Y6045:DP6047,3,FALSE))</f>
        <v>www (-30%)</v>
      </c>
      <c r="S6047" s="99" t="str">
        <f t="shared" ref="S6047" si="15944">IF(COUNTA(Y6044:DP6047)=0,"none",HLOOKUP(S6044,Y6044:DP6047,4,FALSE))</f>
        <v>www (-30%)</v>
      </c>
      <c r="T6047" s="100"/>
      <c r="U6047" s="100">
        <f t="array" ref="U6047">IF(COUNTA(Y6044:DP6047)=0,"none",IF($U$2="WAHR",$W$3,Abfrage!$F$4))</f>
        <v>0</v>
      </c>
      <c r="V6047" s="100">
        <f t="array" ref="V6047">IF(COUNTA(Y6044:DP6047)=0,"none",IF($U$2="WAHR",$W$3,Abfrage!$F$4))</f>
        <v>0</v>
      </c>
      <c r="W6047" s="100">
        <f t="array" ref="W6047">IF(COUNTA(Y6044:DP6047)=0,"none",IF($U$2="WAHR",$W$3,Abfrage!$F$4))</f>
        <v>0</v>
      </c>
      <c r="X6047" s="109"/>
      <c r="Y6047" s="144" t="s">
        <v>43</v>
      </c>
    </row>
    <row r="6048" spans="2:25">
      <c r="B6048" s="75" t="s">
        <v>3698</v>
      </c>
      <c r="C6048" s="76">
        <v>1000386160</v>
      </c>
      <c r="D6048" s="75" t="s">
        <v>89</v>
      </c>
      <c r="E6048" s="75" t="s">
        <v>96</v>
      </c>
      <c r="F6048" s="75" t="s">
        <v>103</v>
      </c>
      <c r="G6048" s="75" t="s">
        <v>306</v>
      </c>
      <c r="H6048" s="75" t="e">
        <v>#N/A</v>
      </c>
      <c r="I6048" s="75" t="s">
        <v>79</v>
      </c>
      <c r="J6048" s="75" t="s">
        <v>3699</v>
      </c>
      <c r="K6048" s="75" t="s">
        <v>306</v>
      </c>
      <c r="L6048" s="75" t="s">
        <v>306</v>
      </c>
      <c r="M6048" s="75" t="s">
        <v>306</v>
      </c>
      <c r="N6048" s="75" t="s">
        <v>306</v>
      </c>
      <c r="O6048" s="75" t="s">
        <v>306</v>
      </c>
      <c r="P6048" s="76" t="s">
        <v>306</v>
      </c>
      <c r="Q6048" s="216"/>
      <c r="R6048" s="77" t="str">
        <f t="shared" ref="R6048" si="15945">IF(COUNTA(Y6048:DP6051)=0,"01.01.1900",INDEX(Y6048:DP6048,MATCH(R6049,Y6049:DP6049,0)))</f>
        <v>01.01.1900</v>
      </c>
      <c r="S6048" s="78" t="str">
        <f t="shared" ref="S6048" si="15946">IF(COUNTA(Y6048:DP6051)=0,"01.01.1900",MAX(Y6048:DP6048))</f>
        <v>01.01.1900</v>
      </c>
      <c r="T6048" s="79"/>
      <c r="U6048" s="80" t="str">
        <f t="array" ref="U6048">IF(COUNTA(Y6048:DP6051)=0,"01.01.1900",IF(ISERROR(HLOOKUP(U6051,Y6051:DP6051,1,FALSE)),"01.01.1900",INDEX(Y6048:DP6048,MATCH(U6049&amp;U6051,Y6049:DP6049&amp;Y6051:DP6051,0))))</f>
        <v>01.01.1900</v>
      </c>
      <c r="V6048" s="81" t="str">
        <f t="shared" ref="V6048" si="15947">IF(COUNTA(Y6048:DP6051)=0,"01.01.1900",_xlfn.MAXIFS(Y6048:DP6048,Y6051:DP6051,V6051))</f>
        <v>01.01.1900</v>
      </c>
      <c r="W6048" s="82"/>
      <c r="X6048" s="106"/>
    </row>
    <row r="6049" spans="2:25">
      <c r="B6049" s="83"/>
      <c r="C6049" s="84"/>
      <c r="D6049" s="83"/>
      <c r="E6049" s="83"/>
      <c r="F6049" s="83"/>
      <c r="G6049" s="83"/>
      <c r="H6049" s="83"/>
      <c r="I6049" s="83"/>
      <c r="J6049" s="83"/>
      <c r="K6049" s="83"/>
      <c r="L6049" s="83"/>
      <c r="M6049" s="83"/>
      <c r="N6049" s="83"/>
      <c r="O6049" s="83"/>
      <c r="P6049" s="84"/>
      <c r="Q6049" s="217"/>
      <c r="R6049" s="85">
        <f t="shared" ref="R6049" si="15948">IF(COUNTA(Y6048:DP6051)=0,0,MIN(Y6049:DP6049))</f>
        <v>0</v>
      </c>
      <c r="S6049" s="86">
        <f t="shared" ref="S6049" si="15949">IF(COUNTA(Y6048:DP6051)=0,0,HLOOKUP(S6048,Y6048:DP6051,2,FALSE))</f>
        <v>0</v>
      </c>
      <c r="T6049" s="87">
        <f t="shared" ref="T6049" si="15950">IF(COUNTA(Y6048:DP6051)=0,0,AVERAGE(Y6049:DP6049))</f>
        <v>0</v>
      </c>
      <c r="U6049" s="88">
        <f t="shared" ref="U6049" si="15951">IF(COUNTA(Y6048:DP6051)=0,0,_xlfn.MINIFS(Y6049:DP6049,Y6051:DP6051,U6051))</f>
        <v>0</v>
      </c>
      <c r="V6049" s="89">
        <f t="array" ref="V6049">IF(COUNTA(Y6048:DP6051)=0,0,IF(ISERROR(HLOOKUP(V6051,Y6051:DP6051,1,FALSE)),0,INDEX(Y6049:DP6049,MATCH(V6048&amp;V6051,Y6048:DP6048&amp;Y6051:DP6051,0))))</f>
        <v>0</v>
      </c>
      <c r="W6049" s="90">
        <f t="array" ref="W6049">IF(COUNTA(Y6048:DP6051)=0,0,IF(ISERROR(HLOOKUP(W6051,Y6051:DP6051,1,FALSE)),0,AVERAGEIF(Y6051:DP6051,$W6051,Y6049:DP6049)))</f>
        <v>0</v>
      </c>
      <c r="X6049" s="107"/>
    </row>
    <row r="6050" spans="2:25">
      <c r="B6050" s="83"/>
      <c r="C6050" s="84"/>
      <c r="D6050" s="83"/>
      <c r="E6050" s="83"/>
      <c r="F6050" s="83"/>
      <c r="G6050" s="83"/>
      <c r="H6050" s="83"/>
      <c r="I6050" s="83"/>
      <c r="J6050" s="83"/>
      <c r="K6050" s="83"/>
      <c r="L6050" s="83"/>
      <c r="M6050" s="83"/>
      <c r="N6050" s="83"/>
      <c r="O6050" s="83"/>
      <c r="P6050" s="84"/>
      <c r="Q6050" s="217"/>
      <c r="R6050" s="91">
        <f t="shared" ref="R6050" si="15952">IF(COUNTA(Y6048:DP6051)=0,0,HLOOKUP(R6049,Y6049:DP6051,2,FALSE))</f>
        <v>0</v>
      </c>
      <c r="S6050" s="92">
        <f t="shared" ref="S6050" si="15953">IF(COUNTA(Y6048:DP6051)=0,0,HLOOKUP(S6048,Y6048:DP6051,3,FALSE))</f>
        <v>0</v>
      </c>
      <c r="T6050" s="93"/>
      <c r="U6050" s="94">
        <f t="array" ref="U6050">IF(COUNTA(Y6048:DP6051)=0,0,IF(ISERROR(HLOOKUP(U6051,Y6051:DP6051,1,FALSE)),0,INDEX(Y6050:DP6050,MATCH(U6049&amp;U6051,Y6049:DP6049&amp;Y6051:DP6051,0))))</f>
        <v>0</v>
      </c>
      <c r="V6050" s="94">
        <f t="array" ref="V6050">IF(COUNTA(Y6048:DP6051)=0,0,IF(ISERROR(HLOOKUP(V6051,Y6051:DP6051,1,FALSE)),0,INDEX(Y6050:DP6050,MATCH(V6049&amp;V6051,Y6049:DP6049&amp;Y6051:DP6051,0))))</f>
        <v>0</v>
      </c>
      <c r="W6050" s="95"/>
      <c r="X6050" s="108"/>
    </row>
    <row r="6051" spans="2:25" ht="13.9" thickBot="1">
      <c r="B6051" s="96"/>
      <c r="C6051" s="97"/>
      <c r="D6051" s="96"/>
      <c r="E6051" s="96"/>
      <c r="F6051" s="96"/>
      <c r="G6051" s="96"/>
      <c r="H6051" s="96"/>
      <c r="I6051" s="96"/>
      <c r="J6051" s="96"/>
      <c r="K6051" s="96"/>
      <c r="L6051" s="96"/>
      <c r="M6051" s="96"/>
      <c r="N6051" s="96"/>
      <c r="O6051" s="96"/>
      <c r="P6051" s="97"/>
      <c r="Q6051" s="218"/>
      <c r="R6051" s="98" t="str">
        <f t="shared" ref="R6051" si="15954">IF(COUNTA(Y6048:DP6051)=0,"none",HLOOKUP(R6049,Y6049:DP6051,3,FALSE))</f>
        <v>none</v>
      </c>
      <c r="S6051" s="99" t="str">
        <f t="shared" ref="S6051" si="15955">IF(COUNTA(Y6048:DP6051)=0,"none",HLOOKUP(S6048,Y6048:DP6051,4,FALSE))</f>
        <v>none</v>
      </c>
      <c r="T6051" s="100"/>
      <c r="U6051" s="100" t="str">
        <f t="array" ref="U6051">IF(COUNTA(Y6048:DP6051)=0,"none",IF($U$2="WAHR",$W$3,Abfrage!$F$4))</f>
        <v>none</v>
      </c>
      <c r="V6051" s="100" t="str">
        <f t="array" ref="V6051">IF(COUNTA(Y6048:DP6051)=0,"none",IF($U$2="WAHR",$W$3,Abfrage!$F$4))</f>
        <v>none</v>
      </c>
      <c r="W6051" s="100" t="str">
        <f t="array" ref="W6051">IF(COUNTA(Y6048:DP6051)=0,"none",IF($U$2="WAHR",$W$3,Abfrage!$F$4))</f>
        <v>none</v>
      </c>
      <c r="X6051" s="109"/>
    </row>
    <row r="6052" spans="2:25">
      <c r="B6052" s="75" t="s">
        <v>3700</v>
      </c>
      <c r="C6052" s="76">
        <v>1000385699</v>
      </c>
      <c r="D6052" s="75" t="s">
        <v>89</v>
      </c>
      <c r="E6052" s="75" t="s">
        <v>96</v>
      </c>
      <c r="F6052" s="75" t="s">
        <v>103</v>
      </c>
      <c r="G6052" s="75" t="s">
        <v>306</v>
      </c>
      <c r="H6052" s="75" t="e">
        <v>#N/A</v>
      </c>
      <c r="I6052" s="75" t="s">
        <v>79</v>
      </c>
      <c r="J6052" s="75" t="s">
        <v>3701</v>
      </c>
      <c r="K6052" s="75" t="s">
        <v>306</v>
      </c>
      <c r="L6052" s="75" t="s">
        <v>306</v>
      </c>
      <c r="M6052" s="75" t="s">
        <v>306</v>
      </c>
      <c r="N6052" s="75" t="s">
        <v>306</v>
      </c>
      <c r="O6052" s="75" t="s">
        <v>306</v>
      </c>
      <c r="P6052" s="76" t="s">
        <v>306</v>
      </c>
      <c r="Q6052" s="216"/>
      <c r="R6052" s="77" t="str">
        <f t="shared" ref="R6052" si="15956">IF(COUNTA(Y6052:DP6055)=0,"01.01.1900",INDEX(Y6052:DP6052,MATCH(R6053,Y6053:DP6053,0)))</f>
        <v>01.01.1900</v>
      </c>
      <c r="S6052" s="78" t="str">
        <f t="shared" ref="S6052" si="15957">IF(COUNTA(Y6052:DP6055)=0,"01.01.1900",MAX(Y6052:DP6052))</f>
        <v>01.01.1900</v>
      </c>
      <c r="T6052" s="79"/>
      <c r="U6052" s="80" t="str">
        <f t="array" ref="U6052">IF(COUNTA(Y6052:DP6055)=0,"01.01.1900",IF(ISERROR(HLOOKUP(U6055,Y6055:DP6055,1,FALSE)),"01.01.1900",INDEX(Y6052:DP6052,MATCH(U6053&amp;U6055,Y6053:DP6053&amp;Y6055:DP6055,0))))</f>
        <v>01.01.1900</v>
      </c>
      <c r="V6052" s="81" t="str">
        <f t="shared" ref="V6052" si="15958">IF(COUNTA(Y6052:DP6055)=0,"01.01.1900",_xlfn.MAXIFS(Y6052:DP6052,Y6055:DP6055,V6055))</f>
        <v>01.01.1900</v>
      </c>
      <c r="W6052" s="82"/>
      <c r="X6052" s="106"/>
    </row>
    <row r="6053" spans="2:25">
      <c r="B6053" s="83"/>
      <c r="C6053" s="84"/>
      <c r="D6053" s="83"/>
      <c r="E6053" s="83"/>
      <c r="F6053" s="83"/>
      <c r="G6053" s="83"/>
      <c r="H6053" s="83"/>
      <c r="I6053" s="83"/>
      <c r="J6053" s="83"/>
      <c r="K6053" s="83"/>
      <c r="L6053" s="83"/>
      <c r="M6053" s="83"/>
      <c r="N6053" s="83"/>
      <c r="O6053" s="83"/>
      <c r="P6053" s="84"/>
      <c r="Q6053" s="217"/>
      <c r="R6053" s="85">
        <f t="shared" ref="R6053" si="15959">IF(COUNTA(Y6052:DP6055)=0,0,MIN(Y6053:DP6053))</f>
        <v>0</v>
      </c>
      <c r="S6053" s="86">
        <f t="shared" ref="S6053" si="15960">IF(COUNTA(Y6052:DP6055)=0,0,HLOOKUP(S6052,Y6052:DP6055,2,FALSE))</f>
        <v>0</v>
      </c>
      <c r="T6053" s="87">
        <f t="shared" ref="T6053" si="15961">IF(COUNTA(Y6052:DP6055)=0,0,AVERAGE(Y6053:DP6053))</f>
        <v>0</v>
      </c>
      <c r="U6053" s="88">
        <f t="shared" ref="U6053" si="15962">IF(COUNTA(Y6052:DP6055)=0,0,_xlfn.MINIFS(Y6053:DP6053,Y6055:DP6055,U6055))</f>
        <v>0</v>
      </c>
      <c r="V6053" s="89">
        <f t="array" ref="V6053">IF(COUNTA(Y6052:DP6055)=0,0,IF(ISERROR(HLOOKUP(V6055,Y6055:DP6055,1,FALSE)),0,INDEX(Y6053:DP6053,MATCH(V6052&amp;V6055,Y6052:DP6052&amp;Y6055:DP6055,0))))</f>
        <v>0</v>
      </c>
      <c r="W6053" s="90">
        <f t="array" ref="W6053">IF(COUNTA(Y6052:DP6055)=0,0,IF(ISERROR(HLOOKUP(W6055,Y6055:DP6055,1,FALSE)),0,AVERAGEIF(Y6055:DP6055,$W6055,Y6053:DP6053)))</f>
        <v>0</v>
      </c>
      <c r="X6053" s="107"/>
    </row>
    <row r="6054" spans="2:25">
      <c r="B6054" s="83"/>
      <c r="C6054" s="84"/>
      <c r="D6054" s="83"/>
      <c r="E6054" s="83"/>
      <c r="F6054" s="83"/>
      <c r="G6054" s="83"/>
      <c r="H6054" s="83"/>
      <c r="I6054" s="83"/>
      <c r="J6054" s="83"/>
      <c r="K6054" s="83"/>
      <c r="L6054" s="83"/>
      <c r="M6054" s="83"/>
      <c r="N6054" s="83"/>
      <c r="O6054" s="83"/>
      <c r="P6054" s="84"/>
      <c r="Q6054" s="217"/>
      <c r="R6054" s="91">
        <f t="shared" ref="R6054" si="15963">IF(COUNTA(Y6052:DP6055)=0,0,HLOOKUP(R6053,Y6053:DP6055,2,FALSE))</f>
        <v>0</v>
      </c>
      <c r="S6054" s="92">
        <f t="shared" ref="S6054" si="15964">IF(COUNTA(Y6052:DP6055)=0,0,HLOOKUP(S6052,Y6052:DP6055,3,FALSE))</f>
        <v>0</v>
      </c>
      <c r="T6054" s="93"/>
      <c r="U6054" s="94">
        <f t="array" ref="U6054">IF(COUNTA(Y6052:DP6055)=0,0,IF(ISERROR(HLOOKUP(U6055,Y6055:DP6055,1,FALSE)),0,INDEX(Y6054:DP6054,MATCH(U6053&amp;U6055,Y6053:DP6053&amp;Y6055:DP6055,0))))</f>
        <v>0</v>
      </c>
      <c r="V6054" s="94">
        <f t="array" ref="V6054">IF(COUNTA(Y6052:DP6055)=0,0,IF(ISERROR(HLOOKUP(V6055,Y6055:DP6055,1,FALSE)),0,INDEX(Y6054:DP6054,MATCH(V6053&amp;V6055,Y6053:DP6053&amp;Y6055:DP6055,0))))</f>
        <v>0</v>
      </c>
      <c r="W6054" s="95"/>
      <c r="X6054" s="108"/>
    </row>
    <row r="6055" spans="2:25" ht="13.9" thickBot="1">
      <c r="B6055" s="96"/>
      <c r="C6055" s="97"/>
      <c r="D6055" s="96"/>
      <c r="E6055" s="96"/>
      <c r="F6055" s="96"/>
      <c r="G6055" s="96"/>
      <c r="H6055" s="96"/>
      <c r="I6055" s="96"/>
      <c r="J6055" s="96"/>
      <c r="K6055" s="96"/>
      <c r="L6055" s="96"/>
      <c r="M6055" s="96"/>
      <c r="N6055" s="96"/>
      <c r="O6055" s="96"/>
      <c r="P6055" s="97"/>
      <c r="Q6055" s="218"/>
      <c r="R6055" s="98" t="str">
        <f t="shared" ref="R6055" si="15965">IF(COUNTA(Y6052:DP6055)=0,"none",HLOOKUP(R6053,Y6053:DP6055,3,FALSE))</f>
        <v>none</v>
      </c>
      <c r="S6055" s="99" t="str">
        <f t="shared" ref="S6055" si="15966">IF(COUNTA(Y6052:DP6055)=0,"none",HLOOKUP(S6052,Y6052:DP6055,4,FALSE))</f>
        <v>none</v>
      </c>
      <c r="T6055" s="100"/>
      <c r="U6055" s="100" t="str">
        <f t="array" ref="U6055">IF(COUNTA(Y6052:DP6055)=0,"none",IF($U$2="WAHR",$W$3,Abfrage!$F$4))</f>
        <v>none</v>
      </c>
      <c r="V6055" s="100" t="str">
        <f t="array" ref="V6055">IF(COUNTA(Y6052:DP6055)=0,"none",IF($U$2="WAHR",$W$3,Abfrage!$F$4))</f>
        <v>none</v>
      </c>
      <c r="W6055" s="100" t="str">
        <f t="array" ref="W6055">IF(COUNTA(Y6052:DP6055)=0,"none",IF($U$2="WAHR",$W$3,Abfrage!$F$4))</f>
        <v>none</v>
      </c>
      <c r="X6055" s="109"/>
    </row>
    <row r="6056" spans="2:25">
      <c r="B6056" s="75" t="s">
        <v>3702</v>
      </c>
      <c r="C6056" s="76">
        <v>1000385687</v>
      </c>
      <c r="D6056" s="75" t="s">
        <v>89</v>
      </c>
      <c r="E6056" s="75" t="s">
        <v>129</v>
      </c>
      <c r="F6056" s="75" t="s">
        <v>2934</v>
      </c>
      <c r="G6056" s="75" t="s">
        <v>306</v>
      </c>
      <c r="H6056" s="75" t="e">
        <v>#N/A</v>
      </c>
      <c r="I6056" s="75" t="s">
        <v>79</v>
      </c>
      <c r="J6056" s="75" t="s">
        <v>3703</v>
      </c>
      <c r="K6056" s="75" t="s">
        <v>306</v>
      </c>
      <c r="L6056" s="75" t="s">
        <v>306</v>
      </c>
      <c r="M6056" s="75" t="s">
        <v>306</v>
      </c>
      <c r="N6056" s="75" t="s">
        <v>306</v>
      </c>
      <c r="O6056" s="75" t="s">
        <v>315</v>
      </c>
      <c r="P6056" s="76" t="s">
        <v>306</v>
      </c>
      <c r="Q6056" s="216"/>
      <c r="R6056" s="77" t="str">
        <f t="shared" ref="R6056" si="15967">IF(COUNTA(Y6056:DP6059)=0,"01.01.1900",INDEX(Y6056:DP6056,MATCH(R6057,Y6057:DP6057,0)))</f>
        <v>01.01.1900</v>
      </c>
      <c r="S6056" s="78" t="str">
        <f t="shared" ref="S6056" si="15968">IF(COUNTA(Y6056:DP6059)=0,"01.01.1900",MAX(Y6056:DP6056))</f>
        <v>01.01.1900</v>
      </c>
      <c r="T6056" s="79"/>
      <c r="U6056" s="80" t="str">
        <f t="array" ref="U6056">IF(COUNTA(Y6056:DP6059)=0,"01.01.1900",IF(ISERROR(HLOOKUP(U6059,Y6059:DP6059,1,FALSE)),"01.01.1900",INDEX(Y6056:DP6056,MATCH(U6057&amp;U6059,Y6057:DP6057&amp;Y6059:DP6059,0))))</f>
        <v>01.01.1900</v>
      </c>
      <c r="V6056" s="81" t="str">
        <f t="shared" ref="V6056" si="15969">IF(COUNTA(Y6056:DP6059)=0,"01.01.1900",_xlfn.MAXIFS(Y6056:DP6056,Y6059:DP6059,V6059))</f>
        <v>01.01.1900</v>
      </c>
      <c r="W6056" s="82"/>
      <c r="X6056" s="106"/>
    </row>
    <row r="6057" spans="2:25">
      <c r="B6057" s="83"/>
      <c r="C6057" s="84"/>
      <c r="D6057" s="83"/>
      <c r="E6057" s="83"/>
      <c r="F6057" s="83"/>
      <c r="G6057" s="83"/>
      <c r="H6057" s="83"/>
      <c r="I6057" s="83"/>
      <c r="J6057" s="83"/>
      <c r="K6057" s="83"/>
      <c r="L6057" s="83"/>
      <c r="M6057" s="83"/>
      <c r="N6057" s="83"/>
      <c r="O6057" s="83"/>
      <c r="P6057" s="84"/>
      <c r="Q6057" s="217"/>
      <c r="R6057" s="85">
        <f t="shared" ref="R6057" si="15970">IF(COUNTA(Y6056:DP6059)=0,0,MIN(Y6057:DP6057))</f>
        <v>0</v>
      </c>
      <c r="S6057" s="86">
        <f t="shared" ref="S6057" si="15971">IF(COUNTA(Y6056:DP6059)=0,0,HLOOKUP(S6056,Y6056:DP6059,2,FALSE))</f>
        <v>0</v>
      </c>
      <c r="T6057" s="87">
        <f t="shared" ref="T6057" si="15972">IF(COUNTA(Y6056:DP6059)=0,0,AVERAGE(Y6057:DP6057))</f>
        <v>0</v>
      </c>
      <c r="U6057" s="88">
        <f t="shared" ref="U6057" si="15973">IF(COUNTA(Y6056:DP6059)=0,0,_xlfn.MINIFS(Y6057:DP6057,Y6059:DP6059,U6059))</f>
        <v>0</v>
      </c>
      <c r="V6057" s="89">
        <f t="array" ref="V6057">IF(COUNTA(Y6056:DP6059)=0,0,IF(ISERROR(HLOOKUP(V6059,Y6059:DP6059,1,FALSE)),0,INDEX(Y6057:DP6057,MATCH(V6056&amp;V6059,Y6056:DP6056&amp;Y6059:DP6059,0))))</f>
        <v>0</v>
      </c>
      <c r="W6057" s="90">
        <f t="array" ref="W6057">IF(COUNTA(Y6056:DP6059)=0,0,IF(ISERROR(HLOOKUP(W6059,Y6059:DP6059,1,FALSE)),0,AVERAGEIF(Y6059:DP6059,$W6059,Y6057:DP6057)))</f>
        <v>0</v>
      </c>
      <c r="X6057" s="107"/>
    </row>
    <row r="6058" spans="2:25">
      <c r="B6058" s="83"/>
      <c r="C6058" s="84"/>
      <c r="D6058" s="83"/>
      <c r="E6058" s="83"/>
      <c r="F6058" s="83"/>
      <c r="G6058" s="83"/>
      <c r="H6058" s="83"/>
      <c r="I6058" s="83"/>
      <c r="J6058" s="83"/>
      <c r="K6058" s="83"/>
      <c r="L6058" s="83"/>
      <c r="M6058" s="83"/>
      <c r="N6058" s="83"/>
      <c r="O6058" s="83"/>
      <c r="P6058" s="84"/>
      <c r="Q6058" s="217"/>
      <c r="R6058" s="91">
        <f t="shared" ref="R6058" si="15974">IF(COUNTA(Y6056:DP6059)=0,0,HLOOKUP(R6057,Y6057:DP6059,2,FALSE))</f>
        <v>0</v>
      </c>
      <c r="S6058" s="92">
        <f t="shared" ref="S6058" si="15975">IF(COUNTA(Y6056:DP6059)=0,0,HLOOKUP(S6056,Y6056:DP6059,3,FALSE))</f>
        <v>0</v>
      </c>
      <c r="T6058" s="93"/>
      <c r="U6058" s="94">
        <f t="array" ref="U6058">IF(COUNTA(Y6056:DP6059)=0,0,IF(ISERROR(HLOOKUP(U6059,Y6059:DP6059,1,FALSE)),0,INDEX(Y6058:DP6058,MATCH(U6057&amp;U6059,Y6057:DP6057&amp;Y6059:DP6059,0))))</f>
        <v>0</v>
      </c>
      <c r="V6058" s="94">
        <f t="array" ref="V6058">IF(COUNTA(Y6056:DP6059)=0,0,IF(ISERROR(HLOOKUP(V6059,Y6059:DP6059,1,FALSE)),0,INDEX(Y6058:DP6058,MATCH(V6057&amp;V6059,Y6057:DP6057&amp;Y6059:DP6059,0))))</f>
        <v>0</v>
      </c>
      <c r="W6058" s="95"/>
      <c r="X6058" s="108"/>
    </row>
    <row r="6059" spans="2:25" ht="13.9" thickBot="1">
      <c r="B6059" s="96"/>
      <c r="C6059" s="97"/>
      <c r="D6059" s="96"/>
      <c r="E6059" s="96"/>
      <c r="F6059" s="96"/>
      <c r="G6059" s="96"/>
      <c r="H6059" s="96"/>
      <c r="I6059" s="96"/>
      <c r="J6059" s="96"/>
      <c r="K6059" s="96"/>
      <c r="L6059" s="96"/>
      <c r="M6059" s="96"/>
      <c r="N6059" s="96"/>
      <c r="O6059" s="96"/>
      <c r="P6059" s="97"/>
      <c r="Q6059" s="218"/>
      <c r="R6059" s="98" t="str">
        <f t="shared" ref="R6059" si="15976">IF(COUNTA(Y6056:DP6059)=0,"none",HLOOKUP(R6057,Y6057:DP6059,3,FALSE))</f>
        <v>none</v>
      </c>
      <c r="S6059" s="99" t="str">
        <f t="shared" ref="S6059" si="15977">IF(COUNTA(Y6056:DP6059)=0,"none",HLOOKUP(S6056,Y6056:DP6059,4,FALSE))</f>
        <v>none</v>
      </c>
      <c r="T6059" s="100"/>
      <c r="U6059" s="100" t="str">
        <f t="array" ref="U6059">IF(COUNTA(Y6056:DP6059)=0,"none",IF($U$2="WAHR",$W$3,Abfrage!$F$4))</f>
        <v>none</v>
      </c>
      <c r="V6059" s="100" t="str">
        <f t="array" ref="V6059">IF(COUNTA(Y6056:DP6059)=0,"none",IF($U$2="WAHR",$W$3,Abfrage!$F$4))</f>
        <v>none</v>
      </c>
      <c r="W6059" s="100" t="str">
        <f t="array" ref="W6059">IF(COUNTA(Y6056:DP6059)=0,"none",IF($U$2="WAHR",$W$3,Abfrage!$F$4))</f>
        <v>none</v>
      </c>
      <c r="X6059" s="109"/>
    </row>
    <row r="6060" spans="2:25">
      <c r="B6060" s="75" t="s">
        <v>3704</v>
      </c>
      <c r="C6060" s="76">
        <v>1000385674</v>
      </c>
      <c r="D6060" s="75" t="s">
        <v>89</v>
      </c>
      <c r="E6060" s="75" t="s">
        <v>129</v>
      </c>
      <c r="F6060" s="75" t="s">
        <v>407</v>
      </c>
      <c r="G6060" s="75" t="s">
        <v>306</v>
      </c>
      <c r="H6060" s="75" t="e">
        <v>#N/A</v>
      </c>
      <c r="I6060" s="75" t="s">
        <v>79</v>
      </c>
      <c r="J6060" s="75" t="s">
        <v>3705</v>
      </c>
      <c r="K6060" s="75" t="s">
        <v>306</v>
      </c>
      <c r="L6060" s="75" t="s">
        <v>306</v>
      </c>
      <c r="M6060" s="75" t="s">
        <v>306</v>
      </c>
      <c r="N6060" s="75" t="s">
        <v>306</v>
      </c>
      <c r="O6060" s="75" t="s">
        <v>306</v>
      </c>
      <c r="P6060" s="76" t="s">
        <v>306</v>
      </c>
      <c r="Q6060" s="216"/>
      <c r="R6060" s="77" t="str">
        <f t="shared" ref="R6060" si="15978">IF(COUNTA(Y6060:DP6063)=0,"01.01.1900",INDEX(Y6060:DP6060,MATCH(R6061,Y6061:DP6061,0)))</f>
        <v>01.01.1900</v>
      </c>
      <c r="S6060" s="78" t="str">
        <f t="shared" ref="S6060" si="15979">IF(COUNTA(Y6060:DP6063)=0,"01.01.1900",MAX(Y6060:DP6060))</f>
        <v>01.01.1900</v>
      </c>
      <c r="T6060" s="79"/>
      <c r="U6060" s="80" t="str">
        <f t="array" ref="U6060">IF(COUNTA(Y6060:DP6063)=0,"01.01.1900",IF(ISERROR(HLOOKUP(U6063,Y6063:DP6063,1,FALSE)),"01.01.1900",INDEX(Y6060:DP6060,MATCH(U6061&amp;U6063,Y6061:DP6061&amp;Y6063:DP6063,0))))</f>
        <v>01.01.1900</v>
      </c>
      <c r="V6060" s="81" t="str">
        <f t="shared" ref="V6060" si="15980">IF(COUNTA(Y6060:DP6063)=0,"01.01.1900",_xlfn.MAXIFS(Y6060:DP6060,Y6063:DP6063,V6063))</f>
        <v>01.01.1900</v>
      </c>
      <c r="W6060" s="82"/>
      <c r="X6060" s="106"/>
    </row>
    <row r="6061" spans="2:25">
      <c r="B6061" s="83"/>
      <c r="C6061" s="84"/>
      <c r="D6061" s="83"/>
      <c r="E6061" s="83"/>
      <c r="F6061" s="83"/>
      <c r="G6061" s="83"/>
      <c r="H6061" s="83"/>
      <c r="I6061" s="83"/>
      <c r="J6061" s="83"/>
      <c r="K6061" s="83"/>
      <c r="L6061" s="83"/>
      <c r="M6061" s="83"/>
      <c r="N6061" s="83"/>
      <c r="O6061" s="83"/>
      <c r="P6061" s="84"/>
      <c r="Q6061" s="217"/>
      <c r="R6061" s="85">
        <f t="shared" ref="R6061" si="15981">IF(COUNTA(Y6060:DP6063)=0,0,MIN(Y6061:DP6061))</f>
        <v>0</v>
      </c>
      <c r="S6061" s="86">
        <f t="shared" ref="S6061" si="15982">IF(COUNTA(Y6060:DP6063)=0,0,HLOOKUP(S6060,Y6060:DP6063,2,FALSE))</f>
        <v>0</v>
      </c>
      <c r="T6061" s="87">
        <f t="shared" ref="T6061" si="15983">IF(COUNTA(Y6060:DP6063)=0,0,AVERAGE(Y6061:DP6061))</f>
        <v>0</v>
      </c>
      <c r="U6061" s="88">
        <f t="shared" ref="U6061" si="15984">IF(COUNTA(Y6060:DP6063)=0,0,_xlfn.MINIFS(Y6061:DP6061,Y6063:DP6063,U6063))</f>
        <v>0</v>
      </c>
      <c r="V6061" s="89">
        <f t="array" ref="V6061">IF(COUNTA(Y6060:DP6063)=0,0,IF(ISERROR(HLOOKUP(V6063,Y6063:DP6063,1,FALSE)),0,INDEX(Y6061:DP6061,MATCH(V6060&amp;V6063,Y6060:DP6060&amp;Y6063:DP6063,0))))</f>
        <v>0</v>
      </c>
      <c r="W6061" s="90">
        <f t="array" ref="W6061">IF(COUNTA(Y6060:DP6063)=0,0,IF(ISERROR(HLOOKUP(W6063,Y6063:DP6063,1,FALSE)),0,AVERAGEIF(Y6063:DP6063,$W6063,Y6061:DP6061)))</f>
        <v>0</v>
      </c>
      <c r="X6061" s="107"/>
    </row>
    <row r="6062" spans="2:25">
      <c r="B6062" s="83"/>
      <c r="C6062" s="84"/>
      <c r="D6062" s="83"/>
      <c r="E6062" s="83"/>
      <c r="F6062" s="83"/>
      <c r="G6062" s="83"/>
      <c r="H6062" s="83"/>
      <c r="I6062" s="83"/>
      <c r="J6062" s="83"/>
      <c r="K6062" s="83"/>
      <c r="L6062" s="83"/>
      <c r="M6062" s="83"/>
      <c r="N6062" s="83"/>
      <c r="O6062" s="83"/>
      <c r="P6062" s="84"/>
      <c r="Q6062" s="217"/>
      <c r="R6062" s="91">
        <f t="shared" ref="R6062" si="15985">IF(COUNTA(Y6060:DP6063)=0,0,HLOOKUP(R6061,Y6061:DP6063,2,FALSE))</f>
        <v>0</v>
      </c>
      <c r="S6062" s="92">
        <f t="shared" ref="S6062" si="15986">IF(COUNTA(Y6060:DP6063)=0,0,HLOOKUP(S6060,Y6060:DP6063,3,FALSE))</f>
        <v>0</v>
      </c>
      <c r="T6062" s="93"/>
      <c r="U6062" s="94">
        <f t="array" ref="U6062">IF(COUNTA(Y6060:DP6063)=0,0,IF(ISERROR(HLOOKUP(U6063,Y6063:DP6063,1,FALSE)),0,INDEX(Y6062:DP6062,MATCH(U6061&amp;U6063,Y6061:DP6061&amp;Y6063:DP6063,0))))</f>
        <v>0</v>
      </c>
      <c r="V6062" s="94">
        <f t="array" ref="V6062">IF(COUNTA(Y6060:DP6063)=0,0,IF(ISERROR(HLOOKUP(V6063,Y6063:DP6063,1,FALSE)),0,INDEX(Y6062:DP6062,MATCH(V6061&amp;V6063,Y6061:DP6061&amp;Y6063:DP6063,0))))</f>
        <v>0</v>
      </c>
      <c r="W6062" s="95"/>
      <c r="X6062" s="108"/>
    </row>
    <row r="6063" spans="2:25" ht="13.9" thickBot="1">
      <c r="B6063" s="96"/>
      <c r="C6063" s="97"/>
      <c r="D6063" s="96"/>
      <c r="E6063" s="96"/>
      <c r="F6063" s="96"/>
      <c r="G6063" s="96"/>
      <c r="H6063" s="96"/>
      <c r="I6063" s="96"/>
      <c r="J6063" s="96"/>
      <c r="K6063" s="96"/>
      <c r="L6063" s="96"/>
      <c r="M6063" s="96"/>
      <c r="N6063" s="96"/>
      <c r="O6063" s="96"/>
      <c r="P6063" s="97"/>
      <c r="Q6063" s="218"/>
      <c r="R6063" s="98" t="str">
        <f t="shared" ref="R6063" si="15987">IF(COUNTA(Y6060:DP6063)=0,"none",HLOOKUP(R6061,Y6061:DP6063,3,FALSE))</f>
        <v>none</v>
      </c>
      <c r="S6063" s="99" t="str">
        <f t="shared" ref="S6063" si="15988">IF(COUNTA(Y6060:DP6063)=0,"none",HLOOKUP(S6060,Y6060:DP6063,4,FALSE))</f>
        <v>none</v>
      </c>
      <c r="T6063" s="100"/>
      <c r="U6063" s="100" t="str">
        <f t="array" ref="U6063">IF(COUNTA(Y6060:DP6063)=0,"none",IF($U$2="WAHR",$W$3,Abfrage!$F$4))</f>
        <v>none</v>
      </c>
      <c r="V6063" s="100" t="str">
        <f t="array" ref="V6063">IF(COUNTA(Y6060:DP6063)=0,"none",IF($U$2="WAHR",$W$3,Abfrage!$F$4))</f>
        <v>none</v>
      </c>
      <c r="W6063" s="100" t="str">
        <f t="array" ref="W6063">IF(COUNTA(Y6060:DP6063)=0,"none",IF($U$2="WAHR",$W$3,Abfrage!$F$4))</f>
        <v>none</v>
      </c>
      <c r="X6063" s="109"/>
    </row>
    <row r="6064" spans="2:25">
      <c r="B6064" s="75" t="s">
        <v>3706</v>
      </c>
      <c r="C6064" s="76">
        <v>1000385681</v>
      </c>
      <c r="D6064" s="75" t="s">
        <v>89</v>
      </c>
      <c r="E6064" s="75" t="s">
        <v>96</v>
      </c>
      <c r="F6064" s="75" t="s">
        <v>103</v>
      </c>
      <c r="G6064" s="75" t="s">
        <v>306</v>
      </c>
      <c r="H6064" s="75" t="s">
        <v>72</v>
      </c>
      <c r="I6064" s="75" t="s">
        <v>79</v>
      </c>
      <c r="J6064" s="75" t="s">
        <v>3707</v>
      </c>
      <c r="K6064" s="75" t="s">
        <v>306</v>
      </c>
      <c r="L6064" s="75" t="s">
        <v>306</v>
      </c>
      <c r="M6064" s="75" t="s">
        <v>306</v>
      </c>
      <c r="N6064" s="75" t="s">
        <v>306</v>
      </c>
      <c r="O6064" s="75" t="s">
        <v>306</v>
      </c>
      <c r="P6064" s="76" t="s">
        <v>306</v>
      </c>
      <c r="Q6064" s="216"/>
      <c r="R6064" s="77">
        <f t="shared" ref="R6064" si="15989">IF(COUNTA(Y6064:DP6067)=0,"01.01.1900",INDEX(Y6064:DP6064,MATCH(R6065,Y6065:DP6065,0)))</f>
        <v>45849</v>
      </c>
      <c r="S6064" s="78">
        <f t="shared" ref="S6064" si="15990">IF(COUNTA(Y6064:DP6067)=0,"01.01.1900",MAX(Y6064:DP6064))</f>
        <v>45849</v>
      </c>
      <c r="T6064" s="79"/>
      <c r="U6064" s="80" t="str">
        <f t="array" ref="U6064">IF(COUNTA(Y6064:DP6067)=0,"01.01.1900",IF(ISERROR(HLOOKUP(U6067,Y6067:DP6067,1,FALSE)),"01.01.1900",INDEX(Y6064:DP6064,MATCH(U6065&amp;U6067,Y6065:DP6065&amp;Y6067:DP6067,0))))</f>
        <v>01.01.1900</v>
      </c>
      <c r="V6064" s="81">
        <f t="shared" ref="V6064" si="15991">IF(COUNTA(Y6064:DP6067)=0,"01.01.1900",_xlfn.MAXIFS(Y6064:DP6064,Y6067:DP6067,V6067))</f>
        <v>0</v>
      </c>
      <c r="W6064" s="82"/>
      <c r="X6064" s="106"/>
      <c r="Y6064" s="141">
        <v>45849</v>
      </c>
    </row>
    <row r="6065" spans="2:26">
      <c r="B6065" s="83"/>
      <c r="C6065" s="84"/>
      <c r="D6065" s="83"/>
      <c r="E6065" s="83"/>
      <c r="F6065" s="83"/>
      <c r="G6065" s="83"/>
      <c r="H6065" s="83"/>
      <c r="I6065" s="83"/>
      <c r="J6065" s="83"/>
      <c r="K6065" s="83"/>
      <c r="L6065" s="83"/>
      <c r="M6065" s="83"/>
      <c r="N6065" s="83"/>
      <c r="O6065" s="83"/>
      <c r="P6065" s="84"/>
      <c r="Q6065" s="217"/>
      <c r="R6065" s="85">
        <f t="shared" ref="R6065" si="15992">IF(COUNTA(Y6064:DP6067)=0,0,MIN(Y6065:DP6065))</f>
        <v>0.58099999999999996</v>
      </c>
      <c r="S6065" s="86">
        <f t="shared" ref="S6065" si="15993">IF(COUNTA(Y6064:DP6067)=0,0,HLOOKUP(S6064,Y6064:DP6067,2,FALSE))</f>
        <v>0.58099999999999996</v>
      </c>
      <c r="T6065" s="87">
        <f t="shared" ref="T6065" si="15994">IF(COUNTA(Y6064:DP6067)=0,0,AVERAGE(Y6065:DP6065))</f>
        <v>0.58099999999999996</v>
      </c>
      <c r="U6065" s="88">
        <f t="shared" ref="U6065" si="15995">IF(COUNTA(Y6064:DP6067)=0,0,_xlfn.MINIFS(Y6065:DP6065,Y6067:DP6067,U6067))</f>
        <v>0</v>
      </c>
      <c r="V6065" s="89">
        <f t="array" ref="V6065">IF(COUNTA(Y6064:DP6067)=0,0,IF(ISERROR(HLOOKUP(V6067,Y6067:DP6067,1,FALSE)),0,INDEX(Y6065:DP6065,MATCH(V6064&amp;V6067,Y6064:DP6064&amp;Y6067:DP6067,0))))</f>
        <v>0</v>
      </c>
      <c r="W6065" s="90">
        <f t="array" ref="W6065">IF(COUNTA(Y6064:DP6067)=0,0,IF(ISERROR(HLOOKUP(W6067,Y6067:DP6067,1,FALSE)),0,AVERAGEIF(Y6067:DP6067,$W6067,Y6065:DP6065)))</f>
        <v>0</v>
      </c>
      <c r="X6065" s="107"/>
      <c r="Y6065" s="142">
        <v>0.58099999999999996</v>
      </c>
    </row>
    <row r="6066" spans="2:26">
      <c r="B6066" s="83"/>
      <c r="C6066" s="84"/>
      <c r="D6066" s="83"/>
      <c r="E6066" s="83"/>
      <c r="F6066" s="83"/>
      <c r="G6066" s="83"/>
      <c r="H6066" s="83"/>
      <c r="I6066" s="83"/>
      <c r="J6066" s="83"/>
      <c r="K6066" s="83"/>
      <c r="L6066" s="83"/>
      <c r="M6066" s="83"/>
      <c r="N6066" s="83"/>
      <c r="O6066" s="83"/>
      <c r="P6066" s="84"/>
      <c r="Q6066" s="217"/>
      <c r="R6066" s="91">
        <f t="shared" ref="R6066" si="15996">IF(COUNTA(Y6064:DP6067)=0,0,HLOOKUP(R6065,Y6065:DP6067,2,FALSE))</f>
        <v>250</v>
      </c>
      <c r="S6066" s="92">
        <f t="shared" ref="S6066" si="15997">IF(COUNTA(Y6064:DP6067)=0,0,HLOOKUP(S6064,Y6064:DP6067,3,FALSE))</f>
        <v>250</v>
      </c>
      <c r="T6066" s="93"/>
      <c r="U6066" s="94">
        <f t="array" ref="U6066">IF(COUNTA(Y6064:DP6067)=0,0,IF(ISERROR(HLOOKUP(U6067,Y6067:DP6067,1,FALSE)),0,INDEX(Y6066:DP6066,MATCH(U6065&amp;U6067,Y6065:DP6065&amp;Y6067:DP6067,0))))</f>
        <v>0</v>
      </c>
      <c r="V6066" s="94">
        <f t="array" ref="V6066">IF(COUNTA(Y6064:DP6067)=0,0,IF(ISERROR(HLOOKUP(V6067,Y6067:DP6067,1,FALSE)),0,INDEX(Y6066:DP6066,MATCH(V6065&amp;V6067,Y6065:DP6065&amp;Y6067:DP6067,0))))</f>
        <v>0</v>
      </c>
      <c r="W6066" s="95"/>
      <c r="X6066" s="108"/>
      <c r="Y6066" s="143">
        <v>250</v>
      </c>
    </row>
    <row r="6067" spans="2:26" ht="13.9" thickBot="1">
      <c r="B6067" s="96"/>
      <c r="C6067" s="97"/>
      <c r="D6067" s="96"/>
      <c r="E6067" s="96"/>
      <c r="F6067" s="96"/>
      <c r="G6067" s="96"/>
      <c r="H6067" s="96"/>
      <c r="I6067" s="96"/>
      <c r="J6067" s="96"/>
      <c r="K6067" s="96"/>
      <c r="L6067" s="96"/>
      <c r="M6067" s="96"/>
      <c r="N6067" s="96"/>
      <c r="O6067" s="96"/>
      <c r="P6067" s="97"/>
      <c r="Q6067" s="218"/>
      <c r="R6067" s="98" t="str">
        <f t="shared" ref="R6067" si="15998">IF(COUNTA(Y6064:DP6067)=0,"none",HLOOKUP(R6065,Y6065:DP6067,3,FALSE))</f>
        <v>www (-30%)</v>
      </c>
      <c r="S6067" s="99" t="str">
        <f t="shared" ref="S6067" si="15999">IF(COUNTA(Y6064:DP6067)=0,"none",HLOOKUP(S6064,Y6064:DP6067,4,FALSE))</f>
        <v>www (-30%)</v>
      </c>
      <c r="T6067" s="100"/>
      <c r="U6067" s="100">
        <f t="array" ref="U6067">IF(COUNTA(Y6064:DP6067)=0,"none",IF($U$2="WAHR",$W$3,Abfrage!$F$4))</f>
        <v>0</v>
      </c>
      <c r="V6067" s="100">
        <f t="array" ref="V6067">IF(COUNTA(Y6064:DP6067)=0,"none",IF($U$2="WAHR",$W$3,Abfrage!$F$4))</f>
        <v>0</v>
      </c>
      <c r="W6067" s="100">
        <f t="array" ref="W6067">IF(COUNTA(Y6064:DP6067)=0,"none",IF($U$2="WAHR",$W$3,Abfrage!$F$4))</f>
        <v>0</v>
      </c>
      <c r="X6067" s="109"/>
      <c r="Y6067" s="144" t="s">
        <v>43</v>
      </c>
    </row>
    <row r="6068" spans="2:26">
      <c r="B6068" s="75" t="s">
        <v>3708</v>
      </c>
      <c r="C6068" s="76">
        <v>1000385696</v>
      </c>
      <c r="D6068" s="75" t="s">
        <v>89</v>
      </c>
      <c r="E6068" s="75" t="s">
        <v>129</v>
      </c>
      <c r="F6068" s="75" t="s">
        <v>3709</v>
      </c>
      <c r="G6068" s="75" t="s">
        <v>306</v>
      </c>
      <c r="H6068" s="75" t="e">
        <v>#N/A</v>
      </c>
      <c r="I6068" s="75" t="s">
        <v>79</v>
      </c>
      <c r="J6068" s="75" t="s">
        <v>3710</v>
      </c>
      <c r="K6068" s="75" t="s">
        <v>306</v>
      </c>
      <c r="L6068" s="75" t="s">
        <v>306</v>
      </c>
      <c r="M6068" s="75" t="s">
        <v>313</v>
      </c>
      <c r="N6068" s="75" t="s">
        <v>897</v>
      </c>
      <c r="O6068" s="75" t="s">
        <v>306</v>
      </c>
      <c r="P6068" s="76" t="s">
        <v>306</v>
      </c>
      <c r="Q6068" s="216"/>
      <c r="R6068" s="77" t="str">
        <f t="shared" ref="R6068" si="16000">IF(COUNTA(Y6068:DP6071)=0,"01.01.1900",INDEX(Y6068:DP6068,MATCH(R6069,Y6069:DP6069,0)))</f>
        <v>01.01.1900</v>
      </c>
      <c r="S6068" s="78" t="str">
        <f t="shared" ref="S6068" si="16001">IF(COUNTA(Y6068:DP6071)=0,"01.01.1900",MAX(Y6068:DP6068))</f>
        <v>01.01.1900</v>
      </c>
      <c r="T6068" s="79"/>
      <c r="U6068" s="80" t="str">
        <f t="array" ref="U6068">IF(COUNTA(Y6068:DP6071)=0,"01.01.1900",IF(ISERROR(HLOOKUP(U6071,Y6071:DP6071,1,FALSE)),"01.01.1900",INDEX(Y6068:DP6068,MATCH(U6069&amp;U6071,Y6069:DP6069&amp;Y6071:DP6071,0))))</f>
        <v>01.01.1900</v>
      </c>
      <c r="V6068" s="81" t="str">
        <f t="shared" ref="V6068" si="16002">IF(COUNTA(Y6068:DP6071)=0,"01.01.1900",_xlfn.MAXIFS(Y6068:DP6068,Y6071:DP6071,V6071))</f>
        <v>01.01.1900</v>
      </c>
      <c r="W6068" s="82"/>
      <c r="X6068" s="106"/>
    </row>
    <row r="6069" spans="2:26">
      <c r="B6069" s="83"/>
      <c r="C6069" s="84"/>
      <c r="D6069" s="83"/>
      <c r="E6069" s="83"/>
      <c r="F6069" s="83"/>
      <c r="G6069" s="83"/>
      <c r="H6069" s="83"/>
      <c r="I6069" s="83"/>
      <c r="J6069" s="83"/>
      <c r="K6069" s="83"/>
      <c r="L6069" s="83"/>
      <c r="M6069" s="83"/>
      <c r="N6069" s="83"/>
      <c r="O6069" s="83"/>
      <c r="P6069" s="84"/>
      <c r="Q6069" s="217"/>
      <c r="R6069" s="85">
        <f t="shared" ref="R6069" si="16003">IF(COUNTA(Y6068:DP6071)=0,0,MIN(Y6069:DP6069))</f>
        <v>0</v>
      </c>
      <c r="S6069" s="86">
        <f t="shared" ref="S6069" si="16004">IF(COUNTA(Y6068:DP6071)=0,0,HLOOKUP(S6068,Y6068:DP6071,2,FALSE))</f>
        <v>0</v>
      </c>
      <c r="T6069" s="87">
        <f t="shared" ref="T6069" si="16005">IF(COUNTA(Y6068:DP6071)=0,0,AVERAGE(Y6069:DP6069))</f>
        <v>0</v>
      </c>
      <c r="U6069" s="88">
        <f t="shared" ref="U6069" si="16006">IF(COUNTA(Y6068:DP6071)=0,0,_xlfn.MINIFS(Y6069:DP6069,Y6071:DP6071,U6071))</f>
        <v>0</v>
      </c>
      <c r="V6069" s="89">
        <f t="array" ref="V6069">IF(COUNTA(Y6068:DP6071)=0,0,IF(ISERROR(HLOOKUP(V6071,Y6071:DP6071,1,FALSE)),0,INDEX(Y6069:DP6069,MATCH(V6068&amp;V6071,Y6068:DP6068&amp;Y6071:DP6071,0))))</f>
        <v>0</v>
      </c>
      <c r="W6069" s="90">
        <f t="array" ref="W6069">IF(COUNTA(Y6068:DP6071)=0,0,IF(ISERROR(HLOOKUP(W6071,Y6071:DP6071,1,FALSE)),0,AVERAGEIF(Y6071:DP6071,$W6071,Y6069:DP6069)))</f>
        <v>0</v>
      </c>
      <c r="X6069" s="107"/>
    </row>
    <row r="6070" spans="2:26">
      <c r="B6070" s="83"/>
      <c r="C6070" s="84"/>
      <c r="D6070" s="83"/>
      <c r="E6070" s="83"/>
      <c r="F6070" s="83"/>
      <c r="G6070" s="83"/>
      <c r="H6070" s="83"/>
      <c r="I6070" s="83"/>
      <c r="J6070" s="83"/>
      <c r="K6070" s="83"/>
      <c r="L6070" s="83"/>
      <c r="M6070" s="83"/>
      <c r="N6070" s="83"/>
      <c r="O6070" s="83"/>
      <c r="P6070" s="84"/>
      <c r="Q6070" s="217"/>
      <c r="R6070" s="91">
        <f t="shared" ref="R6070" si="16007">IF(COUNTA(Y6068:DP6071)=0,0,HLOOKUP(R6069,Y6069:DP6071,2,FALSE))</f>
        <v>0</v>
      </c>
      <c r="S6070" s="92">
        <f t="shared" ref="S6070" si="16008">IF(COUNTA(Y6068:DP6071)=0,0,HLOOKUP(S6068,Y6068:DP6071,3,FALSE))</f>
        <v>0</v>
      </c>
      <c r="T6070" s="93"/>
      <c r="U6070" s="94">
        <f t="array" ref="U6070">IF(COUNTA(Y6068:DP6071)=0,0,IF(ISERROR(HLOOKUP(U6071,Y6071:DP6071,1,FALSE)),0,INDEX(Y6070:DP6070,MATCH(U6069&amp;U6071,Y6069:DP6069&amp;Y6071:DP6071,0))))</f>
        <v>0</v>
      </c>
      <c r="V6070" s="94">
        <f t="array" ref="V6070">IF(COUNTA(Y6068:DP6071)=0,0,IF(ISERROR(HLOOKUP(V6071,Y6071:DP6071,1,FALSE)),0,INDEX(Y6070:DP6070,MATCH(V6069&amp;V6071,Y6069:DP6069&amp;Y6071:DP6071,0))))</f>
        <v>0</v>
      </c>
      <c r="W6070" s="95"/>
      <c r="X6070" s="108"/>
    </row>
    <row r="6071" spans="2:26" ht="13.9" thickBot="1">
      <c r="B6071" s="96"/>
      <c r="C6071" s="97"/>
      <c r="D6071" s="96"/>
      <c r="E6071" s="96"/>
      <c r="F6071" s="96"/>
      <c r="G6071" s="96"/>
      <c r="H6071" s="96"/>
      <c r="I6071" s="96"/>
      <c r="J6071" s="96"/>
      <c r="K6071" s="96"/>
      <c r="L6071" s="96"/>
      <c r="M6071" s="96"/>
      <c r="N6071" s="96"/>
      <c r="O6071" s="96"/>
      <c r="P6071" s="97"/>
      <c r="Q6071" s="218"/>
      <c r="R6071" s="98" t="str">
        <f t="shared" ref="R6071" si="16009">IF(COUNTA(Y6068:DP6071)=0,"none",HLOOKUP(R6069,Y6069:DP6071,3,FALSE))</f>
        <v>none</v>
      </c>
      <c r="S6071" s="99" t="str">
        <f t="shared" ref="S6071" si="16010">IF(COUNTA(Y6068:DP6071)=0,"none",HLOOKUP(S6068,Y6068:DP6071,4,FALSE))</f>
        <v>none</v>
      </c>
      <c r="T6071" s="100"/>
      <c r="U6071" s="100" t="str">
        <f t="array" ref="U6071">IF(COUNTA(Y6068:DP6071)=0,"none",IF($U$2="WAHR",$W$3,Abfrage!$F$4))</f>
        <v>none</v>
      </c>
      <c r="V6071" s="100" t="str">
        <f t="array" ref="V6071">IF(COUNTA(Y6068:DP6071)=0,"none",IF($U$2="WAHR",$W$3,Abfrage!$F$4))</f>
        <v>none</v>
      </c>
      <c r="W6071" s="100" t="str">
        <f t="array" ref="W6071">IF(COUNTA(Y6068:DP6071)=0,"none",IF($U$2="WAHR",$W$3,Abfrage!$F$4))</f>
        <v>none</v>
      </c>
      <c r="X6071" s="109"/>
    </row>
    <row r="6072" spans="2:26">
      <c r="B6072" s="75" t="s">
        <v>3711</v>
      </c>
      <c r="C6072" s="76">
        <v>1000385680</v>
      </c>
      <c r="D6072" s="75" t="s">
        <v>89</v>
      </c>
      <c r="E6072" s="75" t="s">
        <v>129</v>
      </c>
      <c r="F6072" s="75" t="s">
        <v>3306</v>
      </c>
      <c r="G6072" s="75" t="s">
        <v>306</v>
      </c>
      <c r="H6072" s="75" t="e">
        <v>#N/A</v>
      </c>
      <c r="I6072" s="75" t="s">
        <v>79</v>
      </c>
      <c r="J6072" s="75" t="s">
        <v>3712</v>
      </c>
      <c r="K6072" s="75" t="s">
        <v>306</v>
      </c>
      <c r="L6072" s="75" t="s">
        <v>306</v>
      </c>
      <c r="M6072" s="75" t="s">
        <v>313</v>
      </c>
      <c r="N6072" s="75" t="s">
        <v>897</v>
      </c>
      <c r="O6072" s="75" t="s">
        <v>306</v>
      </c>
      <c r="P6072" s="76" t="s">
        <v>306</v>
      </c>
      <c r="Q6072" s="216"/>
      <c r="R6072" s="77" t="str">
        <f t="shared" ref="R6072" si="16011">IF(COUNTA(Y6072:DP6075)=0,"01.01.1900",INDEX(Y6072:DP6072,MATCH(R6073,Y6073:DP6073,0)))</f>
        <v>01.01.1900</v>
      </c>
      <c r="S6072" s="78" t="str">
        <f t="shared" ref="S6072" si="16012">IF(COUNTA(Y6072:DP6075)=0,"01.01.1900",MAX(Y6072:DP6072))</f>
        <v>01.01.1900</v>
      </c>
      <c r="T6072" s="79"/>
      <c r="U6072" s="80" t="str">
        <f t="array" ref="U6072">IF(COUNTA(Y6072:DP6075)=0,"01.01.1900",IF(ISERROR(HLOOKUP(U6075,Y6075:DP6075,1,FALSE)),"01.01.1900",INDEX(Y6072:DP6072,MATCH(U6073&amp;U6075,Y6073:DP6073&amp;Y6075:DP6075,0))))</f>
        <v>01.01.1900</v>
      </c>
      <c r="V6072" s="81" t="str">
        <f t="shared" ref="V6072" si="16013">IF(COUNTA(Y6072:DP6075)=0,"01.01.1900",_xlfn.MAXIFS(Y6072:DP6072,Y6075:DP6075,V6075))</f>
        <v>01.01.1900</v>
      </c>
      <c r="W6072" s="82"/>
      <c r="X6072" s="106"/>
    </row>
    <row r="6073" spans="2:26">
      <c r="B6073" s="83"/>
      <c r="C6073" s="84"/>
      <c r="D6073" s="83"/>
      <c r="E6073" s="83"/>
      <c r="F6073" s="83"/>
      <c r="G6073" s="83"/>
      <c r="H6073" s="83"/>
      <c r="I6073" s="83"/>
      <c r="J6073" s="83"/>
      <c r="K6073" s="83"/>
      <c r="L6073" s="83"/>
      <c r="M6073" s="83"/>
      <c r="N6073" s="83"/>
      <c r="O6073" s="83"/>
      <c r="P6073" s="84"/>
      <c r="Q6073" s="217"/>
      <c r="R6073" s="85">
        <f t="shared" ref="R6073" si="16014">IF(COUNTA(Y6072:DP6075)=0,0,MIN(Y6073:DP6073))</f>
        <v>0</v>
      </c>
      <c r="S6073" s="86">
        <f t="shared" ref="S6073" si="16015">IF(COUNTA(Y6072:DP6075)=0,0,HLOOKUP(S6072,Y6072:DP6075,2,FALSE))</f>
        <v>0</v>
      </c>
      <c r="T6073" s="87">
        <f t="shared" ref="T6073" si="16016">IF(COUNTA(Y6072:DP6075)=0,0,AVERAGE(Y6073:DP6073))</f>
        <v>0</v>
      </c>
      <c r="U6073" s="88">
        <f t="shared" ref="U6073" si="16017">IF(COUNTA(Y6072:DP6075)=0,0,_xlfn.MINIFS(Y6073:DP6073,Y6075:DP6075,U6075))</f>
        <v>0</v>
      </c>
      <c r="V6073" s="89">
        <f t="array" ref="V6073">IF(COUNTA(Y6072:DP6075)=0,0,IF(ISERROR(HLOOKUP(V6075,Y6075:DP6075,1,FALSE)),0,INDEX(Y6073:DP6073,MATCH(V6072&amp;V6075,Y6072:DP6072&amp;Y6075:DP6075,0))))</f>
        <v>0</v>
      </c>
      <c r="W6073" s="90">
        <f t="array" ref="W6073">IF(COUNTA(Y6072:DP6075)=0,0,IF(ISERROR(HLOOKUP(W6075,Y6075:DP6075,1,FALSE)),0,AVERAGEIF(Y6075:DP6075,$W6075,Y6073:DP6073)))</f>
        <v>0</v>
      </c>
      <c r="X6073" s="107"/>
    </row>
    <row r="6074" spans="2:26">
      <c r="B6074" s="83"/>
      <c r="C6074" s="84"/>
      <c r="D6074" s="83"/>
      <c r="E6074" s="83"/>
      <c r="F6074" s="83"/>
      <c r="G6074" s="83"/>
      <c r="H6074" s="83"/>
      <c r="I6074" s="83"/>
      <c r="J6074" s="83"/>
      <c r="K6074" s="83"/>
      <c r="L6074" s="83"/>
      <c r="M6074" s="83"/>
      <c r="N6074" s="83"/>
      <c r="O6074" s="83"/>
      <c r="P6074" s="84"/>
      <c r="Q6074" s="217"/>
      <c r="R6074" s="91">
        <f t="shared" ref="R6074" si="16018">IF(COUNTA(Y6072:DP6075)=0,0,HLOOKUP(R6073,Y6073:DP6075,2,FALSE))</f>
        <v>0</v>
      </c>
      <c r="S6074" s="92">
        <f t="shared" ref="S6074" si="16019">IF(COUNTA(Y6072:DP6075)=0,0,HLOOKUP(S6072,Y6072:DP6075,3,FALSE))</f>
        <v>0</v>
      </c>
      <c r="T6074" s="93"/>
      <c r="U6074" s="94">
        <f t="array" ref="U6074">IF(COUNTA(Y6072:DP6075)=0,0,IF(ISERROR(HLOOKUP(U6075,Y6075:DP6075,1,FALSE)),0,INDEX(Y6074:DP6074,MATCH(U6073&amp;U6075,Y6073:DP6073&amp;Y6075:DP6075,0))))</f>
        <v>0</v>
      </c>
      <c r="V6074" s="94">
        <f t="array" ref="V6074">IF(COUNTA(Y6072:DP6075)=0,0,IF(ISERROR(HLOOKUP(V6075,Y6075:DP6075,1,FALSE)),0,INDEX(Y6074:DP6074,MATCH(V6073&amp;V6075,Y6073:DP6073&amp;Y6075:DP6075,0))))</f>
        <v>0</v>
      </c>
      <c r="W6074" s="95"/>
      <c r="X6074" s="108"/>
    </row>
    <row r="6075" spans="2:26" ht="13.9" thickBot="1">
      <c r="B6075" s="96"/>
      <c r="C6075" s="97"/>
      <c r="D6075" s="96"/>
      <c r="E6075" s="96"/>
      <c r="F6075" s="96"/>
      <c r="G6075" s="96"/>
      <c r="H6075" s="96"/>
      <c r="I6075" s="96"/>
      <c r="J6075" s="96"/>
      <c r="K6075" s="96"/>
      <c r="L6075" s="96"/>
      <c r="M6075" s="96"/>
      <c r="N6075" s="96"/>
      <c r="O6075" s="96"/>
      <c r="P6075" s="97"/>
      <c r="Q6075" s="218"/>
      <c r="R6075" s="98" t="str">
        <f t="shared" ref="R6075" si="16020">IF(COUNTA(Y6072:DP6075)=0,"none",HLOOKUP(R6073,Y6073:DP6075,3,FALSE))</f>
        <v>none</v>
      </c>
      <c r="S6075" s="99" t="str">
        <f t="shared" ref="S6075" si="16021">IF(COUNTA(Y6072:DP6075)=0,"none",HLOOKUP(S6072,Y6072:DP6075,4,FALSE))</f>
        <v>none</v>
      </c>
      <c r="T6075" s="100"/>
      <c r="U6075" s="100" t="str">
        <f t="array" ref="U6075">IF(COUNTA(Y6072:DP6075)=0,"none",IF($U$2="WAHR",$W$3,Abfrage!$F$4))</f>
        <v>none</v>
      </c>
      <c r="V6075" s="100" t="str">
        <f t="array" ref="V6075">IF(COUNTA(Y6072:DP6075)=0,"none",IF($U$2="WAHR",$W$3,Abfrage!$F$4))</f>
        <v>none</v>
      </c>
      <c r="W6075" s="100" t="str">
        <f t="array" ref="W6075">IF(COUNTA(Y6072:DP6075)=0,"none",IF($U$2="WAHR",$W$3,Abfrage!$F$4))</f>
        <v>none</v>
      </c>
      <c r="X6075" s="109"/>
    </row>
    <row r="6076" spans="2:26">
      <c r="B6076" s="75" t="s">
        <v>3713</v>
      </c>
      <c r="C6076" s="76">
        <v>1000404126</v>
      </c>
      <c r="D6076" s="75" t="s">
        <v>95</v>
      </c>
      <c r="E6076" s="75" t="s">
        <v>96</v>
      </c>
      <c r="F6076" s="75" t="s">
        <v>97</v>
      </c>
      <c r="G6076" s="75" t="s">
        <v>3714</v>
      </c>
      <c r="H6076" s="75" t="s">
        <v>44</v>
      </c>
      <c r="I6076" s="75" t="s">
        <v>48</v>
      </c>
      <c r="J6076" s="75" t="s">
        <v>3715</v>
      </c>
      <c r="K6076" s="75" t="s">
        <v>306</v>
      </c>
      <c r="L6076" s="75" t="s">
        <v>306</v>
      </c>
      <c r="M6076" s="75" t="s">
        <v>313</v>
      </c>
      <c r="N6076" s="75" t="s">
        <v>352</v>
      </c>
      <c r="O6076" s="75" t="s">
        <v>547</v>
      </c>
      <c r="P6076" s="76" t="s">
        <v>306</v>
      </c>
      <c r="Q6076" s="216"/>
      <c r="R6076" s="77">
        <f t="shared" ref="R6076" si="16022">IF(COUNTA(Y6076:DP6079)=0,"01.01.1900",INDEX(Y6076:DP6076,MATCH(R6077,Y6077:DP6077,0)))</f>
        <v>45154</v>
      </c>
      <c r="S6076" s="78">
        <f t="shared" ref="S6076" si="16023">IF(COUNTA(Y6076:DP6079)=0,"01.01.1900",MAX(Y6076:DP6076))</f>
        <v>45154</v>
      </c>
      <c r="T6076" s="79"/>
      <c r="U6076" s="80" t="str">
        <f t="array" ref="U6076">IF(COUNTA(Y6076:DP6079)=0,"01.01.1900",IF(ISERROR(HLOOKUP(U6079,Y6079:DP6079,1,FALSE)),"01.01.1900",INDEX(Y6076:DP6076,MATCH(U6077&amp;U6079,Y6077:DP6077&amp;Y6079:DP6079,0))))</f>
        <v>01.01.1900</v>
      </c>
      <c r="V6076" s="81">
        <f t="shared" ref="V6076" si="16024">IF(COUNTA(Y6076:DP6079)=0,"01.01.1900",_xlfn.MAXIFS(Y6076:DP6076,Y6079:DP6079,V6079))</f>
        <v>0</v>
      </c>
      <c r="W6076" s="82"/>
      <c r="X6076" s="106"/>
      <c r="Y6076" s="141">
        <v>45154</v>
      </c>
      <c r="Z6076" s="141">
        <v>45154</v>
      </c>
    </row>
    <row r="6077" spans="2:26">
      <c r="B6077" s="83"/>
      <c r="C6077" s="84"/>
      <c r="D6077" s="83"/>
      <c r="E6077" s="83"/>
      <c r="F6077" s="83"/>
      <c r="G6077" s="83"/>
      <c r="H6077" s="83"/>
      <c r="I6077" s="83"/>
      <c r="J6077" s="83"/>
      <c r="K6077" s="83"/>
      <c r="L6077" s="83"/>
      <c r="M6077" s="83"/>
      <c r="N6077" s="83"/>
      <c r="O6077" s="83"/>
      <c r="P6077" s="84"/>
      <c r="Q6077" s="217"/>
      <c r="R6077" s="85">
        <f t="shared" ref="R6077" si="16025">IF(COUNTA(Y6076:DP6079)=0,0,MIN(Y6077:DP6077))</f>
        <v>0.378</v>
      </c>
      <c r="S6077" s="86">
        <f t="shared" ref="S6077" si="16026">IF(COUNTA(Y6076:DP6079)=0,0,HLOOKUP(S6076,Y6076:DP6079,2,FALSE))</f>
        <v>0.378</v>
      </c>
      <c r="T6077" s="87">
        <f t="shared" ref="T6077" si="16027">IF(COUNTA(Y6076:DP6079)=0,0,AVERAGE(Y6077:DP6077))</f>
        <v>0.378</v>
      </c>
      <c r="U6077" s="88">
        <f t="shared" ref="U6077" si="16028">IF(COUNTA(Y6076:DP6079)=0,0,_xlfn.MINIFS(Y6077:DP6077,Y6079:DP6079,U6079))</f>
        <v>0</v>
      </c>
      <c r="V6077" s="89">
        <f t="array" ref="V6077">IF(COUNTA(Y6076:DP6079)=0,0,IF(ISERROR(HLOOKUP(V6079,Y6079:DP6079,1,FALSE)),0,INDEX(Y6077:DP6077,MATCH(V6076&amp;V6079,Y6076:DP6076&amp;Y6079:DP6079,0))))</f>
        <v>0</v>
      </c>
      <c r="W6077" s="90">
        <f t="array" ref="W6077">IF(COUNTA(Y6076:DP6079)=0,0,IF(ISERROR(HLOOKUP(W6079,Y6079:DP6079,1,FALSE)),0,AVERAGEIF(Y6079:DP6079,$W6079,Y6077:DP6077)))</f>
        <v>0</v>
      </c>
      <c r="X6077" s="107"/>
      <c r="Y6077" s="142">
        <v>0.378</v>
      </c>
      <c r="Z6077" s="142">
        <v>0.378</v>
      </c>
    </row>
    <row r="6078" spans="2:26">
      <c r="B6078" s="83"/>
      <c r="C6078" s="84"/>
      <c r="D6078" s="83"/>
      <c r="E6078" s="83"/>
      <c r="F6078" s="83"/>
      <c r="G6078" s="83"/>
      <c r="H6078" s="83"/>
      <c r="I6078" s="83"/>
      <c r="J6078" s="83"/>
      <c r="K6078" s="83"/>
      <c r="L6078" s="83"/>
      <c r="M6078" s="83"/>
      <c r="N6078" s="83"/>
      <c r="O6078" s="83"/>
      <c r="P6078" s="84"/>
      <c r="Q6078" s="217"/>
      <c r="R6078" s="91">
        <f t="shared" ref="R6078" si="16029">IF(COUNTA(Y6076:DP6079)=0,0,HLOOKUP(R6077,Y6077:DP6079,2,FALSE))</f>
        <v>1000</v>
      </c>
      <c r="S6078" s="92">
        <f t="shared" ref="S6078" si="16030">IF(COUNTA(Y6076:DP6079)=0,0,HLOOKUP(S6076,Y6076:DP6079,3,FALSE))</f>
        <v>1000</v>
      </c>
      <c r="T6078" s="93"/>
      <c r="U6078" s="94">
        <f t="array" ref="U6078">IF(COUNTA(Y6076:DP6079)=0,0,IF(ISERROR(HLOOKUP(U6079,Y6079:DP6079,1,FALSE)),0,INDEX(Y6078:DP6078,MATCH(U6077&amp;U6079,Y6077:DP6077&amp;Y6079:DP6079,0))))</f>
        <v>0</v>
      </c>
      <c r="V6078" s="94">
        <f t="array" ref="V6078">IF(COUNTA(Y6076:DP6079)=0,0,IF(ISERROR(HLOOKUP(V6079,Y6079:DP6079,1,FALSE)),0,INDEX(Y6078:DP6078,MATCH(V6077&amp;V6079,Y6077:DP6077&amp;Y6079:DP6079,0))))</f>
        <v>0</v>
      </c>
      <c r="W6078" s="95"/>
      <c r="X6078" s="108"/>
      <c r="Y6078" s="143">
        <v>1000</v>
      </c>
      <c r="Z6078" s="143">
        <v>1000</v>
      </c>
    </row>
    <row r="6079" spans="2:26" ht="13.9" thickBot="1">
      <c r="B6079" s="96"/>
      <c r="C6079" s="97"/>
      <c r="D6079" s="96"/>
      <c r="E6079" s="96"/>
      <c r="F6079" s="96"/>
      <c r="G6079" s="96"/>
      <c r="H6079" s="96"/>
      <c r="I6079" s="96"/>
      <c r="J6079" s="96"/>
      <c r="K6079" s="96"/>
      <c r="L6079" s="96"/>
      <c r="M6079" s="96"/>
      <c r="N6079" s="96"/>
      <c r="O6079" s="96"/>
      <c r="P6079" s="97"/>
      <c r="Q6079" s="218"/>
      <c r="R6079" s="98" t="str">
        <f t="shared" ref="R6079" si="16031">IF(COUNTA(Y6076:DP6079)=0,"none",HLOOKUP(R6077,Y6077:DP6079,3,FALSE))</f>
        <v>www (-30%)</v>
      </c>
      <c r="S6079" s="99" t="str">
        <f t="shared" ref="S6079" si="16032">IF(COUNTA(Y6076:DP6079)=0,"none",HLOOKUP(S6076,Y6076:DP6079,4,FALSE))</f>
        <v>www (-30%)</v>
      </c>
      <c r="T6079" s="100"/>
      <c r="U6079" s="100">
        <f t="array" ref="U6079">IF(COUNTA(Y6076:DP6079)=0,"none",IF($U$2="WAHR",$W$3,Abfrage!$F$4))</f>
        <v>0</v>
      </c>
      <c r="V6079" s="100">
        <f t="array" ref="V6079">IF(COUNTA(Y6076:DP6079)=0,"none",IF($U$2="WAHR",$W$3,Abfrage!$F$4))</f>
        <v>0</v>
      </c>
      <c r="W6079" s="100">
        <f t="array" ref="W6079">IF(COUNTA(Y6076:DP6079)=0,"none",IF($U$2="WAHR",$W$3,Abfrage!$F$4))</f>
        <v>0</v>
      </c>
      <c r="X6079" s="109"/>
      <c r="Y6079" s="144" t="s">
        <v>43</v>
      </c>
      <c r="Z6079" s="144" t="s">
        <v>43</v>
      </c>
    </row>
    <row r="6080" spans="2:26">
      <c r="B6080" s="75" t="s">
        <v>3716</v>
      </c>
      <c r="C6080" s="76">
        <v>1000404137</v>
      </c>
      <c r="D6080" s="75" t="s">
        <v>95</v>
      </c>
      <c r="E6080" s="75" t="s">
        <v>96</v>
      </c>
      <c r="F6080" s="75" t="s">
        <v>97</v>
      </c>
      <c r="G6080" s="75" t="s">
        <v>3717</v>
      </c>
      <c r="H6080" s="75" t="s">
        <v>44</v>
      </c>
      <c r="I6080" s="75" t="s">
        <v>48</v>
      </c>
      <c r="J6080" s="75" t="s">
        <v>3718</v>
      </c>
      <c r="K6080" s="75" t="s">
        <v>306</v>
      </c>
      <c r="L6080" s="75" t="s">
        <v>306</v>
      </c>
      <c r="M6080" s="75" t="s">
        <v>313</v>
      </c>
      <c r="N6080" s="75" t="s">
        <v>352</v>
      </c>
      <c r="O6080" s="75" t="s">
        <v>476</v>
      </c>
      <c r="P6080" s="76" t="s">
        <v>306</v>
      </c>
      <c r="Q6080" s="216"/>
      <c r="R6080" s="77">
        <f t="shared" ref="R6080" si="16033">IF(COUNTA(Y6080:DP6083)=0,"01.01.1900",INDEX(Y6080:DP6080,MATCH(R6081,Y6081:DP6081,0)))</f>
        <v>45154</v>
      </c>
      <c r="S6080" s="78">
        <f t="shared" ref="S6080" si="16034">IF(COUNTA(Y6080:DP6083)=0,"01.01.1900",MAX(Y6080:DP6080))</f>
        <v>45154</v>
      </c>
      <c r="T6080" s="79"/>
      <c r="U6080" s="80" t="str">
        <f t="array" ref="U6080">IF(COUNTA(Y6080:DP6083)=0,"01.01.1900",IF(ISERROR(HLOOKUP(U6083,Y6083:DP6083,1,FALSE)),"01.01.1900",INDEX(Y6080:DP6080,MATCH(U6081&amp;U6083,Y6081:DP6081&amp;Y6083:DP6083,0))))</f>
        <v>01.01.1900</v>
      </c>
      <c r="V6080" s="81">
        <f t="shared" ref="V6080" si="16035">IF(COUNTA(Y6080:DP6083)=0,"01.01.1900",_xlfn.MAXIFS(Y6080:DP6080,Y6083:DP6083,V6083))</f>
        <v>0</v>
      </c>
      <c r="W6080" s="82"/>
      <c r="X6080" s="106"/>
      <c r="Y6080" s="141">
        <v>45154</v>
      </c>
      <c r="Z6080" s="141">
        <v>45154</v>
      </c>
    </row>
    <row r="6081" spans="2:26">
      <c r="B6081" s="83"/>
      <c r="C6081" s="84"/>
      <c r="D6081" s="83"/>
      <c r="E6081" s="83"/>
      <c r="F6081" s="83"/>
      <c r="G6081" s="83"/>
      <c r="H6081" s="83"/>
      <c r="I6081" s="83"/>
      <c r="J6081" s="83"/>
      <c r="K6081" s="83"/>
      <c r="L6081" s="83"/>
      <c r="M6081" s="83"/>
      <c r="N6081" s="83"/>
      <c r="O6081" s="83"/>
      <c r="P6081" s="84"/>
      <c r="Q6081" s="217"/>
      <c r="R6081" s="85">
        <f t="shared" ref="R6081" si="16036">IF(COUNTA(Y6080:DP6083)=0,0,MIN(Y6081:DP6081))</f>
        <v>1.8900000000000001</v>
      </c>
      <c r="S6081" s="86">
        <f t="shared" ref="S6081" si="16037">IF(COUNTA(Y6080:DP6083)=0,0,HLOOKUP(S6080,Y6080:DP6083,2,FALSE))</f>
        <v>1.8900000000000001</v>
      </c>
      <c r="T6081" s="87">
        <f t="shared" ref="T6081" si="16038">IF(COUNTA(Y6080:DP6083)=0,0,AVERAGE(Y6081:DP6081))</f>
        <v>1.8900000000000001</v>
      </c>
      <c r="U6081" s="88">
        <f t="shared" ref="U6081" si="16039">IF(COUNTA(Y6080:DP6083)=0,0,_xlfn.MINIFS(Y6081:DP6081,Y6083:DP6083,U6083))</f>
        <v>0</v>
      </c>
      <c r="V6081" s="89">
        <f t="array" ref="V6081">IF(COUNTA(Y6080:DP6083)=0,0,IF(ISERROR(HLOOKUP(V6083,Y6083:DP6083,1,FALSE)),0,INDEX(Y6081:DP6081,MATCH(V6080&amp;V6083,Y6080:DP6080&amp;Y6083:DP6083,0))))</f>
        <v>0</v>
      </c>
      <c r="W6081" s="90">
        <f t="array" ref="W6081">IF(COUNTA(Y6080:DP6083)=0,0,IF(ISERROR(HLOOKUP(W6083,Y6083:DP6083,1,FALSE)),0,AVERAGEIF(Y6083:DP6083,$W6083,Y6081:DP6081)))</f>
        <v>0</v>
      </c>
      <c r="X6081" s="107"/>
      <c r="Y6081" s="142">
        <v>1.8900000000000001</v>
      </c>
      <c r="Z6081" s="142">
        <v>1.8900000000000001</v>
      </c>
    </row>
    <row r="6082" spans="2:26">
      <c r="B6082" s="83"/>
      <c r="C6082" s="84"/>
      <c r="D6082" s="83"/>
      <c r="E6082" s="83"/>
      <c r="F6082" s="83"/>
      <c r="G6082" s="83"/>
      <c r="H6082" s="83"/>
      <c r="I6082" s="83"/>
      <c r="J6082" s="83"/>
      <c r="K6082" s="83"/>
      <c r="L6082" s="83"/>
      <c r="M6082" s="83"/>
      <c r="N6082" s="83"/>
      <c r="O6082" s="83"/>
      <c r="P6082" s="84"/>
      <c r="Q6082" s="217"/>
      <c r="R6082" s="91">
        <f t="shared" ref="R6082" si="16040">IF(COUNTA(Y6080:DP6083)=0,0,HLOOKUP(R6081,Y6081:DP6083,2,FALSE))</f>
        <v>1000</v>
      </c>
      <c r="S6082" s="92">
        <f t="shared" ref="S6082" si="16041">IF(COUNTA(Y6080:DP6083)=0,0,HLOOKUP(S6080,Y6080:DP6083,3,FALSE))</f>
        <v>1000</v>
      </c>
      <c r="T6082" s="93"/>
      <c r="U6082" s="94">
        <f t="array" ref="U6082">IF(COUNTA(Y6080:DP6083)=0,0,IF(ISERROR(HLOOKUP(U6083,Y6083:DP6083,1,FALSE)),0,INDEX(Y6082:DP6082,MATCH(U6081&amp;U6083,Y6081:DP6081&amp;Y6083:DP6083,0))))</f>
        <v>0</v>
      </c>
      <c r="V6082" s="94">
        <f t="array" ref="V6082">IF(COUNTA(Y6080:DP6083)=0,0,IF(ISERROR(HLOOKUP(V6083,Y6083:DP6083,1,FALSE)),0,INDEX(Y6082:DP6082,MATCH(V6081&amp;V6083,Y6081:DP6081&amp;Y6083:DP6083,0))))</f>
        <v>0</v>
      </c>
      <c r="W6082" s="95"/>
      <c r="X6082" s="108"/>
      <c r="Y6082" s="143">
        <v>1000</v>
      </c>
      <c r="Z6082" s="143">
        <v>1000</v>
      </c>
    </row>
    <row r="6083" spans="2:26" ht="13.9" thickBot="1">
      <c r="B6083" s="96"/>
      <c r="C6083" s="97"/>
      <c r="D6083" s="96"/>
      <c r="E6083" s="96"/>
      <c r="F6083" s="96"/>
      <c r="G6083" s="96"/>
      <c r="H6083" s="96"/>
      <c r="I6083" s="96"/>
      <c r="J6083" s="96"/>
      <c r="K6083" s="96"/>
      <c r="L6083" s="96"/>
      <c r="M6083" s="96"/>
      <c r="N6083" s="96"/>
      <c r="O6083" s="96"/>
      <c r="P6083" s="97"/>
      <c r="Q6083" s="218"/>
      <c r="R6083" s="98" t="str">
        <f t="shared" ref="R6083" si="16042">IF(COUNTA(Y6080:DP6083)=0,"none",HLOOKUP(R6081,Y6081:DP6083,3,FALSE))</f>
        <v>www (-30%)</v>
      </c>
      <c r="S6083" s="99" t="str">
        <f t="shared" ref="S6083" si="16043">IF(COUNTA(Y6080:DP6083)=0,"none",HLOOKUP(S6080,Y6080:DP6083,4,FALSE))</f>
        <v>www (-30%)</v>
      </c>
      <c r="T6083" s="100"/>
      <c r="U6083" s="100">
        <f t="array" ref="U6083">IF(COUNTA(Y6080:DP6083)=0,"none",IF($U$2="WAHR",$W$3,Abfrage!$F$4))</f>
        <v>0</v>
      </c>
      <c r="V6083" s="100">
        <f t="array" ref="V6083">IF(COUNTA(Y6080:DP6083)=0,"none",IF($U$2="WAHR",$W$3,Abfrage!$F$4))</f>
        <v>0</v>
      </c>
      <c r="W6083" s="100">
        <f t="array" ref="W6083">IF(COUNTA(Y6080:DP6083)=0,"none",IF($U$2="WAHR",$W$3,Abfrage!$F$4))</f>
        <v>0</v>
      </c>
      <c r="X6083" s="109"/>
      <c r="Y6083" s="144" t="s">
        <v>43</v>
      </c>
      <c r="Z6083" s="144" t="s">
        <v>43</v>
      </c>
    </row>
    <row r="6084" spans="2:26">
      <c r="B6084" s="75" t="s">
        <v>3719</v>
      </c>
      <c r="C6084" s="76">
        <v>1000404083</v>
      </c>
      <c r="D6084" s="75" t="s">
        <v>95</v>
      </c>
      <c r="E6084" s="75" t="s">
        <v>125</v>
      </c>
      <c r="F6084" s="75" t="s">
        <v>501</v>
      </c>
      <c r="G6084" s="75" t="s">
        <v>501</v>
      </c>
      <c r="H6084" s="75" t="e">
        <v>#N/A</v>
      </c>
      <c r="I6084" s="75" t="s">
        <v>41</v>
      </c>
      <c r="J6084" s="75" t="s">
        <v>3720</v>
      </c>
      <c r="K6084" s="75" t="s">
        <v>306</v>
      </c>
      <c r="L6084" s="75" t="s">
        <v>306</v>
      </c>
      <c r="M6084" s="75" t="s">
        <v>306</v>
      </c>
      <c r="N6084" s="75" t="s">
        <v>306</v>
      </c>
      <c r="O6084" s="75" t="s">
        <v>309</v>
      </c>
      <c r="P6084" s="76" t="s">
        <v>306</v>
      </c>
      <c r="Q6084" s="216"/>
      <c r="R6084" s="77" t="str">
        <f t="shared" ref="R6084" si="16044">IF(COUNTA(Y6084:DP6087)=0,"01.01.1900",INDEX(Y6084:DP6084,MATCH(R6085,Y6085:DP6085,0)))</f>
        <v>01.01.1900</v>
      </c>
      <c r="S6084" s="78" t="str">
        <f t="shared" ref="S6084" si="16045">IF(COUNTA(Y6084:DP6087)=0,"01.01.1900",MAX(Y6084:DP6084))</f>
        <v>01.01.1900</v>
      </c>
      <c r="T6084" s="79"/>
      <c r="U6084" s="80" t="str">
        <f t="array" ref="U6084">IF(COUNTA(Y6084:DP6087)=0,"01.01.1900",IF(ISERROR(HLOOKUP(U6087,Y6087:DP6087,1,FALSE)),"01.01.1900",INDEX(Y6084:DP6084,MATCH(U6085&amp;U6087,Y6085:DP6085&amp;Y6087:DP6087,0))))</f>
        <v>01.01.1900</v>
      </c>
      <c r="V6084" s="81" t="str">
        <f t="shared" ref="V6084" si="16046">IF(COUNTA(Y6084:DP6087)=0,"01.01.1900",_xlfn.MAXIFS(Y6084:DP6084,Y6087:DP6087,V6087))</f>
        <v>01.01.1900</v>
      </c>
      <c r="W6084" s="82"/>
      <c r="X6084" s="106"/>
    </row>
    <row r="6085" spans="2:26">
      <c r="B6085" s="83"/>
      <c r="C6085" s="84"/>
      <c r="D6085" s="83"/>
      <c r="E6085" s="83"/>
      <c r="F6085" s="83"/>
      <c r="G6085" s="83"/>
      <c r="H6085" s="83"/>
      <c r="I6085" s="83"/>
      <c r="J6085" s="83"/>
      <c r="K6085" s="83"/>
      <c r="L6085" s="83"/>
      <c r="M6085" s="83"/>
      <c r="N6085" s="83"/>
      <c r="O6085" s="83"/>
      <c r="P6085" s="84"/>
      <c r="Q6085" s="217"/>
      <c r="R6085" s="85">
        <f t="shared" ref="R6085" si="16047">IF(COUNTA(Y6084:DP6087)=0,0,MIN(Y6085:DP6085))</f>
        <v>0</v>
      </c>
      <c r="S6085" s="86">
        <f t="shared" ref="S6085" si="16048">IF(COUNTA(Y6084:DP6087)=0,0,HLOOKUP(S6084,Y6084:DP6087,2,FALSE))</f>
        <v>0</v>
      </c>
      <c r="T6085" s="87">
        <f t="shared" ref="T6085" si="16049">IF(COUNTA(Y6084:DP6087)=0,0,AVERAGE(Y6085:DP6085))</f>
        <v>0</v>
      </c>
      <c r="U6085" s="88">
        <f t="shared" ref="U6085" si="16050">IF(COUNTA(Y6084:DP6087)=0,0,_xlfn.MINIFS(Y6085:DP6085,Y6087:DP6087,U6087))</f>
        <v>0</v>
      </c>
      <c r="V6085" s="89">
        <f t="array" ref="V6085">IF(COUNTA(Y6084:DP6087)=0,0,IF(ISERROR(HLOOKUP(V6087,Y6087:DP6087,1,FALSE)),0,INDEX(Y6085:DP6085,MATCH(V6084&amp;V6087,Y6084:DP6084&amp;Y6087:DP6087,0))))</f>
        <v>0</v>
      </c>
      <c r="W6085" s="90">
        <f t="array" ref="W6085">IF(COUNTA(Y6084:DP6087)=0,0,IF(ISERROR(HLOOKUP(W6087,Y6087:DP6087,1,FALSE)),0,AVERAGEIF(Y6087:DP6087,$W6087,Y6085:DP6085)))</f>
        <v>0</v>
      </c>
      <c r="X6085" s="107"/>
    </row>
    <row r="6086" spans="2:26">
      <c r="B6086" s="83"/>
      <c r="C6086" s="84"/>
      <c r="D6086" s="83"/>
      <c r="E6086" s="83"/>
      <c r="F6086" s="83"/>
      <c r="G6086" s="83"/>
      <c r="H6086" s="83"/>
      <c r="I6086" s="83"/>
      <c r="J6086" s="83"/>
      <c r="K6086" s="83"/>
      <c r="L6086" s="83"/>
      <c r="M6086" s="83"/>
      <c r="N6086" s="83"/>
      <c r="O6086" s="83"/>
      <c r="P6086" s="84"/>
      <c r="Q6086" s="217"/>
      <c r="R6086" s="91">
        <f t="shared" ref="R6086" si="16051">IF(COUNTA(Y6084:DP6087)=0,0,HLOOKUP(R6085,Y6085:DP6087,2,FALSE))</f>
        <v>0</v>
      </c>
      <c r="S6086" s="92">
        <f t="shared" ref="S6086" si="16052">IF(COUNTA(Y6084:DP6087)=0,0,HLOOKUP(S6084,Y6084:DP6087,3,FALSE))</f>
        <v>0</v>
      </c>
      <c r="T6086" s="93"/>
      <c r="U6086" s="94">
        <f t="array" ref="U6086">IF(COUNTA(Y6084:DP6087)=0,0,IF(ISERROR(HLOOKUP(U6087,Y6087:DP6087,1,FALSE)),0,INDEX(Y6086:DP6086,MATCH(U6085&amp;U6087,Y6085:DP6085&amp;Y6087:DP6087,0))))</f>
        <v>0</v>
      </c>
      <c r="V6086" s="94">
        <f t="array" ref="V6086">IF(COUNTA(Y6084:DP6087)=0,0,IF(ISERROR(HLOOKUP(V6087,Y6087:DP6087,1,FALSE)),0,INDEX(Y6086:DP6086,MATCH(V6085&amp;V6087,Y6085:DP6085&amp;Y6087:DP6087,0))))</f>
        <v>0</v>
      </c>
      <c r="W6086" s="95"/>
      <c r="X6086" s="108"/>
    </row>
    <row r="6087" spans="2:26" ht="13.9" thickBot="1">
      <c r="B6087" s="96"/>
      <c r="C6087" s="97"/>
      <c r="D6087" s="96"/>
      <c r="E6087" s="96"/>
      <c r="F6087" s="96"/>
      <c r="G6087" s="96"/>
      <c r="H6087" s="96"/>
      <c r="I6087" s="96"/>
      <c r="J6087" s="96"/>
      <c r="K6087" s="96"/>
      <c r="L6087" s="96"/>
      <c r="M6087" s="96"/>
      <c r="N6087" s="96"/>
      <c r="O6087" s="96"/>
      <c r="P6087" s="97"/>
      <c r="Q6087" s="218"/>
      <c r="R6087" s="98" t="str">
        <f t="shared" ref="R6087" si="16053">IF(COUNTA(Y6084:DP6087)=0,"none",HLOOKUP(R6085,Y6085:DP6087,3,FALSE))</f>
        <v>none</v>
      </c>
      <c r="S6087" s="99" t="str">
        <f t="shared" ref="S6087" si="16054">IF(COUNTA(Y6084:DP6087)=0,"none",HLOOKUP(S6084,Y6084:DP6087,4,FALSE))</f>
        <v>none</v>
      </c>
      <c r="T6087" s="100"/>
      <c r="U6087" s="100" t="str">
        <f t="array" ref="U6087">IF(COUNTA(Y6084:DP6087)=0,"none",IF($U$2="WAHR",$W$3,Abfrage!$F$4))</f>
        <v>none</v>
      </c>
      <c r="V6087" s="100" t="str">
        <f t="array" ref="V6087">IF(COUNTA(Y6084:DP6087)=0,"none",IF($U$2="WAHR",$W$3,Abfrage!$F$4))</f>
        <v>none</v>
      </c>
      <c r="W6087" s="100" t="str">
        <f t="array" ref="W6087">IF(COUNTA(Y6084:DP6087)=0,"none",IF($U$2="WAHR",$W$3,Abfrage!$F$4))</f>
        <v>none</v>
      </c>
      <c r="X6087" s="109"/>
    </row>
    <row r="6088" spans="2:26">
      <c r="B6088" s="75" t="s">
        <v>3721</v>
      </c>
      <c r="C6088" s="76">
        <v>1000302943</v>
      </c>
      <c r="D6088" s="75" t="s">
        <v>95</v>
      </c>
      <c r="E6088" s="75" t="s">
        <v>125</v>
      </c>
      <c r="F6088" s="75" t="s">
        <v>501</v>
      </c>
      <c r="G6088" s="75" t="s">
        <v>2475</v>
      </c>
      <c r="H6088" s="75" t="e">
        <v>#N/A</v>
      </c>
      <c r="I6088" s="75" t="s">
        <v>41</v>
      </c>
      <c r="J6088" s="75" t="s">
        <v>3722</v>
      </c>
      <c r="K6088" s="75" t="s">
        <v>306</v>
      </c>
      <c r="L6088" s="75" t="s">
        <v>306</v>
      </c>
      <c r="M6088" s="75" t="s">
        <v>306</v>
      </c>
      <c r="N6088" s="75" t="s">
        <v>306</v>
      </c>
      <c r="O6088" s="75" t="s">
        <v>309</v>
      </c>
      <c r="P6088" s="76" t="s">
        <v>306</v>
      </c>
      <c r="Q6088" s="216"/>
      <c r="R6088" s="77" t="str">
        <f t="shared" ref="R6088" si="16055">IF(COUNTA(Y6088:DP6091)=0,"01.01.1900",INDEX(Y6088:DP6088,MATCH(R6089,Y6089:DP6089,0)))</f>
        <v>01.01.1900</v>
      </c>
      <c r="S6088" s="78" t="str">
        <f t="shared" ref="S6088" si="16056">IF(COUNTA(Y6088:DP6091)=0,"01.01.1900",MAX(Y6088:DP6088))</f>
        <v>01.01.1900</v>
      </c>
      <c r="T6088" s="79"/>
      <c r="U6088" s="80" t="str">
        <f t="array" ref="U6088">IF(COUNTA(Y6088:DP6091)=0,"01.01.1900",IF(ISERROR(HLOOKUP(U6091,Y6091:DP6091,1,FALSE)),"01.01.1900",INDEX(Y6088:DP6088,MATCH(U6089&amp;U6091,Y6089:DP6089&amp;Y6091:DP6091,0))))</f>
        <v>01.01.1900</v>
      </c>
      <c r="V6088" s="81" t="str">
        <f t="shared" ref="V6088" si="16057">IF(COUNTA(Y6088:DP6091)=0,"01.01.1900",_xlfn.MAXIFS(Y6088:DP6088,Y6091:DP6091,V6091))</f>
        <v>01.01.1900</v>
      </c>
      <c r="W6088" s="82"/>
      <c r="X6088" s="106"/>
    </row>
    <row r="6089" spans="2:26">
      <c r="B6089" s="83"/>
      <c r="C6089" s="84"/>
      <c r="D6089" s="83"/>
      <c r="E6089" s="83"/>
      <c r="F6089" s="83"/>
      <c r="G6089" s="83"/>
      <c r="H6089" s="83"/>
      <c r="I6089" s="83"/>
      <c r="J6089" s="83"/>
      <c r="K6089" s="83"/>
      <c r="L6089" s="83"/>
      <c r="M6089" s="83"/>
      <c r="N6089" s="83"/>
      <c r="O6089" s="83"/>
      <c r="P6089" s="84"/>
      <c r="Q6089" s="217"/>
      <c r="R6089" s="85">
        <f t="shared" ref="R6089" si="16058">IF(COUNTA(Y6088:DP6091)=0,0,MIN(Y6089:DP6089))</f>
        <v>0</v>
      </c>
      <c r="S6089" s="86">
        <f t="shared" ref="S6089" si="16059">IF(COUNTA(Y6088:DP6091)=0,0,HLOOKUP(S6088,Y6088:DP6091,2,FALSE))</f>
        <v>0</v>
      </c>
      <c r="T6089" s="87">
        <f t="shared" ref="T6089" si="16060">IF(COUNTA(Y6088:DP6091)=0,0,AVERAGE(Y6089:DP6089))</f>
        <v>0</v>
      </c>
      <c r="U6089" s="88">
        <f t="shared" ref="U6089" si="16061">IF(COUNTA(Y6088:DP6091)=0,0,_xlfn.MINIFS(Y6089:DP6089,Y6091:DP6091,U6091))</f>
        <v>0</v>
      </c>
      <c r="V6089" s="89">
        <f t="array" ref="V6089">IF(COUNTA(Y6088:DP6091)=0,0,IF(ISERROR(HLOOKUP(V6091,Y6091:DP6091,1,FALSE)),0,INDEX(Y6089:DP6089,MATCH(V6088&amp;V6091,Y6088:DP6088&amp;Y6091:DP6091,0))))</f>
        <v>0</v>
      </c>
      <c r="W6089" s="90">
        <f t="array" ref="W6089">IF(COUNTA(Y6088:DP6091)=0,0,IF(ISERROR(HLOOKUP(W6091,Y6091:DP6091,1,FALSE)),0,AVERAGEIF(Y6091:DP6091,$W6091,Y6089:DP6089)))</f>
        <v>0</v>
      </c>
      <c r="X6089" s="107"/>
    </row>
    <row r="6090" spans="2:26">
      <c r="B6090" s="83"/>
      <c r="C6090" s="84"/>
      <c r="D6090" s="83"/>
      <c r="E6090" s="83"/>
      <c r="F6090" s="83"/>
      <c r="G6090" s="83"/>
      <c r="H6090" s="83"/>
      <c r="I6090" s="83"/>
      <c r="J6090" s="83"/>
      <c r="K6090" s="83"/>
      <c r="L6090" s="83"/>
      <c r="M6090" s="83"/>
      <c r="N6090" s="83"/>
      <c r="O6090" s="83"/>
      <c r="P6090" s="84"/>
      <c r="Q6090" s="217"/>
      <c r="R6090" s="91">
        <f t="shared" ref="R6090" si="16062">IF(COUNTA(Y6088:DP6091)=0,0,HLOOKUP(R6089,Y6089:DP6091,2,FALSE))</f>
        <v>0</v>
      </c>
      <c r="S6090" s="92">
        <f t="shared" ref="S6090" si="16063">IF(COUNTA(Y6088:DP6091)=0,0,HLOOKUP(S6088,Y6088:DP6091,3,FALSE))</f>
        <v>0</v>
      </c>
      <c r="T6090" s="93"/>
      <c r="U6090" s="94">
        <f t="array" ref="U6090">IF(COUNTA(Y6088:DP6091)=0,0,IF(ISERROR(HLOOKUP(U6091,Y6091:DP6091,1,FALSE)),0,INDEX(Y6090:DP6090,MATCH(U6089&amp;U6091,Y6089:DP6089&amp;Y6091:DP6091,0))))</f>
        <v>0</v>
      </c>
      <c r="V6090" s="94">
        <f t="array" ref="V6090">IF(COUNTA(Y6088:DP6091)=0,0,IF(ISERROR(HLOOKUP(V6091,Y6091:DP6091,1,FALSE)),0,INDEX(Y6090:DP6090,MATCH(V6089&amp;V6091,Y6089:DP6089&amp;Y6091:DP6091,0))))</f>
        <v>0</v>
      </c>
      <c r="W6090" s="95"/>
      <c r="X6090" s="108"/>
    </row>
    <row r="6091" spans="2:26" ht="13.9" thickBot="1">
      <c r="B6091" s="96"/>
      <c r="C6091" s="97"/>
      <c r="D6091" s="96"/>
      <c r="E6091" s="96"/>
      <c r="F6091" s="96"/>
      <c r="G6091" s="96"/>
      <c r="H6091" s="96"/>
      <c r="I6091" s="96"/>
      <c r="J6091" s="96"/>
      <c r="K6091" s="96"/>
      <c r="L6091" s="96"/>
      <c r="M6091" s="96"/>
      <c r="N6091" s="96"/>
      <c r="O6091" s="96"/>
      <c r="P6091" s="97"/>
      <c r="Q6091" s="218"/>
      <c r="R6091" s="98" t="str">
        <f t="shared" ref="R6091" si="16064">IF(COUNTA(Y6088:DP6091)=0,"none",HLOOKUP(R6089,Y6089:DP6091,3,FALSE))</f>
        <v>none</v>
      </c>
      <c r="S6091" s="99" t="str">
        <f t="shared" ref="S6091" si="16065">IF(COUNTA(Y6088:DP6091)=0,"none",HLOOKUP(S6088,Y6088:DP6091,4,FALSE))</f>
        <v>none</v>
      </c>
      <c r="T6091" s="100"/>
      <c r="U6091" s="100" t="str">
        <f t="array" ref="U6091">IF(COUNTA(Y6088:DP6091)=0,"none",IF($U$2="WAHR",$W$3,Abfrage!$F$4))</f>
        <v>none</v>
      </c>
      <c r="V6091" s="100" t="str">
        <f t="array" ref="V6091">IF(COUNTA(Y6088:DP6091)=0,"none",IF($U$2="WAHR",$W$3,Abfrage!$F$4))</f>
        <v>none</v>
      </c>
      <c r="W6091" s="100" t="str">
        <f t="array" ref="W6091">IF(COUNTA(Y6088:DP6091)=0,"none",IF($U$2="WAHR",$W$3,Abfrage!$F$4))</f>
        <v>none</v>
      </c>
      <c r="X6091" s="109"/>
    </row>
    <row r="6092" spans="2:26">
      <c r="B6092" s="75" t="s">
        <v>3723</v>
      </c>
      <c r="C6092" s="76">
        <v>1000404462</v>
      </c>
      <c r="D6092" s="75" t="s">
        <v>158</v>
      </c>
      <c r="E6092" s="75" t="s">
        <v>2442</v>
      </c>
      <c r="F6092" s="75" t="s">
        <v>1637</v>
      </c>
      <c r="G6092" s="75" t="s">
        <v>3724</v>
      </c>
      <c r="H6092" s="75" t="e">
        <v>#N/A</v>
      </c>
      <c r="I6092" s="75" t="s">
        <v>2556</v>
      </c>
      <c r="J6092" s="75" t="s">
        <v>3725</v>
      </c>
      <c r="K6092" s="75" t="s">
        <v>306</v>
      </c>
      <c r="L6092" s="75" t="s">
        <v>306</v>
      </c>
      <c r="M6092" s="75" t="s">
        <v>306</v>
      </c>
      <c r="N6092" s="75" t="s">
        <v>306</v>
      </c>
      <c r="O6092" s="75" t="s">
        <v>306</v>
      </c>
      <c r="P6092" s="76" t="s">
        <v>306</v>
      </c>
      <c r="Q6092" s="216"/>
      <c r="R6092" s="77" t="str">
        <f t="shared" ref="R6092" si="16066">IF(COUNTA(Y6092:DP6095)=0,"01.01.1900",INDEX(Y6092:DP6092,MATCH(R6093,Y6093:DP6093,0)))</f>
        <v>01.01.1900</v>
      </c>
      <c r="S6092" s="78" t="str">
        <f t="shared" ref="S6092" si="16067">IF(COUNTA(Y6092:DP6095)=0,"01.01.1900",MAX(Y6092:DP6092))</f>
        <v>01.01.1900</v>
      </c>
      <c r="T6092" s="79"/>
      <c r="U6092" s="80" t="str">
        <f t="array" ref="U6092">IF(COUNTA(Y6092:DP6095)=0,"01.01.1900",IF(ISERROR(HLOOKUP(U6095,Y6095:DP6095,1,FALSE)),"01.01.1900",INDEX(Y6092:DP6092,MATCH(U6093&amp;U6095,Y6093:DP6093&amp;Y6095:DP6095,0))))</f>
        <v>01.01.1900</v>
      </c>
      <c r="V6092" s="81" t="str">
        <f t="shared" ref="V6092" si="16068">IF(COUNTA(Y6092:DP6095)=0,"01.01.1900",_xlfn.MAXIFS(Y6092:DP6092,Y6095:DP6095,V6095))</f>
        <v>01.01.1900</v>
      </c>
      <c r="W6092" s="82"/>
      <c r="X6092" s="106"/>
    </row>
    <row r="6093" spans="2:26">
      <c r="B6093" s="83"/>
      <c r="C6093" s="84"/>
      <c r="D6093" s="83"/>
      <c r="E6093" s="83"/>
      <c r="F6093" s="83"/>
      <c r="G6093" s="83"/>
      <c r="H6093" s="83"/>
      <c r="I6093" s="83"/>
      <c r="J6093" s="83"/>
      <c r="K6093" s="83"/>
      <c r="L6093" s="83"/>
      <c r="M6093" s="83"/>
      <c r="N6093" s="83"/>
      <c r="O6093" s="83"/>
      <c r="P6093" s="84"/>
      <c r="Q6093" s="217"/>
      <c r="R6093" s="85">
        <f t="shared" ref="R6093" si="16069">IF(COUNTA(Y6092:DP6095)=0,0,MIN(Y6093:DP6093))</f>
        <v>0</v>
      </c>
      <c r="S6093" s="86">
        <f t="shared" ref="S6093" si="16070">IF(COUNTA(Y6092:DP6095)=0,0,HLOOKUP(S6092,Y6092:DP6095,2,FALSE))</f>
        <v>0</v>
      </c>
      <c r="T6093" s="87">
        <f t="shared" ref="T6093" si="16071">IF(COUNTA(Y6092:DP6095)=0,0,AVERAGE(Y6093:DP6093))</f>
        <v>0</v>
      </c>
      <c r="U6093" s="88">
        <f t="shared" ref="U6093" si="16072">IF(COUNTA(Y6092:DP6095)=0,0,_xlfn.MINIFS(Y6093:DP6093,Y6095:DP6095,U6095))</f>
        <v>0</v>
      </c>
      <c r="V6093" s="89">
        <f t="array" ref="V6093">IF(COUNTA(Y6092:DP6095)=0,0,IF(ISERROR(HLOOKUP(V6095,Y6095:DP6095,1,FALSE)),0,INDEX(Y6093:DP6093,MATCH(V6092&amp;V6095,Y6092:DP6092&amp;Y6095:DP6095,0))))</f>
        <v>0</v>
      </c>
      <c r="W6093" s="90">
        <f t="array" ref="W6093">IF(COUNTA(Y6092:DP6095)=0,0,IF(ISERROR(HLOOKUP(W6095,Y6095:DP6095,1,FALSE)),0,AVERAGEIF(Y6095:DP6095,$W6095,Y6093:DP6093)))</f>
        <v>0</v>
      </c>
      <c r="X6093" s="107"/>
    </row>
    <row r="6094" spans="2:26">
      <c r="B6094" s="83"/>
      <c r="C6094" s="84"/>
      <c r="D6094" s="83"/>
      <c r="E6094" s="83"/>
      <c r="F6094" s="83"/>
      <c r="G6094" s="83"/>
      <c r="H6094" s="83"/>
      <c r="I6094" s="83"/>
      <c r="J6094" s="83"/>
      <c r="K6094" s="83"/>
      <c r="L6094" s="83"/>
      <c r="M6094" s="83"/>
      <c r="N6094" s="83"/>
      <c r="O6094" s="83"/>
      <c r="P6094" s="84"/>
      <c r="Q6094" s="217"/>
      <c r="R6094" s="91">
        <f t="shared" ref="R6094" si="16073">IF(COUNTA(Y6092:DP6095)=0,0,HLOOKUP(R6093,Y6093:DP6095,2,FALSE))</f>
        <v>0</v>
      </c>
      <c r="S6094" s="92">
        <f t="shared" ref="S6094" si="16074">IF(COUNTA(Y6092:DP6095)=0,0,HLOOKUP(S6092,Y6092:DP6095,3,FALSE))</f>
        <v>0</v>
      </c>
      <c r="T6094" s="93"/>
      <c r="U6094" s="94">
        <f t="array" ref="U6094">IF(COUNTA(Y6092:DP6095)=0,0,IF(ISERROR(HLOOKUP(U6095,Y6095:DP6095,1,FALSE)),0,INDEX(Y6094:DP6094,MATCH(U6093&amp;U6095,Y6093:DP6093&amp;Y6095:DP6095,0))))</f>
        <v>0</v>
      </c>
      <c r="V6094" s="94">
        <f t="array" ref="V6094">IF(COUNTA(Y6092:DP6095)=0,0,IF(ISERROR(HLOOKUP(V6095,Y6095:DP6095,1,FALSE)),0,INDEX(Y6094:DP6094,MATCH(V6093&amp;V6095,Y6093:DP6093&amp;Y6095:DP6095,0))))</f>
        <v>0</v>
      </c>
      <c r="W6094" s="95"/>
      <c r="X6094" s="108"/>
    </row>
    <row r="6095" spans="2:26" ht="13.9" thickBot="1">
      <c r="B6095" s="96"/>
      <c r="C6095" s="97"/>
      <c r="D6095" s="96"/>
      <c r="E6095" s="96"/>
      <c r="F6095" s="96"/>
      <c r="G6095" s="96"/>
      <c r="H6095" s="96"/>
      <c r="I6095" s="96"/>
      <c r="J6095" s="96"/>
      <c r="K6095" s="96"/>
      <c r="L6095" s="96"/>
      <c r="M6095" s="96"/>
      <c r="N6095" s="96"/>
      <c r="O6095" s="96"/>
      <c r="P6095" s="97"/>
      <c r="Q6095" s="218"/>
      <c r="R6095" s="98" t="str">
        <f t="shared" ref="R6095" si="16075">IF(COUNTA(Y6092:DP6095)=0,"none",HLOOKUP(R6093,Y6093:DP6095,3,FALSE))</f>
        <v>none</v>
      </c>
      <c r="S6095" s="99" t="str">
        <f t="shared" ref="S6095" si="16076">IF(COUNTA(Y6092:DP6095)=0,"none",HLOOKUP(S6092,Y6092:DP6095,4,FALSE))</f>
        <v>none</v>
      </c>
      <c r="T6095" s="100"/>
      <c r="U6095" s="100" t="str">
        <f t="array" ref="U6095">IF(COUNTA(Y6092:DP6095)=0,"none",IF($U$2="WAHR",$W$3,Abfrage!$F$4))</f>
        <v>none</v>
      </c>
      <c r="V6095" s="100" t="str">
        <f t="array" ref="V6095">IF(COUNTA(Y6092:DP6095)=0,"none",IF($U$2="WAHR",$W$3,Abfrage!$F$4))</f>
        <v>none</v>
      </c>
      <c r="W6095" s="100" t="str">
        <f t="array" ref="W6095">IF(COUNTA(Y6092:DP6095)=0,"none",IF($U$2="WAHR",$W$3,Abfrage!$F$4))</f>
        <v>none</v>
      </c>
      <c r="X6095" s="109"/>
    </row>
    <row r="6096" spans="2:26">
      <c r="B6096" s="75" t="s">
        <v>3726</v>
      </c>
      <c r="C6096" s="76">
        <v>1000404693</v>
      </c>
      <c r="D6096" s="75" t="s">
        <v>95</v>
      </c>
      <c r="E6096" s="75" t="s">
        <v>96</v>
      </c>
      <c r="F6096" s="75" t="s">
        <v>97</v>
      </c>
      <c r="G6096" s="75" t="s">
        <v>97</v>
      </c>
      <c r="H6096" s="75" t="e">
        <v>#N/A</v>
      </c>
      <c r="I6096" s="75" t="s">
        <v>164</v>
      </c>
      <c r="J6096" s="75" t="s">
        <v>3727</v>
      </c>
      <c r="K6096" s="75" t="s">
        <v>306</v>
      </c>
      <c r="L6096" s="75" t="s">
        <v>306</v>
      </c>
      <c r="M6096" s="75" t="s">
        <v>306</v>
      </c>
      <c r="N6096" s="75" t="s">
        <v>306</v>
      </c>
      <c r="O6096" s="75" t="s">
        <v>306</v>
      </c>
      <c r="P6096" s="76" t="s">
        <v>306</v>
      </c>
      <c r="Q6096" s="216"/>
      <c r="R6096" s="77" t="str">
        <f t="shared" ref="R6096" si="16077">IF(COUNTA(Y6096:DP6099)=0,"01.01.1900",INDEX(Y6096:DP6096,MATCH(R6097,Y6097:DP6097,0)))</f>
        <v>01.01.1900</v>
      </c>
      <c r="S6096" s="78" t="str">
        <f t="shared" ref="S6096" si="16078">IF(COUNTA(Y6096:DP6099)=0,"01.01.1900",MAX(Y6096:DP6096))</f>
        <v>01.01.1900</v>
      </c>
      <c r="T6096" s="79"/>
      <c r="U6096" s="80" t="str">
        <f t="array" ref="U6096">IF(COUNTA(Y6096:DP6099)=0,"01.01.1900",IF(ISERROR(HLOOKUP(U6099,Y6099:DP6099,1,FALSE)),"01.01.1900",INDEX(Y6096:DP6096,MATCH(U6097&amp;U6099,Y6097:DP6097&amp;Y6099:DP6099,0))))</f>
        <v>01.01.1900</v>
      </c>
      <c r="V6096" s="81" t="str">
        <f t="shared" ref="V6096" si="16079">IF(COUNTA(Y6096:DP6099)=0,"01.01.1900",_xlfn.MAXIFS(Y6096:DP6096,Y6099:DP6099,V6099))</f>
        <v>01.01.1900</v>
      </c>
      <c r="W6096" s="82"/>
      <c r="X6096" s="106"/>
    </row>
    <row r="6097" spans="2:26">
      <c r="B6097" s="83"/>
      <c r="C6097" s="84"/>
      <c r="D6097" s="83"/>
      <c r="E6097" s="83"/>
      <c r="F6097" s="83"/>
      <c r="G6097" s="83"/>
      <c r="H6097" s="83"/>
      <c r="I6097" s="83"/>
      <c r="J6097" s="83"/>
      <c r="K6097" s="83"/>
      <c r="L6097" s="83"/>
      <c r="M6097" s="83"/>
      <c r="N6097" s="83"/>
      <c r="O6097" s="83"/>
      <c r="P6097" s="84"/>
      <c r="Q6097" s="217"/>
      <c r="R6097" s="85">
        <f t="shared" ref="R6097" si="16080">IF(COUNTA(Y6096:DP6099)=0,0,MIN(Y6097:DP6097))</f>
        <v>0</v>
      </c>
      <c r="S6097" s="86">
        <f t="shared" ref="S6097" si="16081">IF(COUNTA(Y6096:DP6099)=0,0,HLOOKUP(S6096,Y6096:DP6099,2,FALSE))</f>
        <v>0</v>
      </c>
      <c r="T6097" s="87">
        <f t="shared" ref="T6097" si="16082">IF(COUNTA(Y6096:DP6099)=0,0,AVERAGE(Y6097:DP6097))</f>
        <v>0</v>
      </c>
      <c r="U6097" s="88">
        <f t="shared" ref="U6097" si="16083">IF(COUNTA(Y6096:DP6099)=0,0,_xlfn.MINIFS(Y6097:DP6097,Y6099:DP6099,U6099))</f>
        <v>0</v>
      </c>
      <c r="V6097" s="89">
        <f t="array" ref="V6097">IF(COUNTA(Y6096:DP6099)=0,0,IF(ISERROR(HLOOKUP(V6099,Y6099:DP6099,1,FALSE)),0,INDEX(Y6097:DP6097,MATCH(V6096&amp;V6099,Y6096:DP6096&amp;Y6099:DP6099,0))))</f>
        <v>0</v>
      </c>
      <c r="W6097" s="90">
        <f t="array" ref="W6097">IF(COUNTA(Y6096:DP6099)=0,0,IF(ISERROR(HLOOKUP(W6099,Y6099:DP6099,1,FALSE)),0,AVERAGEIF(Y6099:DP6099,$W6099,Y6097:DP6097)))</f>
        <v>0</v>
      </c>
      <c r="X6097" s="107"/>
    </row>
    <row r="6098" spans="2:26">
      <c r="B6098" s="83"/>
      <c r="C6098" s="84"/>
      <c r="D6098" s="83"/>
      <c r="E6098" s="83"/>
      <c r="F6098" s="83"/>
      <c r="G6098" s="83"/>
      <c r="H6098" s="83"/>
      <c r="I6098" s="83"/>
      <c r="J6098" s="83"/>
      <c r="K6098" s="83"/>
      <c r="L6098" s="83"/>
      <c r="M6098" s="83"/>
      <c r="N6098" s="83"/>
      <c r="O6098" s="83"/>
      <c r="P6098" s="84"/>
      <c r="Q6098" s="217"/>
      <c r="R6098" s="91">
        <f t="shared" ref="R6098" si="16084">IF(COUNTA(Y6096:DP6099)=0,0,HLOOKUP(R6097,Y6097:DP6099,2,FALSE))</f>
        <v>0</v>
      </c>
      <c r="S6098" s="92">
        <f t="shared" ref="S6098" si="16085">IF(COUNTA(Y6096:DP6099)=0,0,HLOOKUP(S6096,Y6096:DP6099,3,FALSE))</f>
        <v>0</v>
      </c>
      <c r="T6098" s="93"/>
      <c r="U6098" s="94">
        <f t="array" ref="U6098">IF(COUNTA(Y6096:DP6099)=0,0,IF(ISERROR(HLOOKUP(U6099,Y6099:DP6099,1,FALSE)),0,INDEX(Y6098:DP6098,MATCH(U6097&amp;U6099,Y6097:DP6097&amp;Y6099:DP6099,0))))</f>
        <v>0</v>
      </c>
      <c r="V6098" s="94">
        <f t="array" ref="V6098">IF(COUNTA(Y6096:DP6099)=0,0,IF(ISERROR(HLOOKUP(V6099,Y6099:DP6099,1,FALSE)),0,INDEX(Y6098:DP6098,MATCH(V6097&amp;V6099,Y6097:DP6097&amp;Y6099:DP6099,0))))</f>
        <v>0</v>
      </c>
      <c r="W6098" s="95"/>
      <c r="X6098" s="108"/>
    </row>
    <row r="6099" spans="2:26" ht="13.9" thickBot="1">
      <c r="B6099" s="96"/>
      <c r="C6099" s="97"/>
      <c r="D6099" s="96"/>
      <c r="E6099" s="96"/>
      <c r="F6099" s="96"/>
      <c r="G6099" s="96"/>
      <c r="H6099" s="96"/>
      <c r="I6099" s="96"/>
      <c r="J6099" s="96"/>
      <c r="K6099" s="96"/>
      <c r="L6099" s="96"/>
      <c r="M6099" s="96"/>
      <c r="N6099" s="96"/>
      <c r="O6099" s="96"/>
      <c r="P6099" s="97"/>
      <c r="Q6099" s="218"/>
      <c r="R6099" s="98" t="str">
        <f t="shared" ref="R6099" si="16086">IF(COUNTA(Y6096:DP6099)=0,"none",HLOOKUP(R6097,Y6097:DP6099,3,FALSE))</f>
        <v>none</v>
      </c>
      <c r="S6099" s="99" t="str">
        <f t="shared" ref="S6099" si="16087">IF(COUNTA(Y6096:DP6099)=0,"none",HLOOKUP(S6096,Y6096:DP6099,4,FALSE))</f>
        <v>none</v>
      </c>
      <c r="T6099" s="100"/>
      <c r="U6099" s="100" t="str">
        <f t="array" ref="U6099">IF(COUNTA(Y6096:DP6099)=0,"none",IF($U$2="WAHR",$W$3,Abfrage!$F$4))</f>
        <v>none</v>
      </c>
      <c r="V6099" s="100" t="str">
        <f t="array" ref="V6099">IF(COUNTA(Y6096:DP6099)=0,"none",IF($U$2="WAHR",$W$3,Abfrage!$F$4))</f>
        <v>none</v>
      </c>
      <c r="W6099" s="100" t="str">
        <f t="array" ref="W6099">IF(COUNTA(Y6096:DP6099)=0,"none",IF($U$2="WAHR",$W$3,Abfrage!$F$4))</f>
        <v>none</v>
      </c>
      <c r="X6099" s="109"/>
    </row>
    <row r="6100" spans="2:26">
      <c r="B6100" s="75" t="s">
        <v>3728</v>
      </c>
      <c r="C6100" s="76">
        <v>1000404694</v>
      </c>
      <c r="D6100" s="75" t="s">
        <v>95</v>
      </c>
      <c r="E6100" s="75" t="s">
        <v>148</v>
      </c>
      <c r="F6100" s="75" t="s">
        <v>96</v>
      </c>
      <c r="G6100" s="75" t="s">
        <v>96</v>
      </c>
      <c r="H6100" s="75" t="s">
        <v>50</v>
      </c>
      <c r="I6100" s="75" t="s">
        <v>164</v>
      </c>
      <c r="J6100" s="75" t="s">
        <v>3729</v>
      </c>
      <c r="K6100" s="75" t="s">
        <v>3599</v>
      </c>
      <c r="L6100" s="75" t="s">
        <v>814</v>
      </c>
      <c r="M6100" s="75" t="s">
        <v>313</v>
      </c>
      <c r="N6100" s="75" t="s">
        <v>327</v>
      </c>
      <c r="O6100" s="75" t="s">
        <v>306</v>
      </c>
      <c r="P6100" s="76" t="s">
        <v>306</v>
      </c>
      <c r="Q6100" s="216"/>
      <c r="R6100" s="77">
        <f t="shared" ref="R6100" si="16088">IF(COUNTA(Y6100:DP6103)=0,"01.01.1900",INDEX(Y6100:DP6100,MATCH(R6101,Y6101:DP6101,0)))</f>
        <v>44987</v>
      </c>
      <c r="S6100" s="78">
        <f t="shared" ref="S6100" si="16089">IF(COUNTA(Y6100:DP6103)=0,"01.01.1900",MAX(Y6100:DP6100))</f>
        <v>44987</v>
      </c>
      <c r="T6100" s="79"/>
      <c r="U6100" s="80" t="str">
        <f t="array" ref="U6100">IF(COUNTA(Y6100:DP6103)=0,"01.01.1900",IF(ISERROR(HLOOKUP(U6103,Y6103:DP6103,1,FALSE)),"01.01.1900",INDEX(Y6100:DP6100,MATCH(U6101&amp;U6103,Y6101:DP6101&amp;Y6103:DP6103,0))))</f>
        <v>01.01.1900</v>
      </c>
      <c r="V6100" s="81">
        <f t="shared" ref="V6100" si="16090">IF(COUNTA(Y6100:DP6103)=0,"01.01.1900",_xlfn.MAXIFS(Y6100:DP6100,Y6103:DP6103,V6103))</f>
        <v>0</v>
      </c>
      <c r="W6100" s="82"/>
      <c r="X6100" s="106"/>
      <c r="Y6100" s="141">
        <v>44987</v>
      </c>
      <c r="Z6100" s="141">
        <v>44987</v>
      </c>
    </row>
    <row r="6101" spans="2:26">
      <c r="B6101" s="83"/>
      <c r="C6101" s="84"/>
      <c r="D6101" s="83"/>
      <c r="E6101" s="83"/>
      <c r="F6101" s="83"/>
      <c r="G6101" s="83"/>
      <c r="H6101" s="83"/>
      <c r="I6101" s="83"/>
      <c r="J6101" s="83"/>
      <c r="K6101" s="83"/>
      <c r="L6101" s="83"/>
      <c r="M6101" s="83"/>
      <c r="N6101" s="83"/>
      <c r="O6101" s="83"/>
      <c r="P6101" s="84"/>
      <c r="Q6101" s="217"/>
      <c r="R6101" s="85">
        <f t="shared" ref="R6101" si="16091">IF(COUNTA(Y6100:DP6103)=0,0,MIN(Y6101:DP6101))</f>
        <v>0.60199999999999998</v>
      </c>
      <c r="S6101" s="86">
        <f t="shared" ref="S6101" si="16092">IF(COUNTA(Y6100:DP6103)=0,0,HLOOKUP(S6100,Y6100:DP6103,2,FALSE))</f>
        <v>0.60199999999999998</v>
      </c>
      <c r="T6101" s="87">
        <f t="shared" ref="T6101" si="16093">IF(COUNTA(Y6100:DP6103)=0,0,AVERAGE(Y6101:DP6101))</f>
        <v>0.60199999999999998</v>
      </c>
      <c r="U6101" s="88">
        <f t="shared" ref="U6101" si="16094">IF(COUNTA(Y6100:DP6103)=0,0,_xlfn.MINIFS(Y6101:DP6101,Y6103:DP6103,U6103))</f>
        <v>0</v>
      </c>
      <c r="V6101" s="89">
        <f t="array" ref="V6101">IF(COUNTA(Y6100:DP6103)=0,0,IF(ISERROR(HLOOKUP(V6103,Y6103:DP6103,1,FALSE)),0,INDEX(Y6101:DP6101,MATCH(V6100&amp;V6103,Y6100:DP6100&amp;Y6103:DP6103,0))))</f>
        <v>0</v>
      </c>
      <c r="W6101" s="90">
        <f t="array" ref="W6101">IF(COUNTA(Y6100:DP6103)=0,0,IF(ISERROR(HLOOKUP(W6103,Y6103:DP6103,1,FALSE)),0,AVERAGEIF(Y6103:DP6103,$W6103,Y6101:DP6101)))</f>
        <v>0</v>
      </c>
      <c r="X6101" s="107"/>
      <c r="Y6101" s="142">
        <v>0.60199999999999998</v>
      </c>
      <c r="Z6101" s="142">
        <v>0.60199999999999998</v>
      </c>
    </row>
    <row r="6102" spans="2:26">
      <c r="B6102" s="83"/>
      <c r="C6102" s="84"/>
      <c r="D6102" s="83"/>
      <c r="E6102" s="83"/>
      <c r="F6102" s="83"/>
      <c r="G6102" s="83"/>
      <c r="H6102" s="83"/>
      <c r="I6102" s="83"/>
      <c r="J6102" s="83"/>
      <c r="K6102" s="83"/>
      <c r="L6102" s="83"/>
      <c r="M6102" s="83"/>
      <c r="N6102" s="83"/>
      <c r="O6102" s="83"/>
      <c r="P6102" s="84"/>
      <c r="Q6102" s="217"/>
      <c r="R6102" s="91">
        <f t="shared" ref="R6102" si="16095">IF(COUNTA(Y6100:DP6103)=0,0,HLOOKUP(R6101,Y6101:DP6103,2,FALSE))</f>
        <v>1000</v>
      </c>
      <c r="S6102" s="92">
        <f t="shared" ref="S6102" si="16096">IF(COUNTA(Y6100:DP6103)=0,0,HLOOKUP(S6100,Y6100:DP6103,3,FALSE))</f>
        <v>1000</v>
      </c>
      <c r="T6102" s="93"/>
      <c r="U6102" s="94">
        <f t="array" ref="U6102">IF(COUNTA(Y6100:DP6103)=0,0,IF(ISERROR(HLOOKUP(U6103,Y6103:DP6103,1,FALSE)),0,INDEX(Y6102:DP6102,MATCH(U6101&amp;U6103,Y6101:DP6101&amp;Y6103:DP6103,0))))</f>
        <v>0</v>
      </c>
      <c r="V6102" s="94">
        <f t="array" ref="V6102">IF(COUNTA(Y6100:DP6103)=0,0,IF(ISERROR(HLOOKUP(V6103,Y6103:DP6103,1,FALSE)),0,INDEX(Y6102:DP6102,MATCH(V6101&amp;V6103,Y6101:DP6101&amp;Y6103:DP6103,0))))</f>
        <v>0</v>
      </c>
      <c r="W6102" s="95"/>
      <c r="X6102" s="108"/>
      <c r="Y6102" s="143">
        <v>1000</v>
      </c>
      <c r="Z6102" s="143">
        <v>1000</v>
      </c>
    </row>
    <row r="6103" spans="2:26" ht="13.9" thickBot="1">
      <c r="B6103" s="96"/>
      <c r="C6103" s="97"/>
      <c r="D6103" s="96"/>
      <c r="E6103" s="96"/>
      <c r="F6103" s="96"/>
      <c r="G6103" s="96"/>
      <c r="H6103" s="96"/>
      <c r="I6103" s="96"/>
      <c r="J6103" s="96"/>
      <c r="K6103" s="96"/>
      <c r="L6103" s="96"/>
      <c r="M6103" s="96"/>
      <c r="N6103" s="96"/>
      <c r="O6103" s="96"/>
      <c r="P6103" s="97"/>
      <c r="Q6103" s="218"/>
      <c r="R6103" s="98" t="str">
        <f t="shared" ref="R6103" si="16097">IF(COUNTA(Y6100:DP6103)=0,"none",HLOOKUP(R6101,Y6101:DP6103,3,FALSE))</f>
        <v>www (-30%)</v>
      </c>
      <c r="S6103" s="99" t="str">
        <f t="shared" ref="S6103" si="16098">IF(COUNTA(Y6100:DP6103)=0,"none",HLOOKUP(S6100,Y6100:DP6103,4,FALSE))</f>
        <v>www (-30%)</v>
      </c>
      <c r="T6103" s="100"/>
      <c r="U6103" s="100">
        <f t="array" ref="U6103">IF(COUNTA(Y6100:DP6103)=0,"none",IF($U$2="WAHR",$W$3,Abfrage!$F$4))</f>
        <v>0</v>
      </c>
      <c r="V6103" s="100">
        <f t="array" ref="V6103">IF(COUNTA(Y6100:DP6103)=0,"none",IF($U$2="WAHR",$W$3,Abfrage!$F$4))</f>
        <v>0</v>
      </c>
      <c r="W6103" s="100">
        <f t="array" ref="W6103">IF(COUNTA(Y6100:DP6103)=0,"none",IF($U$2="WAHR",$W$3,Abfrage!$F$4))</f>
        <v>0</v>
      </c>
      <c r="X6103" s="109"/>
      <c r="Y6103" s="144" t="s">
        <v>43</v>
      </c>
      <c r="Z6103" s="144" t="s">
        <v>43</v>
      </c>
    </row>
    <row r="6104" spans="2:26">
      <c r="B6104" s="75" t="s">
        <v>3730</v>
      </c>
      <c r="C6104" s="76">
        <v>1000404695</v>
      </c>
      <c r="D6104" s="75" t="s">
        <v>95</v>
      </c>
      <c r="E6104" s="75" t="s">
        <v>148</v>
      </c>
      <c r="F6104" s="75" t="s">
        <v>96</v>
      </c>
      <c r="G6104" s="75" t="s">
        <v>96</v>
      </c>
      <c r="H6104" s="75" t="e">
        <v>#N/A</v>
      </c>
      <c r="I6104" s="75" t="s">
        <v>164</v>
      </c>
      <c r="J6104" s="75" t="s">
        <v>3731</v>
      </c>
      <c r="K6104" s="75" t="s">
        <v>352</v>
      </c>
      <c r="L6104" s="75" t="s">
        <v>3732</v>
      </c>
      <c r="M6104" s="75" t="s">
        <v>313</v>
      </c>
      <c r="N6104" s="75" t="s">
        <v>327</v>
      </c>
      <c r="O6104" s="75" t="s">
        <v>306</v>
      </c>
      <c r="P6104" s="76" t="s">
        <v>306</v>
      </c>
      <c r="Q6104" s="216"/>
      <c r="R6104" s="77" t="str">
        <f t="shared" ref="R6104" si="16099">IF(COUNTA(Y6104:DP6107)=0,"01.01.1900",INDEX(Y6104:DP6104,MATCH(R6105,Y6105:DP6105,0)))</f>
        <v>01.01.1900</v>
      </c>
      <c r="S6104" s="78" t="str">
        <f t="shared" ref="S6104" si="16100">IF(COUNTA(Y6104:DP6107)=0,"01.01.1900",MAX(Y6104:DP6104))</f>
        <v>01.01.1900</v>
      </c>
      <c r="T6104" s="79"/>
      <c r="U6104" s="80" t="str">
        <f t="array" ref="U6104">IF(COUNTA(Y6104:DP6107)=0,"01.01.1900",IF(ISERROR(HLOOKUP(U6107,Y6107:DP6107,1,FALSE)),"01.01.1900",INDEX(Y6104:DP6104,MATCH(U6105&amp;U6107,Y6105:DP6105&amp;Y6107:DP6107,0))))</f>
        <v>01.01.1900</v>
      </c>
      <c r="V6104" s="81" t="str">
        <f t="shared" ref="V6104" si="16101">IF(COUNTA(Y6104:DP6107)=0,"01.01.1900",_xlfn.MAXIFS(Y6104:DP6104,Y6107:DP6107,V6107))</f>
        <v>01.01.1900</v>
      </c>
      <c r="W6104" s="82"/>
      <c r="X6104" s="106"/>
    </row>
    <row r="6105" spans="2:26">
      <c r="B6105" s="83"/>
      <c r="C6105" s="84"/>
      <c r="D6105" s="83"/>
      <c r="E6105" s="83"/>
      <c r="F6105" s="83"/>
      <c r="G6105" s="83"/>
      <c r="H6105" s="83"/>
      <c r="I6105" s="83"/>
      <c r="J6105" s="83"/>
      <c r="K6105" s="83"/>
      <c r="L6105" s="83"/>
      <c r="M6105" s="83"/>
      <c r="N6105" s="83"/>
      <c r="O6105" s="83"/>
      <c r="P6105" s="84"/>
      <c r="Q6105" s="217"/>
      <c r="R6105" s="85">
        <f t="shared" ref="R6105" si="16102">IF(COUNTA(Y6104:DP6107)=0,0,MIN(Y6105:DP6105))</f>
        <v>0</v>
      </c>
      <c r="S6105" s="86">
        <f t="shared" ref="S6105" si="16103">IF(COUNTA(Y6104:DP6107)=0,0,HLOOKUP(S6104,Y6104:DP6107,2,FALSE))</f>
        <v>0</v>
      </c>
      <c r="T6105" s="87">
        <f t="shared" ref="T6105" si="16104">IF(COUNTA(Y6104:DP6107)=0,0,AVERAGE(Y6105:DP6105))</f>
        <v>0</v>
      </c>
      <c r="U6105" s="88">
        <f t="shared" ref="U6105" si="16105">IF(COUNTA(Y6104:DP6107)=0,0,_xlfn.MINIFS(Y6105:DP6105,Y6107:DP6107,U6107))</f>
        <v>0</v>
      </c>
      <c r="V6105" s="89">
        <f t="array" ref="V6105">IF(COUNTA(Y6104:DP6107)=0,0,IF(ISERROR(HLOOKUP(V6107,Y6107:DP6107,1,FALSE)),0,INDEX(Y6105:DP6105,MATCH(V6104&amp;V6107,Y6104:DP6104&amp;Y6107:DP6107,0))))</f>
        <v>0</v>
      </c>
      <c r="W6105" s="90">
        <f t="array" ref="W6105">IF(COUNTA(Y6104:DP6107)=0,0,IF(ISERROR(HLOOKUP(W6107,Y6107:DP6107,1,FALSE)),0,AVERAGEIF(Y6107:DP6107,$W6107,Y6105:DP6105)))</f>
        <v>0</v>
      </c>
      <c r="X6105" s="107"/>
    </row>
    <row r="6106" spans="2:26">
      <c r="B6106" s="83"/>
      <c r="C6106" s="84"/>
      <c r="D6106" s="83"/>
      <c r="E6106" s="83"/>
      <c r="F6106" s="83"/>
      <c r="G6106" s="83"/>
      <c r="H6106" s="83"/>
      <c r="I6106" s="83"/>
      <c r="J6106" s="83"/>
      <c r="K6106" s="83"/>
      <c r="L6106" s="83"/>
      <c r="M6106" s="83"/>
      <c r="N6106" s="83"/>
      <c r="O6106" s="83"/>
      <c r="P6106" s="84"/>
      <c r="Q6106" s="217"/>
      <c r="R6106" s="91">
        <f t="shared" ref="R6106" si="16106">IF(COUNTA(Y6104:DP6107)=0,0,HLOOKUP(R6105,Y6105:DP6107,2,FALSE))</f>
        <v>0</v>
      </c>
      <c r="S6106" s="92">
        <f t="shared" ref="S6106" si="16107">IF(COUNTA(Y6104:DP6107)=0,0,HLOOKUP(S6104,Y6104:DP6107,3,FALSE))</f>
        <v>0</v>
      </c>
      <c r="T6106" s="93"/>
      <c r="U6106" s="94">
        <f t="array" ref="U6106">IF(COUNTA(Y6104:DP6107)=0,0,IF(ISERROR(HLOOKUP(U6107,Y6107:DP6107,1,FALSE)),0,INDEX(Y6106:DP6106,MATCH(U6105&amp;U6107,Y6105:DP6105&amp;Y6107:DP6107,0))))</f>
        <v>0</v>
      </c>
      <c r="V6106" s="94">
        <f t="array" ref="V6106">IF(COUNTA(Y6104:DP6107)=0,0,IF(ISERROR(HLOOKUP(V6107,Y6107:DP6107,1,FALSE)),0,INDEX(Y6106:DP6106,MATCH(V6105&amp;V6107,Y6105:DP6105&amp;Y6107:DP6107,0))))</f>
        <v>0</v>
      </c>
      <c r="W6106" s="95"/>
      <c r="X6106" s="108"/>
    </row>
    <row r="6107" spans="2:26" ht="13.9" thickBot="1">
      <c r="B6107" s="96"/>
      <c r="C6107" s="97"/>
      <c r="D6107" s="96"/>
      <c r="E6107" s="96"/>
      <c r="F6107" s="96"/>
      <c r="G6107" s="96"/>
      <c r="H6107" s="96"/>
      <c r="I6107" s="96"/>
      <c r="J6107" s="96"/>
      <c r="K6107" s="96"/>
      <c r="L6107" s="96"/>
      <c r="M6107" s="96"/>
      <c r="N6107" s="96"/>
      <c r="O6107" s="96"/>
      <c r="P6107" s="97"/>
      <c r="Q6107" s="218"/>
      <c r="R6107" s="98" t="str">
        <f t="shared" ref="R6107" si="16108">IF(COUNTA(Y6104:DP6107)=0,"none",HLOOKUP(R6105,Y6105:DP6107,3,FALSE))</f>
        <v>none</v>
      </c>
      <c r="S6107" s="99" t="str">
        <f t="shared" ref="S6107" si="16109">IF(COUNTA(Y6104:DP6107)=0,"none",HLOOKUP(S6104,Y6104:DP6107,4,FALSE))</f>
        <v>none</v>
      </c>
      <c r="T6107" s="100"/>
      <c r="U6107" s="100" t="str">
        <f t="array" ref="U6107">IF(COUNTA(Y6104:DP6107)=0,"none",IF($U$2="WAHR",$W$3,Abfrage!$F$4))</f>
        <v>none</v>
      </c>
      <c r="V6107" s="100" t="str">
        <f t="array" ref="V6107">IF(COUNTA(Y6104:DP6107)=0,"none",IF($U$2="WAHR",$W$3,Abfrage!$F$4))</f>
        <v>none</v>
      </c>
      <c r="W6107" s="100" t="str">
        <f t="array" ref="W6107">IF(COUNTA(Y6104:DP6107)=0,"none",IF($U$2="WAHR",$W$3,Abfrage!$F$4))</f>
        <v>none</v>
      </c>
      <c r="X6107" s="109"/>
    </row>
    <row r="6108" spans="2:26">
      <c r="B6108" s="75" t="s">
        <v>3733</v>
      </c>
      <c r="C6108" s="76">
        <v>1000404847</v>
      </c>
      <c r="D6108" s="75" t="s">
        <v>95</v>
      </c>
      <c r="E6108" s="75" t="s">
        <v>148</v>
      </c>
      <c r="F6108" s="75" t="s">
        <v>175</v>
      </c>
      <c r="G6108" s="75" t="s">
        <v>175</v>
      </c>
      <c r="H6108" s="75" t="e">
        <v>#N/A</v>
      </c>
      <c r="I6108" s="75" t="s">
        <v>164</v>
      </c>
      <c r="J6108" s="75" t="s">
        <v>3734</v>
      </c>
      <c r="K6108" s="75" t="s">
        <v>352</v>
      </c>
      <c r="L6108" s="75" t="s">
        <v>3732</v>
      </c>
      <c r="M6108" s="75" t="s">
        <v>307</v>
      </c>
      <c r="N6108" s="75" t="s">
        <v>327</v>
      </c>
      <c r="O6108" s="75" t="s">
        <v>306</v>
      </c>
      <c r="P6108" s="76" t="s">
        <v>306</v>
      </c>
      <c r="Q6108" s="216"/>
      <c r="R6108" s="77" t="str">
        <f t="shared" ref="R6108" si="16110">IF(COUNTA(Y6108:DP6111)=0,"01.01.1900",INDEX(Y6108:DP6108,MATCH(R6109,Y6109:DP6109,0)))</f>
        <v>01.01.1900</v>
      </c>
      <c r="S6108" s="78" t="str">
        <f t="shared" ref="S6108" si="16111">IF(COUNTA(Y6108:DP6111)=0,"01.01.1900",MAX(Y6108:DP6108))</f>
        <v>01.01.1900</v>
      </c>
      <c r="T6108" s="79"/>
      <c r="U6108" s="80" t="str">
        <f t="array" ref="U6108">IF(COUNTA(Y6108:DP6111)=0,"01.01.1900",IF(ISERROR(HLOOKUP(U6111,Y6111:DP6111,1,FALSE)),"01.01.1900",INDEX(Y6108:DP6108,MATCH(U6109&amp;U6111,Y6109:DP6109&amp;Y6111:DP6111,0))))</f>
        <v>01.01.1900</v>
      </c>
      <c r="V6108" s="81" t="str">
        <f t="shared" ref="V6108" si="16112">IF(COUNTA(Y6108:DP6111)=0,"01.01.1900",_xlfn.MAXIFS(Y6108:DP6108,Y6111:DP6111,V6111))</f>
        <v>01.01.1900</v>
      </c>
      <c r="W6108" s="82"/>
      <c r="X6108" s="106"/>
    </row>
    <row r="6109" spans="2:26">
      <c r="B6109" s="83"/>
      <c r="C6109" s="84"/>
      <c r="D6109" s="83"/>
      <c r="E6109" s="83"/>
      <c r="F6109" s="83"/>
      <c r="G6109" s="83"/>
      <c r="H6109" s="83"/>
      <c r="I6109" s="83"/>
      <c r="J6109" s="83"/>
      <c r="K6109" s="83"/>
      <c r="L6109" s="83"/>
      <c r="M6109" s="83"/>
      <c r="N6109" s="83"/>
      <c r="O6109" s="83"/>
      <c r="P6109" s="84"/>
      <c r="Q6109" s="217"/>
      <c r="R6109" s="85">
        <f t="shared" ref="R6109" si="16113">IF(COUNTA(Y6108:DP6111)=0,0,MIN(Y6109:DP6109))</f>
        <v>0</v>
      </c>
      <c r="S6109" s="86">
        <f t="shared" ref="S6109" si="16114">IF(COUNTA(Y6108:DP6111)=0,0,HLOOKUP(S6108,Y6108:DP6111,2,FALSE))</f>
        <v>0</v>
      </c>
      <c r="T6109" s="87">
        <f t="shared" ref="T6109" si="16115">IF(COUNTA(Y6108:DP6111)=0,0,AVERAGE(Y6109:DP6109))</f>
        <v>0</v>
      </c>
      <c r="U6109" s="88">
        <f t="shared" ref="U6109" si="16116">IF(COUNTA(Y6108:DP6111)=0,0,_xlfn.MINIFS(Y6109:DP6109,Y6111:DP6111,U6111))</f>
        <v>0</v>
      </c>
      <c r="V6109" s="89">
        <f t="array" ref="V6109">IF(COUNTA(Y6108:DP6111)=0,0,IF(ISERROR(HLOOKUP(V6111,Y6111:DP6111,1,FALSE)),0,INDEX(Y6109:DP6109,MATCH(V6108&amp;V6111,Y6108:DP6108&amp;Y6111:DP6111,0))))</f>
        <v>0</v>
      </c>
      <c r="W6109" s="90">
        <f t="array" ref="W6109">IF(COUNTA(Y6108:DP6111)=0,0,IF(ISERROR(HLOOKUP(W6111,Y6111:DP6111,1,FALSE)),0,AVERAGEIF(Y6111:DP6111,$W6111,Y6109:DP6109)))</f>
        <v>0</v>
      </c>
      <c r="X6109" s="107"/>
    </row>
    <row r="6110" spans="2:26">
      <c r="B6110" s="83"/>
      <c r="C6110" s="84"/>
      <c r="D6110" s="83"/>
      <c r="E6110" s="83"/>
      <c r="F6110" s="83"/>
      <c r="G6110" s="83"/>
      <c r="H6110" s="83"/>
      <c r="I6110" s="83"/>
      <c r="J6110" s="83"/>
      <c r="K6110" s="83"/>
      <c r="L6110" s="83"/>
      <c r="M6110" s="83"/>
      <c r="N6110" s="83"/>
      <c r="O6110" s="83"/>
      <c r="P6110" s="84"/>
      <c r="Q6110" s="217"/>
      <c r="R6110" s="91">
        <f t="shared" ref="R6110" si="16117">IF(COUNTA(Y6108:DP6111)=0,0,HLOOKUP(R6109,Y6109:DP6111,2,FALSE))</f>
        <v>0</v>
      </c>
      <c r="S6110" s="92">
        <f t="shared" ref="S6110" si="16118">IF(COUNTA(Y6108:DP6111)=0,0,HLOOKUP(S6108,Y6108:DP6111,3,FALSE))</f>
        <v>0</v>
      </c>
      <c r="T6110" s="93"/>
      <c r="U6110" s="94">
        <f t="array" ref="U6110">IF(COUNTA(Y6108:DP6111)=0,0,IF(ISERROR(HLOOKUP(U6111,Y6111:DP6111,1,FALSE)),0,INDEX(Y6110:DP6110,MATCH(U6109&amp;U6111,Y6109:DP6109&amp;Y6111:DP6111,0))))</f>
        <v>0</v>
      </c>
      <c r="V6110" s="94">
        <f t="array" ref="V6110">IF(COUNTA(Y6108:DP6111)=0,0,IF(ISERROR(HLOOKUP(V6111,Y6111:DP6111,1,FALSE)),0,INDEX(Y6110:DP6110,MATCH(V6109&amp;V6111,Y6109:DP6109&amp;Y6111:DP6111,0))))</f>
        <v>0</v>
      </c>
      <c r="W6110" s="95"/>
      <c r="X6110" s="108"/>
    </row>
    <row r="6111" spans="2:26" ht="13.9" thickBot="1">
      <c r="B6111" s="96"/>
      <c r="C6111" s="97"/>
      <c r="D6111" s="96"/>
      <c r="E6111" s="96"/>
      <c r="F6111" s="96"/>
      <c r="G6111" s="96"/>
      <c r="H6111" s="96"/>
      <c r="I6111" s="96"/>
      <c r="J6111" s="96"/>
      <c r="K6111" s="96"/>
      <c r="L6111" s="96"/>
      <c r="M6111" s="96"/>
      <c r="N6111" s="96"/>
      <c r="O6111" s="96"/>
      <c r="P6111" s="97"/>
      <c r="Q6111" s="218"/>
      <c r="R6111" s="98" t="str">
        <f t="shared" ref="R6111" si="16119">IF(COUNTA(Y6108:DP6111)=0,"none",HLOOKUP(R6109,Y6109:DP6111,3,FALSE))</f>
        <v>none</v>
      </c>
      <c r="S6111" s="99" t="str">
        <f t="shared" ref="S6111" si="16120">IF(COUNTA(Y6108:DP6111)=0,"none",HLOOKUP(S6108,Y6108:DP6111,4,FALSE))</f>
        <v>none</v>
      </c>
      <c r="T6111" s="100"/>
      <c r="U6111" s="100" t="str">
        <f t="array" ref="U6111">IF(COUNTA(Y6108:DP6111)=0,"none",IF($U$2="WAHR",$W$3,Abfrage!$F$4))</f>
        <v>none</v>
      </c>
      <c r="V6111" s="100" t="str">
        <f t="array" ref="V6111">IF(COUNTA(Y6108:DP6111)=0,"none",IF($U$2="WAHR",$W$3,Abfrage!$F$4))</f>
        <v>none</v>
      </c>
      <c r="W6111" s="100" t="str">
        <f t="array" ref="W6111">IF(COUNTA(Y6108:DP6111)=0,"none",IF($U$2="WAHR",$W$3,Abfrage!$F$4))</f>
        <v>none</v>
      </c>
      <c r="X6111" s="109"/>
    </row>
    <row r="6112" spans="2:26">
      <c r="B6112" s="75" t="s">
        <v>3735</v>
      </c>
      <c r="C6112" s="76">
        <v>1000404843</v>
      </c>
      <c r="D6112" s="75" t="s">
        <v>95</v>
      </c>
      <c r="E6112" s="75" t="s">
        <v>96</v>
      </c>
      <c r="F6112" s="75" t="s">
        <v>97</v>
      </c>
      <c r="G6112" s="75" t="s">
        <v>97</v>
      </c>
      <c r="H6112" s="75" t="e">
        <v>#N/A</v>
      </c>
      <c r="I6112" s="75" t="s">
        <v>164</v>
      </c>
      <c r="J6112" s="75" t="s">
        <v>3736</v>
      </c>
      <c r="K6112" s="75" t="s">
        <v>306</v>
      </c>
      <c r="L6112" s="75" t="s">
        <v>306</v>
      </c>
      <c r="M6112" s="75" t="s">
        <v>313</v>
      </c>
      <c r="N6112" s="75" t="s">
        <v>360</v>
      </c>
      <c r="O6112" s="75" t="s">
        <v>306</v>
      </c>
      <c r="P6112" s="76" t="s">
        <v>306</v>
      </c>
      <c r="Q6112" s="216"/>
      <c r="R6112" s="77" t="str">
        <f t="shared" ref="R6112" si="16121">IF(COUNTA(Y6112:DP6115)=0,"01.01.1900",INDEX(Y6112:DP6112,MATCH(R6113,Y6113:DP6113,0)))</f>
        <v>01.01.1900</v>
      </c>
      <c r="S6112" s="78" t="str">
        <f t="shared" ref="S6112" si="16122">IF(COUNTA(Y6112:DP6115)=0,"01.01.1900",MAX(Y6112:DP6112))</f>
        <v>01.01.1900</v>
      </c>
      <c r="T6112" s="79"/>
      <c r="U6112" s="80" t="str">
        <f t="array" ref="U6112">IF(COUNTA(Y6112:DP6115)=0,"01.01.1900",IF(ISERROR(HLOOKUP(U6115,Y6115:DP6115,1,FALSE)),"01.01.1900",INDEX(Y6112:DP6112,MATCH(U6113&amp;U6115,Y6113:DP6113&amp;Y6115:DP6115,0))))</f>
        <v>01.01.1900</v>
      </c>
      <c r="V6112" s="81" t="str">
        <f t="shared" ref="V6112" si="16123">IF(COUNTA(Y6112:DP6115)=0,"01.01.1900",_xlfn.MAXIFS(Y6112:DP6112,Y6115:DP6115,V6115))</f>
        <v>01.01.1900</v>
      </c>
      <c r="W6112" s="82"/>
      <c r="X6112" s="106"/>
    </row>
    <row r="6113" spans="2:25">
      <c r="B6113" s="83"/>
      <c r="C6113" s="84"/>
      <c r="D6113" s="83"/>
      <c r="E6113" s="83"/>
      <c r="F6113" s="83"/>
      <c r="G6113" s="83"/>
      <c r="H6113" s="83"/>
      <c r="I6113" s="83"/>
      <c r="J6113" s="83"/>
      <c r="K6113" s="83"/>
      <c r="L6113" s="83"/>
      <c r="M6113" s="83"/>
      <c r="N6113" s="83"/>
      <c r="O6113" s="83"/>
      <c r="P6113" s="84"/>
      <c r="Q6113" s="217"/>
      <c r="R6113" s="85">
        <f t="shared" ref="R6113" si="16124">IF(COUNTA(Y6112:DP6115)=0,0,MIN(Y6113:DP6113))</f>
        <v>0</v>
      </c>
      <c r="S6113" s="86">
        <f t="shared" ref="S6113" si="16125">IF(COUNTA(Y6112:DP6115)=0,0,HLOOKUP(S6112,Y6112:DP6115,2,FALSE))</f>
        <v>0</v>
      </c>
      <c r="T6113" s="87">
        <f t="shared" ref="T6113" si="16126">IF(COUNTA(Y6112:DP6115)=0,0,AVERAGE(Y6113:DP6113))</f>
        <v>0</v>
      </c>
      <c r="U6113" s="88">
        <f t="shared" ref="U6113" si="16127">IF(COUNTA(Y6112:DP6115)=0,0,_xlfn.MINIFS(Y6113:DP6113,Y6115:DP6115,U6115))</f>
        <v>0</v>
      </c>
      <c r="V6113" s="89">
        <f t="array" ref="V6113">IF(COUNTA(Y6112:DP6115)=0,0,IF(ISERROR(HLOOKUP(V6115,Y6115:DP6115,1,FALSE)),0,INDEX(Y6113:DP6113,MATCH(V6112&amp;V6115,Y6112:DP6112&amp;Y6115:DP6115,0))))</f>
        <v>0</v>
      </c>
      <c r="W6113" s="90">
        <f t="array" ref="W6113">IF(COUNTA(Y6112:DP6115)=0,0,IF(ISERROR(HLOOKUP(W6115,Y6115:DP6115,1,FALSE)),0,AVERAGEIF(Y6115:DP6115,$W6115,Y6113:DP6113)))</f>
        <v>0</v>
      </c>
      <c r="X6113" s="107"/>
    </row>
    <row r="6114" spans="2:25">
      <c r="B6114" s="83"/>
      <c r="C6114" s="84"/>
      <c r="D6114" s="83"/>
      <c r="E6114" s="83"/>
      <c r="F6114" s="83"/>
      <c r="G6114" s="83"/>
      <c r="H6114" s="83"/>
      <c r="I6114" s="83"/>
      <c r="J6114" s="83"/>
      <c r="K6114" s="83"/>
      <c r="L6114" s="83"/>
      <c r="M6114" s="83"/>
      <c r="N6114" s="83"/>
      <c r="O6114" s="83"/>
      <c r="P6114" s="84"/>
      <c r="Q6114" s="217"/>
      <c r="R6114" s="91">
        <f t="shared" ref="R6114" si="16128">IF(COUNTA(Y6112:DP6115)=0,0,HLOOKUP(R6113,Y6113:DP6115,2,FALSE))</f>
        <v>0</v>
      </c>
      <c r="S6114" s="92">
        <f t="shared" ref="S6114" si="16129">IF(COUNTA(Y6112:DP6115)=0,0,HLOOKUP(S6112,Y6112:DP6115,3,FALSE))</f>
        <v>0</v>
      </c>
      <c r="T6114" s="93"/>
      <c r="U6114" s="94">
        <f t="array" ref="U6114">IF(COUNTA(Y6112:DP6115)=0,0,IF(ISERROR(HLOOKUP(U6115,Y6115:DP6115,1,FALSE)),0,INDEX(Y6114:DP6114,MATCH(U6113&amp;U6115,Y6113:DP6113&amp;Y6115:DP6115,0))))</f>
        <v>0</v>
      </c>
      <c r="V6114" s="94">
        <f t="array" ref="V6114">IF(COUNTA(Y6112:DP6115)=0,0,IF(ISERROR(HLOOKUP(V6115,Y6115:DP6115,1,FALSE)),0,INDEX(Y6114:DP6114,MATCH(V6113&amp;V6115,Y6113:DP6113&amp;Y6115:DP6115,0))))</f>
        <v>0</v>
      </c>
      <c r="W6114" s="95"/>
      <c r="X6114" s="108"/>
    </row>
    <row r="6115" spans="2:25" ht="13.9" thickBot="1">
      <c r="B6115" s="96"/>
      <c r="C6115" s="97"/>
      <c r="D6115" s="96"/>
      <c r="E6115" s="96"/>
      <c r="F6115" s="96"/>
      <c r="G6115" s="96"/>
      <c r="H6115" s="96"/>
      <c r="I6115" s="96"/>
      <c r="J6115" s="96"/>
      <c r="K6115" s="96"/>
      <c r="L6115" s="96"/>
      <c r="M6115" s="96"/>
      <c r="N6115" s="96"/>
      <c r="O6115" s="96"/>
      <c r="P6115" s="97"/>
      <c r="Q6115" s="218"/>
      <c r="R6115" s="98" t="str">
        <f t="shared" ref="R6115" si="16130">IF(COUNTA(Y6112:DP6115)=0,"none",HLOOKUP(R6113,Y6113:DP6115,3,FALSE))</f>
        <v>none</v>
      </c>
      <c r="S6115" s="99" t="str">
        <f t="shared" ref="S6115" si="16131">IF(COUNTA(Y6112:DP6115)=0,"none",HLOOKUP(S6112,Y6112:DP6115,4,FALSE))</f>
        <v>none</v>
      </c>
      <c r="T6115" s="100"/>
      <c r="U6115" s="100" t="str">
        <f t="array" ref="U6115">IF(COUNTA(Y6112:DP6115)=0,"none",IF($U$2="WAHR",$W$3,Abfrage!$F$4))</f>
        <v>none</v>
      </c>
      <c r="V6115" s="100" t="str">
        <f t="array" ref="V6115">IF(COUNTA(Y6112:DP6115)=0,"none",IF($U$2="WAHR",$W$3,Abfrage!$F$4))</f>
        <v>none</v>
      </c>
      <c r="W6115" s="100" t="str">
        <f t="array" ref="W6115">IF(COUNTA(Y6112:DP6115)=0,"none",IF($U$2="WAHR",$W$3,Abfrage!$F$4))</f>
        <v>none</v>
      </c>
      <c r="X6115" s="109"/>
    </row>
    <row r="6116" spans="2:25">
      <c r="B6116" s="75" t="s">
        <v>3737</v>
      </c>
      <c r="C6116" s="76">
        <v>1000404845</v>
      </c>
      <c r="D6116" s="75" t="s">
        <v>95</v>
      </c>
      <c r="E6116" s="75" t="s">
        <v>175</v>
      </c>
      <c r="F6116" s="75" t="s">
        <v>97</v>
      </c>
      <c r="G6116" s="75" t="s">
        <v>97</v>
      </c>
      <c r="H6116" s="75" t="e">
        <v>#N/A</v>
      </c>
      <c r="I6116" s="75" t="s">
        <v>164</v>
      </c>
      <c r="J6116" s="75" t="s">
        <v>3738</v>
      </c>
      <c r="K6116" s="75" t="s">
        <v>306</v>
      </c>
      <c r="L6116" s="75" t="s">
        <v>306</v>
      </c>
      <c r="M6116" s="75" t="s">
        <v>307</v>
      </c>
      <c r="N6116" s="75" t="s">
        <v>360</v>
      </c>
      <c r="O6116" s="75" t="s">
        <v>306</v>
      </c>
      <c r="P6116" s="76" t="s">
        <v>306</v>
      </c>
      <c r="Q6116" s="216"/>
      <c r="R6116" s="77" t="str">
        <f t="shared" ref="R6116" si="16132">IF(COUNTA(Y6116:DP6119)=0,"01.01.1900",INDEX(Y6116:DP6116,MATCH(R6117,Y6117:DP6117,0)))</f>
        <v>01.01.1900</v>
      </c>
      <c r="S6116" s="78" t="str">
        <f t="shared" ref="S6116" si="16133">IF(COUNTA(Y6116:DP6119)=0,"01.01.1900",MAX(Y6116:DP6116))</f>
        <v>01.01.1900</v>
      </c>
      <c r="T6116" s="79"/>
      <c r="U6116" s="80" t="str">
        <f t="array" ref="U6116">IF(COUNTA(Y6116:DP6119)=0,"01.01.1900",IF(ISERROR(HLOOKUP(U6119,Y6119:DP6119,1,FALSE)),"01.01.1900",INDEX(Y6116:DP6116,MATCH(U6117&amp;U6119,Y6117:DP6117&amp;Y6119:DP6119,0))))</f>
        <v>01.01.1900</v>
      </c>
      <c r="V6116" s="81" t="str">
        <f t="shared" ref="V6116" si="16134">IF(COUNTA(Y6116:DP6119)=0,"01.01.1900",_xlfn.MAXIFS(Y6116:DP6116,Y6119:DP6119,V6119))</f>
        <v>01.01.1900</v>
      </c>
      <c r="W6116" s="82"/>
      <c r="X6116" s="106"/>
    </row>
    <row r="6117" spans="2:25">
      <c r="B6117" s="83"/>
      <c r="C6117" s="84"/>
      <c r="D6117" s="83"/>
      <c r="E6117" s="83"/>
      <c r="F6117" s="83"/>
      <c r="G6117" s="83"/>
      <c r="H6117" s="83"/>
      <c r="I6117" s="83"/>
      <c r="J6117" s="83"/>
      <c r="K6117" s="83"/>
      <c r="L6117" s="83"/>
      <c r="M6117" s="83"/>
      <c r="N6117" s="83"/>
      <c r="O6117" s="83"/>
      <c r="P6117" s="84"/>
      <c r="Q6117" s="217"/>
      <c r="R6117" s="85">
        <f t="shared" ref="R6117" si="16135">IF(COUNTA(Y6116:DP6119)=0,0,MIN(Y6117:DP6117))</f>
        <v>0</v>
      </c>
      <c r="S6117" s="86">
        <f t="shared" ref="S6117" si="16136">IF(COUNTA(Y6116:DP6119)=0,0,HLOOKUP(S6116,Y6116:DP6119,2,FALSE))</f>
        <v>0</v>
      </c>
      <c r="T6117" s="87">
        <f t="shared" ref="T6117" si="16137">IF(COUNTA(Y6116:DP6119)=0,0,AVERAGE(Y6117:DP6117))</f>
        <v>0</v>
      </c>
      <c r="U6117" s="88">
        <f t="shared" ref="U6117" si="16138">IF(COUNTA(Y6116:DP6119)=0,0,_xlfn.MINIFS(Y6117:DP6117,Y6119:DP6119,U6119))</f>
        <v>0</v>
      </c>
      <c r="V6117" s="89">
        <f t="array" ref="V6117">IF(COUNTA(Y6116:DP6119)=0,0,IF(ISERROR(HLOOKUP(V6119,Y6119:DP6119,1,FALSE)),0,INDEX(Y6117:DP6117,MATCH(V6116&amp;V6119,Y6116:DP6116&amp;Y6119:DP6119,0))))</f>
        <v>0</v>
      </c>
      <c r="W6117" s="90">
        <f t="array" ref="W6117">IF(COUNTA(Y6116:DP6119)=0,0,IF(ISERROR(HLOOKUP(W6119,Y6119:DP6119,1,FALSE)),0,AVERAGEIF(Y6119:DP6119,$W6119,Y6117:DP6117)))</f>
        <v>0</v>
      </c>
      <c r="X6117" s="107"/>
    </row>
    <row r="6118" spans="2:25">
      <c r="B6118" s="83"/>
      <c r="C6118" s="84"/>
      <c r="D6118" s="83"/>
      <c r="E6118" s="83"/>
      <c r="F6118" s="83"/>
      <c r="G6118" s="83"/>
      <c r="H6118" s="83"/>
      <c r="I6118" s="83"/>
      <c r="J6118" s="83"/>
      <c r="K6118" s="83"/>
      <c r="L6118" s="83"/>
      <c r="M6118" s="83"/>
      <c r="N6118" s="83"/>
      <c r="O6118" s="83"/>
      <c r="P6118" s="84"/>
      <c r="Q6118" s="217"/>
      <c r="R6118" s="91">
        <f t="shared" ref="R6118" si="16139">IF(COUNTA(Y6116:DP6119)=0,0,HLOOKUP(R6117,Y6117:DP6119,2,FALSE))</f>
        <v>0</v>
      </c>
      <c r="S6118" s="92">
        <f t="shared" ref="S6118" si="16140">IF(COUNTA(Y6116:DP6119)=0,0,HLOOKUP(S6116,Y6116:DP6119,3,FALSE))</f>
        <v>0</v>
      </c>
      <c r="T6118" s="93"/>
      <c r="U6118" s="94">
        <f t="array" ref="U6118">IF(COUNTA(Y6116:DP6119)=0,0,IF(ISERROR(HLOOKUP(U6119,Y6119:DP6119,1,FALSE)),0,INDEX(Y6118:DP6118,MATCH(U6117&amp;U6119,Y6117:DP6117&amp;Y6119:DP6119,0))))</f>
        <v>0</v>
      </c>
      <c r="V6118" s="94">
        <f t="array" ref="V6118">IF(COUNTA(Y6116:DP6119)=0,0,IF(ISERROR(HLOOKUP(V6119,Y6119:DP6119,1,FALSE)),0,INDEX(Y6118:DP6118,MATCH(V6117&amp;V6119,Y6117:DP6117&amp;Y6119:DP6119,0))))</f>
        <v>0</v>
      </c>
      <c r="W6118" s="95"/>
      <c r="X6118" s="108"/>
    </row>
    <row r="6119" spans="2:25" ht="13.9" thickBot="1">
      <c r="B6119" s="96"/>
      <c r="C6119" s="97"/>
      <c r="D6119" s="96"/>
      <c r="E6119" s="96"/>
      <c r="F6119" s="96"/>
      <c r="G6119" s="96"/>
      <c r="H6119" s="96"/>
      <c r="I6119" s="96"/>
      <c r="J6119" s="96"/>
      <c r="K6119" s="96"/>
      <c r="L6119" s="96"/>
      <c r="M6119" s="96"/>
      <c r="N6119" s="96"/>
      <c r="O6119" s="96"/>
      <c r="P6119" s="97"/>
      <c r="Q6119" s="218"/>
      <c r="R6119" s="98" t="str">
        <f t="shared" ref="R6119" si="16141">IF(COUNTA(Y6116:DP6119)=0,"none",HLOOKUP(R6117,Y6117:DP6119,3,FALSE))</f>
        <v>none</v>
      </c>
      <c r="S6119" s="99" t="str">
        <f t="shared" ref="S6119" si="16142">IF(COUNTA(Y6116:DP6119)=0,"none",HLOOKUP(S6116,Y6116:DP6119,4,FALSE))</f>
        <v>none</v>
      </c>
      <c r="T6119" s="100"/>
      <c r="U6119" s="100" t="str">
        <f t="array" ref="U6119">IF(COUNTA(Y6116:DP6119)=0,"none",IF($U$2="WAHR",$W$3,Abfrage!$F$4))</f>
        <v>none</v>
      </c>
      <c r="V6119" s="100" t="str">
        <f t="array" ref="V6119">IF(COUNTA(Y6116:DP6119)=0,"none",IF($U$2="WAHR",$W$3,Abfrage!$F$4))</f>
        <v>none</v>
      </c>
      <c r="W6119" s="100" t="str">
        <f t="array" ref="W6119">IF(COUNTA(Y6116:DP6119)=0,"none",IF($U$2="WAHR",$W$3,Abfrage!$F$4))</f>
        <v>none</v>
      </c>
      <c r="X6119" s="109"/>
    </row>
    <row r="6120" spans="2:25">
      <c r="B6120" s="75" t="s">
        <v>3739</v>
      </c>
      <c r="C6120" s="76">
        <v>1000404550</v>
      </c>
      <c r="D6120" s="75" t="s">
        <v>217</v>
      </c>
      <c r="E6120" s="75" t="s">
        <v>138</v>
      </c>
      <c r="F6120" s="75" t="s">
        <v>306</v>
      </c>
      <c r="G6120" s="75" t="s">
        <v>3740</v>
      </c>
      <c r="H6120" s="75" t="e">
        <v>#N/A</v>
      </c>
      <c r="I6120" s="75" t="s">
        <v>3741</v>
      </c>
      <c r="J6120" s="75" t="s">
        <v>3742</v>
      </c>
      <c r="K6120" s="75" t="s">
        <v>306</v>
      </c>
      <c r="L6120" s="75" t="s">
        <v>306</v>
      </c>
      <c r="M6120" s="75" t="s">
        <v>306</v>
      </c>
      <c r="N6120" s="75" t="s">
        <v>352</v>
      </c>
      <c r="O6120" s="75" t="s">
        <v>306</v>
      </c>
      <c r="P6120" s="76" t="s">
        <v>306</v>
      </c>
      <c r="Q6120" s="216"/>
      <c r="R6120" s="77" t="str">
        <f t="shared" ref="R6120" si="16143">IF(COUNTA(Y6120:DP6123)=0,"01.01.1900",INDEX(Y6120:DP6120,MATCH(R6121,Y6121:DP6121,0)))</f>
        <v>01.01.1900</v>
      </c>
      <c r="S6120" s="78" t="str">
        <f t="shared" ref="S6120" si="16144">IF(COUNTA(Y6120:DP6123)=0,"01.01.1900",MAX(Y6120:DP6120))</f>
        <v>01.01.1900</v>
      </c>
      <c r="T6120" s="79"/>
      <c r="U6120" s="80" t="str">
        <f t="array" ref="U6120">IF(COUNTA(Y6120:DP6123)=0,"01.01.1900",IF(ISERROR(HLOOKUP(U6123,Y6123:DP6123,1,FALSE)),"01.01.1900",INDEX(Y6120:DP6120,MATCH(U6121&amp;U6123,Y6121:DP6121&amp;Y6123:DP6123,0))))</f>
        <v>01.01.1900</v>
      </c>
      <c r="V6120" s="81" t="str">
        <f t="shared" ref="V6120" si="16145">IF(COUNTA(Y6120:DP6123)=0,"01.01.1900",_xlfn.MAXIFS(Y6120:DP6120,Y6123:DP6123,V6123))</f>
        <v>01.01.1900</v>
      </c>
      <c r="W6120" s="82"/>
      <c r="X6120" s="106"/>
    </row>
    <row r="6121" spans="2:25">
      <c r="B6121" s="83"/>
      <c r="C6121" s="84"/>
      <c r="D6121" s="83"/>
      <c r="E6121" s="83"/>
      <c r="F6121" s="83"/>
      <c r="G6121" s="83"/>
      <c r="H6121" s="83"/>
      <c r="I6121" s="83"/>
      <c r="J6121" s="83"/>
      <c r="K6121" s="83"/>
      <c r="L6121" s="83"/>
      <c r="M6121" s="83"/>
      <c r="N6121" s="83"/>
      <c r="O6121" s="83"/>
      <c r="P6121" s="84"/>
      <c r="Q6121" s="217"/>
      <c r="R6121" s="85">
        <f t="shared" ref="R6121" si="16146">IF(COUNTA(Y6120:DP6123)=0,0,MIN(Y6121:DP6121))</f>
        <v>0</v>
      </c>
      <c r="S6121" s="86">
        <f t="shared" ref="S6121" si="16147">IF(COUNTA(Y6120:DP6123)=0,0,HLOOKUP(S6120,Y6120:DP6123,2,FALSE))</f>
        <v>0</v>
      </c>
      <c r="T6121" s="87">
        <f t="shared" ref="T6121" si="16148">IF(COUNTA(Y6120:DP6123)=0,0,AVERAGE(Y6121:DP6121))</f>
        <v>0</v>
      </c>
      <c r="U6121" s="88">
        <f t="shared" ref="U6121" si="16149">IF(COUNTA(Y6120:DP6123)=0,0,_xlfn.MINIFS(Y6121:DP6121,Y6123:DP6123,U6123))</f>
        <v>0</v>
      </c>
      <c r="V6121" s="89">
        <f t="array" ref="V6121">IF(COUNTA(Y6120:DP6123)=0,0,IF(ISERROR(HLOOKUP(V6123,Y6123:DP6123,1,FALSE)),0,INDEX(Y6121:DP6121,MATCH(V6120&amp;V6123,Y6120:DP6120&amp;Y6123:DP6123,0))))</f>
        <v>0</v>
      </c>
      <c r="W6121" s="90">
        <f t="array" ref="W6121">IF(COUNTA(Y6120:DP6123)=0,0,IF(ISERROR(HLOOKUP(W6123,Y6123:DP6123,1,FALSE)),0,AVERAGEIF(Y6123:DP6123,$W6123,Y6121:DP6121)))</f>
        <v>0</v>
      </c>
      <c r="X6121" s="107"/>
    </row>
    <row r="6122" spans="2:25">
      <c r="B6122" s="83"/>
      <c r="C6122" s="84"/>
      <c r="D6122" s="83"/>
      <c r="E6122" s="83"/>
      <c r="F6122" s="83"/>
      <c r="G6122" s="83"/>
      <c r="H6122" s="83"/>
      <c r="I6122" s="83"/>
      <c r="J6122" s="83"/>
      <c r="K6122" s="83"/>
      <c r="L6122" s="83"/>
      <c r="M6122" s="83"/>
      <c r="N6122" s="83"/>
      <c r="O6122" s="83"/>
      <c r="P6122" s="84"/>
      <c r="Q6122" s="217"/>
      <c r="R6122" s="91">
        <f t="shared" ref="R6122" si="16150">IF(COUNTA(Y6120:DP6123)=0,0,HLOOKUP(R6121,Y6121:DP6123,2,FALSE))</f>
        <v>0</v>
      </c>
      <c r="S6122" s="92">
        <f t="shared" ref="S6122" si="16151">IF(COUNTA(Y6120:DP6123)=0,0,HLOOKUP(S6120,Y6120:DP6123,3,FALSE))</f>
        <v>0</v>
      </c>
      <c r="T6122" s="93"/>
      <c r="U6122" s="94">
        <f t="array" ref="U6122">IF(COUNTA(Y6120:DP6123)=0,0,IF(ISERROR(HLOOKUP(U6123,Y6123:DP6123,1,FALSE)),0,INDEX(Y6122:DP6122,MATCH(U6121&amp;U6123,Y6121:DP6121&amp;Y6123:DP6123,0))))</f>
        <v>0</v>
      </c>
      <c r="V6122" s="94">
        <f t="array" ref="V6122">IF(COUNTA(Y6120:DP6123)=0,0,IF(ISERROR(HLOOKUP(V6123,Y6123:DP6123,1,FALSE)),0,INDEX(Y6122:DP6122,MATCH(V6121&amp;V6123,Y6121:DP6121&amp;Y6123:DP6123,0))))</f>
        <v>0</v>
      </c>
      <c r="W6122" s="95"/>
      <c r="X6122" s="108"/>
    </row>
    <row r="6123" spans="2:25" ht="13.9" thickBot="1">
      <c r="B6123" s="96"/>
      <c r="C6123" s="97"/>
      <c r="D6123" s="96"/>
      <c r="E6123" s="96"/>
      <c r="F6123" s="96"/>
      <c r="G6123" s="96"/>
      <c r="H6123" s="96"/>
      <c r="I6123" s="96"/>
      <c r="J6123" s="96"/>
      <c r="K6123" s="96"/>
      <c r="L6123" s="96"/>
      <c r="M6123" s="96"/>
      <c r="N6123" s="96"/>
      <c r="O6123" s="96"/>
      <c r="P6123" s="97"/>
      <c r="Q6123" s="218"/>
      <c r="R6123" s="98" t="str">
        <f t="shared" ref="R6123" si="16152">IF(COUNTA(Y6120:DP6123)=0,"none",HLOOKUP(R6121,Y6121:DP6123,3,FALSE))</f>
        <v>none</v>
      </c>
      <c r="S6123" s="99" t="str">
        <f t="shared" ref="S6123" si="16153">IF(COUNTA(Y6120:DP6123)=0,"none",HLOOKUP(S6120,Y6120:DP6123,4,FALSE))</f>
        <v>none</v>
      </c>
      <c r="T6123" s="100"/>
      <c r="U6123" s="100" t="str">
        <f t="array" ref="U6123">IF(COUNTA(Y6120:DP6123)=0,"none",IF($U$2="WAHR",$W$3,Abfrage!$F$4))</f>
        <v>none</v>
      </c>
      <c r="V6123" s="100" t="str">
        <f t="array" ref="V6123">IF(COUNTA(Y6120:DP6123)=0,"none",IF($U$2="WAHR",$W$3,Abfrage!$F$4))</f>
        <v>none</v>
      </c>
      <c r="W6123" s="100" t="str">
        <f t="array" ref="W6123">IF(COUNTA(Y6120:DP6123)=0,"none",IF($U$2="WAHR",$W$3,Abfrage!$F$4))</f>
        <v>none</v>
      </c>
      <c r="X6123" s="109"/>
    </row>
    <row r="6124" spans="2:25">
      <c r="B6124" s="75" t="s">
        <v>3743</v>
      </c>
      <c r="C6124" s="76">
        <v>1000404601</v>
      </c>
      <c r="D6124" s="75" t="s">
        <v>217</v>
      </c>
      <c r="E6124" s="75" t="s">
        <v>138</v>
      </c>
      <c r="F6124" s="75" t="s">
        <v>306</v>
      </c>
      <c r="G6124" s="75" t="s">
        <v>3740</v>
      </c>
      <c r="H6124" s="75" t="e">
        <v>#N/A</v>
      </c>
      <c r="I6124" s="75" t="s">
        <v>3741</v>
      </c>
      <c r="J6124" s="75" t="s">
        <v>3744</v>
      </c>
      <c r="K6124" s="75" t="s">
        <v>306</v>
      </c>
      <c r="L6124" s="75" t="s">
        <v>306</v>
      </c>
      <c r="M6124" s="75" t="s">
        <v>306</v>
      </c>
      <c r="N6124" s="75" t="s">
        <v>352</v>
      </c>
      <c r="O6124" s="75" t="s">
        <v>306</v>
      </c>
      <c r="P6124" s="76" t="s">
        <v>306</v>
      </c>
      <c r="Q6124" s="216"/>
      <c r="R6124" s="77" t="str">
        <f t="shared" ref="R6124" si="16154">IF(COUNTA(Y6124:DP6127)=0,"01.01.1900",INDEX(Y6124:DP6124,MATCH(R6125,Y6125:DP6125,0)))</f>
        <v>01.01.1900</v>
      </c>
      <c r="S6124" s="78" t="str">
        <f t="shared" ref="S6124" si="16155">IF(COUNTA(Y6124:DP6127)=0,"01.01.1900",MAX(Y6124:DP6124))</f>
        <v>01.01.1900</v>
      </c>
      <c r="T6124" s="79"/>
      <c r="U6124" s="80" t="str">
        <f t="array" ref="U6124">IF(COUNTA(Y6124:DP6127)=0,"01.01.1900",IF(ISERROR(HLOOKUP(U6127,Y6127:DP6127,1,FALSE)),"01.01.1900",INDEX(Y6124:DP6124,MATCH(U6125&amp;U6127,Y6125:DP6125&amp;Y6127:DP6127,0))))</f>
        <v>01.01.1900</v>
      </c>
      <c r="V6124" s="81" t="str">
        <f t="shared" ref="V6124" si="16156">IF(COUNTA(Y6124:DP6127)=0,"01.01.1900",_xlfn.MAXIFS(Y6124:DP6124,Y6127:DP6127,V6127))</f>
        <v>01.01.1900</v>
      </c>
      <c r="W6124" s="82"/>
      <c r="X6124" s="106"/>
    </row>
    <row r="6125" spans="2:25">
      <c r="B6125" s="83"/>
      <c r="C6125" s="84"/>
      <c r="D6125" s="83"/>
      <c r="E6125" s="83"/>
      <c r="F6125" s="83"/>
      <c r="G6125" s="83"/>
      <c r="H6125" s="83"/>
      <c r="I6125" s="83"/>
      <c r="J6125" s="83"/>
      <c r="K6125" s="83"/>
      <c r="L6125" s="83"/>
      <c r="M6125" s="83"/>
      <c r="N6125" s="83"/>
      <c r="O6125" s="83"/>
      <c r="P6125" s="84"/>
      <c r="Q6125" s="217"/>
      <c r="R6125" s="85">
        <f t="shared" ref="R6125" si="16157">IF(COUNTA(Y6124:DP6127)=0,0,MIN(Y6125:DP6125))</f>
        <v>0</v>
      </c>
      <c r="S6125" s="86">
        <f t="shared" ref="S6125" si="16158">IF(COUNTA(Y6124:DP6127)=0,0,HLOOKUP(S6124,Y6124:DP6127,2,FALSE))</f>
        <v>0</v>
      </c>
      <c r="T6125" s="87">
        <f t="shared" ref="T6125" si="16159">IF(COUNTA(Y6124:DP6127)=0,0,AVERAGE(Y6125:DP6125))</f>
        <v>0</v>
      </c>
      <c r="U6125" s="88">
        <f t="shared" ref="U6125" si="16160">IF(COUNTA(Y6124:DP6127)=0,0,_xlfn.MINIFS(Y6125:DP6125,Y6127:DP6127,U6127))</f>
        <v>0</v>
      </c>
      <c r="V6125" s="89">
        <f t="array" ref="V6125">IF(COUNTA(Y6124:DP6127)=0,0,IF(ISERROR(HLOOKUP(V6127,Y6127:DP6127,1,FALSE)),0,INDEX(Y6125:DP6125,MATCH(V6124&amp;V6127,Y6124:DP6124&amp;Y6127:DP6127,0))))</f>
        <v>0</v>
      </c>
      <c r="W6125" s="90">
        <f t="array" ref="W6125">IF(COUNTA(Y6124:DP6127)=0,0,IF(ISERROR(HLOOKUP(W6127,Y6127:DP6127,1,FALSE)),0,AVERAGEIF(Y6127:DP6127,$W6127,Y6125:DP6125)))</f>
        <v>0</v>
      </c>
      <c r="X6125" s="107"/>
    </row>
    <row r="6126" spans="2:25">
      <c r="B6126" s="83"/>
      <c r="C6126" s="84"/>
      <c r="D6126" s="83"/>
      <c r="E6126" s="83"/>
      <c r="F6126" s="83"/>
      <c r="G6126" s="83"/>
      <c r="H6126" s="83"/>
      <c r="I6126" s="83"/>
      <c r="J6126" s="83"/>
      <c r="K6126" s="83"/>
      <c r="L6126" s="83"/>
      <c r="M6126" s="83"/>
      <c r="N6126" s="83"/>
      <c r="O6126" s="83"/>
      <c r="P6126" s="84"/>
      <c r="Q6126" s="217"/>
      <c r="R6126" s="91">
        <f t="shared" ref="R6126" si="16161">IF(COUNTA(Y6124:DP6127)=0,0,HLOOKUP(R6125,Y6125:DP6127,2,FALSE))</f>
        <v>0</v>
      </c>
      <c r="S6126" s="92">
        <f t="shared" ref="S6126" si="16162">IF(COUNTA(Y6124:DP6127)=0,0,HLOOKUP(S6124,Y6124:DP6127,3,FALSE))</f>
        <v>0</v>
      </c>
      <c r="T6126" s="93"/>
      <c r="U6126" s="94">
        <f t="array" ref="U6126">IF(COUNTA(Y6124:DP6127)=0,0,IF(ISERROR(HLOOKUP(U6127,Y6127:DP6127,1,FALSE)),0,INDEX(Y6126:DP6126,MATCH(U6125&amp;U6127,Y6125:DP6125&amp;Y6127:DP6127,0))))</f>
        <v>0</v>
      </c>
      <c r="V6126" s="94">
        <f t="array" ref="V6126">IF(COUNTA(Y6124:DP6127)=0,0,IF(ISERROR(HLOOKUP(V6127,Y6127:DP6127,1,FALSE)),0,INDEX(Y6126:DP6126,MATCH(V6125&amp;V6127,Y6125:DP6125&amp;Y6127:DP6127,0))))</f>
        <v>0</v>
      </c>
      <c r="W6126" s="95"/>
      <c r="X6126" s="108"/>
    </row>
    <row r="6127" spans="2:25" ht="13.9" thickBot="1">
      <c r="B6127" s="96"/>
      <c r="C6127" s="97"/>
      <c r="D6127" s="96"/>
      <c r="E6127" s="96"/>
      <c r="F6127" s="96"/>
      <c r="G6127" s="96"/>
      <c r="H6127" s="96"/>
      <c r="I6127" s="96"/>
      <c r="J6127" s="96"/>
      <c r="K6127" s="96"/>
      <c r="L6127" s="96"/>
      <c r="M6127" s="96"/>
      <c r="N6127" s="96"/>
      <c r="O6127" s="96"/>
      <c r="P6127" s="97"/>
      <c r="Q6127" s="218"/>
      <c r="R6127" s="98" t="str">
        <f t="shared" ref="R6127" si="16163">IF(COUNTA(Y6124:DP6127)=0,"none",HLOOKUP(R6125,Y6125:DP6127,3,FALSE))</f>
        <v>none</v>
      </c>
      <c r="S6127" s="99" t="str">
        <f t="shared" ref="S6127" si="16164">IF(COUNTA(Y6124:DP6127)=0,"none",HLOOKUP(S6124,Y6124:DP6127,4,FALSE))</f>
        <v>none</v>
      </c>
      <c r="T6127" s="100"/>
      <c r="U6127" s="100" t="str">
        <f t="array" ref="U6127">IF(COUNTA(Y6124:DP6127)=0,"none",IF($U$2="WAHR",$W$3,Abfrage!$F$4))</f>
        <v>none</v>
      </c>
      <c r="V6127" s="100" t="str">
        <f t="array" ref="V6127">IF(COUNTA(Y6124:DP6127)=0,"none",IF($U$2="WAHR",$W$3,Abfrage!$F$4))</f>
        <v>none</v>
      </c>
      <c r="W6127" s="100" t="str">
        <f t="array" ref="W6127">IF(COUNTA(Y6124:DP6127)=0,"none",IF($U$2="WAHR",$W$3,Abfrage!$F$4))</f>
        <v>none</v>
      </c>
      <c r="X6127" s="109"/>
    </row>
    <row r="6128" spans="2:25">
      <c r="B6128" s="75" t="s">
        <v>3745</v>
      </c>
      <c r="C6128" s="76">
        <v>1000096839</v>
      </c>
      <c r="D6128" s="75" t="s">
        <v>217</v>
      </c>
      <c r="E6128" s="75" t="s">
        <v>138</v>
      </c>
      <c r="F6128" s="75" t="s">
        <v>702</v>
      </c>
      <c r="G6128" s="75" t="s">
        <v>3746</v>
      </c>
      <c r="H6128" s="75" t="s">
        <v>508</v>
      </c>
      <c r="I6128" s="75" t="s">
        <v>2963</v>
      </c>
      <c r="J6128" s="75" t="s">
        <v>3747</v>
      </c>
      <c r="K6128" s="75" t="s">
        <v>306</v>
      </c>
      <c r="L6128" s="75" t="s">
        <v>306</v>
      </c>
      <c r="M6128" s="75" t="s">
        <v>307</v>
      </c>
      <c r="N6128" s="75" t="s">
        <v>352</v>
      </c>
      <c r="O6128" s="75" t="s">
        <v>306</v>
      </c>
      <c r="P6128" s="76" t="s">
        <v>306</v>
      </c>
      <c r="Q6128" s="216"/>
      <c r="R6128" s="77">
        <f t="shared" ref="R6128" si="16165">IF(COUNTA(Y6128:DP6131)=0,"01.01.1900",INDEX(Y6128:DP6128,MATCH(R6129,Y6129:DP6129,0)))</f>
        <v>45824</v>
      </c>
      <c r="S6128" s="78">
        <f t="shared" ref="S6128" si="16166">IF(COUNTA(Y6128:DP6131)=0,"01.01.1900",MAX(Y6128:DP6128))</f>
        <v>45824</v>
      </c>
      <c r="T6128" s="79"/>
      <c r="U6128" s="80" t="str">
        <f t="array" ref="U6128">IF(COUNTA(Y6128:DP6131)=0,"01.01.1900",IF(ISERROR(HLOOKUP(U6131,Y6131:DP6131,1,FALSE)),"01.01.1900",INDEX(Y6128:DP6128,MATCH(U6129&amp;U6131,Y6129:DP6129&amp;Y6131:DP6131,0))))</f>
        <v>01.01.1900</v>
      </c>
      <c r="V6128" s="81">
        <f t="shared" ref="V6128" si="16167">IF(COUNTA(Y6128:DP6131)=0,"01.01.1900",_xlfn.MAXIFS(Y6128:DP6128,Y6131:DP6131,V6131))</f>
        <v>0</v>
      </c>
      <c r="W6128" s="82"/>
      <c r="X6128" s="106"/>
      <c r="Y6128" s="141">
        <v>45824</v>
      </c>
    </row>
    <row r="6129" spans="2:25">
      <c r="B6129" s="83"/>
      <c r="C6129" s="84"/>
      <c r="D6129" s="83"/>
      <c r="E6129" s="83"/>
      <c r="F6129" s="83"/>
      <c r="G6129" s="83"/>
      <c r="H6129" s="83"/>
      <c r="I6129" s="83"/>
      <c r="J6129" s="83"/>
      <c r="K6129" s="83"/>
      <c r="L6129" s="83"/>
      <c r="M6129" s="83"/>
      <c r="N6129" s="83"/>
      <c r="O6129" s="83"/>
      <c r="P6129" s="84"/>
      <c r="Q6129" s="217"/>
      <c r="R6129" s="85">
        <f t="shared" ref="R6129" si="16168">IF(COUNTA(Y6128:DP6131)=0,0,MIN(Y6129:DP6129))</f>
        <v>0.33600000000000002</v>
      </c>
      <c r="S6129" s="86">
        <f t="shared" ref="S6129" si="16169">IF(COUNTA(Y6128:DP6131)=0,0,HLOOKUP(S6128,Y6128:DP6131,2,FALSE))</f>
        <v>0.33600000000000002</v>
      </c>
      <c r="T6129" s="87">
        <f t="shared" ref="T6129" si="16170">IF(COUNTA(Y6128:DP6131)=0,0,AVERAGE(Y6129:DP6129))</f>
        <v>0.33600000000000002</v>
      </c>
      <c r="U6129" s="88">
        <f t="shared" ref="U6129" si="16171">IF(COUNTA(Y6128:DP6131)=0,0,_xlfn.MINIFS(Y6129:DP6129,Y6131:DP6131,U6131))</f>
        <v>0</v>
      </c>
      <c r="V6129" s="89">
        <f t="array" ref="V6129">IF(COUNTA(Y6128:DP6131)=0,0,IF(ISERROR(HLOOKUP(V6131,Y6131:DP6131,1,FALSE)),0,INDEX(Y6129:DP6129,MATCH(V6128&amp;V6131,Y6128:DP6128&amp;Y6131:DP6131,0))))</f>
        <v>0</v>
      </c>
      <c r="W6129" s="90">
        <f t="array" ref="W6129">IF(COUNTA(Y6128:DP6131)=0,0,IF(ISERROR(HLOOKUP(W6131,Y6131:DP6131,1,FALSE)),0,AVERAGEIF(Y6131:DP6131,$W6131,Y6129:DP6129)))</f>
        <v>0</v>
      </c>
      <c r="X6129" s="107"/>
      <c r="Y6129" s="142">
        <v>0.33600000000000002</v>
      </c>
    </row>
    <row r="6130" spans="2:25">
      <c r="B6130" s="83"/>
      <c r="C6130" s="84"/>
      <c r="D6130" s="83"/>
      <c r="E6130" s="83"/>
      <c r="F6130" s="83"/>
      <c r="G6130" s="83"/>
      <c r="H6130" s="83"/>
      <c r="I6130" s="83"/>
      <c r="J6130" s="83"/>
      <c r="K6130" s="83"/>
      <c r="L6130" s="83"/>
      <c r="M6130" s="83"/>
      <c r="N6130" s="83"/>
      <c r="O6130" s="83"/>
      <c r="P6130" s="84"/>
      <c r="Q6130" s="217"/>
      <c r="R6130" s="91">
        <f t="shared" ref="R6130" si="16172">IF(COUNTA(Y6128:DP6131)=0,0,HLOOKUP(R6129,Y6129:DP6131,2,FALSE))</f>
        <v>10</v>
      </c>
      <c r="S6130" s="92">
        <f t="shared" ref="S6130" si="16173">IF(COUNTA(Y6128:DP6131)=0,0,HLOOKUP(S6128,Y6128:DP6131,3,FALSE))</f>
        <v>10</v>
      </c>
      <c r="T6130" s="93"/>
      <c r="U6130" s="94">
        <f t="array" ref="U6130">IF(COUNTA(Y6128:DP6131)=0,0,IF(ISERROR(HLOOKUP(U6131,Y6131:DP6131,1,FALSE)),0,INDEX(Y6130:DP6130,MATCH(U6129&amp;U6131,Y6129:DP6129&amp;Y6131:DP6131,0))))</f>
        <v>0</v>
      </c>
      <c r="V6130" s="94">
        <f t="array" ref="V6130">IF(COUNTA(Y6128:DP6131)=0,0,IF(ISERROR(HLOOKUP(V6131,Y6131:DP6131,1,FALSE)),0,INDEX(Y6130:DP6130,MATCH(V6129&amp;V6131,Y6129:DP6129&amp;Y6131:DP6131,0))))</f>
        <v>0</v>
      </c>
      <c r="W6130" s="95"/>
      <c r="X6130" s="108"/>
      <c r="Y6130" s="143">
        <v>10</v>
      </c>
    </row>
    <row r="6131" spans="2:25" ht="13.9" thickBot="1">
      <c r="B6131" s="96"/>
      <c r="C6131" s="97"/>
      <c r="D6131" s="96"/>
      <c r="E6131" s="96"/>
      <c r="F6131" s="96"/>
      <c r="G6131" s="96"/>
      <c r="H6131" s="96"/>
      <c r="I6131" s="96"/>
      <c r="J6131" s="96"/>
      <c r="K6131" s="96"/>
      <c r="L6131" s="96"/>
      <c r="M6131" s="96"/>
      <c r="N6131" s="96"/>
      <c r="O6131" s="96"/>
      <c r="P6131" s="97"/>
      <c r="Q6131" s="218"/>
      <c r="R6131" s="98" t="str">
        <f t="shared" ref="R6131" si="16174">IF(COUNTA(Y6128:DP6131)=0,"none",HLOOKUP(R6129,Y6129:DP6131,3,FALSE))</f>
        <v>SAP</v>
      </c>
      <c r="S6131" s="99" t="str">
        <f t="shared" ref="S6131" si="16175">IF(COUNTA(Y6128:DP6131)=0,"none",HLOOKUP(S6128,Y6128:DP6131,4,FALSE))</f>
        <v>SAP</v>
      </c>
      <c r="T6131" s="100"/>
      <c r="U6131" s="100">
        <f t="array" ref="U6131">IF(COUNTA(Y6128:DP6131)=0,"none",IF($U$2="WAHR",$W$3,Abfrage!$F$4))</f>
        <v>0</v>
      </c>
      <c r="V6131" s="100">
        <f t="array" ref="V6131">IF(COUNTA(Y6128:DP6131)=0,"none",IF($U$2="WAHR",$W$3,Abfrage!$F$4))</f>
        <v>0</v>
      </c>
      <c r="W6131" s="100">
        <f t="array" ref="W6131">IF(COUNTA(Y6128:DP6131)=0,"none",IF($U$2="WAHR",$W$3,Abfrage!$F$4))</f>
        <v>0</v>
      </c>
      <c r="X6131" s="109"/>
      <c r="Y6131" s="144" t="s">
        <v>47</v>
      </c>
    </row>
    <row r="6132" spans="2:25">
      <c r="B6132" s="75" t="s">
        <v>3748</v>
      </c>
      <c r="C6132" s="76">
        <v>1000405714</v>
      </c>
      <c r="D6132" s="75" t="s">
        <v>95</v>
      </c>
      <c r="E6132" s="75" t="s">
        <v>148</v>
      </c>
      <c r="F6132" s="75" t="s">
        <v>341</v>
      </c>
      <c r="G6132" s="75" t="s">
        <v>341</v>
      </c>
      <c r="H6132" s="75" t="s">
        <v>334</v>
      </c>
      <c r="I6132" s="75" t="s">
        <v>391</v>
      </c>
      <c r="J6132" s="75" t="s">
        <v>3749</v>
      </c>
      <c r="K6132" s="75" t="s">
        <v>325</v>
      </c>
      <c r="L6132" s="75" t="s">
        <v>523</v>
      </c>
      <c r="M6132" s="75" t="s">
        <v>306</v>
      </c>
      <c r="N6132" s="75" t="s">
        <v>306</v>
      </c>
      <c r="O6132" s="75" t="s">
        <v>306</v>
      </c>
      <c r="P6132" s="76" t="s">
        <v>506</v>
      </c>
      <c r="Q6132" s="216"/>
      <c r="R6132" s="77">
        <f t="shared" ref="R6132" si="16176">IF(COUNTA(Y6132:DP6135)=0,"01.01.1900",INDEX(Y6132:DP6132,MATCH(R6133,Y6133:DP6133,0)))</f>
        <v>45135</v>
      </c>
      <c r="S6132" s="78">
        <f t="shared" ref="S6132" si="16177">IF(COUNTA(Y6132:DP6135)=0,"01.01.1900",MAX(Y6132:DP6132))</f>
        <v>45135</v>
      </c>
      <c r="T6132" s="79"/>
      <c r="U6132" s="80" t="str">
        <f t="array" ref="U6132">IF(COUNTA(Y6132:DP6135)=0,"01.01.1900",IF(ISERROR(HLOOKUP(U6135,Y6135:DP6135,1,FALSE)),"01.01.1900",INDEX(Y6132:DP6132,MATCH(U6133&amp;U6135,Y6133:DP6133&amp;Y6135:DP6135,0))))</f>
        <v>01.01.1900</v>
      </c>
      <c r="V6132" s="81">
        <f t="shared" ref="V6132" si="16178">IF(COUNTA(Y6132:DP6135)=0,"01.01.1900",_xlfn.MAXIFS(Y6132:DP6132,Y6135:DP6135,V6135))</f>
        <v>0</v>
      </c>
      <c r="W6132" s="82"/>
      <c r="X6132" s="106"/>
      <c r="Y6132" s="141">
        <v>45135</v>
      </c>
    </row>
    <row r="6133" spans="2:25">
      <c r="B6133" s="83"/>
      <c r="C6133" s="84"/>
      <c r="D6133" s="83"/>
      <c r="E6133" s="83"/>
      <c r="F6133" s="83"/>
      <c r="G6133" s="83"/>
      <c r="H6133" s="83"/>
      <c r="I6133" s="83"/>
      <c r="J6133" s="83"/>
      <c r="K6133" s="83"/>
      <c r="L6133" s="83"/>
      <c r="M6133" s="83"/>
      <c r="N6133" s="83"/>
      <c r="O6133" s="83"/>
      <c r="P6133" s="84"/>
      <c r="Q6133" s="217"/>
      <c r="R6133" s="85">
        <f t="shared" ref="R6133" si="16179">IF(COUNTA(Y6132:DP6135)=0,0,MIN(Y6133:DP6133))</f>
        <v>3.5360000000000003E-2</v>
      </c>
      <c r="S6133" s="86">
        <f t="shared" ref="S6133" si="16180">IF(COUNTA(Y6132:DP6135)=0,0,HLOOKUP(S6132,Y6132:DP6135,2,FALSE))</f>
        <v>3.5360000000000003E-2</v>
      </c>
      <c r="T6133" s="87">
        <f t="shared" ref="T6133" si="16181">IF(COUNTA(Y6132:DP6135)=0,0,AVERAGE(Y6133:DP6133))</f>
        <v>3.5360000000000003E-2</v>
      </c>
      <c r="U6133" s="88">
        <f t="shared" ref="U6133" si="16182">IF(COUNTA(Y6132:DP6135)=0,0,_xlfn.MINIFS(Y6133:DP6133,Y6135:DP6135,U6135))</f>
        <v>0</v>
      </c>
      <c r="V6133" s="89">
        <f t="array" ref="V6133">IF(COUNTA(Y6132:DP6135)=0,0,IF(ISERROR(HLOOKUP(V6135,Y6135:DP6135,1,FALSE)),0,INDEX(Y6133:DP6133,MATCH(V6132&amp;V6135,Y6132:DP6132&amp;Y6135:DP6135,0))))</f>
        <v>0</v>
      </c>
      <c r="W6133" s="90">
        <f t="array" ref="W6133">IF(COUNTA(Y6132:DP6135)=0,0,IF(ISERROR(HLOOKUP(W6135,Y6135:DP6135,1,FALSE)),0,AVERAGEIF(Y6135:DP6135,$W6135,Y6133:DP6133)))</f>
        <v>0</v>
      </c>
      <c r="X6133" s="107"/>
      <c r="Y6133" s="142">
        <v>3.5360000000000003E-2</v>
      </c>
    </row>
    <row r="6134" spans="2:25">
      <c r="B6134" s="83"/>
      <c r="C6134" s="84"/>
      <c r="D6134" s="83"/>
      <c r="E6134" s="83"/>
      <c r="F6134" s="83"/>
      <c r="G6134" s="83"/>
      <c r="H6134" s="83"/>
      <c r="I6134" s="83"/>
      <c r="J6134" s="83"/>
      <c r="K6134" s="83"/>
      <c r="L6134" s="83"/>
      <c r="M6134" s="83"/>
      <c r="N6134" s="83"/>
      <c r="O6134" s="83"/>
      <c r="P6134" s="84"/>
      <c r="Q6134" s="217"/>
      <c r="R6134" s="91">
        <f t="shared" ref="R6134" si="16183">IF(COUNTA(Y6132:DP6135)=0,0,HLOOKUP(R6133,Y6133:DP6135,2,FALSE))</f>
        <v>1000</v>
      </c>
      <c r="S6134" s="92">
        <f t="shared" ref="S6134" si="16184">IF(COUNTA(Y6132:DP6135)=0,0,HLOOKUP(S6132,Y6132:DP6135,3,FALSE))</f>
        <v>1000</v>
      </c>
      <c r="T6134" s="93"/>
      <c r="U6134" s="94">
        <f t="array" ref="U6134">IF(COUNTA(Y6132:DP6135)=0,0,IF(ISERROR(HLOOKUP(U6135,Y6135:DP6135,1,FALSE)),0,INDEX(Y6134:DP6134,MATCH(U6133&amp;U6135,Y6133:DP6133&amp;Y6135:DP6135,0))))</f>
        <v>0</v>
      </c>
      <c r="V6134" s="94">
        <f t="array" ref="V6134">IF(COUNTA(Y6132:DP6135)=0,0,IF(ISERROR(HLOOKUP(V6135,Y6135:DP6135,1,FALSE)),0,INDEX(Y6134:DP6134,MATCH(V6133&amp;V6135,Y6133:DP6133&amp;Y6135:DP6135,0))))</f>
        <v>0</v>
      </c>
      <c r="W6134" s="95"/>
      <c r="X6134" s="108"/>
      <c r="Y6134" s="143">
        <v>1000</v>
      </c>
    </row>
    <row r="6135" spans="2:25" ht="13.9" thickBot="1">
      <c r="B6135" s="96"/>
      <c r="C6135" s="97"/>
      <c r="D6135" s="96"/>
      <c r="E6135" s="96"/>
      <c r="F6135" s="96"/>
      <c r="G6135" s="96"/>
      <c r="H6135" s="96"/>
      <c r="I6135" s="96"/>
      <c r="J6135" s="96"/>
      <c r="K6135" s="96"/>
      <c r="L6135" s="96"/>
      <c r="M6135" s="96"/>
      <c r="N6135" s="96"/>
      <c r="O6135" s="96"/>
      <c r="P6135" s="97"/>
      <c r="Q6135" s="218"/>
      <c r="R6135" s="98" t="str">
        <f t="shared" ref="R6135" si="16185">IF(COUNTA(Y6132:DP6135)=0,"none",HLOOKUP(R6133,Y6133:DP6135,3,FALSE))</f>
        <v>SAP</v>
      </c>
      <c r="S6135" s="99" t="str">
        <f t="shared" ref="S6135" si="16186">IF(COUNTA(Y6132:DP6135)=0,"none",HLOOKUP(S6132,Y6132:DP6135,4,FALSE))</f>
        <v>SAP</v>
      </c>
      <c r="T6135" s="100"/>
      <c r="U6135" s="100">
        <f t="array" ref="U6135">IF(COUNTA(Y6132:DP6135)=0,"none",IF($U$2="WAHR",$W$3,Abfrage!$F$4))</f>
        <v>0</v>
      </c>
      <c r="V6135" s="100">
        <f t="array" ref="V6135">IF(COUNTA(Y6132:DP6135)=0,"none",IF($U$2="WAHR",$W$3,Abfrage!$F$4))</f>
        <v>0</v>
      </c>
      <c r="W6135" s="100">
        <f t="array" ref="W6135">IF(COUNTA(Y6132:DP6135)=0,"none",IF($U$2="WAHR",$W$3,Abfrage!$F$4))</f>
        <v>0</v>
      </c>
      <c r="X6135" s="109"/>
      <c r="Y6135" s="144" t="s">
        <v>47</v>
      </c>
    </row>
    <row r="6136" spans="2:25">
      <c r="B6136" s="75" t="s">
        <v>3750</v>
      </c>
      <c r="C6136" s="76">
        <v>1000339804</v>
      </c>
      <c r="D6136" s="75" t="s">
        <v>158</v>
      </c>
      <c r="E6136" s="75" t="s">
        <v>367</v>
      </c>
      <c r="F6136" s="75" t="s">
        <v>306</v>
      </c>
      <c r="G6136" s="75" t="s">
        <v>367</v>
      </c>
      <c r="H6136" s="75" t="e">
        <v>#N/A</v>
      </c>
      <c r="I6136" s="75" t="s">
        <v>427</v>
      </c>
      <c r="J6136" s="75" t="s">
        <v>3751</v>
      </c>
      <c r="K6136" s="75" t="s">
        <v>306</v>
      </c>
      <c r="L6136" s="75" t="s">
        <v>306</v>
      </c>
      <c r="M6136" s="75" t="s">
        <v>306</v>
      </c>
      <c r="N6136" s="75" t="s">
        <v>306</v>
      </c>
      <c r="O6136" s="75" t="s">
        <v>306</v>
      </c>
      <c r="P6136" s="76" t="s">
        <v>306</v>
      </c>
      <c r="Q6136" s="216"/>
      <c r="R6136" s="77" t="str">
        <f t="shared" ref="R6136" si="16187">IF(COUNTA(Y6136:DP6139)=0,"01.01.1900",INDEX(Y6136:DP6136,MATCH(R6137,Y6137:DP6137,0)))</f>
        <v>01.01.1900</v>
      </c>
      <c r="S6136" s="78" t="str">
        <f t="shared" ref="S6136" si="16188">IF(COUNTA(Y6136:DP6139)=0,"01.01.1900",MAX(Y6136:DP6136))</f>
        <v>01.01.1900</v>
      </c>
      <c r="T6136" s="79"/>
      <c r="U6136" s="80" t="str">
        <f t="array" ref="U6136">IF(COUNTA(Y6136:DP6139)=0,"01.01.1900",IF(ISERROR(HLOOKUP(U6139,Y6139:DP6139,1,FALSE)),"01.01.1900",INDEX(Y6136:DP6136,MATCH(U6137&amp;U6139,Y6137:DP6137&amp;Y6139:DP6139,0))))</f>
        <v>01.01.1900</v>
      </c>
      <c r="V6136" s="81" t="str">
        <f t="shared" ref="V6136" si="16189">IF(COUNTA(Y6136:DP6139)=0,"01.01.1900",_xlfn.MAXIFS(Y6136:DP6136,Y6139:DP6139,V6139))</f>
        <v>01.01.1900</v>
      </c>
      <c r="W6136" s="82"/>
      <c r="X6136" s="106"/>
    </row>
    <row r="6137" spans="2:25">
      <c r="B6137" s="83"/>
      <c r="C6137" s="84"/>
      <c r="D6137" s="83"/>
      <c r="E6137" s="83"/>
      <c r="F6137" s="83"/>
      <c r="G6137" s="83"/>
      <c r="H6137" s="83"/>
      <c r="I6137" s="83"/>
      <c r="J6137" s="83"/>
      <c r="K6137" s="83"/>
      <c r="L6137" s="83"/>
      <c r="M6137" s="83"/>
      <c r="N6137" s="83"/>
      <c r="O6137" s="83"/>
      <c r="P6137" s="84"/>
      <c r="Q6137" s="217"/>
      <c r="R6137" s="85">
        <f t="shared" ref="R6137" si="16190">IF(COUNTA(Y6136:DP6139)=0,0,MIN(Y6137:DP6137))</f>
        <v>0</v>
      </c>
      <c r="S6137" s="86">
        <f t="shared" ref="S6137" si="16191">IF(COUNTA(Y6136:DP6139)=0,0,HLOOKUP(S6136,Y6136:DP6139,2,FALSE))</f>
        <v>0</v>
      </c>
      <c r="T6137" s="87">
        <f t="shared" ref="T6137" si="16192">IF(COUNTA(Y6136:DP6139)=0,0,AVERAGE(Y6137:DP6137))</f>
        <v>0</v>
      </c>
      <c r="U6137" s="88">
        <f t="shared" ref="U6137" si="16193">IF(COUNTA(Y6136:DP6139)=0,0,_xlfn.MINIFS(Y6137:DP6137,Y6139:DP6139,U6139))</f>
        <v>0</v>
      </c>
      <c r="V6137" s="89">
        <f t="array" ref="V6137">IF(COUNTA(Y6136:DP6139)=0,0,IF(ISERROR(HLOOKUP(V6139,Y6139:DP6139,1,FALSE)),0,INDEX(Y6137:DP6137,MATCH(V6136&amp;V6139,Y6136:DP6136&amp;Y6139:DP6139,0))))</f>
        <v>0</v>
      </c>
      <c r="W6137" s="90">
        <f t="array" ref="W6137">IF(COUNTA(Y6136:DP6139)=0,0,IF(ISERROR(HLOOKUP(W6139,Y6139:DP6139,1,FALSE)),0,AVERAGEIF(Y6139:DP6139,$W6139,Y6137:DP6137)))</f>
        <v>0</v>
      </c>
      <c r="X6137" s="107"/>
    </row>
    <row r="6138" spans="2:25">
      <c r="B6138" s="83"/>
      <c r="C6138" s="84"/>
      <c r="D6138" s="83"/>
      <c r="E6138" s="83"/>
      <c r="F6138" s="83"/>
      <c r="G6138" s="83"/>
      <c r="H6138" s="83"/>
      <c r="I6138" s="83"/>
      <c r="J6138" s="83"/>
      <c r="K6138" s="83"/>
      <c r="L6138" s="83"/>
      <c r="M6138" s="83"/>
      <c r="N6138" s="83"/>
      <c r="O6138" s="83"/>
      <c r="P6138" s="84"/>
      <c r="Q6138" s="217"/>
      <c r="R6138" s="91">
        <f t="shared" ref="R6138" si="16194">IF(COUNTA(Y6136:DP6139)=0,0,HLOOKUP(R6137,Y6137:DP6139,2,FALSE))</f>
        <v>0</v>
      </c>
      <c r="S6138" s="92">
        <f t="shared" ref="S6138" si="16195">IF(COUNTA(Y6136:DP6139)=0,0,HLOOKUP(S6136,Y6136:DP6139,3,FALSE))</f>
        <v>0</v>
      </c>
      <c r="T6138" s="93"/>
      <c r="U6138" s="94">
        <f t="array" ref="U6138">IF(COUNTA(Y6136:DP6139)=0,0,IF(ISERROR(HLOOKUP(U6139,Y6139:DP6139,1,FALSE)),0,INDEX(Y6138:DP6138,MATCH(U6137&amp;U6139,Y6137:DP6137&amp;Y6139:DP6139,0))))</f>
        <v>0</v>
      </c>
      <c r="V6138" s="94">
        <f t="array" ref="V6138">IF(COUNTA(Y6136:DP6139)=0,0,IF(ISERROR(HLOOKUP(V6139,Y6139:DP6139,1,FALSE)),0,INDEX(Y6138:DP6138,MATCH(V6137&amp;V6139,Y6137:DP6137&amp;Y6139:DP6139,0))))</f>
        <v>0</v>
      </c>
      <c r="W6138" s="95"/>
      <c r="X6138" s="108"/>
    </row>
    <row r="6139" spans="2:25" ht="13.9" thickBot="1">
      <c r="B6139" s="96"/>
      <c r="C6139" s="97"/>
      <c r="D6139" s="96"/>
      <c r="E6139" s="96"/>
      <c r="F6139" s="96"/>
      <c r="G6139" s="96"/>
      <c r="H6139" s="96"/>
      <c r="I6139" s="96"/>
      <c r="J6139" s="96"/>
      <c r="K6139" s="96"/>
      <c r="L6139" s="96"/>
      <c r="M6139" s="96"/>
      <c r="N6139" s="96"/>
      <c r="O6139" s="96"/>
      <c r="P6139" s="97"/>
      <c r="Q6139" s="218"/>
      <c r="R6139" s="98" t="str">
        <f t="shared" ref="R6139" si="16196">IF(COUNTA(Y6136:DP6139)=0,"none",HLOOKUP(R6137,Y6137:DP6139,3,FALSE))</f>
        <v>none</v>
      </c>
      <c r="S6139" s="99" t="str">
        <f t="shared" ref="S6139" si="16197">IF(COUNTA(Y6136:DP6139)=0,"none",HLOOKUP(S6136,Y6136:DP6139,4,FALSE))</f>
        <v>none</v>
      </c>
      <c r="T6139" s="100"/>
      <c r="U6139" s="100" t="str">
        <f t="array" ref="U6139">IF(COUNTA(Y6136:DP6139)=0,"none",IF($U$2="WAHR",$W$3,Abfrage!$F$4))</f>
        <v>none</v>
      </c>
      <c r="V6139" s="100" t="str">
        <f t="array" ref="V6139">IF(COUNTA(Y6136:DP6139)=0,"none",IF($U$2="WAHR",$W$3,Abfrage!$F$4))</f>
        <v>none</v>
      </c>
      <c r="W6139" s="100" t="str">
        <f t="array" ref="W6139">IF(COUNTA(Y6136:DP6139)=0,"none",IF($U$2="WAHR",$W$3,Abfrage!$F$4))</f>
        <v>none</v>
      </c>
      <c r="X6139" s="109"/>
    </row>
    <row r="6140" spans="2:25">
      <c r="B6140" s="75" t="s">
        <v>3752</v>
      </c>
      <c r="C6140" s="76">
        <v>1000337612</v>
      </c>
      <c r="D6140" s="75" t="s">
        <v>95</v>
      </c>
      <c r="E6140" s="75" t="s">
        <v>148</v>
      </c>
      <c r="F6140" s="75" t="s">
        <v>96</v>
      </c>
      <c r="G6140" s="75" t="s">
        <v>96</v>
      </c>
      <c r="H6140" s="75" t="e">
        <v>#N/A</v>
      </c>
      <c r="I6140" s="75" t="s">
        <v>2715</v>
      </c>
      <c r="J6140" s="75" t="s">
        <v>3753</v>
      </c>
      <c r="K6140" s="75" t="s">
        <v>808</v>
      </c>
      <c r="L6140" s="75" t="s">
        <v>306</v>
      </c>
      <c r="M6140" s="75" t="s">
        <v>313</v>
      </c>
      <c r="N6140" s="75" t="s">
        <v>327</v>
      </c>
      <c r="O6140" s="75" t="s">
        <v>306</v>
      </c>
      <c r="P6140" s="76" t="s">
        <v>306</v>
      </c>
      <c r="Q6140" s="216"/>
      <c r="R6140" s="77" t="str">
        <f t="shared" ref="R6140" si="16198">IF(COUNTA(Y6140:DP6143)=0,"01.01.1900",INDEX(Y6140:DP6140,MATCH(R6141,Y6141:DP6141,0)))</f>
        <v>01.01.1900</v>
      </c>
      <c r="S6140" s="78" t="str">
        <f t="shared" ref="S6140" si="16199">IF(COUNTA(Y6140:DP6143)=0,"01.01.1900",MAX(Y6140:DP6140))</f>
        <v>01.01.1900</v>
      </c>
      <c r="T6140" s="79"/>
      <c r="U6140" s="80" t="str">
        <f t="array" ref="U6140">IF(COUNTA(Y6140:DP6143)=0,"01.01.1900",IF(ISERROR(HLOOKUP(U6143,Y6143:DP6143,1,FALSE)),"01.01.1900",INDEX(Y6140:DP6140,MATCH(U6141&amp;U6143,Y6141:DP6141&amp;Y6143:DP6143,0))))</f>
        <v>01.01.1900</v>
      </c>
      <c r="V6140" s="81" t="str">
        <f t="shared" ref="V6140" si="16200">IF(COUNTA(Y6140:DP6143)=0,"01.01.1900",_xlfn.MAXIFS(Y6140:DP6140,Y6143:DP6143,V6143))</f>
        <v>01.01.1900</v>
      </c>
      <c r="W6140" s="82"/>
      <c r="X6140" s="106"/>
    </row>
    <row r="6141" spans="2:25">
      <c r="B6141" s="83"/>
      <c r="C6141" s="84"/>
      <c r="D6141" s="83"/>
      <c r="E6141" s="83"/>
      <c r="F6141" s="83"/>
      <c r="G6141" s="83"/>
      <c r="H6141" s="83"/>
      <c r="I6141" s="83"/>
      <c r="J6141" s="83"/>
      <c r="K6141" s="83"/>
      <c r="L6141" s="83"/>
      <c r="M6141" s="83"/>
      <c r="N6141" s="83"/>
      <c r="O6141" s="83"/>
      <c r="P6141" s="84"/>
      <c r="Q6141" s="217"/>
      <c r="R6141" s="85">
        <f t="shared" ref="R6141" si="16201">IF(COUNTA(Y6140:DP6143)=0,0,MIN(Y6141:DP6141))</f>
        <v>0</v>
      </c>
      <c r="S6141" s="86">
        <f t="shared" ref="S6141" si="16202">IF(COUNTA(Y6140:DP6143)=0,0,HLOOKUP(S6140,Y6140:DP6143,2,FALSE))</f>
        <v>0</v>
      </c>
      <c r="T6141" s="87">
        <f t="shared" ref="T6141" si="16203">IF(COUNTA(Y6140:DP6143)=0,0,AVERAGE(Y6141:DP6141))</f>
        <v>0</v>
      </c>
      <c r="U6141" s="88">
        <f t="shared" ref="U6141" si="16204">IF(COUNTA(Y6140:DP6143)=0,0,_xlfn.MINIFS(Y6141:DP6141,Y6143:DP6143,U6143))</f>
        <v>0</v>
      </c>
      <c r="V6141" s="89">
        <f t="array" ref="V6141">IF(COUNTA(Y6140:DP6143)=0,0,IF(ISERROR(HLOOKUP(V6143,Y6143:DP6143,1,FALSE)),0,INDEX(Y6141:DP6141,MATCH(V6140&amp;V6143,Y6140:DP6140&amp;Y6143:DP6143,0))))</f>
        <v>0</v>
      </c>
      <c r="W6141" s="90">
        <f t="array" ref="W6141">IF(COUNTA(Y6140:DP6143)=0,0,IF(ISERROR(HLOOKUP(W6143,Y6143:DP6143,1,FALSE)),0,AVERAGEIF(Y6143:DP6143,$W6143,Y6141:DP6141)))</f>
        <v>0</v>
      </c>
      <c r="X6141" s="107"/>
    </row>
    <row r="6142" spans="2:25">
      <c r="B6142" s="83"/>
      <c r="C6142" s="84"/>
      <c r="D6142" s="83"/>
      <c r="E6142" s="83"/>
      <c r="F6142" s="83"/>
      <c r="G6142" s="83"/>
      <c r="H6142" s="83"/>
      <c r="I6142" s="83"/>
      <c r="J6142" s="83"/>
      <c r="K6142" s="83"/>
      <c r="L6142" s="83"/>
      <c r="M6142" s="83"/>
      <c r="N6142" s="83"/>
      <c r="O6142" s="83"/>
      <c r="P6142" s="84"/>
      <c r="Q6142" s="217"/>
      <c r="R6142" s="91">
        <f t="shared" ref="R6142" si="16205">IF(COUNTA(Y6140:DP6143)=0,0,HLOOKUP(R6141,Y6141:DP6143,2,FALSE))</f>
        <v>0</v>
      </c>
      <c r="S6142" s="92">
        <f t="shared" ref="S6142" si="16206">IF(COUNTA(Y6140:DP6143)=0,0,HLOOKUP(S6140,Y6140:DP6143,3,FALSE))</f>
        <v>0</v>
      </c>
      <c r="T6142" s="93"/>
      <c r="U6142" s="94">
        <f t="array" ref="U6142">IF(COUNTA(Y6140:DP6143)=0,0,IF(ISERROR(HLOOKUP(U6143,Y6143:DP6143,1,FALSE)),0,INDEX(Y6142:DP6142,MATCH(U6141&amp;U6143,Y6141:DP6141&amp;Y6143:DP6143,0))))</f>
        <v>0</v>
      </c>
      <c r="V6142" s="94">
        <f t="array" ref="V6142">IF(COUNTA(Y6140:DP6143)=0,0,IF(ISERROR(HLOOKUP(V6143,Y6143:DP6143,1,FALSE)),0,INDEX(Y6142:DP6142,MATCH(V6141&amp;V6143,Y6141:DP6141&amp;Y6143:DP6143,0))))</f>
        <v>0</v>
      </c>
      <c r="W6142" s="95"/>
      <c r="X6142" s="108"/>
    </row>
    <row r="6143" spans="2:25" ht="13.9" thickBot="1">
      <c r="B6143" s="96"/>
      <c r="C6143" s="97"/>
      <c r="D6143" s="96"/>
      <c r="E6143" s="96"/>
      <c r="F6143" s="96"/>
      <c r="G6143" s="96"/>
      <c r="H6143" s="96"/>
      <c r="I6143" s="96"/>
      <c r="J6143" s="96"/>
      <c r="K6143" s="96"/>
      <c r="L6143" s="96"/>
      <c r="M6143" s="96"/>
      <c r="N6143" s="96"/>
      <c r="O6143" s="96"/>
      <c r="P6143" s="97"/>
      <c r="Q6143" s="218"/>
      <c r="R6143" s="98" t="str">
        <f t="shared" ref="R6143" si="16207">IF(COUNTA(Y6140:DP6143)=0,"none",HLOOKUP(R6141,Y6141:DP6143,3,FALSE))</f>
        <v>none</v>
      </c>
      <c r="S6143" s="99" t="str">
        <f t="shared" ref="S6143" si="16208">IF(COUNTA(Y6140:DP6143)=0,"none",HLOOKUP(S6140,Y6140:DP6143,4,FALSE))</f>
        <v>none</v>
      </c>
      <c r="T6143" s="100"/>
      <c r="U6143" s="100" t="str">
        <f t="array" ref="U6143">IF(COUNTA(Y6140:DP6143)=0,"none",IF($U$2="WAHR",$W$3,Abfrage!$F$4))</f>
        <v>none</v>
      </c>
      <c r="V6143" s="100" t="str">
        <f t="array" ref="V6143">IF(COUNTA(Y6140:DP6143)=0,"none",IF($U$2="WAHR",$W$3,Abfrage!$F$4))</f>
        <v>none</v>
      </c>
      <c r="W6143" s="100" t="str">
        <f t="array" ref="W6143">IF(COUNTA(Y6140:DP6143)=0,"none",IF($U$2="WAHR",$W$3,Abfrage!$F$4))</f>
        <v>none</v>
      </c>
      <c r="X6143" s="109"/>
    </row>
    <row r="6144" spans="2:25">
      <c r="B6144" s="75" t="s">
        <v>3754</v>
      </c>
      <c r="C6144" s="76">
        <v>1000337611</v>
      </c>
      <c r="D6144" s="75" t="s">
        <v>95</v>
      </c>
      <c r="E6144" s="75" t="s">
        <v>148</v>
      </c>
      <c r="F6144" s="75" t="s">
        <v>96</v>
      </c>
      <c r="G6144" s="75" t="s">
        <v>3755</v>
      </c>
      <c r="H6144" s="75" t="e">
        <v>#N/A</v>
      </c>
      <c r="I6144" s="75" t="s">
        <v>2715</v>
      </c>
      <c r="J6144" s="75" t="s">
        <v>3756</v>
      </c>
      <c r="K6144" s="75" t="s">
        <v>808</v>
      </c>
      <c r="L6144" s="75" t="s">
        <v>306</v>
      </c>
      <c r="M6144" s="75" t="s">
        <v>313</v>
      </c>
      <c r="N6144" s="75" t="s">
        <v>327</v>
      </c>
      <c r="O6144" s="75" t="s">
        <v>306</v>
      </c>
      <c r="P6144" s="76" t="s">
        <v>306</v>
      </c>
      <c r="Q6144" s="216"/>
      <c r="R6144" s="77" t="str">
        <f t="shared" ref="R6144" si="16209">IF(COUNTA(Y6144:DP6147)=0,"01.01.1900",INDEX(Y6144:DP6144,MATCH(R6145,Y6145:DP6145,0)))</f>
        <v>01.01.1900</v>
      </c>
      <c r="S6144" s="78" t="str">
        <f t="shared" ref="S6144" si="16210">IF(COUNTA(Y6144:DP6147)=0,"01.01.1900",MAX(Y6144:DP6144))</f>
        <v>01.01.1900</v>
      </c>
      <c r="T6144" s="79"/>
      <c r="U6144" s="80" t="str">
        <f t="array" ref="U6144">IF(COUNTA(Y6144:DP6147)=0,"01.01.1900",IF(ISERROR(HLOOKUP(U6147,Y6147:DP6147,1,FALSE)),"01.01.1900",INDEX(Y6144:DP6144,MATCH(U6145&amp;U6147,Y6145:DP6145&amp;Y6147:DP6147,0))))</f>
        <v>01.01.1900</v>
      </c>
      <c r="V6144" s="81" t="str">
        <f t="shared" ref="V6144" si="16211">IF(COUNTA(Y6144:DP6147)=0,"01.01.1900",_xlfn.MAXIFS(Y6144:DP6144,Y6147:DP6147,V6147))</f>
        <v>01.01.1900</v>
      </c>
      <c r="W6144" s="82"/>
      <c r="X6144" s="106"/>
    </row>
    <row r="6145" spans="2:25">
      <c r="B6145" s="83"/>
      <c r="C6145" s="84"/>
      <c r="D6145" s="83"/>
      <c r="E6145" s="83"/>
      <c r="F6145" s="83"/>
      <c r="G6145" s="83"/>
      <c r="H6145" s="83"/>
      <c r="I6145" s="83"/>
      <c r="J6145" s="83"/>
      <c r="K6145" s="83"/>
      <c r="L6145" s="83"/>
      <c r="M6145" s="83"/>
      <c r="N6145" s="83"/>
      <c r="O6145" s="83"/>
      <c r="P6145" s="84"/>
      <c r="Q6145" s="217"/>
      <c r="R6145" s="85">
        <f t="shared" ref="R6145" si="16212">IF(COUNTA(Y6144:DP6147)=0,0,MIN(Y6145:DP6145))</f>
        <v>0</v>
      </c>
      <c r="S6145" s="86">
        <f t="shared" ref="S6145" si="16213">IF(COUNTA(Y6144:DP6147)=0,0,HLOOKUP(S6144,Y6144:DP6147,2,FALSE))</f>
        <v>0</v>
      </c>
      <c r="T6145" s="87">
        <f t="shared" ref="T6145" si="16214">IF(COUNTA(Y6144:DP6147)=0,0,AVERAGE(Y6145:DP6145))</f>
        <v>0</v>
      </c>
      <c r="U6145" s="88">
        <f t="shared" ref="U6145" si="16215">IF(COUNTA(Y6144:DP6147)=0,0,_xlfn.MINIFS(Y6145:DP6145,Y6147:DP6147,U6147))</f>
        <v>0</v>
      </c>
      <c r="V6145" s="89">
        <f t="array" ref="V6145">IF(COUNTA(Y6144:DP6147)=0,0,IF(ISERROR(HLOOKUP(V6147,Y6147:DP6147,1,FALSE)),0,INDEX(Y6145:DP6145,MATCH(V6144&amp;V6147,Y6144:DP6144&amp;Y6147:DP6147,0))))</f>
        <v>0</v>
      </c>
      <c r="W6145" s="90">
        <f t="array" ref="W6145">IF(COUNTA(Y6144:DP6147)=0,0,IF(ISERROR(HLOOKUP(W6147,Y6147:DP6147,1,FALSE)),0,AVERAGEIF(Y6147:DP6147,$W6147,Y6145:DP6145)))</f>
        <v>0</v>
      </c>
      <c r="X6145" s="107"/>
    </row>
    <row r="6146" spans="2:25">
      <c r="B6146" s="83"/>
      <c r="C6146" s="84"/>
      <c r="D6146" s="83"/>
      <c r="E6146" s="83"/>
      <c r="F6146" s="83"/>
      <c r="G6146" s="83"/>
      <c r="H6146" s="83"/>
      <c r="I6146" s="83"/>
      <c r="J6146" s="83"/>
      <c r="K6146" s="83"/>
      <c r="L6146" s="83"/>
      <c r="M6146" s="83"/>
      <c r="N6146" s="83"/>
      <c r="O6146" s="83"/>
      <c r="P6146" s="84"/>
      <c r="Q6146" s="217"/>
      <c r="R6146" s="91">
        <f t="shared" ref="R6146" si="16216">IF(COUNTA(Y6144:DP6147)=0,0,HLOOKUP(R6145,Y6145:DP6147,2,FALSE))</f>
        <v>0</v>
      </c>
      <c r="S6146" s="92">
        <f t="shared" ref="S6146" si="16217">IF(COUNTA(Y6144:DP6147)=0,0,HLOOKUP(S6144,Y6144:DP6147,3,FALSE))</f>
        <v>0</v>
      </c>
      <c r="T6146" s="93"/>
      <c r="U6146" s="94">
        <f t="array" ref="U6146">IF(COUNTA(Y6144:DP6147)=0,0,IF(ISERROR(HLOOKUP(U6147,Y6147:DP6147,1,FALSE)),0,INDEX(Y6146:DP6146,MATCH(U6145&amp;U6147,Y6145:DP6145&amp;Y6147:DP6147,0))))</f>
        <v>0</v>
      </c>
      <c r="V6146" s="94">
        <f t="array" ref="V6146">IF(COUNTA(Y6144:DP6147)=0,0,IF(ISERROR(HLOOKUP(V6147,Y6147:DP6147,1,FALSE)),0,INDEX(Y6146:DP6146,MATCH(V6145&amp;V6147,Y6145:DP6145&amp;Y6147:DP6147,0))))</f>
        <v>0</v>
      </c>
      <c r="W6146" s="95"/>
      <c r="X6146" s="108"/>
    </row>
    <row r="6147" spans="2:25" ht="13.9" thickBot="1">
      <c r="B6147" s="96"/>
      <c r="C6147" s="97"/>
      <c r="D6147" s="96"/>
      <c r="E6147" s="96"/>
      <c r="F6147" s="96"/>
      <c r="G6147" s="96"/>
      <c r="H6147" s="96"/>
      <c r="I6147" s="96"/>
      <c r="J6147" s="96"/>
      <c r="K6147" s="96"/>
      <c r="L6147" s="96"/>
      <c r="M6147" s="96"/>
      <c r="N6147" s="96"/>
      <c r="O6147" s="96"/>
      <c r="P6147" s="97"/>
      <c r="Q6147" s="218"/>
      <c r="R6147" s="98" t="str">
        <f t="shared" ref="R6147" si="16218">IF(COUNTA(Y6144:DP6147)=0,"none",HLOOKUP(R6145,Y6145:DP6147,3,FALSE))</f>
        <v>none</v>
      </c>
      <c r="S6147" s="99" t="str">
        <f t="shared" ref="S6147" si="16219">IF(COUNTA(Y6144:DP6147)=0,"none",HLOOKUP(S6144,Y6144:DP6147,4,FALSE))</f>
        <v>none</v>
      </c>
      <c r="T6147" s="100"/>
      <c r="U6147" s="100" t="str">
        <f t="array" ref="U6147">IF(COUNTA(Y6144:DP6147)=0,"none",IF($U$2="WAHR",$W$3,Abfrage!$F$4))</f>
        <v>none</v>
      </c>
      <c r="V6147" s="100" t="str">
        <f t="array" ref="V6147">IF(COUNTA(Y6144:DP6147)=0,"none",IF($U$2="WAHR",$W$3,Abfrage!$F$4))</f>
        <v>none</v>
      </c>
      <c r="W6147" s="100" t="str">
        <f t="array" ref="W6147">IF(COUNTA(Y6144:DP6147)=0,"none",IF($U$2="WAHR",$W$3,Abfrage!$F$4))</f>
        <v>none</v>
      </c>
      <c r="X6147" s="109"/>
    </row>
    <row r="6148" spans="2:25">
      <c r="B6148" s="75" t="s">
        <v>3757</v>
      </c>
      <c r="C6148" s="76">
        <v>1000406720</v>
      </c>
      <c r="D6148" s="75" t="s">
        <v>169</v>
      </c>
      <c r="E6148" s="75" t="s">
        <v>604</v>
      </c>
      <c r="F6148" s="75" t="s">
        <v>605</v>
      </c>
      <c r="G6148" s="75" t="s">
        <v>2692</v>
      </c>
      <c r="H6148" s="75" t="e">
        <v>#N/A</v>
      </c>
      <c r="I6148" s="75" t="s">
        <v>201</v>
      </c>
      <c r="J6148" s="75" t="s">
        <v>3758</v>
      </c>
      <c r="K6148" s="75" t="s">
        <v>306</v>
      </c>
      <c r="L6148" s="75" t="s">
        <v>306</v>
      </c>
      <c r="M6148" s="75" t="s">
        <v>306</v>
      </c>
      <c r="N6148" s="75" t="s">
        <v>306</v>
      </c>
      <c r="O6148" s="75" t="s">
        <v>306</v>
      </c>
      <c r="P6148" s="76" t="s">
        <v>306</v>
      </c>
      <c r="Q6148" s="216"/>
      <c r="R6148" s="77" t="str">
        <f t="shared" ref="R6148" si="16220">IF(COUNTA(Y6148:DP6151)=0,"01.01.1900",INDEX(Y6148:DP6148,MATCH(R6149,Y6149:DP6149,0)))</f>
        <v>01.01.1900</v>
      </c>
      <c r="S6148" s="78" t="str">
        <f t="shared" ref="S6148" si="16221">IF(COUNTA(Y6148:DP6151)=0,"01.01.1900",MAX(Y6148:DP6148))</f>
        <v>01.01.1900</v>
      </c>
      <c r="T6148" s="79"/>
      <c r="U6148" s="80" t="str">
        <f t="array" ref="U6148">IF(COUNTA(Y6148:DP6151)=0,"01.01.1900",IF(ISERROR(HLOOKUP(U6151,Y6151:DP6151,1,FALSE)),"01.01.1900",INDEX(Y6148:DP6148,MATCH(U6149&amp;U6151,Y6149:DP6149&amp;Y6151:DP6151,0))))</f>
        <v>01.01.1900</v>
      </c>
      <c r="V6148" s="81" t="str">
        <f t="shared" ref="V6148" si="16222">IF(COUNTA(Y6148:DP6151)=0,"01.01.1900",_xlfn.MAXIFS(Y6148:DP6148,Y6151:DP6151,V6151))</f>
        <v>01.01.1900</v>
      </c>
      <c r="W6148" s="82"/>
      <c r="X6148" s="106"/>
    </row>
    <row r="6149" spans="2:25">
      <c r="B6149" s="83"/>
      <c r="C6149" s="84"/>
      <c r="D6149" s="83"/>
      <c r="E6149" s="83"/>
      <c r="F6149" s="83"/>
      <c r="G6149" s="83"/>
      <c r="H6149" s="83"/>
      <c r="I6149" s="83"/>
      <c r="J6149" s="83"/>
      <c r="K6149" s="83"/>
      <c r="L6149" s="83"/>
      <c r="M6149" s="83"/>
      <c r="N6149" s="83"/>
      <c r="O6149" s="83"/>
      <c r="P6149" s="84"/>
      <c r="Q6149" s="217"/>
      <c r="R6149" s="85">
        <f t="shared" ref="R6149" si="16223">IF(COUNTA(Y6148:DP6151)=0,0,MIN(Y6149:DP6149))</f>
        <v>0</v>
      </c>
      <c r="S6149" s="86">
        <f t="shared" ref="S6149" si="16224">IF(COUNTA(Y6148:DP6151)=0,0,HLOOKUP(S6148,Y6148:DP6151,2,FALSE))</f>
        <v>0</v>
      </c>
      <c r="T6149" s="87">
        <f t="shared" ref="T6149" si="16225">IF(COUNTA(Y6148:DP6151)=0,0,AVERAGE(Y6149:DP6149))</f>
        <v>0</v>
      </c>
      <c r="U6149" s="88">
        <f t="shared" ref="U6149" si="16226">IF(COUNTA(Y6148:DP6151)=0,0,_xlfn.MINIFS(Y6149:DP6149,Y6151:DP6151,U6151))</f>
        <v>0</v>
      </c>
      <c r="V6149" s="89">
        <f t="array" ref="V6149">IF(COUNTA(Y6148:DP6151)=0,0,IF(ISERROR(HLOOKUP(V6151,Y6151:DP6151,1,FALSE)),0,INDEX(Y6149:DP6149,MATCH(V6148&amp;V6151,Y6148:DP6148&amp;Y6151:DP6151,0))))</f>
        <v>0</v>
      </c>
      <c r="W6149" s="90">
        <f t="array" ref="W6149">IF(COUNTA(Y6148:DP6151)=0,0,IF(ISERROR(HLOOKUP(W6151,Y6151:DP6151,1,FALSE)),0,AVERAGEIF(Y6151:DP6151,$W6151,Y6149:DP6149)))</f>
        <v>0</v>
      </c>
      <c r="X6149" s="107"/>
    </row>
    <row r="6150" spans="2:25">
      <c r="B6150" s="83"/>
      <c r="C6150" s="84"/>
      <c r="D6150" s="83"/>
      <c r="E6150" s="83"/>
      <c r="F6150" s="83"/>
      <c r="G6150" s="83"/>
      <c r="H6150" s="83"/>
      <c r="I6150" s="83"/>
      <c r="J6150" s="83"/>
      <c r="K6150" s="83"/>
      <c r="L6150" s="83"/>
      <c r="M6150" s="83"/>
      <c r="N6150" s="83"/>
      <c r="O6150" s="83"/>
      <c r="P6150" s="84"/>
      <c r="Q6150" s="217"/>
      <c r="R6150" s="91">
        <f t="shared" ref="R6150" si="16227">IF(COUNTA(Y6148:DP6151)=0,0,HLOOKUP(R6149,Y6149:DP6151,2,FALSE))</f>
        <v>0</v>
      </c>
      <c r="S6150" s="92">
        <f t="shared" ref="S6150" si="16228">IF(COUNTA(Y6148:DP6151)=0,0,HLOOKUP(S6148,Y6148:DP6151,3,FALSE))</f>
        <v>0</v>
      </c>
      <c r="T6150" s="93"/>
      <c r="U6150" s="94">
        <f t="array" ref="U6150">IF(COUNTA(Y6148:DP6151)=0,0,IF(ISERROR(HLOOKUP(U6151,Y6151:DP6151,1,FALSE)),0,INDEX(Y6150:DP6150,MATCH(U6149&amp;U6151,Y6149:DP6149&amp;Y6151:DP6151,0))))</f>
        <v>0</v>
      </c>
      <c r="V6150" s="94">
        <f t="array" ref="V6150">IF(COUNTA(Y6148:DP6151)=0,0,IF(ISERROR(HLOOKUP(V6151,Y6151:DP6151,1,FALSE)),0,INDEX(Y6150:DP6150,MATCH(V6149&amp;V6151,Y6149:DP6149&amp;Y6151:DP6151,0))))</f>
        <v>0</v>
      </c>
      <c r="W6150" s="95"/>
      <c r="X6150" s="108"/>
    </row>
    <row r="6151" spans="2:25" ht="13.9" thickBot="1">
      <c r="B6151" s="96"/>
      <c r="C6151" s="97"/>
      <c r="D6151" s="96"/>
      <c r="E6151" s="96"/>
      <c r="F6151" s="96"/>
      <c r="G6151" s="96"/>
      <c r="H6151" s="96"/>
      <c r="I6151" s="96"/>
      <c r="J6151" s="96"/>
      <c r="K6151" s="96"/>
      <c r="L6151" s="96"/>
      <c r="M6151" s="96"/>
      <c r="N6151" s="96"/>
      <c r="O6151" s="96"/>
      <c r="P6151" s="97"/>
      <c r="Q6151" s="218"/>
      <c r="R6151" s="98" t="str">
        <f t="shared" ref="R6151" si="16229">IF(COUNTA(Y6148:DP6151)=0,"none",HLOOKUP(R6149,Y6149:DP6151,3,FALSE))</f>
        <v>none</v>
      </c>
      <c r="S6151" s="99" t="str">
        <f t="shared" ref="S6151" si="16230">IF(COUNTA(Y6148:DP6151)=0,"none",HLOOKUP(S6148,Y6148:DP6151,4,FALSE))</f>
        <v>none</v>
      </c>
      <c r="T6151" s="100"/>
      <c r="U6151" s="100" t="str">
        <f t="array" ref="U6151">IF(COUNTA(Y6148:DP6151)=0,"none",IF($U$2="WAHR",$W$3,Abfrage!$F$4))</f>
        <v>none</v>
      </c>
      <c r="V6151" s="100" t="str">
        <f t="array" ref="V6151">IF(COUNTA(Y6148:DP6151)=0,"none",IF($U$2="WAHR",$W$3,Abfrage!$F$4))</f>
        <v>none</v>
      </c>
      <c r="W6151" s="100" t="str">
        <f t="array" ref="W6151">IF(COUNTA(Y6148:DP6151)=0,"none",IF($U$2="WAHR",$W$3,Abfrage!$F$4))</f>
        <v>none</v>
      </c>
      <c r="X6151" s="109"/>
    </row>
    <row r="6152" spans="2:25">
      <c r="B6152" s="75" t="s">
        <v>3759</v>
      </c>
      <c r="C6152" s="76">
        <v>1000277511</v>
      </c>
      <c r="D6152" s="75" t="s">
        <v>95</v>
      </c>
      <c r="E6152" s="75" t="s">
        <v>175</v>
      </c>
      <c r="F6152" s="75" t="s">
        <v>97</v>
      </c>
      <c r="G6152" s="75" t="s">
        <v>3760</v>
      </c>
      <c r="H6152" s="75" t="e">
        <v>#N/A</v>
      </c>
      <c r="I6152" s="75" t="s">
        <v>41</v>
      </c>
      <c r="J6152" s="75" t="s">
        <v>3760</v>
      </c>
      <c r="K6152" s="75" t="s">
        <v>306</v>
      </c>
      <c r="L6152" s="75" t="s">
        <v>306</v>
      </c>
      <c r="M6152" s="75" t="s">
        <v>307</v>
      </c>
      <c r="N6152" s="75" t="s">
        <v>2635</v>
      </c>
      <c r="O6152" s="75" t="s">
        <v>306</v>
      </c>
      <c r="P6152" s="76" t="s">
        <v>306</v>
      </c>
      <c r="Q6152" s="216"/>
      <c r="R6152" s="77" t="str">
        <f t="shared" ref="R6152" si="16231">IF(COUNTA(Y6152:DP6155)=0,"01.01.1900",INDEX(Y6152:DP6152,MATCH(R6153,Y6153:DP6153,0)))</f>
        <v>01.01.1900</v>
      </c>
      <c r="S6152" s="78" t="str">
        <f t="shared" ref="S6152" si="16232">IF(COUNTA(Y6152:DP6155)=0,"01.01.1900",MAX(Y6152:DP6152))</f>
        <v>01.01.1900</v>
      </c>
      <c r="T6152" s="79"/>
      <c r="U6152" s="80" t="str">
        <f t="array" ref="U6152">IF(COUNTA(Y6152:DP6155)=0,"01.01.1900",IF(ISERROR(HLOOKUP(U6155,Y6155:DP6155,1,FALSE)),"01.01.1900",INDEX(Y6152:DP6152,MATCH(U6153&amp;U6155,Y6153:DP6153&amp;Y6155:DP6155,0))))</f>
        <v>01.01.1900</v>
      </c>
      <c r="V6152" s="81" t="str">
        <f t="shared" ref="V6152" si="16233">IF(COUNTA(Y6152:DP6155)=0,"01.01.1900",_xlfn.MAXIFS(Y6152:DP6152,Y6155:DP6155,V6155))</f>
        <v>01.01.1900</v>
      </c>
      <c r="W6152" s="82"/>
      <c r="X6152" s="106"/>
    </row>
    <row r="6153" spans="2:25">
      <c r="B6153" s="83"/>
      <c r="C6153" s="84"/>
      <c r="D6153" s="83"/>
      <c r="E6153" s="83"/>
      <c r="F6153" s="83"/>
      <c r="G6153" s="83"/>
      <c r="H6153" s="83"/>
      <c r="I6153" s="83"/>
      <c r="J6153" s="83"/>
      <c r="K6153" s="83"/>
      <c r="L6153" s="83"/>
      <c r="M6153" s="83"/>
      <c r="N6153" s="83"/>
      <c r="O6153" s="83"/>
      <c r="P6153" s="84"/>
      <c r="Q6153" s="217"/>
      <c r="R6153" s="85">
        <f t="shared" ref="R6153" si="16234">IF(COUNTA(Y6152:DP6155)=0,0,MIN(Y6153:DP6153))</f>
        <v>0</v>
      </c>
      <c r="S6153" s="86">
        <f t="shared" ref="S6153" si="16235">IF(COUNTA(Y6152:DP6155)=0,0,HLOOKUP(S6152,Y6152:DP6155,2,FALSE))</f>
        <v>0</v>
      </c>
      <c r="T6153" s="87">
        <f t="shared" ref="T6153" si="16236">IF(COUNTA(Y6152:DP6155)=0,0,AVERAGE(Y6153:DP6153))</f>
        <v>0</v>
      </c>
      <c r="U6153" s="88">
        <f t="shared" ref="U6153" si="16237">IF(COUNTA(Y6152:DP6155)=0,0,_xlfn.MINIFS(Y6153:DP6153,Y6155:DP6155,U6155))</f>
        <v>0</v>
      </c>
      <c r="V6153" s="89">
        <f t="array" ref="V6153">IF(COUNTA(Y6152:DP6155)=0,0,IF(ISERROR(HLOOKUP(V6155,Y6155:DP6155,1,FALSE)),0,INDEX(Y6153:DP6153,MATCH(V6152&amp;V6155,Y6152:DP6152&amp;Y6155:DP6155,0))))</f>
        <v>0</v>
      </c>
      <c r="W6153" s="90">
        <f t="array" ref="W6153">IF(COUNTA(Y6152:DP6155)=0,0,IF(ISERROR(HLOOKUP(W6155,Y6155:DP6155,1,FALSE)),0,AVERAGEIF(Y6155:DP6155,$W6155,Y6153:DP6153)))</f>
        <v>0</v>
      </c>
      <c r="X6153" s="107"/>
    </row>
    <row r="6154" spans="2:25">
      <c r="B6154" s="83"/>
      <c r="C6154" s="84"/>
      <c r="D6154" s="83"/>
      <c r="E6154" s="83"/>
      <c r="F6154" s="83"/>
      <c r="G6154" s="83"/>
      <c r="H6154" s="83"/>
      <c r="I6154" s="83"/>
      <c r="J6154" s="83"/>
      <c r="K6154" s="83"/>
      <c r="L6154" s="83"/>
      <c r="M6154" s="83"/>
      <c r="N6154" s="83"/>
      <c r="O6154" s="83"/>
      <c r="P6154" s="84"/>
      <c r="Q6154" s="217"/>
      <c r="R6154" s="91">
        <f t="shared" ref="R6154" si="16238">IF(COUNTA(Y6152:DP6155)=0,0,HLOOKUP(R6153,Y6153:DP6155,2,FALSE))</f>
        <v>0</v>
      </c>
      <c r="S6154" s="92">
        <f t="shared" ref="S6154" si="16239">IF(COUNTA(Y6152:DP6155)=0,0,HLOOKUP(S6152,Y6152:DP6155,3,FALSE))</f>
        <v>0</v>
      </c>
      <c r="T6154" s="93"/>
      <c r="U6154" s="94">
        <f t="array" ref="U6154">IF(COUNTA(Y6152:DP6155)=0,0,IF(ISERROR(HLOOKUP(U6155,Y6155:DP6155,1,FALSE)),0,INDEX(Y6154:DP6154,MATCH(U6153&amp;U6155,Y6153:DP6153&amp;Y6155:DP6155,0))))</f>
        <v>0</v>
      </c>
      <c r="V6154" s="94">
        <f t="array" ref="V6154">IF(COUNTA(Y6152:DP6155)=0,0,IF(ISERROR(HLOOKUP(V6155,Y6155:DP6155,1,FALSE)),0,INDEX(Y6154:DP6154,MATCH(V6153&amp;V6155,Y6153:DP6153&amp;Y6155:DP6155,0))))</f>
        <v>0</v>
      </c>
      <c r="W6154" s="95"/>
      <c r="X6154" s="108"/>
    </row>
    <row r="6155" spans="2:25" ht="13.9" thickBot="1">
      <c r="B6155" s="96"/>
      <c r="C6155" s="97"/>
      <c r="D6155" s="96"/>
      <c r="E6155" s="96"/>
      <c r="F6155" s="96"/>
      <c r="G6155" s="96"/>
      <c r="H6155" s="96"/>
      <c r="I6155" s="96"/>
      <c r="J6155" s="96"/>
      <c r="K6155" s="96"/>
      <c r="L6155" s="96"/>
      <c r="M6155" s="96"/>
      <c r="N6155" s="96"/>
      <c r="O6155" s="96"/>
      <c r="P6155" s="97"/>
      <c r="Q6155" s="218"/>
      <c r="R6155" s="98" t="str">
        <f t="shared" ref="R6155" si="16240">IF(COUNTA(Y6152:DP6155)=0,"none",HLOOKUP(R6153,Y6153:DP6155,3,FALSE))</f>
        <v>none</v>
      </c>
      <c r="S6155" s="99" t="str">
        <f t="shared" ref="S6155" si="16241">IF(COUNTA(Y6152:DP6155)=0,"none",HLOOKUP(S6152,Y6152:DP6155,4,FALSE))</f>
        <v>none</v>
      </c>
      <c r="T6155" s="100"/>
      <c r="U6155" s="100" t="str">
        <f t="array" ref="U6155">IF(COUNTA(Y6152:DP6155)=0,"none",IF($U$2="WAHR",$W$3,Abfrage!$F$4))</f>
        <v>none</v>
      </c>
      <c r="V6155" s="100" t="str">
        <f t="array" ref="V6155">IF(COUNTA(Y6152:DP6155)=0,"none",IF($U$2="WAHR",$W$3,Abfrage!$F$4))</f>
        <v>none</v>
      </c>
      <c r="W6155" s="100" t="str">
        <f t="array" ref="W6155">IF(COUNTA(Y6152:DP6155)=0,"none",IF($U$2="WAHR",$W$3,Abfrage!$F$4))</f>
        <v>none</v>
      </c>
      <c r="X6155" s="109"/>
    </row>
    <row r="6156" spans="2:25">
      <c r="B6156" s="75" t="s">
        <v>3761</v>
      </c>
      <c r="C6156" s="76">
        <v>1000277505</v>
      </c>
      <c r="D6156" s="75" t="s">
        <v>95</v>
      </c>
      <c r="E6156" s="75" t="s">
        <v>96</v>
      </c>
      <c r="F6156" s="75" t="s">
        <v>97</v>
      </c>
      <c r="G6156" s="75" t="s">
        <v>3762</v>
      </c>
      <c r="H6156" s="75" t="e">
        <v>#N/A</v>
      </c>
      <c r="I6156" s="75" t="s">
        <v>41</v>
      </c>
      <c r="J6156" s="75" t="s">
        <v>3763</v>
      </c>
      <c r="K6156" s="75" t="s">
        <v>306</v>
      </c>
      <c r="L6156" s="75" t="s">
        <v>306</v>
      </c>
      <c r="M6156" s="75" t="s">
        <v>313</v>
      </c>
      <c r="N6156" s="75" t="s">
        <v>2635</v>
      </c>
      <c r="O6156" s="75" t="s">
        <v>306</v>
      </c>
      <c r="P6156" s="76" t="s">
        <v>306</v>
      </c>
      <c r="Q6156" s="216"/>
      <c r="R6156" s="77" t="str">
        <f t="shared" ref="R6156" si="16242">IF(COUNTA(Y6156:DP6159)=0,"01.01.1900",INDEX(Y6156:DP6156,MATCH(R6157,Y6157:DP6157,0)))</f>
        <v>01.01.1900</v>
      </c>
      <c r="S6156" s="78" t="str">
        <f t="shared" ref="S6156" si="16243">IF(COUNTA(Y6156:DP6159)=0,"01.01.1900",MAX(Y6156:DP6156))</f>
        <v>01.01.1900</v>
      </c>
      <c r="T6156" s="79"/>
      <c r="U6156" s="80" t="str">
        <f t="array" ref="U6156">IF(COUNTA(Y6156:DP6159)=0,"01.01.1900",IF(ISERROR(HLOOKUP(U6159,Y6159:DP6159,1,FALSE)),"01.01.1900",INDEX(Y6156:DP6156,MATCH(U6157&amp;U6159,Y6157:DP6157&amp;Y6159:DP6159,0))))</f>
        <v>01.01.1900</v>
      </c>
      <c r="V6156" s="81" t="str">
        <f t="shared" ref="V6156" si="16244">IF(COUNTA(Y6156:DP6159)=0,"01.01.1900",_xlfn.MAXIFS(Y6156:DP6156,Y6159:DP6159,V6159))</f>
        <v>01.01.1900</v>
      </c>
      <c r="W6156" s="82"/>
      <c r="X6156" s="106"/>
    </row>
    <row r="6157" spans="2:25">
      <c r="B6157" s="83"/>
      <c r="C6157" s="84"/>
      <c r="D6157" s="83"/>
      <c r="E6157" s="83"/>
      <c r="F6157" s="83"/>
      <c r="G6157" s="83"/>
      <c r="H6157" s="83"/>
      <c r="I6157" s="83"/>
      <c r="J6157" s="83"/>
      <c r="K6157" s="83"/>
      <c r="L6157" s="83"/>
      <c r="M6157" s="83"/>
      <c r="N6157" s="83"/>
      <c r="O6157" s="83"/>
      <c r="P6157" s="84"/>
      <c r="Q6157" s="217"/>
      <c r="R6157" s="85">
        <f t="shared" ref="R6157" si="16245">IF(COUNTA(Y6156:DP6159)=0,0,MIN(Y6157:DP6157))</f>
        <v>0</v>
      </c>
      <c r="S6157" s="86">
        <f t="shared" ref="S6157" si="16246">IF(COUNTA(Y6156:DP6159)=0,0,HLOOKUP(S6156,Y6156:DP6159,2,FALSE))</f>
        <v>0</v>
      </c>
      <c r="T6157" s="87">
        <f t="shared" ref="T6157" si="16247">IF(COUNTA(Y6156:DP6159)=0,0,AVERAGE(Y6157:DP6157))</f>
        <v>0</v>
      </c>
      <c r="U6157" s="88">
        <f t="shared" ref="U6157" si="16248">IF(COUNTA(Y6156:DP6159)=0,0,_xlfn.MINIFS(Y6157:DP6157,Y6159:DP6159,U6159))</f>
        <v>0</v>
      </c>
      <c r="V6157" s="89">
        <f t="array" ref="V6157">IF(COUNTA(Y6156:DP6159)=0,0,IF(ISERROR(HLOOKUP(V6159,Y6159:DP6159,1,FALSE)),0,INDEX(Y6157:DP6157,MATCH(V6156&amp;V6159,Y6156:DP6156&amp;Y6159:DP6159,0))))</f>
        <v>0</v>
      </c>
      <c r="W6157" s="90">
        <f t="array" ref="W6157">IF(COUNTA(Y6156:DP6159)=0,0,IF(ISERROR(HLOOKUP(W6159,Y6159:DP6159,1,FALSE)),0,AVERAGEIF(Y6159:DP6159,$W6159,Y6157:DP6157)))</f>
        <v>0</v>
      </c>
      <c r="X6157" s="107"/>
    </row>
    <row r="6158" spans="2:25">
      <c r="B6158" s="83"/>
      <c r="C6158" s="84"/>
      <c r="D6158" s="83"/>
      <c r="E6158" s="83"/>
      <c r="F6158" s="83"/>
      <c r="G6158" s="83"/>
      <c r="H6158" s="83"/>
      <c r="I6158" s="83"/>
      <c r="J6158" s="83"/>
      <c r="K6158" s="83"/>
      <c r="L6158" s="83"/>
      <c r="M6158" s="83"/>
      <c r="N6158" s="83"/>
      <c r="O6158" s="83"/>
      <c r="P6158" s="84"/>
      <c r="Q6158" s="217"/>
      <c r="R6158" s="91">
        <f t="shared" ref="R6158" si="16249">IF(COUNTA(Y6156:DP6159)=0,0,HLOOKUP(R6157,Y6157:DP6159,2,FALSE))</f>
        <v>0</v>
      </c>
      <c r="S6158" s="92">
        <f t="shared" ref="S6158" si="16250">IF(COUNTA(Y6156:DP6159)=0,0,HLOOKUP(S6156,Y6156:DP6159,3,FALSE))</f>
        <v>0</v>
      </c>
      <c r="T6158" s="93"/>
      <c r="U6158" s="94">
        <f t="array" ref="U6158">IF(COUNTA(Y6156:DP6159)=0,0,IF(ISERROR(HLOOKUP(U6159,Y6159:DP6159,1,FALSE)),0,INDEX(Y6158:DP6158,MATCH(U6157&amp;U6159,Y6157:DP6157&amp;Y6159:DP6159,0))))</f>
        <v>0</v>
      </c>
      <c r="V6158" s="94">
        <f t="array" ref="V6158">IF(COUNTA(Y6156:DP6159)=0,0,IF(ISERROR(HLOOKUP(V6159,Y6159:DP6159,1,FALSE)),0,INDEX(Y6158:DP6158,MATCH(V6157&amp;V6159,Y6157:DP6157&amp;Y6159:DP6159,0))))</f>
        <v>0</v>
      </c>
      <c r="W6158" s="95"/>
      <c r="X6158" s="108"/>
    </row>
    <row r="6159" spans="2:25" ht="13.9" thickBot="1">
      <c r="B6159" s="96"/>
      <c r="C6159" s="97"/>
      <c r="D6159" s="96"/>
      <c r="E6159" s="96"/>
      <c r="F6159" s="96"/>
      <c r="G6159" s="96"/>
      <c r="H6159" s="96"/>
      <c r="I6159" s="96"/>
      <c r="J6159" s="96"/>
      <c r="K6159" s="96"/>
      <c r="L6159" s="96"/>
      <c r="M6159" s="96"/>
      <c r="N6159" s="96"/>
      <c r="O6159" s="96"/>
      <c r="P6159" s="97"/>
      <c r="Q6159" s="218"/>
      <c r="R6159" s="98" t="str">
        <f t="shared" ref="R6159" si="16251">IF(COUNTA(Y6156:DP6159)=0,"none",HLOOKUP(R6157,Y6157:DP6159,3,FALSE))</f>
        <v>none</v>
      </c>
      <c r="S6159" s="99" t="str">
        <f t="shared" ref="S6159" si="16252">IF(COUNTA(Y6156:DP6159)=0,"none",HLOOKUP(S6156,Y6156:DP6159,4,FALSE))</f>
        <v>none</v>
      </c>
      <c r="T6159" s="100"/>
      <c r="U6159" s="100" t="str">
        <f t="array" ref="U6159">IF(COUNTA(Y6156:DP6159)=0,"none",IF($U$2="WAHR",$W$3,Abfrage!$F$4))</f>
        <v>none</v>
      </c>
      <c r="V6159" s="100" t="str">
        <f t="array" ref="V6159">IF(COUNTA(Y6156:DP6159)=0,"none",IF($U$2="WAHR",$W$3,Abfrage!$F$4))</f>
        <v>none</v>
      </c>
      <c r="W6159" s="100" t="str">
        <f t="array" ref="W6159">IF(COUNTA(Y6156:DP6159)=0,"none",IF($U$2="WAHR",$W$3,Abfrage!$F$4))</f>
        <v>none</v>
      </c>
      <c r="X6159" s="109"/>
    </row>
    <row r="6160" spans="2:25">
      <c r="B6160" s="75" t="s">
        <v>3764</v>
      </c>
      <c r="C6160" s="76">
        <v>1000356877</v>
      </c>
      <c r="D6160" s="75" t="s">
        <v>158</v>
      </c>
      <c r="E6160" s="75" t="s">
        <v>2780</v>
      </c>
      <c r="F6160" s="75" t="s">
        <v>3765</v>
      </c>
      <c r="G6160" s="75" t="s">
        <v>3765</v>
      </c>
      <c r="H6160" s="75" t="e">
        <v>#N/A</v>
      </c>
      <c r="I6160" s="75" t="s">
        <v>364</v>
      </c>
      <c r="J6160" s="75" t="s">
        <v>3766</v>
      </c>
      <c r="K6160" s="75" t="s">
        <v>306</v>
      </c>
      <c r="L6160" s="75" t="s">
        <v>306</v>
      </c>
      <c r="M6160" s="75" t="s">
        <v>307</v>
      </c>
      <c r="N6160" s="75" t="s">
        <v>349</v>
      </c>
      <c r="O6160" s="75" t="s">
        <v>309</v>
      </c>
      <c r="P6160" s="76" t="s">
        <v>306</v>
      </c>
      <c r="Q6160" s="216"/>
      <c r="R6160" s="77">
        <f t="shared" ref="R6160" si="16253">IF(COUNTA(Y6160:DP6163)=0,"01.01.1900",INDEX(Y6160:DP6160,MATCH(R6161,Y6161:DP6161,0)))</f>
        <v>44013</v>
      </c>
      <c r="S6160" s="78">
        <f t="shared" ref="S6160" si="16254">IF(COUNTA(Y6160:DP6163)=0,"01.01.1900",MAX(Y6160:DP6160))</f>
        <v>44013</v>
      </c>
      <c r="T6160" s="79"/>
      <c r="U6160" s="80" t="str">
        <f t="array" ref="U6160">IF(COUNTA(Y6160:DP6163)=0,"01.01.1900",IF(ISERROR(HLOOKUP(U6163,Y6163:DP6163,1,FALSE)),"01.01.1900",INDEX(Y6160:DP6160,MATCH(U6161&amp;U6163,Y6161:DP6161&amp;Y6163:DP6163,0))))</f>
        <v>01.01.1900</v>
      </c>
      <c r="V6160" s="81">
        <f t="shared" ref="V6160" si="16255">IF(COUNTA(Y6160:DP6163)=0,"01.01.1900",_xlfn.MAXIFS(Y6160:DP6160,Y6163:DP6163,V6163))</f>
        <v>0</v>
      </c>
      <c r="W6160" s="82"/>
      <c r="X6160" s="106"/>
      <c r="Y6160" s="101">
        <v>44013</v>
      </c>
    </row>
    <row r="6161" spans="2:25">
      <c r="B6161" s="83"/>
      <c r="C6161" s="84"/>
      <c r="D6161" s="83"/>
      <c r="E6161" s="83"/>
      <c r="F6161" s="83"/>
      <c r="G6161" s="83"/>
      <c r="H6161" s="83"/>
      <c r="I6161" s="83"/>
      <c r="J6161" s="83"/>
      <c r="K6161" s="83"/>
      <c r="L6161" s="83"/>
      <c r="M6161" s="83"/>
      <c r="N6161" s="83"/>
      <c r="O6161" s="83"/>
      <c r="P6161" s="84"/>
      <c r="Q6161" s="217"/>
      <c r="R6161" s="85">
        <f t="shared" ref="R6161" si="16256">IF(COUNTA(Y6160:DP6163)=0,0,MIN(Y6161:DP6161))</f>
        <v>1.56</v>
      </c>
      <c r="S6161" s="86">
        <f t="shared" ref="S6161" si="16257">IF(COUNTA(Y6160:DP6163)=0,0,HLOOKUP(S6160,Y6160:DP6163,2,FALSE))</f>
        <v>1.56</v>
      </c>
      <c r="T6161" s="87">
        <f t="shared" ref="T6161" si="16258">IF(COUNTA(Y6160:DP6163)=0,0,AVERAGE(Y6161:DP6161))</f>
        <v>1.56</v>
      </c>
      <c r="U6161" s="88">
        <f t="shared" ref="U6161" si="16259">IF(COUNTA(Y6160:DP6163)=0,0,_xlfn.MINIFS(Y6161:DP6161,Y6163:DP6163,U6163))</f>
        <v>0</v>
      </c>
      <c r="V6161" s="89">
        <f t="array" ref="V6161">IF(COUNTA(Y6160:DP6163)=0,0,IF(ISERROR(HLOOKUP(V6163,Y6163:DP6163,1,FALSE)),0,INDEX(Y6161:DP6161,MATCH(V6160&amp;V6163,Y6160:DP6160&amp;Y6163:DP6163,0))))</f>
        <v>0</v>
      </c>
      <c r="W6161" s="90">
        <f t="array" ref="W6161">IF(COUNTA(Y6160:DP6163)=0,0,IF(ISERROR(HLOOKUP(W6163,Y6163:DP6163,1,FALSE)),0,AVERAGEIF(Y6163:DP6163,$W6163,Y6161:DP6161)))</f>
        <v>0</v>
      </c>
      <c r="X6161" s="107"/>
      <c r="Y6161" s="102">
        <v>1.56</v>
      </c>
    </row>
    <row r="6162" spans="2:25">
      <c r="B6162" s="83"/>
      <c r="C6162" s="84"/>
      <c r="D6162" s="83"/>
      <c r="E6162" s="83"/>
      <c r="F6162" s="83"/>
      <c r="G6162" s="83"/>
      <c r="H6162" s="83"/>
      <c r="I6162" s="83"/>
      <c r="J6162" s="83"/>
      <c r="K6162" s="83"/>
      <c r="L6162" s="83"/>
      <c r="M6162" s="83"/>
      <c r="N6162" s="83"/>
      <c r="O6162" s="83"/>
      <c r="P6162" s="84"/>
      <c r="Q6162" s="217"/>
      <c r="R6162" s="91">
        <f t="shared" ref="R6162" si="16260">IF(COUNTA(Y6160:DP6163)=0,0,HLOOKUP(R6161,Y6161:DP6163,2,FALSE))</f>
        <v>0</v>
      </c>
      <c r="S6162" s="92">
        <f t="shared" ref="S6162" si="16261">IF(COUNTA(Y6160:DP6163)=0,0,HLOOKUP(S6160,Y6160:DP6163,3,FALSE))</f>
        <v>0</v>
      </c>
      <c r="T6162" s="93"/>
      <c r="U6162" s="94">
        <f t="array" ref="U6162">IF(COUNTA(Y6160:DP6163)=0,0,IF(ISERROR(HLOOKUP(U6163,Y6163:DP6163,1,FALSE)),0,INDEX(Y6162:DP6162,MATCH(U6161&amp;U6163,Y6161:DP6161&amp;Y6163:DP6163,0))))</f>
        <v>0</v>
      </c>
      <c r="V6162" s="94">
        <f t="array" ref="V6162">IF(COUNTA(Y6160:DP6163)=0,0,IF(ISERROR(HLOOKUP(V6163,Y6163:DP6163,1,FALSE)),0,INDEX(Y6162:DP6162,MATCH(V6161&amp;V6163,Y6161:DP6161&amp;Y6163:DP6163,0))))</f>
        <v>0</v>
      </c>
      <c r="W6162" s="95"/>
      <c r="X6162" s="108"/>
      <c r="Y6162" s="103">
        <v>0</v>
      </c>
    </row>
    <row r="6163" spans="2:25" ht="13.9" thickBot="1">
      <c r="B6163" s="96"/>
      <c r="C6163" s="97"/>
      <c r="D6163" s="96"/>
      <c r="E6163" s="96"/>
      <c r="F6163" s="96"/>
      <c r="G6163" s="96"/>
      <c r="H6163" s="96"/>
      <c r="I6163" s="96"/>
      <c r="J6163" s="96"/>
      <c r="K6163" s="96"/>
      <c r="L6163" s="96"/>
      <c r="M6163" s="96"/>
      <c r="N6163" s="96"/>
      <c r="O6163" s="96"/>
      <c r="P6163" s="97"/>
      <c r="Q6163" s="218"/>
      <c r="R6163" s="98" t="str">
        <f t="shared" ref="R6163" si="16262">IF(COUNTA(Y6160:DP6163)=0,"none",HLOOKUP(R6161,Y6161:DP6163,3,FALSE))</f>
        <v>ECI</v>
      </c>
      <c r="S6163" s="99" t="str">
        <f t="shared" ref="S6163" si="16263">IF(COUNTA(Y6160:DP6163)=0,"none",HLOOKUP(S6160,Y6160:DP6163,4,FALSE))</f>
        <v>ECI</v>
      </c>
      <c r="T6163" s="100"/>
      <c r="U6163" s="100">
        <f t="array" ref="U6163">IF(COUNTA(Y6160:DP6163)=0,"none",IF($U$2="WAHR",$W$3,Abfrage!$F$4))</f>
        <v>0</v>
      </c>
      <c r="V6163" s="100">
        <f t="array" ref="V6163">IF(COUNTA(Y6160:DP6163)=0,"none",IF($U$2="WAHR",$W$3,Abfrage!$F$4))</f>
        <v>0</v>
      </c>
      <c r="W6163" s="100">
        <f t="array" ref="W6163">IF(COUNTA(Y6160:DP6163)=0,"none",IF($U$2="WAHR",$W$3,Abfrage!$F$4))</f>
        <v>0</v>
      </c>
      <c r="X6163" s="109"/>
      <c r="Y6163" s="104" t="s">
        <v>101</v>
      </c>
    </row>
    <row r="6164" spans="2:25">
      <c r="B6164" s="75" t="s">
        <v>3767</v>
      </c>
      <c r="C6164" s="76">
        <v>1000406331</v>
      </c>
      <c r="D6164" s="75" t="s">
        <v>95</v>
      </c>
      <c r="E6164" s="75" t="s">
        <v>148</v>
      </c>
      <c r="F6164" s="75" t="s">
        <v>96</v>
      </c>
      <c r="G6164" s="75" t="s">
        <v>96</v>
      </c>
      <c r="H6164" s="75" t="e">
        <v>#N/A</v>
      </c>
      <c r="I6164" s="75" t="s">
        <v>51</v>
      </c>
      <c r="J6164" s="75" t="s">
        <v>3768</v>
      </c>
      <c r="K6164" s="75" t="s">
        <v>353</v>
      </c>
      <c r="L6164" s="75" t="s">
        <v>326</v>
      </c>
      <c r="M6164" s="75" t="s">
        <v>313</v>
      </c>
      <c r="N6164" s="75" t="s">
        <v>327</v>
      </c>
      <c r="O6164" s="75" t="s">
        <v>306</v>
      </c>
      <c r="P6164" s="76" t="s">
        <v>306</v>
      </c>
      <c r="Q6164" s="216"/>
      <c r="R6164" s="77" t="str">
        <f t="shared" ref="R6164" si="16264">IF(COUNTA(Y6164:DP6167)=0,"01.01.1900",INDEX(Y6164:DP6164,MATCH(R6165,Y6165:DP6165,0)))</f>
        <v>01.01.1900</v>
      </c>
      <c r="S6164" s="78" t="str">
        <f t="shared" ref="S6164" si="16265">IF(COUNTA(Y6164:DP6167)=0,"01.01.1900",MAX(Y6164:DP6164))</f>
        <v>01.01.1900</v>
      </c>
      <c r="T6164" s="79"/>
      <c r="U6164" s="80" t="str">
        <f t="array" ref="U6164">IF(COUNTA(Y6164:DP6167)=0,"01.01.1900",IF(ISERROR(HLOOKUP(U6167,Y6167:DP6167,1,FALSE)),"01.01.1900",INDEX(Y6164:DP6164,MATCH(U6165&amp;U6167,Y6165:DP6165&amp;Y6167:DP6167,0))))</f>
        <v>01.01.1900</v>
      </c>
      <c r="V6164" s="81" t="str">
        <f t="shared" ref="V6164" si="16266">IF(COUNTA(Y6164:DP6167)=0,"01.01.1900",_xlfn.MAXIFS(Y6164:DP6164,Y6167:DP6167,V6167))</f>
        <v>01.01.1900</v>
      </c>
      <c r="W6164" s="82"/>
      <c r="X6164" s="106"/>
    </row>
    <row r="6165" spans="2:25">
      <c r="B6165" s="83"/>
      <c r="C6165" s="84"/>
      <c r="D6165" s="83"/>
      <c r="E6165" s="83"/>
      <c r="F6165" s="83"/>
      <c r="G6165" s="83"/>
      <c r="H6165" s="83"/>
      <c r="I6165" s="83"/>
      <c r="J6165" s="83"/>
      <c r="K6165" s="83"/>
      <c r="L6165" s="83"/>
      <c r="M6165" s="83"/>
      <c r="N6165" s="83"/>
      <c r="O6165" s="83"/>
      <c r="P6165" s="84"/>
      <c r="Q6165" s="217"/>
      <c r="R6165" s="85">
        <f t="shared" ref="R6165" si="16267">IF(COUNTA(Y6164:DP6167)=0,0,MIN(Y6165:DP6165))</f>
        <v>0</v>
      </c>
      <c r="S6165" s="86">
        <f t="shared" ref="S6165" si="16268">IF(COUNTA(Y6164:DP6167)=0,0,HLOOKUP(S6164,Y6164:DP6167,2,FALSE))</f>
        <v>0</v>
      </c>
      <c r="T6165" s="87">
        <f t="shared" ref="T6165" si="16269">IF(COUNTA(Y6164:DP6167)=0,0,AVERAGE(Y6165:DP6165))</f>
        <v>0</v>
      </c>
      <c r="U6165" s="88">
        <f t="shared" ref="U6165" si="16270">IF(COUNTA(Y6164:DP6167)=0,0,_xlfn.MINIFS(Y6165:DP6165,Y6167:DP6167,U6167))</f>
        <v>0</v>
      </c>
      <c r="V6165" s="89">
        <f t="array" ref="V6165">IF(COUNTA(Y6164:DP6167)=0,0,IF(ISERROR(HLOOKUP(V6167,Y6167:DP6167,1,FALSE)),0,INDEX(Y6165:DP6165,MATCH(V6164&amp;V6167,Y6164:DP6164&amp;Y6167:DP6167,0))))</f>
        <v>0</v>
      </c>
      <c r="W6165" s="90">
        <f t="array" ref="W6165">IF(COUNTA(Y6164:DP6167)=0,0,IF(ISERROR(HLOOKUP(W6167,Y6167:DP6167,1,FALSE)),0,AVERAGEIF(Y6167:DP6167,$W6167,Y6165:DP6165)))</f>
        <v>0</v>
      </c>
      <c r="X6165" s="107"/>
    </row>
    <row r="6166" spans="2:25">
      <c r="B6166" s="83"/>
      <c r="C6166" s="84"/>
      <c r="D6166" s="83"/>
      <c r="E6166" s="83"/>
      <c r="F6166" s="83"/>
      <c r="G6166" s="83"/>
      <c r="H6166" s="83"/>
      <c r="I6166" s="83"/>
      <c r="J6166" s="83"/>
      <c r="K6166" s="83"/>
      <c r="L6166" s="83"/>
      <c r="M6166" s="83"/>
      <c r="N6166" s="83"/>
      <c r="O6166" s="83"/>
      <c r="P6166" s="84"/>
      <c r="Q6166" s="217"/>
      <c r="R6166" s="91">
        <f t="shared" ref="R6166" si="16271">IF(COUNTA(Y6164:DP6167)=0,0,HLOOKUP(R6165,Y6165:DP6167,2,FALSE))</f>
        <v>0</v>
      </c>
      <c r="S6166" s="92">
        <f t="shared" ref="S6166" si="16272">IF(COUNTA(Y6164:DP6167)=0,0,HLOOKUP(S6164,Y6164:DP6167,3,FALSE))</f>
        <v>0</v>
      </c>
      <c r="T6166" s="93"/>
      <c r="U6166" s="94">
        <f t="array" ref="U6166">IF(COUNTA(Y6164:DP6167)=0,0,IF(ISERROR(HLOOKUP(U6167,Y6167:DP6167,1,FALSE)),0,INDEX(Y6166:DP6166,MATCH(U6165&amp;U6167,Y6165:DP6165&amp;Y6167:DP6167,0))))</f>
        <v>0</v>
      </c>
      <c r="V6166" s="94">
        <f t="array" ref="V6166">IF(COUNTA(Y6164:DP6167)=0,0,IF(ISERROR(HLOOKUP(V6167,Y6167:DP6167,1,FALSE)),0,INDEX(Y6166:DP6166,MATCH(V6165&amp;V6167,Y6165:DP6165&amp;Y6167:DP6167,0))))</f>
        <v>0</v>
      </c>
      <c r="W6166" s="95"/>
      <c r="X6166" s="108"/>
    </row>
    <row r="6167" spans="2:25" ht="13.9" thickBot="1">
      <c r="B6167" s="96"/>
      <c r="C6167" s="97"/>
      <c r="D6167" s="96"/>
      <c r="E6167" s="96"/>
      <c r="F6167" s="96"/>
      <c r="G6167" s="96"/>
      <c r="H6167" s="96"/>
      <c r="I6167" s="96"/>
      <c r="J6167" s="96"/>
      <c r="K6167" s="96"/>
      <c r="L6167" s="96"/>
      <c r="M6167" s="96"/>
      <c r="N6167" s="96"/>
      <c r="O6167" s="96"/>
      <c r="P6167" s="97"/>
      <c r="Q6167" s="218"/>
      <c r="R6167" s="98" t="str">
        <f t="shared" ref="R6167" si="16273">IF(COUNTA(Y6164:DP6167)=0,"none",HLOOKUP(R6165,Y6165:DP6167,3,FALSE))</f>
        <v>none</v>
      </c>
      <c r="S6167" s="99" t="str">
        <f t="shared" ref="S6167" si="16274">IF(COUNTA(Y6164:DP6167)=0,"none",HLOOKUP(S6164,Y6164:DP6167,4,FALSE))</f>
        <v>none</v>
      </c>
      <c r="T6167" s="100"/>
      <c r="U6167" s="100" t="str">
        <f t="array" ref="U6167">IF(COUNTA(Y6164:DP6167)=0,"none",IF($U$2="WAHR",$W$3,Abfrage!$F$4))</f>
        <v>none</v>
      </c>
      <c r="V6167" s="100" t="str">
        <f t="array" ref="V6167">IF(COUNTA(Y6164:DP6167)=0,"none",IF($U$2="WAHR",$W$3,Abfrage!$F$4))</f>
        <v>none</v>
      </c>
      <c r="W6167" s="100" t="str">
        <f t="array" ref="W6167">IF(COUNTA(Y6164:DP6167)=0,"none",IF($U$2="WAHR",$W$3,Abfrage!$F$4))</f>
        <v>none</v>
      </c>
      <c r="X6167" s="109"/>
    </row>
    <row r="6168" spans="2:25">
      <c r="B6168" s="75" t="s">
        <v>3769</v>
      </c>
      <c r="C6168" s="76">
        <v>1000350016</v>
      </c>
      <c r="D6168" s="75" t="s">
        <v>95</v>
      </c>
      <c r="E6168" s="75" t="s">
        <v>90</v>
      </c>
      <c r="F6168" s="75" t="s">
        <v>1966</v>
      </c>
      <c r="G6168" s="75" t="s">
        <v>306</v>
      </c>
      <c r="H6168" s="75" t="e">
        <v>#N/A</v>
      </c>
      <c r="I6168" s="75" t="s">
        <v>51</v>
      </c>
      <c r="J6168" s="75" t="s">
        <v>3770</v>
      </c>
      <c r="K6168" s="75" t="s">
        <v>306</v>
      </c>
      <c r="L6168" s="75" t="s">
        <v>306</v>
      </c>
      <c r="M6168" s="75" t="s">
        <v>306</v>
      </c>
      <c r="N6168" s="75" t="s">
        <v>321</v>
      </c>
      <c r="O6168" s="75" t="s">
        <v>309</v>
      </c>
      <c r="P6168" s="76" t="s">
        <v>306</v>
      </c>
      <c r="Q6168" s="216"/>
      <c r="R6168" s="77" t="str">
        <f t="shared" ref="R6168" si="16275">IF(COUNTA(Y6168:DP6171)=0,"01.01.1900",INDEX(Y6168:DP6168,MATCH(R6169,Y6169:DP6169,0)))</f>
        <v>01.01.1900</v>
      </c>
      <c r="S6168" s="78" t="str">
        <f t="shared" ref="S6168" si="16276">IF(COUNTA(Y6168:DP6171)=0,"01.01.1900",MAX(Y6168:DP6168))</f>
        <v>01.01.1900</v>
      </c>
      <c r="T6168" s="79"/>
      <c r="U6168" s="80" t="str">
        <f t="array" ref="U6168">IF(COUNTA(Y6168:DP6171)=0,"01.01.1900",IF(ISERROR(HLOOKUP(U6171,Y6171:DP6171,1,FALSE)),"01.01.1900",INDEX(Y6168:DP6168,MATCH(U6169&amp;U6171,Y6169:DP6169&amp;Y6171:DP6171,0))))</f>
        <v>01.01.1900</v>
      </c>
      <c r="V6168" s="81" t="str">
        <f t="shared" ref="V6168" si="16277">IF(COUNTA(Y6168:DP6171)=0,"01.01.1900",_xlfn.MAXIFS(Y6168:DP6168,Y6171:DP6171,V6171))</f>
        <v>01.01.1900</v>
      </c>
      <c r="W6168" s="82"/>
      <c r="X6168" s="106"/>
    </row>
    <row r="6169" spans="2:25">
      <c r="B6169" s="83"/>
      <c r="C6169" s="84"/>
      <c r="D6169" s="83"/>
      <c r="E6169" s="83"/>
      <c r="F6169" s="83"/>
      <c r="G6169" s="83"/>
      <c r="H6169" s="83"/>
      <c r="I6169" s="83"/>
      <c r="J6169" s="83"/>
      <c r="K6169" s="83"/>
      <c r="L6169" s="83"/>
      <c r="M6169" s="83"/>
      <c r="N6169" s="83"/>
      <c r="O6169" s="83"/>
      <c r="P6169" s="84"/>
      <c r="Q6169" s="217"/>
      <c r="R6169" s="85">
        <f t="shared" ref="R6169" si="16278">IF(COUNTA(Y6168:DP6171)=0,0,MIN(Y6169:DP6169))</f>
        <v>0</v>
      </c>
      <c r="S6169" s="86">
        <f t="shared" ref="S6169" si="16279">IF(COUNTA(Y6168:DP6171)=0,0,HLOOKUP(S6168,Y6168:DP6171,2,FALSE))</f>
        <v>0</v>
      </c>
      <c r="T6169" s="87">
        <f t="shared" ref="T6169" si="16280">IF(COUNTA(Y6168:DP6171)=0,0,AVERAGE(Y6169:DP6169))</f>
        <v>0</v>
      </c>
      <c r="U6169" s="88">
        <f t="shared" ref="U6169" si="16281">IF(COUNTA(Y6168:DP6171)=0,0,_xlfn.MINIFS(Y6169:DP6169,Y6171:DP6171,U6171))</f>
        <v>0</v>
      </c>
      <c r="V6169" s="89">
        <f t="array" ref="V6169">IF(COUNTA(Y6168:DP6171)=0,0,IF(ISERROR(HLOOKUP(V6171,Y6171:DP6171,1,FALSE)),0,INDEX(Y6169:DP6169,MATCH(V6168&amp;V6171,Y6168:DP6168&amp;Y6171:DP6171,0))))</f>
        <v>0</v>
      </c>
      <c r="W6169" s="90">
        <f t="array" ref="W6169">IF(COUNTA(Y6168:DP6171)=0,0,IF(ISERROR(HLOOKUP(W6171,Y6171:DP6171,1,FALSE)),0,AVERAGEIF(Y6171:DP6171,$W6171,Y6169:DP6169)))</f>
        <v>0</v>
      </c>
      <c r="X6169" s="107"/>
    </row>
    <row r="6170" spans="2:25">
      <c r="B6170" s="83"/>
      <c r="C6170" s="84"/>
      <c r="D6170" s="83"/>
      <c r="E6170" s="83"/>
      <c r="F6170" s="83"/>
      <c r="G6170" s="83"/>
      <c r="H6170" s="83"/>
      <c r="I6170" s="83"/>
      <c r="J6170" s="83"/>
      <c r="K6170" s="83"/>
      <c r="L6170" s="83"/>
      <c r="M6170" s="83"/>
      <c r="N6170" s="83"/>
      <c r="O6170" s="83"/>
      <c r="P6170" s="84"/>
      <c r="Q6170" s="217"/>
      <c r="R6170" s="91">
        <f t="shared" ref="R6170" si="16282">IF(COUNTA(Y6168:DP6171)=0,0,HLOOKUP(R6169,Y6169:DP6171,2,FALSE))</f>
        <v>0</v>
      </c>
      <c r="S6170" s="92">
        <f t="shared" ref="S6170" si="16283">IF(COUNTA(Y6168:DP6171)=0,0,HLOOKUP(S6168,Y6168:DP6171,3,FALSE))</f>
        <v>0</v>
      </c>
      <c r="T6170" s="93"/>
      <c r="U6170" s="94">
        <f t="array" ref="U6170">IF(COUNTA(Y6168:DP6171)=0,0,IF(ISERROR(HLOOKUP(U6171,Y6171:DP6171,1,FALSE)),0,INDEX(Y6170:DP6170,MATCH(U6169&amp;U6171,Y6169:DP6169&amp;Y6171:DP6171,0))))</f>
        <v>0</v>
      </c>
      <c r="V6170" s="94">
        <f t="array" ref="V6170">IF(COUNTA(Y6168:DP6171)=0,0,IF(ISERROR(HLOOKUP(V6171,Y6171:DP6171,1,FALSE)),0,INDEX(Y6170:DP6170,MATCH(V6169&amp;V6171,Y6169:DP6169&amp;Y6171:DP6171,0))))</f>
        <v>0</v>
      </c>
      <c r="W6170" s="95"/>
      <c r="X6170" s="108"/>
    </row>
    <row r="6171" spans="2:25" ht="13.9" thickBot="1">
      <c r="B6171" s="96"/>
      <c r="C6171" s="97"/>
      <c r="D6171" s="96"/>
      <c r="E6171" s="96"/>
      <c r="F6171" s="96"/>
      <c r="G6171" s="96"/>
      <c r="H6171" s="96"/>
      <c r="I6171" s="96"/>
      <c r="J6171" s="96"/>
      <c r="K6171" s="96"/>
      <c r="L6171" s="96"/>
      <c r="M6171" s="96"/>
      <c r="N6171" s="96"/>
      <c r="O6171" s="96"/>
      <c r="P6171" s="97"/>
      <c r="Q6171" s="218"/>
      <c r="R6171" s="98" t="str">
        <f t="shared" ref="R6171" si="16284">IF(COUNTA(Y6168:DP6171)=0,"none",HLOOKUP(R6169,Y6169:DP6171,3,FALSE))</f>
        <v>none</v>
      </c>
      <c r="S6171" s="99" t="str">
        <f t="shared" ref="S6171" si="16285">IF(COUNTA(Y6168:DP6171)=0,"none",HLOOKUP(S6168,Y6168:DP6171,4,FALSE))</f>
        <v>none</v>
      </c>
      <c r="T6171" s="100"/>
      <c r="U6171" s="100" t="str">
        <f t="array" ref="U6171">IF(COUNTA(Y6168:DP6171)=0,"none",IF($U$2="WAHR",$W$3,Abfrage!$F$4))</f>
        <v>none</v>
      </c>
      <c r="V6171" s="100" t="str">
        <f t="array" ref="V6171">IF(COUNTA(Y6168:DP6171)=0,"none",IF($U$2="WAHR",$W$3,Abfrage!$F$4))</f>
        <v>none</v>
      </c>
      <c r="W6171" s="100" t="str">
        <f t="array" ref="W6171">IF(COUNTA(Y6168:DP6171)=0,"none",IF($U$2="WAHR",$W$3,Abfrage!$F$4))</f>
        <v>none</v>
      </c>
      <c r="X6171" s="109"/>
    </row>
    <row r="6172" spans="2:25">
      <c r="B6172" s="75" t="s">
        <v>3771</v>
      </c>
      <c r="C6172" s="76">
        <v>1000385670</v>
      </c>
      <c r="D6172" s="75" t="s">
        <v>89</v>
      </c>
      <c r="E6172" s="75" t="s">
        <v>129</v>
      </c>
      <c r="F6172" s="75" t="s">
        <v>407</v>
      </c>
      <c r="G6172" s="75" t="s">
        <v>306</v>
      </c>
      <c r="H6172" s="75" t="e">
        <v>#N/A</v>
      </c>
      <c r="I6172" s="75" t="s">
        <v>79</v>
      </c>
      <c r="J6172" s="75" t="s">
        <v>3772</v>
      </c>
      <c r="K6172" s="75" t="s">
        <v>306</v>
      </c>
      <c r="L6172" s="75" t="s">
        <v>306</v>
      </c>
      <c r="M6172" s="75" t="s">
        <v>306</v>
      </c>
      <c r="N6172" s="75" t="s">
        <v>306</v>
      </c>
      <c r="O6172" s="75" t="s">
        <v>306</v>
      </c>
      <c r="P6172" s="76" t="s">
        <v>306</v>
      </c>
      <c r="Q6172" s="216"/>
      <c r="R6172" s="77" t="str">
        <f t="shared" ref="R6172" si="16286">IF(COUNTA(Y6172:DP6175)=0,"01.01.1900",INDEX(Y6172:DP6172,MATCH(R6173,Y6173:DP6173,0)))</f>
        <v>01.01.1900</v>
      </c>
      <c r="S6172" s="78" t="str">
        <f t="shared" ref="S6172" si="16287">IF(COUNTA(Y6172:DP6175)=0,"01.01.1900",MAX(Y6172:DP6172))</f>
        <v>01.01.1900</v>
      </c>
      <c r="T6172" s="79"/>
      <c r="U6172" s="80" t="str">
        <f t="array" ref="U6172">IF(COUNTA(Y6172:DP6175)=0,"01.01.1900",IF(ISERROR(HLOOKUP(U6175,Y6175:DP6175,1,FALSE)),"01.01.1900",INDEX(Y6172:DP6172,MATCH(U6173&amp;U6175,Y6173:DP6173&amp;Y6175:DP6175,0))))</f>
        <v>01.01.1900</v>
      </c>
      <c r="V6172" s="81" t="str">
        <f t="shared" ref="V6172" si="16288">IF(COUNTA(Y6172:DP6175)=0,"01.01.1900",_xlfn.MAXIFS(Y6172:DP6172,Y6175:DP6175,V6175))</f>
        <v>01.01.1900</v>
      </c>
      <c r="W6172" s="82"/>
      <c r="X6172" s="106"/>
    </row>
    <row r="6173" spans="2:25">
      <c r="B6173" s="83"/>
      <c r="C6173" s="84"/>
      <c r="D6173" s="83"/>
      <c r="E6173" s="83"/>
      <c r="F6173" s="83"/>
      <c r="G6173" s="83"/>
      <c r="H6173" s="83"/>
      <c r="I6173" s="83"/>
      <c r="J6173" s="83"/>
      <c r="K6173" s="83"/>
      <c r="L6173" s="83"/>
      <c r="M6173" s="83"/>
      <c r="N6173" s="83"/>
      <c r="O6173" s="83"/>
      <c r="P6173" s="84"/>
      <c r="Q6173" s="217"/>
      <c r="R6173" s="85">
        <f t="shared" ref="R6173" si="16289">IF(COUNTA(Y6172:DP6175)=0,0,MIN(Y6173:DP6173))</f>
        <v>0</v>
      </c>
      <c r="S6173" s="86">
        <f t="shared" ref="S6173" si="16290">IF(COUNTA(Y6172:DP6175)=0,0,HLOOKUP(S6172,Y6172:DP6175,2,FALSE))</f>
        <v>0</v>
      </c>
      <c r="T6173" s="87">
        <f t="shared" ref="T6173" si="16291">IF(COUNTA(Y6172:DP6175)=0,0,AVERAGE(Y6173:DP6173))</f>
        <v>0</v>
      </c>
      <c r="U6173" s="88">
        <f t="shared" ref="U6173" si="16292">IF(COUNTA(Y6172:DP6175)=0,0,_xlfn.MINIFS(Y6173:DP6173,Y6175:DP6175,U6175))</f>
        <v>0</v>
      </c>
      <c r="V6173" s="89">
        <f t="array" ref="V6173">IF(COUNTA(Y6172:DP6175)=0,0,IF(ISERROR(HLOOKUP(V6175,Y6175:DP6175,1,FALSE)),0,INDEX(Y6173:DP6173,MATCH(V6172&amp;V6175,Y6172:DP6172&amp;Y6175:DP6175,0))))</f>
        <v>0</v>
      </c>
      <c r="W6173" s="90">
        <f t="array" ref="W6173">IF(COUNTA(Y6172:DP6175)=0,0,IF(ISERROR(HLOOKUP(W6175,Y6175:DP6175,1,FALSE)),0,AVERAGEIF(Y6175:DP6175,$W6175,Y6173:DP6173)))</f>
        <v>0</v>
      </c>
      <c r="X6173" s="107"/>
    </row>
    <row r="6174" spans="2:25">
      <c r="B6174" s="83"/>
      <c r="C6174" s="84"/>
      <c r="D6174" s="83"/>
      <c r="E6174" s="83"/>
      <c r="F6174" s="83"/>
      <c r="G6174" s="83"/>
      <c r="H6174" s="83"/>
      <c r="I6174" s="83"/>
      <c r="J6174" s="83"/>
      <c r="K6174" s="83"/>
      <c r="L6174" s="83"/>
      <c r="M6174" s="83"/>
      <c r="N6174" s="83"/>
      <c r="O6174" s="83"/>
      <c r="P6174" s="84"/>
      <c r="Q6174" s="217"/>
      <c r="R6174" s="91">
        <f t="shared" ref="R6174" si="16293">IF(COUNTA(Y6172:DP6175)=0,0,HLOOKUP(R6173,Y6173:DP6175,2,FALSE))</f>
        <v>0</v>
      </c>
      <c r="S6174" s="92">
        <f t="shared" ref="S6174" si="16294">IF(COUNTA(Y6172:DP6175)=0,0,HLOOKUP(S6172,Y6172:DP6175,3,FALSE))</f>
        <v>0</v>
      </c>
      <c r="T6174" s="93"/>
      <c r="U6174" s="94">
        <f t="array" ref="U6174">IF(COUNTA(Y6172:DP6175)=0,0,IF(ISERROR(HLOOKUP(U6175,Y6175:DP6175,1,FALSE)),0,INDEX(Y6174:DP6174,MATCH(U6173&amp;U6175,Y6173:DP6173&amp;Y6175:DP6175,0))))</f>
        <v>0</v>
      </c>
      <c r="V6174" s="94">
        <f t="array" ref="V6174">IF(COUNTA(Y6172:DP6175)=0,0,IF(ISERROR(HLOOKUP(V6175,Y6175:DP6175,1,FALSE)),0,INDEX(Y6174:DP6174,MATCH(V6173&amp;V6175,Y6173:DP6173&amp;Y6175:DP6175,0))))</f>
        <v>0</v>
      </c>
      <c r="W6174" s="95"/>
      <c r="X6174" s="108"/>
    </row>
    <row r="6175" spans="2:25" ht="13.9" thickBot="1">
      <c r="B6175" s="96"/>
      <c r="C6175" s="97"/>
      <c r="D6175" s="96"/>
      <c r="E6175" s="96"/>
      <c r="F6175" s="96"/>
      <c r="G6175" s="96"/>
      <c r="H6175" s="96"/>
      <c r="I6175" s="96"/>
      <c r="J6175" s="96"/>
      <c r="K6175" s="96"/>
      <c r="L6175" s="96"/>
      <c r="M6175" s="96"/>
      <c r="N6175" s="96"/>
      <c r="O6175" s="96"/>
      <c r="P6175" s="97"/>
      <c r="Q6175" s="218"/>
      <c r="R6175" s="98" t="str">
        <f t="shared" ref="R6175" si="16295">IF(COUNTA(Y6172:DP6175)=0,"none",HLOOKUP(R6173,Y6173:DP6175,3,FALSE))</f>
        <v>none</v>
      </c>
      <c r="S6175" s="99" t="str">
        <f t="shared" ref="S6175" si="16296">IF(COUNTA(Y6172:DP6175)=0,"none",HLOOKUP(S6172,Y6172:DP6175,4,FALSE))</f>
        <v>none</v>
      </c>
      <c r="T6175" s="100"/>
      <c r="U6175" s="100" t="str">
        <f t="array" ref="U6175">IF(COUNTA(Y6172:DP6175)=0,"none",IF($U$2="WAHR",$W$3,Abfrage!$F$4))</f>
        <v>none</v>
      </c>
      <c r="V6175" s="100" t="str">
        <f t="array" ref="V6175">IF(COUNTA(Y6172:DP6175)=0,"none",IF($U$2="WAHR",$W$3,Abfrage!$F$4))</f>
        <v>none</v>
      </c>
      <c r="W6175" s="100" t="str">
        <f t="array" ref="W6175">IF(COUNTA(Y6172:DP6175)=0,"none",IF($U$2="WAHR",$W$3,Abfrage!$F$4))</f>
        <v>none</v>
      </c>
      <c r="X6175" s="109"/>
    </row>
    <row r="6176" spans="2:25">
      <c r="B6176" s="75" t="s">
        <v>3773</v>
      </c>
      <c r="C6176" s="76">
        <v>1000385690</v>
      </c>
      <c r="D6176" s="75" t="s">
        <v>89</v>
      </c>
      <c r="E6176" s="75" t="s">
        <v>129</v>
      </c>
      <c r="F6176" s="75" t="s">
        <v>2934</v>
      </c>
      <c r="G6176" s="75" t="s">
        <v>306</v>
      </c>
      <c r="H6176" s="75" t="e">
        <v>#N/A</v>
      </c>
      <c r="I6176" s="75" t="s">
        <v>79</v>
      </c>
      <c r="J6176" s="75" t="s">
        <v>3774</v>
      </c>
      <c r="K6176" s="75" t="s">
        <v>306</v>
      </c>
      <c r="L6176" s="75" t="s">
        <v>306</v>
      </c>
      <c r="M6176" s="75" t="s">
        <v>306</v>
      </c>
      <c r="N6176" s="75" t="s">
        <v>306</v>
      </c>
      <c r="O6176" s="75" t="s">
        <v>306</v>
      </c>
      <c r="P6176" s="76" t="s">
        <v>306</v>
      </c>
      <c r="Q6176" s="216"/>
      <c r="R6176" s="77" t="str">
        <f t="shared" ref="R6176" si="16297">IF(COUNTA(Y6176:DP6179)=0,"01.01.1900",INDEX(Y6176:DP6176,MATCH(R6177,Y6177:DP6177,0)))</f>
        <v>01.01.1900</v>
      </c>
      <c r="S6176" s="78" t="str">
        <f t="shared" ref="S6176" si="16298">IF(COUNTA(Y6176:DP6179)=0,"01.01.1900",MAX(Y6176:DP6176))</f>
        <v>01.01.1900</v>
      </c>
      <c r="T6176" s="79"/>
      <c r="U6176" s="80" t="str">
        <f t="array" ref="U6176">IF(COUNTA(Y6176:DP6179)=0,"01.01.1900",IF(ISERROR(HLOOKUP(U6179,Y6179:DP6179,1,FALSE)),"01.01.1900",INDEX(Y6176:DP6176,MATCH(U6177&amp;U6179,Y6177:DP6177&amp;Y6179:DP6179,0))))</f>
        <v>01.01.1900</v>
      </c>
      <c r="V6176" s="81" t="str">
        <f t="shared" ref="V6176" si="16299">IF(COUNTA(Y6176:DP6179)=0,"01.01.1900",_xlfn.MAXIFS(Y6176:DP6176,Y6179:DP6179,V6179))</f>
        <v>01.01.1900</v>
      </c>
      <c r="W6176" s="82"/>
      <c r="X6176" s="106"/>
    </row>
    <row r="6177" spans="2:24">
      <c r="B6177" s="83"/>
      <c r="C6177" s="84"/>
      <c r="D6177" s="83"/>
      <c r="E6177" s="83"/>
      <c r="F6177" s="83"/>
      <c r="G6177" s="83"/>
      <c r="H6177" s="83"/>
      <c r="I6177" s="83"/>
      <c r="J6177" s="83"/>
      <c r="K6177" s="83"/>
      <c r="L6177" s="83"/>
      <c r="M6177" s="83"/>
      <c r="N6177" s="83"/>
      <c r="O6177" s="83"/>
      <c r="P6177" s="84"/>
      <c r="Q6177" s="217"/>
      <c r="R6177" s="85">
        <f t="shared" ref="R6177" si="16300">IF(COUNTA(Y6176:DP6179)=0,0,MIN(Y6177:DP6177))</f>
        <v>0</v>
      </c>
      <c r="S6177" s="86">
        <f t="shared" ref="S6177" si="16301">IF(COUNTA(Y6176:DP6179)=0,0,HLOOKUP(S6176,Y6176:DP6179,2,FALSE))</f>
        <v>0</v>
      </c>
      <c r="T6177" s="87">
        <f t="shared" ref="T6177" si="16302">IF(COUNTA(Y6176:DP6179)=0,0,AVERAGE(Y6177:DP6177))</f>
        <v>0</v>
      </c>
      <c r="U6177" s="88">
        <f t="shared" ref="U6177" si="16303">IF(COUNTA(Y6176:DP6179)=0,0,_xlfn.MINIFS(Y6177:DP6177,Y6179:DP6179,U6179))</f>
        <v>0</v>
      </c>
      <c r="V6177" s="89">
        <f t="array" ref="V6177">IF(COUNTA(Y6176:DP6179)=0,0,IF(ISERROR(HLOOKUP(V6179,Y6179:DP6179,1,FALSE)),0,INDEX(Y6177:DP6177,MATCH(V6176&amp;V6179,Y6176:DP6176&amp;Y6179:DP6179,0))))</f>
        <v>0</v>
      </c>
      <c r="W6177" s="90">
        <f t="array" ref="W6177">IF(COUNTA(Y6176:DP6179)=0,0,IF(ISERROR(HLOOKUP(W6179,Y6179:DP6179,1,FALSE)),0,AVERAGEIF(Y6179:DP6179,$W6179,Y6177:DP6177)))</f>
        <v>0</v>
      </c>
      <c r="X6177" s="107"/>
    </row>
    <row r="6178" spans="2:24">
      <c r="B6178" s="83"/>
      <c r="C6178" s="84"/>
      <c r="D6178" s="83"/>
      <c r="E6178" s="83"/>
      <c r="F6178" s="83"/>
      <c r="G6178" s="83"/>
      <c r="H6178" s="83"/>
      <c r="I6178" s="83"/>
      <c r="J6178" s="83"/>
      <c r="K6178" s="83"/>
      <c r="L6178" s="83"/>
      <c r="M6178" s="83"/>
      <c r="N6178" s="83"/>
      <c r="O6178" s="83"/>
      <c r="P6178" s="84"/>
      <c r="Q6178" s="217"/>
      <c r="R6178" s="91">
        <f t="shared" ref="R6178" si="16304">IF(COUNTA(Y6176:DP6179)=0,0,HLOOKUP(R6177,Y6177:DP6179,2,FALSE))</f>
        <v>0</v>
      </c>
      <c r="S6178" s="92">
        <f t="shared" ref="S6178" si="16305">IF(COUNTA(Y6176:DP6179)=0,0,HLOOKUP(S6176,Y6176:DP6179,3,FALSE))</f>
        <v>0</v>
      </c>
      <c r="T6178" s="93"/>
      <c r="U6178" s="94">
        <f t="array" ref="U6178">IF(COUNTA(Y6176:DP6179)=0,0,IF(ISERROR(HLOOKUP(U6179,Y6179:DP6179,1,FALSE)),0,INDEX(Y6178:DP6178,MATCH(U6177&amp;U6179,Y6177:DP6177&amp;Y6179:DP6179,0))))</f>
        <v>0</v>
      </c>
      <c r="V6178" s="94">
        <f t="array" ref="V6178">IF(COUNTA(Y6176:DP6179)=0,0,IF(ISERROR(HLOOKUP(V6179,Y6179:DP6179,1,FALSE)),0,INDEX(Y6178:DP6178,MATCH(V6177&amp;V6179,Y6177:DP6177&amp;Y6179:DP6179,0))))</f>
        <v>0</v>
      </c>
      <c r="W6178" s="95"/>
      <c r="X6178" s="108"/>
    </row>
    <row r="6179" spans="2:24" ht="13.9" thickBot="1">
      <c r="B6179" s="96"/>
      <c r="C6179" s="97"/>
      <c r="D6179" s="96"/>
      <c r="E6179" s="96"/>
      <c r="F6179" s="96"/>
      <c r="G6179" s="96"/>
      <c r="H6179" s="96"/>
      <c r="I6179" s="96"/>
      <c r="J6179" s="96"/>
      <c r="K6179" s="96"/>
      <c r="L6179" s="96"/>
      <c r="M6179" s="96"/>
      <c r="N6179" s="96"/>
      <c r="O6179" s="96"/>
      <c r="P6179" s="97"/>
      <c r="Q6179" s="218"/>
      <c r="R6179" s="98" t="str">
        <f t="shared" ref="R6179" si="16306">IF(COUNTA(Y6176:DP6179)=0,"none",HLOOKUP(R6177,Y6177:DP6179,3,FALSE))</f>
        <v>none</v>
      </c>
      <c r="S6179" s="99" t="str">
        <f t="shared" ref="S6179" si="16307">IF(COUNTA(Y6176:DP6179)=0,"none",HLOOKUP(S6176,Y6176:DP6179,4,FALSE))</f>
        <v>none</v>
      </c>
      <c r="T6179" s="100"/>
      <c r="U6179" s="100" t="str">
        <f t="array" ref="U6179">IF(COUNTA(Y6176:DP6179)=0,"none",IF($U$2="WAHR",$W$3,Abfrage!$F$4))</f>
        <v>none</v>
      </c>
      <c r="V6179" s="100" t="str">
        <f t="array" ref="V6179">IF(COUNTA(Y6176:DP6179)=0,"none",IF($U$2="WAHR",$W$3,Abfrage!$F$4))</f>
        <v>none</v>
      </c>
      <c r="W6179" s="100" t="str">
        <f t="array" ref="W6179">IF(COUNTA(Y6176:DP6179)=0,"none",IF($U$2="WAHR",$W$3,Abfrage!$F$4))</f>
        <v>none</v>
      </c>
      <c r="X6179" s="109"/>
    </row>
    <row r="6180" spans="2:24">
      <c r="B6180" s="75" t="s">
        <v>3775</v>
      </c>
      <c r="C6180" s="76">
        <v>1000350011</v>
      </c>
      <c r="D6180" s="75" t="s">
        <v>95</v>
      </c>
      <c r="E6180" s="75" t="s">
        <v>175</v>
      </c>
      <c r="F6180" s="75" t="s">
        <v>97</v>
      </c>
      <c r="G6180" s="75" t="s">
        <v>3776</v>
      </c>
      <c r="H6180" s="75" t="e">
        <v>#N/A</v>
      </c>
      <c r="I6180" s="75" t="s">
        <v>51</v>
      </c>
      <c r="J6180" s="75" t="s">
        <v>3777</v>
      </c>
      <c r="K6180" s="75" t="s">
        <v>306</v>
      </c>
      <c r="L6180" s="75" t="s">
        <v>306</v>
      </c>
      <c r="M6180" s="75" t="s">
        <v>313</v>
      </c>
      <c r="N6180" s="75" t="s">
        <v>321</v>
      </c>
      <c r="O6180" s="75" t="s">
        <v>306</v>
      </c>
      <c r="P6180" s="76" t="s">
        <v>306</v>
      </c>
      <c r="Q6180" s="216"/>
      <c r="R6180" s="77" t="str">
        <f t="shared" ref="R6180" si="16308">IF(COUNTA(Y6180:DP6183)=0,"01.01.1900",INDEX(Y6180:DP6180,MATCH(R6181,Y6181:DP6181,0)))</f>
        <v>01.01.1900</v>
      </c>
      <c r="S6180" s="78" t="str">
        <f t="shared" ref="S6180" si="16309">IF(COUNTA(Y6180:DP6183)=0,"01.01.1900",MAX(Y6180:DP6180))</f>
        <v>01.01.1900</v>
      </c>
      <c r="T6180" s="79"/>
      <c r="U6180" s="80" t="str">
        <f t="array" ref="U6180">IF(COUNTA(Y6180:DP6183)=0,"01.01.1900",IF(ISERROR(HLOOKUP(U6183,Y6183:DP6183,1,FALSE)),"01.01.1900",INDEX(Y6180:DP6180,MATCH(U6181&amp;U6183,Y6181:DP6181&amp;Y6183:DP6183,0))))</f>
        <v>01.01.1900</v>
      </c>
      <c r="V6180" s="81" t="str">
        <f t="shared" ref="V6180" si="16310">IF(COUNTA(Y6180:DP6183)=0,"01.01.1900",_xlfn.MAXIFS(Y6180:DP6180,Y6183:DP6183,V6183))</f>
        <v>01.01.1900</v>
      </c>
      <c r="W6180" s="82"/>
      <c r="X6180" s="106"/>
    </row>
    <row r="6181" spans="2:24">
      <c r="B6181" s="83"/>
      <c r="C6181" s="84"/>
      <c r="D6181" s="83"/>
      <c r="E6181" s="83"/>
      <c r="F6181" s="83"/>
      <c r="G6181" s="83"/>
      <c r="H6181" s="83"/>
      <c r="I6181" s="83"/>
      <c r="J6181" s="83"/>
      <c r="K6181" s="83"/>
      <c r="L6181" s="83"/>
      <c r="M6181" s="83"/>
      <c r="N6181" s="83"/>
      <c r="O6181" s="83"/>
      <c r="P6181" s="84"/>
      <c r="Q6181" s="217"/>
      <c r="R6181" s="85">
        <f t="shared" ref="R6181" si="16311">IF(COUNTA(Y6180:DP6183)=0,0,MIN(Y6181:DP6181))</f>
        <v>0</v>
      </c>
      <c r="S6181" s="86">
        <f t="shared" ref="S6181" si="16312">IF(COUNTA(Y6180:DP6183)=0,0,HLOOKUP(S6180,Y6180:DP6183,2,FALSE))</f>
        <v>0</v>
      </c>
      <c r="T6181" s="87">
        <f t="shared" ref="T6181" si="16313">IF(COUNTA(Y6180:DP6183)=0,0,AVERAGE(Y6181:DP6181))</f>
        <v>0</v>
      </c>
      <c r="U6181" s="88">
        <f t="shared" ref="U6181" si="16314">IF(COUNTA(Y6180:DP6183)=0,0,_xlfn.MINIFS(Y6181:DP6181,Y6183:DP6183,U6183))</f>
        <v>0</v>
      </c>
      <c r="V6181" s="89">
        <f t="array" ref="V6181">IF(COUNTA(Y6180:DP6183)=0,0,IF(ISERROR(HLOOKUP(V6183,Y6183:DP6183,1,FALSE)),0,INDEX(Y6181:DP6181,MATCH(V6180&amp;V6183,Y6180:DP6180&amp;Y6183:DP6183,0))))</f>
        <v>0</v>
      </c>
      <c r="W6181" s="90">
        <f t="array" ref="W6181">IF(COUNTA(Y6180:DP6183)=0,0,IF(ISERROR(HLOOKUP(W6183,Y6183:DP6183,1,FALSE)),0,AVERAGEIF(Y6183:DP6183,$W6183,Y6181:DP6181)))</f>
        <v>0</v>
      </c>
      <c r="X6181" s="107"/>
    </row>
    <row r="6182" spans="2:24">
      <c r="B6182" s="83"/>
      <c r="C6182" s="84"/>
      <c r="D6182" s="83"/>
      <c r="E6182" s="83"/>
      <c r="F6182" s="83"/>
      <c r="G6182" s="83"/>
      <c r="H6182" s="83"/>
      <c r="I6182" s="83"/>
      <c r="J6182" s="83"/>
      <c r="K6182" s="83"/>
      <c r="L6182" s="83"/>
      <c r="M6182" s="83"/>
      <c r="N6182" s="83"/>
      <c r="O6182" s="83"/>
      <c r="P6182" s="84"/>
      <c r="Q6182" s="217"/>
      <c r="R6182" s="91">
        <f t="shared" ref="R6182" si="16315">IF(COUNTA(Y6180:DP6183)=0,0,HLOOKUP(R6181,Y6181:DP6183,2,FALSE))</f>
        <v>0</v>
      </c>
      <c r="S6182" s="92">
        <f t="shared" ref="S6182" si="16316">IF(COUNTA(Y6180:DP6183)=0,0,HLOOKUP(S6180,Y6180:DP6183,3,FALSE))</f>
        <v>0</v>
      </c>
      <c r="T6182" s="93"/>
      <c r="U6182" s="94">
        <f t="array" ref="U6182">IF(COUNTA(Y6180:DP6183)=0,0,IF(ISERROR(HLOOKUP(U6183,Y6183:DP6183,1,FALSE)),0,INDEX(Y6182:DP6182,MATCH(U6181&amp;U6183,Y6181:DP6181&amp;Y6183:DP6183,0))))</f>
        <v>0</v>
      </c>
      <c r="V6182" s="94">
        <f t="array" ref="V6182">IF(COUNTA(Y6180:DP6183)=0,0,IF(ISERROR(HLOOKUP(V6183,Y6183:DP6183,1,FALSE)),0,INDEX(Y6182:DP6182,MATCH(V6181&amp;V6183,Y6181:DP6181&amp;Y6183:DP6183,0))))</f>
        <v>0</v>
      </c>
      <c r="W6182" s="95"/>
      <c r="X6182" s="108"/>
    </row>
    <row r="6183" spans="2:24" ht="13.9" thickBot="1">
      <c r="B6183" s="96"/>
      <c r="C6183" s="97"/>
      <c r="D6183" s="96"/>
      <c r="E6183" s="96"/>
      <c r="F6183" s="96"/>
      <c r="G6183" s="96"/>
      <c r="H6183" s="96"/>
      <c r="I6183" s="96"/>
      <c r="J6183" s="96"/>
      <c r="K6183" s="96"/>
      <c r="L6183" s="96"/>
      <c r="M6183" s="96"/>
      <c r="N6183" s="96"/>
      <c r="O6183" s="96"/>
      <c r="P6183" s="97"/>
      <c r="Q6183" s="218"/>
      <c r="R6183" s="98" t="str">
        <f t="shared" ref="R6183" si="16317">IF(COUNTA(Y6180:DP6183)=0,"none",HLOOKUP(R6181,Y6181:DP6183,3,FALSE))</f>
        <v>none</v>
      </c>
      <c r="S6183" s="99" t="str">
        <f t="shared" ref="S6183" si="16318">IF(COUNTA(Y6180:DP6183)=0,"none",HLOOKUP(S6180,Y6180:DP6183,4,FALSE))</f>
        <v>none</v>
      </c>
      <c r="T6183" s="100"/>
      <c r="U6183" s="100" t="str">
        <f t="array" ref="U6183">IF(COUNTA(Y6180:DP6183)=0,"none",IF($U$2="WAHR",$W$3,Abfrage!$F$4))</f>
        <v>none</v>
      </c>
      <c r="V6183" s="100" t="str">
        <f t="array" ref="V6183">IF(COUNTA(Y6180:DP6183)=0,"none",IF($U$2="WAHR",$W$3,Abfrage!$F$4))</f>
        <v>none</v>
      </c>
      <c r="W6183" s="100" t="str">
        <f t="array" ref="W6183">IF(COUNTA(Y6180:DP6183)=0,"none",IF($U$2="WAHR",$W$3,Abfrage!$F$4))</f>
        <v>none</v>
      </c>
      <c r="X6183" s="109"/>
    </row>
    <row r="6184" spans="2:24">
      <c r="B6184" s="75" t="s">
        <v>3778</v>
      </c>
      <c r="C6184" s="76">
        <v>1000405922</v>
      </c>
      <c r="D6184" s="75" t="s">
        <v>95</v>
      </c>
      <c r="E6184" s="75" t="s">
        <v>170</v>
      </c>
      <c r="F6184" s="75" t="s">
        <v>3478</v>
      </c>
      <c r="G6184" s="75" t="s">
        <v>3779</v>
      </c>
      <c r="H6184" s="75" t="e">
        <v>#N/A</v>
      </c>
      <c r="I6184" s="75" t="s">
        <v>3047</v>
      </c>
      <c r="J6184" s="75" t="s">
        <v>3780</v>
      </c>
      <c r="K6184" s="75" t="s">
        <v>306</v>
      </c>
      <c r="L6184" s="75" t="s">
        <v>306</v>
      </c>
      <c r="M6184" s="75" t="s">
        <v>306</v>
      </c>
      <c r="N6184" s="75" t="s">
        <v>306</v>
      </c>
      <c r="O6184" s="75" t="s">
        <v>306</v>
      </c>
      <c r="P6184" s="76" t="s">
        <v>306</v>
      </c>
      <c r="Q6184" s="216"/>
      <c r="R6184" s="77" t="str">
        <f t="shared" ref="R6184" si="16319">IF(COUNTA(Y6184:DP6187)=0,"01.01.1900",INDEX(Y6184:DP6184,MATCH(R6185,Y6185:DP6185,0)))</f>
        <v>01.01.1900</v>
      </c>
      <c r="S6184" s="78" t="str">
        <f t="shared" ref="S6184" si="16320">IF(COUNTA(Y6184:DP6187)=0,"01.01.1900",MAX(Y6184:DP6184))</f>
        <v>01.01.1900</v>
      </c>
      <c r="T6184" s="79"/>
      <c r="U6184" s="80" t="str">
        <f t="array" ref="U6184">IF(COUNTA(Y6184:DP6187)=0,"01.01.1900",IF(ISERROR(HLOOKUP(U6187,Y6187:DP6187,1,FALSE)),"01.01.1900",INDEX(Y6184:DP6184,MATCH(U6185&amp;U6187,Y6185:DP6185&amp;Y6187:DP6187,0))))</f>
        <v>01.01.1900</v>
      </c>
      <c r="V6184" s="81" t="str">
        <f t="shared" ref="V6184" si="16321">IF(COUNTA(Y6184:DP6187)=0,"01.01.1900",_xlfn.MAXIFS(Y6184:DP6184,Y6187:DP6187,V6187))</f>
        <v>01.01.1900</v>
      </c>
      <c r="W6184" s="82"/>
      <c r="X6184" s="106"/>
    </row>
    <row r="6185" spans="2:24">
      <c r="B6185" s="83"/>
      <c r="C6185" s="84"/>
      <c r="D6185" s="83"/>
      <c r="E6185" s="83"/>
      <c r="F6185" s="83"/>
      <c r="G6185" s="83"/>
      <c r="H6185" s="83"/>
      <c r="I6185" s="83"/>
      <c r="J6185" s="83"/>
      <c r="K6185" s="83"/>
      <c r="L6185" s="83"/>
      <c r="M6185" s="83"/>
      <c r="N6185" s="83"/>
      <c r="O6185" s="83"/>
      <c r="P6185" s="84"/>
      <c r="Q6185" s="217"/>
      <c r="R6185" s="85">
        <f t="shared" ref="R6185" si="16322">IF(COUNTA(Y6184:DP6187)=0,0,MIN(Y6185:DP6185))</f>
        <v>0</v>
      </c>
      <c r="S6185" s="86">
        <f t="shared" ref="S6185" si="16323">IF(COUNTA(Y6184:DP6187)=0,0,HLOOKUP(S6184,Y6184:DP6187,2,FALSE))</f>
        <v>0</v>
      </c>
      <c r="T6185" s="87">
        <f t="shared" ref="T6185" si="16324">IF(COUNTA(Y6184:DP6187)=0,0,AVERAGE(Y6185:DP6185))</f>
        <v>0</v>
      </c>
      <c r="U6185" s="88">
        <f t="shared" ref="U6185" si="16325">IF(COUNTA(Y6184:DP6187)=0,0,_xlfn.MINIFS(Y6185:DP6185,Y6187:DP6187,U6187))</f>
        <v>0</v>
      </c>
      <c r="V6185" s="89">
        <f t="array" ref="V6185">IF(COUNTA(Y6184:DP6187)=0,0,IF(ISERROR(HLOOKUP(V6187,Y6187:DP6187,1,FALSE)),0,INDEX(Y6185:DP6185,MATCH(V6184&amp;V6187,Y6184:DP6184&amp;Y6187:DP6187,0))))</f>
        <v>0</v>
      </c>
      <c r="W6185" s="90">
        <f t="array" ref="W6185">IF(COUNTA(Y6184:DP6187)=0,0,IF(ISERROR(HLOOKUP(W6187,Y6187:DP6187,1,FALSE)),0,AVERAGEIF(Y6187:DP6187,$W6187,Y6185:DP6185)))</f>
        <v>0</v>
      </c>
      <c r="X6185" s="107"/>
    </row>
    <row r="6186" spans="2:24">
      <c r="B6186" s="83"/>
      <c r="C6186" s="84"/>
      <c r="D6186" s="83"/>
      <c r="E6186" s="83"/>
      <c r="F6186" s="83"/>
      <c r="G6186" s="83"/>
      <c r="H6186" s="83"/>
      <c r="I6186" s="83"/>
      <c r="J6186" s="83"/>
      <c r="K6186" s="83"/>
      <c r="L6186" s="83"/>
      <c r="M6186" s="83"/>
      <c r="N6186" s="83"/>
      <c r="O6186" s="83"/>
      <c r="P6186" s="84"/>
      <c r="Q6186" s="217"/>
      <c r="R6186" s="91">
        <f t="shared" ref="R6186" si="16326">IF(COUNTA(Y6184:DP6187)=0,0,HLOOKUP(R6185,Y6185:DP6187,2,FALSE))</f>
        <v>0</v>
      </c>
      <c r="S6186" s="92">
        <f t="shared" ref="S6186" si="16327">IF(COUNTA(Y6184:DP6187)=0,0,HLOOKUP(S6184,Y6184:DP6187,3,FALSE))</f>
        <v>0</v>
      </c>
      <c r="T6186" s="93"/>
      <c r="U6186" s="94">
        <f t="array" ref="U6186">IF(COUNTA(Y6184:DP6187)=0,0,IF(ISERROR(HLOOKUP(U6187,Y6187:DP6187,1,FALSE)),0,INDEX(Y6186:DP6186,MATCH(U6185&amp;U6187,Y6185:DP6185&amp;Y6187:DP6187,0))))</f>
        <v>0</v>
      </c>
      <c r="V6186" s="94">
        <f t="array" ref="V6186">IF(COUNTA(Y6184:DP6187)=0,0,IF(ISERROR(HLOOKUP(V6187,Y6187:DP6187,1,FALSE)),0,INDEX(Y6186:DP6186,MATCH(V6185&amp;V6187,Y6185:DP6185&amp;Y6187:DP6187,0))))</f>
        <v>0</v>
      </c>
      <c r="W6186" s="95"/>
      <c r="X6186" s="108"/>
    </row>
    <row r="6187" spans="2:24" ht="13.9" thickBot="1">
      <c r="B6187" s="96"/>
      <c r="C6187" s="97"/>
      <c r="D6187" s="96"/>
      <c r="E6187" s="96"/>
      <c r="F6187" s="96"/>
      <c r="G6187" s="96"/>
      <c r="H6187" s="96"/>
      <c r="I6187" s="96"/>
      <c r="J6187" s="96"/>
      <c r="K6187" s="96"/>
      <c r="L6187" s="96"/>
      <c r="M6187" s="96"/>
      <c r="N6187" s="96"/>
      <c r="O6187" s="96"/>
      <c r="P6187" s="97"/>
      <c r="Q6187" s="218"/>
      <c r="R6187" s="98" t="str">
        <f t="shared" ref="R6187" si="16328">IF(COUNTA(Y6184:DP6187)=0,"none",HLOOKUP(R6185,Y6185:DP6187,3,FALSE))</f>
        <v>none</v>
      </c>
      <c r="S6187" s="99" t="str">
        <f t="shared" ref="S6187" si="16329">IF(COUNTA(Y6184:DP6187)=0,"none",HLOOKUP(S6184,Y6184:DP6187,4,FALSE))</f>
        <v>none</v>
      </c>
      <c r="T6187" s="100"/>
      <c r="U6187" s="100" t="str">
        <f t="array" ref="U6187">IF(COUNTA(Y6184:DP6187)=0,"none",IF($U$2="WAHR",$W$3,Abfrage!$F$4))</f>
        <v>none</v>
      </c>
      <c r="V6187" s="100" t="str">
        <f t="array" ref="V6187">IF(COUNTA(Y6184:DP6187)=0,"none",IF($U$2="WAHR",$W$3,Abfrage!$F$4))</f>
        <v>none</v>
      </c>
      <c r="W6187" s="100" t="str">
        <f t="array" ref="W6187">IF(COUNTA(Y6184:DP6187)=0,"none",IF($U$2="WAHR",$W$3,Abfrage!$F$4))</f>
        <v>none</v>
      </c>
      <c r="X6187" s="109"/>
    </row>
    <row r="6188" spans="2:24">
      <c r="B6188" s="75" t="s">
        <v>3781</v>
      </c>
      <c r="C6188" s="76">
        <v>1000406373</v>
      </c>
      <c r="D6188" s="75" t="s">
        <v>95</v>
      </c>
      <c r="E6188" s="75" t="s">
        <v>96</v>
      </c>
      <c r="F6188" s="75" t="s">
        <v>97</v>
      </c>
      <c r="G6188" s="75" t="s">
        <v>3782</v>
      </c>
      <c r="H6188" s="75" t="e">
        <v>#N/A</v>
      </c>
      <c r="I6188" s="75" t="s">
        <v>164</v>
      </c>
      <c r="J6188" s="75" t="s">
        <v>3783</v>
      </c>
      <c r="K6188" s="75" t="s">
        <v>306</v>
      </c>
      <c r="L6188" s="75" t="s">
        <v>306</v>
      </c>
      <c r="M6188" s="75" t="s">
        <v>313</v>
      </c>
      <c r="N6188" s="75" t="s">
        <v>314</v>
      </c>
      <c r="O6188" s="75" t="s">
        <v>306</v>
      </c>
      <c r="P6188" s="76" t="s">
        <v>306</v>
      </c>
      <c r="Q6188" s="216"/>
      <c r="R6188" s="77" t="str">
        <f t="shared" ref="R6188" si="16330">IF(COUNTA(Y6188:DP6191)=0,"01.01.1900",INDEX(Y6188:DP6188,MATCH(R6189,Y6189:DP6189,0)))</f>
        <v>01.01.1900</v>
      </c>
      <c r="S6188" s="78" t="str">
        <f t="shared" ref="S6188" si="16331">IF(COUNTA(Y6188:DP6191)=0,"01.01.1900",MAX(Y6188:DP6188))</f>
        <v>01.01.1900</v>
      </c>
      <c r="T6188" s="79"/>
      <c r="U6188" s="80" t="str">
        <f t="array" ref="U6188">IF(COUNTA(Y6188:DP6191)=0,"01.01.1900",IF(ISERROR(HLOOKUP(U6191,Y6191:DP6191,1,FALSE)),"01.01.1900",INDEX(Y6188:DP6188,MATCH(U6189&amp;U6191,Y6189:DP6189&amp;Y6191:DP6191,0))))</f>
        <v>01.01.1900</v>
      </c>
      <c r="V6188" s="81" t="str">
        <f t="shared" ref="V6188" si="16332">IF(COUNTA(Y6188:DP6191)=0,"01.01.1900",_xlfn.MAXIFS(Y6188:DP6188,Y6191:DP6191,V6191))</f>
        <v>01.01.1900</v>
      </c>
      <c r="W6188" s="82"/>
      <c r="X6188" s="106"/>
    </row>
    <row r="6189" spans="2:24">
      <c r="B6189" s="83"/>
      <c r="C6189" s="84"/>
      <c r="D6189" s="83"/>
      <c r="E6189" s="83"/>
      <c r="F6189" s="83"/>
      <c r="G6189" s="83"/>
      <c r="H6189" s="83"/>
      <c r="I6189" s="83"/>
      <c r="J6189" s="83"/>
      <c r="K6189" s="83"/>
      <c r="L6189" s="83"/>
      <c r="M6189" s="83"/>
      <c r="N6189" s="83"/>
      <c r="O6189" s="83"/>
      <c r="P6189" s="84"/>
      <c r="Q6189" s="217"/>
      <c r="R6189" s="85">
        <f t="shared" ref="R6189" si="16333">IF(COUNTA(Y6188:DP6191)=0,0,MIN(Y6189:DP6189))</f>
        <v>0</v>
      </c>
      <c r="S6189" s="86">
        <f t="shared" ref="S6189" si="16334">IF(COUNTA(Y6188:DP6191)=0,0,HLOOKUP(S6188,Y6188:DP6191,2,FALSE))</f>
        <v>0</v>
      </c>
      <c r="T6189" s="87">
        <f t="shared" ref="T6189" si="16335">IF(COUNTA(Y6188:DP6191)=0,0,AVERAGE(Y6189:DP6189))</f>
        <v>0</v>
      </c>
      <c r="U6189" s="88">
        <f t="shared" ref="U6189" si="16336">IF(COUNTA(Y6188:DP6191)=0,0,_xlfn.MINIFS(Y6189:DP6189,Y6191:DP6191,U6191))</f>
        <v>0</v>
      </c>
      <c r="V6189" s="89">
        <f t="array" ref="V6189">IF(COUNTA(Y6188:DP6191)=0,0,IF(ISERROR(HLOOKUP(V6191,Y6191:DP6191,1,FALSE)),0,INDEX(Y6189:DP6189,MATCH(V6188&amp;V6191,Y6188:DP6188&amp;Y6191:DP6191,0))))</f>
        <v>0</v>
      </c>
      <c r="W6189" s="90">
        <f t="array" ref="W6189">IF(COUNTA(Y6188:DP6191)=0,0,IF(ISERROR(HLOOKUP(W6191,Y6191:DP6191,1,FALSE)),0,AVERAGEIF(Y6191:DP6191,$W6191,Y6189:DP6189)))</f>
        <v>0</v>
      </c>
      <c r="X6189" s="107"/>
    </row>
    <row r="6190" spans="2:24">
      <c r="B6190" s="83"/>
      <c r="C6190" s="84"/>
      <c r="D6190" s="83"/>
      <c r="E6190" s="83"/>
      <c r="F6190" s="83"/>
      <c r="G6190" s="83"/>
      <c r="H6190" s="83"/>
      <c r="I6190" s="83"/>
      <c r="J6190" s="83"/>
      <c r="K6190" s="83"/>
      <c r="L6190" s="83"/>
      <c r="M6190" s="83"/>
      <c r="N6190" s="83"/>
      <c r="O6190" s="83"/>
      <c r="P6190" s="84"/>
      <c r="Q6190" s="217"/>
      <c r="R6190" s="91">
        <f t="shared" ref="R6190" si="16337">IF(COUNTA(Y6188:DP6191)=0,0,HLOOKUP(R6189,Y6189:DP6191,2,FALSE))</f>
        <v>0</v>
      </c>
      <c r="S6190" s="92">
        <f t="shared" ref="S6190" si="16338">IF(COUNTA(Y6188:DP6191)=0,0,HLOOKUP(S6188,Y6188:DP6191,3,FALSE))</f>
        <v>0</v>
      </c>
      <c r="T6190" s="93"/>
      <c r="U6190" s="94">
        <f t="array" ref="U6190">IF(COUNTA(Y6188:DP6191)=0,0,IF(ISERROR(HLOOKUP(U6191,Y6191:DP6191,1,FALSE)),0,INDEX(Y6190:DP6190,MATCH(U6189&amp;U6191,Y6189:DP6189&amp;Y6191:DP6191,0))))</f>
        <v>0</v>
      </c>
      <c r="V6190" s="94">
        <f t="array" ref="V6190">IF(COUNTA(Y6188:DP6191)=0,0,IF(ISERROR(HLOOKUP(V6191,Y6191:DP6191,1,FALSE)),0,INDEX(Y6190:DP6190,MATCH(V6189&amp;V6191,Y6189:DP6189&amp;Y6191:DP6191,0))))</f>
        <v>0</v>
      </c>
      <c r="W6190" s="95"/>
      <c r="X6190" s="108"/>
    </row>
    <row r="6191" spans="2:24" ht="13.9" thickBot="1">
      <c r="B6191" s="96"/>
      <c r="C6191" s="97"/>
      <c r="D6191" s="96"/>
      <c r="E6191" s="96"/>
      <c r="F6191" s="96"/>
      <c r="G6191" s="96"/>
      <c r="H6191" s="96"/>
      <c r="I6191" s="96"/>
      <c r="J6191" s="96"/>
      <c r="K6191" s="96"/>
      <c r="L6191" s="96"/>
      <c r="M6191" s="96"/>
      <c r="N6191" s="96"/>
      <c r="O6191" s="96"/>
      <c r="P6191" s="97"/>
      <c r="Q6191" s="218"/>
      <c r="R6191" s="98" t="str">
        <f t="shared" ref="R6191" si="16339">IF(COUNTA(Y6188:DP6191)=0,"none",HLOOKUP(R6189,Y6189:DP6191,3,FALSE))</f>
        <v>none</v>
      </c>
      <c r="S6191" s="99" t="str">
        <f t="shared" ref="S6191" si="16340">IF(COUNTA(Y6188:DP6191)=0,"none",HLOOKUP(S6188,Y6188:DP6191,4,FALSE))</f>
        <v>none</v>
      </c>
      <c r="T6191" s="100"/>
      <c r="U6191" s="100" t="str">
        <f t="array" ref="U6191">IF(COUNTA(Y6188:DP6191)=0,"none",IF($U$2="WAHR",$W$3,Abfrage!$F$4))</f>
        <v>none</v>
      </c>
      <c r="V6191" s="100" t="str">
        <f t="array" ref="V6191">IF(COUNTA(Y6188:DP6191)=0,"none",IF($U$2="WAHR",$W$3,Abfrage!$F$4))</f>
        <v>none</v>
      </c>
      <c r="W6191" s="100" t="str">
        <f t="array" ref="W6191">IF(COUNTA(Y6188:DP6191)=0,"none",IF($U$2="WAHR",$W$3,Abfrage!$F$4))</f>
        <v>none</v>
      </c>
      <c r="X6191" s="109"/>
    </row>
    <row r="6192" spans="2:24">
      <c r="B6192" s="75" t="s">
        <v>3784</v>
      </c>
      <c r="C6192" s="76">
        <v>1000406719</v>
      </c>
      <c r="D6192" s="75" t="s">
        <v>95</v>
      </c>
      <c r="E6192" s="75" t="s">
        <v>148</v>
      </c>
      <c r="F6192" s="75" t="s">
        <v>96</v>
      </c>
      <c r="G6192" s="75" t="s">
        <v>96</v>
      </c>
      <c r="H6192" s="75" t="e">
        <v>#N/A</v>
      </c>
      <c r="I6192" s="75" t="s">
        <v>164</v>
      </c>
      <c r="J6192" s="75" t="s">
        <v>3785</v>
      </c>
      <c r="K6192" s="75" t="s">
        <v>3786</v>
      </c>
      <c r="L6192" s="75" t="s">
        <v>3732</v>
      </c>
      <c r="M6192" s="75" t="s">
        <v>313</v>
      </c>
      <c r="N6192" s="75" t="s">
        <v>327</v>
      </c>
      <c r="O6192" s="75" t="s">
        <v>306</v>
      </c>
      <c r="P6192" s="76" t="s">
        <v>306</v>
      </c>
      <c r="Q6192" s="216"/>
      <c r="R6192" s="77" t="str">
        <f t="shared" ref="R6192" si="16341">IF(COUNTA(Y6192:DP6195)=0,"01.01.1900",INDEX(Y6192:DP6192,MATCH(R6193,Y6193:DP6193,0)))</f>
        <v>01.01.1900</v>
      </c>
      <c r="S6192" s="78" t="str">
        <f t="shared" ref="S6192" si="16342">IF(COUNTA(Y6192:DP6195)=0,"01.01.1900",MAX(Y6192:DP6192))</f>
        <v>01.01.1900</v>
      </c>
      <c r="T6192" s="79"/>
      <c r="U6192" s="80" t="str">
        <f t="array" ref="U6192">IF(COUNTA(Y6192:DP6195)=0,"01.01.1900",IF(ISERROR(HLOOKUP(U6195,Y6195:DP6195,1,FALSE)),"01.01.1900",INDEX(Y6192:DP6192,MATCH(U6193&amp;U6195,Y6193:DP6193&amp;Y6195:DP6195,0))))</f>
        <v>01.01.1900</v>
      </c>
      <c r="V6192" s="81" t="str">
        <f t="shared" ref="V6192" si="16343">IF(COUNTA(Y6192:DP6195)=0,"01.01.1900",_xlfn.MAXIFS(Y6192:DP6192,Y6195:DP6195,V6195))</f>
        <v>01.01.1900</v>
      </c>
      <c r="W6192" s="82"/>
      <c r="X6192" s="106"/>
    </row>
    <row r="6193" spans="2:24">
      <c r="B6193" s="83"/>
      <c r="C6193" s="84"/>
      <c r="D6193" s="83"/>
      <c r="E6193" s="83"/>
      <c r="F6193" s="83"/>
      <c r="G6193" s="83"/>
      <c r="H6193" s="83"/>
      <c r="I6193" s="83"/>
      <c r="J6193" s="83"/>
      <c r="K6193" s="83"/>
      <c r="L6193" s="83"/>
      <c r="M6193" s="83"/>
      <c r="N6193" s="83"/>
      <c r="O6193" s="83"/>
      <c r="P6193" s="84"/>
      <c r="Q6193" s="217"/>
      <c r="R6193" s="85">
        <f t="shared" ref="R6193" si="16344">IF(COUNTA(Y6192:DP6195)=0,0,MIN(Y6193:DP6193))</f>
        <v>0</v>
      </c>
      <c r="S6193" s="86">
        <f t="shared" ref="S6193" si="16345">IF(COUNTA(Y6192:DP6195)=0,0,HLOOKUP(S6192,Y6192:DP6195,2,FALSE))</f>
        <v>0</v>
      </c>
      <c r="T6193" s="87">
        <f t="shared" ref="T6193" si="16346">IF(COUNTA(Y6192:DP6195)=0,0,AVERAGE(Y6193:DP6193))</f>
        <v>0</v>
      </c>
      <c r="U6193" s="88">
        <f t="shared" ref="U6193" si="16347">IF(COUNTA(Y6192:DP6195)=0,0,_xlfn.MINIFS(Y6193:DP6193,Y6195:DP6195,U6195))</f>
        <v>0</v>
      </c>
      <c r="V6193" s="89">
        <f t="array" ref="V6193">IF(COUNTA(Y6192:DP6195)=0,0,IF(ISERROR(HLOOKUP(V6195,Y6195:DP6195,1,FALSE)),0,INDEX(Y6193:DP6193,MATCH(V6192&amp;V6195,Y6192:DP6192&amp;Y6195:DP6195,0))))</f>
        <v>0</v>
      </c>
      <c r="W6193" s="90">
        <f t="array" ref="W6193">IF(COUNTA(Y6192:DP6195)=0,0,IF(ISERROR(HLOOKUP(W6195,Y6195:DP6195,1,FALSE)),0,AVERAGEIF(Y6195:DP6195,$W6195,Y6193:DP6193)))</f>
        <v>0</v>
      </c>
      <c r="X6193" s="107"/>
    </row>
    <row r="6194" spans="2:24">
      <c r="B6194" s="83"/>
      <c r="C6194" s="84"/>
      <c r="D6194" s="83"/>
      <c r="E6194" s="83"/>
      <c r="F6194" s="83"/>
      <c r="G6194" s="83"/>
      <c r="H6194" s="83"/>
      <c r="I6194" s="83"/>
      <c r="J6194" s="83"/>
      <c r="K6194" s="83"/>
      <c r="L6194" s="83"/>
      <c r="M6194" s="83"/>
      <c r="N6194" s="83"/>
      <c r="O6194" s="83"/>
      <c r="P6194" s="84"/>
      <c r="Q6194" s="217"/>
      <c r="R6194" s="91">
        <f t="shared" ref="R6194" si="16348">IF(COUNTA(Y6192:DP6195)=0,0,HLOOKUP(R6193,Y6193:DP6195,2,FALSE))</f>
        <v>0</v>
      </c>
      <c r="S6194" s="92">
        <f t="shared" ref="S6194" si="16349">IF(COUNTA(Y6192:DP6195)=0,0,HLOOKUP(S6192,Y6192:DP6195,3,FALSE))</f>
        <v>0</v>
      </c>
      <c r="T6194" s="93"/>
      <c r="U6194" s="94">
        <f t="array" ref="U6194">IF(COUNTA(Y6192:DP6195)=0,0,IF(ISERROR(HLOOKUP(U6195,Y6195:DP6195,1,FALSE)),0,INDEX(Y6194:DP6194,MATCH(U6193&amp;U6195,Y6193:DP6193&amp;Y6195:DP6195,0))))</f>
        <v>0</v>
      </c>
      <c r="V6194" s="94">
        <f t="array" ref="V6194">IF(COUNTA(Y6192:DP6195)=0,0,IF(ISERROR(HLOOKUP(V6195,Y6195:DP6195,1,FALSE)),0,INDEX(Y6194:DP6194,MATCH(V6193&amp;V6195,Y6193:DP6193&amp;Y6195:DP6195,0))))</f>
        <v>0</v>
      </c>
      <c r="W6194" s="95"/>
      <c r="X6194" s="108"/>
    </row>
    <row r="6195" spans="2:24" ht="13.9" thickBot="1">
      <c r="B6195" s="96"/>
      <c r="C6195" s="97"/>
      <c r="D6195" s="96"/>
      <c r="E6195" s="96"/>
      <c r="F6195" s="96"/>
      <c r="G6195" s="96"/>
      <c r="H6195" s="96"/>
      <c r="I6195" s="96"/>
      <c r="J6195" s="96"/>
      <c r="K6195" s="96"/>
      <c r="L6195" s="96"/>
      <c r="M6195" s="96"/>
      <c r="N6195" s="96"/>
      <c r="O6195" s="96"/>
      <c r="P6195" s="97"/>
      <c r="Q6195" s="218"/>
      <c r="R6195" s="98" t="str">
        <f t="shared" ref="R6195" si="16350">IF(COUNTA(Y6192:DP6195)=0,"none",HLOOKUP(R6193,Y6193:DP6195,3,FALSE))</f>
        <v>none</v>
      </c>
      <c r="S6195" s="99" t="str">
        <f t="shared" ref="S6195" si="16351">IF(COUNTA(Y6192:DP6195)=0,"none",HLOOKUP(S6192,Y6192:DP6195,4,FALSE))</f>
        <v>none</v>
      </c>
      <c r="T6195" s="100"/>
      <c r="U6195" s="100" t="str">
        <f t="array" ref="U6195">IF(COUNTA(Y6192:DP6195)=0,"none",IF($U$2="WAHR",$W$3,Abfrage!$F$4))</f>
        <v>none</v>
      </c>
      <c r="V6195" s="100" t="str">
        <f t="array" ref="V6195">IF(COUNTA(Y6192:DP6195)=0,"none",IF($U$2="WAHR",$W$3,Abfrage!$F$4))</f>
        <v>none</v>
      </c>
      <c r="W6195" s="100" t="str">
        <f t="array" ref="W6195">IF(COUNTA(Y6192:DP6195)=0,"none",IF($U$2="WAHR",$W$3,Abfrage!$F$4))</f>
        <v>none</v>
      </c>
      <c r="X6195" s="109"/>
    </row>
    <row r="6196" spans="2:24">
      <c r="B6196" s="75" t="s">
        <v>3787</v>
      </c>
      <c r="C6196" s="76">
        <v>1000406718</v>
      </c>
      <c r="D6196" s="75" t="s">
        <v>95</v>
      </c>
      <c r="E6196" s="75" t="s">
        <v>148</v>
      </c>
      <c r="F6196" s="75" t="s">
        <v>96</v>
      </c>
      <c r="G6196" s="75" t="s">
        <v>96</v>
      </c>
      <c r="H6196" s="75" t="e">
        <v>#N/A</v>
      </c>
      <c r="I6196" s="75" t="s">
        <v>164</v>
      </c>
      <c r="J6196" s="75" t="s">
        <v>3788</v>
      </c>
      <c r="K6196" s="75" t="s">
        <v>3789</v>
      </c>
      <c r="L6196" s="75" t="s">
        <v>3790</v>
      </c>
      <c r="M6196" s="75" t="s">
        <v>313</v>
      </c>
      <c r="N6196" s="75" t="s">
        <v>327</v>
      </c>
      <c r="O6196" s="75" t="s">
        <v>306</v>
      </c>
      <c r="P6196" s="76" t="s">
        <v>306</v>
      </c>
      <c r="Q6196" s="216"/>
      <c r="R6196" s="77" t="str">
        <f t="shared" ref="R6196" si="16352">IF(COUNTA(Y6196:DP6199)=0,"01.01.1900",INDEX(Y6196:DP6196,MATCH(R6197,Y6197:DP6197,0)))</f>
        <v>01.01.1900</v>
      </c>
      <c r="S6196" s="78" t="str">
        <f t="shared" ref="S6196" si="16353">IF(COUNTA(Y6196:DP6199)=0,"01.01.1900",MAX(Y6196:DP6196))</f>
        <v>01.01.1900</v>
      </c>
      <c r="T6196" s="79"/>
      <c r="U6196" s="80" t="str">
        <f t="array" ref="U6196">IF(COUNTA(Y6196:DP6199)=0,"01.01.1900",IF(ISERROR(HLOOKUP(U6199,Y6199:DP6199,1,FALSE)),"01.01.1900",INDEX(Y6196:DP6196,MATCH(U6197&amp;U6199,Y6197:DP6197&amp;Y6199:DP6199,0))))</f>
        <v>01.01.1900</v>
      </c>
      <c r="V6196" s="81" t="str">
        <f t="shared" ref="V6196" si="16354">IF(COUNTA(Y6196:DP6199)=0,"01.01.1900",_xlfn.MAXIFS(Y6196:DP6196,Y6199:DP6199,V6199))</f>
        <v>01.01.1900</v>
      </c>
      <c r="W6196" s="82"/>
      <c r="X6196" s="106"/>
    </row>
    <row r="6197" spans="2:24">
      <c r="B6197" s="83"/>
      <c r="C6197" s="84"/>
      <c r="D6197" s="83"/>
      <c r="E6197" s="83"/>
      <c r="F6197" s="83"/>
      <c r="G6197" s="83"/>
      <c r="H6197" s="83"/>
      <c r="I6197" s="83"/>
      <c r="J6197" s="83"/>
      <c r="K6197" s="83"/>
      <c r="L6197" s="83"/>
      <c r="M6197" s="83"/>
      <c r="N6197" s="83"/>
      <c r="O6197" s="83"/>
      <c r="P6197" s="84"/>
      <c r="Q6197" s="217"/>
      <c r="R6197" s="85">
        <f t="shared" ref="R6197" si="16355">IF(COUNTA(Y6196:DP6199)=0,0,MIN(Y6197:DP6197))</f>
        <v>0</v>
      </c>
      <c r="S6197" s="86">
        <f t="shared" ref="S6197" si="16356">IF(COUNTA(Y6196:DP6199)=0,0,HLOOKUP(S6196,Y6196:DP6199,2,FALSE))</f>
        <v>0</v>
      </c>
      <c r="T6197" s="87">
        <f t="shared" ref="T6197" si="16357">IF(COUNTA(Y6196:DP6199)=0,0,AVERAGE(Y6197:DP6197))</f>
        <v>0</v>
      </c>
      <c r="U6197" s="88">
        <f t="shared" ref="U6197" si="16358">IF(COUNTA(Y6196:DP6199)=0,0,_xlfn.MINIFS(Y6197:DP6197,Y6199:DP6199,U6199))</f>
        <v>0</v>
      </c>
      <c r="V6197" s="89">
        <f t="array" ref="V6197">IF(COUNTA(Y6196:DP6199)=0,0,IF(ISERROR(HLOOKUP(V6199,Y6199:DP6199,1,FALSE)),0,INDEX(Y6197:DP6197,MATCH(V6196&amp;V6199,Y6196:DP6196&amp;Y6199:DP6199,0))))</f>
        <v>0</v>
      </c>
      <c r="W6197" s="90">
        <f t="array" ref="W6197">IF(COUNTA(Y6196:DP6199)=0,0,IF(ISERROR(HLOOKUP(W6199,Y6199:DP6199,1,FALSE)),0,AVERAGEIF(Y6199:DP6199,$W6199,Y6197:DP6197)))</f>
        <v>0</v>
      </c>
      <c r="X6197" s="107"/>
    </row>
    <row r="6198" spans="2:24">
      <c r="B6198" s="83"/>
      <c r="C6198" s="84"/>
      <c r="D6198" s="83"/>
      <c r="E6198" s="83"/>
      <c r="F6198" s="83"/>
      <c r="G6198" s="83"/>
      <c r="H6198" s="83"/>
      <c r="I6198" s="83"/>
      <c r="J6198" s="83"/>
      <c r="K6198" s="83"/>
      <c r="L6198" s="83"/>
      <c r="M6198" s="83"/>
      <c r="N6198" s="83"/>
      <c r="O6198" s="83"/>
      <c r="P6198" s="84"/>
      <c r="Q6198" s="217"/>
      <c r="R6198" s="91">
        <f t="shared" ref="R6198" si="16359">IF(COUNTA(Y6196:DP6199)=0,0,HLOOKUP(R6197,Y6197:DP6199,2,FALSE))</f>
        <v>0</v>
      </c>
      <c r="S6198" s="92">
        <f t="shared" ref="S6198" si="16360">IF(COUNTA(Y6196:DP6199)=0,0,HLOOKUP(S6196,Y6196:DP6199,3,FALSE))</f>
        <v>0</v>
      </c>
      <c r="T6198" s="93"/>
      <c r="U6198" s="94">
        <f t="array" ref="U6198">IF(COUNTA(Y6196:DP6199)=0,0,IF(ISERROR(HLOOKUP(U6199,Y6199:DP6199,1,FALSE)),0,INDEX(Y6198:DP6198,MATCH(U6197&amp;U6199,Y6197:DP6197&amp;Y6199:DP6199,0))))</f>
        <v>0</v>
      </c>
      <c r="V6198" s="94">
        <f t="array" ref="V6198">IF(COUNTA(Y6196:DP6199)=0,0,IF(ISERROR(HLOOKUP(V6199,Y6199:DP6199,1,FALSE)),0,INDEX(Y6198:DP6198,MATCH(V6197&amp;V6199,Y6197:DP6197&amp;Y6199:DP6199,0))))</f>
        <v>0</v>
      </c>
      <c r="W6198" s="95"/>
      <c r="X6198" s="108"/>
    </row>
    <row r="6199" spans="2:24" ht="13.9" thickBot="1">
      <c r="B6199" s="96"/>
      <c r="C6199" s="97"/>
      <c r="D6199" s="96"/>
      <c r="E6199" s="96"/>
      <c r="F6199" s="96"/>
      <c r="G6199" s="96"/>
      <c r="H6199" s="96"/>
      <c r="I6199" s="96"/>
      <c r="J6199" s="96"/>
      <c r="K6199" s="96"/>
      <c r="L6199" s="96"/>
      <c r="M6199" s="96"/>
      <c r="N6199" s="96"/>
      <c r="O6199" s="96"/>
      <c r="P6199" s="97"/>
      <c r="Q6199" s="218"/>
      <c r="R6199" s="98" t="str">
        <f t="shared" ref="R6199" si="16361">IF(COUNTA(Y6196:DP6199)=0,"none",HLOOKUP(R6197,Y6197:DP6199,3,FALSE))</f>
        <v>none</v>
      </c>
      <c r="S6199" s="99" t="str">
        <f t="shared" ref="S6199" si="16362">IF(COUNTA(Y6196:DP6199)=0,"none",HLOOKUP(S6196,Y6196:DP6199,4,FALSE))</f>
        <v>none</v>
      </c>
      <c r="T6199" s="100"/>
      <c r="U6199" s="100" t="str">
        <f t="array" ref="U6199">IF(COUNTA(Y6196:DP6199)=0,"none",IF($U$2="WAHR",$W$3,Abfrage!$F$4))</f>
        <v>none</v>
      </c>
      <c r="V6199" s="100" t="str">
        <f t="array" ref="V6199">IF(COUNTA(Y6196:DP6199)=0,"none",IF($U$2="WAHR",$W$3,Abfrage!$F$4))</f>
        <v>none</v>
      </c>
      <c r="W6199" s="100" t="str">
        <f t="array" ref="W6199">IF(COUNTA(Y6196:DP6199)=0,"none",IF($U$2="WAHR",$W$3,Abfrage!$F$4))</f>
        <v>none</v>
      </c>
      <c r="X6199" s="109"/>
    </row>
    <row r="6200" spans="2:24">
      <c r="B6200" s="75" t="s">
        <v>3791</v>
      </c>
      <c r="C6200" s="76">
        <v>1000406789</v>
      </c>
      <c r="D6200" s="75" t="s">
        <v>89</v>
      </c>
      <c r="E6200" s="75" t="s">
        <v>125</v>
      </c>
      <c r="F6200" s="75" t="s">
        <v>129</v>
      </c>
      <c r="G6200" s="75" t="s">
        <v>2169</v>
      </c>
      <c r="H6200" s="75" t="e">
        <v>#N/A</v>
      </c>
      <c r="I6200" s="75" t="s">
        <v>2307</v>
      </c>
      <c r="J6200" s="75" t="s">
        <v>3792</v>
      </c>
      <c r="K6200" s="75" t="s">
        <v>628</v>
      </c>
      <c r="L6200" s="75" t="s">
        <v>628</v>
      </c>
      <c r="M6200" s="75" t="s">
        <v>306</v>
      </c>
      <c r="N6200" s="75" t="s">
        <v>306</v>
      </c>
      <c r="O6200" s="75" t="s">
        <v>306</v>
      </c>
      <c r="P6200" s="76" t="s">
        <v>306</v>
      </c>
      <c r="Q6200" s="216"/>
      <c r="R6200" s="77" t="str">
        <f t="shared" ref="R6200" si="16363">IF(COUNTA(Y6200:DP6203)=0,"01.01.1900",INDEX(Y6200:DP6200,MATCH(R6201,Y6201:DP6201,0)))</f>
        <v>01.01.1900</v>
      </c>
      <c r="S6200" s="78" t="str">
        <f t="shared" ref="S6200" si="16364">IF(COUNTA(Y6200:DP6203)=0,"01.01.1900",MAX(Y6200:DP6200))</f>
        <v>01.01.1900</v>
      </c>
      <c r="T6200" s="79"/>
      <c r="U6200" s="80" t="str">
        <f t="array" ref="U6200">IF(COUNTA(Y6200:DP6203)=0,"01.01.1900",IF(ISERROR(HLOOKUP(U6203,Y6203:DP6203,1,FALSE)),"01.01.1900",INDEX(Y6200:DP6200,MATCH(U6201&amp;U6203,Y6201:DP6201&amp;Y6203:DP6203,0))))</f>
        <v>01.01.1900</v>
      </c>
      <c r="V6200" s="81" t="str">
        <f t="shared" ref="V6200" si="16365">IF(COUNTA(Y6200:DP6203)=0,"01.01.1900",_xlfn.MAXIFS(Y6200:DP6200,Y6203:DP6203,V6203))</f>
        <v>01.01.1900</v>
      </c>
      <c r="W6200" s="82"/>
      <c r="X6200" s="106"/>
    </row>
    <row r="6201" spans="2:24">
      <c r="B6201" s="83"/>
      <c r="C6201" s="84"/>
      <c r="D6201" s="83"/>
      <c r="E6201" s="83"/>
      <c r="F6201" s="83"/>
      <c r="G6201" s="83"/>
      <c r="H6201" s="83"/>
      <c r="I6201" s="83"/>
      <c r="J6201" s="83"/>
      <c r="K6201" s="83"/>
      <c r="L6201" s="83"/>
      <c r="M6201" s="83"/>
      <c r="N6201" s="83"/>
      <c r="O6201" s="83"/>
      <c r="P6201" s="84"/>
      <c r="Q6201" s="217"/>
      <c r="R6201" s="85">
        <f t="shared" ref="R6201" si="16366">IF(COUNTA(Y6200:DP6203)=0,0,MIN(Y6201:DP6201))</f>
        <v>0</v>
      </c>
      <c r="S6201" s="86">
        <f t="shared" ref="S6201" si="16367">IF(COUNTA(Y6200:DP6203)=0,0,HLOOKUP(S6200,Y6200:DP6203,2,FALSE))</f>
        <v>0</v>
      </c>
      <c r="T6201" s="87">
        <f t="shared" ref="T6201" si="16368">IF(COUNTA(Y6200:DP6203)=0,0,AVERAGE(Y6201:DP6201))</f>
        <v>0</v>
      </c>
      <c r="U6201" s="88">
        <f t="shared" ref="U6201" si="16369">IF(COUNTA(Y6200:DP6203)=0,0,_xlfn.MINIFS(Y6201:DP6201,Y6203:DP6203,U6203))</f>
        <v>0</v>
      </c>
      <c r="V6201" s="89">
        <f t="array" ref="V6201">IF(COUNTA(Y6200:DP6203)=0,0,IF(ISERROR(HLOOKUP(V6203,Y6203:DP6203,1,FALSE)),0,INDEX(Y6201:DP6201,MATCH(V6200&amp;V6203,Y6200:DP6200&amp;Y6203:DP6203,0))))</f>
        <v>0</v>
      </c>
      <c r="W6201" s="90">
        <f t="array" ref="W6201">IF(COUNTA(Y6200:DP6203)=0,0,IF(ISERROR(HLOOKUP(W6203,Y6203:DP6203,1,FALSE)),0,AVERAGEIF(Y6203:DP6203,$W6203,Y6201:DP6201)))</f>
        <v>0</v>
      </c>
      <c r="X6201" s="107"/>
    </row>
    <row r="6202" spans="2:24">
      <c r="B6202" s="83"/>
      <c r="C6202" s="84"/>
      <c r="D6202" s="83"/>
      <c r="E6202" s="83"/>
      <c r="F6202" s="83"/>
      <c r="G6202" s="83"/>
      <c r="H6202" s="83"/>
      <c r="I6202" s="83"/>
      <c r="J6202" s="83"/>
      <c r="K6202" s="83"/>
      <c r="L6202" s="83"/>
      <c r="M6202" s="83"/>
      <c r="N6202" s="83"/>
      <c r="O6202" s="83"/>
      <c r="P6202" s="84"/>
      <c r="Q6202" s="217"/>
      <c r="R6202" s="91">
        <f t="shared" ref="R6202" si="16370">IF(COUNTA(Y6200:DP6203)=0,0,HLOOKUP(R6201,Y6201:DP6203,2,FALSE))</f>
        <v>0</v>
      </c>
      <c r="S6202" s="92">
        <f t="shared" ref="S6202" si="16371">IF(COUNTA(Y6200:DP6203)=0,0,HLOOKUP(S6200,Y6200:DP6203,3,FALSE))</f>
        <v>0</v>
      </c>
      <c r="T6202" s="93"/>
      <c r="U6202" s="94">
        <f t="array" ref="U6202">IF(COUNTA(Y6200:DP6203)=0,0,IF(ISERROR(HLOOKUP(U6203,Y6203:DP6203,1,FALSE)),0,INDEX(Y6202:DP6202,MATCH(U6201&amp;U6203,Y6201:DP6201&amp;Y6203:DP6203,0))))</f>
        <v>0</v>
      </c>
      <c r="V6202" s="94">
        <f t="array" ref="V6202">IF(COUNTA(Y6200:DP6203)=0,0,IF(ISERROR(HLOOKUP(V6203,Y6203:DP6203,1,FALSE)),0,INDEX(Y6202:DP6202,MATCH(V6201&amp;V6203,Y6201:DP6201&amp;Y6203:DP6203,0))))</f>
        <v>0</v>
      </c>
      <c r="W6202" s="95"/>
      <c r="X6202" s="108"/>
    </row>
    <row r="6203" spans="2:24" ht="13.9" thickBot="1">
      <c r="B6203" s="96"/>
      <c r="C6203" s="97"/>
      <c r="D6203" s="96"/>
      <c r="E6203" s="96"/>
      <c r="F6203" s="96"/>
      <c r="G6203" s="96"/>
      <c r="H6203" s="96"/>
      <c r="I6203" s="96"/>
      <c r="J6203" s="96"/>
      <c r="K6203" s="96"/>
      <c r="L6203" s="96"/>
      <c r="M6203" s="96"/>
      <c r="N6203" s="96"/>
      <c r="O6203" s="96"/>
      <c r="P6203" s="97"/>
      <c r="Q6203" s="218"/>
      <c r="R6203" s="98" t="str">
        <f t="shared" ref="R6203" si="16372">IF(COUNTA(Y6200:DP6203)=0,"none",HLOOKUP(R6201,Y6201:DP6203,3,FALSE))</f>
        <v>none</v>
      </c>
      <c r="S6203" s="99" t="str">
        <f t="shared" ref="S6203" si="16373">IF(COUNTA(Y6200:DP6203)=0,"none",HLOOKUP(S6200,Y6200:DP6203,4,FALSE))</f>
        <v>none</v>
      </c>
      <c r="T6203" s="100"/>
      <c r="U6203" s="100" t="str">
        <f t="array" ref="U6203">IF(COUNTA(Y6200:DP6203)=0,"none",IF($U$2="WAHR",$W$3,Abfrage!$F$4))</f>
        <v>none</v>
      </c>
      <c r="V6203" s="100" t="str">
        <f t="array" ref="V6203">IF(COUNTA(Y6200:DP6203)=0,"none",IF($U$2="WAHR",$W$3,Abfrage!$F$4))</f>
        <v>none</v>
      </c>
      <c r="W6203" s="100" t="str">
        <f t="array" ref="W6203">IF(COUNTA(Y6200:DP6203)=0,"none",IF($U$2="WAHR",$W$3,Abfrage!$F$4))</f>
        <v>none</v>
      </c>
      <c r="X6203" s="109"/>
    </row>
    <row r="6204" spans="2:24">
      <c r="B6204" s="75" t="s">
        <v>3793</v>
      </c>
      <c r="C6204" s="76">
        <v>1000406717</v>
      </c>
      <c r="D6204" s="75" t="s">
        <v>169</v>
      </c>
      <c r="E6204" s="75" t="s">
        <v>125</v>
      </c>
      <c r="F6204" s="75" t="s">
        <v>371</v>
      </c>
      <c r="G6204" s="75" t="s">
        <v>125</v>
      </c>
      <c r="H6204" s="75" t="e">
        <v>#N/A</v>
      </c>
      <c r="I6204" s="75" t="s">
        <v>51</v>
      </c>
      <c r="J6204" s="75" t="s">
        <v>3794</v>
      </c>
      <c r="K6204" s="75" t="s">
        <v>306</v>
      </c>
      <c r="L6204" s="75" t="s">
        <v>306</v>
      </c>
      <c r="M6204" s="75" t="s">
        <v>306</v>
      </c>
      <c r="N6204" s="75" t="s">
        <v>306</v>
      </c>
      <c r="O6204" s="75" t="s">
        <v>306</v>
      </c>
      <c r="P6204" s="76" t="s">
        <v>306</v>
      </c>
      <c r="Q6204" s="216"/>
      <c r="R6204" s="77" t="str">
        <f t="shared" ref="R6204" si="16374">IF(COUNTA(Y6204:DP6207)=0,"01.01.1900",INDEX(Y6204:DP6204,MATCH(R6205,Y6205:DP6205,0)))</f>
        <v>01.01.1900</v>
      </c>
      <c r="S6204" s="78" t="str">
        <f t="shared" ref="S6204" si="16375">IF(COUNTA(Y6204:DP6207)=0,"01.01.1900",MAX(Y6204:DP6204))</f>
        <v>01.01.1900</v>
      </c>
      <c r="T6204" s="79"/>
      <c r="U6204" s="80" t="str">
        <f t="array" ref="U6204">IF(COUNTA(Y6204:DP6207)=0,"01.01.1900",IF(ISERROR(HLOOKUP(U6207,Y6207:DP6207,1,FALSE)),"01.01.1900",INDEX(Y6204:DP6204,MATCH(U6205&amp;U6207,Y6205:DP6205&amp;Y6207:DP6207,0))))</f>
        <v>01.01.1900</v>
      </c>
      <c r="V6204" s="81" t="str">
        <f t="shared" ref="V6204" si="16376">IF(COUNTA(Y6204:DP6207)=0,"01.01.1900",_xlfn.MAXIFS(Y6204:DP6204,Y6207:DP6207,V6207))</f>
        <v>01.01.1900</v>
      </c>
      <c r="W6204" s="82"/>
      <c r="X6204" s="106"/>
    </row>
    <row r="6205" spans="2:24">
      <c r="B6205" s="83"/>
      <c r="C6205" s="84"/>
      <c r="D6205" s="83"/>
      <c r="E6205" s="83"/>
      <c r="F6205" s="83"/>
      <c r="G6205" s="83"/>
      <c r="H6205" s="83"/>
      <c r="I6205" s="83"/>
      <c r="J6205" s="83"/>
      <c r="K6205" s="83"/>
      <c r="L6205" s="83"/>
      <c r="M6205" s="83"/>
      <c r="N6205" s="83"/>
      <c r="O6205" s="83"/>
      <c r="P6205" s="84"/>
      <c r="Q6205" s="217"/>
      <c r="R6205" s="85">
        <f t="shared" ref="R6205" si="16377">IF(COUNTA(Y6204:DP6207)=0,0,MIN(Y6205:DP6205))</f>
        <v>0</v>
      </c>
      <c r="S6205" s="86">
        <f t="shared" ref="S6205" si="16378">IF(COUNTA(Y6204:DP6207)=0,0,HLOOKUP(S6204,Y6204:DP6207,2,FALSE))</f>
        <v>0</v>
      </c>
      <c r="T6205" s="87">
        <f t="shared" ref="T6205" si="16379">IF(COUNTA(Y6204:DP6207)=0,0,AVERAGE(Y6205:DP6205))</f>
        <v>0</v>
      </c>
      <c r="U6205" s="88">
        <f t="shared" ref="U6205" si="16380">IF(COUNTA(Y6204:DP6207)=0,0,_xlfn.MINIFS(Y6205:DP6205,Y6207:DP6207,U6207))</f>
        <v>0</v>
      </c>
      <c r="V6205" s="89">
        <f t="array" ref="V6205">IF(COUNTA(Y6204:DP6207)=0,0,IF(ISERROR(HLOOKUP(V6207,Y6207:DP6207,1,FALSE)),0,INDEX(Y6205:DP6205,MATCH(V6204&amp;V6207,Y6204:DP6204&amp;Y6207:DP6207,0))))</f>
        <v>0</v>
      </c>
      <c r="W6205" s="90">
        <f t="array" ref="W6205">IF(COUNTA(Y6204:DP6207)=0,0,IF(ISERROR(HLOOKUP(W6207,Y6207:DP6207,1,FALSE)),0,AVERAGEIF(Y6207:DP6207,$W6207,Y6205:DP6205)))</f>
        <v>0</v>
      </c>
      <c r="X6205" s="107"/>
    </row>
    <row r="6206" spans="2:24">
      <c r="B6206" s="83"/>
      <c r="C6206" s="84"/>
      <c r="D6206" s="83"/>
      <c r="E6206" s="83"/>
      <c r="F6206" s="83"/>
      <c r="G6206" s="83"/>
      <c r="H6206" s="83"/>
      <c r="I6206" s="83"/>
      <c r="J6206" s="83"/>
      <c r="K6206" s="83"/>
      <c r="L6206" s="83"/>
      <c r="M6206" s="83"/>
      <c r="N6206" s="83"/>
      <c r="O6206" s="83"/>
      <c r="P6206" s="84"/>
      <c r="Q6206" s="217"/>
      <c r="R6206" s="91">
        <f t="shared" ref="R6206" si="16381">IF(COUNTA(Y6204:DP6207)=0,0,HLOOKUP(R6205,Y6205:DP6207,2,FALSE))</f>
        <v>0</v>
      </c>
      <c r="S6206" s="92">
        <f t="shared" ref="S6206" si="16382">IF(COUNTA(Y6204:DP6207)=0,0,HLOOKUP(S6204,Y6204:DP6207,3,FALSE))</f>
        <v>0</v>
      </c>
      <c r="T6206" s="93"/>
      <c r="U6206" s="94">
        <f t="array" ref="U6206">IF(COUNTA(Y6204:DP6207)=0,0,IF(ISERROR(HLOOKUP(U6207,Y6207:DP6207,1,FALSE)),0,INDEX(Y6206:DP6206,MATCH(U6205&amp;U6207,Y6205:DP6205&amp;Y6207:DP6207,0))))</f>
        <v>0</v>
      </c>
      <c r="V6206" s="94">
        <f t="array" ref="V6206">IF(COUNTA(Y6204:DP6207)=0,0,IF(ISERROR(HLOOKUP(V6207,Y6207:DP6207,1,FALSE)),0,INDEX(Y6206:DP6206,MATCH(V6205&amp;V6207,Y6205:DP6205&amp;Y6207:DP6207,0))))</f>
        <v>0</v>
      </c>
      <c r="W6206" s="95"/>
      <c r="X6206" s="108"/>
    </row>
    <row r="6207" spans="2:24" ht="13.9" thickBot="1">
      <c r="B6207" s="96"/>
      <c r="C6207" s="97"/>
      <c r="D6207" s="96"/>
      <c r="E6207" s="96"/>
      <c r="F6207" s="96"/>
      <c r="G6207" s="96"/>
      <c r="H6207" s="96"/>
      <c r="I6207" s="96"/>
      <c r="J6207" s="96"/>
      <c r="K6207" s="96"/>
      <c r="L6207" s="96"/>
      <c r="M6207" s="96"/>
      <c r="N6207" s="96"/>
      <c r="O6207" s="96"/>
      <c r="P6207" s="97"/>
      <c r="Q6207" s="218"/>
      <c r="R6207" s="98" t="str">
        <f t="shared" ref="R6207" si="16383">IF(COUNTA(Y6204:DP6207)=0,"none",HLOOKUP(R6205,Y6205:DP6207,3,FALSE))</f>
        <v>none</v>
      </c>
      <c r="S6207" s="99" t="str">
        <f t="shared" ref="S6207" si="16384">IF(COUNTA(Y6204:DP6207)=0,"none",HLOOKUP(S6204,Y6204:DP6207,4,FALSE))</f>
        <v>none</v>
      </c>
      <c r="T6207" s="100"/>
      <c r="U6207" s="100" t="str">
        <f t="array" ref="U6207">IF(COUNTA(Y6204:DP6207)=0,"none",IF($U$2="WAHR",$W$3,Abfrage!$F$4))</f>
        <v>none</v>
      </c>
      <c r="V6207" s="100" t="str">
        <f t="array" ref="V6207">IF(COUNTA(Y6204:DP6207)=0,"none",IF($U$2="WAHR",$W$3,Abfrage!$F$4))</f>
        <v>none</v>
      </c>
      <c r="W6207" s="100" t="str">
        <f t="array" ref="W6207">IF(COUNTA(Y6204:DP6207)=0,"none",IF($U$2="WAHR",$W$3,Abfrage!$F$4))</f>
        <v>none</v>
      </c>
      <c r="X6207" s="109"/>
    </row>
    <row r="6208" spans="2:24">
      <c r="B6208" s="75" t="s">
        <v>3795</v>
      </c>
      <c r="C6208" s="76">
        <v>1000406623</v>
      </c>
      <c r="D6208" s="75" t="s">
        <v>95</v>
      </c>
      <c r="E6208" s="75" t="s">
        <v>148</v>
      </c>
      <c r="F6208" s="75" t="s">
        <v>175</v>
      </c>
      <c r="G6208" s="75" t="s">
        <v>3796</v>
      </c>
      <c r="H6208" s="75" t="e">
        <v>#N/A</v>
      </c>
      <c r="I6208" s="75" t="s">
        <v>51</v>
      </c>
      <c r="J6208" s="75" t="s">
        <v>3797</v>
      </c>
      <c r="K6208" s="75" t="s">
        <v>3798</v>
      </c>
      <c r="L6208" s="75" t="s">
        <v>3798</v>
      </c>
      <c r="M6208" s="75" t="s">
        <v>307</v>
      </c>
      <c r="N6208" s="75" t="s">
        <v>327</v>
      </c>
      <c r="O6208" s="75" t="s">
        <v>306</v>
      </c>
      <c r="P6208" s="76" t="s">
        <v>306</v>
      </c>
      <c r="Q6208" s="216"/>
      <c r="R6208" s="77" t="str">
        <f t="shared" ref="R6208" si="16385">IF(COUNTA(Y6208:DP6211)=0,"01.01.1900",INDEX(Y6208:DP6208,MATCH(R6209,Y6209:DP6209,0)))</f>
        <v>01.01.1900</v>
      </c>
      <c r="S6208" s="78" t="str">
        <f t="shared" ref="S6208" si="16386">IF(COUNTA(Y6208:DP6211)=0,"01.01.1900",MAX(Y6208:DP6208))</f>
        <v>01.01.1900</v>
      </c>
      <c r="T6208" s="79"/>
      <c r="U6208" s="80" t="str">
        <f t="array" ref="U6208">IF(COUNTA(Y6208:DP6211)=0,"01.01.1900",IF(ISERROR(HLOOKUP(U6211,Y6211:DP6211,1,FALSE)),"01.01.1900",INDEX(Y6208:DP6208,MATCH(U6209&amp;U6211,Y6209:DP6209&amp;Y6211:DP6211,0))))</f>
        <v>01.01.1900</v>
      </c>
      <c r="V6208" s="81" t="str">
        <f t="shared" ref="V6208" si="16387">IF(COUNTA(Y6208:DP6211)=0,"01.01.1900",_xlfn.MAXIFS(Y6208:DP6208,Y6211:DP6211,V6211))</f>
        <v>01.01.1900</v>
      </c>
      <c r="W6208" s="82"/>
      <c r="X6208" s="106"/>
    </row>
    <row r="6209" spans="2:24">
      <c r="B6209" s="83"/>
      <c r="C6209" s="84"/>
      <c r="D6209" s="83"/>
      <c r="E6209" s="83"/>
      <c r="F6209" s="83"/>
      <c r="G6209" s="83"/>
      <c r="H6209" s="83"/>
      <c r="I6209" s="83"/>
      <c r="J6209" s="83"/>
      <c r="K6209" s="83"/>
      <c r="L6209" s="83"/>
      <c r="M6209" s="83"/>
      <c r="N6209" s="83"/>
      <c r="O6209" s="83"/>
      <c r="P6209" s="84"/>
      <c r="Q6209" s="217"/>
      <c r="R6209" s="85">
        <f t="shared" ref="R6209" si="16388">IF(COUNTA(Y6208:DP6211)=0,0,MIN(Y6209:DP6209))</f>
        <v>0</v>
      </c>
      <c r="S6209" s="86">
        <f t="shared" ref="S6209" si="16389">IF(COUNTA(Y6208:DP6211)=0,0,HLOOKUP(S6208,Y6208:DP6211,2,FALSE))</f>
        <v>0</v>
      </c>
      <c r="T6209" s="87">
        <f t="shared" ref="T6209" si="16390">IF(COUNTA(Y6208:DP6211)=0,0,AVERAGE(Y6209:DP6209))</f>
        <v>0</v>
      </c>
      <c r="U6209" s="88">
        <f t="shared" ref="U6209" si="16391">IF(COUNTA(Y6208:DP6211)=0,0,_xlfn.MINIFS(Y6209:DP6209,Y6211:DP6211,U6211))</f>
        <v>0</v>
      </c>
      <c r="V6209" s="89">
        <f t="array" ref="V6209">IF(COUNTA(Y6208:DP6211)=0,0,IF(ISERROR(HLOOKUP(V6211,Y6211:DP6211,1,FALSE)),0,INDEX(Y6209:DP6209,MATCH(V6208&amp;V6211,Y6208:DP6208&amp;Y6211:DP6211,0))))</f>
        <v>0</v>
      </c>
      <c r="W6209" s="90">
        <f t="array" ref="W6209">IF(COUNTA(Y6208:DP6211)=0,0,IF(ISERROR(HLOOKUP(W6211,Y6211:DP6211,1,FALSE)),0,AVERAGEIF(Y6211:DP6211,$W6211,Y6209:DP6209)))</f>
        <v>0</v>
      </c>
      <c r="X6209" s="107"/>
    </row>
    <row r="6210" spans="2:24">
      <c r="B6210" s="83"/>
      <c r="C6210" s="84"/>
      <c r="D6210" s="83"/>
      <c r="E6210" s="83"/>
      <c r="F6210" s="83"/>
      <c r="G6210" s="83"/>
      <c r="H6210" s="83"/>
      <c r="I6210" s="83"/>
      <c r="J6210" s="83"/>
      <c r="K6210" s="83"/>
      <c r="L6210" s="83"/>
      <c r="M6210" s="83"/>
      <c r="N6210" s="83"/>
      <c r="O6210" s="83"/>
      <c r="P6210" s="84"/>
      <c r="Q6210" s="217"/>
      <c r="R6210" s="91">
        <f t="shared" ref="R6210" si="16392">IF(COUNTA(Y6208:DP6211)=0,0,HLOOKUP(R6209,Y6209:DP6211,2,FALSE))</f>
        <v>0</v>
      </c>
      <c r="S6210" s="92">
        <f t="shared" ref="S6210" si="16393">IF(COUNTA(Y6208:DP6211)=0,0,HLOOKUP(S6208,Y6208:DP6211,3,FALSE))</f>
        <v>0</v>
      </c>
      <c r="T6210" s="93"/>
      <c r="U6210" s="94">
        <f t="array" ref="U6210">IF(COUNTA(Y6208:DP6211)=0,0,IF(ISERROR(HLOOKUP(U6211,Y6211:DP6211,1,FALSE)),0,INDEX(Y6210:DP6210,MATCH(U6209&amp;U6211,Y6209:DP6209&amp;Y6211:DP6211,0))))</f>
        <v>0</v>
      </c>
      <c r="V6210" s="94">
        <f t="array" ref="V6210">IF(COUNTA(Y6208:DP6211)=0,0,IF(ISERROR(HLOOKUP(V6211,Y6211:DP6211,1,FALSE)),0,INDEX(Y6210:DP6210,MATCH(V6209&amp;V6211,Y6209:DP6209&amp;Y6211:DP6211,0))))</f>
        <v>0</v>
      </c>
      <c r="W6210" s="95"/>
      <c r="X6210" s="108"/>
    </row>
    <row r="6211" spans="2:24" ht="13.9" thickBot="1">
      <c r="B6211" s="96"/>
      <c r="C6211" s="97"/>
      <c r="D6211" s="96"/>
      <c r="E6211" s="96"/>
      <c r="F6211" s="96"/>
      <c r="G6211" s="96"/>
      <c r="H6211" s="96"/>
      <c r="I6211" s="96"/>
      <c r="J6211" s="96"/>
      <c r="K6211" s="96"/>
      <c r="L6211" s="96"/>
      <c r="M6211" s="96"/>
      <c r="N6211" s="96"/>
      <c r="O6211" s="96"/>
      <c r="P6211" s="97"/>
      <c r="Q6211" s="218"/>
      <c r="R6211" s="98" t="str">
        <f t="shared" ref="R6211" si="16394">IF(COUNTA(Y6208:DP6211)=0,"none",HLOOKUP(R6209,Y6209:DP6211,3,FALSE))</f>
        <v>none</v>
      </c>
      <c r="S6211" s="99" t="str">
        <f t="shared" ref="S6211" si="16395">IF(COUNTA(Y6208:DP6211)=0,"none",HLOOKUP(S6208,Y6208:DP6211,4,FALSE))</f>
        <v>none</v>
      </c>
      <c r="T6211" s="100"/>
      <c r="U6211" s="100" t="str">
        <f t="array" ref="U6211">IF(COUNTA(Y6208:DP6211)=0,"none",IF($U$2="WAHR",$W$3,Abfrage!$F$4))</f>
        <v>none</v>
      </c>
      <c r="V6211" s="100" t="str">
        <f t="array" ref="V6211">IF(COUNTA(Y6208:DP6211)=0,"none",IF($U$2="WAHR",$W$3,Abfrage!$F$4))</f>
        <v>none</v>
      </c>
      <c r="W6211" s="100" t="str">
        <f t="array" ref="W6211">IF(COUNTA(Y6208:DP6211)=0,"none",IF($U$2="WAHR",$W$3,Abfrage!$F$4))</f>
        <v>none</v>
      </c>
      <c r="X6211" s="109"/>
    </row>
    <row r="6212" spans="2:24">
      <c r="B6212" s="75" t="s">
        <v>3799</v>
      </c>
      <c r="C6212" s="76">
        <v>1000407174</v>
      </c>
      <c r="D6212" s="75" t="s">
        <v>95</v>
      </c>
      <c r="E6212" s="75" t="s">
        <v>148</v>
      </c>
      <c r="F6212" s="75" t="s">
        <v>175</v>
      </c>
      <c r="G6212" s="75" t="s">
        <v>3796</v>
      </c>
      <c r="H6212" s="75" t="e">
        <v>#N/A</v>
      </c>
      <c r="I6212" s="75" t="s">
        <v>51</v>
      </c>
      <c r="J6212" s="75" t="s">
        <v>3800</v>
      </c>
      <c r="K6212" s="75" t="s">
        <v>348</v>
      </c>
      <c r="L6212" s="75" t="s">
        <v>348</v>
      </c>
      <c r="M6212" s="75" t="s">
        <v>307</v>
      </c>
      <c r="N6212" s="75" t="s">
        <v>327</v>
      </c>
      <c r="O6212" s="75" t="s">
        <v>306</v>
      </c>
      <c r="P6212" s="76" t="s">
        <v>306</v>
      </c>
      <c r="Q6212" s="216"/>
      <c r="R6212" s="77" t="str">
        <f t="shared" ref="R6212" si="16396">IF(COUNTA(Y6212:DP6215)=0,"01.01.1900",INDEX(Y6212:DP6212,MATCH(R6213,Y6213:DP6213,0)))</f>
        <v>01.01.1900</v>
      </c>
      <c r="S6212" s="78" t="str">
        <f t="shared" ref="S6212" si="16397">IF(COUNTA(Y6212:DP6215)=0,"01.01.1900",MAX(Y6212:DP6212))</f>
        <v>01.01.1900</v>
      </c>
      <c r="T6212" s="79"/>
      <c r="U6212" s="80" t="str">
        <f t="array" ref="U6212">IF(COUNTA(Y6212:DP6215)=0,"01.01.1900",IF(ISERROR(HLOOKUP(U6215,Y6215:DP6215,1,FALSE)),"01.01.1900",INDEX(Y6212:DP6212,MATCH(U6213&amp;U6215,Y6213:DP6213&amp;Y6215:DP6215,0))))</f>
        <v>01.01.1900</v>
      </c>
      <c r="V6212" s="81" t="str">
        <f t="shared" ref="V6212" si="16398">IF(COUNTA(Y6212:DP6215)=0,"01.01.1900",_xlfn.MAXIFS(Y6212:DP6212,Y6215:DP6215,V6215))</f>
        <v>01.01.1900</v>
      </c>
      <c r="W6212" s="82"/>
      <c r="X6212" s="106"/>
    </row>
    <row r="6213" spans="2:24">
      <c r="B6213" s="83"/>
      <c r="C6213" s="84"/>
      <c r="D6213" s="83"/>
      <c r="E6213" s="83"/>
      <c r="F6213" s="83"/>
      <c r="G6213" s="83"/>
      <c r="H6213" s="83"/>
      <c r="I6213" s="83"/>
      <c r="J6213" s="83"/>
      <c r="K6213" s="83"/>
      <c r="L6213" s="83"/>
      <c r="M6213" s="83"/>
      <c r="N6213" s="83"/>
      <c r="O6213" s="83"/>
      <c r="P6213" s="84"/>
      <c r="Q6213" s="217"/>
      <c r="R6213" s="85">
        <f t="shared" ref="R6213" si="16399">IF(COUNTA(Y6212:DP6215)=0,0,MIN(Y6213:DP6213))</f>
        <v>0</v>
      </c>
      <c r="S6213" s="86">
        <f t="shared" ref="S6213" si="16400">IF(COUNTA(Y6212:DP6215)=0,0,HLOOKUP(S6212,Y6212:DP6215,2,FALSE))</f>
        <v>0</v>
      </c>
      <c r="T6213" s="87">
        <f t="shared" ref="T6213" si="16401">IF(COUNTA(Y6212:DP6215)=0,0,AVERAGE(Y6213:DP6213))</f>
        <v>0</v>
      </c>
      <c r="U6213" s="88">
        <f t="shared" ref="U6213" si="16402">IF(COUNTA(Y6212:DP6215)=0,0,_xlfn.MINIFS(Y6213:DP6213,Y6215:DP6215,U6215))</f>
        <v>0</v>
      </c>
      <c r="V6213" s="89">
        <f t="array" ref="V6213">IF(COUNTA(Y6212:DP6215)=0,0,IF(ISERROR(HLOOKUP(V6215,Y6215:DP6215,1,FALSE)),0,INDEX(Y6213:DP6213,MATCH(V6212&amp;V6215,Y6212:DP6212&amp;Y6215:DP6215,0))))</f>
        <v>0</v>
      </c>
      <c r="W6213" s="90">
        <f t="array" ref="W6213">IF(COUNTA(Y6212:DP6215)=0,0,IF(ISERROR(HLOOKUP(W6215,Y6215:DP6215,1,FALSE)),0,AVERAGEIF(Y6215:DP6215,$W6215,Y6213:DP6213)))</f>
        <v>0</v>
      </c>
      <c r="X6213" s="107"/>
    </row>
    <row r="6214" spans="2:24">
      <c r="B6214" s="83"/>
      <c r="C6214" s="84"/>
      <c r="D6214" s="83"/>
      <c r="E6214" s="83"/>
      <c r="F6214" s="83"/>
      <c r="G6214" s="83"/>
      <c r="H6214" s="83"/>
      <c r="I6214" s="83"/>
      <c r="J6214" s="83"/>
      <c r="K6214" s="83"/>
      <c r="L6214" s="83"/>
      <c r="M6214" s="83"/>
      <c r="N6214" s="83"/>
      <c r="O6214" s="83"/>
      <c r="P6214" s="84"/>
      <c r="Q6214" s="217"/>
      <c r="R6214" s="91">
        <f t="shared" ref="R6214" si="16403">IF(COUNTA(Y6212:DP6215)=0,0,HLOOKUP(R6213,Y6213:DP6215,2,FALSE))</f>
        <v>0</v>
      </c>
      <c r="S6214" s="92">
        <f t="shared" ref="S6214" si="16404">IF(COUNTA(Y6212:DP6215)=0,0,HLOOKUP(S6212,Y6212:DP6215,3,FALSE))</f>
        <v>0</v>
      </c>
      <c r="T6214" s="93"/>
      <c r="U6214" s="94">
        <f t="array" ref="U6214">IF(COUNTA(Y6212:DP6215)=0,0,IF(ISERROR(HLOOKUP(U6215,Y6215:DP6215,1,FALSE)),0,INDEX(Y6214:DP6214,MATCH(U6213&amp;U6215,Y6213:DP6213&amp;Y6215:DP6215,0))))</f>
        <v>0</v>
      </c>
      <c r="V6214" s="94">
        <f t="array" ref="V6214">IF(COUNTA(Y6212:DP6215)=0,0,IF(ISERROR(HLOOKUP(V6215,Y6215:DP6215,1,FALSE)),0,INDEX(Y6214:DP6214,MATCH(V6213&amp;V6215,Y6213:DP6213&amp;Y6215:DP6215,0))))</f>
        <v>0</v>
      </c>
      <c r="W6214" s="95"/>
      <c r="X6214" s="108"/>
    </row>
    <row r="6215" spans="2:24" ht="13.9" thickBot="1">
      <c r="B6215" s="96"/>
      <c r="C6215" s="97"/>
      <c r="D6215" s="96"/>
      <c r="E6215" s="96"/>
      <c r="F6215" s="96"/>
      <c r="G6215" s="96"/>
      <c r="H6215" s="96"/>
      <c r="I6215" s="96"/>
      <c r="J6215" s="96"/>
      <c r="K6215" s="96"/>
      <c r="L6215" s="96"/>
      <c r="M6215" s="96"/>
      <c r="N6215" s="96"/>
      <c r="O6215" s="96"/>
      <c r="P6215" s="97"/>
      <c r="Q6215" s="218"/>
      <c r="R6215" s="98" t="str">
        <f t="shared" ref="R6215" si="16405">IF(COUNTA(Y6212:DP6215)=0,"none",HLOOKUP(R6213,Y6213:DP6215,3,FALSE))</f>
        <v>none</v>
      </c>
      <c r="S6215" s="99" t="str">
        <f t="shared" ref="S6215" si="16406">IF(COUNTA(Y6212:DP6215)=0,"none",HLOOKUP(S6212,Y6212:DP6215,4,FALSE))</f>
        <v>none</v>
      </c>
      <c r="T6215" s="100"/>
      <c r="U6215" s="100" t="str">
        <f t="array" ref="U6215">IF(COUNTA(Y6212:DP6215)=0,"none",IF($U$2="WAHR",$W$3,Abfrage!$F$4))</f>
        <v>none</v>
      </c>
      <c r="V6215" s="100" t="str">
        <f t="array" ref="V6215">IF(COUNTA(Y6212:DP6215)=0,"none",IF($U$2="WAHR",$W$3,Abfrage!$F$4))</f>
        <v>none</v>
      </c>
      <c r="W6215" s="100" t="str">
        <f t="array" ref="W6215">IF(COUNTA(Y6212:DP6215)=0,"none",IF($U$2="WAHR",$W$3,Abfrage!$F$4))</f>
        <v>none</v>
      </c>
      <c r="X6215" s="109"/>
    </row>
    <row r="6216" spans="2:24">
      <c r="B6216" s="75" t="s">
        <v>3801</v>
      </c>
      <c r="C6216" s="76">
        <v>1000296350</v>
      </c>
      <c r="D6216" s="75" t="s">
        <v>169</v>
      </c>
      <c r="E6216" s="75" t="s">
        <v>125</v>
      </c>
      <c r="F6216" s="75" t="s">
        <v>501</v>
      </c>
      <c r="G6216" s="75" t="s">
        <v>501</v>
      </c>
      <c r="H6216" s="75" t="e">
        <v>#N/A</v>
      </c>
      <c r="I6216" s="75" t="s">
        <v>201</v>
      </c>
      <c r="J6216" s="75" t="s">
        <v>3802</v>
      </c>
      <c r="K6216" s="75" t="s">
        <v>306</v>
      </c>
      <c r="L6216" s="75" t="s">
        <v>306</v>
      </c>
      <c r="M6216" s="75" t="s">
        <v>306</v>
      </c>
      <c r="N6216" s="75" t="s">
        <v>306</v>
      </c>
      <c r="O6216" s="75" t="s">
        <v>306</v>
      </c>
      <c r="P6216" s="76" t="s">
        <v>306</v>
      </c>
      <c r="Q6216" s="216"/>
      <c r="R6216" s="77" t="str">
        <f t="shared" ref="R6216" si="16407">IF(COUNTA(Y6216:DP6219)=0,"01.01.1900",INDEX(Y6216:DP6216,MATCH(R6217,Y6217:DP6217,0)))</f>
        <v>01.01.1900</v>
      </c>
      <c r="S6216" s="78" t="str">
        <f t="shared" ref="S6216" si="16408">IF(COUNTA(Y6216:DP6219)=0,"01.01.1900",MAX(Y6216:DP6216))</f>
        <v>01.01.1900</v>
      </c>
      <c r="T6216" s="79"/>
      <c r="U6216" s="80" t="str">
        <f t="array" ref="U6216">IF(COUNTA(Y6216:DP6219)=0,"01.01.1900",IF(ISERROR(HLOOKUP(U6219,Y6219:DP6219,1,FALSE)),"01.01.1900",INDEX(Y6216:DP6216,MATCH(U6217&amp;U6219,Y6217:DP6217&amp;Y6219:DP6219,0))))</f>
        <v>01.01.1900</v>
      </c>
      <c r="V6216" s="81" t="str">
        <f t="shared" ref="V6216" si="16409">IF(COUNTA(Y6216:DP6219)=0,"01.01.1900",_xlfn.MAXIFS(Y6216:DP6216,Y6219:DP6219,V6219))</f>
        <v>01.01.1900</v>
      </c>
      <c r="W6216" s="82"/>
      <c r="X6216" s="106"/>
    </row>
    <row r="6217" spans="2:24">
      <c r="B6217" s="83"/>
      <c r="C6217" s="84"/>
      <c r="D6217" s="83"/>
      <c r="E6217" s="83"/>
      <c r="F6217" s="83"/>
      <c r="G6217" s="83"/>
      <c r="H6217" s="83"/>
      <c r="I6217" s="83"/>
      <c r="J6217" s="83"/>
      <c r="K6217" s="83"/>
      <c r="L6217" s="83"/>
      <c r="M6217" s="83"/>
      <c r="N6217" s="83"/>
      <c r="O6217" s="83"/>
      <c r="P6217" s="84"/>
      <c r="Q6217" s="217"/>
      <c r="R6217" s="85">
        <f t="shared" ref="R6217" si="16410">IF(COUNTA(Y6216:DP6219)=0,0,MIN(Y6217:DP6217))</f>
        <v>0</v>
      </c>
      <c r="S6217" s="86">
        <f t="shared" ref="S6217" si="16411">IF(COUNTA(Y6216:DP6219)=0,0,HLOOKUP(S6216,Y6216:DP6219,2,FALSE))</f>
        <v>0</v>
      </c>
      <c r="T6217" s="87">
        <f t="shared" ref="T6217" si="16412">IF(COUNTA(Y6216:DP6219)=0,0,AVERAGE(Y6217:DP6217))</f>
        <v>0</v>
      </c>
      <c r="U6217" s="88">
        <f t="shared" ref="U6217" si="16413">IF(COUNTA(Y6216:DP6219)=0,0,_xlfn.MINIFS(Y6217:DP6217,Y6219:DP6219,U6219))</f>
        <v>0</v>
      </c>
      <c r="V6217" s="89">
        <f t="array" ref="V6217">IF(COUNTA(Y6216:DP6219)=0,0,IF(ISERROR(HLOOKUP(V6219,Y6219:DP6219,1,FALSE)),0,INDEX(Y6217:DP6217,MATCH(V6216&amp;V6219,Y6216:DP6216&amp;Y6219:DP6219,0))))</f>
        <v>0</v>
      </c>
      <c r="W6217" s="90">
        <f t="array" ref="W6217">IF(COUNTA(Y6216:DP6219)=0,0,IF(ISERROR(HLOOKUP(W6219,Y6219:DP6219,1,FALSE)),0,AVERAGEIF(Y6219:DP6219,$W6219,Y6217:DP6217)))</f>
        <v>0</v>
      </c>
      <c r="X6217" s="107"/>
    </row>
    <row r="6218" spans="2:24">
      <c r="B6218" s="83"/>
      <c r="C6218" s="84"/>
      <c r="D6218" s="83"/>
      <c r="E6218" s="83"/>
      <c r="F6218" s="83"/>
      <c r="G6218" s="83"/>
      <c r="H6218" s="83"/>
      <c r="I6218" s="83"/>
      <c r="J6218" s="83"/>
      <c r="K6218" s="83"/>
      <c r="L6218" s="83"/>
      <c r="M6218" s="83"/>
      <c r="N6218" s="83"/>
      <c r="O6218" s="83"/>
      <c r="P6218" s="84"/>
      <c r="Q6218" s="217"/>
      <c r="R6218" s="91">
        <f t="shared" ref="R6218" si="16414">IF(COUNTA(Y6216:DP6219)=0,0,HLOOKUP(R6217,Y6217:DP6219,2,FALSE))</f>
        <v>0</v>
      </c>
      <c r="S6218" s="92">
        <f t="shared" ref="S6218" si="16415">IF(COUNTA(Y6216:DP6219)=0,0,HLOOKUP(S6216,Y6216:DP6219,3,FALSE))</f>
        <v>0</v>
      </c>
      <c r="T6218" s="93"/>
      <c r="U6218" s="94">
        <f t="array" ref="U6218">IF(COUNTA(Y6216:DP6219)=0,0,IF(ISERROR(HLOOKUP(U6219,Y6219:DP6219,1,FALSE)),0,INDEX(Y6218:DP6218,MATCH(U6217&amp;U6219,Y6217:DP6217&amp;Y6219:DP6219,0))))</f>
        <v>0</v>
      </c>
      <c r="V6218" s="94">
        <f t="array" ref="V6218">IF(COUNTA(Y6216:DP6219)=0,0,IF(ISERROR(HLOOKUP(V6219,Y6219:DP6219,1,FALSE)),0,INDEX(Y6218:DP6218,MATCH(V6217&amp;V6219,Y6217:DP6217&amp;Y6219:DP6219,0))))</f>
        <v>0</v>
      </c>
      <c r="W6218" s="95"/>
      <c r="X6218" s="108"/>
    </row>
    <row r="6219" spans="2:24" ht="13.9" thickBot="1">
      <c r="B6219" s="96"/>
      <c r="C6219" s="97"/>
      <c r="D6219" s="96"/>
      <c r="E6219" s="96"/>
      <c r="F6219" s="96"/>
      <c r="G6219" s="96"/>
      <c r="H6219" s="96"/>
      <c r="I6219" s="96"/>
      <c r="J6219" s="96"/>
      <c r="K6219" s="96"/>
      <c r="L6219" s="96"/>
      <c r="M6219" s="96"/>
      <c r="N6219" s="96"/>
      <c r="O6219" s="96"/>
      <c r="P6219" s="97"/>
      <c r="Q6219" s="218"/>
      <c r="R6219" s="98" t="str">
        <f t="shared" ref="R6219" si="16416">IF(COUNTA(Y6216:DP6219)=0,"none",HLOOKUP(R6217,Y6217:DP6219,3,FALSE))</f>
        <v>none</v>
      </c>
      <c r="S6219" s="99" t="str">
        <f t="shared" ref="S6219" si="16417">IF(COUNTA(Y6216:DP6219)=0,"none",HLOOKUP(S6216,Y6216:DP6219,4,FALSE))</f>
        <v>none</v>
      </c>
      <c r="T6219" s="100"/>
      <c r="U6219" s="100" t="str">
        <f t="array" ref="U6219">IF(COUNTA(Y6216:DP6219)=0,"none",IF($U$2="WAHR",$W$3,Abfrage!$F$4))</f>
        <v>none</v>
      </c>
      <c r="V6219" s="100" t="str">
        <f t="array" ref="V6219">IF(COUNTA(Y6216:DP6219)=0,"none",IF($U$2="WAHR",$W$3,Abfrage!$F$4))</f>
        <v>none</v>
      </c>
      <c r="W6219" s="100" t="str">
        <f t="array" ref="W6219">IF(COUNTA(Y6216:DP6219)=0,"none",IF($U$2="WAHR",$W$3,Abfrage!$F$4))</f>
        <v>none</v>
      </c>
      <c r="X6219" s="109"/>
    </row>
    <row r="6220" spans="2:24">
      <c r="B6220" s="75" t="s">
        <v>3803</v>
      </c>
      <c r="C6220" s="76">
        <v>1000406694</v>
      </c>
      <c r="D6220" s="75" t="s">
        <v>95</v>
      </c>
      <c r="E6220" s="75" t="s">
        <v>148</v>
      </c>
      <c r="F6220" s="75" t="s">
        <v>96</v>
      </c>
      <c r="G6220" s="75" t="s">
        <v>3804</v>
      </c>
      <c r="H6220" s="75" t="e">
        <v>#N/A</v>
      </c>
      <c r="I6220" s="75" t="s">
        <v>51</v>
      </c>
      <c r="J6220" s="75" t="s">
        <v>3805</v>
      </c>
      <c r="K6220" s="75" t="s">
        <v>3798</v>
      </c>
      <c r="L6220" s="75" t="s">
        <v>3798</v>
      </c>
      <c r="M6220" s="75" t="s">
        <v>313</v>
      </c>
      <c r="N6220" s="75" t="s">
        <v>327</v>
      </c>
      <c r="O6220" s="75" t="s">
        <v>306</v>
      </c>
      <c r="P6220" s="76" t="s">
        <v>306</v>
      </c>
      <c r="Q6220" s="216"/>
      <c r="R6220" s="77" t="str">
        <f t="shared" ref="R6220" si="16418">IF(COUNTA(Y6220:DP6223)=0,"01.01.1900",INDEX(Y6220:DP6220,MATCH(R6221,Y6221:DP6221,0)))</f>
        <v>01.01.1900</v>
      </c>
      <c r="S6220" s="78" t="str">
        <f t="shared" ref="S6220" si="16419">IF(COUNTA(Y6220:DP6223)=0,"01.01.1900",MAX(Y6220:DP6220))</f>
        <v>01.01.1900</v>
      </c>
      <c r="T6220" s="79"/>
      <c r="U6220" s="80" t="str">
        <f t="array" ref="U6220">IF(COUNTA(Y6220:DP6223)=0,"01.01.1900",IF(ISERROR(HLOOKUP(U6223,Y6223:DP6223,1,FALSE)),"01.01.1900",INDEX(Y6220:DP6220,MATCH(U6221&amp;U6223,Y6221:DP6221&amp;Y6223:DP6223,0))))</f>
        <v>01.01.1900</v>
      </c>
      <c r="V6220" s="81" t="str">
        <f t="shared" ref="V6220" si="16420">IF(COUNTA(Y6220:DP6223)=0,"01.01.1900",_xlfn.MAXIFS(Y6220:DP6220,Y6223:DP6223,V6223))</f>
        <v>01.01.1900</v>
      </c>
      <c r="W6220" s="82"/>
      <c r="X6220" s="106"/>
    </row>
    <row r="6221" spans="2:24">
      <c r="B6221" s="83"/>
      <c r="C6221" s="84"/>
      <c r="D6221" s="83"/>
      <c r="E6221" s="83"/>
      <c r="F6221" s="83"/>
      <c r="G6221" s="83"/>
      <c r="H6221" s="83"/>
      <c r="I6221" s="83"/>
      <c r="J6221" s="83"/>
      <c r="K6221" s="83"/>
      <c r="L6221" s="83"/>
      <c r="M6221" s="83"/>
      <c r="N6221" s="83"/>
      <c r="O6221" s="83"/>
      <c r="P6221" s="84"/>
      <c r="Q6221" s="217"/>
      <c r="R6221" s="85">
        <f t="shared" ref="R6221" si="16421">IF(COUNTA(Y6220:DP6223)=0,0,MIN(Y6221:DP6221))</f>
        <v>0</v>
      </c>
      <c r="S6221" s="86">
        <f t="shared" ref="S6221" si="16422">IF(COUNTA(Y6220:DP6223)=0,0,HLOOKUP(S6220,Y6220:DP6223,2,FALSE))</f>
        <v>0</v>
      </c>
      <c r="T6221" s="87">
        <f t="shared" ref="T6221" si="16423">IF(COUNTA(Y6220:DP6223)=0,0,AVERAGE(Y6221:DP6221))</f>
        <v>0</v>
      </c>
      <c r="U6221" s="88">
        <f t="shared" ref="U6221" si="16424">IF(COUNTA(Y6220:DP6223)=0,0,_xlfn.MINIFS(Y6221:DP6221,Y6223:DP6223,U6223))</f>
        <v>0</v>
      </c>
      <c r="V6221" s="89">
        <f t="array" ref="V6221">IF(COUNTA(Y6220:DP6223)=0,0,IF(ISERROR(HLOOKUP(V6223,Y6223:DP6223,1,FALSE)),0,INDEX(Y6221:DP6221,MATCH(V6220&amp;V6223,Y6220:DP6220&amp;Y6223:DP6223,0))))</f>
        <v>0</v>
      </c>
      <c r="W6221" s="90">
        <f t="array" ref="W6221">IF(COUNTA(Y6220:DP6223)=0,0,IF(ISERROR(HLOOKUP(W6223,Y6223:DP6223,1,FALSE)),0,AVERAGEIF(Y6223:DP6223,$W6223,Y6221:DP6221)))</f>
        <v>0</v>
      </c>
      <c r="X6221" s="107"/>
    </row>
    <row r="6222" spans="2:24">
      <c r="B6222" s="83"/>
      <c r="C6222" s="84"/>
      <c r="D6222" s="83"/>
      <c r="E6222" s="83"/>
      <c r="F6222" s="83"/>
      <c r="G6222" s="83"/>
      <c r="H6222" s="83"/>
      <c r="I6222" s="83"/>
      <c r="J6222" s="83"/>
      <c r="K6222" s="83"/>
      <c r="L6222" s="83"/>
      <c r="M6222" s="83"/>
      <c r="N6222" s="83"/>
      <c r="O6222" s="83"/>
      <c r="P6222" s="84"/>
      <c r="Q6222" s="217"/>
      <c r="R6222" s="91">
        <f t="shared" ref="R6222" si="16425">IF(COUNTA(Y6220:DP6223)=0,0,HLOOKUP(R6221,Y6221:DP6223,2,FALSE))</f>
        <v>0</v>
      </c>
      <c r="S6222" s="92">
        <f t="shared" ref="S6222" si="16426">IF(COUNTA(Y6220:DP6223)=0,0,HLOOKUP(S6220,Y6220:DP6223,3,FALSE))</f>
        <v>0</v>
      </c>
      <c r="T6222" s="93"/>
      <c r="U6222" s="94">
        <f t="array" ref="U6222">IF(COUNTA(Y6220:DP6223)=0,0,IF(ISERROR(HLOOKUP(U6223,Y6223:DP6223,1,FALSE)),0,INDEX(Y6222:DP6222,MATCH(U6221&amp;U6223,Y6221:DP6221&amp;Y6223:DP6223,0))))</f>
        <v>0</v>
      </c>
      <c r="V6222" s="94">
        <f t="array" ref="V6222">IF(COUNTA(Y6220:DP6223)=0,0,IF(ISERROR(HLOOKUP(V6223,Y6223:DP6223,1,FALSE)),0,INDEX(Y6222:DP6222,MATCH(V6221&amp;V6223,Y6221:DP6221&amp;Y6223:DP6223,0))))</f>
        <v>0</v>
      </c>
      <c r="W6222" s="95"/>
      <c r="X6222" s="108"/>
    </row>
    <row r="6223" spans="2:24" ht="13.9" thickBot="1">
      <c r="B6223" s="96"/>
      <c r="C6223" s="97"/>
      <c r="D6223" s="96"/>
      <c r="E6223" s="96"/>
      <c r="F6223" s="96"/>
      <c r="G6223" s="96"/>
      <c r="H6223" s="96"/>
      <c r="I6223" s="96"/>
      <c r="J6223" s="96"/>
      <c r="K6223" s="96"/>
      <c r="L6223" s="96"/>
      <c r="M6223" s="96"/>
      <c r="N6223" s="96"/>
      <c r="O6223" s="96"/>
      <c r="P6223" s="97"/>
      <c r="Q6223" s="218"/>
      <c r="R6223" s="98" t="str">
        <f t="shared" ref="R6223" si="16427">IF(COUNTA(Y6220:DP6223)=0,"none",HLOOKUP(R6221,Y6221:DP6223,3,FALSE))</f>
        <v>none</v>
      </c>
      <c r="S6223" s="99" t="str">
        <f t="shared" ref="S6223" si="16428">IF(COUNTA(Y6220:DP6223)=0,"none",HLOOKUP(S6220,Y6220:DP6223,4,FALSE))</f>
        <v>none</v>
      </c>
      <c r="T6223" s="100"/>
      <c r="U6223" s="100" t="str">
        <f t="array" ref="U6223">IF(COUNTA(Y6220:DP6223)=0,"none",IF($U$2="WAHR",$W$3,Abfrage!$F$4))</f>
        <v>none</v>
      </c>
      <c r="V6223" s="100" t="str">
        <f t="array" ref="V6223">IF(COUNTA(Y6220:DP6223)=0,"none",IF($U$2="WAHR",$W$3,Abfrage!$F$4))</f>
        <v>none</v>
      </c>
      <c r="W6223" s="100" t="str">
        <f t="array" ref="W6223">IF(COUNTA(Y6220:DP6223)=0,"none",IF($U$2="WAHR",$W$3,Abfrage!$F$4))</f>
        <v>none</v>
      </c>
      <c r="X6223" s="109"/>
    </row>
    <row r="6224" spans="2:24">
      <c r="B6224" s="75" t="s">
        <v>3806</v>
      </c>
      <c r="C6224" s="76">
        <v>1000406716</v>
      </c>
      <c r="D6224" s="75" t="s">
        <v>95</v>
      </c>
      <c r="E6224" s="75" t="s">
        <v>96</v>
      </c>
      <c r="F6224" s="75" t="s">
        <v>97</v>
      </c>
      <c r="G6224" s="75" t="s">
        <v>306</v>
      </c>
      <c r="H6224" s="75" t="e">
        <v>#N/A</v>
      </c>
      <c r="I6224" s="75" t="s">
        <v>164</v>
      </c>
      <c r="J6224" s="75" t="s">
        <v>3807</v>
      </c>
      <c r="K6224" s="75" t="s">
        <v>306</v>
      </c>
      <c r="L6224" s="75" t="s">
        <v>306</v>
      </c>
      <c r="M6224" s="75" t="s">
        <v>313</v>
      </c>
      <c r="N6224" s="75" t="s">
        <v>1803</v>
      </c>
      <c r="O6224" s="75" t="s">
        <v>306</v>
      </c>
      <c r="P6224" s="76" t="s">
        <v>306</v>
      </c>
      <c r="Q6224" s="216"/>
      <c r="R6224" s="77" t="str">
        <f t="shared" ref="R6224" si="16429">IF(COUNTA(Y6224:DP6227)=0,"01.01.1900",INDEX(Y6224:DP6224,MATCH(R6225,Y6225:DP6225,0)))</f>
        <v>01.01.1900</v>
      </c>
      <c r="S6224" s="78" t="str">
        <f t="shared" ref="S6224" si="16430">IF(COUNTA(Y6224:DP6227)=0,"01.01.1900",MAX(Y6224:DP6224))</f>
        <v>01.01.1900</v>
      </c>
      <c r="T6224" s="79"/>
      <c r="U6224" s="80" t="str">
        <f t="array" ref="U6224">IF(COUNTA(Y6224:DP6227)=0,"01.01.1900",IF(ISERROR(HLOOKUP(U6227,Y6227:DP6227,1,FALSE)),"01.01.1900",INDEX(Y6224:DP6224,MATCH(U6225&amp;U6227,Y6225:DP6225&amp;Y6227:DP6227,0))))</f>
        <v>01.01.1900</v>
      </c>
      <c r="V6224" s="81" t="str">
        <f t="shared" ref="V6224" si="16431">IF(COUNTA(Y6224:DP6227)=0,"01.01.1900",_xlfn.MAXIFS(Y6224:DP6224,Y6227:DP6227,V6227))</f>
        <v>01.01.1900</v>
      </c>
      <c r="W6224" s="82"/>
      <c r="X6224" s="106"/>
    </row>
    <row r="6225" spans="2:24">
      <c r="B6225" s="83"/>
      <c r="C6225" s="84"/>
      <c r="D6225" s="83"/>
      <c r="E6225" s="83"/>
      <c r="F6225" s="83"/>
      <c r="G6225" s="83"/>
      <c r="H6225" s="83"/>
      <c r="I6225" s="83"/>
      <c r="J6225" s="83"/>
      <c r="K6225" s="83"/>
      <c r="L6225" s="83"/>
      <c r="M6225" s="83"/>
      <c r="N6225" s="83"/>
      <c r="O6225" s="83"/>
      <c r="P6225" s="84"/>
      <c r="Q6225" s="217"/>
      <c r="R6225" s="85">
        <f t="shared" ref="R6225" si="16432">IF(COUNTA(Y6224:DP6227)=0,0,MIN(Y6225:DP6225))</f>
        <v>0</v>
      </c>
      <c r="S6225" s="86">
        <f t="shared" ref="S6225" si="16433">IF(COUNTA(Y6224:DP6227)=0,0,HLOOKUP(S6224,Y6224:DP6227,2,FALSE))</f>
        <v>0</v>
      </c>
      <c r="T6225" s="87">
        <f t="shared" ref="T6225" si="16434">IF(COUNTA(Y6224:DP6227)=0,0,AVERAGE(Y6225:DP6225))</f>
        <v>0</v>
      </c>
      <c r="U6225" s="88">
        <f t="shared" ref="U6225" si="16435">IF(COUNTA(Y6224:DP6227)=0,0,_xlfn.MINIFS(Y6225:DP6225,Y6227:DP6227,U6227))</f>
        <v>0</v>
      </c>
      <c r="V6225" s="89">
        <f t="array" ref="V6225">IF(COUNTA(Y6224:DP6227)=0,0,IF(ISERROR(HLOOKUP(V6227,Y6227:DP6227,1,FALSE)),0,INDEX(Y6225:DP6225,MATCH(V6224&amp;V6227,Y6224:DP6224&amp;Y6227:DP6227,0))))</f>
        <v>0</v>
      </c>
      <c r="W6225" s="90">
        <f t="array" ref="W6225">IF(COUNTA(Y6224:DP6227)=0,0,IF(ISERROR(HLOOKUP(W6227,Y6227:DP6227,1,FALSE)),0,AVERAGEIF(Y6227:DP6227,$W6227,Y6225:DP6225)))</f>
        <v>0</v>
      </c>
      <c r="X6225" s="107"/>
    </row>
    <row r="6226" spans="2:24">
      <c r="B6226" s="83"/>
      <c r="C6226" s="84"/>
      <c r="D6226" s="83"/>
      <c r="E6226" s="83"/>
      <c r="F6226" s="83"/>
      <c r="G6226" s="83"/>
      <c r="H6226" s="83"/>
      <c r="I6226" s="83"/>
      <c r="J6226" s="83"/>
      <c r="K6226" s="83"/>
      <c r="L6226" s="83"/>
      <c r="M6226" s="83"/>
      <c r="N6226" s="83"/>
      <c r="O6226" s="83"/>
      <c r="P6226" s="84"/>
      <c r="Q6226" s="217"/>
      <c r="R6226" s="91">
        <f t="shared" ref="R6226" si="16436">IF(COUNTA(Y6224:DP6227)=0,0,HLOOKUP(R6225,Y6225:DP6227,2,FALSE))</f>
        <v>0</v>
      </c>
      <c r="S6226" s="92">
        <f t="shared" ref="S6226" si="16437">IF(COUNTA(Y6224:DP6227)=0,0,HLOOKUP(S6224,Y6224:DP6227,3,FALSE))</f>
        <v>0</v>
      </c>
      <c r="T6226" s="93"/>
      <c r="U6226" s="94">
        <f t="array" ref="U6226">IF(COUNTA(Y6224:DP6227)=0,0,IF(ISERROR(HLOOKUP(U6227,Y6227:DP6227,1,FALSE)),0,INDEX(Y6226:DP6226,MATCH(U6225&amp;U6227,Y6225:DP6225&amp;Y6227:DP6227,0))))</f>
        <v>0</v>
      </c>
      <c r="V6226" s="94">
        <f t="array" ref="V6226">IF(COUNTA(Y6224:DP6227)=0,0,IF(ISERROR(HLOOKUP(V6227,Y6227:DP6227,1,FALSE)),0,INDEX(Y6226:DP6226,MATCH(V6225&amp;V6227,Y6225:DP6225&amp;Y6227:DP6227,0))))</f>
        <v>0</v>
      </c>
      <c r="W6226" s="95"/>
      <c r="X6226" s="108"/>
    </row>
    <row r="6227" spans="2:24" ht="13.9" thickBot="1">
      <c r="B6227" s="96"/>
      <c r="C6227" s="97"/>
      <c r="D6227" s="96"/>
      <c r="E6227" s="96"/>
      <c r="F6227" s="96"/>
      <c r="G6227" s="96"/>
      <c r="H6227" s="96"/>
      <c r="I6227" s="96"/>
      <c r="J6227" s="96"/>
      <c r="K6227" s="96"/>
      <c r="L6227" s="96"/>
      <c r="M6227" s="96"/>
      <c r="N6227" s="96"/>
      <c r="O6227" s="96"/>
      <c r="P6227" s="97"/>
      <c r="Q6227" s="218"/>
      <c r="R6227" s="98" t="str">
        <f t="shared" ref="R6227" si="16438">IF(COUNTA(Y6224:DP6227)=0,"none",HLOOKUP(R6225,Y6225:DP6227,3,FALSE))</f>
        <v>none</v>
      </c>
      <c r="S6227" s="99" t="str">
        <f t="shared" ref="S6227" si="16439">IF(COUNTA(Y6224:DP6227)=0,"none",HLOOKUP(S6224,Y6224:DP6227,4,FALSE))</f>
        <v>none</v>
      </c>
      <c r="T6227" s="100"/>
      <c r="U6227" s="100" t="str">
        <f t="array" ref="U6227">IF(COUNTA(Y6224:DP6227)=0,"none",IF($U$2="WAHR",$W$3,Abfrage!$F$4))</f>
        <v>none</v>
      </c>
      <c r="V6227" s="100" t="str">
        <f t="array" ref="V6227">IF(COUNTA(Y6224:DP6227)=0,"none",IF($U$2="WAHR",$W$3,Abfrage!$F$4))</f>
        <v>none</v>
      </c>
      <c r="W6227" s="100" t="str">
        <f t="array" ref="W6227">IF(COUNTA(Y6224:DP6227)=0,"none",IF($U$2="WAHR",$W$3,Abfrage!$F$4))</f>
        <v>none</v>
      </c>
      <c r="X6227" s="109"/>
    </row>
    <row r="6228" spans="2:24">
      <c r="B6228" s="75" t="s">
        <v>3808</v>
      </c>
      <c r="C6228" s="76">
        <v>1000406695</v>
      </c>
      <c r="D6228" s="75" t="s">
        <v>95</v>
      </c>
      <c r="E6228" s="75" t="s">
        <v>148</v>
      </c>
      <c r="F6228" s="75" t="s">
        <v>96</v>
      </c>
      <c r="G6228" s="75" t="s">
        <v>3804</v>
      </c>
      <c r="H6228" s="75" t="e">
        <v>#N/A</v>
      </c>
      <c r="I6228" s="75" t="s">
        <v>51</v>
      </c>
      <c r="J6228" s="75" t="s">
        <v>3809</v>
      </c>
      <c r="K6228" s="75" t="s">
        <v>348</v>
      </c>
      <c r="L6228" s="75" t="s">
        <v>348</v>
      </c>
      <c r="M6228" s="75" t="s">
        <v>313</v>
      </c>
      <c r="N6228" s="75" t="s">
        <v>327</v>
      </c>
      <c r="O6228" s="75" t="s">
        <v>306</v>
      </c>
      <c r="P6228" s="76" t="s">
        <v>306</v>
      </c>
      <c r="Q6228" s="216"/>
      <c r="R6228" s="77" t="str">
        <f t="shared" ref="R6228" si="16440">IF(COUNTA(Y6228:DP6231)=0,"01.01.1900",INDEX(Y6228:DP6228,MATCH(R6229,Y6229:DP6229,0)))</f>
        <v>01.01.1900</v>
      </c>
      <c r="S6228" s="78" t="str">
        <f t="shared" ref="S6228" si="16441">IF(COUNTA(Y6228:DP6231)=0,"01.01.1900",MAX(Y6228:DP6228))</f>
        <v>01.01.1900</v>
      </c>
      <c r="T6228" s="79"/>
      <c r="U6228" s="80" t="str">
        <f t="array" ref="U6228">IF(COUNTA(Y6228:DP6231)=0,"01.01.1900",IF(ISERROR(HLOOKUP(U6231,Y6231:DP6231,1,FALSE)),"01.01.1900",INDEX(Y6228:DP6228,MATCH(U6229&amp;U6231,Y6229:DP6229&amp;Y6231:DP6231,0))))</f>
        <v>01.01.1900</v>
      </c>
      <c r="V6228" s="81" t="str">
        <f t="shared" ref="V6228" si="16442">IF(COUNTA(Y6228:DP6231)=0,"01.01.1900",_xlfn.MAXIFS(Y6228:DP6228,Y6231:DP6231,V6231))</f>
        <v>01.01.1900</v>
      </c>
      <c r="W6228" s="82"/>
      <c r="X6228" s="106"/>
    </row>
    <row r="6229" spans="2:24">
      <c r="B6229" s="83"/>
      <c r="C6229" s="84"/>
      <c r="D6229" s="83"/>
      <c r="E6229" s="83"/>
      <c r="F6229" s="83"/>
      <c r="G6229" s="83"/>
      <c r="H6229" s="83"/>
      <c r="I6229" s="83"/>
      <c r="J6229" s="83"/>
      <c r="K6229" s="83"/>
      <c r="L6229" s="83"/>
      <c r="M6229" s="83"/>
      <c r="N6229" s="83"/>
      <c r="O6229" s="83"/>
      <c r="P6229" s="84"/>
      <c r="Q6229" s="217"/>
      <c r="R6229" s="85">
        <f t="shared" ref="R6229" si="16443">IF(COUNTA(Y6228:DP6231)=0,0,MIN(Y6229:DP6229))</f>
        <v>0</v>
      </c>
      <c r="S6229" s="86">
        <f t="shared" ref="S6229" si="16444">IF(COUNTA(Y6228:DP6231)=0,0,HLOOKUP(S6228,Y6228:DP6231,2,FALSE))</f>
        <v>0</v>
      </c>
      <c r="T6229" s="87">
        <f t="shared" ref="T6229" si="16445">IF(COUNTA(Y6228:DP6231)=0,0,AVERAGE(Y6229:DP6229))</f>
        <v>0</v>
      </c>
      <c r="U6229" s="88">
        <f t="shared" ref="U6229" si="16446">IF(COUNTA(Y6228:DP6231)=0,0,_xlfn.MINIFS(Y6229:DP6229,Y6231:DP6231,U6231))</f>
        <v>0</v>
      </c>
      <c r="V6229" s="89">
        <f t="array" ref="V6229">IF(COUNTA(Y6228:DP6231)=0,0,IF(ISERROR(HLOOKUP(V6231,Y6231:DP6231,1,FALSE)),0,INDEX(Y6229:DP6229,MATCH(V6228&amp;V6231,Y6228:DP6228&amp;Y6231:DP6231,0))))</f>
        <v>0</v>
      </c>
      <c r="W6229" s="90">
        <f t="array" ref="W6229">IF(COUNTA(Y6228:DP6231)=0,0,IF(ISERROR(HLOOKUP(W6231,Y6231:DP6231,1,FALSE)),0,AVERAGEIF(Y6231:DP6231,$W6231,Y6229:DP6229)))</f>
        <v>0</v>
      </c>
      <c r="X6229" s="107"/>
    </row>
    <row r="6230" spans="2:24">
      <c r="B6230" s="83"/>
      <c r="C6230" s="84"/>
      <c r="D6230" s="83"/>
      <c r="E6230" s="83"/>
      <c r="F6230" s="83"/>
      <c r="G6230" s="83"/>
      <c r="H6230" s="83"/>
      <c r="I6230" s="83"/>
      <c r="J6230" s="83"/>
      <c r="K6230" s="83"/>
      <c r="L6230" s="83"/>
      <c r="M6230" s="83"/>
      <c r="N6230" s="83"/>
      <c r="O6230" s="83"/>
      <c r="P6230" s="84"/>
      <c r="Q6230" s="217"/>
      <c r="R6230" s="91">
        <f t="shared" ref="R6230" si="16447">IF(COUNTA(Y6228:DP6231)=0,0,HLOOKUP(R6229,Y6229:DP6231,2,FALSE))</f>
        <v>0</v>
      </c>
      <c r="S6230" s="92">
        <f t="shared" ref="S6230" si="16448">IF(COUNTA(Y6228:DP6231)=0,0,HLOOKUP(S6228,Y6228:DP6231,3,FALSE))</f>
        <v>0</v>
      </c>
      <c r="T6230" s="93"/>
      <c r="U6230" s="94">
        <f t="array" ref="U6230">IF(COUNTA(Y6228:DP6231)=0,0,IF(ISERROR(HLOOKUP(U6231,Y6231:DP6231,1,FALSE)),0,INDEX(Y6230:DP6230,MATCH(U6229&amp;U6231,Y6229:DP6229&amp;Y6231:DP6231,0))))</f>
        <v>0</v>
      </c>
      <c r="V6230" s="94">
        <f t="array" ref="V6230">IF(COUNTA(Y6228:DP6231)=0,0,IF(ISERROR(HLOOKUP(V6231,Y6231:DP6231,1,FALSE)),0,INDEX(Y6230:DP6230,MATCH(V6229&amp;V6231,Y6229:DP6229&amp;Y6231:DP6231,0))))</f>
        <v>0</v>
      </c>
      <c r="W6230" s="95"/>
      <c r="X6230" s="108"/>
    </row>
    <row r="6231" spans="2:24" ht="13.9" thickBot="1">
      <c r="B6231" s="96"/>
      <c r="C6231" s="97"/>
      <c r="D6231" s="96"/>
      <c r="E6231" s="96"/>
      <c r="F6231" s="96"/>
      <c r="G6231" s="96"/>
      <c r="H6231" s="96"/>
      <c r="I6231" s="96"/>
      <c r="J6231" s="96"/>
      <c r="K6231" s="96"/>
      <c r="L6231" s="96"/>
      <c r="M6231" s="96"/>
      <c r="N6231" s="96"/>
      <c r="O6231" s="96"/>
      <c r="P6231" s="97"/>
      <c r="Q6231" s="218"/>
      <c r="R6231" s="98" t="str">
        <f t="shared" ref="R6231" si="16449">IF(COUNTA(Y6228:DP6231)=0,"none",HLOOKUP(R6229,Y6229:DP6231,3,FALSE))</f>
        <v>none</v>
      </c>
      <c r="S6231" s="99" t="str">
        <f t="shared" ref="S6231" si="16450">IF(COUNTA(Y6228:DP6231)=0,"none",HLOOKUP(S6228,Y6228:DP6231,4,FALSE))</f>
        <v>none</v>
      </c>
      <c r="T6231" s="100"/>
      <c r="U6231" s="100" t="str">
        <f t="array" ref="U6231">IF(COUNTA(Y6228:DP6231)=0,"none",IF($U$2="WAHR",$W$3,Abfrage!$F$4))</f>
        <v>none</v>
      </c>
      <c r="V6231" s="100" t="str">
        <f t="array" ref="V6231">IF(COUNTA(Y6228:DP6231)=0,"none",IF($U$2="WAHR",$W$3,Abfrage!$F$4))</f>
        <v>none</v>
      </c>
      <c r="W6231" s="100" t="str">
        <f t="array" ref="W6231">IF(COUNTA(Y6228:DP6231)=0,"none",IF($U$2="WAHR",$W$3,Abfrage!$F$4))</f>
        <v>none</v>
      </c>
      <c r="X6231" s="109"/>
    </row>
    <row r="6232" spans="2:24">
      <c r="B6232" s="75" t="s">
        <v>3810</v>
      </c>
      <c r="C6232" s="76">
        <v>1000406602</v>
      </c>
      <c r="D6232" s="75" t="s">
        <v>95</v>
      </c>
      <c r="E6232" s="75" t="s">
        <v>96</v>
      </c>
      <c r="F6232" s="75" t="s">
        <v>97</v>
      </c>
      <c r="G6232" s="75" t="s">
        <v>3811</v>
      </c>
      <c r="H6232" s="75" t="e">
        <v>#N/A</v>
      </c>
      <c r="I6232" s="75" t="s">
        <v>51</v>
      </c>
      <c r="J6232" s="75" t="s">
        <v>3812</v>
      </c>
      <c r="K6232" s="75" t="s">
        <v>306</v>
      </c>
      <c r="L6232" s="75" t="s">
        <v>306</v>
      </c>
      <c r="M6232" s="75" t="s">
        <v>313</v>
      </c>
      <c r="N6232" s="75" t="s">
        <v>360</v>
      </c>
      <c r="O6232" s="75" t="s">
        <v>309</v>
      </c>
      <c r="P6232" s="76" t="s">
        <v>306</v>
      </c>
      <c r="Q6232" s="216"/>
      <c r="R6232" s="77" t="str">
        <f t="shared" ref="R6232" si="16451">IF(COUNTA(Y6232:DP6235)=0,"01.01.1900",INDEX(Y6232:DP6232,MATCH(R6233,Y6233:DP6233,0)))</f>
        <v>01.01.1900</v>
      </c>
      <c r="S6232" s="78" t="str">
        <f t="shared" ref="S6232" si="16452">IF(COUNTA(Y6232:DP6235)=0,"01.01.1900",MAX(Y6232:DP6232))</f>
        <v>01.01.1900</v>
      </c>
      <c r="T6232" s="79"/>
      <c r="U6232" s="80" t="str">
        <f t="array" ref="U6232">IF(COUNTA(Y6232:DP6235)=0,"01.01.1900",IF(ISERROR(HLOOKUP(U6235,Y6235:DP6235,1,FALSE)),"01.01.1900",INDEX(Y6232:DP6232,MATCH(U6233&amp;U6235,Y6233:DP6233&amp;Y6235:DP6235,0))))</f>
        <v>01.01.1900</v>
      </c>
      <c r="V6232" s="81" t="str">
        <f t="shared" ref="V6232" si="16453">IF(COUNTA(Y6232:DP6235)=0,"01.01.1900",_xlfn.MAXIFS(Y6232:DP6232,Y6235:DP6235,V6235))</f>
        <v>01.01.1900</v>
      </c>
      <c r="W6232" s="82"/>
      <c r="X6232" s="106"/>
    </row>
    <row r="6233" spans="2:24">
      <c r="B6233" s="83"/>
      <c r="C6233" s="84"/>
      <c r="D6233" s="83"/>
      <c r="E6233" s="83"/>
      <c r="F6233" s="83"/>
      <c r="G6233" s="83"/>
      <c r="H6233" s="83"/>
      <c r="I6233" s="83"/>
      <c r="J6233" s="83"/>
      <c r="K6233" s="83"/>
      <c r="L6233" s="83"/>
      <c r="M6233" s="83"/>
      <c r="N6233" s="83"/>
      <c r="O6233" s="83"/>
      <c r="P6233" s="84"/>
      <c r="Q6233" s="217"/>
      <c r="R6233" s="85">
        <f t="shared" ref="R6233" si="16454">IF(COUNTA(Y6232:DP6235)=0,0,MIN(Y6233:DP6233))</f>
        <v>0</v>
      </c>
      <c r="S6233" s="86">
        <f t="shared" ref="S6233" si="16455">IF(COUNTA(Y6232:DP6235)=0,0,HLOOKUP(S6232,Y6232:DP6235,2,FALSE))</f>
        <v>0</v>
      </c>
      <c r="T6233" s="87">
        <f t="shared" ref="T6233" si="16456">IF(COUNTA(Y6232:DP6235)=0,0,AVERAGE(Y6233:DP6233))</f>
        <v>0</v>
      </c>
      <c r="U6233" s="88">
        <f t="shared" ref="U6233" si="16457">IF(COUNTA(Y6232:DP6235)=0,0,_xlfn.MINIFS(Y6233:DP6233,Y6235:DP6235,U6235))</f>
        <v>0</v>
      </c>
      <c r="V6233" s="89">
        <f t="array" ref="V6233">IF(COUNTA(Y6232:DP6235)=0,0,IF(ISERROR(HLOOKUP(V6235,Y6235:DP6235,1,FALSE)),0,INDEX(Y6233:DP6233,MATCH(V6232&amp;V6235,Y6232:DP6232&amp;Y6235:DP6235,0))))</f>
        <v>0</v>
      </c>
      <c r="W6233" s="90">
        <f t="array" ref="W6233">IF(COUNTA(Y6232:DP6235)=0,0,IF(ISERROR(HLOOKUP(W6235,Y6235:DP6235,1,FALSE)),0,AVERAGEIF(Y6235:DP6235,$W6235,Y6233:DP6233)))</f>
        <v>0</v>
      </c>
      <c r="X6233" s="107"/>
    </row>
    <row r="6234" spans="2:24">
      <c r="B6234" s="83"/>
      <c r="C6234" s="84"/>
      <c r="D6234" s="83"/>
      <c r="E6234" s="83"/>
      <c r="F6234" s="83"/>
      <c r="G6234" s="83"/>
      <c r="H6234" s="83"/>
      <c r="I6234" s="83"/>
      <c r="J6234" s="83"/>
      <c r="K6234" s="83"/>
      <c r="L6234" s="83"/>
      <c r="M6234" s="83"/>
      <c r="N6234" s="83"/>
      <c r="O6234" s="83"/>
      <c r="P6234" s="84"/>
      <c r="Q6234" s="217"/>
      <c r="R6234" s="91">
        <f t="shared" ref="R6234" si="16458">IF(COUNTA(Y6232:DP6235)=0,0,HLOOKUP(R6233,Y6233:DP6235,2,FALSE))</f>
        <v>0</v>
      </c>
      <c r="S6234" s="92">
        <f t="shared" ref="S6234" si="16459">IF(COUNTA(Y6232:DP6235)=0,0,HLOOKUP(S6232,Y6232:DP6235,3,FALSE))</f>
        <v>0</v>
      </c>
      <c r="T6234" s="93"/>
      <c r="U6234" s="94">
        <f t="array" ref="U6234">IF(COUNTA(Y6232:DP6235)=0,0,IF(ISERROR(HLOOKUP(U6235,Y6235:DP6235,1,FALSE)),0,INDEX(Y6234:DP6234,MATCH(U6233&amp;U6235,Y6233:DP6233&amp;Y6235:DP6235,0))))</f>
        <v>0</v>
      </c>
      <c r="V6234" s="94">
        <f t="array" ref="V6234">IF(COUNTA(Y6232:DP6235)=0,0,IF(ISERROR(HLOOKUP(V6235,Y6235:DP6235,1,FALSE)),0,INDEX(Y6234:DP6234,MATCH(V6233&amp;V6235,Y6233:DP6233&amp;Y6235:DP6235,0))))</f>
        <v>0</v>
      </c>
      <c r="W6234" s="95"/>
      <c r="X6234" s="108"/>
    </row>
    <row r="6235" spans="2:24" ht="13.9" thickBot="1">
      <c r="B6235" s="96"/>
      <c r="C6235" s="97"/>
      <c r="D6235" s="96"/>
      <c r="E6235" s="96"/>
      <c r="F6235" s="96"/>
      <c r="G6235" s="96"/>
      <c r="H6235" s="96"/>
      <c r="I6235" s="96"/>
      <c r="J6235" s="96"/>
      <c r="K6235" s="96"/>
      <c r="L6235" s="96"/>
      <c r="M6235" s="96"/>
      <c r="N6235" s="96"/>
      <c r="O6235" s="96"/>
      <c r="P6235" s="97"/>
      <c r="Q6235" s="218"/>
      <c r="R6235" s="98" t="str">
        <f t="shared" ref="R6235" si="16460">IF(COUNTA(Y6232:DP6235)=0,"none",HLOOKUP(R6233,Y6233:DP6235,3,FALSE))</f>
        <v>none</v>
      </c>
      <c r="S6235" s="99" t="str">
        <f t="shared" ref="S6235" si="16461">IF(COUNTA(Y6232:DP6235)=0,"none",HLOOKUP(S6232,Y6232:DP6235,4,FALSE))</f>
        <v>none</v>
      </c>
      <c r="T6235" s="100"/>
      <c r="U6235" s="100" t="str">
        <f t="array" ref="U6235">IF(COUNTA(Y6232:DP6235)=0,"none",IF($U$2="WAHR",$W$3,Abfrage!$F$4))</f>
        <v>none</v>
      </c>
      <c r="V6235" s="100" t="str">
        <f t="array" ref="V6235">IF(COUNTA(Y6232:DP6235)=0,"none",IF($U$2="WAHR",$W$3,Abfrage!$F$4))</f>
        <v>none</v>
      </c>
      <c r="W6235" s="100" t="str">
        <f t="array" ref="W6235">IF(COUNTA(Y6232:DP6235)=0,"none",IF($U$2="WAHR",$W$3,Abfrage!$F$4))</f>
        <v>none</v>
      </c>
      <c r="X6235" s="109"/>
    </row>
    <row r="6236" spans="2:24">
      <c r="B6236" s="75" t="s">
        <v>3813</v>
      </c>
      <c r="C6236" s="76">
        <v>1000406878</v>
      </c>
      <c r="D6236" s="75" t="s">
        <v>95</v>
      </c>
      <c r="E6236" s="75" t="s">
        <v>3814</v>
      </c>
      <c r="F6236" s="75" t="s">
        <v>97</v>
      </c>
      <c r="G6236" s="75" t="s">
        <v>3811</v>
      </c>
      <c r="H6236" s="75" t="e">
        <v>#N/A</v>
      </c>
      <c r="I6236" s="75" t="s">
        <v>51</v>
      </c>
      <c r="J6236" s="75" t="s">
        <v>3815</v>
      </c>
      <c r="K6236" s="75" t="s">
        <v>306</v>
      </c>
      <c r="L6236" s="75" t="s">
        <v>306</v>
      </c>
      <c r="M6236" s="75" t="s">
        <v>307</v>
      </c>
      <c r="N6236" s="75" t="s">
        <v>360</v>
      </c>
      <c r="O6236" s="75" t="s">
        <v>309</v>
      </c>
      <c r="P6236" s="76" t="s">
        <v>306</v>
      </c>
      <c r="Q6236" s="216"/>
      <c r="R6236" s="77" t="str">
        <f t="shared" ref="R6236" si="16462">IF(COUNTA(Y6236:DP6239)=0,"01.01.1900",INDEX(Y6236:DP6236,MATCH(R6237,Y6237:DP6237,0)))</f>
        <v>01.01.1900</v>
      </c>
      <c r="S6236" s="78" t="str">
        <f t="shared" ref="S6236" si="16463">IF(COUNTA(Y6236:DP6239)=0,"01.01.1900",MAX(Y6236:DP6236))</f>
        <v>01.01.1900</v>
      </c>
      <c r="T6236" s="79"/>
      <c r="U6236" s="80" t="str">
        <f t="array" ref="U6236">IF(COUNTA(Y6236:DP6239)=0,"01.01.1900",IF(ISERROR(HLOOKUP(U6239,Y6239:DP6239,1,FALSE)),"01.01.1900",INDEX(Y6236:DP6236,MATCH(U6237&amp;U6239,Y6237:DP6237&amp;Y6239:DP6239,0))))</f>
        <v>01.01.1900</v>
      </c>
      <c r="V6236" s="81" t="str">
        <f t="shared" ref="V6236" si="16464">IF(COUNTA(Y6236:DP6239)=0,"01.01.1900",_xlfn.MAXIFS(Y6236:DP6236,Y6239:DP6239,V6239))</f>
        <v>01.01.1900</v>
      </c>
      <c r="W6236" s="82"/>
      <c r="X6236" s="106"/>
    </row>
    <row r="6237" spans="2:24">
      <c r="B6237" s="83"/>
      <c r="C6237" s="84"/>
      <c r="D6237" s="83"/>
      <c r="E6237" s="83"/>
      <c r="F6237" s="83"/>
      <c r="G6237" s="83"/>
      <c r="H6237" s="83"/>
      <c r="I6237" s="83"/>
      <c r="J6237" s="83"/>
      <c r="K6237" s="83"/>
      <c r="L6237" s="83"/>
      <c r="M6237" s="83"/>
      <c r="N6237" s="83"/>
      <c r="O6237" s="83"/>
      <c r="P6237" s="84"/>
      <c r="Q6237" s="217"/>
      <c r="R6237" s="85">
        <f t="shared" ref="R6237" si="16465">IF(COUNTA(Y6236:DP6239)=0,0,MIN(Y6237:DP6237))</f>
        <v>0</v>
      </c>
      <c r="S6237" s="86">
        <f t="shared" ref="S6237" si="16466">IF(COUNTA(Y6236:DP6239)=0,0,HLOOKUP(S6236,Y6236:DP6239,2,FALSE))</f>
        <v>0</v>
      </c>
      <c r="T6237" s="87">
        <f t="shared" ref="T6237" si="16467">IF(COUNTA(Y6236:DP6239)=0,0,AVERAGE(Y6237:DP6237))</f>
        <v>0</v>
      </c>
      <c r="U6237" s="88">
        <f t="shared" ref="U6237" si="16468">IF(COUNTA(Y6236:DP6239)=0,0,_xlfn.MINIFS(Y6237:DP6237,Y6239:DP6239,U6239))</f>
        <v>0</v>
      </c>
      <c r="V6237" s="89">
        <f t="array" ref="V6237">IF(COUNTA(Y6236:DP6239)=0,0,IF(ISERROR(HLOOKUP(V6239,Y6239:DP6239,1,FALSE)),0,INDEX(Y6237:DP6237,MATCH(V6236&amp;V6239,Y6236:DP6236&amp;Y6239:DP6239,0))))</f>
        <v>0</v>
      </c>
      <c r="W6237" s="90">
        <f t="array" ref="W6237">IF(COUNTA(Y6236:DP6239)=0,0,IF(ISERROR(HLOOKUP(W6239,Y6239:DP6239,1,FALSE)),0,AVERAGEIF(Y6239:DP6239,$W6239,Y6237:DP6237)))</f>
        <v>0</v>
      </c>
      <c r="X6237" s="107"/>
    </row>
    <row r="6238" spans="2:24">
      <c r="B6238" s="83"/>
      <c r="C6238" s="84"/>
      <c r="D6238" s="83"/>
      <c r="E6238" s="83"/>
      <c r="F6238" s="83"/>
      <c r="G6238" s="83"/>
      <c r="H6238" s="83"/>
      <c r="I6238" s="83"/>
      <c r="J6238" s="83"/>
      <c r="K6238" s="83"/>
      <c r="L6238" s="83"/>
      <c r="M6238" s="83"/>
      <c r="N6238" s="83"/>
      <c r="O6238" s="83"/>
      <c r="P6238" s="84"/>
      <c r="Q6238" s="217"/>
      <c r="R6238" s="91">
        <f t="shared" ref="R6238" si="16469">IF(COUNTA(Y6236:DP6239)=0,0,HLOOKUP(R6237,Y6237:DP6239,2,FALSE))</f>
        <v>0</v>
      </c>
      <c r="S6238" s="92">
        <f t="shared" ref="S6238" si="16470">IF(COUNTA(Y6236:DP6239)=0,0,HLOOKUP(S6236,Y6236:DP6239,3,FALSE))</f>
        <v>0</v>
      </c>
      <c r="T6238" s="93"/>
      <c r="U6238" s="94">
        <f t="array" ref="U6238">IF(COUNTA(Y6236:DP6239)=0,0,IF(ISERROR(HLOOKUP(U6239,Y6239:DP6239,1,FALSE)),0,INDEX(Y6238:DP6238,MATCH(U6237&amp;U6239,Y6237:DP6237&amp;Y6239:DP6239,0))))</f>
        <v>0</v>
      </c>
      <c r="V6238" s="94">
        <f t="array" ref="V6238">IF(COUNTA(Y6236:DP6239)=0,0,IF(ISERROR(HLOOKUP(V6239,Y6239:DP6239,1,FALSE)),0,INDEX(Y6238:DP6238,MATCH(V6237&amp;V6239,Y6237:DP6237&amp;Y6239:DP6239,0))))</f>
        <v>0</v>
      </c>
      <c r="W6238" s="95"/>
      <c r="X6238" s="108"/>
    </row>
    <row r="6239" spans="2:24" ht="13.9" thickBot="1">
      <c r="B6239" s="96"/>
      <c r="C6239" s="97"/>
      <c r="D6239" s="96"/>
      <c r="E6239" s="96"/>
      <c r="F6239" s="96"/>
      <c r="G6239" s="96"/>
      <c r="H6239" s="96"/>
      <c r="I6239" s="96"/>
      <c r="J6239" s="96"/>
      <c r="K6239" s="96"/>
      <c r="L6239" s="96"/>
      <c r="M6239" s="96"/>
      <c r="N6239" s="96"/>
      <c r="O6239" s="96"/>
      <c r="P6239" s="97"/>
      <c r="Q6239" s="218"/>
      <c r="R6239" s="98" t="str">
        <f t="shared" ref="R6239" si="16471">IF(COUNTA(Y6236:DP6239)=0,"none",HLOOKUP(R6237,Y6237:DP6239,3,FALSE))</f>
        <v>none</v>
      </c>
      <c r="S6239" s="99" t="str">
        <f t="shared" ref="S6239" si="16472">IF(COUNTA(Y6236:DP6239)=0,"none",HLOOKUP(S6236,Y6236:DP6239,4,FALSE))</f>
        <v>none</v>
      </c>
      <c r="T6239" s="100"/>
      <c r="U6239" s="100" t="str">
        <f t="array" ref="U6239">IF(COUNTA(Y6236:DP6239)=0,"none",IF($U$2="WAHR",$W$3,Abfrage!$F$4))</f>
        <v>none</v>
      </c>
      <c r="V6239" s="100" t="str">
        <f t="array" ref="V6239">IF(COUNTA(Y6236:DP6239)=0,"none",IF($U$2="WAHR",$W$3,Abfrage!$F$4))</f>
        <v>none</v>
      </c>
      <c r="W6239" s="100" t="str">
        <f t="array" ref="W6239">IF(COUNTA(Y6236:DP6239)=0,"none",IF($U$2="WAHR",$W$3,Abfrage!$F$4))</f>
        <v>none</v>
      </c>
      <c r="X6239" s="109"/>
    </row>
    <row r="6240" spans="2:24">
      <c r="B6240" s="75" t="s">
        <v>3816</v>
      </c>
      <c r="C6240" s="76">
        <v>1000351849</v>
      </c>
      <c r="D6240" s="75" t="s">
        <v>95</v>
      </c>
      <c r="E6240" s="75" t="s">
        <v>148</v>
      </c>
      <c r="F6240" s="75" t="s">
        <v>96</v>
      </c>
      <c r="G6240" s="75" t="s">
        <v>2415</v>
      </c>
      <c r="H6240" s="75" t="e">
        <v>#N/A</v>
      </c>
      <c r="I6240" s="75" t="s">
        <v>51</v>
      </c>
      <c r="J6240" s="75" t="s">
        <v>3817</v>
      </c>
      <c r="K6240" s="75" t="s">
        <v>327</v>
      </c>
      <c r="L6240" s="75" t="s">
        <v>326</v>
      </c>
      <c r="M6240" s="75" t="s">
        <v>313</v>
      </c>
      <c r="N6240" s="75" t="s">
        <v>327</v>
      </c>
      <c r="O6240" s="75" t="s">
        <v>306</v>
      </c>
      <c r="P6240" s="76" t="s">
        <v>306</v>
      </c>
      <c r="Q6240" s="216"/>
      <c r="R6240" s="77" t="str">
        <f t="shared" ref="R6240" si="16473">IF(COUNTA(Y6240:DP6243)=0,"01.01.1900",INDEX(Y6240:DP6240,MATCH(R6241,Y6241:DP6241,0)))</f>
        <v>01.01.1900</v>
      </c>
      <c r="S6240" s="78" t="str">
        <f t="shared" ref="S6240" si="16474">IF(COUNTA(Y6240:DP6243)=0,"01.01.1900",MAX(Y6240:DP6240))</f>
        <v>01.01.1900</v>
      </c>
      <c r="T6240" s="79"/>
      <c r="U6240" s="80" t="str">
        <f t="array" ref="U6240">IF(COUNTA(Y6240:DP6243)=0,"01.01.1900",IF(ISERROR(HLOOKUP(U6243,Y6243:DP6243,1,FALSE)),"01.01.1900",INDEX(Y6240:DP6240,MATCH(U6241&amp;U6243,Y6241:DP6241&amp;Y6243:DP6243,0))))</f>
        <v>01.01.1900</v>
      </c>
      <c r="V6240" s="81" t="str">
        <f t="shared" ref="V6240" si="16475">IF(COUNTA(Y6240:DP6243)=0,"01.01.1900",_xlfn.MAXIFS(Y6240:DP6240,Y6243:DP6243,V6243))</f>
        <v>01.01.1900</v>
      </c>
      <c r="W6240" s="82"/>
      <c r="X6240" s="106"/>
    </row>
    <row r="6241" spans="2:26">
      <c r="B6241" s="83"/>
      <c r="C6241" s="84"/>
      <c r="D6241" s="83"/>
      <c r="E6241" s="83"/>
      <c r="F6241" s="83"/>
      <c r="G6241" s="83"/>
      <c r="H6241" s="83"/>
      <c r="I6241" s="83"/>
      <c r="J6241" s="83"/>
      <c r="K6241" s="83"/>
      <c r="L6241" s="83"/>
      <c r="M6241" s="83"/>
      <c r="N6241" s="83"/>
      <c r="O6241" s="83"/>
      <c r="P6241" s="84"/>
      <c r="Q6241" s="217"/>
      <c r="R6241" s="85">
        <f t="shared" ref="R6241" si="16476">IF(COUNTA(Y6240:DP6243)=0,0,MIN(Y6241:DP6241))</f>
        <v>0</v>
      </c>
      <c r="S6241" s="86">
        <f t="shared" ref="S6241" si="16477">IF(COUNTA(Y6240:DP6243)=0,0,HLOOKUP(S6240,Y6240:DP6243,2,FALSE))</f>
        <v>0</v>
      </c>
      <c r="T6241" s="87">
        <f t="shared" ref="T6241" si="16478">IF(COUNTA(Y6240:DP6243)=0,0,AVERAGE(Y6241:DP6241))</f>
        <v>0</v>
      </c>
      <c r="U6241" s="88">
        <f t="shared" ref="U6241" si="16479">IF(COUNTA(Y6240:DP6243)=0,0,_xlfn.MINIFS(Y6241:DP6241,Y6243:DP6243,U6243))</f>
        <v>0</v>
      </c>
      <c r="V6241" s="89">
        <f t="array" ref="V6241">IF(COUNTA(Y6240:DP6243)=0,0,IF(ISERROR(HLOOKUP(V6243,Y6243:DP6243,1,FALSE)),0,INDEX(Y6241:DP6241,MATCH(V6240&amp;V6243,Y6240:DP6240&amp;Y6243:DP6243,0))))</f>
        <v>0</v>
      </c>
      <c r="W6241" s="90">
        <f t="array" ref="W6241">IF(COUNTA(Y6240:DP6243)=0,0,IF(ISERROR(HLOOKUP(W6243,Y6243:DP6243,1,FALSE)),0,AVERAGEIF(Y6243:DP6243,$W6243,Y6241:DP6241)))</f>
        <v>0</v>
      </c>
      <c r="X6241" s="107"/>
    </row>
    <row r="6242" spans="2:26">
      <c r="B6242" s="83"/>
      <c r="C6242" s="84"/>
      <c r="D6242" s="83"/>
      <c r="E6242" s="83"/>
      <c r="F6242" s="83"/>
      <c r="G6242" s="83"/>
      <c r="H6242" s="83"/>
      <c r="I6242" s="83"/>
      <c r="J6242" s="83"/>
      <c r="K6242" s="83"/>
      <c r="L6242" s="83"/>
      <c r="M6242" s="83"/>
      <c r="N6242" s="83"/>
      <c r="O6242" s="83"/>
      <c r="P6242" s="84"/>
      <c r="Q6242" s="217"/>
      <c r="R6242" s="91">
        <f t="shared" ref="R6242" si="16480">IF(COUNTA(Y6240:DP6243)=0,0,HLOOKUP(R6241,Y6241:DP6243,2,FALSE))</f>
        <v>0</v>
      </c>
      <c r="S6242" s="92">
        <f t="shared" ref="S6242" si="16481">IF(COUNTA(Y6240:DP6243)=0,0,HLOOKUP(S6240,Y6240:DP6243,3,FALSE))</f>
        <v>0</v>
      </c>
      <c r="T6242" s="93"/>
      <c r="U6242" s="94">
        <f t="array" ref="U6242">IF(COUNTA(Y6240:DP6243)=0,0,IF(ISERROR(HLOOKUP(U6243,Y6243:DP6243,1,FALSE)),0,INDEX(Y6242:DP6242,MATCH(U6241&amp;U6243,Y6241:DP6241&amp;Y6243:DP6243,0))))</f>
        <v>0</v>
      </c>
      <c r="V6242" s="94">
        <f t="array" ref="V6242">IF(COUNTA(Y6240:DP6243)=0,0,IF(ISERROR(HLOOKUP(V6243,Y6243:DP6243,1,FALSE)),0,INDEX(Y6242:DP6242,MATCH(V6241&amp;V6243,Y6241:DP6241&amp;Y6243:DP6243,0))))</f>
        <v>0</v>
      </c>
      <c r="W6242" s="95"/>
      <c r="X6242" s="108"/>
    </row>
    <row r="6243" spans="2:26" ht="13.9" thickBot="1">
      <c r="B6243" s="96"/>
      <c r="C6243" s="97"/>
      <c r="D6243" s="96"/>
      <c r="E6243" s="96"/>
      <c r="F6243" s="96"/>
      <c r="G6243" s="96"/>
      <c r="H6243" s="96"/>
      <c r="I6243" s="96"/>
      <c r="J6243" s="96"/>
      <c r="K6243" s="96"/>
      <c r="L6243" s="96"/>
      <c r="M6243" s="96"/>
      <c r="N6243" s="96"/>
      <c r="O6243" s="96"/>
      <c r="P6243" s="97"/>
      <c r="Q6243" s="218"/>
      <c r="R6243" s="98" t="str">
        <f t="shared" ref="R6243" si="16482">IF(COUNTA(Y6240:DP6243)=0,"none",HLOOKUP(R6241,Y6241:DP6243,3,FALSE))</f>
        <v>none</v>
      </c>
      <c r="S6243" s="99" t="str">
        <f t="shared" ref="S6243" si="16483">IF(COUNTA(Y6240:DP6243)=0,"none",HLOOKUP(S6240,Y6240:DP6243,4,FALSE))</f>
        <v>none</v>
      </c>
      <c r="T6243" s="100"/>
      <c r="U6243" s="100" t="str">
        <f t="array" ref="U6243">IF(COUNTA(Y6240:DP6243)=0,"none",IF($U$2="WAHR",$W$3,Abfrage!$F$4))</f>
        <v>none</v>
      </c>
      <c r="V6243" s="100" t="str">
        <f t="array" ref="V6243">IF(COUNTA(Y6240:DP6243)=0,"none",IF($U$2="WAHR",$W$3,Abfrage!$F$4))</f>
        <v>none</v>
      </c>
      <c r="W6243" s="100" t="str">
        <f t="array" ref="W6243">IF(COUNTA(Y6240:DP6243)=0,"none",IF($U$2="WAHR",$W$3,Abfrage!$F$4))</f>
        <v>none</v>
      </c>
      <c r="X6243" s="109"/>
    </row>
    <row r="6244" spans="2:26">
      <c r="B6244" s="75" t="s">
        <v>3818</v>
      </c>
      <c r="C6244" s="76">
        <v>1000406839</v>
      </c>
      <c r="D6244" s="75" t="s">
        <v>95</v>
      </c>
      <c r="E6244" s="75" t="s">
        <v>148</v>
      </c>
      <c r="F6244" s="75" t="s">
        <v>153</v>
      </c>
      <c r="G6244" s="75" t="s">
        <v>3819</v>
      </c>
      <c r="H6244" s="75" t="e">
        <v>#N/A</v>
      </c>
      <c r="I6244" s="75" t="s">
        <v>155</v>
      </c>
      <c r="J6244" s="75" t="s">
        <v>3820</v>
      </c>
      <c r="K6244" s="75" t="s">
        <v>900</v>
      </c>
      <c r="L6244" s="75" t="s">
        <v>900</v>
      </c>
      <c r="M6244" s="75" t="s">
        <v>313</v>
      </c>
      <c r="N6244" s="75" t="s">
        <v>327</v>
      </c>
      <c r="O6244" s="75" t="s">
        <v>306</v>
      </c>
      <c r="P6244" s="76" t="s">
        <v>306</v>
      </c>
      <c r="Q6244" s="216"/>
      <c r="R6244" s="77" t="str">
        <f t="shared" ref="R6244" si="16484">IF(COUNTA(Y6244:DP6247)=0,"01.01.1900",INDEX(Y6244:DP6244,MATCH(R6245,Y6245:DP6245,0)))</f>
        <v>01.01.1900</v>
      </c>
      <c r="S6244" s="78" t="str">
        <f t="shared" ref="S6244" si="16485">IF(COUNTA(Y6244:DP6247)=0,"01.01.1900",MAX(Y6244:DP6244))</f>
        <v>01.01.1900</v>
      </c>
      <c r="T6244" s="79"/>
      <c r="U6244" s="80" t="str">
        <f t="array" ref="U6244">IF(COUNTA(Y6244:DP6247)=0,"01.01.1900",IF(ISERROR(HLOOKUP(U6247,Y6247:DP6247,1,FALSE)),"01.01.1900",INDEX(Y6244:DP6244,MATCH(U6245&amp;U6247,Y6245:DP6245&amp;Y6247:DP6247,0))))</f>
        <v>01.01.1900</v>
      </c>
      <c r="V6244" s="81" t="str">
        <f t="shared" ref="V6244" si="16486">IF(COUNTA(Y6244:DP6247)=0,"01.01.1900",_xlfn.MAXIFS(Y6244:DP6244,Y6247:DP6247,V6247))</f>
        <v>01.01.1900</v>
      </c>
      <c r="W6244" s="82"/>
      <c r="X6244" s="106"/>
    </row>
    <row r="6245" spans="2:26">
      <c r="B6245" s="83"/>
      <c r="C6245" s="84"/>
      <c r="D6245" s="83"/>
      <c r="E6245" s="83"/>
      <c r="F6245" s="83"/>
      <c r="G6245" s="83"/>
      <c r="H6245" s="83"/>
      <c r="I6245" s="83"/>
      <c r="J6245" s="83"/>
      <c r="K6245" s="83"/>
      <c r="L6245" s="83"/>
      <c r="M6245" s="83"/>
      <c r="N6245" s="83"/>
      <c r="O6245" s="83"/>
      <c r="P6245" s="84"/>
      <c r="Q6245" s="217"/>
      <c r="R6245" s="85">
        <f t="shared" ref="R6245" si="16487">IF(COUNTA(Y6244:DP6247)=0,0,MIN(Y6245:DP6245))</f>
        <v>0</v>
      </c>
      <c r="S6245" s="86">
        <f t="shared" ref="S6245" si="16488">IF(COUNTA(Y6244:DP6247)=0,0,HLOOKUP(S6244,Y6244:DP6247,2,FALSE))</f>
        <v>0</v>
      </c>
      <c r="T6245" s="87">
        <f t="shared" ref="T6245" si="16489">IF(COUNTA(Y6244:DP6247)=0,0,AVERAGE(Y6245:DP6245))</f>
        <v>0</v>
      </c>
      <c r="U6245" s="88">
        <f t="shared" ref="U6245" si="16490">IF(COUNTA(Y6244:DP6247)=0,0,_xlfn.MINIFS(Y6245:DP6245,Y6247:DP6247,U6247))</f>
        <v>0</v>
      </c>
      <c r="V6245" s="89">
        <f t="array" ref="V6245">IF(COUNTA(Y6244:DP6247)=0,0,IF(ISERROR(HLOOKUP(V6247,Y6247:DP6247,1,FALSE)),0,INDEX(Y6245:DP6245,MATCH(V6244&amp;V6247,Y6244:DP6244&amp;Y6247:DP6247,0))))</f>
        <v>0</v>
      </c>
      <c r="W6245" s="90">
        <f t="array" ref="W6245">IF(COUNTA(Y6244:DP6247)=0,0,IF(ISERROR(HLOOKUP(W6247,Y6247:DP6247,1,FALSE)),0,AVERAGEIF(Y6247:DP6247,$W6247,Y6245:DP6245)))</f>
        <v>0</v>
      </c>
      <c r="X6245" s="107"/>
    </row>
    <row r="6246" spans="2:26">
      <c r="B6246" s="83"/>
      <c r="C6246" s="84"/>
      <c r="D6246" s="83"/>
      <c r="E6246" s="83"/>
      <c r="F6246" s="83"/>
      <c r="G6246" s="83"/>
      <c r="H6246" s="83"/>
      <c r="I6246" s="83"/>
      <c r="J6246" s="83"/>
      <c r="K6246" s="83"/>
      <c r="L6246" s="83"/>
      <c r="M6246" s="83"/>
      <c r="N6246" s="83"/>
      <c r="O6246" s="83"/>
      <c r="P6246" s="84"/>
      <c r="Q6246" s="217"/>
      <c r="R6246" s="91">
        <f t="shared" ref="R6246" si="16491">IF(COUNTA(Y6244:DP6247)=0,0,HLOOKUP(R6245,Y6245:DP6247,2,FALSE))</f>
        <v>0</v>
      </c>
      <c r="S6246" s="92">
        <f t="shared" ref="S6246" si="16492">IF(COUNTA(Y6244:DP6247)=0,0,HLOOKUP(S6244,Y6244:DP6247,3,FALSE))</f>
        <v>0</v>
      </c>
      <c r="T6246" s="93"/>
      <c r="U6246" s="94">
        <f t="array" ref="U6246">IF(COUNTA(Y6244:DP6247)=0,0,IF(ISERROR(HLOOKUP(U6247,Y6247:DP6247,1,FALSE)),0,INDEX(Y6246:DP6246,MATCH(U6245&amp;U6247,Y6245:DP6245&amp;Y6247:DP6247,0))))</f>
        <v>0</v>
      </c>
      <c r="V6246" s="94">
        <f t="array" ref="V6246">IF(COUNTA(Y6244:DP6247)=0,0,IF(ISERROR(HLOOKUP(V6247,Y6247:DP6247,1,FALSE)),0,INDEX(Y6246:DP6246,MATCH(V6245&amp;V6247,Y6245:DP6245&amp;Y6247:DP6247,0))))</f>
        <v>0</v>
      </c>
      <c r="W6246" s="95"/>
      <c r="X6246" s="108"/>
    </row>
    <row r="6247" spans="2:26" ht="13.9" thickBot="1">
      <c r="B6247" s="96"/>
      <c r="C6247" s="97"/>
      <c r="D6247" s="96"/>
      <c r="E6247" s="96"/>
      <c r="F6247" s="96"/>
      <c r="G6247" s="96"/>
      <c r="H6247" s="96"/>
      <c r="I6247" s="96"/>
      <c r="J6247" s="96"/>
      <c r="K6247" s="96"/>
      <c r="L6247" s="96"/>
      <c r="M6247" s="96"/>
      <c r="N6247" s="96"/>
      <c r="O6247" s="96"/>
      <c r="P6247" s="97"/>
      <c r="Q6247" s="218"/>
      <c r="R6247" s="98" t="str">
        <f t="shared" ref="R6247" si="16493">IF(COUNTA(Y6244:DP6247)=0,"none",HLOOKUP(R6245,Y6245:DP6247,3,FALSE))</f>
        <v>none</v>
      </c>
      <c r="S6247" s="99" t="str">
        <f t="shared" ref="S6247" si="16494">IF(COUNTA(Y6244:DP6247)=0,"none",HLOOKUP(S6244,Y6244:DP6247,4,FALSE))</f>
        <v>none</v>
      </c>
      <c r="T6247" s="100"/>
      <c r="U6247" s="100" t="str">
        <f t="array" ref="U6247">IF(COUNTA(Y6244:DP6247)=0,"none",IF($U$2="WAHR",$W$3,Abfrage!$F$4))</f>
        <v>none</v>
      </c>
      <c r="V6247" s="100" t="str">
        <f t="array" ref="V6247">IF(COUNTA(Y6244:DP6247)=0,"none",IF($U$2="WAHR",$W$3,Abfrage!$F$4))</f>
        <v>none</v>
      </c>
      <c r="W6247" s="100" t="str">
        <f t="array" ref="W6247">IF(COUNTA(Y6244:DP6247)=0,"none",IF($U$2="WAHR",$W$3,Abfrage!$F$4))</f>
        <v>none</v>
      </c>
      <c r="X6247" s="109"/>
    </row>
    <row r="6248" spans="2:26">
      <c r="B6248" s="75" t="s">
        <v>3821</v>
      </c>
      <c r="C6248" s="76">
        <v>1000019456</v>
      </c>
      <c r="D6248" s="75" t="s">
        <v>95</v>
      </c>
      <c r="E6248" s="75" t="s">
        <v>96</v>
      </c>
      <c r="F6248" s="75" t="s">
        <v>97</v>
      </c>
      <c r="G6248" s="75" t="s">
        <v>97</v>
      </c>
      <c r="H6248" s="75" t="e">
        <v>#N/A</v>
      </c>
      <c r="I6248" s="75" t="s">
        <v>51</v>
      </c>
      <c r="J6248" s="75" t="s">
        <v>3822</v>
      </c>
      <c r="K6248" s="75" t="s">
        <v>306</v>
      </c>
      <c r="L6248" s="75" t="s">
        <v>306</v>
      </c>
      <c r="M6248" s="75" t="s">
        <v>313</v>
      </c>
      <c r="N6248" s="75" t="s">
        <v>327</v>
      </c>
      <c r="O6248" s="75" t="s">
        <v>567</v>
      </c>
      <c r="P6248" s="76" t="s">
        <v>306</v>
      </c>
      <c r="Q6248" s="216"/>
      <c r="R6248" s="77" t="str">
        <f t="shared" ref="R6248" si="16495">IF(COUNTA(Y6248:DP6251)=0,"01.01.1900",INDEX(Y6248:DP6248,MATCH(R6249,Y6249:DP6249,0)))</f>
        <v>01.01.1900</v>
      </c>
      <c r="S6248" s="78" t="str">
        <f t="shared" ref="S6248" si="16496">IF(COUNTA(Y6248:DP6251)=0,"01.01.1900",MAX(Y6248:DP6248))</f>
        <v>01.01.1900</v>
      </c>
      <c r="T6248" s="79"/>
      <c r="U6248" s="80" t="str">
        <f t="array" ref="U6248">IF(COUNTA(Y6248:DP6251)=0,"01.01.1900",IF(ISERROR(HLOOKUP(U6251,Y6251:DP6251,1,FALSE)),"01.01.1900",INDEX(Y6248:DP6248,MATCH(U6249&amp;U6251,Y6249:DP6249&amp;Y6251:DP6251,0))))</f>
        <v>01.01.1900</v>
      </c>
      <c r="V6248" s="81" t="str">
        <f t="shared" ref="V6248" si="16497">IF(COUNTA(Y6248:DP6251)=0,"01.01.1900",_xlfn.MAXIFS(Y6248:DP6248,Y6251:DP6251,V6251))</f>
        <v>01.01.1900</v>
      </c>
      <c r="W6248" s="82"/>
      <c r="X6248" s="106"/>
    </row>
    <row r="6249" spans="2:26">
      <c r="B6249" s="83"/>
      <c r="C6249" s="84"/>
      <c r="D6249" s="83"/>
      <c r="E6249" s="83"/>
      <c r="F6249" s="83"/>
      <c r="G6249" s="83"/>
      <c r="H6249" s="83"/>
      <c r="I6249" s="83"/>
      <c r="J6249" s="83"/>
      <c r="K6249" s="83"/>
      <c r="L6249" s="83"/>
      <c r="M6249" s="83"/>
      <c r="N6249" s="83"/>
      <c r="O6249" s="83"/>
      <c r="P6249" s="84"/>
      <c r="Q6249" s="217"/>
      <c r="R6249" s="85">
        <f t="shared" ref="R6249" si="16498">IF(COUNTA(Y6248:DP6251)=0,0,MIN(Y6249:DP6249))</f>
        <v>0</v>
      </c>
      <c r="S6249" s="86">
        <f t="shared" ref="S6249" si="16499">IF(COUNTA(Y6248:DP6251)=0,0,HLOOKUP(S6248,Y6248:DP6251,2,FALSE))</f>
        <v>0</v>
      </c>
      <c r="T6249" s="87">
        <f t="shared" ref="T6249" si="16500">IF(COUNTA(Y6248:DP6251)=0,0,AVERAGE(Y6249:DP6249))</f>
        <v>0</v>
      </c>
      <c r="U6249" s="88">
        <f t="shared" ref="U6249" si="16501">IF(COUNTA(Y6248:DP6251)=0,0,_xlfn.MINIFS(Y6249:DP6249,Y6251:DP6251,U6251))</f>
        <v>0</v>
      </c>
      <c r="V6249" s="89">
        <f t="array" ref="V6249">IF(COUNTA(Y6248:DP6251)=0,0,IF(ISERROR(HLOOKUP(V6251,Y6251:DP6251,1,FALSE)),0,INDEX(Y6249:DP6249,MATCH(V6248&amp;V6251,Y6248:DP6248&amp;Y6251:DP6251,0))))</f>
        <v>0</v>
      </c>
      <c r="W6249" s="90">
        <f t="array" ref="W6249">IF(COUNTA(Y6248:DP6251)=0,0,IF(ISERROR(HLOOKUP(W6251,Y6251:DP6251,1,FALSE)),0,AVERAGEIF(Y6251:DP6251,$W6251,Y6249:DP6249)))</f>
        <v>0</v>
      </c>
      <c r="X6249" s="107"/>
    </row>
    <row r="6250" spans="2:26">
      <c r="B6250" s="83"/>
      <c r="C6250" s="84"/>
      <c r="D6250" s="83"/>
      <c r="E6250" s="83"/>
      <c r="F6250" s="83"/>
      <c r="G6250" s="83"/>
      <c r="H6250" s="83"/>
      <c r="I6250" s="83"/>
      <c r="J6250" s="83"/>
      <c r="K6250" s="83"/>
      <c r="L6250" s="83"/>
      <c r="M6250" s="83"/>
      <c r="N6250" s="83"/>
      <c r="O6250" s="83"/>
      <c r="P6250" s="84"/>
      <c r="Q6250" s="217"/>
      <c r="R6250" s="91">
        <f t="shared" ref="R6250" si="16502">IF(COUNTA(Y6248:DP6251)=0,0,HLOOKUP(R6249,Y6249:DP6251,2,FALSE))</f>
        <v>0</v>
      </c>
      <c r="S6250" s="92">
        <f t="shared" ref="S6250" si="16503">IF(COUNTA(Y6248:DP6251)=0,0,HLOOKUP(S6248,Y6248:DP6251,3,FALSE))</f>
        <v>0</v>
      </c>
      <c r="T6250" s="93"/>
      <c r="U6250" s="94">
        <f t="array" ref="U6250">IF(COUNTA(Y6248:DP6251)=0,0,IF(ISERROR(HLOOKUP(U6251,Y6251:DP6251,1,FALSE)),0,INDEX(Y6250:DP6250,MATCH(U6249&amp;U6251,Y6249:DP6249&amp;Y6251:DP6251,0))))</f>
        <v>0</v>
      </c>
      <c r="V6250" s="94">
        <f t="array" ref="V6250">IF(COUNTA(Y6248:DP6251)=0,0,IF(ISERROR(HLOOKUP(V6251,Y6251:DP6251,1,FALSE)),0,INDEX(Y6250:DP6250,MATCH(V6249&amp;V6251,Y6249:DP6249&amp;Y6251:DP6251,0))))</f>
        <v>0</v>
      </c>
      <c r="W6250" s="95"/>
      <c r="X6250" s="108"/>
    </row>
    <row r="6251" spans="2:26" ht="13.9" thickBot="1">
      <c r="B6251" s="96"/>
      <c r="C6251" s="97"/>
      <c r="D6251" s="96"/>
      <c r="E6251" s="96"/>
      <c r="F6251" s="96"/>
      <c r="G6251" s="96"/>
      <c r="H6251" s="96"/>
      <c r="I6251" s="96"/>
      <c r="J6251" s="96"/>
      <c r="K6251" s="96"/>
      <c r="L6251" s="96"/>
      <c r="M6251" s="96"/>
      <c r="N6251" s="96"/>
      <c r="O6251" s="96"/>
      <c r="P6251" s="97"/>
      <c r="Q6251" s="218"/>
      <c r="R6251" s="98" t="str">
        <f t="shared" ref="R6251" si="16504">IF(COUNTA(Y6248:DP6251)=0,"none",HLOOKUP(R6249,Y6249:DP6251,3,FALSE))</f>
        <v>none</v>
      </c>
      <c r="S6251" s="99" t="str">
        <f t="shared" ref="S6251" si="16505">IF(COUNTA(Y6248:DP6251)=0,"none",HLOOKUP(S6248,Y6248:DP6251,4,FALSE))</f>
        <v>none</v>
      </c>
      <c r="T6251" s="100"/>
      <c r="U6251" s="100" t="str">
        <f t="array" ref="U6251">IF(COUNTA(Y6248:DP6251)=0,"none",IF($U$2="WAHR",$W$3,Abfrage!$F$4))</f>
        <v>none</v>
      </c>
      <c r="V6251" s="100" t="str">
        <f t="array" ref="V6251">IF(COUNTA(Y6248:DP6251)=0,"none",IF($U$2="WAHR",$W$3,Abfrage!$F$4))</f>
        <v>none</v>
      </c>
      <c r="W6251" s="100" t="str">
        <f t="array" ref="W6251">IF(COUNTA(Y6248:DP6251)=0,"none",IF($U$2="WAHR",$W$3,Abfrage!$F$4))</f>
        <v>none</v>
      </c>
      <c r="X6251" s="109"/>
    </row>
    <row r="6252" spans="2:26">
      <c r="B6252" s="75" t="s">
        <v>3823</v>
      </c>
      <c r="C6252" s="76">
        <v>1000406011</v>
      </c>
      <c r="D6252" s="75" t="s">
        <v>89</v>
      </c>
      <c r="E6252" s="75" t="s">
        <v>407</v>
      </c>
      <c r="F6252" s="75" t="s">
        <v>129</v>
      </c>
      <c r="G6252" s="75" t="s">
        <v>306</v>
      </c>
      <c r="H6252" s="75" t="e">
        <v>#N/A</v>
      </c>
      <c r="I6252" s="75" t="s">
        <v>2307</v>
      </c>
      <c r="J6252" s="75" t="s">
        <v>3824</v>
      </c>
      <c r="K6252" s="75" t="s">
        <v>306</v>
      </c>
      <c r="L6252" s="75" t="s">
        <v>306</v>
      </c>
      <c r="M6252" s="75" t="s">
        <v>306</v>
      </c>
      <c r="N6252" s="75" t="s">
        <v>306</v>
      </c>
      <c r="O6252" s="75" t="s">
        <v>306</v>
      </c>
      <c r="P6252" s="76" t="s">
        <v>306</v>
      </c>
      <c r="Q6252" s="216"/>
      <c r="R6252" s="77" t="str">
        <f t="shared" ref="R6252" si="16506">IF(COUNTA(Y6252:DP6255)=0,"01.01.1900",INDEX(Y6252:DP6252,MATCH(R6253,Y6253:DP6253,0)))</f>
        <v>01.01.1900</v>
      </c>
      <c r="S6252" s="78" t="str">
        <f t="shared" ref="S6252" si="16507">IF(COUNTA(Y6252:DP6255)=0,"01.01.1900",MAX(Y6252:DP6252))</f>
        <v>01.01.1900</v>
      </c>
      <c r="T6252" s="79"/>
      <c r="U6252" s="80" t="str">
        <f t="array" ref="U6252">IF(COUNTA(Y6252:DP6255)=0,"01.01.1900",IF(ISERROR(HLOOKUP(U6255,Y6255:DP6255,1,FALSE)),"01.01.1900",INDEX(Y6252:DP6252,MATCH(U6253&amp;U6255,Y6253:DP6253&amp;Y6255:DP6255,0))))</f>
        <v>01.01.1900</v>
      </c>
      <c r="V6252" s="81" t="str">
        <f t="shared" ref="V6252" si="16508">IF(COUNTA(Y6252:DP6255)=0,"01.01.1900",_xlfn.MAXIFS(Y6252:DP6252,Y6255:DP6255,V6255))</f>
        <v>01.01.1900</v>
      </c>
      <c r="W6252" s="82"/>
      <c r="X6252" s="106"/>
    </row>
    <row r="6253" spans="2:26">
      <c r="B6253" s="83"/>
      <c r="C6253" s="84"/>
      <c r="D6253" s="83"/>
      <c r="E6253" s="83"/>
      <c r="F6253" s="83"/>
      <c r="G6253" s="83"/>
      <c r="H6253" s="83"/>
      <c r="I6253" s="83"/>
      <c r="J6253" s="83"/>
      <c r="K6253" s="83"/>
      <c r="L6253" s="83"/>
      <c r="M6253" s="83"/>
      <c r="N6253" s="83"/>
      <c r="O6253" s="83"/>
      <c r="P6253" s="84"/>
      <c r="Q6253" s="217"/>
      <c r="R6253" s="85">
        <f t="shared" ref="R6253" si="16509">IF(COUNTA(Y6252:DP6255)=0,0,MIN(Y6253:DP6253))</f>
        <v>0</v>
      </c>
      <c r="S6253" s="86">
        <f t="shared" ref="S6253" si="16510">IF(COUNTA(Y6252:DP6255)=0,0,HLOOKUP(S6252,Y6252:DP6255,2,FALSE))</f>
        <v>0</v>
      </c>
      <c r="T6253" s="87">
        <f t="shared" ref="T6253" si="16511">IF(COUNTA(Y6252:DP6255)=0,0,AVERAGE(Y6253:DP6253))</f>
        <v>0</v>
      </c>
      <c r="U6253" s="88">
        <f t="shared" ref="U6253" si="16512">IF(COUNTA(Y6252:DP6255)=0,0,_xlfn.MINIFS(Y6253:DP6253,Y6255:DP6255,U6255))</f>
        <v>0</v>
      </c>
      <c r="V6253" s="89">
        <f t="array" ref="V6253">IF(COUNTA(Y6252:DP6255)=0,0,IF(ISERROR(HLOOKUP(V6255,Y6255:DP6255,1,FALSE)),0,INDEX(Y6253:DP6253,MATCH(V6252&amp;V6255,Y6252:DP6252&amp;Y6255:DP6255,0))))</f>
        <v>0</v>
      </c>
      <c r="W6253" s="90">
        <f t="array" ref="W6253">IF(COUNTA(Y6252:DP6255)=0,0,IF(ISERROR(HLOOKUP(W6255,Y6255:DP6255,1,FALSE)),0,AVERAGEIF(Y6255:DP6255,$W6255,Y6253:DP6253)))</f>
        <v>0</v>
      </c>
      <c r="X6253" s="107"/>
    </row>
    <row r="6254" spans="2:26">
      <c r="B6254" s="83"/>
      <c r="C6254" s="84"/>
      <c r="D6254" s="83"/>
      <c r="E6254" s="83"/>
      <c r="F6254" s="83"/>
      <c r="G6254" s="83"/>
      <c r="H6254" s="83"/>
      <c r="I6254" s="83"/>
      <c r="J6254" s="83"/>
      <c r="K6254" s="83"/>
      <c r="L6254" s="83"/>
      <c r="M6254" s="83"/>
      <c r="N6254" s="83"/>
      <c r="O6254" s="83"/>
      <c r="P6254" s="84"/>
      <c r="Q6254" s="217"/>
      <c r="R6254" s="91">
        <f t="shared" ref="R6254" si="16513">IF(COUNTA(Y6252:DP6255)=0,0,HLOOKUP(R6253,Y6253:DP6255,2,FALSE))</f>
        <v>0</v>
      </c>
      <c r="S6254" s="92">
        <f t="shared" ref="S6254" si="16514">IF(COUNTA(Y6252:DP6255)=0,0,HLOOKUP(S6252,Y6252:DP6255,3,FALSE))</f>
        <v>0</v>
      </c>
      <c r="T6254" s="93"/>
      <c r="U6254" s="94">
        <f t="array" ref="U6254">IF(COUNTA(Y6252:DP6255)=0,0,IF(ISERROR(HLOOKUP(U6255,Y6255:DP6255,1,FALSE)),0,INDEX(Y6254:DP6254,MATCH(U6253&amp;U6255,Y6253:DP6253&amp;Y6255:DP6255,0))))</f>
        <v>0</v>
      </c>
      <c r="V6254" s="94">
        <f t="array" ref="V6254">IF(COUNTA(Y6252:DP6255)=0,0,IF(ISERROR(HLOOKUP(V6255,Y6255:DP6255,1,FALSE)),0,INDEX(Y6254:DP6254,MATCH(V6253&amp;V6255,Y6253:DP6253&amp;Y6255:DP6255,0))))</f>
        <v>0</v>
      </c>
      <c r="W6254" s="95"/>
      <c r="X6254" s="108"/>
    </row>
    <row r="6255" spans="2:26" ht="13.9" thickBot="1">
      <c r="B6255" s="96"/>
      <c r="C6255" s="97"/>
      <c r="D6255" s="96"/>
      <c r="E6255" s="96"/>
      <c r="F6255" s="96"/>
      <c r="G6255" s="96"/>
      <c r="H6255" s="96"/>
      <c r="I6255" s="96"/>
      <c r="J6255" s="96"/>
      <c r="K6255" s="96"/>
      <c r="L6255" s="96"/>
      <c r="M6255" s="96"/>
      <c r="N6255" s="96"/>
      <c r="O6255" s="96"/>
      <c r="P6255" s="97"/>
      <c r="Q6255" s="218"/>
      <c r="R6255" s="98" t="str">
        <f t="shared" ref="R6255" si="16515">IF(COUNTA(Y6252:DP6255)=0,"none",HLOOKUP(R6253,Y6253:DP6255,3,FALSE))</f>
        <v>none</v>
      </c>
      <c r="S6255" s="99" t="str">
        <f t="shared" ref="S6255" si="16516">IF(COUNTA(Y6252:DP6255)=0,"none",HLOOKUP(S6252,Y6252:DP6255,4,FALSE))</f>
        <v>none</v>
      </c>
      <c r="T6255" s="100"/>
      <c r="U6255" s="100" t="str">
        <f t="array" ref="U6255">IF(COUNTA(Y6252:DP6255)=0,"none",IF($U$2="WAHR",$W$3,Abfrage!$F$4))</f>
        <v>none</v>
      </c>
      <c r="V6255" s="100" t="str">
        <f t="array" ref="V6255">IF(COUNTA(Y6252:DP6255)=0,"none",IF($U$2="WAHR",$W$3,Abfrage!$F$4))</f>
        <v>none</v>
      </c>
      <c r="W6255" s="100" t="str">
        <f t="array" ref="W6255">IF(COUNTA(Y6252:DP6255)=0,"none",IF($U$2="WAHR",$W$3,Abfrage!$F$4))</f>
        <v>none</v>
      </c>
      <c r="X6255" s="109"/>
    </row>
    <row r="6256" spans="2:26">
      <c r="B6256" s="75" t="s">
        <v>3825</v>
      </c>
      <c r="C6256" s="76">
        <v>1000432365</v>
      </c>
      <c r="D6256" s="75" t="s">
        <v>95</v>
      </c>
      <c r="E6256" s="75" t="s">
        <v>148</v>
      </c>
      <c r="F6256" s="75" t="s">
        <v>96</v>
      </c>
      <c r="G6256" s="75" t="s">
        <v>96</v>
      </c>
      <c r="H6256" s="75" t="s">
        <v>50</v>
      </c>
      <c r="I6256" s="75" t="s">
        <v>51</v>
      </c>
      <c r="J6256" s="75" t="s">
        <v>3826</v>
      </c>
      <c r="K6256" s="75" t="s">
        <v>652</v>
      </c>
      <c r="L6256" s="75" t="s">
        <v>326</v>
      </c>
      <c r="M6256" s="75" t="s">
        <v>313</v>
      </c>
      <c r="N6256" s="75" t="s">
        <v>306</v>
      </c>
      <c r="O6256" s="75" t="s">
        <v>306</v>
      </c>
      <c r="P6256" s="76" t="s">
        <v>306</v>
      </c>
      <c r="Q6256" s="216"/>
      <c r="R6256" s="77">
        <f t="shared" ref="R6256" si="16517">IF(COUNTA(Y6256:DP6259)=0,"01.01.1900",INDEX(Y6256:DP6256,MATCH(R6257,Y6257:DP6257,0)))</f>
        <v>44970</v>
      </c>
      <c r="S6256" s="78">
        <f t="shared" ref="S6256" si="16518">IF(COUNTA(Y6256:DP6259)=0,"01.01.1900",MAX(Y6256:DP6256))</f>
        <v>44970</v>
      </c>
      <c r="T6256" s="79"/>
      <c r="U6256" s="80" t="str">
        <f t="array" ref="U6256">IF(COUNTA(Y6256:DP6259)=0,"01.01.1900",IF(ISERROR(HLOOKUP(U6259,Y6259:DP6259,1,FALSE)),"01.01.1900",INDEX(Y6256:DP6256,MATCH(U6257&amp;U6259,Y6257:DP6257&amp;Y6259:DP6259,0))))</f>
        <v>01.01.1900</v>
      </c>
      <c r="V6256" s="81">
        <f t="shared" ref="V6256" si="16519">IF(COUNTA(Y6256:DP6259)=0,"01.01.1900",_xlfn.MAXIFS(Y6256:DP6256,Y6259:DP6259,V6259))</f>
        <v>0</v>
      </c>
      <c r="W6256" s="82"/>
      <c r="X6256" s="106"/>
      <c r="Y6256" s="141">
        <v>44970</v>
      </c>
      <c r="Z6256" s="141">
        <v>44970</v>
      </c>
    </row>
    <row r="6257" spans="2:26">
      <c r="B6257" s="83"/>
      <c r="C6257" s="84"/>
      <c r="D6257" s="83"/>
      <c r="E6257" s="83"/>
      <c r="F6257" s="83"/>
      <c r="G6257" s="83"/>
      <c r="H6257" s="83"/>
      <c r="I6257" s="83"/>
      <c r="J6257" s="83"/>
      <c r="K6257" s="83"/>
      <c r="L6257" s="83"/>
      <c r="M6257" s="83"/>
      <c r="N6257" s="83"/>
      <c r="O6257" s="83"/>
      <c r="P6257" s="84"/>
      <c r="Q6257" s="217"/>
      <c r="R6257" s="85">
        <f t="shared" ref="R6257" si="16520">IF(COUNTA(Y6256:DP6259)=0,0,MIN(Y6257:DP6257))</f>
        <v>0.105</v>
      </c>
      <c r="S6257" s="86">
        <f t="shared" ref="S6257" si="16521">IF(COUNTA(Y6256:DP6259)=0,0,HLOOKUP(S6256,Y6256:DP6259,2,FALSE))</f>
        <v>0.105</v>
      </c>
      <c r="T6257" s="87">
        <f t="shared" ref="T6257" si="16522">IF(COUNTA(Y6256:DP6259)=0,0,AVERAGE(Y6257:DP6257))</f>
        <v>0.105</v>
      </c>
      <c r="U6257" s="88">
        <f t="shared" ref="U6257" si="16523">IF(COUNTA(Y6256:DP6259)=0,0,_xlfn.MINIFS(Y6257:DP6257,Y6259:DP6259,U6259))</f>
        <v>0</v>
      </c>
      <c r="V6257" s="89">
        <f t="array" ref="V6257">IF(COUNTA(Y6256:DP6259)=0,0,IF(ISERROR(HLOOKUP(V6259,Y6259:DP6259,1,FALSE)),0,INDEX(Y6257:DP6257,MATCH(V6256&amp;V6259,Y6256:DP6256&amp;Y6259:DP6259,0))))</f>
        <v>0</v>
      </c>
      <c r="W6257" s="90">
        <f t="array" ref="W6257">IF(COUNTA(Y6256:DP6259)=0,0,IF(ISERROR(HLOOKUP(W6259,Y6259:DP6259,1,FALSE)),0,AVERAGEIF(Y6259:DP6259,$W6259,Y6257:DP6257)))</f>
        <v>0</v>
      </c>
      <c r="X6257" s="107"/>
      <c r="Y6257" s="142">
        <v>0.105</v>
      </c>
      <c r="Z6257" s="142">
        <v>0.105</v>
      </c>
    </row>
    <row r="6258" spans="2:26">
      <c r="B6258" s="83"/>
      <c r="C6258" s="84"/>
      <c r="D6258" s="83"/>
      <c r="E6258" s="83"/>
      <c r="F6258" s="83"/>
      <c r="G6258" s="83"/>
      <c r="H6258" s="83"/>
      <c r="I6258" s="83"/>
      <c r="J6258" s="83"/>
      <c r="K6258" s="83"/>
      <c r="L6258" s="83"/>
      <c r="M6258" s="83"/>
      <c r="N6258" s="83"/>
      <c r="O6258" s="83"/>
      <c r="P6258" s="84"/>
      <c r="Q6258" s="217"/>
      <c r="R6258" s="91">
        <f t="shared" ref="R6258" si="16524">IF(COUNTA(Y6256:DP6259)=0,0,HLOOKUP(R6257,Y6257:DP6259,2,FALSE))</f>
        <v>1000</v>
      </c>
      <c r="S6258" s="92">
        <f t="shared" ref="S6258" si="16525">IF(COUNTA(Y6256:DP6259)=0,0,HLOOKUP(S6256,Y6256:DP6259,3,FALSE))</f>
        <v>1000</v>
      </c>
      <c r="T6258" s="93"/>
      <c r="U6258" s="94">
        <f t="array" ref="U6258">IF(COUNTA(Y6256:DP6259)=0,0,IF(ISERROR(HLOOKUP(U6259,Y6259:DP6259,1,FALSE)),0,INDEX(Y6258:DP6258,MATCH(U6257&amp;U6259,Y6257:DP6257&amp;Y6259:DP6259,0))))</f>
        <v>0</v>
      </c>
      <c r="V6258" s="94">
        <f t="array" ref="V6258">IF(COUNTA(Y6256:DP6259)=0,0,IF(ISERROR(HLOOKUP(V6259,Y6259:DP6259,1,FALSE)),0,INDEX(Y6258:DP6258,MATCH(V6257&amp;V6259,Y6257:DP6257&amp;Y6259:DP6259,0))))</f>
        <v>0</v>
      </c>
      <c r="W6258" s="95"/>
      <c r="X6258" s="108"/>
      <c r="Y6258" s="143">
        <v>1000</v>
      </c>
      <c r="Z6258" s="143">
        <v>1000</v>
      </c>
    </row>
    <row r="6259" spans="2:26" ht="13.9" thickBot="1">
      <c r="B6259" s="96"/>
      <c r="C6259" s="97"/>
      <c r="D6259" s="96"/>
      <c r="E6259" s="96"/>
      <c r="F6259" s="96"/>
      <c r="G6259" s="96"/>
      <c r="H6259" s="96"/>
      <c r="I6259" s="96"/>
      <c r="J6259" s="96"/>
      <c r="K6259" s="96"/>
      <c r="L6259" s="96"/>
      <c r="M6259" s="96"/>
      <c r="N6259" s="96"/>
      <c r="O6259" s="96"/>
      <c r="P6259" s="97"/>
      <c r="Q6259" s="218"/>
      <c r="R6259" s="98" t="str">
        <f t="shared" ref="R6259" si="16526">IF(COUNTA(Y6256:DP6259)=0,"none",HLOOKUP(R6257,Y6257:DP6259,3,FALSE))</f>
        <v>www (-30%)</v>
      </c>
      <c r="S6259" s="99" t="str">
        <f t="shared" ref="S6259" si="16527">IF(COUNTA(Y6256:DP6259)=0,"none",HLOOKUP(S6256,Y6256:DP6259,4,FALSE))</f>
        <v>www (-30%)</v>
      </c>
      <c r="T6259" s="100"/>
      <c r="U6259" s="100">
        <f t="array" ref="U6259">IF(COUNTA(Y6256:DP6259)=0,"none",IF($U$2="WAHR",$W$3,Abfrage!$F$4))</f>
        <v>0</v>
      </c>
      <c r="V6259" s="100">
        <f t="array" ref="V6259">IF(COUNTA(Y6256:DP6259)=0,"none",IF($U$2="WAHR",$W$3,Abfrage!$F$4))</f>
        <v>0</v>
      </c>
      <c r="W6259" s="100">
        <f t="array" ref="W6259">IF(COUNTA(Y6256:DP6259)=0,"none",IF($U$2="WAHR",$W$3,Abfrage!$F$4))</f>
        <v>0</v>
      </c>
      <c r="X6259" s="109"/>
      <c r="Y6259" s="144" t="s">
        <v>43</v>
      </c>
      <c r="Z6259" s="144" t="s">
        <v>43</v>
      </c>
    </row>
    <row r="6260" spans="2:26">
      <c r="B6260" s="75" t="s">
        <v>3827</v>
      </c>
      <c r="C6260" s="76">
        <v>1000224821</v>
      </c>
      <c r="D6260" s="75" t="s">
        <v>89</v>
      </c>
      <c r="E6260" s="75" t="s">
        <v>95</v>
      </c>
      <c r="F6260" s="75" t="s">
        <v>306</v>
      </c>
      <c r="G6260" s="75" t="s">
        <v>306</v>
      </c>
      <c r="H6260" s="75" t="e">
        <v>#N/A</v>
      </c>
      <c r="I6260" s="75" t="s">
        <v>79</v>
      </c>
      <c r="J6260" s="75" t="s">
        <v>3828</v>
      </c>
      <c r="K6260" s="75" t="s">
        <v>306</v>
      </c>
      <c r="L6260" s="75" t="s">
        <v>306</v>
      </c>
      <c r="M6260" s="75" t="s">
        <v>306</v>
      </c>
      <c r="N6260" s="75" t="s">
        <v>306</v>
      </c>
      <c r="O6260" s="75" t="s">
        <v>306</v>
      </c>
      <c r="P6260" s="76" t="s">
        <v>306</v>
      </c>
      <c r="Q6260" s="216"/>
      <c r="R6260" s="77" t="str">
        <f t="shared" ref="R6260" si="16528">IF(COUNTA(Y6260:DP6263)=0,"01.01.1900",INDEX(Y6260:DP6260,MATCH(R6261,Y6261:DP6261,0)))</f>
        <v>01.01.1900</v>
      </c>
      <c r="S6260" s="78" t="str">
        <f t="shared" ref="S6260" si="16529">IF(COUNTA(Y6260:DP6263)=0,"01.01.1900",MAX(Y6260:DP6260))</f>
        <v>01.01.1900</v>
      </c>
      <c r="T6260" s="79"/>
      <c r="U6260" s="80" t="str">
        <f t="array" ref="U6260">IF(COUNTA(Y6260:DP6263)=0,"01.01.1900",IF(ISERROR(HLOOKUP(U6263,Y6263:DP6263,1,FALSE)),"01.01.1900",INDEX(Y6260:DP6260,MATCH(U6261&amp;U6263,Y6261:DP6261&amp;Y6263:DP6263,0))))</f>
        <v>01.01.1900</v>
      </c>
      <c r="V6260" s="81" t="str">
        <f t="shared" ref="V6260" si="16530">IF(COUNTA(Y6260:DP6263)=0,"01.01.1900",_xlfn.MAXIFS(Y6260:DP6260,Y6263:DP6263,V6263))</f>
        <v>01.01.1900</v>
      </c>
      <c r="W6260" s="82"/>
      <c r="X6260" s="106"/>
    </row>
    <row r="6261" spans="2:26">
      <c r="B6261" s="83"/>
      <c r="C6261" s="84"/>
      <c r="D6261" s="83"/>
      <c r="E6261" s="83"/>
      <c r="F6261" s="83"/>
      <c r="G6261" s="83"/>
      <c r="H6261" s="83"/>
      <c r="I6261" s="83"/>
      <c r="J6261" s="83"/>
      <c r="K6261" s="83"/>
      <c r="L6261" s="83"/>
      <c r="M6261" s="83"/>
      <c r="N6261" s="83"/>
      <c r="O6261" s="83"/>
      <c r="P6261" s="84"/>
      <c r="Q6261" s="217"/>
      <c r="R6261" s="85">
        <f t="shared" ref="R6261" si="16531">IF(COUNTA(Y6260:DP6263)=0,0,MIN(Y6261:DP6261))</f>
        <v>0</v>
      </c>
      <c r="S6261" s="86">
        <f t="shared" ref="S6261" si="16532">IF(COUNTA(Y6260:DP6263)=0,0,HLOOKUP(S6260,Y6260:DP6263,2,FALSE))</f>
        <v>0</v>
      </c>
      <c r="T6261" s="87">
        <f t="shared" ref="T6261" si="16533">IF(COUNTA(Y6260:DP6263)=0,0,AVERAGE(Y6261:DP6261))</f>
        <v>0</v>
      </c>
      <c r="U6261" s="88">
        <f t="shared" ref="U6261" si="16534">IF(COUNTA(Y6260:DP6263)=0,0,_xlfn.MINIFS(Y6261:DP6261,Y6263:DP6263,U6263))</f>
        <v>0</v>
      </c>
      <c r="V6261" s="89">
        <f t="array" ref="V6261">IF(COUNTA(Y6260:DP6263)=0,0,IF(ISERROR(HLOOKUP(V6263,Y6263:DP6263,1,FALSE)),0,INDEX(Y6261:DP6261,MATCH(V6260&amp;V6263,Y6260:DP6260&amp;Y6263:DP6263,0))))</f>
        <v>0</v>
      </c>
      <c r="W6261" s="90">
        <f t="array" ref="W6261">IF(COUNTA(Y6260:DP6263)=0,0,IF(ISERROR(HLOOKUP(W6263,Y6263:DP6263,1,FALSE)),0,AVERAGEIF(Y6263:DP6263,$W6263,Y6261:DP6261)))</f>
        <v>0</v>
      </c>
      <c r="X6261" s="107"/>
    </row>
    <row r="6262" spans="2:26">
      <c r="B6262" s="83"/>
      <c r="C6262" s="84"/>
      <c r="D6262" s="83"/>
      <c r="E6262" s="83"/>
      <c r="F6262" s="83"/>
      <c r="G6262" s="83"/>
      <c r="H6262" s="83"/>
      <c r="I6262" s="83"/>
      <c r="J6262" s="83"/>
      <c r="K6262" s="83"/>
      <c r="L6262" s="83"/>
      <c r="M6262" s="83"/>
      <c r="N6262" s="83"/>
      <c r="O6262" s="83"/>
      <c r="P6262" s="84"/>
      <c r="Q6262" s="217"/>
      <c r="R6262" s="91">
        <f t="shared" ref="R6262" si="16535">IF(COUNTA(Y6260:DP6263)=0,0,HLOOKUP(R6261,Y6261:DP6263,2,FALSE))</f>
        <v>0</v>
      </c>
      <c r="S6262" s="92">
        <f t="shared" ref="S6262" si="16536">IF(COUNTA(Y6260:DP6263)=0,0,HLOOKUP(S6260,Y6260:DP6263,3,FALSE))</f>
        <v>0</v>
      </c>
      <c r="T6262" s="93"/>
      <c r="U6262" s="94">
        <f t="array" ref="U6262">IF(COUNTA(Y6260:DP6263)=0,0,IF(ISERROR(HLOOKUP(U6263,Y6263:DP6263,1,FALSE)),0,INDEX(Y6262:DP6262,MATCH(U6261&amp;U6263,Y6261:DP6261&amp;Y6263:DP6263,0))))</f>
        <v>0</v>
      </c>
      <c r="V6262" s="94">
        <f t="array" ref="V6262">IF(COUNTA(Y6260:DP6263)=0,0,IF(ISERROR(HLOOKUP(V6263,Y6263:DP6263,1,FALSE)),0,INDEX(Y6262:DP6262,MATCH(V6261&amp;V6263,Y6261:DP6261&amp;Y6263:DP6263,0))))</f>
        <v>0</v>
      </c>
      <c r="W6262" s="95"/>
      <c r="X6262" s="108"/>
    </row>
    <row r="6263" spans="2:26" ht="13.9" thickBot="1">
      <c r="B6263" s="96"/>
      <c r="C6263" s="97"/>
      <c r="D6263" s="96"/>
      <c r="E6263" s="96"/>
      <c r="F6263" s="96"/>
      <c r="G6263" s="96"/>
      <c r="H6263" s="96"/>
      <c r="I6263" s="96"/>
      <c r="J6263" s="96"/>
      <c r="K6263" s="96"/>
      <c r="L6263" s="96"/>
      <c r="M6263" s="96"/>
      <c r="N6263" s="96"/>
      <c r="O6263" s="96"/>
      <c r="P6263" s="97"/>
      <c r="Q6263" s="218"/>
      <c r="R6263" s="98" t="str">
        <f t="shared" ref="R6263" si="16537">IF(COUNTA(Y6260:DP6263)=0,"none",HLOOKUP(R6261,Y6261:DP6263,3,FALSE))</f>
        <v>none</v>
      </c>
      <c r="S6263" s="99" t="str">
        <f t="shared" ref="S6263" si="16538">IF(COUNTA(Y6260:DP6263)=0,"none",HLOOKUP(S6260,Y6260:DP6263,4,FALSE))</f>
        <v>none</v>
      </c>
      <c r="T6263" s="100"/>
      <c r="U6263" s="100" t="str">
        <f t="array" ref="U6263">IF(COUNTA(Y6260:DP6263)=0,"none",IF($U$2="WAHR",$W$3,Abfrage!$F$4))</f>
        <v>none</v>
      </c>
      <c r="V6263" s="100" t="str">
        <f t="array" ref="V6263">IF(COUNTA(Y6260:DP6263)=0,"none",IF($U$2="WAHR",$W$3,Abfrage!$F$4))</f>
        <v>none</v>
      </c>
      <c r="W6263" s="100" t="str">
        <f t="array" ref="W6263">IF(COUNTA(Y6260:DP6263)=0,"none",IF($U$2="WAHR",$W$3,Abfrage!$F$4))</f>
        <v>none</v>
      </c>
      <c r="X6263" s="109"/>
    </row>
    <row r="6264" spans="2:26">
      <c r="B6264" s="75" t="s">
        <v>3829</v>
      </c>
      <c r="C6264" s="76">
        <v>1000406841</v>
      </c>
      <c r="D6264" s="75" t="s">
        <v>95</v>
      </c>
      <c r="E6264" s="75" t="s">
        <v>148</v>
      </c>
      <c r="F6264" s="75" t="s">
        <v>2271</v>
      </c>
      <c r="G6264" s="75" t="s">
        <v>3830</v>
      </c>
      <c r="H6264" s="75" t="e">
        <v>#N/A</v>
      </c>
      <c r="I6264" s="75" t="s">
        <v>155</v>
      </c>
      <c r="J6264" s="75" t="s">
        <v>3831</v>
      </c>
      <c r="K6264" s="75" t="s">
        <v>1136</v>
      </c>
      <c r="L6264" s="75" t="s">
        <v>1136</v>
      </c>
      <c r="M6264" s="75" t="s">
        <v>313</v>
      </c>
      <c r="N6264" s="75" t="s">
        <v>327</v>
      </c>
      <c r="O6264" s="75" t="s">
        <v>306</v>
      </c>
      <c r="P6264" s="76" t="s">
        <v>306</v>
      </c>
      <c r="Q6264" s="216"/>
      <c r="R6264" s="77" t="str">
        <f t="shared" ref="R6264" si="16539">IF(COUNTA(Y6264:DP6267)=0,"01.01.1900",INDEX(Y6264:DP6264,MATCH(R6265,Y6265:DP6265,0)))</f>
        <v>01.01.1900</v>
      </c>
      <c r="S6264" s="78" t="str">
        <f t="shared" ref="S6264" si="16540">IF(COUNTA(Y6264:DP6267)=0,"01.01.1900",MAX(Y6264:DP6264))</f>
        <v>01.01.1900</v>
      </c>
      <c r="T6264" s="79"/>
      <c r="U6264" s="80" t="str">
        <f t="array" ref="U6264">IF(COUNTA(Y6264:DP6267)=0,"01.01.1900",IF(ISERROR(HLOOKUP(U6267,Y6267:DP6267,1,FALSE)),"01.01.1900",INDEX(Y6264:DP6264,MATCH(U6265&amp;U6267,Y6265:DP6265&amp;Y6267:DP6267,0))))</f>
        <v>01.01.1900</v>
      </c>
      <c r="V6264" s="81" t="str">
        <f t="shared" ref="V6264" si="16541">IF(COUNTA(Y6264:DP6267)=0,"01.01.1900",_xlfn.MAXIFS(Y6264:DP6264,Y6267:DP6267,V6267))</f>
        <v>01.01.1900</v>
      </c>
      <c r="W6264" s="82"/>
      <c r="X6264" s="106"/>
    </row>
    <row r="6265" spans="2:26">
      <c r="B6265" s="83"/>
      <c r="C6265" s="84"/>
      <c r="D6265" s="83"/>
      <c r="E6265" s="83"/>
      <c r="F6265" s="83"/>
      <c r="G6265" s="83"/>
      <c r="H6265" s="83"/>
      <c r="I6265" s="83"/>
      <c r="J6265" s="83"/>
      <c r="K6265" s="83"/>
      <c r="L6265" s="83"/>
      <c r="M6265" s="83"/>
      <c r="N6265" s="83"/>
      <c r="O6265" s="83"/>
      <c r="P6265" s="84"/>
      <c r="Q6265" s="217"/>
      <c r="R6265" s="85">
        <f t="shared" ref="R6265" si="16542">IF(COUNTA(Y6264:DP6267)=0,0,MIN(Y6265:DP6265))</f>
        <v>0</v>
      </c>
      <c r="S6265" s="86">
        <f t="shared" ref="S6265" si="16543">IF(COUNTA(Y6264:DP6267)=0,0,HLOOKUP(S6264,Y6264:DP6267,2,FALSE))</f>
        <v>0</v>
      </c>
      <c r="T6265" s="87">
        <f t="shared" ref="T6265" si="16544">IF(COUNTA(Y6264:DP6267)=0,0,AVERAGE(Y6265:DP6265))</f>
        <v>0</v>
      </c>
      <c r="U6265" s="88">
        <f t="shared" ref="U6265" si="16545">IF(COUNTA(Y6264:DP6267)=0,0,_xlfn.MINIFS(Y6265:DP6265,Y6267:DP6267,U6267))</f>
        <v>0</v>
      </c>
      <c r="V6265" s="89">
        <f t="array" ref="V6265">IF(COUNTA(Y6264:DP6267)=0,0,IF(ISERROR(HLOOKUP(V6267,Y6267:DP6267,1,FALSE)),0,INDEX(Y6265:DP6265,MATCH(V6264&amp;V6267,Y6264:DP6264&amp;Y6267:DP6267,0))))</f>
        <v>0</v>
      </c>
      <c r="W6265" s="90">
        <f t="array" ref="W6265">IF(COUNTA(Y6264:DP6267)=0,0,IF(ISERROR(HLOOKUP(W6267,Y6267:DP6267,1,FALSE)),0,AVERAGEIF(Y6267:DP6267,$W6267,Y6265:DP6265)))</f>
        <v>0</v>
      </c>
      <c r="X6265" s="107"/>
    </row>
    <row r="6266" spans="2:26">
      <c r="B6266" s="83"/>
      <c r="C6266" s="84"/>
      <c r="D6266" s="83"/>
      <c r="E6266" s="83"/>
      <c r="F6266" s="83"/>
      <c r="G6266" s="83"/>
      <c r="H6266" s="83"/>
      <c r="I6266" s="83"/>
      <c r="J6266" s="83"/>
      <c r="K6266" s="83"/>
      <c r="L6266" s="83"/>
      <c r="M6266" s="83"/>
      <c r="N6266" s="83"/>
      <c r="O6266" s="83"/>
      <c r="P6266" s="84"/>
      <c r="Q6266" s="217"/>
      <c r="R6266" s="91">
        <f t="shared" ref="R6266" si="16546">IF(COUNTA(Y6264:DP6267)=0,0,HLOOKUP(R6265,Y6265:DP6267,2,FALSE))</f>
        <v>0</v>
      </c>
      <c r="S6266" s="92">
        <f t="shared" ref="S6266" si="16547">IF(COUNTA(Y6264:DP6267)=0,0,HLOOKUP(S6264,Y6264:DP6267,3,FALSE))</f>
        <v>0</v>
      </c>
      <c r="T6266" s="93"/>
      <c r="U6266" s="94">
        <f t="array" ref="U6266">IF(COUNTA(Y6264:DP6267)=0,0,IF(ISERROR(HLOOKUP(U6267,Y6267:DP6267,1,FALSE)),0,INDEX(Y6266:DP6266,MATCH(U6265&amp;U6267,Y6265:DP6265&amp;Y6267:DP6267,0))))</f>
        <v>0</v>
      </c>
      <c r="V6266" s="94">
        <f t="array" ref="V6266">IF(COUNTA(Y6264:DP6267)=0,0,IF(ISERROR(HLOOKUP(V6267,Y6267:DP6267,1,FALSE)),0,INDEX(Y6266:DP6266,MATCH(V6265&amp;V6267,Y6265:DP6265&amp;Y6267:DP6267,0))))</f>
        <v>0</v>
      </c>
      <c r="W6266" s="95"/>
      <c r="X6266" s="108"/>
    </row>
    <row r="6267" spans="2:26" ht="13.9" thickBot="1">
      <c r="B6267" s="96"/>
      <c r="C6267" s="97"/>
      <c r="D6267" s="96"/>
      <c r="E6267" s="96"/>
      <c r="F6267" s="96"/>
      <c r="G6267" s="96"/>
      <c r="H6267" s="96"/>
      <c r="I6267" s="96"/>
      <c r="J6267" s="96"/>
      <c r="K6267" s="96"/>
      <c r="L6267" s="96"/>
      <c r="M6267" s="96"/>
      <c r="N6267" s="96"/>
      <c r="O6267" s="96"/>
      <c r="P6267" s="97"/>
      <c r="Q6267" s="218"/>
      <c r="R6267" s="98" t="str">
        <f t="shared" ref="R6267" si="16548">IF(COUNTA(Y6264:DP6267)=0,"none",HLOOKUP(R6265,Y6265:DP6267,3,FALSE))</f>
        <v>none</v>
      </c>
      <c r="S6267" s="99" t="str">
        <f t="shared" ref="S6267" si="16549">IF(COUNTA(Y6264:DP6267)=0,"none",HLOOKUP(S6264,Y6264:DP6267,4,FALSE))</f>
        <v>none</v>
      </c>
      <c r="T6267" s="100"/>
      <c r="U6267" s="100" t="str">
        <f t="array" ref="U6267">IF(COUNTA(Y6264:DP6267)=0,"none",IF($U$2="WAHR",$W$3,Abfrage!$F$4))</f>
        <v>none</v>
      </c>
      <c r="V6267" s="100" t="str">
        <f t="array" ref="V6267">IF(COUNTA(Y6264:DP6267)=0,"none",IF($U$2="WAHR",$W$3,Abfrage!$F$4))</f>
        <v>none</v>
      </c>
      <c r="W6267" s="100" t="str">
        <f t="array" ref="W6267">IF(COUNTA(Y6264:DP6267)=0,"none",IF($U$2="WAHR",$W$3,Abfrage!$F$4))</f>
        <v>none</v>
      </c>
      <c r="X6267" s="109"/>
    </row>
    <row r="6268" spans="2:26">
      <c r="B6268" s="75" t="s">
        <v>3832</v>
      </c>
      <c r="C6268" s="76">
        <v>1000406837</v>
      </c>
      <c r="D6268" s="75" t="s">
        <v>95</v>
      </c>
      <c r="E6268" s="75" t="s">
        <v>148</v>
      </c>
      <c r="F6268" s="75" t="s">
        <v>2271</v>
      </c>
      <c r="G6268" s="75" t="s">
        <v>3833</v>
      </c>
      <c r="H6268" s="75" t="e">
        <v>#N/A</v>
      </c>
      <c r="I6268" s="75" t="s">
        <v>155</v>
      </c>
      <c r="J6268" s="75" t="s">
        <v>3834</v>
      </c>
      <c r="K6268" s="75" t="s">
        <v>1136</v>
      </c>
      <c r="L6268" s="75" t="s">
        <v>1136</v>
      </c>
      <c r="M6268" s="75" t="s">
        <v>313</v>
      </c>
      <c r="N6268" s="75" t="s">
        <v>327</v>
      </c>
      <c r="O6268" s="75" t="s">
        <v>306</v>
      </c>
      <c r="P6268" s="76" t="s">
        <v>306</v>
      </c>
      <c r="Q6268" s="216"/>
      <c r="R6268" s="77" t="str">
        <f t="shared" ref="R6268" si="16550">IF(COUNTA(Y6268:DP6271)=0,"01.01.1900",INDEX(Y6268:DP6268,MATCH(R6269,Y6269:DP6269,0)))</f>
        <v>01.01.1900</v>
      </c>
      <c r="S6268" s="78" t="str">
        <f t="shared" ref="S6268" si="16551">IF(COUNTA(Y6268:DP6271)=0,"01.01.1900",MAX(Y6268:DP6268))</f>
        <v>01.01.1900</v>
      </c>
      <c r="T6268" s="79"/>
      <c r="U6268" s="80" t="str">
        <f t="array" ref="U6268">IF(COUNTA(Y6268:DP6271)=0,"01.01.1900",IF(ISERROR(HLOOKUP(U6271,Y6271:DP6271,1,FALSE)),"01.01.1900",INDEX(Y6268:DP6268,MATCH(U6269&amp;U6271,Y6269:DP6269&amp;Y6271:DP6271,0))))</f>
        <v>01.01.1900</v>
      </c>
      <c r="V6268" s="81" t="str">
        <f t="shared" ref="V6268" si="16552">IF(COUNTA(Y6268:DP6271)=0,"01.01.1900",_xlfn.MAXIFS(Y6268:DP6268,Y6271:DP6271,V6271))</f>
        <v>01.01.1900</v>
      </c>
      <c r="W6268" s="82"/>
      <c r="X6268" s="106"/>
    </row>
    <row r="6269" spans="2:26">
      <c r="B6269" s="83"/>
      <c r="C6269" s="84"/>
      <c r="D6269" s="83"/>
      <c r="E6269" s="83"/>
      <c r="F6269" s="83"/>
      <c r="G6269" s="83"/>
      <c r="H6269" s="83"/>
      <c r="I6269" s="83"/>
      <c r="J6269" s="83"/>
      <c r="K6269" s="83"/>
      <c r="L6269" s="83"/>
      <c r="M6269" s="83"/>
      <c r="N6269" s="83"/>
      <c r="O6269" s="83"/>
      <c r="P6269" s="84"/>
      <c r="Q6269" s="217"/>
      <c r="R6269" s="85">
        <f t="shared" ref="R6269" si="16553">IF(COUNTA(Y6268:DP6271)=0,0,MIN(Y6269:DP6269))</f>
        <v>0</v>
      </c>
      <c r="S6269" s="86">
        <f t="shared" ref="S6269" si="16554">IF(COUNTA(Y6268:DP6271)=0,0,HLOOKUP(S6268,Y6268:DP6271,2,FALSE))</f>
        <v>0</v>
      </c>
      <c r="T6269" s="87">
        <f t="shared" ref="T6269" si="16555">IF(COUNTA(Y6268:DP6271)=0,0,AVERAGE(Y6269:DP6269))</f>
        <v>0</v>
      </c>
      <c r="U6269" s="88">
        <f t="shared" ref="U6269" si="16556">IF(COUNTA(Y6268:DP6271)=0,0,_xlfn.MINIFS(Y6269:DP6269,Y6271:DP6271,U6271))</f>
        <v>0</v>
      </c>
      <c r="V6269" s="89">
        <f t="array" ref="V6269">IF(COUNTA(Y6268:DP6271)=0,0,IF(ISERROR(HLOOKUP(V6271,Y6271:DP6271,1,FALSE)),0,INDEX(Y6269:DP6269,MATCH(V6268&amp;V6271,Y6268:DP6268&amp;Y6271:DP6271,0))))</f>
        <v>0</v>
      </c>
      <c r="W6269" s="90">
        <f t="array" ref="W6269">IF(COUNTA(Y6268:DP6271)=0,0,IF(ISERROR(HLOOKUP(W6271,Y6271:DP6271,1,FALSE)),0,AVERAGEIF(Y6271:DP6271,$W6271,Y6269:DP6269)))</f>
        <v>0</v>
      </c>
      <c r="X6269" s="107"/>
    </row>
    <row r="6270" spans="2:26">
      <c r="B6270" s="83"/>
      <c r="C6270" s="84"/>
      <c r="D6270" s="83"/>
      <c r="E6270" s="83"/>
      <c r="F6270" s="83"/>
      <c r="G6270" s="83"/>
      <c r="H6270" s="83"/>
      <c r="I6270" s="83"/>
      <c r="J6270" s="83"/>
      <c r="K6270" s="83"/>
      <c r="L6270" s="83"/>
      <c r="M6270" s="83"/>
      <c r="N6270" s="83"/>
      <c r="O6270" s="83"/>
      <c r="P6270" s="84"/>
      <c r="Q6270" s="217"/>
      <c r="R6270" s="91">
        <f t="shared" ref="R6270" si="16557">IF(COUNTA(Y6268:DP6271)=0,0,HLOOKUP(R6269,Y6269:DP6271,2,FALSE))</f>
        <v>0</v>
      </c>
      <c r="S6270" s="92">
        <f t="shared" ref="S6270" si="16558">IF(COUNTA(Y6268:DP6271)=0,0,HLOOKUP(S6268,Y6268:DP6271,3,FALSE))</f>
        <v>0</v>
      </c>
      <c r="T6270" s="93"/>
      <c r="U6270" s="94">
        <f t="array" ref="U6270">IF(COUNTA(Y6268:DP6271)=0,0,IF(ISERROR(HLOOKUP(U6271,Y6271:DP6271,1,FALSE)),0,INDEX(Y6270:DP6270,MATCH(U6269&amp;U6271,Y6269:DP6269&amp;Y6271:DP6271,0))))</f>
        <v>0</v>
      </c>
      <c r="V6270" s="94">
        <f t="array" ref="V6270">IF(COUNTA(Y6268:DP6271)=0,0,IF(ISERROR(HLOOKUP(V6271,Y6271:DP6271,1,FALSE)),0,INDEX(Y6270:DP6270,MATCH(V6269&amp;V6271,Y6269:DP6269&amp;Y6271:DP6271,0))))</f>
        <v>0</v>
      </c>
      <c r="W6270" s="95"/>
      <c r="X6270" s="108"/>
    </row>
    <row r="6271" spans="2:26" ht="13.9" thickBot="1">
      <c r="B6271" s="96"/>
      <c r="C6271" s="97"/>
      <c r="D6271" s="96"/>
      <c r="E6271" s="96"/>
      <c r="F6271" s="96"/>
      <c r="G6271" s="96"/>
      <c r="H6271" s="96"/>
      <c r="I6271" s="96"/>
      <c r="J6271" s="96"/>
      <c r="K6271" s="96"/>
      <c r="L6271" s="96"/>
      <c r="M6271" s="96"/>
      <c r="N6271" s="96"/>
      <c r="O6271" s="96"/>
      <c r="P6271" s="97"/>
      <c r="Q6271" s="218"/>
      <c r="R6271" s="98" t="str">
        <f t="shared" ref="R6271" si="16559">IF(COUNTA(Y6268:DP6271)=0,"none",HLOOKUP(R6269,Y6269:DP6271,3,FALSE))</f>
        <v>none</v>
      </c>
      <c r="S6271" s="99" t="str">
        <f t="shared" ref="S6271" si="16560">IF(COUNTA(Y6268:DP6271)=0,"none",HLOOKUP(S6268,Y6268:DP6271,4,FALSE))</f>
        <v>none</v>
      </c>
      <c r="T6271" s="100"/>
      <c r="U6271" s="100" t="str">
        <f t="array" ref="U6271">IF(COUNTA(Y6268:DP6271)=0,"none",IF($U$2="WAHR",$W$3,Abfrage!$F$4))</f>
        <v>none</v>
      </c>
      <c r="V6271" s="100" t="str">
        <f t="array" ref="V6271">IF(COUNTA(Y6268:DP6271)=0,"none",IF($U$2="WAHR",$W$3,Abfrage!$F$4))</f>
        <v>none</v>
      </c>
      <c r="W6271" s="100" t="str">
        <f t="array" ref="W6271">IF(COUNTA(Y6268:DP6271)=0,"none",IF($U$2="WAHR",$W$3,Abfrage!$F$4))</f>
        <v>none</v>
      </c>
      <c r="X6271" s="109"/>
    </row>
    <row r="6272" spans="2:26">
      <c r="B6272" s="75" t="s">
        <v>3835</v>
      </c>
      <c r="C6272" s="76">
        <v>1000406785</v>
      </c>
      <c r="D6272" s="75" t="s">
        <v>95</v>
      </c>
      <c r="E6272" s="75" t="s">
        <v>90</v>
      </c>
      <c r="F6272" s="75" t="s">
        <v>685</v>
      </c>
      <c r="G6272" s="75" t="s">
        <v>685</v>
      </c>
      <c r="H6272" s="75" t="e">
        <v>#N/A</v>
      </c>
      <c r="I6272" s="75" t="s">
        <v>2307</v>
      </c>
      <c r="J6272" s="75" t="s">
        <v>3836</v>
      </c>
      <c r="K6272" s="75" t="s">
        <v>628</v>
      </c>
      <c r="L6272" s="75" t="s">
        <v>339</v>
      </c>
      <c r="M6272" s="75" t="s">
        <v>306</v>
      </c>
      <c r="N6272" s="75" t="s">
        <v>327</v>
      </c>
      <c r="O6272" s="75" t="s">
        <v>306</v>
      </c>
      <c r="P6272" s="76" t="s">
        <v>306</v>
      </c>
      <c r="Q6272" s="216"/>
      <c r="R6272" s="77" t="str">
        <f t="shared" ref="R6272" si="16561">IF(COUNTA(Y6272:DP6275)=0,"01.01.1900",INDEX(Y6272:DP6272,MATCH(R6273,Y6273:DP6273,0)))</f>
        <v>01.01.1900</v>
      </c>
      <c r="S6272" s="78" t="str">
        <f t="shared" ref="S6272" si="16562">IF(COUNTA(Y6272:DP6275)=0,"01.01.1900",MAX(Y6272:DP6272))</f>
        <v>01.01.1900</v>
      </c>
      <c r="T6272" s="79"/>
      <c r="U6272" s="80" t="str">
        <f t="array" ref="U6272">IF(COUNTA(Y6272:DP6275)=0,"01.01.1900",IF(ISERROR(HLOOKUP(U6275,Y6275:DP6275,1,FALSE)),"01.01.1900",INDEX(Y6272:DP6272,MATCH(U6273&amp;U6275,Y6273:DP6273&amp;Y6275:DP6275,0))))</f>
        <v>01.01.1900</v>
      </c>
      <c r="V6272" s="81" t="str">
        <f t="shared" ref="V6272" si="16563">IF(COUNTA(Y6272:DP6275)=0,"01.01.1900",_xlfn.MAXIFS(Y6272:DP6272,Y6275:DP6275,V6275))</f>
        <v>01.01.1900</v>
      </c>
      <c r="W6272" s="82"/>
      <c r="X6272" s="106"/>
    </row>
    <row r="6273" spans="2:26">
      <c r="B6273" s="83"/>
      <c r="C6273" s="84"/>
      <c r="D6273" s="83"/>
      <c r="E6273" s="83"/>
      <c r="F6273" s="83"/>
      <c r="G6273" s="83"/>
      <c r="H6273" s="83"/>
      <c r="I6273" s="83"/>
      <c r="J6273" s="83"/>
      <c r="K6273" s="83"/>
      <c r="L6273" s="83"/>
      <c r="M6273" s="83"/>
      <c r="N6273" s="83"/>
      <c r="O6273" s="83"/>
      <c r="P6273" s="84"/>
      <c r="Q6273" s="217"/>
      <c r="R6273" s="85">
        <f t="shared" ref="R6273" si="16564">IF(COUNTA(Y6272:DP6275)=0,0,MIN(Y6273:DP6273))</f>
        <v>0</v>
      </c>
      <c r="S6273" s="86">
        <f t="shared" ref="S6273" si="16565">IF(COUNTA(Y6272:DP6275)=0,0,HLOOKUP(S6272,Y6272:DP6275,2,FALSE))</f>
        <v>0</v>
      </c>
      <c r="T6273" s="87">
        <f t="shared" ref="T6273" si="16566">IF(COUNTA(Y6272:DP6275)=0,0,AVERAGE(Y6273:DP6273))</f>
        <v>0</v>
      </c>
      <c r="U6273" s="88">
        <f t="shared" ref="U6273" si="16567">IF(COUNTA(Y6272:DP6275)=0,0,_xlfn.MINIFS(Y6273:DP6273,Y6275:DP6275,U6275))</f>
        <v>0</v>
      </c>
      <c r="V6273" s="89">
        <f t="array" ref="V6273">IF(COUNTA(Y6272:DP6275)=0,0,IF(ISERROR(HLOOKUP(V6275,Y6275:DP6275,1,FALSE)),0,INDEX(Y6273:DP6273,MATCH(V6272&amp;V6275,Y6272:DP6272&amp;Y6275:DP6275,0))))</f>
        <v>0</v>
      </c>
      <c r="W6273" s="90">
        <f t="array" ref="W6273">IF(COUNTA(Y6272:DP6275)=0,0,IF(ISERROR(HLOOKUP(W6275,Y6275:DP6275,1,FALSE)),0,AVERAGEIF(Y6275:DP6275,$W6275,Y6273:DP6273)))</f>
        <v>0</v>
      </c>
      <c r="X6273" s="107"/>
    </row>
    <row r="6274" spans="2:26">
      <c r="B6274" s="83"/>
      <c r="C6274" s="84"/>
      <c r="D6274" s="83"/>
      <c r="E6274" s="83"/>
      <c r="F6274" s="83"/>
      <c r="G6274" s="83"/>
      <c r="H6274" s="83"/>
      <c r="I6274" s="83"/>
      <c r="J6274" s="83"/>
      <c r="K6274" s="83"/>
      <c r="L6274" s="83"/>
      <c r="M6274" s="83"/>
      <c r="N6274" s="83"/>
      <c r="O6274" s="83"/>
      <c r="P6274" s="84"/>
      <c r="Q6274" s="217"/>
      <c r="R6274" s="91">
        <f t="shared" ref="R6274" si="16568">IF(COUNTA(Y6272:DP6275)=0,0,HLOOKUP(R6273,Y6273:DP6275,2,FALSE))</f>
        <v>0</v>
      </c>
      <c r="S6274" s="92">
        <f t="shared" ref="S6274" si="16569">IF(COUNTA(Y6272:DP6275)=0,0,HLOOKUP(S6272,Y6272:DP6275,3,FALSE))</f>
        <v>0</v>
      </c>
      <c r="T6274" s="93"/>
      <c r="U6274" s="94">
        <f t="array" ref="U6274">IF(COUNTA(Y6272:DP6275)=0,0,IF(ISERROR(HLOOKUP(U6275,Y6275:DP6275,1,FALSE)),0,INDEX(Y6274:DP6274,MATCH(U6273&amp;U6275,Y6273:DP6273&amp;Y6275:DP6275,0))))</f>
        <v>0</v>
      </c>
      <c r="V6274" s="94">
        <f t="array" ref="V6274">IF(COUNTA(Y6272:DP6275)=0,0,IF(ISERROR(HLOOKUP(V6275,Y6275:DP6275,1,FALSE)),0,INDEX(Y6274:DP6274,MATCH(V6273&amp;V6275,Y6273:DP6273&amp;Y6275:DP6275,0))))</f>
        <v>0</v>
      </c>
      <c r="W6274" s="95"/>
      <c r="X6274" s="108"/>
    </row>
    <row r="6275" spans="2:26" ht="13.9" thickBot="1">
      <c r="B6275" s="96"/>
      <c r="C6275" s="97"/>
      <c r="D6275" s="96"/>
      <c r="E6275" s="96"/>
      <c r="F6275" s="96"/>
      <c r="G6275" s="96"/>
      <c r="H6275" s="96"/>
      <c r="I6275" s="96"/>
      <c r="J6275" s="96"/>
      <c r="K6275" s="96"/>
      <c r="L6275" s="96"/>
      <c r="M6275" s="96"/>
      <c r="N6275" s="96"/>
      <c r="O6275" s="96"/>
      <c r="P6275" s="97"/>
      <c r="Q6275" s="218"/>
      <c r="R6275" s="98" t="str">
        <f t="shared" ref="R6275" si="16570">IF(COUNTA(Y6272:DP6275)=0,"none",HLOOKUP(R6273,Y6273:DP6275,3,FALSE))</f>
        <v>none</v>
      </c>
      <c r="S6275" s="99" t="str">
        <f t="shared" ref="S6275" si="16571">IF(COUNTA(Y6272:DP6275)=0,"none",HLOOKUP(S6272,Y6272:DP6275,4,FALSE))</f>
        <v>none</v>
      </c>
      <c r="T6275" s="100"/>
      <c r="U6275" s="100" t="str">
        <f t="array" ref="U6275">IF(COUNTA(Y6272:DP6275)=0,"none",IF($U$2="WAHR",$W$3,Abfrage!$F$4))</f>
        <v>none</v>
      </c>
      <c r="V6275" s="100" t="str">
        <f t="array" ref="V6275">IF(COUNTA(Y6272:DP6275)=0,"none",IF($U$2="WAHR",$W$3,Abfrage!$F$4))</f>
        <v>none</v>
      </c>
      <c r="W6275" s="100" t="str">
        <f t="array" ref="W6275">IF(COUNTA(Y6272:DP6275)=0,"none",IF($U$2="WAHR",$W$3,Abfrage!$F$4))</f>
        <v>none</v>
      </c>
      <c r="X6275" s="109"/>
    </row>
    <row r="6276" spans="2:26">
      <c r="B6276" s="75" t="s">
        <v>3837</v>
      </c>
      <c r="C6276" s="76">
        <v>1000406784</v>
      </c>
      <c r="D6276" s="75" t="s">
        <v>95</v>
      </c>
      <c r="E6276" s="75" t="s">
        <v>90</v>
      </c>
      <c r="F6276" s="75" t="s">
        <v>685</v>
      </c>
      <c r="G6276" s="75" t="s">
        <v>685</v>
      </c>
      <c r="H6276" s="75" t="e">
        <v>#N/A</v>
      </c>
      <c r="I6276" s="75" t="s">
        <v>2307</v>
      </c>
      <c r="J6276" s="75" t="s">
        <v>3838</v>
      </c>
      <c r="K6276" s="75" t="s">
        <v>900</v>
      </c>
      <c r="L6276" s="75" t="s">
        <v>900</v>
      </c>
      <c r="M6276" s="75" t="s">
        <v>306</v>
      </c>
      <c r="N6276" s="75" t="s">
        <v>327</v>
      </c>
      <c r="O6276" s="75" t="s">
        <v>306</v>
      </c>
      <c r="P6276" s="76" t="s">
        <v>306</v>
      </c>
      <c r="Q6276" s="216"/>
      <c r="R6276" s="77" t="str">
        <f t="shared" ref="R6276" si="16572">IF(COUNTA(Y6276:DP6279)=0,"01.01.1900",INDEX(Y6276:DP6276,MATCH(R6277,Y6277:DP6277,0)))</f>
        <v>01.01.1900</v>
      </c>
      <c r="S6276" s="78" t="str">
        <f t="shared" ref="S6276" si="16573">IF(COUNTA(Y6276:DP6279)=0,"01.01.1900",MAX(Y6276:DP6276))</f>
        <v>01.01.1900</v>
      </c>
      <c r="T6276" s="79"/>
      <c r="U6276" s="80" t="str">
        <f t="array" ref="U6276">IF(COUNTA(Y6276:DP6279)=0,"01.01.1900",IF(ISERROR(HLOOKUP(U6279,Y6279:DP6279,1,FALSE)),"01.01.1900",INDEX(Y6276:DP6276,MATCH(U6277&amp;U6279,Y6277:DP6277&amp;Y6279:DP6279,0))))</f>
        <v>01.01.1900</v>
      </c>
      <c r="V6276" s="81" t="str">
        <f t="shared" ref="V6276" si="16574">IF(COUNTA(Y6276:DP6279)=0,"01.01.1900",_xlfn.MAXIFS(Y6276:DP6276,Y6279:DP6279,V6279))</f>
        <v>01.01.1900</v>
      </c>
      <c r="W6276" s="82"/>
      <c r="X6276" s="106"/>
    </row>
    <row r="6277" spans="2:26">
      <c r="B6277" s="83"/>
      <c r="C6277" s="84"/>
      <c r="D6277" s="83"/>
      <c r="E6277" s="83"/>
      <c r="F6277" s="83"/>
      <c r="G6277" s="83"/>
      <c r="H6277" s="83"/>
      <c r="I6277" s="83"/>
      <c r="J6277" s="83"/>
      <c r="K6277" s="83"/>
      <c r="L6277" s="83"/>
      <c r="M6277" s="83"/>
      <c r="N6277" s="83"/>
      <c r="O6277" s="83"/>
      <c r="P6277" s="84"/>
      <c r="Q6277" s="217"/>
      <c r="R6277" s="85">
        <f t="shared" ref="R6277" si="16575">IF(COUNTA(Y6276:DP6279)=0,0,MIN(Y6277:DP6277))</f>
        <v>0</v>
      </c>
      <c r="S6277" s="86">
        <f t="shared" ref="S6277" si="16576">IF(COUNTA(Y6276:DP6279)=0,0,HLOOKUP(S6276,Y6276:DP6279,2,FALSE))</f>
        <v>0</v>
      </c>
      <c r="T6277" s="87">
        <f t="shared" ref="T6277" si="16577">IF(COUNTA(Y6276:DP6279)=0,0,AVERAGE(Y6277:DP6277))</f>
        <v>0</v>
      </c>
      <c r="U6277" s="88">
        <f t="shared" ref="U6277" si="16578">IF(COUNTA(Y6276:DP6279)=0,0,_xlfn.MINIFS(Y6277:DP6277,Y6279:DP6279,U6279))</f>
        <v>0</v>
      </c>
      <c r="V6277" s="89">
        <f t="array" ref="V6277">IF(COUNTA(Y6276:DP6279)=0,0,IF(ISERROR(HLOOKUP(V6279,Y6279:DP6279,1,FALSE)),0,INDEX(Y6277:DP6277,MATCH(V6276&amp;V6279,Y6276:DP6276&amp;Y6279:DP6279,0))))</f>
        <v>0</v>
      </c>
      <c r="W6277" s="90">
        <f t="array" ref="W6277">IF(COUNTA(Y6276:DP6279)=0,0,IF(ISERROR(HLOOKUP(W6279,Y6279:DP6279,1,FALSE)),0,AVERAGEIF(Y6279:DP6279,$W6279,Y6277:DP6277)))</f>
        <v>0</v>
      </c>
      <c r="X6277" s="107"/>
    </row>
    <row r="6278" spans="2:26">
      <c r="B6278" s="83"/>
      <c r="C6278" s="84"/>
      <c r="D6278" s="83"/>
      <c r="E6278" s="83"/>
      <c r="F6278" s="83"/>
      <c r="G6278" s="83"/>
      <c r="H6278" s="83"/>
      <c r="I6278" s="83"/>
      <c r="J6278" s="83"/>
      <c r="K6278" s="83"/>
      <c r="L6278" s="83"/>
      <c r="M6278" s="83"/>
      <c r="N6278" s="83"/>
      <c r="O6278" s="83"/>
      <c r="P6278" s="84"/>
      <c r="Q6278" s="217"/>
      <c r="R6278" s="91">
        <f t="shared" ref="R6278" si="16579">IF(COUNTA(Y6276:DP6279)=0,0,HLOOKUP(R6277,Y6277:DP6279,2,FALSE))</f>
        <v>0</v>
      </c>
      <c r="S6278" s="92">
        <f t="shared" ref="S6278" si="16580">IF(COUNTA(Y6276:DP6279)=0,0,HLOOKUP(S6276,Y6276:DP6279,3,FALSE))</f>
        <v>0</v>
      </c>
      <c r="T6278" s="93"/>
      <c r="U6278" s="94">
        <f t="array" ref="U6278">IF(COUNTA(Y6276:DP6279)=0,0,IF(ISERROR(HLOOKUP(U6279,Y6279:DP6279,1,FALSE)),0,INDEX(Y6278:DP6278,MATCH(U6277&amp;U6279,Y6277:DP6277&amp;Y6279:DP6279,0))))</f>
        <v>0</v>
      </c>
      <c r="V6278" s="94">
        <f t="array" ref="V6278">IF(COUNTA(Y6276:DP6279)=0,0,IF(ISERROR(HLOOKUP(V6279,Y6279:DP6279,1,FALSE)),0,INDEX(Y6278:DP6278,MATCH(V6277&amp;V6279,Y6277:DP6277&amp;Y6279:DP6279,0))))</f>
        <v>0</v>
      </c>
      <c r="W6278" s="95"/>
      <c r="X6278" s="108"/>
    </row>
    <row r="6279" spans="2:26" ht="13.9" thickBot="1">
      <c r="B6279" s="96"/>
      <c r="C6279" s="97"/>
      <c r="D6279" s="96"/>
      <c r="E6279" s="96"/>
      <c r="F6279" s="96"/>
      <c r="G6279" s="96"/>
      <c r="H6279" s="96"/>
      <c r="I6279" s="96"/>
      <c r="J6279" s="96"/>
      <c r="K6279" s="96"/>
      <c r="L6279" s="96"/>
      <c r="M6279" s="96"/>
      <c r="N6279" s="96"/>
      <c r="O6279" s="96"/>
      <c r="P6279" s="97"/>
      <c r="Q6279" s="218"/>
      <c r="R6279" s="98" t="str">
        <f t="shared" ref="R6279" si="16581">IF(COUNTA(Y6276:DP6279)=0,"none",HLOOKUP(R6277,Y6277:DP6279,3,FALSE))</f>
        <v>none</v>
      </c>
      <c r="S6279" s="99" t="str">
        <f t="shared" ref="S6279" si="16582">IF(COUNTA(Y6276:DP6279)=0,"none",HLOOKUP(S6276,Y6276:DP6279,4,FALSE))</f>
        <v>none</v>
      </c>
      <c r="T6279" s="100"/>
      <c r="U6279" s="100" t="str">
        <f t="array" ref="U6279">IF(COUNTA(Y6276:DP6279)=0,"none",IF($U$2="WAHR",$W$3,Abfrage!$F$4))</f>
        <v>none</v>
      </c>
      <c r="V6279" s="100" t="str">
        <f t="array" ref="V6279">IF(COUNTA(Y6276:DP6279)=0,"none",IF($U$2="WAHR",$W$3,Abfrage!$F$4))</f>
        <v>none</v>
      </c>
      <c r="W6279" s="100" t="str">
        <f t="array" ref="W6279">IF(COUNTA(Y6276:DP6279)=0,"none",IF($U$2="WAHR",$W$3,Abfrage!$F$4))</f>
        <v>none</v>
      </c>
      <c r="X6279" s="109"/>
    </row>
    <row r="6280" spans="2:26">
      <c r="B6280" s="75" t="s">
        <v>3839</v>
      </c>
      <c r="C6280" s="76">
        <v>1000406787</v>
      </c>
      <c r="D6280" s="75" t="s">
        <v>89</v>
      </c>
      <c r="E6280" s="75" t="s">
        <v>125</v>
      </c>
      <c r="F6280" s="75" t="s">
        <v>129</v>
      </c>
      <c r="G6280" s="75" t="s">
        <v>2169</v>
      </c>
      <c r="H6280" s="75" t="e">
        <v>#N/A</v>
      </c>
      <c r="I6280" s="75" t="s">
        <v>2307</v>
      </c>
      <c r="J6280" s="75" t="s">
        <v>3840</v>
      </c>
      <c r="K6280" s="75" t="s">
        <v>628</v>
      </c>
      <c r="L6280" s="75" t="s">
        <v>321</v>
      </c>
      <c r="M6280" s="75" t="s">
        <v>306</v>
      </c>
      <c r="N6280" s="75" t="s">
        <v>306</v>
      </c>
      <c r="O6280" s="75" t="s">
        <v>306</v>
      </c>
      <c r="P6280" s="76" t="s">
        <v>306</v>
      </c>
      <c r="Q6280" s="216"/>
      <c r="R6280" s="77" t="str">
        <f t="shared" ref="R6280" si="16583">IF(COUNTA(Y6280:DP6283)=0,"01.01.1900",INDEX(Y6280:DP6280,MATCH(R6281,Y6281:DP6281,0)))</f>
        <v>01.01.1900</v>
      </c>
      <c r="S6280" s="78" t="str">
        <f t="shared" ref="S6280" si="16584">IF(COUNTA(Y6280:DP6283)=0,"01.01.1900",MAX(Y6280:DP6280))</f>
        <v>01.01.1900</v>
      </c>
      <c r="T6280" s="79"/>
      <c r="U6280" s="80" t="str">
        <f t="array" ref="U6280">IF(COUNTA(Y6280:DP6283)=0,"01.01.1900",IF(ISERROR(HLOOKUP(U6283,Y6283:DP6283,1,FALSE)),"01.01.1900",INDEX(Y6280:DP6280,MATCH(U6281&amp;U6283,Y6281:DP6281&amp;Y6283:DP6283,0))))</f>
        <v>01.01.1900</v>
      </c>
      <c r="V6280" s="81" t="str">
        <f t="shared" ref="V6280" si="16585">IF(COUNTA(Y6280:DP6283)=0,"01.01.1900",_xlfn.MAXIFS(Y6280:DP6280,Y6283:DP6283,V6283))</f>
        <v>01.01.1900</v>
      </c>
      <c r="W6280" s="82"/>
      <c r="X6280" s="106"/>
    </row>
    <row r="6281" spans="2:26">
      <c r="B6281" s="83"/>
      <c r="C6281" s="84"/>
      <c r="D6281" s="83"/>
      <c r="E6281" s="83"/>
      <c r="F6281" s="83"/>
      <c r="G6281" s="83"/>
      <c r="H6281" s="83"/>
      <c r="I6281" s="83"/>
      <c r="J6281" s="83"/>
      <c r="K6281" s="83"/>
      <c r="L6281" s="83"/>
      <c r="M6281" s="83"/>
      <c r="N6281" s="83"/>
      <c r="O6281" s="83"/>
      <c r="P6281" s="84"/>
      <c r="Q6281" s="217"/>
      <c r="R6281" s="85">
        <f t="shared" ref="R6281" si="16586">IF(COUNTA(Y6280:DP6283)=0,0,MIN(Y6281:DP6281))</f>
        <v>0</v>
      </c>
      <c r="S6281" s="86">
        <f t="shared" ref="S6281" si="16587">IF(COUNTA(Y6280:DP6283)=0,0,HLOOKUP(S6280,Y6280:DP6283,2,FALSE))</f>
        <v>0</v>
      </c>
      <c r="T6281" s="87">
        <f t="shared" ref="T6281" si="16588">IF(COUNTA(Y6280:DP6283)=0,0,AVERAGE(Y6281:DP6281))</f>
        <v>0</v>
      </c>
      <c r="U6281" s="88">
        <f t="shared" ref="U6281" si="16589">IF(COUNTA(Y6280:DP6283)=0,0,_xlfn.MINIFS(Y6281:DP6281,Y6283:DP6283,U6283))</f>
        <v>0</v>
      </c>
      <c r="V6281" s="89">
        <f t="array" ref="V6281">IF(COUNTA(Y6280:DP6283)=0,0,IF(ISERROR(HLOOKUP(V6283,Y6283:DP6283,1,FALSE)),0,INDEX(Y6281:DP6281,MATCH(V6280&amp;V6283,Y6280:DP6280&amp;Y6283:DP6283,0))))</f>
        <v>0</v>
      </c>
      <c r="W6281" s="90">
        <f t="array" ref="W6281">IF(COUNTA(Y6280:DP6283)=0,0,IF(ISERROR(HLOOKUP(W6283,Y6283:DP6283,1,FALSE)),0,AVERAGEIF(Y6283:DP6283,$W6283,Y6281:DP6281)))</f>
        <v>0</v>
      </c>
      <c r="X6281" s="107"/>
    </row>
    <row r="6282" spans="2:26">
      <c r="B6282" s="83"/>
      <c r="C6282" s="84"/>
      <c r="D6282" s="83"/>
      <c r="E6282" s="83"/>
      <c r="F6282" s="83"/>
      <c r="G6282" s="83"/>
      <c r="H6282" s="83"/>
      <c r="I6282" s="83"/>
      <c r="J6282" s="83"/>
      <c r="K6282" s="83"/>
      <c r="L6282" s="83"/>
      <c r="M6282" s="83"/>
      <c r="N6282" s="83"/>
      <c r="O6282" s="83"/>
      <c r="P6282" s="84"/>
      <c r="Q6282" s="217"/>
      <c r="R6282" s="91">
        <f t="shared" ref="R6282" si="16590">IF(COUNTA(Y6280:DP6283)=0,0,HLOOKUP(R6281,Y6281:DP6283,2,FALSE))</f>
        <v>0</v>
      </c>
      <c r="S6282" s="92">
        <f t="shared" ref="S6282" si="16591">IF(COUNTA(Y6280:DP6283)=0,0,HLOOKUP(S6280,Y6280:DP6283,3,FALSE))</f>
        <v>0</v>
      </c>
      <c r="T6282" s="93"/>
      <c r="U6282" s="94">
        <f t="array" ref="U6282">IF(COUNTA(Y6280:DP6283)=0,0,IF(ISERROR(HLOOKUP(U6283,Y6283:DP6283,1,FALSE)),0,INDEX(Y6282:DP6282,MATCH(U6281&amp;U6283,Y6281:DP6281&amp;Y6283:DP6283,0))))</f>
        <v>0</v>
      </c>
      <c r="V6282" s="94">
        <f t="array" ref="V6282">IF(COUNTA(Y6280:DP6283)=0,0,IF(ISERROR(HLOOKUP(V6283,Y6283:DP6283,1,FALSE)),0,INDEX(Y6282:DP6282,MATCH(V6281&amp;V6283,Y6281:DP6281&amp;Y6283:DP6283,0))))</f>
        <v>0</v>
      </c>
      <c r="W6282" s="95"/>
      <c r="X6282" s="108"/>
    </row>
    <row r="6283" spans="2:26" ht="13.9" thickBot="1">
      <c r="B6283" s="96"/>
      <c r="C6283" s="97"/>
      <c r="D6283" s="96"/>
      <c r="E6283" s="96"/>
      <c r="F6283" s="96"/>
      <c r="G6283" s="96"/>
      <c r="H6283" s="96"/>
      <c r="I6283" s="96"/>
      <c r="J6283" s="96"/>
      <c r="K6283" s="96"/>
      <c r="L6283" s="96"/>
      <c r="M6283" s="96"/>
      <c r="N6283" s="96"/>
      <c r="O6283" s="96"/>
      <c r="P6283" s="97"/>
      <c r="Q6283" s="218"/>
      <c r="R6283" s="98" t="str">
        <f t="shared" ref="R6283" si="16592">IF(COUNTA(Y6280:DP6283)=0,"none",HLOOKUP(R6281,Y6281:DP6283,3,FALSE))</f>
        <v>none</v>
      </c>
      <c r="S6283" s="99" t="str">
        <f t="shared" ref="S6283" si="16593">IF(COUNTA(Y6280:DP6283)=0,"none",HLOOKUP(S6280,Y6280:DP6283,4,FALSE))</f>
        <v>none</v>
      </c>
      <c r="T6283" s="100"/>
      <c r="U6283" s="100" t="str">
        <f t="array" ref="U6283">IF(COUNTA(Y6280:DP6283)=0,"none",IF($U$2="WAHR",$W$3,Abfrage!$F$4))</f>
        <v>none</v>
      </c>
      <c r="V6283" s="100" t="str">
        <f t="array" ref="V6283">IF(COUNTA(Y6280:DP6283)=0,"none",IF($U$2="WAHR",$W$3,Abfrage!$F$4))</f>
        <v>none</v>
      </c>
      <c r="W6283" s="100" t="str">
        <f t="array" ref="W6283">IF(COUNTA(Y6280:DP6283)=0,"none",IF($U$2="WAHR",$W$3,Abfrage!$F$4))</f>
        <v>none</v>
      </c>
      <c r="X6283" s="109"/>
    </row>
    <row r="6284" spans="2:26">
      <c r="B6284" s="75" t="s">
        <v>3841</v>
      </c>
      <c r="C6284" s="76">
        <v>1000406786</v>
      </c>
      <c r="D6284" s="75" t="s">
        <v>95</v>
      </c>
      <c r="E6284" s="75" t="s">
        <v>90</v>
      </c>
      <c r="F6284" s="75" t="s">
        <v>685</v>
      </c>
      <c r="G6284" s="75" t="s">
        <v>685</v>
      </c>
      <c r="H6284" s="75" t="s">
        <v>3842</v>
      </c>
      <c r="I6284" s="75" t="s">
        <v>2307</v>
      </c>
      <c r="J6284" s="75" t="s">
        <v>3843</v>
      </c>
      <c r="K6284" s="75" t="s">
        <v>339</v>
      </c>
      <c r="L6284" s="75" t="s">
        <v>321</v>
      </c>
      <c r="M6284" s="75" t="s">
        <v>306</v>
      </c>
      <c r="N6284" s="75" t="s">
        <v>327</v>
      </c>
      <c r="O6284" s="75" t="s">
        <v>306</v>
      </c>
      <c r="P6284" s="76" t="s">
        <v>306</v>
      </c>
      <c r="Q6284" s="216"/>
      <c r="R6284" s="77" t="str">
        <f t="shared" ref="R6284" si="16594">IF(COUNTA(Y6284:DP6287)=0,"01.01.1900",INDEX(Y6284:DP6284,MATCH(R6285,Y6285:DP6285,0)))</f>
        <v>01.01.1900</v>
      </c>
      <c r="S6284" s="78" t="str">
        <f t="shared" ref="S6284" si="16595">IF(COUNTA(Y6284:DP6287)=0,"01.01.1900",MAX(Y6284:DP6284))</f>
        <v>01.01.1900</v>
      </c>
      <c r="T6284" s="79"/>
      <c r="U6284" s="80" t="str">
        <f t="array" ref="U6284">IF(COUNTA(Y6284:DP6287)=0,"01.01.1900",IF(ISERROR(HLOOKUP(U6287,Y6287:DP6287,1,FALSE)),"01.01.1900",INDEX(Y6284:DP6284,MATCH(U6285&amp;U6287,Y6285:DP6285&amp;Y6287:DP6287,0))))</f>
        <v>01.01.1900</v>
      </c>
      <c r="V6284" s="81" t="str">
        <f t="shared" ref="V6284" si="16596">IF(COUNTA(Y6284:DP6287)=0,"01.01.1900",_xlfn.MAXIFS(Y6284:DP6284,Y6287:DP6287,V6287))</f>
        <v>01.01.1900</v>
      </c>
      <c r="W6284" s="82"/>
      <c r="X6284" s="106"/>
    </row>
    <row r="6285" spans="2:26">
      <c r="B6285" s="83"/>
      <c r="C6285" s="84"/>
      <c r="D6285" s="83"/>
      <c r="E6285" s="83"/>
      <c r="F6285" s="83"/>
      <c r="G6285" s="83"/>
      <c r="H6285" s="83"/>
      <c r="I6285" s="83"/>
      <c r="J6285" s="83"/>
      <c r="K6285" s="83"/>
      <c r="L6285" s="83"/>
      <c r="M6285" s="83"/>
      <c r="N6285" s="83"/>
      <c r="O6285" s="83"/>
      <c r="P6285" s="84"/>
      <c r="Q6285" s="217"/>
      <c r="R6285" s="85">
        <f t="shared" ref="R6285" si="16597">IF(COUNTA(Y6284:DP6287)=0,0,MIN(Y6285:DP6285))</f>
        <v>0</v>
      </c>
      <c r="S6285" s="86">
        <f t="shared" ref="S6285" si="16598">IF(COUNTA(Y6284:DP6287)=0,0,HLOOKUP(S6284,Y6284:DP6287,2,FALSE))</f>
        <v>0</v>
      </c>
      <c r="T6285" s="87">
        <f t="shared" ref="T6285" si="16599">IF(COUNTA(Y6284:DP6287)=0,0,AVERAGE(Y6285:DP6285))</f>
        <v>0</v>
      </c>
      <c r="U6285" s="88">
        <f t="shared" ref="U6285" si="16600">IF(COUNTA(Y6284:DP6287)=0,0,_xlfn.MINIFS(Y6285:DP6285,Y6287:DP6287,U6287))</f>
        <v>0</v>
      </c>
      <c r="V6285" s="89">
        <f t="array" ref="V6285">IF(COUNTA(Y6284:DP6287)=0,0,IF(ISERROR(HLOOKUP(V6287,Y6287:DP6287,1,FALSE)),0,INDEX(Y6285:DP6285,MATCH(V6284&amp;V6287,Y6284:DP6284&amp;Y6287:DP6287,0))))</f>
        <v>0</v>
      </c>
      <c r="W6285" s="90">
        <f t="array" ref="W6285">IF(COUNTA(Y6284:DP6287)=0,0,IF(ISERROR(HLOOKUP(W6287,Y6287:DP6287,1,FALSE)),0,AVERAGEIF(Y6287:DP6287,$W6287,Y6285:DP6285)))</f>
        <v>0</v>
      </c>
      <c r="X6285" s="107"/>
    </row>
    <row r="6286" spans="2:26">
      <c r="B6286" s="83"/>
      <c r="C6286" s="84"/>
      <c r="D6286" s="83"/>
      <c r="E6286" s="83"/>
      <c r="F6286" s="83"/>
      <c r="G6286" s="83"/>
      <c r="H6286" s="83"/>
      <c r="I6286" s="83"/>
      <c r="J6286" s="83"/>
      <c r="K6286" s="83"/>
      <c r="L6286" s="83"/>
      <c r="M6286" s="83"/>
      <c r="N6286" s="83"/>
      <c r="O6286" s="83"/>
      <c r="P6286" s="84"/>
      <c r="Q6286" s="217"/>
      <c r="R6286" s="91">
        <f t="shared" ref="R6286" si="16601">IF(COUNTA(Y6284:DP6287)=0,0,HLOOKUP(R6285,Y6285:DP6287,2,FALSE))</f>
        <v>0</v>
      </c>
      <c r="S6286" s="92">
        <f t="shared" ref="S6286" si="16602">IF(COUNTA(Y6284:DP6287)=0,0,HLOOKUP(S6284,Y6284:DP6287,3,FALSE))</f>
        <v>0</v>
      </c>
      <c r="T6286" s="93"/>
      <c r="U6286" s="94">
        <f t="array" ref="U6286">IF(COUNTA(Y6284:DP6287)=0,0,IF(ISERROR(HLOOKUP(U6287,Y6287:DP6287,1,FALSE)),0,INDEX(Y6286:DP6286,MATCH(U6285&amp;U6287,Y6285:DP6285&amp;Y6287:DP6287,0))))</f>
        <v>0</v>
      </c>
      <c r="V6286" s="94">
        <f t="array" ref="V6286">IF(COUNTA(Y6284:DP6287)=0,0,IF(ISERROR(HLOOKUP(V6287,Y6287:DP6287,1,FALSE)),0,INDEX(Y6286:DP6286,MATCH(V6285&amp;V6287,Y6285:DP6285&amp;Y6287:DP6287,0))))</f>
        <v>0</v>
      </c>
      <c r="W6286" s="95"/>
      <c r="X6286" s="108"/>
    </row>
    <row r="6287" spans="2:26" ht="13.9" thickBot="1">
      <c r="B6287" s="96"/>
      <c r="C6287" s="97"/>
      <c r="D6287" s="96"/>
      <c r="E6287" s="96"/>
      <c r="F6287" s="96"/>
      <c r="G6287" s="96"/>
      <c r="H6287" s="96"/>
      <c r="I6287" s="96"/>
      <c r="J6287" s="96"/>
      <c r="K6287" s="96"/>
      <c r="L6287" s="96"/>
      <c r="M6287" s="96"/>
      <c r="N6287" s="96"/>
      <c r="O6287" s="96"/>
      <c r="P6287" s="97"/>
      <c r="Q6287" s="218"/>
      <c r="R6287" s="98" t="str">
        <f t="shared" ref="R6287" si="16603">IF(COUNTA(Y6284:DP6287)=0,"none",HLOOKUP(R6285,Y6285:DP6287,3,FALSE))</f>
        <v>none</v>
      </c>
      <c r="S6287" s="99" t="str">
        <f t="shared" ref="S6287" si="16604">IF(COUNTA(Y6284:DP6287)=0,"none",HLOOKUP(S6284,Y6284:DP6287,4,FALSE))</f>
        <v>none</v>
      </c>
      <c r="T6287" s="100"/>
      <c r="U6287" s="100" t="str">
        <f t="array" ref="U6287">IF(COUNTA(Y6284:DP6287)=0,"none",IF($U$2="WAHR",$W$3,Abfrage!$F$4))</f>
        <v>none</v>
      </c>
      <c r="V6287" s="100" t="str">
        <f t="array" ref="V6287">IF(COUNTA(Y6284:DP6287)=0,"none",IF($U$2="WAHR",$W$3,Abfrage!$F$4))</f>
        <v>none</v>
      </c>
      <c r="W6287" s="100" t="str">
        <f t="array" ref="W6287">IF(COUNTA(Y6284:DP6287)=0,"none",IF($U$2="WAHR",$W$3,Abfrage!$F$4))</f>
        <v>none</v>
      </c>
      <c r="X6287" s="109"/>
    </row>
    <row r="6288" spans="2:26">
      <c r="B6288" s="75" t="s">
        <v>3844</v>
      </c>
      <c r="C6288" s="76">
        <v>1000299972</v>
      </c>
      <c r="D6288" s="75" t="s">
        <v>89</v>
      </c>
      <c r="E6288" s="75" t="s">
        <v>129</v>
      </c>
      <c r="F6288" s="75" t="s">
        <v>407</v>
      </c>
      <c r="G6288" s="75" t="s">
        <v>306</v>
      </c>
      <c r="H6288" s="75" t="e">
        <v>#N/A</v>
      </c>
      <c r="I6288" s="75" t="s">
        <v>79</v>
      </c>
      <c r="J6288" s="75" t="s">
        <v>3845</v>
      </c>
      <c r="K6288" s="75" t="s">
        <v>306</v>
      </c>
      <c r="L6288" s="75" t="s">
        <v>306</v>
      </c>
      <c r="M6288" s="75" t="s">
        <v>306</v>
      </c>
      <c r="N6288" s="75" t="s">
        <v>306</v>
      </c>
      <c r="O6288" s="75" t="s">
        <v>306</v>
      </c>
      <c r="P6288" s="76" t="s">
        <v>306</v>
      </c>
      <c r="Q6288" s="216"/>
      <c r="R6288" s="77">
        <f t="shared" ref="R6288" si="16605">IF(COUNTA(Y6288:DP6291)=0,"01.01.1900",INDEX(Y6288:DP6288,MATCH(R6289,Y6289:DP6289,0)))</f>
        <v>45849</v>
      </c>
      <c r="S6288" s="78">
        <f t="shared" ref="S6288" si="16606">IF(COUNTA(Y6288:DP6291)=0,"01.01.1900",MAX(Y6288:DP6288))</f>
        <v>45849</v>
      </c>
      <c r="T6288" s="79"/>
      <c r="U6288" s="80" t="str">
        <f t="array" ref="U6288">IF(COUNTA(Y6288:DP6291)=0,"01.01.1900",IF(ISERROR(HLOOKUP(U6291,Y6291:DP6291,1,FALSE)),"01.01.1900",INDEX(Y6288:DP6288,MATCH(U6289&amp;U6291,Y6289:DP6289&amp;Y6291:DP6291,0))))</f>
        <v>01.01.1900</v>
      </c>
      <c r="V6288" s="81">
        <f t="shared" ref="V6288" si="16607">IF(COUNTA(Y6288:DP6291)=0,"01.01.1900",_xlfn.MAXIFS(Y6288:DP6288,Y6291:DP6291,V6291))</f>
        <v>0</v>
      </c>
      <c r="W6288" s="82"/>
      <c r="X6288" s="106"/>
      <c r="Y6288" s="141">
        <v>45849</v>
      </c>
      <c r="Z6288" s="141">
        <v>45849</v>
      </c>
    </row>
    <row r="6289" spans="2:26">
      <c r="B6289" s="83"/>
      <c r="C6289" s="84"/>
      <c r="D6289" s="83"/>
      <c r="E6289" s="83"/>
      <c r="F6289" s="83"/>
      <c r="G6289" s="83"/>
      <c r="H6289" s="83"/>
      <c r="I6289" s="83"/>
      <c r="J6289" s="83"/>
      <c r="K6289" s="83"/>
      <c r="L6289" s="83"/>
      <c r="M6289" s="83"/>
      <c r="N6289" s="83"/>
      <c r="O6289" s="83"/>
      <c r="P6289" s="84"/>
      <c r="Q6289" s="217"/>
      <c r="R6289" s="85">
        <f t="shared" ref="R6289" si="16608">IF(COUNTA(Y6288:DP6291)=0,0,MIN(Y6289:DP6289))</f>
        <v>1.0149999999999999</v>
      </c>
      <c r="S6289" s="86">
        <f t="shared" ref="S6289" si="16609">IF(COUNTA(Y6288:DP6291)=0,0,HLOOKUP(S6288,Y6288:DP6291,2,FALSE))</f>
        <v>1.7052</v>
      </c>
      <c r="T6289" s="87">
        <f t="shared" ref="T6289" si="16610">IF(COUNTA(Y6288:DP6291)=0,0,AVERAGE(Y6289:DP6289))</f>
        <v>1.3601000000000001</v>
      </c>
      <c r="U6289" s="88">
        <f t="shared" ref="U6289" si="16611">IF(COUNTA(Y6288:DP6291)=0,0,_xlfn.MINIFS(Y6289:DP6289,Y6291:DP6291,U6291))</f>
        <v>0</v>
      </c>
      <c r="V6289" s="89">
        <f t="array" ref="V6289">IF(COUNTA(Y6288:DP6291)=0,0,IF(ISERROR(HLOOKUP(V6291,Y6291:DP6291,1,FALSE)),0,INDEX(Y6289:DP6289,MATCH(V6288&amp;V6291,Y6288:DP6288&amp;Y6291:DP6291,0))))</f>
        <v>0</v>
      </c>
      <c r="W6289" s="90">
        <f t="array" ref="W6289">IF(COUNTA(Y6288:DP6291)=0,0,IF(ISERROR(HLOOKUP(W6291,Y6291:DP6291,1,FALSE)),0,AVERAGEIF(Y6291:DP6291,$W6291,Y6289:DP6289)))</f>
        <v>0</v>
      </c>
      <c r="X6289" s="107"/>
      <c r="Y6289" s="142">
        <v>1.7052</v>
      </c>
      <c r="Z6289" s="142">
        <v>1.0149999999999999</v>
      </c>
    </row>
    <row r="6290" spans="2:26">
      <c r="B6290" s="83"/>
      <c r="C6290" s="84"/>
      <c r="D6290" s="83"/>
      <c r="E6290" s="83"/>
      <c r="F6290" s="83"/>
      <c r="G6290" s="83"/>
      <c r="H6290" s="83"/>
      <c r="I6290" s="83"/>
      <c r="J6290" s="83"/>
      <c r="K6290" s="83"/>
      <c r="L6290" s="83"/>
      <c r="M6290" s="83"/>
      <c r="N6290" s="83"/>
      <c r="O6290" s="83"/>
      <c r="P6290" s="84"/>
      <c r="Q6290" s="217"/>
      <c r="R6290" s="91">
        <f t="shared" ref="R6290" si="16612">IF(COUNTA(Y6288:DP6291)=0,0,HLOOKUP(R6289,Y6289:DP6291,2,FALSE))</f>
        <v>200</v>
      </c>
      <c r="S6290" s="92">
        <f t="shared" ref="S6290" si="16613">IF(COUNTA(Y6288:DP6291)=0,0,HLOOKUP(S6288,Y6288:DP6291,3,FALSE))</f>
        <v>100</v>
      </c>
      <c r="T6290" s="93"/>
      <c r="U6290" s="94">
        <f t="array" ref="U6290">IF(COUNTA(Y6288:DP6291)=0,0,IF(ISERROR(HLOOKUP(U6291,Y6291:DP6291,1,FALSE)),0,INDEX(Y6290:DP6290,MATCH(U6289&amp;U6291,Y6289:DP6289&amp;Y6291:DP6291,0))))</f>
        <v>0</v>
      </c>
      <c r="V6290" s="94">
        <f t="array" ref="V6290">IF(COUNTA(Y6288:DP6291)=0,0,IF(ISERROR(HLOOKUP(V6291,Y6291:DP6291,1,FALSE)),0,INDEX(Y6290:DP6290,MATCH(V6289&amp;V6291,Y6289:DP6289&amp;Y6291:DP6291,0))))</f>
        <v>0</v>
      </c>
      <c r="W6290" s="95"/>
      <c r="X6290" s="108"/>
      <c r="Y6290" s="143">
        <v>100</v>
      </c>
      <c r="Z6290" s="143">
        <v>200</v>
      </c>
    </row>
    <row r="6291" spans="2:26" ht="13.9" thickBot="1">
      <c r="B6291" s="96"/>
      <c r="C6291" s="97"/>
      <c r="D6291" s="96"/>
      <c r="E6291" s="96"/>
      <c r="F6291" s="96"/>
      <c r="G6291" s="96"/>
      <c r="H6291" s="96"/>
      <c r="I6291" s="96"/>
      <c r="J6291" s="96"/>
      <c r="K6291" s="96"/>
      <c r="L6291" s="96"/>
      <c r="M6291" s="96"/>
      <c r="N6291" s="96"/>
      <c r="O6291" s="96"/>
      <c r="P6291" s="97"/>
      <c r="Q6291" s="218"/>
      <c r="R6291" s="98" t="str">
        <f t="shared" ref="R6291" si="16614">IF(COUNTA(Y6288:DP6291)=0,"none",HLOOKUP(R6289,Y6289:DP6291,3,FALSE))</f>
        <v>www (-30%)</v>
      </c>
      <c r="S6291" s="99" t="str">
        <f t="shared" ref="S6291" si="16615">IF(COUNTA(Y6288:DP6291)=0,"none",HLOOKUP(S6288,Y6288:DP6291,4,FALSE))</f>
        <v>SAP</v>
      </c>
      <c r="T6291" s="100"/>
      <c r="U6291" s="100">
        <f t="array" ref="U6291">IF(COUNTA(Y6288:DP6291)=0,"none",IF($U$2="WAHR",$W$3,Abfrage!$F$4))</f>
        <v>0</v>
      </c>
      <c r="V6291" s="100">
        <f t="array" ref="V6291">IF(COUNTA(Y6288:DP6291)=0,"none",IF($U$2="WAHR",$W$3,Abfrage!$F$4))</f>
        <v>0</v>
      </c>
      <c r="W6291" s="100">
        <f t="array" ref="W6291">IF(COUNTA(Y6288:DP6291)=0,"none",IF($U$2="WAHR",$W$3,Abfrage!$F$4))</f>
        <v>0</v>
      </c>
      <c r="X6291" s="109"/>
      <c r="Y6291" s="144" t="s">
        <v>47</v>
      </c>
      <c r="Z6291" s="144" t="s">
        <v>43</v>
      </c>
    </row>
    <row r="6292" spans="2:26">
      <c r="B6292" s="75" t="s">
        <v>3846</v>
      </c>
      <c r="C6292" s="76"/>
      <c r="D6292" s="75" t="s">
        <v>95</v>
      </c>
      <c r="E6292" s="75" t="s">
        <v>96</v>
      </c>
      <c r="F6292" s="75" t="s">
        <v>103</v>
      </c>
      <c r="G6292" s="75" t="s">
        <v>380</v>
      </c>
      <c r="H6292" s="75"/>
      <c r="I6292" s="75" t="s">
        <v>48</v>
      </c>
      <c r="J6292" s="75" t="s">
        <v>87</v>
      </c>
      <c r="K6292" s="75" t="s">
        <v>306</v>
      </c>
      <c r="L6292" s="75" t="s">
        <v>306</v>
      </c>
      <c r="M6292" s="75" t="s">
        <v>306</v>
      </c>
      <c r="N6292" s="75" t="s">
        <v>1282</v>
      </c>
      <c r="O6292" s="75" t="s">
        <v>540</v>
      </c>
      <c r="P6292" s="76" t="s">
        <v>306</v>
      </c>
      <c r="Q6292" s="216"/>
      <c r="R6292" s="77" t="str">
        <f t="shared" ref="R6292" si="16616">IF(COUNTA(Y6292:DP6295)=0,"01.01.1900",INDEX(Y6292:DP6292,MATCH(R6293,Y6293:DP6293,0)))</f>
        <v>01.01.1900</v>
      </c>
      <c r="S6292" s="78" t="str">
        <f t="shared" ref="S6292" si="16617">IF(COUNTA(Y6292:DP6295)=0,"01.01.1900",MAX(Y6292:DP6292))</f>
        <v>01.01.1900</v>
      </c>
      <c r="T6292" s="79"/>
      <c r="U6292" s="80" t="str">
        <f t="array" ref="U6292">IF(COUNTA(Y6292:DP6295)=0,"01.01.1900",IF(ISERROR(HLOOKUP(U6295,Y6295:DP6295,1,FALSE)),"01.01.1900",INDEX(Y6292:DP6292,MATCH(U6293&amp;U6295,Y6293:DP6293&amp;Y6295:DP6295,0))))</f>
        <v>01.01.1900</v>
      </c>
      <c r="V6292" s="81" t="str">
        <f t="shared" ref="V6292" si="16618">IF(COUNTA(Y6292:DP6295)=0,"01.01.1900",_xlfn.MAXIFS(Y6292:DP6292,Y6295:DP6295,V6295))</f>
        <v>01.01.1900</v>
      </c>
      <c r="W6292" s="82"/>
      <c r="X6292" s="106"/>
    </row>
    <row r="6293" spans="2:26">
      <c r="B6293" s="83"/>
      <c r="C6293" s="84"/>
      <c r="D6293" s="83"/>
      <c r="E6293" s="83"/>
      <c r="F6293" s="83"/>
      <c r="G6293" s="83"/>
      <c r="H6293" s="83"/>
      <c r="I6293" s="83"/>
      <c r="J6293" s="83"/>
      <c r="K6293" s="83"/>
      <c r="L6293" s="83"/>
      <c r="M6293" s="83"/>
      <c r="N6293" s="83"/>
      <c r="O6293" s="83"/>
      <c r="P6293" s="84"/>
      <c r="Q6293" s="217"/>
      <c r="R6293" s="85">
        <f t="shared" ref="R6293" si="16619">IF(COUNTA(Y6292:DP6295)=0,0,MIN(Y6293:DP6293))</f>
        <v>0</v>
      </c>
      <c r="S6293" s="86">
        <f t="shared" ref="S6293" si="16620">IF(COUNTA(Y6292:DP6295)=0,0,HLOOKUP(S6292,Y6292:DP6295,2,FALSE))</f>
        <v>0</v>
      </c>
      <c r="T6293" s="87">
        <f t="shared" ref="T6293" si="16621">IF(COUNTA(Y6292:DP6295)=0,0,AVERAGE(Y6293:DP6293))</f>
        <v>0</v>
      </c>
      <c r="U6293" s="88">
        <f t="shared" ref="U6293" si="16622">IF(COUNTA(Y6292:DP6295)=0,0,_xlfn.MINIFS(Y6293:DP6293,Y6295:DP6295,U6295))</f>
        <v>0</v>
      </c>
      <c r="V6293" s="89">
        <f t="array" ref="V6293">IF(COUNTA(Y6292:DP6295)=0,0,IF(ISERROR(HLOOKUP(V6295,Y6295:DP6295,1,FALSE)),0,INDEX(Y6293:DP6293,MATCH(V6292&amp;V6295,Y6292:DP6292&amp;Y6295:DP6295,0))))</f>
        <v>0</v>
      </c>
      <c r="W6293" s="90">
        <f t="array" ref="W6293">IF(COUNTA(Y6292:DP6295)=0,0,IF(ISERROR(HLOOKUP(W6295,Y6295:DP6295,1,FALSE)),0,AVERAGEIF(Y6295:DP6295,$W6295,Y6293:DP6293)))</f>
        <v>0</v>
      </c>
      <c r="X6293" s="107"/>
    </row>
    <row r="6294" spans="2:26">
      <c r="B6294" s="83"/>
      <c r="C6294" s="84"/>
      <c r="D6294" s="83"/>
      <c r="E6294" s="83"/>
      <c r="F6294" s="83"/>
      <c r="G6294" s="83"/>
      <c r="H6294" s="83"/>
      <c r="I6294" s="83"/>
      <c r="J6294" s="83"/>
      <c r="K6294" s="83"/>
      <c r="L6294" s="83"/>
      <c r="M6294" s="83"/>
      <c r="N6294" s="83"/>
      <c r="O6294" s="83"/>
      <c r="P6294" s="84"/>
      <c r="Q6294" s="217"/>
      <c r="R6294" s="91">
        <f t="shared" ref="R6294" si="16623">IF(COUNTA(Y6292:DP6295)=0,0,HLOOKUP(R6293,Y6293:DP6295,2,FALSE))</f>
        <v>0</v>
      </c>
      <c r="S6294" s="92">
        <f t="shared" ref="S6294" si="16624">IF(COUNTA(Y6292:DP6295)=0,0,HLOOKUP(S6292,Y6292:DP6295,3,FALSE))</f>
        <v>0</v>
      </c>
      <c r="T6294" s="93"/>
      <c r="U6294" s="94">
        <f t="array" ref="U6294">IF(COUNTA(Y6292:DP6295)=0,0,IF(ISERROR(HLOOKUP(U6295,Y6295:DP6295,1,FALSE)),0,INDEX(Y6294:DP6294,MATCH(U6293&amp;U6295,Y6293:DP6293&amp;Y6295:DP6295,0))))</f>
        <v>0</v>
      </c>
      <c r="V6294" s="94">
        <f t="array" ref="V6294">IF(COUNTA(Y6292:DP6295)=0,0,IF(ISERROR(HLOOKUP(V6295,Y6295:DP6295,1,FALSE)),0,INDEX(Y6294:DP6294,MATCH(V6293&amp;V6295,Y6293:DP6293&amp;Y6295:DP6295,0))))</f>
        <v>0</v>
      </c>
      <c r="W6294" s="95"/>
      <c r="X6294" s="108"/>
    </row>
    <row r="6295" spans="2:26" ht="13.9" thickBot="1">
      <c r="B6295" s="96"/>
      <c r="C6295" s="97"/>
      <c r="D6295" s="96"/>
      <c r="E6295" s="96"/>
      <c r="F6295" s="96"/>
      <c r="G6295" s="96"/>
      <c r="H6295" s="96"/>
      <c r="I6295" s="96"/>
      <c r="J6295" s="96"/>
      <c r="K6295" s="96"/>
      <c r="L6295" s="96"/>
      <c r="M6295" s="96"/>
      <c r="N6295" s="96"/>
      <c r="O6295" s="96"/>
      <c r="P6295" s="97"/>
      <c r="Q6295" s="218"/>
      <c r="R6295" s="98" t="str">
        <f t="shared" ref="R6295" si="16625">IF(COUNTA(Y6292:DP6295)=0,"none",HLOOKUP(R6293,Y6293:DP6295,3,FALSE))</f>
        <v>none</v>
      </c>
      <c r="S6295" s="99" t="str">
        <f t="shared" ref="S6295" si="16626">IF(COUNTA(Y6292:DP6295)=0,"none",HLOOKUP(S6292,Y6292:DP6295,4,FALSE))</f>
        <v>none</v>
      </c>
      <c r="T6295" s="100"/>
      <c r="U6295" s="100" t="str">
        <f t="array" ref="U6295">IF(COUNTA(Y6292:DP6295)=0,"none",IF($U$2="WAHR",$W$3,Abfrage!$F$4))</f>
        <v>none</v>
      </c>
      <c r="V6295" s="100" t="str">
        <f t="array" ref="V6295">IF(COUNTA(Y6292:DP6295)=0,"none",IF($U$2="WAHR",$W$3,Abfrage!$F$4))</f>
        <v>none</v>
      </c>
      <c r="W6295" s="100" t="str">
        <f t="array" ref="W6295">IF(COUNTA(Y6292:DP6295)=0,"none",IF($U$2="WAHR",$W$3,Abfrage!$F$4))</f>
        <v>none</v>
      </c>
      <c r="X6295" s="109"/>
    </row>
    <row r="6296" spans="2:26">
      <c r="B6296" s="75" t="s">
        <v>3847</v>
      </c>
      <c r="C6296" s="76">
        <v>1000266552</v>
      </c>
      <c r="D6296" s="75" t="s">
        <v>95</v>
      </c>
      <c r="E6296" s="75" t="s">
        <v>96</v>
      </c>
      <c r="F6296" s="75" t="s">
        <v>103</v>
      </c>
      <c r="G6296" s="75" t="s">
        <v>380</v>
      </c>
      <c r="H6296" s="75" t="e">
        <v>#N/A</v>
      </c>
      <c r="I6296" s="75" t="s">
        <v>48</v>
      </c>
      <c r="J6296" s="75" t="s">
        <v>3848</v>
      </c>
      <c r="K6296" s="75" t="s">
        <v>306</v>
      </c>
      <c r="L6296" s="75" t="s">
        <v>306</v>
      </c>
      <c r="M6296" s="75" t="s">
        <v>306</v>
      </c>
      <c r="N6296" s="75" t="s">
        <v>1279</v>
      </c>
      <c r="O6296" s="75" t="s">
        <v>540</v>
      </c>
      <c r="P6296" s="76" t="s">
        <v>306</v>
      </c>
      <c r="Q6296" s="216"/>
      <c r="R6296" s="77">
        <f t="shared" ref="R6296" si="16627">IF(COUNTA(Y6296:DP6299)=0,"01.01.1900",INDEX(Y6296:DP6296,MATCH(R6297,Y6297:DP6297,0)))</f>
        <v>44013</v>
      </c>
      <c r="S6296" s="78">
        <f t="shared" ref="S6296" si="16628">IF(COUNTA(Y6296:DP6299)=0,"01.01.1900",MAX(Y6296:DP6296))</f>
        <v>44013</v>
      </c>
      <c r="T6296" s="79"/>
      <c r="U6296" s="80" t="str">
        <f t="array" ref="U6296">IF(COUNTA(Y6296:DP6299)=0,"01.01.1900",IF(ISERROR(HLOOKUP(U6299,Y6299:DP6299,1,FALSE)),"01.01.1900",INDEX(Y6296:DP6296,MATCH(U6297&amp;U6299,Y6297:DP6297&amp;Y6299:DP6299,0))))</f>
        <v>01.01.1900</v>
      </c>
      <c r="V6296" s="81">
        <f t="shared" ref="V6296" si="16629">IF(COUNTA(Y6296:DP6299)=0,"01.01.1900",_xlfn.MAXIFS(Y6296:DP6296,Y6299:DP6299,V6299))</f>
        <v>0</v>
      </c>
      <c r="W6296" s="82"/>
      <c r="X6296" s="106"/>
      <c r="Y6296" s="101">
        <v>44013</v>
      </c>
    </row>
    <row r="6297" spans="2:26">
      <c r="B6297" s="83"/>
      <c r="C6297" s="84"/>
      <c r="D6297" s="83"/>
      <c r="E6297" s="83"/>
      <c r="F6297" s="83"/>
      <c r="G6297" s="83"/>
      <c r="H6297" s="83"/>
      <c r="I6297" s="83"/>
      <c r="J6297" s="83"/>
      <c r="K6297" s="83"/>
      <c r="L6297" s="83"/>
      <c r="M6297" s="83"/>
      <c r="N6297" s="83"/>
      <c r="O6297" s="83"/>
      <c r="P6297" s="84"/>
      <c r="Q6297" s="217"/>
      <c r="R6297" s="85">
        <f t="shared" ref="R6297" si="16630">IF(COUNTA(Y6296:DP6299)=0,0,MIN(Y6297:DP6297))</f>
        <v>0.19</v>
      </c>
      <c r="S6297" s="86">
        <f t="shared" ref="S6297" si="16631">IF(COUNTA(Y6296:DP6299)=0,0,HLOOKUP(S6296,Y6296:DP6299,2,FALSE))</f>
        <v>0.19</v>
      </c>
      <c r="T6297" s="87">
        <f t="shared" ref="T6297" si="16632">IF(COUNTA(Y6296:DP6299)=0,0,AVERAGE(Y6297:DP6297))</f>
        <v>0.19</v>
      </c>
      <c r="U6297" s="88">
        <f t="shared" ref="U6297" si="16633">IF(COUNTA(Y6296:DP6299)=0,0,_xlfn.MINIFS(Y6297:DP6297,Y6299:DP6299,U6299))</f>
        <v>0</v>
      </c>
      <c r="V6297" s="89">
        <f t="array" ref="V6297">IF(COUNTA(Y6296:DP6299)=0,0,IF(ISERROR(HLOOKUP(V6299,Y6299:DP6299,1,FALSE)),0,INDEX(Y6297:DP6297,MATCH(V6296&amp;V6299,Y6296:DP6296&amp;Y6299:DP6299,0))))</f>
        <v>0</v>
      </c>
      <c r="W6297" s="90">
        <f t="array" ref="W6297">IF(COUNTA(Y6296:DP6299)=0,0,IF(ISERROR(HLOOKUP(W6299,Y6299:DP6299,1,FALSE)),0,AVERAGEIF(Y6299:DP6299,$W6299,Y6297:DP6297)))</f>
        <v>0</v>
      </c>
      <c r="X6297" s="107"/>
      <c r="Y6297" s="102">
        <v>0.19</v>
      </c>
    </row>
    <row r="6298" spans="2:26">
      <c r="B6298" s="83"/>
      <c r="C6298" s="84"/>
      <c r="D6298" s="83"/>
      <c r="E6298" s="83"/>
      <c r="F6298" s="83"/>
      <c r="G6298" s="83"/>
      <c r="H6298" s="83"/>
      <c r="I6298" s="83"/>
      <c r="J6298" s="83"/>
      <c r="K6298" s="83"/>
      <c r="L6298" s="83"/>
      <c r="M6298" s="83"/>
      <c r="N6298" s="83"/>
      <c r="O6298" s="83"/>
      <c r="P6298" s="84"/>
      <c r="Q6298" s="217"/>
      <c r="R6298" s="91">
        <f t="shared" ref="R6298" si="16634">IF(COUNTA(Y6296:DP6299)=0,0,HLOOKUP(R6297,Y6297:DP6299,2,FALSE))</f>
        <v>0</v>
      </c>
      <c r="S6298" s="92">
        <f t="shared" ref="S6298" si="16635">IF(COUNTA(Y6296:DP6299)=0,0,HLOOKUP(S6296,Y6296:DP6299,3,FALSE))</f>
        <v>0</v>
      </c>
      <c r="T6298" s="93"/>
      <c r="U6298" s="94">
        <f t="array" ref="U6298">IF(COUNTA(Y6296:DP6299)=0,0,IF(ISERROR(HLOOKUP(U6299,Y6299:DP6299,1,FALSE)),0,INDEX(Y6298:DP6298,MATCH(U6297&amp;U6299,Y6297:DP6297&amp;Y6299:DP6299,0))))</f>
        <v>0</v>
      </c>
      <c r="V6298" s="94">
        <f t="array" ref="V6298">IF(COUNTA(Y6296:DP6299)=0,0,IF(ISERROR(HLOOKUP(V6299,Y6299:DP6299,1,FALSE)),0,INDEX(Y6298:DP6298,MATCH(V6297&amp;V6299,Y6297:DP6297&amp;Y6299:DP6299,0))))</f>
        <v>0</v>
      </c>
      <c r="W6298" s="95"/>
      <c r="X6298" s="108"/>
      <c r="Y6298" s="103">
        <v>0</v>
      </c>
    </row>
    <row r="6299" spans="2:26" ht="13.9" thickBot="1">
      <c r="B6299" s="96"/>
      <c r="C6299" s="97"/>
      <c r="D6299" s="96"/>
      <c r="E6299" s="96"/>
      <c r="F6299" s="96"/>
      <c r="G6299" s="96"/>
      <c r="H6299" s="96"/>
      <c r="I6299" s="96"/>
      <c r="J6299" s="96"/>
      <c r="K6299" s="96"/>
      <c r="L6299" s="96"/>
      <c r="M6299" s="96"/>
      <c r="N6299" s="96"/>
      <c r="O6299" s="96"/>
      <c r="P6299" s="97"/>
      <c r="Q6299" s="218"/>
      <c r="R6299" s="98" t="str">
        <f t="shared" ref="R6299" si="16636">IF(COUNTA(Y6296:DP6299)=0,"none",HLOOKUP(R6297,Y6297:DP6299,3,FALSE))</f>
        <v>PSZ</v>
      </c>
      <c r="S6299" s="99" t="str">
        <f t="shared" ref="S6299" si="16637">IF(COUNTA(Y6296:DP6299)=0,"none",HLOOKUP(S6296,Y6296:DP6299,4,FALSE))</f>
        <v>PSZ</v>
      </c>
      <c r="T6299" s="100"/>
      <c r="U6299" s="100">
        <f t="array" ref="U6299">IF(COUNTA(Y6296:DP6299)=0,"none",IF($U$2="WAHR",$W$3,Abfrage!$F$4))</f>
        <v>0</v>
      </c>
      <c r="V6299" s="100">
        <f t="array" ref="V6299">IF(COUNTA(Y6296:DP6299)=0,"none",IF($U$2="WAHR",$W$3,Abfrage!$F$4))</f>
        <v>0</v>
      </c>
      <c r="W6299" s="100">
        <f t="array" ref="W6299">IF(COUNTA(Y6296:DP6299)=0,"none",IF($U$2="WAHR",$W$3,Abfrage!$F$4))</f>
        <v>0</v>
      </c>
      <c r="X6299" s="109"/>
      <c r="Y6299" s="104" t="s">
        <v>185</v>
      </c>
    </row>
    <row r="6300" spans="2:26">
      <c r="B6300" s="75" t="s">
        <v>3849</v>
      </c>
      <c r="C6300" s="76">
        <v>1000299971</v>
      </c>
      <c r="D6300" s="75" t="s">
        <v>89</v>
      </c>
      <c r="E6300" s="75" t="s">
        <v>129</v>
      </c>
      <c r="F6300" s="75" t="s">
        <v>2934</v>
      </c>
      <c r="G6300" s="75" t="s">
        <v>2934</v>
      </c>
      <c r="H6300" s="75" t="e">
        <v>#N/A</v>
      </c>
      <c r="I6300" s="75" t="s">
        <v>79</v>
      </c>
      <c r="J6300" s="75" t="s">
        <v>3850</v>
      </c>
      <c r="K6300" s="75" t="s">
        <v>306</v>
      </c>
      <c r="L6300" s="75" t="s">
        <v>306</v>
      </c>
      <c r="M6300" s="75" t="s">
        <v>306</v>
      </c>
      <c r="N6300" s="75" t="s">
        <v>306</v>
      </c>
      <c r="O6300" s="75" t="s">
        <v>315</v>
      </c>
      <c r="P6300" s="76" t="s">
        <v>306</v>
      </c>
      <c r="Q6300" s="216"/>
      <c r="R6300" s="77">
        <f t="shared" ref="R6300" si="16638">IF(COUNTA(Y6300:DP6303)=0,"01.01.1900",INDEX(Y6300:DP6300,MATCH(R6301,Y6301:DP6301,0)))</f>
        <v>44448</v>
      </c>
      <c r="S6300" s="78">
        <f t="shared" ref="S6300" si="16639">IF(COUNTA(Y6300:DP6303)=0,"01.01.1900",MAX(Y6300:DP6300))</f>
        <v>44448</v>
      </c>
      <c r="T6300" s="79"/>
      <c r="U6300" s="80" t="str">
        <f t="array" ref="U6300">IF(COUNTA(Y6300:DP6303)=0,"01.01.1900",IF(ISERROR(HLOOKUP(U6303,Y6303:DP6303,1,FALSE)),"01.01.1900",INDEX(Y6300:DP6300,MATCH(U6301&amp;U6303,Y6301:DP6301&amp;Y6303:DP6303,0))))</f>
        <v>01.01.1900</v>
      </c>
      <c r="V6300" s="81">
        <f t="shared" ref="V6300" si="16640">IF(COUNTA(Y6300:DP6303)=0,"01.01.1900",_xlfn.MAXIFS(Y6300:DP6300,Y6303:DP6303,V6303))</f>
        <v>0</v>
      </c>
      <c r="W6300" s="82"/>
      <c r="X6300" s="106"/>
      <c r="Y6300" s="141">
        <v>44448</v>
      </c>
    </row>
    <row r="6301" spans="2:26">
      <c r="B6301" s="83"/>
      <c r="C6301" s="84"/>
      <c r="D6301" s="83"/>
      <c r="E6301" s="83"/>
      <c r="F6301" s="83"/>
      <c r="G6301" s="83"/>
      <c r="H6301" s="83"/>
      <c r="I6301" s="83"/>
      <c r="J6301" s="83"/>
      <c r="K6301" s="83"/>
      <c r="L6301" s="83"/>
      <c r="M6301" s="83"/>
      <c r="N6301" s="83"/>
      <c r="O6301" s="83"/>
      <c r="P6301" s="84"/>
      <c r="Q6301" s="217"/>
      <c r="R6301" s="85">
        <f t="shared" ref="R6301" si="16641">IF(COUNTA(Y6300:DP6303)=0,0,MIN(Y6301:DP6301))</f>
        <v>428.4</v>
      </c>
      <c r="S6301" s="86">
        <f t="shared" ref="S6301" si="16642">IF(COUNTA(Y6300:DP6303)=0,0,HLOOKUP(S6300,Y6300:DP6303,2,FALSE))</f>
        <v>428.4</v>
      </c>
      <c r="T6301" s="87">
        <f t="shared" ref="T6301" si="16643">IF(COUNTA(Y6300:DP6303)=0,0,AVERAGE(Y6301:DP6301))</f>
        <v>428.4</v>
      </c>
      <c r="U6301" s="88">
        <f t="shared" ref="U6301" si="16644">IF(COUNTA(Y6300:DP6303)=0,0,_xlfn.MINIFS(Y6301:DP6301,Y6303:DP6303,U6303))</f>
        <v>0</v>
      </c>
      <c r="V6301" s="89">
        <f t="array" ref="V6301">IF(COUNTA(Y6300:DP6303)=0,0,IF(ISERROR(HLOOKUP(V6303,Y6303:DP6303,1,FALSE)),0,INDEX(Y6301:DP6301,MATCH(V6300&amp;V6303,Y6300:DP6300&amp;Y6303:DP6303,0))))</f>
        <v>0</v>
      </c>
      <c r="W6301" s="90">
        <f t="array" ref="W6301">IF(COUNTA(Y6300:DP6303)=0,0,IF(ISERROR(HLOOKUP(W6303,Y6303:DP6303,1,FALSE)),0,AVERAGEIF(Y6303:DP6303,$W6303,Y6301:DP6301)))</f>
        <v>0</v>
      </c>
      <c r="X6301" s="107"/>
      <c r="Y6301" s="142">
        <v>428.4</v>
      </c>
    </row>
    <row r="6302" spans="2:26">
      <c r="B6302" s="83"/>
      <c r="C6302" s="84"/>
      <c r="D6302" s="83"/>
      <c r="E6302" s="83"/>
      <c r="F6302" s="83"/>
      <c r="G6302" s="83"/>
      <c r="H6302" s="83"/>
      <c r="I6302" s="83"/>
      <c r="J6302" s="83"/>
      <c r="K6302" s="83"/>
      <c r="L6302" s="83"/>
      <c r="M6302" s="83"/>
      <c r="N6302" s="83"/>
      <c r="O6302" s="83"/>
      <c r="P6302" s="84"/>
      <c r="Q6302" s="217"/>
      <c r="R6302" s="91">
        <f t="shared" ref="R6302" si="16645">IF(COUNTA(Y6300:DP6303)=0,0,HLOOKUP(R6301,Y6301:DP6303,2,FALSE))</f>
        <v>1</v>
      </c>
      <c r="S6302" s="92">
        <f t="shared" ref="S6302" si="16646">IF(COUNTA(Y6300:DP6303)=0,0,HLOOKUP(S6300,Y6300:DP6303,3,FALSE))</f>
        <v>1</v>
      </c>
      <c r="T6302" s="93"/>
      <c r="U6302" s="94">
        <f t="array" ref="U6302">IF(COUNTA(Y6300:DP6303)=0,0,IF(ISERROR(HLOOKUP(U6303,Y6303:DP6303,1,FALSE)),0,INDEX(Y6302:DP6302,MATCH(U6301&amp;U6303,Y6301:DP6301&amp;Y6303:DP6303,0))))</f>
        <v>0</v>
      </c>
      <c r="V6302" s="94">
        <f t="array" ref="V6302">IF(COUNTA(Y6300:DP6303)=0,0,IF(ISERROR(HLOOKUP(V6303,Y6303:DP6303,1,FALSE)),0,INDEX(Y6302:DP6302,MATCH(V6301&amp;V6303,Y6301:DP6301&amp;Y6303:DP6303,0))))</f>
        <v>0</v>
      </c>
      <c r="W6302" s="95"/>
      <c r="X6302" s="108"/>
      <c r="Y6302" s="143">
        <v>1</v>
      </c>
    </row>
    <row r="6303" spans="2:26" ht="13.9" thickBot="1">
      <c r="B6303" s="96"/>
      <c r="C6303" s="97"/>
      <c r="D6303" s="96"/>
      <c r="E6303" s="96"/>
      <c r="F6303" s="96"/>
      <c r="G6303" s="96"/>
      <c r="H6303" s="96"/>
      <c r="I6303" s="96"/>
      <c r="J6303" s="96"/>
      <c r="K6303" s="96"/>
      <c r="L6303" s="96"/>
      <c r="M6303" s="96"/>
      <c r="N6303" s="96"/>
      <c r="O6303" s="96"/>
      <c r="P6303" s="97"/>
      <c r="Q6303" s="218"/>
      <c r="R6303" s="98" t="str">
        <f t="shared" ref="R6303" si="16647">IF(COUNTA(Y6300:DP6303)=0,"none",HLOOKUP(R6301,Y6301:DP6303,3,FALSE))</f>
        <v>SAP</v>
      </c>
      <c r="S6303" s="99" t="str">
        <f t="shared" ref="S6303" si="16648">IF(COUNTA(Y6300:DP6303)=0,"none",HLOOKUP(S6300,Y6300:DP6303,4,FALSE))</f>
        <v>SAP</v>
      </c>
      <c r="T6303" s="100"/>
      <c r="U6303" s="100">
        <f t="array" ref="U6303">IF(COUNTA(Y6300:DP6303)=0,"none",IF($U$2="WAHR",$W$3,Abfrage!$F$4))</f>
        <v>0</v>
      </c>
      <c r="V6303" s="100">
        <f t="array" ref="V6303">IF(COUNTA(Y6300:DP6303)=0,"none",IF($U$2="WAHR",$W$3,Abfrage!$F$4))</f>
        <v>0</v>
      </c>
      <c r="W6303" s="100">
        <f t="array" ref="W6303">IF(COUNTA(Y6300:DP6303)=0,"none",IF($U$2="WAHR",$W$3,Abfrage!$F$4))</f>
        <v>0</v>
      </c>
      <c r="X6303" s="109"/>
      <c r="Y6303" s="144" t="s">
        <v>47</v>
      </c>
    </row>
    <row r="6304" spans="2:26">
      <c r="B6304" s="75" t="s">
        <v>3851</v>
      </c>
      <c r="C6304" s="76">
        <v>1000407205</v>
      </c>
      <c r="D6304" s="75" t="s">
        <v>95</v>
      </c>
      <c r="E6304" s="75" t="s">
        <v>175</v>
      </c>
      <c r="F6304" s="75" t="s">
        <v>97</v>
      </c>
      <c r="G6304" s="75" t="s">
        <v>97</v>
      </c>
      <c r="H6304" s="75" t="e">
        <v>#N/A</v>
      </c>
      <c r="I6304" s="75" t="s">
        <v>304</v>
      </c>
      <c r="J6304" s="75" t="s">
        <v>3852</v>
      </c>
      <c r="K6304" s="75" t="s">
        <v>306</v>
      </c>
      <c r="L6304" s="75" t="s">
        <v>306</v>
      </c>
      <c r="M6304" s="75" t="s">
        <v>307</v>
      </c>
      <c r="N6304" s="75" t="s">
        <v>580</v>
      </c>
      <c r="O6304" s="75" t="s">
        <v>306</v>
      </c>
      <c r="P6304" s="76" t="s">
        <v>306</v>
      </c>
      <c r="Q6304" s="216"/>
      <c r="R6304" s="77" t="str">
        <f t="shared" ref="R6304" si="16649">IF(COUNTA(Y6304:DP6307)=0,"01.01.1900",INDEX(Y6304:DP6304,MATCH(R6305,Y6305:DP6305,0)))</f>
        <v>01.01.1900</v>
      </c>
      <c r="S6304" s="78" t="str">
        <f t="shared" ref="S6304" si="16650">IF(COUNTA(Y6304:DP6307)=0,"01.01.1900",MAX(Y6304:DP6304))</f>
        <v>01.01.1900</v>
      </c>
      <c r="T6304" s="79"/>
      <c r="U6304" s="80" t="str">
        <f t="array" ref="U6304">IF(COUNTA(Y6304:DP6307)=0,"01.01.1900",IF(ISERROR(HLOOKUP(U6307,Y6307:DP6307,1,FALSE)),"01.01.1900",INDEX(Y6304:DP6304,MATCH(U6305&amp;U6307,Y6305:DP6305&amp;Y6307:DP6307,0))))</f>
        <v>01.01.1900</v>
      </c>
      <c r="V6304" s="81" t="str">
        <f t="shared" ref="V6304" si="16651">IF(COUNTA(Y6304:DP6307)=0,"01.01.1900",_xlfn.MAXIFS(Y6304:DP6304,Y6307:DP6307,V6307))</f>
        <v>01.01.1900</v>
      </c>
      <c r="W6304" s="82"/>
      <c r="X6304" s="106"/>
    </row>
    <row r="6305" spans="2:24">
      <c r="B6305" s="83"/>
      <c r="C6305" s="84"/>
      <c r="D6305" s="83"/>
      <c r="E6305" s="83"/>
      <c r="F6305" s="83"/>
      <c r="G6305" s="83"/>
      <c r="H6305" s="83"/>
      <c r="I6305" s="83"/>
      <c r="J6305" s="83"/>
      <c r="K6305" s="83"/>
      <c r="L6305" s="83"/>
      <c r="M6305" s="83"/>
      <c r="N6305" s="83"/>
      <c r="O6305" s="83"/>
      <c r="P6305" s="84"/>
      <c r="Q6305" s="217"/>
      <c r="R6305" s="85">
        <f t="shared" ref="R6305" si="16652">IF(COUNTA(Y6304:DP6307)=0,0,MIN(Y6305:DP6305))</f>
        <v>0</v>
      </c>
      <c r="S6305" s="86">
        <f t="shared" ref="S6305" si="16653">IF(COUNTA(Y6304:DP6307)=0,0,HLOOKUP(S6304,Y6304:DP6307,2,FALSE))</f>
        <v>0</v>
      </c>
      <c r="T6305" s="87">
        <f t="shared" ref="T6305" si="16654">IF(COUNTA(Y6304:DP6307)=0,0,AVERAGE(Y6305:DP6305))</f>
        <v>0</v>
      </c>
      <c r="U6305" s="88">
        <f t="shared" ref="U6305" si="16655">IF(COUNTA(Y6304:DP6307)=0,0,_xlfn.MINIFS(Y6305:DP6305,Y6307:DP6307,U6307))</f>
        <v>0</v>
      </c>
      <c r="V6305" s="89">
        <f t="array" ref="V6305">IF(COUNTA(Y6304:DP6307)=0,0,IF(ISERROR(HLOOKUP(V6307,Y6307:DP6307,1,FALSE)),0,INDEX(Y6305:DP6305,MATCH(V6304&amp;V6307,Y6304:DP6304&amp;Y6307:DP6307,0))))</f>
        <v>0</v>
      </c>
      <c r="W6305" s="90">
        <f t="array" ref="W6305">IF(COUNTA(Y6304:DP6307)=0,0,IF(ISERROR(HLOOKUP(W6307,Y6307:DP6307,1,FALSE)),0,AVERAGEIF(Y6307:DP6307,$W6307,Y6305:DP6305)))</f>
        <v>0</v>
      </c>
      <c r="X6305" s="107"/>
    </row>
    <row r="6306" spans="2:24">
      <c r="B6306" s="83"/>
      <c r="C6306" s="84"/>
      <c r="D6306" s="83"/>
      <c r="E6306" s="83"/>
      <c r="F6306" s="83"/>
      <c r="G6306" s="83"/>
      <c r="H6306" s="83"/>
      <c r="I6306" s="83"/>
      <c r="J6306" s="83"/>
      <c r="K6306" s="83"/>
      <c r="L6306" s="83"/>
      <c r="M6306" s="83"/>
      <c r="N6306" s="83"/>
      <c r="O6306" s="83"/>
      <c r="P6306" s="84"/>
      <c r="Q6306" s="217"/>
      <c r="R6306" s="91">
        <f t="shared" ref="R6306" si="16656">IF(COUNTA(Y6304:DP6307)=0,0,HLOOKUP(R6305,Y6305:DP6307,2,FALSE))</f>
        <v>0</v>
      </c>
      <c r="S6306" s="92">
        <f t="shared" ref="S6306" si="16657">IF(COUNTA(Y6304:DP6307)=0,0,HLOOKUP(S6304,Y6304:DP6307,3,FALSE))</f>
        <v>0</v>
      </c>
      <c r="T6306" s="93"/>
      <c r="U6306" s="94">
        <f t="array" ref="U6306">IF(COUNTA(Y6304:DP6307)=0,0,IF(ISERROR(HLOOKUP(U6307,Y6307:DP6307,1,FALSE)),0,INDEX(Y6306:DP6306,MATCH(U6305&amp;U6307,Y6305:DP6305&amp;Y6307:DP6307,0))))</f>
        <v>0</v>
      </c>
      <c r="V6306" s="94">
        <f t="array" ref="V6306">IF(COUNTA(Y6304:DP6307)=0,0,IF(ISERROR(HLOOKUP(V6307,Y6307:DP6307,1,FALSE)),0,INDEX(Y6306:DP6306,MATCH(V6305&amp;V6307,Y6305:DP6305&amp;Y6307:DP6307,0))))</f>
        <v>0</v>
      </c>
      <c r="W6306" s="95"/>
      <c r="X6306" s="108"/>
    </row>
    <row r="6307" spans="2:24" ht="13.9" thickBot="1">
      <c r="B6307" s="96"/>
      <c r="C6307" s="97"/>
      <c r="D6307" s="96"/>
      <c r="E6307" s="96"/>
      <c r="F6307" s="96"/>
      <c r="G6307" s="96"/>
      <c r="H6307" s="96"/>
      <c r="I6307" s="96"/>
      <c r="J6307" s="96"/>
      <c r="K6307" s="96"/>
      <c r="L6307" s="96"/>
      <c r="M6307" s="96"/>
      <c r="N6307" s="96"/>
      <c r="O6307" s="96"/>
      <c r="P6307" s="97"/>
      <c r="Q6307" s="218"/>
      <c r="R6307" s="98" t="str">
        <f t="shared" ref="R6307" si="16658">IF(COUNTA(Y6304:DP6307)=0,"none",HLOOKUP(R6305,Y6305:DP6307,3,FALSE))</f>
        <v>none</v>
      </c>
      <c r="S6307" s="99" t="str">
        <f t="shared" ref="S6307" si="16659">IF(COUNTA(Y6304:DP6307)=0,"none",HLOOKUP(S6304,Y6304:DP6307,4,FALSE))</f>
        <v>none</v>
      </c>
      <c r="T6307" s="100"/>
      <c r="U6307" s="100" t="str">
        <f t="array" ref="U6307">IF(COUNTA(Y6304:DP6307)=0,"none",IF($U$2="WAHR",$W$3,Abfrage!$F$4))</f>
        <v>none</v>
      </c>
      <c r="V6307" s="100" t="str">
        <f t="array" ref="V6307">IF(COUNTA(Y6304:DP6307)=0,"none",IF($U$2="WAHR",$W$3,Abfrage!$F$4))</f>
        <v>none</v>
      </c>
      <c r="W6307" s="100" t="str">
        <f t="array" ref="W6307">IF(COUNTA(Y6304:DP6307)=0,"none",IF($U$2="WAHR",$W$3,Abfrage!$F$4))</f>
        <v>none</v>
      </c>
      <c r="X6307" s="109"/>
    </row>
    <row r="6308" spans="2:24">
      <c r="B6308" s="75" t="s">
        <v>3853</v>
      </c>
      <c r="C6308" s="76">
        <v>1000407194</v>
      </c>
      <c r="D6308" s="75" t="s">
        <v>95</v>
      </c>
      <c r="E6308" s="75" t="s">
        <v>96</v>
      </c>
      <c r="F6308" s="75" t="s">
        <v>97</v>
      </c>
      <c r="G6308" s="75" t="s">
        <v>97</v>
      </c>
      <c r="H6308" s="75" t="e">
        <v>#N/A</v>
      </c>
      <c r="I6308" s="75" t="s">
        <v>304</v>
      </c>
      <c r="J6308" s="75" t="s">
        <v>3854</v>
      </c>
      <c r="K6308" s="75" t="s">
        <v>306</v>
      </c>
      <c r="L6308" s="75" t="s">
        <v>306</v>
      </c>
      <c r="M6308" s="75" t="s">
        <v>313</v>
      </c>
      <c r="N6308" s="75" t="s">
        <v>308</v>
      </c>
      <c r="O6308" s="75" t="s">
        <v>306</v>
      </c>
      <c r="P6308" s="76" t="s">
        <v>306</v>
      </c>
      <c r="Q6308" s="216"/>
      <c r="R6308" s="77" t="str">
        <f t="shared" ref="R6308" si="16660">IF(COUNTA(Y6308:DP6311)=0,"01.01.1900",INDEX(Y6308:DP6308,MATCH(R6309,Y6309:DP6309,0)))</f>
        <v>01.01.1900</v>
      </c>
      <c r="S6308" s="78" t="str">
        <f t="shared" ref="S6308" si="16661">IF(COUNTA(Y6308:DP6311)=0,"01.01.1900",MAX(Y6308:DP6308))</f>
        <v>01.01.1900</v>
      </c>
      <c r="T6308" s="79"/>
      <c r="U6308" s="80" t="str">
        <f t="array" ref="U6308">IF(COUNTA(Y6308:DP6311)=0,"01.01.1900",IF(ISERROR(HLOOKUP(U6311,Y6311:DP6311,1,FALSE)),"01.01.1900",INDEX(Y6308:DP6308,MATCH(U6309&amp;U6311,Y6309:DP6309&amp;Y6311:DP6311,0))))</f>
        <v>01.01.1900</v>
      </c>
      <c r="V6308" s="81" t="str">
        <f t="shared" ref="V6308" si="16662">IF(COUNTA(Y6308:DP6311)=0,"01.01.1900",_xlfn.MAXIFS(Y6308:DP6308,Y6311:DP6311,V6311))</f>
        <v>01.01.1900</v>
      </c>
      <c r="W6308" s="82"/>
      <c r="X6308" s="106"/>
    </row>
    <row r="6309" spans="2:24">
      <c r="B6309" s="83"/>
      <c r="C6309" s="84"/>
      <c r="D6309" s="83"/>
      <c r="E6309" s="83"/>
      <c r="F6309" s="83"/>
      <c r="G6309" s="83"/>
      <c r="H6309" s="83"/>
      <c r="I6309" s="83"/>
      <c r="J6309" s="83"/>
      <c r="K6309" s="83"/>
      <c r="L6309" s="83"/>
      <c r="M6309" s="83"/>
      <c r="N6309" s="83"/>
      <c r="O6309" s="83"/>
      <c r="P6309" s="84"/>
      <c r="Q6309" s="217"/>
      <c r="R6309" s="85">
        <f t="shared" ref="R6309" si="16663">IF(COUNTA(Y6308:DP6311)=0,0,MIN(Y6309:DP6309))</f>
        <v>0</v>
      </c>
      <c r="S6309" s="86">
        <f t="shared" ref="S6309" si="16664">IF(COUNTA(Y6308:DP6311)=0,0,HLOOKUP(S6308,Y6308:DP6311,2,FALSE))</f>
        <v>0</v>
      </c>
      <c r="T6309" s="87">
        <f t="shared" ref="T6309" si="16665">IF(COUNTA(Y6308:DP6311)=0,0,AVERAGE(Y6309:DP6309))</f>
        <v>0</v>
      </c>
      <c r="U6309" s="88">
        <f t="shared" ref="U6309" si="16666">IF(COUNTA(Y6308:DP6311)=0,0,_xlfn.MINIFS(Y6309:DP6309,Y6311:DP6311,U6311))</f>
        <v>0</v>
      </c>
      <c r="V6309" s="89">
        <f t="array" ref="V6309">IF(COUNTA(Y6308:DP6311)=0,0,IF(ISERROR(HLOOKUP(V6311,Y6311:DP6311,1,FALSE)),0,INDEX(Y6309:DP6309,MATCH(V6308&amp;V6311,Y6308:DP6308&amp;Y6311:DP6311,0))))</f>
        <v>0</v>
      </c>
      <c r="W6309" s="90">
        <f t="array" ref="W6309">IF(COUNTA(Y6308:DP6311)=0,0,IF(ISERROR(HLOOKUP(W6311,Y6311:DP6311,1,FALSE)),0,AVERAGEIF(Y6311:DP6311,$W6311,Y6309:DP6309)))</f>
        <v>0</v>
      </c>
      <c r="X6309" s="107"/>
    </row>
    <row r="6310" spans="2:24">
      <c r="B6310" s="83"/>
      <c r="C6310" s="84"/>
      <c r="D6310" s="83"/>
      <c r="E6310" s="83"/>
      <c r="F6310" s="83"/>
      <c r="G6310" s="83"/>
      <c r="H6310" s="83"/>
      <c r="I6310" s="83"/>
      <c r="J6310" s="83"/>
      <c r="K6310" s="83"/>
      <c r="L6310" s="83"/>
      <c r="M6310" s="83"/>
      <c r="N6310" s="83"/>
      <c r="O6310" s="83"/>
      <c r="P6310" s="84"/>
      <c r="Q6310" s="217"/>
      <c r="R6310" s="91">
        <f t="shared" ref="R6310" si="16667">IF(COUNTA(Y6308:DP6311)=0,0,HLOOKUP(R6309,Y6309:DP6311,2,FALSE))</f>
        <v>0</v>
      </c>
      <c r="S6310" s="92">
        <f t="shared" ref="S6310" si="16668">IF(COUNTA(Y6308:DP6311)=0,0,HLOOKUP(S6308,Y6308:DP6311,3,FALSE))</f>
        <v>0</v>
      </c>
      <c r="T6310" s="93"/>
      <c r="U6310" s="94">
        <f t="array" ref="U6310">IF(COUNTA(Y6308:DP6311)=0,0,IF(ISERROR(HLOOKUP(U6311,Y6311:DP6311,1,FALSE)),0,INDEX(Y6310:DP6310,MATCH(U6309&amp;U6311,Y6309:DP6309&amp;Y6311:DP6311,0))))</f>
        <v>0</v>
      </c>
      <c r="V6310" s="94">
        <f t="array" ref="V6310">IF(COUNTA(Y6308:DP6311)=0,0,IF(ISERROR(HLOOKUP(V6311,Y6311:DP6311,1,FALSE)),0,INDEX(Y6310:DP6310,MATCH(V6309&amp;V6311,Y6309:DP6309&amp;Y6311:DP6311,0))))</f>
        <v>0</v>
      </c>
      <c r="W6310" s="95"/>
      <c r="X6310" s="108"/>
    </row>
    <row r="6311" spans="2:24" ht="13.9" thickBot="1">
      <c r="B6311" s="96"/>
      <c r="C6311" s="97"/>
      <c r="D6311" s="96"/>
      <c r="E6311" s="96"/>
      <c r="F6311" s="96"/>
      <c r="G6311" s="96"/>
      <c r="H6311" s="96"/>
      <c r="I6311" s="96"/>
      <c r="J6311" s="96"/>
      <c r="K6311" s="96"/>
      <c r="L6311" s="96"/>
      <c r="M6311" s="96"/>
      <c r="N6311" s="96"/>
      <c r="O6311" s="96"/>
      <c r="P6311" s="97"/>
      <c r="Q6311" s="218"/>
      <c r="R6311" s="98" t="str">
        <f t="shared" ref="R6311" si="16669">IF(COUNTA(Y6308:DP6311)=0,"none",HLOOKUP(R6309,Y6309:DP6311,3,FALSE))</f>
        <v>none</v>
      </c>
      <c r="S6311" s="99" t="str">
        <f t="shared" ref="S6311" si="16670">IF(COUNTA(Y6308:DP6311)=0,"none",HLOOKUP(S6308,Y6308:DP6311,4,FALSE))</f>
        <v>none</v>
      </c>
      <c r="T6311" s="100"/>
      <c r="U6311" s="100" t="str">
        <f t="array" ref="U6311">IF(COUNTA(Y6308:DP6311)=0,"none",IF($U$2="WAHR",$W$3,Abfrage!$F$4))</f>
        <v>none</v>
      </c>
      <c r="V6311" s="100" t="str">
        <f t="array" ref="V6311">IF(COUNTA(Y6308:DP6311)=0,"none",IF($U$2="WAHR",$W$3,Abfrage!$F$4))</f>
        <v>none</v>
      </c>
      <c r="W6311" s="100" t="str">
        <f t="array" ref="W6311">IF(COUNTA(Y6308:DP6311)=0,"none",IF($U$2="WAHR",$W$3,Abfrage!$F$4))</f>
        <v>none</v>
      </c>
      <c r="X6311" s="109"/>
    </row>
    <row r="6312" spans="2:24">
      <c r="B6312" s="75" t="s">
        <v>3855</v>
      </c>
      <c r="C6312" s="76">
        <v>1000407206</v>
      </c>
      <c r="D6312" s="75" t="s">
        <v>95</v>
      </c>
      <c r="E6312" s="75" t="s">
        <v>96</v>
      </c>
      <c r="F6312" s="75" t="s">
        <v>97</v>
      </c>
      <c r="G6312" s="75" t="s">
        <v>97</v>
      </c>
      <c r="H6312" s="75" t="e">
        <v>#N/A</v>
      </c>
      <c r="I6312" s="75" t="s">
        <v>304</v>
      </c>
      <c r="J6312" s="75" t="s">
        <v>3856</v>
      </c>
      <c r="K6312" s="75" t="s">
        <v>306</v>
      </c>
      <c r="L6312" s="75" t="s">
        <v>306</v>
      </c>
      <c r="M6312" s="75" t="s">
        <v>313</v>
      </c>
      <c r="N6312" s="75" t="s">
        <v>360</v>
      </c>
      <c r="O6312" s="75" t="s">
        <v>306</v>
      </c>
      <c r="P6312" s="76" t="s">
        <v>306</v>
      </c>
      <c r="Q6312" s="216"/>
      <c r="R6312" s="77" t="str">
        <f t="shared" ref="R6312" si="16671">IF(COUNTA(Y6312:DP6315)=0,"01.01.1900",INDEX(Y6312:DP6312,MATCH(R6313,Y6313:DP6313,0)))</f>
        <v>01.01.1900</v>
      </c>
      <c r="S6312" s="78" t="str">
        <f t="shared" ref="S6312" si="16672">IF(COUNTA(Y6312:DP6315)=0,"01.01.1900",MAX(Y6312:DP6312))</f>
        <v>01.01.1900</v>
      </c>
      <c r="T6312" s="79"/>
      <c r="U6312" s="80" t="str">
        <f t="array" ref="U6312">IF(COUNTA(Y6312:DP6315)=0,"01.01.1900",IF(ISERROR(HLOOKUP(U6315,Y6315:DP6315,1,FALSE)),"01.01.1900",INDEX(Y6312:DP6312,MATCH(U6313&amp;U6315,Y6313:DP6313&amp;Y6315:DP6315,0))))</f>
        <v>01.01.1900</v>
      </c>
      <c r="V6312" s="81" t="str">
        <f t="shared" ref="V6312" si="16673">IF(COUNTA(Y6312:DP6315)=0,"01.01.1900",_xlfn.MAXIFS(Y6312:DP6312,Y6315:DP6315,V6315))</f>
        <v>01.01.1900</v>
      </c>
      <c r="W6312" s="82"/>
      <c r="X6312" s="106"/>
    </row>
    <row r="6313" spans="2:24">
      <c r="B6313" s="83"/>
      <c r="C6313" s="84"/>
      <c r="D6313" s="83"/>
      <c r="E6313" s="83"/>
      <c r="F6313" s="83"/>
      <c r="G6313" s="83"/>
      <c r="H6313" s="83"/>
      <c r="I6313" s="83"/>
      <c r="J6313" s="83"/>
      <c r="K6313" s="83"/>
      <c r="L6313" s="83"/>
      <c r="M6313" s="83"/>
      <c r="N6313" s="83"/>
      <c r="O6313" s="83"/>
      <c r="P6313" s="84"/>
      <c r="Q6313" s="217"/>
      <c r="R6313" s="85">
        <f t="shared" ref="R6313" si="16674">IF(COUNTA(Y6312:DP6315)=0,0,MIN(Y6313:DP6313))</f>
        <v>0</v>
      </c>
      <c r="S6313" s="86">
        <f t="shared" ref="S6313" si="16675">IF(COUNTA(Y6312:DP6315)=0,0,HLOOKUP(S6312,Y6312:DP6315,2,FALSE))</f>
        <v>0</v>
      </c>
      <c r="T6313" s="87">
        <f t="shared" ref="T6313" si="16676">IF(COUNTA(Y6312:DP6315)=0,0,AVERAGE(Y6313:DP6313))</f>
        <v>0</v>
      </c>
      <c r="U6313" s="88">
        <f t="shared" ref="U6313" si="16677">IF(COUNTA(Y6312:DP6315)=0,0,_xlfn.MINIFS(Y6313:DP6313,Y6315:DP6315,U6315))</f>
        <v>0</v>
      </c>
      <c r="V6313" s="89">
        <f t="array" ref="V6313">IF(COUNTA(Y6312:DP6315)=0,0,IF(ISERROR(HLOOKUP(V6315,Y6315:DP6315,1,FALSE)),0,INDEX(Y6313:DP6313,MATCH(V6312&amp;V6315,Y6312:DP6312&amp;Y6315:DP6315,0))))</f>
        <v>0</v>
      </c>
      <c r="W6313" s="90">
        <f t="array" ref="W6313">IF(COUNTA(Y6312:DP6315)=0,0,IF(ISERROR(HLOOKUP(W6315,Y6315:DP6315,1,FALSE)),0,AVERAGEIF(Y6315:DP6315,$W6315,Y6313:DP6313)))</f>
        <v>0</v>
      </c>
      <c r="X6313" s="107"/>
    </row>
    <row r="6314" spans="2:24">
      <c r="B6314" s="83"/>
      <c r="C6314" s="84"/>
      <c r="D6314" s="83"/>
      <c r="E6314" s="83"/>
      <c r="F6314" s="83"/>
      <c r="G6314" s="83"/>
      <c r="H6314" s="83"/>
      <c r="I6314" s="83"/>
      <c r="J6314" s="83"/>
      <c r="K6314" s="83"/>
      <c r="L6314" s="83"/>
      <c r="M6314" s="83"/>
      <c r="N6314" s="83"/>
      <c r="O6314" s="83"/>
      <c r="P6314" s="84"/>
      <c r="Q6314" s="217"/>
      <c r="R6314" s="91">
        <f t="shared" ref="R6314" si="16678">IF(COUNTA(Y6312:DP6315)=0,0,HLOOKUP(R6313,Y6313:DP6315,2,FALSE))</f>
        <v>0</v>
      </c>
      <c r="S6314" s="92">
        <f t="shared" ref="S6314" si="16679">IF(COUNTA(Y6312:DP6315)=0,0,HLOOKUP(S6312,Y6312:DP6315,3,FALSE))</f>
        <v>0</v>
      </c>
      <c r="T6314" s="93"/>
      <c r="U6314" s="94">
        <f t="array" ref="U6314">IF(COUNTA(Y6312:DP6315)=0,0,IF(ISERROR(HLOOKUP(U6315,Y6315:DP6315,1,FALSE)),0,INDEX(Y6314:DP6314,MATCH(U6313&amp;U6315,Y6313:DP6313&amp;Y6315:DP6315,0))))</f>
        <v>0</v>
      </c>
      <c r="V6314" s="94">
        <f t="array" ref="V6314">IF(COUNTA(Y6312:DP6315)=0,0,IF(ISERROR(HLOOKUP(V6315,Y6315:DP6315,1,FALSE)),0,INDEX(Y6314:DP6314,MATCH(V6313&amp;V6315,Y6313:DP6313&amp;Y6315:DP6315,0))))</f>
        <v>0</v>
      </c>
      <c r="W6314" s="95"/>
      <c r="X6314" s="108"/>
    </row>
    <row r="6315" spans="2:24" ht="13.9" thickBot="1">
      <c r="B6315" s="96"/>
      <c r="C6315" s="97"/>
      <c r="D6315" s="96"/>
      <c r="E6315" s="96"/>
      <c r="F6315" s="96"/>
      <c r="G6315" s="96"/>
      <c r="H6315" s="96"/>
      <c r="I6315" s="96"/>
      <c r="J6315" s="96"/>
      <c r="K6315" s="96"/>
      <c r="L6315" s="96"/>
      <c r="M6315" s="96"/>
      <c r="N6315" s="96"/>
      <c r="O6315" s="96"/>
      <c r="P6315" s="97"/>
      <c r="Q6315" s="218"/>
      <c r="R6315" s="98" t="str">
        <f t="shared" ref="R6315" si="16680">IF(COUNTA(Y6312:DP6315)=0,"none",HLOOKUP(R6313,Y6313:DP6315,3,FALSE))</f>
        <v>none</v>
      </c>
      <c r="S6315" s="99" t="str">
        <f t="shared" ref="S6315" si="16681">IF(COUNTA(Y6312:DP6315)=0,"none",HLOOKUP(S6312,Y6312:DP6315,4,FALSE))</f>
        <v>none</v>
      </c>
      <c r="T6315" s="100"/>
      <c r="U6315" s="100" t="str">
        <f t="array" ref="U6315">IF(COUNTA(Y6312:DP6315)=0,"none",IF($U$2="WAHR",$W$3,Abfrage!$F$4))</f>
        <v>none</v>
      </c>
      <c r="V6315" s="100" t="str">
        <f t="array" ref="V6315">IF(COUNTA(Y6312:DP6315)=0,"none",IF($U$2="WAHR",$W$3,Abfrage!$F$4))</f>
        <v>none</v>
      </c>
      <c r="W6315" s="100" t="str">
        <f t="array" ref="W6315">IF(COUNTA(Y6312:DP6315)=0,"none",IF($U$2="WAHR",$W$3,Abfrage!$F$4))</f>
        <v>none</v>
      </c>
      <c r="X6315" s="109"/>
    </row>
    <row r="6316" spans="2:24">
      <c r="B6316" s="75" t="s">
        <v>3857</v>
      </c>
      <c r="C6316" s="76">
        <v>1000407282</v>
      </c>
      <c r="D6316" s="75" t="s">
        <v>89</v>
      </c>
      <c r="E6316" s="75" t="s">
        <v>1148</v>
      </c>
      <c r="F6316" s="75" t="s">
        <v>1232</v>
      </c>
      <c r="G6316" s="75" t="s">
        <v>1232</v>
      </c>
      <c r="H6316" s="75" t="e">
        <v>#N/A</v>
      </c>
      <c r="I6316" s="75" t="s">
        <v>2307</v>
      </c>
      <c r="J6316" s="75" t="s">
        <v>3858</v>
      </c>
      <c r="K6316" s="75" t="s">
        <v>306</v>
      </c>
      <c r="L6316" s="75" t="s">
        <v>306</v>
      </c>
      <c r="M6316" s="75" t="s">
        <v>306</v>
      </c>
      <c r="N6316" s="75" t="s">
        <v>352</v>
      </c>
      <c r="O6316" s="75" t="s">
        <v>306</v>
      </c>
      <c r="P6316" s="76" t="s">
        <v>306</v>
      </c>
      <c r="Q6316" s="216"/>
      <c r="R6316" s="77" t="str">
        <f t="shared" ref="R6316" si="16682">IF(COUNTA(Y6316:DP6319)=0,"01.01.1900",INDEX(Y6316:DP6316,MATCH(R6317,Y6317:DP6317,0)))</f>
        <v>01.01.1900</v>
      </c>
      <c r="S6316" s="78" t="str">
        <f t="shared" ref="S6316" si="16683">IF(COUNTA(Y6316:DP6319)=0,"01.01.1900",MAX(Y6316:DP6316))</f>
        <v>01.01.1900</v>
      </c>
      <c r="T6316" s="79"/>
      <c r="U6316" s="80" t="str">
        <f t="array" ref="U6316">IF(COUNTA(Y6316:DP6319)=0,"01.01.1900",IF(ISERROR(HLOOKUP(U6319,Y6319:DP6319,1,FALSE)),"01.01.1900",INDEX(Y6316:DP6316,MATCH(U6317&amp;U6319,Y6317:DP6317&amp;Y6319:DP6319,0))))</f>
        <v>01.01.1900</v>
      </c>
      <c r="V6316" s="81" t="str">
        <f t="shared" ref="V6316" si="16684">IF(COUNTA(Y6316:DP6319)=0,"01.01.1900",_xlfn.MAXIFS(Y6316:DP6316,Y6319:DP6319,V6319))</f>
        <v>01.01.1900</v>
      </c>
      <c r="W6316" s="82"/>
      <c r="X6316" s="106"/>
    </row>
    <row r="6317" spans="2:24">
      <c r="B6317" s="83"/>
      <c r="C6317" s="84"/>
      <c r="D6317" s="83"/>
      <c r="E6317" s="83"/>
      <c r="F6317" s="83"/>
      <c r="G6317" s="83"/>
      <c r="H6317" s="83"/>
      <c r="I6317" s="83"/>
      <c r="J6317" s="83"/>
      <c r="K6317" s="83"/>
      <c r="L6317" s="83"/>
      <c r="M6317" s="83"/>
      <c r="N6317" s="83"/>
      <c r="O6317" s="83"/>
      <c r="P6317" s="84"/>
      <c r="Q6317" s="217"/>
      <c r="R6317" s="85">
        <f t="shared" ref="R6317" si="16685">IF(COUNTA(Y6316:DP6319)=0,0,MIN(Y6317:DP6317))</f>
        <v>0</v>
      </c>
      <c r="S6317" s="86">
        <f t="shared" ref="S6317" si="16686">IF(COUNTA(Y6316:DP6319)=0,0,HLOOKUP(S6316,Y6316:DP6319,2,FALSE))</f>
        <v>0</v>
      </c>
      <c r="T6317" s="87">
        <f t="shared" ref="T6317" si="16687">IF(COUNTA(Y6316:DP6319)=0,0,AVERAGE(Y6317:DP6317))</f>
        <v>0</v>
      </c>
      <c r="U6317" s="88">
        <f t="shared" ref="U6317" si="16688">IF(COUNTA(Y6316:DP6319)=0,0,_xlfn.MINIFS(Y6317:DP6317,Y6319:DP6319,U6319))</f>
        <v>0</v>
      </c>
      <c r="V6317" s="89">
        <f t="array" ref="V6317">IF(COUNTA(Y6316:DP6319)=0,0,IF(ISERROR(HLOOKUP(V6319,Y6319:DP6319,1,FALSE)),0,INDEX(Y6317:DP6317,MATCH(V6316&amp;V6319,Y6316:DP6316&amp;Y6319:DP6319,0))))</f>
        <v>0</v>
      </c>
      <c r="W6317" s="90">
        <f t="array" ref="W6317">IF(COUNTA(Y6316:DP6319)=0,0,IF(ISERROR(HLOOKUP(W6319,Y6319:DP6319,1,FALSE)),0,AVERAGEIF(Y6319:DP6319,$W6319,Y6317:DP6317)))</f>
        <v>0</v>
      </c>
      <c r="X6317" s="107"/>
    </row>
    <row r="6318" spans="2:24">
      <c r="B6318" s="83"/>
      <c r="C6318" s="84"/>
      <c r="D6318" s="83"/>
      <c r="E6318" s="83"/>
      <c r="F6318" s="83"/>
      <c r="G6318" s="83"/>
      <c r="H6318" s="83"/>
      <c r="I6318" s="83"/>
      <c r="J6318" s="83"/>
      <c r="K6318" s="83"/>
      <c r="L6318" s="83"/>
      <c r="M6318" s="83"/>
      <c r="N6318" s="83"/>
      <c r="O6318" s="83"/>
      <c r="P6318" s="84"/>
      <c r="Q6318" s="217"/>
      <c r="R6318" s="91">
        <f t="shared" ref="R6318" si="16689">IF(COUNTA(Y6316:DP6319)=0,0,HLOOKUP(R6317,Y6317:DP6319,2,FALSE))</f>
        <v>0</v>
      </c>
      <c r="S6318" s="92">
        <f t="shared" ref="S6318" si="16690">IF(COUNTA(Y6316:DP6319)=0,0,HLOOKUP(S6316,Y6316:DP6319,3,FALSE))</f>
        <v>0</v>
      </c>
      <c r="T6318" s="93"/>
      <c r="U6318" s="94">
        <f t="array" ref="U6318">IF(COUNTA(Y6316:DP6319)=0,0,IF(ISERROR(HLOOKUP(U6319,Y6319:DP6319,1,FALSE)),0,INDEX(Y6318:DP6318,MATCH(U6317&amp;U6319,Y6317:DP6317&amp;Y6319:DP6319,0))))</f>
        <v>0</v>
      </c>
      <c r="V6318" s="94">
        <f t="array" ref="V6318">IF(COUNTA(Y6316:DP6319)=0,0,IF(ISERROR(HLOOKUP(V6319,Y6319:DP6319,1,FALSE)),0,INDEX(Y6318:DP6318,MATCH(V6317&amp;V6319,Y6317:DP6317&amp;Y6319:DP6319,0))))</f>
        <v>0</v>
      </c>
      <c r="W6318" s="95"/>
      <c r="X6318" s="108"/>
    </row>
    <row r="6319" spans="2:24" ht="13.9" thickBot="1">
      <c r="B6319" s="96"/>
      <c r="C6319" s="97"/>
      <c r="D6319" s="96"/>
      <c r="E6319" s="96"/>
      <c r="F6319" s="96"/>
      <c r="G6319" s="96"/>
      <c r="H6319" s="96"/>
      <c r="I6319" s="96"/>
      <c r="J6319" s="96"/>
      <c r="K6319" s="96"/>
      <c r="L6319" s="96"/>
      <c r="M6319" s="96"/>
      <c r="N6319" s="96"/>
      <c r="O6319" s="96"/>
      <c r="P6319" s="97"/>
      <c r="Q6319" s="218"/>
      <c r="R6319" s="98" t="str">
        <f t="shared" ref="R6319" si="16691">IF(COUNTA(Y6316:DP6319)=0,"none",HLOOKUP(R6317,Y6317:DP6319,3,FALSE))</f>
        <v>none</v>
      </c>
      <c r="S6319" s="99" t="str">
        <f t="shared" ref="S6319" si="16692">IF(COUNTA(Y6316:DP6319)=0,"none",HLOOKUP(S6316,Y6316:DP6319,4,FALSE))</f>
        <v>none</v>
      </c>
      <c r="T6319" s="100"/>
      <c r="U6319" s="100" t="str">
        <f t="array" ref="U6319">IF(COUNTA(Y6316:DP6319)=0,"none",IF($U$2="WAHR",$W$3,Abfrage!$F$4))</f>
        <v>none</v>
      </c>
      <c r="V6319" s="100" t="str">
        <f t="array" ref="V6319">IF(COUNTA(Y6316:DP6319)=0,"none",IF($U$2="WAHR",$W$3,Abfrage!$F$4))</f>
        <v>none</v>
      </c>
      <c r="W6319" s="100" t="str">
        <f t="array" ref="W6319">IF(COUNTA(Y6316:DP6319)=0,"none",IF($U$2="WAHR",$W$3,Abfrage!$F$4))</f>
        <v>none</v>
      </c>
      <c r="X6319" s="109"/>
    </row>
    <row r="6320" spans="2:24">
      <c r="B6320" s="75" t="s">
        <v>3859</v>
      </c>
      <c r="C6320" s="76">
        <v>1000407308</v>
      </c>
      <c r="D6320" s="75" t="s">
        <v>95</v>
      </c>
      <c r="E6320" s="75" t="s">
        <v>148</v>
      </c>
      <c r="F6320" s="75" t="s">
        <v>96</v>
      </c>
      <c r="G6320" s="75" t="s">
        <v>96</v>
      </c>
      <c r="H6320" s="75" t="e">
        <v>#N/A</v>
      </c>
      <c r="I6320" s="75" t="s">
        <v>1035</v>
      </c>
      <c r="J6320" s="75" t="s">
        <v>3860</v>
      </c>
      <c r="K6320" s="75" t="s">
        <v>326</v>
      </c>
      <c r="L6320" s="75" t="s">
        <v>564</v>
      </c>
      <c r="M6320" s="75" t="s">
        <v>313</v>
      </c>
      <c r="N6320" s="75" t="s">
        <v>327</v>
      </c>
      <c r="O6320" s="75" t="s">
        <v>306</v>
      </c>
      <c r="P6320" s="76" t="s">
        <v>306</v>
      </c>
      <c r="Q6320" s="216"/>
      <c r="R6320" s="77" t="str">
        <f t="shared" ref="R6320" si="16693">IF(COUNTA(Y6320:DP6323)=0,"01.01.1900",INDEX(Y6320:DP6320,MATCH(R6321,Y6321:DP6321,0)))</f>
        <v>01.01.1900</v>
      </c>
      <c r="S6320" s="78" t="str">
        <f t="shared" ref="S6320" si="16694">IF(COUNTA(Y6320:DP6323)=0,"01.01.1900",MAX(Y6320:DP6320))</f>
        <v>01.01.1900</v>
      </c>
      <c r="T6320" s="79"/>
      <c r="U6320" s="80" t="str">
        <f t="array" ref="U6320">IF(COUNTA(Y6320:DP6323)=0,"01.01.1900",IF(ISERROR(HLOOKUP(U6323,Y6323:DP6323,1,FALSE)),"01.01.1900",INDEX(Y6320:DP6320,MATCH(U6321&amp;U6323,Y6321:DP6321&amp;Y6323:DP6323,0))))</f>
        <v>01.01.1900</v>
      </c>
      <c r="V6320" s="81" t="str">
        <f t="shared" ref="V6320" si="16695">IF(COUNTA(Y6320:DP6323)=0,"01.01.1900",_xlfn.MAXIFS(Y6320:DP6320,Y6323:DP6323,V6323))</f>
        <v>01.01.1900</v>
      </c>
      <c r="W6320" s="82"/>
      <c r="X6320" s="106"/>
    </row>
    <row r="6321" spans="2:27">
      <c r="B6321" s="83"/>
      <c r="C6321" s="84"/>
      <c r="D6321" s="83"/>
      <c r="E6321" s="83"/>
      <c r="F6321" s="83"/>
      <c r="G6321" s="83"/>
      <c r="H6321" s="83"/>
      <c r="I6321" s="83"/>
      <c r="J6321" s="83"/>
      <c r="K6321" s="83"/>
      <c r="L6321" s="83"/>
      <c r="M6321" s="83"/>
      <c r="N6321" s="83"/>
      <c r="O6321" s="83"/>
      <c r="P6321" s="84"/>
      <c r="Q6321" s="217"/>
      <c r="R6321" s="85">
        <f t="shared" ref="R6321" si="16696">IF(COUNTA(Y6320:DP6323)=0,0,MIN(Y6321:DP6321))</f>
        <v>0</v>
      </c>
      <c r="S6321" s="86">
        <f t="shared" ref="S6321" si="16697">IF(COUNTA(Y6320:DP6323)=0,0,HLOOKUP(S6320,Y6320:DP6323,2,FALSE))</f>
        <v>0</v>
      </c>
      <c r="T6321" s="87">
        <f t="shared" ref="T6321" si="16698">IF(COUNTA(Y6320:DP6323)=0,0,AVERAGE(Y6321:DP6321))</f>
        <v>0</v>
      </c>
      <c r="U6321" s="88">
        <f t="shared" ref="U6321" si="16699">IF(COUNTA(Y6320:DP6323)=0,0,_xlfn.MINIFS(Y6321:DP6321,Y6323:DP6323,U6323))</f>
        <v>0</v>
      </c>
      <c r="V6321" s="89">
        <f t="array" ref="V6321">IF(COUNTA(Y6320:DP6323)=0,0,IF(ISERROR(HLOOKUP(V6323,Y6323:DP6323,1,FALSE)),0,INDEX(Y6321:DP6321,MATCH(V6320&amp;V6323,Y6320:DP6320&amp;Y6323:DP6323,0))))</f>
        <v>0</v>
      </c>
      <c r="W6321" s="90">
        <f t="array" ref="W6321">IF(COUNTA(Y6320:DP6323)=0,0,IF(ISERROR(HLOOKUP(W6323,Y6323:DP6323,1,FALSE)),0,AVERAGEIF(Y6323:DP6323,$W6323,Y6321:DP6321)))</f>
        <v>0</v>
      </c>
      <c r="X6321" s="107"/>
    </row>
    <row r="6322" spans="2:27">
      <c r="B6322" s="83"/>
      <c r="C6322" s="84"/>
      <c r="D6322" s="83"/>
      <c r="E6322" s="83"/>
      <c r="F6322" s="83"/>
      <c r="G6322" s="83"/>
      <c r="H6322" s="83"/>
      <c r="I6322" s="83"/>
      <c r="J6322" s="83"/>
      <c r="K6322" s="83"/>
      <c r="L6322" s="83"/>
      <c r="M6322" s="83"/>
      <c r="N6322" s="83"/>
      <c r="O6322" s="83"/>
      <c r="P6322" s="84"/>
      <c r="Q6322" s="217"/>
      <c r="R6322" s="91">
        <f t="shared" ref="R6322" si="16700">IF(COUNTA(Y6320:DP6323)=0,0,HLOOKUP(R6321,Y6321:DP6323,2,FALSE))</f>
        <v>0</v>
      </c>
      <c r="S6322" s="92">
        <f t="shared" ref="S6322" si="16701">IF(COUNTA(Y6320:DP6323)=0,0,HLOOKUP(S6320,Y6320:DP6323,3,FALSE))</f>
        <v>0</v>
      </c>
      <c r="T6322" s="93"/>
      <c r="U6322" s="94">
        <f t="array" ref="U6322">IF(COUNTA(Y6320:DP6323)=0,0,IF(ISERROR(HLOOKUP(U6323,Y6323:DP6323,1,FALSE)),0,INDEX(Y6322:DP6322,MATCH(U6321&amp;U6323,Y6321:DP6321&amp;Y6323:DP6323,0))))</f>
        <v>0</v>
      </c>
      <c r="V6322" s="94">
        <f t="array" ref="V6322">IF(COUNTA(Y6320:DP6323)=0,0,IF(ISERROR(HLOOKUP(V6323,Y6323:DP6323,1,FALSE)),0,INDEX(Y6322:DP6322,MATCH(V6321&amp;V6323,Y6321:DP6321&amp;Y6323:DP6323,0))))</f>
        <v>0</v>
      </c>
      <c r="W6322" s="95"/>
      <c r="X6322" s="108"/>
    </row>
    <row r="6323" spans="2:27" ht="13.9" thickBot="1">
      <c r="B6323" s="96"/>
      <c r="C6323" s="97"/>
      <c r="D6323" s="96"/>
      <c r="E6323" s="96"/>
      <c r="F6323" s="96"/>
      <c r="G6323" s="96"/>
      <c r="H6323" s="96"/>
      <c r="I6323" s="96"/>
      <c r="J6323" s="96"/>
      <c r="K6323" s="96"/>
      <c r="L6323" s="96"/>
      <c r="M6323" s="96"/>
      <c r="N6323" s="96"/>
      <c r="O6323" s="96"/>
      <c r="P6323" s="97"/>
      <c r="Q6323" s="218"/>
      <c r="R6323" s="98" t="str">
        <f t="shared" ref="R6323" si="16702">IF(COUNTA(Y6320:DP6323)=0,"none",HLOOKUP(R6321,Y6321:DP6323,3,FALSE))</f>
        <v>none</v>
      </c>
      <c r="S6323" s="99" t="str">
        <f t="shared" ref="S6323" si="16703">IF(COUNTA(Y6320:DP6323)=0,"none",HLOOKUP(S6320,Y6320:DP6323,4,FALSE))</f>
        <v>none</v>
      </c>
      <c r="T6323" s="100"/>
      <c r="U6323" s="100" t="str">
        <f t="array" ref="U6323">IF(COUNTA(Y6320:DP6323)=0,"none",IF($U$2="WAHR",$W$3,Abfrage!$F$4))</f>
        <v>none</v>
      </c>
      <c r="V6323" s="100" t="str">
        <f t="array" ref="V6323">IF(COUNTA(Y6320:DP6323)=0,"none",IF($U$2="WAHR",$W$3,Abfrage!$F$4))</f>
        <v>none</v>
      </c>
      <c r="W6323" s="100" t="str">
        <f t="array" ref="W6323">IF(COUNTA(Y6320:DP6323)=0,"none",IF($U$2="WAHR",$W$3,Abfrage!$F$4))</f>
        <v>none</v>
      </c>
      <c r="X6323" s="109"/>
    </row>
    <row r="6324" spans="2:27">
      <c r="B6324" s="75" t="s">
        <v>3861</v>
      </c>
      <c r="C6324" s="76">
        <v>1000389900</v>
      </c>
      <c r="D6324" s="75" t="s">
        <v>95</v>
      </c>
      <c r="E6324" s="75" t="s">
        <v>148</v>
      </c>
      <c r="F6324" s="75" t="s">
        <v>96</v>
      </c>
      <c r="G6324" s="75" t="s">
        <v>96</v>
      </c>
      <c r="H6324" s="75" t="s">
        <v>50</v>
      </c>
      <c r="I6324" s="75" t="s">
        <v>68</v>
      </c>
      <c r="J6324" s="75" t="s">
        <v>3862</v>
      </c>
      <c r="K6324" s="75" t="s">
        <v>652</v>
      </c>
      <c r="L6324" s="75" t="s">
        <v>1080</v>
      </c>
      <c r="M6324" s="75" t="s">
        <v>313</v>
      </c>
      <c r="N6324" s="75" t="s">
        <v>327</v>
      </c>
      <c r="O6324" s="75" t="s">
        <v>306</v>
      </c>
      <c r="P6324" s="76" t="s">
        <v>306</v>
      </c>
      <c r="Q6324" s="216"/>
      <c r="R6324" s="77">
        <f t="shared" ref="R6324" si="16704">IF(COUNTA(Y6324:DP6327)=0,"01.01.1900",INDEX(Y6324:DP6324,MATCH(R6325,Y6325:DP6325,0)))</f>
        <v>45671</v>
      </c>
      <c r="S6324" s="78">
        <f t="shared" ref="S6324" si="16705">IF(COUNTA(Y6324:DP6327)=0,"01.01.1900",MAX(Y6324:DP6324))</f>
        <v>45671</v>
      </c>
      <c r="T6324" s="79"/>
      <c r="U6324" s="80" t="str">
        <f t="array" ref="U6324">IF(COUNTA(Y6324:DP6327)=0,"01.01.1900",IF(ISERROR(HLOOKUP(U6327,Y6327:DP6327,1,FALSE)),"01.01.1900",INDEX(Y6324:DP6324,MATCH(U6325&amp;U6327,Y6325:DP6325&amp;Y6327:DP6327,0))))</f>
        <v>01.01.1900</v>
      </c>
      <c r="V6324" s="81">
        <f t="shared" ref="V6324" si="16706">IF(COUNTA(Y6324:DP6327)=0,"01.01.1900",_xlfn.MAXIFS(Y6324:DP6324,Y6327:DP6327,V6327))</f>
        <v>0</v>
      </c>
      <c r="W6324" s="82"/>
      <c r="X6324" s="106"/>
      <c r="Y6324" s="141">
        <v>45502</v>
      </c>
      <c r="Z6324" s="141">
        <v>45502</v>
      </c>
      <c r="AA6324" s="141">
        <v>45671</v>
      </c>
    </row>
    <row r="6325" spans="2:27">
      <c r="B6325" s="83"/>
      <c r="C6325" s="84"/>
      <c r="D6325" s="83"/>
      <c r="E6325" s="83"/>
      <c r="F6325" s="83"/>
      <c r="G6325" s="83"/>
      <c r="H6325" s="83"/>
      <c r="I6325" s="83"/>
      <c r="J6325" s="83"/>
      <c r="K6325" s="83"/>
      <c r="L6325" s="83"/>
      <c r="M6325" s="83"/>
      <c r="N6325" s="83"/>
      <c r="O6325" s="83"/>
      <c r="P6325" s="84"/>
      <c r="Q6325" s="217"/>
      <c r="R6325" s="85">
        <f t="shared" ref="R6325" si="16707">IF(COUNTA(Y6324:DP6327)=0,0,MIN(Y6325:DP6325))</f>
        <v>6.3039999999999999E-2</v>
      </c>
      <c r="S6325" s="86">
        <f t="shared" ref="S6325" si="16708">IF(COUNTA(Y6324:DP6327)=0,0,HLOOKUP(S6324,Y6324:DP6327,2,FALSE))</f>
        <v>6.3039999999999999E-2</v>
      </c>
      <c r="T6325" s="87">
        <f t="shared" ref="T6325" si="16709">IF(COUNTA(Y6324:DP6327)=0,0,AVERAGE(Y6325:DP6325))</f>
        <v>0.47434666666666669</v>
      </c>
      <c r="U6325" s="88">
        <f t="shared" ref="U6325" si="16710">IF(COUNTA(Y6324:DP6327)=0,0,_xlfn.MINIFS(Y6325:DP6325,Y6327:DP6327,U6327))</f>
        <v>0</v>
      </c>
      <c r="V6325" s="89">
        <f t="array" ref="V6325">IF(COUNTA(Y6324:DP6327)=0,0,IF(ISERROR(HLOOKUP(V6327,Y6327:DP6327,1,FALSE)),0,INDEX(Y6325:DP6325,MATCH(V6324&amp;V6327,Y6324:DP6324&amp;Y6327:DP6327,0))))</f>
        <v>0</v>
      </c>
      <c r="W6325" s="90">
        <f t="array" ref="W6325">IF(COUNTA(Y6324:DP6327)=0,0,IF(ISERROR(HLOOKUP(W6327,Y6327:DP6327,1,FALSE)),0,AVERAGEIF(Y6327:DP6327,$W6327,Y6325:DP6325)))</f>
        <v>0</v>
      </c>
      <c r="X6325" s="107"/>
      <c r="Y6325" s="142">
        <v>0.68</v>
      </c>
      <c r="Z6325" s="142">
        <v>0.68</v>
      </c>
      <c r="AA6325" s="142">
        <v>6.3039999999999999E-2</v>
      </c>
    </row>
    <row r="6326" spans="2:27">
      <c r="B6326" s="83"/>
      <c r="C6326" s="84"/>
      <c r="D6326" s="83"/>
      <c r="E6326" s="83"/>
      <c r="F6326" s="83"/>
      <c r="G6326" s="83"/>
      <c r="H6326" s="83"/>
      <c r="I6326" s="83"/>
      <c r="J6326" s="83"/>
      <c r="K6326" s="83"/>
      <c r="L6326" s="83"/>
      <c r="M6326" s="83"/>
      <c r="N6326" s="83"/>
      <c r="O6326" s="83"/>
      <c r="P6326" s="84"/>
      <c r="Q6326" s="217"/>
      <c r="R6326" s="91">
        <f t="shared" ref="R6326" si="16711">IF(COUNTA(Y6324:DP6327)=0,0,HLOOKUP(R6325,Y6325:DP6327,2,FALSE))</f>
        <v>0</v>
      </c>
      <c r="S6326" s="92">
        <f t="shared" ref="S6326" si="16712">IF(COUNTA(Y6324:DP6327)=0,0,HLOOKUP(S6324,Y6324:DP6327,3,FALSE))</f>
        <v>0</v>
      </c>
      <c r="T6326" s="93"/>
      <c r="U6326" s="94">
        <f t="array" ref="U6326">IF(COUNTA(Y6324:DP6327)=0,0,IF(ISERROR(HLOOKUP(U6327,Y6327:DP6327,1,FALSE)),0,INDEX(Y6326:DP6326,MATCH(U6325&amp;U6327,Y6325:DP6325&amp;Y6327:DP6327,0))))</f>
        <v>0</v>
      </c>
      <c r="V6326" s="94">
        <f t="array" ref="V6326">IF(COUNTA(Y6324:DP6327)=0,0,IF(ISERROR(HLOOKUP(V6327,Y6327:DP6327,1,FALSE)),0,INDEX(Y6326:DP6326,MATCH(V6325&amp;V6327,Y6325:DP6325&amp;Y6327:DP6327,0))))</f>
        <v>0</v>
      </c>
      <c r="W6326" s="95"/>
      <c r="X6326" s="108"/>
      <c r="Y6326" s="143">
        <v>0</v>
      </c>
      <c r="Z6326" s="143">
        <v>0</v>
      </c>
      <c r="AA6326" s="143">
        <v>0</v>
      </c>
    </row>
    <row r="6327" spans="2:27" ht="13.9" thickBot="1">
      <c r="B6327" s="96"/>
      <c r="C6327" s="97"/>
      <c r="D6327" s="96"/>
      <c r="E6327" s="96"/>
      <c r="F6327" s="96"/>
      <c r="G6327" s="96"/>
      <c r="H6327" s="96"/>
      <c r="I6327" s="96"/>
      <c r="J6327" s="96"/>
      <c r="K6327" s="96"/>
      <c r="L6327" s="96"/>
      <c r="M6327" s="96"/>
      <c r="N6327" s="96"/>
      <c r="O6327" s="96"/>
      <c r="P6327" s="97"/>
      <c r="Q6327" s="218"/>
      <c r="R6327" s="98" t="str">
        <f t="shared" ref="R6327" si="16713">IF(COUNTA(Y6324:DP6327)=0,"none",HLOOKUP(R6325,Y6325:DP6327,3,FALSE))</f>
        <v>ECI</v>
      </c>
      <c r="S6327" s="99" t="str">
        <f t="shared" ref="S6327" si="16714">IF(COUNTA(Y6324:DP6327)=0,"none",HLOOKUP(S6324,Y6324:DP6327,4,FALSE))</f>
        <v>ECI</v>
      </c>
      <c r="T6327" s="100"/>
      <c r="U6327" s="100">
        <f t="array" ref="U6327">IF(COUNTA(Y6324:DP6327)=0,"none",IF($U$2="WAHR",$W$3,Abfrage!$F$4))</f>
        <v>0</v>
      </c>
      <c r="V6327" s="100">
        <f t="array" ref="V6327">IF(COUNTA(Y6324:DP6327)=0,"none",IF($U$2="WAHR",$W$3,Abfrage!$F$4))</f>
        <v>0</v>
      </c>
      <c r="W6327" s="100">
        <f t="array" ref="W6327">IF(COUNTA(Y6324:DP6327)=0,"none",IF($U$2="WAHR",$W$3,Abfrage!$F$4))</f>
        <v>0</v>
      </c>
      <c r="X6327" s="109"/>
      <c r="Y6327" s="144" t="s">
        <v>185</v>
      </c>
      <c r="Z6327" s="144" t="s">
        <v>185</v>
      </c>
      <c r="AA6327" s="144" t="s">
        <v>101</v>
      </c>
    </row>
    <row r="6328" spans="2:27">
      <c r="B6328" s="75" t="s">
        <v>3863</v>
      </c>
      <c r="C6328" s="76">
        <v>1000406788</v>
      </c>
      <c r="D6328" s="75" t="s">
        <v>89</v>
      </c>
      <c r="E6328" s="75" t="s">
        <v>125</v>
      </c>
      <c r="F6328" s="75" t="s">
        <v>129</v>
      </c>
      <c r="G6328" s="75" t="s">
        <v>2169</v>
      </c>
      <c r="H6328" s="75" t="e">
        <v>#N/A</v>
      </c>
      <c r="I6328" s="75" t="s">
        <v>2307</v>
      </c>
      <c r="J6328" s="75" t="s">
        <v>3864</v>
      </c>
      <c r="K6328" s="75" t="s">
        <v>900</v>
      </c>
      <c r="L6328" s="75" t="s">
        <v>900</v>
      </c>
      <c r="M6328" s="75" t="s">
        <v>306</v>
      </c>
      <c r="N6328" s="75" t="s">
        <v>306</v>
      </c>
      <c r="O6328" s="75" t="s">
        <v>306</v>
      </c>
      <c r="P6328" s="76" t="s">
        <v>306</v>
      </c>
      <c r="Q6328" s="216"/>
      <c r="R6328" s="77" t="str">
        <f t="shared" ref="R6328" si="16715">IF(COUNTA(Y6328:DP6331)=0,"01.01.1900",INDEX(Y6328:DP6328,MATCH(R6329,Y6329:DP6329,0)))</f>
        <v>01.01.1900</v>
      </c>
      <c r="S6328" s="78" t="str">
        <f t="shared" ref="S6328" si="16716">IF(COUNTA(Y6328:DP6331)=0,"01.01.1900",MAX(Y6328:DP6328))</f>
        <v>01.01.1900</v>
      </c>
      <c r="T6328" s="79"/>
      <c r="U6328" s="80" t="str">
        <f t="array" ref="U6328">IF(COUNTA(Y6328:DP6331)=0,"01.01.1900",IF(ISERROR(HLOOKUP(U6331,Y6331:DP6331,1,FALSE)),"01.01.1900",INDEX(Y6328:DP6328,MATCH(U6329&amp;U6331,Y6329:DP6329&amp;Y6331:DP6331,0))))</f>
        <v>01.01.1900</v>
      </c>
      <c r="V6328" s="81" t="str">
        <f t="shared" ref="V6328" si="16717">IF(COUNTA(Y6328:DP6331)=0,"01.01.1900",_xlfn.MAXIFS(Y6328:DP6328,Y6331:DP6331,V6331))</f>
        <v>01.01.1900</v>
      </c>
      <c r="W6328" s="82"/>
      <c r="X6328" s="106"/>
    </row>
    <row r="6329" spans="2:27">
      <c r="B6329" s="83"/>
      <c r="C6329" s="84"/>
      <c r="D6329" s="83"/>
      <c r="E6329" s="83"/>
      <c r="F6329" s="83"/>
      <c r="G6329" s="83"/>
      <c r="H6329" s="83"/>
      <c r="I6329" s="83"/>
      <c r="J6329" s="83"/>
      <c r="K6329" s="83"/>
      <c r="L6329" s="83"/>
      <c r="M6329" s="83"/>
      <c r="N6329" s="83"/>
      <c r="O6329" s="83"/>
      <c r="P6329" s="84"/>
      <c r="Q6329" s="217"/>
      <c r="R6329" s="85">
        <f t="shared" ref="R6329" si="16718">IF(COUNTA(Y6328:DP6331)=0,0,MIN(Y6329:DP6329))</f>
        <v>0</v>
      </c>
      <c r="S6329" s="86">
        <f t="shared" ref="S6329" si="16719">IF(COUNTA(Y6328:DP6331)=0,0,HLOOKUP(S6328,Y6328:DP6331,2,FALSE))</f>
        <v>0</v>
      </c>
      <c r="T6329" s="87">
        <f t="shared" ref="T6329" si="16720">IF(COUNTA(Y6328:DP6331)=0,0,AVERAGE(Y6329:DP6329))</f>
        <v>0</v>
      </c>
      <c r="U6329" s="88">
        <f t="shared" ref="U6329" si="16721">IF(COUNTA(Y6328:DP6331)=0,0,_xlfn.MINIFS(Y6329:DP6329,Y6331:DP6331,U6331))</f>
        <v>0</v>
      </c>
      <c r="V6329" s="89">
        <f t="array" ref="V6329">IF(COUNTA(Y6328:DP6331)=0,0,IF(ISERROR(HLOOKUP(V6331,Y6331:DP6331,1,FALSE)),0,INDEX(Y6329:DP6329,MATCH(V6328&amp;V6331,Y6328:DP6328&amp;Y6331:DP6331,0))))</f>
        <v>0</v>
      </c>
      <c r="W6329" s="90">
        <f t="array" ref="W6329">IF(COUNTA(Y6328:DP6331)=0,0,IF(ISERROR(HLOOKUP(W6331,Y6331:DP6331,1,FALSE)),0,AVERAGEIF(Y6331:DP6331,$W6331,Y6329:DP6329)))</f>
        <v>0</v>
      </c>
      <c r="X6329" s="107"/>
    </row>
    <row r="6330" spans="2:27">
      <c r="B6330" s="83"/>
      <c r="C6330" s="84"/>
      <c r="D6330" s="83"/>
      <c r="E6330" s="83"/>
      <c r="F6330" s="83"/>
      <c r="G6330" s="83"/>
      <c r="H6330" s="83"/>
      <c r="I6330" s="83"/>
      <c r="J6330" s="83"/>
      <c r="K6330" s="83"/>
      <c r="L6330" s="83"/>
      <c r="M6330" s="83"/>
      <c r="N6330" s="83"/>
      <c r="O6330" s="83"/>
      <c r="P6330" s="84"/>
      <c r="Q6330" s="217"/>
      <c r="R6330" s="91">
        <f t="shared" ref="R6330" si="16722">IF(COUNTA(Y6328:DP6331)=0,0,HLOOKUP(R6329,Y6329:DP6331,2,FALSE))</f>
        <v>0</v>
      </c>
      <c r="S6330" s="92">
        <f t="shared" ref="S6330" si="16723">IF(COUNTA(Y6328:DP6331)=0,0,HLOOKUP(S6328,Y6328:DP6331,3,FALSE))</f>
        <v>0</v>
      </c>
      <c r="T6330" s="93"/>
      <c r="U6330" s="94">
        <f t="array" ref="U6330">IF(COUNTA(Y6328:DP6331)=0,0,IF(ISERROR(HLOOKUP(U6331,Y6331:DP6331,1,FALSE)),0,INDEX(Y6330:DP6330,MATCH(U6329&amp;U6331,Y6329:DP6329&amp;Y6331:DP6331,0))))</f>
        <v>0</v>
      </c>
      <c r="V6330" s="94">
        <f t="array" ref="V6330">IF(COUNTA(Y6328:DP6331)=0,0,IF(ISERROR(HLOOKUP(V6331,Y6331:DP6331,1,FALSE)),0,INDEX(Y6330:DP6330,MATCH(V6329&amp;V6331,Y6329:DP6329&amp;Y6331:DP6331,0))))</f>
        <v>0</v>
      </c>
      <c r="W6330" s="95"/>
      <c r="X6330" s="108"/>
    </row>
    <row r="6331" spans="2:27" ht="13.9" thickBot="1">
      <c r="B6331" s="96"/>
      <c r="C6331" s="97"/>
      <c r="D6331" s="96"/>
      <c r="E6331" s="96"/>
      <c r="F6331" s="96"/>
      <c r="G6331" s="96"/>
      <c r="H6331" s="96"/>
      <c r="I6331" s="96"/>
      <c r="J6331" s="96"/>
      <c r="K6331" s="96"/>
      <c r="L6331" s="96"/>
      <c r="M6331" s="96"/>
      <c r="N6331" s="96"/>
      <c r="O6331" s="96"/>
      <c r="P6331" s="97"/>
      <c r="Q6331" s="218"/>
      <c r="R6331" s="98" t="str">
        <f t="shared" ref="R6331" si="16724">IF(COUNTA(Y6328:DP6331)=0,"none",HLOOKUP(R6329,Y6329:DP6331,3,FALSE))</f>
        <v>none</v>
      </c>
      <c r="S6331" s="99" t="str">
        <f t="shared" ref="S6331" si="16725">IF(COUNTA(Y6328:DP6331)=0,"none",HLOOKUP(S6328,Y6328:DP6331,4,FALSE))</f>
        <v>none</v>
      </c>
      <c r="T6331" s="100"/>
      <c r="U6331" s="100" t="str">
        <f t="array" ref="U6331">IF(COUNTA(Y6328:DP6331)=0,"none",IF($U$2="WAHR",$W$3,Abfrage!$F$4))</f>
        <v>none</v>
      </c>
      <c r="V6331" s="100" t="str">
        <f t="array" ref="V6331">IF(COUNTA(Y6328:DP6331)=0,"none",IF($U$2="WAHR",$W$3,Abfrage!$F$4))</f>
        <v>none</v>
      </c>
      <c r="W6331" s="100" t="str">
        <f t="array" ref="W6331">IF(COUNTA(Y6328:DP6331)=0,"none",IF($U$2="WAHR",$W$3,Abfrage!$F$4))</f>
        <v>none</v>
      </c>
      <c r="X6331" s="109"/>
    </row>
    <row r="6332" spans="2:27">
      <c r="B6332" s="75" t="s">
        <v>3865</v>
      </c>
      <c r="C6332" s="76">
        <v>1000407378</v>
      </c>
      <c r="D6332" s="75" t="s">
        <v>95</v>
      </c>
      <c r="E6332" s="75" t="s">
        <v>148</v>
      </c>
      <c r="F6332" s="75" t="s">
        <v>341</v>
      </c>
      <c r="G6332" s="75" t="s">
        <v>341</v>
      </c>
      <c r="H6332" s="75" t="e">
        <v>#N/A</v>
      </c>
      <c r="I6332" s="75" t="s">
        <v>377</v>
      </c>
      <c r="J6332" s="75" t="s">
        <v>3866</v>
      </c>
      <c r="K6332" s="75" t="s">
        <v>360</v>
      </c>
      <c r="L6332" s="75" t="s">
        <v>352</v>
      </c>
      <c r="M6332" s="75" t="s">
        <v>306</v>
      </c>
      <c r="N6332" s="75" t="s">
        <v>327</v>
      </c>
      <c r="O6332" s="75" t="s">
        <v>306</v>
      </c>
      <c r="P6332" s="76" t="s">
        <v>306</v>
      </c>
      <c r="Q6332" s="216"/>
      <c r="R6332" s="77" t="str">
        <f t="shared" ref="R6332" si="16726">IF(COUNTA(Y6332:DP6335)=0,"01.01.1900",INDEX(Y6332:DP6332,MATCH(R6333,Y6333:DP6333,0)))</f>
        <v>01.01.1900</v>
      </c>
      <c r="S6332" s="78" t="str">
        <f t="shared" ref="S6332" si="16727">IF(COUNTA(Y6332:DP6335)=0,"01.01.1900",MAX(Y6332:DP6332))</f>
        <v>01.01.1900</v>
      </c>
      <c r="T6332" s="79"/>
      <c r="U6332" s="80" t="str">
        <f t="array" ref="U6332">IF(COUNTA(Y6332:DP6335)=0,"01.01.1900",IF(ISERROR(HLOOKUP(U6335,Y6335:DP6335,1,FALSE)),"01.01.1900",INDEX(Y6332:DP6332,MATCH(U6333&amp;U6335,Y6333:DP6333&amp;Y6335:DP6335,0))))</f>
        <v>01.01.1900</v>
      </c>
      <c r="V6332" s="81" t="str">
        <f t="shared" ref="V6332" si="16728">IF(COUNTA(Y6332:DP6335)=0,"01.01.1900",_xlfn.MAXIFS(Y6332:DP6332,Y6335:DP6335,V6335))</f>
        <v>01.01.1900</v>
      </c>
      <c r="W6332" s="82"/>
      <c r="X6332" s="106"/>
    </row>
    <row r="6333" spans="2:27">
      <c r="B6333" s="83"/>
      <c r="C6333" s="84"/>
      <c r="D6333" s="83"/>
      <c r="E6333" s="83"/>
      <c r="F6333" s="83"/>
      <c r="G6333" s="83"/>
      <c r="H6333" s="83"/>
      <c r="I6333" s="83"/>
      <c r="J6333" s="83"/>
      <c r="K6333" s="83"/>
      <c r="L6333" s="83"/>
      <c r="M6333" s="83"/>
      <c r="N6333" s="83"/>
      <c r="O6333" s="83"/>
      <c r="P6333" s="84"/>
      <c r="Q6333" s="217"/>
      <c r="R6333" s="85">
        <f t="shared" ref="R6333" si="16729">IF(COUNTA(Y6332:DP6335)=0,0,MIN(Y6333:DP6333))</f>
        <v>0</v>
      </c>
      <c r="S6333" s="86">
        <f t="shared" ref="S6333" si="16730">IF(COUNTA(Y6332:DP6335)=0,0,HLOOKUP(S6332,Y6332:DP6335,2,FALSE))</f>
        <v>0</v>
      </c>
      <c r="T6333" s="87">
        <f t="shared" ref="T6333" si="16731">IF(COUNTA(Y6332:DP6335)=0,0,AVERAGE(Y6333:DP6333))</f>
        <v>0</v>
      </c>
      <c r="U6333" s="88">
        <f t="shared" ref="U6333" si="16732">IF(COUNTA(Y6332:DP6335)=0,0,_xlfn.MINIFS(Y6333:DP6333,Y6335:DP6335,U6335))</f>
        <v>0</v>
      </c>
      <c r="V6333" s="89">
        <f t="array" ref="V6333">IF(COUNTA(Y6332:DP6335)=0,0,IF(ISERROR(HLOOKUP(V6335,Y6335:DP6335,1,FALSE)),0,INDEX(Y6333:DP6333,MATCH(V6332&amp;V6335,Y6332:DP6332&amp;Y6335:DP6335,0))))</f>
        <v>0</v>
      </c>
      <c r="W6333" s="90">
        <f t="array" ref="W6333">IF(COUNTA(Y6332:DP6335)=0,0,IF(ISERROR(HLOOKUP(W6335,Y6335:DP6335,1,FALSE)),0,AVERAGEIF(Y6335:DP6335,$W6335,Y6333:DP6333)))</f>
        <v>0</v>
      </c>
      <c r="X6333" s="107"/>
    </row>
    <row r="6334" spans="2:27">
      <c r="B6334" s="83"/>
      <c r="C6334" s="84"/>
      <c r="D6334" s="83"/>
      <c r="E6334" s="83"/>
      <c r="F6334" s="83"/>
      <c r="G6334" s="83"/>
      <c r="H6334" s="83"/>
      <c r="I6334" s="83"/>
      <c r="J6334" s="83"/>
      <c r="K6334" s="83"/>
      <c r="L6334" s="83"/>
      <c r="M6334" s="83"/>
      <c r="N6334" s="83"/>
      <c r="O6334" s="83"/>
      <c r="P6334" s="84"/>
      <c r="Q6334" s="217"/>
      <c r="R6334" s="91">
        <f t="shared" ref="R6334" si="16733">IF(COUNTA(Y6332:DP6335)=0,0,HLOOKUP(R6333,Y6333:DP6335,2,FALSE))</f>
        <v>0</v>
      </c>
      <c r="S6334" s="92">
        <f t="shared" ref="S6334" si="16734">IF(COUNTA(Y6332:DP6335)=0,0,HLOOKUP(S6332,Y6332:DP6335,3,FALSE))</f>
        <v>0</v>
      </c>
      <c r="T6334" s="93"/>
      <c r="U6334" s="94">
        <f t="array" ref="U6334">IF(COUNTA(Y6332:DP6335)=0,0,IF(ISERROR(HLOOKUP(U6335,Y6335:DP6335,1,FALSE)),0,INDEX(Y6334:DP6334,MATCH(U6333&amp;U6335,Y6333:DP6333&amp;Y6335:DP6335,0))))</f>
        <v>0</v>
      </c>
      <c r="V6334" s="94">
        <f t="array" ref="V6334">IF(COUNTA(Y6332:DP6335)=0,0,IF(ISERROR(HLOOKUP(V6335,Y6335:DP6335,1,FALSE)),0,INDEX(Y6334:DP6334,MATCH(V6333&amp;V6335,Y6333:DP6333&amp;Y6335:DP6335,0))))</f>
        <v>0</v>
      </c>
      <c r="W6334" s="95"/>
      <c r="X6334" s="108"/>
    </row>
    <row r="6335" spans="2:27" ht="13.9" thickBot="1">
      <c r="B6335" s="96"/>
      <c r="C6335" s="97"/>
      <c r="D6335" s="96"/>
      <c r="E6335" s="96"/>
      <c r="F6335" s="96"/>
      <c r="G6335" s="96"/>
      <c r="H6335" s="96"/>
      <c r="I6335" s="96"/>
      <c r="J6335" s="96"/>
      <c r="K6335" s="96"/>
      <c r="L6335" s="96"/>
      <c r="M6335" s="96"/>
      <c r="N6335" s="96"/>
      <c r="O6335" s="96"/>
      <c r="P6335" s="97"/>
      <c r="Q6335" s="218"/>
      <c r="R6335" s="98" t="str">
        <f t="shared" ref="R6335" si="16735">IF(COUNTA(Y6332:DP6335)=0,"none",HLOOKUP(R6333,Y6333:DP6335,3,FALSE))</f>
        <v>none</v>
      </c>
      <c r="S6335" s="99" t="str">
        <f t="shared" ref="S6335" si="16736">IF(COUNTA(Y6332:DP6335)=0,"none",HLOOKUP(S6332,Y6332:DP6335,4,FALSE))</f>
        <v>none</v>
      </c>
      <c r="T6335" s="100"/>
      <c r="U6335" s="100" t="str">
        <f t="array" ref="U6335">IF(COUNTA(Y6332:DP6335)=0,"none",IF($U$2="WAHR",$W$3,Abfrage!$F$4))</f>
        <v>none</v>
      </c>
      <c r="V6335" s="100" t="str">
        <f t="array" ref="V6335">IF(COUNTA(Y6332:DP6335)=0,"none",IF($U$2="WAHR",$W$3,Abfrage!$F$4))</f>
        <v>none</v>
      </c>
      <c r="W6335" s="100" t="str">
        <f t="array" ref="W6335">IF(COUNTA(Y6332:DP6335)=0,"none",IF($U$2="WAHR",$W$3,Abfrage!$F$4))</f>
        <v>none</v>
      </c>
      <c r="X6335" s="109"/>
    </row>
    <row r="6336" spans="2:27">
      <c r="B6336" s="75" t="s">
        <v>3867</v>
      </c>
      <c r="C6336" s="76">
        <v>1000407379</v>
      </c>
      <c r="D6336" s="75" t="s">
        <v>95</v>
      </c>
      <c r="E6336" s="75" t="s">
        <v>148</v>
      </c>
      <c r="F6336" s="75" t="s">
        <v>341</v>
      </c>
      <c r="G6336" s="75" t="s">
        <v>341</v>
      </c>
      <c r="H6336" s="75" t="e">
        <v>#N/A</v>
      </c>
      <c r="I6336" s="75" t="s">
        <v>377</v>
      </c>
      <c r="J6336" s="75" t="s">
        <v>3868</v>
      </c>
      <c r="K6336" s="75" t="s">
        <v>348</v>
      </c>
      <c r="L6336" s="75" t="s">
        <v>349</v>
      </c>
      <c r="M6336" s="75" t="s">
        <v>306</v>
      </c>
      <c r="N6336" s="75" t="s">
        <v>327</v>
      </c>
      <c r="O6336" s="75" t="s">
        <v>306</v>
      </c>
      <c r="P6336" s="76" t="s">
        <v>306</v>
      </c>
      <c r="Q6336" s="216"/>
      <c r="R6336" s="77" t="str">
        <f t="shared" ref="R6336" si="16737">IF(COUNTA(Y6336:DP6339)=0,"01.01.1900",INDEX(Y6336:DP6336,MATCH(R6337,Y6337:DP6337,0)))</f>
        <v>01.01.1900</v>
      </c>
      <c r="S6336" s="78" t="str">
        <f t="shared" ref="S6336" si="16738">IF(COUNTA(Y6336:DP6339)=0,"01.01.1900",MAX(Y6336:DP6336))</f>
        <v>01.01.1900</v>
      </c>
      <c r="T6336" s="79"/>
      <c r="U6336" s="80" t="str">
        <f t="array" ref="U6336">IF(COUNTA(Y6336:DP6339)=0,"01.01.1900",IF(ISERROR(HLOOKUP(U6339,Y6339:DP6339,1,FALSE)),"01.01.1900",INDEX(Y6336:DP6336,MATCH(U6337&amp;U6339,Y6337:DP6337&amp;Y6339:DP6339,0))))</f>
        <v>01.01.1900</v>
      </c>
      <c r="V6336" s="81" t="str">
        <f t="shared" ref="V6336" si="16739">IF(COUNTA(Y6336:DP6339)=0,"01.01.1900",_xlfn.MAXIFS(Y6336:DP6336,Y6339:DP6339,V6339))</f>
        <v>01.01.1900</v>
      </c>
      <c r="W6336" s="82"/>
      <c r="X6336" s="106"/>
    </row>
    <row r="6337" spans="2:24">
      <c r="B6337" s="83"/>
      <c r="C6337" s="84"/>
      <c r="D6337" s="83"/>
      <c r="E6337" s="83"/>
      <c r="F6337" s="83"/>
      <c r="G6337" s="83"/>
      <c r="H6337" s="83"/>
      <c r="I6337" s="83"/>
      <c r="J6337" s="83"/>
      <c r="K6337" s="83"/>
      <c r="L6337" s="83"/>
      <c r="M6337" s="83"/>
      <c r="N6337" s="83"/>
      <c r="O6337" s="83"/>
      <c r="P6337" s="84"/>
      <c r="Q6337" s="217"/>
      <c r="R6337" s="85">
        <f t="shared" ref="R6337" si="16740">IF(COUNTA(Y6336:DP6339)=0,0,MIN(Y6337:DP6337))</f>
        <v>0</v>
      </c>
      <c r="S6337" s="86">
        <f t="shared" ref="S6337" si="16741">IF(COUNTA(Y6336:DP6339)=0,0,HLOOKUP(S6336,Y6336:DP6339,2,FALSE))</f>
        <v>0</v>
      </c>
      <c r="T6337" s="87">
        <f t="shared" ref="T6337" si="16742">IF(COUNTA(Y6336:DP6339)=0,0,AVERAGE(Y6337:DP6337))</f>
        <v>0</v>
      </c>
      <c r="U6337" s="88">
        <f t="shared" ref="U6337" si="16743">IF(COUNTA(Y6336:DP6339)=0,0,_xlfn.MINIFS(Y6337:DP6337,Y6339:DP6339,U6339))</f>
        <v>0</v>
      </c>
      <c r="V6337" s="89">
        <f t="array" ref="V6337">IF(COUNTA(Y6336:DP6339)=0,0,IF(ISERROR(HLOOKUP(V6339,Y6339:DP6339,1,FALSE)),0,INDEX(Y6337:DP6337,MATCH(V6336&amp;V6339,Y6336:DP6336&amp;Y6339:DP6339,0))))</f>
        <v>0</v>
      </c>
      <c r="W6337" s="90">
        <f t="array" ref="W6337">IF(COUNTA(Y6336:DP6339)=0,0,IF(ISERROR(HLOOKUP(W6339,Y6339:DP6339,1,FALSE)),0,AVERAGEIF(Y6339:DP6339,$W6339,Y6337:DP6337)))</f>
        <v>0</v>
      </c>
      <c r="X6337" s="107"/>
    </row>
    <row r="6338" spans="2:24">
      <c r="B6338" s="83"/>
      <c r="C6338" s="84"/>
      <c r="D6338" s="83"/>
      <c r="E6338" s="83"/>
      <c r="F6338" s="83"/>
      <c r="G6338" s="83"/>
      <c r="H6338" s="83"/>
      <c r="I6338" s="83"/>
      <c r="J6338" s="83"/>
      <c r="K6338" s="83"/>
      <c r="L6338" s="83"/>
      <c r="M6338" s="83"/>
      <c r="N6338" s="83"/>
      <c r="O6338" s="83"/>
      <c r="P6338" s="84"/>
      <c r="Q6338" s="217"/>
      <c r="R6338" s="91">
        <f t="shared" ref="R6338" si="16744">IF(COUNTA(Y6336:DP6339)=0,0,HLOOKUP(R6337,Y6337:DP6339,2,FALSE))</f>
        <v>0</v>
      </c>
      <c r="S6338" s="92">
        <f t="shared" ref="S6338" si="16745">IF(COUNTA(Y6336:DP6339)=0,0,HLOOKUP(S6336,Y6336:DP6339,3,FALSE))</f>
        <v>0</v>
      </c>
      <c r="T6338" s="93"/>
      <c r="U6338" s="94">
        <f t="array" ref="U6338">IF(COUNTA(Y6336:DP6339)=0,0,IF(ISERROR(HLOOKUP(U6339,Y6339:DP6339,1,FALSE)),0,INDEX(Y6338:DP6338,MATCH(U6337&amp;U6339,Y6337:DP6337&amp;Y6339:DP6339,0))))</f>
        <v>0</v>
      </c>
      <c r="V6338" s="94">
        <f t="array" ref="V6338">IF(COUNTA(Y6336:DP6339)=0,0,IF(ISERROR(HLOOKUP(V6339,Y6339:DP6339,1,FALSE)),0,INDEX(Y6338:DP6338,MATCH(V6337&amp;V6339,Y6337:DP6337&amp;Y6339:DP6339,0))))</f>
        <v>0</v>
      </c>
      <c r="W6338" s="95"/>
      <c r="X6338" s="108"/>
    </row>
    <row r="6339" spans="2:24" ht="13.9" thickBot="1">
      <c r="B6339" s="96"/>
      <c r="C6339" s="97"/>
      <c r="D6339" s="96"/>
      <c r="E6339" s="96"/>
      <c r="F6339" s="96"/>
      <c r="G6339" s="96"/>
      <c r="H6339" s="96"/>
      <c r="I6339" s="96"/>
      <c r="J6339" s="96"/>
      <c r="K6339" s="96"/>
      <c r="L6339" s="96"/>
      <c r="M6339" s="96"/>
      <c r="N6339" s="96"/>
      <c r="O6339" s="96"/>
      <c r="P6339" s="97"/>
      <c r="Q6339" s="218"/>
      <c r="R6339" s="98" t="str">
        <f t="shared" ref="R6339" si="16746">IF(COUNTA(Y6336:DP6339)=0,"none",HLOOKUP(R6337,Y6337:DP6339,3,FALSE))</f>
        <v>none</v>
      </c>
      <c r="S6339" s="99" t="str">
        <f t="shared" ref="S6339" si="16747">IF(COUNTA(Y6336:DP6339)=0,"none",HLOOKUP(S6336,Y6336:DP6339,4,FALSE))</f>
        <v>none</v>
      </c>
      <c r="T6339" s="100"/>
      <c r="U6339" s="100" t="str">
        <f t="array" ref="U6339">IF(COUNTA(Y6336:DP6339)=0,"none",IF($U$2="WAHR",$W$3,Abfrage!$F$4))</f>
        <v>none</v>
      </c>
      <c r="V6339" s="100" t="str">
        <f t="array" ref="V6339">IF(COUNTA(Y6336:DP6339)=0,"none",IF($U$2="WAHR",$W$3,Abfrage!$F$4))</f>
        <v>none</v>
      </c>
      <c r="W6339" s="100" t="str">
        <f t="array" ref="W6339">IF(COUNTA(Y6336:DP6339)=0,"none",IF($U$2="WAHR",$W$3,Abfrage!$F$4))</f>
        <v>none</v>
      </c>
      <c r="X6339" s="109"/>
    </row>
    <row r="6340" spans="2:24">
      <c r="B6340" s="75" t="s">
        <v>3869</v>
      </c>
      <c r="C6340" s="76">
        <v>1000407489</v>
      </c>
      <c r="D6340" s="75" t="s">
        <v>95</v>
      </c>
      <c r="E6340" s="75" t="s">
        <v>148</v>
      </c>
      <c r="F6340" s="75" t="s">
        <v>96</v>
      </c>
      <c r="G6340" s="75" t="s">
        <v>96</v>
      </c>
      <c r="H6340" s="75" t="e">
        <v>#N/A</v>
      </c>
      <c r="I6340" s="75" t="s">
        <v>377</v>
      </c>
      <c r="J6340" s="75" t="s">
        <v>3870</v>
      </c>
      <c r="K6340" s="75" t="s">
        <v>360</v>
      </c>
      <c r="L6340" s="75" t="s">
        <v>352</v>
      </c>
      <c r="M6340" s="75" t="s">
        <v>313</v>
      </c>
      <c r="N6340" s="75" t="s">
        <v>306</v>
      </c>
      <c r="O6340" s="75" t="s">
        <v>306</v>
      </c>
      <c r="P6340" s="76" t="s">
        <v>306</v>
      </c>
      <c r="Q6340" s="216"/>
      <c r="R6340" s="77" t="str">
        <f t="shared" ref="R6340" si="16748">IF(COUNTA(Y6340:DP6343)=0,"01.01.1900",INDEX(Y6340:DP6340,MATCH(R6341,Y6341:DP6341,0)))</f>
        <v>01.01.1900</v>
      </c>
      <c r="S6340" s="78" t="str">
        <f t="shared" ref="S6340" si="16749">IF(COUNTA(Y6340:DP6343)=0,"01.01.1900",MAX(Y6340:DP6340))</f>
        <v>01.01.1900</v>
      </c>
      <c r="T6340" s="79"/>
      <c r="U6340" s="80" t="str">
        <f t="array" ref="U6340">IF(COUNTA(Y6340:DP6343)=0,"01.01.1900",IF(ISERROR(HLOOKUP(U6343,Y6343:DP6343,1,FALSE)),"01.01.1900",INDEX(Y6340:DP6340,MATCH(U6341&amp;U6343,Y6341:DP6341&amp;Y6343:DP6343,0))))</f>
        <v>01.01.1900</v>
      </c>
      <c r="V6340" s="81" t="str">
        <f t="shared" ref="V6340" si="16750">IF(COUNTA(Y6340:DP6343)=0,"01.01.1900",_xlfn.MAXIFS(Y6340:DP6340,Y6343:DP6343,V6343))</f>
        <v>01.01.1900</v>
      </c>
      <c r="W6340" s="82"/>
      <c r="X6340" s="106"/>
    </row>
    <row r="6341" spans="2:24">
      <c r="B6341" s="83"/>
      <c r="C6341" s="84"/>
      <c r="D6341" s="83"/>
      <c r="E6341" s="83"/>
      <c r="F6341" s="83"/>
      <c r="G6341" s="83"/>
      <c r="H6341" s="83"/>
      <c r="I6341" s="83"/>
      <c r="J6341" s="83"/>
      <c r="K6341" s="83"/>
      <c r="L6341" s="83"/>
      <c r="M6341" s="83"/>
      <c r="N6341" s="83"/>
      <c r="O6341" s="83"/>
      <c r="P6341" s="84"/>
      <c r="Q6341" s="217"/>
      <c r="R6341" s="85">
        <f t="shared" ref="R6341" si="16751">IF(COUNTA(Y6340:DP6343)=0,0,MIN(Y6341:DP6341))</f>
        <v>0</v>
      </c>
      <c r="S6341" s="86">
        <f t="shared" ref="S6341" si="16752">IF(COUNTA(Y6340:DP6343)=0,0,HLOOKUP(S6340,Y6340:DP6343,2,FALSE))</f>
        <v>0</v>
      </c>
      <c r="T6341" s="87">
        <f t="shared" ref="T6341" si="16753">IF(COUNTA(Y6340:DP6343)=0,0,AVERAGE(Y6341:DP6341))</f>
        <v>0</v>
      </c>
      <c r="U6341" s="88">
        <f t="shared" ref="U6341" si="16754">IF(COUNTA(Y6340:DP6343)=0,0,_xlfn.MINIFS(Y6341:DP6341,Y6343:DP6343,U6343))</f>
        <v>0</v>
      </c>
      <c r="V6341" s="89">
        <f t="array" ref="V6341">IF(COUNTA(Y6340:DP6343)=0,0,IF(ISERROR(HLOOKUP(V6343,Y6343:DP6343,1,FALSE)),0,INDEX(Y6341:DP6341,MATCH(V6340&amp;V6343,Y6340:DP6340&amp;Y6343:DP6343,0))))</f>
        <v>0</v>
      </c>
      <c r="W6341" s="90">
        <f t="array" ref="W6341">IF(COUNTA(Y6340:DP6343)=0,0,IF(ISERROR(HLOOKUP(W6343,Y6343:DP6343,1,FALSE)),0,AVERAGEIF(Y6343:DP6343,$W6343,Y6341:DP6341)))</f>
        <v>0</v>
      </c>
      <c r="X6341" s="107"/>
    </row>
    <row r="6342" spans="2:24">
      <c r="B6342" s="83"/>
      <c r="C6342" s="84"/>
      <c r="D6342" s="83"/>
      <c r="E6342" s="83"/>
      <c r="F6342" s="83"/>
      <c r="G6342" s="83"/>
      <c r="H6342" s="83"/>
      <c r="I6342" s="83"/>
      <c r="J6342" s="83"/>
      <c r="K6342" s="83"/>
      <c r="L6342" s="83"/>
      <c r="M6342" s="83"/>
      <c r="N6342" s="83"/>
      <c r="O6342" s="83"/>
      <c r="P6342" s="84"/>
      <c r="Q6342" s="217"/>
      <c r="R6342" s="91">
        <f t="shared" ref="R6342" si="16755">IF(COUNTA(Y6340:DP6343)=0,0,HLOOKUP(R6341,Y6341:DP6343,2,FALSE))</f>
        <v>0</v>
      </c>
      <c r="S6342" s="92">
        <f t="shared" ref="S6342" si="16756">IF(COUNTA(Y6340:DP6343)=0,0,HLOOKUP(S6340,Y6340:DP6343,3,FALSE))</f>
        <v>0</v>
      </c>
      <c r="T6342" s="93"/>
      <c r="U6342" s="94">
        <f t="array" ref="U6342">IF(COUNTA(Y6340:DP6343)=0,0,IF(ISERROR(HLOOKUP(U6343,Y6343:DP6343,1,FALSE)),0,INDEX(Y6342:DP6342,MATCH(U6341&amp;U6343,Y6341:DP6341&amp;Y6343:DP6343,0))))</f>
        <v>0</v>
      </c>
      <c r="V6342" s="94">
        <f t="array" ref="V6342">IF(COUNTA(Y6340:DP6343)=0,0,IF(ISERROR(HLOOKUP(V6343,Y6343:DP6343,1,FALSE)),0,INDEX(Y6342:DP6342,MATCH(V6341&amp;V6343,Y6341:DP6341&amp;Y6343:DP6343,0))))</f>
        <v>0</v>
      </c>
      <c r="W6342" s="95"/>
      <c r="X6342" s="108"/>
    </row>
    <row r="6343" spans="2:24" ht="13.9" thickBot="1">
      <c r="B6343" s="96"/>
      <c r="C6343" s="97"/>
      <c r="D6343" s="96"/>
      <c r="E6343" s="96"/>
      <c r="F6343" s="96"/>
      <c r="G6343" s="96"/>
      <c r="H6343" s="96"/>
      <c r="I6343" s="96"/>
      <c r="J6343" s="96"/>
      <c r="K6343" s="96"/>
      <c r="L6343" s="96"/>
      <c r="M6343" s="96"/>
      <c r="N6343" s="96"/>
      <c r="O6343" s="96"/>
      <c r="P6343" s="97"/>
      <c r="Q6343" s="218"/>
      <c r="R6343" s="98" t="str">
        <f t="shared" ref="R6343" si="16757">IF(COUNTA(Y6340:DP6343)=0,"none",HLOOKUP(R6341,Y6341:DP6343,3,FALSE))</f>
        <v>none</v>
      </c>
      <c r="S6343" s="99" t="str">
        <f t="shared" ref="S6343" si="16758">IF(COUNTA(Y6340:DP6343)=0,"none",HLOOKUP(S6340,Y6340:DP6343,4,FALSE))</f>
        <v>none</v>
      </c>
      <c r="T6343" s="100"/>
      <c r="U6343" s="100" t="str">
        <f t="array" ref="U6343">IF(COUNTA(Y6340:DP6343)=0,"none",IF($U$2="WAHR",$W$3,Abfrage!$F$4))</f>
        <v>none</v>
      </c>
      <c r="V6343" s="100" t="str">
        <f t="array" ref="V6343">IF(COUNTA(Y6340:DP6343)=0,"none",IF($U$2="WAHR",$W$3,Abfrage!$F$4))</f>
        <v>none</v>
      </c>
      <c r="W6343" s="100" t="str">
        <f t="array" ref="W6343">IF(COUNTA(Y6340:DP6343)=0,"none",IF($U$2="WAHR",$W$3,Abfrage!$F$4))</f>
        <v>none</v>
      </c>
      <c r="X6343" s="109"/>
    </row>
    <row r="6344" spans="2:24">
      <c r="B6344" s="75" t="s">
        <v>3871</v>
      </c>
      <c r="C6344" s="76"/>
      <c r="D6344" s="75" t="s">
        <v>2312</v>
      </c>
      <c r="E6344" s="75" t="s">
        <v>306</v>
      </c>
      <c r="F6344" s="75" t="s">
        <v>306</v>
      </c>
      <c r="G6344" s="75" t="s">
        <v>3872</v>
      </c>
      <c r="H6344" s="75"/>
      <c r="I6344" s="75" t="s">
        <v>306</v>
      </c>
      <c r="J6344" s="75" t="s">
        <v>306</v>
      </c>
      <c r="K6344" s="75" t="s">
        <v>306</v>
      </c>
      <c r="L6344" s="75" t="s">
        <v>306</v>
      </c>
      <c r="M6344" s="75" t="s">
        <v>306</v>
      </c>
      <c r="N6344" s="75" t="s">
        <v>306</v>
      </c>
      <c r="O6344" s="75" t="s">
        <v>306</v>
      </c>
      <c r="P6344" s="76" t="s">
        <v>306</v>
      </c>
      <c r="Q6344" s="216"/>
      <c r="R6344" s="77" t="str">
        <f t="shared" ref="R6344" si="16759">IF(COUNTA(Y6344:DP6347)=0,"01.01.1900",INDEX(Y6344:DP6344,MATCH(R6345,Y6345:DP6345,0)))</f>
        <v>01.01.1900</v>
      </c>
      <c r="S6344" s="78" t="str">
        <f t="shared" ref="S6344" si="16760">IF(COUNTA(Y6344:DP6347)=0,"01.01.1900",MAX(Y6344:DP6344))</f>
        <v>01.01.1900</v>
      </c>
      <c r="T6344" s="79"/>
      <c r="U6344" s="80" t="str">
        <f t="array" ref="U6344">IF(COUNTA(Y6344:DP6347)=0,"01.01.1900",IF(ISERROR(HLOOKUP(U6347,Y6347:DP6347,1,FALSE)),"01.01.1900",INDEX(Y6344:DP6344,MATCH(U6345&amp;U6347,Y6345:DP6345&amp;Y6347:DP6347,0))))</f>
        <v>01.01.1900</v>
      </c>
      <c r="V6344" s="81" t="str">
        <f t="shared" ref="V6344" si="16761">IF(COUNTA(Y6344:DP6347)=0,"01.01.1900",_xlfn.MAXIFS(Y6344:DP6344,Y6347:DP6347,V6347))</f>
        <v>01.01.1900</v>
      </c>
      <c r="W6344" s="82"/>
      <c r="X6344" s="106"/>
    </row>
    <row r="6345" spans="2:24">
      <c r="B6345" s="83"/>
      <c r="C6345" s="84"/>
      <c r="D6345" s="83"/>
      <c r="E6345" s="83"/>
      <c r="F6345" s="83"/>
      <c r="G6345" s="83"/>
      <c r="H6345" s="83"/>
      <c r="I6345" s="83"/>
      <c r="J6345" s="83"/>
      <c r="K6345" s="83"/>
      <c r="L6345" s="83"/>
      <c r="M6345" s="83"/>
      <c r="N6345" s="83"/>
      <c r="O6345" s="83"/>
      <c r="P6345" s="84"/>
      <c r="Q6345" s="217"/>
      <c r="R6345" s="85">
        <f t="shared" ref="R6345" si="16762">IF(COUNTA(Y6344:DP6347)=0,0,MIN(Y6345:DP6345))</f>
        <v>0</v>
      </c>
      <c r="S6345" s="86">
        <f t="shared" ref="S6345" si="16763">IF(COUNTA(Y6344:DP6347)=0,0,HLOOKUP(S6344,Y6344:DP6347,2,FALSE))</f>
        <v>0</v>
      </c>
      <c r="T6345" s="87">
        <f t="shared" ref="T6345" si="16764">IF(COUNTA(Y6344:DP6347)=0,0,AVERAGE(Y6345:DP6345))</f>
        <v>0</v>
      </c>
      <c r="U6345" s="88">
        <f t="shared" ref="U6345" si="16765">IF(COUNTA(Y6344:DP6347)=0,0,_xlfn.MINIFS(Y6345:DP6345,Y6347:DP6347,U6347))</f>
        <v>0</v>
      </c>
      <c r="V6345" s="89">
        <f t="array" ref="V6345">IF(COUNTA(Y6344:DP6347)=0,0,IF(ISERROR(HLOOKUP(V6347,Y6347:DP6347,1,FALSE)),0,INDEX(Y6345:DP6345,MATCH(V6344&amp;V6347,Y6344:DP6344&amp;Y6347:DP6347,0))))</f>
        <v>0</v>
      </c>
      <c r="W6345" s="90">
        <f t="array" ref="W6345">IF(COUNTA(Y6344:DP6347)=0,0,IF(ISERROR(HLOOKUP(W6347,Y6347:DP6347,1,FALSE)),0,AVERAGEIF(Y6347:DP6347,$W6347,Y6345:DP6345)))</f>
        <v>0</v>
      </c>
      <c r="X6345" s="107"/>
    </row>
    <row r="6346" spans="2:24">
      <c r="B6346" s="83"/>
      <c r="C6346" s="84"/>
      <c r="D6346" s="83"/>
      <c r="E6346" s="83"/>
      <c r="F6346" s="83"/>
      <c r="G6346" s="83"/>
      <c r="H6346" s="83"/>
      <c r="I6346" s="83"/>
      <c r="J6346" s="83"/>
      <c r="K6346" s="83"/>
      <c r="L6346" s="83"/>
      <c r="M6346" s="83"/>
      <c r="N6346" s="83"/>
      <c r="O6346" s="83"/>
      <c r="P6346" s="84"/>
      <c r="Q6346" s="217"/>
      <c r="R6346" s="91">
        <f t="shared" ref="R6346" si="16766">IF(COUNTA(Y6344:DP6347)=0,0,HLOOKUP(R6345,Y6345:DP6347,2,FALSE))</f>
        <v>0</v>
      </c>
      <c r="S6346" s="92">
        <f t="shared" ref="S6346" si="16767">IF(COUNTA(Y6344:DP6347)=0,0,HLOOKUP(S6344,Y6344:DP6347,3,FALSE))</f>
        <v>0</v>
      </c>
      <c r="T6346" s="93"/>
      <c r="U6346" s="94">
        <f t="array" ref="U6346">IF(COUNTA(Y6344:DP6347)=0,0,IF(ISERROR(HLOOKUP(U6347,Y6347:DP6347,1,FALSE)),0,INDEX(Y6346:DP6346,MATCH(U6345&amp;U6347,Y6345:DP6345&amp;Y6347:DP6347,0))))</f>
        <v>0</v>
      </c>
      <c r="V6346" s="94">
        <f t="array" ref="V6346">IF(COUNTA(Y6344:DP6347)=0,0,IF(ISERROR(HLOOKUP(V6347,Y6347:DP6347,1,FALSE)),0,INDEX(Y6346:DP6346,MATCH(V6345&amp;V6347,Y6345:DP6345&amp;Y6347:DP6347,0))))</f>
        <v>0</v>
      </c>
      <c r="W6346" s="95"/>
      <c r="X6346" s="108"/>
    </row>
    <row r="6347" spans="2:24" ht="13.9" thickBot="1">
      <c r="B6347" s="96"/>
      <c r="C6347" s="97"/>
      <c r="D6347" s="96"/>
      <c r="E6347" s="96"/>
      <c r="F6347" s="96"/>
      <c r="G6347" s="96"/>
      <c r="H6347" s="96"/>
      <c r="I6347" s="96"/>
      <c r="J6347" s="96"/>
      <c r="K6347" s="96"/>
      <c r="L6347" s="96"/>
      <c r="M6347" s="96"/>
      <c r="N6347" s="96"/>
      <c r="O6347" s="96"/>
      <c r="P6347" s="97"/>
      <c r="Q6347" s="218"/>
      <c r="R6347" s="98" t="str">
        <f t="shared" ref="R6347" si="16768">IF(COUNTA(Y6344:DP6347)=0,"none",HLOOKUP(R6345,Y6345:DP6347,3,FALSE))</f>
        <v>none</v>
      </c>
      <c r="S6347" s="99" t="str">
        <f t="shared" ref="S6347" si="16769">IF(COUNTA(Y6344:DP6347)=0,"none",HLOOKUP(S6344,Y6344:DP6347,4,FALSE))</f>
        <v>none</v>
      </c>
      <c r="T6347" s="100"/>
      <c r="U6347" s="100" t="str">
        <f t="array" ref="U6347">IF(COUNTA(Y6344:DP6347)=0,"none",IF($U$2="WAHR",$W$3,Abfrage!$F$4))</f>
        <v>none</v>
      </c>
      <c r="V6347" s="100" t="str">
        <f t="array" ref="V6347">IF(COUNTA(Y6344:DP6347)=0,"none",IF($U$2="WAHR",$W$3,Abfrage!$F$4))</f>
        <v>none</v>
      </c>
      <c r="W6347" s="100" t="str">
        <f t="array" ref="W6347">IF(COUNTA(Y6344:DP6347)=0,"none",IF($U$2="WAHR",$W$3,Abfrage!$F$4))</f>
        <v>none</v>
      </c>
      <c r="X6347" s="109"/>
    </row>
    <row r="6348" spans="2:24">
      <c r="B6348" s="75" t="s">
        <v>3873</v>
      </c>
      <c r="C6348" s="76">
        <v>1000407303</v>
      </c>
      <c r="D6348" s="75" t="s">
        <v>169</v>
      </c>
      <c r="E6348" s="75" t="s">
        <v>125</v>
      </c>
      <c r="F6348" s="75" t="s">
        <v>494</v>
      </c>
      <c r="G6348" s="75" t="s">
        <v>3874</v>
      </c>
      <c r="H6348" s="75" t="e">
        <v>#N/A</v>
      </c>
      <c r="I6348" s="75" t="s">
        <v>3875</v>
      </c>
      <c r="J6348" s="75" t="s">
        <v>3876</v>
      </c>
      <c r="K6348" s="75" t="s">
        <v>1136</v>
      </c>
      <c r="L6348" s="75" t="s">
        <v>1136</v>
      </c>
      <c r="M6348" s="75" t="s">
        <v>306</v>
      </c>
      <c r="N6348" s="75" t="s">
        <v>306</v>
      </c>
      <c r="O6348" s="75" t="s">
        <v>306</v>
      </c>
      <c r="P6348" s="76" t="s">
        <v>306</v>
      </c>
      <c r="Q6348" s="216"/>
      <c r="R6348" s="77" t="str">
        <f t="shared" ref="R6348" si="16770">IF(COUNTA(Y6348:DP6351)=0,"01.01.1900",INDEX(Y6348:DP6348,MATCH(R6349,Y6349:DP6349,0)))</f>
        <v>01.01.1900</v>
      </c>
      <c r="S6348" s="78" t="str">
        <f t="shared" ref="S6348" si="16771">IF(COUNTA(Y6348:DP6351)=0,"01.01.1900",MAX(Y6348:DP6348))</f>
        <v>01.01.1900</v>
      </c>
      <c r="T6348" s="79"/>
      <c r="U6348" s="80" t="str">
        <f t="array" ref="U6348">IF(COUNTA(Y6348:DP6351)=0,"01.01.1900",IF(ISERROR(HLOOKUP(U6351,Y6351:DP6351,1,FALSE)),"01.01.1900",INDEX(Y6348:DP6348,MATCH(U6349&amp;U6351,Y6349:DP6349&amp;Y6351:DP6351,0))))</f>
        <v>01.01.1900</v>
      </c>
      <c r="V6348" s="81" t="str">
        <f t="shared" ref="V6348" si="16772">IF(COUNTA(Y6348:DP6351)=0,"01.01.1900",_xlfn.MAXIFS(Y6348:DP6348,Y6351:DP6351,V6351))</f>
        <v>01.01.1900</v>
      </c>
      <c r="W6348" s="82"/>
      <c r="X6348" s="106"/>
    </row>
    <row r="6349" spans="2:24">
      <c r="B6349" s="83"/>
      <c r="C6349" s="84"/>
      <c r="D6349" s="83"/>
      <c r="E6349" s="83"/>
      <c r="F6349" s="83"/>
      <c r="G6349" s="83"/>
      <c r="H6349" s="83"/>
      <c r="I6349" s="83"/>
      <c r="J6349" s="83"/>
      <c r="K6349" s="83"/>
      <c r="L6349" s="83"/>
      <c r="M6349" s="83"/>
      <c r="N6349" s="83"/>
      <c r="O6349" s="83"/>
      <c r="P6349" s="84"/>
      <c r="Q6349" s="217"/>
      <c r="R6349" s="85">
        <f t="shared" ref="R6349" si="16773">IF(COUNTA(Y6348:DP6351)=0,0,MIN(Y6349:DP6349))</f>
        <v>0</v>
      </c>
      <c r="S6349" s="86">
        <f t="shared" ref="S6349" si="16774">IF(COUNTA(Y6348:DP6351)=0,0,HLOOKUP(S6348,Y6348:DP6351,2,FALSE))</f>
        <v>0</v>
      </c>
      <c r="T6349" s="87">
        <f t="shared" ref="T6349" si="16775">IF(COUNTA(Y6348:DP6351)=0,0,AVERAGE(Y6349:DP6349))</f>
        <v>0</v>
      </c>
      <c r="U6349" s="88">
        <f t="shared" ref="U6349" si="16776">IF(COUNTA(Y6348:DP6351)=0,0,_xlfn.MINIFS(Y6349:DP6349,Y6351:DP6351,U6351))</f>
        <v>0</v>
      </c>
      <c r="V6349" s="89">
        <f t="array" ref="V6349">IF(COUNTA(Y6348:DP6351)=0,0,IF(ISERROR(HLOOKUP(V6351,Y6351:DP6351,1,FALSE)),0,INDEX(Y6349:DP6349,MATCH(V6348&amp;V6351,Y6348:DP6348&amp;Y6351:DP6351,0))))</f>
        <v>0</v>
      </c>
      <c r="W6349" s="90">
        <f t="array" ref="W6349">IF(COUNTA(Y6348:DP6351)=0,0,IF(ISERROR(HLOOKUP(W6351,Y6351:DP6351,1,FALSE)),0,AVERAGEIF(Y6351:DP6351,$W6351,Y6349:DP6349)))</f>
        <v>0</v>
      </c>
      <c r="X6349" s="107"/>
    </row>
    <row r="6350" spans="2:24">
      <c r="B6350" s="83"/>
      <c r="C6350" s="84"/>
      <c r="D6350" s="83"/>
      <c r="E6350" s="83"/>
      <c r="F6350" s="83"/>
      <c r="G6350" s="83"/>
      <c r="H6350" s="83"/>
      <c r="I6350" s="83"/>
      <c r="J6350" s="83"/>
      <c r="K6350" s="83"/>
      <c r="L6350" s="83"/>
      <c r="M6350" s="83"/>
      <c r="N6350" s="83"/>
      <c r="O6350" s="83"/>
      <c r="P6350" s="84"/>
      <c r="Q6350" s="217"/>
      <c r="R6350" s="91">
        <f t="shared" ref="R6350" si="16777">IF(COUNTA(Y6348:DP6351)=0,0,HLOOKUP(R6349,Y6349:DP6351,2,FALSE))</f>
        <v>0</v>
      </c>
      <c r="S6350" s="92">
        <f t="shared" ref="S6350" si="16778">IF(COUNTA(Y6348:DP6351)=0,0,HLOOKUP(S6348,Y6348:DP6351,3,FALSE))</f>
        <v>0</v>
      </c>
      <c r="T6350" s="93"/>
      <c r="U6350" s="94">
        <f t="array" ref="U6350">IF(COUNTA(Y6348:DP6351)=0,0,IF(ISERROR(HLOOKUP(U6351,Y6351:DP6351,1,FALSE)),0,INDEX(Y6350:DP6350,MATCH(U6349&amp;U6351,Y6349:DP6349&amp;Y6351:DP6351,0))))</f>
        <v>0</v>
      </c>
      <c r="V6350" s="94">
        <f t="array" ref="V6350">IF(COUNTA(Y6348:DP6351)=0,0,IF(ISERROR(HLOOKUP(V6351,Y6351:DP6351,1,FALSE)),0,INDEX(Y6350:DP6350,MATCH(V6349&amp;V6351,Y6349:DP6349&amp;Y6351:DP6351,0))))</f>
        <v>0</v>
      </c>
      <c r="W6350" s="95"/>
      <c r="X6350" s="108"/>
    </row>
    <row r="6351" spans="2:24" ht="13.9" thickBot="1">
      <c r="B6351" s="96"/>
      <c r="C6351" s="97"/>
      <c r="D6351" s="96"/>
      <c r="E6351" s="96"/>
      <c r="F6351" s="96"/>
      <c r="G6351" s="96"/>
      <c r="H6351" s="96"/>
      <c r="I6351" s="96"/>
      <c r="J6351" s="96"/>
      <c r="K6351" s="96"/>
      <c r="L6351" s="96"/>
      <c r="M6351" s="96"/>
      <c r="N6351" s="96"/>
      <c r="O6351" s="96"/>
      <c r="P6351" s="97"/>
      <c r="Q6351" s="218"/>
      <c r="R6351" s="98" t="str">
        <f t="shared" ref="R6351" si="16779">IF(COUNTA(Y6348:DP6351)=0,"none",HLOOKUP(R6349,Y6349:DP6351,3,FALSE))</f>
        <v>none</v>
      </c>
      <c r="S6351" s="99" t="str">
        <f t="shared" ref="S6351" si="16780">IF(COUNTA(Y6348:DP6351)=0,"none",HLOOKUP(S6348,Y6348:DP6351,4,FALSE))</f>
        <v>none</v>
      </c>
      <c r="T6351" s="100"/>
      <c r="U6351" s="100" t="str">
        <f t="array" ref="U6351">IF(COUNTA(Y6348:DP6351)=0,"none",IF($U$2="WAHR",$W$3,Abfrage!$F$4))</f>
        <v>none</v>
      </c>
      <c r="V6351" s="100" t="str">
        <f t="array" ref="V6351">IF(COUNTA(Y6348:DP6351)=0,"none",IF($U$2="WAHR",$W$3,Abfrage!$F$4))</f>
        <v>none</v>
      </c>
      <c r="W6351" s="100" t="str">
        <f t="array" ref="W6351">IF(COUNTA(Y6348:DP6351)=0,"none",IF($U$2="WAHR",$W$3,Abfrage!$F$4))</f>
        <v>none</v>
      </c>
      <c r="X6351" s="109"/>
    </row>
    <row r="6352" spans="2:24">
      <c r="B6352" s="75" t="s">
        <v>3877</v>
      </c>
      <c r="C6352" s="76">
        <v>1000407301</v>
      </c>
      <c r="D6352" s="75" t="s">
        <v>169</v>
      </c>
      <c r="E6352" s="75" t="s">
        <v>125</v>
      </c>
      <c r="F6352" s="75" t="s">
        <v>494</v>
      </c>
      <c r="G6352" s="75" t="s">
        <v>3878</v>
      </c>
      <c r="H6352" s="75" t="e">
        <v>#N/A</v>
      </c>
      <c r="I6352" s="75" t="s">
        <v>3875</v>
      </c>
      <c r="J6352" s="75" t="s">
        <v>3879</v>
      </c>
      <c r="K6352" s="75" t="s">
        <v>1136</v>
      </c>
      <c r="L6352" s="75" t="s">
        <v>1136</v>
      </c>
      <c r="M6352" s="75" t="s">
        <v>306</v>
      </c>
      <c r="N6352" s="75" t="s">
        <v>306</v>
      </c>
      <c r="O6352" s="75" t="s">
        <v>306</v>
      </c>
      <c r="P6352" s="76" t="s">
        <v>306</v>
      </c>
      <c r="Q6352" s="216"/>
      <c r="R6352" s="77" t="str">
        <f t="shared" ref="R6352" si="16781">IF(COUNTA(Y6352:DP6355)=0,"01.01.1900",INDEX(Y6352:DP6352,MATCH(R6353,Y6353:DP6353,0)))</f>
        <v>01.01.1900</v>
      </c>
      <c r="S6352" s="78" t="str">
        <f t="shared" ref="S6352" si="16782">IF(COUNTA(Y6352:DP6355)=0,"01.01.1900",MAX(Y6352:DP6352))</f>
        <v>01.01.1900</v>
      </c>
      <c r="T6352" s="79"/>
      <c r="U6352" s="80" t="str">
        <f t="array" ref="U6352">IF(COUNTA(Y6352:DP6355)=0,"01.01.1900",IF(ISERROR(HLOOKUP(U6355,Y6355:DP6355,1,FALSE)),"01.01.1900",INDEX(Y6352:DP6352,MATCH(U6353&amp;U6355,Y6353:DP6353&amp;Y6355:DP6355,0))))</f>
        <v>01.01.1900</v>
      </c>
      <c r="V6352" s="81" t="str">
        <f t="shared" ref="V6352" si="16783">IF(COUNTA(Y6352:DP6355)=0,"01.01.1900",_xlfn.MAXIFS(Y6352:DP6352,Y6355:DP6355,V6355))</f>
        <v>01.01.1900</v>
      </c>
      <c r="W6352" s="82"/>
      <c r="X6352" s="106"/>
    </row>
    <row r="6353" spans="2:26">
      <c r="B6353" s="83"/>
      <c r="C6353" s="84"/>
      <c r="D6353" s="83"/>
      <c r="E6353" s="83"/>
      <c r="F6353" s="83"/>
      <c r="G6353" s="83"/>
      <c r="H6353" s="83"/>
      <c r="I6353" s="83"/>
      <c r="J6353" s="83"/>
      <c r="K6353" s="83"/>
      <c r="L6353" s="83"/>
      <c r="M6353" s="83"/>
      <c r="N6353" s="83"/>
      <c r="O6353" s="83"/>
      <c r="P6353" s="84"/>
      <c r="Q6353" s="217"/>
      <c r="R6353" s="85">
        <f t="shared" ref="R6353" si="16784">IF(COUNTA(Y6352:DP6355)=0,0,MIN(Y6353:DP6353))</f>
        <v>0</v>
      </c>
      <c r="S6353" s="86">
        <f t="shared" ref="S6353" si="16785">IF(COUNTA(Y6352:DP6355)=0,0,HLOOKUP(S6352,Y6352:DP6355,2,FALSE))</f>
        <v>0</v>
      </c>
      <c r="T6353" s="87">
        <f t="shared" ref="T6353" si="16786">IF(COUNTA(Y6352:DP6355)=0,0,AVERAGE(Y6353:DP6353))</f>
        <v>0</v>
      </c>
      <c r="U6353" s="88">
        <f t="shared" ref="U6353" si="16787">IF(COUNTA(Y6352:DP6355)=0,0,_xlfn.MINIFS(Y6353:DP6353,Y6355:DP6355,U6355))</f>
        <v>0</v>
      </c>
      <c r="V6353" s="89">
        <f t="array" ref="V6353">IF(COUNTA(Y6352:DP6355)=0,0,IF(ISERROR(HLOOKUP(V6355,Y6355:DP6355,1,FALSE)),0,INDEX(Y6353:DP6353,MATCH(V6352&amp;V6355,Y6352:DP6352&amp;Y6355:DP6355,0))))</f>
        <v>0</v>
      </c>
      <c r="W6353" s="90">
        <f t="array" ref="W6353">IF(COUNTA(Y6352:DP6355)=0,0,IF(ISERROR(HLOOKUP(W6355,Y6355:DP6355,1,FALSE)),0,AVERAGEIF(Y6355:DP6355,$W6355,Y6353:DP6353)))</f>
        <v>0</v>
      </c>
      <c r="X6353" s="107"/>
    </row>
    <row r="6354" spans="2:26">
      <c r="B6354" s="83"/>
      <c r="C6354" s="84"/>
      <c r="D6354" s="83"/>
      <c r="E6354" s="83"/>
      <c r="F6354" s="83"/>
      <c r="G6354" s="83"/>
      <c r="H6354" s="83"/>
      <c r="I6354" s="83"/>
      <c r="J6354" s="83"/>
      <c r="K6354" s="83"/>
      <c r="L6354" s="83"/>
      <c r="M6354" s="83"/>
      <c r="N6354" s="83"/>
      <c r="O6354" s="83"/>
      <c r="P6354" s="84"/>
      <c r="Q6354" s="217"/>
      <c r="R6354" s="91">
        <f t="shared" ref="R6354" si="16788">IF(COUNTA(Y6352:DP6355)=0,0,HLOOKUP(R6353,Y6353:DP6355,2,FALSE))</f>
        <v>0</v>
      </c>
      <c r="S6354" s="92">
        <f t="shared" ref="S6354" si="16789">IF(COUNTA(Y6352:DP6355)=0,0,HLOOKUP(S6352,Y6352:DP6355,3,FALSE))</f>
        <v>0</v>
      </c>
      <c r="T6354" s="93"/>
      <c r="U6354" s="94">
        <f t="array" ref="U6354">IF(COUNTA(Y6352:DP6355)=0,0,IF(ISERROR(HLOOKUP(U6355,Y6355:DP6355,1,FALSE)),0,INDEX(Y6354:DP6354,MATCH(U6353&amp;U6355,Y6353:DP6353&amp;Y6355:DP6355,0))))</f>
        <v>0</v>
      </c>
      <c r="V6354" s="94">
        <f t="array" ref="V6354">IF(COUNTA(Y6352:DP6355)=0,0,IF(ISERROR(HLOOKUP(V6355,Y6355:DP6355,1,FALSE)),0,INDEX(Y6354:DP6354,MATCH(V6353&amp;V6355,Y6353:DP6353&amp;Y6355:DP6355,0))))</f>
        <v>0</v>
      </c>
      <c r="W6354" s="95"/>
      <c r="X6354" s="108"/>
    </row>
    <row r="6355" spans="2:26" ht="13.9" thickBot="1">
      <c r="B6355" s="96"/>
      <c r="C6355" s="97"/>
      <c r="D6355" s="96"/>
      <c r="E6355" s="96"/>
      <c r="F6355" s="96"/>
      <c r="G6355" s="96"/>
      <c r="H6355" s="96"/>
      <c r="I6355" s="96"/>
      <c r="J6355" s="96"/>
      <c r="K6355" s="96"/>
      <c r="L6355" s="96"/>
      <c r="M6355" s="96"/>
      <c r="N6355" s="96"/>
      <c r="O6355" s="96"/>
      <c r="P6355" s="97"/>
      <c r="Q6355" s="218"/>
      <c r="R6355" s="98" t="str">
        <f t="shared" ref="R6355" si="16790">IF(COUNTA(Y6352:DP6355)=0,"none",HLOOKUP(R6353,Y6353:DP6355,3,FALSE))</f>
        <v>none</v>
      </c>
      <c r="S6355" s="99" t="str">
        <f t="shared" ref="S6355" si="16791">IF(COUNTA(Y6352:DP6355)=0,"none",HLOOKUP(S6352,Y6352:DP6355,4,FALSE))</f>
        <v>none</v>
      </c>
      <c r="T6355" s="100"/>
      <c r="U6355" s="100" t="str">
        <f t="array" ref="U6355">IF(COUNTA(Y6352:DP6355)=0,"none",IF($U$2="WAHR",$W$3,Abfrage!$F$4))</f>
        <v>none</v>
      </c>
      <c r="V6355" s="100" t="str">
        <f t="array" ref="V6355">IF(COUNTA(Y6352:DP6355)=0,"none",IF($U$2="WAHR",$W$3,Abfrage!$F$4))</f>
        <v>none</v>
      </c>
      <c r="W6355" s="100" t="str">
        <f t="array" ref="W6355">IF(COUNTA(Y6352:DP6355)=0,"none",IF($U$2="WAHR",$W$3,Abfrage!$F$4))</f>
        <v>none</v>
      </c>
      <c r="X6355" s="109"/>
    </row>
    <row r="6356" spans="2:26">
      <c r="B6356" s="75" t="s">
        <v>3880</v>
      </c>
      <c r="C6356" s="76">
        <v>1000411113</v>
      </c>
      <c r="D6356" s="75" t="s">
        <v>95</v>
      </c>
      <c r="E6356" s="75" t="s">
        <v>96</v>
      </c>
      <c r="F6356" s="75" t="s">
        <v>97</v>
      </c>
      <c r="G6356" s="75" t="s">
        <v>2771</v>
      </c>
      <c r="H6356" s="75" t="s">
        <v>44</v>
      </c>
      <c r="I6356" s="75" t="s">
        <v>51</v>
      </c>
      <c r="J6356" s="75" t="s">
        <v>3881</v>
      </c>
      <c r="K6356" s="75" t="s">
        <v>306</v>
      </c>
      <c r="L6356" s="75" t="s">
        <v>306</v>
      </c>
      <c r="M6356" s="75" t="s">
        <v>313</v>
      </c>
      <c r="N6356" s="75" t="s">
        <v>628</v>
      </c>
      <c r="O6356" s="75" t="s">
        <v>309</v>
      </c>
      <c r="P6356" s="76" t="s">
        <v>306</v>
      </c>
      <c r="Q6356" s="216"/>
      <c r="R6356" s="77">
        <f t="shared" ref="R6356" si="16792">IF(COUNTA(Y6356:DP6359)=0,"01.01.1900",INDEX(Y6356:DP6356,MATCH(R6357,Y6357:DP6357,0)))</f>
        <v>44501</v>
      </c>
      <c r="S6356" s="78">
        <f t="shared" ref="S6356" si="16793">IF(COUNTA(Y6356:DP6359)=0,"01.01.1900",MAX(Y6356:DP6356))</f>
        <v>44501</v>
      </c>
      <c r="T6356" s="79"/>
      <c r="U6356" s="80" t="str">
        <f t="array" ref="U6356">IF(COUNTA(Y6356:DP6359)=0,"01.01.1900",IF(ISERROR(HLOOKUP(U6359,Y6359:DP6359,1,FALSE)),"01.01.1900",INDEX(Y6356:DP6356,MATCH(U6357&amp;U6359,Y6357:DP6357&amp;Y6359:DP6359,0))))</f>
        <v>01.01.1900</v>
      </c>
      <c r="V6356" s="81">
        <f t="shared" ref="V6356" si="16794">IF(COUNTA(Y6356:DP6359)=0,"01.01.1900",_xlfn.MAXIFS(Y6356:DP6356,Y6359:DP6359,V6359))</f>
        <v>0</v>
      </c>
      <c r="W6356" s="82"/>
      <c r="X6356" s="106"/>
      <c r="Y6356" s="141">
        <v>44501</v>
      </c>
    </row>
    <row r="6357" spans="2:26">
      <c r="B6357" s="83"/>
      <c r="C6357" s="84"/>
      <c r="D6357" s="83"/>
      <c r="E6357" s="83"/>
      <c r="F6357" s="83"/>
      <c r="G6357" s="83"/>
      <c r="H6357" s="83"/>
      <c r="I6357" s="83"/>
      <c r="J6357" s="83"/>
      <c r="K6357" s="83"/>
      <c r="L6357" s="83"/>
      <c r="M6357" s="83"/>
      <c r="N6357" s="83"/>
      <c r="O6357" s="83"/>
      <c r="P6357" s="84"/>
      <c r="Q6357" s="217"/>
      <c r="R6357" s="85">
        <f t="shared" ref="R6357" si="16795">IF(COUNTA(Y6356:DP6359)=0,0,MIN(Y6357:DP6357))</f>
        <v>1.2324999999999999</v>
      </c>
      <c r="S6357" s="86">
        <f t="shared" ref="S6357" si="16796">IF(COUNTA(Y6356:DP6359)=0,0,HLOOKUP(S6356,Y6356:DP6359,2,FALSE))</f>
        <v>1.2324999999999999</v>
      </c>
      <c r="T6357" s="87">
        <f t="shared" ref="T6357" si="16797">IF(COUNTA(Y6356:DP6359)=0,0,AVERAGE(Y6357:DP6357))</f>
        <v>1.2324999999999999</v>
      </c>
      <c r="U6357" s="88">
        <f t="shared" ref="U6357" si="16798">IF(COUNTA(Y6356:DP6359)=0,0,_xlfn.MINIFS(Y6357:DP6357,Y6359:DP6359,U6359))</f>
        <v>0</v>
      </c>
      <c r="V6357" s="89">
        <f t="array" ref="V6357">IF(COUNTA(Y6356:DP6359)=0,0,IF(ISERROR(HLOOKUP(V6359,Y6359:DP6359,1,FALSE)),0,INDEX(Y6357:DP6357,MATCH(V6356&amp;V6359,Y6356:DP6356&amp;Y6359:DP6359,0))))</f>
        <v>0</v>
      </c>
      <c r="W6357" s="90">
        <f t="array" ref="W6357">IF(COUNTA(Y6356:DP6359)=0,0,IF(ISERROR(HLOOKUP(W6359,Y6359:DP6359,1,FALSE)),0,AVERAGEIF(Y6359:DP6359,$W6359,Y6357:DP6357)))</f>
        <v>0</v>
      </c>
      <c r="X6357" s="107"/>
      <c r="Y6357" s="142">
        <v>1.2324999999999999</v>
      </c>
    </row>
    <row r="6358" spans="2:26">
      <c r="B6358" s="83"/>
      <c r="C6358" s="84"/>
      <c r="D6358" s="83"/>
      <c r="E6358" s="83"/>
      <c r="F6358" s="83"/>
      <c r="G6358" s="83"/>
      <c r="H6358" s="83"/>
      <c r="I6358" s="83"/>
      <c r="J6358" s="83"/>
      <c r="K6358" s="83"/>
      <c r="L6358" s="83"/>
      <c r="M6358" s="83"/>
      <c r="N6358" s="83"/>
      <c r="O6358" s="83"/>
      <c r="P6358" s="84"/>
      <c r="Q6358" s="217"/>
      <c r="R6358" s="91">
        <f t="shared" ref="R6358" si="16799">IF(COUNTA(Y6356:DP6359)=0,0,HLOOKUP(R6357,Y6357:DP6359,2,FALSE))</f>
        <v>1000</v>
      </c>
      <c r="S6358" s="92">
        <f t="shared" ref="S6358" si="16800">IF(COUNTA(Y6356:DP6359)=0,0,HLOOKUP(S6356,Y6356:DP6359,3,FALSE))</f>
        <v>1000</v>
      </c>
      <c r="T6358" s="93"/>
      <c r="U6358" s="94">
        <f t="array" ref="U6358">IF(COUNTA(Y6356:DP6359)=0,0,IF(ISERROR(HLOOKUP(U6359,Y6359:DP6359,1,FALSE)),0,INDEX(Y6358:DP6358,MATCH(U6357&amp;U6359,Y6357:DP6357&amp;Y6359:DP6359,0))))</f>
        <v>0</v>
      </c>
      <c r="V6358" s="94">
        <f t="array" ref="V6358">IF(COUNTA(Y6356:DP6359)=0,0,IF(ISERROR(HLOOKUP(V6359,Y6359:DP6359,1,FALSE)),0,INDEX(Y6358:DP6358,MATCH(V6357&amp;V6359,Y6357:DP6357&amp;Y6359:DP6359,0))))</f>
        <v>0</v>
      </c>
      <c r="W6358" s="95"/>
      <c r="X6358" s="108"/>
      <c r="Y6358" s="143">
        <v>1000</v>
      </c>
    </row>
    <row r="6359" spans="2:26" ht="13.9" thickBot="1">
      <c r="B6359" s="96"/>
      <c r="C6359" s="97"/>
      <c r="D6359" s="96"/>
      <c r="E6359" s="96"/>
      <c r="F6359" s="96"/>
      <c r="G6359" s="96"/>
      <c r="H6359" s="96"/>
      <c r="I6359" s="96"/>
      <c r="J6359" s="96"/>
      <c r="K6359" s="96"/>
      <c r="L6359" s="96"/>
      <c r="M6359" s="96"/>
      <c r="N6359" s="96"/>
      <c r="O6359" s="96"/>
      <c r="P6359" s="97"/>
      <c r="Q6359" s="218"/>
      <c r="R6359" s="98" t="str">
        <f t="shared" ref="R6359" si="16801">IF(COUNTA(Y6356:DP6359)=0,"none",HLOOKUP(R6357,Y6357:DP6359,3,FALSE))</f>
        <v>www (-15%)</v>
      </c>
      <c r="S6359" s="99" t="str">
        <f t="shared" ref="S6359" si="16802">IF(COUNTA(Y6356:DP6359)=0,"none",HLOOKUP(S6356,Y6356:DP6359,4,FALSE))</f>
        <v>www (-15%)</v>
      </c>
      <c r="T6359" s="100"/>
      <c r="U6359" s="100">
        <f t="array" ref="U6359">IF(COUNTA(Y6356:DP6359)=0,"none",IF($U$2="WAHR",$W$3,Abfrage!$F$4))</f>
        <v>0</v>
      </c>
      <c r="V6359" s="100">
        <f t="array" ref="V6359">IF(COUNTA(Y6356:DP6359)=0,"none",IF($U$2="WAHR",$W$3,Abfrage!$F$4))</f>
        <v>0</v>
      </c>
      <c r="W6359" s="100">
        <f t="array" ref="W6359">IF(COUNTA(Y6356:DP6359)=0,"none",IF($U$2="WAHR",$W$3,Abfrage!$F$4))</f>
        <v>0</v>
      </c>
      <c r="X6359" s="109"/>
      <c r="Y6359" s="144" t="s">
        <v>354</v>
      </c>
    </row>
    <row r="6360" spans="2:26">
      <c r="B6360" s="75" t="s">
        <v>3882</v>
      </c>
      <c r="C6360" s="76">
        <v>1000338902</v>
      </c>
      <c r="D6360" s="75" t="s">
        <v>95</v>
      </c>
      <c r="E6360" s="75" t="s">
        <v>96</v>
      </c>
      <c r="F6360" s="75" t="s">
        <v>103</v>
      </c>
      <c r="G6360" s="75" t="s">
        <v>103</v>
      </c>
      <c r="H6360" s="75" t="e">
        <v>#N/A</v>
      </c>
      <c r="I6360" s="75" t="s">
        <v>51</v>
      </c>
      <c r="J6360" s="75" t="s">
        <v>3883</v>
      </c>
      <c r="K6360" s="75" t="s">
        <v>306</v>
      </c>
      <c r="L6360" s="75" t="s">
        <v>306</v>
      </c>
      <c r="M6360" s="75" t="s">
        <v>306</v>
      </c>
      <c r="N6360" s="75" t="s">
        <v>306</v>
      </c>
      <c r="O6360" s="75" t="s">
        <v>551</v>
      </c>
      <c r="P6360" s="76" t="s">
        <v>306</v>
      </c>
      <c r="Q6360" s="216"/>
      <c r="R6360" s="77" t="str">
        <f t="shared" ref="R6360" si="16803">IF(COUNTA(Y6360:DP6363)=0,"01.01.1900",INDEX(Y6360:DP6360,MATCH(R6361,Y6361:DP6361,0)))</f>
        <v>01.01.1900</v>
      </c>
      <c r="S6360" s="78" t="str">
        <f t="shared" ref="S6360" si="16804">IF(COUNTA(Y6360:DP6363)=0,"01.01.1900",MAX(Y6360:DP6360))</f>
        <v>01.01.1900</v>
      </c>
      <c r="T6360" s="79"/>
      <c r="U6360" s="80" t="str">
        <f t="array" ref="U6360">IF(COUNTA(Y6360:DP6363)=0,"01.01.1900",IF(ISERROR(HLOOKUP(U6363,Y6363:DP6363,1,FALSE)),"01.01.1900",INDEX(Y6360:DP6360,MATCH(U6361&amp;U6363,Y6361:DP6361&amp;Y6363:DP6363,0))))</f>
        <v>01.01.1900</v>
      </c>
      <c r="V6360" s="81" t="str">
        <f t="shared" ref="V6360" si="16805">IF(COUNTA(Y6360:DP6363)=0,"01.01.1900",_xlfn.MAXIFS(Y6360:DP6360,Y6363:DP6363,V6363))</f>
        <v>01.01.1900</v>
      </c>
      <c r="W6360" s="82"/>
      <c r="X6360" s="106"/>
    </row>
    <row r="6361" spans="2:26">
      <c r="B6361" s="83"/>
      <c r="C6361" s="84"/>
      <c r="D6361" s="83"/>
      <c r="E6361" s="83"/>
      <c r="F6361" s="83"/>
      <c r="G6361" s="83"/>
      <c r="H6361" s="83"/>
      <c r="I6361" s="83"/>
      <c r="J6361" s="83"/>
      <c r="K6361" s="83"/>
      <c r="L6361" s="83"/>
      <c r="M6361" s="83"/>
      <c r="N6361" s="83"/>
      <c r="O6361" s="83"/>
      <c r="P6361" s="84"/>
      <c r="Q6361" s="217"/>
      <c r="R6361" s="85">
        <f t="shared" ref="R6361" si="16806">IF(COUNTA(Y6360:DP6363)=0,0,MIN(Y6361:DP6361))</f>
        <v>0</v>
      </c>
      <c r="S6361" s="86">
        <f t="shared" ref="S6361" si="16807">IF(COUNTA(Y6360:DP6363)=0,0,HLOOKUP(S6360,Y6360:DP6363,2,FALSE))</f>
        <v>0</v>
      </c>
      <c r="T6361" s="87">
        <f t="shared" ref="T6361" si="16808">IF(COUNTA(Y6360:DP6363)=0,0,AVERAGE(Y6361:DP6361))</f>
        <v>0</v>
      </c>
      <c r="U6361" s="88">
        <f t="shared" ref="U6361" si="16809">IF(COUNTA(Y6360:DP6363)=0,0,_xlfn.MINIFS(Y6361:DP6361,Y6363:DP6363,U6363))</f>
        <v>0</v>
      </c>
      <c r="V6361" s="89">
        <f t="array" ref="V6361">IF(COUNTA(Y6360:DP6363)=0,0,IF(ISERROR(HLOOKUP(V6363,Y6363:DP6363,1,FALSE)),0,INDEX(Y6361:DP6361,MATCH(V6360&amp;V6363,Y6360:DP6360&amp;Y6363:DP6363,0))))</f>
        <v>0</v>
      </c>
      <c r="W6361" s="90">
        <f t="array" ref="W6361">IF(COUNTA(Y6360:DP6363)=0,0,IF(ISERROR(HLOOKUP(W6363,Y6363:DP6363,1,FALSE)),0,AVERAGEIF(Y6363:DP6363,$W6363,Y6361:DP6361)))</f>
        <v>0</v>
      </c>
      <c r="X6361" s="107"/>
    </row>
    <row r="6362" spans="2:26">
      <c r="B6362" s="83"/>
      <c r="C6362" s="84"/>
      <c r="D6362" s="83"/>
      <c r="E6362" s="83"/>
      <c r="F6362" s="83"/>
      <c r="G6362" s="83"/>
      <c r="H6362" s="83"/>
      <c r="I6362" s="83"/>
      <c r="J6362" s="83"/>
      <c r="K6362" s="83"/>
      <c r="L6362" s="83"/>
      <c r="M6362" s="83"/>
      <c r="N6362" s="83"/>
      <c r="O6362" s="83"/>
      <c r="P6362" s="84"/>
      <c r="Q6362" s="217"/>
      <c r="R6362" s="91">
        <f t="shared" ref="R6362" si="16810">IF(COUNTA(Y6360:DP6363)=0,0,HLOOKUP(R6361,Y6361:DP6363,2,FALSE))</f>
        <v>0</v>
      </c>
      <c r="S6362" s="92">
        <f t="shared" ref="S6362" si="16811">IF(COUNTA(Y6360:DP6363)=0,0,HLOOKUP(S6360,Y6360:DP6363,3,FALSE))</f>
        <v>0</v>
      </c>
      <c r="T6362" s="93"/>
      <c r="U6362" s="94">
        <f t="array" ref="U6362">IF(COUNTA(Y6360:DP6363)=0,0,IF(ISERROR(HLOOKUP(U6363,Y6363:DP6363,1,FALSE)),0,INDEX(Y6362:DP6362,MATCH(U6361&amp;U6363,Y6361:DP6361&amp;Y6363:DP6363,0))))</f>
        <v>0</v>
      </c>
      <c r="V6362" s="94">
        <f t="array" ref="V6362">IF(COUNTA(Y6360:DP6363)=0,0,IF(ISERROR(HLOOKUP(V6363,Y6363:DP6363,1,FALSE)),0,INDEX(Y6362:DP6362,MATCH(V6361&amp;V6363,Y6361:DP6361&amp;Y6363:DP6363,0))))</f>
        <v>0</v>
      </c>
      <c r="W6362" s="95"/>
      <c r="X6362" s="108"/>
    </row>
    <row r="6363" spans="2:26" ht="13.9" thickBot="1">
      <c r="B6363" s="96"/>
      <c r="C6363" s="97"/>
      <c r="D6363" s="96"/>
      <c r="E6363" s="96"/>
      <c r="F6363" s="96"/>
      <c r="G6363" s="96"/>
      <c r="H6363" s="96"/>
      <c r="I6363" s="96"/>
      <c r="J6363" s="96"/>
      <c r="K6363" s="96"/>
      <c r="L6363" s="96"/>
      <c r="M6363" s="96"/>
      <c r="N6363" s="96"/>
      <c r="O6363" s="96"/>
      <c r="P6363" s="97"/>
      <c r="Q6363" s="218"/>
      <c r="R6363" s="98" t="str">
        <f t="shared" ref="R6363" si="16812">IF(COUNTA(Y6360:DP6363)=0,"none",HLOOKUP(R6361,Y6361:DP6363,3,FALSE))</f>
        <v>none</v>
      </c>
      <c r="S6363" s="99" t="str">
        <f t="shared" ref="S6363" si="16813">IF(COUNTA(Y6360:DP6363)=0,"none",HLOOKUP(S6360,Y6360:DP6363,4,FALSE))</f>
        <v>none</v>
      </c>
      <c r="T6363" s="100"/>
      <c r="U6363" s="100" t="str">
        <f t="array" ref="U6363">IF(COUNTA(Y6360:DP6363)=0,"none",IF($U$2="WAHR",$W$3,Abfrage!$F$4))</f>
        <v>none</v>
      </c>
      <c r="V6363" s="100" t="str">
        <f t="array" ref="V6363">IF(COUNTA(Y6360:DP6363)=0,"none",IF($U$2="WAHR",$W$3,Abfrage!$F$4))</f>
        <v>none</v>
      </c>
      <c r="W6363" s="100" t="str">
        <f t="array" ref="W6363">IF(COUNTA(Y6360:DP6363)=0,"none",IF($U$2="WAHR",$W$3,Abfrage!$F$4))</f>
        <v>none</v>
      </c>
      <c r="X6363" s="109"/>
    </row>
    <row r="6364" spans="2:26">
      <c r="B6364" s="75" t="s">
        <v>3884</v>
      </c>
      <c r="C6364" s="76">
        <v>1000411114</v>
      </c>
      <c r="D6364" s="75" t="s">
        <v>95</v>
      </c>
      <c r="E6364" s="75" t="s">
        <v>175</v>
      </c>
      <c r="F6364" s="75" t="s">
        <v>97</v>
      </c>
      <c r="G6364" s="75" t="s">
        <v>2938</v>
      </c>
      <c r="H6364" s="75" t="e">
        <v>#N/A</v>
      </c>
      <c r="I6364" s="75" t="s">
        <v>51</v>
      </c>
      <c r="J6364" s="75" t="s">
        <v>3885</v>
      </c>
      <c r="K6364" s="75" t="s">
        <v>306</v>
      </c>
      <c r="L6364" s="75" t="s">
        <v>306</v>
      </c>
      <c r="M6364" s="75" t="s">
        <v>307</v>
      </c>
      <c r="N6364" s="75" t="s">
        <v>628</v>
      </c>
      <c r="O6364" s="75" t="s">
        <v>309</v>
      </c>
      <c r="P6364" s="76" t="s">
        <v>306</v>
      </c>
      <c r="Q6364" s="216"/>
      <c r="R6364" s="77" t="str">
        <f t="shared" ref="R6364" si="16814">IF(COUNTA(Y6364:DP6367)=0,"01.01.1900",INDEX(Y6364:DP6364,MATCH(R6365,Y6365:DP6365,0)))</f>
        <v>01.01.1900</v>
      </c>
      <c r="S6364" s="78" t="str">
        <f t="shared" ref="S6364" si="16815">IF(COUNTA(Y6364:DP6367)=0,"01.01.1900",MAX(Y6364:DP6364))</f>
        <v>01.01.1900</v>
      </c>
      <c r="T6364" s="79"/>
      <c r="U6364" s="80" t="str">
        <f t="array" ref="U6364">IF(COUNTA(Y6364:DP6367)=0,"01.01.1900",IF(ISERROR(HLOOKUP(U6367,Y6367:DP6367,1,FALSE)),"01.01.1900",INDEX(Y6364:DP6364,MATCH(U6365&amp;U6367,Y6365:DP6365&amp;Y6367:DP6367,0))))</f>
        <v>01.01.1900</v>
      </c>
      <c r="V6364" s="81" t="str">
        <f t="shared" ref="V6364" si="16816">IF(COUNTA(Y6364:DP6367)=0,"01.01.1900",_xlfn.MAXIFS(Y6364:DP6364,Y6367:DP6367,V6367))</f>
        <v>01.01.1900</v>
      </c>
      <c r="W6364" s="82"/>
      <c r="X6364" s="106"/>
    </row>
    <row r="6365" spans="2:26">
      <c r="B6365" s="83"/>
      <c r="C6365" s="84"/>
      <c r="D6365" s="83"/>
      <c r="E6365" s="83"/>
      <c r="F6365" s="83"/>
      <c r="G6365" s="83"/>
      <c r="H6365" s="83"/>
      <c r="I6365" s="83"/>
      <c r="J6365" s="83"/>
      <c r="K6365" s="83"/>
      <c r="L6365" s="83"/>
      <c r="M6365" s="83"/>
      <c r="N6365" s="83"/>
      <c r="O6365" s="83"/>
      <c r="P6365" s="84"/>
      <c r="Q6365" s="217"/>
      <c r="R6365" s="85">
        <f t="shared" ref="R6365" si="16817">IF(COUNTA(Y6364:DP6367)=0,0,MIN(Y6365:DP6365))</f>
        <v>0</v>
      </c>
      <c r="S6365" s="86">
        <f t="shared" ref="S6365" si="16818">IF(COUNTA(Y6364:DP6367)=0,0,HLOOKUP(S6364,Y6364:DP6367,2,FALSE))</f>
        <v>0</v>
      </c>
      <c r="T6365" s="87">
        <f t="shared" ref="T6365" si="16819">IF(COUNTA(Y6364:DP6367)=0,0,AVERAGE(Y6365:DP6365))</f>
        <v>0</v>
      </c>
      <c r="U6365" s="88">
        <f t="shared" ref="U6365" si="16820">IF(COUNTA(Y6364:DP6367)=0,0,_xlfn.MINIFS(Y6365:DP6365,Y6367:DP6367,U6367))</f>
        <v>0</v>
      </c>
      <c r="V6365" s="89">
        <f t="array" ref="V6365">IF(COUNTA(Y6364:DP6367)=0,0,IF(ISERROR(HLOOKUP(V6367,Y6367:DP6367,1,FALSE)),0,INDEX(Y6365:DP6365,MATCH(V6364&amp;V6367,Y6364:DP6364&amp;Y6367:DP6367,0))))</f>
        <v>0</v>
      </c>
      <c r="W6365" s="90">
        <f t="array" ref="W6365">IF(COUNTA(Y6364:DP6367)=0,0,IF(ISERROR(HLOOKUP(W6367,Y6367:DP6367,1,FALSE)),0,AVERAGEIF(Y6367:DP6367,$W6367,Y6365:DP6365)))</f>
        <v>0</v>
      </c>
      <c r="X6365" s="107"/>
    </row>
    <row r="6366" spans="2:26">
      <c r="B6366" s="83"/>
      <c r="C6366" s="84"/>
      <c r="D6366" s="83"/>
      <c r="E6366" s="83"/>
      <c r="F6366" s="83"/>
      <c r="G6366" s="83"/>
      <c r="H6366" s="83"/>
      <c r="I6366" s="83"/>
      <c r="J6366" s="83"/>
      <c r="K6366" s="83"/>
      <c r="L6366" s="83"/>
      <c r="M6366" s="83"/>
      <c r="N6366" s="83"/>
      <c r="O6366" s="83"/>
      <c r="P6366" s="84"/>
      <c r="Q6366" s="217"/>
      <c r="R6366" s="91">
        <f t="shared" ref="R6366" si="16821">IF(COUNTA(Y6364:DP6367)=0,0,HLOOKUP(R6365,Y6365:DP6367,2,FALSE))</f>
        <v>0</v>
      </c>
      <c r="S6366" s="92">
        <f t="shared" ref="S6366" si="16822">IF(COUNTA(Y6364:DP6367)=0,0,HLOOKUP(S6364,Y6364:DP6367,3,FALSE))</f>
        <v>0</v>
      </c>
      <c r="T6366" s="93"/>
      <c r="U6366" s="94">
        <f t="array" ref="U6366">IF(COUNTA(Y6364:DP6367)=0,0,IF(ISERROR(HLOOKUP(U6367,Y6367:DP6367,1,FALSE)),0,INDEX(Y6366:DP6366,MATCH(U6365&amp;U6367,Y6365:DP6365&amp;Y6367:DP6367,0))))</f>
        <v>0</v>
      </c>
      <c r="V6366" s="94">
        <f t="array" ref="V6366">IF(COUNTA(Y6364:DP6367)=0,0,IF(ISERROR(HLOOKUP(V6367,Y6367:DP6367,1,FALSE)),0,INDEX(Y6366:DP6366,MATCH(V6365&amp;V6367,Y6365:DP6365&amp;Y6367:DP6367,0))))</f>
        <v>0</v>
      </c>
      <c r="W6366" s="95"/>
      <c r="X6366" s="108"/>
    </row>
    <row r="6367" spans="2:26" ht="13.9" thickBot="1">
      <c r="B6367" s="96"/>
      <c r="C6367" s="97"/>
      <c r="D6367" s="96"/>
      <c r="E6367" s="96"/>
      <c r="F6367" s="96"/>
      <c r="G6367" s="96"/>
      <c r="H6367" s="96"/>
      <c r="I6367" s="96"/>
      <c r="J6367" s="96"/>
      <c r="K6367" s="96"/>
      <c r="L6367" s="96"/>
      <c r="M6367" s="96"/>
      <c r="N6367" s="96"/>
      <c r="O6367" s="96"/>
      <c r="P6367" s="97"/>
      <c r="Q6367" s="218"/>
      <c r="R6367" s="98" t="str">
        <f t="shared" ref="R6367" si="16823">IF(COUNTA(Y6364:DP6367)=0,"none",HLOOKUP(R6365,Y6365:DP6367,3,FALSE))</f>
        <v>none</v>
      </c>
      <c r="S6367" s="99" t="str">
        <f t="shared" ref="S6367" si="16824">IF(COUNTA(Y6364:DP6367)=0,"none",HLOOKUP(S6364,Y6364:DP6367,4,FALSE))</f>
        <v>none</v>
      </c>
      <c r="T6367" s="100"/>
      <c r="U6367" s="100" t="str">
        <f t="array" ref="U6367">IF(COUNTA(Y6364:DP6367)=0,"none",IF($U$2="WAHR",$W$3,Abfrage!$F$4))</f>
        <v>none</v>
      </c>
      <c r="V6367" s="100" t="str">
        <f t="array" ref="V6367">IF(COUNTA(Y6364:DP6367)=0,"none",IF($U$2="WAHR",$W$3,Abfrage!$F$4))</f>
        <v>none</v>
      </c>
      <c r="W6367" s="100" t="str">
        <f t="array" ref="W6367">IF(COUNTA(Y6364:DP6367)=0,"none",IF($U$2="WAHR",$W$3,Abfrage!$F$4))</f>
        <v>none</v>
      </c>
      <c r="X6367" s="109"/>
    </row>
    <row r="6368" spans="2:26">
      <c r="B6368" s="75" t="s">
        <v>3886</v>
      </c>
      <c r="C6368" s="76">
        <v>1000407738</v>
      </c>
      <c r="D6368" s="75" t="s">
        <v>169</v>
      </c>
      <c r="E6368" s="75" t="s">
        <v>125</v>
      </c>
      <c r="F6368" s="75" t="s">
        <v>371</v>
      </c>
      <c r="G6368" s="75" t="s">
        <v>371</v>
      </c>
      <c r="H6368" s="75" t="s">
        <v>57</v>
      </c>
      <c r="I6368" s="75" t="s">
        <v>48</v>
      </c>
      <c r="J6368" s="75" t="s">
        <v>3887</v>
      </c>
      <c r="K6368" s="75" t="s">
        <v>306</v>
      </c>
      <c r="L6368" s="75" t="s">
        <v>306</v>
      </c>
      <c r="M6368" s="75" t="s">
        <v>306</v>
      </c>
      <c r="N6368" s="75" t="s">
        <v>306</v>
      </c>
      <c r="O6368" s="75" t="s">
        <v>309</v>
      </c>
      <c r="P6368" s="76" t="s">
        <v>306</v>
      </c>
      <c r="Q6368" s="216"/>
      <c r="R6368" s="77">
        <f t="shared" ref="R6368" si="16825">IF(COUNTA(Y6368:DP6371)=0,"01.01.1900",INDEX(Y6368:DP6368,MATCH(R6369,Y6369:DP6369,0)))</f>
        <v>45468</v>
      </c>
      <c r="S6368" s="78">
        <f t="shared" ref="S6368" si="16826">IF(COUNTA(Y6368:DP6371)=0,"01.01.1900",MAX(Y6368:DP6368))</f>
        <v>45468</v>
      </c>
      <c r="T6368" s="79"/>
      <c r="U6368" s="80" t="str">
        <f t="array" ref="U6368">IF(COUNTA(Y6368:DP6371)=0,"01.01.1900",IF(ISERROR(HLOOKUP(U6371,Y6371:DP6371,1,FALSE)),"01.01.1900",INDEX(Y6368:DP6368,MATCH(U6369&amp;U6371,Y6369:DP6369&amp;Y6371:DP6371,0))))</f>
        <v>01.01.1900</v>
      </c>
      <c r="V6368" s="81">
        <f t="shared" ref="V6368" si="16827">IF(COUNTA(Y6368:DP6371)=0,"01.01.1900",_xlfn.MAXIFS(Y6368:DP6368,Y6371:DP6371,V6371))</f>
        <v>0</v>
      </c>
      <c r="W6368" s="82"/>
      <c r="X6368" s="106"/>
      <c r="Y6368" s="101">
        <v>44013</v>
      </c>
      <c r="Z6368" s="141">
        <v>45468</v>
      </c>
    </row>
    <row r="6369" spans="2:26">
      <c r="B6369" s="83"/>
      <c r="C6369" s="84"/>
      <c r="D6369" s="83"/>
      <c r="E6369" s="83"/>
      <c r="F6369" s="83"/>
      <c r="G6369" s="83"/>
      <c r="H6369" s="83"/>
      <c r="I6369" s="83"/>
      <c r="J6369" s="83"/>
      <c r="K6369" s="83"/>
      <c r="L6369" s="83"/>
      <c r="M6369" s="83"/>
      <c r="N6369" s="83"/>
      <c r="O6369" s="83"/>
      <c r="P6369" s="84"/>
      <c r="Q6369" s="217"/>
      <c r="R6369" s="85">
        <f t="shared" ref="R6369" si="16828">IF(COUNTA(Y6368:DP6371)=0,0,MIN(Y6369:DP6369))</f>
        <v>7.0000000000000007E-2</v>
      </c>
      <c r="S6369" s="86">
        <f t="shared" ref="S6369" si="16829">IF(COUNTA(Y6368:DP6371)=0,0,HLOOKUP(S6368,Y6368:DP6371,2,FALSE))</f>
        <v>7.0000000000000007E-2</v>
      </c>
      <c r="T6369" s="87">
        <f t="shared" ref="T6369" si="16830">IF(COUNTA(Y6368:DP6371)=0,0,AVERAGE(Y6369:DP6369))</f>
        <v>0.35875000000000001</v>
      </c>
      <c r="U6369" s="88">
        <f t="shared" ref="U6369" si="16831">IF(COUNTA(Y6368:DP6371)=0,0,_xlfn.MINIFS(Y6369:DP6369,Y6371:DP6371,U6371))</f>
        <v>0</v>
      </c>
      <c r="V6369" s="89">
        <f t="array" ref="V6369">IF(COUNTA(Y6368:DP6371)=0,0,IF(ISERROR(HLOOKUP(V6371,Y6371:DP6371,1,FALSE)),0,INDEX(Y6369:DP6369,MATCH(V6368&amp;V6371,Y6368:DP6368&amp;Y6371:DP6371,0))))</f>
        <v>0</v>
      </c>
      <c r="W6369" s="90">
        <f t="array" ref="W6369">IF(COUNTA(Y6368:DP6371)=0,0,IF(ISERROR(HLOOKUP(W6371,Y6371:DP6371,1,FALSE)),0,AVERAGEIF(Y6371:DP6371,$W6371,Y6369:DP6369)))</f>
        <v>0</v>
      </c>
      <c r="X6369" s="107"/>
      <c r="Y6369" s="102">
        <v>0.64750000000000008</v>
      </c>
      <c r="Z6369" s="142">
        <v>7.0000000000000007E-2</v>
      </c>
    </row>
    <row r="6370" spans="2:26">
      <c r="B6370" s="83"/>
      <c r="C6370" s="84"/>
      <c r="D6370" s="83"/>
      <c r="E6370" s="83"/>
      <c r="F6370" s="83"/>
      <c r="G6370" s="83"/>
      <c r="H6370" s="83"/>
      <c r="I6370" s="83"/>
      <c r="J6370" s="83"/>
      <c r="K6370" s="83"/>
      <c r="L6370" s="83"/>
      <c r="M6370" s="83"/>
      <c r="N6370" s="83"/>
      <c r="O6370" s="83"/>
      <c r="P6370" s="84"/>
      <c r="Q6370" s="217"/>
      <c r="R6370" s="91">
        <f t="shared" ref="R6370" si="16832">IF(COUNTA(Y6368:DP6371)=0,0,HLOOKUP(R6369,Y6369:DP6371,2,FALSE))</f>
        <v>100</v>
      </c>
      <c r="S6370" s="92">
        <f t="shared" ref="S6370" si="16833">IF(COUNTA(Y6368:DP6371)=0,0,HLOOKUP(S6368,Y6368:DP6371,3,FALSE))</f>
        <v>100</v>
      </c>
      <c r="T6370" s="93"/>
      <c r="U6370" s="94">
        <f t="array" ref="U6370">IF(COUNTA(Y6368:DP6371)=0,0,IF(ISERROR(HLOOKUP(U6371,Y6371:DP6371,1,FALSE)),0,INDEX(Y6370:DP6370,MATCH(U6369&amp;U6371,Y6369:DP6369&amp;Y6371:DP6371,0))))</f>
        <v>0</v>
      </c>
      <c r="V6370" s="94">
        <f t="array" ref="V6370">IF(COUNTA(Y6368:DP6371)=0,0,IF(ISERROR(HLOOKUP(V6371,Y6371:DP6371,1,FALSE)),0,INDEX(Y6370:DP6370,MATCH(V6369&amp;V6371,Y6369:DP6369&amp;Y6371:DP6371,0))))</f>
        <v>0</v>
      </c>
      <c r="W6370" s="95"/>
      <c r="X6370" s="108"/>
      <c r="Y6370" s="103">
        <v>0</v>
      </c>
      <c r="Z6370" s="143">
        <v>100</v>
      </c>
    </row>
    <row r="6371" spans="2:26" ht="13.9" thickBot="1">
      <c r="B6371" s="96"/>
      <c r="C6371" s="97"/>
      <c r="D6371" s="96"/>
      <c r="E6371" s="96"/>
      <c r="F6371" s="96"/>
      <c r="G6371" s="96"/>
      <c r="H6371" s="96"/>
      <c r="I6371" s="96"/>
      <c r="J6371" s="96"/>
      <c r="K6371" s="96"/>
      <c r="L6371" s="96"/>
      <c r="M6371" s="96"/>
      <c r="N6371" s="96"/>
      <c r="O6371" s="96"/>
      <c r="P6371" s="97"/>
      <c r="Q6371" s="218"/>
      <c r="R6371" s="98" t="str">
        <f t="shared" ref="R6371" si="16834">IF(COUNTA(Y6368:DP6371)=0,"none",HLOOKUP(R6369,Y6369:DP6371,3,FALSE))</f>
        <v>www (-30%)</v>
      </c>
      <c r="S6371" s="99" t="str">
        <f t="shared" ref="S6371" si="16835">IF(COUNTA(Y6368:DP6371)=0,"none",HLOOKUP(S6368,Y6368:DP6371,4,FALSE))</f>
        <v>www (-30%)</v>
      </c>
      <c r="T6371" s="100"/>
      <c r="U6371" s="100">
        <f t="array" ref="U6371">IF(COUNTA(Y6368:DP6371)=0,"none",IF($U$2="WAHR",$W$3,Abfrage!$F$4))</f>
        <v>0</v>
      </c>
      <c r="V6371" s="100">
        <f t="array" ref="V6371">IF(COUNTA(Y6368:DP6371)=0,"none",IF($U$2="WAHR",$W$3,Abfrage!$F$4))</f>
        <v>0</v>
      </c>
      <c r="W6371" s="100">
        <f t="array" ref="W6371">IF(COUNTA(Y6368:DP6371)=0,"none",IF($U$2="WAHR",$W$3,Abfrage!$F$4))</f>
        <v>0</v>
      </c>
      <c r="X6371" s="109"/>
      <c r="Y6371" s="104" t="s">
        <v>101</v>
      </c>
      <c r="Z6371" s="144" t="s">
        <v>43</v>
      </c>
    </row>
    <row r="6372" spans="2:26">
      <c r="B6372" s="75" t="s">
        <v>3888</v>
      </c>
      <c r="C6372" s="76"/>
      <c r="D6372" s="75" t="s">
        <v>95</v>
      </c>
      <c r="E6372" s="75" t="s">
        <v>96</v>
      </c>
      <c r="F6372" s="75" t="s">
        <v>97</v>
      </c>
      <c r="G6372" s="75" t="s">
        <v>3889</v>
      </c>
      <c r="H6372" s="75"/>
      <c r="I6372" s="75" t="s">
        <v>377</v>
      </c>
      <c r="J6372" s="75" t="s">
        <v>3890</v>
      </c>
      <c r="K6372" s="75" t="s">
        <v>306</v>
      </c>
      <c r="L6372" s="75" t="s">
        <v>306</v>
      </c>
      <c r="M6372" s="75" t="s">
        <v>313</v>
      </c>
      <c r="N6372" s="75" t="s">
        <v>327</v>
      </c>
      <c r="O6372" s="75" t="s">
        <v>3891</v>
      </c>
      <c r="P6372" s="76" t="s">
        <v>306</v>
      </c>
      <c r="Q6372" s="216"/>
      <c r="R6372" s="77" t="str">
        <f t="shared" ref="R6372" si="16836">IF(COUNTA(Y6372:DP6375)=0,"01.01.1900",INDEX(Y6372:DP6372,MATCH(R6373,Y6373:DP6373,0)))</f>
        <v>01.01.1900</v>
      </c>
      <c r="S6372" s="78" t="str">
        <f t="shared" ref="S6372" si="16837">IF(COUNTA(Y6372:DP6375)=0,"01.01.1900",MAX(Y6372:DP6372))</f>
        <v>01.01.1900</v>
      </c>
      <c r="T6372" s="79"/>
      <c r="U6372" s="80" t="str">
        <f t="array" ref="U6372">IF(COUNTA(Y6372:DP6375)=0,"01.01.1900",IF(ISERROR(HLOOKUP(U6375,Y6375:DP6375,1,FALSE)),"01.01.1900",INDEX(Y6372:DP6372,MATCH(U6373&amp;U6375,Y6373:DP6373&amp;Y6375:DP6375,0))))</f>
        <v>01.01.1900</v>
      </c>
      <c r="V6372" s="81" t="str">
        <f t="shared" ref="V6372" si="16838">IF(COUNTA(Y6372:DP6375)=0,"01.01.1900",_xlfn.MAXIFS(Y6372:DP6372,Y6375:DP6375,V6375))</f>
        <v>01.01.1900</v>
      </c>
      <c r="W6372" s="82"/>
      <c r="X6372" s="106"/>
    </row>
    <row r="6373" spans="2:26">
      <c r="B6373" s="83"/>
      <c r="C6373" s="84"/>
      <c r="D6373" s="83"/>
      <c r="E6373" s="83"/>
      <c r="F6373" s="83"/>
      <c r="G6373" s="83"/>
      <c r="H6373" s="83"/>
      <c r="I6373" s="83"/>
      <c r="J6373" s="83"/>
      <c r="K6373" s="83"/>
      <c r="L6373" s="83"/>
      <c r="M6373" s="83"/>
      <c r="N6373" s="83"/>
      <c r="O6373" s="83"/>
      <c r="P6373" s="84"/>
      <c r="Q6373" s="217"/>
      <c r="R6373" s="85">
        <f t="shared" ref="R6373" si="16839">IF(COUNTA(Y6372:DP6375)=0,0,MIN(Y6373:DP6373))</f>
        <v>0</v>
      </c>
      <c r="S6373" s="86">
        <f t="shared" ref="S6373" si="16840">IF(COUNTA(Y6372:DP6375)=0,0,HLOOKUP(S6372,Y6372:DP6375,2,FALSE))</f>
        <v>0</v>
      </c>
      <c r="T6373" s="87">
        <f t="shared" ref="T6373" si="16841">IF(COUNTA(Y6372:DP6375)=0,0,AVERAGE(Y6373:DP6373))</f>
        <v>0</v>
      </c>
      <c r="U6373" s="88">
        <f t="shared" ref="U6373" si="16842">IF(COUNTA(Y6372:DP6375)=0,0,_xlfn.MINIFS(Y6373:DP6373,Y6375:DP6375,U6375))</f>
        <v>0</v>
      </c>
      <c r="V6373" s="89">
        <f t="array" ref="V6373">IF(COUNTA(Y6372:DP6375)=0,0,IF(ISERROR(HLOOKUP(V6375,Y6375:DP6375,1,FALSE)),0,INDEX(Y6373:DP6373,MATCH(V6372&amp;V6375,Y6372:DP6372&amp;Y6375:DP6375,0))))</f>
        <v>0</v>
      </c>
      <c r="W6373" s="90">
        <f t="array" ref="W6373">IF(COUNTA(Y6372:DP6375)=0,0,IF(ISERROR(HLOOKUP(W6375,Y6375:DP6375,1,FALSE)),0,AVERAGEIF(Y6375:DP6375,$W6375,Y6373:DP6373)))</f>
        <v>0</v>
      </c>
      <c r="X6373" s="107"/>
    </row>
    <row r="6374" spans="2:26">
      <c r="B6374" s="83"/>
      <c r="C6374" s="84"/>
      <c r="D6374" s="83"/>
      <c r="E6374" s="83"/>
      <c r="F6374" s="83"/>
      <c r="G6374" s="83"/>
      <c r="H6374" s="83"/>
      <c r="I6374" s="83"/>
      <c r="J6374" s="83"/>
      <c r="K6374" s="83"/>
      <c r="L6374" s="83"/>
      <c r="M6374" s="83"/>
      <c r="N6374" s="83"/>
      <c r="O6374" s="83"/>
      <c r="P6374" s="84"/>
      <c r="Q6374" s="217"/>
      <c r="R6374" s="91">
        <f t="shared" ref="R6374" si="16843">IF(COUNTA(Y6372:DP6375)=0,0,HLOOKUP(R6373,Y6373:DP6375,2,FALSE))</f>
        <v>0</v>
      </c>
      <c r="S6374" s="92">
        <f t="shared" ref="S6374" si="16844">IF(COUNTA(Y6372:DP6375)=0,0,HLOOKUP(S6372,Y6372:DP6375,3,FALSE))</f>
        <v>0</v>
      </c>
      <c r="T6374" s="93"/>
      <c r="U6374" s="94">
        <f t="array" ref="U6374">IF(COUNTA(Y6372:DP6375)=0,0,IF(ISERROR(HLOOKUP(U6375,Y6375:DP6375,1,FALSE)),0,INDEX(Y6374:DP6374,MATCH(U6373&amp;U6375,Y6373:DP6373&amp;Y6375:DP6375,0))))</f>
        <v>0</v>
      </c>
      <c r="V6374" s="94">
        <f t="array" ref="V6374">IF(COUNTA(Y6372:DP6375)=0,0,IF(ISERROR(HLOOKUP(V6375,Y6375:DP6375,1,FALSE)),0,INDEX(Y6374:DP6374,MATCH(V6373&amp;V6375,Y6373:DP6373&amp;Y6375:DP6375,0))))</f>
        <v>0</v>
      </c>
      <c r="W6374" s="95"/>
      <c r="X6374" s="108"/>
    </row>
    <row r="6375" spans="2:26" ht="13.9" thickBot="1">
      <c r="B6375" s="96"/>
      <c r="C6375" s="97"/>
      <c r="D6375" s="96"/>
      <c r="E6375" s="96"/>
      <c r="F6375" s="96"/>
      <c r="G6375" s="96"/>
      <c r="H6375" s="96"/>
      <c r="I6375" s="96"/>
      <c r="J6375" s="96"/>
      <c r="K6375" s="96"/>
      <c r="L6375" s="96"/>
      <c r="M6375" s="96"/>
      <c r="N6375" s="96"/>
      <c r="O6375" s="96"/>
      <c r="P6375" s="97"/>
      <c r="Q6375" s="218"/>
      <c r="R6375" s="98" t="str">
        <f t="shared" ref="R6375" si="16845">IF(COUNTA(Y6372:DP6375)=0,"none",HLOOKUP(R6373,Y6373:DP6375,3,FALSE))</f>
        <v>none</v>
      </c>
      <c r="S6375" s="99" t="str">
        <f t="shared" ref="S6375" si="16846">IF(COUNTA(Y6372:DP6375)=0,"none",HLOOKUP(S6372,Y6372:DP6375,4,FALSE))</f>
        <v>none</v>
      </c>
      <c r="T6375" s="100"/>
      <c r="U6375" s="100" t="str">
        <f t="array" ref="U6375">IF(COUNTA(Y6372:DP6375)=0,"none",IF($U$2="WAHR",$W$3,Abfrage!$F$4))</f>
        <v>none</v>
      </c>
      <c r="V6375" s="100" t="str">
        <f t="array" ref="V6375">IF(COUNTA(Y6372:DP6375)=0,"none",IF($U$2="WAHR",$W$3,Abfrage!$F$4))</f>
        <v>none</v>
      </c>
      <c r="W6375" s="100" t="str">
        <f t="array" ref="W6375">IF(COUNTA(Y6372:DP6375)=0,"none",IF($U$2="WAHR",$W$3,Abfrage!$F$4))</f>
        <v>none</v>
      </c>
      <c r="X6375" s="109"/>
    </row>
    <row r="6376" spans="2:26">
      <c r="B6376" s="75" t="s">
        <v>3892</v>
      </c>
      <c r="C6376" s="76">
        <v>1000409187</v>
      </c>
      <c r="D6376" s="75" t="s">
        <v>95</v>
      </c>
      <c r="E6376" s="75" t="s">
        <v>96</v>
      </c>
      <c r="F6376" s="75" t="s">
        <v>97</v>
      </c>
      <c r="G6376" s="75" t="s">
        <v>3782</v>
      </c>
      <c r="H6376" s="75" t="e">
        <v>#N/A</v>
      </c>
      <c r="I6376" s="75" t="s">
        <v>164</v>
      </c>
      <c r="J6376" s="75" t="s">
        <v>3893</v>
      </c>
      <c r="K6376" s="75" t="s">
        <v>306</v>
      </c>
      <c r="L6376" s="75" t="s">
        <v>306</v>
      </c>
      <c r="M6376" s="75" t="s">
        <v>313</v>
      </c>
      <c r="N6376" s="75" t="s">
        <v>628</v>
      </c>
      <c r="O6376" s="75" t="s">
        <v>306</v>
      </c>
      <c r="P6376" s="76" t="s">
        <v>306</v>
      </c>
      <c r="Q6376" s="216"/>
      <c r="R6376" s="77" t="str">
        <f t="shared" ref="R6376" si="16847">IF(COUNTA(Y6376:DP6379)=0,"01.01.1900",INDEX(Y6376:DP6376,MATCH(R6377,Y6377:DP6377,0)))</f>
        <v>01.01.1900</v>
      </c>
      <c r="S6376" s="78" t="str">
        <f t="shared" ref="S6376" si="16848">IF(COUNTA(Y6376:DP6379)=0,"01.01.1900",MAX(Y6376:DP6376))</f>
        <v>01.01.1900</v>
      </c>
      <c r="T6376" s="79"/>
      <c r="U6376" s="80" t="str">
        <f t="array" ref="U6376">IF(COUNTA(Y6376:DP6379)=0,"01.01.1900",IF(ISERROR(HLOOKUP(U6379,Y6379:DP6379,1,FALSE)),"01.01.1900",INDEX(Y6376:DP6376,MATCH(U6377&amp;U6379,Y6377:DP6377&amp;Y6379:DP6379,0))))</f>
        <v>01.01.1900</v>
      </c>
      <c r="V6376" s="81" t="str">
        <f t="shared" ref="V6376" si="16849">IF(COUNTA(Y6376:DP6379)=0,"01.01.1900",_xlfn.MAXIFS(Y6376:DP6376,Y6379:DP6379,V6379))</f>
        <v>01.01.1900</v>
      </c>
      <c r="W6376" s="82"/>
      <c r="X6376" s="106"/>
    </row>
    <row r="6377" spans="2:26">
      <c r="B6377" s="83"/>
      <c r="C6377" s="84"/>
      <c r="D6377" s="83"/>
      <c r="E6377" s="83"/>
      <c r="F6377" s="83"/>
      <c r="G6377" s="83"/>
      <c r="H6377" s="83"/>
      <c r="I6377" s="83"/>
      <c r="J6377" s="83"/>
      <c r="K6377" s="83"/>
      <c r="L6377" s="83"/>
      <c r="M6377" s="83"/>
      <c r="N6377" s="83"/>
      <c r="O6377" s="83"/>
      <c r="P6377" s="84"/>
      <c r="Q6377" s="217"/>
      <c r="R6377" s="85">
        <f t="shared" ref="R6377" si="16850">IF(COUNTA(Y6376:DP6379)=0,0,MIN(Y6377:DP6377))</f>
        <v>0</v>
      </c>
      <c r="S6377" s="86">
        <f t="shared" ref="S6377" si="16851">IF(COUNTA(Y6376:DP6379)=0,0,HLOOKUP(S6376,Y6376:DP6379,2,FALSE))</f>
        <v>0</v>
      </c>
      <c r="T6377" s="87">
        <f t="shared" ref="T6377" si="16852">IF(COUNTA(Y6376:DP6379)=0,0,AVERAGE(Y6377:DP6377))</f>
        <v>0</v>
      </c>
      <c r="U6377" s="88">
        <f t="shared" ref="U6377" si="16853">IF(COUNTA(Y6376:DP6379)=0,0,_xlfn.MINIFS(Y6377:DP6377,Y6379:DP6379,U6379))</f>
        <v>0</v>
      </c>
      <c r="V6377" s="89">
        <f t="array" ref="V6377">IF(COUNTA(Y6376:DP6379)=0,0,IF(ISERROR(HLOOKUP(V6379,Y6379:DP6379,1,FALSE)),0,INDEX(Y6377:DP6377,MATCH(V6376&amp;V6379,Y6376:DP6376&amp;Y6379:DP6379,0))))</f>
        <v>0</v>
      </c>
      <c r="W6377" s="90">
        <f t="array" ref="W6377">IF(COUNTA(Y6376:DP6379)=0,0,IF(ISERROR(HLOOKUP(W6379,Y6379:DP6379,1,FALSE)),0,AVERAGEIF(Y6379:DP6379,$W6379,Y6377:DP6377)))</f>
        <v>0</v>
      </c>
      <c r="X6377" s="107"/>
    </row>
    <row r="6378" spans="2:26">
      <c r="B6378" s="83"/>
      <c r="C6378" s="84"/>
      <c r="D6378" s="83"/>
      <c r="E6378" s="83"/>
      <c r="F6378" s="83"/>
      <c r="G6378" s="83"/>
      <c r="H6378" s="83"/>
      <c r="I6378" s="83"/>
      <c r="J6378" s="83"/>
      <c r="K6378" s="83"/>
      <c r="L6378" s="83"/>
      <c r="M6378" s="83"/>
      <c r="N6378" s="83"/>
      <c r="O6378" s="83"/>
      <c r="P6378" s="84"/>
      <c r="Q6378" s="217"/>
      <c r="R6378" s="91">
        <f t="shared" ref="R6378" si="16854">IF(COUNTA(Y6376:DP6379)=0,0,HLOOKUP(R6377,Y6377:DP6379,2,FALSE))</f>
        <v>0</v>
      </c>
      <c r="S6378" s="92">
        <f t="shared" ref="S6378" si="16855">IF(COUNTA(Y6376:DP6379)=0,0,HLOOKUP(S6376,Y6376:DP6379,3,FALSE))</f>
        <v>0</v>
      </c>
      <c r="T6378" s="93"/>
      <c r="U6378" s="94">
        <f t="array" ref="U6378">IF(COUNTA(Y6376:DP6379)=0,0,IF(ISERROR(HLOOKUP(U6379,Y6379:DP6379,1,FALSE)),0,INDEX(Y6378:DP6378,MATCH(U6377&amp;U6379,Y6377:DP6377&amp;Y6379:DP6379,0))))</f>
        <v>0</v>
      </c>
      <c r="V6378" s="94">
        <f t="array" ref="V6378">IF(COUNTA(Y6376:DP6379)=0,0,IF(ISERROR(HLOOKUP(V6379,Y6379:DP6379,1,FALSE)),0,INDEX(Y6378:DP6378,MATCH(V6377&amp;V6379,Y6377:DP6377&amp;Y6379:DP6379,0))))</f>
        <v>0</v>
      </c>
      <c r="W6378" s="95"/>
      <c r="X6378" s="108"/>
    </row>
    <row r="6379" spans="2:26" ht="13.9" thickBot="1">
      <c r="B6379" s="96"/>
      <c r="C6379" s="97"/>
      <c r="D6379" s="96"/>
      <c r="E6379" s="96"/>
      <c r="F6379" s="96"/>
      <c r="G6379" s="96"/>
      <c r="H6379" s="96"/>
      <c r="I6379" s="96"/>
      <c r="J6379" s="96"/>
      <c r="K6379" s="96"/>
      <c r="L6379" s="96"/>
      <c r="M6379" s="96"/>
      <c r="N6379" s="96"/>
      <c r="O6379" s="96"/>
      <c r="P6379" s="97"/>
      <c r="Q6379" s="218"/>
      <c r="R6379" s="98" t="str">
        <f t="shared" ref="R6379" si="16856">IF(COUNTA(Y6376:DP6379)=0,"none",HLOOKUP(R6377,Y6377:DP6379,3,FALSE))</f>
        <v>none</v>
      </c>
      <c r="S6379" s="99" t="str">
        <f t="shared" ref="S6379" si="16857">IF(COUNTA(Y6376:DP6379)=0,"none",HLOOKUP(S6376,Y6376:DP6379,4,FALSE))</f>
        <v>none</v>
      </c>
      <c r="T6379" s="100"/>
      <c r="U6379" s="100" t="str">
        <f t="array" ref="U6379">IF(COUNTA(Y6376:DP6379)=0,"none",IF($U$2="WAHR",$W$3,Abfrage!$F$4))</f>
        <v>none</v>
      </c>
      <c r="V6379" s="100" t="str">
        <f t="array" ref="V6379">IF(COUNTA(Y6376:DP6379)=0,"none",IF($U$2="WAHR",$W$3,Abfrage!$F$4))</f>
        <v>none</v>
      </c>
      <c r="W6379" s="100" t="str">
        <f t="array" ref="W6379">IF(COUNTA(Y6376:DP6379)=0,"none",IF($U$2="WAHR",$W$3,Abfrage!$F$4))</f>
        <v>none</v>
      </c>
      <c r="X6379" s="109"/>
    </row>
    <row r="6380" spans="2:26">
      <c r="B6380" s="75" t="s">
        <v>3894</v>
      </c>
      <c r="C6380" s="76">
        <v>1000408470</v>
      </c>
      <c r="D6380" s="75" t="s">
        <v>95</v>
      </c>
      <c r="E6380" s="75" t="s">
        <v>148</v>
      </c>
      <c r="F6380" s="75" t="s">
        <v>2271</v>
      </c>
      <c r="G6380" s="75" t="s">
        <v>3895</v>
      </c>
      <c r="H6380" s="75" t="e">
        <v>#N/A</v>
      </c>
      <c r="I6380" s="75" t="s">
        <v>155</v>
      </c>
      <c r="J6380" s="75" t="s">
        <v>3896</v>
      </c>
      <c r="K6380" s="75" t="s">
        <v>808</v>
      </c>
      <c r="L6380" s="75" t="s">
        <v>808</v>
      </c>
      <c r="M6380" s="75" t="s">
        <v>313</v>
      </c>
      <c r="N6380" s="75" t="s">
        <v>327</v>
      </c>
      <c r="O6380" s="75" t="s">
        <v>306</v>
      </c>
      <c r="P6380" s="76" t="s">
        <v>306</v>
      </c>
      <c r="Q6380" s="216"/>
      <c r="R6380" s="77" t="str">
        <f t="shared" ref="R6380" si="16858">IF(COUNTA(Y6380:DP6383)=0,"01.01.1900",INDEX(Y6380:DP6380,MATCH(R6381,Y6381:DP6381,0)))</f>
        <v>01.01.1900</v>
      </c>
      <c r="S6380" s="78" t="str">
        <f t="shared" ref="S6380" si="16859">IF(COUNTA(Y6380:DP6383)=0,"01.01.1900",MAX(Y6380:DP6380))</f>
        <v>01.01.1900</v>
      </c>
      <c r="T6380" s="79"/>
      <c r="U6380" s="80" t="str">
        <f t="array" ref="U6380">IF(COUNTA(Y6380:DP6383)=0,"01.01.1900",IF(ISERROR(HLOOKUP(U6383,Y6383:DP6383,1,FALSE)),"01.01.1900",INDEX(Y6380:DP6380,MATCH(U6381&amp;U6383,Y6381:DP6381&amp;Y6383:DP6383,0))))</f>
        <v>01.01.1900</v>
      </c>
      <c r="V6380" s="81" t="str">
        <f t="shared" ref="V6380" si="16860">IF(COUNTA(Y6380:DP6383)=0,"01.01.1900",_xlfn.MAXIFS(Y6380:DP6380,Y6383:DP6383,V6383))</f>
        <v>01.01.1900</v>
      </c>
      <c r="W6380" s="82"/>
      <c r="X6380" s="106"/>
    </row>
    <row r="6381" spans="2:26">
      <c r="B6381" s="83"/>
      <c r="C6381" s="84"/>
      <c r="D6381" s="83"/>
      <c r="E6381" s="83"/>
      <c r="F6381" s="83"/>
      <c r="G6381" s="83"/>
      <c r="H6381" s="83"/>
      <c r="I6381" s="83"/>
      <c r="J6381" s="83"/>
      <c r="K6381" s="83"/>
      <c r="L6381" s="83"/>
      <c r="M6381" s="83"/>
      <c r="N6381" s="83"/>
      <c r="O6381" s="83"/>
      <c r="P6381" s="84"/>
      <c r="Q6381" s="217"/>
      <c r="R6381" s="85">
        <f t="shared" ref="R6381" si="16861">IF(COUNTA(Y6380:DP6383)=0,0,MIN(Y6381:DP6381))</f>
        <v>0</v>
      </c>
      <c r="S6381" s="86">
        <f t="shared" ref="S6381" si="16862">IF(COUNTA(Y6380:DP6383)=0,0,HLOOKUP(S6380,Y6380:DP6383,2,FALSE))</f>
        <v>0</v>
      </c>
      <c r="T6381" s="87">
        <f t="shared" ref="T6381" si="16863">IF(COUNTA(Y6380:DP6383)=0,0,AVERAGE(Y6381:DP6381))</f>
        <v>0</v>
      </c>
      <c r="U6381" s="88">
        <f t="shared" ref="U6381" si="16864">IF(COUNTA(Y6380:DP6383)=0,0,_xlfn.MINIFS(Y6381:DP6381,Y6383:DP6383,U6383))</f>
        <v>0</v>
      </c>
      <c r="V6381" s="89">
        <f t="array" ref="V6381">IF(COUNTA(Y6380:DP6383)=0,0,IF(ISERROR(HLOOKUP(V6383,Y6383:DP6383,1,FALSE)),0,INDEX(Y6381:DP6381,MATCH(V6380&amp;V6383,Y6380:DP6380&amp;Y6383:DP6383,0))))</f>
        <v>0</v>
      </c>
      <c r="W6381" s="90">
        <f t="array" ref="W6381">IF(COUNTA(Y6380:DP6383)=0,0,IF(ISERROR(HLOOKUP(W6383,Y6383:DP6383,1,FALSE)),0,AVERAGEIF(Y6383:DP6383,$W6383,Y6381:DP6381)))</f>
        <v>0</v>
      </c>
      <c r="X6381" s="107"/>
    </row>
    <row r="6382" spans="2:26">
      <c r="B6382" s="83"/>
      <c r="C6382" s="84"/>
      <c r="D6382" s="83"/>
      <c r="E6382" s="83"/>
      <c r="F6382" s="83"/>
      <c r="G6382" s="83"/>
      <c r="H6382" s="83"/>
      <c r="I6382" s="83"/>
      <c r="J6382" s="83"/>
      <c r="K6382" s="83"/>
      <c r="L6382" s="83"/>
      <c r="M6382" s="83"/>
      <c r="N6382" s="83"/>
      <c r="O6382" s="83"/>
      <c r="P6382" s="84"/>
      <c r="Q6382" s="217"/>
      <c r="R6382" s="91">
        <f t="shared" ref="R6382" si="16865">IF(COUNTA(Y6380:DP6383)=0,0,HLOOKUP(R6381,Y6381:DP6383,2,FALSE))</f>
        <v>0</v>
      </c>
      <c r="S6382" s="92">
        <f t="shared" ref="S6382" si="16866">IF(COUNTA(Y6380:DP6383)=0,0,HLOOKUP(S6380,Y6380:DP6383,3,FALSE))</f>
        <v>0</v>
      </c>
      <c r="T6382" s="93"/>
      <c r="U6382" s="94">
        <f t="array" ref="U6382">IF(COUNTA(Y6380:DP6383)=0,0,IF(ISERROR(HLOOKUP(U6383,Y6383:DP6383,1,FALSE)),0,INDEX(Y6382:DP6382,MATCH(U6381&amp;U6383,Y6381:DP6381&amp;Y6383:DP6383,0))))</f>
        <v>0</v>
      </c>
      <c r="V6382" s="94">
        <f t="array" ref="V6382">IF(COUNTA(Y6380:DP6383)=0,0,IF(ISERROR(HLOOKUP(V6383,Y6383:DP6383,1,FALSE)),0,INDEX(Y6382:DP6382,MATCH(V6381&amp;V6383,Y6381:DP6381&amp;Y6383:DP6383,0))))</f>
        <v>0</v>
      </c>
      <c r="W6382" s="95"/>
      <c r="X6382" s="108"/>
    </row>
    <row r="6383" spans="2:26" ht="13.9" thickBot="1">
      <c r="B6383" s="96"/>
      <c r="C6383" s="97"/>
      <c r="D6383" s="96"/>
      <c r="E6383" s="96"/>
      <c r="F6383" s="96"/>
      <c r="G6383" s="96"/>
      <c r="H6383" s="96"/>
      <c r="I6383" s="96"/>
      <c r="J6383" s="96"/>
      <c r="K6383" s="96"/>
      <c r="L6383" s="96"/>
      <c r="M6383" s="96"/>
      <c r="N6383" s="96"/>
      <c r="O6383" s="96"/>
      <c r="P6383" s="97"/>
      <c r="Q6383" s="218"/>
      <c r="R6383" s="98" t="str">
        <f t="shared" ref="R6383" si="16867">IF(COUNTA(Y6380:DP6383)=0,"none",HLOOKUP(R6381,Y6381:DP6383,3,FALSE))</f>
        <v>none</v>
      </c>
      <c r="S6383" s="99" t="str">
        <f t="shared" ref="S6383" si="16868">IF(COUNTA(Y6380:DP6383)=0,"none",HLOOKUP(S6380,Y6380:DP6383,4,FALSE))</f>
        <v>none</v>
      </c>
      <c r="T6383" s="100"/>
      <c r="U6383" s="100" t="str">
        <f t="array" ref="U6383">IF(COUNTA(Y6380:DP6383)=0,"none",IF($U$2="WAHR",$W$3,Abfrage!$F$4))</f>
        <v>none</v>
      </c>
      <c r="V6383" s="100" t="str">
        <f t="array" ref="V6383">IF(COUNTA(Y6380:DP6383)=0,"none",IF($U$2="WAHR",$W$3,Abfrage!$F$4))</f>
        <v>none</v>
      </c>
      <c r="W6383" s="100" t="str">
        <f t="array" ref="W6383">IF(COUNTA(Y6380:DP6383)=0,"none",IF($U$2="WAHR",$W$3,Abfrage!$F$4))</f>
        <v>none</v>
      </c>
      <c r="X6383" s="109"/>
    </row>
    <row r="6384" spans="2:26">
      <c r="B6384" s="75" t="s">
        <v>3897</v>
      </c>
      <c r="C6384" s="76">
        <v>1000408482</v>
      </c>
      <c r="D6384" s="75" t="s">
        <v>95</v>
      </c>
      <c r="E6384" s="75" t="s">
        <v>148</v>
      </c>
      <c r="F6384" s="75" t="s">
        <v>2271</v>
      </c>
      <c r="G6384" s="75" t="s">
        <v>3898</v>
      </c>
      <c r="H6384" s="75" t="e">
        <v>#N/A</v>
      </c>
      <c r="I6384" s="75" t="s">
        <v>155</v>
      </c>
      <c r="J6384" s="75" t="s">
        <v>3899</v>
      </c>
      <c r="K6384" s="75" t="s">
        <v>808</v>
      </c>
      <c r="L6384" s="75" t="s">
        <v>808</v>
      </c>
      <c r="M6384" s="75" t="s">
        <v>313</v>
      </c>
      <c r="N6384" s="75" t="s">
        <v>327</v>
      </c>
      <c r="O6384" s="75" t="s">
        <v>306</v>
      </c>
      <c r="P6384" s="76" t="s">
        <v>306</v>
      </c>
      <c r="Q6384" s="216"/>
      <c r="R6384" s="77" t="str">
        <f t="shared" ref="R6384" si="16869">IF(COUNTA(Y6384:DP6387)=0,"01.01.1900",INDEX(Y6384:DP6384,MATCH(R6385,Y6385:DP6385,0)))</f>
        <v>01.01.1900</v>
      </c>
      <c r="S6384" s="78" t="str">
        <f t="shared" ref="S6384" si="16870">IF(COUNTA(Y6384:DP6387)=0,"01.01.1900",MAX(Y6384:DP6384))</f>
        <v>01.01.1900</v>
      </c>
      <c r="T6384" s="79"/>
      <c r="U6384" s="80" t="str">
        <f t="array" ref="U6384">IF(COUNTA(Y6384:DP6387)=0,"01.01.1900",IF(ISERROR(HLOOKUP(U6387,Y6387:DP6387,1,FALSE)),"01.01.1900",INDEX(Y6384:DP6384,MATCH(U6385&amp;U6387,Y6385:DP6385&amp;Y6387:DP6387,0))))</f>
        <v>01.01.1900</v>
      </c>
      <c r="V6384" s="81" t="str">
        <f t="shared" ref="V6384" si="16871">IF(COUNTA(Y6384:DP6387)=0,"01.01.1900",_xlfn.MAXIFS(Y6384:DP6384,Y6387:DP6387,V6387))</f>
        <v>01.01.1900</v>
      </c>
      <c r="W6384" s="82"/>
      <c r="X6384" s="106"/>
    </row>
    <row r="6385" spans="2:24">
      <c r="B6385" s="83"/>
      <c r="C6385" s="84"/>
      <c r="D6385" s="83"/>
      <c r="E6385" s="83"/>
      <c r="F6385" s="83"/>
      <c r="G6385" s="83"/>
      <c r="H6385" s="83"/>
      <c r="I6385" s="83"/>
      <c r="J6385" s="83"/>
      <c r="K6385" s="83"/>
      <c r="L6385" s="83"/>
      <c r="M6385" s="83"/>
      <c r="N6385" s="83"/>
      <c r="O6385" s="83"/>
      <c r="P6385" s="84"/>
      <c r="Q6385" s="217"/>
      <c r="R6385" s="85">
        <f t="shared" ref="R6385" si="16872">IF(COUNTA(Y6384:DP6387)=0,0,MIN(Y6385:DP6385))</f>
        <v>0</v>
      </c>
      <c r="S6385" s="86">
        <f t="shared" ref="S6385" si="16873">IF(COUNTA(Y6384:DP6387)=0,0,HLOOKUP(S6384,Y6384:DP6387,2,FALSE))</f>
        <v>0</v>
      </c>
      <c r="T6385" s="87">
        <f t="shared" ref="T6385" si="16874">IF(COUNTA(Y6384:DP6387)=0,0,AVERAGE(Y6385:DP6385))</f>
        <v>0</v>
      </c>
      <c r="U6385" s="88">
        <f t="shared" ref="U6385" si="16875">IF(COUNTA(Y6384:DP6387)=0,0,_xlfn.MINIFS(Y6385:DP6385,Y6387:DP6387,U6387))</f>
        <v>0</v>
      </c>
      <c r="V6385" s="89">
        <f t="array" ref="V6385">IF(COUNTA(Y6384:DP6387)=0,0,IF(ISERROR(HLOOKUP(V6387,Y6387:DP6387,1,FALSE)),0,INDEX(Y6385:DP6385,MATCH(V6384&amp;V6387,Y6384:DP6384&amp;Y6387:DP6387,0))))</f>
        <v>0</v>
      </c>
      <c r="W6385" s="90">
        <f t="array" ref="W6385">IF(COUNTA(Y6384:DP6387)=0,0,IF(ISERROR(HLOOKUP(W6387,Y6387:DP6387,1,FALSE)),0,AVERAGEIF(Y6387:DP6387,$W6387,Y6385:DP6385)))</f>
        <v>0</v>
      </c>
      <c r="X6385" s="107"/>
    </row>
    <row r="6386" spans="2:24">
      <c r="B6386" s="83"/>
      <c r="C6386" s="84"/>
      <c r="D6386" s="83"/>
      <c r="E6386" s="83"/>
      <c r="F6386" s="83"/>
      <c r="G6386" s="83"/>
      <c r="H6386" s="83"/>
      <c r="I6386" s="83"/>
      <c r="J6386" s="83"/>
      <c r="K6386" s="83"/>
      <c r="L6386" s="83"/>
      <c r="M6386" s="83"/>
      <c r="N6386" s="83"/>
      <c r="O6386" s="83"/>
      <c r="P6386" s="84"/>
      <c r="Q6386" s="217"/>
      <c r="R6386" s="91">
        <f t="shared" ref="R6386" si="16876">IF(COUNTA(Y6384:DP6387)=0,0,HLOOKUP(R6385,Y6385:DP6387,2,FALSE))</f>
        <v>0</v>
      </c>
      <c r="S6386" s="92">
        <f t="shared" ref="S6386" si="16877">IF(COUNTA(Y6384:DP6387)=0,0,HLOOKUP(S6384,Y6384:DP6387,3,FALSE))</f>
        <v>0</v>
      </c>
      <c r="T6386" s="93"/>
      <c r="U6386" s="94">
        <f t="array" ref="U6386">IF(COUNTA(Y6384:DP6387)=0,0,IF(ISERROR(HLOOKUP(U6387,Y6387:DP6387,1,FALSE)),0,INDEX(Y6386:DP6386,MATCH(U6385&amp;U6387,Y6385:DP6385&amp;Y6387:DP6387,0))))</f>
        <v>0</v>
      </c>
      <c r="V6386" s="94">
        <f t="array" ref="V6386">IF(COUNTA(Y6384:DP6387)=0,0,IF(ISERROR(HLOOKUP(V6387,Y6387:DP6387,1,FALSE)),0,INDEX(Y6386:DP6386,MATCH(V6385&amp;V6387,Y6385:DP6385&amp;Y6387:DP6387,0))))</f>
        <v>0</v>
      </c>
      <c r="W6386" s="95"/>
      <c r="X6386" s="108"/>
    </row>
    <row r="6387" spans="2:24" ht="13.9" thickBot="1">
      <c r="B6387" s="96"/>
      <c r="C6387" s="97"/>
      <c r="D6387" s="96"/>
      <c r="E6387" s="96"/>
      <c r="F6387" s="96"/>
      <c r="G6387" s="96"/>
      <c r="H6387" s="96"/>
      <c r="I6387" s="96"/>
      <c r="J6387" s="96"/>
      <c r="K6387" s="96"/>
      <c r="L6387" s="96"/>
      <c r="M6387" s="96"/>
      <c r="N6387" s="96"/>
      <c r="O6387" s="96"/>
      <c r="P6387" s="97"/>
      <c r="Q6387" s="218"/>
      <c r="R6387" s="98" t="str">
        <f t="shared" ref="R6387" si="16878">IF(COUNTA(Y6384:DP6387)=0,"none",HLOOKUP(R6385,Y6385:DP6387,3,FALSE))</f>
        <v>none</v>
      </c>
      <c r="S6387" s="99" t="str">
        <f t="shared" ref="S6387" si="16879">IF(COUNTA(Y6384:DP6387)=0,"none",HLOOKUP(S6384,Y6384:DP6387,4,FALSE))</f>
        <v>none</v>
      </c>
      <c r="T6387" s="100"/>
      <c r="U6387" s="100" t="str">
        <f t="array" ref="U6387">IF(COUNTA(Y6384:DP6387)=0,"none",IF($U$2="WAHR",$W$3,Abfrage!$F$4))</f>
        <v>none</v>
      </c>
      <c r="V6387" s="100" t="str">
        <f t="array" ref="V6387">IF(COUNTA(Y6384:DP6387)=0,"none",IF($U$2="WAHR",$W$3,Abfrage!$F$4))</f>
        <v>none</v>
      </c>
      <c r="W6387" s="100" t="str">
        <f t="array" ref="W6387">IF(COUNTA(Y6384:DP6387)=0,"none",IF($U$2="WAHR",$W$3,Abfrage!$F$4))</f>
        <v>none</v>
      </c>
      <c r="X6387" s="109"/>
    </row>
    <row r="6388" spans="2:24">
      <c r="B6388" s="75" t="s">
        <v>3900</v>
      </c>
      <c r="C6388" s="76">
        <v>1000408481</v>
      </c>
      <c r="D6388" s="75" t="s">
        <v>95</v>
      </c>
      <c r="E6388" s="75" t="s">
        <v>148</v>
      </c>
      <c r="F6388" s="75" t="s">
        <v>153</v>
      </c>
      <c r="G6388" s="75" t="s">
        <v>3901</v>
      </c>
      <c r="H6388" s="75" t="e">
        <v>#N/A</v>
      </c>
      <c r="I6388" s="75" t="s">
        <v>155</v>
      </c>
      <c r="J6388" s="75" t="s">
        <v>3902</v>
      </c>
      <c r="K6388" s="75" t="s">
        <v>808</v>
      </c>
      <c r="L6388" s="75" t="s">
        <v>808</v>
      </c>
      <c r="M6388" s="75" t="s">
        <v>313</v>
      </c>
      <c r="N6388" s="75" t="s">
        <v>327</v>
      </c>
      <c r="O6388" s="75" t="s">
        <v>306</v>
      </c>
      <c r="P6388" s="76" t="s">
        <v>306</v>
      </c>
      <c r="Q6388" s="216"/>
      <c r="R6388" s="77" t="str">
        <f t="shared" ref="R6388" si="16880">IF(COUNTA(Y6388:DP6391)=0,"01.01.1900",INDEX(Y6388:DP6388,MATCH(R6389,Y6389:DP6389,0)))</f>
        <v>01.01.1900</v>
      </c>
      <c r="S6388" s="78" t="str">
        <f t="shared" ref="S6388" si="16881">IF(COUNTA(Y6388:DP6391)=0,"01.01.1900",MAX(Y6388:DP6388))</f>
        <v>01.01.1900</v>
      </c>
      <c r="T6388" s="79"/>
      <c r="U6388" s="80" t="str">
        <f t="array" ref="U6388">IF(COUNTA(Y6388:DP6391)=0,"01.01.1900",IF(ISERROR(HLOOKUP(U6391,Y6391:DP6391,1,FALSE)),"01.01.1900",INDEX(Y6388:DP6388,MATCH(U6389&amp;U6391,Y6389:DP6389&amp;Y6391:DP6391,0))))</f>
        <v>01.01.1900</v>
      </c>
      <c r="V6388" s="81" t="str">
        <f t="shared" ref="V6388" si="16882">IF(COUNTA(Y6388:DP6391)=0,"01.01.1900",_xlfn.MAXIFS(Y6388:DP6388,Y6391:DP6391,V6391))</f>
        <v>01.01.1900</v>
      </c>
      <c r="W6388" s="82"/>
      <c r="X6388" s="106"/>
    </row>
    <row r="6389" spans="2:24">
      <c r="B6389" s="83"/>
      <c r="C6389" s="84"/>
      <c r="D6389" s="83"/>
      <c r="E6389" s="83"/>
      <c r="F6389" s="83"/>
      <c r="G6389" s="83"/>
      <c r="H6389" s="83"/>
      <c r="I6389" s="83"/>
      <c r="J6389" s="83"/>
      <c r="K6389" s="83"/>
      <c r="L6389" s="83"/>
      <c r="M6389" s="83"/>
      <c r="N6389" s="83"/>
      <c r="O6389" s="83"/>
      <c r="P6389" s="84"/>
      <c r="Q6389" s="217"/>
      <c r="R6389" s="85">
        <f t="shared" ref="R6389" si="16883">IF(COUNTA(Y6388:DP6391)=0,0,MIN(Y6389:DP6389))</f>
        <v>0</v>
      </c>
      <c r="S6389" s="86">
        <f t="shared" ref="S6389" si="16884">IF(COUNTA(Y6388:DP6391)=0,0,HLOOKUP(S6388,Y6388:DP6391,2,FALSE))</f>
        <v>0</v>
      </c>
      <c r="T6389" s="87">
        <f t="shared" ref="T6389" si="16885">IF(COUNTA(Y6388:DP6391)=0,0,AVERAGE(Y6389:DP6389))</f>
        <v>0</v>
      </c>
      <c r="U6389" s="88">
        <f t="shared" ref="U6389" si="16886">IF(COUNTA(Y6388:DP6391)=0,0,_xlfn.MINIFS(Y6389:DP6389,Y6391:DP6391,U6391))</f>
        <v>0</v>
      </c>
      <c r="V6389" s="89">
        <f t="array" ref="V6389">IF(COUNTA(Y6388:DP6391)=0,0,IF(ISERROR(HLOOKUP(V6391,Y6391:DP6391,1,FALSE)),0,INDEX(Y6389:DP6389,MATCH(V6388&amp;V6391,Y6388:DP6388&amp;Y6391:DP6391,0))))</f>
        <v>0</v>
      </c>
      <c r="W6389" s="90">
        <f t="array" ref="W6389">IF(COUNTA(Y6388:DP6391)=0,0,IF(ISERROR(HLOOKUP(W6391,Y6391:DP6391,1,FALSE)),0,AVERAGEIF(Y6391:DP6391,$W6391,Y6389:DP6389)))</f>
        <v>0</v>
      </c>
      <c r="X6389" s="107"/>
    </row>
    <row r="6390" spans="2:24">
      <c r="B6390" s="83"/>
      <c r="C6390" s="84"/>
      <c r="D6390" s="83"/>
      <c r="E6390" s="83"/>
      <c r="F6390" s="83"/>
      <c r="G6390" s="83"/>
      <c r="H6390" s="83"/>
      <c r="I6390" s="83"/>
      <c r="J6390" s="83"/>
      <c r="K6390" s="83"/>
      <c r="L6390" s="83"/>
      <c r="M6390" s="83"/>
      <c r="N6390" s="83"/>
      <c r="O6390" s="83"/>
      <c r="P6390" s="84"/>
      <c r="Q6390" s="217"/>
      <c r="R6390" s="91">
        <f t="shared" ref="R6390" si="16887">IF(COUNTA(Y6388:DP6391)=0,0,HLOOKUP(R6389,Y6389:DP6391,2,FALSE))</f>
        <v>0</v>
      </c>
      <c r="S6390" s="92">
        <f t="shared" ref="S6390" si="16888">IF(COUNTA(Y6388:DP6391)=0,0,HLOOKUP(S6388,Y6388:DP6391,3,FALSE))</f>
        <v>0</v>
      </c>
      <c r="T6390" s="93"/>
      <c r="U6390" s="94">
        <f t="array" ref="U6390">IF(COUNTA(Y6388:DP6391)=0,0,IF(ISERROR(HLOOKUP(U6391,Y6391:DP6391,1,FALSE)),0,INDEX(Y6390:DP6390,MATCH(U6389&amp;U6391,Y6389:DP6389&amp;Y6391:DP6391,0))))</f>
        <v>0</v>
      </c>
      <c r="V6390" s="94">
        <f t="array" ref="V6390">IF(COUNTA(Y6388:DP6391)=0,0,IF(ISERROR(HLOOKUP(V6391,Y6391:DP6391,1,FALSE)),0,INDEX(Y6390:DP6390,MATCH(V6389&amp;V6391,Y6389:DP6389&amp;Y6391:DP6391,0))))</f>
        <v>0</v>
      </c>
      <c r="W6390" s="95"/>
      <c r="X6390" s="108"/>
    </row>
    <row r="6391" spans="2:24" ht="13.9" thickBot="1">
      <c r="B6391" s="96"/>
      <c r="C6391" s="97"/>
      <c r="D6391" s="96"/>
      <c r="E6391" s="96"/>
      <c r="F6391" s="96"/>
      <c r="G6391" s="96"/>
      <c r="H6391" s="96"/>
      <c r="I6391" s="96"/>
      <c r="J6391" s="96"/>
      <c r="K6391" s="96"/>
      <c r="L6391" s="96"/>
      <c r="M6391" s="96"/>
      <c r="N6391" s="96"/>
      <c r="O6391" s="96"/>
      <c r="P6391" s="97"/>
      <c r="Q6391" s="218"/>
      <c r="R6391" s="98" t="str">
        <f t="shared" ref="R6391" si="16889">IF(COUNTA(Y6388:DP6391)=0,"none",HLOOKUP(R6389,Y6389:DP6391,3,FALSE))</f>
        <v>none</v>
      </c>
      <c r="S6391" s="99" t="str">
        <f t="shared" ref="S6391" si="16890">IF(COUNTA(Y6388:DP6391)=0,"none",HLOOKUP(S6388,Y6388:DP6391,4,FALSE))</f>
        <v>none</v>
      </c>
      <c r="T6391" s="100"/>
      <c r="U6391" s="100" t="str">
        <f t="array" ref="U6391">IF(COUNTA(Y6388:DP6391)=0,"none",IF($U$2="WAHR",$W$3,Abfrage!$F$4))</f>
        <v>none</v>
      </c>
      <c r="V6391" s="100" t="str">
        <f t="array" ref="V6391">IF(COUNTA(Y6388:DP6391)=0,"none",IF($U$2="WAHR",$W$3,Abfrage!$F$4))</f>
        <v>none</v>
      </c>
      <c r="W6391" s="100" t="str">
        <f t="array" ref="W6391">IF(COUNTA(Y6388:DP6391)=0,"none",IF($U$2="WAHR",$W$3,Abfrage!$F$4))</f>
        <v>none</v>
      </c>
      <c r="X6391" s="109"/>
    </row>
    <row r="6392" spans="2:24">
      <c r="B6392" s="75" t="s">
        <v>3903</v>
      </c>
      <c r="C6392" s="76">
        <v>1000409495</v>
      </c>
      <c r="D6392" s="75" t="s">
        <v>95</v>
      </c>
      <c r="E6392" s="75" t="s">
        <v>148</v>
      </c>
      <c r="F6392" s="75" t="s">
        <v>175</v>
      </c>
      <c r="G6392" s="75" t="s">
        <v>175</v>
      </c>
      <c r="H6392" s="75" t="e">
        <v>#N/A</v>
      </c>
      <c r="I6392" s="75" t="s">
        <v>1659</v>
      </c>
      <c r="J6392" s="75" t="s">
        <v>3904</v>
      </c>
      <c r="K6392" s="75" t="s">
        <v>808</v>
      </c>
      <c r="L6392" s="75" t="s">
        <v>808</v>
      </c>
      <c r="M6392" s="75" t="s">
        <v>307</v>
      </c>
      <c r="N6392" s="75" t="s">
        <v>327</v>
      </c>
      <c r="O6392" s="75" t="s">
        <v>306</v>
      </c>
      <c r="P6392" s="76" t="s">
        <v>306</v>
      </c>
      <c r="Q6392" s="216"/>
      <c r="R6392" s="77" t="str">
        <f t="shared" ref="R6392" si="16891">IF(COUNTA(Y6392:DP6395)=0,"01.01.1900",INDEX(Y6392:DP6392,MATCH(R6393,Y6393:DP6393,0)))</f>
        <v>01.01.1900</v>
      </c>
      <c r="S6392" s="78" t="str">
        <f t="shared" ref="S6392" si="16892">IF(COUNTA(Y6392:DP6395)=0,"01.01.1900",MAX(Y6392:DP6392))</f>
        <v>01.01.1900</v>
      </c>
      <c r="T6392" s="79"/>
      <c r="U6392" s="80" t="str">
        <f t="array" ref="U6392">IF(COUNTA(Y6392:DP6395)=0,"01.01.1900",IF(ISERROR(HLOOKUP(U6395,Y6395:DP6395,1,FALSE)),"01.01.1900",INDEX(Y6392:DP6392,MATCH(U6393&amp;U6395,Y6393:DP6393&amp;Y6395:DP6395,0))))</f>
        <v>01.01.1900</v>
      </c>
      <c r="V6392" s="81" t="str">
        <f t="shared" ref="V6392" si="16893">IF(COUNTA(Y6392:DP6395)=0,"01.01.1900",_xlfn.MAXIFS(Y6392:DP6392,Y6395:DP6395,V6395))</f>
        <v>01.01.1900</v>
      </c>
      <c r="W6392" s="82"/>
      <c r="X6392" s="106"/>
    </row>
    <row r="6393" spans="2:24">
      <c r="B6393" s="83"/>
      <c r="C6393" s="84"/>
      <c r="D6393" s="83"/>
      <c r="E6393" s="83"/>
      <c r="F6393" s="83"/>
      <c r="G6393" s="83"/>
      <c r="H6393" s="83"/>
      <c r="I6393" s="83"/>
      <c r="J6393" s="83"/>
      <c r="K6393" s="83"/>
      <c r="L6393" s="83"/>
      <c r="M6393" s="83"/>
      <c r="N6393" s="83"/>
      <c r="O6393" s="83"/>
      <c r="P6393" s="84"/>
      <c r="Q6393" s="217"/>
      <c r="R6393" s="85">
        <f t="shared" ref="R6393" si="16894">IF(COUNTA(Y6392:DP6395)=0,0,MIN(Y6393:DP6393))</f>
        <v>0</v>
      </c>
      <c r="S6393" s="86">
        <f t="shared" ref="S6393" si="16895">IF(COUNTA(Y6392:DP6395)=0,0,HLOOKUP(S6392,Y6392:DP6395,2,FALSE))</f>
        <v>0</v>
      </c>
      <c r="T6393" s="87">
        <f t="shared" ref="T6393" si="16896">IF(COUNTA(Y6392:DP6395)=0,0,AVERAGE(Y6393:DP6393))</f>
        <v>0</v>
      </c>
      <c r="U6393" s="88">
        <f t="shared" ref="U6393" si="16897">IF(COUNTA(Y6392:DP6395)=0,0,_xlfn.MINIFS(Y6393:DP6393,Y6395:DP6395,U6395))</f>
        <v>0</v>
      </c>
      <c r="V6393" s="89">
        <f t="array" ref="V6393">IF(COUNTA(Y6392:DP6395)=0,0,IF(ISERROR(HLOOKUP(V6395,Y6395:DP6395,1,FALSE)),0,INDEX(Y6393:DP6393,MATCH(V6392&amp;V6395,Y6392:DP6392&amp;Y6395:DP6395,0))))</f>
        <v>0</v>
      </c>
      <c r="W6393" s="90">
        <f t="array" ref="W6393">IF(COUNTA(Y6392:DP6395)=0,0,IF(ISERROR(HLOOKUP(W6395,Y6395:DP6395,1,FALSE)),0,AVERAGEIF(Y6395:DP6395,$W6395,Y6393:DP6393)))</f>
        <v>0</v>
      </c>
      <c r="X6393" s="107"/>
    </row>
    <row r="6394" spans="2:24">
      <c r="B6394" s="83"/>
      <c r="C6394" s="84"/>
      <c r="D6394" s="83"/>
      <c r="E6394" s="83"/>
      <c r="F6394" s="83"/>
      <c r="G6394" s="83"/>
      <c r="H6394" s="83"/>
      <c r="I6394" s="83"/>
      <c r="J6394" s="83"/>
      <c r="K6394" s="83"/>
      <c r="L6394" s="83"/>
      <c r="M6394" s="83"/>
      <c r="N6394" s="83"/>
      <c r="O6394" s="83"/>
      <c r="P6394" s="84"/>
      <c r="Q6394" s="217"/>
      <c r="R6394" s="91">
        <f t="shared" ref="R6394" si="16898">IF(COUNTA(Y6392:DP6395)=0,0,HLOOKUP(R6393,Y6393:DP6395,2,FALSE))</f>
        <v>0</v>
      </c>
      <c r="S6394" s="92">
        <f t="shared" ref="S6394" si="16899">IF(COUNTA(Y6392:DP6395)=0,0,HLOOKUP(S6392,Y6392:DP6395,3,FALSE))</f>
        <v>0</v>
      </c>
      <c r="T6394" s="93"/>
      <c r="U6394" s="94">
        <f t="array" ref="U6394">IF(COUNTA(Y6392:DP6395)=0,0,IF(ISERROR(HLOOKUP(U6395,Y6395:DP6395,1,FALSE)),0,INDEX(Y6394:DP6394,MATCH(U6393&amp;U6395,Y6393:DP6393&amp;Y6395:DP6395,0))))</f>
        <v>0</v>
      </c>
      <c r="V6394" s="94">
        <f t="array" ref="V6394">IF(COUNTA(Y6392:DP6395)=0,0,IF(ISERROR(HLOOKUP(V6395,Y6395:DP6395,1,FALSE)),0,INDEX(Y6394:DP6394,MATCH(V6393&amp;V6395,Y6393:DP6393&amp;Y6395:DP6395,0))))</f>
        <v>0</v>
      </c>
      <c r="W6394" s="95"/>
      <c r="X6394" s="108"/>
    </row>
    <row r="6395" spans="2:24" ht="13.9" thickBot="1">
      <c r="B6395" s="96"/>
      <c r="C6395" s="97"/>
      <c r="D6395" s="96"/>
      <c r="E6395" s="96"/>
      <c r="F6395" s="96"/>
      <c r="G6395" s="96"/>
      <c r="H6395" s="96"/>
      <c r="I6395" s="96"/>
      <c r="J6395" s="96"/>
      <c r="K6395" s="96"/>
      <c r="L6395" s="96"/>
      <c r="M6395" s="96"/>
      <c r="N6395" s="96"/>
      <c r="O6395" s="96"/>
      <c r="P6395" s="97"/>
      <c r="Q6395" s="218"/>
      <c r="R6395" s="98" t="str">
        <f t="shared" ref="R6395" si="16900">IF(COUNTA(Y6392:DP6395)=0,"none",HLOOKUP(R6393,Y6393:DP6395,3,FALSE))</f>
        <v>none</v>
      </c>
      <c r="S6395" s="99" t="str">
        <f t="shared" ref="S6395" si="16901">IF(COUNTA(Y6392:DP6395)=0,"none",HLOOKUP(S6392,Y6392:DP6395,4,FALSE))</f>
        <v>none</v>
      </c>
      <c r="T6395" s="100"/>
      <c r="U6395" s="100" t="str">
        <f t="array" ref="U6395">IF(COUNTA(Y6392:DP6395)=0,"none",IF($U$2="WAHR",$W$3,Abfrage!$F$4))</f>
        <v>none</v>
      </c>
      <c r="V6395" s="100" t="str">
        <f t="array" ref="V6395">IF(COUNTA(Y6392:DP6395)=0,"none",IF($U$2="WAHR",$W$3,Abfrage!$F$4))</f>
        <v>none</v>
      </c>
      <c r="W6395" s="100" t="str">
        <f t="array" ref="W6395">IF(COUNTA(Y6392:DP6395)=0,"none",IF($U$2="WAHR",$W$3,Abfrage!$F$4))</f>
        <v>none</v>
      </c>
      <c r="X6395" s="109"/>
    </row>
    <row r="6396" spans="2:24">
      <c r="B6396" s="75" t="s">
        <v>3905</v>
      </c>
      <c r="C6396" s="76">
        <v>1000409496</v>
      </c>
      <c r="D6396" s="75" t="s">
        <v>95</v>
      </c>
      <c r="E6396" s="75" t="s">
        <v>148</v>
      </c>
      <c r="F6396" s="75" t="s">
        <v>175</v>
      </c>
      <c r="G6396" s="75" t="s">
        <v>175</v>
      </c>
      <c r="H6396" s="75" t="e">
        <v>#N/A</v>
      </c>
      <c r="I6396" s="75" t="s">
        <v>1659</v>
      </c>
      <c r="J6396" s="75" t="s">
        <v>3906</v>
      </c>
      <c r="K6396" s="75" t="s">
        <v>808</v>
      </c>
      <c r="L6396" s="75" t="s">
        <v>808</v>
      </c>
      <c r="M6396" s="75" t="s">
        <v>307</v>
      </c>
      <c r="N6396" s="75" t="s">
        <v>327</v>
      </c>
      <c r="O6396" s="75" t="s">
        <v>306</v>
      </c>
      <c r="P6396" s="76" t="s">
        <v>306</v>
      </c>
      <c r="Q6396" s="216"/>
      <c r="R6396" s="77" t="str">
        <f t="shared" ref="R6396" si="16902">IF(COUNTA(Y6396:DP6399)=0,"01.01.1900",INDEX(Y6396:DP6396,MATCH(R6397,Y6397:DP6397,0)))</f>
        <v>01.01.1900</v>
      </c>
      <c r="S6396" s="78" t="str">
        <f t="shared" ref="S6396" si="16903">IF(COUNTA(Y6396:DP6399)=0,"01.01.1900",MAX(Y6396:DP6396))</f>
        <v>01.01.1900</v>
      </c>
      <c r="T6396" s="79"/>
      <c r="U6396" s="80" t="str">
        <f t="array" ref="U6396">IF(COUNTA(Y6396:DP6399)=0,"01.01.1900",IF(ISERROR(HLOOKUP(U6399,Y6399:DP6399,1,FALSE)),"01.01.1900",INDEX(Y6396:DP6396,MATCH(U6397&amp;U6399,Y6397:DP6397&amp;Y6399:DP6399,0))))</f>
        <v>01.01.1900</v>
      </c>
      <c r="V6396" s="81" t="str">
        <f t="shared" ref="V6396" si="16904">IF(COUNTA(Y6396:DP6399)=0,"01.01.1900",_xlfn.MAXIFS(Y6396:DP6396,Y6399:DP6399,V6399))</f>
        <v>01.01.1900</v>
      </c>
      <c r="W6396" s="82"/>
      <c r="X6396" s="106"/>
    </row>
    <row r="6397" spans="2:24">
      <c r="B6397" s="83"/>
      <c r="C6397" s="84"/>
      <c r="D6397" s="83"/>
      <c r="E6397" s="83"/>
      <c r="F6397" s="83"/>
      <c r="G6397" s="83"/>
      <c r="H6397" s="83"/>
      <c r="I6397" s="83"/>
      <c r="J6397" s="83"/>
      <c r="K6397" s="83"/>
      <c r="L6397" s="83"/>
      <c r="M6397" s="83"/>
      <c r="N6397" s="83"/>
      <c r="O6397" s="83"/>
      <c r="P6397" s="84"/>
      <c r="Q6397" s="217"/>
      <c r="R6397" s="85">
        <f t="shared" ref="R6397" si="16905">IF(COUNTA(Y6396:DP6399)=0,0,MIN(Y6397:DP6397))</f>
        <v>0</v>
      </c>
      <c r="S6397" s="86">
        <f t="shared" ref="S6397" si="16906">IF(COUNTA(Y6396:DP6399)=0,0,HLOOKUP(S6396,Y6396:DP6399,2,FALSE))</f>
        <v>0</v>
      </c>
      <c r="T6397" s="87">
        <f t="shared" ref="T6397" si="16907">IF(COUNTA(Y6396:DP6399)=0,0,AVERAGE(Y6397:DP6397))</f>
        <v>0</v>
      </c>
      <c r="U6397" s="88">
        <f t="shared" ref="U6397" si="16908">IF(COUNTA(Y6396:DP6399)=0,0,_xlfn.MINIFS(Y6397:DP6397,Y6399:DP6399,U6399))</f>
        <v>0</v>
      </c>
      <c r="V6397" s="89">
        <f t="array" ref="V6397">IF(COUNTA(Y6396:DP6399)=0,0,IF(ISERROR(HLOOKUP(V6399,Y6399:DP6399,1,FALSE)),0,INDEX(Y6397:DP6397,MATCH(V6396&amp;V6399,Y6396:DP6396&amp;Y6399:DP6399,0))))</f>
        <v>0</v>
      </c>
      <c r="W6397" s="90">
        <f t="array" ref="W6397">IF(COUNTA(Y6396:DP6399)=0,0,IF(ISERROR(HLOOKUP(W6399,Y6399:DP6399,1,FALSE)),0,AVERAGEIF(Y6399:DP6399,$W6399,Y6397:DP6397)))</f>
        <v>0</v>
      </c>
      <c r="X6397" s="107"/>
    </row>
    <row r="6398" spans="2:24">
      <c r="B6398" s="83"/>
      <c r="C6398" s="84"/>
      <c r="D6398" s="83"/>
      <c r="E6398" s="83"/>
      <c r="F6398" s="83"/>
      <c r="G6398" s="83"/>
      <c r="H6398" s="83"/>
      <c r="I6398" s="83"/>
      <c r="J6398" s="83"/>
      <c r="K6398" s="83"/>
      <c r="L6398" s="83"/>
      <c r="M6398" s="83"/>
      <c r="N6398" s="83"/>
      <c r="O6398" s="83"/>
      <c r="P6398" s="84"/>
      <c r="Q6398" s="217"/>
      <c r="R6398" s="91">
        <f t="shared" ref="R6398" si="16909">IF(COUNTA(Y6396:DP6399)=0,0,HLOOKUP(R6397,Y6397:DP6399,2,FALSE))</f>
        <v>0</v>
      </c>
      <c r="S6398" s="92">
        <f t="shared" ref="S6398" si="16910">IF(COUNTA(Y6396:DP6399)=0,0,HLOOKUP(S6396,Y6396:DP6399,3,FALSE))</f>
        <v>0</v>
      </c>
      <c r="T6398" s="93"/>
      <c r="U6398" s="94">
        <f t="array" ref="U6398">IF(COUNTA(Y6396:DP6399)=0,0,IF(ISERROR(HLOOKUP(U6399,Y6399:DP6399,1,FALSE)),0,INDEX(Y6398:DP6398,MATCH(U6397&amp;U6399,Y6397:DP6397&amp;Y6399:DP6399,0))))</f>
        <v>0</v>
      </c>
      <c r="V6398" s="94">
        <f t="array" ref="V6398">IF(COUNTA(Y6396:DP6399)=0,0,IF(ISERROR(HLOOKUP(V6399,Y6399:DP6399,1,FALSE)),0,INDEX(Y6398:DP6398,MATCH(V6397&amp;V6399,Y6397:DP6397&amp;Y6399:DP6399,0))))</f>
        <v>0</v>
      </c>
      <c r="W6398" s="95"/>
      <c r="X6398" s="108"/>
    </row>
    <row r="6399" spans="2:24" ht="13.9" thickBot="1">
      <c r="B6399" s="96"/>
      <c r="C6399" s="97"/>
      <c r="D6399" s="96"/>
      <c r="E6399" s="96"/>
      <c r="F6399" s="96"/>
      <c r="G6399" s="96"/>
      <c r="H6399" s="96"/>
      <c r="I6399" s="96"/>
      <c r="J6399" s="96"/>
      <c r="K6399" s="96"/>
      <c r="L6399" s="96"/>
      <c r="M6399" s="96"/>
      <c r="N6399" s="96"/>
      <c r="O6399" s="96"/>
      <c r="P6399" s="97"/>
      <c r="Q6399" s="218"/>
      <c r="R6399" s="98" t="str">
        <f t="shared" ref="R6399" si="16911">IF(COUNTA(Y6396:DP6399)=0,"none",HLOOKUP(R6397,Y6397:DP6399,3,FALSE))</f>
        <v>none</v>
      </c>
      <c r="S6399" s="99" t="str">
        <f t="shared" ref="S6399" si="16912">IF(COUNTA(Y6396:DP6399)=0,"none",HLOOKUP(S6396,Y6396:DP6399,4,FALSE))</f>
        <v>none</v>
      </c>
      <c r="T6399" s="100"/>
      <c r="U6399" s="100" t="str">
        <f t="array" ref="U6399">IF(COUNTA(Y6396:DP6399)=0,"none",IF($U$2="WAHR",$W$3,Abfrage!$F$4))</f>
        <v>none</v>
      </c>
      <c r="V6399" s="100" t="str">
        <f t="array" ref="V6399">IF(COUNTA(Y6396:DP6399)=0,"none",IF($U$2="WAHR",$W$3,Abfrage!$F$4))</f>
        <v>none</v>
      </c>
      <c r="W6399" s="100" t="str">
        <f t="array" ref="W6399">IF(COUNTA(Y6396:DP6399)=0,"none",IF($U$2="WAHR",$W$3,Abfrage!$F$4))</f>
        <v>none</v>
      </c>
      <c r="X6399" s="109"/>
    </row>
    <row r="6400" spans="2:24">
      <c r="B6400" s="75" t="s">
        <v>3907</v>
      </c>
      <c r="C6400" s="76">
        <v>1000411116</v>
      </c>
      <c r="D6400" s="75" t="s">
        <v>95</v>
      </c>
      <c r="E6400" s="75" t="s">
        <v>148</v>
      </c>
      <c r="F6400" s="75" t="s">
        <v>96</v>
      </c>
      <c r="G6400" s="75" t="s">
        <v>96</v>
      </c>
      <c r="H6400" s="75" t="e">
        <v>#N/A</v>
      </c>
      <c r="I6400" s="75" t="s">
        <v>68</v>
      </c>
      <c r="J6400" s="75" t="s">
        <v>3908</v>
      </c>
      <c r="K6400" s="75" t="s">
        <v>3909</v>
      </c>
      <c r="L6400" s="75" t="s">
        <v>3910</v>
      </c>
      <c r="M6400" s="75" t="s">
        <v>313</v>
      </c>
      <c r="N6400" s="75" t="s">
        <v>327</v>
      </c>
      <c r="O6400" s="75" t="s">
        <v>306</v>
      </c>
      <c r="P6400" s="76" t="s">
        <v>306</v>
      </c>
      <c r="Q6400" s="216"/>
      <c r="R6400" s="77" t="str">
        <f t="shared" ref="R6400" si="16913">IF(COUNTA(Y6400:DP6403)=0,"01.01.1900",INDEX(Y6400:DP6400,MATCH(R6401,Y6401:DP6401,0)))</f>
        <v>01.01.1900</v>
      </c>
      <c r="S6400" s="78" t="str">
        <f t="shared" ref="S6400" si="16914">IF(COUNTA(Y6400:DP6403)=0,"01.01.1900",MAX(Y6400:DP6400))</f>
        <v>01.01.1900</v>
      </c>
      <c r="T6400" s="79"/>
      <c r="U6400" s="80" t="str">
        <f t="array" ref="U6400">IF(COUNTA(Y6400:DP6403)=0,"01.01.1900",IF(ISERROR(HLOOKUP(U6403,Y6403:DP6403,1,FALSE)),"01.01.1900",INDEX(Y6400:DP6400,MATCH(U6401&amp;U6403,Y6401:DP6401&amp;Y6403:DP6403,0))))</f>
        <v>01.01.1900</v>
      </c>
      <c r="V6400" s="81" t="str">
        <f t="shared" ref="V6400" si="16915">IF(COUNTA(Y6400:DP6403)=0,"01.01.1900",_xlfn.MAXIFS(Y6400:DP6400,Y6403:DP6403,V6403))</f>
        <v>01.01.1900</v>
      </c>
      <c r="W6400" s="82"/>
      <c r="X6400" s="106"/>
    </row>
    <row r="6401" spans="2:26">
      <c r="B6401" s="83"/>
      <c r="C6401" s="84"/>
      <c r="D6401" s="83"/>
      <c r="E6401" s="83"/>
      <c r="F6401" s="83"/>
      <c r="G6401" s="83"/>
      <c r="H6401" s="83"/>
      <c r="I6401" s="83"/>
      <c r="J6401" s="83"/>
      <c r="K6401" s="83"/>
      <c r="L6401" s="83"/>
      <c r="M6401" s="83"/>
      <c r="N6401" s="83"/>
      <c r="O6401" s="83"/>
      <c r="P6401" s="84"/>
      <c r="Q6401" s="217"/>
      <c r="R6401" s="85">
        <f t="shared" ref="R6401" si="16916">IF(COUNTA(Y6400:DP6403)=0,0,MIN(Y6401:DP6401))</f>
        <v>0</v>
      </c>
      <c r="S6401" s="86">
        <f t="shared" ref="S6401" si="16917">IF(COUNTA(Y6400:DP6403)=0,0,HLOOKUP(S6400,Y6400:DP6403,2,FALSE))</f>
        <v>0</v>
      </c>
      <c r="T6401" s="87">
        <f t="shared" ref="T6401" si="16918">IF(COUNTA(Y6400:DP6403)=0,0,AVERAGE(Y6401:DP6401))</f>
        <v>0</v>
      </c>
      <c r="U6401" s="88">
        <f t="shared" ref="U6401" si="16919">IF(COUNTA(Y6400:DP6403)=0,0,_xlfn.MINIFS(Y6401:DP6401,Y6403:DP6403,U6403))</f>
        <v>0</v>
      </c>
      <c r="V6401" s="89">
        <f t="array" ref="V6401">IF(COUNTA(Y6400:DP6403)=0,0,IF(ISERROR(HLOOKUP(V6403,Y6403:DP6403,1,FALSE)),0,INDEX(Y6401:DP6401,MATCH(V6400&amp;V6403,Y6400:DP6400&amp;Y6403:DP6403,0))))</f>
        <v>0</v>
      </c>
      <c r="W6401" s="90">
        <f t="array" ref="W6401">IF(COUNTA(Y6400:DP6403)=0,0,IF(ISERROR(HLOOKUP(W6403,Y6403:DP6403,1,FALSE)),0,AVERAGEIF(Y6403:DP6403,$W6403,Y6401:DP6401)))</f>
        <v>0</v>
      </c>
      <c r="X6401" s="107"/>
    </row>
    <row r="6402" spans="2:26">
      <c r="B6402" s="83"/>
      <c r="C6402" s="84"/>
      <c r="D6402" s="83"/>
      <c r="E6402" s="83"/>
      <c r="F6402" s="83"/>
      <c r="G6402" s="83"/>
      <c r="H6402" s="83"/>
      <c r="I6402" s="83"/>
      <c r="J6402" s="83"/>
      <c r="K6402" s="83"/>
      <c r="L6402" s="83"/>
      <c r="M6402" s="83"/>
      <c r="N6402" s="83"/>
      <c r="O6402" s="83"/>
      <c r="P6402" s="84"/>
      <c r="Q6402" s="217"/>
      <c r="R6402" s="91">
        <f t="shared" ref="R6402" si="16920">IF(COUNTA(Y6400:DP6403)=0,0,HLOOKUP(R6401,Y6401:DP6403,2,FALSE))</f>
        <v>0</v>
      </c>
      <c r="S6402" s="92">
        <f t="shared" ref="S6402" si="16921">IF(COUNTA(Y6400:DP6403)=0,0,HLOOKUP(S6400,Y6400:DP6403,3,FALSE))</f>
        <v>0</v>
      </c>
      <c r="T6402" s="93"/>
      <c r="U6402" s="94">
        <f t="array" ref="U6402">IF(COUNTA(Y6400:DP6403)=0,0,IF(ISERROR(HLOOKUP(U6403,Y6403:DP6403,1,FALSE)),0,INDEX(Y6402:DP6402,MATCH(U6401&amp;U6403,Y6401:DP6401&amp;Y6403:DP6403,0))))</f>
        <v>0</v>
      </c>
      <c r="V6402" s="94">
        <f t="array" ref="V6402">IF(COUNTA(Y6400:DP6403)=0,0,IF(ISERROR(HLOOKUP(V6403,Y6403:DP6403,1,FALSE)),0,INDEX(Y6402:DP6402,MATCH(V6401&amp;V6403,Y6401:DP6401&amp;Y6403:DP6403,0))))</f>
        <v>0</v>
      </c>
      <c r="W6402" s="95"/>
      <c r="X6402" s="108"/>
    </row>
    <row r="6403" spans="2:26" ht="13.9" thickBot="1">
      <c r="B6403" s="96"/>
      <c r="C6403" s="97"/>
      <c r="D6403" s="96"/>
      <c r="E6403" s="96"/>
      <c r="F6403" s="96"/>
      <c r="G6403" s="96"/>
      <c r="H6403" s="96"/>
      <c r="I6403" s="96"/>
      <c r="J6403" s="96"/>
      <c r="K6403" s="96"/>
      <c r="L6403" s="96"/>
      <c r="M6403" s="96"/>
      <c r="N6403" s="96"/>
      <c r="O6403" s="96"/>
      <c r="P6403" s="97"/>
      <c r="Q6403" s="218"/>
      <c r="R6403" s="98" t="str">
        <f t="shared" ref="R6403" si="16922">IF(COUNTA(Y6400:DP6403)=0,"none",HLOOKUP(R6401,Y6401:DP6403,3,FALSE))</f>
        <v>none</v>
      </c>
      <c r="S6403" s="99" t="str">
        <f t="shared" ref="S6403" si="16923">IF(COUNTA(Y6400:DP6403)=0,"none",HLOOKUP(S6400,Y6400:DP6403,4,FALSE))</f>
        <v>none</v>
      </c>
      <c r="T6403" s="100"/>
      <c r="U6403" s="100" t="str">
        <f t="array" ref="U6403">IF(COUNTA(Y6400:DP6403)=0,"none",IF($U$2="WAHR",$W$3,Abfrage!$F$4))</f>
        <v>none</v>
      </c>
      <c r="V6403" s="100" t="str">
        <f t="array" ref="V6403">IF(COUNTA(Y6400:DP6403)=0,"none",IF($U$2="WAHR",$W$3,Abfrage!$F$4))</f>
        <v>none</v>
      </c>
      <c r="W6403" s="100" t="str">
        <f t="array" ref="W6403">IF(COUNTA(Y6400:DP6403)=0,"none",IF($U$2="WAHR",$W$3,Abfrage!$F$4))</f>
        <v>none</v>
      </c>
      <c r="X6403" s="109"/>
    </row>
    <row r="6404" spans="2:26">
      <c r="B6404" s="75" t="s">
        <v>3911</v>
      </c>
      <c r="C6404" s="76">
        <v>1000411117</v>
      </c>
      <c r="D6404" s="75" t="s">
        <v>95</v>
      </c>
      <c r="E6404" s="75" t="s">
        <v>148</v>
      </c>
      <c r="F6404" s="75" t="s">
        <v>96</v>
      </c>
      <c r="G6404" s="75" t="s">
        <v>96</v>
      </c>
      <c r="H6404" s="75" t="e">
        <v>#N/A</v>
      </c>
      <c r="I6404" s="75" t="s">
        <v>68</v>
      </c>
      <c r="J6404" s="75" t="s">
        <v>3912</v>
      </c>
      <c r="K6404" s="75" t="s">
        <v>3910</v>
      </c>
      <c r="L6404" s="75" t="s">
        <v>3913</v>
      </c>
      <c r="M6404" s="75" t="s">
        <v>313</v>
      </c>
      <c r="N6404" s="75" t="s">
        <v>327</v>
      </c>
      <c r="O6404" s="75" t="s">
        <v>306</v>
      </c>
      <c r="P6404" s="76" t="s">
        <v>306</v>
      </c>
      <c r="Q6404" s="216"/>
      <c r="R6404" s="77" t="str">
        <f t="shared" ref="R6404" si="16924">IF(COUNTA(Y6404:DP6407)=0,"01.01.1900",INDEX(Y6404:DP6404,MATCH(R6405,Y6405:DP6405,0)))</f>
        <v>01.01.1900</v>
      </c>
      <c r="S6404" s="78" t="str">
        <f t="shared" ref="S6404" si="16925">IF(COUNTA(Y6404:DP6407)=0,"01.01.1900",MAX(Y6404:DP6404))</f>
        <v>01.01.1900</v>
      </c>
      <c r="T6404" s="79"/>
      <c r="U6404" s="80" t="str">
        <f t="array" ref="U6404">IF(COUNTA(Y6404:DP6407)=0,"01.01.1900",IF(ISERROR(HLOOKUP(U6407,Y6407:DP6407,1,FALSE)),"01.01.1900",INDEX(Y6404:DP6404,MATCH(U6405&amp;U6407,Y6405:DP6405&amp;Y6407:DP6407,0))))</f>
        <v>01.01.1900</v>
      </c>
      <c r="V6404" s="81" t="str">
        <f t="shared" ref="V6404" si="16926">IF(COUNTA(Y6404:DP6407)=0,"01.01.1900",_xlfn.MAXIFS(Y6404:DP6404,Y6407:DP6407,V6407))</f>
        <v>01.01.1900</v>
      </c>
      <c r="W6404" s="82"/>
      <c r="X6404" s="106"/>
    </row>
    <row r="6405" spans="2:26">
      <c r="B6405" s="83"/>
      <c r="C6405" s="84"/>
      <c r="D6405" s="83"/>
      <c r="E6405" s="83"/>
      <c r="F6405" s="83"/>
      <c r="G6405" s="83"/>
      <c r="H6405" s="83"/>
      <c r="I6405" s="83"/>
      <c r="J6405" s="83"/>
      <c r="K6405" s="83"/>
      <c r="L6405" s="83"/>
      <c r="M6405" s="83"/>
      <c r="N6405" s="83"/>
      <c r="O6405" s="83"/>
      <c r="P6405" s="84"/>
      <c r="Q6405" s="217"/>
      <c r="R6405" s="85">
        <f t="shared" ref="R6405" si="16927">IF(COUNTA(Y6404:DP6407)=0,0,MIN(Y6405:DP6405))</f>
        <v>0</v>
      </c>
      <c r="S6405" s="86">
        <f t="shared" ref="S6405" si="16928">IF(COUNTA(Y6404:DP6407)=0,0,HLOOKUP(S6404,Y6404:DP6407,2,FALSE))</f>
        <v>0</v>
      </c>
      <c r="T6405" s="87">
        <f t="shared" ref="T6405" si="16929">IF(COUNTA(Y6404:DP6407)=0,0,AVERAGE(Y6405:DP6405))</f>
        <v>0</v>
      </c>
      <c r="U6405" s="88">
        <f t="shared" ref="U6405" si="16930">IF(COUNTA(Y6404:DP6407)=0,0,_xlfn.MINIFS(Y6405:DP6405,Y6407:DP6407,U6407))</f>
        <v>0</v>
      </c>
      <c r="V6405" s="89">
        <f t="array" ref="V6405">IF(COUNTA(Y6404:DP6407)=0,0,IF(ISERROR(HLOOKUP(V6407,Y6407:DP6407,1,FALSE)),0,INDEX(Y6405:DP6405,MATCH(V6404&amp;V6407,Y6404:DP6404&amp;Y6407:DP6407,0))))</f>
        <v>0</v>
      </c>
      <c r="W6405" s="90">
        <f t="array" ref="W6405">IF(COUNTA(Y6404:DP6407)=0,0,IF(ISERROR(HLOOKUP(W6407,Y6407:DP6407,1,FALSE)),0,AVERAGEIF(Y6407:DP6407,$W6407,Y6405:DP6405)))</f>
        <v>0</v>
      </c>
      <c r="X6405" s="107"/>
    </row>
    <row r="6406" spans="2:26">
      <c r="B6406" s="83"/>
      <c r="C6406" s="84"/>
      <c r="D6406" s="83"/>
      <c r="E6406" s="83"/>
      <c r="F6406" s="83"/>
      <c r="G6406" s="83"/>
      <c r="H6406" s="83"/>
      <c r="I6406" s="83"/>
      <c r="J6406" s="83"/>
      <c r="K6406" s="83"/>
      <c r="L6406" s="83"/>
      <c r="M6406" s="83"/>
      <c r="N6406" s="83"/>
      <c r="O6406" s="83"/>
      <c r="P6406" s="84"/>
      <c r="Q6406" s="217"/>
      <c r="R6406" s="91">
        <f t="shared" ref="R6406" si="16931">IF(COUNTA(Y6404:DP6407)=0,0,HLOOKUP(R6405,Y6405:DP6407,2,FALSE))</f>
        <v>0</v>
      </c>
      <c r="S6406" s="92">
        <f t="shared" ref="S6406" si="16932">IF(COUNTA(Y6404:DP6407)=0,0,HLOOKUP(S6404,Y6404:DP6407,3,FALSE))</f>
        <v>0</v>
      </c>
      <c r="T6406" s="93"/>
      <c r="U6406" s="94">
        <f t="array" ref="U6406">IF(COUNTA(Y6404:DP6407)=0,0,IF(ISERROR(HLOOKUP(U6407,Y6407:DP6407,1,FALSE)),0,INDEX(Y6406:DP6406,MATCH(U6405&amp;U6407,Y6405:DP6405&amp;Y6407:DP6407,0))))</f>
        <v>0</v>
      </c>
      <c r="V6406" s="94">
        <f t="array" ref="V6406">IF(COUNTA(Y6404:DP6407)=0,0,IF(ISERROR(HLOOKUP(V6407,Y6407:DP6407,1,FALSE)),0,INDEX(Y6406:DP6406,MATCH(V6405&amp;V6407,Y6405:DP6405&amp;Y6407:DP6407,0))))</f>
        <v>0</v>
      </c>
      <c r="W6406" s="95"/>
      <c r="X6406" s="108"/>
    </row>
    <row r="6407" spans="2:26" ht="13.9" thickBot="1">
      <c r="B6407" s="96"/>
      <c r="C6407" s="97"/>
      <c r="D6407" s="96"/>
      <c r="E6407" s="96"/>
      <c r="F6407" s="96"/>
      <c r="G6407" s="96"/>
      <c r="H6407" s="96"/>
      <c r="I6407" s="96"/>
      <c r="J6407" s="96"/>
      <c r="K6407" s="96"/>
      <c r="L6407" s="96"/>
      <c r="M6407" s="96"/>
      <c r="N6407" s="96"/>
      <c r="O6407" s="96"/>
      <c r="P6407" s="97"/>
      <c r="Q6407" s="218"/>
      <c r="R6407" s="98" t="str">
        <f t="shared" ref="R6407" si="16933">IF(COUNTA(Y6404:DP6407)=0,"none",HLOOKUP(R6405,Y6405:DP6407,3,FALSE))</f>
        <v>none</v>
      </c>
      <c r="S6407" s="99" t="str">
        <f t="shared" ref="S6407" si="16934">IF(COUNTA(Y6404:DP6407)=0,"none",HLOOKUP(S6404,Y6404:DP6407,4,FALSE))</f>
        <v>none</v>
      </c>
      <c r="T6407" s="100"/>
      <c r="U6407" s="100" t="str">
        <f t="array" ref="U6407">IF(COUNTA(Y6404:DP6407)=0,"none",IF($U$2="WAHR",$W$3,Abfrage!$F$4))</f>
        <v>none</v>
      </c>
      <c r="V6407" s="100" t="str">
        <f t="array" ref="V6407">IF(COUNTA(Y6404:DP6407)=0,"none",IF($U$2="WAHR",$W$3,Abfrage!$F$4))</f>
        <v>none</v>
      </c>
      <c r="W6407" s="100" t="str">
        <f t="array" ref="W6407">IF(COUNTA(Y6404:DP6407)=0,"none",IF($U$2="WAHR",$W$3,Abfrage!$F$4))</f>
        <v>none</v>
      </c>
      <c r="X6407" s="109"/>
    </row>
    <row r="6408" spans="2:26">
      <c r="B6408" s="75" t="s">
        <v>3914</v>
      </c>
      <c r="C6408" s="76">
        <v>1000411119</v>
      </c>
      <c r="D6408" s="75" t="s">
        <v>95</v>
      </c>
      <c r="E6408" s="75" t="s">
        <v>90</v>
      </c>
      <c r="F6408" s="75" t="s">
        <v>685</v>
      </c>
      <c r="G6408" s="75" t="s">
        <v>685</v>
      </c>
      <c r="H6408" s="75" t="e">
        <v>#N/A</v>
      </c>
      <c r="I6408" s="75" t="s">
        <v>68</v>
      </c>
      <c r="J6408" s="75" t="s">
        <v>3915</v>
      </c>
      <c r="K6408" s="75" t="s">
        <v>967</v>
      </c>
      <c r="L6408" s="75" t="s">
        <v>2697</v>
      </c>
      <c r="M6408" s="75" t="s">
        <v>306</v>
      </c>
      <c r="N6408" s="75" t="s">
        <v>327</v>
      </c>
      <c r="O6408" s="75" t="s">
        <v>551</v>
      </c>
      <c r="P6408" s="76" t="s">
        <v>306</v>
      </c>
      <c r="Q6408" s="216"/>
      <c r="R6408" s="77" t="str">
        <f t="shared" ref="R6408" si="16935">IF(COUNTA(Y6408:DP6411)=0,"01.01.1900",INDEX(Y6408:DP6408,MATCH(R6409,Y6409:DP6409,0)))</f>
        <v>01.01.1900</v>
      </c>
      <c r="S6408" s="78" t="str">
        <f t="shared" ref="S6408" si="16936">IF(COUNTA(Y6408:DP6411)=0,"01.01.1900",MAX(Y6408:DP6408))</f>
        <v>01.01.1900</v>
      </c>
      <c r="T6408" s="79"/>
      <c r="U6408" s="80" t="str">
        <f t="array" ref="U6408">IF(COUNTA(Y6408:DP6411)=0,"01.01.1900",IF(ISERROR(HLOOKUP(U6411,Y6411:DP6411,1,FALSE)),"01.01.1900",INDEX(Y6408:DP6408,MATCH(U6409&amp;U6411,Y6409:DP6409&amp;Y6411:DP6411,0))))</f>
        <v>01.01.1900</v>
      </c>
      <c r="V6408" s="81" t="str">
        <f t="shared" ref="V6408" si="16937">IF(COUNTA(Y6408:DP6411)=0,"01.01.1900",_xlfn.MAXIFS(Y6408:DP6408,Y6411:DP6411,V6411))</f>
        <v>01.01.1900</v>
      </c>
      <c r="W6408" s="82"/>
      <c r="X6408" s="106"/>
    </row>
    <row r="6409" spans="2:26">
      <c r="B6409" s="83"/>
      <c r="C6409" s="84"/>
      <c r="D6409" s="83"/>
      <c r="E6409" s="83"/>
      <c r="F6409" s="83"/>
      <c r="G6409" s="83"/>
      <c r="H6409" s="83"/>
      <c r="I6409" s="83"/>
      <c r="J6409" s="83"/>
      <c r="K6409" s="83"/>
      <c r="L6409" s="83"/>
      <c r="M6409" s="83"/>
      <c r="N6409" s="83"/>
      <c r="O6409" s="83"/>
      <c r="P6409" s="84"/>
      <c r="Q6409" s="217"/>
      <c r="R6409" s="85">
        <f t="shared" ref="R6409" si="16938">IF(COUNTA(Y6408:DP6411)=0,0,MIN(Y6409:DP6409))</f>
        <v>0</v>
      </c>
      <c r="S6409" s="86">
        <f t="shared" ref="S6409" si="16939">IF(COUNTA(Y6408:DP6411)=0,0,HLOOKUP(S6408,Y6408:DP6411,2,FALSE))</f>
        <v>0</v>
      </c>
      <c r="T6409" s="87">
        <f t="shared" ref="T6409" si="16940">IF(COUNTA(Y6408:DP6411)=0,0,AVERAGE(Y6409:DP6409))</f>
        <v>0</v>
      </c>
      <c r="U6409" s="88">
        <f t="shared" ref="U6409" si="16941">IF(COUNTA(Y6408:DP6411)=0,0,_xlfn.MINIFS(Y6409:DP6409,Y6411:DP6411,U6411))</f>
        <v>0</v>
      </c>
      <c r="V6409" s="89">
        <f t="array" ref="V6409">IF(COUNTA(Y6408:DP6411)=0,0,IF(ISERROR(HLOOKUP(V6411,Y6411:DP6411,1,FALSE)),0,INDEX(Y6409:DP6409,MATCH(V6408&amp;V6411,Y6408:DP6408&amp;Y6411:DP6411,0))))</f>
        <v>0</v>
      </c>
      <c r="W6409" s="90">
        <f t="array" ref="W6409">IF(COUNTA(Y6408:DP6411)=0,0,IF(ISERROR(HLOOKUP(W6411,Y6411:DP6411,1,FALSE)),0,AVERAGEIF(Y6411:DP6411,$W6411,Y6409:DP6409)))</f>
        <v>0</v>
      </c>
      <c r="X6409" s="107"/>
    </row>
    <row r="6410" spans="2:26">
      <c r="B6410" s="83"/>
      <c r="C6410" s="84"/>
      <c r="D6410" s="83"/>
      <c r="E6410" s="83"/>
      <c r="F6410" s="83"/>
      <c r="G6410" s="83"/>
      <c r="H6410" s="83"/>
      <c r="I6410" s="83"/>
      <c r="J6410" s="83"/>
      <c r="K6410" s="83"/>
      <c r="L6410" s="83"/>
      <c r="M6410" s="83"/>
      <c r="N6410" s="83"/>
      <c r="O6410" s="83"/>
      <c r="P6410" s="84"/>
      <c r="Q6410" s="217"/>
      <c r="R6410" s="91">
        <f t="shared" ref="R6410" si="16942">IF(COUNTA(Y6408:DP6411)=0,0,HLOOKUP(R6409,Y6409:DP6411,2,FALSE))</f>
        <v>0</v>
      </c>
      <c r="S6410" s="92">
        <f t="shared" ref="S6410" si="16943">IF(COUNTA(Y6408:DP6411)=0,0,HLOOKUP(S6408,Y6408:DP6411,3,FALSE))</f>
        <v>0</v>
      </c>
      <c r="T6410" s="93"/>
      <c r="U6410" s="94">
        <f t="array" ref="U6410">IF(COUNTA(Y6408:DP6411)=0,0,IF(ISERROR(HLOOKUP(U6411,Y6411:DP6411,1,FALSE)),0,INDEX(Y6410:DP6410,MATCH(U6409&amp;U6411,Y6409:DP6409&amp;Y6411:DP6411,0))))</f>
        <v>0</v>
      </c>
      <c r="V6410" s="94">
        <f t="array" ref="V6410">IF(COUNTA(Y6408:DP6411)=0,0,IF(ISERROR(HLOOKUP(V6411,Y6411:DP6411,1,FALSE)),0,INDEX(Y6410:DP6410,MATCH(V6409&amp;V6411,Y6409:DP6409&amp;Y6411:DP6411,0))))</f>
        <v>0</v>
      </c>
      <c r="W6410" s="95"/>
      <c r="X6410" s="108"/>
    </row>
    <row r="6411" spans="2:26" ht="13.9" thickBot="1">
      <c r="B6411" s="96"/>
      <c r="C6411" s="97"/>
      <c r="D6411" s="96"/>
      <c r="E6411" s="96"/>
      <c r="F6411" s="96"/>
      <c r="G6411" s="96"/>
      <c r="H6411" s="96"/>
      <c r="I6411" s="96"/>
      <c r="J6411" s="96"/>
      <c r="K6411" s="96"/>
      <c r="L6411" s="96"/>
      <c r="M6411" s="96"/>
      <c r="N6411" s="96"/>
      <c r="O6411" s="96"/>
      <c r="P6411" s="97"/>
      <c r="Q6411" s="218"/>
      <c r="R6411" s="98" t="str">
        <f t="shared" ref="R6411" si="16944">IF(COUNTA(Y6408:DP6411)=0,"none",HLOOKUP(R6409,Y6409:DP6411,3,FALSE))</f>
        <v>none</v>
      </c>
      <c r="S6411" s="99" t="str">
        <f t="shared" ref="S6411" si="16945">IF(COUNTA(Y6408:DP6411)=0,"none",HLOOKUP(S6408,Y6408:DP6411,4,FALSE))</f>
        <v>none</v>
      </c>
      <c r="T6411" s="100"/>
      <c r="U6411" s="100" t="str">
        <f t="array" ref="U6411">IF(COUNTA(Y6408:DP6411)=0,"none",IF($U$2="WAHR",$W$3,Abfrage!$F$4))</f>
        <v>none</v>
      </c>
      <c r="V6411" s="100" t="str">
        <f t="array" ref="V6411">IF(COUNTA(Y6408:DP6411)=0,"none",IF($U$2="WAHR",$W$3,Abfrage!$F$4))</f>
        <v>none</v>
      </c>
      <c r="W6411" s="100" t="str">
        <f t="array" ref="W6411">IF(COUNTA(Y6408:DP6411)=0,"none",IF($U$2="WAHR",$W$3,Abfrage!$F$4))</f>
        <v>none</v>
      </c>
      <c r="X6411" s="109"/>
    </row>
    <row r="6412" spans="2:26">
      <c r="B6412" s="75" t="s">
        <v>3916</v>
      </c>
      <c r="C6412" s="76">
        <v>1000411120</v>
      </c>
      <c r="D6412" s="75" t="s">
        <v>95</v>
      </c>
      <c r="E6412" s="75" t="s">
        <v>90</v>
      </c>
      <c r="F6412" s="75" t="s">
        <v>685</v>
      </c>
      <c r="G6412" s="75" t="s">
        <v>685</v>
      </c>
      <c r="H6412" s="75" t="e">
        <v>#N/A</v>
      </c>
      <c r="I6412" s="75" t="s">
        <v>68</v>
      </c>
      <c r="J6412" s="75" t="s">
        <v>3917</v>
      </c>
      <c r="K6412" s="75" t="s">
        <v>3579</v>
      </c>
      <c r="L6412" s="75" t="s">
        <v>1920</v>
      </c>
      <c r="M6412" s="75" t="s">
        <v>306</v>
      </c>
      <c r="N6412" s="75" t="s">
        <v>327</v>
      </c>
      <c r="O6412" s="75" t="s">
        <v>547</v>
      </c>
      <c r="P6412" s="76" t="s">
        <v>306</v>
      </c>
      <c r="Q6412" s="216"/>
      <c r="R6412" s="77" t="str">
        <f t="shared" ref="R6412" si="16946">IF(COUNTA(Y6412:DP6415)=0,"01.01.1900",INDEX(Y6412:DP6412,MATCH(R6413,Y6413:DP6413,0)))</f>
        <v>01.01.1900</v>
      </c>
      <c r="S6412" s="78" t="str">
        <f t="shared" ref="S6412" si="16947">IF(COUNTA(Y6412:DP6415)=0,"01.01.1900",MAX(Y6412:DP6412))</f>
        <v>01.01.1900</v>
      </c>
      <c r="T6412" s="79"/>
      <c r="U6412" s="80" t="str">
        <f t="array" ref="U6412">IF(COUNTA(Y6412:DP6415)=0,"01.01.1900",IF(ISERROR(HLOOKUP(U6415,Y6415:DP6415,1,FALSE)),"01.01.1900",INDEX(Y6412:DP6412,MATCH(U6413&amp;U6415,Y6413:DP6413&amp;Y6415:DP6415,0))))</f>
        <v>01.01.1900</v>
      </c>
      <c r="V6412" s="81" t="str">
        <f t="shared" ref="V6412" si="16948">IF(COUNTA(Y6412:DP6415)=0,"01.01.1900",_xlfn.MAXIFS(Y6412:DP6412,Y6415:DP6415,V6415))</f>
        <v>01.01.1900</v>
      </c>
      <c r="W6412" s="82"/>
      <c r="X6412" s="106"/>
    </row>
    <row r="6413" spans="2:26">
      <c r="B6413" s="83"/>
      <c r="C6413" s="84"/>
      <c r="D6413" s="83"/>
      <c r="E6413" s="83"/>
      <c r="F6413" s="83"/>
      <c r="G6413" s="83"/>
      <c r="H6413" s="83"/>
      <c r="I6413" s="83"/>
      <c r="J6413" s="83"/>
      <c r="K6413" s="83"/>
      <c r="L6413" s="83"/>
      <c r="M6413" s="83"/>
      <c r="N6413" s="83"/>
      <c r="O6413" s="83"/>
      <c r="P6413" s="84"/>
      <c r="Q6413" s="217"/>
      <c r="R6413" s="85">
        <f t="shared" ref="R6413" si="16949">IF(COUNTA(Y6412:DP6415)=0,0,MIN(Y6413:DP6413))</f>
        <v>0</v>
      </c>
      <c r="S6413" s="86">
        <f t="shared" ref="S6413" si="16950">IF(COUNTA(Y6412:DP6415)=0,0,HLOOKUP(S6412,Y6412:DP6415,2,FALSE))</f>
        <v>0</v>
      </c>
      <c r="T6413" s="87">
        <f t="shared" ref="T6413" si="16951">IF(COUNTA(Y6412:DP6415)=0,0,AVERAGE(Y6413:DP6413))</f>
        <v>0</v>
      </c>
      <c r="U6413" s="88">
        <f t="shared" ref="U6413" si="16952">IF(COUNTA(Y6412:DP6415)=0,0,_xlfn.MINIFS(Y6413:DP6413,Y6415:DP6415,U6415))</f>
        <v>0</v>
      </c>
      <c r="V6413" s="89">
        <f t="array" ref="V6413">IF(COUNTA(Y6412:DP6415)=0,0,IF(ISERROR(HLOOKUP(V6415,Y6415:DP6415,1,FALSE)),0,INDEX(Y6413:DP6413,MATCH(V6412&amp;V6415,Y6412:DP6412&amp;Y6415:DP6415,0))))</f>
        <v>0</v>
      </c>
      <c r="W6413" s="90">
        <f t="array" ref="W6413">IF(COUNTA(Y6412:DP6415)=0,0,IF(ISERROR(HLOOKUP(W6415,Y6415:DP6415,1,FALSE)),0,AVERAGEIF(Y6415:DP6415,$W6415,Y6413:DP6413)))</f>
        <v>0</v>
      </c>
      <c r="X6413" s="107"/>
    </row>
    <row r="6414" spans="2:26">
      <c r="B6414" s="83"/>
      <c r="C6414" s="84"/>
      <c r="D6414" s="83"/>
      <c r="E6414" s="83"/>
      <c r="F6414" s="83"/>
      <c r="G6414" s="83"/>
      <c r="H6414" s="83"/>
      <c r="I6414" s="83"/>
      <c r="J6414" s="83"/>
      <c r="K6414" s="83"/>
      <c r="L6414" s="83"/>
      <c r="M6414" s="83"/>
      <c r="N6414" s="83"/>
      <c r="O6414" s="83"/>
      <c r="P6414" s="84"/>
      <c r="Q6414" s="217"/>
      <c r="R6414" s="91">
        <f t="shared" ref="R6414" si="16953">IF(COUNTA(Y6412:DP6415)=0,0,HLOOKUP(R6413,Y6413:DP6415,2,FALSE))</f>
        <v>0</v>
      </c>
      <c r="S6414" s="92">
        <f t="shared" ref="S6414" si="16954">IF(COUNTA(Y6412:DP6415)=0,0,HLOOKUP(S6412,Y6412:DP6415,3,FALSE))</f>
        <v>0</v>
      </c>
      <c r="T6414" s="93"/>
      <c r="U6414" s="94">
        <f t="array" ref="U6414">IF(COUNTA(Y6412:DP6415)=0,0,IF(ISERROR(HLOOKUP(U6415,Y6415:DP6415,1,FALSE)),0,INDEX(Y6414:DP6414,MATCH(U6413&amp;U6415,Y6413:DP6413&amp;Y6415:DP6415,0))))</f>
        <v>0</v>
      </c>
      <c r="V6414" s="94">
        <f t="array" ref="V6414">IF(COUNTA(Y6412:DP6415)=0,0,IF(ISERROR(HLOOKUP(V6415,Y6415:DP6415,1,FALSE)),0,INDEX(Y6414:DP6414,MATCH(V6413&amp;V6415,Y6413:DP6413&amp;Y6415:DP6415,0))))</f>
        <v>0</v>
      </c>
      <c r="W6414" s="95"/>
      <c r="X6414" s="108"/>
    </row>
    <row r="6415" spans="2:26" ht="13.9" thickBot="1">
      <c r="B6415" s="96"/>
      <c r="C6415" s="97"/>
      <c r="D6415" s="96"/>
      <c r="E6415" s="96"/>
      <c r="F6415" s="96"/>
      <c r="G6415" s="96"/>
      <c r="H6415" s="96"/>
      <c r="I6415" s="96"/>
      <c r="J6415" s="96"/>
      <c r="K6415" s="96"/>
      <c r="L6415" s="96"/>
      <c r="M6415" s="96"/>
      <c r="N6415" s="96"/>
      <c r="O6415" s="96"/>
      <c r="P6415" s="97"/>
      <c r="Q6415" s="218"/>
      <c r="R6415" s="98" t="str">
        <f t="shared" ref="R6415" si="16955">IF(COUNTA(Y6412:DP6415)=0,"none",HLOOKUP(R6413,Y6413:DP6415,3,FALSE))</f>
        <v>none</v>
      </c>
      <c r="S6415" s="99" t="str">
        <f t="shared" ref="S6415" si="16956">IF(COUNTA(Y6412:DP6415)=0,"none",HLOOKUP(S6412,Y6412:DP6415,4,FALSE))</f>
        <v>none</v>
      </c>
      <c r="T6415" s="100"/>
      <c r="U6415" s="100" t="str">
        <f t="array" ref="U6415">IF(COUNTA(Y6412:DP6415)=0,"none",IF($U$2="WAHR",$W$3,Abfrage!$F$4))</f>
        <v>none</v>
      </c>
      <c r="V6415" s="100" t="str">
        <f t="array" ref="V6415">IF(COUNTA(Y6412:DP6415)=0,"none",IF($U$2="WAHR",$W$3,Abfrage!$F$4))</f>
        <v>none</v>
      </c>
      <c r="W6415" s="100" t="str">
        <f t="array" ref="W6415">IF(COUNTA(Y6412:DP6415)=0,"none",IF($U$2="WAHR",$W$3,Abfrage!$F$4))</f>
        <v>none</v>
      </c>
      <c r="X6415" s="109"/>
    </row>
    <row r="6416" spans="2:26">
      <c r="B6416" s="75" t="s">
        <v>3918</v>
      </c>
      <c r="C6416" s="76">
        <v>1000410929</v>
      </c>
      <c r="D6416" s="75" t="s">
        <v>95</v>
      </c>
      <c r="E6416" s="75" t="s">
        <v>148</v>
      </c>
      <c r="F6416" s="75" t="s">
        <v>96</v>
      </c>
      <c r="G6416" s="75" t="s">
        <v>306</v>
      </c>
      <c r="H6416" s="75" t="s">
        <v>50</v>
      </c>
      <c r="I6416" s="75" t="s">
        <v>51</v>
      </c>
      <c r="J6416" s="75" t="s">
        <v>3919</v>
      </c>
      <c r="K6416" s="75" t="s">
        <v>523</v>
      </c>
      <c r="L6416" s="75" t="s">
        <v>326</v>
      </c>
      <c r="M6416" s="75" t="s">
        <v>313</v>
      </c>
      <c r="N6416" s="75" t="s">
        <v>327</v>
      </c>
      <c r="O6416" s="75" t="s">
        <v>306</v>
      </c>
      <c r="P6416" s="76" t="s">
        <v>306</v>
      </c>
      <c r="Q6416" s="216"/>
      <c r="R6416" s="77">
        <f t="shared" ref="R6416" si="16957">IF(COUNTA(Y6416:DP6419)=0,"01.01.1900",INDEX(Y6416:DP6416,MATCH(R6417,Y6417:DP6417,0)))</f>
        <v>45154</v>
      </c>
      <c r="S6416" s="78">
        <f t="shared" ref="S6416" si="16958">IF(COUNTA(Y6416:DP6419)=0,"01.01.1900",MAX(Y6416:DP6416))</f>
        <v>45154</v>
      </c>
      <c r="T6416" s="79"/>
      <c r="U6416" s="80" t="str">
        <f t="array" ref="U6416">IF(COUNTA(Y6416:DP6419)=0,"01.01.1900",IF(ISERROR(HLOOKUP(U6419,Y6419:DP6419,1,FALSE)),"01.01.1900",INDEX(Y6416:DP6416,MATCH(U6417&amp;U6419,Y6417:DP6417&amp;Y6419:DP6419,0))))</f>
        <v>01.01.1900</v>
      </c>
      <c r="V6416" s="81">
        <f t="shared" ref="V6416" si="16959">IF(COUNTA(Y6416:DP6419)=0,"01.01.1900",_xlfn.MAXIFS(Y6416:DP6416,Y6419:DP6419,V6419))</f>
        <v>0</v>
      </c>
      <c r="W6416" s="82"/>
      <c r="X6416" s="106"/>
      <c r="Y6416" s="141">
        <v>45154</v>
      </c>
      <c r="Z6416" s="141">
        <v>45154</v>
      </c>
    </row>
    <row r="6417" spans="2:26">
      <c r="B6417" s="83"/>
      <c r="C6417" s="84"/>
      <c r="D6417" s="83"/>
      <c r="E6417" s="83"/>
      <c r="F6417" s="83"/>
      <c r="G6417" s="83"/>
      <c r="H6417" s="83"/>
      <c r="I6417" s="83"/>
      <c r="J6417" s="83"/>
      <c r="K6417" s="83"/>
      <c r="L6417" s="83"/>
      <c r="M6417" s="83"/>
      <c r="N6417" s="83"/>
      <c r="O6417" s="83"/>
      <c r="P6417" s="84"/>
      <c r="Q6417" s="217"/>
      <c r="R6417" s="85">
        <f t="shared" ref="R6417" si="16960">IF(COUNTA(Y6416:DP6419)=0,0,MIN(Y6417:DP6417))</f>
        <v>6.6500000000000004E-2</v>
      </c>
      <c r="S6417" s="86">
        <f t="shared" ref="S6417" si="16961">IF(COUNTA(Y6416:DP6419)=0,0,HLOOKUP(S6416,Y6416:DP6419,2,FALSE))</f>
        <v>6.6500000000000004E-2</v>
      </c>
      <c r="T6417" s="87">
        <f t="shared" ref="T6417" si="16962">IF(COUNTA(Y6416:DP6419)=0,0,AVERAGE(Y6417:DP6417))</f>
        <v>6.6500000000000004E-2</v>
      </c>
      <c r="U6417" s="88">
        <f t="shared" ref="U6417" si="16963">IF(COUNTA(Y6416:DP6419)=0,0,_xlfn.MINIFS(Y6417:DP6417,Y6419:DP6419,U6419))</f>
        <v>0</v>
      </c>
      <c r="V6417" s="89">
        <f t="array" ref="V6417">IF(COUNTA(Y6416:DP6419)=0,0,IF(ISERROR(HLOOKUP(V6419,Y6419:DP6419,1,FALSE)),0,INDEX(Y6417:DP6417,MATCH(V6416&amp;V6419,Y6416:DP6416&amp;Y6419:DP6419,0))))</f>
        <v>0</v>
      </c>
      <c r="W6417" s="90">
        <f t="array" ref="W6417">IF(COUNTA(Y6416:DP6419)=0,0,IF(ISERROR(HLOOKUP(W6419,Y6419:DP6419,1,FALSE)),0,AVERAGEIF(Y6419:DP6419,$W6419,Y6417:DP6417)))</f>
        <v>0</v>
      </c>
      <c r="X6417" s="107"/>
      <c r="Y6417" s="142">
        <v>6.6500000000000004E-2</v>
      </c>
      <c r="Z6417" s="142">
        <v>6.6500000000000004E-2</v>
      </c>
    </row>
    <row r="6418" spans="2:26">
      <c r="B6418" s="83"/>
      <c r="C6418" s="84"/>
      <c r="D6418" s="83"/>
      <c r="E6418" s="83"/>
      <c r="F6418" s="83"/>
      <c r="G6418" s="83"/>
      <c r="H6418" s="83"/>
      <c r="I6418" s="83"/>
      <c r="J6418" s="83"/>
      <c r="K6418" s="83"/>
      <c r="L6418" s="83"/>
      <c r="M6418" s="83"/>
      <c r="N6418" s="83"/>
      <c r="O6418" s="83"/>
      <c r="P6418" s="84"/>
      <c r="Q6418" s="217"/>
      <c r="R6418" s="91">
        <f t="shared" ref="R6418" si="16964">IF(COUNTA(Y6416:DP6419)=0,0,HLOOKUP(R6417,Y6417:DP6419,2,FALSE))</f>
        <v>1000</v>
      </c>
      <c r="S6418" s="92">
        <f t="shared" ref="S6418" si="16965">IF(COUNTA(Y6416:DP6419)=0,0,HLOOKUP(S6416,Y6416:DP6419,3,FALSE))</f>
        <v>1000</v>
      </c>
      <c r="T6418" s="93"/>
      <c r="U6418" s="94">
        <f t="array" ref="U6418">IF(COUNTA(Y6416:DP6419)=0,0,IF(ISERROR(HLOOKUP(U6419,Y6419:DP6419,1,FALSE)),0,INDEX(Y6418:DP6418,MATCH(U6417&amp;U6419,Y6417:DP6417&amp;Y6419:DP6419,0))))</f>
        <v>0</v>
      </c>
      <c r="V6418" s="94">
        <f t="array" ref="V6418">IF(COUNTA(Y6416:DP6419)=0,0,IF(ISERROR(HLOOKUP(V6419,Y6419:DP6419,1,FALSE)),0,INDEX(Y6418:DP6418,MATCH(V6417&amp;V6419,Y6417:DP6417&amp;Y6419:DP6419,0))))</f>
        <v>0</v>
      </c>
      <c r="W6418" s="95"/>
      <c r="X6418" s="108"/>
      <c r="Y6418" s="143">
        <v>1000</v>
      </c>
      <c r="Z6418" s="143">
        <v>1000</v>
      </c>
    </row>
    <row r="6419" spans="2:26" ht="13.9" thickBot="1">
      <c r="B6419" s="96"/>
      <c r="C6419" s="97"/>
      <c r="D6419" s="96"/>
      <c r="E6419" s="96"/>
      <c r="F6419" s="96"/>
      <c r="G6419" s="96"/>
      <c r="H6419" s="96"/>
      <c r="I6419" s="96"/>
      <c r="J6419" s="96"/>
      <c r="K6419" s="96"/>
      <c r="L6419" s="96"/>
      <c r="M6419" s="96"/>
      <c r="N6419" s="96"/>
      <c r="O6419" s="96"/>
      <c r="P6419" s="97"/>
      <c r="Q6419" s="218"/>
      <c r="R6419" s="98" t="str">
        <f t="shared" ref="R6419" si="16966">IF(COUNTA(Y6416:DP6419)=0,"none",HLOOKUP(R6417,Y6417:DP6419,3,FALSE))</f>
        <v>www (-30%)</v>
      </c>
      <c r="S6419" s="99" t="str">
        <f t="shared" ref="S6419" si="16967">IF(COUNTA(Y6416:DP6419)=0,"none",HLOOKUP(S6416,Y6416:DP6419,4,FALSE))</f>
        <v>www (-30%)</v>
      </c>
      <c r="T6419" s="100"/>
      <c r="U6419" s="100">
        <f t="array" ref="U6419">IF(COUNTA(Y6416:DP6419)=0,"none",IF($U$2="WAHR",$W$3,Abfrage!$F$4))</f>
        <v>0</v>
      </c>
      <c r="V6419" s="100">
        <f t="array" ref="V6419">IF(COUNTA(Y6416:DP6419)=0,"none",IF($U$2="WAHR",$W$3,Abfrage!$F$4))</f>
        <v>0</v>
      </c>
      <c r="W6419" s="100">
        <f t="array" ref="W6419">IF(COUNTA(Y6416:DP6419)=0,"none",IF($U$2="WAHR",$W$3,Abfrage!$F$4))</f>
        <v>0</v>
      </c>
      <c r="X6419" s="109"/>
      <c r="Y6419" s="144" t="s">
        <v>43</v>
      </c>
      <c r="Z6419" s="144" t="s">
        <v>43</v>
      </c>
    </row>
    <row r="6420" spans="2:26">
      <c r="B6420" s="75" t="s">
        <v>3920</v>
      </c>
      <c r="C6420" s="76">
        <v>1000410930</v>
      </c>
      <c r="D6420" s="75" t="s">
        <v>95</v>
      </c>
      <c r="E6420" s="75" t="s">
        <v>148</v>
      </c>
      <c r="F6420" s="75" t="s">
        <v>96</v>
      </c>
      <c r="G6420" s="75" t="s">
        <v>306</v>
      </c>
      <c r="H6420" s="75" t="e">
        <v>#N/A</v>
      </c>
      <c r="I6420" s="75" t="s">
        <v>51</v>
      </c>
      <c r="J6420" s="75" t="s">
        <v>3921</v>
      </c>
      <c r="K6420" s="75" t="s">
        <v>3922</v>
      </c>
      <c r="L6420" s="75" t="s">
        <v>3910</v>
      </c>
      <c r="M6420" s="75" t="s">
        <v>313</v>
      </c>
      <c r="N6420" s="75" t="s">
        <v>327</v>
      </c>
      <c r="O6420" s="75" t="s">
        <v>306</v>
      </c>
      <c r="P6420" s="76" t="s">
        <v>306</v>
      </c>
      <c r="Q6420" s="216"/>
      <c r="R6420" s="77" t="str">
        <f t="shared" ref="R6420" si="16968">IF(COUNTA(Y6420:DP6423)=0,"01.01.1900",INDEX(Y6420:DP6420,MATCH(R6421,Y6421:DP6421,0)))</f>
        <v>01.01.1900</v>
      </c>
      <c r="S6420" s="78" t="str">
        <f t="shared" ref="S6420" si="16969">IF(COUNTA(Y6420:DP6423)=0,"01.01.1900",MAX(Y6420:DP6420))</f>
        <v>01.01.1900</v>
      </c>
      <c r="T6420" s="79"/>
      <c r="U6420" s="80" t="str">
        <f t="array" ref="U6420">IF(COUNTA(Y6420:DP6423)=0,"01.01.1900",IF(ISERROR(HLOOKUP(U6423,Y6423:DP6423,1,FALSE)),"01.01.1900",INDEX(Y6420:DP6420,MATCH(U6421&amp;U6423,Y6421:DP6421&amp;Y6423:DP6423,0))))</f>
        <v>01.01.1900</v>
      </c>
      <c r="V6420" s="81" t="str">
        <f t="shared" ref="V6420" si="16970">IF(COUNTA(Y6420:DP6423)=0,"01.01.1900",_xlfn.MAXIFS(Y6420:DP6420,Y6423:DP6423,V6423))</f>
        <v>01.01.1900</v>
      </c>
      <c r="W6420" s="82"/>
      <c r="X6420" s="106"/>
    </row>
    <row r="6421" spans="2:26">
      <c r="B6421" s="83"/>
      <c r="C6421" s="84"/>
      <c r="D6421" s="83"/>
      <c r="E6421" s="83"/>
      <c r="F6421" s="83"/>
      <c r="G6421" s="83"/>
      <c r="H6421" s="83"/>
      <c r="I6421" s="83"/>
      <c r="J6421" s="83"/>
      <c r="K6421" s="83"/>
      <c r="L6421" s="83"/>
      <c r="M6421" s="83"/>
      <c r="N6421" s="83"/>
      <c r="O6421" s="83"/>
      <c r="P6421" s="84"/>
      <c r="Q6421" s="217"/>
      <c r="R6421" s="85">
        <f t="shared" ref="R6421" si="16971">IF(COUNTA(Y6420:DP6423)=0,0,MIN(Y6421:DP6421))</f>
        <v>0</v>
      </c>
      <c r="S6421" s="86">
        <f t="shared" ref="S6421" si="16972">IF(COUNTA(Y6420:DP6423)=0,0,HLOOKUP(S6420,Y6420:DP6423,2,FALSE))</f>
        <v>0</v>
      </c>
      <c r="T6421" s="87">
        <f t="shared" ref="T6421" si="16973">IF(COUNTA(Y6420:DP6423)=0,0,AVERAGE(Y6421:DP6421))</f>
        <v>0</v>
      </c>
      <c r="U6421" s="88">
        <f t="shared" ref="U6421" si="16974">IF(COUNTA(Y6420:DP6423)=0,0,_xlfn.MINIFS(Y6421:DP6421,Y6423:DP6423,U6423))</f>
        <v>0</v>
      </c>
      <c r="V6421" s="89">
        <f t="array" ref="V6421">IF(COUNTA(Y6420:DP6423)=0,0,IF(ISERROR(HLOOKUP(V6423,Y6423:DP6423,1,FALSE)),0,INDEX(Y6421:DP6421,MATCH(V6420&amp;V6423,Y6420:DP6420&amp;Y6423:DP6423,0))))</f>
        <v>0</v>
      </c>
      <c r="W6421" s="90">
        <f t="array" ref="W6421">IF(COUNTA(Y6420:DP6423)=0,0,IF(ISERROR(HLOOKUP(W6423,Y6423:DP6423,1,FALSE)),0,AVERAGEIF(Y6423:DP6423,$W6423,Y6421:DP6421)))</f>
        <v>0</v>
      </c>
      <c r="X6421" s="107"/>
    </row>
    <row r="6422" spans="2:26">
      <c r="B6422" s="83"/>
      <c r="C6422" s="84"/>
      <c r="D6422" s="83"/>
      <c r="E6422" s="83"/>
      <c r="F6422" s="83"/>
      <c r="G6422" s="83"/>
      <c r="H6422" s="83"/>
      <c r="I6422" s="83"/>
      <c r="J6422" s="83"/>
      <c r="K6422" s="83"/>
      <c r="L6422" s="83"/>
      <c r="M6422" s="83"/>
      <c r="N6422" s="83"/>
      <c r="O6422" s="83"/>
      <c r="P6422" s="84"/>
      <c r="Q6422" s="217"/>
      <c r="R6422" s="91">
        <f t="shared" ref="R6422" si="16975">IF(COUNTA(Y6420:DP6423)=0,0,HLOOKUP(R6421,Y6421:DP6423,2,FALSE))</f>
        <v>0</v>
      </c>
      <c r="S6422" s="92">
        <f t="shared" ref="S6422" si="16976">IF(COUNTA(Y6420:DP6423)=0,0,HLOOKUP(S6420,Y6420:DP6423,3,FALSE))</f>
        <v>0</v>
      </c>
      <c r="T6422" s="93"/>
      <c r="U6422" s="94">
        <f t="array" ref="U6422">IF(COUNTA(Y6420:DP6423)=0,0,IF(ISERROR(HLOOKUP(U6423,Y6423:DP6423,1,FALSE)),0,INDEX(Y6422:DP6422,MATCH(U6421&amp;U6423,Y6421:DP6421&amp;Y6423:DP6423,0))))</f>
        <v>0</v>
      </c>
      <c r="V6422" s="94">
        <f t="array" ref="V6422">IF(COUNTA(Y6420:DP6423)=0,0,IF(ISERROR(HLOOKUP(V6423,Y6423:DP6423,1,FALSE)),0,INDEX(Y6422:DP6422,MATCH(V6421&amp;V6423,Y6421:DP6421&amp;Y6423:DP6423,0))))</f>
        <v>0</v>
      </c>
      <c r="W6422" s="95"/>
      <c r="X6422" s="108"/>
    </row>
    <row r="6423" spans="2:26" ht="13.9" thickBot="1">
      <c r="B6423" s="96"/>
      <c r="C6423" s="97"/>
      <c r="D6423" s="96"/>
      <c r="E6423" s="96"/>
      <c r="F6423" s="96"/>
      <c r="G6423" s="96"/>
      <c r="H6423" s="96"/>
      <c r="I6423" s="96"/>
      <c r="J6423" s="96"/>
      <c r="K6423" s="96"/>
      <c r="L6423" s="96"/>
      <c r="M6423" s="96"/>
      <c r="N6423" s="96"/>
      <c r="O6423" s="96"/>
      <c r="P6423" s="97"/>
      <c r="Q6423" s="218"/>
      <c r="R6423" s="98" t="str">
        <f t="shared" ref="R6423" si="16977">IF(COUNTA(Y6420:DP6423)=0,"none",HLOOKUP(R6421,Y6421:DP6423,3,FALSE))</f>
        <v>none</v>
      </c>
      <c r="S6423" s="99" t="str">
        <f t="shared" ref="S6423" si="16978">IF(COUNTA(Y6420:DP6423)=0,"none",HLOOKUP(S6420,Y6420:DP6423,4,FALSE))</f>
        <v>none</v>
      </c>
      <c r="T6423" s="100"/>
      <c r="U6423" s="100" t="str">
        <f t="array" ref="U6423">IF(COUNTA(Y6420:DP6423)=0,"none",IF($U$2="WAHR",$W$3,Abfrage!$F$4))</f>
        <v>none</v>
      </c>
      <c r="V6423" s="100" t="str">
        <f t="array" ref="V6423">IF(COUNTA(Y6420:DP6423)=0,"none",IF($U$2="WAHR",$W$3,Abfrage!$F$4))</f>
        <v>none</v>
      </c>
      <c r="W6423" s="100" t="str">
        <f t="array" ref="W6423">IF(COUNTA(Y6420:DP6423)=0,"none",IF($U$2="WAHR",$W$3,Abfrage!$F$4))</f>
        <v>none</v>
      </c>
      <c r="X6423" s="109"/>
    </row>
    <row r="6424" spans="2:26">
      <c r="B6424" s="75" t="s">
        <v>3923</v>
      </c>
      <c r="C6424" s="76">
        <v>1000409850</v>
      </c>
      <c r="D6424" s="75" t="s">
        <v>95</v>
      </c>
      <c r="E6424" s="75" t="s">
        <v>97</v>
      </c>
      <c r="F6424" s="75" t="s">
        <v>96</v>
      </c>
      <c r="G6424" s="75" t="s">
        <v>306</v>
      </c>
      <c r="H6424" s="75" t="s">
        <v>44</v>
      </c>
      <c r="I6424" s="75" t="s">
        <v>51</v>
      </c>
      <c r="J6424" s="75" t="s">
        <v>3924</v>
      </c>
      <c r="K6424" s="75" t="s">
        <v>306</v>
      </c>
      <c r="L6424" s="75" t="s">
        <v>306</v>
      </c>
      <c r="M6424" s="75" t="s">
        <v>313</v>
      </c>
      <c r="N6424" s="75" t="s">
        <v>393</v>
      </c>
      <c r="O6424" s="75" t="s">
        <v>309</v>
      </c>
      <c r="P6424" s="76" t="s">
        <v>306</v>
      </c>
      <c r="Q6424" s="216"/>
      <c r="R6424" s="77">
        <f t="shared" ref="R6424" si="16979">IF(COUNTA(Y6424:DP6427)=0,"01.01.1900",INDEX(Y6424:DP6424,MATCH(R6425,Y6425:DP6425,0)))</f>
        <v>45153</v>
      </c>
      <c r="S6424" s="78">
        <f t="shared" ref="S6424" si="16980">IF(COUNTA(Y6424:DP6427)=0,"01.01.1900",MAX(Y6424:DP6424))</f>
        <v>45153</v>
      </c>
      <c r="T6424" s="79"/>
      <c r="U6424" s="80" t="str">
        <f t="array" ref="U6424">IF(COUNTA(Y6424:DP6427)=0,"01.01.1900",IF(ISERROR(HLOOKUP(U6427,Y6427:DP6427,1,FALSE)),"01.01.1900",INDEX(Y6424:DP6424,MATCH(U6425&amp;U6427,Y6425:DP6425&amp;Y6427:DP6427,0))))</f>
        <v>01.01.1900</v>
      </c>
      <c r="V6424" s="81">
        <f t="shared" ref="V6424" si="16981">IF(COUNTA(Y6424:DP6427)=0,"01.01.1900",_xlfn.MAXIFS(Y6424:DP6424,Y6427:DP6427,V6427))</f>
        <v>0</v>
      </c>
      <c r="W6424" s="82"/>
      <c r="X6424" s="106"/>
      <c r="Y6424" s="141">
        <v>45153</v>
      </c>
      <c r="Z6424" s="141">
        <v>45153</v>
      </c>
    </row>
    <row r="6425" spans="2:26">
      <c r="B6425" s="83"/>
      <c r="C6425" s="84"/>
      <c r="D6425" s="83"/>
      <c r="E6425" s="83"/>
      <c r="F6425" s="83"/>
      <c r="G6425" s="83"/>
      <c r="H6425" s="83"/>
      <c r="I6425" s="83"/>
      <c r="J6425" s="83"/>
      <c r="K6425" s="83"/>
      <c r="L6425" s="83"/>
      <c r="M6425" s="83"/>
      <c r="N6425" s="83"/>
      <c r="O6425" s="83"/>
      <c r="P6425" s="84"/>
      <c r="Q6425" s="217"/>
      <c r="R6425" s="85">
        <f t="shared" ref="R6425" si="16982">IF(COUNTA(Y6424:DP6427)=0,0,MIN(Y6425:DP6425))</f>
        <v>0.70699999999999996</v>
      </c>
      <c r="S6425" s="86">
        <f t="shared" ref="S6425" si="16983">IF(COUNTA(Y6424:DP6427)=0,0,HLOOKUP(S6424,Y6424:DP6427,2,FALSE))</f>
        <v>0.70699999999999996</v>
      </c>
      <c r="T6425" s="87">
        <f t="shared" ref="T6425" si="16984">IF(COUNTA(Y6424:DP6427)=0,0,AVERAGE(Y6425:DP6425))</f>
        <v>0.70699999999999996</v>
      </c>
      <c r="U6425" s="88">
        <f t="shared" ref="U6425" si="16985">IF(COUNTA(Y6424:DP6427)=0,0,_xlfn.MINIFS(Y6425:DP6425,Y6427:DP6427,U6427))</f>
        <v>0</v>
      </c>
      <c r="V6425" s="89">
        <f t="array" ref="V6425">IF(COUNTA(Y6424:DP6427)=0,0,IF(ISERROR(HLOOKUP(V6427,Y6427:DP6427,1,FALSE)),0,INDEX(Y6425:DP6425,MATCH(V6424&amp;V6427,Y6424:DP6424&amp;Y6427:DP6427,0))))</f>
        <v>0</v>
      </c>
      <c r="W6425" s="90">
        <f t="array" ref="W6425">IF(COUNTA(Y6424:DP6427)=0,0,IF(ISERROR(HLOOKUP(W6427,Y6427:DP6427,1,FALSE)),0,AVERAGEIF(Y6427:DP6427,$W6427,Y6425:DP6425)))</f>
        <v>0</v>
      </c>
      <c r="X6425" s="107"/>
      <c r="Y6425" s="142">
        <v>0.70699999999999996</v>
      </c>
      <c r="Z6425" s="142">
        <v>0.70699999999999996</v>
      </c>
    </row>
    <row r="6426" spans="2:26">
      <c r="B6426" s="83"/>
      <c r="C6426" s="84"/>
      <c r="D6426" s="83"/>
      <c r="E6426" s="83"/>
      <c r="F6426" s="83"/>
      <c r="G6426" s="83"/>
      <c r="H6426" s="83"/>
      <c r="I6426" s="83"/>
      <c r="J6426" s="83"/>
      <c r="K6426" s="83"/>
      <c r="L6426" s="83"/>
      <c r="M6426" s="83"/>
      <c r="N6426" s="83"/>
      <c r="O6426" s="83"/>
      <c r="P6426" s="84"/>
      <c r="Q6426" s="217"/>
      <c r="R6426" s="91">
        <f t="shared" ref="R6426" si="16986">IF(COUNTA(Y6424:DP6427)=0,0,HLOOKUP(R6425,Y6425:DP6427,2,FALSE))</f>
        <v>1000</v>
      </c>
      <c r="S6426" s="92">
        <f t="shared" ref="S6426" si="16987">IF(COUNTA(Y6424:DP6427)=0,0,HLOOKUP(S6424,Y6424:DP6427,3,FALSE))</f>
        <v>1000</v>
      </c>
      <c r="T6426" s="93"/>
      <c r="U6426" s="94">
        <f t="array" ref="U6426">IF(COUNTA(Y6424:DP6427)=0,0,IF(ISERROR(HLOOKUP(U6427,Y6427:DP6427,1,FALSE)),0,INDEX(Y6426:DP6426,MATCH(U6425&amp;U6427,Y6425:DP6425&amp;Y6427:DP6427,0))))</f>
        <v>0</v>
      </c>
      <c r="V6426" s="94">
        <f t="array" ref="V6426">IF(COUNTA(Y6424:DP6427)=0,0,IF(ISERROR(HLOOKUP(V6427,Y6427:DP6427,1,FALSE)),0,INDEX(Y6426:DP6426,MATCH(V6425&amp;V6427,Y6425:DP6425&amp;Y6427:DP6427,0))))</f>
        <v>0</v>
      </c>
      <c r="W6426" s="95"/>
      <c r="X6426" s="108"/>
      <c r="Y6426" s="143">
        <v>1000</v>
      </c>
      <c r="Z6426" s="143">
        <v>1000</v>
      </c>
    </row>
    <row r="6427" spans="2:26" ht="13.9" thickBot="1">
      <c r="B6427" s="96"/>
      <c r="C6427" s="97"/>
      <c r="D6427" s="96"/>
      <c r="E6427" s="96"/>
      <c r="F6427" s="96"/>
      <c r="G6427" s="96"/>
      <c r="H6427" s="96"/>
      <c r="I6427" s="96"/>
      <c r="J6427" s="96"/>
      <c r="K6427" s="96"/>
      <c r="L6427" s="96"/>
      <c r="M6427" s="96"/>
      <c r="N6427" s="96"/>
      <c r="O6427" s="96"/>
      <c r="P6427" s="97"/>
      <c r="Q6427" s="218"/>
      <c r="R6427" s="98" t="str">
        <f t="shared" ref="R6427" si="16988">IF(COUNTA(Y6424:DP6427)=0,"none",HLOOKUP(R6425,Y6425:DP6427,3,FALSE))</f>
        <v>www (-30%)</v>
      </c>
      <c r="S6427" s="99" t="str">
        <f t="shared" ref="S6427" si="16989">IF(COUNTA(Y6424:DP6427)=0,"none",HLOOKUP(S6424,Y6424:DP6427,4,FALSE))</f>
        <v>www (-30%)</v>
      </c>
      <c r="T6427" s="100"/>
      <c r="U6427" s="100">
        <f t="array" ref="U6427">IF(COUNTA(Y6424:DP6427)=0,"none",IF($U$2="WAHR",$W$3,Abfrage!$F$4))</f>
        <v>0</v>
      </c>
      <c r="V6427" s="100">
        <f t="array" ref="V6427">IF(COUNTA(Y6424:DP6427)=0,"none",IF($U$2="WAHR",$W$3,Abfrage!$F$4))</f>
        <v>0</v>
      </c>
      <c r="W6427" s="100">
        <f t="array" ref="W6427">IF(COUNTA(Y6424:DP6427)=0,"none",IF($U$2="WAHR",$W$3,Abfrage!$F$4))</f>
        <v>0</v>
      </c>
      <c r="X6427" s="109"/>
      <c r="Y6427" s="144" t="s">
        <v>43</v>
      </c>
      <c r="Z6427" s="144" t="s">
        <v>43</v>
      </c>
    </row>
    <row r="6428" spans="2:26">
      <c r="B6428" s="75" t="s">
        <v>3925</v>
      </c>
      <c r="C6428" s="76">
        <v>1000410245</v>
      </c>
      <c r="D6428" s="75" t="s">
        <v>95</v>
      </c>
      <c r="E6428" s="75" t="s">
        <v>148</v>
      </c>
      <c r="F6428" s="75" t="s">
        <v>96</v>
      </c>
      <c r="G6428" s="75" t="s">
        <v>306</v>
      </c>
      <c r="H6428" s="75" t="s">
        <v>50</v>
      </c>
      <c r="I6428" s="75" t="s">
        <v>51</v>
      </c>
      <c r="J6428" s="75" t="s">
        <v>3926</v>
      </c>
      <c r="K6428" s="75" t="s">
        <v>523</v>
      </c>
      <c r="L6428" s="75" t="s">
        <v>326</v>
      </c>
      <c r="M6428" s="75" t="s">
        <v>313</v>
      </c>
      <c r="N6428" s="75" t="s">
        <v>327</v>
      </c>
      <c r="O6428" s="75" t="s">
        <v>306</v>
      </c>
      <c r="P6428" s="76" t="s">
        <v>306</v>
      </c>
      <c r="Q6428" s="216"/>
      <c r="R6428" s="77">
        <f t="shared" ref="R6428" si="16990">IF(COUNTA(Y6428:DP6431)=0,"01.01.1900",INDEX(Y6428:DP6428,MATCH(R6429,Y6429:DP6429,0)))</f>
        <v>45153</v>
      </c>
      <c r="S6428" s="78">
        <f t="shared" ref="S6428" si="16991">IF(COUNTA(Y6428:DP6431)=0,"01.01.1900",MAX(Y6428:DP6428))</f>
        <v>45153</v>
      </c>
      <c r="T6428" s="79"/>
      <c r="U6428" s="80" t="str">
        <f t="array" ref="U6428">IF(COUNTA(Y6428:DP6431)=0,"01.01.1900",IF(ISERROR(HLOOKUP(U6431,Y6431:DP6431,1,FALSE)),"01.01.1900",INDEX(Y6428:DP6428,MATCH(U6429&amp;U6431,Y6429:DP6429&amp;Y6431:DP6431,0))))</f>
        <v>01.01.1900</v>
      </c>
      <c r="V6428" s="81">
        <f t="shared" ref="V6428" si="16992">IF(COUNTA(Y6428:DP6431)=0,"01.01.1900",_xlfn.MAXIFS(Y6428:DP6428,Y6431:DP6431,V6431))</f>
        <v>0</v>
      </c>
      <c r="W6428" s="82"/>
      <c r="X6428" s="106"/>
      <c r="Y6428" s="141">
        <v>45153</v>
      </c>
      <c r="Z6428" s="141">
        <v>45153</v>
      </c>
    </row>
    <row r="6429" spans="2:26">
      <c r="B6429" s="83"/>
      <c r="C6429" s="84"/>
      <c r="D6429" s="83"/>
      <c r="E6429" s="83"/>
      <c r="F6429" s="83"/>
      <c r="G6429" s="83"/>
      <c r="H6429" s="83"/>
      <c r="I6429" s="83"/>
      <c r="J6429" s="83"/>
      <c r="K6429" s="83"/>
      <c r="L6429" s="83"/>
      <c r="M6429" s="83"/>
      <c r="N6429" s="83"/>
      <c r="O6429" s="83"/>
      <c r="P6429" s="84"/>
      <c r="Q6429" s="217"/>
      <c r="R6429" s="85">
        <f t="shared" ref="R6429" si="16993">IF(COUNTA(Y6428:DP6431)=0,0,MIN(Y6429:DP6429))</f>
        <v>5.8099999999999999E-2</v>
      </c>
      <c r="S6429" s="86">
        <f t="shared" ref="S6429" si="16994">IF(COUNTA(Y6428:DP6431)=0,0,HLOOKUP(S6428,Y6428:DP6431,2,FALSE))</f>
        <v>5.8099999999999999E-2</v>
      </c>
      <c r="T6429" s="87">
        <f t="shared" ref="T6429" si="16995">IF(COUNTA(Y6428:DP6431)=0,0,AVERAGE(Y6429:DP6429))</f>
        <v>5.8099999999999999E-2</v>
      </c>
      <c r="U6429" s="88">
        <f t="shared" ref="U6429" si="16996">IF(COUNTA(Y6428:DP6431)=0,0,_xlfn.MINIFS(Y6429:DP6429,Y6431:DP6431,U6431))</f>
        <v>0</v>
      </c>
      <c r="V6429" s="89">
        <f t="array" ref="V6429">IF(COUNTA(Y6428:DP6431)=0,0,IF(ISERROR(HLOOKUP(V6431,Y6431:DP6431,1,FALSE)),0,INDEX(Y6429:DP6429,MATCH(V6428&amp;V6431,Y6428:DP6428&amp;Y6431:DP6431,0))))</f>
        <v>0</v>
      </c>
      <c r="W6429" s="90">
        <f t="array" ref="W6429">IF(COUNTA(Y6428:DP6431)=0,0,IF(ISERROR(HLOOKUP(W6431,Y6431:DP6431,1,FALSE)),0,AVERAGEIF(Y6431:DP6431,$W6431,Y6429:DP6429)))</f>
        <v>0</v>
      </c>
      <c r="X6429" s="107"/>
      <c r="Y6429" s="142">
        <v>5.8099999999999999E-2</v>
      </c>
      <c r="Z6429" s="142">
        <v>5.8099999999999999E-2</v>
      </c>
    </row>
    <row r="6430" spans="2:26">
      <c r="B6430" s="83"/>
      <c r="C6430" s="84"/>
      <c r="D6430" s="83"/>
      <c r="E6430" s="83"/>
      <c r="F6430" s="83"/>
      <c r="G6430" s="83"/>
      <c r="H6430" s="83"/>
      <c r="I6430" s="83"/>
      <c r="J6430" s="83"/>
      <c r="K6430" s="83"/>
      <c r="L6430" s="83"/>
      <c r="M6430" s="83"/>
      <c r="N6430" s="83"/>
      <c r="O6430" s="83"/>
      <c r="P6430" s="84"/>
      <c r="Q6430" s="217"/>
      <c r="R6430" s="91">
        <f t="shared" ref="R6430" si="16997">IF(COUNTA(Y6428:DP6431)=0,0,HLOOKUP(R6429,Y6429:DP6431,2,FALSE))</f>
        <v>1000</v>
      </c>
      <c r="S6430" s="92">
        <f t="shared" ref="S6430" si="16998">IF(COUNTA(Y6428:DP6431)=0,0,HLOOKUP(S6428,Y6428:DP6431,3,FALSE))</f>
        <v>1000</v>
      </c>
      <c r="T6430" s="93"/>
      <c r="U6430" s="94">
        <f t="array" ref="U6430">IF(COUNTA(Y6428:DP6431)=0,0,IF(ISERROR(HLOOKUP(U6431,Y6431:DP6431,1,FALSE)),0,INDEX(Y6430:DP6430,MATCH(U6429&amp;U6431,Y6429:DP6429&amp;Y6431:DP6431,0))))</f>
        <v>0</v>
      </c>
      <c r="V6430" s="94">
        <f t="array" ref="V6430">IF(COUNTA(Y6428:DP6431)=0,0,IF(ISERROR(HLOOKUP(V6431,Y6431:DP6431,1,FALSE)),0,INDEX(Y6430:DP6430,MATCH(V6429&amp;V6431,Y6429:DP6429&amp;Y6431:DP6431,0))))</f>
        <v>0</v>
      </c>
      <c r="W6430" s="95"/>
      <c r="X6430" s="108"/>
      <c r="Y6430" s="143">
        <v>1000</v>
      </c>
      <c r="Z6430" s="143">
        <v>1000</v>
      </c>
    </row>
    <row r="6431" spans="2:26" ht="13.9" thickBot="1">
      <c r="B6431" s="96"/>
      <c r="C6431" s="97"/>
      <c r="D6431" s="96"/>
      <c r="E6431" s="96"/>
      <c r="F6431" s="96"/>
      <c r="G6431" s="96"/>
      <c r="H6431" s="96"/>
      <c r="I6431" s="96"/>
      <c r="J6431" s="96"/>
      <c r="K6431" s="96"/>
      <c r="L6431" s="96"/>
      <c r="M6431" s="96"/>
      <c r="N6431" s="96"/>
      <c r="O6431" s="96"/>
      <c r="P6431" s="97"/>
      <c r="Q6431" s="218"/>
      <c r="R6431" s="98" t="str">
        <f t="shared" ref="R6431" si="16999">IF(COUNTA(Y6428:DP6431)=0,"none",HLOOKUP(R6429,Y6429:DP6431,3,FALSE))</f>
        <v>www (-30%)</v>
      </c>
      <c r="S6431" s="99" t="str">
        <f t="shared" ref="S6431" si="17000">IF(COUNTA(Y6428:DP6431)=0,"none",HLOOKUP(S6428,Y6428:DP6431,4,FALSE))</f>
        <v>www (-30%)</v>
      </c>
      <c r="T6431" s="100"/>
      <c r="U6431" s="100">
        <f t="array" ref="U6431">IF(COUNTA(Y6428:DP6431)=0,"none",IF($U$2="WAHR",$W$3,Abfrage!$F$4))</f>
        <v>0</v>
      </c>
      <c r="V6431" s="100">
        <f t="array" ref="V6431">IF(COUNTA(Y6428:DP6431)=0,"none",IF($U$2="WAHR",$W$3,Abfrage!$F$4))</f>
        <v>0</v>
      </c>
      <c r="W6431" s="100">
        <f t="array" ref="W6431">IF(COUNTA(Y6428:DP6431)=0,"none",IF($U$2="WAHR",$W$3,Abfrage!$F$4))</f>
        <v>0</v>
      </c>
      <c r="X6431" s="109"/>
      <c r="Y6431" s="144" t="s">
        <v>43</v>
      </c>
      <c r="Z6431" s="144" t="s">
        <v>43</v>
      </c>
    </row>
    <row r="6432" spans="2:26">
      <c r="B6432" s="75" t="s">
        <v>3927</v>
      </c>
      <c r="C6432" s="76">
        <v>1000410246</v>
      </c>
      <c r="D6432" s="75" t="s">
        <v>95</v>
      </c>
      <c r="E6432" s="75" t="s">
        <v>148</v>
      </c>
      <c r="F6432" s="75" t="s">
        <v>96</v>
      </c>
      <c r="G6432" s="75" t="s">
        <v>306</v>
      </c>
      <c r="H6432" s="75" t="e">
        <v>#N/A</v>
      </c>
      <c r="I6432" s="75" t="s">
        <v>51</v>
      </c>
      <c r="J6432" s="75" t="s">
        <v>3928</v>
      </c>
      <c r="K6432" s="75" t="s">
        <v>325</v>
      </c>
      <c r="L6432" s="75" t="s">
        <v>327</v>
      </c>
      <c r="M6432" s="75" t="s">
        <v>306</v>
      </c>
      <c r="N6432" s="75" t="s">
        <v>306</v>
      </c>
      <c r="O6432" s="75" t="s">
        <v>306</v>
      </c>
      <c r="P6432" s="76" t="s">
        <v>306</v>
      </c>
      <c r="Q6432" s="216"/>
      <c r="R6432" s="77" t="str">
        <f t="shared" ref="R6432" si="17001">IF(COUNTA(Y6432:DP6435)=0,"01.01.1900",INDEX(Y6432:DP6432,MATCH(R6433,Y6433:DP6433,0)))</f>
        <v>01.01.1900</v>
      </c>
      <c r="S6432" s="78" t="str">
        <f t="shared" ref="S6432" si="17002">IF(COUNTA(Y6432:DP6435)=0,"01.01.1900",MAX(Y6432:DP6432))</f>
        <v>01.01.1900</v>
      </c>
      <c r="T6432" s="79"/>
      <c r="U6432" s="80" t="str">
        <f t="array" ref="U6432">IF(COUNTA(Y6432:DP6435)=0,"01.01.1900",IF(ISERROR(HLOOKUP(U6435,Y6435:DP6435,1,FALSE)),"01.01.1900",INDEX(Y6432:DP6432,MATCH(U6433&amp;U6435,Y6433:DP6433&amp;Y6435:DP6435,0))))</f>
        <v>01.01.1900</v>
      </c>
      <c r="V6432" s="81" t="str">
        <f t="shared" ref="V6432" si="17003">IF(COUNTA(Y6432:DP6435)=0,"01.01.1900",_xlfn.MAXIFS(Y6432:DP6432,Y6435:DP6435,V6435))</f>
        <v>01.01.1900</v>
      </c>
      <c r="W6432" s="82"/>
      <c r="X6432" s="106"/>
    </row>
    <row r="6433" spans="2:24">
      <c r="B6433" s="83"/>
      <c r="C6433" s="84"/>
      <c r="D6433" s="83"/>
      <c r="E6433" s="83"/>
      <c r="F6433" s="83"/>
      <c r="G6433" s="83"/>
      <c r="H6433" s="83"/>
      <c r="I6433" s="83"/>
      <c r="J6433" s="83"/>
      <c r="K6433" s="83"/>
      <c r="L6433" s="83"/>
      <c r="M6433" s="83"/>
      <c r="N6433" s="83"/>
      <c r="O6433" s="83"/>
      <c r="P6433" s="84"/>
      <c r="Q6433" s="217"/>
      <c r="R6433" s="85">
        <f t="shared" ref="R6433" si="17004">IF(COUNTA(Y6432:DP6435)=0,0,MIN(Y6433:DP6433))</f>
        <v>0</v>
      </c>
      <c r="S6433" s="86">
        <f t="shared" ref="S6433" si="17005">IF(COUNTA(Y6432:DP6435)=0,0,HLOOKUP(S6432,Y6432:DP6435,2,FALSE))</f>
        <v>0</v>
      </c>
      <c r="T6433" s="87">
        <f t="shared" ref="T6433" si="17006">IF(COUNTA(Y6432:DP6435)=0,0,AVERAGE(Y6433:DP6433))</f>
        <v>0</v>
      </c>
      <c r="U6433" s="88">
        <f t="shared" ref="U6433" si="17007">IF(COUNTA(Y6432:DP6435)=0,0,_xlfn.MINIFS(Y6433:DP6433,Y6435:DP6435,U6435))</f>
        <v>0</v>
      </c>
      <c r="V6433" s="89">
        <f t="array" ref="V6433">IF(COUNTA(Y6432:DP6435)=0,0,IF(ISERROR(HLOOKUP(V6435,Y6435:DP6435,1,FALSE)),0,INDEX(Y6433:DP6433,MATCH(V6432&amp;V6435,Y6432:DP6432&amp;Y6435:DP6435,0))))</f>
        <v>0</v>
      </c>
      <c r="W6433" s="90">
        <f t="array" ref="W6433">IF(COUNTA(Y6432:DP6435)=0,0,IF(ISERROR(HLOOKUP(W6435,Y6435:DP6435,1,FALSE)),0,AVERAGEIF(Y6435:DP6435,$W6435,Y6433:DP6433)))</f>
        <v>0</v>
      </c>
      <c r="X6433" s="107"/>
    </row>
    <row r="6434" spans="2:24">
      <c r="B6434" s="83"/>
      <c r="C6434" s="84"/>
      <c r="D6434" s="83"/>
      <c r="E6434" s="83"/>
      <c r="F6434" s="83"/>
      <c r="G6434" s="83"/>
      <c r="H6434" s="83"/>
      <c r="I6434" s="83"/>
      <c r="J6434" s="83"/>
      <c r="K6434" s="83"/>
      <c r="L6434" s="83"/>
      <c r="M6434" s="83"/>
      <c r="N6434" s="83"/>
      <c r="O6434" s="83"/>
      <c r="P6434" s="84"/>
      <c r="Q6434" s="217"/>
      <c r="R6434" s="91">
        <f t="shared" ref="R6434" si="17008">IF(COUNTA(Y6432:DP6435)=0,0,HLOOKUP(R6433,Y6433:DP6435,2,FALSE))</f>
        <v>0</v>
      </c>
      <c r="S6434" s="92">
        <f t="shared" ref="S6434" si="17009">IF(COUNTA(Y6432:DP6435)=0,0,HLOOKUP(S6432,Y6432:DP6435,3,FALSE))</f>
        <v>0</v>
      </c>
      <c r="T6434" s="93"/>
      <c r="U6434" s="94">
        <f t="array" ref="U6434">IF(COUNTA(Y6432:DP6435)=0,0,IF(ISERROR(HLOOKUP(U6435,Y6435:DP6435,1,FALSE)),0,INDEX(Y6434:DP6434,MATCH(U6433&amp;U6435,Y6433:DP6433&amp;Y6435:DP6435,0))))</f>
        <v>0</v>
      </c>
      <c r="V6434" s="94">
        <f t="array" ref="V6434">IF(COUNTA(Y6432:DP6435)=0,0,IF(ISERROR(HLOOKUP(V6435,Y6435:DP6435,1,FALSE)),0,INDEX(Y6434:DP6434,MATCH(V6433&amp;V6435,Y6433:DP6433&amp;Y6435:DP6435,0))))</f>
        <v>0</v>
      </c>
      <c r="W6434" s="95"/>
      <c r="X6434" s="108"/>
    </row>
    <row r="6435" spans="2:24" ht="13.9" thickBot="1">
      <c r="B6435" s="96"/>
      <c r="C6435" s="97"/>
      <c r="D6435" s="96"/>
      <c r="E6435" s="96"/>
      <c r="F6435" s="96"/>
      <c r="G6435" s="96"/>
      <c r="H6435" s="96"/>
      <c r="I6435" s="96"/>
      <c r="J6435" s="96"/>
      <c r="K6435" s="96"/>
      <c r="L6435" s="96"/>
      <c r="M6435" s="96"/>
      <c r="N6435" s="96"/>
      <c r="O6435" s="96"/>
      <c r="P6435" s="97"/>
      <c r="Q6435" s="218"/>
      <c r="R6435" s="98" t="str">
        <f t="shared" ref="R6435" si="17010">IF(COUNTA(Y6432:DP6435)=0,"none",HLOOKUP(R6433,Y6433:DP6435,3,FALSE))</f>
        <v>none</v>
      </c>
      <c r="S6435" s="99" t="str">
        <f t="shared" ref="S6435" si="17011">IF(COUNTA(Y6432:DP6435)=0,"none",HLOOKUP(S6432,Y6432:DP6435,4,FALSE))</f>
        <v>none</v>
      </c>
      <c r="T6435" s="100"/>
      <c r="U6435" s="100" t="str">
        <f t="array" ref="U6435">IF(COUNTA(Y6432:DP6435)=0,"none",IF($U$2="WAHR",$W$3,Abfrage!$F$4))</f>
        <v>none</v>
      </c>
      <c r="V6435" s="100" t="str">
        <f t="array" ref="V6435">IF(COUNTA(Y6432:DP6435)=0,"none",IF($U$2="WAHR",$W$3,Abfrage!$F$4))</f>
        <v>none</v>
      </c>
      <c r="W6435" s="100" t="str">
        <f t="array" ref="W6435">IF(COUNTA(Y6432:DP6435)=0,"none",IF($U$2="WAHR",$W$3,Abfrage!$F$4))</f>
        <v>none</v>
      </c>
      <c r="X6435" s="109"/>
    </row>
    <row r="6436" spans="2:24">
      <c r="B6436" s="75" t="s">
        <v>3929</v>
      </c>
      <c r="C6436" s="76">
        <v>1000409863</v>
      </c>
      <c r="D6436" s="75" t="s">
        <v>95</v>
      </c>
      <c r="E6436" s="75" t="s">
        <v>175</v>
      </c>
      <c r="F6436" s="75" t="s">
        <v>97</v>
      </c>
      <c r="G6436" s="75" t="s">
        <v>97</v>
      </c>
      <c r="H6436" s="75" t="e">
        <v>#N/A</v>
      </c>
      <c r="I6436" s="75" t="s">
        <v>41</v>
      </c>
      <c r="J6436" s="75" t="s">
        <v>3930</v>
      </c>
      <c r="K6436" s="75" t="s">
        <v>306</v>
      </c>
      <c r="L6436" s="75" t="s">
        <v>306</v>
      </c>
      <c r="M6436" s="75" t="s">
        <v>307</v>
      </c>
      <c r="N6436" s="75" t="s">
        <v>352</v>
      </c>
      <c r="O6436" s="75" t="s">
        <v>309</v>
      </c>
      <c r="P6436" s="76" t="s">
        <v>306</v>
      </c>
      <c r="Q6436" s="216"/>
      <c r="R6436" s="77" t="str">
        <f t="shared" ref="R6436" si="17012">IF(COUNTA(Y6436:DP6439)=0,"01.01.1900",INDEX(Y6436:DP6436,MATCH(R6437,Y6437:DP6437,0)))</f>
        <v>01.01.1900</v>
      </c>
      <c r="S6436" s="78" t="str">
        <f t="shared" ref="S6436" si="17013">IF(COUNTA(Y6436:DP6439)=0,"01.01.1900",MAX(Y6436:DP6436))</f>
        <v>01.01.1900</v>
      </c>
      <c r="T6436" s="79"/>
      <c r="U6436" s="80" t="str">
        <f t="array" ref="U6436">IF(COUNTA(Y6436:DP6439)=0,"01.01.1900",IF(ISERROR(HLOOKUP(U6439,Y6439:DP6439,1,FALSE)),"01.01.1900",INDEX(Y6436:DP6436,MATCH(U6437&amp;U6439,Y6437:DP6437&amp;Y6439:DP6439,0))))</f>
        <v>01.01.1900</v>
      </c>
      <c r="V6436" s="81" t="str">
        <f t="shared" ref="V6436" si="17014">IF(COUNTA(Y6436:DP6439)=0,"01.01.1900",_xlfn.MAXIFS(Y6436:DP6436,Y6439:DP6439,V6439))</f>
        <v>01.01.1900</v>
      </c>
      <c r="W6436" s="82"/>
      <c r="X6436" s="106"/>
    </row>
    <row r="6437" spans="2:24">
      <c r="B6437" s="83"/>
      <c r="C6437" s="84"/>
      <c r="D6437" s="83"/>
      <c r="E6437" s="83"/>
      <c r="F6437" s="83"/>
      <c r="G6437" s="83"/>
      <c r="H6437" s="83"/>
      <c r="I6437" s="83"/>
      <c r="J6437" s="83"/>
      <c r="K6437" s="83"/>
      <c r="L6437" s="83"/>
      <c r="M6437" s="83"/>
      <c r="N6437" s="83"/>
      <c r="O6437" s="83"/>
      <c r="P6437" s="84"/>
      <c r="Q6437" s="217"/>
      <c r="R6437" s="85">
        <f t="shared" ref="R6437" si="17015">IF(COUNTA(Y6436:DP6439)=0,0,MIN(Y6437:DP6437))</f>
        <v>0</v>
      </c>
      <c r="S6437" s="86">
        <f t="shared" ref="S6437" si="17016">IF(COUNTA(Y6436:DP6439)=0,0,HLOOKUP(S6436,Y6436:DP6439,2,FALSE))</f>
        <v>0</v>
      </c>
      <c r="T6437" s="87">
        <f t="shared" ref="T6437" si="17017">IF(COUNTA(Y6436:DP6439)=0,0,AVERAGE(Y6437:DP6437))</f>
        <v>0</v>
      </c>
      <c r="U6437" s="88">
        <f t="shared" ref="U6437" si="17018">IF(COUNTA(Y6436:DP6439)=0,0,_xlfn.MINIFS(Y6437:DP6437,Y6439:DP6439,U6439))</f>
        <v>0</v>
      </c>
      <c r="V6437" s="89">
        <f t="array" ref="V6437">IF(COUNTA(Y6436:DP6439)=0,0,IF(ISERROR(HLOOKUP(V6439,Y6439:DP6439,1,FALSE)),0,INDEX(Y6437:DP6437,MATCH(V6436&amp;V6439,Y6436:DP6436&amp;Y6439:DP6439,0))))</f>
        <v>0</v>
      </c>
      <c r="W6437" s="90">
        <f t="array" ref="W6437">IF(COUNTA(Y6436:DP6439)=0,0,IF(ISERROR(HLOOKUP(W6439,Y6439:DP6439,1,FALSE)),0,AVERAGEIF(Y6439:DP6439,$W6439,Y6437:DP6437)))</f>
        <v>0</v>
      </c>
      <c r="X6437" s="107"/>
    </row>
    <row r="6438" spans="2:24">
      <c r="B6438" s="83"/>
      <c r="C6438" s="84"/>
      <c r="D6438" s="83"/>
      <c r="E6438" s="83"/>
      <c r="F6438" s="83"/>
      <c r="G6438" s="83"/>
      <c r="H6438" s="83"/>
      <c r="I6438" s="83"/>
      <c r="J6438" s="83"/>
      <c r="K6438" s="83"/>
      <c r="L6438" s="83"/>
      <c r="M6438" s="83"/>
      <c r="N6438" s="83"/>
      <c r="O6438" s="83"/>
      <c r="P6438" s="84"/>
      <c r="Q6438" s="217"/>
      <c r="R6438" s="91">
        <f t="shared" ref="R6438" si="17019">IF(COUNTA(Y6436:DP6439)=0,0,HLOOKUP(R6437,Y6437:DP6439,2,FALSE))</f>
        <v>0</v>
      </c>
      <c r="S6438" s="92">
        <f t="shared" ref="S6438" si="17020">IF(COUNTA(Y6436:DP6439)=0,0,HLOOKUP(S6436,Y6436:DP6439,3,FALSE))</f>
        <v>0</v>
      </c>
      <c r="T6438" s="93"/>
      <c r="U6438" s="94">
        <f t="array" ref="U6438">IF(COUNTA(Y6436:DP6439)=0,0,IF(ISERROR(HLOOKUP(U6439,Y6439:DP6439,1,FALSE)),0,INDEX(Y6438:DP6438,MATCH(U6437&amp;U6439,Y6437:DP6437&amp;Y6439:DP6439,0))))</f>
        <v>0</v>
      </c>
      <c r="V6438" s="94">
        <f t="array" ref="V6438">IF(COUNTA(Y6436:DP6439)=0,0,IF(ISERROR(HLOOKUP(V6439,Y6439:DP6439,1,FALSE)),0,INDEX(Y6438:DP6438,MATCH(V6437&amp;V6439,Y6437:DP6437&amp;Y6439:DP6439,0))))</f>
        <v>0</v>
      </c>
      <c r="W6438" s="95"/>
      <c r="X6438" s="108"/>
    </row>
    <row r="6439" spans="2:24" ht="13.9" thickBot="1">
      <c r="B6439" s="96"/>
      <c r="C6439" s="97"/>
      <c r="D6439" s="96"/>
      <c r="E6439" s="96"/>
      <c r="F6439" s="96"/>
      <c r="G6439" s="96"/>
      <c r="H6439" s="96"/>
      <c r="I6439" s="96"/>
      <c r="J6439" s="96"/>
      <c r="K6439" s="96"/>
      <c r="L6439" s="96"/>
      <c r="M6439" s="96"/>
      <c r="N6439" s="96"/>
      <c r="O6439" s="96"/>
      <c r="P6439" s="97"/>
      <c r="Q6439" s="218"/>
      <c r="R6439" s="98" t="str">
        <f t="shared" ref="R6439" si="17021">IF(COUNTA(Y6436:DP6439)=0,"none",HLOOKUP(R6437,Y6437:DP6439,3,FALSE))</f>
        <v>none</v>
      </c>
      <c r="S6439" s="99" t="str">
        <f t="shared" ref="S6439" si="17022">IF(COUNTA(Y6436:DP6439)=0,"none",HLOOKUP(S6436,Y6436:DP6439,4,FALSE))</f>
        <v>none</v>
      </c>
      <c r="T6439" s="100"/>
      <c r="U6439" s="100" t="str">
        <f t="array" ref="U6439">IF(COUNTA(Y6436:DP6439)=0,"none",IF($U$2="WAHR",$W$3,Abfrage!$F$4))</f>
        <v>none</v>
      </c>
      <c r="V6439" s="100" t="str">
        <f t="array" ref="V6439">IF(COUNTA(Y6436:DP6439)=0,"none",IF($U$2="WAHR",$W$3,Abfrage!$F$4))</f>
        <v>none</v>
      </c>
      <c r="W6439" s="100" t="str">
        <f t="array" ref="W6439">IF(COUNTA(Y6436:DP6439)=0,"none",IF($U$2="WAHR",$W$3,Abfrage!$F$4))</f>
        <v>none</v>
      </c>
      <c r="X6439" s="109"/>
    </row>
    <row r="6440" spans="2:24">
      <c r="B6440" s="75" t="s">
        <v>3931</v>
      </c>
      <c r="C6440" s="76">
        <v>1000409844</v>
      </c>
      <c r="D6440" s="75" t="s">
        <v>95</v>
      </c>
      <c r="E6440" s="75" t="s">
        <v>96</v>
      </c>
      <c r="F6440" s="75" t="s">
        <v>97</v>
      </c>
      <c r="G6440" s="75" t="s">
        <v>3675</v>
      </c>
      <c r="H6440" s="75" t="e">
        <v>#N/A</v>
      </c>
      <c r="I6440" s="75" t="s">
        <v>68</v>
      </c>
      <c r="J6440" s="75" t="s">
        <v>3932</v>
      </c>
      <c r="K6440" s="75" t="s">
        <v>306</v>
      </c>
      <c r="L6440" s="75" t="s">
        <v>306</v>
      </c>
      <c r="M6440" s="75" t="s">
        <v>313</v>
      </c>
      <c r="N6440" s="75" t="s">
        <v>393</v>
      </c>
      <c r="O6440" s="75" t="s">
        <v>306</v>
      </c>
      <c r="P6440" s="76" t="s">
        <v>306</v>
      </c>
      <c r="Q6440" s="216"/>
      <c r="R6440" s="77" t="str">
        <f t="shared" ref="R6440" si="17023">IF(COUNTA(Y6440:DP6443)=0,"01.01.1900",INDEX(Y6440:DP6440,MATCH(R6441,Y6441:DP6441,0)))</f>
        <v>01.01.1900</v>
      </c>
      <c r="S6440" s="78" t="str">
        <f t="shared" ref="S6440" si="17024">IF(COUNTA(Y6440:DP6443)=0,"01.01.1900",MAX(Y6440:DP6440))</f>
        <v>01.01.1900</v>
      </c>
      <c r="T6440" s="79"/>
      <c r="U6440" s="80" t="str">
        <f t="array" ref="U6440">IF(COUNTA(Y6440:DP6443)=0,"01.01.1900",IF(ISERROR(HLOOKUP(U6443,Y6443:DP6443,1,FALSE)),"01.01.1900",INDEX(Y6440:DP6440,MATCH(U6441&amp;U6443,Y6441:DP6441&amp;Y6443:DP6443,0))))</f>
        <v>01.01.1900</v>
      </c>
      <c r="V6440" s="81" t="str">
        <f t="shared" ref="V6440" si="17025">IF(COUNTA(Y6440:DP6443)=0,"01.01.1900",_xlfn.MAXIFS(Y6440:DP6440,Y6443:DP6443,V6443))</f>
        <v>01.01.1900</v>
      </c>
      <c r="W6440" s="82"/>
      <c r="X6440" s="106"/>
    </row>
    <row r="6441" spans="2:24">
      <c r="B6441" s="83"/>
      <c r="C6441" s="84"/>
      <c r="D6441" s="83"/>
      <c r="E6441" s="83"/>
      <c r="F6441" s="83"/>
      <c r="G6441" s="83"/>
      <c r="H6441" s="83"/>
      <c r="I6441" s="83"/>
      <c r="J6441" s="83"/>
      <c r="K6441" s="83"/>
      <c r="L6441" s="83"/>
      <c r="M6441" s="83"/>
      <c r="N6441" s="83"/>
      <c r="O6441" s="83"/>
      <c r="P6441" s="84"/>
      <c r="Q6441" s="217"/>
      <c r="R6441" s="85">
        <f t="shared" ref="R6441" si="17026">IF(COUNTA(Y6440:DP6443)=0,0,MIN(Y6441:DP6441))</f>
        <v>0</v>
      </c>
      <c r="S6441" s="86">
        <f t="shared" ref="S6441" si="17027">IF(COUNTA(Y6440:DP6443)=0,0,HLOOKUP(S6440,Y6440:DP6443,2,FALSE))</f>
        <v>0</v>
      </c>
      <c r="T6441" s="87">
        <f t="shared" ref="T6441" si="17028">IF(COUNTA(Y6440:DP6443)=0,0,AVERAGE(Y6441:DP6441))</f>
        <v>0</v>
      </c>
      <c r="U6441" s="88">
        <f t="shared" ref="U6441" si="17029">IF(COUNTA(Y6440:DP6443)=0,0,_xlfn.MINIFS(Y6441:DP6441,Y6443:DP6443,U6443))</f>
        <v>0</v>
      </c>
      <c r="V6441" s="89">
        <f t="array" ref="V6441">IF(COUNTA(Y6440:DP6443)=0,0,IF(ISERROR(HLOOKUP(V6443,Y6443:DP6443,1,FALSE)),0,INDEX(Y6441:DP6441,MATCH(V6440&amp;V6443,Y6440:DP6440&amp;Y6443:DP6443,0))))</f>
        <v>0</v>
      </c>
      <c r="W6441" s="90">
        <f t="array" ref="W6441">IF(COUNTA(Y6440:DP6443)=0,0,IF(ISERROR(HLOOKUP(W6443,Y6443:DP6443,1,FALSE)),0,AVERAGEIF(Y6443:DP6443,$W6443,Y6441:DP6441)))</f>
        <v>0</v>
      </c>
      <c r="X6441" s="107"/>
    </row>
    <row r="6442" spans="2:24">
      <c r="B6442" s="83"/>
      <c r="C6442" s="84"/>
      <c r="D6442" s="83"/>
      <c r="E6442" s="83"/>
      <c r="F6442" s="83"/>
      <c r="G6442" s="83"/>
      <c r="H6442" s="83"/>
      <c r="I6442" s="83"/>
      <c r="J6442" s="83"/>
      <c r="K6442" s="83"/>
      <c r="L6442" s="83"/>
      <c r="M6442" s="83"/>
      <c r="N6442" s="83"/>
      <c r="O6442" s="83"/>
      <c r="P6442" s="84"/>
      <c r="Q6442" s="217"/>
      <c r="R6442" s="91">
        <f t="shared" ref="R6442" si="17030">IF(COUNTA(Y6440:DP6443)=0,0,HLOOKUP(R6441,Y6441:DP6443,2,FALSE))</f>
        <v>0</v>
      </c>
      <c r="S6442" s="92">
        <f t="shared" ref="S6442" si="17031">IF(COUNTA(Y6440:DP6443)=0,0,HLOOKUP(S6440,Y6440:DP6443,3,FALSE))</f>
        <v>0</v>
      </c>
      <c r="T6442" s="93"/>
      <c r="U6442" s="94">
        <f t="array" ref="U6442">IF(COUNTA(Y6440:DP6443)=0,0,IF(ISERROR(HLOOKUP(U6443,Y6443:DP6443,1,FALSE)),0,INDEX(Y6442:DP6442,MATCH(U6441&amp;U6443,Y6441:DP6441&amp;Y6443:DP6443,0))))</f>
        <v>0</v>
      </c>
      <c r="V6442" s="94">
        <f t="array" ref="V6442">IF(COUNTA(Y6440:DP6443)=0,0,IF(ISERROR(HLOOKUP(V6443,Y6443:DP6443,1,FALSE)),0,INDEX(Y6442:DP6442,MATCH(V6441&amp;V6443,Y6441:DP6441&amp;Y6443:DP6443,0))))</f>
        <v>0</v>
      </c>
      <c r="W6442" s="95"/>
      <c r="X6442" s="108"/>
    </row>
    <row r="6443" spans="2:24" ht="13.9" thickBot="1">
      <c r="B6443" s="96"/>
      <c r="C6443" s="97"/>
      <c r="D6443" s="96"/>
      <c r="E6443" s="96"/>
      <c r="F6443" s="96"/>
      <c r="G6443" s="96"/>
      <c r="H6443" s="96"/>
      <c r="I6443" s="96"/>
      <c r="J6443" s="96"/>
      <c r="K6443" s="96"/>
      <c r="L6443" s="96"/>
      <c r="M6443" s="96"/>
      <c r="N6443" s="96"/>
      <c r="O6443" s="96"/>
      <c r="P6443" s="97"/>
      <c r="Q6443" s="218"/>
      <c r="R6443" s="98" t="str">
        <f t="shared" ref="R6443" si="17032">IF(COUNTA(Y6440:DP6443)=0,"none",HLOOKUP(R6441,Y6441:DP6443,3,FALSE))</f>
        <v>none</v>
      </c>
      <c r="S6443" s="99" t="str">
        <f t="shared" ref="S6443" si="17033">IF(COUNTA(Y6440:DP6443)=0,"none",HLOOKUP(S6440,Y6440:DP6443,4,FALSE))</f>
        <v>none</v>
      </c>
      <c r="T6443" s="100"/>
      <c r="U6443" s="100" t="str">
        <f t="array" ref="U6443">IF(COUNTA(Y6440:DP6443)=0,"none",IF($U$2="WAHR",$W$3,Abfrage!$F$4))</f>
        <v>none</v>
      </c>
      <c r="V6443" s="100" t="str">
        <f t="array" ref="V6443">IF(COUNTA(Y6440:DP6443)=0,"none",IF($U$2="WAHR",$W$3,Abfrage!$F$4))</f>
        <v>none</v>
      </c>
      <c r="W6443" s="100" t="str">
        <f t="array" ref="W6443">IF(COUNTA(Y6440:DP6443)=0,"none",IF($U$2="WAHR",$W$3,Abfrage!$F$4))</f>
        <v>none</v>
      </c>
      <c r="X6443" s="109"/>
    </row>
    <row r="6444" spans="2:24">
      <c r="B6444" s="75" t="s">
        <v>3933</v>
      </c>
      <c r="C6444" s="76">
        <v>1000409845</v>
      </c>
      <c r="D6444" s="75" t="s">
        <v>95</v>
      </c>
      <c r="E6444" s="75" t="s">
        <v>175</v>
      </c>
      <c r="F6444" s="75" t="s">
        <v>97</v>
      </c>
      <c r="G6444" s="75" t="s">
        <v>3675</v>
      </c>
      <c r="H6444" s="75" t="e">
        <v>#N/A</v>
      </c>
      <c r="I6444" s="75" t="s">
        <v>68</v>
      </c>
      <c r="J6444" s="75" t="s">
        <v>3934</v>
      </c>
      <c r="K6444" s="75" t="s">
        <v>306</v>
      </c>
      <c r="L6444" s="75" t="s">
        <v>306</v>
      </c>
      <c r="M6444" s="75" t="s">
        <v>307</v>
      </c>
      <c r="N6444" s="75" t="s">
        <v>393</v>
      </c>
      <c r="O6444" s="75" t="s">
        <v>306</v>
      </c>
      <c r="P6444" s="76" t="s">
        <v>306</v>
      </c>
      <c r="Q6444" s="216"/>
      <c r="R6444" s="77" t="str">
        <f t="shared" ref="R6444" si="17034">IF(COUNTA(Y6444:DP6447)=0,"01.01.1900",INDEX(Y6444:DP6444,MATCH(R6445,Y6445:DP6445,0)))</f>
        <v>01.01.1900</v>
      </c>
      <c r="S6444" s="78" t="str">
        <f t="shared" ref="S6444" si="17035">IF(COUNTA(Y6444:DP6447)=0,"01.01.1900",MAX(Y6444:DP6444))</f>
        <v>01.01.1900</v>
      </c>
      <c r="T6444" s="79"/>
      <c r="U6444" s="80" t="str">
        <f t="array" ref="U6444">IF(COUNTA(Y6444:DP6447)=0,"01.01.1900",IF(ISERROR(HLOOKUP(U6447,Y6447:DP6447,1,FALSE)),"01.01.1900",INDEX(Y6444:DP6444,MATCH(U6445&amp;U6447,Y6445:DP6445&amp;Y6447:DP6447,0))))</f>
        <v>01.01.1900</v>
      </c>
      <c r="V6444" s="81" t="str">
        <f t="shared" ref="V6444" si="17036">IF(COUNTA(Y6444:DP6447)=0,"01.01.1900",_xlfn.MAXIFS(Y6444:DP6444,Y6447:DP6447,V6447))</f>
        <v>01.01.1900</v>
      </c>
      <c r="W6444" s="82"/>
      <c r="X6444" s="106"/>
    </row>
    <row r="6445" spans="2:24">
      <c r="B6445" s="83"/>
      <c r="C6445" s="84"/>
      <c r="D6445" s="83"/>
      <c r="E6445" s="83"/>
      <c r="F6445" s="83"/>
      <c r="G6445" s="83"/>
      <c r="H6445" s="83"/>
      <c r="I6445" s="83"/>
      <c r="J6445" s="83"/>
      <c r="K6445" s="83"/>
      <c r="L6445" s="83"/>
      <c r="M6445" s="83"/>
      <c r="N6445" s="83"/>
      <c r="O6445" s="83"/>
      <c r="P6445" s="84"/>
      <c r="Q6445" s="217"/>
      <c r="R6445" s="85">
        <f t="shared" ref="R6445" si="17037">IF(COUNTA(Y6444:DP6447)=0,0,MIN(Y6445:DP6445))</f>
        <v>0</v>
      </c>
      <c r="S6445" s="86">
        <f t="shared" ref="S6445" si="17038">IF(COUNTA(Y6444:DP6447)=0,0,HLOOKUP(S6444,Y6444:DP6447,2,FALSE))</f>
        <v>0</v>
      </c>
      <c r="T6445" s="87">
        <f t="shared" ref="T6445" si="17039">IF(COUNTA(Y6444:DP6447)=0,0,AVERAGE(Y6445:DP6445))</f>
        <v>0</v>
      </c>
      <c r="U6445" s="88">
        <f t="shared" ref="U6445" si="17040">IF(COUNTA(Y6444:DP6447)=0,0,_xlfn.MINIFS(Y6445:DP6445,Y6447:DP6447,U6447))</f>
        <v>0</v>
      </c>
      <c r="V6445" s="89">
        <f t="array" ref="V6445">IF(COUNTA(Y6444:DP6447)=0,0,IF(ISERROR(HLOOKUP(V6447,Y6447:DP6447,1,FALSE)),0,INDEX(Y6445:DP6445,MATCH(V6444&amp;V6447,Y6444:DP6444&amp;Y6447:DP6447,0))))</f>
        <v>0</v>
      </c>
      <c r="W6445" s="90">
        <f t="array" ref="W6445">IF(COUNTA(Y6444:DP6447)=0,0,IF(ISERROR(HLOOKUP(W6447,Y6447:DP6447,1,FALSE)),0,AVERAGEIF(Y6447:DP6447,$W6447,Y6445:DP6445)))</f>
        <v>0</v>
      </c>
      <c r="X6445" s="107"/>
    </row>
    <row r="6446" spans="2:24">
      <c r="B6446" s="83"/>
      <c r="C6446" s="84"/>
      <c r="D6446" s="83"/>
      <c r="E6446" s="83"/>
      <c r="F6446" s="83"/>
      <c r="G6446" s="83"/>
      <c r="H6446" s="83"/>
      <c r="I6446" s="83"/>
      <c r="J6446" s="83"/>
      <c r="K6446" s="83"/>
      <c r="L6446" s="83"/>
      <c r="M6446" s="83"/>
      <c r="N6446" s="83"/>
      <c r="O6446" s="83"/>
      <c r="P6446" s="84"/>
      <c r="Q6446" s="217"/>
      <c r="R6446" s="91">
        <f t="shared" ref="R6446" si="17041">IF(COUNTA(Y6444:DP6447)=0,0,HLOOKUP(R6445,Y6445:DP6447,2,FALSE))</f>
        <v>0</v>
      </c>
      <c r="S6446" s="92">
        <f t="shared" ref="S6446" si="17042">IF(COUNTA(Y6444:DP6447)=0,0,HLOOKUP(S6444,Y6444:DP6447,3,FALSE))</f>
        <v>0</v>
      </c>
      <c r="T6446" s="93"/>
      <c r="U6446" s="94">
        <f t="array" ref="U6446">IF(COUNTA(Y6444:DP6447)=0,0,IF(ISERROR(HLOOKUP(U6447,Y6447:DP6447,1,FALSE)),0,INDEX(Y6446:DP6446,MATCH(U6445&amp;U6447,Y6445:DP6445&amp;Y6447:DP6447,0))))</f>
        <v>0</v>
      </c>
      <c r="V6446" s="94">
        <f t="array" ref="V6446">IF(COUNTA(Y6444:DP6447)=0,0,IF(ISERROR(HLOOKUP(V6447,Y6447:DP6447,1,FALSE)),0,INDEX(Y6446:DP6446,MATCH(V6445&amp;V6447,Y6445:DP6445&amp;Y6447:DP6447,0))))</f>
        <v>0</v>
      </c>
      <c r="W6446" s="95"/>
      <c r="X6446" s="108"/>
    </row>
    <row r="6447" spans="2:24" ht="13.9" thickBot="1">
      <c r="B6447" s="96"/>
      <c r="C6447" s="97"/>
      <c r="D6447" s="96"/>
      <c r="E6447" s="96"/>
      <c r="F6447" s="96"/>
      <c r="G6447" s="96"/>
      <c r="H6447" s="96"/>
      <c r="I6447" s="96"/>
      <c r="J6447" s="96"/>
      <c r="K6447" s="96"/>
      <c r="L6447" s="96"/>
      <c r="M6447" s="96"/>
      <c r="N6447" s="96"/>
      <c r="O6447" s="96"/>
      <c r="P6447" s="97"/>
      <c r="Q6447" s="218"/>
      <c r="R6447" s="98" t="str">
        <f t="shared" ref="R6447" si="17043">IF(COUNTA(Y6444:DP6447)=0,"none",HLOOKUP(R6445,Y6445:DP6447,3,FALSE))</f>
        <v>none</v>
      </c>
      <c r="S6447" s="99" t="str">
        <f t="shared" ref="S6447" si="17044">IF(COUNTA(Y6444:DP6447)=0,"none",HLOOKUP(S6444,Y6444:DP6447,4,FALSE))</f>
        <v>none</v>
      </c>
      <c r="T6447" s="100"/>
      <c r="U6447" s="100" t="str">
        <f t="array" ref="U6447">IF(COUNTA(Y6444:DP6447)=0,"none",IF($U$2="WAHR",$W$3,Abfrage!$F$4))</f>
        <v>none</v>
      </c>
      <c r="V6447" s="100" t="str">
        <f t="array" ref="V6447">IF(COUNTA(Y6444:DP6447)=0,"none",IF($U$2="WAHR",$W$3,Abfrage!$F$4))</f>
        <v>none</v>
      </c>
      <c r="W6447" s="100" t="str">
        <f t="array" ref="W6447">IF(COUNTA(Y6444:DP6447)=0,"none",IF($U$2="WAHR",$W$3,Abfrage!$F$4))</f>
        <v>none</v>
      </c>
      <c r="X6447" s="109"/>
    </row>
    <row r="6448" spans="2:24">
      <c r="B6448" s="75" t="s">
        <v>3935</v>
      </c>
      <c r="C6448" s="76">
        <v>1000410212</v>
      </c>
      <c r="D6448" s="75" t="s">
        <v>95</v>
      </c>
      <c r="E6448" s="75" t="s">
        <v>90</v>
      </c>
      <c r="F6448" s="75" t="s">
        <v>122</v>
      </c>
      <c r="G6448" s="75" t="s">
        <v>122</v>
      </c>
      <c r="H6448" s="75" t="e">
        <v>#N/A</v>
      </c>
      <c r="I6448" s="75" t="s">
        <v>68</v>
      </c>
      <c r="J6448" s="75" t="s">
        <v>3936</v>
      </c>
      <c r="K6448" s="75" t="s">
        <v>306</v>
      </c>
      <c r="L6448" s="75" t="s">
        <v>306</v>
      </c>
      <c r="M6448" s="75" t="s">
        <v>313</v>
      </c>
      <c r="N6448" s="75" t="s">
        <v>327</v>
      </c>
      <c r="O6448" s="75" t="s">
        <v>306</v>
      </c>
      <c r="P6448" s="76" t="s">
        <v>306</v>
      </c>
      <c r="Q6448" s="216"/>
      <c r="R6448" s="77" t="str">
        <f t="shared" ref="R6448" si="17045">IF(COUNTA(Y6448:DP6451)=0,"01.01.1900",INDEX(Y6448:DP6448,MATCH(R6449,Y6449:DP6449,0)))</f>
        <v>01.01.1900</v>
      </c>
      <c r="S6448" s="78" t="str">
        <f t="shared" ref="S6448" si="17046">IF(COUNTA(Y6448:DP6451)=0,"01.01.1900",MAX(Y6448:DP6448))</f>
        <v>01.01.1900</v>
      </c>
      <c r="T6448" s="79"/>
      <c r="U6448" s="80" t="str">
        <f t="array" ref="U6448">IF(COUNTA(Y6448:DP6451)=0,"01.01.1900",IF(ISERROR(HLOOKUP(U6451,Y6451:DP6451,1,FALSE)),"01.01.1900",INDEX(Y6448:DP6448,MATCH(U6449&amp;U6451,Y6449:DP6449&amp;Y6451:DP6451,0))))</f>
        <v>01.01.1900</v>
      </c>
      <c r="V6448" s="81" t="str">
        <f t="shared" ref="V6448" si="17047">IF(COUNTA(Y6448:DP6451)=0,"01.01.1900",_xlfn.MAXIFS(Y6448:DP6448,Y6451:DP6451,V6451))</f>
        <v>01.01.1900</v>
      </c>
      <c r="W6448" s="82"/>
      <c r="X6448" s="106"/>
    </row>
    <row r="6449" spans="2:24">
      <c r="B6449" s="83"/>
      <c r="C6449" s="84"/>
      <c r="D6449" s="83"/>
      <c r="E6449" s="83"/>
      <c r="F6449" s="83"/>
      <c r="G6449" s="83"/>
      <c r="H6449" s="83"/>
      <c r="I6449" s="83"/>
      <c r="J6449" s="83"/>
      <c r="K6449" s="83"/>
      <c r="L6449" s="83"/>
      <c r="M6449" s="83"/>
      <c r="N6449" s="83"/>
      <c r="O6449" s="83"/>
      <c r="P6449" s="84"/>
      <c r="Q6449" s="217"/>
      <c r="R6449" s="85">
        <f t="shared" ref="R6449" si="17048">IF(COUNTA(Y6448:DP6451)=0,0,MIN(Y6449:DP6449))</f>
        <v>0</v>
      </c>
      <c r="S6449" s="86">
        <f t="shared" ref="S6449" si="17049">IF(COUNTA(Y6448:DP6451)=0,0,HLOOKUP(S6448,Y6448:DP6451,2,FALSE))</f>
        <v>0</v>
      </c>
      <c r="T6449" s="87">
        <f t="shared" ref="T6449" si="17050">IF(COUNTA(Y6448:DP6451)=0,0,AVERAGE(Y6449:DP6449))</f>
        <v>0</v>
      </c>
      <c r="U6449" s="88">
        <f t="shared" ref="U6449" si="17051">IF(COUNTA(Y6448:DP6451)=0,0,_xlfn.MINIFS(Y6449:DP6449,Y6451:DP6451,U6451))</f>
        <v>0</v>
      </c>
      <c r="V6449" s="89">
        <f t="array" ref="V6449">IF(COUNTA(Y6448:DP6451)=0,0,IF(ISERROR(HLOOKUP(V6451,Y6451:DP6451,1,FALSE)),0,INDEX(Y6449:DP6449,MATCH(V6448&amp;V6451,Y6448:DP6448&amp;Y6451:DP6451,0))))</f>
        <v>0</v>
      </c>
      <c r="W6449" s="90">
        <f t="array" ref="W6449">IF(COUNTA(Y6448:DP6451)=0,0,IF(ISERROR(HLOOKUP(W6451,Y6451:DP6451,1,FALSE)),0,AVERAGEIF(Y6451:DP6451,$W6451,Y6449:DP6449)))</f>
        <v>0</v>
      </c>
      <c r="X6449" s="107"/>
    </row>
    <row r="6450" spans="2:24">
      <c r="B6450" s="83"/>
      <c r="C6450" s="84"/>
      <c r="D6450" s="83"/>
      <c r="E6450" s="83"/>
      <c r="F6450" s="83"/>
      <c r="G6450" s="83"/>
      <c r="H6450" s="83"/>
      <c r="I6450" s="83"/>
      <c r="J6450" s="83"/>
      <c r="K6450" s="83"/>
      <c r="L6450" s="83"/>
      <c r="M6450" s="83"/>
      <c r="N6450" s="83"/>
      <c r="O6450" s="83"/>
      <c r="P6450" s="84"/>
      <c r="Q6450" s="217"/>
      <c r="R6450" s="91">
        <f t="shared" ref="R6450" si="17052">IF(COUNTA(Y6448:DP6451)=0,0,HLOOKUP(R6449,Y6449:DP6451,2,FALSE))</f>
        <v>0</v>
      </c>
      <c r="S6450" s="92">
        <f t="shared" ref="S6450" si="17053">IF(COUNTA(Y6448:DP6451)=0,0,HLOOKUP(S6448,Y6448:DP6451,3,FALSE))</f>
        <v>0</v>
      </c>
      <c r="T6450" s="93"/>
      <c r="U6450" s="94">
        <f t="array" ref="U6450">IF(COUNTA(Y6448:DP6451)=0,0,IF(ISERROR(HLOOKUP(U6451,Y6451:DP6451,1,FALSE)),0,INDEX(Y6450:DP6450,MATCH(U6449&amp;U6451,Y6449:DP6449&amp;Y6451:DP6451,0))))</f>
        <v>0</v>
      </c>
      <c r="V6450" s="94">
        <f t="array" ref="V6450">IF(COUNTA(Y6448:DP6451)=0,0,IF(ISERROR(HLOOKUP(V6451,Y6451:DP6451,1,FALSE)),0,INDEX(Y6450:DP6450,MATCH(V6449&amp;V6451,Y6449:DP6449&amp;Y6451:DP6451,0))))</f>
        <v>0</v>
      </c>
      <c r="W6450" s="95"/>
      <c r="X6450" s="108"/>
    </row>
    <row r="6451" spans="2:24" ht="13.9" thickBot="1">
      <c r="B6451" s="96"/>
      <c r="C6451" s="97"/>
      <c r="D6451" s="96"/>
      <c r="E6451" s="96"/>
      <c r="F6451" s="96"/>
      <c r="G6451" s="96"/>
      <c r="H6451" s="96"/>
      <c r="I6451" s="96"/>
      <c r="J6451" s="96"/>
      <c r="K6451" s="96"/>
      <c r="L6451" s="96"/>
      <c r="M6451" s="96"/>
      <c r="N6451" s="96"/>
      <c r="O6451" s="96"/>
      <c r="P6451" s="97"/>
      <c r="Q6451" s="218"/>
      <c r="R6451" s="98" t="str">
        <f t="shared" ref="R6451" si="17054">IF(COUNTA(Y6448:DP6451)=0,"none",HLOOKUP(R6449,Y6449:DP6451,3,FALSE))</f>
        <v>none</v>
      </c>
      <c r="S6451" s="99" t="str">
        <f t="shared" ref="S6451" si="17055">IF(COUNTA(Y6448:DP6451)=0,"none",HLOOKUP(S6448,Y6448:DP6451,4,FALSE))</f>
        <v>none</v>
      </c>
      <c r="T6451" s="100"/>
      <c r="U6451" s="100" t="str">
        <f t="array" ref="U6451">IF(COUNTA(Y6448:DP6451)=0,"none",IF($U$2="WAHR",$W$3,Abfrage!$F$4))</f>
        <v>none</v>
      </c>
      <c r="V6451" s="100" t="str">
        <f t="array" ref="V6451">IF(COUNTA(Y6448:DP6451)=0,"none",IF($U$2="WAHR",$W$3,Abfrage!$F$4))</f>
        <v>none</v>
      </c>
      <c r="W6451" s="100" t="str">
        <f t="array" ref="W6451">IF(COUNTA(Y6448:DP6451)=0,"none",IF($U$2="WAHR",$W$3,Abfrage!$F$4))</f>
        <v>none</v>
      </c>
      <c r="X6451" s="109"/>
    </row>
    <row r="6452" spans="2:24">
      <c r="B6452" s="75" t="s">
        <v>3937</v>
      </c>
      <c r="C6452" s="76">
        <v>1000411171</v>
      </c>
      <c r="D6452" s="75" t="s">
        <v>95</v>
      </c>
      <c r="E6452" s="75" t="s">
        <v>96</v>
      </c>
      <c r="F6452" s="75" t="s">
        <v>97</v>
      </c>
      <c r="G6452" s="75" t="s">
        <v>97</v>
      </c>
      <c r="H6452" s="75" t="e">
        <v>#N/A</v>
      </c>
      <c r="I6452" s="75" t="s">
        <v>433</v>
      </c>
      <c r="J6452" s="75" t="s">
        <v>3938</v>
      </c>
      <c r="K6452" s="75" t="s">
        <v>306</v>
      </c>
      <c r="L6452" s="75" t="s">
        <v>306</v>
      </c>
      <c r="M6452" s="75" t="s">
        <v>313</v>
      </c>
      <c r="N6452" s="75" t="s">
        <v>352</v>
      </c>
      <c r="O6452" s="75" t="s">
        <v>309</v>
      </c>
      <c r="P6452" s="76" t="s">
        <v>306</v>
      </c>
      <c r="Q6452" s="216"/>
      <c r="R6452" s="77" t="str">
        <f t="shared" ref="R6452" si="17056">IF(COUNTA(Y6452:DP6455)=0,"01.01.1900",INDEX(Y6452:DP6452,MATCH(R6453,Y6453:DP6453,0)))</f>
        <v>01.01.1900</v>
      </c>
      <c r="S6452" s="78" t="str">
        <f t="shared" ref="S6452" si="17057">IF(COUNTA(Y6452:DP6455)=0,"01.01.1900",MAX(Y6452:DP6452))</f>
        <v>01.01.1900</v>
      </c>
      <c r="T6452" s="79"/>
      <c r="U6452" s="80" t="str">
        <f t="array" ref="U6452">IF(COUNTA(Y6452:DP6455)=0,"01.01.1900",IF(ISERROR(HLOOKUP(U6455,Y6455:DP6455,1,FALSE)),"01.01.1900",INDEX(Y6452:DP6452,MATCH(U6453&amp;U6455,Y6453:DP6453&amp;Y6455:DP6455,0))))</f>
        <v>01.01.1900</v>
      </c>
      <c r="V6452" s="81" t="str">
        <f t="shared" ref="V6452" si="17058">IF(COUNTA(Y6452:DP6455)=0,"01.01.1900",_xlfn.MAXIFS(Y6452:DP6452,Y6455:DP6455,V6455))</f>
        <v>01.01.1900</v>
      </c>
      <c r="W6452" s="82"/>
      <c r="X6452" s="106"/>
    </row>
    <row r="6453" spans="2:24">
      <c r="B6453" s="83"/>
      <c r="C6453" s="84"/>
      <c r="D6453" s="83"/>
      <c r="E6453" s="83"/>
      <c r="F6453" s="83"/>
      <c r="G6453" s="83"/>
      <c r="H6453" s="83"/>
      <c r="I6453" s="83"/>
      <c r="J6453" s="83"/>
      <c r="K6453" s="83"/>
      <c r="L6453" s="83"/>
      <c r="M6453" s="83"/>
      <c r="N6453" s="83"/>
      <c r="O6453" s="83"/>
      <c r="P6453" s="84"/>
      <c r="Q6453" s="217"/>
      <c r="R6453" s="85">
        <f t="shared" ref="R6453" si="17059">IF(COUNTA(Y6452:DP6455)=0,0,MIN(Y6453:DP6453))</f>
        <v>0</v>
      </c>
      <c r="S6453" s="86">
        <f t="shared" ref="S6453" si="17060">IF(COUNTA(Y6452:DP6455)=0,0,HLOOKUP(S6452,Y6452:DP6455,2,FALSE))</f>
        <v>0</v>
      </c>
      <c r="T6453" s="87">
        <f t="shared" ref="T6453" si="17061">IF(COUNTA(Y6452:DP6455)=0,0,AVERAGE(Y6453:DP6453))</f>
        <v>0</v>
      </c>
      <c r="U6453" s="88">
        <f t="shared" ref="U6453" si="17062">IF(COUNTA(Y6452:DP6455)=0,0,_xlfn.MINIFS(Y6453:DP6453,Y6455:DP6455,U6455))</f>
        <v>0</v>
      </c>
      <c r="V6453" s="89">
        <f t="array" ref="V6453">IF(COUNTA(Y6452:DP6455)=0,0,IF(ISERROR(HLOOKUP(V6455,Y6455:DP6455,1,FALSE)),0,INDEX(Y6453:DP6453,MATCH(V6452&amp;V6455,Y6452:DP6452&amp;Y6455:DP6455,0))))</f>
        <v>0</v>
      </c>
      <c r="W6453" s="90">
        <f t="array" ref="W6453">IF(COUNTA(Y6452:DP6455)=0,0,IF(ISERROR(HLOOKUP(W6455,Y6455:DP6455,1,FALSE)),0,AVERAGEIF(Y6455:DP6455,$W6455,Y6453:DP6453)))</f>
        <v>0</v>
      </c>
      <c r="X6453" s="107"/>
    </row>
    <row r="6454" spans="2:24">
      <c r="B6454" s="83"/>
      <c r="C6454" s="84"/>
      <c r="D6454" s="83"/>
      <c r="E6454" s="83"/>
      <c r="F6454" s="83"/>
      <c r="G6454" s="83"/>
      <c r="H6454" s="83"/>
      <c r="I6454" s="83"/>
      <c r="J6454" s="83"/>
      <c r="K6454" s="83"/>
      <c r="L6454" s="83"/>
      <c r="M6454" s="83"/>
      <c r="N6454" s="83"/>
      <c r="O6454" s="83"/>
      <c r="P6454" s="84"/>
      <c r="Q6454" s="217"/>
      <c r="R6454" s="91">
        <f t="shared" ref="R6454" si="17063">IF(COUNTA(Y6452:DP6455)=0,0,HLOOKUP(R6453,Y6453:DP6455,2,FALSE))</f>
        <v>0</v>
      </c>
      <c r="S6454" s="92">
        <f t="shared" ref="S6454" si="17064">IF(COUNTA(Y6452:DP6455)=0,0,HLOOKUP(S6452,Y6452:DP6455,3,FALSE))</f>
        <v>0</v>
      </c>
      <c r="T6454" s="93"/>
      <c r="U6454" s="94">
        <f t="array" ref="U6454">IF(COUNTA(Y6452:DP6455)=0,0,IF(ISERROR(HLOOKUP(U6455,Y6455:DP6455,1,FALSE)),0,INDEX(Y6454:DP6454,MATCH(U6453&amp;U6455,Y6453:DP6453&amp;Y6455:DP6455,0))))</f>
        <v>0</v>
      </c>
      <c r="V6454" s="94">
        <f t="array" ref="V6454">IF(COUNTA(Y6452:DP6455)=0,0,IF(ISERROR(HLOOKUP(V6455,Y6455:DP6455,1,FALSE)),0,INDEX(Y6454:DP6454,MATCH(V6453&amp;V6455,Y6453:DP6453&amp;Y6455:DP6455,0))))</f>
        <v>0</v>
      </c>
      <c r="W6454" s="95"/>
      <c r="X6454" s="108"/>
    </row>
    <row r="6455" spans="2:24" ht="13.9" thickBot="1">
      <c r="B6455" s="96"/>
      <c r="C6455" s="97"/>
      <c r="D6455" s="96"/>
      <c r="E6455" s="96"/>
      <c r="F6455" s="96"/>
      <c r="G6455" s="96"/>
      <c r="H6455" s="96"/>
      <c r="I6455" s="96"/>
      <c r="J6455" s="96"/>
      <c r="K6455" s="96"/>
      <c r="L6455" s="96"/>
      <c r="M6455" s="96"/>
      <c r="N6455" s="96"/>
      <c r="O6455" s="96"/>
      <c r="P6455" s="97"/>
      <c r="Q6455" s="218"/>
      <c r="R6455" s="98" t="str">
        <f t="shared" ref="R6455" si="17065">IF(COUNTA(Y6452:DP6455)=0,"none",HLOOKUP(R6453,Y6453:DP6455,3,FALSE))</f>
        <v>none</v>
      </c>
      <c r="S6455" s="99" t="str">
        <f t="shared" ref="S6455" si="17066">IF(COUNTA(Y6452:DP6455)=0,"none",HLOOKUP(S6452,Y6452:DP6455,4,FALSE))</f>
        <v>none</v>
      </c>
      <c r="T6455" s="100"/>
      <c r="U6455" s="100" t="str">
        <f t="array" ref="U6455">IF(COUNTA(Y6452:DP6455)=0,"none",IF($U$2="WAHR",$W$3,Abfrage!$F$4))</f>
        <v>none</v>
      </c>
      <c r="V6455" s="100" t="str">
        <f t="array" ref="V6455">IF(COUNTA(Y6452:DP6455)=0,"none",IF($U$2="WAHR",$W$3,Abfrage!$F$4))</f>
        <v>none</v>
      </c>
      <c r="W6455" s="100" t="str">
        <f t="array" ref="W6455">IF(COUNTA(Y6452:DP6455)=0,"none",IF($U$2="WAHR",$W$3,Abfrage!$F$4))</f>
        <v>none</v>
      </c>
      <c r="X6455" s="109"/>
    </row>
    <row r="6456" spans="2:24">
      <c r="B6456" s="75" t="s">
        <v>3939</v>
      </c>
      <c r="C6456" s="76">
        <v>1000411172</v>
      </c>
      <c r="D6456" s="75" t="s">
        <v>95</v>
      </c>
      <c r="E6456" s="75" t="s">
        <v>96</v>
      </c>
      <c r="F6456" s="75" t="s">
        <v>97</v>
      </c>
      <c r="G6456" s="75" t="s">
        <v>97</v>
      </c>
      <c r="H6456" s="75" t="e">
        <v>#N/A</v>
      </c>
      <c r="I6456" s="75" t="s">
        <v>68</v>
      </c>
      <c r="J6456" s="75" t="s">
        <v>3940</v>
      </c>
      <c r="K6456" s="75" t="s">
        <v>306</v>
      </c>
      <c r="L6456" s="75" t="s">
        <v>306</v>
      </c>
      <c r="M6456" s="75" t="s">
        <v>313</v>
      </c>
      <c r="N6456" s="75" t="s">
        <v>352</v>
      </c>
      <c r="O6456" s="75" t="s">
        <v>309</v>
      </c>
      <c r="P6456" s="76" t="s">
        <v>306</v>
      </c>
      <c r="Q6456" s="216"/>
      <c r="R6456" s="77" t="str">
        <f t="shared" ref="R6456" si="17067">IF(COUNTA(Y6456:DP6459)=0,"01.01.1900",INDEX(Y6456:DP6456,MATCH(R6457,Y6457:DP6457,0)))</f>
        <v>01.01.1900</v>
      </c>
      <c r="S6456" s="78" t="str">
        <f t="shared" ref="S6456" si="17068">IF(COUNTA(Y6456:DP6459)=0,"01.01.1900",MAX(Y6456:DP6456))</f>
        <v>01.01.1900</v>
      </c>
      <c r="T6456" s="79"/>
      <c r="U6456" s="80" t="str">
        <f t="array" ref="U6456">IF(COUNTA(Y6456:DP6459)=0,"01.01.1900",IF(ISERROR(HLOOKUP(U6459,Y6459:DP6459,1,FALSE)),"01.01.1900",INDEX(Y6456:DP6456,MATCH(U6457&amp;U6459,Y6457:DP6457&amp;Y6459:DP6459,0))))</f>
        <v>01.01.1900</v>
      </c>
      <c r="V6456" s="81" t="str">
        <f t="shared" ref="V6456" si="17069">IF(COUNTA(Y6456:DP6459)=0,"01.01.1900",_xlfn.MAXIFS(Y6456:DP6456,Y6459:DP6459,V6459))</f>
        <v>01.01.1900</v>
      </c>
      <c r="W6456" s="82"/>
      <c r="X6456" s="106"/>
    </row>
    <row r="6457" spans="2:24">
      <c r="B6457" s="83"/>
      <c r="C6457" s="84"/>
      <c r="D6457" s="83"/>
      <c r="E6457" s="83"/>
      <c r="F6457" s="83"/>
      <c r="G6457" s="83"/>
      <c r="H6457" s="83"/>
      <c r="I6457" s="83"/>
      <c r="J6457" s="83"/>
      <c r="K6457" s="83"/>
      <c r="L6457" s="83"/>
      <c r="M6457" s="83"/>
      <c r="N6457" s="83"/>
      <c r="O6457" s="83"/>
      <c r="P6457" s="84"/>
      <c r="Q6457" s="217"/>
      <c r="R6457" s="85">
        <f t="shared" ref="R6457" si="17070">IF(COUNTA(Y6456:DP6459)=0,0,MIN(Y6457:DP6457))</f>
        <v>0</v>
      </c>
      <c r="S6457" s="86">
        <f t="shared" ref="S6457" si="17071">IF(COUNTA(Y6456:DP6459)=0,0,HLOOKUP(S6456,Y6456:DP6459,2,FALSE))</f>
        <v>0</v>
      </c>
      <c r="T6457" s="87">
        <f t="shared" ref="T6457" si="17072">IF(COUNTA(Y6456:DP6459)=0,0,AVERAGE(Y6457:DP6457))</f>
        <v>0</v>
      </c>
      <c r="U6457" s="88">
        <f t="shared" ref="U6457" si="17073">IF(COUNTA(Y6456:DP6459)=0,0,_xlfn.MINIFS(Y6457:DP6457,Y6459:DP6459,U6459))</f>
        <v>0</v>
      </c>
      <c r="V6457" s="89">
        <f t="array" ref="V6457">IF(COUNTA(Y6456:DP6459)=0,0,IF(ISERROR(HLOOKUP(V6459,Y6459:DP6459,1,FALSE)),0,INDEX(Y6457:DP6457,MATCH(V6456&amp;V6459,Y6456:DP6456&amp;Y6459:DP6459,0))))</f>
        <v>0</v>
      </c>
      <c r="W6457" s="90">
        <f t="array" ref="W6457">IF(COUNTA(Y6456:DP6459)=0,0,IF(ISERROR(HLOOKUP(W6459,Y6459:DP6459,1,FALSE)),0,AVERAGEIF(Y6459:DP6459,$W6459,Y6457:DP6457)))</f>
        <v>0</v>
      </c>
      <c r="X6457" s="107"/>
    </row>
    <row r="6458" spans="2:24">
      <c r="B6458" s="83"/>
      <c r="C6458" s="84"/>
      <c r="D6458" s="83"/>
      <c r="E6458" s="83"/>
      <c r="F6458" s="83"/>
      <c r="G6458" s="83"/>
      <c r="H6458" s="83"/>
      <c r="I6458" s="83"/>
      <c r="J6458" s="83"/>
      <c r="K6458" s="83"/>
      <c r="L6458" s="83"/>
      <c r="M6458" s="83"/>
      <c r="N6458" s="83"/>
      <c r="O6458" s="83"/>
      <c r="P6458" s="84"/>
      <c r="Q6458" s="217"/>
      <c r="R6458" s="91">
        <f t="shared" ref="R6458" si="17074">IF(COUNTA(Y6456:DP6459)=0,0,HLOOKUP(R6457,Y6457:DP6459,2,FALSE))</f>
        <v>0</v>
      </c>
      <c r="S6458" s="92">
        <f t="shared" ref="S6458" si="17075">IF(COUNTA(Y6456:DP6459)=0,0,HLOOKUP(S6456,Y6456:DP6459,3,FALSE))</f>
        <v>0</v>
      </c>
      <c r="T6458" s="93"/>
      <c r="U6458" s="94">
        <f t="array" ref="U6458">IF(COUNTA(Y6456:DP6459)=0,0,IF(ISERROR(HLOOKUP(U6459,Y6459:DP6459,1,FALSE)),0,INDEX(Y6458:DP6458,MATCH(U6457&amp;U6459,Y6457:DP6457&amp;Y6459:DP6459,0))))</f>
        <v>0</v>
      </c>
      <c r="V6458" s="94">
        <f t="array" ref="V6458">IF(COUNTA(Y6456:DP6459)=0,0,IF(ISERROR(HLOOKUP(V6459,Y6459:DP6459,1,FALSE)),0,INDEX(Y6458:DP6458,MATCH(V6457&amp;V6459,Y6457:DP6457&amp;Y6459:DP6459,0))))</f>
        <v>0</v>
      </c>
      <c r="W6458" s="95"/>
      <c r="X6458" s="108"/>
    </row>
    <row r="6459" spans="2:24" ht="13.9" thickBot="1">
      <c r="B6459" s="96"/>
      <c r="C6459" s="97"/>
      <c r="D6459" s="96"/>
      <c r="E6459" s="96"/>
      <c r="F6459" s="96"/>
      <c r="G6459" s="96"/>
      <c r="H6459" s="96"/>
      <c r="I6459" s="96"/>
      <c r="J6459" s="96"/>
      <c r="K6459" s="96"/>
      <c r="L6459" s="96"/>
      <c r="M6459" s="96"/>
      <c r="N6459" s="96"/>
      <c r="O6459" s="96"/>
      <c r="P6459" s="97"/>
      <c r="Q6459" s="218"/>
      <c r="R6459" s="98" t="str">
        <f t="shared" ref="R6459" si="17076">IF(COUNTA(Y6456:DP6459)=0,"none",HLOOKUP(R6457,Y6457:DP6459,3,FALSE))</f>
        <v>none</v>
      </c>
      <c r="S6459" s="99" t="str">
        <f t="shared" ref="S6459" si="17077">IF(COUNTA(Y6456:DP6459)=0,"none",HLOOKUP(S6456,Y6456:DP6459,4,FALSE))</f>
        <v>none</v>
      </c>
      <c r="T6459" s="100"/>
      <c r="U6459" s="100" t="str">
        <f t="array" ref="U6459">IF(COUNTA(Y6456:DP6459)=0,"none",IF($U$2="WAHR",$W$3,Abfrage!$F$4))</f>
        <v>none</v>
      </c>
      <c r="V6459" s="100" t="str">
        <f t="array" ref="V6459">IF(COUNTA(Y6456:DP6459)=0,"none",IF($U$2="WAHR",$W$3,Abfrage!$F$4))</f>
        <v>none</v>
      </c>
      <c r="W6459" s="100" t="str">
        <f t="array" ref="W6459">IF(COUNTA(Y6456:DP6459)=0,"none",IF($U$2="WAHR",$W$3,Abfrage!$F$4))</f>
        <v>none</v>
      </c>
      <c r="X6459" s="109"/>
    </row>
    <row r="6460" spans="2:24">
      <c r="B6460" s="75" t="s">
        <v>3941</v>
      </c>
      <c r="C6460" s="76">
        <v>1000410160</v>
      </c>
      <c r="D6460" s="75" t="s">
        <v>95</v>
      </c>
      <c r="E6460" s="75" t="s">
        <v>96</v>
      </c>
      <c r="F6460" s="75" t="s">
        <v>97</v>
      </c>
      <c r="G6460" s="75" t="s">
        <v>3942</v>
      </c>
      <c r="H6460" s="75" t="e">
        <v>#N/A</v>
      </c>
      <c r="I6460" s="75" t="s">
        <v>51</v>
      </c>
      <c r="J6460" s="75" t="s">
        <v>3943</v>
      </c>
      <c r="K6460" s="75" t="s">
        <v>306</v>
      </c>
      <c r="L6460" s="75" t="s">
        <v>306</v>
      </c>
      <c r="M6460" s="75" t="s">
        <v>313</v>
      </c>
      <c r="N6460" s="75" t="s">
        <v>3944</v>
      </c>
      <c r="O6460" s="75" t="s">
        <v>306</v>
      </c>
      <c r="P6460" s="76" t="s">
        <v>306</v>
      </c>
      <c r="Q6460" s="216"/>
      <c r="R6460" s="77" t="str">
        <f t="shared" ref="R6460" si="17078">IF(COUNTA(Y6460:DP6463)=0,"01.01.1900",INDEX(Y6460:DP6460,MATCH(R6461,Y6461:DP6461,0)))</f>
        <v>01.01.1900</v>
      </c>
      <c r="S6460" s="78" t="str">
        <f t="shared" ref="S6460" si="17079">IF(COUNTA(Y6460:DP6463)=0,"01.01.1900",MAX(Y6460:DP6460))</f>
        <v>01.01.1900</v>
      </c>
      <c r="T6460" s="79"/>
      <c r="U6460" s="80" t="str">
        <f t="array" ref="U6460">IF(COUNTA(Y6460:DP6463)=0,"01.01.1900",IF(ISERROR(HLOOKUP(U6463,Y6463:DP6463,1,FALSE)),"01.01.1900",INDEX(Y6460:DP6460,MATCH(U6461&amp;U6463,Y6461:DP6461&amp;Y6463:DP6463,0))))</f>
        <v>01.01.1900</v>
      </c>
      <c r="V6460" s="81" t="str">
        <f t="shared" ref="V6460" si="17080">IF(COUNTA(Y6460:DP6463)=0,"01.01.1900",_xlfn.MAXIFS(Y6460:DP6460,Y6463:DP6463,V6463))</f>
        <v>01.01.1900</v>
      </c>
      <c r="W6460" s="82"/>
      <c r="X6460" s="106"/>
    </row>
    <row r="6461" spans="2:24">
      <c r="B6461" s="83"/>
      <c r="C6461" s="84"/>
      <c r="D6461" s="83"/>
      <c r="E6461" s="83"/>
      <c r="F6461" s="83"/>
      <c r="G6461" s="83"/>
      <c r="H6461" s="83"/>
      <c r="I6461" s="83"/>
      <c r="J6461" s="83"/>
      <c r="K6461" s="83"/>
      <c r="L6461" s="83"/>
      <c r="M6461" s="83"/>
      <c r="N6461" s="83"/>
      <c r="O6461" s="83"/>
      <c r="P6461" s="84"/>
      <c r="Q6461" s="217"/>
      <c r="R6461" s="85">
        <f t="shared" ref="R6461" si="17081">IF(COUNTA(Y6460:DP6463)=0,0,MIN(Y6461:DP6461))</f>
        <v>0</v>
      </c>
      <c r="S6461" s="86">
        <f t="shared" ref="S6461" si="17082">IF(COUNTA(Y6460:DP6463)=0,0,HLOOKUP(S6460,Y6460:DP6463,2,FALSE))</f>
        <v>0</v>
      </c>
      <c r="T6461" s="87">
        <f t="shared" ref="T6461" si="17083">IF(COUNTA(Y6460:DP6463)=0,0,AVERAGE(Y6461:DP6461))</f>
        <v>0</v>
      </c>
      <c r="U6461" s="88">
        <f t="shared" ref="U6461" si="17084">IF(COUNTA(Y6460:DP6463)=0,0,_xlfn.MINIFS(Y6461:DP6461,Y6463:DP6463,U6463))</f>
        <v>0</v>
      </c>
      <c r="V6461" s="89">
        <f t="array" ref="V6461">IF(COUNTA(Y6460:DP6463)=0,0,IF(ISERROR(HLOOKUP(V6463,Y6463:DP6463,1,FALSE)),0,INDEX(Y6461:DP6461,MATCH(V6460&amp;V6463,Y6460:DP6460&amp;Y6463:DP6463,0))))</f>
        <v>0</v>
      </c>
      <c r="W6461" s="90">
        <f t="array" ref="W6461">IF(COUNTA(Y6460:DP6463)=0,0,IF(ISERROR(HLOOKUP(W6463,Y6463:DP6463,1,FALSE)),0,AVERAGEIF(Y6463:DP6463,$W6463,Y6461:DP6461)))</f>
        <v>0</v>
      </c>
      <c r="X6461" s="107"/>
    </row>
    <row r="6462" spans="2:24">
      <c r="B6462" s="83"/>
      <c r="C6462" s="84"/>
      <c r="D6462" s="83"/>
      <c r="E6462" s="83"/>
      <c r="F6462" s="83"/>
      <c r="G6462" s="83"/>
      <c r="H6462" s="83"/>
      <c r="I6462" s="83"/>
      <c r="J6462" s="83"/>
      <c r="K6462" s="83"/>
      <c r="L6462" s="83"/>
      <c r="M6462" s="83"/>
      <c r="N6462" s="83"/>
      <c r="O6462" s="83"/>
      <c r="P6462" s="84"/>
      <c r="Q6462" s="217"/>
      <c r="R6462" s="91">
        <f t="shared" ref="R6462" si="17085">IF(COUNTA(Y6460:DP6463)=0,0,HLOOKUP(R6461,Y6461:DP6463,2,FALSE))</f>
        <v>0</v>
      </c>
      <c r="S6462" s="92">
        <f t="shared" ref="S6462" si="17086">IF(COUNTA(Y6460:DP6463)=0,0,HLOOKUP(S6460,Y6460:DP6463,3,FALSE))</f>
        <v>0</v>
      </c>
      <c r="T6462" s="93"/>
      <c r="U6462" s="94">
        <f t="array" ref="U6462">IF(COUNTA(Y6460:DP6463)=0,0,IF(ISERROR(HLOOKUP(U6463,Y6463:DP6463,1,FALSE)),0,INDEX(Y6462:DP6462,MATCH(U6461&amp;U6463,Y6461:DP6461&amp;Y6463:DP6463,0))))</f>
        <v>0</v>
      </c>
      <c r="V6462" s="94">
        <f t="array" ref="V6462">IF(COUNTA(Y6460:DP6463)=0,0,IF(ISERROR(HLOOKUP(V6463,Y6463:DP6463,1,FALSE)),0,INDEX(Y6462:DP6462,MATCH(V6461&amp;V6463,Y6461:DP6461&amp;Y6463:DP6463,0))))</f>
        <v>0</v>
      </c>
      <c r="W6462" s="95"/>
      <c r="X6462" s="108"/>
    </row>
    <row r="6463" spans="2:24" ht="13.9" thickBot="1">
      <c r="B6463" s="96"/>
      <c r="C6463" s="97"/>
      <c r="D6463" s="96"/>
      <c r="E6463" s="96"/>
      <c r="F6463" s="96"/>
      <c r="G6463" s="96"/>
      <c r="H6463" s="96"/>
      <c r="I6463" s="96"/>
      <c r="J6463" s="96"/>
      <c r="K6463" s="96"/>
      <c r="L6463" s="96"/>
      <c r="M6463" s="96"/>
      <c r="N6463" s="96"/>
      <c r="O6463" s="96"/>
      <c r="P6463" s="97"/>
      <c r="Q6463" s="218"/>
      <c r="R6463" s="98" t="str">
        <f t="shared" ref="R6463" si="17087">IF(COUNTA(Y6460:DP6463)=0,"none",HLOOKUP(R6461,Y6461:DP6463,3,FALSE))</f>
        <v>none</v>
      </c>
      <c r="S6463" s="99" t="str">
        <f t="shared" ref="S6463" si="17088">IF(COUNTA(Y6460:DP6463)=0,"none",HLOOKUP(S6460,Y6460:DP6463,4,FALSE))</f>
        <v>none</v>
      </c>
      <c r="T6463" s="100"/>
      <c r="U6463" s="100" t="str">
        <f t="array" ref="U6463">IF(COUNTA(Y6460:DP6463)=0,"none",IF($U$2="WAHR",$W$3,Abfrage!$F$4))</f>
        <v>none</v>
      </c>
      <c r="V6463" s="100" t="str">
        <f t="array" ref="V6463">IF(COUNTA(Y6460:DP6463)=0,"none",IF($U$2="WAHR",$W$3,Abfrage!$F$4))</f>
        <v>none</v>
      </c>
      <c r="W6463" s="100" t="str">
        <f t="array" ref="W6463">IF(COUNTA(Y6460:DP6463)=0,"none",IF($U$2="WAHR",$W$3,Abfrage!$F$4))</f>
        <v>none</v>
      </c>
      <c r="X6463" s="109"/>
    </row>
    <row r="6464" spans="2:24">
      <c r="B6464" s="75" t="s">
        <v>3945</v>
      </c>
      <c r="C6464" s="76">
        <v>1000410166</v>
      </c>
      <c r="D6464" s="75" t="s">
        <v>95</v>
      </c>
      <c r="E6464" s="75" t="s">
        <v>125</v>
      </c>
      <c r="F6464" s="75" t="s">
        <v>97</v>
      </c>
      <c r="G6464" s="75" t="s">
        <v>3946</v>
      </c>
      <c r="H6464" s="75" t="e">
        <v>#N/A</v>
      </c>
      <c r="I6464" s="75" t="s">
        <v>51</v>
      </c>
      <c r="J6464" s="75" t="s">
        <v>3947</v>
      </c>
      <c r="K6464" s="75" t="s">
        <v>306</v>
      </c>
      <c r="L6464" s="75" t="s">
        <v>306</v>
      </c>
      <c r="M6464" s="75" t="s">
        <v>306</v>
      </c>
      <c r="N6464" s="75" t="s">
        <v>306</v>
      </c>
      <c r="O6464" s="75" t="s">
        <v>306</v>
      </c>
      <c r="P6464" s="76" t="s">
        <v>306</v>
      </c>
      <c r="Q6464" s="216"/>
      <c r="R6464" s="77" t="str">
        <f t="shared" ref="R6464" si="17089">IF(COUNTA(Y6464:DP6467)=0,"01.01.1900",INDEX(Y6464:DP6464,MATCH(R6465,Y6465:DP6465,0)))</f>
        <v>01.01.1900</v>
      </c>
      <c r="S6464" s="78" t="str">
        <f t="shared" ref="S6464" si="17090">IF(COUNTA(Y6464:DP6467)=0,"01.01.1900",MAX(Y6464:DP6464))</f>
        <v>01.01.1900</v>
      </c>
      <c r="T6464" s="79"/>
      <c r="U6464" s="80" t="str">
        <f t="array" ref="U6464">IF(COUNTA(Y6464:DP6467)=0,"01.01.1900",IF(ISERROR(HLOOKUP(U6467,Y6467:DP6467,1,FALSE)),"01.01.1900",INDEX(Y6464:DP6464,MATCH(U6465&amp;U6467,Y6465:DP6465&amp;Y6467:DP6467,0))))</f>
        <v>01.01.1900</v>
      </c>
      <c r="V6464" s="81" t="str">
        <f t="shared" ref="V6464" si="17091">IF(COUNTA(Y6464:DP6467)=0,"01.01.1900",_xlfn.MAXIFS(Y6464:DP6464,Y6467:DP6467,V6467))</f>
        <v>01.01.1900</v>
      </c>
      <c r="W6464" s="82"/>
      <c r="X6464" s="106"/>
    </row>
    <row r="6465" spans="2:24">
      <c r="B6465" s="83"/>
      <c r="C6465" s="84"/>
      <c r="D6465" s="83"/>
      <c r="E6465" s="83"/>
      <c r="F6465" s="83"/>
      <c r="G6465" s="83"/>
      <c r="H6465" s="83"/>
      <c r="I6465" s="83"/>
      <c r="J6465" s="83"/>
      <c r="K6465" s="83"/>
      <c r="L6465" s="83"/>
      <c r="M6465" s="83"/>
      <c r="N6465" s="83"/>
      <c r="O6465" s="83"/>
      <c r="P6465" s="84"/>
      <c r="Q6465" s="217"/>
      <c r="R6465" s="85">
        <f t="shared" ref="R6465" si="17092">IF(COUNTA(Y6464:DP6467)=0,0,MIN(Y6465:DP6465))</f>
        <v>0</v>
      </c>
      <c r="S6465" s="86">
        <f t="shared" ref="S6465" si="17093">IF(COUNTA(Y6464:DP6467)=0,0,HLOOKUP(S6464,Y6464:DP6467,2,FALSE))</f>
        <v>0</v>
      </c>
      <c r="T6465" s="87">
        <f t="shared" ref="T6465" si="17094">IF(COUNTA(Y6464:DP6467)=0,0,AVERAGE(Y6465:DP6465))</f>
        <v>0</v>
      </c>
      <c r="U6465" s="88">
        <f t="shared" ref="U6465" si="17095">IF(COUNTA(Y6464:DP6467)=0,0,_xlfn.MINIFS(Y6465:DP6465,Y6467:DP6467,U6467))</f>
        <v>0</v>
      </c>
      <c r="V6465" s="89">
        <f t="array" ref="V6465">IF(COUNTA(Y6464:DP6467)=0,0,IF(ISERROR(HLOOKUP(V6467,Y6467:DP6467,1,FALSE)),0,INDEX(Y6465:DP6465,MATCH(V6464&amp;V6467,Y6464:DP6464&amp;Y6467:DP6467,0))))</f>
        <v>0</v>
      </c>
      <c r="W6465" s="90">
        <f t="array" ref="W6465">IF(COUNTA(Y6464:DP6467)=0,0,IF(ISERROR(HLOOKUP(W6467,Y6467:DP6467,1,FALSE)),0,AVERAGEIF(Y6467:DP6467,$W6467,Y6465:DP6465)))</f>
        <v>0</v>
      </c>
      <c r="X6465" s="107"/>
    </row>
    <row r="6466" spans="2:24">
      <c r="B6466" s="83"/>
      <c r="C6466" s="84"/>
      <c r="D6466" s="83"/>
      <c r="E6466" s="83"/>
      <c r="F6466" s="83"/>
      <c r="G6466" s="83"/>
      <c r="H6466" s="83"/>
      <c r="I6466" s="83"/>
      <c r="J6466" s="83"/>
      <c r="K6466" s="83"/>
      <c r="L6466" s="83"/>
      <c r="M6466" s="83"/>
      <c r="N6466" s="83"/>
      <c r="O6466" s="83"/>
      <c r="P6466" s="84"/>
      <c r="Q6466" s="217"/>
      <c r="R6466" s="91">
        <f t="shared" ref="R6466" si="17096">IF(COUNTA(Y6464:DP6467)=0,0,HLOOKUP(R6465,Y6465:DP6467,2,FALSE))</f>
        <v>0</v>
      </c>
      <c r="S6466" s="92">
        <f t="shared" ref="S6466" si="17097">IF(COUNTA(Y6464:DP6467)=0,0,HLOOKUP(S6464,Y6464:DP6467,3,FALSE))</f>
        <v>0</v>
      </c>
      <c r="T6466" s="93"/>
      <c r="U6466" s="94">
        <f t="array" ref="U6466">IF(COUNTA(Y6464:DP6467)=0,0,IF(ISERROR(HLOOKUP(U6467,Y6467:DP6467,1,FALSE)),0,INDEX(Y6466:DP6466,MATCH(U6465&amp;U6467,Y6465:DP6465&amp;Y6467:DP6467,0))))</f>
        <v>0</v>
      </c>
      <c r="V6466" s="94">
        <f t="array" ref="V6466">IF(COUNTA(Y6464:DP6467)=0,0,IF(ISERROR(HLOOKUP(V6467,Y6467:DP6467,1,FALSE)),0,INDEX(Y6466:DP6466,MATCH(V6465&amp;V6467,Y6465:DP6465&amp;Y6467:DP6467,0))))</f>
        <v>0</v>
      </c>
      <c r="W6466" s="95"/>
      <c r="X6466" s="108"/>
    </row>
    <row r="6467" spans="2:24" ht="13.9" thickBot="1">
      <c r="B6467" s="96"/>
      <c r="C6467" s="97"/>
      <c r="D6467" s="96"/>
      <c r="E6467" s="96"/>
      <c r="F6467" s="96"/>
      <c r="G6467" s="96"/>
      <c r="H6467" s="96"/>
      <c r="I6467" s="96"/>
      <c r="J6467" s="96"/>
      <c r="K6467" s="96"/>
      <c r="L6467" s="96"/>
      <c r="M6467" s="96"/>
      <c r="N6467" s="96"/>
      <c r="O6467" s="96"/>
      <c r="P6467" s="97"/>
      <c r="Q6467" s="218"/>
      <c r="R6467" s="98" t="str">
        <f t="shared" ref="R6467" si="17098">IF(COUNTA(Y6464:DP6467)=0,"none",HLOOKUP(R6465,Y6465:DP6467,3,FALSE))</f>
        <v>none</v>
      </c>
      <c r="S6467" s="99" t="str">
        <f t="shared" ref="S6467" si="17099">IF(COUNTA(Y6464:DP6467)=0,"none",HLOOKUP(S6464,Y6464:DP6467,4,FALSE))</f>
        <v>none</v>
      </c>
      <c r="T6467" s="100"/>
      <c r="U6467" s="100" t="str">
        <f t="array" ref="U6467">IF(COUNTA(Y6464:DP6467)=0,"none",IF($U$2="WAHR",$W$3,Abfrage!$F$4))</f>
        <v>none</v>
      </c>
      <c r="V6467" s="100" t="str">
        <f t="array" ref="V6467">IF(COUNTA(Y6464:DP6467)=0,"none",IF($U$2="WAHR",$W$3,Abfrage!$F$4))</f>
        <v>none</v>
      </c>
      <c r="W6467" s="100" t="str">
        <f t="array" ref="W6467">IF(COUNTA(Y6464:DP6467)=0,"none",IF($U$2="WAHR",$W$3,Abfrage!$F$4))</f>
        <v>none</v>
      </c>
      <c r="X6467" s="109"/>
    </row>
    <row r="6468" spans="2:24">
      <c r="B6468" s="75" t="s">
        <v>3948</v>
      </c>
      <c r="C6468" s="76"/>
      <c r="D6468" s="75" t="s">
        <v>95</v>
      </c>
      <c r="E6468" s="75" t="s">
        <v>96</v>
      </c>
      <c r="F6468" s="75" t="s">
        <v>97</v>
      </c>
      <c r="G6468" s="75" t="s">
        <v>3949</v>
      </c>
      <c r="H6468" s="75"/>
      <c r="I6468" s="75" t="s">
        <v>164</v>
      </c>
      <c r="J6468" s="75" t="s">
        <v>3950</v>
      </c>
      <c r="K6468" s="75" t="s">
        <v>306</v>
      </c>
      <c r="L6468" s="75" t="s">
        <v>306</v>
      </c>
      <c r="M6468" s="75" t="s">
        <v>313</v>
      </c>
      <c r="N6468" s="75" t="s">
        <v>360</v>
      </c>
      <c r="O6468" s="75" t="s">
        <v>309</v>
      </c>
      <c r="P6468" s="76" t="s">
        <v>306</v>
      </c>
      <c r="Q6468" s="216"/>
      <c r="R6468" s="77" t="str">
        <f t="shared" ref="R6468" si="17100">IF(COUNTA(Y6468:DP6471)=0,"01.01.1900",INDEX(Y6468:DP6468,MATCH(R6469,Y6469:DP6469,0)))</f>
        <v>01.01.1900</v>
      </c>
      <c r="S6468" s="78" t="str">
        <f t="shared" ref="S6468" si="17101">IF(COUNTA(Y6468:DP6471)=0,"01.01.1900",MAX(Y6468:DP6468))</f>
        <v>01.01.1900</v>
      </c>
      <c r="T6468" s="79"/>
      <c r="U6468" s="80" t="str">
        <f t="array" ref="U6468">IF(COUNTA(Y6468:DP6471)=0,"01.01.1900",IF(ISERROR(HLOOKUP(U6471,Y6471:DP6471,1,FALSE)),"01.01.1900",INDEX(Y6468:DP6468,MATCH(U6469&amp;U6471,Y6469:DP6469&amp;Y6471:DP6471,0))))</f>
        <v>01.01.1900</v>
      </c>
      <c r="V6468" s="81" t="str">
        <f t="shared" ref="V6468" si="17102">IF(COUNTA(Y6468:DP6471)=0,"01.01.1900",_xlfn.MAXIFS(Y6468:DP6468,Y6471:DP6471,V6471))</f>
        <v>01.01.1900</v>
      </c>
      <c r="W6468" s="82"/>
      <c r="X6468" s="106"/>
    </row>
    <row r="6469" spans="2:24">
      <c r="B6469" s="83"/>
      <c r="C6469" s="84"/>
      <c r="D6469" s="83"/>
      <c r="E6469" s="83"/>
      <c r="F6469" s="83"/>
      <c r="G6469" s="83"/>
      <c r="H6469" s="83"/>
      <c r="I6469" s="83"/>
      <c r="J6469" s="83"/>
      <c r="K6469" s="83"/>
      <c r="L6469" s="83"/>
      <c r="M6469" s="83"/>
      <c r="N6469" s="83"/>
      <c r="O6469" s="83"/>
      <c r="P6469" s="84"/>
      <c r="Q6469" s="217"/>
      <c r="R6469" s="85">
        <f t="shared" ref="R6469" si="17103">IF(COUNTA(Y6468:DP6471)=0,0,MIN(Y6469:DP6469))</f>
        <v>0</v>
      </c>
      <c r="S6469" s="86">
        <f t="shared" ref="S6469" si="17104">IF(COUNTA(Y6468:DP6471)=0,0,HLOOKUP(S6468,Y6468:DP6471,2,FALSE))</f>
        <v>0</v>
      </c>
      <c r="T6469" s="87">
        <f t="shared" ref="T6469" si="17105">IF(COUNTA(Y6468:DP6471)=0,0,AVERAGE(Y6469:DP6469))</f>
        <v>0</v>
      </c>
      <c r="U6469" s="88">
        <f t="shared" ref="U6469" si="17106">IF(COUNTA(Y6468:DP6471)=0,0,_xlfn.MINIFS(Y6469:DP6469,Y6471:DP6471,U6471))</f>
        <v>0</v>
      </c>
      <c r="V6469" s="89">
        <f t="array" ref="V6469">IF(COUNTA(Y6468:DP6471)=0,0,IF(ISERROR(HLOOKUP(V6471,Y6471:DP6471,1,FALSE)),0,INDEX(Y6469:DP6469,MATCH(V6468&amp;V6471,Y6468:DP6468&amp;Y6471:DP6471,0))))</f>
        <v>0</v>
      </c>
      <c r="W6469" s="90">
        <f t="array" ref="W6469">IF(COUNTA(Y6468:DP6471)=0,0,IF(ISERROR(HLOOKUP(W6471,Y6471:DP6471,1,FALSE)),0,AVERAGEIF(Y6471:DP6471,$W6471,Y6469:DP6469)))</f>
        <v>0</v>
      </c>
      <c r="X6469" s="107"/>
    </row>
    <row r="6470" spans="2:24">
      <c r="B6470" s="83"/>
      <c r="C6470" s="84"/>
      <c r="D6470" s="83"/>
      <c r="E6470" s="83"/>
      <c r="F6470" s="83"/>
      <c r="G6470" s="83"/>
      <c r="H6470" s="83"/>
      <c r="I6470" s="83"/>
      <c r="J6470" s="83"/>
      <c r="K6470" s="83"/>
      <c r="L6470" s="83"/>
      <c r="M6470" s="83"/>
      <c r="N6470" s="83"/>
      <c r="O6470" s="83"/>
      <c r="P6470" s="84"/>
      <c r="Q6470" s="217"/>
      <c r="R6470" s="91">
        <f t="shared" ref="R6470" si="17107">IF(COUNTA(Y6468:DP6471)=0,0,HLOOKUP(R6469,Y6469:DP6471,2,FALSE))</f>
        <v>0</v>
      </c>
      <c r="S6470" s="92">
        <f t="shared" ref="S6470" si="17108">IF(COUNTA(Y6468:DP6471)=0,0,HLOOKUP(S6468,Y6468:DP6471,3,FALSE))</f>
        <v>0</v>
      </c>
      <c r="T6470" s="93"/>
      <c r="U6470" s="94">
        <f t="array" ref="U6470">IF(COUNTA(Y6468:DP6471)=0,0,IF(ISERROR(HLOOKUP(U6471,Y6471:DP6471,1,FALSE)),0,INDEX(Y6470:DP6470,MATCH(U6469&amp;U6471,Y6469:DP6469&amp;Y6471:DP6471,0))))</f>
        <v>0</v>
      </c>
      <c r="V6470" s="94">
        <f t="array" ref="V6470">IF(COUNTA(Y6468:DP6471)=0,0,IF(ISERROR(HLOOKUP(V6471,Y6471:DP6471,1,FALSE)),0,INDEX(Y6470:DP6470,MATCH(V6469&amp;V6471,Y6469:DP6469&amp;Y6471:DP6471,0))))</f>
        <v>0</v>
      </c>
      <c r="W6470" s="95"/>
      <c r="X6470" s="108"/>
    </row>
    <row r="6471" spans="2:24" ht="13.9" thickBot="1">
      <c r="B6471" s="96"/>
      <c r="C6471" s="97"/>
      <c r="D6471" s="96"/>
      <c r="E6471" s="96"/>
      <c r="F6471" s="96"/>
      <c r="G6471" s="96"/>
      <c r="H6471" s="96"/>
      <c r="I6471" s="96"/>
      <c r="J6471" s="96"/>
      <c r="K6471" s="96"/>
      <c r="L6471" s="96"/>
      <c r="M6471" s="96"/>
      <c r="N6471" s="96"/>
      <c r="O6471" s="96"/>
      <c r="P6471" s="97"/>
      <c r="Q6471" s="218"/>
      <c r="R6471" s="98" t="str">
        <f t="shared" ref="R6471" si="17109">IF(COUNTA(Y6468:DP6471)=0,"none",HLOOKUP(R6469,Y6469:DP6471,3,FALSE))</f>
        <v>none</v>
      </c>
      <c r="S6471" s="99" t="str">
        <f t="shared" ref="S6471" si="17110">IF(COUNTA(Y6468:DP6471)=0,"none",HLOOKUP(S6468,Y6468:DP6471,4,FALSE))</f>
        <v>none</v>
      </c>
      <c r="T6471" s="100"/>
      <c r="U6471" s="100" t="str">
        <f t="array" ref="U6471">IF(COUNTA(Y6468:DP6471)=0,"none",IF($U$2="WAHR",$W$3,Abfrage!$F$4))</f>
        <v>none</v>
      </c>
      <c r="V6471" s="100" t="str">
        <f t="array" ref="V6471">IF(COUNTA(Y6468:DP6471)=0,"none",IF($U$2="WAHR",$W$3,Abfrage!$F$4))</f>
        <v>none</v>
      </c>
      <c r="W6471" s="100" t="str">
        <f t="array" ref="W6471">IF(COUNTA(Y6468:DP6471)=0,"none",IF($U$2="WAHR",$W$3,Abfrage!$F$4))</f>
        <v>none</v>
      </c>
      <c r="X6471" s="109"/>
    </row>
    <row r="6472" spans="2:24">
      <c r="B6472" s="75" t="s">
        <v>3951</v>
      </c>
      <c r="C6472" s="76"/>
      <c r="D6472" s="75" t="s">
        <v>95</v>
      </c>
      <c r="E6472" s="75" t="s">
        <v>96</v>
      </c>
      <c r="F6472" s="75" t="s">
        <v>97</v>
      </c>
      <c r="G6472" s="75" t="s">
        <v>3952</v>
      </c>
      <c r="H6472" s="75"/>
      <c r="I6472" s="75" t="s">
        <v>164</v>
      </c>
      <c r="J6472" s="75" t="s">
        <v>3953</v>
      </c>
      <c r="K6472" s="75" t="s">
        <v>306</v>
      </c>
      <c r="L6472" s="75" t="s">
        <v>306</v>
      </c>
      <c r="M6472" s="75" t="s">
        <v>313</v>
      </c>
      <c r="N6472" s="75" t="s">
        <v>393</v>
      </c>
      <c r="O6472" s="75" t="s">
        <v>309</v>
      </c>
      <c r="P6472" s="76" t="s">
        <v>306</v>
      </c>
      <c r="Q6472" s="216"/>
      <c r="R6472" s="77" t="str">
        <f t="shared" ref="R6472" si="17111">IF(COUNTA(Y6472:DP6475)=0,"01.01.1900",INDEX(Y6472:DP6472,MATCH(R6473,Y6473:DP6473,0)))</f>
        <v>01.01.1900</v>
      </c>
      <c r="S6472" s="78" t="str">
        <f t="shared" ref="S6472" si="17112">IF(COUNTA(Y6472:DP6475)=0,"01.01.1900",MAX(Y6472:DP6472))</f>
        <v>01.01.1900</v>
      </c>
      <c r="T6472" s="79"/>
      <c r="U6472" s="80" t="str">
        <f t="array" ref="U6472">IF(COUNTA(Y6472:DP6475)=0,"01.01.1900",IF(ISERROR(HLOOKUP(U6475,Y6475:DP6475,1,FALSE)),"01.01.1900",INDEX(Y6472:DP6472,MATCH(U6473&amp;U6475,Y6473:DP6473&amp;Y6475:DP6475,0))))</f>
        <v>01.01.1900</v>
      </c>
      <c r="V6472" s="81" t="str">
        <f t="shared" ref="V6472" si="17113">IF(COUNTA(Y6472:DP6475)=0,"01.01.1900",_xlfn.MAXIFS(Y6472:DP6472,Y6475:DP6475,V6475))</f>
        <v>01.01.1900</v>
      </c>
      <c r="W6472" s="82"/>
      <c r="X6472" s="106"/>
    </row>
    <row r="6473" spans="2:24">
      <c r="B6473" s="83"/>
      <c r="C6473" s="84"/>
      <c r="D6473" s="83"/>
      <c r="E6473" s="83"/>
      <c r="F6473" s="83"/>
      <c r="G6473" s="83"/>
      <c r="H6473" s="83"/>
      <c r="I6473" s="83"/>
      <c r="J6473" s="83"/>
      <c r="K6473" s="83"/>
      <c r="L6473" s="83"/>
      <c r="M6473" s="83"/>
      <c r="N6473" s="83"/>
      <c r="O6473" s="83"/>
      <c r="P6473" s="84"/>
      <c r="Q6473" s="217"/>
      <c r="R6473" s="85">
        <f t="shared" ref="R6473" si="17114">IF(COUNTA(Y6472:DP6475)=0,0,MIN(Y6473:DP6473))</f>
        <v>0</v>
      </c>
      <c r="S6473" s="86">
        <f t="shared" ref="S6473" si="17115">IF(COUNTA(Y6472:DP6475)=0,0,HLOOKUP(S6472,Y6472:DP6475,2,FALSE))</f>
        <v>0</v>
      </c>
      <c r="T6473" s="87">
        <f t="shared" ref="T6473" si="17116">IF(COUNTA(Y6472:DP6475)=0,0,AVERAGE(Y6473:DP6473))</f>
        <v>0</v>
      </c>
      <c r="U6473" s="88">
        <f t="shared" ref="U6473" si="17117">IF(COUNTA(Y6472:DP6475)=0,0,_xlfn.MINIFS(Y6473:DP6473,Y6475:DP6475,U6475))</f>
        <v>0</v>
      </c>
      <c r="V6473" s="89">
        <f t="array" ref="V6473">IF(COUNTA(Y6472:DP6475)=0,0,IF(ISERROR(HLOOKUP(V6475,Y6475:DP6475,1,FALSE)),0,INDEX(Y6473:DP6473,MATCH(V6472&amp;V6475,Y6472:DP6472&amp;Y6475:DP6475,0))))</f>
        <v>0</v>
      </c>
      <c r="W6473" s="90">
        <f t="array" ref="W6473">IF(COUNTA(Y6472:DP6475)=0,0,IF(ISERROR(HLOOKUP(W6475,Y6475:DP6475,1,FALSE)),0,AVERAGEIF(Y6475:DP6475,$W6475,Y6473:DP6473)))</f>
        <v>0</v>
      </c>
      <c r="X6473" s="107"/>
    </row>
    <row r="6474" spans="2:24">
      <c r="B6474" s="83"/>
      <c r="C6474" s="84"/>
      <c r="D6474" s="83"/>
      <c r="E6474" s="83"/>
      <c r="F6474" s="83"/>
      <c r="G6474" s="83"/>
      <c r="H6474" s="83"/>
      <c r="I6474" s="83"/>
      <c r="J6474" s="83"/>
      <c r="K6474" s="83"/>
      <c r="L6474" s="83"/>
      <c r="M6474" s="83"/>
      <c r="N6474" s="83"/>
      <c r="O6474" s="83"/>
      <c r="P6474" s="84"/>
      <c r="Q6474" s="217"/>
      <c r="R6474" s="91">
        <f t="shared" ref="R6474" si="17118">IF(COUNTA(Y6472:DP6475)=0,0,HLOOKUP(R6473,Y6473:DP6475,2,FALSE))</f>
        <v>0</v>
      </c>
      <c r="S6474" s="92">
        <f t="shared" ref="S6474" si="17119">IF(COUNTA(Y6472:DP6475)=0,0,HLOOKUP(S6472,Y6472:DP6475,3,FALSE))</f>
        <v>0</v>
      </c>
      <c r="T6474" s="93"/>
      <c r="U6474" s="94">
        <f t="array" ref="U6474">IF(COUNTA(Y6472:DP6475)=0,0,IF(ISERROR(HLOOKUP(U6475,Y6475:DP6475,1,FALSE)),0,INDEX(Y6474:DP6474,MATCH(U6473&amp;U6475,Y6473:DP6473&amp;Y6475:DP6475,0))))</f>
        <v>0</v>
      </c>
      <c r="V6474" s="94">
        <f t="array" ref="V6474">IF(COUNTA(Y6472:DP6475)=0,0,IF(ISERROR(HLOOKUP(V6475,Y6475:DP6475,1,FALSE)),0,INDEX(Y6474:DP6474,MATCH(V6473&amp;V6475,Y6473:DP6473&amp;Y6475:DP6475,0))))</f>
        <v>0</v>
      </c>
      <c r="W6474" s="95"/>
      <c r="X6474" s="108"/>
    </row>
    <row r="6475" spans="2:24" ht="13.9" thickBot="1">
      <c r="B6475" s="96"/>
      <c r="C6475" s="97"/>
      <c r="D6475" s="96"/>
      <c r="E6475" s="96"/>
      <c r="F6475" s="96"/>
      <c r="G6475" s="96"/>
      <c r="H6475" s="96"/>
      <c r="I6475" s="96"/>
      <c r="J6475" s="96"/>
      <c r="K6475" s="96"/>
      <c r="L6475" s="96"/>
      <c r="M6475" s="96"/>
      <c r="N6475" s="96"/>
      <c r="O6475" s="96"/>
      <c r="P6475" s="97"/>
      <c r="Q6475" s="218"/>
      <c r="R6475" s="98" t="str">
        <f t="shared" ref="R6475" si="17120">IF(COUNTA(Y6472:DP6475)=0,"none",HLOOKUP(R6473,Y6473:DP6475,3,FALSE))</f>
        <v>none</v>
      </c>
      <c r="S6475" s="99" t="str">
        <f t="shared" ref="S6475" si="17121">IF(COUNTA(Y6472:DP6475)=0,"none",HLOOKUP(S6472,Y6472:DP6475,4,FALSE))</f>
        <v>none</v>
      </c>
      <c r="T6475" s="100"/>
      <c r="U6475" s="100" t="str">
        <f t="array" ref="U6475">IF(COUNTA(Y6472:DP6475)=0,"none",IF($U$2="WAHR",$W$3,Abfrage!$F$4))</f>
        <v>none</v>
      </c>
      <c r="V6475" s="100" t="str">
        <f t="array" ref="V6475">IF(COUNTA(Y6472:DP6475)=0,"none",IF($U$2="WAHR",$W$3,Abfrage!$F$4))</f>
        <v>none</v>
      </c>
      <c r="W6475" s="100" t="str">
        <f t="array" ref="W6475">IF(COUNTA(Y6472:DP6475)=0,"none",IF($U$2="WAHR",$W$3,Abfrage!$F$4))</f>
        <v>none</v>
      </c>
      <c r="X6475" s="109"/>
    </row>
    <row r="6476" spans="2:24">
      <c r="B6476" s="75" t="s">
        <v>3954</v>
      </c>
      <c r="C6476" s="76">
        <v>1000410168</v>
      </c>
      <c r="D6476" s="75" t="s">
        <v>95</v>
      </c>
      <c r="E6476" s="75" t="s">
        <v>96</v>
      </c>
      <c r="F6476" s="75" t="s">
        <v>103</v>
      </c>
      <c r="G6476" s="75" t="s">
        <v>3955</v>
      </c>
      <c r="H6476" s="75" t="e">
        <v>#N/A</v>
      </c>
      <c r="I6476" s="75" t="s">
        <v>51</v>
      </c>
      <c r="J6476" s="75" t="s">
        <v>3956</v>
      </c>
      <c r="K6476" s="75" t="s">
        <v>306</v>
      </c>
      <c r="L6476" s="75" t="s">
        <v>306</v>
      </c>
      <c r="M6476" s="75" t="s">
        <v>306</v>
      </c>
      <c r="N6476" s="75" t="s">
        <v>306</v>
      </c>
      <c r="O6476" s="75" t="s">
        <v>306</v>
      </c>
      <c r="P6476" s="76" t="s">
        <v>306</v>
      </c>
      <c r="Q6476" s="216"/>
      <c r="R6476" s="77" t="str">
        <f t="shared" ref="R6476" si="17122">IF(COUNTA(Y6476:DP6479)=0,"01.01.1900",INDEX(Y6476:DP6476,MATCH(R6477,Y6477:DP6477,0)))</f>
        <v>01.01.1900</v>
      </c>
      <c r="S6476" s="78" t="str">
        <f t="shared" ref="S6476" si="17123">IF(COUNTA(Y6476:DP6479)=0,"01.01.1900",MAX(Y6476:DP6476))</f>
        <v>01.01.1900</v>
      </c>
      <c r="T6476" s="79"/>
      <c r="U6476" s="80" t="str">
        <f t="array" ref="U6476">IF(COUNTA(Y6476:DP6479)=0,"01.01.1900",IF(ISERROR(HLOOKUP(U6479,Y6479:DP6479,1,FALSE)),"01.01.1900",INDEX(Y6476:DP6476,MATCH(U6477&amp;U6479,Y6477:DP6477&amp;Y6479:DP6479,0))))</f>
        <v>01.01.1900</v>
      </c>
      <c r="V6476" s="81" t="str">
        <f t="shared" ref="V6476" si="17124">IF(COUNTA(Y6476:DP6479)=0,"01.01.1900",_xlfn.MAXIFS(Y6476:DP6476,Y6479:DP6479,V6479))</f>
        <v>01.01.1900</v>
      </c>
      <c r="W6476" s="82"/>
      <c r="X6476" s="106"/>
    </row>
    <row r="6477" spans="2:24">
      <c r="B6477" s="83"/>
      <c r="C6477" s="84"/>
      <c r="D6477" s="83"/>
      <c r="E6477" s="83"/>
      <c r="F6477" s="83"/>
      <c r="G6477" s="83"/>
      <c r="H6477" s="83"/>
      <c r="I6477" s="83"/>
      <c r="J6477" s="83"/>
      <c r="K6477" s="83"/>
      <c r="L6477" s="83"/>
      <c r="M6477" s="83"/>
      <c r="N6477" s="83"/>
      <c r="O6477" s="83"/>
      <c r="P6477" s="84"/>
      <c r="Q6477" s="217"/>
      <c r="R6477" s="85">
        <f t="shared" ref="R6477" si="17125">IF(COUNTA(Y6476:DP6479)=0,0,MIN(Y6477:DP6477))</f>
        <v>0</v>
      </c>
      <c r="S6477" s="86">
        <f t="shared" ref="S6477" si="17126">IF(COUNTA(Y6476:DP6479)=0,0,HLOOKUP(S6476,Y6476:DP6479,2,FALSE))</f>
        <v>0</v>
      </c>
      <c r="T6477" s="87">
        <f t="shared" ref="T6477" si="17127">IF(COUNTA(Y6476:DP6479)=0,0,AVERAGE(Y6477:DP6477))</f>
        <v>0</v>
      </c>
      <c r="U6477" s="88">
        <f t="shared" ref="U6477" si="17128">IF(COUNTA(Y6476:DP6479)=0,0,_xlfn.MINIFS(Y6477:DP6477,Y6479:DP6479,U6479))</f>
        <v>0</v>
      </c>
      <c r="V6477" s="89">
        <f t="array" ref="V6477">IF(COUNTA(Y6476:DP6479)=0,0,IF(ISERROR(HLOOKUP(V6479,Y6479:DP6479,1,FALSE)),0,INDEX(Y6477:DP6477,MATCH(V6476&amp;V6479,Y6476:DP6476&amp;Y6479:DP6479,0))))</f>
        <v>0</v>
      </c>
      <c r="W6477" s="90">
        <f t="array" ref="W6477">IF(COUNTA(Y6476:DP6479)=0,0,IF(ISERROR(HLOOKUP(W6479,Y6479:DP6479,1,FALSE)),0,AVERAGEIF(Y6479:DP6479,$W6479,Y6477:DP6477)))</f>
        <v>0</v>
      </c>
      <c r="X6477" s="107"/>
    </row>
    <row r="6478" spans="2:24">
      <c r="B6478" s="83"/>
      <c r="C6478" s="84"/>
      <c r="D6478" s="83"/>
      <c r="E6478" s="83"/>
      <c r="F6478" s="83"/>
      <c r="G6478" s="83"/>
      <c r="H6478" s="83"/>
      <c r="I6478" s="83"/>
      <c r="J6478" s="83"/>
      <c r="K6478" s="83"/>
      <c r="L6478" s="83"/>
      <c r="M6478" s="83"/>
      <c r="N6478" s="83"/>
      <c r="O6478" s="83"/>
      <c r="P6478" s="84"/>
      <c r="Q6478" s="217"/>
      <c r="R6478" s="91">
        <f t="shared" ref="R6478" si="17129">IF(COUNTA(Y6476:DP6479)=0,0,HLOOKUP(R6477,Y6477:DP6479,2,FALSE))</f>
        <v>0</v>
      </c>
      <c r="S6478" s="92">
        <f t="shared" ref="S6478" si="17130">IF(COUNTA(Y6476:DP6479)=0,0,HLOOKUP(S6476,Y6476:DP6479,3,FALSE))</f>
        <v>0</v>
      </c>
      <c r="T6478" s="93"/>
      <c r="U6478" s="94">
        <f t="array" ref="U6478">IF(COUNTA(Y6476:DP6479)=0,0,IF(ISERROR(HLOOKUP(U6479,Y6479:DP6479,1,FALSE)),0,INDEX(Y6478:DP6478,MATCH(U6477&amp;U6479,Y6477:DP6477&amp;Y6479:DP6479,0))))</f>
        <v>0</v>
      </c>
      <c r="V6478" s="94">
        <f t="array" ref="V6478">IF(COUNTA(Y6476:DP6479)=0,0,IF(ISERROR(HLOOKUP(V6479,Y6479:DP6479,1,FALSE)),0,INDEX(Y6478:DP6478,MATCH(V6477&amp;V6479,Y6477:DP6477&amp;Y6479:DP6479,0))))</f>
        <v>0</v>
      </c>
      <c r="W6478" s="95"/>
      <c r="X6478" s="108"/>
    </row>
    <row r="6479" spans="2:24" ht="13.9" thickBot="1">
      <c r="B6479" s="96"/>
      <c r="C6479" s="97"/>
      <c r="D6479" s="96"/>
      <c r="E6479" s="96"/>
      <c r="F6479" s="96"/>
      <c r="G6479" s="96"/>
      <c r="H6479" s="96"/>
      <c r="I6479" s="96"/>
      <c r="J6479" s="96"/>
      <c r="K6479" s="96"/>
      <c r="L6479" s="96"/>
      <c r="M6479" s="96"/>
      <c r="N6479" s="96"/>
      <c r="O6479" s="96"/>
      <c r="P6479" s="97"/>
      <c r="Q6479" s="218"/>
      <c r="R6479" s="98" t="str">
        <f t="shared" ref="R6479" si="17131">IF(COUNTA(Y6476:DP6479)=0,"none",HLOOKUP(R6477,Y6477:DP6479,3,FALSE))</f>
        <v>none</v>
      </c>
      <c r="S6479" s="99" t="str">
        <f t="shared" ref="S6479" si="17132">IF(COUNTA(Y6476:DP6479)=0,"none",HLOOKUP(S6476,Y6476:DP6479,4,FALSE))</f>
        <v>none</v>
      </c>
      <c r="T6479" s="100"/>
      <c r="U6479" s="100" t="str">
        <f t="array" ref="U6479">IF(COUNTA(Y6476:DP6479)=0,"none",IF($U$2="WAHR",$W$3,Abfrage!$F$4))</f>
        <v>none</v>
      </c>
      <c r="V6479" s="100" t="str">
        <f t="array" ref="V6479">IF(COUNTA(Y6476:DP6479)=0,"none",IF($U$2="WAHR",$W$3,Abfrage!$F$4))</f>
        <v>none</v>
      </c>
      <c r="W6479" s="100" t="str">
        <f t="array" ref="W6479">IF(COUNTA(Y6476:DP6479)=0,"none",IF($U$2="WAHR",$W$3,Abfrage!$F$4))</f>
        <v>none</v>
      </c>
      <c r="X6479" s="109"/>
    </row>
    <row r="6480" spans="2:24">
      <c r="B6480" s="75" t="s">
        <v>3957</v>
      </c>
      <c r="C6480" s="76">
        <v>1000410162</v>
      </c>
      <c r="D6480" s="75" t="s">
        <v>95</v>
      </c>
      <c r="E6480" s="75" t="s">
        <v>96</v>
      </c>
      <c r="F6480" s="75" t="s">
        <v>97</v>
      </c>
      <c r="G6480" s="75" t="s">
        <v>3942</v>
      </c>
      <c r="H6480" s="75" t="e">
        <v>#N/A</v>
      </c>
      <c r="I6480" s="75" t="s">
        <v>51</v>
      </c>
      <c r="J6480" s="75" t="s">
        <v>3958</v>
      </c>
      <c r="K6480" s="75" t="s">
        <v>306</v>
      </c>
      <c r="L6480" s="75" t="s">
        <v>306</v>
      </c>
      <c r="M6480" s="75" t="s">
        <v>313</v>
      </c>
      <c r="N6480" s="75" t="s">
        <v>3959</v>
      </c>
      <c r="O6480" s="75" t="s">
        <v>306</v>
      </c>
      <c r="P6480" s="76" t="s">
        <v>306</v>
      </c>
      <c r="Q6480" s="216"/>
      <c r="R6480" s="77" t="str">
        <f t="shared" ref="R6480" si="17133">IF(COUNTA(Y6480:DP6483)=0,"01.01.1900",INDEX(Y6480:DP6480,MATCH(R6481,Y6481:DP6481,0)))</f>
        <v>01.01.1900</v>
      </c>
      <c r="S6480" s="78" t="str">
        <f t="shared" ref="S6480" si="17134">IF(COUNTA(Y6480:DP6483)=0,"01.01.1900",MAX(Y6480:DP6480))</f>
        <v>01.01.1900</v>
      </c>
      <c r="T6480" s="79"/>
      <c r="U6480" s="80" t="str">
        <f t="array" ref="U6480">IF(COUNTA(Y6480:DP6483)=0,"01.01.1900",IF(ISERROR(HLOOKUP(U6483,Y6483:DP6483,1,FALSE)),"01.01.1900",INDEX(Y6480:DP6480,MATCH(U6481&amp;U6483,Y6481:DP6481&amp;Y6483:DP6483,0))))</f>
        <v>01.01.1900</v>
      </c>
      <c r="V6480" s="81" t="str">
        <f t="shared" ref="V6480" si="17135">IF(COUNTA(Y6480:DP6483)=0,"01.01.1900",_xlfn.MAXIFS(Y6480:DP6480,Y6483:DP6483,V6483))</f>
        <v>01.01.1900</v>
      </c>
      <c r="W6480" s="82"/>
      <c r="X6480" s="106"/>
    </row>
    <row r="6481" spans="2:25">
      <c r="B6481" s="83"/>
      <c r="C6481" s="84"/>
      <c r="D6481" s="83"/>
      <c r="E6481" s="83"/>
      <c r="F6481" s="83"/>
      <c r="G6481" s="83"/>
      <c r="H6481" s="83"/>
      <c r="I6481" s="83"/>
      <c r="J6481" s="83"/>
      <c r="K6481" s="83"/>
      <c r="L6481" s="83"/>
      <c r="M6481" s="83"/>
      <c r="N6481" s="83"/>
      <c r="O6481" s="83"/>
      <c r="P6481" s="84"/>
      <c r="Q6481" s="217"/>
      <c r="R6481" s="85">
        <f t="shared" ref="R6481" si="17136">IF(COUNTA(Y6480:DP6483)=0,0,MIN(Y6481:DP6481))</f>
        <v>0</v>
      </c>
      <c r="S6481" s="86">
        <f t="shared" ref="S6481" si="17137">IF(COUNTA(Y6480:DP6483)=0,0,HLOOKUP(S6480,Y6480:DP6483,2,FALSE))</f>
        <v>0</v>
      </c>
      <c r="T6481" s="87">
        <f t="shared" ref="T6481" si="17138">IF(COUNTA(Y6480:DP6483)=0,0,AVERAGE(Y6481:DP6481))</f>
        <v>0</v>
      </c>
      <c r="U6481" s="88">
        <f t="shared" ref="U6481" si="17139">IF(COUNTA(Y6480:DP6483)=0,0,_xlfn.MINIFS(Y6481:DP6481,Y6483:DP6483,U6483))</f>
        <v>0</v>
      </c>
      <c r="V6481" s="89">
        <f t="array" ref="V6481">IF(COUNTA(Y6480:DP6483)=0,0,IF(ISERROR(HLOOKUP(V6483,Y6483:DP6483,1,FALSE)),0,INDEX(Y6481:DP6481,MATCH(V6480&amp;V6483,Y6480:DP6480&amp;Y6483:DP6483,0))))</f>
        <v>0</v>
      </c>
      <c r="W6481" s="90">
        <f t="array" ref="W6481">IF(COUNTA(Y6480:DP6483)=0,0,IF(ISERROR(HLOOKUP(W6483,Y6483:DP6483,1,FALSE)),0,AVERAGEIF(Y6483:DP6483,$W6483,Y6481:DP6481)))</f>
        <v>0</v>
      </c>
      <c r="X6481" s="107"/>
    </row>
    <row r="6482" spans="2:25">
      <c r="B6482" s="83"/>
      <c r="C6482" s="84"/>
      <c r="D6482" s="83"/>
      <c r="E6482" s="83"/>
      <c r="F6482" s="83"/>
      <c r="G6482" s="83"/>
      <c r="H6482" s="83"/>
      <c r="I6482" s="83"/>
      <c r="J6482" s="83"/>
      <c r="K6482" s="83"/>
      <c r="L6482" s="83"/>
      <c r="M6482" s="83"/>
      <c r="N6482" s="83"/>
      <c r="O6482" s="83"/>
      <c r="P6482" s="84"/>
      <c r="Q6482" s="217"/>
      <c r="R6482" s="91">
        <f t="shared" ref="R6482" si="17140">IF(COUNTA(Y6480:DP6483)=0,0,HLOOKUP(R6481,Y6481:DP6483,2,FALSE))</f>
        <v>0</v>
      </c>
      <c r="S6482" s="92">
        <f t="shared" ref="S6482" si="17141">IF(COUNTA(Y6480:DP6483)=0,0,HLOOKUP(S6480,Y6480:DP6483,3,FALSE))</f>
        <v>0</v>
      </c>
      <c r="T6482" s="93"/>
      <c r="U6482" s="94">
        <f t="array" ref="U6482">IF(COUNTA(Y6480:DP6483)=0,0,IF(ISERROR(HLOOKUP(U6483,Y6483:DP6483,1,FALSE)),0,INDEX(Y6482:DP6482,MATCH(U6481&amp;U6483,Y6481:DP6481&amp;Y6483:DP6483,0))))</f>
        <v>0</v>
      </c>
      <c r="V6482" s="94">
        <f t="array" ref="V6482">IF(COUNTA(Y6480:DP6483)=0,0,IF(ISERROR(HLOOKUP(V6483,Y6483:DP6483,1,FALSE)),0,INDEX(Y6482:DP6482,MATCH(V6481&amp;V6483,Y6481:DP6481&amp;Y6483:DP6483,0))))</f>
        <v>0</v>
      </c>
      <c r="W6482" s="95"/>
      <c r="X6482" s="108"/>
    </row>
    <row r="6483" spans="2:25" ht="13.9" thickBot="1">
      <c r="B6483" s="96"/>
      <c r="C6483" s="97"/>
      <c r="D6483" s="96"/>
      <c r="E6483" s="96"/>
      <c r="F6483" s="96"/>
      <c r="G6483" s="96"/>
      <c r="H6483" s="96"/>
      <c r="I6483" s="96"/>
      <c r="J6483" s="96"/>
      <c r="K6483" s="96"/>
      <c r="L6483" s="96"/>
      <c r="M6483" s="96"/>
      <c r="N6483" s="96"/>
      <c r="O6483" s="96"/>
      <c r="P6483" s="97"/>
      <c r="Q6483" s="218"/>
      <c r="R6483" s="98" t="str">
        <f t="shared" ref="R6483" si="17142">IF(COUNTA(Y6480:DP6483)=0,"none",HLOOKUP(R6481,Y6481:DP6483,3,FALSE))</f>
        <v>none</v>
      </c>
      <c r="S6483" s="99" t="str">
        <f t="shared" ref="S6483" si="17143">IF(COUNTA(Y6480:DP6483)=0,"none",HLOOKUP(S6480,Y6480:DP6483,4,FALSE))</f>
        <v>none</v>
      </c>
      <c r="T6483" s="100"/>
      <c r="U6483" s="100" t="str">
        <f t="array" ref="U6483">IF(COUNTA(Y6480:DP6483)=0,"none",IF($U$2="WAHR",$W$3,Abfrage!$F$4))</f>
        <v>none</v>
      </c>
      <c r="V6483" s="100" t="str">
        <f t="array" ref="V6483">IF(COUNTA(Y6480:DP6483)=0,"none",IF($U$2="WAHR",$W$3,Abfrage!$F$4))</f>
        <v>none</v>
      </c>
      <c r="W6483" s="100" t="str">
        <f t="array" ref="W6483">IF(COUNTA(Y6480:DP6483)=0,"none",IF($U$2="WAHR",$W$3,Abfrage!$F$4))</f>
        <v>none</v>
      </c>
      <c r="X6483" s="109"/>
    </row>
    <row r="6484" spans="2:25">
      <c r="B6484" s="75" t="s">
        <v>3960</v>
      </c>
      <c r="C6484" s="76">
        <v>1000410167</v>
      </c>
      <c r="D6484" s="75" t="s">
        <v>95</v>
      </c>
      <c r="E6484" s="75" t="s">
        <v>125</v>
      </c>
      <c r="F6484" s="75" t="s">
        <v>97</v>
      </c>
      <c r="G6484" s="75" t="s">
        <v>3961</v>
      </c>
      <c r="H6484" s="75" t="e">
        <v>#N/A</v>
      </c>
      <c r="I6484" s="75" t="s">
        <v>51</v>
      </c>
      <c r="J6484" s="75" t="s">
        <v>3962</v>
      </c>
      <c r="K6484" s="75" t="s">
        <v>306</v>
      </c>
      <c r="L6484" s="75" t="s">
        <v>306</v>
      </c>
      <c r="M6484" s="75" t="s">
        <v>306</v>
      </c>
      <c r="N6484" s="75" t="s">
        <v>306</v>
      </c>
      <c r="O6484" s="75" t="s">
        <v>306</v>
      </c>
      <c r="P6484" s="76" t="s">
        <v>306</v>
      </c>
      <c r="Q6484" s="216"/>
      <c r="R6484" s="77" t="str">
        <f t="shared" ref="R6484" si="17144">IF(COUNTA(Y6484:DP6487)=0,"01.01.1900",INDEX(Y6484:DP6484,MATCH(R6485,Y6485:DP6485,0)))</f>
        <v>01.01.1900</v>
      </c>
      <c r="S6484" s="78" t="str">
        <f t="shared" ref="S6484" si="17145">IF(COUNTA(Y6484:DP6487)=0,"01.01.1900",MAX(Y6484:DP6484))</f>
        <v>01.01.1900</v>
      </c>
      <c r="T6484" s="79"/>
      <c r="U6484" s="80" t="str">
        <f t="array" ref="U6484">IF(COUNTA(Y6484:DP6487)=0,"01.01.1900",IF(ISERROR(HLOOKUP(U6487,Y6487:DP6487,1,FALSE)),"01.01.1900",INDEX(Y6484:DP6484,MATCH(U6485&amp;U6487,Y6485:DP6485&amp;Y6487:DP6487,0))))</f>
        <v>01.01.1900</v>
      </c>
      <c r="V6484" s="81" t="str">
        <f t="shared" ref="V6484" si="17146">IF(COUNTA(Y6484:DP6487)=0,"01.01.1900",_xlfn.MAXIFS(Y6484:DP6484,Y6487:DP6487,V6487))</f>
        <v>01.01.1900</v>
      </c>
      <c r="W6484" s="82"/>
      <c r="X6484" s="106"/>
    </row>
    <row r="6485" spans="2:25">
      <c r="B6485" s="83"/>
      <c r="C6485" s="84"/>
      <c r="D6485" s="83"/>
      <c r="E6485" s="83"/>
      <c r="F6485" s="83"/>
      <c r="G6485" s="83"/>
      <c r="H6485" s="83"/>
      <c r="I6485" s="83"/>
      <c r="J6485" s="83"/>
      <c r="K6485" s="83"/>
      <c r="L6485" s="83"/>
      <c r="M6485" s="83"/>
      <c r="N6485" s="83"/>
      <c r="O6485" s="83"/>
      <c r="P6485" s="84"/>
      <c r="Q6485" s="217"/>
      <c r="R6485" s="85">
        <f t="shared" ref="R6485" si="17147">IF(COUNTA(Y6484:DP6487)=0,0,MIN(Y6485:DP6485))</f>
        <v>0</v>
      </c>
      <c r="S6485" s="86">
        <f t="shared" ref="S6485" si="17148">IF(COUNTA(Y6484:DP6487)=0,0,HLOOKUP(S6484,Y6484:DP6487,2,FALSE))</f>
        <v>0</v>
      </c>
      <c r="T6485" s="87">
        <f t="shared" ref="T6485" si="17149">IF(COUNTA(Y6484:DP6487)=0,0,AVERAGE(Y6485:DP6485))</f>
        <v>0</v>
      </c>
      <c r="U6485" s="88">
        <f t="shared" ref="U6485" si="17150">IF(COUNTA(Y6484:DP6487)=0,0,_xlfn.MINIFS(Y6485:DP6485,Y6487:DP6487,U6487))</f>
        <v>0</v>
      </c>
      <c r="V6485" s="89">
        <f t="array" ref="V6485">IF(COUNTA(Y6484:DP6487)=0,0,IF(ISERROR(HLOOKUP(V6487,Y6487:DP6487,1,FALSE)),0,INDEX(Y6485:DP6485,MATCH(V6484&amp;V6487,Y6484:DP6484&amp;Y6487:DP6487,0))))</f>
        <v>0</v>
      </c>
      <c r="W6485" s="90">
        <f t="array" ref="W6485">IF(COUNTA(Y6484:DP6487)=0,0,IF(ISERROR(HLOOKUP(W6487,Y6487:DP6487,1,FALSE)),0,AVERAGEIF(Y6487:DP6487,$W6487,Y6485:DP6485)))</f>
        <v>0</v>
      </c>
      <c r="X6485" s="107"/>
    </row>
    <row r="6486" spans="2:25">
      <c r="B6486" s="83"/>
      <c r="C6486" s="84"/>
      <c r="D6486" s="83"/>
      <c r="E6486" s="83"/>
      <c r="F6486" s="83"/>
      <c r="G6486" s="83"/>
      <c r="H6486" s="83"/>
      <c r="I6486" s="83"/>
      <c r="J6486" s="83"/>
      <c r="K6486" s="83"/>
      <c r="L6486" s="83"/>
      <c r="M6486" s="83"/>
      <c r="N6486" s="83"/>
      <c r="O6486" s="83"/>
      <c r="P6486" s="84"/>
      <c r="Q6486" s="217"/>
      <c r="R6486" s="91">
        <f t="shared" ref="R6486" si="17151">IF(COUNTA(Y6484:DP6487)=0,0,HLOOKUP(R6485,Y6485:DP6487,2,FALSE))</f>
        <v>0</v>
      </c>
      <c r="S6486" s="92">
        <f t="shared" ref="S6486" si="17152">IF(COUNTA(Y6484:DP6487)=0,0,HLOOKUP(S6484,Y6484:DP6487,3,FALSE))</f>
        <v>0</v>
      </c>
      <c r="T6486" s="93"/>
      <c r="U6486" s="94">
        <f t="array" ref="U6486">IF(COUNTA(Y6484:DP6487)=0,0,IF(ISERROR(HLOOKUP(U6487,Y6487:DP6487,1,FALSE)),0,INDEX(Y6486:DP6486,MATCH(U6485&amp;U6487,Y6485:DP6485&amp;Y6487:DP6487,0))))</f>
        <v>0</v>
      </c>
      <c r="V6486" s="94">
        <f t="array" ref="V6486">IF(COUNTA(Y6484:DP6487)=0,0,IF(ISERROR(HLOOKUP(V6487,Y6487:DP6487,1,FALSE)),0,INDEX(Y6486:DP6486,MATCH(V6485&amp;V6487,Y6485:DP6485&amp;Y6487:DP6487,0))))</f>
        <v>0</v>
      </c>
      <c r="W6486" s="95"/>
      <c r="X6486" s="108"/>
    </row>
    <row r="6487" spans="2:25" ht="13.9" thickBot="1">
      <c r="B6487" s="96"/>
      <c r="C6487" s="97"/>
      <c r="D6487" s="96"/>
      <c r="E6487" s="96"/>
      <c r="F6487" s="96"/>
      <c r="G6487" s="96"/>
      <c r="H6487" s="96"/>
      <c r="I6487" s="96"/>
      <c r="J6487" s="96"/>
      <c r="K6487" s="96"/>
      <c r="L6487" s="96"/>
      <c r="M6487" s="96"/>
      <c r="N6487" s="96"/>
      <c r="O6487" s="96"/>
      <c r="P6487" s="97"/>
      <c r="Q6487" s="218"/>
      <c r="R6487" s="98" t="str">
        <f t="shared" ref="R6487" si="17153">IF(COUNTA(Y6484:DP6487)=0,"none",HLOOKUP(R6485,Y6485:DP6487,3,FALSE))</f>
        <v>none</v>
      </c>
      <c r="S6487" s="99" t="str">
        <f t="shared" ref="S6487" si="17154">IF(COUNTA(Y6484:DP6487)=0,"none",HLOOKUP(S6484,Y6484:DP6487,4,FALSE))</f>
        <v>none</v>
      </c>
      <c r="T6487" s="100"/>
      <c r="U6487" s="100" t="str">
        <f t="array" ref="U6487">IF(COUNTA(Y6484:DP6487)=0,"none",IF($U$2="WAHR",$W$3,Abfrage!$F$4))</f>
        <v>none</v>
      </c>
      <c r="V6487" s="100" t="str">
        <f t="array" ref="V6487">IF(COUNTA(Y6484:DP6487)=0,"none",IF($U$2="WAHR",$W$3,Abfrage!$F$4))</f>
        <v>none</v>
      </c>
      <c r="W6487" s="100" t="str">
        <f t="array" ref="W6487">IF(COUNTA(Y6484:DP6487)=0,"none",IF($U$2="WAHR",$W$3,Abfrage!$F$4))</f>
        <v>none</v>
      </c>
      <c r="X6487" s="109"/>
    </row>
    <row r="6488" spans="2:25">
      <c r="B6488" s="75" t="s">
        <v>3963</v>
      </c>
      <c r="C6488" s="76">
        <v>1000410163</v>
      </c>
      <c r="D6488" s="75" t="s">
        <v>95</v>
      </c>
      <c r="E6488" s="75" t="s">
        <v>148</v>
      </c>
      <c r="F6488" s="75" t="s">
        <v>96</v>
      </c>
      <c r="G6488" s="75" t="s">
        <v>306</v>
      </c>
      <c r="H6488" s="75" t="s">
        <v>50</v>
      </c>
      <c r="I6488" s="75" t="s">
        <v>51</v>
      </c>
      <c r="J6488" s="75" t="s">
        <v>3964</v>
      </c>
      <c r="K6488" s="75" t="s">
        <v>326</v>
      </c>
      <c r="L6488" s="75" t="s">
        <v>915</v>
      </c>
      <c r="M6488" s="75" t="s">
        <v>313</v>
      </c>
      <c r="N6488" s="75" t="s">
        <v>327</v>
      </c>
      <c r="O6488" s="75" t="s">
        <v>306</v>
      </c>
      <c r="P6488" s="76" t="s">
        <v>306</v>
      </c>
      <c r="Q6488" s="216"/>
      <c r="R6488" s="77">
        <f t="shared" ref="R6488" si="17155">IF(COUNTA(Y6488:DP6491)=0,"01.01.1900",INDEX(Y6488:DP6488,MATCH(R6489,Y6489:DP6489,0)))</f>
        <v>45846</v>
      </c>
      <c r="S6488" s="78">
        <f t="shared" ref="S6488" si="17156">IF(COUNTA(Y6488:DP6491)=0,"01.01.1900",MAX(Y6488:DP6488))</f>
        <v>45846</v>
      </c>
      <c r="T6488" s="79"/>
      <c r="U6488" s="80" t="str">
        <f t="array" ref="U6488">IF(COUNTA(Y6488:DP6491)=0,"01.01.1900",IF(ISERROR(HLOOKUP(U6491,Y6491:DP6491,1,FALSE)),"01.01.1900",INDEX(Y6488:DP6488,MATCH(U6489&amp;U6491,Y6489:DP6489&amp;Y6491:DP6491,0))))</f>
        <v>01.01.1900</v>
      </c>
      <c r="V6488" s="81">
        <f t="shared" ref="V6488" si="17157">IF(COUNTA(Y6488:DP6491)=0,"01.01.1900",_xlfn.MAXIFS(Y6488:DP6488,Y6491:DP6491,V6491))</f>
        <v>0</v>
      </c>
      <c r="W6488" s="82"/>
      <c r="X6488" s="106"/>
      <c r="Y6488" s="141">
        <v>45846</v>
      </c>
    </row>
    <row r="6489" spans="2:25">
      <c r="B6489" s="83"/>
      <c r="C6489" s="84"/>
      <c r="D6489" s="83"/>
      <c r="E6489" s="83"/>
      <c r="F6489" s="83"/>
      <c r="G6489" s="83"/>
      <c r="H6489" s="83"/>
      <c r="I6489" s="83"/>
      <c r="J6489" s="83"/>
      <c r="K6489" s="83"/>
      <c r="L6489" s="83"/>
      <c r="M6489" s="83"/>
      <c r="N6489" s="83"/>
      <c r="O6489" s="83"/>
      <c r="P6489" s="84"/>
      <c r="Q6489" s="217"/>
      <c r="R6489" s="85">
        <f t="shared" ref="R6489" si="17158">IF(COUNTA(Y6488:DP6491)=0,0,MIN(Y6489:DP6489))</f>
        <v>4.41E-2</v>
      </c>
      <c r="S6489" s="86">
        <f t="shared" ref="S6489" si="17159">IF(COUNTA(Y6488:DP6491)=0,0,HLOOKUP(S6488,Y6488:DP6491,2,FALSE))</f>
        <v>4.41E-2</v>
      </c>
      <c r="T6489" s="87">
        <f t="shared" ref="T6489" si="17160">IF(COUNTA(Y6488:DP6491)=0,0,AVERAGE(Y6489:DP6489))</f>
        <v>4.41E-2</v>
      </c>
      <c r="U6489" s="88">
        <f t="shared" ref="U6489" si="17161">IF(COUNTA(Y6488:DP6491)=0,0,_xlfn.MINIFS(Y6489:DP6489,Y6491:DP6491,U6491))</f>
        <v>0</v>
      </c>
      <c r="V6489" s="89">
        <f t="array" ref="V6489">IF(COUNTA(Y6488:DP6491)=0,0,IF(ISERROR(HLOOKUP(V6491,Y6491:DP6491,1,FALSE)),0,INDEX(Y6489:DP6489,MATCH(V6488&amp;V6491,Y6488:DP6488&amp;Y6491:DP6491,0))))</f>
        <v>0</v>
      </c>
      <c r="W6489" s="90">
        <f t="array" ref="W6489">IF(COUNTA(Y6488:DP6491)=0,0,IF(ISERROR(HLOOKUP(W6491,Y6491:DP6491,1,FALSE)),0,AVERAGEIF(Y6491:DP6491,$W6491,Y6489:DP6489)))</f>
        <v>0</v>
      </c>
      <c r="X6489" s="107"/>
      <c r="Y6489" s="142">
        <v>4.41E-2</v>
      </c>
    </row>
    <row r="6490" spans="2:25">
      <c r="B6490" s="83"/>
      <c r="C6490" s="84"/>
      <c r="D6490" s="83"/>
      <c r="E6490" s="83"/>
      <c r="F6490" s="83"/>
      <c r="G6490" s="83"/>
      <c r="H6490" s="83"/>
      <c r="I6490" s="83"/>
      <c r="J6490" s="83"/>
      <c r="K6490" s="83"/>
      <c r="L6490" s="83"/>
      <c r="M6490" s="83"/>
      <c r="N6490" s="83"/>
      <c r="O6490" s="83"/>
      <c r="P6490" s="84"/>
      <c r="Q6490" s="217"/>
      <c r="R6490" s="91">
        <f t="shared" ref="R6490" si="17162">IF(COUNTA(Y6488:DP6491)=0,0,HLOOKUP(R6489,Y6489:DP6491,2,FALSE))</f>
        <v>1000</v>
      </c>
      <c r="S6490" s="92">
        <f t="shared" ref="S6490" si="17163">IF(COUNTA(Y6488:DP6491)=0,0,HLOOKUP(S6488,Y6488:DP6491,3,FALSE))</f>
        <v>1000</v>
      </c>
      <c r="T6490" s="93"/>
      <c r="U6490" s="94">
        <f t="array" ref="U6490">IF(COUNTA(Y6488:DP6491)=0,0,IF(ISERROR(HLOOKUP(U6491,Y6491:DP6491,1,FALSE)),0,INDEX(Y6490:DP6490,MATCH(U6489&amp;U6491,Y6489:DP6489&amp;Y6491:DP6491,0))))</f>
        <v>0</v>
      </c>
      <c r="V6490" s="94">
        <f t="array" ref="V6490">IF(COUNTA(Y6488:DP6491)=0,0,IF(ISERROR(HLOOKUP(V6491,Y6491:DP6491,1,FALSE)),0,INDEX(Y6490:DP6490,MATCH(V6489&amp;V6491,Y6489:DP6489&amp;Y6491:DP6491,0))))</f>
        <v>0</v>
      </c>
      <c r="W6490" s="95"/>
      <c r="X6490" s="108"/>
      <c r="Y6490" s="143">
        <v>1000</v>
      </c>
    </row>
    <row r="6491" spans="2:25" ht="13.9" thickBot="1">
      <c r="B6491" s="96"/>
      <c r="C6491" s="97"/>
      <c r="D6491" s="96"/>
      <c r="E6491" s="96"/>
      <c r="F6491" s="96"/>
      <c r="G6491" s="96"/>
      <c r="H6491" s="96"/>
      <c r="I6491" s="96"/>
      <c r="J6491" s="96"/>
      <c r="K6491" s="96"/>
      <c r="L6491" s="96"/>
      <c r="M6491" s="96"/>
      <c r="N6491" s="96"/>
      <c r="O6491" s="96"/>
      <c r="P6491" s="97"/>
      <c r="Q6491" s="218"/>
      <c r="R6491" s="98" t="str">
        <f t="shared" ref="R6491" si="17164">IF(COUNTA(Y6488:DP6491)=0,"none",HLOOKUP(R6489,Y6489:DP6491,3,FALSE))</f>
        <v>www (-30%)</v>
      </c>
      <c r="S6491" s="99" t="str">
        <f t="shared" ref="S6491" si="17165">IF(COUNTA(Y6488:DP6491)=0,"none",HLOOKUP(S6488,Y6488:DP6491,4,FALSE))</f>
        <v>www (-30%)</v>
      </c>
      <c r="T6491" s="100"/>
      <c r="U6491" s="100">
        <f t="array" ref="U6491">IF(COUNTA(Y6488:DP6491)=0,"none",IF($U$2="WAHR",$W$3,Abfrage!$F$4))</f>
        <v>0</v>
      </c>
      <c r="V6491" s="100">
        <f t="array" ref="V6491">IF(COUNTA(Y6488:DP6491)=0,"none",IF($U$2="WAHR",$W$3,Abfrage!$F$4))</f>
        <v>0</v>
      </c>
      <c r="W6491" s="100">
        <f t="array" ref="W6491">IF(COUNTA(Y6488:DP6491)=0,"none",IF($U$2="WAHR",$W$3,Abfrage!$F$4))</f>
        <v>0</v>
      </c>
      <c r="X6491" s="109"/>
      <c r="Y6491" s="144" t="s">
        <v>43</v>
      </c>
    </row>
    <row r="6492" spans="2:25">
      <c r="B6492" s="75" t="s">
        <v>3965</v>
      </c>
      <c r="C6492" s="76">
        <v>1000410164</v>
      </c>
      <c r="D6492" s="75" t="s">
        <v>95</v>
      </c>
      <c r="E6492" s="75" t="s">
        <v>148</v>
      </c>
      <c r="F6492" s="75" t="s">
        <v>96</v>
      </c>
      <c r="G6492" s="75" t="s">
        <v>306</v>
      </c>
      <c r="H6492" s="75" t="s">
        <v>50</v>
      </c>
      <c r="I6492" s="75" t="s">
        <v>51</v>
      </c>
      <c r="J6492" s="75" t="s">
        <v>3966</v>
      </c>
      <c r="K6492" s="75" t="s">
        <v>523</v>
      </c>
      <c r="L6492" s="75" t="s">
        <v>326</v>
      </c>
      <c r="M6492" s="75" t="s">
        <v>313</v>
      </c>
      <c r="N6492" s="75" t="s">
        <v>327</v>
      </c>
      <c r="O6492" s="75" t="s">
        <v>306</v>
      </c>
      <c r="P6492" s="76" t="s">
        <v>306</v>
      </c>
      <c r="Q6492" s="216"/>
      <c r="R6492" s="77">
        <f t="shared" ref="R6492" si="17166">IF(COUNTA(Y6492:DP6495)=0,"01.01.1900",INDEX(Y6492:DP6492,MATCH(R6493,Y6493:DP6493,0)))</f>
        <v>45846</v>
      </c>
      <c r="S6492" s="78">
        <f t="shared" ref="S6492" si="17167">IF(COUNTA(Y6492:DP6495)=0,"01.01.1900",MAX(Y6492:DP6492))</f>
        <v>45846</v>
      </c>
      <c r="T6492" s="79"/>
      <c r="U6492" s="80" t="str">
        <f t="array" ref="U6492">IF(COUNTA(Y6492:DP6495)=0,"01.01.1900",IF(ISERROR(HLOOKUP(U6495,Y6495:DP6495,1,FALSE)),"01.01.1900",INDEX(Y6492:DP6492,MATCH(U6493&amp;U6495,Y6493:DP6493&amp;Y6495:DP6495,0))))</f>
        <v>01.01.1900</v>
      </c>
      <c r="V6492" s="81">
        <f t="shared" ref="V6492" si="17168">IF(COUNTA(Y6492:DP6495)=0,"01.01.1900",_xlfn.MAXIFS(Y6492:DP6492,Y6495:DP6495,V6495))</f>
        <v>0</v>
      </c>
      <c r="W6492" s="82"/>
      <c r="X6492" s="106"/>
      <c r="Y6492" s="141">
        <v>45846</v>
      </c>
    </row>
    <row r="6493" spans="2:25">
      <c r="B6493" s="83"/>
      <c r="C6493" s="84"/>
      <c r="D6493" s="83"/>
      <c r="E6493" s="83"/>
      <c r="F6493" s="83"/>
      <c r="G6493" s="83"/>
      <c r="H6493" s="83"/>
      <c r="I6493" s="83"/>
      <c r="J6493" s="83"/>
      <c r="K6493" s="83"/>
      <c r="L6493" s="83"/>
      <c r="M6493" s="83"/>
      <c r="N6493" s="83"/>
      <c r="O6493" s="83"/>
      <c r="P6493" s="84"/>
      <c r="Q6493" s="217"/>
      <c r="R6493" s="85">
        <f t="shared" ref="R6493" si="17169">IF(COUNTA(Y6492:DP6495)=0,0,MIN(Y6493:DP6493))</f>
        <v>5.9499999999999997E-2</v>
      </c>
      <c r="S6493" s="86">
        <f t="shared" ref="S6493" si="17170">IF(COUNTA(Y6492:DP6495)=0,0,HLOOKUP(S6492,Y6492:DP6495,2,FALSE))</f>
        <v>5.9499999999999997E-2</v>
      </c>
      <c r="T6493" s="87">
        <f t="shared" ref="T6493" si="17171">IF(COUNTA(Y6492:DP6495)=0,0,AVERAGE(Y6493:DP6493))</f>
        <v>5.9499999999999997E-2</v>
      </c>
      <c r="U6493" s="88">
        <f t="shared" ref="U6493" si="17172">IF(COUNTA(Y6492:DP6495)=0,0,_xlfn.MINIFS(Y6493:DP6493,Y6495:DP6495,U6495))</f>
        <v>0</v>
      </c>
      <c r="V6493" s="89">
        <f t="array" ref="V6493">IF(COUNTA(Y6492:DP6495)=0,0,IF(ISERROR(HLOOKUP(V6495,Y6495:DP6495,1,FALSE)),0,INDEX(Y6493:DP6493,MATCH(V6492&amp;V6495,Y6492:DP6492&amp;Y6495:DP6495,0))))</f>
        <v>0</v>
      </c>
      <c r="W6493" s="90">
        <f t="array" ref="W6493">IF(COUNTA(Y6492:DP6495)=0,0,IF(ISERROR(HLOOKUP(W6495,Y6495:DP6495,1,FALSE)),0,AVERAGEIF(Y6495:DP6495,$W6495,Y6493:DP6493)))</f>
        <v>0</v>
      </c>
      <c r="X6493" s="107"/>
      <c r="Y6493" s="142">
        <v>5.9499999999999997E-2</v>
      </c>
    </row>
    <row r="6494" spans="2:25">
      <c r="B6494" s="83"/>
      <c r="C6494" s="84"/>
      <c r="D6494" s="83"/>
      <c r="E6494" s="83"/>
      <c r="F6494" s="83"/>
      <c r="G6494" s="83"/>
      <c r="H6494" s="83"/>
      <c r="I6494" s="83"/>
      <c r="J6494" s="83"/>
      <c r="K6494" s="83"/>
      <c r="L6494" s="83"/>
      <c r="M6494" s="83"/>
      <c r="N6494" s="83"/>
      <c r="O6494" s="83"/>
      <c r="P6494" s="84"/>
      <c r="Q6494" s="217"/>
      <c r="R6494" s="91">
        <f t="shared" ref="R6494" si="17173">IF(COUNTA(Y6492:DP6495)=0,0,HLOOKUP(R6493,Y6493:DP6495,2,FALSE))</f>
        <v>1000</v>
      </c>
      <c r="S6494" s="92">
        <f t="shared" ref="S6494" si="17174">IF(COUNTA(Y6492:DP6495)=0,0,HLOOKUP(S6492,Y6492:DP6495,3,FALSE))</f>
        <v>1000</v>
      </c>
      <c r="T6494" s="93"/>
      <c r="U6494" s="94">
        <f t="array" ref="U6494">IF(COUNTA(Y6492:DP6495)=0,0,IF(ISERROR(HLOOKUP(U6495,Y6495:DP6495,1,FALSE)),0,INDEX(Y6494:DP6494,MATCH(U6493&amp;U6495,Y6493:DP6493&amp;Y6495:DP6495,0))))</f>
        <v>0</v>
      </c>
      <c r="V6494" s="94">
        <f t="array" ref="V6494">IF(COUNTA(Y6492:DP6495)=0,0,IF(ISERROR(HLOOKUP(V6495,Y6495:DP6495,1,FALSE)),0,INDEX(Y6494:DP6494,MATCH(V6493&amp;V6495,Y6493:DP6493&amp;Y6495:DP6495,0))))</f>
        <v>0</v>
      </c>
      <c r="W6494" s="95"/>
      <c r="X6494" s="108"/>
      <c r="Y6494" s="143">
        <v>1000</v>
      </c>
    </row>
    <row r="6495" spans="2:25" ht="13.9" thickBot="1">
      <c r="B6495" s="96"/>
      <c r="C6495" s="97"/>
      <c r="D6495" s="96"/>
      <c r="E6495" s="96"/>
      <c r="F6495" s="96"/>
      <c r="G6495" s="96"/>
      <c r="H6495" s="96"/>
      <c r="I6495" s="96"/>
      <c r="J6495" s="96"/>
      <c r="K6495" s="96"/>
      <c r="L6495" s="96"/>
      <c r="M6495" s="96"/>
      <c r="N6495" s="96"/>
      <c r="O6495" s="96"/>
      <c r="P6495" s="97"/>
      <c r="Q6495" s="218"/>
      <c r="R6495" s="98" t="str">
        <f t="shared" ref="R6495" si="17175">IF(COUNTA(Y6492:DP6495)=0,"none",HLOOKUP(R6493,Y6493:DP6495,3,FALSE))</f>
        <v>www (-30%)</v>
      </c>
      <c r="S6495" s="99" t="str">
        <f t="shared" ref="S6495" si="17176">IF(COUNTA(Y6492:DP6495)=0,"none",HLOOKUP(S6492,Y6492:DP6495,4,FALSE))</f>
        <v>www (-30%)</v>
      </c>
      <c r="T6495" s="100"/>
      <c r="U6495" s="100">
        <f t="array" ref="U6495">IF(COUNTA(Y6492:DP6495)=0,"none",IF($U$2="WAHR",$W$3,Abfrage!$F$4))</f>
        <v>0</v>
      </c>
      <c r="V6495" s="100">
        <f t="array" ref="V6495">IF(COUNTA(Y6492:DP6495)=0,"none",IF($U$2="WAHR",$W$3,Abfrage!$F$4))</f>
        <v>0</v>
      </c>
      <c r="W6495" s="100">
        <f t="array" ref="W6495">IF(COUNTA(Y6492:DP6495)=0,"none",IF($U$2="WAHR",$W$3,Abfrage!$F$4))</f>
        <v>0</v>
      </c>
      <c r="X6495" s="109"/>
      <c r="Y6495" s="144" t="s">
        <v>43</v>
      </c>
    </row>
    <row r="6496" spans="2:25">
      <c r="B6496" s="75" t="s">
        <v>3967</v>
      </c>
      <c r="C6496" s="76">
        <v>1000410169</v>
      </c>
      <c r="D6496" s="75" t="s">
        <v>95</v>
      </c>
      <c r="E6496" s="75" t="s">
        <v>90</v>
      </c>
      <c r="F6496" s="75" t="s">
        <v>122</v>
      </c>
      <c r="G6496" s="75" t="s">
        <v>306</v>
      </c>
      <c r="H6496" s="75" t="s">
        <v>40</v>
      </c>
      <c r="I6496" s="75" t="s">
        <v>51</v>
      </c>
      <c r="J6496" s="75" t="s">
        <v>3968</v>
      </c>
      <c r="K6496" s="75" t="s">
        <v>306</v>
      </c>
      <c r="L6496" s="75" t="s">
        <v>306</v>
      </c>
      <c r="M6496" s="75" t="s">
        <v>313</v>
      </c>
      <c r="N6496" s="75" t="s">
        <v>327</v>
      </c>
      <c r="O6496" s="75" t="s">
        <v>306</v>
      </c>
      <c r="P6496" s="76" t="s">
        <v>306</v>
      </c>
      <c r="Q6496" s="216"/>
      <c r="R6496" s="77">
        <f t="shared" ref="R6496" si="17177">IF(COUNTA(Y6496:DP6499)=0,"01.01.1900",INDEX(Y6496:DP6496,MATCH(R6497,Y6497:DP6497,0)))</f>
        <v>45846</v>
      </c>
      <c r="S6496" s="78">
        <f t="shared" ref="S6496" si="17178">IF(COUNTA(Y6496:DP6499)=0,"01.01.1900",MAX(Y6496:DP6496))</f>
        <v>45846</v>
      </c>
      <c r="T6496" s="79"/>
      <c r="U6496" s="80" t="str">
        <f t="array" ref="U6496">IF(COUNTA(Y6496:DP6499)=0,"01.01.1900",IF(ISERROR(HLOOKUP(U6499,Y6499:DP6499,1,FALSE)),"01.01.1900",INDEX(Y6496:DP6496,MATCH(U6497&amp;U6499,Y6497:DP6497&amp;Y6499:DP6499,0))))</f>
        <v>01.01.1900</v>
      </c>
      <c r="V6496" s="81">
        <f t="shared" ref="V6496" si="17179">IF(COUNTA(Y6496:DP6499)=0,"01.01.1900",_xlfn.MAXIFS(Y6496:DP6496,Y6499:DP6499,V6499))</f>
        <v>0</v>
      </c>
      <c r="W6496" s="82"/>
      <c r="X6496" s="106"/>
      <c r="Y6496" s="141">
        <v>45846</v>
      </c>
    </row>
    <row r="6497" spans="2:25">
      <c r="B6497" s="83"/>
      <c r="C6497" s="84"/>
      <c r="D6497" s="83"/>
      <c r="E6497" s="83"/>
      <c r="F6497" s="83"/>
      <c r="G6497" s="83"/>
      <c r="H6497" s="83"/>
      <c r="I6497" s="83"/>
      <c r="J6497" s="83"/>
      <c r="K6497" s="83"/>
      <c r="L6497" s="83"/>
      <c r="M6497" s="83"/>
      <c r="N6497" s="83"/>
      <c r="O6497" s="83"/>
      <c r="P6497" s="84"/>
      <c r="Q6497" s="217"/>
      <c r="R6497" s="85">
        <f t="shared" ref="R6497" si="17180">IF(COUNTA(Y6496:DP6499)=0,0,MIN(Y6497:DP6497))</f>
        <v>4.2700000000000002E-2</v>
      </c>
      <c r="S6497" s="86">
        <f t="shared" ref="S6497" si="17181">IF(COUNTA(Y6496:DP6499)=0,0,HLOOKUP(S6496,Y6496:DP6499,2,FALSE))</f>
        <v>4.2700000000000002E-2</v>
      </c>
      <c r="T6497" s="87">
        <f t="shared" ref="T6497" si="17182">IF(COUNTA(Y6496:DP6499)=0,0,AVERAGE(Y6497:DP6497))</f>
        <v>4.2700000000000002E-2</v>
      </c>
      <c r="U6497" s="88">
        <f t="shared" ref="U6497" si="17183">IF(COUNTA(Y6496:DP6499)=0,0,_xlfn.MINIFS(Y6497:DP6497,Y6499:DP6499,U6499))</f>
        <v>0</v>
      </c>
      <c r="V6497" s="89">
        <f t="array" ref="V6497">IF(COUNTA(Y6496:DP6499)=0,0,IF(ISERROR(HLOOKUP(V6499,Y6499:DP6499,1,FALSE)),0,INDEX(Y6497:DP6497,MATCH(V6496&amp;V6499,Y6496:DP6496&amp;Y6499:DP6499,0))))</f>
        <v>0</v>
      </c>
      <c r="W6497" s="90">
        <f t="array" ref="W6497">IF(COUNTA(Y6496:DP6499)=0,0,IF(ISERROR(HLOOKUP(W6499,Y6499:DP6499,1,FALSE)),0,AVERAGEIF(Y6499:DP6499,$W6499,Y6497:DP6497)))</f>
        <v>0</v>
      </c>
      <c r="X6497" s="107"/>
      <c r="Y6497" s="142">
        <v>4.2700000000000002E-2</v>
      </c>
    </row>
    <row r="6498" spans="2:25">
      <c r="B6498" s="83"/>
      <c r="C6498" s="84"/>
      <c r="D6498" s="83"/>
      <c r="E6498" s="83"/>
      <c r="F6498" s="83"/>
      <c r="G6498" s="83"/>
      <c r="H6498" s="83"/>
      <c r="I6498" s="83"/>
      <c r="J6498" s="83"/>
      <c r="K6498" s="83"/>
      <c r="L6498" s="83"/>
      <c r="M6498" s="83"/>
      <c r="N6498" s="83"/>
      <c r="O6498" s="83"/>
      <c r="P6498" s="84"/>
      <c r="Q6498" s="217"/>
      <c r="R6498" s="91">
        <f t="shared" ref="R6498" si="17184">IF(COUNTA(Y6496:DP6499)=0,0,HLOOKUP(R6497,Y6497:DP6499,2,FALSE))</f>
        <v>1000</v>
      </c>
      <c r="S6498" s="92">
        <f t="shared" ref="S6498" si="17185">IF(COUNTA(Y6496:DP6499)=0,0,HLOOKUP(S6496,Y6496:DP6499,3,FALSE))</f>
        <v>1000</v>
      </c>
      <c r="T6498" s="93"/>
      <c r="U6498" s="94">
        <f t="array" ref="U6498">IF(COUNTA(Y6496:DP6499)=0,0,IF(ISERROR(HLOOKUP(U6499,Y6499:DP6499,1,FALSE)),0,INDEX(Y6498:DP6498,MATCH(U6497&amp;U6499,Y6497:DP6497&amp;Y6499:DP6499,0))))</f>
        <v>0</v>
      </c>
      <c r="V6498" s="94">
        <f t="array" ref="V6498">IF(COUNTA(Y6496:DP6499)=0,0,IF(ISERROR(HLOOKUP(V6499,Y6499:DP6499,1,FALSE)),0,INDEX(Y6498:DP6498,MATCH(V6497&amp;V6499,Y6497:DP6497&amp;Y6499:DP6499,0))))</f>
        <v>0</v>
      </c>
      <c r="W6498" s="95"/>
      <c r="X6498" s="108"/>
      <c r="Y6498" s="143">
        <v>1000</v>
      </c>
    </row>
    <row r="6499" spans="2:25" ht="13.9" thickBot="1">
      <c r="B6499" s="96"/>
      <c r="C6499" s="97"/>
      <c r="D6499" s="96"/>
      <c r="E6499" s="96"/>
      <c r="F6499" s="96"/>
      <c r="G6499" s="96"/>
      <c r="H6499" s="96"/>
      <c r="I6499" s="96"/>
      <c r="J6499" s="96"/>
      <c r="K6499" s="96"/>
      <c r="L6499" s="96"/>
      <c r="M6499" s="96"/>
      <c r="N6499" s="96"/>
      <c r="O6499" s="96"/>
      <c r="P6499" s="97"/>
      <c r="Q6499" s="218"/>
      <c r="R6499" s="98" t="str">
        <f t="shared" ref="R6499" si="17186">IF(COUNTA(Y6496:DP6499)=0,"none",HLOOKUP(R6497,Y6497:DP6499,3,FALSE))</f>
        <v>www (-30%)</v>
      </c>
      <c r="S6499" s="99" t="str">
        <f t="shared" ref="S6499" si="17187">IF(COUNTA(Y6496:DP6499)=0,"none",HLOOKUP(S6496,Y6496:DP6499,4,FALSE))</f>
        <v>www (-30%)</v>
      </c>
      <c r="T6499" s="100"/>
      <c r="U6499" s="100">
        <f t="array" ref="U6499">IF(COUNTA(Y6496:DP6499)=0,"none",IF($U$2="WAHR",$W$3,Abfrage!$F$4))</f>
        <v>0</v>
      </c>
      <c r="V6499" s="100">
        <f t="array" ref="V6499">IF(COUNTA(Y6496:DP6499)=0,"none",IF($U$2="WAHR",$W$3,Abfrage!$F$4))</f>
        <v>0</v>
      </c>
      <c r="W6499" s="100">
        <f t="array" ref="W6499">IF(COUNTA(Y6496:DP6499)=0,"none",IF($U$2="WAHR",$W$3,Abfrage!$F$4))</f>
        <v>0</v>
      </c>
      <c r="X6499" s="109"/>
      <c r="Y6499" s="144" t="s">
        <v>43</v>
      </c>
    </row>
    <row r="6500" spans="2:25">
      <c r="B6500" s="75" t="s">
        <v>3969</v>
      </c>
      <c r="C6500" s="76">
        <v>1000410170</v>
      </c>
      <c r="D6500" s="75" t="s">
        <v>95</v>
      </c>
      <c r="E6500" s="75" t="s">
        <v>90</v>
      </c>
      <c r="F6500" s="75" t="s">
        <v>122</v>
      </c>
      <c r="G6500" s="75" t="s">
        <v>306</v>
      </c>
      <c r="H6500" s="75" t="s">
        <v>40</v>
      </c>
      <c r="I6500" s="75" t="s">
        <v>51</v>
      </c>
      <c r="J6500" s="75" t="s">
        <v>3970</v>
      </c>
      <c r="K6500" s="75" t="s">
        <v>306</v>
      </c>
      <c r="L6500" s="75" t="s">
        <v>306</v>
      </c>
      <c r="M6500" s="75" t="s">
        <v>313</v>
      </c>
      <c r="N6500" s="75" t="s">
        <v>327</v>
      </c>
      <c r="O6500" s="75" t="s">
        <v>306</v>
      </c>
      <c r="P6500" s="76" t="s">
        <v>306</v>
      </c>
      <c r="Q6500" s="216"/>
      <c r="R6500" s="77">
        <f t="shared" ref="R6500" si="17188">IF(COUNTA(Y6500:DP6503)=0,"01.01.1900",INDEX(Y6500:DP6500,MATCH(R6501,Y6501:DP6501,0)))</f>
        <v>45846</v>
      </c>
      <c r="S6500" s="78">
        <f t="shared" ref="S6500" si="17189">IF(COUNTA(Y6500:DP6503)=0,"01.01.1900",MAX(Y6500:DP6500))</f>
        <v>45846</v>
      </c>
      <c r="T6500" s="79"/>
      <c r="U6500" s="80" t="str">
        <f t="array" ref="U6500">IF(COUNTA(Y6500:DP6503)=0,"01.01.1900",IF(ISERROR(HLOOKUP(U6503,Y6503:DP6503,1,FALSE)),"01.01.1900",INDEX(Y6500:DP6500,MATCH(U6501&amp;U6503,Y6501:DP6501&amp;Y6503:DP6503,0))))</f>
        <v>01.01.1900</v>
      </c>
      <c r="V6500" s="81">
        <f t="shared" ref="V6500" si="17190">IF(COUNTA(Y6500:DP6503)=0,"01.01.1900",_xlfn.MAXIFS(Y6500:DP6500,Y6503:DP6503,V6503))</f>
        <v>0</v>
      </c>
      <c r="W6500" s="82"/>
      <c r="X6500" s="106"/>
      <c r="Y6500" s="141">
        <v>45846</v>
      </c>
    </row>
    <row r="6501" spans="2:25">
      <c r="B6501" s="83"/>
      <c r="C6501" s="84"/>
      <c r="D6501" s="83"/>
      <c r="E6501" s="83"/>
      <c r="F6501" s="83"/>
      <c r="G6501" s="83"/>
      <c r="H6501" s="83"/>
      <c r="I6501" s="83"/>
      <c r="J6501" s="83"/>
      <c r="K6501" s="83"/>
      <c r="L6501" s="83"/>
      <c r="M6501" s="83"/>
      <c r="N6501" s="83"/>
      <c r="O6501" s="83"/>
      <c r="P6501" s="84"/>
      <c r="Q6501" s="217"/>
      <c r="R6501" s="85">
        <f t="shared" ref="R6501" si="17191">IF(COUNTA(Y6500:DP6503)=0,0,MIN(Y6501:DP6501))</f>
        <v>4.6199999999999998E-2</v>
      </c>
      <c r="S6501" s="86">
        <f t="shared" ref="S6501" si="17192">IF(COUNTA(Y6500:DP6503)=0,0,HLOOKUP(S6500,Y6500:DP6503,2,FALSE))</f>
        <v>4.6199999999999998E-2</v>
      </c>
      <c r="T6501" s="87">
        <f t="shared" ref="T6501" si="17193">IF(COUNTA(Y6500:DP6503)=0,0,AVERAGE(Y6501:DP6501))</f>
        <v>4.6199999999999998E-2</v>
      </c>
      <c r="U6501" s="88">
        <f t="shared" ref="U6501" si="17194">IF(COUNTA(Y6500:DP6503)=0,0,_xlfn.MINIFS(Y6501:DP6501,Y6503:DP6503,U6503))</f>
        <v>0</v>
      </c>
      <c r="V6501" s="89">
        <f t="array" ref="V6501">IF(COUNTA(Y6500:DP6503)=0,0,IF(ISERROR(HLOOKUP(V6503,Y6503:DP6503,1,FALSE)),0,INDEX(Y6501:DP6501,MATCH(V6500&amp;V6503,Y6500:DP6500&amp;Y6503:DP6503,0))))</f>
        <v>0</v>
      </c>
      <c r="W6501" s="90">
        <f t="array" ref="W6501">IF(COUNTA(Y6500:DP6503)=0,0,IF(ISERROR(HLOOKUP(W6503,Y6503:DP6503,1,FALSE)),0,AVERAGEIF(Y6503:DP6503,$W6503,Y6501:DP6501)))</f>
        <v>0</v>
      </c>
      <c r="X6501" s="107"/>
      <c r="Y6501" s="142">
        <v>4.6199999999999998E-2</v>
      </c>
    </row>
    <row r="6502" spans="2:25">
      <c r="B6502" s="83"/>
      <c r="C6502" s="84"/>
      <c r="D6502" s="83"/>
      <c r="E6502" s="83"/>
      <c r="F6502" s="83"/>
      <c r="G6502" s="83"/>
      <c r="H6502" s="83"/>
      <c r="I6502" s="83"/>
      <c r="J6502" s="83"/>
      <c r="K6502" s="83"/>
      <c r="L6502" s="83"/>
      <c r="M6502" s="83"/>
      <c r="N6502" s="83"/>
      <c r="O6502" s="83"/>
      <c r="P6502" s="84"/>
      <c r="Q6502" s="217"/>
      <c r="R6502" s="91">
        <f t="shared" ref="R6502" si="17195">IF(COUNTA(Y6500:DP6503)=0,0,HLOOKUP(R6501,Y6501:DP6503,2,FALSE))</f>
        <v>1000</v>
      </c>
      <c r="S6502" s="92">
        <f t="shared" ref="S6502" si="17196">IF(COUNTA(Y6500:DP6503)=0,0,HLOOKUP(S6500,Y6500:DP6503,3,FALSE))</f>
        <v>1000</v>
      </c>
      <c r="T6502" s="93"/>
      <c r="U6502" s="94">
        <f t="array" ref="U6502">IF(COUNTA(Y6500:DP6503)=0,0,IF(ISERROR(HLOOKUP(U6503,Y6503:DP6503,1,FALSE)),0,INDEX(Y6502:DP6502,MATCH(U6501&amp;U6503,Y6501:DP6501&amp;Y6503:DP6503,0))))</f>
        <v>0</v>
      </c>
      <c r="V6502" s="94">
        <f t="array" ref="V6502">IF(COUNTA(Y6500:DP6503)=0,0,IF(ISERROR(HLOOKUP(V6503,Y6503:DP6503,1,FALSE)),0,INDEX(Y6502:DP6502,MATCH(V6501&amp;V6503,Y6501:DP6501&amp;Y6503:DP6503,0))))</f>
        <v>0</v>
      </c>
      <c r="W6502" s="95"/>
      <c r="X6502" s="108"/>
      <c r="Y6502" s="143">
        <v>1000</v>
      </c>
    </row>
    <row r="6503" spans="2:25" ht="13.9" thickBot="1">
      <c r="B6503" s="96"/>
      <c r="C6503" s="97"/>
      <c r="D6503" s="96"/>
      <c r="E6503" s="96"/>
      <c r="F6503" s="96"/>
      <c r="G6503" s="96"/>
      <c r="H6503" s="96"/>
      <c r="I6503" s="96"/>
      <c r="J6503" s="96"/>
      <c r="K6503" s="96"/>
      <c r="L6503" s="96"/>
      <c r="M6503" s="96"/>
      <c r="N6503" s="96"/>
      <c r="O6503" s="96"/>
      <c r="P6503" s="97"/>
      <c r="Q6503" s="218"/>
      <c r="R6503" s="98" t="str">
        <f t="shared" ref="R6503" si="17197">IF(COUNTA(Y6500:DP6503)=0,"none",HLOOKUP(R6501,Y6501:DP6503,3,FALSE))</f>
        <v>www (-30%)</v>
      </c>
      <c r="S6503" s="99" t="str">
        <f t="shared" ref="S6503" si="17198">IF(COUNTA(Y6500:DP6503)=0,"none",HLOOKUP(S6500,Y6500:DP6503,4,FALSE))</f>
        <v>www (-30%)</v>
      </c>
      <c r="T6503" s="100"/>
      <c r="U6503" s="100">
        <f t="array" ref="U6503">IF(COUNTA(Y6500:DP6503)=0,"none",IF($U$2="WAHR",$W$3,Abfrage!$F$4))</f>
        <v>0</v>
      </c>
      <c r="V6503" s="100">
        <f t="array" ref="V6503">IF(COUNTA(Y6500:DP6503)=0,"none",IF($U$2="WAHR",$W$3,Abfrage!$F$4))</f>
        <v>0</v>
      </c>
      <c r="W6503" s="100">
        <f t="array" ref="W6503">IF(COUNTA(Y6500:DP6503)=0,"none",IF($U$2="WAHR",$W$3,Abfrage!$F$4))</f>
        <v>0</v>
      </c>
      <c r="X6503" s="109"/>
      <c r="Y6503" s="144" t="s">
        <v>43</v>
      </c>
    </row>
    <row r="6504" spans="2:25">
      <c r="B6504" s="75" t="s">
        <v>3971</v>
      </c>
      <c r="C6504" s="76">
        <v>1000410165</v>
      </c>
      <c r="D6504" s="75" t="s">
        <v>95</v>
      </c>
      <c r="E6504" s="75" t="s">
        <v>148</v>
      </c>
      <c r="F6504" s="75" t="s">
        <v>96</v>
      </c>
      <c r="G6504" s="75" t="s">
        <v>306</v>
      </c>
      <c r="H6504" s="75" t="s">
        <v>50</v>
      </c>
      <c r="I6504" s="75" t="s">
        <v>51</v>
      </c>
      <c r="J6504" s="75" t="s">
        <v>3972</v>
      </c>
      <c r="K6504" s="75" t="s">
        <v>325</v>
      </c>
      <c r="L6504" s="75" t="s">
        <v>331</v>
      </c>
      <c r="M6504" s="75" t="s">
        <v>313</v>
      </c>
      <c r="N6504" s="75" t="s">
        <v>327</v>
      </c>
      <c r="O6504" s="75" t="s">
        <v>306</v>
      </c>
      <c r="P6504" s="76" t="s">
        <v>306</v>
      </c>
      <c r="Q6504" s="216"/>
      <c r="R6504" s="77">
        <f t="shared" ref="R6504" si="17199">IF(COUNTA(Y6504:DP6507)=0,"01.01.1900",INDEX(Y6504:DP6504,MATCH(R6505,Y6505:DP6505,0)))</f>
        <v>45846</v>
      </c>
      <c r="S6504" s="78">
        <f t="shared" ref="S6504" si="17200">IF(COUNTA(Y6504:DP6507)=0,"01.01.1900",MAX(Y6504:DP6504))</f>
        <v>45846</v>
      </c>
      <c r="T6504" s="79"/>
      <c r="U6504" s="80" t="str">
        <f t="array" ref="U6504">IF(COUNTA(Y6504:DP6507)=0,"01.01.1900",IF(ISERROR(HLOOKUP(U6507,Y6507:DP6507,1,FALSE)),"01.01.1900",INDEX(Y6504:DP6504,MATCH(U6505&amp;U6507,Y6505:DP6505&amp;Y6507:DP6507,0))))</f>
        <v>01.01.1900</v>
      </c>
      <c r="V6504" s="81">
        <f t="shared" ref="V6504" si="17201">IF(COUNTA(Y6504:DP6507)=0,"01.01.1900",_xlfn.MAXIFS(Y6504:DP6504,Y6507:DP6507,V6507))</f>
        <v>0</v>
      </c>
      <c r="W6504" s="82"/>
      <c r="X6504" s="106"/>
      <c r="Y6504" s="141">
        <v>45846</v>
      </c>
    </row>
    <row r="6505" spans="2:25">
      <c r="B6505" s="83"/>
      <c r="C6505" s="84"/>
      <c r="D6505" s="83"/>
      <c r="E6505" s="83"/>
      <c r="F6505" s="83"/>
      <c r="G6505" s="83"/>
      <c r="H6505" s="83"/>
      <c r="I6505" s="83"/>
      <c r="J6505" s="83"/>
      <c r="K6505" s="83"/>
      <c r="L6505" s="83"/>
      <c r="M6505" s="83"/>
      <c r="N6505" s="83"/>
      <c r="O6505" s="83"/>
      <c r="P6505" s="84"/>
      <c r="Q6505" s="217"/>
      <c r="R6505" s="85">
        <f t="shared" ref="R6505" si="17202">IF(COUNTA(Y6504:DP6507)=0,0,MIN(Y6505:DP6505))</f>
        <v>0.11899999999999999</v>
      </c>
      <c r="S6505" s="86">
        <f t="shared" ref="S6505" si="17203">IF(COUNTA(Y6504:DP6507)=0,0,HLOOKUP(S6504,Y6504:DP6507,2,FALSE))</f>
        <v>0.11899999999999999</v>
      </c>
      <c r="T6505" s="87">
        <f t="shared" ref="T6505" si="17204">IF(COUNTA(Y6504:DP6507)=0,0,AVERAGE(Y6505:DP6505))</f>
        <v>0.11899999999999999</v>
      </c>
      <c r="U6505" s="88">
        <f t="shared" ref="U6505" si="17205">IF(COUNTA(Y6504:DP6507)=0,0,_xlfn.MINIFS(Y6505:DP6505,Y6507:DP6507,U6507))</f>
        <v>0</v>
      </c>
      <c r="V6505" s="89">
        <f t="array" ref="V6505">IF(COUNTA(Y6504:DP6507)=0,0,IF(ISERROR(HLOOKUP(V6507,Y6507:DP6507,1,FALSE)),0,INDEX(Y6505:DP6505,MATCH(V6504&amp;V6507,Y6504:DP6504&amp;Y6507:DP6507,0))))</f>
        <v>0</v>
      </c>
      <c r="W6505" s="90">
        <f t="array" ref="W6505">IF(COUNTA(Y6504:DP6507)=0,0,IF(ISERROR(HLOOKUP(W6507,Y6507:DP6507,1,FALSE)),0,AVERAGEIF(Y6507:DP6507,$W6507,Y6505:DP6505)))</f>
        <v>0</v>
      </c>
      <c r="X6505" s="107"/>
      <c r="Y6505" s="142">
        <v>0.11899999999999999</v>
      </c>
    </row>
    <row r="6506" spans="2:25">
      <c r="B6506" s="83"/>
      <c r="C6506" s="84"/>
      <c r="D6506" s="83"/>
      <c r="E6506" s="83"/>
      <c r="F6506" s="83"/>
      <c r="G6506" s="83"/>
      <c r="H6506" s="83"/>
      <c r="I6506" s="83"/>
      <c r="J6506" s="83"/>
      <c r="K6506" s="83"/>
      <c r="L6506" s="83"/>
      <c r="M6506" s="83"/>
      <c r="N6506" s="83"/>
      <c r="O6506" s="83"/>
      <c r="P6506" s="84"/>
      <c r="Q6506" s="217"/>
      <c r="R6506" s="91">
        <f t="shared" ref="R6506" si="17206">IF(COUNTA(Y6504:DP6507)=0,0,HLOOKUP(R6505,Y6505:DP6507,2,FALSE))</f>
        <v>1000</v>
      </c>
      <c r="S6506" s="92">
        <f t="shared" ref="S6506" si="17207">IF(COUNTA(Y6504:DP6507)=0,0,HLOOKUP(S6504,Y6504:DP6507,3,FALSE))</f>
        <v>1000</v>
      </c>
      <c r="T6506" s="93"/>
      <c r="U6506" s="94">
        <f t="array" ref="U6506">IF(COUNTA(Y6504:DP6507)=0,0,IF(ISERROR(HLOOKUP(U6507,Y6507:DP6507,1,FALSE)),0,INDEX(Y6506:DP6506,MATCH(U6505&amp;U6507,Y6505:DP6505&amp;Y6507:DP6507,0))))</f>
        <v>0</v>
      </c>
      <c r="V6506" s="94">
        <f t="array" ref="V6506">IF(COUNTA(Y6504:DP6507)=0,0,IF(ISERROR(HLOOKUP(V6507,Y6507:DP6507,1,FALSE)),0,INDEX(Y6506:DP6506,MATCH(V6505&amp;V6507,Y6505:DP6505&amp;Y6507:DP6507,0))))</f>
        <v>0</v>
      </c>
      <c r="W6506" s="95"/>
      <c r="X6506" s="108"/>
      <c r="Y6506" s="143">
        <v>1000</v>
      </c>
    </row>
    <row r="6507" spans="2:25" ht="13.9" thickBot="1">
      <c r="B6507" s="96"/>
      <c r="C6507" s="97"/>
      <c r="D6507" s="96"/>
      <c r="E6507" s="96"/>
      <c r="F6507" s="96"/>
      <c r="G6507" s="96"/>
      <c r="H6507" s="96"/>
      <c r="I6507" s="96"/>
      <c r="J6507" s="96"/>
      <c r="K6507" s="96"/>
      <c r="L6507" s="96"/>
      <c r="M6507" s="96"/>
      <c r="N6507" s="96"/>
      <c r="O6507" s="96"/>
      <c r="P6507" s="97"/>
      <c r="Q6507" s="218"/>
      <c r="R6507" s="98" t="str">
        <f t="shared" ref="R6507" si="17208">IF(COUNTA(Y6504:DP6507)=0,"none",HLOOKUP(R6505,Y6505:DP6507,3,FALSE))</f>
        <v>www (-30%)</v>
      </c>
      <c r="S6507" s="99" t="str">
        <f t="shared" ref="S6507" si="17209">IF(COUNTA(Y6504:DP6507)=0,"none",HLOOKUP(S6504,Y6504:DP6507,4,FALSE))</f>
        <v>www (-30%)</v>
      </c>
      <c r="T6507" s="100"/>
      <c r="U6507" s="100">
        <f t="array" ref="U6507">IF(COUNTA(Y6504:DP6507)=0,"none",IF($U$2="WAHR",$W$3,Abfrage!$F$4))</f>
        <v>0</v>
      </c>
      <c r="V6507" s="100">
        <f t="array" ref="V6507">IF(COUNTA(Y6504:DP6507)=0,"none",IF($U$2="WAHR",$W$3,Abfrage!$F$4))</f>
        <v>0</v>
      </c>
      <c r="W6507" s="100">
        <f t="array" ref="W6507">IF(COUNTA(Y6504:DP6507)=0,"none",IF($U$2="WAHR",$W$3,Abfrage!$F$4))</f>
        <v>0</v>
      </c>
      <c r="X6507" s="109"/>
      <c r="Y6507" s="144" t="s">
        <v>43</v>
      </c>
    </row>
    <row r="6508" spans="2:25">
      <c r="B6508" s="75" t="s">
        <v>3973</v>
      </c>
      <c r="C6508" s="76"/>
      <c r="D6508" s="75" t="s">
        <v>95</v>
      </c>
      <c r="E6508" s="75" t="s">
        <v>96</v>
      </c>
      <c r="F6508" s="75" t="s">
        <v>97</v>
      </c>
      <c r="G6508" s="75" t="s">
        <v>3952</v>
      </c>
      <c r="H6508" s="75"/>
      <c r="I6508" s="75" t="s">
        <v>51</v>
      </c>
      <c r="J6508" s="75" t="s">
        <v>3974</v>
      </c>
      <c r="K6508" s="75" t="s">
        <v>306</v>
      </c>
      <c r="L6508" s="75" t="s">
        <v>306</v>
      </c>
      <c r="M6508" s="75" t="s">
        <v>313</v>
      </c>
      <c r="N6508" s="75" t="s">
        <v>393</v>
      </c>
      <c r="O6508" s="75" t="s">
        <v>309</v>
      </c>
      <c r="P6508" s="76" t="s">
        <v>306</v>
      </c>
      <c r="Q6508" s="216"/>
      <c r="R6508" s="77" t="str">
        <f t="shared" ref="R6508" si="17210">IF(COUNTA(Y6508:DP6511)=0,"01.01.1900",INDEX(Y6508:DP6508,MATCH(R6509,Y6509:DP6509,0)))</f>
        <v>01.01.1900</v>
      </c>
      <c r="S6508" s="78" t="str">
        <f t="shared" ref="S6508" si="17211">IF(COUNTA(Y6508:DP6511)=0,"01.01.1900",MAX(Y6508:DP6508))</f>
        <v>01.01.1900</v>
      </c>
      <c r="T6508" s="79"/>
      <c r="U6508" s="80" t="str">
        <f t="array" ref="U6508">IF(COUNTA(Y6508:DP6511)=0,"01.01.1900",IF(ISERROR(HLOOKUP(U6511,Y6511:DP6511,1,FALSE)),"01.01.1900",INDEX(Y6508:DP6508,MATCH(U6509&amp;U6511,Y6509:DP6509&amp;Y6511:DP6511,0))))</f>
        <v>01.01.1900</v>
      </c>
      <c r="V6508" s="81" t="str">
        <f t="shared" ref="V6508" si="17212">IF(COUNTA(Y6508:DP6511)=0,"01.01.1900",_xlfn.MAXIFS(Y6508:DP6508,Y6511:DP6511,V6511))</f>
        <v>01.01.1900</v>
      </c>
      <c r="W6508" s="82"/>
      <c r="X6508" s="106"/>
    </row>
    <row r="6509" spans="2:25">
      <c r="B6509" s="83"/>
      <c r="C6509" s="84"/>
      <c r="D6509" s="83"/>
      <c r="E6509" s="83"/>
      <c r="F6509" s="83"/>
      <c r="G6509" s="83"/>
      <c r="H6509" s="83"/>
      <c r="I6509" s="83"/>
      <c r="J6509" s="83"/>
      <c r="K6509" s="83"/>
      <c r="L6509" s="83"/>
      <c r="M6509" s="83"/>
      <c r="N6509" s="83"/>
      <c r="O6509" s="83"/>
      <c r="P6509" s="84"/>
      <c r="Q6509" s="217"/>
      <c r="R6509" s="85">
        <f t="shared" ref="R6509" si="17213">IF(COUNTA(Y6508:DP6511)=0,0,MIN(Y6509:DP6509))</f>
        <v>0</v>
      </c>
      <c r="S6509" s="86">
        <f t="shared" ref="S6509" si="17214">IF(COUNTA(Y6508:DP6511)=0,0,HLOOKUP(S6508,Y6508:DP6511,2,FALSE))</f>
        <v>0</v>
      </c>
      <c r="T6509" s="87">
        <f t="shared" ref="T6509" si="17215">IF(COUNTA(Y6508:DP6511)=0,0,AVERAGE(Y6509:DP6509))</f>
        <v>0</v>
      </c>
      <c r="U6509" s="88">
        <f t="shared" ref="U6509" si="17216">IF(COUNTA(Y6508:DP6511)=0,0,_xlfn.MINIFS(Y6509:DP6509,Y6511:DP6511,U6511))</f>
        <v>0</v>
      </c>
      <c r="V6509" s="89">
        <f t="array" ref="V6509">IF(COUNTA(Y6508:DP6511)=0,0,IF(ISERROR(HLOOKUP(V6511,Y6511:DP6511,1,FALSE)),0,INDEX(Y6509:DP6509,MATCH(V6508&amp;V6511,Y6508:DP6508&amp;Y6511:DP6511,0))))</f>
        <v>0</v>
      </c>
      <c r="W6509" s="90">
        <f t="array" ref="W6509">IF(COUNTA(Y6508:DP6511)=0,0,IF(ISERROR(HLOOKUP(W6511,Y6511:DP6511,1,FALSE)),0,AVERAGEIF(Y6511:DP6511,$W6511,Y6509:DP6509)))</f>
        <v>0</v>
      </c>
      <c r="X6509" s="107"/>
    </row>
    <row r="6510" spans="2:25">
      <c r="B6510" s="83"/>
      <c r="C6510" s="84"/>
      <c r="D6510" s="83"/>
      <c r="E6510" s="83"/>
      <c r="F6510" s="83"/>
      <c r="G6510" s="83"/>
      <c r="H6510" s="83"/>
      <c r="I6510" s="83"/>
      <c r="J6510" s="83"/>
      <c r="K6510" s="83"/>
      <c r="L6510" s="83"/>
      <c r="M6510" s="83"/>
      <c r="N6510" s="83"/>
      <c r="O6510" s="83"/>
      <c r="P6510" s="84"/>
      <c r="Q6510" s="217"/>
      <c r="R6510" s="91">
        <f t="shared" ref="R6510" si="17217">IF(COUNTA(Y6508:DP6511)=0,0,HLOOKUP(R6509,Y6509:DP6511,2,FALSE))</f>
        <v>0</v>
      </c>
      <c r="S6510" s="92">
        <f t="shared" ref="S6510" si="17218">IF(COUNTA(Y6508:DP6511)=0,0,HLOOKUP(S6508,Y6508:DP6511,3,FALSE))</f>
        <v>0</v>
      </c>
      <c r="T6510" s="93"/>
      <c r="U6510" s="94">
        <f t="array" ref="U6510">IF(COUNTA(Y6508:DP6511)=0,0,IF(ISERROR(HLOOKUP(U6511,Y6511:DP6511,1,FALSE)),0,INDEX(Y6510:DP6510,MATCH(U6509&amp;U6511,Y6509:DP6509&amp;Y6511:DP6511,0))))</f>
        <v>0</v>
      </c>
      <c r="V6510" s="94">
        <f t="array" ref="V6510">IF(COUNTA(Y6508:DP6511)=0,0,IF(ISERROR(HLOOKUP(V6511,Y6511:DP6511,1,FALSE)),0,INDEX(Y6510:DP6510,MATCH(V6509&amp;V6511,Y6509:DP6509&amp;Y6511:DP6511,0))))</f>
        <v>0</v>
      </c>
      <c r="W6510" s="95"/>
      <c r="X6510" s="108"/>
    </row>
    <row r="6511" spans="2:25" ht="13.9" thickBot="1">
      <c r="B6511" s="96"/>
      <c r="C6511" s="97"/>
      <c r="D6511" s="96"/>
      <c r="E6511" s="96"/>
      <c r="F6511" s="96"/>
      <c r="G6511" s="96"/>
      <c r="H6511" s="96"/>
      <c r="I6511" s="96"/>
      <c r="J6511" s="96"/>
      <c r="K6511" s="96"/>
      <c r="L6511" s="96"/>
      <c r="M6511" s="96"/>
      <c r="N6511" s="96"/>
      <c r="O6511" s="96"/>
      <c r="P6511" s="97"/>
      <c r="Q6511" s="218"/>
      <c r="R6511" s="98" t="str">
        <f t="shared" ref="R6511" si="17219">IF(COUNTA(Y6508:DP6511)=0,"none",HLOOKUP(R6509,Y6509:DP6511,3,FALSE))</f>
        <v>none</v>
      </c>
      <c r="S6511" s="99" t="str">
        <f t="shared" ref="S6511" si="17220">IF(COUNTA(Y6508:DP6511)=0,"none",HLOOKUP(S6508,Y6508:DP6511,4,FALSE))</f>
        <v>none</v>
      </c>
      <c r="T6511" s="100"/>
      <c r="U6511" s="100" t="str">
        <f t="array" ref="U6511">IF(COUNTA(Y6508:DP6511)=0,"none",IF($U$2="WAHR",$W$3,Abfrage!$F$4))</f>
        <v>none</v>
      </c>
      <c r="V6511" s="100" t="str">
        <f t="array" ref="V6511">IF(COUNTA(Y6508:DP6511)=0,"none",IF($U$2="WAHR",$W$3,Abfrage!$F$4))</f>
        <v>none</v>
      </c>
      <c r="W6511" s="100" t="str">
        <f t="array" ref="W6511">IF(COUNTA(Y6508:DP6511)=0,"none",IF($U$2="WAHR",$W$3,Abfrage!$F$4))</f>
        <v>none</v>
      </c>
      <c r="X6511" s="109"/>
    </row>
    <row r="6512" spans="2:25">
      <c r="B6512" s="75" t="s">
        <v>3975</v>
      </c>
      <c r="C6512" s="76">
        <v>1000410706</v>
      </c>
      <c r="D6512" s="75" t="s">
        <v>95</v>
      </c>
      <c r="E6512" s="75" t="s">
        <v>96</v>
      </c>
      <c r="F6512" s="75" t="s">
        <v>97</v>
      </c>
      <c r="G6512" s="75" t="s">
        <v>3976</v>
      </c>
      <c r="H6512" s="75" t="e">
        <v>#N/A</v>
      </c>
      <c r="I6512" s="75" t="s">
        <v>51</v>
      </c>
      <c r="J6512" s="75" t="s">
        <v>3977</v>
      </c>
      <c r="K6512" s="75" t="s">
        <v>306</v>
      </c>
      <c r="L6512" s="75" t="s">
        <v>306</v>
      </c>
      <c r="M6512" s="75" t="s">
        <v>313</v>
      </c>
      <c r="N6512" s="75" t="s">
        <v>393</v>
      </c>
      <c r="O6512" s="75" t="s">
        <v>306</v>
      </c>
      <c r="P6512" s="76" t="s">
        <v>306</v>
      </c>
      <c r="Q6512" s="216"/>
      <c r="R6512" s="77" t="str">
        <f t="shared" ref="R6512" si="17221">IF(COUNTA(Y6512:DP6515)=0,"01.01.1900",INDEX(Y6512:DP6512,MATCH(R6513,Y6513:DP6513,0)))</f>
        <v>01.01.1900</v>
      </c>
      <c r="S6512" s="78" t="str">
        <f t="shared" ref="S6512" si="17222">IF(COUNTA(Y6512:DP6515)=0,"01.01.1900",MAX(Y6512:DP6512))</f>
        <v>01.01.1900</v>
      </c>
      <c r="T6512" s="79"/>
      <c r="U6512" s="80" t="str">
        <f t="array" ref="U6512">IF(COUNTA(Y6512:DP6515)=0,"01.01.1900",IF(ISERROR(HLOOKUP(U6515,Y6515:DP6515,1,FALSE)),"01.01.1900",INDEX(Y6512:DP6512,MATCH(U6513&amp;U6515,Y6513:DP6513&amp;Y6515:DP6515,0))))</f>
        <v>01.01.1900</v>
      </c>
      <c r="V6512" s="81" t="str">
        <f t="shared" ref="V6512" si="17223">IF(COUNTA(Y6512:DP6515)=0,"01.01.1900",_xlfn.MAXIFS(Y6512:DP6512,Y6515:DP6515,V6515))</f>
        <v>01.01.1900</v>
      </c>
      <c r="W6512" s="82"/>
      <c r="X6512" s="106"/>
    </row>
    <row r="6513" spans="2:24">
      <c r="B6513" s="83"/>
      <c r="C6513" s="84"/>
      <c r="D6513" s="83"/>
      <c r="E6513" s="83"/>
      <c r="F6513" s="83"/>
      <c r="G6513" s="83"/>
      <c r="H6513" s="83"/>
      <c r="I6513" s="83"/>
      <c r="J6513" s="83"/>
      <c r="K6513" s="83"/>
      <c r="L6513" s="83"/>
      <c r="M6513" s="83"/>
      <c r="N6513" s="83"/>
      <c r="O6513" s="83"/>
      <c r="P6513" s="84"/>
      <c r="Q6513" s="217"/>
      <c r="R6513" s="85">
        <f t="shared" ref="R6513" si="17224">IF(COUNTA(Y6512:DP6515)=0,0,MIN(Y6513:DP6513))</f>
        <v>0</v>
      </c>
      <c r="S6513" s="86">
        <f t="shared" ref="S6513" si="17225">IF(COUNTA(Y6512:DP6515)=0,0,HLOOKUP(S6512,Y6512:DP6515,2,FALSE))</f>
        <v>0</v>
      </c>
      <c r="T6513" s="87">
        <f t="shared" ref="T6513" si="17226">IF(COUNTA(Y6512:DP6515)=0,0,AVERAGE(Y6513:DP6513))</f>
        <v>0</v>
      </c>
      <c r="U6513" s="88">
        <f t="shared" ref="U6513" si="17227">IF(COUNTA(Y6512:DP6515)=0,0,_xlfn.MINIFS(Y6513:DP6513,Y6515:DP6515,U6515))</f>
        <v>0</v>
      </c>
      <c r="V6513" s="89">
        <f t="array" ref="V6513">IF(COUNTA(Y6512:DP6515)=0,0,IF(ISERROR(HLOOKUP(V6515,Y6515:DP6515,1,FALSE)),0,INDEX(Y6513:DP6513,MATCH(V6512&amp;V6515,Y6512:DP6512&amp;Y6515:DP6515,0))))</f>
        <v>0</v>
      </c>
      <c r="W6513" s="90">
        <f t="array" ref="W6513">IF(COUNTA(Y6512:DP6515)=0,0,IF(ISERROR(HLOOKUP(W6515,Y6515:DP6515,1,FALSE)),0,AVERAGEIF(Y6515:DP6515,$W6515,Y6513:DP6513)))</f>
        <v>0</v>
      </c>
      <c r="X6513" s="107"/>
    </row>
    <row r="6514" spans="2:24">
      <c r="B6514" s="83"/>
      <c r="C6514" s="84"/>
      <c r="D6514" s="83"/>
      <c r="E6514" s="83"/>
      <c r="F6514" s="83"/>
      <c r="G6514" s="83"/>
      <c r="H6514" s="83"/>
      <c r="I6514" s="83"/>
      <c r="J6514" s="83"/>
      <c r="K6514" s="83"/>
      <c r="L6514" s="83"/>
      <c r="M6514" s="83"/>
      <c r="N6514" s="83"/>
      <c r="O6514" s="83"/>
      <c r="P6514" s="84"/>
      <c r="Q6514" s="217"/>
      <c r="R6514" s="91">
        <f t="shared" ref="R6514" si="17228">IF(COUNTA(Y6512:DP6515)=0,0,HLOOKUP(R6513,Y6513:DP6515,2,FALSE))</f>
        <v>0</v>
      </c>
      <c r="S6514" s="92">
        <f t="shared" ref="S6514" si="17229">IF(COUNTA(Y6512:DP6515)=0,0,HLOOKUP(S6512,Y6512:DP6515,3,FALSE))</f>
        <v>0</v>
      </c>
      <c r="T6514" s="93"/>
      <c r="U6514" s="94">
        <f t="array" ref="U6514">IF(COUNTA(Y6512:DP6515)=0,0,IF(ISERROR(HLOOKUP(U6515,Y6515:DP6515,1,FALSE)),0,INDEX(Y6514:DP6514,MATCH(U6513&amp;U6515,Y6513:DP6513&amp;Y6515:DP6515,0))))</f>
        <v>0</v>
      </c>
      <c r="V6514" s="94">
        <f t="array" ref="V6514">IF(COUNTA(Y6512:DP6515)=0,0,IF(ISERROR(HLOOKUP(V6515,Y6515:DP6515,1,FALSE)),0,INDEX(Y6514:DP6514,MATCH(V6513&amp;V6515,Y6513:DP6513&amp;Y6515:DP6515,0))))</f>
        <v>0</v>
      </c>
      <c r="W6514" s="95"/>
      <c r="X6514" s="108"/>
    </row>
    <row r="6515" spans="2:24" ht="13.9" thickBot="1">
      <c r="B6515" s="96"/>
      <c r="C6515" s="97"/>
      <c r="D6515" s="96"/>
      <c r="E6515" s="96"/>
      <c r="F6515" s="96"/>
      <c r="G6515" s="96"/>
      <c r="H6515" s="96"/>
      <c r="I6515" s="96"/>
      <c r="J6515" s="96"/>
      <c r="K6515" s="96"/>
      <c r="L6515" s="96"/>
      <c r="M6515" s="96"/>
      <c r="N6515" s="96"/>
      <c r="O6515" s="96"/>
      <c r="P6515" s="97"/>
      <c r="Q6515" s="218"/>
      <c r="R6515" s="98" t="str">
        <f t="shared" ref="R6515" si="17230">IF(COUNTA(Y6512:DP6515)=0,"none",HLOOKUP(R6513,Y6513:DP6515,3,FALSE))</f>
        <v>none</v>
      </c>
      <c r="S6515" s="99" t="str">
        <f t="shared" ref="S6515" si="17231">IF(COUNTA(Y6512:DP6515)=0,"none",HLOOKUP(S6512,Y6512:DP6515,4,FALSE))</f>
        <v>none</v>
      </c>
      <c r="T6515" s="100"/>
      <c r="U6515" s="100" t="str">
        <f t="array" ref="U6515">IF(COUNTA(Y6512:DP6515)=0,"none",IF($U$2="WAHR",$W$3,Abfrage!$F$4))</f>
        <v>none</v>
      </c>
      <c r="V6515" s="100" t="str">
        <f t="array" ref="V6515">IF(COUNTA(Y6512:DP6515)=0,"none",IF($U$2="WAHR",$W$3,Abfrage!$F$4))</f>
        <v>none</v>
      </c>
      <c r="W6515" s="100" t="str">
        <f t="array" ref="W6515">IF(COUNTA(Y6512:DP6515)=0,"none",IF($U$2="WAHR",$W$3,Abfrage!$F$4))</f>
        <v>none</v>
      </c>
      <c r="X6515" s="109"/>
    </row>
    <row r="6516" spans="2:24">
      <c r="B6516" s="75" t="s">
        <v>3978</v>
      </c>
      <c r="C6516" s="76">
        <v>1000411174</v>
      </c>
      <c r="D6516" s="75" t="s">
        <v>95</v>
      </c>
      <c r="E6516" s="75" t="s">
        <v>175</v>
      </c>
      <c r="F6516" s="75" t="s">
        <v>97</v>
      </c>
      <c r="G6516" s="75" t="s">
        <v>97</v>
      </c>
      <c r="H6516" s="75" t="e">
        <v>#N/A</v>
      </c>
      <c r="I6516" s="75" t="s">
        <v>68</v>
      </c>
      <c r="J6516" s="75" t="s">
        <v>3979</v>
      </c>
      <c r="K6516" s="75" t="s">
        <v>306</v>
      </c>
      <c r="L6516" s="75" t="s">
        <v>306</v>
      </c>
      <c r="M6516" s="75" t="s">
        <v>307</v>
      </c>
      <c r="N6516" s="75" t="s">
        <v>352</v>
      </c>
      <c r="O6516" s="75" t="s">
        <v>306</v>
      </c>
      <c r="P6516" s="76" t="s">
        <v>306</v>
      </c>
      <c r="Q6516" s="216"/>
      <c r="R6516" s="77" t="str">
        <f t="shared" ref="R6516" si="17232">IF(COUNTA(Y6516:DP6519)=0,"01.01.1900",INDEX(Y6516:DP6516,MATCH(R6517,Y6517:DP6517,0)))</f>
        <v>01.01.1900</v>
      </c>
      <c r="S6516" s="78" t="str">
        <f t="shared" ref="S6516" si="17233">IF(COUNTA(Y6516:DP6519)=0,"01.01.1900",MAX(Y6516:DP6516))</f>
        <v>01.01.1900</v>
      </c>
      <c r="T6516" s="79"/>
      <c r="U6516" s="80" t="str">
        <f t="array" ref="U6516">IF(COUNTA(Y6516:DP6519)=0,"01.01.1900",IF(ISERROR(HLOOKUP(U6519,Y6519:DP6519,1,FALSE)),"01.01.1900",INDEX(Y6516:DP6516,MATCH(U6517&amp;U6519,Y6517:DP6517&amp;Y6519:DP6519,0))))</f>
        <v>01.01.1900</v>
      </c>
      <c r="V6516" s="81" t="str">
        <f t="shared" ref="V6516" si="17234">IF(COUNTA(Y6516:DP6519)=0,"01.01.1900",_xlfn.MAXIFS(Y6516:DP6516,Y6519:DP6519,V6519))</f>
        <v>01.01.1900</v>
      </c>
      <c r="W6516" s="82"/>
      <c r="X6516" s="106"/>
    </row>
    <row r="6517" spans="2:24">
      <c r="B6517" s="83"/>
      <c r="C6517" s="84"/>
      <c r="D6517" s="83"/>
      <c r="E6517" s="83"/>
      <c r="F6517" s="83"/>
      <c r="G6517" s="83"/>
      <c r="H6517" s="83"/>
      <c r="I6517" s="83"/>
      <c r="J6517" s="83"/>
      <c r="K6517" s="83"/>
      <c r="L6517" s="83"/>
      <c r="M6517" s="83"/>
      <c r="N6517" s="83"/>
      <c r="O6517" s="83"/>
      <c r="P6517" s="84"/>
      <c r="Q6517" s="217"/>
      <c r="R6517" s="85">
        <f t="shared" ref="R6517" si="17235">IF(COUNTA(Y6516:DP6519)=0,0,MIN(Y6517:DP6517))</f>
        <v>0</v>
      </c>
      <c r="S6517" s="86">
        <f t="shared" ref="S6517" si="17236">IF(COUNTA(Y6516:DP6519)=0,0,HLOOKUP(S6516,Y6516:DP6519,2,FALSE))</f>
        <v>0</v>
      </c>
      <c r="T6517" s="87">
        <f t="shared" ref="T6517" si="17237">IF(COUNTA(Y6516:DP6519)=0,0,AVERAGE(Y6517:DP6517))</f>
        <v>0</v>
      </c>
      <c r="U6517" s="88">
        <f t="shared" ref="U6517" si="17238">IF(COUNTA(Y6516:DP6519)=0,0,_xlfn.MINIFS(Y6517:DP6517,Y6519:DP6519,U6519))</f>
        <v>0</v>
      </c>
      <c r="V6517" s="89">
        <f t="array" ref="V6517">IF(COUNTA(Y6516:DP6519)=0,0,IF(ISERROR(HLOOKUP(V6519,Y6519:DP6519,1,FALSE)),0,INDEX(Y6517:DP6517,MATCH(V6516&amp;V6519,Y6516:DP6516&amp;Y6519:DP6519,0))))</f>
        <v>0</v>
      </c>
      <c r="W6517" s="90">
        <f t="array" ref="W6517">IF(COUNTA(Y6516:DP6519)=0,0,IF(ISERROR(HLOOKUP(W6519,Y6519:DP6519,1,FALSE)),0,AVERAGEIF(Y6519:DP6519,$W6519,Y6517:DP6517)))</f>
        <v>0</v>
      </c>
      <c r="X6517" s="107"/>
    </row>
    <row r="6518" spans="2:24">
      <c r="B6518" s="83"/>
      <c r="C6518" s="84"/>
      <c r="D6518" s="83"/>
      <c r="E6518" s="83"/>
      <c r="F6518" s="83"/>
      <c r="G6518" s="83"/>
      <c r="H6518" s="83"/>
      <c r="I6518" s="83"/>
      <c r="J6518" s="83"/>
      <c r="K6518" s="83"/>
      <c r="L6518" s="83"/>
      <c r="M6518" s="83"/>
      <c r="N6518" s="83"/>
      <c r="O6518" s="83"/>
      <c r="P6518" s="84"/>
      <c r="Q6518" s="217"/>
      <c r="R6518" s="91">
        <f t="shared" ref="R6518" si="17239">IF(COUNTA(Y6516:DP6519)=0,0,HLOOKUP(R6517,Y6517:DP6519,2,FALSE))</f>
        <v>0</v>
      </c>
      <c r="S6518" s="92">
        <f t="shared" ref="S6518" si="17240">IF(COUNTA(Y6516:DP6519)=0,0,HLOOKUP(S6516,Y6516:DP6519,3,FALSE))</f>
        <v>0</v>
      </c>
      <c r="T6518" s="93"/>
      <c r="U6518" s="94">
        <f t="array" ref="U6518">IF(COUNTA(Y6516:DP6519)=0,0,IF(ISERROR(HLOOKUP(U6519,Y6519:DP6519,1,FALSE)),0,INDEX(Y6518:DP6518,MATCH(U6517&amp;U6519,Y6517:DP6517&amp;Y6519:DP6519,0))))</f>
        <v>0</v>
      </c>
      <c r="V6518" s="94">
        <f t="array" ref="V6518">IF(COUNTA(Y6516:DP6519)=0,0,IF(ISERROR(HLOOKUP(V6519,Y6519:DP6519,1,FALSE)),0,INDEX(Y6518:DP6518,MATCH(V6517&amp;V6519,Y6517:DP6517&amp;Y6519:DP6519,0))))</f>
        <v>0</v>
      </c>
      <c r="W6518" s="95"/>
      <c r="X6518" s="108"/>
    </row>
    <row r="6519" spans="2:24" ht="13.9" thickBot="1">
      <c r="B6519" s="96"/>
      <c r="C6519" s="97"/>
      <c r="D6519" s="96"/>
      <c r="E6519" s="96"/>
      <c r="F6519" s="96"/>
      <c r="G6519" s="96"/>
      <c r="H6519" s="96"/>
      <c r="I6519" s="96"/>
      <c r="J6519" s="96"/>
      <c r="K6519" s="96"/>
      <c r="L6519" s="96"/>
      <c r="M6519" s="96"/>
      <c r="N6519" s="96"/>
      <c r="O6519" s="96"/>
      <c r="P6519" s="97"/>
      <c r="Q6519" s="218"/>
      <c r="R6519" s="98" t="str">
        <f t="shared" ref="R6519" si="17241">IF(COUNTA(Y6516:DP6519)=0,"none",HLOOKUP(R6517,Y6517:DP6519,3,FALSE))</f>
        <v>none</v>
      </c>
      <c r="S6519" s="99" t="str">
        <f t="shared" ref="S6519" si="17242">IF(COUNTA(Y6516:DP6519)=0,"none",HLOOKUP(S6516,Y6516:DP6519,4,FALSE))</f>
        <v>none</v>
      </c>
      <c r="T6519" s="100"/>
      <c r="U6519" s="100" t="str">
        <f t="array" ref="U6519">IF(COUNTA(Y6516:DP6519)=0,"none",IF($U$2="WAHR",$W$3,Abfrage!$F$4))</f>
        <v>none</v>
      </c>
      <c r="V6519" s="100" t="str">
        <f t="array" ref="V6519">IF(COUNTA(Y6516:DP6519)=0,"none",IF($U$2="WAHR",$W$3,Abfrage!$F$4))</f>
        <v>none</v>
      </c>
      <c r="W6519" s="100" t="str">
        <f t="array" ref="W6519">IF(COUNTA(Y6516:DP6519)=0,"none",IF($U$2="WAHR",$W$3,Abfrage!$F$4))</f>
        <v>none</v>
      </c>
      <c r="X6519" s="109"/>
    </row>
    <row r="6520" spans="2:24">
      <c r="B6520" s="75" t="s">
        <v>3980</v>
      </c>
      <c r="C6520" s="76">
        <v>1000411176</v>
      </c>
      <c r="D6520" s="75" t="s">
        <v>217</v>
      </c>
      <c r="E6520" s="75" t="s">
        <v>138</v>
      </c>
      <c r="F6520" s="75" t="s">
        <v>3981</v>
      </c>
      <c r="G6520" s="75" t="s">
        <v>3982</v>
      </c>
      <c r="H6520" s="75" t="e">
        <v>#N/A</v>
      </c>
      <c r="I6520" s="75" t="s">
        <v>51</v>
      </c>
      <c r="J6520" s="75" t="s">
        <v>3983</v>
      </c>
      <c r="K6520" s="75" t="s">
        <v>306</v>
      </c>
      <c r="L6520" s="75" t="s">
        <v>306</v>
      </c>
      <c r="M6520" s="75" t="s">
        <v>307</v>
      </c>
      <c r="N6520" s="75" t="s">
        <v>352</v>
      </c>
      <c r="O6520" s="75" t="s">
        <v>306</v>
      </c>
      <c r="P6520" s="76" t="s">
        <v>306</v>
      </c>
      <c r="Q6520" s="216"/>
      <c r="R6520" s="77" t="str">
        <f t="shared" ref="R6520" si="17243">IF(COUNTA(Y6520:DP6523)=0,"01.01.1900",INDEX(Y6520:DP6520,MATCH(R6521,Y6521:DP6521,0)))</f>
        <v>01.01.1900</v>
      </c>
      <c r="S6520" s="78" t="str">
        <f t="shared" ref="S6520" si="17244">IF(COUNTA(Y6520:DP6523)=0,"01.01.1900",MAX(Y6520:DP6520))</f>
        <v>01.01.1900</v>
      </c>
      <c r="T6520" s="79"/>
      <c r="U6520" s="80" t="str">
        <f t="array" ref="U6520">IF(COUNTA(Y6520:DP6523)=0,"01.01.1900",IF(ISERROR(HLOOKUP(U6523,Y6523:DP6523,1,FALSE)),"01.01.1900",INDEX(Y6520:DP6520,MATCH(U6521&amp;U6523,Y6521:DP6521&amp;Y6523:DP6523,0))))</f>
        <v>01.01.1900</v>
      </c>
      <c r="V6520" s="81" t="str">
        <f t="shared" ref="V6520" si="17245">IF(COUNTA(Y6520:DP6523)=0,"01.01.1900",_xlfn.MAXIFS(Y6520:DP6520,Y6523:DP6523,V6523))</f>
        <v>01.01.1900</v>
      </c>
      <c r="W6520" s="82"/>
      <c r="X6520" s="106"/>
    </row>
    <row r="6521" spans="2:24">
      <c r="B6521" s="83"/>
      <c r="C6521" s="84"/>
      <c r="D6521" s="83"/>
      <c r="E6521" s="83"/>
      <c r="F6521" s="83"/>
      <c r="G6521" s="83"/>
      <c r="H6521" s="83"/>
      <c r="I6521" s="83"/>
      <c r="J6521" s="83"/>
      <c r="K6521" s="83"/>
      <c r="L6521" s="83"/>
      <c r="M6521" s="83"/>
      <c r="N6521" s="83"/>
      <c r="O6521" s="83"/>
      <c r="P6521" s="84"/>
      <c r="Q6521" s="217"/>
      <c r="R6521" s="85">
        <f t="shared" ref="R6521" si="17246">IF(COUNTA(Y6520:DP6523)=0,0,MIN(Y6521:DP6521))</f>
        <v>0</v>
      </c>
      <c r="S6521" s="86">
        <f t="shared" ref="S6521" si="17247">IF(COUNTA(Y6520:DP6523)=0,0,HLOOKUP(S6520,Y6520:DP6523,2,FALSE))</f>
        <v>0</v>
      </c>
      <c r="T6521" s="87">
        <f t="shared" ref="T6521" si="17248">IF(COUNTA(Y6520:DP6523)=0,0,AVERAGE(Y6521:DP6521))</f>
        <v>0</v>
      </c>
      <c r="U6521" s="88">
        <f t="shared" ref="U6521" si="17249">IF(COUNTA(Y6520:DP6523)=0,0,_xlfn.MINIFS(Y6521:DP6521,Y6523:DP6523,U6523))</f>
        <v>0</v>
      </c>
      <c r="V6521" s="89">
        <f t="array" ref="V6521">IF(COUNTA(Y6520:DP6523)=0,0,IF(ISERROR(HLOOKUP(V6523,Y6523:DP6523,1,FALSE)),0,INDEX(Y6521:DP6521,MATCH(V6520&amp;V6523,Y6520:DP6520&amp;Y6523:DP6523,0))))</f>
        <v>0</v>
      </c>
      <c r="W6521" s="90">
        <f t="array" ref="W6521">IF(COUNTA(Y6520:DP6523)=0,0,IF(ISERROR(HLOOKUP(W6523,Y6523:DP6523,1,FALSE)),0,AVERAGEIF(Y6523:DP6523,$W6523,Y6521:DP6521)))</f>
        <v>0</v>
      </c>
      <c r="X6521" s="107"/>
    </row>
    <row r="6522" spans="2:24">
      <c r="B6522" s="83"/>
      <c r="C6522" s="84"/>
      <c r="D6522" s="83"/>
      <c r="E6522" s="83"/>
      <c r="F6522" s="83"/>
      <c r="G6522" s="83"/>
      <c r="H6522" s="83"/>
      <c r="I6522" s="83"/>
      <c r="J6522" s="83"/>
      <c r="K6522" s="83"/>
      <c r="L6522" s="83"/>
      <c r="M6522" s="83"/>
      <c r="N6522" s="83"/>
      <c r="O6522" s="83"/>
      <c r="P6522" s="84"/>
      <c r="Q6522" s="217"/>
      <c r="R6522" s="91">
        <f t="shared" ref="R6522" si="17250">IF(COUNTA(Y6520:DP6523)=0,0,HLOOKUP(R6521,Y6521:DP6523,2,FALSE))</f>
        <v>0</v>
      </c>
      <c r="S6522" s="92">
        <f t="shared" ref="S6522" si="17251">IF(COUNTA(Y6520:DP6523)=0,0,HLOOKUP(S6520,Y6520:DP6523,3,FALSE))</f>
        <v>0</v>
      </c>
      <c r="T6522" s="93"/>
      <c r="U6522" s="94">
        <f t="array" ref="U6522">IF(COUNTA(Y6520:DP6523)=0,0,IF(ISERROR(HLOOKUP(U6523,Y6523:DP6523,1,FALSE)),0,INDEX(Y6522:DP6522,MATCH(U6521&amp;U6523,Y6521:DP6521&amp;Y6523:DP6523,0))))</f>
        <v>0</v>
      </c>
      <c r="V6522" s="94">
        <f t="array" ref="V6522">IF(COUNTA(Y6520:DP6523)=0,0,IF(ISERROR(HLOOKUP(V6523,Y6523:DP6523,1,FALSE)),0,INDEX(Y6522:DP6522,MATCH(V6521&amp;V6523,Y6521:DP6521&amp;Y6523:DP6523,0))))</f>
        <v>0</v>
      </c>
      <c r="W6522" s="95"/>
      <c r="X6522" s="108"/>
    </row>
    <row r="6523" spans="2:24" ht="13.9" thickBot="1">
      <c r="B6523" s="96"/>
      <c r="C6523" s="97"/>
      <c r="D6523" s="96"/>
      <c r="E6523" s="96"/>
      <c r="F6523" s="96"/>
      <c r="G6523" s="96"/>
      <c r="H6523" s="96"/>
      <c r="I6523" s="96"/>
      <c r="J6523" s="96"/>
      <c r="K6523" s="96"/>
      <c r="L6523" s="96"/>
      <c r="M6523" s="96"/>
      <c r="N6523" s="96"/>
      <c r="O6523" s="96"/>
      <c r="P6523" s="97"/>
      <c r="Q6523" s="218"/>
      <c r="R6523" s="98" t="str">
        <f t="shared" ref="R6523" si="17252">IF(COUNTA(Y6520:DP6523)=0,"none",HLOOKUP(R6521,Y6521:DP6523,3,FALSE))</f>
        <v>none</v>
      </c>
      <c r="S6523" s="99" t="str">
        <f t="shared" ref="S6523" si="17253">IF(COUNTA(Y6520:DP6523)=0,"none",HLOOKUP(S6520,Y6520:DP6523,4,FALSE))</f>
        <v>none</v>
      </c>
      <c r="T6523" s="100"/>
      <c r="U6523" s="100" t="str">
        <f t="array" ref="U6523">IF(COUNTA(Y6520:DP6523)=0,"none",IF($U$2="WAHR",$W$3,Abfrage!$F$4))</f>
        <v>none</v>
      </c>
      <c r="V6523" s="100" t="str">
        <f t="array" ref="V6523">IF(COUNTA(Y6520:DP6523)=0,"none",IF($U$2="WAHR",$W$3,Abfrage!$F$4))</f>
        <v>none</v>
      </c>
      <c r="W6523" s="100" t="str">
        <f t="array" ref="W6523">IF(COUNTA(Y6520:DP6523)=0,"none",IF($U$2="WAHR",$W$3,Abfrage!$F$4))</f>
        <v>none</v>
      </c>
      <c r="X6523" s="109"/>
    </row>
    <row r="6524" spans="2:24">
      <c r="B6524" s="75" t="s">
        <v>3984</v>
      </c>
      <c r="C6524" s="76">
        <v>1000378118</v>
      </c>
      <c r="D6524" s="75" t="s">
        <v>95</v>
      </c>
      <c r="E6524" s="75" t="s">
        <v>96</v>
      </c>
      <c r="F6524" s="75" t="s">
        <v>3985</v>
      </c>
      <c r="G6524" s="75" t="s">
        <v>3985</v>
      </c>
      <c r="H6524" s="75" t="e">
        <v>#N/A</v>
      </c>
      <c r="I6524" s="75" t="s">
        <v>364</v>
      </c>
      <c r="J6524" s="75" t="s">
        <v>3986</v>
      </c>
      <c r="K6524" s="75" t="s">
        <v>306</v>
      </c>
      <c r="L6524" s="75" t="s">
        <v>306</v>
      </c>
      <c r="M6524" s="75" t="s">
        <v>307</v>
      </c>
      <c r="N6524" s="75" t="s">
        <v>352</v>
      </c>
      <c r="O6524" s="75" t="s">
        <v>306</v>
      </c>
      <c r="P6524" s="76" t="s">
        <v>306</v>
      </c>
      <c r="Q6524" s="216"/>
      <c r="R6524" s="77" t="str">
        <f t="shared" ref="R6524" si="17254">IF(COUNTA(Y6524:DP6527)=0,"01.01.1900",INDEX(Y6524:DP6524,MATCH(R6525,Y6525:DP6525,0)))</f>
        <v>01.01.1900</v>
      </c>
      <c r="S6524" s="78" t="str">
        <f t="shared" ref="S6524" si="17255">IF(COUNTA(Y6524:DP6527)=0,"01.01.1900",MAX(Y6524:DP6524))</f>
        <v>01.01.1900</v>
      </c>
      <c r="T6524" s="79"/>
      <c r="U6524" s="80" t="str">
        <f t="array" ref="U6524">IF(COUNTA(Y6524:DP6527)=0,"01.01.1900",IF(ISERROR(HLOOKUP(U6527,Y6527:DP6527,1,FALSE)),"01.01.1900",INDEX(Y6524:DP6524,MATCH(U6525&amp;U6527,Y6525:DP6525&amp;Y6527:DP6527,0))))</f>
        <v>01.01.1900</v>
      </c>
      <c r="V6524" s="81" t="str">
        <f t="shared" ref="V6524" si="17256">IF(COUNTA(Y6524:DP6527)=0,"01.01.1900",_xlfn.MAXIFS(Y6524:DP6524,Y6527:DP6527,V6527))</f>
        <v>01.01.1900</v>
      </c>
      <c r="W6524" s="82"/>
      <c r="X6524" s="106"/>
    </row>
    <row r="6525" spans="2:24">
      <c r="B6525" s="83"/>
      <c r="C6525" s="84"/>
      <c r="D6525" s="83"/>
      <c r="E6525" s="83"/>
      <c r="F6525" s="83"/>
      <c r="G6525" s="83"/>
      <c r="H6525" s="83"/>
      <c r="I6525" s="83"/>
      <c r="J6525" s="83"/>
      <c r="K6525" s="83"/>
      <c r="L6525" s="83"/>
      <c r="M6525" s="83"/>
      <c r="N6525" s="83"/>
      <c r="O6525" s="83"/>
      <c r="P6525" s="84"/>
      <c r="Q6525" s="217"/>
      <c r="R6525" s="85">
        <f t="shared" ref="R6525" si="17257">IF(COUNTA(Y6524:DP6527)=0,0,MIN(Y6525:DP6525))</f>
        <v>0</v>
      </c>
      <c r="S6525" s="86">
        <f t="shared" ref="S6525" si="17258">IF(COUNTA(Y6524:DP6527)=0,0,HLOOKUP(S6524,Y6524:DP6527,2,FALSE))</f>
        <v>0</v>
      </c>
      <c r="T6525" s="87">
        <f t="shared" ref="T6525" si="17259">IF(COUNTA(Y6524:DP6527)=0,0,AVERAGE(Y6525:DP6525))</f>
        <v>0</v>
      </c>
      <c r="U6525" s="88">
        <f t="shared" ref="U6525" si="17260">IF(COUNTA(Y6524:DP6527)=0,0,_xlfn.MINIFS(Y6525:DP6525,Y6527:DP6527,U6527))</f>
        <v>0</v>
      </c>
      <c r="V6525" s="89">
        <f t="array" ref="V6525">IF(COUNTA(Y6524:DP6527)=0,0,IF(ISERROR(HLOOKUP(V6527,Y6527:DP6527,1,FALSE)),0,INDEX(Y6525:DP6525,MATCH(V6524&amp;V6527,Y6524:DP6524&amp;Y6527:DP6527,0))))</f>
        <v>0</v>
      </c>
      <c r="W6525" s="90">
        <f t="array" ref="W6525">IF(COUNTA(Y6524:DP6527)=0,0,IF(ISERROR(HLOOKUP(W6527,Y6527:DP6527,1,FALSE)),0,AVERAGEIF(Y6527:DP6527,$W6527,Y6525:DP6525)))</f>
        <v>0</v>
      </c>
      <c r="X6525" s="107"/>
    </row>
    <row r="6526" spans="2:24">
      <c r="B6526" s="83"/>
      <c r="C6526" s="84"/>
      <c r="D6526" s="83"/>
      <c r="E6526" s="83"/>
      <c r="F6526" s="83"/>
      <c r="G6526" s="83"/>
      <c r="H6526" s="83"/>
      <c r="I6526" s="83"/>
      <c r="J6526" s="83"/>
      <c r="K6526" s="83"/>
      <c r="L6526" s="83"/>
      <c r="M6526" s="83"/>
      <c r="N6526" s="83"/>
      <c r="O6526" s="83"/>
      <c r="P6526" s="84"/>
      <c r="Q6526" s="217"/>
      <c r="R6526" s="91">
        <f t="shared" ref="R6526" si="17261">IF(COUNTA(Y6524:DP6527)=0,0,HLOOKUP(R6525,Y6525:DP6527,2,FALSE))</f>
        <v>0</v>
      </c>
      <c r="S6526" s="92">
        <f t="shared" ref="S6526" si="17262">IF(COUNTA(Y6524:DP6527)=0,0,HLOOKUP(S6524,Y6524:DP6527,3,FALSE))</f>
        <v>0</v>
      </c>
      <c r="T6526" s="93"/>
      <c r="U6526" s="94">
        <f t="array" ref="U6526">IF(COUNTA(Y6524:DP6527)=0,0,IF(ISERROR(HLOOKUP(U6527,Y6527:DP6527,1,FALSE)),0,INDEX(Y6526:DP6526,MATCH(U6525&amp;U6527,Y6525:DP6525&amp;Y6527:DP6527,0))))</f>
        <v>0</v>
      </c>
      <c r="V6526" s="94">
        <f t="array" ref="V6526">IF(COUNTA(Y6524:DP6527)=0,0,IF(ISERROR(HLOOKUP(V6527,Y6527:DP6527,1,FALSE)),0,INDEX(Y6526:DP6526,MATCH(V6525&amp;V6527,Y6525:DP6525&amp;Y6527:DP6527,0))))</f>
        <v>0</v>
      </c>
      <c r="W6526" s="95"/>
      <c r="X6526" s="108"/>
    </row>
    <row r="6527" spans="2:24" ht="13.9" thickBot="1">
      <c r="B6527" s="96"/>
      <c r="C6527" s="97"/>
      <c r="D6527" s="96"/>
      <c r="E6527" s="96"/>
      <c r="F6527" s="96"/>
      <c r="G6527" s="96"/>
      <c r="H6527" s="96"/>
      <c r="I6527" s="96"/>
      <c r="J6527" s="96"/>
      <c r="K6527" s="96"/>
      <c r="L6527" s="96"/>
      <c r="M6527" s="96"/>
      <c r="N6527" s="96"/>
      <c r="O6527" s="96"/>
      <c r="P6527" s="97"/>
      <c r="Q6527" s="218"/>
      <c r="R6527" s="98" t="str">
        <f t="shared" ref="R6527" si="17263">IF(COUNTA(Y6524:DP6527)=0,"none",HLOOKUP(R6525,Y6525:DP6527,3,FALSE))</f>
        <v>none</v>
      </c>
      <c r="S6527" s="99" t="str">
        <f t="shared" ref="S6527" si="17264">IF(COUNTA(Y6524:DP6527)=0,"none",HLOOKUP(S6524,Y6524:DP6527,4,FALSE))</f>
        <v>none</v>
      </c>
      <c r="T6527" s="100"/>
      <c r="U6527" s="100" t="str">
        <f t="array" ref="U6527">IF(COUNTA(Y6524:DP6527)=0,"none",IF($U$2="WAHR",$W$3,Abfrage!$F$4))</f>
        <v>none</v>
      </c>
      <c r="V6527" s="100" t="str">
        <f t="array" ref="V6527">IF(COUNTA(Y6524:DP6527)=0,"none",IF($U$2="WAHR",$W$3,Abfrage!$F$4))</f>
        <v>none</v>
      </c>
      <c r="W6527" s="100" t="str">
        <f t="array" ref="W6527">IF(COUNTA(Y6524:DP6527)=0,"none",IF($U$2="WAHR",$W$3,Abfrage!$F$4))</f>
        <v>none</v>
      </c>
      <c r="X6527" s="109"/>
    </row>
    <row r="6528" spans="2:24">
      <c r="B6528" s="75" t="s">
        <v>3987</v>
      </c>
      <c r="C6528" s="76">
        <v>1000426309</v>
      </c>
      <c r="D6528" s="75" t="s">
        <v>95</v>
      </c>
      <c r="E6528" s="75" t="s">
        <v>96</v>
      </c>
      <c r="F6528" s="75" t="s">
        <v>97</v>
      </c>
      <c r="G6528" s="75" t="s">
        <v>3988</v>
      </c>
      <c r="H6528" s="75" t="e">
        <v>#N/A</v>
      </c>
      <c r="I6528" s="75" t="s">
        <v>51</v>
      </c>
      <c r="J6528" s="75" t="s">
        <v>3989</v>
      </c>
      <c r="K6528" s="75" t="s">
        <v>306</v>
      </c>
      <c r="L6528" s="75" t="s">
        <v>306</v>
      </c>
      <c r="M6528" s="75" t="s">
        <v>313</v>
      </c>
      <c r="N6528" s="75" t="s">
        <v>352</v>
      </c>
      <c r="O6528" s="75" t="s">
        <v>375</v>
      </c>
      <c r="P6528" s="76" t="s">
        <v>306</v>
      </c>
      <c r="Q6528" s="216"/>
      <c r="R6528" s="77" t="str">
        <f t="shared" ref="R6528" si="17265">IF(COUNTA(Y6528:DP6531)=0,"01.01.1900",INDEX(Y6528:DP6528,MATCH(R6529,Y6529:DP6529,0)))</f>
        <v>01.01.1900</v>
      </c>
      <c r="S6528" s="78" t="str">
        <f t="shared" ref="S6528" si="17266">IF(COUNTA(Y6528:DP6531)=0,"01.01.1900",MAX(Y6528:DP6528))</f>
        <v>01.01.1900</v>
      </c>
      <c r="T6528" s="79"/>
      <c r="U6528" s="80" t="str">
        <f t="array" ref="U6528">IF(COUNTA(Y6528:DP6531)=0,"01.01.1900",IF(ISERROR(HLOOKUP(U6531,Y6531:DP6531,1,FALSE)),"01.01.1900",INDEX(Y6528:DP6528,MATCH(U6529&amp;U6531,Y6529:DP6529&amp;Y6531:DP6531,0))))</f>
        <v>01.01.1900</v>
      </c>
      <c r="V6528" s="81" t="str">
        <f t="shared" ref="V6528" si="17267">IF(COUNTA(Y6528:DP6531)=0,"01.01.1900",_xlfn.MAXIFS(Y6528:DP6528,Y6531:DP6531,V6531))</f>
        <v>01.01.1900</v>
      </c>
      <c r="W6528" s="82"/>
      <c r="X6528" s="106"/>
    </row>
    <row r="6529" spans="2:24">
      <c r="B6529" s="83"/>
      <c r="C6529" s="84"/>
      <c r="D6529" s="83"/>
      <c r="E6529" s="83"/>
      <c r="F6529" s="83"/>
      <c r="G6529" s="83"/>
      <c r="H6529" s="83"/>
      <c r="I6529" s="83"/>
      <c r="J6529" s="83"/>
      <c r="K6529" s="83"/>
      <c r="L6529" s="83"/>
      <c r="M6529" s="83"/>
      <c r="N6529" s="83"/>
      <c r="O6529" s="83"/>
      <c r="P6529" s="84"/>
      <c r="Q6529" s="217"/>
      <c r="R6529" s="85">
        <f t="shared" ref="R6529" si="17268">IF(COUNTA(Y6528:DP6531)=0,0,MIN(Y6529:DP6529))</f>
        <v>0</v>
      </c>
      <c r="S6529" s="86">
        <f t="shared" ref="S6529" si="17269">IF(COUNTA(Y6528:DP6531)=0,0,HLOOKUP(S6528,Y6528:DP6531,2,FALSE))</f>
        <v>0</v>
      </c>
      <c r="T6529" s="87">
        <f t="shared" ref="T6529" si="17270">IF(COUNTA(Y6528:DP6531)=0,0,AVERAGE(Y6529:DP6529))</f>
        <v>0</v>
      </c>
      <c r="U6529" s="88">
        <f t="shared" ref="U6529" si="17271">IF(COUNTA(Y6528:DP6531)=0,0,_xlfn.MINIFS(Y6529:DP6529,Y6531:DP6531,U6531))</f>
        <v>0</v>
      </c>
      <c r="V6529" s="89">
        <f t="array" ref="V6529">IF(COUNTA(Y6528:DP6531)=0,0,IF(ISERROR(HLOOKUP(V6531,Y6531:DP6531,1,FALSE)),0,INDEX(Y6529:DP6529,MATCH(V6528&amp;V6531,Y6528:DP6528&amp;Y6531:DP6531,0))))</f>
        <v>0</v>
      </c>
      <c r="W6529" s="90">
        <f t="array" ref="W6529">IF(COUNTA(Y6528:DP6531)=0,0,IF(ISERROR(HLOOKUP(W6531,Y6531:DP6531,1,FALSE)),0,AVERAGEIF(Y6531:DP6531,$W6531,Y6529:DP6529)))</f>
        <v>0</v>
      </c>
      <c r="X6529" s="107"/>
    </row>
    <row r="6530" spans="2:24">
      <c r="B6530" s="83"/>
      <c r="C6530" s="84"/>
      <c r="D6530" s="83"/>
      <c r="E6530" s="83"/>
      <c r="F6530" s="83"/>
      <c r="G6530" s="83"/>
      <c r="H6530" s="83"/>
      <c r="I6530" s="83"/>
      <c r="J6530" s="83"/>
      <c r="K6530" s="83"/>
      <c r="L6530" s="83"/>
      <c r="M6530" s="83"/>
      <c r="N6530" s="83"/>
      <c r="O6530" s="83"/>
      <c r="P6530" s="84"/>
      <c r="Q6530" s="217"/>
      <c r="R6530" s="91">
        <f t="shared" ref="R6530" si="17272">IF(COUNTA(Y6528:DP6531)=0,0,HLOOKUP(R6529,Y6529:DP6531,2,FALSE))</f>
        <v>0</v>
      </c>
      <c r="S6530" s="92">
        <f t="shared" ref="S6530" si="17273">IF(COUNTA(Y6528:DP6531)=0,0,HLOOKUP(S6528,Y6528:DP6531,3,FALSE))</f>
        <v>0</v>
      </c>
      <c r="T6530" s="93"/>
      <c r="U6530" s="94">
        <f t="array" ref="U6530">IF(COUNTA(Y6528:DP6531)=0,0,IF(ISERROR(HLOOKUP(U6531,Y6531:DP6531,1,FALSE)),0,INDEX(Y6530:DP6530,MATCH(U6529&amp;U6531,Y6529:DP6529&amp;Y6531:DP6531,0))))</f>
        <v>0</v>
      </c>
      <c r="V6530" s="94">
        <f t="array" ref="V6530">IF(COUNTA(Y6528:DP6531)=0,0,IF(ISERROR(HLOOKUP(V6531,Y6531:DP6531,1,FALSE)),0,INDEX(Y6530:DP6530,MATCH(V6529&amp;V6531,Y6529:DP6529&amp;Y6531:DP6531,0))))</f>
        <v>0</v>
      </c>
      <c r="W6530" s="95"/>
      <c r="X6530" s="108"/>
    </row>
    <row r="6531" spans="2:24" ht="13.9" thickBot="1">
      <c r="B6531" s="96"/>
      <c r="C6531" s="97"/>
      <c r="D6531" s="96"/>
      <c r="E6531" s="96"/>
      <c r="F6531" s="96"/>
      <c r="G6531" s="96"/>
      <c r="H6531" s="96"/>
      <c r="I6531" s="96"/>
      <c r="J6531" s="96"/>
      <c r="K6531" s="96"/>
      <c r="L6531" s="96"/>
      <c r="M6531" s="96"/>
      <c r="N6531" s="96"/>
      <c r="O6531" s="96"/>
      <c r="P6531" s="97"/>
      <c r="Q6531" s="218"/>
      <c r="R6531" s="98" t="str">
        <f t="shared" ref="R6531" si="17274">IF(COUNTA(Y6528:DP6531)=0,"none",HLOOKUP(R6529,Y6529:DP6531,3,FALSE))</f>
        <v>none</v>
      </c>
      <c r="S6531" s="99" t="str">
        <f t="shared" ref="S6531" si="17275">IF(COUNTA(Y6528:DP6531)=0,"none",HLOOKUP(S6528,Y6528:DP6531,4,FALSE))</f>
        <v>none</v>
      </c>
      <c r="T6531" s="100"/>
      <c r="U6531" s="100" t="str">
        <f t="array" ref="U6531">IF(COUNTA(Y6528:DP6531)=0,"none",IF($U$2="WAHR",$W$3,Abfrage!$F$4))</f>
        <v>none</v>
      </c>
      <c r="V6531" s="100" t="str">
        <f t="array" ref="V6531">IF(COUNTA(Y6528:DP6531)=0,"none",IF($U$2="WAHR",$W$3,Abfrage!$F$4))</f>
        <v>none</v>
      </c>
      <c r="W6531" s="100" t="str">
        <f t="array" ref="W6531">IF(COUNTA(Y6528:DP6531)=0,"none",IF($U$2="WAHR",$W$3,Abfrage!$F$4))</f>
        <v>none</v>
      </c>
      <c r="X6531" s="109"/>
    </row>
    <row r="6532" spans="2:24">
      <c r="B6532" s="75" t="s">
        <v>3990</v>
      </c>
      <c r="C6532" s="76">
        <v>1000412225</v>
      </c>
      <c r="D6532" s="75" t="s">
        <v>89</v>
      </c>
      <c r="E6532" s="75" t="s">
        <v>406</v>
      </c>
      <c r="F6532" s="75" t="s">
        <v>601</v>
      </c>
      <c r="G6532" s="75" t="s">
        <v>601</v>
      </c>
      <c r="H6532" s="75" t="e">
        <v>#N/A</v>
      </c>
      <c r="I6532" s="75" t="s">
        <v>2307</v>
      </c>
      <c r="J6532" s="75" t="s">
        <v>3991</v>
      </c>
      <c r="K6532" s="75" t="s">
        <v>306</v>
      </c>
      <c r="L6532" s="75" t="s">
        <v>306</v>
      </c>
      <c r="M6532" s="75" t="s">
        <v>307</v>
      </c>
      <c r="N6532" s="75" t="s">
        <v>352</v>
      </c>
      <c r="O6532" s="75" t="s">
        <v>415</v>
      </c>
      <c r="P6532" s="76" t="s">
        <v>306</v>
      </c>
      <c r="Q6532" s="216"/>
      <c r="R6532" s="77" t="str">
        <f t="shared" ref="R6532" si="17276">IF(COUNTA(Y6532:DP6535)=0,"01.01.1900",INDEX(Y6532:DP6532,MATCH(R6533,Y6533:DP6533,0)))</f>
        <v>01.01.1900</v>
      </c>
      <c r="S6532" s="78" t="str">
        <f t="shared" ref="S6532" si="17277">IF(COUNTA(Y6532:DP6535)=0,"01.01.1900",MAX(Y6532:DP6532))</f>
        <v>01.01.1900</v>
      </c>
      <c r="T6532" s="79"/>
      <c r="U6532" s="80" t="str">
        <f t="array" ref="U6532">IF(COUNTA(Y6532:DP6535)=0,"01.01.1900",IF(ISERROR(HLOOKUP(U6535,Y6535:DP6535,1,FALSE)),"01.01.1900",INDEX(Y6532:DP6532,MATCH(U6533&amp;U6535,Y6533:DP6533&amp;Y6535:DP6535,0))))</f>
        <v>01.01.1900</v>
      </c>
      <c r="V6532" s="81" t="str">
        <f t="shared" ref="V6532" si="17278">IF(COUNTA(Y6532:DP6535)=0,"01.01.1900",_xlfn.MAXIFS(Y6532:DP6532,Y6535:DP6535,V6535))</f>
        <v>01.01.1900</v>
      </c>
      <c r="W6532" s="82"/>
      <c r="X6532" s="106"/>
    </row>
    <row r="6533" spans="2:24">
      <c r="B6533" s="83"/>
      <c r="C6533" s="84"/>
      <c r="D6533" s="83"/>
      <c r="E6533" s="83"/>
      <c r="F6533" s="83"/>
      <c r="G6533" s="83"/>
      <c r="H6533" s="83"/>
      <c r="I6533" s="83"/>
      <c r="J6533" s="83"/>
      <c r="K6533" s="83"/>
      <c r="L6533" s="83"/>
      <c r="M6533" s="83"/>
      <c r="N6533" s="83"/>
      <c r="O6533" s="83"/>
      <c r="P6533" s="84"/>
      <c r="Q6533" s="217"/>
      <c r="R6533" s="85">
        <f t="shared" ref="R6533" si="17279">IF(COUNTA(Y6532:DP6535)=0,0,MIN(Y6533:DP6533))</f>
        <v>0</v>
      </c>
      <c r="S6533" s="86">
        <f t="shared" ref="S6533" si="17280">IF(COUNTA(Y6532:DP6535)=0,0,HLOOKUP(S6532,Y6532:DP6535,2,FALSE))</f>
        <v>0</v>
      </c>
      <c r="T6533" s="87">
        <f t="shared" ref="T6533" si="17281">IF(COUNTA(Y6532:DP6535)=0,0,AVERAGE(Y6533:DP6533))</f>
        <v>0</v>
      </c>
      <c r="U6533" s="88">
        <f t="shared" ref="U6533" si="17282">IF(COUNTA(Y6532:DP6535)=0,0,_xlfn.MINIFS(Y6533:DP6533,Y6535:DP6535,U6535))</f>
        <v>0</v>
      </c>
      <c r="V6533" s="89">
        <f t="array" ref="V6533">IF(COUNTA(Y6532:DP6535)=0,0,IF(ISERROR(HLOOKUP(V6535,Y6535:DP6535,1,FALSE)),0,INDEX(Y6533:DP6533,MATCH(V6532&amp;V6535,Y6532:DP6532&amp;Y6535:DP6535,0))))</f>
        <v>0</v>
      </c>
      <c r="W6533" s="90">
        <f t="array" ref="W6533">IF(COUNTA(Y6532:DP6535)=0,0,IF(ISERROR(HLOOKUP(W6535,Y6535:DP6535,1,FALSE)),0,AVERAGEIF(Y6535:DP6535,$W6535,Y6533:DP6533)))</f>
        <v>0</v>
      </c>
      <c r="X6533" s="107"/>
    </row>
    <row r="6534" spans="2:24">
      <c r="B6534" s="83"/>
      <c r="C6534" s="84"/>
      <c r="D6534" s="83"/>
      <c r="E6534" s="83"/>
      <c r="F6534" s="83"/>
      <c r="G6534" s="83"/>
      <c r="H6534" s="83"/>
      <c r="I6534" s="83"/>
      <c r="J6534" s="83"/>
      <c r="K6534" s="83"/>
      <c r="L6534" s="83"/>
      <c r="M6534" s="83"/>
      <c r="N6534" s="83"/>
      <c r="O6534" s="83"/>
      <c r="P6534" s="84"/>
      <c r="Q6534" s="217"/>
      <c r="R6534" s="91">
        <f t="shared" ref="R6534" si="17283">IF(COUNTA(Y6532:DP6535)=0,0,HLOOKUP(R6533,Y6533:DP6535,2,FALSE))</f>
        <v>0</v>
      </c>
      <c r="S6534" s="92">
        <f t="shared" ref="S6534" si="17284">IF(COUNTA(Y6532:DP6535)=0,0,HLOOKUP(S6532,Y6532:DP6535,3,FALSE))</f>
        <v>0</v>
      </c>
      <c r="T6534" s="93"/>
      <c r="U6534" s="94">
        <f t="array" ref="U6534">IF(COUNTA(Y6532:DP6535)=0,0,IF(ISERROR(HLOOKUP(U6535,Y6535:DP6535,1,FALSE)),0,INDEX(Y6534:DP6534,MATCH(U6533&amp;U6535,Y6533:DP6533&amp;Y6535:DP6535,0))))</f>
        <v>0</v>
      </c>
      <c r="V6534" s="94">
        <f t="array" ref="V6534">IF(COUNTA(Y6532:DP6535)=0,0,IF(ISERROR(HLOOKUP(V6535,Y6535:DP6535,1,FALSE)),0,INDEX(Y6534:DP6534,MATCH(V6533&amp;V6535,Y6533:DP6533&amp;Y6535:DP6535,0))))</f>
        <v>0</v>
      </c>
      <c r="W6534" s="95"/>
      <c r="X6534" s="108"/>
    </row>
    <row r="6535" spans="2:24" ht="13.9" thickBot="1">
      <c r="B6535" s="96"/>
      <c r="C6535" s="97"/>
      <c r="D6535" s="96"/>
      <c r="E6535" s="96"/>
      <c r="F6535" s="96"/>
      <c r="G6535" s="96"/>
      <c r="H6535" s="96"/>
      <c r="I6535" s="96"/>
      <c r="J6535" s="96"/>
      <c r="K6535" s="96"/>
      <c r="L6535" s="96"/>
      <c r="M6535" s="96"/>
      <c r="N6535" s="96"/>
      <c r="O6535" s="96"/>
      <c r="P6535" s="97"/>
      <c r="Q6535" s="218"/>
      <c r="R6535" s="98" t="str">
        <f t="shared" ref="R6535" si="17285">IF(COUNTA(Y6532:DP6535)=0,"none",HLOOKUP(R6533,Y6533:DP6535,3,FALSE))</f>
        <v>none</v>
      </c>
      <c r="S6535" s="99" t="str">
        <f t="shared" ref="S6535" si="17286">IF(COUNTA(Y6532:DP6535)=0,"none",HLOOKUP(S6532,Y6532:DP6535,4,FALSE))</f>
        <v>none</v>
      </c>
      <c r="T6535" s="100"/>
      <c r="U6535" s="100" t="str">
        <f t="array" ref="U6535">IF(COUNTA(Y6532:DP6535)=0,"none",IF($U$2="WAHR",$W$3,Abfrage!$F$4))</f>
        <v>none</v>
      </c>
      <c r="V6535" s="100" t="str">
        <f t="array" ref="V6535">IF(COUNTA(Y6532:DP6535)=0,"none",IF($U$2="WAHR",$W$3,Abfrage!$F$4))</f>
        <v>none</v>
      </c>
      <c r="W6535" s="100" t="str">
        <f t="array" ref="W6535">IF(COUNTA(Y6532:DP6535)=0,"none",IF($U$2="WAHR",$W$3,Abfrage!$F$4))</f>
        <v>none</v>
      </c>
      <c r="X6535" s="109"/>
    </row>
    <row r="6536" spans="2:24">
      <c r="B6536" s="75" t="s">
        <v>3992</v>
      </c>
      <c r="C6536" s="76">
        <v>1000414658</v>
      </c>
      <c r="D6536" s="75" t="s">
        <v>169</v>
      </c>
      <c r="E6536" s="75" t="s">
        <v>125</v>
      </c>
      <c r="F6536" s="75" t="s">
        <v>494</v>
      </c>
      <c r="G6536" s="75" t="s">
        <v>3878</v>
      </c>
      <c r="H6536" s="75" t="e">
        <v>#N/A</v>
      </c>
      <c r="I6536" s="75" t="s">
        <v>3875</v>
      </c>
      <c r="J6536" s="75" t="s">
        <v>3993</v>
      </c>
      <c r="K6536" s="75" t="s">
        <v>681</v>
      </c>
      <c r="L6536" s="75" t="s">
        <v>348</v>
      </c>
      <c r="M6536" s="75" t="s">
        <v>306</v>
      </c>
      <c r="N6536" s="75" t="s">
        <v>306</v>
      </c>
      <c r="O6536" s="75" t="s">
        <v>306</v>
      </c>
      <c r="P6536" s="76" t="s">
        <v>306</v>
      </c>
      <c r="Q6536" s="216"/>
      <c r="R6536" s="77" t="str">
        <f t="shared" ref="R6536" si="17287">IF(COUNTA(Y6536:DP6539)=0,"01.01.1900",INDEX(Y6536:DP6536,MATCH(R6537,Y6537:DP6537,0)))</f>
        <v>01.01.1900</v>
      </c>
      <c r="S6536" s="78" t="str">
        <f t="shared" ref="S6536" si="17288">IF(COUNTA(Y6536:DP6539)=0,"01.01.1900",MAX(Y6536:DP6536))</f>
        <v>01.01.1900</v>
      </c>
      <c r="T6536" s="79"/>
      <c r="U6536" s="80" t="str">
        <f t="array" ref="U6536">IF(COUNTA(Y6536:DP6539)=0,"01.01.1900",IF(ISERROR(HLOOKUP(U6539,Y6539:DP6539,1,FALSE)),"01.01.1900",INDEX(Y6536:DP6536,MATCH(U6537&amp;U6539,Y6537:DP6537&amp;Y6539:DP6539,0))))</f>
        <v>01.01.1900</v>
      </c>
      <c r="V6536" s="81" t="str">
        <f t="shared" ref="V6536" si="17289">IF(COUNTA(Y6536:DP6539)=0,"01.01.1900",_xlfn.MAXIFS(Y6536:DP6536,Y6539:DP6539,V6539))</f>
        <v>01.01.1900</v>
      </c>
      <c r="W6536" s="82"/>
      <c r="X6536" s="106"/>
    </row>
    <row r="6537" spans="2:24">
      <c r="B6537" s="83"/>
      <c r="C6537" s="84"/>
      <c r="D6537" s="83"/>
      <c r="E6537" s="83"/>
      <c r="F6537" s="83"/>
      <c r="G6537" s="83"/>
      <c r="H6537" s="83"/>
      <c r="I6537" s="83"/>
      <c r="J6537" s="83"/>
      <c r="K6537" s="83"/>
      <c r="L6537" s="83"/>
      <c r="M6537" s="83"/>
      <c r="N6537" s="83"/>
      <c r="O6537" s="83"/>
      <c r="P6537" s="84"/>
      <c r="Q6537" s="217"/>
      <c r="R6537" s="85">
        <f t="shared" ref="R6537" si="17290">IF(COUNTA(Y6536:DP6539)=0,0,MIN(Y6537:DP6537))</f>
        <v>0</v>
      </c>
      <c r="S6537" s="86">
        <f t="shared" ref="S6537" si="17291">IF(COUNTA(Y6536:DP6539)=0,0,HLOOKUP(S6536,Y6536:DP6539,2,FALSE))</f>
        <v>0</v>
      </c>
      <c r="T6537" s="87">
        <f t="shared" ref="T6537" si="17292">IF(COUNTA(Y6536:DP6539)=0,0,AVERAGE(Y6537:DP6537))</f>
        <v>0</v>
      </c>
      <c r="U6537" s="88">
        <f t="shared" ref="U6537" si="17293">IF(COUNTA(Y6536:DP6539)=0,0,_xlfn.MINIFS(Y6537:DP6537,Y6539:DP6539,U6539))</f>
        <v>0</v>
      </c>
      <c r="V6537" s="89">
        <f t="array" ref="V6537">IF(COUNTA(Y6536:DP6539)=0,0,IF(ISERROR(HLOOKUP(V6539,Y6539:DP6539,1,FALSE)),0,INDEX(Y6537:DP6537,MATCH(V6536&amp;V6539,Y6536:DP6536&amp;Y6539:DP6539,0))))</f>
        <v>0</v>
      </c>
      <c r="W6537" s="90">
        <f t="array" ref="W6537">IF(COUNTA(Y6536:DP6539)=0,0,IF(ISERROR(HLOOKUP(W6539,Y6539:DP6539,1,FALSE)),0,AVERAGEIF(Y6539:DP6539,$W6539,Y6537:DP6537)))</f>
        <v>0</v>
      </c>
      <c r="X6537" s="107"/>
    </row>
    <row r="6538" spans="2:24">
      <c r="B6538" s="83"/>
      <c r="C6538" s="84"/>
      <c r="D6538" s="83"/>
      <c r="E6538" s="83"/>
      <c r="F6538" s="83"/>
      <c r="G6538" s="83"/>
      <c r="H6538" s="83"/>
      <c r="I6538" s="83"/>
      <c r="J6538" s="83"/>
      <c r="K6538" s="83"/>
      <c r="L6538" s="83"/>
      <c r="M6538" s="83"/>
      <c r="N6538" s="83"/>
      <c r="O6538" s="83"/>
      <c r="P6538" s="84"/>
      <c r="Q6538" s="217"/>
      <c r="R6538" s="91">
        <f t="shared" ref="R6538" si="17294">IF(COUNTA(Y6536:DP6539)=0,0,HLOOKUP(R6537,Y6537:DP6539,2,FALSE))</f>
        <v>0</v>
      </c>
      <c r="S6538" s="92">
        <f t="shared" ref="S6538" si="17295">IF(COUNTA(Y6536:DP6539)=0,0,HLOOKUP(S6536,Y6536:DP6539,3,FALSE))</f>
        <v>0</v>
      </c>
      <c r="T6538" s="93"/>
      <c r="U6538" s="94">
        <f t="array" ref="U6538">IF(COUNTA(Y6536:DP6539)=0,0,IF(ISERROR(HLOOKUP(U6539,Y6539:DP6539,1,FALSE)),0,INDEX(Y6538:DP6538,MATCH(U6537&amp;U6539,Y6537:DP6537&amp;Y6539:DP6539,0))))</f>
        <v>0</v>
      </c>
      <c r="V6538" s="94">
        <f t="array" ref="V6538">IF(COUNTA(Y6536:DP6539)=0,0,IF(ISERROR(HLOOKUP(V6539,Y6539:DP6539,1,FALSE)),0,INDEX(Y6538:DP6538,MATCH(V6537&amp;V6539,Y6537:DP6537&amp;Y6539:DP6539,0))))</f>
        <v>0</v>
      </c>
      <c r="W6538" s="95"/>
      <c r="X6538" s="108"/>
    </row>
    <row r="6539" spans="2:24" ht="13.9" thickBot="1">
      <c r="B6539" s="96"/>
      <c r="C6539" s="97"/>
      <c r="D6539" s="96"/>
      <c r="E6539" s="96"/>
      <c r="F6539" s="96"/>
      <c r="G6539" s="96"/>
      <c r="H6539" s="96"/>
      <c r="I6539" s="96"/>
      <c r="J6539" s="96"/>
      <c r="K6539" s="96"/>
      <c r="L6539" s="96"/>
      <c r="M6539" s="96"/>
      <c r="N6539" s="96"/>
      <c r="O6539" s="96"/>
      <c r="P6539" s="97"/>
      <c r="Q6539" s="218"/>
      <c r="R6539" s="98" t="str">
        <f t="shared" ref="R6539" si="17296">IF(COUNTA(Y6536:DP6539)=0,"none",HLOOKUP(R6537,Y6537:DP6539,3,FALSE))</f>
        <v>none</v>
      </c>
      <c r="S6539" s="99" t="str">
        <f t="shared" ref="S6539" si="17297">IF(COUNTA(Y6536:DP6539)=0,"none",HLOOKUP(S6536,Y6536:DP6539,4,FALSE))</f>
        <v>none</v>
      </c>
      <c r="T6539" s="100"/>
      <c r="U6539" s="100" t="str">
        <f t="array" ref="U6539">IF(COUNTA(Y6536:DP6539)=0,"none",IF($U$2="WAHR",$W$3,Abfrage!$F$4))</f>
        <v>none</v>
      </c>
      <c r="V6539" s="100" t="str">
        <f t="array" ref="V6539">IF(COUNTA(Y6536:DP6539)=0,"none",IF($U$2="WAHR",$W$3,Abfrage!$F$4))</f>
        <v>none</v>
      </c>
      <c r="W6539" s="100" t="str">
        <f t="array" ref="W6539">IF(COUNTA(Y6536:DP6539)=0,"none",IF($U$2="WAHR",$W$3,Abfrage!$F$4))</f>
        <v>none</v>
      </c>
      <c r="X6539" s="109"/>
    </row>
    <row r="6540" spans="2:24">
      <c r="B6540" s="75" t="s">
        <v>3994</v>
      </c>
      <c r="C6540" s="76">
        <v>1000414660</v>
      </c>
      <c r="D6540" s="75" t="s">
        <v>169</v>
      </c>
      <c r="E6540" s="75" t="s">
        <v>125</v>
      </c>
      <c r="F6540" s="75" t="s">
        <v>494</v>
      </c>
      <c r="G6540" s="75" t="s">
        <v>3874</v>
      </c>
      <c r="H6540" s="75" t="e">
        <v>#N/A</v>
      </c>
      <c r="I6540" s="75" t="s">
        <v>3875</v>
      </c>
      <c r="J6540" s="75" t="s">
        <v>3995</v>
      </c>
      <c r="K6540" s="75" t="s">
        <v>681</v>
      </c>
      <c r="L6540" s="75" t="s">
        <v>348</v>
      </c>
      <c r="M6540" s="75" t="s">
        <v>306</v>
      </c>
      <c r="N6540" s="75" t="s">
        <v>306</v>
      </c>
      <c r="O6540" s="75" t="s">
        <v>306</v>
      </c>
      <c r="P6540" s="76" t="s">
        <v>306</v>
      </c>
      <c r="Q6540" s="216"/>
      <c r="R6540" s="77" t="str">
        <f t="shared" ref="R6540" si="17298">IF(COUNTA(Y6540:DP6543)=0,"01.01.1900",INDEX(Y6540:DP6540,MATCH(R6541,Y6541:DP6541,0)))</f>
        <v>01.01.1900</v>
      </c>
      <c r="S6540" s="78" t="str">
        <f t="shared" ref="S6540" si="17299">IF(COUNTA(Y6540:DP6543)=0,"01.01.1900",MAX(Y6540:DP6540))</f>
        <v>01.01.1900</v>
      </c>
      <c r="T6540" s="79"/>
      <c r="U6540" s="80" t="str">
        <f t="array" ref="U6540">IF(COUNTA(Y6540:DP6543)=0,"01.01.1900",IF(ISERROR(HLOOKUP(U6543,Y6543:DP6543,1,FALSE)),"01.01.1900",INDEX(Y6540:DP6540,MATCH(U6541&amp;U6543,Y6541:DP6541&amp;Y6543:DP6543,0))))</f>
        <v>01.01.1900</v>
      </c>
      <c r="V6540" s="81" t="str">
        <f t="shared" ref="V6540" si="17300">IF(COUNTA(Y6540:DP6543)=0,"01.01.1900",_xlfn.MAXIFS(Y6540:DP6540,Y6543:DP6543,V6543))</f>
        <v>01.01.1900</v>
      </c>
      <c r="W6540" s="82"/>
      <c r="X6540" s="106"/>
    </row>
    <row r="6541" spans="2:24">
      <c r="B6541" s="83"/>
      <c r="C6541" s="84"/>
      <c r="D6541" s="83"/>
      <c r="E6541" s="83"/>
      <c r="F6541" s="83"/>
      <c r="G6541" s="83"/>
      <c r="H6541" s="83"/>
      <c r="I6541" s="83"/>
      <c r="J6541" s="83"/>
      <c r="K6541" s="83"/>
      <c r="L6541" s="83"/>
      <c r="M6541" s="83"/>
      <c r="N6541" s="83"/>
      <c r="O6541" s="83"/>
      <c r="P6541" s="84"/>
      <c r="Q6541" s="217"/>
      <c r="R6541" s="85">
        <f t="shared" ref="R6541" si="17301">IF(COUNTA(Y6540:DP6543)=0,0,MIN(Y6541:DP6541))</f>
        <v>0</v>
      </c>
      <c r="S6541" s="86">
        <f t="shared" ref="S6541" si="17302">IF(COUNTA(Y6540:DP6543)=0,0,HLOOKUP(S6540,Y6540:DP6543,2,FALSE))</f>
        <v>0</v>
      </c>
      <c r="T6541" s="87">
        <f t="shared" ref="T6541" si="17303">IF(COUNTA(Y6540:DP6543)=0,0,AVERAGE(Y6541:DP6541))</f>
        <v>0</v>
      </c>
      <c r="U6541" s="88">
        <f t="shared" ref="U6541" si="17304">IF(COUNTA(Y6540:DP6543)=0,0,_xlfn.MINIFS(Y6541:DP6541,Y6543:DP6543,U6543))</f>
        <v>0</v>
      </c>
      <c r="V6541" s="89">
        <f t="array" ref="V6541">IF(COUNTA(Y6540:DP6543)=0,0,IF(ISERROR(HLOOKUP(V6543,Y6543:DP6543,1,FALSE)),0,INDEX(Y6541:DP6541,MATCH(V6540&amp;V6543,Y6540:DP6540&amp;Y6543:DP6543,0))))</f>
        <v>0</v>
      </c>
      <c r="W6541" s="90">
        <f t="array" ref="W6541">IF(COUNTA(Y6540:DP6543)=0,0,IF(ISERROR(HLOOKUP(W6543,Y6543:DP6543,1,FALSE)),0,AVERAGEIF(Y6543:DP6543,$W6543,Y6541:DP6541)))</f>
        <v>0</v>
      </c>
      <c r="X6541" s="107"/>
    </row>
    <row r="6542" spans="2:24">
      <c r="B6542" s="83"/>
      <c r="C6542" s="84"/>
      <c r="D6542" s="83"/>
      <c r="E6542" s="83"/>
      <c r="F6542" s="83"/>
      <c r="G6542" s="83"/>
      <c r="H6542" s="83"/>
      <c r="I6542" s="83"/>
      <c r="J6542" s="83"/>
      <c r="K6542" s="83"/>
      <c r="L6542" s="83"/>
      <c r="M6542" s="83"/>
      <c r="N6542" s="83"/>
      <c r="O6542" s="83"/>
      <c r="P6542" s="84"/>
      <c r="Q6542" s="217"/>
      <c r="R6542" s="91">
        <f t="shared" ref="R6542" si="17305">IF(COUNTA(Y6540:DP6543)=0,0,HLOOKUP(R6541,Y6541:DP6543,2,FALSE))</f>
        <v>0</v>
      </c>
      <c r="S6542" s="92">
        <f t="shared" ref="S6542" si="17306">IF(COUNTA(Y6540:DP6543)=0,0,HLOOKUP(S6540,Y6540:DP6543,3,FALSE))</f>
        <v>0</v>
      </c>
      <c r="T6542" s="93"/>
      <c r="U6542" s="94">
        <f t="array" ref="U6542">IF(COUNTA(Y6540:DP6543)=0,0,IF(ISERROR(HLOOKUP(U6543,Y6543:DP6543,1,FALSE)),0,INDEX(Y6542:DP6542,MATCH(U6541&amp;U6543,Y6541:DP6541&amp;Y6543:DP6543,0))))</f>
        <v>0</v>
      </c>
      <c r="V6542" s="94">
        <f t="array" ref="V6542">IF(COUNTA(Y6540:DP6543)=0,0,IF(ISERROR(HLOOKUP(V6543,Y6543:DP6543,1,FALSE)),0,INDEX(Y6542:DP6542,MATCH(V6541&amp;V6543,Y6541:DP6541&amp;Y6543:DP6543,0))))</f>
        <v>0</v>
      </c>
      <c r="W6542" s="95"/>
      <c r="X6542" s="108"/>
    </row>
    <row r="6543" spans="2:24" ht="13.9" thickBot="1">
      <c r="B6543" s="96"/>
      <c r="C6543" s="97"/>
      <c r="D6543" s="96"/>
      <c r="E6543" s="96"/>
      <c r="F6543" s="96"/>
      <c r="G6543" s="96"/>
      <c r="H6543" s="96"/>
      <c r="I6543" s="96"/>
      <c r="J6543" s="96"/>
      <c r="K6543" s="96"/>
      <c r="L6543" s="96"/>
      <c r="M6543" s="96"/>
      <c r="N6543" s="96"/>
      <c r="O6543" s="96"/>
      <c r="P6543" s="97"/>
      <c r="Q6543" s="218"/>
      <c r="R6543" s="98" t="str">
        <f t="shared" ref="R6543" si="17307">IF(COUNTA(Y6540:DP6543)=0,"none",HLOOKUP(R6541,Y6541:DP6543,3,FALSE))</f>
        <v>none</v>
      </c>
      <c r="S6543" s="99" t="str">
        <f t="shared" ref="S6543" si="17308">IF(COUNTA(Y6540:DP6543)=0,"none",HLOOKUP(S6540,Y6540:DP6543,4,FALSE))</f>
        <v>none</v>
      </c>
      <c r="T6543" s="100"/>
      <c r="U6543" s="100" t="str">
        <f t="array" ref="U6543">IF(COUNTA(Y6540:DP6543)=0,"none",IF($U$2="WAHR",$W$3,Abfrage!$F$4))</f>
        <v>none</v>
      </c>
      <c r="V6543" s="100" t="str">
        <f t="array" ref="V6543">IF(COUNTA(Y6540:DP6543)=0,"none",IF($U$2="WAHR",$W$3,Abfrage!$F$4))</f>
        <v>none</v>
      </c>
      <c r="W6543" s="100" t="str">
        <f t="array" ref="W6543">IF(COUNTA(Y6540:DP6543)=0,"none",IF($U$2="WAHR",$W$3,Abfrage!$F$4))</f>
        <v>none</v>
      </c>
      <c r="X6543" s="109"/>
    </row>
    <row r="6544" spans="2:24">
      <c r="B6544" s="75" t="s">
        <v>3996</v>
      </c>
      <c r="C6544" s="76">
        <v>1000412851</v>
      </c>
      <c r="D6544" s="75" t="s">
        <v>95</v>
      </c>
      <c r="E6544" s="75" t="s">
        <v>96</v>
      </c>
      <c r="F6544" s="75" t="s">
        <v>97</v>
      </c>
      <c r="G6544" s="75" t="s">
        <v>3997</v>
      </c>
      <c r="H6544" s="75" t="e">
        <v>#N/A</v>
      </c>
      <c r="I6544" s="75" t="s">
        <v>3998</v>
      </c>
      <c r="J6544" s="75" t="s">
        <v>3999</v>
      </c>
      <c r="K6544" s="75" t="s">
        <v>331</v>
      </c>
      <c r="L6544" s="75" t="s">
        <v>327</v>
      </c>
      <c r="M6544" s="75" t="s">
        <v>313</v>
      </c>
      <c r="N6544" s="75" t="s">
        <v>349</v>
      </c>
      <c r="O6544" s="75" t="s">
        <v>306</v>
      </c>
      <c r="P6544" s="76" t="s">
        <v>306</v>
      </c>
      <c r="Q6544" s="216"/>
      <c r="R6544" s="77" t="str">
        <f t="shared" ref="R6544" si="17309">IF(COUNTA(Y6544:DP6547)=0,"01.01.1900",INDEX(Y6544:DP6544,MATCH(R6545,Y6545:DP6545,0)))</f>
        <v>01.01.1900</v>
      </c>
      <c r="S6544" s="78" t="str">
        <f t="shared" ref="S6544" si="17310">IF(COUNTA(Y6544:DP6547)=0,"01.01.1900",MAX(Y6544:DP6544))</f>
        <v>01.01.1900</v>
      </c>
      <c r="T6544" s="79"/>
      <c r="U6544" s="80" t="str">
        <f t="array" ref="U6544">IF(COUNTA(Y6544:DP6547)=0,"01.01.1900",IF(ISERROR(HLOOKUP(U6547,Y6547:DP6547,1,FALSE)),"01.01.1900",INDEX(Y6544:DP6544,MATCH(U6545&amp;U6547,Y6545:DP6545&amp;Y6547:DP6547,0))))</f>
        <v>01.01.1900</v>
      </c>
      <c r="V6544" s="81" t="str">
        <f t="shared" ref="V6544" si="17311">IF(COUNTA(Y6544:DP6547)=0,"01.01.1900",_xlfn.MAXIFS(Y6544:DP6544,Y6547:DP6547,V6547))</f>
        <v>01.01.1900</v>
      </c>
      <c r="W6544" s="82"/>
      <c r="X6544" s="106"/>
    </row>
    <row r="6545" spans="2:27">
      <c r="B6545" s="83"/>
      <c r="C6545" s="84"/>
      <c r="D6545" s="83"/>
      <c r="E6545" s="83"/>
      <c r="F6545" s="83"/>
      <c r="G6545" s="83"/>
      <c r="H6545" s="83"/>
      <c r="I6545" s="83"/>
      <c r="J6545" s="83"/>
      <c r="K6545" s="83"/>
      <c r="L6545" s="83"/>
      <c r="M6545" s="83"/>
      <c r="N6545" s="83"/>
      <c r="O6545" s="83"/>
      <c r="P6545" s="84"/>
      <c r="Q6545" s="217"/>
      <c r="R6545" s="85">
        <f t="shared" ref="R6545" si="17312">IF(COUNTA(Y6544:DP6547)=0,0,MIN(Y6545:DP6545))</f>
        <v>0</v>
      </c>
      <c r="S6545" s="86">
        <f t="shared" ref="S6545" si="17313">IF(COUNTA(Y6544:DP6547)=0,0,HLOOKUP(S6544,Y6544:DP6547,2,FALSE))</f>
        <v>0</v>
      </c>
      <c r="T6545" s="87">
        <f t="shared" ref="T6545" si="17314">IF(COUNTA(Y6544:DP6547)=0,0,AVERAGE(Y6545:DP6545))</f>
        <v>0</v>
      </c>
      <c r="U6545" s="88">
        <f t="shared" ref="U6545" si="17315">IF(COUNTA(Y6544:DP6547)=0,0,_xlfn.MINIFS(Y6545:DP6545,Y6547:DP6547,U6547))</f>
        <v>0</v>
      </c>
      <c r="V6545" s="89">
        <f t="array" ref="V6545">IF(COUNTA(Y6544:DP6547)=0,0,IF(ISERROR(HLOOKUP(V6547,Y6547:DP6547,1,FALSE)),0,INDEX(Y6545:DP6545,MATCH(V6544&amp;V6547,Y6544:DP6544&amp;Y6547:DP6547,0))))</f>
        <v>0</v>
      </c>
      <c r="W6545" s="90">
        <f t="array" ref="W6545">IF(COUNTA(Y6544:DP6547)=0,0,IF(ISERROR(HLOOKUP(W6547,Y6547:DP6547,1,FALSE)),0,AVERAGEIF(Y6547:DP6547,$W6547,Y6545:DP6545)))</f>
        <v>0</v>
      </c>
      <c r="X6545" s="107"/>
    </row>
    <row r="6546" spans="2:27">
      <c r="B6546" s="83"/>
      <c r="C6546" s="84"/>
      <c r="D6546" s="83"/>
      <c r="E6546" s="83"/>
      <c r="F6546" s="83"/>
      <c r="G6546" s="83"/>
      <c r="H6546" s="83"/>
      <c r="I6546" s="83"/>
      <c r="J6546" s="83"/>
      <c r="K6546" s="83"/>
      <c r="L6546" s="83"/>
      <c r="M6546" s="83"/>
      <c r="N6546" s="83"/>
      <c r="O6546" s="83"/>
      <c r="P6546" s="84"/>
      <c r="Q6546" s="217"/>
      <c r="R6546" s="91">
        <f t="shared" ref="R6546" si="17316">IF(COUNTA(Y6544:DP6547)=0,0,HLOOKUP(R6545,Y6545:DP6547,2,FALSE))</f>
        <v>0</v>
      </c>
      <c r="S6546" s="92">
        <f t="shared" ref="S6546" si="17317">IF(COUNTA(Y6544:DP6547)=0,0,HLOOKUP(S6544,Y6544:DP6547,3,FALSE))</f>
        <v>0</v>
      </c>
      <c r="T6546" s="93"/>
      <c r="U6546" s="94">
        <f t="array" ref="U6546">IF(COUNTA(Y6544:DP6547)=0,0,IF(ISERROR(HLOOKUP(U6547,Y6547:DP6547,1,FALSE)),0,INDEX(Y6546:DP6546,MATCH(U6545&amp;U6547,Y6545:DP6545&amp;Y6547:DP6547,0))))</f>
        <v>0</v>
      </c>
      <c r="V6546" s="94">
        <f t="array" ref="V6546">IF(COUNTA(Y6544:DP6547)=0,0,IF(ISERROR(HLOOKUP(V6547,Y6547:DP6547,1,FALSE)),0,INDEX(Y6546:DP6546,MATCH(V6545&amp;V6547,Y6545:DP6545&amp;Y6547:DP6547,0))))</f>
        <v>0</v>
      </c>
      <c r="W6546" s="95"/>
      <c r="X6546" s="108"/>
    </row>
    <row r="6547" spans="2:27" ht="13.9" thickBot="1">
      <c r="B6547" s="96"/>
      <c r="C6547" s="97"/>
      <c r="D6547" s="96"/>
      <c r="E6547" s="96"/>
      <c r="F6547" s="96"/>
      <c r="G6547" s="96"/>
      <c r="H6547" s="96"/>
      <c r="I6547" s="96"/>
      <c r="J6547" s="96"/>
      <c r="K6547" s="96"/>
      <c r="L6547" s="96"/>
      <c r="M6547" s="96"/>
      <c r="N6547" s="96"/>
      <c r="O6547" s="96"/>
      <c r="P6547" s="97"/>
      <c r="Q6547" s="218"/>
      <c r="R6547" s="98" t="str">
        <f t="shared" ref="R6547" si="17318">IF(COUNTA(Y6544:DP6547)=0,"none",HLOOKUP(R6545,Y6545:DP6547,3,FALSE))</f>
        <v>none</v>
      </c>
      <c r="S6547" s="99" t="str">
        <f t="shared" ref="S6547" si="17319">IF(COUNTA(Y6544:DP6547)=0,"none",HLOOKUP(S6544,Y6544:DP6547,4,FALSE))</f>
        <v>none</v>
      </c>
      <c r="T6547" s="100"/>
      <c r="U6547" s="100" t="str">
        <f t="array" ref="U6547">IF(COUNTA(Y6544:DP6547)=0,"none",IF($U$2="WAHR",$W$3,Abfrage!$F$4))</f>
        <v>none</v>
      </c>
      <c r="V6547" s="100" t="str">
        <f t="array" ref="V6547">IF(COUNTA(Y6544:DP6547)=0,"none",IF($U$2="WAHR",$W$3,Abfrage!$F$4))</f>
        <v>none</v>
      </c>
      <c r="W6547" s="100" t="str">
        <f t="array" ref="W6547">IF(COUNTA(Y6544:DP6547)=0,"none",IF($U$2="WAHR",$W$3,Abfrage!$F$4))</f>
        <v>none</v>
      </c>
      <c r="X6547" s="109"/>
    </row>
    <row r="6548" spans="2:27">
      <c r="B6548" s="75" t="s">
        <v>4000</v>
      </c>
      <c r="C6548" s="76"/>
      <c r="D6548" s="75" t="s">
        <v>95</v>
      </c>
      <c r="E6548" s="75" t="s">
        <v>175</v>
      </c>
      <c r="F6548" s="75" t="s">
        <v>97</v>
      </c>
      <c r="G6548" s="75" t="s">
        <v>4001</v>
      </c>
      <c r="H6548" s="75"/>
      <c r="I6548" s="75" t="s">
        <v>4002</v>
      </c>
      <c r="J6548" s="75" t="s">
        <v>4002</v>
      </c>
      <c r="K6548" s="75" t="s">
        <v>306</v>
      </c>
      <c r="L6548" s="75" t="s">
        <v>306</v>
      </c>
      <c r="M6548" s="75" t="s">
        <v>307</v>
      </c>
      <c r="N6548" s="75" t="s">
        <v>360</v>
      </c>
      <c r="O6548" s="75" t="s">
        <v>306</v>
      </c>
      <c r="P6548" s="76" t="s">
        <v>306</v>
      </c>
      <c r="Q6548" s="216"/>
      <c r="R6548" s="77" t="str">
        <f t="shared" ref="R6548" si="17320">IF(COUNTA(Y6548:DP6551)=0,"01.01.1900",INDEX(Y6548:DP6548,MATCH(R6549,Y6549:DP6549,0)))</f>
        <v>01.01.1900</v>
      </c>
      <c r="S6548" s="78" t="str">
        <f t="shared" ref="S6548" si="17321">IF(COUNTA(Y6548:DP6551)=0,"01.01.1900",MAX(Y6548:DP6548))</f>
        <v>01.01.1900</v>
      </c>
      <c r="T6548" s="79"/>
      <c r="U6548" s="80" t="str">
        <f t="array" ref="U6548">IF(COUNTA(Y6548:DP6551)=0,"01.01.1900",IF(ISERROR(HLOOKUP(U6551,Y6551:DP6551,1,FALSE)),"01.01.1900",INDEX(Y6548:DP6548,MATCH(U6549&amp;U6551,Y6549:DP6549&amp;Y6551:DP6551,0))))</f>
        <v>01.01.1900</v>
      </c>
      <c r="V6548" s="81" t="str">
        <f t="shared" ref="V6548" si="17322">IF(COUNTA(Y6548:DP6551)=0,"01.01.1900",_xlfn.MAXIFS(Y6548:DP6548,Y6551:DP6551,V6551))</f>
        <v>01.01.1900</v>
      </c>
      <c r="W6548" s="82"/>
      <c r="X6548" s="106"/>
    </row>
    <row r="6549" spans="2:27">
      <c r="B6549" s="83"/>
      <c r="C6549" s="84"/>
      <c r="D6549" s="83"/>
      <c r="E6549" s="83"/>
      <c r="F6549" s="83"/>
      <c r="G6549" s="83"/>
      <c r="H6549" s="83"/>
      <c r="I6549" s="83"/>
      <c r="J6549" s="83"/>
      <c r="K6549" s="83"/>
      <c r="L6549" s="83"/>
      <c r="M6549" s="83"/>
      <c r="N6549" s="83"/>
      <c r="O6549" s="83"/>
      <c r="P6549" s="84"/>
      <c r="Q6549" s="217"/>
      <c r="R6549" s="85">
        <f t="shared" ref="R6549" si="17323">IF(COUNTA(Y6548:DP6551)=0,0,MIN(Y6549:DP6549))</f>
        <v>0</v>
      </c>
      <c r="S6549" s="86">
        <f t="shared" ref="S6549" si="17324">IF(COUNTA(Y6548:DP6551)=0,0,HLOOKUP(S6548,Y6548:DP6551,2,FALSE))</f>
        <v>0</v>
      </c>
      <c r="T6549" s="87">
        <f t="shared" ref="T6549" si="17325">IF(COUNTA(Y6548:DP6551)=0,0,AVERAGE(Y6549:DP6549))</f>
        <v>0</v>
      </c>
      <c r="U6549" s="88">
        <f t="shared" ref="U6549" si="17326">IF(COUNTA(Y6548:DP6551)=0,0,_xlfn.MINIFS(Y6549:DP6549,Y6551:DP6551,U6551))</f>
        <v>0</v>
      </c>
      <c r="V6549" s="89">
        <f t="array" ref="V6549">IF(COUNTA(Y6548:DP6551)=0,0,IF(ISERROR(HLOOKUP(V6551,Y6551:DP6551,1,FALSE)),0,INDEX(Y6549:DP6549,MATCH(V6548&amp;V6551,Y6548:DP6548&amp;Y6551:DP6551,0))))</f>
        <v>0</v>
      </c>
      <c r="W6549" s="90">
        <f t="array" ref="W6549">IF(COUNTA(Y6548:DP6551)=0,0,IF(ISERROR(HLOOKUP(W6551,Y6551:DP6551,1,FALSE)),0,AVERAGEIF(Y6551:DP6551,$W6551,Y6549:DP6549)))</f>
        <v>0</v>
      </c>
      <c r="X6549" s="107"/>
    </row>
    <row r="6550" spans="2:27">
      <c r="B6550" s="83"/>
      <c r="C6550" s="84"/>
      <c r="D6550" s="83"/>
      <c r="E6550" s="83"/>
      <c r="F6550" s="83"/>
      <c r="G6550" s="83"/>
      <c r="H6550" s="83"/>
      <c r="I6550" s="83"/>
      <c r="J6550" s="83"/>
      <c r="K6550" s="83"/>
      <c r="L6550" s="83"/>
      <c r="M6550" s="83"/>
      <c r="N6550" s="83"/>
      <c r="O6550" s="83"/>
      <c r="P6550" s="84"/>
      <c r="Q6550" s="217"/>
      <c r="R6550" s="91">
        <f t="shared" ref="R6550" si="17327">IF(COUNTA(Y6548:DP6551)=0,0,HLOOKUP(R6549,Y6549:DP6551,2,FALSE))</f>
        <v>0</v>
      </c>
      <c r="S6550" s="92">
        <f t="shared" ref="S6550" si="17328">IF(COUNTA(Y6548:DP6551)=0,0,HLOOKUP(S6548,Y6548:DP6551,3,FALSE))</f>
        <v>0</v>
      </c>
      <c r="T6550" s="93"/>
      <c r="U6550" s="94">
        <f t="array" ref="U6550">IF(COUNTA(Y6548:DP6551)=0,0,IF(ISERROR(HLOOKUP(U6551,Y6551:DP6551,1,FALSE)),0,INDEX(Y6550:DP6550,MATCH(U6549&amp;U6551,Y6549:DP6549&amp;Y6551:DP6551,0))))</f>
        <v>0</v>
      </c>
      <c r="V6550" s="94">
        <f t="array" ref="V6550">IF(COUNTA(Y6548:DP6551)=0,0,IF(ISERROR(HLOOKUP(V6551,Y6551:DP6551,1,FALSE)),0,INDEX(Y6550:DP6550,MATCH(V6549&amp;V6551,Y6549:DP6549&amp;Y6551:DP6551,0))))</f>
        <v>0</v>
      </c>
      <c r="W6550" s="95"/>
      <c r="X6550" s="108"/>
    </row>
    <row r="6551" spans="2:27" ht="13.9" thickBot="1">
      <c r="B6551" s="96"/>
      <c r="C6551" s="97"/>
      <c r="D6551" s="96"/>
      <c r="E6551" s="96"/>
      <c r="F6551" s="96"/>
      <c r="G6551" s="96"/>
      <c r="H6551" s="96"/>
      <c r="I6551" s="96"/>
      <c r="J6551" s="96"/>
      <c r="K6551" s="96"/>
      <c r="L6551" s="96"/>
      <c r="M6551" s="96"/>
      <c r="N6551" s="96"/>
      <c r="O6551" s="96"/>
      <c r="P6551" s="97"/>
      <c r="Q6551" s="218"/>
      <c r="R6551" s="98" t="str">
        <f t="shared" ref="R6551" si="17329">IF(COUNTA(Y6548:DP6551)=0,"none",HLOOKUP(R6549,Y6549:DP6551,3,FALSE))</f>
        <v>none</v>
      </c>
      <c r="S6551" s="99" t="str">
        <f t="shared" ref="S6551" si="17330">IF(COUNTA(Y6548:DP6551)=0,"none",HLOOKUP(S6548,Y6548:DP6551,4,FALSE))</f>
        <v>none</v>
      </c>
      <c r="T6551" s="100"/>
      <c r="U6551" s="100" t="str">
        <f t="array" ref="U6551">IF(COUNTA(Y6548:DP6551)=0,"none",IF($U$2="WAHR",$W$3,Abfrage!$F$4))</f>
        <v>none</v>
      </c>
      <c r="V6551" s="100" t="str">
        <f t="array" ref="V6551">IF(COUNTA(Y6548:DP6551)=0,"none",IF($U$2="WAHR",$W$3,Abfrage!$F$4))</f>
        <v>none</v>
      </c>
      <c r="W6551" s="100" t="str">
        <f t="array" ref="W6551">IF(COUNTA(Y6548:DP6551)=0,"none",IF($U$2="WAHR",$W$3,Abfrage!$F$4))</f>
        <v>none</v>
      </c>
      <c r="X6551" s="109"/>
    </row>
    <row r="6552" spans="2:27">
      <c r="B6552" s="75" t="s">
        <v>4003</v>
      </c>
      <c r="C6552" s="76">
        <v>1000413316</v>
      </c>
      <c r="D6552" s="75" t="s">
        <v>95</v>
      </c>
      <c r="E6552" s="75" t="s">
        <v>96</v>
      </c>
      <c r="F6552" s="75" t="s">
        <v>97</v>
      </c>
      <c r="G6552" s="75" t="s">
        <v>97</v>
      </c>
      <c r="H6552" s="75" t="s">
        <v>44</v>
      </c>
      <c r="I6552" s="75" t="s">
        <v>51</v>
      </c>
      <c r="J6552" s="75" t="s">
        <v>4004</v>
      </c>
      <c r="K6552" s="75" t="s">
        <v>306</v>
      </c>
      <c r="L6552" s="75" t="s">
        <v>306</v>
      </c>
      <c r="M6552" s="75" t="s">
        <v>313</v>
      </c>
      <c r="N6552" s="75" t="s">
        <v>2019</v>
      </c>
      <c r="O6552" s="75" t="s">
        <v>540</v>
      </c>
      <c r="P6552" s="76" t="s">
        <v>306</v>
      </c>
      <c r="Q6552" s="216"/>
      <c r="R6552" s="77">
        <f t="shared" ref="R6552" si="17331">IF(COUNTA(Y6552:DP6555)=0,"01.01.1900",INDEX(Y6552:DP6552,MATCH(R6553,Y6553:DP6553,0)))</f>
        <v>44966</v>
      </c>
      <c r="S6552" s="78">
        <f t="shared" ref="S6552" si="17332">IF(COUNTA(Y6552:DP6555)=0,"01.01.1900",MAX(Y6552:DP6552))</f>
        <v>44966</v>
      </c>
      <c r="T6552" s="79"/>
      <c r="U6552" s="80" t="str">
        <f t="array" ref="U6552">IF(COUNTA(Y6552:DP6555)=0,"01.01.1900",IF(ISERROR(HLOOKUP(U6555,Y6555:DP6555,1,FALSE)),"01.01.1900",INDEX(Y6552:DP6552,MATCH(U6553&amp;U6555,Y6553:DP6553&amp;Y6555:DP6555,0))))</f>
        <v>01.01.1900</v>
      </c>
      <c r="V6552" s="81">
        <f t="shared" ref="V6552" si="17333">IF(COUNTA(Y6552:DP6555)=0,"01.01.1900",_xlfn.MAXIFS(Y6552:DP6552,Y6555:DP6555,V6555))</f>
        <v>0</v>
      </c>
      <c r="W6552" s="82"/>
      <c r="X6552" s="106"/>
      <c r="Y6552" s="141">
        <v>44501</v>
      </c>
      <c r="Z6552" s="141">
        <v>44966</v>
      </c>
      <c r="AA6552" s="141">
        <v>44966</v>
      </c>
    </row>
    <row r="6553" spans="2:27">
      <c r="B6553" s="83"/>
      <c r="C6553" s="84"/>
      <c r="D6553" s="83"/>
      <c r="E6553" s="83"/>
      <c r="F6553" s="83"/>
      <c r="G6553" s="83"/>
      <c r="H6553" s="83"/>
      <c r="I6553" s="83"/>
      <c r="J6553" s="83"/>
      <c r="K6553" s="83"/>
      <c r="L6553" s="83"/>
      <c r="M6553" s="83"/>
      <c r="N6553" s="83"/>
      <c r="O6553" s="83"/>
      <c r="P6553" s="84"/>
      <c r="Q6553" s="217"/>
      <c r="R6553" s="85">
        <f t="shared" ref="R6553" si="17334">IF(COUNTA(Y6552:DP6555)=0,0,MIN(Y6553:DP6553))</f>
        <v>4.9420000000000002</v>
      </c>
      <c r="S6553" s="86">
        <f t="shared" ref="S6553" si="17335">IF(COUNTA(Y6552:DP6555)=0,0,HLOOKUP(S6552,Y6552:DP6555,2,FALSE))</f>
        <v>4.9420000000000002</v>
      </c>
      <c r="T6553" s="87">
        <f t="shared" ref="T6553" si="17336">IF(COUNTA(Y6552:DP6555)=0,0,AVERAGE(Y6553:DP6553))</f>
        <v>5.3516666666666666</v>
      </c>
      <c r="U6553" s="88">
        <f t="shared" ref="U6553" si="17337">IF(COUNTA(Y6552:DP6555)=0,0,_xlfn.MINIFS(Y6553:DP6553,Y6555:DP6555,U6555))</f>
        <v>0</v>
      </c>
      <c r="V6553" s="89">
        <f t="array" ref="V6553">IF(COUNTA(Y6552:DP6555)=0,0,IF(ISERROR(HLOOKUP(V6555,Y6555:DP6555,1,FALSE)),0,INDEX(Y6553:DP6553,MATCH(V6552&amp;V6555,Y6552:DP6552&amp;Y6555:DP6555,0))))</f>
        <v>0</v>
      </c>
      <c r="W6553" s="90">
        <f t="array" ref="W6553">IF(COUNTA(Y6552:DP6555)=0,0,IF(ISERROR(HLOOKUP(W6555,Y6555:DP6555,1,FALSE)),0,AVERAGEIF(Y6555:DP6555,$W6555,Y6553:DP6553)))</f>
        <v>0</v>
      </c>
      <c r="X6553" s="107"/>
      <c r="Y6553" s="142">
        <v>6.1709999999999994</v>
      </c>
      <c r="Z6553" s="142">
        <v>4.9420000000000002</v>
      </c>
      <c r="AA6553" s="142">
        <v>4.9420000000000002</v>
      </c>
    </row>
    <row r="6554" spans="2:27">
      <c r="B6554" s="83"/>
      <c r="C6554" s="84"/>
      <c r="D6554" s="83"/>
      <c r="E6554" s="83"/>
      <c r="F6554" s="83"/>
      <c r="G6554" s="83"/>
      <c r="H6554" s="83"/>
      <c r="I6554" s="83"/>
      <c r="J6554" s="83"/>
      <c r="K6554" s="83"/>
      <c r="L6554" s="83"/>
      <c r="M6554" s="83"/>
      <c r="N6554" s="83"/>
      <c r="O6554" s="83"/>
      <c r="P6554" s="84"/>
      <c r="Q6554" s="217"/>
      <c r="R6554" s="91">
        <f t="shared" ref="R6554" si="17338">IF(COUNTA(Y6552:DP6555)=0,0,HLOOKUP(R6553,Y6553:DP6555,2,FALSE))</f>
        <v>1000</v>
      </c>
      <c r="S6554" s="92">
        <f t="shared" ref="S6554" si="17339">IF(COUNTA(Y6552:DP6555)=0,0,HLOOKUP(S6552,Y6552:DP6555,3,FALSE))</f>
        <v>1000</v>
      </c>
      <c r="T6554" s="93"/>
      <c r="U6554" s="94">
        <f t="array" ref="U6554">IF(COUNTA(Y6552:DP6555)=0,0,IF(ISERROR(HLOOKUP(U6555,Y6555:DP6555,1,FALSE)),0,INDEX(Y6554:DP6554,MATCH(U6553&amp;U6555,Y6553:DP6553&amp;Y6555:DP6555,0))))</f>
        <v>0</v>
      </c>
      <c r="V6554" s="94">
        <f t="array" ref="V6554">IF(COUNTA(Y6552:DP6555)=0,0,IF(ISERROR(HLOOKUP(V6555,Y6555:DP6555,1,FALSE)),0,INDEX(Y6554:DP6554,MATCH(V6553&amp;V6555,Y6553:DP6553&amp;Y6555:DP6555,0))))</f>
        <v>0</v>
      </c>
      <c r="W6554" s="95"/>
      <c r="X6554" s="108"/>
      <c r="Y6554" s="143">
        <v>1000</v>
      </c>
      <c r="Z6554" s="143">
        <v>1000</v>
      </c>
      <c r="AA6554" s="143">
        <v>1000</v>
      </c>
    </row>
    <row r="6555" spans="2:27" ht="13.9" thickBot="1">
      <c r="B6555" s="96"/>
      <c r="C6555" s="97"/>
      <c r="D6555" s="96"/>
      <c r="E6555" s="96"/>
      <c r="F6555" s="96"/>
      <c r="G6555" s="96"/>
      <c r="H6555" s="96"/>
      <c r="I6555" s="96"/>
      <c r="J6555" s="96"/>
      <c r="K6555" s="96"/>
      <c r="L6555" s="96"/>
      <c r="M6555" s="96"/>
      <c r="N6555" s="96"/>
      <c r="O6555" s="96"/>
      <c r="P6555" s="97"/>
      <c r="Q6555" s="218"/>
      <c r="R6555" s="98" t="str">
        <f t="shared" ref="R6555" si="17340">IF(COUNTA(Y6552:DP6555)=0,"none",HLOOKUP(R6553,Y6553:DP6555,3,FALSE))</f>
        <v>www (-30%)</v>
      </c>
      <c r="S6555" s="99" t="str">
        <f t="shared" ref="S6555" si="17341">IF(COUNTA(Y6552:DP6555)=0,"none",HLOOKUP(S6552,Y6552:DP6555,4,FALSE))</f>
        <v>www (-30%)</v>
      </c>
      <c r="T6555" s="100"/>
      <c r="U6555" s="100">
        <f t="array" ref="U6555">IF(COUNTA(Y6552:DP6555)=0,"none",IF($U$2="WAHR",$W$3,Abfrage!$F$4))</f>
        <v>0</v>
      </c>
      <c r="V6555" s="100">
        <f t="array" ref="V6555">IF(COUNTA(Y6552:DP6555)=0,"none",IF($U$2="WAHR",$W$3,Abfrage!$F$4))</f>
        <v>0</v>
      </c>
      <c r="W6555" s="100">
        <f t="array" ref="W6555">IF(COUNTA(Y6552:DP6555)=0,"none",IF($U$2="WAHR",$W$3,Abfrage!$F$4))</f>
        <v>0</v>
      </c>
      <c r="X6555" s="109"/>
      <c r="Y6555" s="144" t="s">
        <v>354</v>
      </c>
      <c r="Z6555" s="144" t="s">
        <v>43</v>
      </c>
      <c r="AA6555" s="144" t="s">
        <v>721</v>
      </c>
    </row>
    <row r="6556" spans="2:27">
      <c r="B6556" s="75" t="s">
        <v>4005</v>
      </c>
      <c r="C6556" s="76">
        <v>1000413317</v>
      </c>
      <c r="D6556" s="75" t="s">
        <v>169</v>
      </c>
      <c r="E6556" s="75" t="s">
        <v>125</v>
      </c>
      <c r="F6556" s="75" t="s">
        <v>501</v>
      </c>
      <c r="G6556" s="75" t="s">
        <v>501</v>
      </c>
      <c r="H6556" s="75" t="e">
        <v>#N/A</v>
      </c>
      <c r="I6556" s="75" t="s">
        <v>41</v>
      </c>
      <c r="J6556" s="75" t="s">
        <v>4006</v>
      </c>
      <c r="K6556" s="75" t="s">
        <v>306</v>
      </c>
      <c r="L6556" s="75" t="s">
        <v>306</v>
      </c>
      <c r="M6556" s="75" t="s">
        <v>306</v>
      </c>
      <c r="N6556" s="75" t="s">
        <v>306</v>
      </c>
      <c r="O6556" s="75" t="s">
        <v>309</v>
      </c>
      <c r="P6556" s="76" t="s">
        <v>306</v>
      </c>
      <c r="Q6556" s="216"/>
      <c r="R6556" s="77" t="str">
        <f t="shared" ref="R6556" si="17342">IF(COUNTA(Y6556:DP6559)=0,"01.01.1900",INDEX(Y6556:DP6556,MATCH(R6557,Y6557:DP6557,0)))</f>
        <v>01.01.1900</v>
      </c>
      <c r="S6556" s="78" t="str">
        <f t="shared" ref="S6556" si="17343">IF(COUNTA(Y6556:DP6559)=0,"01.01.1900",MAX(Y6556:DP6556))</f>
        <v>01.01.1900</v>
      </c>
      <c r="T6556" s="79"/>
      <c r="U6556" s="80" t="str">
        <f t="array" ref="U6556">IF(COUNTA(Y6556:DP6559)=0,"01.01.1900",IF(ISERROR(HLOOKUP(U6559,Y6559:DP6559,1,FALSE)),"01.01.1900",INDEX(Y6556:DP6556,MATCH(U6557&amp;U6559,Y6557:DP6557&amp;Y6559:DP6559,0))))</f>
        <v>01.01.1900</v>
      </c>
      <c r="V6556" s="81" t="str">
        <f t="shared" ref="V6556" si="17344">IF(COUNTA(Y6556:DP6559)=0,"01.01.1900",_xlfn.MAXIFS(Y6556:DP6556,Y6559:DP6559,V6559))</f>
        <v>01.01.1900</v>
      </c>
      <c r="W6556" s="82"/>
      <c r="X6556" s="106"/>
    </row>
    <row r="6557" spans="2:27">
      <c r="B6557" s="83"/>
      <c r="C6557" s="84"/>
      <c r="D6557" s="83"/>
      <c r="E6557" s="83"/>
      <c r="F6557" s="83"/>
      <c r="G6557" s="83"/>
      <c r="H6557" s="83"/>
      <c r="I6557" s="83"/>
      <c r="J6557" s="83"/>
      <c r="K6557" s="83"/>
      <c r="L6557" s="83"/>
      <c r="M6557" s="83"/>
      <c r="N6557" s="83"/>
      <c r="O6557" s="83"/>
      <c r="P6557" s="84"/>
      <c r="Q6557" s="217"/>
      <c r="R6557" s="85">
        <f t="shared" ref="R6557" si="17345">IF(COUNTA(Y6556:DP6559)=0,0,MIN(Y6557:DP6557))</f>
        <v>0</v>
      </c>
      <c r="S6557" s="86">
        <f t="shared" ref="S6557" si="17346">IF(COUNTA(Y6556:DP6559)=0,0,HLOOKUP(S6556,Y6556:DP6559,2,FALSE))</f>
        <v>0</v>
      </c>
      <c r="T6557" s="87">
        <f t="shared" ref="T6557" si="17347">IF(COUNTA(Y6556:DP6559)=0,0,AVERAGE(Y6557:DP6557))</f>
        <v>0</v>
      </c>
      <c r="U6557" s="88">
        <f t="shared" ref="U6557" si="17348">IF(COUNTA(Y6556:DP6559)=0,0,_xlfn.MINIFS(Y6557:DP6557,Y6559:DP6559,U6559))</f>
        <v>0</v>
      </c>
      <c r="V6557" s="89">
        <f t="array" ref="V6557">IF(COUNTA(Y6556:DP6559)=0,0,IF(ISERROR(HLOOKUP(V6559,Y6559:DP6559,1,FALSE)),0,INDEX(Y6557:DP6557,MATCH(V6556&amp;V6559,Y6556:DP6556&amp;Y6559:DP6559,0))))</f>
        <v>0</v>
      </c>
      <c r="W6557" s="90">
        <f t="array" ref="W6557">IF(COUNTA(Y6556:DP6559)=0,0,IF(ISERROR(HLOOKUP(W6559,Y6559:DP6559,1,FALSE)),0,AVERAGEIF(Y6559:DP6559,$W6559,Y6557:DP6557)))</f>
        <v>0</v>
      </c>
      <c r="X6557" s="107"/>
    </row>
    <row r="6558" spans="2:27">
      <c r="B6558" s="83"/>
      <c r="C6558" s="84"/>
      <c r="D6558" s="83"/>
      <c r="E6558" s="83"/>
      <c r="F6558" s="83"/>
      <c r="G6558" s="83"/>
      <c r="H6558" s="83"/>
      <c r="I6558" s="83"/>
      <c r="J6558" s="83"/>
      <c r="K6558" s="83"/>
      <c r="L6558" s="83"/>
      <c r="M6558" s="83"/>
      <c r="N6558" s="83"/>
      <c r="O6558" s="83"/>
      <c r="P6558" s="84"/>
      <c r="Q6558" s="217"/>
      <c r="R6558" s="91">
        <f t="shared" ref="R6558" si="17349">IF(COUNTA(Y6556:DP6559)=0,0,HLOOKUP(R6557,Y6557:DP6559,2,FALSE))</f>
        <v>0</v>
      </c>
      <c r="S6558" s="92">
        <f t="shared" ref="S6558" si="17350">IF(COUNTA(Y6556:DP6559)=0,0,HLOOKUP(S6556,Y6556:DP6559,3,FALSE))</f>
        <v>0</v>
      </c>
      <c r="T6558" s="93"/>
      <c r="U6558" s="94">
        <f t="array" ref="U6558">IF(COUNTA(Y6556:DP6559)=0,0,IF(ISERROR(HLOOKUP(U6559,Y6559:DP6559,1,FALSE)),0,INDEX(Y6558:DP6558,MATCH(U6557&amp;U6559,Y6557:DP6557&amp;Y6559:DP6559,0))))</f>
        <v>0</v>
      </c>
      <c r="V6558" s="94">
        <f t="array" ref="V6558">IF(COUNTA(Y6556:DP6559)=0,0,IF(ISERROR(HLOOKUP(V6559,Y6559:DP6559,1,FALSE)),0,INDEX(Y6558:DP6558,MATCH(V6557&amp;V6559,Y6557:DP6557&amp;Y6559:DP6559,0))))</f>
        <v>0</v>
      </c>
      <c r="W6558" s="95"/>
      <c r="X6558" s="108"/>
    </row>
    <row r="6559" spans="2:27" ht="13.9" thickBot="1">
      <c r="B6559" s="96"/>
      <c r="C6559" s="97"/>
      <c r="D6559" s="96"/>
      <c r="E6559" s="96"/>
      <c r="F6559" s="96"/>
      <c r="G6559" s="96"/>
      <c r="H6559" s="96"/>
      <c r="I6559" s="96"/>
      <c r="J6559" s="96"/>
      <c r="K6559" s="96"/>
      <c r="L6559" s="96"/>
      <c r="M6559" s="96"/>
      <c r="N6559" s="96"/>
      <c r="O6559" s="96"/>
      <c r="P6559" s="97"/>
      <c r="Q6559" s="218"/>
      <c r="R6559" s="98" t="str">
        <f t="shared" ref="R6559" si="17351">IF(COUNTA(Y6556:DP6559)=0,"none",HLOOKUP(R6557,Y6557:DP6559,3,FALSE))</f>
        <v>none</v>
      </c>
      <c r="S6559" s="99" t="str">
        <f t="shared" ref="S6559" si="17352">IF(COUNTA(Y6556:DP6559)=0,"none",HLOOKUP(S6556,Y6556:DP6559,4,FALSE))</f>
        <v>none</v>
      </c>
      <c r="T6559" s="100"/>
      <c r="U6559" s="100" t="str">
        <f t="array" ref="U6559">IF(COUNTA(Y6556:DP6559)=0,"none",IF($U$2="WAHR",$W$3,Abfrage!$F$4))</f>
        <v>none</v>
      </c>
      <c r="V6559" s="100" t="str">
        <f t="array" ref="V6559">IF(COUNTA(Y6556:DP6559)=0,"none",IF($U$2="WAHR",$W$3,Abfrage!$F$4))</f>
        <v>none</v>
      </c>
      <c r="W6559" s="100" t="str">
        <f t="array" ref="W6559">IF(COUNTA(Y6556:DP6559)=0,"none",IF($U$2="WAHR",$W$3,Abfrage!$F$4))</f>
        <v>none</v>
      </c>
      <c r="X6559" s="109"/>
    </row>
    <row r="6560" spans="2:27">
      <c r="B6560" s="75" t="s">
        <v>4007</v>
      </c>
      <c r="C6560" s="76">
        <v>1000413990</v>
      </c>
      <c r="D6560" s="75" t="s">
        <v>95</v>
      </c>
      <c r="E6560" s="75" t="s">
        <v>170</v>
      </c>
      <c r="F6560" s="75" t="s">
        <v>407</v>
      </c>
      <c r="G6560" s="75" t="s">
        <v>306</v>
      </c>
      <c r="H6560" s="75" t="e">
        <v>#N/A</v>
      </c>
      <c r="I6560" s="75" t="s">
        <v>3047</v>
      </c>
      <c r="J6560" s="75" t="s">
        <v>4008</v>
      </c>
      <c r="K6560" s="75" t="s">
        <v>306</v>
      </c>
      <c r="L6560" s="75" t="s">
        <v>306</v>
      </c>
      <c r="M6560" s="75" t="s">
        <v>306</v>
      </c>
      <c r="N6560" s="75" t="s">
        <v>306</v>
      </c>
      <c r="O6560" s="75" t="s">
        <v>306</v>
      </c>
      <c r="P6560" s="76" t="s">
        <v>306</v>
      </c>
      <c r="Q6560" s="216"/>
      <c r="R6560" s="77" t="str">
        <f t="shared" ref="R6560" si="17353">IF(COUNTA(Y6560:DP6563)=0,"01.01.1900",INDEX(Y6560:DP6560,MATCH(R6561,Y6561:DP6561,0)))</f>
        <v>01.01.1900</v>
      </c>
      <c r="S6560" s="78" t="str">
        <f t="shared" ref="S6560" si="17354">IF(COUNTA(Y6560:DP6563)=0,"01.01.1900",MAX(Y6560:DP6560))</f>
        <v>01.01.1900</v>
      </c>
      <c r="T6560" s="79"/>
      <c r="U6560" s="80" t="str">
        <f t="array" ref="U6560">IF(COUNTA(Y6560:DP6563)=0,"01.01.1900",IF(ISERROR(HLOOKUP(U6563,Y6563:DP6563,1,FALSE)),"01.01.1900",INDEX(Y6560:DP6560,MATCH(U6561&amp;U6563,Y6561:DP6561&amp;Y6563:DP6563,0))))</f>
        <v>01.01.1900</v>
      </c>
      <c r="V6560" s="81" t="str">
        <f t="shared" ref="V6560" si="17355">IF(COUNTA(Y6560:DP6563)=0,"01.01.1900",_xlfn.MAXIFS(Y6560:DP6560,Y6563:DP6563,V6563))</f>
        <v>01.01.1900</v>
      </c>
      <c r="W6560" s="82"/>
      <c r="X6560" s="106"/>
    </row>
    <row r="6561" spans="2:24">
      <c r="B6561" s="83"/>
      <c r="C6561" s="84"/>
      <c r="D6561" s="83"/>
      <c r="E6561" s="83"/>
      <c r="F6561" s="83"/>
      <c r="G6561" s="83"/>
      <c r="H6561" s="83"/>
      <c r="I6561" s="83"/>
      <c r="J6561" s="83"/>
      <c r="K6561" s="83"/>
      <c r="L6561" s="83"/>
      <c r="M6561" s="83"/>
      <c r="N6561" s="83"/>
      <c r="O6561" s="83"/>
      <c r="P6561" s="84"/>
      <c r="Q6561" s="217"/>
      <c r="R6561" s="85">
        <f t="shared" ref="R6561" si="17356">IF(COUNTA(Y6560:DP6563)=0,0,MIN(Y6561:DP6561))</f>
        <v>0</v>
      </c>
      <c r="S6561" s="86">
        <f t="shared" ref="S6561" si="17357">IF(COUNTA(Y6560:DP6563)=0,0,HLOOKUP(S6560,Y6560:DP6563,2,FALSE))</f>
        <v>0</v>
      </c>
      <c r="T6561" s="87">
        <f t="shared" ref="T6561" si="17358">IF(COUNTA(Y6560:DP6563)=0,0,AVERAGE(Y6561:DP6561))</f>
        <v>0</v>
      </c>
      <c r="U6561" s="88">
        <f t="shared" ref="U6561" si="17359">IF(COUNTA(Y6560:DP6563)=0,0,_xlfn.MINIFS(Y6561:DP6561,Y6563:DP6563,U6563))</f>
        <v>0</v>
      </c>
      <c r="V6561" s="89">
        <f t="array" ref="V6561">IF(COUNTA(Y6560:DP6563)=0,0,IF(ISERROR(HLOOKUP(V6563,Y6563:DP6563,1,FALSE)),0,INDEX(Y6561:DP6561,MATCH(V6560&amp;V6563,Y6560:DP6560&amp;Y6563:DP6563,0))))</f>
        <v>0</v>
      </c>
      <c r="W6561" s="90">
        <f t="array" ref="W6561">IF(COUNTA(Y6560:DP6563)=0,0,IF(ISERROR(HLOOKUP(W6563,Y6563:DP6563,1,FALSE)),0,AVERAGEIF(Y6563:DP6563,$W6563,Y6561:DP6561)))</f>
        <v>0</v>
      </c>
      <c r="X6561" s="107"/>
    </row>
    <row r="6562" spans="2:24">
      <c r="B6562" s="83"/>
      <c r="C6562" s="84"/>
      <c r="D6562" s="83"/>
      <c r="E6562" s="83"/>
      <c r="F6562" s="83"/>
      <c r="G6562" s="83"/>
      <c r="H6562" s="83"/>
      <c r="I6562" s="83"/>
      <c r="J6562" s="83"/>
      <c r="K6562" s="83"/>
      <c r="L6562" s="83"/>
      <c r="M6562" s="83"/>
      <c r="N6562" s="83"/>
      <c r="O6562" s="83"/>
      <c r="P6562" s="84"/>
      <c r="Q6562" s="217"/>
      <c r="R6562" s="91">
        <f t="shared" ref="R6562" si="17360">IF(COUNTA(Y6560:DP6563)=0,0,HLOOKUP(R6561,Y6561:DP6563,2,FALSE))</f>
        <v>0</v>
      </c>
      <c r="S6562" s="92">
        <f t="shared" ref="S6562" si="17361">IF(COUNTA(Y6560:DP6563)=0,0,HLOOKUP(S6560,Y6560:DP6563,3,FALSE))</f>
        <v>0</v>
      </c>
      <c r="T6562" s="93"/>
      <c r="U6562" s="94">
        <f t="array" ref="U6562">IF(COUNTA(Y6560:DP6563)=0,0,IF(ISERROR(HLOOKUP(U6563,Y6563:DP6563,1,FALSE)),0,INDEX(Y6562:DP6562,MATCH(U6561&amp;U6563,Y6561:DP6561&amp;Y6563:DP6563,0))))</f>
        <v>0</v>
      </c>
      <c r="V6562" s="94">
        <f t="array" ref="V6562">IF(COUNTA(Y6560:DP6563)=0,0,IF(ISERROR(HLOOKUP(V6563,Y6563:DP6563,1,FALSE)),0,INDEX(Y6562:DP6562,MATCH(V6561&amp;V6563,Y6561:DP6561&amp;Y6563:DP6563,0))))</f>
        <v>0</v>
      </c>
      <c r="W6562" s="95"/>
      <c r="X6562" s="108"/>
    </row>
    <row r="6563" spans="2:24" ht="13.9" thickBot="1">
      <c r="B6563" s="96"/>
      <c r="C6563" s="97"/>
      <c r="D6563" s="96"/>
      <c r="E6563" s="96"/>
      <c r="F6563" s="96"/>
      <c r="G6563" s="96"/>
      <c r="H6563" s="96"/>
      <c r="I6563" s="96"/>
      <c r="J6563" s="96"/>
      <c r="K6563" s="96"/>
      <c r="L6563" s="96"/>
      <c r="M6563" s="96"/>
      <c r="N6563" s="96"/>
      <c r="O6563" s="96"/>
      <c r="P6563" s="97"/>
      <c r="Q6563" s="218"/>
      <c r="R6563" s="98" t="str">
        <f t="shared" ref="R6563" si="17362">IF(COUNTA(Y6560:DP6563)=0,"none",HLOOKUP(R6561,Y6561:DP6563,3,FALSE))</f>
        <v>none</v>
      </c>
      <c r="S6563" s="99" t="str">
        <f t="shared" ref="S6563" si="17363">IF(COUNTA(Y6560:DP6563)=0,"none",HLOOKUP(S6560,Y6560:DP6563,4,FALSE))</f>
        <v>none</v>
      </c>
      <c r="T6563" s="100"/>
      <c r="U6563" s="100" t="str">
        <f t="array" ref="U6563">IF(COUNTA(Y6560:DP6563)=0,"none",IF($U$2="WAHR",$W$3,Abfrage!$F$4))</f>
        <v>none</v>
      </c>
      <c r="V6563" s="100" t="str">
        <f t="array" ref="V6563">IF(COUNTA(Y6560:DP6563)=0,"none",IF($U$2="WAHR",$W$3,Abfrage!$F$4))</f>
        <v>none</v>
      </c>
      <c r="W6563" s="100" t="str">
        <f t="array" ref="W6563">IF(COUNTA(Y6560:DP6563)=0,"none",IF($U$2="WAHR",$W$3,Abfrage!$F$4))</f>
        <v>none</v>
      </c>
      <c r="X6563" s="109"/>
    </row>
    <row r="6564" spans="2:24">
      <c r="B6564" s="75" t="s">
        <v>4009</v>
      </c>
      <c r="C6564" s="76">
        <v>1000413991</v>
      </c>
      <c r="D6564" s="75" t="s">
        <v>95</v>
      </c>
      <c r="E6564" s="75" t="s">
        <v>170</v>
      </c>
      <c r="F6564" s="75" t="s">
        <v>407</v>
      </c>
      <c r="G6564" s="75" t="s">
        <v>306</v>
      </c>
      <c r="H6564" s="75" t="e">
        <v>#N/A</v>
      </c>
      <c r="I6564" s="75" t="s">
        <v>3047</v>
      </c>
      <c r="J6564" s="75" t="s">
        <v>4010</v>
      </c>
      <c r="K6564" s="75" t="s">
        <v>306</v>
      </c>
      <c r="L6564" s="75" t="s">
        <v>306</v>
      </c>
      <c r="M6564" s="75" t="s">
        <v>306</v>
      </c>
      <c r="N6564" s="75" t="s">
        <v>306</v>
      </c>
      <c r="O6564" s="75" t="s">
        <v>306</v>
      </c>
      <c r="P6564" s="76" t="s">
        <v>306</v>
      </c>
      <c r="Q6564" s="216"/>
      <c r="R6564" s="77" t="str">
        <f t="shared" ref="R6564" si="17364">IF(COUNTA(Y6564:DP6567)=0,"01.01.1900",INDEX(Y6564:DP6564,MATCH(R6565,Y6565:DP6565,0)))</f>
        <v>01.01.1900</v>
      </c>
      <c r="S6564" s="78" t="str">
        <f t="shared" ref="S6564" si="17365">IF(COUNTA(Y6564:DP6567)=0,"01.01.1900",MAX(Y6564:DP6564))</f>
        <v>01.01.1900</v>
      </c>
      <c r="T6564" s="79"/>
      <c r="U6564" s="80" t="str">
        <f t="array" ref="U6564">IF(COUNTA(Y6564:DP6567)=0,"01.01.1900",IF(ISERROR(HLOOKUP(U6567,Y6567:DP6567,1,FALSE)),"01.01.1900",INDEX(Y6564:DP6564,MATCH(U6565&amp;U6567,Y6565:DP6565&amp;Y6567:DP6567,0))))</f>
        <v>01.01.1900</v>
      </c>
      <c r="V6564" s="81" t="str">
        <f t="shared" ref="V6564" si="17366">IF(COUNTA(Y6564:DP6567)=0,"01.01.1900",_xlfn.MAXIFS(Y6564:DP6564,Y6567:DP6567,V6567))</f>
        <v>01.01.1900</v>
      </c>
      <c r="W6564" s="82"/>
      <c r="X6564" s="106"/>
    </row>
    <row r="6565" spans="2:24">
      <c r="B6565" s="83"/>
      <c r="C6565" s="84"/>
      <c r="D6565" s="83"/>
      <c r="E6565" s="83"/>
      <c r="F6565" s="83"/>
      <c r="G6565" s="83"/>
      <c r="H6565" s="83"/>
      <c r="I6565" s="83"/>
      <c r="J6565" s="83"/>
      <c r="K6565" s="83"/>
      <c r="L6565" s="83"/>
      <c r="M6565" s="83"/>
      <c r="N6565" s="83"/>
      <c r="O6565" s="83"/>
      <c r="P6565" s="84"/>
      <c r="Q6565" s="217"/>
      <c r="R6565" s="85">
        <f t="shared" ref="R6565" si="17367">IF(COUNTA(Y6564:DP6567)=0,0,MIN(Y6565:DP6565))</f>
        <v>0</v>
      </c>
      <c r="S6565" s="86">
        <f t="shared" ref="S6565" si="17368">IF(COUNTA(Y6564:DP6567)=0,0,HLOOKUP(S6564,Y6564:DP6567,2,FALSE))</f>
        <v>0</v>
      </c>
      <c r="T6565" s="87">
        <f t="shared" ref="T6565" si="17369">IF(COUNTA(Y6564:DP6567)=0,0,AVERAGE(Y6565:DP6565))</f>
        <v>0</v>
      </c>
      <c r="U6565" s="88">
        <f t="shared" ref="U6565" si="17370">IF(COUNTA(Y6564:DP6567)=0,0,_xlfn.MINIFS(Y6565:DP6565,Y6567:DP6567,U6567))</f>
        <v>0</v>
      </c>
      <c r="V6565" s="89">
        <f t="array" ref="V6565">IF(COUNTA(Y6564:DP6567)=0,0,IF(ISERROR(HLOOKUP(V6567,Y6567:DP6567,1,FALSE)),0,INDEX(Y6565:DP6565,MATCH(V6564&amp;V6567,Y6564:DP6564&amp;Y6567:DP6567,0))))</f>
        <v>0</v>
      </c>
      <c r="W6565" s="90">
        <f t="array" ref="W6565">IF(COUNTA(Y6564:DP6567)=0,0,IF(ISERROR(HLOOKUP(W6567,Y6567:DP6567,1,FALSE)),0,AVERAGEIF(Y6567:DP6567,$W6567,Y6565:DP6565)))</f>
        <v>0</v>
      </c>
      <c r="X6565" s="107"/>
    </row>
    <row r="6566" spans="2:24">
      <c r="B6566" s="83"/>
      <c r="C6566" s="84"/>
      <c r="D6566" s="83"/>
      <c r="E6566" s="83"/>
      <c r="F6566" s="83"/>
      <c r="G6566" s="83"/>
      <c r="H6566" s="83"/>
      <c r="I6566" s="83"/>
      <c r="J6566" s="83"/>
      <c r="K6566" s="83"/>
      <c r="L6566" s="83"/>
      <c r="M6566" s="83"/>
      <c r="N6566" s="83"/>
      <c r="O6566" s="83"/>
      <c r="P6566" s="84"/>
      <c r="Q6566" s="217"/>
      <c r="R6566" s="91">
        <f t="shared" ref="R6566" si="17371">IF(COUNTA(Y6564:DP6567)=0,0,HLOOKUP(R6565,Y6565:DP6567,2,FALSE))</f>
        <v>0</v>
      </c>
      <c r="S6566" s="92">
        <f t="shared" ref="S6566" si="17372">IF(COUNTA(Y6564:DP6567)=0,0,HLOOKUP(S6564,Y6564:DP6567,3,FALSE))</f>
        <v>0</v>
      </c>
      <c r="T6566" s="93"/>
      <c r="U6566" s="94">
        <f t="array" ref="U6566">IF(COUNTA(Y6564:DP6567)=0,0,IF(ISERROR(HLOOKUP(U6567,Y6567:DP6567,1,FALSE)),0,INDEX(Y6566:DP6566,MATCH(U6565&amp;U6567,Y6565:DP6565&amp;Y6567:DP6567,0))))</f>
        <v>0</v>
      </c>
      <c r="V6566" s="94">
        <f t="array" ref="V6566">IF(COUNTA(Y6564:DP6567)=0,0,IF(ISERROR(HLOOKUP(V6567,Y6567:DP6567,1,FALSE)),0,INDEX(Y6566:DP6566,MATCH(V6565&amp;V6567,Y6565:DP6565&amp;Y6567:DP6567,0))))</f>
        <v>0</v>
      </c>
      <c r="W6566" s="95"/>
      <c r="X6566" s="108"/>
    </row>
    <row r="6567" spans="2:24" ht="13.9" thickBot="1">
      <c r="B6567" s="96"/>
      <c r="C6567" s="97"/>
      <c r="D6567" s="96"/>
      <c r="E6567" s="96"/>
      <c r="F6567" s="96"/>
      <c r="G6567" s="96"/>
      <c r="H6567" s="96"/>
      <c r="I6567" s="96"/>
      <c r="J6567" s="96"/>
      <c r="K6567" s="96"/>
      <c r="L6567" s="96"/>
      <c r="M6567" s="96"/>
      <c r="N6567" s="96"/>
      <c r="O6567" s="96"/>
      <c r="P6567" s="97"/>
      <c r="Q6567" s="218"/>
      <c r="R6567" s="98" t="str">
        <f t="shared" ref="R6567" si="17373">IF(COUNTA(Y6564:DP6567)=0,"none",HLOOKUP(R6565,Y6565:DP6567,3,FALSE))</f>
        <v>none</v>
      </c>
      <c r="S6567" s="99" t="str">
        <f t="shared" ref="S6567" si="17374">IF(COUNTA(Y6564:DP6567)=0,"none",HLOOKUP(S6564,Y6564:DP6567,4,FALSE))</f>
        <v>none</v>
      </c>
      <c r="T6567" s="100"/>
      <c r="U6567" s="100" t="str">
        <f t="array" ref="U6567">IF(COUNTA(Y6564:DP6567)=0,"none",IF($U$2="WAHR",$W$3,Abfrage!$F$4))</f>
        <v>none</v>
      </c>
      <c r="V6567" s="100" t="str">
        <f t="array" ref="V6567">IF(COUNTA(Y6564:DP6567)=0,"none",IF($U$2="WAHR",$W$3,Abfrage!$F$4))</f>
        <v>none</v>
      </c>
      <c r="W6567" s="100" t="str">
        <f t="array" ref="W6567">IF(COUNTA(Y6564:DP6567)=0,"none",IF($U$2="WAHR",$W$3,Abfrage!$F$4))</f>
        <v>none</v>
      </c>
      <c r="X6567" s="109"/>
    </row>
    <row r="6568" spans="2:24">
      <c r="B6568" s="75" t="s">
        <v>4011</v>
      </c>
      <c r="C6568" s="76">
        <v>1000413993</v>
      </c>
      <c r="D6568" s="75" t="s">
        <v>95</v>
      </c>
      <c r="E6568" s="75" t="s">
        <v>306</v>
      </c>
      <c r="F6568" s="75" t="s">
        <v>306</v>
      </c>
      <c r="G6568" s="75" t="s">
        <v>306</v>
      </c>
      <c r="H6568" s="75" t="e">
        <v>#N/A</v>
      </c>
      <c r="I6568" s="75" t="s">
        <v>3047</v>
      </c>
      <c r="J6568" s="75" t="s">
        <v>4012</v>
      </c>
      <c r="K6568" s="75" t="s">
        <v>306</v>
      </c>
      <c r="L6568" s="75" t="s">
        <v>306</v>
      </c>
      <c r="M6568" s="75" t="s">
        <v>306</v>
      </c>
      <c r="N6568" s="75" t="s">
        <v>306</v>
      </c>
      <c r="O6568" s="75" t="s">
        <v>306</v>
      </c>
      <c r="P6568" s="76" t="s">
        <v>306</v>
      </c>
      <c r="Q6568" s="216"/>
      <c r="R6568" s="77" t="str">
        <f t="shared" ref="R6568" si="17375">IF(COUNTA(Y6568:DP6571)=0,"01.01.1900",INDEX(Y6568:DP6568,MATCH(R6569,Y6569:DP6569,0)))</f>
        <v>01.01.1900</v>
      </c>
      <c r="S6568" s="78" t="str">
        <f t="shared" ref="S6568" si="17376">IF(COUNTA(Y6568:DP6571)=0,"01.01.1900",MAX(Y6568:DP6568))</f>
        <v>01.01.1900</v>
      </c>
      <c r="T6568" s="79"/>
      <c r="U6568" s="80" t="str">
        <f t="array" ref="U6568">IF(COUNTA(Y6568:DP6571)=0,"01.01.1900",IF(ISERROR(HLOOKUP(U6571,Y6571:DP6571,1,FALSE)),"01.01.1900",INDEX(Y6568:DP6568,MATCH(U6569&amp;U6571,Y6569:DP6569&amp;Y6571:DP6571,0))))</f>
        <v>01.01.1900</v>
      </c>
      <c r="V6568" s="81" t="str">
        <f t="shared" ref="V6568" si="17377">IF(COUNTA(Y6568:DP6571)=0,"01.01.1900",_xlfn.MAXIFS(Y6568:DP6568,Y6571:DP6571,V6571))</f>
        <v>01.01.1900</v>
      </c>
      <c r="W6568" s="82"/>
      <c r="X6568" s="106"/>
    </row>
    <row r="6569" spans="2:24">
      <c r="B6569" s="83"/>
      <c r="C6569" s="84"/>
      <c r="D6569" s="83"/>
      <c r="E6569" s="83"/>
      <c r="F6569" s="83"/>
      <c r="G6569" s="83"/>
      <c r="H6569" s="83"/>
      <c r="I6569" s="83"/>
      <c r="J6569" s="83"/>
      <c r="K6569" s="83"/>
      <c r="L6569" s="83"/>
      <c r="M6569" s="83"/>
      <c r="N6569" s="83"/>
      <c r="O6569" s="83"/>
      <c r="P6569" s="84"/>
      <c r="Q6569" s="217"/>
      <c r="R6569" s="85">
        <f t="shared" ref="R6569" si="17378">IF(COUNTA(Y6568:DP6571)=0,0,MIN(Y6569:DP6569))</f>
        <v>0</v>
      </c>
      <c r="S6569" s="86">
        <f t="shared" ref="S6569" si="17379">IF(COUNTA(Y6568:DP6571)=0,0,HLOOKUP(S6568,Y6568:DP6571,2,FALSE))</f>
        <v>0</v>
      </c>
      <c r="T6569" s="87">
        <f t="shared" ref="T6569" si="17380">IF(COUNTA(Y6568:DP6571)=0,0,AVERAGE(Y6569:DP6569))</f>
        <v>0</v>
      </c>
      <c r="U6569" s="88">
        <f t="shared" ref="U6569" si="17381">IF(COUNTA(Y6568:DP6571)=0,0,_xlfn.MINIFS(Y6569:DP6569,Y6571:DP6571,U6571))</f>
        <v>0</v>
      </c>
      <c r="V6569" s="89">
        <f t="array" ref="V6569">IF(COUNTA(Y6568:DP6571)=0,0,IF(ISERROR(HLOOKUP(V6571,Y6571:DP6571,1,FALSE)),0,INDEX(Y6569:DP6569,MATCH(V6568&amp;V6571,Y6568:DP6568&amp;Y6571:DP6571,0))))</f>
        <v>0</v>
      </c>
      <c r="W6569" s="90">
        <f t="array" ref="W6569">IF(COUNTA(Y6568:DP6571)=0,0,IF(ISERROR(HLOOKUP(W6571,Y6571:DP6571,1,FALSE)),0,AVERAGEIF(Y6571:DP6571,$W6571,Y6569:DP6569)))</f>
        <v>0</v>
      </c>
      <c r="X6569" s="107"/>
    </row>
    <row r="6570" spans="2:24">
      <c r="B6570" s="83"/>
      <c r="C6570" s="84"/>
      <c r="D6570" s="83"/>
      <c r="E6570" s="83"/>
      <c r="F6570" s="83"/>
      <c r="G6570" s="83"/>
      <c r="H6570" s="83"/>
      <c r="I6570" s="83"/>
      <c r="J6570" s="83"/>
      <c r="K6570" s="83"/>
      <c r="L6570" s="83"/>
      <c r="M6570" s="83"/>
      <c r="N6570" s="83"/>
      <c r="O6570" s="83"/>
      <c r="P6570" s="84"/>
      <c r="Q6570" s="217"/>
      <c r="R6570" s="91">
        <f t="shared" ref="R6570" si="17382">IF(COUNTA(Y6568:DP6571)=0,0,HLOOKUP(R6569,Y6569:DP6571,2,FALSE))</f>
        <v>0</v>
      </c>
      <c r="S6570" s="92">
        <f t="shared" ref="S6570" si="17383">IF(COUNTA(Y6568:DP6571)=0,0,HLOOKUP(S6568,Y6568:DP6571,3,FALSE))</f>
        <v>0</v>
      </c>
      <c r="T6570" s="93"/>
      <c r="U6570" s="94">
        <f t="array" ref="U6570">IF(COUNTA(Y6568:DP6571)=0,0,IF(ISERROR(HLOOKUP(U6571,Y6571:DP6571,1,FALSE)),0,INDEX(Y6570:DP6570,MATCH(U6569&amp;U6571,Y6569:DP6569&amp;Y6571:DP6571,0))))</f>
        <v>0</v>
      </c>
      <c r="V6570" s="94">
        <f t="array" ref="V6570">IF(COUNTA(Y6568:DP6571)=0,0,IF(ISERROR(HLOOKUP(V6571,Y6571:DP6571,1,FALSE)),0,INDEX(Y6570:DP6570,MATCH(V6569&amp;V6571,Y6569:DP6569&amp;Y6571:DP6571,0))))</f>
        <v>0</v>
      </c>
      <c r="W6570" s="95"/>
      <c r="X6570" s="108"/>
    </row>
    <row r="6571" spans="2:24" ht="13.9" thickBot="1">
      <c r="B6571" s="96"/>
      <c r="C6571" s="97"/>
      <c r="D6571" s="96"/>
      <c r="E6571" s="96"/>
      <c r="F6571" s="96"/>
      <c r="G6571" s="96"/>
      <c r="H6571" s="96"/>
      <c r="I6571" s="96"/>
      <c r="J6571" s="96"/>
      <c r="K6571" s="96"/>
      <c r="L6571" s="96"/>
      <c r="M6571" s="96"/>
      <c r="N6571" s="96"/>
      <c r="O6571" s="96"/>
      <c r="P6571" s="97"/>
      <c r="Q6571" s="218"/>
      <c r="R6571" s="98" t="str">
        <f t="shared" ref="R6571" si="17384">IF(COUNTA(Y6568:DP6571)=0,"none",HLOOKUP(R6569,Y6569:DP6571,3,FALSE))</f>
        <v>none</v>
      </c>
      <c r="S6571" s="99" t="str">
        <f t="shared" ref="S6571" si="17385">IF(COUNTA(Y6568:DP6571)=0,"none",HLOOKUP(S6568,Y6568:DP6571,4,FALSE))</f>
        <v>none</v>
      </c>
      <c r="T6571" s="100"/>
      <c r="U6571" s="100" t="str">
        <f t="array" ref="U6571">IF(COUNTA(Y6568:DP6571)=0,"none",IF($U$2="WAHR",$W$3,Abfrage!$F$4))</f>
        <v>none</v>
      </c>
      <c r="V6571" s="100" t="str">
        <f t="array" ref="V6571">IF(COUNTA(Y6568:DP6571)=0,"none",IF($U$2="WAHR",$W$3,Abfrage!$F$4))</f>
        <v>none</v>
      </c>
      <c r="W6571" s="100" t="str">
        <f t="array" ref="W6571">IF(COUNTA(Y6568:DP6571)=0,"none",IF($U$2="WAHR",$W$3,Abfrage!$F$4))</f>
        <v>none</v>
      </c>
      <c r="X6571" s="109"/>
    </row>
    <row r="6572" spans="2:24">
      <c r="B6572" s="75" t="s">
        <v>4013</v>
      </c>
      <c r="C6572" s="76">
        <v>1000413994</v>
      </c>
      <c r="D6572" s="75" t="s">
        <v>95</v>
      </c>
      <c r="E6572" s="75" t="s">
        <v>170</v>
      </c>
      <c r="F6572" s="75" t="s">
        <v>407</v>
      </c>
      <c r="G6572" s="75" t="s">
        <v>306</v>
      </c>
      <c r="H6572" s="75" t="e">
        <v>#N/A</v>
      </c>
      <c r="I6572" s="75" t="s">
        <v>3047</v>
      </c>
      <c r="J6572" s="75" t="s">
        <v>4014</v>
      </c>
      <c r="K6572" s="75" t="s">
        <v>306</v>
      </c>
      <c r="L6572" s="75" t="s">
        <v>306</v>
      </c>
      <c r="M6572" s="75" t="s">
        <v>306</v>
      </c>
      <c r="N6572" s="75" t="s">
        <v>306</v>
      </c>
      <c r="O6572" s="75" t="s">
        <v>306</v>
      </c>
      <c r="P6572" s="76" t="s">
        <v>306</v>
      </c>
      <c r="Q6572" s="216"/>
      <c r="R6572" s="77" t="str">
        <f t="shared" ref="R6572" si="17386">IF(COUNTA(Y6572:DP6575)=0,"01.01.1900",INDEX(Y6572:DP6572,MATCH(R6573,Y6573:DP6573,0)))</f>
        <v>01.01.1900</v>
      </c>
      <c r="S6572" s="78" t="str">
        <f t="shared" ref="S6572" si="17387">IF(COUNTA(Y6572:DP6575)=0,"01.01.1900",MAX(Y6572:DP6572))</f>
        <v>01.01.1900</v>
      </c>
      <c r="T6572" s="79"/>
      <c r="U6572" s="80" t="str">
        <f t="array" ref="U6572">IF(COUNTA(Y6572:DP6575)=0,"01.01.1900",IF(ISERROR(HLOOKUP(U6575,Y6575:DP6575,1,FALSE)),"01.01.1900",INDEX(Y6572:DP6572,MATCH(U6573&amp;U6575,Y6573:DP6573&amp;Y6575:DP6575,0))))</f>
        <v>01.01.1900</v>
      </c>
      <c r="V6572" s="81" t="str">
        <f t="shared" ref="V6572" si="17388">IF(COUNTA(Y6572:DP6575)=0,"01.01.1900",_xlfn.MAXIFS(Y6572:DP6572,Y6575:DP6575,V6575))</f>
        <v>01.01.1900</v>
      </c>
      <c r="W6572" s="82"/>
      <c r="X6572" s="106"/>
    </row>
    <row r="6573" spans="2:24">
      <c r="B6573" s="83"/>
      <c r="C6573" s="84"/>
      <c r="D6573" s="83"/>
      <c r="E6573" s="83"/>
      <c r="F6573" s="83"/>
      <c r="G6573" s="83"/>
      <c r="H6573" s="83"/>
      <c r="I6573" s="83"/>
      <c r="J6573" s="83"/>
      <c r="K6573" s="83"/>
      <c r="L6573" s="83"/>
      <c r="M6573" s="83"/>
      <c r="N6573" s="83"/>
      <c r="O6573" s="83"/>
      <c r="P6573" s="84"/>
      <c r="Q6573" s="217"/>
      <c r="R6573" s="85">
        <f t="shared" ref="R6573" si="17389">IF(COUNTA(Y6572:DP6575)=0,0,MIN(Y6573:DP6573))</f>
        <v>0</v>
      </c>
      <c r="S6573" s="86">
        <f t="shared" ref="S6573" si="17390">IF(COUNTA(Y6572:DP6575)=0,0,HLOOKUP(S6572,Y6572:DP6575,2,FALSE))</f>
        <v>0</v>
      </c>
      <c r="T6573" s="87">
        <f t="shared" ref="T6573" si="17391">IF(COUNTA(Y6572:DP6575)=0,0,AVERAGE(Y6573:DP6573))</f>
        <v>0</v>
      </c>
      <c r="U6573" s="88">
        <f t="shared" ref="U6573" si="17392">IF(COUNTA(Y6572:DP6575)=0,0,_xlfn.MINIFS(Y6573:DP6573,Y6575:DP6575,U6575))</f>
        <v>0</v>
      </c>
      <c r="V6573" s="89">
        <f t="array" ref="V6573">IF(COUNTA(Y6572:DP6575)=0,0,IF(ISERROR(HLOOKUP(V6575,Y6575:DP6575,1,FALSE)),0,INDEX(Y6573:DP6573,MATCH(V6572&amp;V6575,Y6572:DP6572&amp;Y6575:DP6575,0))))</f>
        <v>0</v>
      </c>
      <c r="W6573" s="90">
        <f t="array" ref="W6573">IF(COUNTA(Y6572:DP6575)=0,0,IF(ISERROR(HLOOKUP(W6575,Y6575:DP6575,1,FALSE)),0,AVERAGEIF(Y6575:DP6575,$W6575,Y6573:DP6573)))</f>
        <v>0</v>
      </c>
      <c r="X6573" s="107"/>
    </row>
    <row r="6574" spans="2:24">
      <c r="B6574" s="83"/>
      <c r="C6574" s="84"/>
      <c r="D6574" s="83"/>
      <c r="E6574" s="83"/>
      <c r="F6574" s="83"/>
      <c r="G6574" s="83"/>
      <c r="H6574" s="83"/>
      <c r="I6574" s="83"/>
      <c r="J6574" s="83"/>
      <c r="K6574" s="83"/>
      <c r="L6574" s="83"/>
      <c r="M6574" s="83"/>
      <c r="N6574" s="83"/>
      <c r="O6574" s="83"/>
      <c r="P6574" s="84"/>
      <c r="Q6574" s="217"/>
      <c r="R6574" s="91">
        <f t="shared" ref="R6574" si="17393">IF(COUNTA(Y6572:DP6575)=0,0,HLOOKUP(R6573,Y6573:DP6575,2,FALSE))</f>
        <v>0</v>
      </c>
      <c r="S6574" s="92">
        <f t="shared" ref="S6574" si="17394">IF(COUNTA(Y6572:DP6575)=0,0,HLOOKUP(S6572,Y6572:DP6575,3,FALSE))</f>
        <v>0</v>
      </c>
      <c r="T6574" s="93"/>
      <c r="U6574" s="94">
        <f t="array" ref="U6574">IF(COUNTA(Y6572:DP6575)=0,0,IF(ISERROR(HLOOKUP(U6575,Y6575:DP6575,1,FALSE)),0,INDEX(Y6574:DP6574,MATCH(U6573&amp;U6575,Y6573:DP6573&amp;Y6575:DP6575,0))))</f>
        <v>0</v>
      </c>
      <c r="V6574" s="94">
        <f t="array" ref="V6574">IF(COUNTA(Y6572:DP6575)=0,0,IF(ISERROR(HLOOKUP(V6575,Y6575:DP6575,1,FALSE)),0,INDEX(Y6574:DP6574,MATCH(V6573&amp;V6575,Y6573:DP6573&amp;Y6575:DP6575,0))))</f>
        <v>0</v>
      </c>
      <c r="W6574" s="95"/>
      <c r="X6574" s="108"/>
    </row>
    <row r="6575" spans="2:24" ht="13.9" thickBot="1">
      <c r="B6575" s="96"/>
      <c r="C6575" s="97"/>
      <c r="D6575" s="96"/>
      <c r="E6575" s="96"/>
      <c r="F6575" s="96"/>
      <c r="G6575" s="96"/>
      <c r="H6575" s="96"/>
      <c r="I6575" s="96"/>
      <c r="J6575" s="96"/>
      <c r="K6575" s="96"/>
      <c r="L6575" s="96"/>
      <c r="M6575" s="96"/>
      <c r="N6575" s="96"/>
      <c r="O6575" s="96"/>
      <c r="P6575" s="97"/>
      <c r="Q6575" s="218"/>
      <c r="R6575" s="98" t="str">
        <f t="shared" ref="R6575" si="17395">IF(COUNTA(Y6572:DP6575)=0,"none",HLOOKUP(R6573,Y6573:DP6575,3,FALSE))</f>
        <v>none</v>
      </c>
      <c r="S6575" s="99" t="str">
        <f t="shared" ref="S6575" si="17396">IF(COUNTA(Y6572:DP6575)=0,"none",HLOOKUP(S6572,Y6572:DP6575,4,FALSE))</f>
        <v>none</v>
      </c>
      <c r="T6575" s="100"/>
      <c r="U6575" s="100" t="str">
        <f t="array" ref="U6575">IF(COUNTA(Y6572:DP6575)=0,"none",IF($U$2="WAHR",$W$3,Abfrage!$F$4))</f>
        <v>none</v>
      </c>
      <c r="V6575" s="100" t="str">
        <f t="array" ref="V6575">IF(COUNTA(Y6572:DP6575)=0,"none",IF($U$2="WAHR",$W$3,Abfrage!$F$4))</f>
        <v>none</v>
      </c>
      <c r="W6575" s="100" t="str">
        <f t="array" ref="W6575">IF(COUNTA(Y6572:DP6575)=0,"none",IF($U$2="WAHR",$W$3,Abfrage!$F$4))</f>
        <v>none</v>
      </c>
      <c r="X6575" s="109"/>
    </row>
    <row r="6576" spans="2:24">
      <c r="B6576" s="75" t="s">
        <v>4015</v>
      </c>
      <c r="C6576" s="76">
        <v>1000413996</v>
      </c>
      <c r="D6576" s="75" t="s">
        <v>95</v>
      </c>
      <c r="E6576" s="75" t="s">
        <v>170</v>
      </c>
      <c r="F6576" s="75" t="s">
        <v>407</v>
      </c>
      <c r="G6576" s="75" t="s">
        <v>306</v>
      </c>
      <c r="H6576" s="75" t="e">
        <v>#N/A</v>
      </c>
      <c r="I6576" s="75" t="s">
        <v>3047</v>
      </c>
      <c r="J6576" s="75" t="s">
        <v>4016</v>
      </c>
      <c r="K6576" s="75" t="s">
        <v>306</v>
      </c>
      <c r="L6576" s="75" t="s">
        <v>306</v>
      </c>
      <c r="M6576" s="75" t="s">
        <v>306</v>
      </c>
      <c r="N6576" s="75" t="s">
        <v>306</v>
      </c>
      <c r="O6576" s="75" t="s">
        <v>306</v>
      </c>
      <c r="P6576" s="76" t="s">
        <v>306</v>
      </c>
      <c r="Q6576" s="216"/>
      <c r="R6576" s="77" t="str">
        <f t="shared" ref="R6576" si="17397">IF(COUNTA(Y6576:DP6579)=0,"01.01.1900",INDEX(Y6576:DP6576,MATCH(R6577,Y6577:DP6577,0)))</f>
        <v>01.01.1900</v>
      </c>
      <c r="S6576" s="78" t="str">
        <f t="shared" ref="S6576" si="17398">IF(COUNTA(Y6576:DP6579)=0,"01.01.1900",MAX(Y6576:DP6576))</f>
        <v>01.01.1900</v>
      </c>
      <c r="T6576" s="79"/>
      <c r="U6576" s="80" t="str">
        <f t="array" ref="U6576">IF(COUNTA(Y6576:DP6579)=0,"01.01.1900",IF(ISERROR(HLOOKUP(U6579,Y6579:DP6579,1,FALSE)),"01.01.1900",INDEX(Y6576:DP6576,MATCH(U6577&amp;U6579,Y6577:DP6577&amp;Y6579:DP6579,0))))</f>
        <v>01.01.1900</v>
      </c>
      <c r="V6576" s="81" t="str">
        <f t="shared" ref="V6576" si="17399">IF(COUNTA(Y6576:DP6579)=0,"01.01.1900",_xlfn.MAXIFS(Y6576:DP6576,Y6579:DP6579,V6579))</f>
        <v>01.01.1900</v>
      </c>
      <c r="W6576" s="82"/>
      <c r="X6576" s="106"/>
    </row>
    <row r="6577" spans="2:25">
      <c r="B6577" s="83"/>
      <c r="C6577" s="84"/>
      <c r="D6577" s="83"/>
      <c r="E6577" s="83"/>
      <c r="F6577" s="83"/>
      <c r="G6577" s="83"/>
      <c r="H6577" s="83"/>
      <c r="I6577" s="83"/>
      <c r="J6577" s="83"/>
      <c r="K6577" s="83"/>
      <c r="L6577" s="83"/>
      <c r="M6577" s="83"/>
      <c r="N6577" s="83"/>
      <c r="O6577" s="83"/>
      <c r="P6577" s="84"/>
      <c r="Q6577" s="217"/>
      <c r="R6577" s="85">
        <f t="shared" ref="R6577" si="17400">IF(COUNTA(Y6576:DP6579)=0,0,MIN(Y6577:DP6577))</f>
        <v>0</v>
      </c>
      <c r="S6577" s="86">
        <f t="shared" ref="S6577" si="17401">IF(COUNTA(Y6576:DP6579)=0,0,HLOOKUP(S6576,Y6576:DP6579,2,FALSE))</f>
        <v>0</v>
      </c>
      <c r="T6577" s="87">
        <f t="shared" ref="T6577" si="17402">IF(COUNTA(Y6576:DP6579)=0,0,AVERAGE(Y6577:DP6577))</f>
        <v>0</v>
      </c>
      <c r="U6577" s="88">
        <f t="shared" ref="U6577" si="17403">IF(COUNTA(Y6576:DP6579)=0,0,_xlfn.MINIFS(Y6577:DP6577,Y6579:DP6579,U6579))</f>
        <v>0</v>
      </c>
      <c r="V6577" s="89">
        <f t="array" ref="V6577">IF(COUNTA(Y6576:DP6579)=0,0,IF(ISERROR(HLOOKUP(V6579,Y6579:DP6579,1,FALSE)),0,INDEX(Y6577:DP6577,MATCH(V6576&amp;V6579,Y6576:DP6576&amp;Y6579:DP6579,0))))</f>
        <v>0</v>
      </c>
      <c r="W6577" s="90">
        <f t="array" ref="W6577">IF(COUNTA(Y6576:DP6579)=0,0,IF(ISERROR(HLOOKUP(W6579,Y6579:DP6579,1,FALSE)),0,AVERAGEIF(Y6579:DP6579,$W6579,Y6577:DP6577)))</f>
        <v>0</v>
      </c>
      <c r="X6577" s="107"/>
    </row>
    <row r="6578" spans="2:25">
      <c r="B6578" s="83"/>
      <c r="C6578" s="84"/>
      <c r="D6578" s="83"/>
      <c r="E6578" s="83"/>
      <c r="F6578" s="83"/>
      <c r="G6578" s="83"/>
      <c r="H6578" s="83"/>
      <c r="I6578" s="83"/>
      <c r="J6578" s="83"/>
      <c r="K6578" s="83"/>
      <c r="L6578" s="83"/>
      <c r="M6578" s="83"/>
      <c r="N6578" s="83"/>
      <c r="O6578" s="83"/>
      <c r="P6578" s="84"/>
      <c r="Q6578" s="217"/>
      <c r="R6578" s="91">
        <f t="shared" ref="R6578" si="17404">IF(COUNTA(Y6576:DP6579)=0,0,HLOOKUP(R6577,Y6577:DP6579,2,FALSE))</f>
        <v>0</v>
      </c>
      <c r="S6578" s="92">
        <f t="shared" ref="S6578" si="17405">IF(COUNTA(Y6576:DP6579)=0,0,HLOOKUP(S6576,Y6576:DP6579,3,FALSE))</f>
        <v>0</v>
      </c>
      <c r="T6578" s="93"/>
      <c r="U6578" s="94">
        <f t="array" ref="U6578">IF(COUNTA(Y6576:DP6579)=0,0,IF(ISERROR(HLOOKUP(U6579,Y6579:DP6579,1,FALSE)),0,INDEX(Y6578:DP6578,MATCH(U6577&amp;U6579,Y6577:DP6577&amp;Y6579:DP6579,0))))</f>
        <v>0</v>
      </c>
      <c r="V6578" s="94">
        <f t="array" ref="V6578">IF(COUNTA(Y6576:DP6579)=0,0,IF(ISERROR(HLOOKUP(V6579,Y6579:DP6579,1,FALSE)),0,INDEX(Y6578:DP6578,MATCH(V6577&amp;V6579,Y6577:DP6577&amp;Y6579:DP6579,0))))</f>
        <v>0</v>
      </c>
      <c r="W6578" s="95"/>
      <c r="X6578" s="108"/>
    </row>
    <row r="6579" spans="2:25" ht="13.9" thickBot="1">
      <c r="B6579" s="96"/>
      <c r="C6579" s="97"/>
      <c r="D6579" s="96"/>
      <c r="E6579" s="96"/>
      <c r="F6579" s="96"/>
      <c r="G6579" s="96"/>
      <c r="H6579" s="96"/>
      <c r="I6579" s="96"/>
      <c r="J6579" s="96"/>
      <c r="K6579" s="96"/>
      <c r="L6579" s="96"/>
      <c r="M6579" s="96"/>
      <c r="N6579" s="96"/>
      <c r="O6579" s="96"/>
      <c r="P6579" s="97"/>
      <c r="Q6579" s="218"/>
      <c r="R6579" s="98" t="str">
        <f t="shared" ref="R6579" si="17406">IF(COUNTA(Y6576:DP6579)=0,"none",HLOOKUP(R6577,Y6577:DP6579,3,FALSE))</f>
        <v>none</v>
      </c>
      <c r="S6579" s="99" t="str">
        <f t="shared" ref="S6579" si="17407">IF(COUNTA(Y6576:DP6579)=0,"none",HLOOKUP(S6576,Y6576:DP6579,4,FALSE))</f>
        <v>none</v>
      </c>
      <c r="T6579" s="100"/>
      <c r="U6579" s="100" t="str">
        <f t="array" ref="U6579">IF(COUNTA(Y6576:DP6579)=0,"none",IF($U$2="WAHR",$W$3,Abfrage!$F$4))</f>
        <v>none</v>
      </c>
      <c r="V6579" s="100" t="str">
        <f t="array" ref="V6579">IF(COUNTA(Y6576:DP6579)=0,"none",IF($U$2="WAHR",$W$3,Abfrage!$F$4))</f>
        <v>none</v>
      </c>
      <c r="W6579" s="100" t="str">
        <f t="array" ref="W6579">IF(COUNTA(Y6576:DP6579)=0,"none",IF($U$2="WAHR",$W$3,Abfrage!$F$4))</f>
        <v>none</v>
      </c>
      <c r="X6579" s="109"/>
    </row>
    <row r="6580" spans="2:25">
      <c r="B6580" s="75" t="s">
        <v>4017</v>
      </c>
      <c r="C6580" s="76">
        <v>1000413311</v>
      </c>
      <c r="D6580" s="75" t="s">
        <v>95</v>
      </c>
      <c r="E6580" s="75" t="s">
        <v>148</v>
      </c>
      <c r="F6580" s="75" t="s">
        <v>96</v>
      </c>
      <c r="G6580" s="75" t="s">
        <v>96</v>
      </c>
      <c r="H6580" s="75" t="e">
        <v>#N/A</v>
      </c>
      <c r="I6580" s="75" t="s">
        <v>51</v>
      </c>
      <c r="J6580" s="75" t="s">
        <v>4018</v>
      </c>
      <c r="K6580" s="75" t="s">
        <v>326</v>
      </c>
      <c r="L6580" s="75" t="s">
        <v>915</v>
      </c>
      <c r="M6580" s="75" t="s">
        <v>313</v>
      </c>
      <c r="N6580" s="75" t="s">
        <v>306</v>
      </c>
      <c r="O6580" s="75" t="s">
        <v>306</v>
      </c>
      <c r="P6580" s="76" t="s">
        <v>306</v>
      </c>
      <c r="Q6580" s="216"/>
      <c r="R6580" s="77" t="str">
        <f t="shared" ref="R6580" si="17408">IF(COUNTA(Y6580:DP6583)=0,"01.01.1900",INDEX(Y6580:DP6580,MATCH(R6581,Y6581:DP6581,0)))</f>
        <v>01.01.1900</v>
      </c>
      <c r="S6580" s="78" t="str">
        <f t="shared" ref="S6580" si="17409">IF(COUNTA(Y6580:DP6583)=0,"01.01.1900",MAX(Y6580:DP6580))</f>
        <v>01.01.1900</v>
      </c>
      <c r="T6580" s="79"/>
      <c r="U6580" s="80" t="str">
        <f t="array" ref="U6580">IF(COUNTA(Y6580:DP6583)=0,"01.01.1900",IF(ISERROR(HLOOKUP(U6583,Y6583:DP6583,1,FALSE)),"01.01.1900",INDEX(Y6580:DP6580,MATCH(U6581&amp;U6583,Y6581:DP6581&amp;Y6583:DP6583,0))))</f>
        <v>01.01.1900</v>
      </c>
      <c r="V6580" s="81" t="str">
        <f t="shared" ref="V6580" si="17410">IF(COUNTA(Y6580:DP6583)=0,"01.01.1900",_xlfn.MAXIFS(Y6580:DP6580,Y6583:DP6583,V6583))</f>
        <v>01.01.1900</v>
      </c>
      <c r="W6580" s="82"/>
      <c r="X6580" s="106"/>
    </row>
    <row r="6581" spans="2:25">
      <c r="B6581" s="83"/>
      <c r="C6581" s="84"/>
      <c r="D6581" s="83"/>
      <c r="E6581" s="83"/>
      <c r="F6581" s="83"/>
      <c r="G6581" s="83"/>
      <c r="H6581" s="83"/>
      <c r="I6581" s="83"/>
      <c r="J6581" s="83"/>
      <c r="K6581" s="83"/>
      <c r="L6581" s="83"/>
      <c r="M6581" s="83"/>
      <c r="N6581" s="83"/>
      <c r="O6581" s="83"/>
      <c r="P6581" s="84"/>
      <c r="Q6581" s="217"/>
      <c r="R6581" s="85">
        <f t="shared" ref="R6581" si="17411">IF(COUNTA(Y6580:DP6583)=0,0,MIN(Y6581:DP6581))</f>
        <v>0</v>
      </c>
      <c r="S6581" s="86">
        <f t="shared" ref="S6581" si="17412">IF(COUNTA(Y6580:DP6583)=0,0,HLOOKUP(S6580,Y6580:DP6583,2,FALSE))</f>
        <v>0</v>
      </c>
      <c r="T6581" s="87">
        <f t="shared" ref="T6581" si="17413">IF(COUNTA(Y6580:DP6583)=0,0,AVERAGE(Y6581:DP6581))</f>
        <v>0</v>
      </c>
      <c r="U6581" s="88">
        <f t="shared" ref="U6581" si="17414">IF(COUNTA(Y6580:DP6583)=0,0,_xlfn.MINIFS(Y6581:DP6581,Y6583:DP6583,U6583))</f>
        <v>0</v>
      </c>
      <c r="V6581" s="89">
        <f t="array" ref="V6581">IF(COUNTA(Y6580:DP6583)=0,0,IF(ISERROR(HLOOKUP(V6583,Y6583:DP6583,1,FALSE)),0,INDEX(Y6581:DP6581,MATCH(V6580&amp;V6583,Y6580:DP6580&amp;Y6583:DP6583,0))))</f>
        <v>0</v>
      </c>
      <c r="W6581" s="90">
        <f t="array" ref="W6581">IF(COUNTA(Y6580:DP6583)=0,0,IF(ISERROR(HLOOKUP(W6583,Y6583:DP6583,1,FALSE)),0,AVERAGEIF(Y6583:DP6583,$W6583,Y6581:DP6581)))</f>
        <v>0</v>
      </c>
      <c r="X6581" s="107"/>
    </row>
    <row r="6582" spans="2:25">
      <c r="B6582" s="83"/>
      <c r="C6582" s="84"/>
      <c r="D6582" s="83"/>
      <c r="E6582" s="83"/>
      <c r="F6582" s="83"/>
      <c r="G6582" s="83"/>
      <c r="H6582" s="83"/>
      <c r="I6582" s="83"/>
      <c r="J6582" s="83"/>
      <c r="K6582" s="83"/>
      <c r="L6582" s="83"/>
      <c r="M6582" s="83"/>
      <c r="N6582" s="83"/>
      <c r="O6582" s="83"/>
      <c r="P6582" s="84"/>
      <c r="Q6582" s="217"/>
      <c r="R6582" s="91">
        <f t="shared" ref="R6582" si="17415">IF(COUNTA(Y6580:DP6583)=0,0,HLOOKUP(R6581,Y6581:DP6583,2,FALSE))</f>
        <v>0</v>
      </c>
      <c r="S6582" s="92">
        <f t="shared" ref="S6582" si="17416">IF(COUNTA(Y6580:DP6583)=0,0,HLOOKUP(S6580,Y6580:DP6583,3,FALSE))</f>
        <v>0</v>
      </c>
      <c r="T6582" s="93"/>
      <c r="U6582" s="94">
        <f t="array" ref="U6582">IF(COUNTA(Y6580:DP6583)=0,0,IF(ISERROR(HLOOKUP(U6583,Y6583:DP6583,1,FALSE)),0,INDEX(Y6582:DP6582,MATCH(U6581&amp;U6583,Y6581:DP6581&amp;Y6583:DP6583,0))))</f>
        <v>0</v>
      </c>
      <c r="V6582" s="94">
        <f t="array" ref="V6582">IF(COUNTA(Y6580:DP6583)=0,0,IF(ISERROR(HLOOKUP(V6583,Y6583:DP6583,1,FALSE)),0,INDEX(Y6582:DP6582,MATCH(V6581&amp;V6583,Y6581:DP6581&amp;Y6583:DP6583,0))))</f>
        <v>0</v>
      </c>
      <c r="W6582" s="95"/>
      <c r="X6582" s="108"/>
    </row>
    <row r="6583" spans="2:25" ht="13.9" thickBot="1">
      <c r="B6583" s="96"/>
      <c r="C6583" s="97"/>
      <c r="D6583" s="96"/>
      <c r="E6583" s="96"/>
      <c r="F6583" s="96"/>
      <c r="G6583" s="96"/>
      <c r="H6583" s="96"/>
      <c r="I6583" s="96"/>
      <c r="J6583" s="96"/>
      <c r="K6583" s="96"/>
      <c r="L6583" s="96"/>
      <c r="M6583" s="96"/>
      <c r="N6583" s="96"/>
      <c r="O6583" s="96"/>
      <c r="P6583" s="97"/>
      <c r="Q6583" s="218"/>
      <c r="R6583" s="98" t="str">
        <f t="shared" ref="R6583" si="17417">IF(COUNTA(Y6580:DP6583)=0,"none",HLOOKUP(R6581,Y6581:DP6583,3,FALSE))</f>
        <v>none</v>
      </c>
      <c r="S6583" s="99" t="str">
        <f t="shared" ref="S6583" si="17418">IF(COUNTA(Y6580:DP6583)=0,"none",HLOOKUP(S6580,Y6580:DP6583,4,FALSE))</f>
        <v>none</v>
      </c>
      <c r="T6583" s="100"/>
      <c r="U6583" s="100" t="str">
        <f t="array" ref="U6583">IF(COUNTA(Y6580:DP6583)=0,"none",IF($U$2="WAHR",$W$3,Abfrage!$F$4))</f>
        <v>none</v>
      </c>
      <c r="V6583" s="100" t="str">
        <f t="array" ref="V6583">IF(COUNTA(Y6580:DP6583)=0,"none",IF($U$2="WAHR",$W$3,Abfrage!$F$4))</f>
        <v>none</v>
      </c>
      <c r="W6583" s="100" t="str">
        <f t="array" ref="W6583">IF(COUNTA(Y6580:DP6583)=0,"none",IF($U$2="WAHR",$W$3,Abfrage!$F$4))</f>
        <v>none</v>
      </c>
      <c r="X6583" s="109"/>
    </row>
    <row r="6584" spans="2:25">
      <c r="B6584" s="75" t="s">
        <v>4019</v>
      </c>
      <c r="C6584" s="76">
        <v>1000413312</v>
      </c>
      <c r="D6584" s="75" t="s">
        <v>95</v>
      </c>
      <c r="E6584" s="75" t="s">
        <v>148</v>
      </c>
      <c r="F6584" s="75" t="s">
        <v>96</v>
      </c>
      <c r="G6584" s="75" t="s">
        <v>96</v>
      </c>
      <c r="H6584" s="75" t="e">
        <v>#N/A</v>
      </c>
      <c r="I6584" s="75" t="s">
        <v>51</v>
      </c>
      <c r="J6584" s="75" t="s">
        <v>4020</v>
      </c>
      <c r="K6584" s="75" t="s">
        <v>652</v>
      </c>
      <c r="L6584" s="75" t="s">
        <v>326</v>
      </c>
      <c r="M6584" s="75" t="s">
        <v>313</v>
      </c>
      <c r="N6584" s="75" t="s">
        <v>306</v>
      </c>
      <c r="O6584" s="75" t="s">
        <v>306</v>
      </c>
      <c r="P6584" s="76" t="s">
        <v>306</v>
      </c>
      <c r="Q6584" s="216"/>
      <c r="R6584" s="77" t="str">
        <f t="shared" ref="R6584" si="17419">IF(COUNTA(Y6584:DP6587)=0,"01.01.1900",INDEX(Y6584:DP6584,MATCH(R6585,Y6585:DP6585,0)))</f>
        <v>01.01.1900</v>
      </c>
      <c r="S6584" s="78" t="str">
        <f t="shared" ref="S6584" si="17420">IF(COUNTA(Y6584:DP6587)=0,"01.01.1900",MAX(Y6584:DP6584))</f>
        <v>01.01.1900</v>
      </c>
      <c r="T6584" s="79"/>
      <c r="U6584" s="80" t="str">
        <f t="array" ref="U6584">IF(COUNTA(Y6584:DP6587)=0,"01.01.1900",IF(ISERROR(HLOOKUP(U6587,Y6587:DP6587,1,FALSE)),"01.01.1900",INDEX(Y6584:DP6584,MATCH(U6585&amp;U6587,Y6585:DP6585&amp;Y6587:DP6587,0))))</f>
        <v>01.01.1900</v>
      </c>
      <c r="V6584" s="81" t="str">
        <f t="shared" ref="V6584" si="17421">IF(COUNTA(Y6584:DP6587)=0,"01.01.1900",_xlfn.MAXIFS(Y6584:DP6584,Y6587:DP6587,V6587))</f>
        <v>01.01.1900</v>
      </c>
      <c r="W6584" s="82"/>
      <c r="X6584" s="106"/>
    </row>
    <row r="6585" spans="2:25">
      <c r="B6585" s="83"/>
      <c r="C6585" s="84"/>
      <c r="D6585" s="83"/>
      <c r="E6585" s="83"/>
      <c r="F6585" s="83"/>
      <c r="G6585" s="83"/>
      <c r="H6585" s="83"/>
      <c r="I6585" s="83"/>
      <c r="J6585" s="83"/>
      <c r="K6585" s="83"/>
      <c r="L6585" s="83"/>
      <c r="M6585" s="83"/>
      <c r="N6585" s="83"/>
      <c r="O6585" s="83"/>
      <c r="P6585" s="84"/>
      <c r="Q6585" s="217"/>
      <c r="R6585" s="85">
        <f t="shared" ref="R6585" si="17422">IF(COUNTA(Y6584:DP6587)=0,0,MIN(Y6585:DP6585))</f>
        <v>0</v>
      </c>
      <c r="S6585" s="86">
        <f t="shared" ref="S6585" si="17423">IF(COUNTA(Y6584:DP6587)=0,0,HLOOKUP(S6584,Y6584:DP6587,2,FALSE))</f>
        <v>0</v>
      </c>
      <c r="T6585" s="87">
        <f t="shared" ref="T6585" si="17424">IF(COUNTA(Y6584:DP6587)=0,0,AVERAGE(Y6585:DP6585))</f>
        <v>0</v>
      </c>
      <c r="U6585" s="88">
        <f t="shared" ref="U6585" si="17425">IF(COUNTA(Y6584:DP6587)=0,0,_xlfn.MINIFS(Y6585:DP6585,Y6587:DP6587,U6587))</f>
        <v>0</v>
      </c>
      <c r="V6585" s="89">
        <f t="array" ref="V6585">IF(COUNTA(Y6584:DP6587)=0,0,IF(ISERROR(HLOOKUP(V6587,Y6587:DP6587,1,FALSE)),0,INDEX(Y6585:DP6585,MATCH(V6584&amp;V6587,Y6584:DP6584&amp;Y6587:DP6587,0))))</f>
        <v>0</v>
      </c>
      <c r="W6585" s="90">
        <f t="array" ref="W6585">IF(COUNTA(Y6584:DP6587)=0,0,IF(ISERROR(HLOOKUP(W6587,Y6587:DP6587,1,FALSE)),0,AVERAGEIF(Y6587:DP6587,$W6587,Y6585:DP6585)))</f>
        <v>0</v>
      </c>
      <c r="X6585" s="107"/>
    </row>
    <row r="6586" spans="2:25">
      <c r="B6586" s="83"/>
      <c r="C6586" s="84"/>
      <c r="D6586" s="83"/>
      <c r="E6586" s="83"/>
      <c r="F6586" s="83"/>
      <c r="G6586" s="83"/>
      <c r="H6586" s="83"/>
      <c r="I6586" s="83"/>
      <c r="J6586" s="83"/>
      <c r="K6586" s="83"/>
      <c r="L6586" s="83"/>
      <c r="M6586" s="83"/>
      <c r="N6586" s="83"/>
      <c r="O6586" s="83"/>
      <c r="P6586" s="84"/>
      <c r="Q6586" s="217"/>
      <c r="R6586" s="91">
        <f t="shared" ref="R6586" si="17426">IF(COUNTA(Y6584:DP6587)=0,0,HLOOKUP(R6585,Y6585:DP6587,2,FALSE))</f>
        <v>0</v>
      </c>
      <c r="S6586" s="92">
        <f t="shared" ref="S6586" si="17427">IF(COUNTA(Y6584:DP6587)=0,0,HLOOKUP(S6584,Y6584:DP6587,3,FALSE))</f>
        <v>0</v>
      </c>
      <c r="T6586" s="93"/>
      <c r="U6586" s="94">
        <f t="array" ref="U6586">IF(COUNTA(Y6584:DP6587)=0,0,IF(ISERROR(HLOOKUP(U6587,Y6587:DP6587,1,FALSE)),0,INDEX(Y6586:DP6586,MATCH(U6585&amp;U6587,Y6585:DP6585&amp;Y6587:DP6587,0))))</f>
        <v>0</v>
      </c>
      <c r="V6586" s="94">
        <f t="array" ref="V6586">IF(COUNTA(Y6584:DP6587)=0,0,IF(ISERROR(HLOOKUP(V6587,Y6587:DP6587,1,FALSE)),0,INDEX(Y6586:DP6586,MATCH(V6585&amp;V6587,Y6585:DP6585&amp;Y6587:DP6587,0))))</f>
        <v>0</v>
      </c>
      <c r="W6586" s="95"/>
      <c r="X6586" s="108"/>
    </row>
    <row r="6587" spans="2:25" ht="13.9" thickBot="1">
      <c r="B6587" s="96"/>
      <c r="C6587" s="97"/>
      <c r="D6587" s="96"/>
      <c r="E6587" s="96"/>
      <c r="F6587" s="96"/>
      <c r="G6587" s="96"/>
      <c r="H6587" s="96"/>
      <c r="I6587" s="96"/>
      <c r="J6587" s="96"/>
      <c r="K6587" s="96"/>
      <c r="L6587" s="96"/>
      <c r="M6587" s="96"/>
      <c r="N6587" s="96"/>
      <c r="O6587" s="96"/>
      <c r="P6587" s="97"/>
      <c r="Q6587" s="218"/>
      <c r="R6587" s="98" t="str">
        <f t="shared" ref="R6587" si="17428">IF(COUNTA(Y6584:DP6587)=0,"none",HLOOKUP(R6585,Y6585:DP6587,3,FALSE))</f>
        <v>none</v>
      </c>
      <c r="S6587" s="99" t="str">
        <f t="shared" ref="S6587" si="17429">IF(COUNTA(Y6584:DP6587)=0,"none",HLOOKUP(S6584,Y6584:DP6587,4,FALSE))</f>
        <v>none</v>
      </c>
      <c r="T6587" s="100"/>
      <c r="U6587" s="100" t="str">
        <f t="array" ref="U6587">IF(COUNTA(Y6584:DP6587)=0,"none",IF($U$2="WAHR",$W$3,Abfrage!$F$4))</f>
        <v>none</v>
      </c>
      <c r="V6587" s="100" t="str">
        <f t="array" ref="V6587">IF(COUNTA(Y6584:DP6587)=0,"none",IF($U$2="WAHR",$W$3,Abfrage!$F$4))</f>
        <v>none</v>
      </c>
      <c r="W6587" s="100" t="str">
        <f t="array" ref="W6587">IF(COUNTA(Y6584:DP6587)=0,"none",IF($U$2="WAHR",$W$3,Abfrage!$F$4))</f>
        <v>none</v>
      </c>
      <c r="X6587" s="109"/>
    </row>
    <row r="6588" spans="2:25">
      <c r="B6588" s="75" t="s">
        <v>4021</v>
      </c>
      <c r="C6588" s="76">
        <v>1000413313</v>
      </c>
      <c r="D6588" s="75" t="s">
        <v>95</v>
      </c>
      <c r="E6588" s="75" t="s">
        <v>148</v>
      </c>
      <c r="F6588" s="75" t="s">
        <v>96</v>
      </c>
      <c r="G6588" s="75" t="s">
        <v>96</v>
      </c>
      <c r="H6588" s="75" t="s">
        <v>50</v>
      </c>
      <c r="I6588" s="75" t="s">
        <v>51</v>
      </c>
      <c r="J6588" s="75" t="s">
        <v>4022</v>
      </c>
      <c r="K6588" s="75" t="s">
        <v>331</v>
      </c>
      <c r="L6588" s="75" t="s">
        <v>652</v>
      </c>
      <c r="M6588" s="75" t="s">
        <v>313</v>
      </c>
      <c r="N6588" s="75" t="s">
        <v>306</v>
      </c>
      <c r="O6588" s="75" t="s">
        <v>306</v>
      </c>
      <c r="P6588" s="76" t="s">
        <v>306</v>
      </c>
      <c r="Q6588" s="216"/>
      <c r="R6588" s="77">
        <f t="shared" ref="R6588" si="17430">IF(COUNTA(Y6588:DP6591)=0,"01.01.1900",INDEX(Y6588:DP6588,MATCH(R6589,Y6589:DP6589,0)))</f>
        <v>44501</v>
      </c>
      <c r="S6588" s="78">
        <f t="shared" ref="S6588" si="17431">IF(COUNTA(Y6588:DP6591)=0,"01.01.1900",MAX(Y6588:DP6588))</f>
        <v>44501</v>
      </c>
      <c r="T6588" s="79"/>
      <c r="U6588" s="80" t="str">
        <f t="array" ref="U6588">IF(COUNTA(Y6588:DP6591)=0,"01.01.1900",IF(ISERROR(HLOOKUP(U6591,Y6591:DP6591,1,FALSE)),"01.01.1900",INDEX(Y6588:DP6588,MATCH(U6589&amp;U6591,Y6589:DP6589&amp;Y6591:DP6591,0))))</f>
        <v>01.01.1900</v>
      </c>
      <c r="V6588" s="81">
        <f t="shared" ref="V6588" si="17432">IF(COUNTA(Y6588:DP6591)=0,"01.01.1900",_xlfn.MAXIFS(Y6588:DP6588,Y6591:DP6591,V6591))</f>
        <v>0</v>
      </c>
      <c r="W6588" s="82"/>
      <c r="X6588" s="106"/>
      <c r="Y6588" s="141">
        <v>44501</v>
      </c>
    </row>
    <row r="6589" spans="2:25">
      <c r="B6589" s="83"/>
      <c r="C6589" s="84"/>
      <c r="D6589" s="83"/>
      <c r="E6589" s="83"/>
      <c r="F6589" s="83"/>
      <c r="G6589" s="83"/>
      <c r="H6589" s="83"/>
      <c r="I6589" s="83"/>
      <c r="J6589" s="83"/>
      <c r="K6589" s="83"/>
      <c r="L6589" s="83"/>
      <c r="M6589" s="83"/>
      <c r="N6589" s="83"/>
      <c r="O6589" s="83"/>
      <c r="P6589" s="84"/>
      <c r="Q6589" s="217"/>
      <c r="R6589" s="85">
        <f t="shared" ref="R6589" si="17433">IF(COUNTA(Y6588:DP6591)=0,0,MIN(Y6589:DP6589))</f>
        <v>0.1615</v>
      </c>
      <c r="S6589" s="86">
        <f t="shared" ref="S6589" si="17434">IF(COUNTA(Y6588:DP6591)=0,0,HLOOKUP(S6588,Y6588:DP6591,2,FALSE))</f>
        <v>0.1615</v>
      </c>
      <c r="T6589" s="87">
        <f t="shared" ref="T6589" si="17435">IF(COUNTA(Y6588:DP6591)=0,0,AVERAGE(Y6589:DP6589))</f>
        <v>0.1615</v>
      </c>
      <c r="U6589" s="88">
        <f t="shared" ref="U6589" si="17436">IF(COUNTA(Y6588:DP6591)=0,0,_xlfn.MINIFS(Y6589:DP6589,Y6591:DP6591,U6591))</f>
        <v>0</v>
      </c>
      <c r="V6589" s="89">
        <f t="array" ref="V6589">IF(COUNTA(Y6588:DP6591)=0,0,IF(ISERROR(HLOOKUP(V6591,Y6591:DP6591,1,FALSE)),0,INDEX(Y6589:DP6589,MATCH(V6588&amp;V6591,Y6588:DP6588&amp;Y6591:DP6591,0))))</f>
        <v>0</v>
      </c>
      <c r="W6589" s="90">
        <f t="array" ref="W6589">IF(COUNTA(Y6588:DP6591)=0,0,IF(ISERROR(HLOOKUP(W6591,Y6591:DP6591,1,FALSE)),0,AVERAGEIF(Y6591:DP6591,$W6591,Y6589:DP6589)))</f>
        <v>0</v>
      </c>
      <c r="X6589" s="107"/>
      <c r="Y6589" s="142">
        <v>0.1615</v>
      </c>
    </row>
    <row r="6590" spans="2:25">
      <c r="B6590" s="83"/>
      <c r="C6590" s="84"/>
      <c r="D6590" s="83"/>
      <c r="E6590" s="83"/>
      <c r="F6590" s="83"/>
      <c r="G6590" s="83"/>
      <c r="H6590" s="83"/>
      <c r="I6590" s="83"/>
      <c r="J6590" s="83"/>
      <c r="K6590" s="83"/>
      <c r="L6590" s="83"/>
      <c r="M6590" s="83"/>
      <c r="N6590" s="83"/>
      <c r="O6590" s="83"/>
      <c r="P6590" s="84"/>
      <c r="Q6590" s="217"/>
      <c r="R6590" s="91">
        <f t="shared" ref="R6590" si="17437">IF(COUNTA(Y6588:DP6591)=0,0,HLOOKUP(R6589,Y6589:DP6591,2,FALSE))</f>
        <v>1000</v>
      </c>
      <c r="S6590" s="92">
        <f t="shared" ref="S6590" si="17438">IF(COUNTA(Y6588:DP6591)=0,0,HLOOKUP(S6588,Y6588:DP6591,3,FALSE))</f>
        <v>1000</v>
      </c>
      <c r="T6590" s="93"/>
      <c r="U6590" s="94">
        <f t="array" ref="U6590">IF(COUNTA(Y6588:DP6591)=0,0,IF(ISERROR(HLOOKUP(U6591,Y6591:DP6591,1,FALSE)),0,INDEX(Y6590:DP6590,MATCH(U6589&amp;U6591,Y6589:DP6589&amp;Y6591:DP6591,0))))</f>
        <v>0</v>
      </c>
      <c r="V6590" s="94">
        <f t="array" ref="V6590">IF(COUNTA(Y6588:DP6591)=0,0,IF(ISERROR(HLOOKUP(V6591,Y6591:DP6591,1,FALSE)),0,INDEX(Y6590:DP6590,MATCH(V6589&amp;V6591,Y6589:DP6589&amp;Y6591:DP6591,0))))</f>
        <v>0</v>
      </c>
      <c r="W6590" s="95"/>
      <c r="X6590" s="108"/>
      <c r="Y6590" s="143">
        <v>1000</v>
      </c>
    </row>
    <row r="6591" spans="2:25" ht="13.9" thickBot="1">
      <c r="B6591" s="96"/>
      <c r="C6591" s="97"/>
      <c r="D6591" s="96"/>
      <c r="E6591" s="96"/>
      <c r="F6591" s="96"/>
      <c r="G6591" s="96"/>
      <c r="H6591" s="96"/>
      <c r="I6591" s="96"/>
      <c r="J6591" s="96"/>
      <c r="K6591" s="96"/>
      <c r="L6591" s="96"/>
      <c r="M6591" s="96"/>
      <c r="N6591" s="96"/>
      <c r="O6591" s="96"/>
      <c r="P6591" s="97"/>
      <c r="Q6591" s="218"/>
      <c r="R6591" s="98" t="str">
        <f t="shared" ref="R6591" si="17439">IF(COUNTA(Y6588:DP6591)=0,"none",HLOOKUP(R6589,Y6589:DP6591,3,FALSE))</f>
        <v>www (-15%)</v>
      </c>
      <c r="S6591" s="99" t="str">
        <f t="shared" ref="S6591" si="17440">IF(COUNTA(Y6588:DP6591)=0,"none",HLOOKUP(S6588,Y6588:DP6591,4,FALSE))</f>
        <v>www (-15%)</v>
      </c>
      <c r="T6591" s="100"/>
      <c r="U6591" s="100">
        <f t="array" ref="U6591">IF(COUNTA(Y6588:DP6591)=0,"none",IF($U$2="WAHR",$W$3,Abfrage!$F$4))</f>
        <v>0</v>
      </c>
      <c r="V6591" s="100">
        <f t="array" ref="V6591">IF(COUNTA(Y6588:DP6591)=0,"none",IF($U$2="WAHR",$W$3,Abfrage!$F$4))</f>
        <v>0</v>
      </c>
      <c r="W6591" s="100">
        <f t="array" ref="W6591">IF(COUNTA(Y6588:DP6591)=0,"none",IF($U$2="WAHR",$W$3,Abfrage!$F$4))</f>
        <v>0</v>
      </c>
      <c r="X6591" s="109"/>
      <c r="Y6591" s="144" t="s">
        <v>354</v>
      </c>
    </row>
    <row r="6592" spans="2:25">
      <c r="B6592" s="75" t="s">
        <v>4023</v>
      </c>
      <c r="C6592" s="76">
        <v>1000413314</v>
      </c>
      <c r="D6592" s="75" t="s">
        <v>95</v>
      </c>
      <c r="E6592" s="75" t="s">
        <v>148</v>
      </c>
      <c r="F6592" s="75" t="s">
        <v>96</v>
      </c>
      <c r="G6592" s="75" t="s">
        <v>96</v>
      </c>
      <c r="H6592" s="75" t="s">
        <v>50</v>
      </c>
      <c r="I6592" s="75" t="s">
        <v>51</v>
      </c>
      <c r="J6592" s="75" t="s">
        <v>4024</v>
      </c>
      <c r="K6592" s="75" t="s">
        <v>4025</v>
      </c>
      <c r="L6592" s="75" t="s">
        <v>331</v>
      </c>
      <c r="M6592" s="75" t="s">
        <v>313</v>
      </c>
      <c r="N6592" s="75" t="s">
        <v>306</v>
      </c>
      <c r="O6592" s="75" t="s">
        <v>306</v>
      </c>
      <c r="P6592" s="76" t="s">
        <v>306</v>
      </c>
      <c r="Q6592" s="216"/>
      <c r="R6592" s="77">
        <f t="shared" ref="R6592" si="17441">IF(COUNTA(Y6592:DP6595)=0,"01.01.1900",INDEX(Y6592:DP6592,MATCH(R6593,Y6593:DP6593,0)))</f>
        <v>44501</v>
      </c>
      <c r="S6592" s="78">
        <f t="shared" ref="S6592" si="17442">IF(COUNTA(Y6592:DP6595)=0,"01.01.1900",MAX(Y6592:DP6592))</f>
        <v>44501</v>
      </c>
      <c r="T6592" s="79"/>
      <c r="U6592" s="80" t="str">
        <f t="array" ref="U6592">IF(COUNTA(Y6592:DP6595)=0,"01.01.1900",IF(ISERROR(HLOOKUP(U6595,Y6595:DP6595,1,FALSE)),"01.01.1900",INDEX(Y6592:DP6592,MATCH(U6593&amp;U6595,Y6593:DP6593&amp;Y6595:DP6595,0))))</f>
        <v>01.01.1900</v>
      </c>
      <c r="V6592" s="81">
        <f t="shared" ref="V6592" si="17443">IF(COUNTA(Y6592:DP6595)=0,"01.01.1900",_xlfn.MAXIFS(Y6592:DP6592,Y6595:DP6595,V6595))</f>
        <v>0</v>
      </c>
      <c r="W6592" s="82"/>
      <c r="X6592" s="106"/>
      <c r="Y6592" s="141">
        <v>44501</v>
      </c>
    </row>
    <row r="6593" spans="2:25">
      <c r="B6593" s="83"/>
      <c r="C6593" s="84"/>
      <c r="D6593" s="83"/>
      <c r="E6593" s="83"/>
      <c r="F6593" s="83"/>
      <c r="G6593" s="83"/>
      <c r="H6593" s="83"/>
      <c r="I6593" s="83"/>
      <c r="J6593" s="83"/>
      <c r="K6593" s="83"/>
      <c r="L6593" s="83"/>
      <c r="M6593" s="83"/>
      <c r="N6593" s="83"/>
      <c r="O6593" s="83"/>
      <c r="P6593" s="84"/>
      <c r="Q6593" s="217"/>
      <c r="R6593" s="85">
        <f t="shared" ref="R6593" si="17444">IF(COUNTA(Y6592:DP6595)=0,0,MIN(Y6593:DP6593))</f>
        <v>0.221</v>
      </c>
      <c r="S6593" s="86">
        <f t="shared" ref="S6593" si="17445">IF(COUNTA(Y6592:DP6595)=0,0,HLOOKUP(S6592,Y6592:DP6595,2,FALSE))</f>
        <v>0.221</v>
      </c>
      <c r="T6593" s="87">
        <f t="shared" ref="T6593" si="17446">IF(COUNTA(Y6592:DP6595)=0,0,AVERAGE(Y6593:DP6593))</f>
        <v>0.221</v>
      </c>
      <c r="U6593" s="88">
        <f t="shared" ref="U6593" si="17447">IF(COUNTA(Y6592:DP6595)=0,0,_xlfn.MINIFS(Y6593:DP6593,Y6595:DP6595,U6595))</f>
        <v>0</v>
      </c>
      <c r="V6593" s="89">
        <f t="array" ref="V6593">IF(COUNTA(Y6592:DP6595)=0,0,IF(ISERROR(HLOOKUP(V6595,Y6595:DP6595,1,FALSE)),0,INDEX(Y6593:DP6593,MATCH(V6592&amp;V6595,Y6592:DP6592&amp;Y6595:DP6595,0))))</f>
        <v>0</v>
      </c>
      <c r="W6593" s="90">
        <f t="array" ref="W6593">IF(COUNTA(Y6592:DP6595)=0,0,IF(ISERROR(HLOOKUP(W6595,Y6595:DP6595,1,FALSE)),0,AVERAGEIF(Y6595:DP6595,$W6595,Y6593:DP6593)))</f>
        <v>0</v>
      </c>
      <c r="X6593" s="107"/>
      <c r="Y6593" s="142">
        <v>0.221</v>
      </c>
    </row>
    <row r="6594" spans="2:25">
      <c r="B6594" s="83"/>
      <c r="C6594" s="84"/>
      <c r="D6594" s="83"/>
      <c r="E6594" s="83"/>
      <c r="F6594" s="83"/>
      <c r="G6594" s="83"/>
      <c r="H6594" s="83"/>
      <c r="I6594" s="83"/>
      <c r="J6594" s="83"/>
      <c r="K6594" s="83"/>
      <c r="L6594" s="83"/>
      <c r="M6594" s="83"/>
      <c r="N6594" s="83"/>
      <c r="O6594" s="83"/>
      <c r="P6594" s="84"/>
      <c r="Q6594" s="217"/>
      <c r="R6594" s="91">
        <f t="shared" ref="R6594" si="17448">IF(COUNTA(Y6592:DP6595)=0,0,HLOOKUP(R6593,Y6593:DP6595,2,FALSE))</f>
        <v>1000</v>
      </c>
      <c r="S6594" s="92">
        <f t="shared" ref="S6594" si="17449">IF(COUNTA(Y6592:DP6595)=0,0,HLOOKUP(S6592,Y6592:DP6595,3,FALSE))</f>
        <v>1000</v>
      </c>
      <c r="T6594" s="93"/>
      <c r="U6594" s="94">
        <f t="array" ref="U6594">IF(COUNTA(Y6592:DP6595)=0,0,IF(ISERROR(HLOOKUP(U6595,Y6595:DP6595,1,FALSE)),0,INDEX(Y6594:DP6594,MATCH(U6593&amp;U6595,Y6593:DP6593&amp;Y6595:DP6595,0))))</f>
        <v>0</v>
      </c>
      <c r="V6594" s="94">
        <f t="array" ref="V6594">IF(COUNTA(Y6592:DP6595)=0,0,IF(ISERROR(HLOOKUP(V6595,Y6595:DP6595,1,FALSE)),0,INDEX(Y6594:DP6594,MATCH(V6593&amp;V6595,Y6593:DP6593&amp;Y6595:DP6595,0))))</f>
        <v>0</v>
      </c>
      <c r="W6594" s="95"/>
      <c r="X6594" s="108"/>
      <c r="Y6594" s="143">
        <v>1000</v>
      </c>
    </row>
    <row r="6595" spans="2:25" ht="13.9" thickBot="1">
      <c r="B6595" s="96"/>
      <c r="C6595" s="97"/>
      <c r="D6595" s="96"/>
      <c r="E6595" s="96"/>
      <c r="F6595" s="96"/>
      <c r="G6595" s="96"/>
      <c r="H6595" s="96"/>
      <c r="I6595" s="96"/>
      <c r="J6595" s="96"/>
      <c r="K6595" s="96"/>
      <c r="L6595" s="96"/>
      <c r="M6595" s="96"/>
      <c r="N6595" s="96"/>
      <c r="O6595" s="96"/>
      <c r="P6595" s="97"/>
      <c r="Q6595" s="218"/>
      <c r="R6595" s="98" t="str">
        <f t="shared" ref="R6595" si="17450">IF(COUNTA(Y6592:DP6595)=0,"none",HLOOKUP(R6593,Y6593:DP6595,3,FALSE))</f>
        <v>www (-15%)</v>
      </c>
      <c r="S6595" s="99" t="str">
        <f t="shared" ref="S6595" si="17451">IF(COUNTA(Y6592:DP6595)=0,"none",HLOOKUP(S6592,Y6592:DP6595,4,FALSE))</f>
        <v>www (-15%)</v>
      </c>
      <c r="T6595" s="100"/>
      <c r="U6595" s="100">
        <f t="array" ref="U6595">IF(COUNTA(Y6592:DP6595)=0,"none",IF($U$2="WAHR",$W$3,Abfrage!$F$4))</f>
        <v>0</v>
      </c>
      <c r="V6595" s="100">
        <f t="array" ref="V6595">IF(COUNTA(Y6592:DP6595)=0,"none",IF($U$2="WAHR",$W$3,Abfrage!$F$4))</f>
        <v>0</v>
      </c>
      <c r="W6595" s="100">
        <f t="array" ref="W6595">IF(COUNTA(Y6592:DP6595)=0,"none",IF($U$2="WAHR",$W$3,Abfrage!$F$4))</f>
        <v>0</v>
      </c>
      <c r="X6595" s="109"/>
      <c r="Y6595" s="144" t="s">
        <v>354</v>
      </c>
    </row>
    <row r="6596" spans="2:25">
      <c r="B6596" s="75" t="s">
        <v>4026</v>
      </c>
      <c r="C6596" s="76">
        <v>1000426308</v>
      </c>
      <c r="D6596" s="75" t="s">
        <v>95</v>
      </c>
      <c r="E6596" s="75" t="s">
        <v>96</v>
      </c>
      <c r="F6596" s="75" t="s">
        <v>97</v>
      </c>
      <c r="G6596" s="75" t="s">
        <v>4027</v>
      </c>
      <c r="H6596" s="75" t="e">
        <v>#N/A</v>
      </c>
      <c r="I6596" s="75" t="s">
        <v>51</v>
      </c>
      <c r="J6596" s="75" t="s">
        <v>4028</v>
      </c>
      <c r="K6596" s="75" t="s">
        <v>306</v>
      </c>
      <c r="L6596" s="75" t="s">
        <v>306</v>
      </c>
      <c r="M6596" s="75" t="s">
        <v>313</v>
      </c>
      <c r="N6596" s="75" t="s">
        <v>321</v>
      </c>
      <c r="O6596" s="75" t="s">
        <v>315</v>
      </c>
      <c r="P6596" s="76" t="s">
        <v>306</v>
      </c>
      <c r="Q6596" s="216"/>
      <c r="R6596" s="77" t="str">
        <f t="shared" ref="R6596" si="17452">IF(COUNTA(Y6596:DP6599)=0,"01.01.1900",INDEX(Y6596:DP6596,MATCH(R6597,Y6597:DP6597,0)))</f>
        <v>01.01.1900</v>
      </c>
      <c r="S6596" s="78" t="str">
        <f t="shared" ref="S6596" si="17453">IF(COUNTA(Y6596:DP6599)=0,"01.01.1900",MAX(Y6596:DP6596))</f>
        <v>01.01.1900</v>
      </c>
      <c r="T6596" s="79"/>
      <c r="U6596" s="80" t="str">
        <f t="array" ref="U6596">IF(COUNTA(Y6596:DP6599)=0,"01.01.1900",IF(ISERROR(HLOOKUP(U6599,Y6599:DP6599,1,FALSE)),"01.01.1900",INDEX(Y6596:DP6596,MATCH(U6597&amp;U6599,Y6597:DP6597&amp;Y6599:DP6599,0))))</f>
        <v>01.01.1900</v>
      </c>
      <c r="V6596" s="81" t="str">
        <f t="shared" ref="V6596" si="17454">IF(COUNTA(Y6596:DP6599)=0,"01.01.1900",_xlfn.MAXIFS(Y6596:DP6596,Y6599:DP6599,V6599))</f>
        <v>01.01.1900</v>
      </c>
      <c r="W6596" s="82"/>
      <c r="X6596" s="106"/>
    </row>
    <row r="6597" spans="2:25">
      <c r="B6597" s="83"/>
      <c r="C6597" s="84"/>
      <c r="D6597" s="83"/>
      <c r="E6597" s="83"/>
      <c r="F6597" s="83"/>
      <c r="G6597" s="83"/>
      <c r="H6597" s="83"/>
      <c r="I6597" s="83"/>
      <c r="J6597" s="83"/>
      <c r="K6597" s="83"/>
      <c r="L6597" s="83"/>
      <c r="M6597" s="83"/>
      <c r="N6597" s="83"/>
      <c r="O6597" s="83"/>
      <c r="P6597" s="84"/>
      <c r="Q6597" s="217"/>
      <c r="R6597" s="85">
        <f t="shared" ref="R6597" si="17455">IF(COUNTA(Y6596:DP6599)=0,0,MIN(Y6597:DP6597))</f>
        <v>0</v>
      </c>
      <c r="S6597" s="86">
        <f t="shared" ref="S6597" si="17456">IF(COUNTA(Y6596:DP6599)=0,0,HLOOKUP(S6596,Y6596:DP6599,2,FALSE))</f>
        <v>0</v>
      </c>
      <c r="T6597" s="87">
        <f t="shared" ref="T6597" si="17457">IF(COUNTA(Y6596:DP6599)=0,0,AVERAGE(Y6597:DP6597))</f>
        <v>0</v>
      </c>
      <c r="U6597" s="88">
        <f t="shared" ref="U6597" si="17458">IF(COUNTA(Y6596:DP6599)=0,0,_xlfn.MINIFS(Y6597:DP6597,Y6599:DP6599,U6599))</f>
        <v>0</v>
      </c>
      <c r="V6597" s="89">
        <f t="array" ref="V6597">IF(COUNTA(Y6596:DP6599)=0,0,IF(ISERROR(HLOOKUP(V6599,Y6599:DP6599,1,FALSE)),0,INDEX(Y6597:DP6597,MATCH(V6596&amp;V6599,Y6596:DP6596&amp;Y6599:DP6599,0))))</f>
        <v>0</v>
      </c>
      <c r="W6597" s="90">
        <f t="array" ref="W6597">IF(COUNTA(Y6596:DP6599)=0,0,IF(ISERROR(HLOOKUP(W6599,Y6599:DP6599,1,FALSE)),0,AVERAGEIF(Y6599:DP6599,$W6599,Y6597:DP6597)))</f>
        <v>0</v>
      </c>
      <c r="X6597" s="107"/>
    </row>
    <row r="6598" spans="2:25">
      <c r="B6598" s="83"/>
      <c r="C6598" s="84"/>
      <c r="D6598" s="83"/>
      <c r="E6598" s="83"/>
      <c r="F6598" s="83"/>
      <c r="G6598" s="83"/>
      <c r="H6598" s="83"/>
      <c r="I6598" s="83"/>
      <c r="J6598" s="83"/>
      <c r="K6598" s="83"/>
      <c r="L6598" s="83"/>
      <c r="M6598" s="83"/>
      <c r="N6598" s="83"/>
      <c r="O6598" s="83"/>
      <c r="P6598" s="84"/>
      <c r="Q6598" s="217"/>
      <c r="R6598" s="91">
        <f t="shared" ref="R6598" si="17459">IF(COUNTA(Y6596:DP6599)=0,0,HLOOKUP(R6597,Y6597:DP6599,2,FALSE))</f>
        <v>0</v>
      </c>
      <c r="S6598" s="92">
        <f t="shared" ref="S6598" si="17460">IF(COUNTA(Y6596:DP6599)=0,0,HLOOKUP(S6596,Y6596:DP6599,3,FALSE))</f>
        <v>0</v>
      </c>
      <c r="T6598" s="93"/>
      <c r="U6598" s="94">
        <f t="array" ref="U6598">IF(COUNTA(Y6596:DP6599)=0,0,IF(ISERROR(HLOOKUP(U6599,Y6599:DP6599,1,FALSE)),0,INDEX(Y6598:DP6598,MATCH(U6597&amp;U6599,Y6597:DP6597&amp;Y6599:DP6599,0))))</f>
        <v>0</v>
      </c>
      <c r="V6598" s="94">
        <f t="array" ref="V6598">IF(COUNTA(Y6596:DP6599)=0,0,IF(ISERROR(HLOOKUP(V6599,Y6599:DP6599,1,FALSE)),0,INDEX(Y6598:DP6598,MATCH(V6597&amp;V6599,Y6597:DP6597&amp;Y6599:DP6599,0))))</f>
        <v>0</v>
      </c>
      <c r="W6598" s="95"/>
      <c r="X6598" s="108"/>
    </row>
    <row r="6599" spans="2:25" ht="13.9" thickBot="1">
      <c r="B6599" s="96"/>
      <c r="C6599" s="97"/>
      <c r="D6599" s="96"/>
      <c r="E6599" s="96"/>
      <c r="F6599" s="96"/>
      <c r="G6599" s="96"/>
      <c r="H6599" s="96"/>
      <c r="I6599" s="96"/>
      <c r="J6599" s="96"/>
      <c r="K6599" s="96"/>
      <c r="L6599" s="96"/>
      <c r="M6599" s="96"/>
      <c r="N6599" s="96"/>
      <c r="O6599" s="96"/>
      <c r="P6599" s="97"/>
      <c r="Q6599" s="218"/>
      <c r="R6599" s="98" t="str">
        <f t="shared" ref="R6599" si="17461">IF(COUNTA(Y6596:DP6599)=0,"none",HLOOKUP(R6597,Y6597:DP6599,3,FALSE))</f>
        <v>none</v>
      </c>
      <c r="S6599" s="99" t="str">
        <f t="shared" ref="S6599" si="17462">IF(COUNTA(Y6596:DP6599)=0,"none",HLOOKUP(S6596,Y6596:DP6599,4,FALSE))</f>
        <v>none</v>
      </c>
      <c r="T6599" s="100"/>
      <c r="U6599" s="100" t="str">
        <f t="array" ref="U6599">IF(COUNTA(Y6596:DP6599)=0,"none",IF($U$2="WAHR",$W$3,Abfrage!$F$4))</f>
        <v>none</v>
      </c>
      <c r="V6599" s="100" t="str">
        <f t="array" ref="V6599">IF(COUNTA(Y6596:DP6599)=0,"none",IF($U$2="WAHR",$W$3,Abfrage!$F$4))</f>
        <v>none</v>
      </c>
      <c r="W6599" s="100" t="str">
        <f t="array" ref="W6599">IF(COUNTA(Y6596:DP6599)=0,"none",IF($U$2="WAHR",$W$3,Abfrage!$F$4))</f>
        <v>none</v>
      </c>
      <c r="X6599" s="109"/>
    </row>
    <row r="6600" spans="2:25">
      <c r="B6600" s="75" t="s">
        <v>4029</v>
      </c>
      <c r="C6600" s="76">
        <v>1000272068</v>
      </c>
      <c r="D6600" s="75" t="s">
        <v>89</v>
      </c>
      <c r="E6600" s="75" t="s">
        <v>406</v>
      </c>
      <c r="F6600" s="75" t="s">
        <v>1232</v>
      </c>
      <c r="G6600" s="75" t="s">
        <v>1232</v>
      </c>
      <c r="H6600" s="75" t="e">
        <v>#N/A</v>
      </c>
      <c r="I6600" s="75" t="s">
        <v>79</v>
      </c>
      <c r="J6600" s="75" t="s">
        <v>4030</v>
      </c>
      <c r="K6600" s="75" t="s">
        <v>306</v>
      </c>
      <c r="L6600" s="75" t="s">
        <v>306</v>
      </c>
      <c r="M6600" s="75" t="s">
        <v>307</v>
      </c>
      <c r="N6600" s="75" t="s">
        <v>352</v>
      </c>
      <c r="O6600" s="75" t="s">
        <v>540</v>
      </c>
      <c r="P6600" s="76" t="s">
        <v>528</v>
      </c>
      <c r="Q6600" s="216"/>
      <c r="R6600" s="77" t="str">
        <f t="shared" ref="R6600" si="17463">IF(COUNTA(Y6600:DP6603)=0,"01.01.1900",INDEX(Y6600:DP6600,MATCH(R6601,Y6601:DP6601,0)))</f>
        <v>01.01.1900</v>
      </c>
      <c r="S6600" s="78" t="str">
        <f t="shared" ref="S6600" si="17464">IF(COUNTA(Y6600:DP6603)=0,"01.01.1900",MAX(Y6600:DP6600))</f>
        <v>01.01.1900</v>
      </c>
      <c r="T6600" s="79"/>
      <c r="U6600" s="80" t="str">
        <f t="array" ref="U6600">IF(COUNTA(Y6600:DP6603)=0,"01.01.1900",IF(ISERROR(HLOOKUP(U6603,Y6603:DP6603,1,FALSE)),"01.01.1900",INDEX(Y6600:DP6600,MATCH(U6601&amp;U6603,Y6601:DP6601&amp;Y6603:DP6603,0))))</f>
        <v>01.01.1900</v>
      </c>
      <c r="V6600" s="81" t="str">
        <f t="shared" ref="V6600" si="17465">IF(COUNTA(Y6600:DP6603)=0,"01.01.1900",_xlfn.MAXIFS(Y6600:DP6600,Y6603:DP6603,V6603))</f>
        <v>01.01.1900</v>
      </c>
      <c r="W6600" s="82"/>
      <c r="X6600" s="106"/>
    </row>
    <row r="6601" spans="2:25">
      <c r="B6601" s="83"/>
      <c r="C6601" s="84"/>
      <c r="D6601" s="83"/>
      <c r="E6601" s="83"/>
      <c r="F6601" s="83"/>
      <c r="G6601" s="83"/>
      <c r="H6601" s="83"/>
      <c r="I6601" s="83"/>
      <c r="J6601" s="83"/>
      <c r="K6601" s="83"/>
      <c r="L6601" s="83"/>
      <c r="M6601" s="83"/>
      <c r="N6601" s="83"/>
      <c r="O6601" s="83"/>
      <c r="P6601" s="84"/>
      <c r="Q6601" s="217"/>
      <c r="R6601" s="85">
        <f t="shared" ref="R6601" si="17466">IF(COUNTA(Y6600:DP6603)=0,0,MIN(Y6601:DP6601))</f>
        <v>0</v>
      </c>
      <c r="S6601" s="86">
        <f t="shared" ref="S6601" si="17467">IF(COUNTA(Y6600:DP6603)=0,0,HLOOKUP(S6600,Y6600:DP6603,2,FALSE))</f>
        <v>0</v>
      </c>
      <c r="T6601" s="87">
        <f t="shared" ref="T6601" si="17468">IF(COUNTA(Y6600:DP6603)=0,0,AVERAGE(Y6601:DP6601))</f>
        <v>0</v>
      </c>
      <c r="U6601" s="88">
        <f t="shared" ref="U6601" si="17469">IF(COUNTA(Y6600:DP6603)=0,0,_xlfn.MINIFS(Y6601:DP6601,Y6603:DP6603,U6603))</f>
        <v>0</v>
      </c>
      <c r="V6601" s="89">
        <f t="array" ref="V6601">IF(COUNTA(Y6600:DP6603)=0,0,IF(ISERROR(HLOOKUP(V6603,Y6603:DP6603,1,FALSE)),0,INDEX(Y6601:DP6601,MATCH(V6600&amp;V6603,Y6600:DP6600&amp;Y6603:DP6603,0))))</f>
        <v>0</v>
      </c>
      <c r="W6601" s="90">
        <f t="array" ref="W6601">IF(COUNTA(Y6600:DP6603)=0,0,IF(ISERROR(HLOOKUP(W6603,Y6603:DP6603,1,FALSE)),0,AVERAGEIF(Y6603:DP6603,$W6603,Y6601:DP6601)))</f>
        <v>0</v>
      </c>
      <c r="X6601" s="107"/>
    </row>
    <row r="6602" spans="2:25">
      <c r="B6602" s="83"/>
      <c r="C6602" s="84"/>
      <c r="D6602" s="83"/>
      <c r="E6602" s="83"/>
      <c r="F6602" s="83"/>
      <c r="G6602" s="83"/>
      <c r="H6602" s="83"/>
      <c r="I6602" s="83"/>
      <c r="J6602" s="83"/>
      <c r="K6602" s="83"/>
      <c r="L6602" s="83"/>
      <c r="M6602" s="83"/>
      <c r="N6602" s="83"/>
      <c r="O6602" s="83"/>
      <c r="P6602" s="84"/>
      <c r="Q6602" s="217"/>
      <c r="R6602" s="91">
        <f t="shared" ref="R6602" si="17470">IF(COUNTA(Y6600:DP6603)=0,0,HLOOKUP(R6601,Y6601:DP6603,2,FALSE))</f>
        <v>0</v>
      </c>
      <c r="S6602" s="92">
        <f t="shared" ref="S6602" si="17471">IF(COUNTA(Y6600:DP6603)=0,0,HLOOKUP(S6600,Y6600:DP6603,3,FALSE))</f>
        <v>0</v>
      </c>
      <c r="T6602" s="93"/>
      <c r="U6602" s="94">
        <f t="array" ref="U6602">IF(COUNTA(Y6600:DP6603)=0,0,IF(ISERROR(HLOOKUP(U6603,Y6603:DP6603,1,FALSE)),0,INDEX(Y6602:DP6602,MATCH(U6601&amp;U6603,Y6601:DP6601&amp;Y6603:DP6603,0))))</f>
        <v>0</v>
      </c>
      <c r="V6602" s="94">
        <f t="array" ref="V6602">IF(COUNTA(Y6600:DP6603)=0,0,IF(ISERROR(HLOOKUP(V6603,Y6603:DP6603,1,FALSE)),0,INDEX(Y6602:DP6602,MATCH(V6601&amp;V6603,Y6601:DP6601&amp;Y6603:DP6603,0))))</f>
        <v>0</v>
      </c>
      <c r="W6602" s="95"/>
      <c r="X6602" s="108"/>
    </row>
    <row r="6603" spans="2:25" ht="13.9" thickBot="1">
      <c r="B6603" s="96"/>
      <c r="C6603" s="97"/>
      <c r="D6603" s="96"/>
      <c r="E6603" s="96"/>
      <c r="F6603" s="96"/>
      <c r="G6603" s="96"/>
      <c r="H6603" s="96"/>
      <c r="I6603" s="96"/>
      <c r="J6603" s="96"/>
      <c r="K6603" s="96"/>
      <c r="L6603" s="96"/>
      <c r="M6603" s="96"/>
      <c r="N6603" s="96"/>
      <c r="O6603" s="96"/>
      <c r="P6603" s="97"/>
      <c r="Q6603" s="218"/>
      <c r="R6603" s="98" t="str">
        <f t="shared" ref="R6603" si="17472">IF(COUNTA(Y6600:DP6603)=0,"none",HLOOKUP(R6601,Y6601:DP6603,3,FALSE))</f>
        <v>none</v>
      </c>
      <c r="S6603" s="99" t="str">
        <f t="shared" ref="S6603" si="17473">IF(COUNTA(Y6600:DP6603)=0,"none",HLOOKUP(S6600,Y6600:DP6603,4,FALSE))</f>
        <v>none</v>
      </c>
      <c r="T6603" s="100"/>
      <c r="U6603" s="100" t="str">
        <f t="array" ref="U6603">IF(COUNTA(Y6600:DP6603)=0,"none",IF($U$2="WAHR",$W$3,Abfrage!$F$4))</f>
        <v>none</v>
      </c>
      <c r="V6603" s="100" t="str">
        <f t="array" ref="V6603">IF(COUNTA(Y6600:DP6603)=0,"none",IF($U$2="WAHR",$W$3,Abfrage!$F$4))</f>
        <v>none</v>
      </c>
      <c r="W6603" s="100" t="str">
        <f t="array" ref="W6603">IF(COUNTA(Y6600:DP6603)=0,"none",IF($U$2="WAHR",$W$3,Abfrage!$F$4))</f>
        <v>none</v>
      </c>
      <c r="X6603" s="109"/>
    </row>
    <row r="6604" spans="2:25">
      <c r="B6604" s="75" t="s">
        <v>4031</v>
      </c>
      <c r="C6604" s="76"/>
      <c r="D6604" s="75" t="s">
        <v>284</v>
      </c>
      <c r="E6604" s="75" t="s">
        <v>306</v>
      </c>
      <c r="F6604" s="75" t="s">
        <v>97</v>
      </c>
      <c r="G6604" s="75" t="s">
        <v>4032</v>
      </c>
      <c r="H6604" s="75"/>
      <c r="I6604" s="75" t="s">
        <v>4033</v>
      </c>
      <c r="J6604" s="75" t="s">
        <v>306</v>
      </c>
      <c r="K6604" s="75" t="s">
        <v>306</v>
      </c>
      <c r="L6604" s="75" t="s">
        <v>306</v>
      </c>
      <c r="M6604" s="75" t="s">
        <v>306</v>
      </c>
      <c r="N6604" s="75" t="s">
        <v>393</v>
      </c>
      <c r="O6604" s="75" t="s">
        <v>306</v>
      </c>
      <c r="P6604" s="76" t="s">
        <v>306</v>
      </c>
      <c r="Q6604" s="216"/>
      <c r="R6604" s="77" t="str">
        <f t="shared" ref="R6604" si="17474">IF(COUNTA(Y6604:DP6607)=0,"01.01.1900",INDEX(Y6604:DP6604,MATCH(R6605,Y6605:DP6605,0)))</f>
        <v>01.01.1900</v>
      </c>
      <c r="S6604" s="78" t="str">
        <f t="shared" ref="S6604" si="17475">IF(COUNTA(Y6604:DP6607)=0,"01.01.1900",MAX(Y6604:DP6604))</f>
        <v>01.01.1900</v>
      </c>
      <c r="T6604" s="79"/>
      <c r="U6604" s="80" t="str">
        <f t="array" ref="U6604">IF(COUNTA(Y6604:DP6607)=0,"01.01.1900",IF(ISERROR(HLOOKUP(U6607,Y6607:DP6607,1,FALSE)),"01.01.1900",INDEX(Y6604:DP6604,MATCH(U6605&amp;U6607,Y6605:DP6605&amp;Y6607:DP6607,0))))</f>
        <v>01.01.1900</v>
      </c>
      <c r="V6604" s="81" t="str">
        <f t="shared" ref="V6604" si="17476">IF(COUNTA(Y6604:DP6607)=0,"01.01.1900",_xlfn.MAXIFS(Y6604:DP6604,Y6607:DP6607,V6607))</f>
        <v>01.01.1900</v>
      </c>
      <c r="W6604" s="82"/>
      <c r="X6604" s="106"/>
    </row>
    <row r="6605" spans="2:25">
      <c r="B6605" s="83"/>
      <c r="C6605" s="84"/>
      <c r="D6605" s="83"/>
      <c r="E6605" s="83"/>
      <c r="F6605" s="83"/>
      <c r="G6605" s="83"/>
      <c r="H6605" s="83"/>
      <c r="I6605" s="83"/>
      <c r="J6605" s="83"/>
      <c r="K6605" s="83"/>
      <c r="L6605" s="83"/>
      <c r="M6605" s="83"/>
      <c r="N6605" s="83"/>
      <c r="O6605" s="83"/>
      <c r="P6605" s="84"/>
      <c r="Q6605" s="217"/>
      <c r="R6605" s="85">
        <f t="shared" ref="R6605" si="17477">IF(COUNTA(Y6604:DP6607)=0,0,MIN(Y6605:DP6605))</f>
        <v>0</v>
      </c>
      <c r="S6605" s="86">
        <f t="shared" ref="S6605" si="17478">IF(COUNTA(Y6604:DP6607)=0,0,HLOOKUP(S6604,Y6604:DP6607,2,FALSE))</f>
        <v>0</v>
      </c>
      <c r="T6605" s="87">
        <f t="shared" ref="T6605" si="17479">IF(COUNTA(Y6604:DP6607)=0,0,AVERAGE(Y6605:DP6605))</f>
        <v>0</v>
      </c>
      <c r="U6605" s="88">
        <f t="shared" ref="U6605" si="17480">IF(COUNTA(Y6604:DP6607)=0,0,_xlfn.MINIFS(Y6605:DP6605,Y6607:DP6607,U6607))</f>
        <v>0</v>
      </c>
      <c r="V6605" s="89">
        <f t="array" ref="V6605">IF(COUNTA(Y6604:DP6607)=0,0,IF(ISERROR(HLOOKUP(V6607,Y6607:DP6607,1,FALSE)),0,INDEX(Y6605:DP6605,MATCH(V6604&amp;V6607,Y6604:DP6604&amp;Y6607:DP6607,0))))</f>
        <v>0</v>
      </c>
      <c r="W6605" s="90">
        <f t="array" ref="W6605">IF(COUNTA(Y6604:DP6607)=0,0,IF(ISERROR(HLOOKUP(W6607,Y6607:DP6607,1,FALSE)),0,AVERAGEIF(Y6607:DP6607,$W6607,Y6605:DP6605)))</f>
        <v>0</v>
      </c>
      <c r="X6605" s="107"/>
    </row>
    <row r="6606" spans="2:25">
      <c r="B6606" s="83"/>
      <c r="C6606" s="84"/>
      <c r="D6606" s="83"/>
      <c r="E6606" s="83"/>
      <c r="F6606" s="83"/>
      <c r="G6606" s="83"/>
      <c r="H6606" s="83"/>
      <c r="I6606" s="83"/>
      <c r="J6606" s="83"/>
      <c r="K6606" s="83"/>
      <c r="L6606" s="83"/>
      <c r="M6606" s="83"/>
      <c r="N6606" s="83"/>
      <c r="O6606" s="83"/>
      <c r="P6606" s="84"/>
      <c r="Q6606" s="217"/>
      <c r="R6606" s="91">
        <f t="shared" ref="R6606" si="17481">IF(COUNTA(Y6604:DP6607)=0,0,HLOOKUP(R6605,Y6605:DP6607,2,FALSE))</f>
        <v>0</v>
      </c>
      <c r="S6606" s="92">
        <f t="shared" ref="S6606" si="17482">IF(COUNTA(Y6604:DP6607)=0,0,HLOOKUP(S6604,Y6604:DP6607,3,FALSE))</f>
        <v>0</v>
      </c>
      <c r="T6606" s="93"/>
      <c r="U6606" s="94">
        <f t="array" ref="U6606">IF(COUNTA(Y6604:DP6607)=0,0,IF(ISERROR(HLOOKUP(U6607,Y6607:DP6607,1,FALSE)),0,INDEX(Y6606:DP6606,MATCH(U6605&amp;U6607,Y6605:DP6605&amp;Y6607:DP6607,0))))</f>
        <v>0</v>
      </c>
      <c r="V6606" s="94">
        <f t="array" ref="V6606">IF(COUNTA(Y6604:DP6607)=0,0,IF(ISERROR(HLOOKUP(V6607,Y6607:DP6607,1,FALSE)),0,INDEX(Y6606:DP6606,MATCH(V6605&amp;V6607,Y6605:DP6605&amp;Y6607:DP6607,0))))</f>
        <v>0</v>
      </c>
      <c r="W6606" s="95"/>
      <c r="X6606" s="108"/>
    </row>
    <row r="6607" spans="2:25" ht="13.9" thickBot="1">
      <c r="B6607" s="96"/>
      <c r="C6607" s="97"/>
      <c r="D6607" s="96"/>
      <c r="E6607" s="96"/>
      <c r="F6607" s="96"/>
      <c r="G6607" s="96"/>
      <c r="H6607" s="96"/>
      <c r="I6607" s="96"/>
      <c r="J6607" s="96"/>
      <c r="K6607" s="96"/>
      <c r="L6607" s="96"/>
      <c r="M6607" s="96"/>
      <c r="N6607" s="96"/>
      <c r="O6607" s="96"/>
      <c r="P6607" s="97"/>
      <c r="Q6607" s="218"/>
      <c r="R6607" s="98" t="str">
        <f t="shared" ref="R6607" si="17483">IF(COUNTA(Y6604:DP6607)=0,"none",HLOOKUP(R6605,Y6605:DP6607,3,FALSE))</f>
        <v>none</v>
      </c>
      <c r="S6607" s="99" t="str">
        <f t="shared" ref="S6607" si="17484">IF(COUNTA(Y6604:DP6607)=0,"none",HLOOKUP(S6604,Y6604:DP6607,4,FALSE))</f>
        <v>none</v>
      </c>
      <c r="T6607" s="100"/>
      <c r="U6607" s="100" t="str">
        <f t="array" ref="U6607">IF(COUNTA(Y6604:DP6607)=0,"none",IF($U$2="WAHR",$W$3,Abfrage!$F$4))</f>
        <v>none</v>
      </c>
      <c r="V6607" s="100" t="str">
        <f t="array" ref="V6607">IF(COUNTA(Y6604:DP6607)=0,"none",IF($U$2="WAHR",$W$3,Abfrage!$F$4))</f>
        <v>none</v>
      </c>
      <c r="W6607" s="100" t="str">
        <f t="array" ref="W6607">IF(COUNTA(Y6604:DP6607)=0,"none",IF($U$2="WAHR",$W$3,Abfrage!$F$4))</f>
        <v>none</v>
      </c>
      <c r="X6607" s="109"/>
    </row>
    <row r="6608" spans="2:25">
      <c r="B6608" s="75" t="s">
        <v>4034</v>
      </c>
      <c r="C6608" s="76">
        <v>1000420275</v>
      </c>
      <c r="D6608" s="75" t="s">
        <v>217</v>
      </c>
      <c r="E6608" s="75" t="s">
        <v>138</v>
      </c>
      <c r="F6608" s="75" t="s">
        <v>2852</v>
      </c>
      <c r="G6608" s="75" t="s">
        <v>4035</v>
      </c>
      <c r="H6608" s="75" t="e">
        <v>#N/A</v>
      </c>
      <c r="I6608" s="75" t="s">
        <v>51</v>
      </c>
      <c r="J6608" s="75" t="s">
        <v>4036</v>
      </c>
      <c r="K6608" s="75" t="s">
        <v>306</v>
      </c>
      <c r="L6608" s="75" t="s">
        <v>306</v>
      </c>
      <c r="M6608" s="75" t="s">
        <v>307</v>
      </c>
      <c r="N6608" s="75" t="s">
        <v>352</v>
      </c>
      <c r="O6608" s="75" t="s">
        <v>306</v>
      </c>
      <c r="P6608" s="76" t="s">
        <v>306</v>
      </c>
      <c r="Q6608" s="216"/>
      <c r="R6608" s="77" t="str">
        <f t="shared" ref="R6608" si="17485">IF(COUNTA(Y6608:DP6611)=0,"01.01.1900",INDEX(Y6608:DP6608,MATCH(R6609,Y6609:DP6609,0)))</f>
        <v>01.01.1900</v>
      </c>
      <c r="S6608" s="78" t="str">
        <f t="shared" ref="S6608" si="17486">IF(COUNTA(Y6608:DP6611)=0,"01.01.1900",MAX(Y6608:DP6608))</f>
        <v>01.01.1900</v>
      </c>
      <c r="T6608" s="79"/>
      <c r="U6608" s="80" t="str">
        <f t="array" ref="U6608">IF(COUNTA(Y6608:DP6611)=0,"01.01.1900",IF(ISERROR(HLOOKUP(U6611,Y6611:DP6611,1,FALSE)),"01.01.1900",INDEX(Y6608:DP6608,MATCH(U6609&amp;U6611,Y6609:DP6609&amp;Y6611:DP6611,0))))</f>
        <v>01.01.1900</v>
      </c>
      <c r="V6608" s="81" t="str">
        <f t="shared" ref="V6608" si="17487">IF(COUNTA(Y6608:DP6611)=0,"01.01.1900",_xlfn.MAXIFS(Y6608:DP6608,Y6611:DP6611,V6611))</f>
        <v>01.01.1900</v>
      </c>
      <c r="W6608" s="82"/>
      <c r="X6608" s="106"/>
    </row>
    <row r="6609" spans="2:24">
      <c r="B6609" s="83"/>
      <c r="C6609" s="84"/>
      <c r="D6609" s="83"/>
      <c r="E6609" s="83"/>
      <c r="F6609" s="83"/>
      <c r="G6609" s="83"/>
      <c r="H6609" s="83"/>
      <c r="I6609" s="83"/>
      <c r="J6609" s="83"/>
      <c r="K6609" s="83"/>
      <c r="L6609" s="83"/>
      <c r="M6609" s="83"/>
      <c r="N6609" s="83"/>
      <c r="O6609" s="83"/>
      <c r="P6609" s="84"/>
      <c r="Q6609" s="217"/>
      <c r="R6609" s="85">
        <f t="shared" ref="R6609" si="17488">IF(COUNTA(Y6608:DP6611)=0,0,MIN(Y6609:DP6609))</f>
        <v>0</v>
      </c>
      <c r="S6609" s="86">
        <f t="shared" ref="S6609" si="17489">IF(COUNTA(Y6608:DP6611)=0,0,HLOOKUP(S6608,Y6608:DP6611,2,FALSE))</f>
        <v>0</v>
      </c>
      <c r="T6609" s="87">
        <f t="shared" ref="T6609" si="17490">IF(COUNTA(Y6608:DP6611)=0,0,AVERAGE(Y6609:DP6609))</f>
        <v>0</v>
      </c>
      <c r="U6609" s="88">
        <f t="shared" ref="U6609" si="17491">IF(COUNTA(Y6608:DP6611)=0,0,_xlfn.MINIFS(Y6609:DP6609,Y6611:DP6611,U6611))</f>
        <v>0</v>
      </c>
      <c r="V6609" s="89">
        <f t="array" ref="V6609">IF(COUNTA(Y6608:DP6611)=0,0,IF(ISERROR(HLOOKUP(V6611,Y6611:DP6611,1,FALSE)),0,INDEX(Y6609:DP6609,MATCH(V6608&amp;V6611,Y6608:DP6608&amp;Y6611:DP6611,0))))</f>
        <v>0</v>
      </c>
      <c r="W6609" s="90">
        <f t="array" ref="W6609">IF(COUNTA(Y6608:DP6611)=0,0,IF(ISERROR(HLOOKUP(W6611,Y6611:DP6611,1,FALSE)),0,AVERAGEIF(Y6611:DP6611,$W6611,Y6609:DP6609)))</f>
        <v>0</v>
      </c>
      <c r="X6609" s="107"/>
    </row>
    <row r="6610" spans="2:24">
      <c r="B6610" s="83"/>
      <c r="C6610" s="84"/>
      <c r="D6610" s="83"/>
      <c r="E6610" s="83"/>
      <c r="F6610" s="83"/>
      <c r="G6610" s="83"/>
      <c r="H6610" s="83"/>
      <c r="I6610" s="83"/>
      <c r="J6610" s="83"/>
      <c r="K6610" s="83"/>
      <c r="L6610" s="83"/>
      <c r="M6610" s="83"/>
      <c r="N6610" s="83"/>
      <c r="O6610" s="83"/>
      <c r="P6610" s="84"/>
      <c r="Q6610" s="217"/>
      <c r="R6610" s="91">
        <f t="shared" ref="R6610" si="17492">IF(COUNTA(Y6608:DP6611)=0,0,HLOOKUP(R6609,Y6609:DP6611,2,FALSE))</f>
        <v>0</v>
      </c>
      <c r="S6610" s="92">
        <f t="shared" ref="S6610" si="17493">IF(COUNTA(Y6608:DP6611)=0,0,HLOOKUP(S6608,Y6608:DP6611,3,FALSE))</f>
        <v>0</v>
      </c>
      <c r="T6610" s="93"/>
      <c r="U6610" s="94">
        <f t="array" ref="U6610">IF(COUNTA(Y6608:DP6611)=0,0,IF(ISERROR(HLOOKUP(U6611,Y6611:DP6611,1,FALSE)),0,INDEX(Y6610:DP6610,MATCH(U6609&amp;U6611,Y6609:DP6609&amp;Y6611:DP6611,0))))</f>
        <v>0</v>
      </c>
      <c r="V6610" s="94">
        <f t="array" ref="V6610">IF(COUNTA(Y6608:DP6611)=0,0,IF(ISERROR(HLOOKUP(V6611,Y6611:DP6611,1,FALSE)),0,INDEX(Y6610:DP6610,MATCH(V6609&amp;V6611,Y6609:DP6609&amp;Y6611:DP6611,0))))</f>
        <v>0</v>
      </c>
      <c r="W6610" s="95"/>
      <c r="X6610" s="108"/>
    </row>
    <row r="6611" spans="2:24" ht="13.9" thickBot="1">
      <c r="B6611" s="96"/>
      <c r="C6611" s="97"/>
      <c r="D6611" s="96"/>
      <c r="E6611" s="96"/>
      <c r="F6611" s="96"/>
      <c r="G6611" s="96"/>
      <c r="H6611" s="96"/>
      <c r="I6611" s="96"/>
      <c r="J6611" s="96"/>
      <c r="K6611" s="96"/>
      <c r="L6611" s="96"/>
      <c r="M6611" s="96"/>
      <c r="N6611" s="96"/>
      <c r="O6611" s="96"/>
      <c r="P6611" s="97"/>
      <c r="Q6611" s="218"/>
      <c r="R6611" s="98" t="str">
        <f t="shared" ref="R6611" si="17494">IF(COUNTA(Y6608:DP6611)=0,"none",HLOOKUP(R6609,Y6609:DP6611,3,FALSE))</f>
        <v>none</v>
      </c>
      <c r="S6611" s="99" t="str">
        <f t="shared" ref="S6611" si="17495">IF(COUNTA(Y6608:DP6611)=0,"none",HLOOKUP(S6608,Y6608:DP6611,4,FALSE))</f>
        <v>none</v>
      </c>
      <c r="T6611" s="100"/>
      <c r="U6611" s="100" t="str">
        <f t="array" ref="U6611">IF(COUNTA(Y6608:DP6611)=0,"none",IF($U$2="WAHR",$W$3,Abfrage!$F$4))</f>
        <v>none</v>
      </c>
      <c r="V6611" s="100" t="str">
        <f t="array" ref="V6611">IF(COUNTA(Y6608:DP6611)=0,"none",IF($U$2="WAHR",$W$3,Abfrage!$F$4))</f>
        <v>none</v>
      </c>
      <c r="W6611" s="100" t="str">
        <f t="array" ref="W6611">IF(COUNTA(Y6608:DP6611)=0,"none",IF($U$2="WAHR",$W$3,Abfrage!$F$4))</f>
        <v>none</v>
      </c>
      <c r="X6611" s="109"/>
    </row>
    <row r="6612" spans="2:24">
      <c r="B6612" s="75" t="s">
        <v>4037</v>
      </c>
      <c r="C6612" s="76">
        <v>1000420276</v>
      </c>
      <c r="D6612" s="75" t="s">
        <v>217</v>
      </c>
      <c r="E6612" s="75" t="s">
        <v>138</v>
      </c>
      <c r="F6612" s="75" t="s">
        <v>4038</v>
      </c>
      <c r="G6612" s="75" t="s">
        <v>4039</v>
      </c>
      <c r="H6612" s="75" t="e">
        <v>#N/A</v>
      </c>
      <c r="I6612" s="75" t="s">
        <v>51</v>
      </c>
      <c r="J6612" s="75" t="s">
        <v>4040</v>
      </c>
      <c r="K6612" s="75" t="s">
        <v>306</v>
      </c>
      <c r="L6612" s="75" t="s">
        <v>306</v>
      </c>
      <c r="M6612" s="75" t="s">
        <v>307</v>
      </c>
      <c r="N6612" s="75" t="s">
        <v>352</v>
      </c>
      <c r="O6612" s="75" t="s">
        <v>306</v>
      </c>
      <c r="P6612" s="76" t="s">
        <v>306</v>
      </c>
      <c r="Q6612" s="216"/>
      <c r="R6612" s="77" t="str">
        <f t="shared" ref="R6612" si="17496">IF(COUNTA(Y6612:DP6615)=0,"01.01.1900",INDEX(Y6612:DP6612,MATCH(R6613,Y6613:DP6613,0)))</f>
        <v>01.01.1900</v>
      </c>
      <c r="S6612" s="78" t="str">
        <f t="shared" ref="S6612" si="17497">IF(COUNTA(Y6612:DP6615)=0,"01.01.1900",MAX(Y6612:DP6612))</f>
        <v>01.01.1900</v>
      </c>
      <c r="T6612" s="79"/>
      <c r="U6612" s="80" t="str">
        <f t="array" ref="U6612">IF(COUNTA(Y6612:DP6615)=0,"01.01.1900",IF(ISERROR(HLOOKUP(U6615,Y6615:DP6615,1,FALSE)),"01.01.1900",INDEX(Y6612:DP6612,MATCH(U6613&amp;U6615,Y6613:DP6613&amp;Y6615:DP6615,0))))</f>
        <v>01.01.1900</v>
      </c>
      <c r="V6612" s="81" t="str">
        <f t="shared" ref="V6612" si="17498">IF(COUNTA(Y6612:DP6615)=0,"01.01.1900",_xlfn.MAXIFS(Y6612:DP6612,Y6615:DP6615,V6615))</f>
        <v>01.01.1900</v>
      </c>
      <c r="W6612" s="82"/>
      <c r="X6612" s="106"/>
    </row>
    <row r="6613" spans="2:24">
      <c r="B6613" s="83"/>
      <c r="C6613" s="84"/>
      <c r="D6613" s="83"/>
      <c r="E6613" s="83"/>
      <c r="F6613" s="83"/>
      <c r="G6613" s="83"/>
      <c r="H6613" s="83"/>
      <c r="I6613" s="83"/>
      <c r="J6613" s="83"/>
      <c r="K6613" s="83"/>
      <c r="L6613" s="83"/>
      <c r="M6613" s="83"/>
      <c r="N6613" s="83"/>
      <c r="O6613" s="83"/>
      <c r="P6613" s="84"/>
      <c r="Q6613" s="217"/>
      <c r="R6613" s="85">
        <f t="shared" ref="R6613" si="17499">IF(COUNTA(Y6612:DP6615)=0,0,MIN(Y6613:DP6613))</f>
        <v>0</v>
      </c>
      <c r="S6613" s="86">
        <f t="shared" ref="S6613" si="17500">IF(COUNTA(Y6612:DP6615)=0,0,HLOOKUP(S6612,Y6612:DP6615,2,FALSE))</f>
        <v>0</v>
      </c>
      <c r="T6613" s="87">
        <f t="shared" ref="T6613" si="17501">IF(COUNTA(Y6612:DP6615)=0,0,AVERAGE(Y6613:DP6613))</f>
        <v>0</v>
      </c>
      <c r="U6613" s="88">
        <f t="shared" ref="U6613" si="17502">IF(COUNTA(Y6612:DP6615)=0,0,_xlfn.MINIFS(Y6613:DP6613,Y6615:DP6615,U6615))</f>
        <v>0</v>
      </c>
      <c r="V6613" s="89">
        <f t="array" ref="V6613">IF(COUNTA(Y6612:DP6615)=0,0,IF(ISERROR(HLOOKUP(V6615,Y6615:DP6615,1,FALSE)),0,INDEX(Y6613:DP6613,MATCH(V6612&amp;V6615,Y6612:DP6612&amp;Y6615:DP6615,0))))</f>
        <v>0</v>
      </c>
      <c r="W6613" s="90">
        <f t="array" ref="W6613">IF(COUNTA(Y6612:DP6615)=0,0,IF(ISERROR(HLOOKUP(W6615,Y6615:DP6615,1,FALSE)),0,AVERAGEIF(Y6615:DP6615,$W6615,Y6613:DP6613)))</f>
        <v>0</v>
      </c>
      <c r="X6613" s="107"/>
    </row>
    <row r="6614" spans="2:24">
      <c r="B6614" s="83"/>
      <c r="C6614" s="84"/>
      <c r="D6614" s="83"/>
      <c r="E6614" s="83"/>
      <c r="F6614" s="83"/>
      <c r="G6614" s="83"/>
      <c r="H6614" s="83"/>
      <c r="I6614" s="83"/>
      <c r="J6614" s="83"/>
      <c r="K6614" s="83"/>
      <c r="L6614" s="83"/>
      <c r="M6614" s="83"/>
      <c r="N6614" s="83"/>
      <c r="O6614" s="83"/>
      <c r="P6614" s="84"/>
      <c r="Q6614" s="217"/>
      <c r="R6614" s="91">
        <f t="shared" ref="R6614" si="17503">IF(COUNTA(Y6612:DP6615)=0,0,HLOOKUP(R6613,Y6613:DP6615,2,FALSE))</f>
        <v>0</v>
      </c>
      <c r="S6614" s="92">
        <f t="shared" ref="S6614" si="17504">IF(COUNTA(Y6612:DP6615)=0,0,HLOOKUP(S6612,Y6612:DP6615,3,FALSE))</f>
        <v>0</v>
      </c>
      <c r="T6614" s="93"/>
      <c r="U6614" s="94">
        <f t="array" ref="U6614">IF(COUNTA(Y6612:DP6615)=0,0,IF(ISERROR(HLOOKUP(U6615,Y6615:DP6615,1,FALSE)),0,INDEX(Y6614:DP6614,MATCH(U6613&amp;U6615,Y6613:DP6613&amp;Y6615:DP6615,0))))</f>
        <v>0</v>
      </c>
      <c r="V6614" s="94">
        <f t="array" ref="V6614">IF(COUNTA(Y6612:DP6615)=0,0,IF(ISERROR(HLOOKUP(V6615,Y6615:DP6615,1,FALSE)),0,INDEX(Y6614:DP6614,MATCH(V6613&amp;V6615,Y6613:DP6613&amp;Y6615:DP6615,0))))</f>
        <v>0</v>
      </c>
      <c r="W6614" s="95"/>
      <c r="X6614" s="108"/>
    </row>
    <row r="6615" spans="2:24" ht="13.9" thickBot="1">
      <c r="B6615" s="96"/>
      <c r="C6615" s="97"/>
      <c r="D6615" s="96"/>
      <c r="E6615" s="96"/>
      <c r="F6615" s="96"/>
      <c r="G6615" s="96"/>
      <c r="H6615" s="96"/>
      <c r="I6615" s="96"/>
      <c r="J6615" s="96"/>
      <c r="K6615" s="96"/>
      <c r="L6615" s="96"/>
      <c r="M6615" s="96"/>
      <c r="N6615" s="96"/>
      <c r="O6615" s="96"/>
      <c r="P6615" s="97"/>
      <c r="Q6615" s="218"/>
      <c r="R6615" s="98" t="str">
        <f t="shared" ref="R6615" si="17505">IF(COUNTA(Y6612:DP6615)=0,"none",HLOOKUP(R6613,Y6613:DP6615,3,FALSE))</f>
        <v>none</v>
      </c>
      <c r="S6615" s="99" t="str">
        <f t="shared" ref="S6615" si="17506">IF(COUNTA(Y6612:DP6615)=0,"none",HLOOKUP(S6612,Y6612:DP6615,4,FALSE))</f>
        <v>none</v>
      </c>
      <c r="T6615" s="100"/>
      <c r="U6615" s="100" t="str">
        <f t="array" ref="U6615">IF(COUNTA(Y6612:DP6615)=0,"none",IF($U$2="WAHR",$W$3,Abfrage!$F$4))</f>
        <v>none</v>
      </c>
      <c r="V6615" s="100" t="str">
        <f t="array" ref="V6615">IF(COUNTA(Y6612:DP6615)=0,"none",IF($U$2="WAHR",$W$3,Abfrage!$F$4))</f>
        <v>none</v>
      </c>
      <c r="W6615" s="100" t="str">
        <f t="array" ref="W6615">IF(COUNTA(Y6612:DP6615)=0,"none",IF($U$2="WAHR",$W$3,Abfrage!$F$4))</f>
        <v>none</v>
      </c>
      <c r="X6615" s="109"/>
    </row>
    <row r="6616" spans="2:24">
      <c r="B6616" s="75" t="s">
        <v>4041</v>
      </c>
      <c r="C6616" s="76">
        <v>1000365064</v>
      </c>
      <c r="D6616" s="75" t="s">
        <v>95</v>
      </c>
      <c r="E6616" s="75" t="s">
        <v>148</v>
      </c>
      <c r="F6616" s="75" t="s">
        <v>96</v>
      </c>
      <c r="G6616" s="75" t="s">
        <v>96</v>
      </c>
      <c r="H6616" s="75" t="e">
        <v>#N/A</v>
      </c>
      <c r="I6616" s="75" t="s">
        <v>41</v>
      </c>
      <c r="J6616" s="75" t="s">
        <v>4042</v>
      </c>
      <c r="K6616" s="75" t="s">
        <v>331</v>
      </c>
      <c r="L6616" s="75" t="s">
        <v>327</v>
      </c>
      <c r="M6616" s="75" t="s">
        <v>313</v>
      </c>
      <c r="N6616" s="75" t="s">
        <v>327</v>
      </c>
      <c r="O6616" s="75" t="s">
        <v>306</v>
      </c>
      <c r="P6616" s="76" t="s">
        <v>306</v>
      </c>
      <c r="Q6616" s="216"/>
      <c r="R6616" s="77" t="str">
        <f t="shared" ref="R6616" si="17507">IF(COUNTA(Y6616:DP6619)=0,"01.01.1900",INDEX(Y6616:DP6616,MATCH(R6617,Y6617:DP6617,0)))</f>
        <v>01.01.1900</v>
      </c>
      <c r="S6616" s="78" t="str">
        <f t="shared" ref="S6616" si="17508">IF(COUNTA(Y6616:DP6619)=0,"01.01.1900",MAX(Y6616:DP6616))</f>
        <v>01.01.1900</v>
      </c>
      <c r="T6616" s="79"/>
      <c r="U6616" s="80" t="str">
        <f t="array" ref="U6616">IF(COUNTA(Y6616:DP6619)=0,"01.01.1900",IF(ISERROR(HLOOKUP(U6619,Y6619:DP6619,1,FALSE)),"01.01.1900",INDEX(Y6616:DP6616,MATCH(U6617&amp;U6619,Y6617:DP6617&amp;Y6619:DP6619,0))))</f>
        <v>01.01.1900</v>
      </c>
      <c r="V6616" s="81" t="str">
        <f t="shared" ref="V6616" si="17509">IF(COUNTA(Y6616:DP6619)=0,"01.01.1900",_xlfn.MAXIFS(Y6616:DP6616,Y6619:DP6619,V6619))</f>
        <v>01.01.1900</v>
      </c>
      <c r="W6616" s="82"/>
      <c r="X6616" s="106"/>
    </row>
    <row r="6617" spans="2:24">
      <c r="B6617" s="83"/>
      <c r="C6617" s="84"/>
      <c r="D6617" s="83"/>
      <c r="E6617" s="83"/>
      <c r="F6617" s="83"/>
      <c r="G6617" s="83"/>
      <c r="H6617" s="83"/>
      <c r="I6617" s="83"/>
      <c r="J6617" s="83"/>
      <c r="K6617" s="83"/>
      <c r="L6617" s="83"/>
      <c r="M6617" s="83"/>
      <c r="N6617" s="83"/>
      <c r="O6617" s="83"/>
      <c r="P6617" s="84"/>
      <c r="Q6617" s="217"/>
      <c r="R6617" s="85">
        <f t="shared" ref="R6617" si="17510">IF(COUNTA(Y6616:DP6619)=0,0,MIN(Y6617:DP6617))</f>
        <v>0</v>
      </c>
      <c r="S6617" s="86">
        <f t="shared" ref="S6617" si="17511">IF(COUNTA(Y6616:DP6619)=0,0,HLOOKUP(S6616,Y6616:DP6619,2,FALSE))</f>
        <v>0</v>
      </c>
      <c r="T6617" s="87">
        <f t="shared" ref="T6617" si="17512">IF(COUNTA(Y6616:DP6619)=0,0,AVERAGE(Y6617:DP6617))</f>
        <v>0</v>
      </c>
      <c r="U6617" s="88">
        <f t="shared" ref="U6617" si="17513">IF(COUNTA(Y6616:DP6619)=0,0,_xlfn.MINIFS(Y6617:DP6617,Y6619:DP6619,U6619))</f>
        <v>0</v>
      </c>
      <c r="V6617" s="89">
        <f t="array" ref="V6617">IF(COUNTA(Y6616:DP6619)=0,0,IF(ISERROR(HLOOKUP(V6619,Y6619:DP6619,1,FALSE)),0,INDEX(Y6617:DP6617,MATCH(V6616&amp;V6619,Y6616:DP6616&amp;Y6619:DP6619,0))))</f>
        <v>0</v>
      </c>
      <c r="W6617" s="90">
        <f t="array" ref="W6617">IF(COUNTA(Y6616:DP6619)=0,0,IF(ISERROR(HLOOKUP(W6619,Y6619:DP6619,1,FALSE)),0,AVERAGEIF(Y6619:DP6619,$W6619,Y6617:DP6617)))</f>
        <v>0</v>
      </c>
      <c r="X6617" s="107"/>
    </row>
    <row r="6618" spans="2:24">
      <c r="B6618" s="83"/>
      <c r="C6618" s="84"/>
      <c r="D6618" s="83"/>
      <c r="E6618" s="83"/>
      <c r="F6618" s="83"/>
      <c r="G6618" s="83"/>
      <c r="H6618" s="83"/>
      <c r="I6618" s="83"/>
      <c r="J6618" s="83"/>
      <c r="K6618" s="83"/>
      <c r="L6618" s="83"/>
      <c r="M6618" s="83"/>
      <c r="N6618" s="83"/>
      <c r="O6618" s="83"/>
      <c r="P6618" s="84"/>
      <c r="Q6618" s="217"/>
      <c r="R6618" s="91">
        <f t="shared" ref="R6618" si="17514">IF(COUNTA(Y6616:DP6619)=0,0,HLOOKUP(R6617,Y6617:DP6619,2,FALSE))</f>
        <v>0</v>
      </c>
      <c r="S6618" s="92">
        <f t="shared" ref="S6618" si="17515">IF(COUNTA(Y6616:DP6619)=0,0,HLOOKUP(S6616,Y6616:DP6619,3,FALSE))</f>
        <v>0</v>
      </c>
      <c r="T6618" s="93"/>
      <c r="U6618" s="94">
        <f t="array" ref="U6618">IF(COUNTA(Y6616:DP6619)=0,0,IF(ISERROR(HLOOKUP(U6619,Y6619:DP6619,1,FALSE)),0,INDEX(Y6618:DP6618,MATCH(U6617&amp;U6619,Y6617:DP6617&amp;Y6619:DP6619,0))))</f>
        <v>0</v>
      </c>
      <c r="V6618" s="94">
        <f t="array" ref="V6618">IF(COUNTA(Y6616:DP6619)=0,0,IF(ISERROR(HLOOKUP(V6619,Y6619:DP6619,1,FALSE)),0,INDEX(Y6618:DP6618,MATCH(V6617&amp;V6619,Y6617:DP6617&amp;Y6619:DP6619,0))))</f>
        <v>0</v>
      </c>
      <c r="W6618" s="95"/>
      <c r="X6618" s="108"/>
    </row>
    <row r="6619" spans="2:24" ht="13.9" thickBot="1">
      <c r="B6619" s="96"/>
      <c r="C6619" s="97"/>
      <c r="D6619" s="96"/>
      <c r="E6619" s="96"/>
      <c r="F6619" s="96"/>
      <c r="G6619" s="96"/>
      <c r="H6619" s="96"/>
      <c r="I6619" s="96"/>
      <c r="J6619" s="96"/>
      <c r="K6619" s="96"/>
      <c r="L6619" s="96"/>
      <c r="M6619" s="96"/>
      <c r="N6619" s="96"/>
      <c r="O6619" s="96"/>
      <c r="P6619" s="97"/>
      <c r="Q6619" s="218"/>
      <c r="R6619" s="98" t="str">
        <f t="shared" ref="R6619" si="17516">IF(COUNTA(Y6616:DP6619)=0,"none",HLOOKUP(R6617,Y6617:DP6619,3,FALSE))</f>
        <v>none</v>
      </c>
      <c r="S6619" s="99" t="str">
        <f t="shared" ref="S6619" si="17517">IF(COUNTA(Y6616:DP6619)=0,"none",HLOOKUP(S6616,Y6616:DP6619,4,FALSE))</f>
        <v>none</v>
      </c>
      <c r="T6619" s="100"/>
      <c r="U6619" s="100" t="str">
        <f t="array" ref="U6619">IF(COUNTA(Y6616:DP6619)=0,"none",IF($U$2="WAHR",$W$3,Abfrage!$F$4))</f>
        <v>none</v>
      </c>
      <c r="V6619" s="100" t="str">
        <f t="array" ref="V6619">IF(COUNTA(Y6616:DP6619)=0,"none",IF($U$2="WAHR",$W$3,Abfrage!$F$4))</f>
        <v>none</v>
      </c>
      <c r="W6619" s="100" t="str">
        <f t="array" ref="W6619">IF(COUNTA(Y6616:DP6619)=0,"none",IF($U$2="WAHR",$W$3,Abfrage!$F$4))</f>
        <v>none</v>
      </c>
      <c r="X6619" s="109"/>
    </row>
    <row r="6620" spans="2:24">
      <c r="B6620" s="75" t="s">
        <v>4043</v>
      </c>
      <c r="C6620" s="76">
        <v>1000365063</v>
      </c>
      <c r="D6620" s="75" t="s">
        <v>95</v>
      </c>
      <c r="E6620" s="75" t="s">
        <v>148</v>
      </c>
      <c r="F6620" s="75" t="s">
        <v>175</v>
      </c>
      <c r="G6620" s="75" t="s">
        <v>175</v>
      </c>
      <c r="H6620" s="75" t="e">
        <v>#N/A</v>
      </c>
      <c r="I6620" s="75" t="s">
        <v>41</v>
      </c>
      <c r="J6620" s="75" t="s">
        <v>4044</v>
      </c>
      <c r="K6620" s="75" t="s">
        <v>331</v>
      </c>
      <c r="L6620" s="75" t="s">
        <v>327</v>
      </c>
      <c r="M6620" s="75" t="s">
        <v>307</v>
      </c>
      <c r="N6620" s="75" t="s">
        <v>327</v>
      </c>
      <c r="O6620" s="75" t="s">
        <v>306</v>
      </c>
      <c r="P6620" s="76" t="s">
        <v>306</v>
      </c>
      <c r="Q6620" s="216"/>
      <c r="R6620" s="77" t="str">
        <f t="shared" ref="R6620" si="17518">IF(COUNTA(Y6620:DP6623)=0,"01.01.1900",INDEX(Y6620:DP6620,MATCH(R6621,Y6621:DP6621,0)))</f>
        <v>01.01.1900</v>
      </c>
      <c r="S6620" s="78" t="str">
        <f t="shared" ref="S6620" si="17519">IF(COUNTA(Y6620:DP6623)=0,"01.01.1900",MAX(Y6620:DP6620))</f>
        <v>01.01.1900</v>
      </c>
      <c r="T6620" s="79"/>
      <c r="U6620" s="80" t="str">
        <f t="array" ref="U6620">IF(COUNTA(Y6620:DP6623)=0,"01.01.1900",IF(ISERROR(HLOOKUP(U6623,Y6623:DP6623,1,FALSE)),"01.01.1900",INDEX(Y6620:DP6620,MATCH(U6621&amp;U6623,Y6621:DP6621&amp;Y6623:DP6623,0))))</f>
        <v>01.01.1900</v>
      </c>
      <c r="V6620" s="81" t="str">
        <f t="shared" ref="V6620" si="17520">IF(COUNTA(Y6620:DP6623)=0,"01.01.1900",_xlfn.MAXIFS(Y6620:DP6620,Y6623:DP6623,V6623))</f>
        <v>01.01.1900</v>
      </c>
      <c r="W6620" s="82"/>
      <c r="X6620" s="106"/>
    </row>
    <row r="6621" spans="2:24">
      <c r="B6621" s="83"/>
      <c r="C6621" s="84"/>
      <c r="D6621" s="83"/>
      <c r="E6621" s="83"/>
      <c r="F6621" s="83"/>
      <c r="G6621" s="83"/>
      <c r="H6621" s="83"/>
      <c r="I6621" s="83"/>
      <c r="J6621" s="83"/>
      <c r="K6621" s="83"/>
      <c r="L6621" s="83"/>
      <c r="M6621" s="83"/>
      <c r="N6621" s="83"/>
      <c r="O6621" s="83"/>
      <c r="P6621" s="84"/>
      <c r="Q6621" s="217"/>
      <c r="R6621" s="85">
        <f t="shared" ref="R6621" si="17521">IF(COUNTA(Y6620:DP6623)=0,0,MIN(Y6621:DP6621))</f>
        <v>0</v>
      </c>
      <c r="S6621" s="86">
        <f t="shared" ref="S6621" si="17522">IF(COUNTA(Y6620:DP6623)=0,0,HLOOKUP(S6620,Y6620:DP6623,2,FALSE))</f>
        <v>0</v>
      </c>
      <c r="T6621" s="87">
        <f t="shared" ref="T6621" si="17523">IF(COUNTA(Y6620:DP6623)=0,0,AVERAGE(Y6621:DP6621))</f>
        <v>0</v>
      </c>
      <c r="U6621" s="88">
        <f t="shared" ref="U6621" si="17524">IF(COUNTA(Y6620:DP6623)=0,0,_xlfn.MINIFS(Y6621:DP6621,Y6623:DP6623,U6623))</f>
        <v>0</v>
      </c>
      <c r="V6621" s="89">
        <f t="array" ref="V6621">IF(COUNTA(Y6620:DP6623)=0,0,IF(ISERROR(HLOOKUP(V6623,Y6623:DP6623,1,FALSE)),0,INDEX(Y6621:DP6621,MATCH(V6620&amp;V6623,Y6620:DP6620&amp;Y6623:DP6623,0))))</f>
        <v>0</v>
      </c>
      <c r="W6621" s="90">
        <f t="array" ref="W6621">IF(COUNTA(Y6620:DP6623)=0,0,IF(ISERROR(HLOOKUP(W6623,Y6623:DP6623,1,FALSE)),0,AVERAGEIF(Y6623:DP6623,$W6623,Y6621:DP6621)))</f>
        <v>0</v>
      </c>
      <c r="X6621" s="107"/>
    </row>
    <row r="6622" spans="2:24">
      <c r="B6622" s="83"/>
      <c r="C6622" s="84"/>
      <c r="D6622" s="83"/>
      <c r="E6622" s="83"/>
      <c r="F6622" s="83"/>
      <c r="G6622" s="83"/>
      <c r="H6622" s="83"/>
      <c r="I6622" s="83"/>
      <c r="J6622" s="83"/>
      <c r="K6622" s="83"/>
      <c r="L6622" s="83"/>
      <c r="M6622" s="83"/>
      <c r="N6622" s="83"/>
      <c r="O6622" s="83"/>
      <c r="P6622" s="84"/>
      <c r="Q6622" s="217"/>
      <c r="R6622" s="91">
        <f t="shared" ref="R6622" si="17525">IF(COUNTA(Y6620:DP6623)=0,0,HLOOKUP(R6621,Y6621:DP6623,2,FALSE))</f>
        <v>0</v>
      </c>
      <c r="S6622" s="92">
        <f t="shared" ref="S6622" si="17526">IF(COUNTA(Y6620:DP6623)=0,0,HLOOKUP(S6620,Y6620:DP6623,3,FALSE))</f>
        <v>0</v>
      </c>
      <c r="T6622" s="93"/>
      <c r="U6622" s="94">
        <f t="array" ref="U6622">IF(COUNTA(Y6620:DP6623)=0,0,IF(ISERROR(HLOOKUP(U6623,Y6623:DP6623,1,FALSE)),0,INDEX(Y6622:DP6622,MATCH(U6621&amp;U6623,Y6621:DP6621&amp;Y6623:DP6623,0))))</f>
        <v>0</v>
      </c>
      <c r="V6622" s="94">
        <f t="array" ref="V6622">IF(COUNTA(Y6620:DP6623)=0,0,IF(ISERROR(HLOOKUP(V6623,Y6623:DP6623,1,FALSE)),0,INDEX(Y6622:DP6622,MATCH(V6621&amp;V6623,Y6621:DP6621&amp;Y6623:DP6623,0))))</f>
        <v>0</v>
      </c>
      <c r="W6622" s="95"/>
      <c r="X6622" s="108"/>
    </row>
    <row r="6623" spans="2:24" ht="13.9" thickBot="1">
      <c r="B6623" s="96"/>
      <c r="C6623" s="97"/>
      <c r="D6623" s="96"/>
      <c r="E6623" s="96"/>
      <c r="F6623" s="96"/>
      <c r="G6623" s="96"/>
      <c r="H6623" s="96"/>
      <c r="I6623" s="96"/>
      <c r="J6623" s="96"/>
      <c r="K6623" s="96"/>
      <c r="L6623" s="96"/>
      <c r="M6623" s="96"/>
      <c r="N6623" s="96"/>
      <c r="O6623" s="96"/>
      <c r="P6623" s="97"/>
      <c r="Q6623" s="218"/>
      <c r="R6623" s="98" t="str">
        <f t="shared" ref="R6623" si="17527">IF(COUNTA(Y6620:DP6623)=0,"none",HLOOKUP(R6621,Y6621:DP6623,3,FALSE))</f>
        <v>none</v>
      </c>
      <c r="S6623" s="99" t="str">
        <f t="shared" ref="S6623" si="17528">IF(COUNTA(Y6620:DP6623)=0,"none",HLOOKUP(S6620,Y6620:DP6623,4,FALSE))</f>
        <v>none</v>
      </c>
      <c r="T6623" s="100"/>
      <c r="U6623" s="100" t="str">
        <f t="array" ref="U6623">IF(COUNTA(Y6620:DP6623)=0,"none",IF($U$2="WAHR",$W$3,Abfrage!$F$4))</f>
        <v>none</v>
      </c>
      <c r="V6623" s="100" t="str">
        <f t="array" ref="V6623">IF(COUNTA(Y6620:DP6623)=0,"none",IF($U$2="WAHR",$W$3,Abfrage!$F$4))</f>
        <v>none</v>
      </c>
      <c r="W6623" s="100" t="str">
        <f t="array" ref="W6623">IF(COUNTA(Y6620:DP6623)=0,"none",IF($U$2="WAHR",$W$3,Abfrage!$F$4))</f>
        <v>none</v>
      </c>
      <c r="X6623" s="109"/>
    </row>
    <row r="6624" spans="2:24">
      <c r="B6624" s="75" t="s">
        <v>4045</v>
      </c>
      <c r="C6624" s="76">
        <v>1000416535</v>
      </c>
      <c r="D6624" s="75" t="s">
        <v>95</v>
      </c>
      <c r="E6624" s="75" t="s">
        <v>96</v>
      </c>
      <c r="F6624" s="75" t="s">
        <v>97</v>
      </c>
      <c r="G6624" s="75" t="s">
        <v>97</v>
      </c>
      <c r="H6624" s="75" t="e">
        <v>#N/A</v>
      </c>
      <c r="I6624" s="75" t="s">
        <v>51</v>
      </c>
      <c r="J6624" s="75" t="s">
        <v>4046</v>
      </c>
      <c r="K6624" s="75" t="s">
        <v>306</v>
      </c>
      <c r="L6624" s="75" t="s">
        <v>306</v>
      </c>
      <c r="M6624" s="75" t="s">
        <v>313</v>
      </c>
      <c r="N6624" s="75" t="s">
        <v>418</v>
      </c>
      <c r="O6624" s="75" t="s">
        <v>306</v>
      </c>
      <c r="P6624" s="76" t="s">
        <v>306</v>
      </c>
      <c r="Q6624" s="216"/>
      <c r="R6624" s="77" t="str">
        <f t="shared" ref="R6624" si="17529">IF(COUNTA(Y6624:DP6627)=0,"01.01.1900",INDEX(Y6624:DP6624,MATCH(R6625,Y6625:DP6625,0)))</f>
        <v>01.01.1900</v>
      </c>
      <c r="S6624" s="78" t="str">
        <f t="shared" ref="S6624" si="17530">IF(COUNTA(Y6624:DP6627)=0,"01.01.1900",MAX(Y6624:DP6624))</f>
        <v>01.01.1900</v>
      </c>
      <c r="T6624" s="79"/>
      <c r="U6624" s="80" t="str">
        <f t="array" ref="U6624">IF(COUNTA(Y6624:DP6627)=0,"01.01.1900",IF(ISERROR(HLOOKUP(U6627,Y6627:DP6627,1,FALSE)),"01.01.1900",INDEX(Y6624:DP6624,MATCH(U6625&amp;U6627,Y6625:DP6625&amp;Y6627:DP6627,0))))</f>
        <v>01.01.1900</v>
      </c>
      <c r="V6624" s="81" t="str">
        <f t="shared" ref="V6624" si="17531">IF(COUNTA(Y6624:DP6627)=0,"01.01.1900",_xlfn.MAXIFS(Y6624:DP6624,Y6627:DP6627,V6627))</f>
        <v>01.01.1900</v>
      </c>
      <c r="W6624" s="82"/>
      <c r="X6624" s="106"/>
    </row>
    <row r="6625" spans="2:24">
      <c r="B6625" s="83"/>
      <c r="C6625" s="84"/>
      <c r="D6625" s="83"/>
      <c r="E6625" s="83"/>
      <c r="F6625" s="83"/>
      <c r="G6625" s="83"/>
      <c r="H6625" s="83"/>
      <c r="I6625" s="83"/>
      <c r="J6625" s="83"/>
      <c r="K6625" s="83"/>
      <c r="L6625" s="83"/>
      <c r="M6625" s="83"/>
      <c r="N6625" s="83"/>
      <c r="O6625" s="83"/>
      <c r="P6625" s="84"/>
      <c r="Q6625" s="217"/>
      <c r="R6625" s="85">
        <f t="shared" ref="R6625" si="17532">IF(COUNTA(Y6624:DP6627)=0,0,MIN(Y6625:DP6625))</f>
        <v>0</v>
      </c>
      <c r="S6625" s="86">
        <f t="shared" ref="S6625" si="17533">IF(COUNTA(Y6624:DP6627)=0,0,HLOOKUP(S6624,Y6624:DP6627,2,FALSE))</f>
        <v>0</v>
      </c>
      <c r="T6625" s="87">
        <f t="shared" ref="T6625" si="17534">IF(COUNTA(Y6624:DP6627)=0,0,AVERAGE(Y6625:DP6625))</f>
        <v>0</v>
      </c>
      <c r="U6625" s="88">
        <f t="shared" ref="U6625" si="17535">IF(COUNTA(Y6624:DP6627)=0,0,_xlfn.MINIFS(Y6625:DP6625,Y6627:DP6627,U6627))</f>
        <v>0</v>
      </c>
      <c r="V6625" s="89">
        <f t="array" ref="V6625">IF(COUNTA(Y6624:DP6627)=0,0,IF(ISERROR(HLOOKUP(V6627,Y6627:DP6627,1,FALSE)),0,INDEX(Y6625:DP6625,MATCH(V6624&amp;V6627,Y6624:DP6624&amp;Y6627:DP6627,0))))</f>
        <v>0</v>
      </c>
      <c r="W6625" s="90">
        <f t="array" ref="W6625">IF(COUNTA(Y6624:DP6627)=0,0,IF(ISERROR(HLOOKUP(W6627,Y6627:DP6627,1,FALSE)),0,AVERAGEIF(Y6627:DP6627,$W6627,Y6625:DP6625)))</f>
        <v>0</v>
      </c>
      <c r="X6625" s="107"/>
    </row>
    <row r="6626" spans="2:24">
      <c r="B6626" s="83"/>
      <c r="C6626" s="84"/>
      <c r="D6626" s="83"/>
      <c r="E6626" s="83"/>
      <c r="F6626" s="83"/>
      <c r="G6626" s="83"/>
      <c r="H6626" s="83"/>
      <c r="I6626" s="83"/>
      <c r="J6626" s="83"/>
      <c r="K6626" s="83"/>
      <c r="L6626" s="83"/>
      <c r="M6626" s="83"/>
      <c r="N6626" s="83"/>
      <c r="O6626" s="83"/>
      <c r="P6626" s="84"/>
      <c r="Q6626" s="217"/>
      <c r="R6626" s="91">
        <f t="shared" ref="R6626" si="17536">IF(COUNTA(Y6624:DP6627)=0,0,HLOOKUP(R6625,Y6625:DP6627,2,FALSE))</f>
        <v>0</v>
      </c>
      <c r="S6626" s="92">
        <f t="shared" ref="S6626" si="17537">IF(COUNTA(Y6624:DP6627)=0,0,HLOOKUP(S6624,Y6624:DP6627,3,FALSE))</f>
        <v>0</v>
      </c>
      <c r="T6626" s="93"/>
      <c r="U6626" s="94">
        <f t="array" ref="U6626">IF(COUNTA(Y6624:DP6627)=0,0,IF(ISERROR(HLOOKUP(U6627,Y6627:DP6627,1,FALSE)),0,INDEX(Y6626:DP6626,MATCH(U6625&amp;U6627,Y6625:DP6625&amp;Y6627:DP6627,0))))</f>
        <v>0</v>
      </c>
      <c r="V6626" s="94">
        <f t="array" ref="V6626">IF(COUNTA(Y6624:DP6627)=0,0,IF(ISERROR(HLOOKUP(V6627,Y6627:DP6627,1,FALSE)),0,INDEX(Y6626:DP6626,MATCH(V6625&amp;V6627,Y6625:DP6625&amp;Y6627:DP6627,0))))</f>
        <v>0</v>
      </c>
      <c r="W6626" s="95"/>
      <c r="X6626" s="108"/>
    </row>
    <row r="6627" spans="2:24" ht="13.9" thickBot="1">
      <c r="B6627" s="96"/>
      <c r="C6627" s="97"/>
      <c r="D6627" s="96"/>
      <c r="E6627" s="96"/>
      <c r="F6627" s="96"/>
      <c r="G6627" s="96"/>
      <c r="H6627" s="96"/>
      <c r="I6627" s="96"/>
      <c r="J6627" s="96"/>
      <c r="K6627" s="96"/>
      <c r="L6627" s="96"/>
      <c r="M6627" s="96"/>
      <c r="N6627" s="96"/>
      <c r="O6627" s="96"/>
      <c r="P6627" s="97"/>
      <c r="Q6627" s="218"/>
      <c r="R6627" s="98" t="str">
        <f t="shared" ref="R6627" si="17538">IF(COUNTA(Y6624:DP6627)=0,"none",HLOOKUP(R6625,Y6625:DP6627,3,FALSE))</f>
        <v>none</v>
      </c>
      <c r="S6627" s="99" t="str">
        <f t="shared" ref="S6627" si="17539">IF(COUNTA(Y6624:DP6627)=0,"none",HLOOKUP(S6624,Y6624:DP6627,4,FALSE))</f>
        <v>none</v>
      </c>
      <c r="T6627" s="100"/>
      <c r="U6627" s="100" t="str">
        <f t="array" ref="U6627">IF(COUNTA(Y6624:DP6627)=0,"none",IF($U$2="WAHR",$W$3,Abfrage!$F$4))</f>
        <v>none</v>
      </c>
      <c r="V6627" s="100" t="str">
        <f t="array" ref="V6627">IF(COUNTA(Y6624:DP6627)=0,"none",IF($U$2="WAHR",$W$3,Abfrage!$F$4))</f>
        <v>none</v>
      </c>
      <c r="W6627" s="100" t="str">
        <f t="array" ref="W6627">IF(COUNTA(Y6624:DP6627)=0,"none",IF($U$2="WAHR",$W$3,Abfrage!$F$4))</f>
        <v>none</v>
      </c>
      <c r="X6627" s="109"/>
    </row>
    <row r="6628" spans="2:24">
      <c r="B6628" s="75" t="s">
        <v>4047</v>
      </c>
      <c r="C6628" s="76">
        <v>1000416536</v>
      </c>
      <c r="D6628" s="75" t="s">
        <v>95</v>
      </c>
      <c r="E6628" s="75" t="s">
        <v>175</v>
      </c>
      <c r="F6628" s="75" t="s">
        <v>97</v>
      </c>
      <c r="G6628" s="75" t="s">
        <v>97</v>
      </c>
      <c r="H6628" s="75" t="e">
        <v>#N/A</v>
      </c>
      <c r="I6628" s="75" t="s">
        <v>51</v>
      </c>
      <c r="J6628" s="75" t="s">
        <v>4048</v>
      </c>
      <c r="K6628" s="75" t="s">
        <v>306</v>
      </c>
      <c r="L6628" s="75" t="s">
        <v>306</v>
      </c>
      <c r="M6628" s="75" t="s">
        <v>307</v>
      </c>
      <c r="N6628" s="75" t="s">
        <v>418</v>
      </c>
      <c r="O6628" s="75" t="s">
        <v>306</v>
      </c>
      <c r="P6628" s="76" t="s">
        <v>306</v>
      </c>
      <c r="Q6628" s="216"/>
      <c r="R6628" s="77" t="str">
        <f t="shared" ref="R6628" si="17540">IF(COUNTA(Y6628:DP6631)=0,"01.01.1900",INDEX(Y6628:DP6628,MATCH(R6629,Y6629:DP6629,0)))</f>
        <v>01.01.1900</v>
      </c>
      <c r="S6628" s="78" t="str">
        <f t="shared" ref="S6628" si="17541">IF(COUNTA(Y6628:DP6631)=0,"01.01.1900",MAX(Y6628:DP6628))</f>
        <v>01.01.1900</v>
      </c>
      <c r="T6628" s="79"/>
      <c r="U6628" s="80" t="str">
        <f t="array" ref="U6628">IF(COUNTA(Y6628:DP6631)=0,"01.01.1900",IF(ISERROR(HLOOKUP(U6631,Y6631:DP6631,1,FALSE)),"01.01.1900",INDEX(Y6628:DP6628,MATCH(U6629&amp;U6631,Y6629:DP6629&amp;Y6631:DP6631,0))))</f>
        <v>01.01.1900</v>
      </c>
      <c r="V6628" s="81" t="str">
        <f t="shared" ref="V6628" si="17542">IF(COUNTA(Y6628:DP6631)=0,"01.01.1900",_xlfn.MAXIFS(Y6628:DP6628,Y6631:DP6631,V6631))</f>
        <v>01.01.1900</v>
      </c>
      <c r="W6628" s="82"/>
      <c r="X6628" s="106"/>
    </row>
    <row r="6629" spans="2:24">
      <c r="B6629" s="83"/>
      <c r="C6629" s="84"/>
      <c r="D6629" s="83"/>
      <c r="E6629" s="83"/>
      <c r="F6629" s="83"/>
      <c r="G6629" s="83"/>
      <c r="H6629" s="83"/>
      <c r="I6629" s="83"/>
      <c r="J6629" s="83"/>
      <c r="K6629" s="83"/>
      <c r="L6629" s="83"/>
      <c r="M6629" s="83"/>
      <c r="N6629" s="83"/>
      <c r="O6629" s="83"/>
      <c r="P6629" s="84"/>
      <c r="Q6629" s="217"/>
      <c r="R6629" s="85">
        <f t="shared" ref="R6629" si="17543">IF(COUNTA(Y6628:DP6631)=0,0,MIN(Y6629:DP6629))</f>
        <v>0</v>
      </c>
      <c r="S6629" s="86">
        <f t="shared" ref="S6629" si="17544">IF(COUNTA(Y6628:DP6631)=0,0,HLOOKUP(S6628,Y6628:DP6631,2,FALSE))</f>
        <v>0</v>
      </c>
      <c r="T6629" s="87">
        <f t="shared" ref="T6629" si="17545">IF(COUNTA(Y6628:DP6631)=0,0,AVERAGE(Y6629:DP6629))</f>
        <v>0</v>
      </c>
      <c r="U6629" s="88">
        <f t="shared" ref="U6629" si="17546">IF(COUNTA(Y6628:DP6631)=0,0,_xlfn.MINIFS(Y6629:DP6629,Y6631:DP6631,U6631))</f>
        <v>0</v>
      </c>
      <c r="V6629" s="89">
        <f t="array" ref="V6629">IF(COUNTA(Y6628:DP6631)=0,0,IF(ISERROR(HLOOKUP(V6631,Y6631:DP6631,1,FALSE)),0,INDEX(Y6629:DP6629,MATCH(V6628&amp;V6631,Y6628:DP6628&amp;Y6631:DP6631,0))))</f>
        <v>0</v>
      </c>
      <c r="W6629" s="90">
        <f t="array" ref="W6629">IF(COUNTA(Y6628:DP6631)=0,0,IF(ISERROR(HLOOKUP(W6631,Y6631:DP6631,1,FALSE)),0,AVERAGEIF(Y6631:DP6631,$W6631,Y6629:DP6629)))</f>
        <v>0</v>
      </c>
      <c r="X6629" s="107"/>
    </row>
    <row r="6630" spans="2:24">
      <c r="B6630" s="83"/>
      <c r="C6630" s="84"/>
      <c r="D6630" s="83"/>
      <c r="E6630" s="83"/>
      <c r="F6630" s="83"/>
      <c r="G6630" s="83"/>
      <c r="H6630" s="83"/>
      <c r="I6630" s="83"/>
      <c r="J6630" s="83"/>
      <c r="K6630" s="83"/>
      <c r="L6630" s="83"/>
      <c r="M6630" s="83"/>
      <c r="N6630" s="83"/>
      <c r="O6630" s="83"/>
      <c r="P6630" s="84"/>
      <c r="Q6630" s="217"/>
      <c r="R6630" s="91">
        <f t="shared" ref="R6630" si="17547">IF(COUNTA(Y6628:DP6631)=0,0,HLOOKUP(R6629,Y6629:DP6631,2,FALSE))</f>
        <v>0</v>
      </c>
      <c r="S6630" s="92">
        <f t="shared" ref="S6630" si="17548">IF(COUNTA(Y6628:DP6631)=0,0,HLOOKUP(S6628,Y6628:DP6631,3,FALSE))</f>
        <v>0</v>
      </c>
      <c r="T6630" s="93"/>
      <c r="U6630" s="94">
        <f t="array" ref="U6630">IF(COUNTA(Y6628:DP6631)=0,0,IF(ISERROR(HLOOKUP(U6631,Y6631:DP6631,1,FALSE)),0,INDEX(Y6630:DP6630,MATCH(U6629&amp;U6631,Y6629:DP6629&amp;Y6631:DP6631,0))))</f>
        <v>0</v>
      </c>
      <c r="V6630" s="94">
        <f t="array" ref="V6630">IF(COUNTA(Y6628:DP6631)=0,0,IF(ISERROR(HLOOKUP(V6631,Y6631:DP6631,1,FALSE)),0,INDEX(Y6630:DP6630,MATCH(V6629&amp;V6631,Y6629:DP6629&amp;Y6631:DP6631,0))))</f>
        <v>0</v>
      </c>
      <c r="W6630" s="95"/>
      <c r="X6630" s="108"/>
    </row>
    <row r="6631" spans="2:24" ht="13.9" thickBot="1">
      <c r="B6631" s="96"/>
      <c r="C6631" s="97"/>
      <c r="D6631" s="96"/>
      <c r="E6631" s="96"/>
      <c r="F6631" s="96"/>
      <c r="G6631" s="96"/>
      <c r="H6631" s="96"/>
      <c r="I6631" s="96"/>
      <c r="J6631" s="96"/>
      <c r="K6631" s="96"/>
      <c r="L6631" s="96"/>
      <c r="M6631" s="96"/>
      <c r="N6631" s="96"/>
      <c r="O6631" s="96"/>
      <c r="P6631" s="97"/>
      <c r="Q6631" s="218"/>
      <c r="R6631" s="98" t="str">
        <f t="shared" ref="R6631" si="17549">IF(COUNTA(Y6628:DP6631)=0,"none",HLOOKUP(R6629,Y6629:DP6631,3,FALSE))</f>
        <v>none</v>
      </c>
      <c r="S6631" s="99" t="str">
        <f t="shared" ref="S6631" si="17550">IF(COUNTA(Y6628:DP6631)=0,"none",HLOOKUP(S6628,Y6628:DP6631,4,FALSE))</f>
        <v>none</v>
      </c>
      <c r="T6631" s="100"/>
      <c r="U6631" s="100" t="str">
        <f t="array" ref="U6631">IF(COUNTA(Y6628:DP6631)=0,"none",IF($U$2="WAHR",$W$3,Abfrage!$F$4))</f>
        <v>none</v>
      </c>
      <c r="V6631" s="100" t="str">
        <f t="array" ref="V6631">IF(COUNTA(Y6628:DP6631)=0,"none",IF($U$2="WAHR",$W$3,Abfrage!$F$4))</f>
        <v>none</v>
      </c>
      <c r="W6631" s="100" t="str">
        <f t="array" ref="W6631">IF(COUNTA(Y6628:DP6631)=0,"none",IF($U$2="WAHR",$W$3,Abfrage!$F$4))</f>
        <v>none</v>
      </c>
      <c r="X6631" s="109"/>
    </row>
    <row r="6632" spans="2:24">
      <c r="B6632" s="75" t="s">
        <v>4049</v>
      </c>
      <c r="C6632" s="76">
        <v>1000426310</v>
      </c>
      <c r="D6632" s="75" t="s">
        <v>95</v>
      </c>
      <c r="E6632" s="75" t="s">
        <v>96</v>
      </c>
      <c r="F6632" s="75" t="s">
        <v>97</v>
      </c>
      <c r="G6632" s="75" t="s">
        <v>4050</v>
      </c>
      <c r="H6632" s="75" t="e">
        <v>#N/A</v>
      </c>
      <c r="I6632" s="75" t="s">
        <v>51</v>
      </c>
      <c r="J6632" s="75" t="s">
        <v>4051</v>
      </c>
      <c r="K6632" s="75" t="s">
        <v>306</v>
      </c>
      <c r="L6632" s="75" t="s">
        <v>306</v>
      </c>
      <c r="M6632" s="75" t="s">
        <v>313</v>
      </c>
      <c r="N6632" s="75" t="s">
        <v>352</v>
      </c>
      <c r="O6632" s="75" t="s">
        <v>315</v>
      </c>
      <c r="P6632" s="76" t="s">
        <v>306</v>
      </c>
      <c r="Q6632" s="216"/>
      <c r="R6632" s="77" t="str">
        <f t="shared" ref="R6632" si="17551">IF(COUNTA(Y6632:DP6635)=0,"01.01.1900",INDEX(Y6632:DP6632,MATCH(R6633,Y6633:DP6633,0)))</f>
        <v>01.01.1900</v>
      </c>
      <c r="S6632" s="78" t="str">
        <f t="shared" ref="S6632" si="17552">IF(COUNTA(Y6632:DP6635)=0,"01.01.1900",MAX(Y6632:DP6632))</f>
        <v>01.01.1900</v>
      </c>
      <c r="T6632" s="79"/>
      <c r="U6632" s="80" t="str">
        <f t="array" ref="U6632">IF(COUNTA(Y6632:DP6635)=0,"01.01.1900",IF(ISERROR(HLOOKUP(U6635,Y6635:DP6635,1,FALSE)),"01.01.1900",INDEX(Y6632:DP6632,MATCH(U6633&amp;U6635,Y6633:DP6633&amp;Y6635:DP6635,0))))</f>
        <v>01.01.1900</v>
      </c>
      <c r="V6632" s="81" t="str">
        <f t="shared" ref="V6632" si="17553">IF(COUNTA(Y6632:DP6635)=0,"01.01.1900",_xlfn.MAXIFS(Y6632:DP6632,Y6635:DP6635,V6635))</f>
        <v>01.01.1900</v>
      </c>
      <c r="W6632" s="82"/>
      <c r="X6632" s="106"/>
    </row>
    <row r="6633" spans="2:24">
      <c r="B6633" s="83"/>
      <c r="C6633" s="84"/>
      <c r="D6633" s="83"/>
      <c r="E6633" s="83"/>
      <c r="F6633" s="83"/>
      <c r="G6633" s="83"/>
      <c r="H6633" s="83"/>
      <c r="I6633" s="83"/>
      <c r="J6633" s="83"/>
      <c r="K6633" s="83"/>
      <c r="L6633" s="83"/>
      <c r="M6633" s="83"/>
      <c r="N6633" s="83"/>
      <c r="O6633" s="83"/>
      <c r="P6633" s="84"/>
      <c r="Q6633" s="217"/>
      <c r="R6633" s="85">
        <f t="shared" ref="R6633" si="17554">IF(COUNTA(Y6632:DP6635)=0,0,MIN(Y6633:DP6633))</f>
        <v>0</v>
      </c>
      <c r="S6633" s="86">
        <f t="shared" ref="S6633" si="17555">IF(COUNTA(Y6632:DP6635)=0,0,HLOOKUP(S6632,Y6632:DP6635,2,FALSE))</f>
        <v>0</v>
      </c>
      <c r="T6633" s="87">
        <f t="shared" ref="T6633" si="17556">IF(COUNTA(Y6632:DP6635)=0,0,AVERAGE(Y6633:DP6633))</f>
        <v>0</v>
      </c>
      <c r="U6633" s="88">
        <f t="shared" ref="U6633" si="17557">IF(COUNTA(Y6632:DP6635)=0,0,_xlfn.MINIFS(Y6633:DP6633,Y6635:DP6635,U6635))</f>
        <v>0</v>
      </c>
      <c r="V6633" s="89">
        <f t="array" ref="V6633">IF(COUNTA(Y6632:DP6635)=0,0,IF(ISERROR(HLOOKUP(V6635,Y6635:DP6635,1,FALSE)),0,INDEX(Y6633:DP6633,MATCH(V6632&amp;V6635,Y6632:DP6632&amp;Y6635:DP6635,0))))</f>
        <v>0</v>
      </c>
      <c r="W6633" s="90">
        <f t="array" ref="W6633">IF(COUNTA(Y6632:DP6635)=0,0,IF(ISERROR(HLOOKUP(W6635,Y6635:DP6635,1,FALSE)),0,AVERAGEIF(Y6635:DP6635,$W6635,Y6633:DP6633)))</f>
        <v>0</v>
      </c>
      <c r="X6633" s="107"/>
    </row>
    <row r="6634" spans="2:24">
      <c r="B6634" s="83"/>
      <c r="C6634" s="84"/>
      <c r="D6634" s="83"/>
      <c r="E6634" s="83"/>
      <c r="F6634" s="83"/>
      <c r="G6634" s="83"/>
      <c r="H6634" s="83"/>
      <c r="I6634" s="83"/>
      <c r="J6634" s="83"/>
      <c r="K6634" s="83"/>
      <c r="L6634" s="83"/>
      <c r="M6634" s="83"/>
      <c r="N6634" s="83"/>
      <c r="O6634" s="83"/>
      <c r="P6634" s="84"/>
      <c r="Q6634" s="217"/>
      <c r="R6634" s="91">
        <f t="shared" ref="R6634" si="17558">IF(COUNTA(Y6632:DP6635)=0,0,HLOOKUP(R6633,Y6633:DP6635,2,FALSE))</f>
        <v>0</v>
      </c>
      <c r="S6634" s="92">
        <f t="shared" ref="S6634" si="17559">IF(COUNTA(Y6632:DP6635)=0,0,HLOOKUP(S6632,Y6632:DP6635,3,FALSE))</f>
        <v>0</v>
      </c>
      <c r="T6634" s="93"/>
      <c r="U6634" s="94">
        <f t="array" ref="U6634">IF(COUNTA(Y6632:DP6635)=0,0,IF(ISERROR(HLOOKUP(U6635,Y6635:DP6635,1,FALSE)),0,INDEX(Y6634:DP6634,MATCH(U6633&amp;U6635,Y6633:DP6633&amp;Y6635:DP6635,0))))</f>
        <v>0</v>
      </c>
      <c r="V6634" s="94">
        <f t="array" ref="V6634">IF(COUNTA(Y6632:DP6635)=0,0,IF(ISERROR(HLOOKUP(V6635,Y6635:DP6635,1,FALSE)),0,INDEX(Y6634:DP6634,MATCH(V6633&amp;V6635,Y6633:DP6633&amp;Y6635:DP6635,0))))</f>
        <v>0</v>
      </c>
      <c r="W6634" s="95"/>
      <c r="X6634" s="108"/>
    </row>
    <row r="6635" spans="2:24" ht="13.9" thickBot="1">
      <c r="B6635" s="96"/>
      <c r="C6635" s="97"/>
      <c r="D6635" s="96"/>
      <c r="E6635" s="96"/>
      <c r="F6635" s="96"/>
      <c r="G6635" s="96"/>
      <c r="H6635" s="96"/>
      <c r="I6635" s="96"/>
      <c r="J6635" s="96"/>
      <c r="K6635" s="96"/>
      <c r="L6635" s="96"/>
      <c r="M6635" s="96"/>
      <c r="N6635" s="96"/>
      <c r="O6635" s="96"/>
      <c r="P6635" s="97"/>
      <c r="Q6635" s="218"/>
      <c r="R6635" s="98" t="str">
        <f t="shared" ref="R6635" si="17560">IF(COUNTA(Y6632:DP6635)=0,"none",HLOOKUP(R6633,Y6633:DP6635,3,FALSE))</f>
        <v>none</v>
      </c>
      <c r="S6635" s="99" t="str">
        <f t="shared" ref="S6635" si="17561">IF(COUNTA(Y6632:DP6635)=0,"none",HLOOKUP(S6632,Y6632:DP6635,4,FALSE))</f>
        <v>none</v>
      </c>
      <c r="T6635" s="100"/>
      <c r="U6635" s="100" t="str">
        <f t="array" ref="U6635">IF(COUNTA(Y6632:DP6635)=0,"none",IF($U$2="WAHR",$W$3,Abfrage!$F$4))</f>
        <v>none</v>
      </c>
      <c r="V6635" s="100" t="str">
        <f t="array" ref="V6635">IF(COUNTA(Y6632:DP6635)=0,"none",IF($U$2="WAHR",$W$3,Abfrage!$F$4))</f>
        <v>none</v>
      </c>
      <c r="W6635" s="100" t="str">
        <f t="array" ref="W6635">IF(COUNTA(Y6632:DP6635)=0,"none",IF($U$2="WAHR",$W$3,Abfrage!$F$4))</f>
        <v>none</v>
      </c>
      <c r="X6635" s="109"/>
    </row>
    <row r="6636" spans="2:24">
      <c r="B6636" s="75" t="s">
        <v>4052</v>
      </c>
      <c r="C6636" s="76">
        <v>1000426369</v>
      </c>
      <c r="D6636" s="75" t="s">
        <v>89</v>
      </c>
      <c r="E6636" s="75" t="s">
        <v>96</v>
      </c>
      <c r="F6636" s="75" t="s">
        <v>103</v>
      </c>
      <c r="G6636" s="75" t="s">
        <v>306</v>
      </c>
      <c r="H6636" s="75" t="e">
        <v>#N/A</v>
      </c>
      <c r="I6636" s="75" t="s">
        <v>79</v>
      </c>
      <c r="J6636" s="75" t="s">
        <v>4053</v>
      </c>
      <c r="K6636" s="75" t="s">
        <v>306</v>
      </c>
      <c r="L6636" s="75" t="s">
        <v>306</v>
      </c>
      <c r="M6636" s="75" t="s">
        <v>306</v>
      </c>
      <c r="N6636" s="75" t="s">
        <v>306</v>
      </c>
      <c r="O6636" s="75" t="s">
        <v>306</v>
      </c>
      <c r="P6636" s="76" t="s">
        <v>306</v>
      </c>
      <c r="Q6636" s="216"/>
      <c r="R6636" s="77" t="str">
        <f t="shared" ref="R6636" si="17562">IF(COUNTA(Y6636:DP6639)=0,"01.01.1900",INDEX(Y6636:DP6636,MATCH(R6637,Y6637:DP6637,0)))</f>
        <v>01.01.1900</v>
      </c>
      <c r="S6636" s="78" t="str">
        <f t="shared" ref="S6636" si="17563">IF(COUNTA(Y6636:DP6639)=0,"01.01.1900",MAX(Y6636:DP6636))</f>
        <v>01.01.1900</v>
      </c>
      <c r="T6636" s="79"/>
      <c r="U6636" s="80" t="str">
        <f t="array" ref="U6636">IF(COUNTA(Y6636:DP6639)=0,"01.01.1900",IF(ISERROR(HLOOKUP(U6639,Y6639:DP6639,1,FALSE)),"01.01.1900",INDEX(Y6636:DP6636,MATCH(U6637&amp;U6639,Y6637:DP6637&amp;Y6639:DP6639,0))))</f>
        <v>01.01.1900</v>
      </c>
      <c r="V6636" s="81" t="str">
        <f t="shared" ref="V6636" si="17564">IF(COUNTA(Y6636:DP6639)=0,"01.01.1900",_xlfn.MAXIFS(Y6636:DP6636,Y6639:DP6639,V6639))</f>
        <v>01.01.1900</v>
      </c>
      <c r="W6636" s="82"/>
      <c r="X6636" s="106"/>
    </row>
    <row r="6637" spans="2:24">
      <c r="B6637" s="83"/>
      <c r="C6637" s="84"/>
      <c r="D6637" s="83"/>
      <c r="E6637" s="83"/>
      <c r="F6637" s="83"/>
      <c r="G6637" s="83"/>
      <c r="H6637" s="83"/>
      <c r="I6637" s="83"/>
      <c r="J6637" s="83"/>
      <c r="K6637" s="83"/>
      <c r="L6637" s="83"/>
      <c r="M6637" s="83"/>
      <c r="N6637" s="83"/>
      <c r="O6637" s="83"/>
      <c r="P6637" s="84"/>
      <c r="Q6637" s="217"/>
      <c r="R6637" s="85">
        <f t="shared" ref="R6637" si="17565">IF(COUNTA(Y6636:DP6639)=0,0,MIN(Y6637:DP6637))</f>
        <v>0</v>
      </c>
      <c r="S6637" s="86">
        <f t="shared" ref="S6637" si="17566">IF(COUNTA(Y6636:DP6639)=0,0,HLOOKUP(S6636,Y6636:DP6639,2,FALSE))</f>
        <v>0</v>
      </c>
      <c r="T6637" s="87">
        <f t="shared" ref="T6637" si="17567">IF(COUNTA(Y6636:DP6639)=0,0,AVERAGE(Y6637:DP6637))</f>
        <v>0</v>
      </c>
      <c r="U6637" s="88">
        <f t="shared" ref="U6637" si="17568">IF(COUNTA(Y6636:DP6639)=0,0,_xlfn.MINIFS(Y6637:DP6637,Y6639:DP6639,U6639))</f>
        <v>0</v>
      </c>
      <c r="V6637" s="89">
        <f t="array" ref="V6637">IF(COUNTA(Y6636:DP6639)=0,0,IF(ISERROR(HLOOKUP(V6639,Y6639:DP6639,1,FALSE)),0,INDEX(Y6637:DP6637,MATCH(V6636&amp;V6639,Y6636:DP6636&amp;Y6639:DP6639,0))))</f>
        <v>0</v>
      </c>
      <c r="W6637" s="90">
        <f t="array" ref="W6637">IF(COUNTA(Y6636:DP6639)=0,0,IF(ISERROR(HLOOKUP(W6639,Y6639:DP6639,1,FALSE)),0,AVERAGEIF(Y6639:DP6639,$W6639,Y6637:DP6637)))</f>
        <v>0</v>
      </c>
      <c r="X6637" s="107"/>
    </row>
    <row r="6638" spans="2:24">
      <c r="B6638" s="83"/>
      <c r="C6638" s="84"/>
      <c r="D6638" s="83"/>
      <c r="E6638" s="83"/>
      <c r="F6638" s="83"/>
      <c r="G6638" s="83"/>
      <c r="H6638" s="83"/>
      <c r="I6638" s="83"/>
      <c r="J6638" s="83"/>
      <c r="K6638" s="83"/>
      <c r="L6638" s="83"/>
      <c r="M6638" s="83"/>
      <c r="N6638" s="83"/>
      <c r="O6638" s="83"/>
      <c r="P6638" s="84"/>
      <c r="Q6638" s="217"/>
      <c r="R6638" s="91">
        <f t="shared" ref="R6638" si="17569">IF(COUNTA(Y6636:DP6639)=0,0,HLOOKUP(R6637,Y6637:DP6639,2,FALSE))</f>
        <v>0</v>
      </c>
      <c r="S6638" s="92">
        <f t="shared" ref="S6638" si="17570">IF(COUNTA(Y6636:DP6639)=0,0,HLOOKUP(S6636,Y6636:DP6639,3,FALSE))</f>
        <v>0</v>
      </c>
      <c r="T6638" s="93"/>
      <c r="U6638" s="94">
        <f t="array" ref="U6638">IF(COUNTA(Y6636:DP6639)=0,0,IF(ISERROR(HLOOKUP(U6639,Y6639:DP6639,1,FALSE)),0,INDEX(Y6638:DP6638,MATCH(U6637&amp;U6639,Y6637:DP6637&amp;Y6639:DP6639,0))))</f>
        <v>0</v>
      </c>
      <c r="V6638" s="94">
        <f t="array" ref="V6638">IF(COUNTA(Y6636:DP6639)=0,0,IF(ISERROR(HLOOKUP(V6639,Y6639:DP6639,1,FALSE)),0,INDEX(Y6638:DP6638,MATCH(V6637&amp;V6639,Y6637:DP6637&amp;Y6639:DP6639,0))))</f>
        <v>0</v>
      </c>
      <c r="W6638" s="95"/>
      <c r="X6638" s="108"/>
    </row>
    <row r="6639" spans="2:24" ht="13.9" thickBot="1">
      <c r="B6639" s="96"/>
      <c r="C6639" s="97"/>
      <c r="D6639" s="96"/>
      <c r="E6639" s="96"/>
      <c r="F6639" s="96"/>
      <c r="G6639" s="96"/>
      <c r="H6639" s="96"/>
      <c r="I6639" s="96"/>
      <c r="J6639" s="96"/>
      <c r="K6639" s="96"/>
      <c r="L6639" s="96"/>
      <c r="M6639" s="96"/>
      <c r="N6639" s="96"/>
      <c r="O6639" s="96"/>
      <c r="P6639" s="97"/>
      <c r="Q6639" s="218"/>
      <c r="R6639" s="98" t="str">
        <f t="shared" ref="R6639" si="17571">IF(COUNTA(Y6636:DP6639)=0,"none",HLOOKUP(R6637,Y6637:DP6639,3,FALSE))</f>
        <v>none</v>
      </c>
      <c r="S6639" s="99" t="str">
        <f t="shared" ref="S6639" si="17572">IF(COUNTA(Y6636:DP6639)=0,"none",HLOOKUP(S6636,Y6636:DP6639,4,FALSE))</f>
        <v>none</v>
      </c>
      <c r="T6639" s="100"/>
      <c r="U6639" s="100" t="str">
        <f t="array" ref="U6639">IF(COUNTA(Y6636:DP6639)=0,"none",IF($U$2="WAHR",$W$3,Abfrage!$F$4))</f>
        <v>none</v>
      </c>
      <c r="V6639" s="100" t="str">
        <f t="array" ref="V6639">IF(COUNTA(Y6636:DP6639)=0,"none",IF($U$2="WAHR",$W$3,Abfrage!$F$4))</f>
        <v>none</v>
      </c>
      <c r="W6639" s="100" t="str">
        <f t="array" ref="W6639">IF(COUNTA(Y6636:DP6639)=0,"none",IF($U$2="WAHR",$W$3,Abfrage!$F$4))</f>
        <v>none</v>
      </c>
      <c r="X6639" s="109"/>
    </row>
    <row r="6640" spans="2:24">
      <c r="B6640" s="75" t="s">
        <v>4054</v>
      </c>
      <c r="C6640" s="76">
        <v>1000425795</v>
      </c>
      <c r="D6640" s="75" t="s">
        <v>89</v>
      </c>
      <c r="E6640" s="75" t="s">
        <v>129</v>
      </c>
      <c r="F6640" s="75" t="s">
        <v>407</v>
      </c>
      <c r="G6640" s="75" t="s">
        <v>4055</v>
      </c>
      <c r="H6640" s="75" t="e">
        <v>#N/A</v>
      </c>
      <c r="I6640" s="75" t="s">
        <v>79</v>
      </c>
      <c r="J6640" s="75" t="s">
        <v>4056</v>
      </c>
      <c r="K6640" s="75" t="s">
        <v>306</v>
      </c>
      <c r="L6640" s="75" t="s">
        <v>306</v>
      </c>
      <c r="M6640" s="75" t="s">
        <v>306</v>
      </c>
      <c r="N6640" s="75" t="s">
        <v>306</v>
      </c>
      <c r="O6640" s="75" t="s">
        <v>306</v>
      </c>
      <c r="P6640" s="76" t="s">
        <v>306</v>
      </c>
      <c r="Q6640" s="216"/>
      <c r="R6640" s="77" t="str">
        <f t="shared" ref="R6640" si="17573">IF(COUNTA(Y6640:DP6643)=0,"01.01.1900",INDEX(Y6640:DP6640,MATCH(R6641,Y6641:DP6641,0)))</f>
        <v>01.01.1900</v>
      </c>
      <c r="S6640" s="78" t="str">
        <f t="shared" ref="S6640" si="17574">IF(COUNTA(Y6640:DP6643)=0,"01.01.1900",MAX(Y6640:DP6640))</f>
        <v>01.01.1900</v>
      </c>
      <c r="T6640" s="79"/>
      <c r="U6640" s="80" t="str">
        <f t="array" ref="U6640">IF(COUNTA(Y6640:DP6643)=0,"01.01.1900",IF(ISERROR(HLOOKUP(U6643,Y6643:DP6643,1,FALSE)),"01.01.1900",INDEX(Y6640:DP6640,MATCH(U6641&amp;U6643,Y6641:DP6641&amp;Y6643:DP6643,0))))</f>
        <v>01.01.1900</v>
      </c>
      <c r="V6640" s="81" t="str">
        <f t="shared" ref="V6640" si="17575">IF(COUNTA(Y6640:DP6643)=0,"01.01.1900",_xlfn.MAXIFS(Y6640:DP6640,Y6643:DP6643,V6643))</f>
        <v>01.01.1900</v>
      </c>
      <c r="W6640" s="82"/>
      <c r="X6640" s="106"/>
    </row>
    <row r="6641" spans="2:24">
      <c r="B6641" s="83"/>
      <c r="C6641" s="84"/>
      <c r="D6641" s="83"/>
      <c r="E6641" s="83"/>
      <c r="F6641" s="83"/>
      <c r="G6641" s="83"/>
      <c r="H6641" s="83"/>
      <c r="I6641" s="83"/>
      <c r="J6641" s="83"/>
      <c r="K6641" s="83"/>
      <c r="L6641" s="83"/>
      <c r="M6641" s="83"/>
      <c r="N6641" s="83"/>
      <c r="O6641" s="83"/>
      <c r="P6641" s="84"/>
      <c r="Q6641" s="217"/>
      <c r="R6641" s="85">
        <f t="shared" ref="R6641" si="17576">IF(COUNTA(Y6640:DP6643)=0,0,MIN(Y6641:DP6641))</f>
        <v>0</v>
      </c>
      <c r="S6641" s="86">
        <f t="shared" ref="S6641" si="17577">IF(COUNTA(Y6640:DP6643)=0,0,HLOOKUP(S6640,Y6640:DP6643,2,FALSE))</f>
        <v>0</v>
      </c>
      <c r="T6641" s="87">
        <f t="shared" ref="T6641" si="17578">IF(COUNTA(Y6640:DP6643)=0,0,AVERAGE(Y6641:DP6641))</f>
        <v>0</v>
      </c>
      <c r="U6641" s="88">
        <f t="shared" ref="U6641" si="17579">IF(COUNTA(Y6640:DP6643)=0,0,_xlfn.MINIFS(Y6641:DP6641,Y6643:DP6643,U6643))</f>
        <v>0</v>
      </c>
      <c r="V6641" s="89">
        <f t="array" ref="V6641">IF(COUNTA(Y6640:DP6643)=0,0,IF(ISERROR(HLOOKUP(V6643,Y6643:DP6643,1,FALSE)),0,INDEX(Y6641:DP6641,MATCH(V6640&amp;V6643,Y6640:DP6640&amp;Y6643:DP6643,0))))</f>
        <v>0</v>
      </c>
      <c r="W6641" s="90">
        <f t="array" ref="W6641">IF(COUNTA(Y6640:DP6643)=0,0,IF(ISERROR(HLOOKUP(W6643,Y6643:DP6643,1,FALSE)),0,AVERAGEIF(Y6643:DP6643,$W6643,Y6641:DP6641)))</f>
        <v>0</v>
      </c>
      <c r="X6641" s="107"/>
    </row>
    <row r="6642" spans="2:24">
      <c r="B6642" s="83"/>
      <c r="C6642" s="84"/>
      <c r="D6642" s="83"/>
      <c r="E6642" s="83"/>
      <c r="F6642" s="83"/>
      <c r="G6642" s="83"/>
      <c r="H6642" s="83"/>
      <c r="I6642" s="83"/>
      <c r="J6642" s="83"/>
      <c r="K6642" s="83"/>
      <c r="L6642" s="83"/>
      <c r="M6642" s="83"/>
      <c r="N6642" s="83"/>
      <c r="O6642" s="83"/>
      <c r="P6642" s="84"/>
      <c r="Q6642" s="217"/>
      <c r="R6642" s="91">
        <f t="shared" ref="R6642" si="17580">IF(COUNTA(Y6640:DP6643)=0,0,HLOOKUP(R6641,Y6641:DP6643,2,FALSE))</f>
        <v>0</v>
      </c>
      <c r="S6642" s="92">
        <f t="shared" ref="S6642" si="17581">IF(COUNTA(Y6640:DP6643)=0,0,HLOOKUP(S6640,Y6640:DP6643,3,FALSE))</f>
        <v>0</v>
      </c>
      <c r="T6642" s="93"/>
      <c r="U6642" s="94">
        <f t="array" ref="U6642">IF(COUNTA(Y6640:DP6643)=0,0,IF(ISERROR(HLOOKUP(U6643,Y6643:DP6643,1,FALSE)),0,INDEX(Y6642:DP6642,MATCH(U6641&amp;U6643,Y6641:DP6641&amp;Y6643:DP6643,0))))</f>
        <v>0</v>
      </c>
      <c r="V6642" s="94">
        <f t="array" ref="V6642">IF(COUNTA(Y6640:DP6643)=0,0,IF(ISERROR(HLOOKUP(V6643,Y6643:DP6643,1,FALSE)),0,INDEX(Y6642:DP6642,MATCH(V6641&amp;V6643,Y6641:DP6641&amp;Y6643:DP6643,0))))</f>
        <v>0</v>
      </c>
      <c r="W6642" s="95"/>
      <c r="X6642" s="108"/>
    </row>
    <row r="6643" spans="2:24" ht="13.9" thickBot="1">
      <c r="B6643" s="96"/>
      <c r="C6643" s="97"/>
      <c r="D6643" s="96"/>
      <c r="E6643" s="96"/>
      <c r="F6643" s="96"/>
      <c r="G6643" s="96"/>
      <c r="H6643" s="96"/>
      <c r="I6643" s="96"/>
      <c r="J6643" s="96"/>
      <c r="K6643" s="96"/>
      <c r="L6643" s="96"/>
      <c r="M6643" s="96"/>
      <c r="N6643" s="96"/>
      <c r="O6643" s="96"/>
      <c r="P6643" s="97"/>
      <c r="Q6643" s="218"/>
      <c r="R6643" s="98" t="str">
        <f t="shared" ref="R6643" si="17582">IF(COUNTA(Y6640:DP6643)=0,"none",HLOOKUP(R6641,Y6641:DP6643,3,FALSE))</f>
        <v>none</v>
      </c>
      <c r="S6643" s="99" t="str">
        <f t="shared" ref="S6643" si="17583">IF(COUNTA(Y6640:DP6643)=0,"none",HLOOKUP(S6640,Y6640:DP6643,4,FALSE))</f>
        <v>none</v>
      </c>
      <c r="T6643" s="100"/>
      <c r="U6643" s="100" t="str">
        <f t="array" ref="U6643">IF(COUNTA(Y6640:DP6643)=0,"none",IF($U$2="WAHR",$W$3,Abfrage!$F$4))</f>
        <v>none</v>
      </c>
      <c r="V6643" s="100" t="str">
        <f t="array" ref="V6643">IF(COUNTA(Y6640:DP6643)=0,"none",IF($U$2="WAHR",$W$3,Abfrage!$F$4))</f>
        <v>none</v>
      </c>
      <c r="W6643" s="100" t="str">
        <f t="array" ref="W6643">IF(COUNTA(Y6640:DP6643)=0,"none",IF($U$2="WAHR",$W$3,Abfrage!$F$4))</f>
        <v>none</v>
      </c>
      <c r="X6643" s="109"/>
    </row>
    <row r="6644" spans="2:24">
      <c r="B6644" s="75" t="s">
        <v>4057</v>
      </c>
      <c r="C6644" s="76">
        <v>1000415736</v>
      </c>
      <c r="D6644" s="75" t="s">
        <v>95</v>
      </c>
      <c r="E6644" s="75" t="s">
        <v>125</v>
      </c>
      <c r="F6644" s="75" t="s">
        <v>97</v>
      </c>
      <c r="G6644" s="75" t="s">
        <v>306</v>
      </c>
      <c r="H6644" s="75" t="e">
        <v>#N/A</v>
      </c>
      <c r="I6644" s="75" t="s">
        <v>41</v>
      </c>
      <c r="J6644" s="75" t="s">
        <v>100</v>
      </c>
      <c r="K6644" s="75" t="s">
        <v>306</v>
      </c>
      <c r="L6644" s="75" t="s">
        <v>306</v>
      </c>
      <c r="M6644" s="75" t="s">
        <v>306</v>
      </c>
      <c r="N6644" s="75" t="s">
        <v>306</v>
      </c>
      <c r="O6644" s="75" t="s">
        <v>306</v>
      </c>
      <c r="P6644" s="76" t="s">
        <v>306</v>
      </c>
      <c r="Q6644" s="216"/>
      <c r="R6644" s="77" t="str">
        <f t="shared" ref="R6644" si="17584">IF(COUNTA(Y6644:DP6647)=0,"01.01.1900",INDEX(Y6644:DP6644,MATCH(R6645,Y6645:DP6645,0)))</f>
        <v>01.01.1900</v>
      </c>
      <c r="S6644" s="78" t="str">
        <f t="shared" ref="S6644" si="17585">IF(COUNTA(Y6644:DP6647)=0,"01.01.1900",MAX(Y6644:DP6644))</f>
        <v>01.01.1900</v>
      </c>
      <c r="T6644" s="79"/>
      <c r="U6644" s="80" t="str">
        <f t="array" ref="U6644">IF(COUNTA(Y6644:DP6647)=0,"01.01.1900",IF(ISERROR(HLOOKUP(U6647,Y6647:DP6647,1,FALSE)),"01.01.1900",INDEX(Y6644:DP6644,MATCH(U6645&amp;U6647,Y6645:DP6645&amp;Y6647:DP6647,0))))</f>
        <v>01.01.1900</v>
      </c>
      <c r="V6644" s="81" t="str">
        <f t="shared" ref="V6644" si="17586">IF(COUNTA(Y6644:DP6647)=0,"01.01.1900",_xlfn.MAXIFS(Y6644:DP6644,Y6647:DP6647,V6647))</f>
        <v>01.01.1900</v>
      </c>
      <c r="W6644" s="82"/>
      <c r="X6644" s="106"/>
    </row>
    <row r="6645" spans="2:24">
      <c r="B6645" s="83"/>
      <c r="C6645" s="84"/>
      <c r="D6645" s="83"/>
      <c r="E6645" s="83"/>
      <c r="F6645" s="83"/>
      <c r="G6645" s="83"/>
      <c r="H6645" s="83"/>
      <c r="I6645" s="83"/>
      <c r="J6645" s="83"/>
      <c r="K6645" s="83"/>
      <c r="L6645" s="83"/>
      <c r="M6645" s="83"/>
      <c r="N6645" s="83"/>
      <c r="O6645" s="83"/>
      <c r="P6645" s="84"/>
      <c r="Q6645" s="217"/>
      <c r="R6645" s="85">
        <f t="shared" ref="R6645" si="17587">IF(COUNTA(Y6644:DP6647)=0,0,MIN(Y6645:DP6645))</f>
        <v>0</v>
      </c>
      <c r="S6645" s="86">
        <f t="shared" ref="S6645" si="17588">IF(COUNTA(Y6644:DP6647)=0,0,HLOOKUP(S6644,Y6644:DP6647,2,FALSE))</f>
        <v>0</v>
      </c>
      <c r="T6645" s="87">
        <f t="shared" ref="T6645" si="17589">IF(COUNTA(Y6644:DP6647)=0,0,AVERAGE(Y6645:DP6645))</f>
        <v>0</v>
      </c>
      <c r="U6645" s="88">
        <f t="shared" ref="U6645" si="17590">IF(COUNTA(Y6644:DP6647)=0,0,_xlfn.MINIFS(Y6645:DP6645,Y6647:DP6647,U6647))</f>
        <v>0</v>
      </c>
      <c r="V6645" s="89">
        <f t="array" ref="V6645">IF(COUNTA(Y6644:DP6647)=0,0,IF(ISERROR(HLOOKUP(V6647,Y6647:DP6647,1,FALSE)),0,INDEX(Y6645:DP6645,MATCH(V6644&amp;V6647,Y6644:DP6644&amp;Y6647:DP6647,0))))</f>
        <v>0</v>
      </c>
      <c r="W6645" s="90">
        <f t="array" ref="W6645">IF(COUNTA(Y6644:DP6647)=0,0,IF(ISERROR(HLOOKUP(W6647,Y6647:DP6647,1,FALSE)),0,AVERAGEIF(Y6647:DP6647,$W6647,Y6645:DP6645)))</f>
        <v>0</v>
      </c>
      <c r="X6645" s="107"/>
    </row>
    <row r="6646" spans="2:24">
      <c r="B6646" s="83"/>
      <c r="C6646" s="84"/>
      <c r="D6646" s="83"/>
      <c r="E6646" s="83"/>
      <c r="F6646" s="83"/>
      <c r="G6646" s="83"/>
      <c r="H6646" s="83"/>
      <c r="I6646" s="83"/>
      <c r="J6646" s="83"/>
      <c r="K6646" s="83"/>
      <c r="L6646" s="83"/>
      <c r="M6646" s="83"/>
      <c r="N6646" s="83"/>
      <c r="O6646" s="83"/>
      <c r="P6646" s="84"/>
      <c r="Q6646" s="217"/>
      <c r="R6646" s="91">
        <f t="shared" ref="R6646" si="17591">IF(COUNTA(Y6644:DP6647)=0,0,HLOOKUP(R6645,Y6645:DP6647,2,FALSE))</f>
        <v>0</v>
      </c>
      <c r="S6646" s="92">
        <f t="shared" ref="S6646" si="17592">IF(COUNTA(Y6644:DP6647)=0,0,HLOOKUP(S6644,Y6644:DP6647,3,FALSE))</f>
        <v>0</v>
      </c>
      <c r="T6646" s="93"/>
      <c r="U6646" s="94">
        <f t="array" ref="U6646">IF(COUNTA(Y6644:DP6647)=0,0,IF(ISERROR(HLOOKUP(U6647,Y6647:DP6647,1,FALSE)),0,INDEX(Y6646:DP6646,MATCH(U6645&amp;U6647,Y6645:DP6645&amp;Y6647:DP6647,0))))</f>
        <v>0</v>
      </c>
      <c r="V6646" s="94">
        <f t="array" ref="V6646">IF(COUNTA(Y6644:DP6647)=0,0,IF(ISERROR(HLOOKUP(V6647,Y6647:DP6647,1,FALSE)),0,INDEX(Y6646:DP6646,MATCH(V6645&amp;V6647,Y6645:DP6645&amp;Y6647:DP6647,0))))</f>
        <v>0</v>
      </c>
      <c r="W6646" s="95"/>
      <c r="X6646" s="108"/>
    </row>
    <row r="6647" spans="2:24" ht="13.9" thickBot="1">
      <c r="B6647" s="96"/>
      <c r="C6647" s="97"/>
      <c r="D6647" s="96"/>
      <c r="E6647" s="96"/>
      <c r="F6647" s="96"/>
      <c r="G6647" s="96"/>
      <c r="H6647" s="96"/>
      <c r="I6647" s="96"/>
      <c r="J6647" s="96"/>
      <c r="K6647" s="96"/>
      <c r="L6647" s="96"/>
      <c r="M6647" s="96"/>
      <c r="N6647" s="96"/>
      <c r="O6647" s="96"/>
      <c r="P6647" s="97"/>
      <c r="Q6647" s="218"/>
      <c r="R6647" s="98" t="str">
        <f t="shared" ref="R6647" si="17593">IF(COUNTA(Y6644:DP6647)=0,"none",HLOOKUP(R6645,Y6645:DP6647,3,FALSE))</f>
        <v>none</v>
      </c>
      <c r="S6647" s="99" t="str">
        <f t="shared" ref="S6647" si="17594">IF(COUNTA(Y6644:DP6647)=0,"none",HLOOKUP(S6644,Y6644:DP6647,4,FALSE))</f>
        <v>none</v>
      </c>
      <c r="T6647" s="100"/>
      <c r="U6647" s="100" t="str">
        <f t="array" ref="U6647">IF(COUNTA(Y6644:DP6647)=0,"none",IF($U$2="WAHR",$W$3,Abfrage!$F$4))</f>
        <v>none</v>
      </c>
      <c r="V6647" s="100" t="str">
        <f t="array" ref="V6647">IF(COUNTA(Y6644:DP6647)=0,"none",IF($U$2="WAHR",$W$3,Abfrage!$F$4))</f>
        <v>none</v>
      </c>
      <c r="W6647" s="100" t="str">
        <f t="array" ref="W6647">IF(COUNTA(Y6644:DP6647)=0,"none",IF($U$2="WAHR",$W$3,Abfrage!$F$4))</f>
        <v>none</v>
      </c>
      <c r="X6647" s="109"/>
    </row>
    <row r="6648" spans="2:24">
      <c r="B6648" s="75" t="s">
        <v>4058</v>
      </c>
      <c r="C6648" s="76"/>
      <c r="D6648" s="75" t="s">
        <v>89</v>
      </c>
      <c r="E6648" s="75" t="s">
        <v>1148</v>
      </c>
      <c r="F6648" s="75" t="s">
        <v>1465</v>
      </c>
      <c r="G6648" s="75" t="s">
        <v>1465</v>
      </c>
      <c r="H6648" s="75"/>
      <c r="I6648" s="75" t="s">
        <v>2307</v>
      </c>
      <c r="J6648" s="75" t="s">
        <v>4059</v>
      </c>
      <c r="K6648" s="75" t="s">
        <v>306</v>
      </c>
      <c r="L6648" s="75" t="s">
        <v>306</v>
      </c>
      <c r="M6648" s="75" t="s">
        <v>306</v>
      </c>
      <c r="N6648" s="75" t="s">
        <v>352</v>
      </c>
      <c r="O6648" s="75" t="s">
        <v>306</v>
      </c>
      <c r="P6648" s="76" t="s">
        <v>306</v>
      </c>
      <c r="Q6648" s="216"/>
      <c r="R6648" s="77" t="str">
        <f t="shared" ref="R6648" si="17595">IF(COUNTA(Y6648:DP6651)=0,"01.01.1900",INDEX(Y6648:DP6648,MATCH(R6649,Y6649:DP6649,0)))</f>
        <v>01.01.1900</v>
      </c>
      <c r="S6648" s="78" t="str">
        <f t="shared" ref="S6648" si="17596">IF(COUNTA(Y6648:DP6651)=0,"01.01.1900",MAX(Y6648:DP6648))</f>
        <v>01.01.1900</v>
      </c>
      <c r="T6648" s="79"/>
      <c r="U6648" s="80" t="str">
        <f t="array" ref="U6648">IF(COUNTA(Y6648:DP6651)=0,"01.01.1900",IF(ISERROR(HLOOKUP(U6651,Y6651:DP6651,1,FALSE)),"01.01.1900",INDEX(Y6648:DP6648,MATCH(U6649&amp;U6651,Y6649:DP6649&amp;Y6651:DP6651,0))))</f>
        <v>01.01.1900</v>
      </c>
      <c r="V6648" s="81" t="str">
        <f t="shared" ref="V6648" si="17597">IF(COUNTA(Y6648:DP6651)=0,"01.01.1900",_xlfn.MAXIFS(Y6648:DP6648,Y6651:DP6651,V6651))</f>
        <v>01.01.1900</v>
      </c>
      <c r="W6648" s="82"/>
      <c r="X6648" s="106"/>
    </row>
    <row r="6649" spans="2:24">
      <c r="B6649" s="83"/>
      <c r="C6649" s="84"/>
      <c r="D6649" s="83"/>
      <c r="E6649" s="83"/>
      <c r="F6649" s="83"/>
      <c r="G6649" s="83"/>
      <c r="H6649" s="83"/>
      <c r="I6649" s="83"/>
      <c r="J6649" s="83"/>
      <c r="K6649" s="83"/>
      <c r="L6649" s="83"/>
      <c r="M6649" s="83"/>
      <c r="N6649" s="83"/>
      <c r="O6649" s="83"/>
      <c r="P6649" s="84"/>
      <c r="Q6649" s="217"/>
      <c r="R6649" s="85">
        <f t="shared" ref="R6649" si="17598">IF(COUNTA(Y6648:DP6651)=0,0,MIN(Y6649:DP6649))</f>
        <v>0</v>
      </c>
      <c r="S6649" s="86">
        <f t="shared" ref="S6649" si="17599">IF(COUNTA(Y6648:DP6651)=0,0,HLOOKUP(S6648,Y6648:DP6651,2,FALSE))</f>
        <v>0</v>
      </c>
      <c r="T6649" s="87">
        <f t="shared" ref="T6649" si="17600">IF(COUNTA(Y6648:DP6651)=0,0,AVERAGE(Y6649:DP6649))</f>
        <v>0</v>
      </c>
      <c r="U6649" s="88">
        <f t="shared" ref="U6649" si="17601">IF(COUNTA(Y6648:DP6651)=0,0,_xlfn.MINIFS(Y6649:DP6649,Y6651:DP6651,U6651))</f>
        <v>0</v>
      </c>
      <c r="V6649" s="89">
        <f t="array" ref="V6649">IF(COUNTA(Y6648:DP6651)=0,0,IF(ISERROR(HLOOKUP(V6651,Y6651:DP6651,1,FALSE)),0,INDEX(Y6649:DP6649,MATCH(V6648&amp;V6651,Y6648:DP6648&amp;Y6651:DP6651,0))))</f>
        <v>0</v>
      </c>
      <c r="W6649" s="90">
        <f t="array" ref="W6649">IF(COUNTA(Y6648:DP6651)=0,0,IF(ISERROR(HLOOKUP(W6651,Y6651:DP6651,1,FALSE)),0,AVERAGEIF(Y6651:DP6651,$W6651,Y6649:DP6649)))</f>
        <v>0</v>
      </c>
      <c r="X6649" s="107"/>
    </row>
    <row r="6650" spans="2:24">
      <c r="B6650" s="83"/>
      <c r="C6650" s="84"/>
      <c r="D6650" s="83"/>
      <c r="E6650" s="83"/>
      <c r="F6650" s="83"/>
      <c r="G6650" s="83"/>
      <c r="H6650" s="83"/>
      <c r="I6650" s="83"/>
      <c r="J6650" s="83"/>
      <c r="K6650" s="83"/>
      <c r="L6650" s="83"/>
      <c r="M6650" s="83"/>
      <c r="N6650" s="83"/>
      <c r="O6650" s="83"/>
      <c r="P6650" s="84"/>
      <c r="Q6650" s="217"/>
      <c r="R6650" s="91">
        <f t="shared" ref="R6650" si="17602">IF(COUNTA(Y6648:DP6651)=0,0,HLOOKUP(R6649,Y6649:DP6651,2,FALSE))</f>
        <v>0</v>
      </c>
      <c r="S6650" s="92">
        <f t="shared" ref="S6650" si="17603">IF(COUNTA(Y6648:DP6651)=0,0,HLOOKUP(S6648,Y6648:DP6651,3,FALSE))</f>
        <v>0</v>
      </c>
      <c r="T6650" s="93"/>
      <c r="U6650" s="94">
        <f t="array" ref="U6650">IF(COUNTA(Y6648:DP6651)=0,0,IF(ISERROR(HLOOKUP(U6651,Y6651:DP6651,1,FALSE)),0,INDEX(Y6650:DP6650,MATCH(U6649&amp;U6651,Y6649:DP6649&amp;Y6651:DP6651,0))))</f>
        <v>0</v>
      </c>
      <c r="V6650" s="94">
        <f t="array" ref="V6650">IF(COUNTA(Y6648:DP6651)=0,0,IF(ISERROR(HLOOKUP(V6651,Y6651:DP6651,1,FALSE)),0,INDEX(Y6650:DP6650,MATCH(V6649&amp;V6651,Y6649:DP6649&amp;Y6651:DP6651,0))))</f>
        <v>0</v>
      </c>
      <c r="W6650" s="95"/>
      <c r="X6650" s="108"/>
    </row>
    <row r="6651" spans="2:24" ht="13.9" thickBot="1">
      <c r="B6651" s="96"/>
      <c r="C6651" s="97"/>
      <c r="D6651" s="96"/>
      <c r="E6651" s="96"/>
      <c r="F6651" s="96"/>
      <c r="G6651" s="96"/>
      <c r="H6651" s="96"/>
      <c r="I6651" s="96"/>
      <c r="J6651" s="96"/>
      <c r="K6651" s="96"/>
      <c r="L6651" s="96"/>
      <c r="M6651" s="96"/>
      <c r="N6651" s="96"/>
      <c r="O6651" s="96"/>
      <c r="P6651" s="97"/>
      <c r="Q6651" s="218"/>
      <c r="R6651" s="98" t="str">
        <f t="shared" ref="R6651" si="17604">IF(COUNTA(Y6648:DP6651)=0,"none",HLOOKUP(R6649,Y6649:DP6651,3,FALSE))</f>
        <v>none</v>
      </c>
      <c r="S6651" s="99" t="str">
        <f t="shared" ref="S6651" si="17605">IF(COUNTA(Y6648:DP6651)=0,"none",HLOOKUP(S6648,Y6648:DP6651,4,FALSE))</f>
        <v>none</v>
      </c>
      <c r="T6651" s="100"/>
      <c r="U6651" s="100" t="str">
        <f t="array" ref="U6651">IF(COUNTA(Y6648:DP6651)=0,"none",IF($U$2="WAHR",$W$3,Abfrage!$F$4))</f>
        <v>none</v>
      </c>
      <c r="V6651" s="100" t="str">
        <f t="array" ref="V6651">IF(COUNTA(Y6648:DP6651)=0,"none",IF($U$2="WAHR",$W$3,Abfrage!$F$4))</f>
        <v>none</v>
      </c>
      <c r="W6651" s="100" t="str">
        <f t="array" ref="W6651">IF(COUNTA(Y6648:DP6651)=0,"none",IF($U$2="WAHR",$W$3,Abfrage!$F$4))</f>
        <v>none</v>
      </c>
      <c r="X6651" s="109"/>
    </row>
    <row r="6652" spans="2:24">
      <c r="B6652" s="75" t="s">
        <v>4060</v>
      </c>
      <c r="C6652" s="76">
        <v>1000417029</v>
      </c>
      <c r="D6652" s="75" t="s">
        <v>89</v>
      </c>
      <c r="E6652" s="75" t="s">
        <v>1148</v>
      </c>
      <c r="F6652" s="75" t="s">
        <v>445</v>
      </c>
      <c r="G6652" s="75" t="s">
        <v>445</v>
      </c>
      <c r="H6652" s="75" t="e">
        <v>#N/A</v>
      </c>
      <c r="I6652" s="75" t="s">
        <v>2307</v>
      </c>
      <c r="J6652" s="75" t="s">
        <v>4061</v>
      </c>
      <c r="K6652" s="75" t="s">
        <v>306</v>
      </c>
      <c r="L6652" s="75" t="s">
        <v>306</v>
      </c>
      <c r="M6652" s="75" t="s">
        <v>306</v>
      </c>
      <c r="N6652" s="75" t="s">
        <v>352</v>
      </c>
      <c r="O6652" s="75" t="s">
        <v>306</v>
      </c>
      <c r="P6652" s="76" t="s">
        <v>306</v>
      </c>
      <c r="Q6652" s="216"/>
      <c r="R6652" s="77" t="str">
        <f t="shared" ref="R6652" si="17606">IF(COUNTA(Y6652:DP6655)=0,"01.01.1900",INDEX(Y6652:DP6652,MATCH(R6653,Y6653:DP6653,0)))</f>
        <v>01.01.1900</v>
      </c>
      <c r="S6652" s="78" t="str">
        <f t="shared" ref="S6652" si="17607">IF(COUNTA(Y6652:DP6655)=0,"01.01.1900",MAX(Y6652:DP6652))</f>
        <v>01.01.1900</v>
      </c>
      <c r="T6652" s="79"/>
      <c r="U6652" s="80" t="str">
        <f t="array" ref="U6652">IF(COUNTA(Y6652:DP6655)=0,"01.01.1900",IF(ISERROR(HLOOKUP(U6655,Y6655:DP6655,1,FALSE)),"01.01.1900",INDEX(Y6652:DP6652,MATCH(U6653&amp;U6655,Y6653:DP6653&amp;Y6655:DP6655,0))))</f>
        <v>01.01.1900</v>
      </c>
      <c r="V6652" s="81" t="str">
        <f t="shared" ref="V6652" si="17608">IF(COUNTA(Y6652:DP6655)=0,"01.01.1900",_xlfn.MAXIFS(Y6652:DP6652,Y6655:DP6655,V6655))</f>
        <v>01.01.1900</v>
      </c>
      <c r="W6652" s="82"/>
      <c r="X6652" s="106"/>
    </row>
    <row r="6653" spans="2:24">
      <c r="B6653" s="83"/>
      <c r="C6653" s="84"/>
      <c r="D6653" s="83"/>
      <c r="E6653" s="83"/>
      <c r="F6653" s="83"/>
      <c r="G6653" s="83"/>
      <c r="H6653" s="83"/>
      <c r="I6653" s="83"/>
      <c r="J6653" s="83"/>
      <c r="K6653" s="83"/>
      <c r="L6653" s="83"/>
      <c r="M6653" s="83"/>
      <c r="N6653" s="83"/>
      <c r="O6653" s="83"/>
      <c r="P6653" s="84"/>
      <c r="Q6653" s="217"/>
      <c r="R6653" s="85">
        <f t="shared" ref="R6653" si="17609">IF(COUNTA(Y6652:DP6655)=0,0,MIN(Y6653:DP6653))</f>
        <v>0</v>
      </c>
      <c r="S6653" s="86">
        <f t="shared" ref="S6653" si="17610">IF(COUNTA(Y6652:DP6655)=0,0,HLOOKUP(S6652,Y6652:DP6655,2,FALSE))</f>
        <v>0</v>
      </c>
      <c r="T6653" s="87">
        <f t="shared" ref="T6653" si="17611">IF(COUNTA(Y6652:DP6655)=0,0,AVERAGE(Y6653:DP6653))</f>
        <v>0</v>
      </c>
      <c r="U6653" s="88">
        <f t="shared" ref="U6653" si="17612">IF(COUNTA(Y6652:DP6655)=0,0,_xlfn.MINIFS(Y6653:DP6653,Y6655:DP6655,U6655))</f>
        <v>0</v>
      </c>
      <c r="V6653" s="89">
        <f t="array" ref="V6653">IF(COUNTA(Y6652:DP6655)=0,0,IF(ISERROR(HLOOKUP(V6655,Y6655:DP6655,1,FALSE)),0,INDEX(Y6653:DP6653,MATCH(V6652&amp;V6655,Y6652:DP6652&amp;Y6655:DP6655,0))))</f>
        <v>0</v>
      </c>
      <c r="W6653" s="90">
        <f t="array" ref="W6653">IF(COUNTA(Y6652:DP6655)=0,0,IF(ISERROR(HLOOKUP(W6655,Y6655:DP6655,1,FALSE)),0,AVERAGEIF(Y6655:DP6655,$W6655,Y6653:DP6653)))</f>
        <v>0</v>
      </c>
      <c r="X6653" s="107"/>
    </row>
    <row r="6654" spans="2:24">
      <c r="B6654" s="83"/>
      <c r="C6654" s="84"/>
      <c r="D6654" s="83"/>
      <c r="E6654" s="83"/>
      <c r="F6654" s="83"/>
      <c r="G6654" s="83"/>
      <c r="H6654" s="83"/>
      <c r="I6654" s="83"/>
      <c r="J6654" s="83"/>
      <c r="K6654" s="83"/>
      <c r="L6654" s="83"/>
      <c r="M6654" s="83"/>
      <c r="N6654" s="83"/>
      <c r="O6654" s="83"/>
      <c r="P6654" s="84"/>
      <c r="Q6654" s="217"/>
      <c r="R6654" s="91">
        <f t="shared" ref="R6654" si="17613">IF(COUNTA(Y6652:DP6655)=0,0,HLOOKUP(R6653,Y6653:DP6655,2,FALSE))</f>
        <v>0</v>
      </c>
      <c r="S6654" s="92">
        <f t="shared" ref="S6654" si="17614">IF(COUNTA(Y6652:DP6655)=0,0,HLOOKUP(S6652,Y6652:DP6655,3,FALSE))</f>
        <v>0</v>
      </c>
      <c r="T6654" s="93"/>
      <c r="U6654" s="94">
        <f t="array" ref="U6654">IF(COUNTA(Y6652:DP6655)=0,0,IF(ISERROR(HLOOKUP(U6655,Y6655:DP6655,1,FALSE)),0,INDEX(Y6654:DP6654,MATCH(U6653&amp;U6655,Y6653:DP6653&amp;Y6655:DP6655,0))))</f>
        <v>0</v>
      </c>
      <c r="V6654" s="94">
        <f t="array" ref="V6654">IF(COUNTA(Y6652:DP6655)=0,0,IF(ISERROR(HLOOKUP(V6655,Y6655:DP6655,1,FALSE)),0,INDEX(Y6654:DP6654,MATCH(V6653&amp;V6655,Y6653:DP6653&amp;Y6655:DP6655,0))))</f>
        <v>0</v>
      </c>
      <c r="W6654" s="95"/>
      <c r="X6654" s="108"/>
    </row>
    <row r="6655" spans="2:24" ht="13.9" thickBot="1">
      <c r="B6655" s="96"/>
      <c r="C6655" s="97"/>
      <c r="D6655" s="96"/>
      <c r="E6655" s="96"/>
      <c r="F6655" s="96"/>
      <c r="G6655" s="96"/>
      <c r="H6655" s="96"/>
      <c r="I6655" s="96"/>
      <c r="J6655" s="96"/>
      <c r="K6655" s="96"/>
      <c r="L6655" s="96"/>
      <c r="M6655" s="96"/>
      <c r="N6655" s="96"/>
      <c r="O6655" s="96"/>
      <c r="P6655" s="97"/>
      <c r="Q6655" s="218"/>
      <c r="R6655" s="98" t="str">
        <f t="shared" ref="R6655" si="17615">IF(COUNTA(Y6652:DP6655)=0,"none",HLOOKUP(R6653,Y6653:DP6655,3,FALSE))</f>
        <v>none</v>
      </c>
      <c r="S6655" s="99" t="str">
        <f t="shared" ref="S6655" si="17616">IF(COUNTA(Y6652:DP6655)=0,"none",HLOOKUP(S6652,Y6652:DP6655,4,FALSE))</f>
        <v>none</v>
      </c>
      <c r="T6655" s="100"/>
      <c r="U6655" s="100" t="str">
        <f t="array" ref="U6655">IF(COUNTA(Y6652:DP6655)=0,"none",IF($U$2="WAHR",$W$3,Abfrage!$F$4))</f>
        <v>none</v>
      </c>
      <c r="V6655" s="100" t="str">
        <f t="array" ref="V6655">IF(COUNTA(Y6652:DP6655)=0,"none",IF($U$2="WAHR",$W$3,Abfrage!$F$4))</f>
        <v>none</v>
      </c>
      <c r="W6655" s="100" t="str">
        <f t="array" ref="W6655">IF(COUNTA(Y6652:DP6655)=0,"none",IF($U$2="WAHR",$W$3,Abfrage!$F$4))</f>
        <v>none</v>
      </c>
      <c r="X6655" s="109"/>
    </row>
    <row r="6656" spans="2:24">
      <c r="B6656" s="75" t="s">
        <v>4062</v>
      </c>
      <c r="C6656" s="76">
        <v>1000417070</v>
      </c>
      <c r="D6656" s="75" t="s">
        <v>158</v>
      </c>
      <c r="E6656" s="75" t="s">
        <v>2780</v>
      </c>
      <c r="F6656" s="75" t="s">
        <v>549</v>
      </c>
      <c r="G6656" s="75" t="s">
        <v>3065</v>
      </c>
      <c r="H6656" s="75" t="e">
        <v>#N/A</v>
      </c>
      <c r="I6656" s="75" t="s">
        <v>4063</v>
      </c>
      <c r="J6656" s="75" t="s">
        <v>4064</v>
      </c>
      <c r="K6656" s="75" t="s">
        <v>306</v>
      </c>
      <c r="L6656" s="75" t="s">
        <v>306</v>
      </c>
      <c r="M6656" s="75" t="s">
        <v>306</v>
      </c>
      <c r="N6656" s="75" t="s">
        <v>306</v>
      </c>
      <c r="O6656" s="75" t="s">
        <v>306</v>
      </c>
      <c r="P6656" s="76" t="s">
        <v>306</v>
      </c>
      <c r="Q6656" s="216"/>
      <c r="R6656" s="77" t="str">
        <f t="shared" ref="R6656" si="17617">IF(COUNTA(Y6656:DP6659)=0,"01.01.1900",INDEX(Y6656:DP6656,MATCH(R6657,Y6657:DP6657,0)))</f>
        <v>01.01.1900</v>
      </c>
      <c r="S6656" s="78" t="str">
        <f t="shared" ref="S6656" si="17618">IF(COUNTA(Y6656:DP6659)=0,"01.01.1900",MAX(Y6656:DP6656))</f>
        <v>01.01.1900</v>
      </c>
      <c r="T6656" s="79"/>
      <c r="U6656" s="80" t="str">
        <f t="array" ref="U6656">IF(COUNTA(Y6656:DP6659)=0,"01.01.1900",IF(ISERROR(HLOOKUP(U6659,Y6659:DP6659,1,FALSE)),"01.01.1900",INDEX(Y6656:DP6656,MATCH(U6657&amp;U6659,Y6657:DP6657&amp;Y6659:DP6659,0))))</f>
        <v>01.01.1900</v>
      </c>
      <c r="V6656" s="81" t="str">
        <f t="shared" ref="V6656" si="17619">IF(COUNTA(Y6656:DP6659)=0,"01.01.1900",_xlfn.MAXIFS(Y6656:DP6656,Y6659:DP6659,V6659))</f>
        <v>01.01.1900</v>
      </c>
      <c r="W6656" s="82"/>
      <c r="X6656" s="106"/>
    </row>
    <row r="6657" spans="2:27">
      <c r="B6657" s="83"/>
      <c r="C6657" s="84"/>
      <c r="D6657" s="83"/>
      <c r="E6657" s="83"/>
      <c r="F6657" s="83"/>
      <c r="G6657" s="83"/>
      <c r="H6657" s="83"/>
      <c r="I6657" s="83"/>
      <c r="J6657" s="83"/>
      <c r="K6657" s="83"/>
      <c r="L6657" s="83"/>
      <c r="M6657" s="83"/>
      <c r="N6657" s="83"/>
      <c r="O6657" s="83"/>
      <c r="P6657" s="84"/>
      <c r="Q6657" s="217"/>
      <c r="R6657" s="85">
        <f t="shared" ref="R6657" si="17620">IF(COUNTA(Y6656:DP6659)=0,0,MIN(Y6657:DP6657))</f>
        <v>0</v>
      </c>
      <c r="S6657" s="86">
        <f t="shared" ref="S6657" si="17621">IF(COUNTA(Y6656:DP6659)=0,0,HLOOKUP(S6656,Y6656:DP6659,2,FALSE))</f>
        <v>0</v>
      </c>
      <c r="T6657" s="87">
        <f t="shared" ref="T6657" si="17622">IF(COUNTA(Y6656:DP6659)=0,0,AVERAGE(Y6657:DP6657))</f>
        <v>0</v>
      </c>
      <c r="U6657" s="88">
        <f t="shared" ref="U6657" si="17623">IF(COUNTA(Y6656:DP6659)=0,0,_xlfn.MINIFS(Y6657:DP6657,Y6659:DP6659,U6659))</f>
        <v>0</v>
      </c>
      <c r="V6657" s="89">
        <f t="array" ref="V6657">IF(COUNTA(Y6656:DP6659)=0,0,IF(ISERROR(HLOOKUP(V6659,Y6659:DP6659,1,FALSE)),0,INDEX(Y6657:DP6657,MATCH(V6656&amp;V6659,Y6656:DP6656&amp;Y6659:DP6659,0))))</f>
        <v>0</v>
      </c>
      <c r="W6657" s="90">
        <f t="array" ref="W6657">IF(COUNTA(Y6656:DP6659)=0,0,IF(ISERROR(HLOOKUP(W6659,Y6659:DP6659,1,FALSE)),0,AVERAGEIF(Y6659:DP6659,$W6659,Y6657:DP6657)))</f>
        <v>0</v>
      </c>
      <c r="X6657" s="107"/>
    </row>
    <row r="6658" spans="2:27">
      <c r="B6658" s="83"/>
      <c r="C6658" s="84"/>
      <c r="D6658" s="83"/>
      <c r="E6658" s="83"/>
      <c r="F6658" s="83"/>
      <c r="G6658" s="83"/>
      <c r="H6658" s="83"/>
      <c r="I6658" s="83"/>
      <c r="J6658" s="83"/>
      <c r="K6658" s="83"/>
      <c r="L6658" s="83"/>
      <c r="M6658" s="83"/>
      <c r="N6658" s="83"/>
      <c r="O6658" s="83"/>
      <c r="P6658" s="84"/>
      <c r="Q6658" s="217"/>
      <c r="R6658" s="91">
        <f t="shared" ref="R6658" si="17624">IF(COUNTA(Y6656:DP6659)=0,0,HLOOKUP(R6657,Y6657:DP6659,2,FALSE))</f>
        <v>0</v>
      </c>
      <c r="S6658" s="92">
        <f t="shared" ref="S6658" si="17625">IF(COUNTA(Y6656:DP6659)=0,0,HLOOKUP(S6656,Y6656:DP6659,3,FALSE))</f>
        <v>0</v>
      </c>
      <c r="T6658" s="93"/>
      <c r="U6658" s="94">
        <f t="array" ref="U6658">IF(COUNTA(Y6656:DP6659)=0,0,IF(ISERROR(HLOOKUP(U6659,Y6659:DP6659,1,FALSE)),0,INDEX(Y6658:DP6658,MATCH(U6657&amp;U6659,Y6657:DP6657&amp;Y6659:DP6659,0))))</f>
        <v>0</v>
      </c>
      <c r="V6658" s="94">
        <f t="array" ref="V6658">IF(COUNTA(Y6656:DP6659)=0,0,IF(ISERROR(HLOOKUP(V6659,Y6659:DP6659,1,FALSE)),0,INDEX(Y6658:DP6658,MATCH(V6657&amp;V6659,Y6657:DP6657&amp;Y6659:DP6659,0))))</f>
        <v>0</v>
      </c>
      <c r="W6658" s="95"/>
      <c r="X6658" s="108"/>
    </row>
    <row r="6659" spans="2:27" ht="13.9" thickBot="1">
      <c r="B6659" s="96"/>
      <c r="C6659" s="97"/>
      <c r="D6659" s="96"/>
      <c r="E6659" s="96"/>
      <c r="F6659" s="96"/>
      <c r="G6659" s="96"/>
      <c r="H6659" s="96"/>
      <c r="I6659" s="96"/>
      <c r="J6659" s="96"/>
      <c r="K6659" s="96"/>
      <c r="L6659" s="96"/>
      <c r="M6659" s="96"/>
      <c r="N6659" s="96"/>
      <c r="O6659" s="96"/>
      <c r="P6659" s="97"/>
      <c r="Q6659" s="218"/>
      <c r="R6659" s="98" t="str">
        <f t="shared" ref="R6659" si="17626">IF(COUNTA(Y6656:DP6659)=0,"none",HLOOKUP(R6657,Y6657:DP6659,3,FALSE))</f>
        <v>none</v>
      </c>
      <c r="S6659" s="99" t="str">
        <f t="shared" ref="S6659" si="17627">IF(COUNTA(Y6656:DP6659)=0,"none",HLOOKUP(S6656,Y6656:DP6659,4,FALSE))</f>
        <v>none</v>
      </c>
      <c r="T6659" s="100"/>
      <c r="U6659" s="100" t="str">
        <f t="array" ref="U6659">IF(COUNTA(Y6656:DP6659)=0,"none",IF($U$2="WAHR",$W$3,Abfrage!$F$4))</f>
        <v>none</v>
      </c>
      <c r="V6659" s="100" t="str">
        <f t="array" ref="V6659">IF(COUNTA(Y6656:DP6659)=0,"none",IF($U$2="WAHR",$W$3,Abfrage!$F$4))</f>
        <v>none</v>
      </c>
      <c r="W6659" s="100" t="str">
        <f t="array" ref="W6659">IF(COUNTA(Y6656:DP6659)=0,"none",IF($U$2="WAHR",$W$3,Abfrage!$F$4))</f>
        <v>none</v>
      </c>
      <c r="X6659" s="109"/>
    </row>
    <row r="6660" spans="2:27">
      <c r="B6660" s="75" t="s">
        <v>4065</v>
      </c>
      <c r="C6660" s="76">
        <v>1000417539</v>
      </c>
      <c r="D6660" s="75" t="s">
        <v>95</v>
      </c>
      <c r="E6660" s="75" t="s">
        <v>96</v>
      </c>
      <c r="F6660" s="75" t="s">
        <v>97</v>
      </c>
      <c r="G6660" s="75" t="s">
        <v>4066</v>
      </c>
      <c r="H6660" s="75" t="e">
        <v>#N/A</v>
      </c>
      <c r="I6660" s="75" t="s">
        <v>4067</v>
      </c>
      <c r="J6660" s="75" t="s">
        <v>4068</v>
      </c>
      <c r="K6660" s="75" t="s">
        <v>306</v>
      </c>
      <c r="L6660" s="75" t="s">
        <v>306</v>
      </c>
      <c r="M6660" s="75" t="s">
        <v>313</v>
      </c>
      <c r="N6660" s="75" t="s">
        <v>360</v>
      </c>
      <c r="O6660" s="75" t="s">
        <v>306</v>
      </c>
      <c r="P6660" s="76" t="s">
        <v>4069</v>
      </c>
      <c r="Q6660" s="216"/>
      <c r="R6660" s="77" t="str">
        <f t="shared" ref="R6660" si="17628">IF(COUNTA(Y6660:DP6663)=0,"01.01.1900",INDEX(Y6660:DP6660,MATCH(R6661,Y6661:DP6661,0)))</f>
        <v>01.01.1900</v>
      </c>
      <c r="S6660" s="78" t="str">
        <f t="shared" ref="S6660" si="17629">IF(COUNTA(Y6660:DP6663)=0,"01.01.1900",MAX(Y6660:DP6660))</f>
        <v>01.01.1900</v>
      </c>
      <c r="T6660" s="79"/>
      <c r="U6660" s="80" t="str">
        <f t="array" ref="U6660">IF(COUNTA(Y6660:DP6663)=0,"01.01.1900",IF(ISERROR(HLOOKUP(U6663,Y6663:DP6663,1,FALSE)),"01.01.1900",INDEX(Y6660:DP6660,MATCH(U6661&amp;U6663,Y6661:DP6661&amp;Y6663:DP6663,0))))</f>
        <v>01.01.1900</v>
      </c>
      <c r="V6660" s="81" t="str">
        <f t="shared" ref="V6660" si="17630">IF(COUNTA(Y6660:DP6663)=0,"01.01.1900",_xlfn.MAXIFS(Y6660:DP6660,Y6663:DP6663,V6663))</f>
        <v>01.01.1900</v>
      </c>
      <c r="W6660" s="82"/>
      <c r="X6660" s="106"/>
    </row>
    <row r="6661" spans="2:27">
      <c r="B6661" s="83"/>
      <c r="C6661" s="84"/>
      <c r="D6661" s="83"/>
      <c r="E6661" s="83"/>
      <c r="F6661" s="83"/>
      <c r="G6661" s="83"/>
      <c r="H6661" s="83"/>
      <c r="I6661" s="83"/>
      <c r="J6661" s="83"/>
      <c r="K6661" s="83"/>
      <c r="L6661" s="83"/>
      <c r="M6661" s="83"/>
      <c r="N6661" s="83"/>
      <c r="O6661" s="83"/>
      <c r="P6661" s="84"/>
      <c r="Q6661" s="217"/>
      <c r="R6661" s="85">
        <f t="shared" ref="R6661" si="17631">IF(COUNTA(Y6660:DP6663)=0,0,MIN(Y6661:DP6661))</f>
        <v>0</v>
      </c>
      <c r="S6661" s="86">
        <f t="shared" ref="S6661" si="17632">IF(COUNTA(Y6660:DP6663)=0,0,HLOOKUP(S6660,Y6660:DP6663,2,FALSE))</f>
        <v>0</v>
      </c>
      <c r="T6661" s="87">
        <f t="shared" ref="T6661" si="17633">IF(COUNTA(Y6660:DP6663)=0,0,AVERAGE(Y6661:DP6661))</f>
        <v>0</v>
      </c>
      <c r="U6661" s="88">
        <f t="shared" ref="U6661" si="17634">IF(COUNTA(Y6660:DP6663)=0,0,_xlfn.MINIFS(Y6661:DP6661,Y6663:DP6663,U6663))</f>
        <v>0</v>
      </c>
      <c r="V6661" s="89">
        <f t="array" ref="V6661">IF(COUNTA(Y6660:DP6663)=0,0,IF(ISERROR(HLOOKUP(V6663,Y6663:DP6663,1,FALSE)),0,INDEX(Y6661:DP6661,MATCH(V6660&amp;V6663,Y6660:DP6660&amp;Y6663:DP6663,0))))</f>
        <v>0</v>
      </c>
      <c r="W6661" s="90">
        <f t="array" ref="W6661">IF(COUNTA(Y6660:DP6663)=0,0,IF(ISERROR(HLOOKUP(W6663,Y6663:DP6663,1,FALSE)),0,AVERAGEIF(Y6663:DP6663,$W6663,Y6661:DP6661)))</f>
        <v>0</v>
      </c>
      <c r="X6661" s="107"/>
    </row>
    <row r="6662" spans="2:27">
      <c r="B6662" s="83"/>
      <c r="C6662" s="84"/>
      <c r="D6662" s="83"/>
      <c r="E6662" s="83"/>
      <c r="F6662" s="83"/>
      <c r="G6662" s="83"/>
      <c r="H6662" s="83"/>
      <c r="I6662" s="83"/>
      <c r="J6662" s="83"/>
      <c r="K6662" s="83"/>
      <c r="L6662" s="83"/>
      <c r="M6662" s="83"/>
      <c r="N6662" s="83"/>
      <c r="O6662" s="83"/>
      <c r="P6662" s="84"/>
      <c r="Q6662" s="217"/>
      <c r="R6662" s="91">
        <f t="shared" ref="R6662" si="17635">IF(COUNTA(Y6660:DP6663)=0,0,HLOOKUP(R6661,Y6661:DP6663,2,FALSE))</f>
        <v>0</v>
      </c>
      <c r="S6662" s="92">
        <f t="shared" ref="S6662" si="17636">IF(COUNTA(Y6660:DP6663)=0,0,HLOOKUP(S6660,Y6660:DP6663,3,FALSE))</f>
        <v>0</v>
      </c>
      <c r="T6662" s="93"/>
      <c r="U6662" s="94">
        <f t="array" ref="U6662">IF(COUNTA(Y6660:DP6663)=0,0,IF(ISERROR(HLOOKUP(U6663,Y6663:DP6663,1,FALSE)),0,INDEX(Y6662:DP6662,MATCH(U6661&amp;U6663,Y6661:DP6661&amp;Y6663:DP6663,0))))</f>
        <v>0</v>
      </c>
      <c r="V6662" s="94">
        <f t="array" ref="V6662">IF(COUNTA(Y6660:DP6663)=0,0,IF(ISERROR(HLOOKUP(V6663,Y6663:DP6663,1,FALSE)),0,INDEX(Y6662:DP6662,MATCH(V6661&amp;V6663,Y6661:DP6661&amp;Y6663:DP6663,0))))</f>
        <v>0</v>
      </c>
      <c r="W6662" s="95"/>
      <c r="X6662" s="108"/>
    </row>
    <row r="6663" spans="2:27" ht="13.9" thickBot="1">
      <c r="B6663" s="96"/>
      <c r="C6663" s="97"/>
      <c r="D6663" s="96"/>
      <c r="E6663" s="96"/>
      <c r="F6663" s="96"/>
      <c r="G6663" s="96"/>
      <c r="H6663" s="96"/>
      <c r="I6663" s="96"/>
      <c r="J6663" s="96"/>
      <c r="K6663" s="96"/>
      <c r="L6663" s="96"/>
      <c r="M6663" s="96"/>
      <c r="N6663" s="96"/>
      <c r="O6663" s="96"/>
      <c r="P6663" s="97"/>
      <c r="Q6663" s="218"/>
      <c r="R6663" s="98" t="str">
        <f t="shared" ref="R6663" si="17637">IF(COUNTA(Y6660:DP6663)=0,"none",HLOOKUP(R6661,Y6661:DP6663,3,FALSE))</f>
        <v>none</v>
      </c>
      <c r="S6663" s="99" t="str">
        <f t="shared" ref="S6663" si="17638">IF(COUNTA(Y6660:DP6663)=0,"none",HLOOKUP(S6660,Y6660:DP6663,4,FALSE))</f>
        <v>none</v>
      </c>
      <c r="T6663" s="100"/>
      <c r="U6663" s="100" t="str">
        <f t="array" ref="U6663">IF(COUNTA(Y6660:DP6663)=0,"none",IF($U$2="WAHR",$W$3,Abfrage!$F$4))</f>
        <v>none</v>
      </c>
      <c r="V6663" s="100" t="str">
        <f t="array" ref="V6663">IF(COUNTA(Y6660:DP6663)=0,"none",IF($U$2="WAHR",$W$3,Abfrage!$F$4))</f>
        <v>none</v>
      </c>
      <c r="W6663" s="100" t="str">
        <f t="array" ref="W6663">IF(COUNTA(Y6660:DP6663)=0,"none",IF($U$2="WAHR",$W$3,Abfrage!$F$4))</f>
        <v>none</v>
      </c>
      <c r="X6663" s="109"/>
    </row>
    <row r="6664" spans="2:27">
      <c r="B6664" s="75" t="s">
        <v>4070</v>
      </c>
      <c r="C6664" s="76">
        <v>1000420277</v>
      </c>
      <c r="D6664" s="75" t="s">
        <v>158</v>
      </c>
      <c r="E6664" s="75" t="s">
        <v>2220</v>
      </c>
      <c r="F6664" s="75" t="s">
        <v>1465</v>
      </c>
      <c r="G6664" s="75" t="s">
        <v>4071</v>
      </c>
      <c r="H6664" s="75" t="e">
        <v>#N/A</v>
      </c>
      <c r="I6664" s="75" t="s">
        <v>51</v>
      </c>
      <c r="J6664" s="75" t="s">
        <v>4072</v>
      </c>
      <c r="K6664" s="75" t="s">
        <v>306</v>
      </c>
      <c r="L6664" s="75" t="s">
        <v>306</v>
      </c>
      <c r="M6664" s="75" t="s">
        <v>306</v>
      </c>
      <c r="N6664" s="75" t="s">
        <v>306</v>
      </c>
      <c r="O6664" s="75" t="s">
        <v>306</v>
      </c>
      <c r="P6664" s="76" t="s">
        <v>306</v>
      </c>
      <c r="Q6664" s="216"/>
      <c r="R6664" s="77" t="str">
        <f t="shared" ref="R6664" si="17639">IF(COUNTA(Y6664:DP6667)=0,"01.01.1900",INDEX(Y6664:DP6664,MATCH(R6665,Y6665:DP6665,0)))</f>
        <v>01.01.1900</v>
      </c>
      <c r="S6664" s="78" t="str">
        <f t="shared" ref="S6664" si="17640">IF(COUNTA(Y6664:DP6667)=0,"01.01.1900",MAX(Y6664:DP6664))</f>
        <v>01.01.1900</v>
      </c>
      <c r="T6664" s="79"/>
      <c r="U6664" s="80" t="str">
        <f t="array" ref="U6664">IF(COUNTA(Y6664:DP6667)=0,"01.01.1900",IF(ISERROR(HLOOKUP(U6667,Y6667:DP6667,1,FALSE)),"01.01.1900",INDEX(Y6664:DP6664,MATCH(U6665&amp;U6667,Y6665:DP6665&amp;Y6667:DP6667,0))))</f>
        <v>01.01.1900</v>
      </c>
      <c r="V6664" s="81" t="str">
        <f t="shared" ref="V6664" si="17641">IF(COUNTA(Y6664:DP6667)=0,"01.01.1900",_xlfn.MAXIFS(Y6664:DP6664,Y6667:DP6667,V6667))</f>
        <v>01.01.1900</v>
      </c>
      <c r="W6664" s="82"/>
      <c r="X6664" s="106"/>
    </row>
    <row r="6665" spans="2:27">
      <c r="B6665" s="83"/>
      <c r="C6665" s="84"/>
      <c r="D6665" s="83"/>
      <c r="E6665" s="83"/>
      <c r="F6665" s="83"/>
      <c r="G6665" s="83"/>
      <c r="H6665" s="83"/>
      <c r="I6665" s="83"/>
      <c r="J6665" s="83"/>
      <c r="K6665" s="83"/>
      <c r="L6665" s="83"/>
      <c r="M6665" s="83"/>
      <c r="N6665" s="83"/>
      <c r="O6665" s="83"/>
      <c r="P6665" s="84"/>
      <c r="Q6665" s="217"/>
      <c r="R6665" s="85">
        <f t="shared" ref="R6665" si="17642">IF(COUNTA(Y6664:DP6667)=0,0,MIN(Y6665:DP6665))</f>
        <v>0</v>
      </c>
      <c r="S6665" s="86">
        <f t="shared" ref="S6665" si="17643">IF(COUNTA(Y6664:DP6667)=0,0,HLOOKUP(S6664,Y6664:DP6667,2,FALSE))</f>
        <v>0</v>
      </c>
      <c r="T6665" s="87">
        <f t="shared" ref="T6665" si="17644">IF(COUNTA(Y6664:DP6667)=0,0,AVERAGE(Y6665:DP6665))</f>
        <v>0</v>
      </c>
      <c r="U6665" s="88">
        <f t="shared" ref="U6665" si="17645">IF(COUNTA(Y6664:DP6667)=0,0,_xlfn.MINIFS(Y6665:DP6665,Y6667:DP6667,U6667))</f>
        <v>0</v>
      </c>
      <c r="V6665" s="89">
        <f t="array" ref="V6665">IF(COUNTA(Y6664:DP6667)=0,0,IF(ISERROR(HLOOKUP(V6667,Y6667:DP6667,1,FALSE)),0,INDEX(Y6665:DP6665,MATCH(V6664&amp;V6667,Y6664:DP6664&amp;Y6667:DP6667,0))))</f>
        <v>0</v>
      </c>
      <c r="W6665" s="90">
        <f t="array" ref="W6665">IF(COUNTA(Y6664:DP6667)=0,0,IF(ISERROR(HLOOKUP(W6667,Y6667:DP6667,1,FALSE)),0,AVERAGEIF(Y6667:DP6667,$W6667,Y6665:DP6665)))</f>
        <v>0</v>
      </c>
      <c r="X6665" s="107"/>
    </row>
    <row r="6666" spans="2:27">
      <c r="B6666" s="83"/>
      <c r="C6666" s="84"/>
      <c r="D6666" s="83"/>
      <c r="E6666" s="83"/>
      <c r="F6666" s="83"/>
      <c r="G6666" s="83"/>
      <c r="H6666" s="83"/>
      <c r="I6666" s="83"/>
      <c r="J6666" s="83"/>
      <c r="K6666" s="83"/>
      <c r="L6666" s="83"/>
      <c r="M6666" s="83"/>
      <c r="N6666" s="83"/>
      <c r="O6666" s="83"/>
      <c r="P6666" s="84"/>
      <c r="Q6666" s="217"/>
      <c r="R6666" s="91">
        <f t="shared" ref="R6666" si="17646">IF(COUNTA(Y6664:DP6667)=0,0,HLOOKUP(R6665,Y6665:DP6667,2,FALSE))</f>
        <v>0</v>
      </c>
      <c r="S6666" s="92">
        <f t="shared" ref="S6666" si="17647">IF(COUNTA(Y6664:DP6667)=0,0,HLOOKUP(S6664,Y6664:DP6667,3,FALSE))</f>
        <v>0</v>
      </c>
      <c r="T6666" s="93"/>
      <c r="U6666" s="94">
        <f t="array" ref="U6666">IF(COUNTA(Y6664:DP6667)=0,0,IF(ISERROR(HLOOKUP(U6667,Y6667:DP6667,1,FALSE)),0,INDEX(Y6666:DP6666,MATCH(U6665&amp;U6667,Y6665:DP6665&amp;Y6667:DP6667,0))))</f>
        <v>0</v>
      </c>
      <c r="V6666" s="94">
        <f t="array" ref="V6666">IF(COUNTA(Y6664:DP6667)=0,0,IF(ISERROR(HLOOKUP(V6667,Y6667:DP6667,1,FALSE)),0,INDEX(Y6666:DP6666,MATCH(V6665&amp;V6667,Y6665:DP6665&amp;Y6667:DP6667,0))))</f>
        <v>0</v>
      </c>
      <c r="W6666" s="95"/>
      <c r="X6666" s="108"/>
    </row>
    <row r="6667" spans="2:27" ht="13.9" thickBot="1">
      <c r="B6667" s="96"/>
      <c r="C6667" s="97"/>
      <c r="D6667" s="96"/>
      <c r="E6667" s="96"/>
      <c r="F6667" s="96"/>
      <c r="G6667" s="96"/>
      <c r="H6667" s="96"/>
      <c r="I6667" s="96"/>
      <c r="J6667" s="96"/>
      <c r="K6667" s="96"/>
      <c r="L6667" s="96"/>
      <c r="M6667" s="96"/>
      <c r="N6667" s="96"/>
      <c r="O6667" s="96"/>
      <c r="P6667" s="97"/>
      <c r="Q6667" s="218"/>
      <c r="R6667" s="98" t="str">
        <f t="shared" ref="R6667" si="17648">IF(COUNTA(Y6664:DP6667)=0,"none",HLOOKUP(R6665,Y6665:DP6667,3,FALSE))</f>
        <v>none</v>
      </c>
      <c r="S6667" s="99" t="str">
        <f t="shared" ref="S6667" si="17649">IF(COUNTA(Y6664:DP6667)=0,"none",HLOOKUP(S6664,Y6664:DP6667,4,FALSE))</f>
        <v>none</v>
      </c>
      <c r="T6667" s="100"/>
      <c r="U6667" s="100" t="str">
        <f t="array" ref="U6667">IF(COUNTA(Y6664:DP6667)=0,"none",IF($U$2="WAHR",$W$3,Abfrage!$F$4))</f>
        <v>none</v>
      </c>
      <c r="V6667" s="100" t="str">
        <f t="array" ref="V6667">IF(COUNTA(Y6664:DP6667)=0,"none",IF($U$2="WAHR",$W$3,Abfrage!$F$4))</f>
        <v>none</v>
      </c>
      <c r="W6667" s="100" t="str">
        <f t="array" ref="W6667">IF(COUNTA(Y6664:DP6667)=0,"none",IF($U$2="WAHR",$W$3,Abfrage!$F$4))</f>
        <v>none</v>
      </c>
      <c r="X6667" s="109"/>
    </row>
    <row r="6668" spans="2:27">
      <c r="B6668" s="75" t="s">
        <v>4073</v>
      </c>
      <c r="C6668" s="76">
        <v>1000417203</v>
      </c>
      <c r="D6668" s="75" t="s">
        <v>217</v>
      </c>
      <c r="E6668" s="75" t="s">
        <v>138</v>
      </c>
      <c r="F6668" s="75" t="s">
        <v>4074</v>
      </c>
      <c r="G6668" s="75" t="s">
        <v>4075</v>
      </c>
      <c r="H6668" s="75" t="s">
        <v>59</v>
      </c>
      <c r="I6668" s="75" t="s">
        <v>51</v>
      </c>
      <c r="J6668" s="75" t="s">
        <v>4076</v>
      </c>
      <c r="K6668" s="75" t="s">
        <v>306</v>
      </c>
      <c r="L6668" s="75" t="s">
        <v>306</v>
      </c>
      <c r="M6668" s="75" t="s">
        <v>307</v>
      </c>
      <c r="N6668" s="75" t="s">
        <v>352</v>
      </c>
      <c r="O6668" s="75" t="s">
        <v>306</v>
      </c>
      <c r="P6668" s="76" t="s">
        <v>306</v>
      </c>
      <c r="Q6668" s="216"/>
      <c r="R6668" s="77">
        <f t="shared" ref="R6668" si="17650">IF(COUNTA(Y6668:DP6671)=0,"01.01.1900",INDEX(Y6668:DP6668,MATCH(R6669,Y6669:DP6669,0)))</f>
        <v>44986</v>
      </c>
      <c r="S6668" s="78">
        <f t="shared" ref="S6668" si="17651">IF(COUNTA(Y6668:DP6671)=0,"01.01.1900",MAX(Y6668:DP6668))</f>
        <v>44986</v>
      </c>
      <c r="T6668" s="79"/>
      <c r="U6668" s="80" t="str">
        <f t="array" ref="U6668">IF(COUNTA(Y6668:DP6671)=0,"01.01.1900",IF(ISERROR(HLOOKUP(U6671,Y6671:DP6671,1,FALSE)),"01.01.1900",INDEX(Y6668:DP6668,MATCH(U6669&amp;U6671,Y6669:DP6669&amp;Y6671:DP6671,0))))</f>
        <v>01.01.1900</v>
      </c>
      <c r="V6668" s="81">
        <f t="shared" ref="V6668" si="17652">IF(COUNTA(Y6668:DP6671)=0,"01.01.1900",_xlfn.MAXIFS(Y6668:DP6668,Y6671:DP6671,V6671))</f>
        <v>0</v>
      </c>
      <c r="W6668" s="82"/>
      <c r="X6668" s="106"/>
      <c r="Y6668" s="141">
        <v>44986</v>
      </c>
      <c r="Z6668" s="141">
        <v>44986</v>
      </c>
      <c r="AA6668" s="141">
        <v>44986</v>
      </c>
    </row>
    <row r="6669" spans="2:27">
      <c r="B6669" s="83"/>
      <c r="C6669" s="84"/>
      <c r="D6669" s="83"/>
      <c r="E6669" s="83"/>
      <c r="F6669" s="83"/>
      <c r="G6669" s="83"/>
      <c r="H6669" s="83"/>
      <c r="I6669" s="83"/>
      <c r="J6669" s="83"/>
      <c r="K6669" s="83"/>
      <c r="L6669" s="83"/>
      <c r="M6669" s="83"/>
      <c r="N6669" s="83"/>
      <c r="O6669" s="83"/>
      <c r="P6669" s="84"/>
      <c r="Q6669" s="217"/>
      <c r="R6669" s="85">
        <f t="shared" ref="R6669" si="17653">IF(COUNTA(Y6668:DP6671)=0,0,MIN(Y6669:DP6669))</f>
        <v>0.13300000000000001</v>
      </c>
      <c r="S6669" s="86">
        <f t="shared" ref="S6669" si="17654">IF(COUNTA(Y6668:DP6671)=0,0,HLOOKUP(S6668,Y6668:DP6671,2,FALSE))</f>
        <v>0.13300000000000001</v>
      </c>
      <c r="T6669" s="87">
        <f t="shared" ref="T6669" si="17655">IF(COUNTA(Y6668:DP6671)=0,0,AVERAGE(Y6669:DP6669))</f>
        <v>0.13300000000000001</v>
      </c>
      <c r="U6669" s="88">
        <f t="shared" ref="U6669" si="17656">IF(COUNTA(Y6668:DP6671)=0,0,_xlfn.MINIFS(Y6669:DP6669,Y6671:DP6671,U6671))</f>
        <v>0</v>
      </c>
      <c r="V6669" s="89">
        <f t="array" ref="V6669">IF(COUNTA(Y6668:DP6671)=0,0,IF(ISERROR(HLOOKUP(V6671,Y6671:DP6671,1,FALSE)),0,INDEX(Y6669:DP6669,MATCH(V6668&amp;V6671,Y6668:DP6668&amp;Y6671:DP6671,0))))</f>
        <v>0</v>
      </c>
      <c r="W6669" s="90">
        <f t="array" ref="W6669">IF(COUNTA(Y6668:DP6671)=0,0,IF(ISERROR(HLOOKUP(W6671,Y6671:DP6671,1,FALSE)),0,AVERAGEIF(Y6671:DP6671,$W6671,Y6669:DP6669)))</f>
        <v>0</v>
      </c>
      <c r="X6669" s="107"/>
      <c r="Y6669" s="142">
        <v>0.13300000000000001</v>
      </c>
      <c r="Z6669" s="142">
        <v>0.13300000000000001</v>
      </c>
      <c r="AA6669" s="142">
        <v>0.13300000000000001</v>
      </c>
    </row>
    <row r="6670" spans="2:27">
      <c r="B6670" s="83"/>
      <c r="C6670" s="84"/>
      <c r="D6670" s="83"/>
      <c r="E6670" s="83"/>
      <c r="F6670" s="83"/>
      <c r="G6670" s="83"/>
      <c r="H6670" s="83"/>
      <c r="I6670" s="83"/>
      <c r="J6670" s="83"/>
      <c r="K6670" s="83"/>
      <c r="L6670" s="83"/>
      <c r="M6670" s="83"/>
      <c r="N6670" s="83"/>
      <c r="O6670" s="83"/>
      <c r="P6670" s="84"/>
      <c r="Q6670" s="217"/>
      <c r="R6670" s="91">
        <f t="shared" ref="R6670" si="17657">IF(COUNTA(Y6668:DP6671)=0,0,HLOOKUP(R6669,Y6669:DP6671,2,FALSE))</f>
        <v>1000</v>
      </c>
      <c r="S6670" s="92">
        <f t="shared" ref="S6670" si="17658">IF(COUNTA(Y6668:DP6671)=0,0,HLOOKUP(S6668,Y6668:DP6671,3,FALSE))</f>
        <v>1000</v>
      </c>
      <c r="T6670" s="93"/>
      <c r="U6670" s="94">
        <f t="array" ref="U6670">IF(COUNTA(Y6668:DP6671)=0,0,IF(ISERROR(HLOOKUP(U6671,Y6671:DP6671,1,FALSE)),0,INDEX(Y6670:DP6670,MATCH(U6669&amp;U6671,Y6669:DP6669&amp;Y6671:DP6671,0))))</f>
        <v>0</v>
      </c>
      <c r="V6670" s="94">
        <f t="array" ref="V6670">IF(COUNTA(Y6668:DP6671)=0,0,IF(ISERROR(HLOOKUP(V6671,Y6671:DP6671,1,FALSE)),0,INDEX(Y6670:DP6670,MATCH(V6669&amp;V6671,Y6669:DP6669&amp;Y6671:DP6671,0))))</f>
        <v>0</v>
      </c>
      <c r="W6670" s="95"/>
      <c r="X6670" s="108"/>
      <c r="Y6670" s="143">
        <v>1000</v>
      </c>
      <c r="Z6670" s="143">
        <v>1000</v>
      </c>
      <c r="AA6670" s="143">
        <v>1000</v>
      </c>
    </row>
    <row r="6671" spans="2:27" ht="13.9" thickBot="1">
      <c r="B6671" s="96"/>
      <c r="C6671" s="97"/>
      <c r="D6671" s="96"/>
      <c r="E6671" s="96"/>
      <c r="F6671" s="96"/>
      <c r="G6671" s="96"/>
      <c r="H6671" s="96"/>
      <c r="I6671" s="96"/>
      <c r="J6671" s="96"/>
      <c r="K6671" s="96"/>
      <c r="L6671" s="96"/>
      <c r="M6671" s="96"/>
      <c r="N6671" s="96"/>
      <c r="O6671" s="96"/>
      <c r="P6671" s="97"/>
      <c r="Q6671" s="218"/>
      <c r="R6671" s="98" t="str">
        <f t="shared" ref="R6671" si="17659">IF(COUNTA(Y6668:DP6671)=0,"none",HLOOKUP(R6669,Y6669:DP6671,3,FALSE))</f>
        <v>www (-30%)</v>
      </c>
      <c r="S6671" s="99" t="str">
        <f t="shared" ref="S6671" si="17660">IF(COUNTA(Y6668:DP6671)=0,"none",HLOOKUP(S6668,Y6668:DP6671,4,FALSE))</f>
        <v>www (-30%)</v>
      </c>
      <c r="T6671" s="100"/>
      <c r="U6671" s="100">
        <f t="array" ref="U6671">IF(COUNTA(Y6668:DP6671)=0,"none",IF($U$2="WAHR",$W$3,Abfrage!$F$4))</f>
        <v>0</v>
      </c>
      <c r="V6671" s="100">
        <f t="array" ref="V6671">IF(COUNTA(Y6668:DP6671)=0,"none",IF($U$2="WAHR",$W$3,Abfrage!$F$4))</f>
        <v>0</v>
      </c>
      <c r="W6671" s="100">
        <f t="array" ref="W6671">IF(COUNTA(Y6668:DP6671)=0,"none",IF($U$2="WAHR",$W$3,Abfrage!$F$4))</f>
        <v>0</v>
      </c>
      <c r="X6671" s="109"/>
      <c r="Y6671" s="144" t="s">
        <v>43</v>
      </c>
      <c r="Z6671" s="144" t="s">
        <v>43</v>
      </c>
      <c r="AA6671" s="144" t="s">
        <v>43</v>
      </c>
    </row>
    <row r="6672" spans="2:27">
      <c r="B6672" s="75" t="s">
        <v>4077</v>
      </c>
      <c r="C6672" s="76">
        <v>1000420225</v>
      </c>
      <c r="D6672" s="75" t="s">
        <v>95</v>
      </c>
      <c r="E6672" s="75" t="s">
        <v>170</v>
      </c>
      <c r="F6672" s="75" t="s">
        <v>455</v>
      </c>
      <c r="G6672" s="75" t="s">
        <v>4078</v>
      </c>
      <c r="H6672" s="75" t="e">
        <v>#N/A</v>
      </c>
      <c r="I6672" s="75" t="s">
        <v>4079</v>
      </c>
      <c r="J6672" s="75" t="s">
        <v>4080</v>
      </c>
      <c r="K6672" s="75" t="s">
        <v>306</v>
      </c>
      <c r="L6672" s="75" t="s">
        <v>306</v>
      </c>
      <c r="M6672" s="75" t="s">
        <v>306</v>
      </c>
      <c r="N6672" s="75" t="s">
        <v>306</v>
      </c>
      <c r="O6672" s="75" t="s">
        <v>306</v>
      </c>
      <c r="P6672" s="76" t="s">
        <v>306</v>
      </c>
      <c r="Q6672" s="216"/>
      <c r="R6672" s="77" t="str">
        <f t="shared" ref="R6672" si="17661">IF(COUNTA(Y6672:DP6675)=0,"01.01.1900",INDEX(Y6672:DP6672,MATCH(R6673,Y6673:DP6673,0)))</f>
        <v>01.01.1900</v>
      </c>
      <c r="S6672" s="78" t="str">
        <f t="shared" ref="S6672" si="17662">IF(COUNTA(Y6672:DP6675)=0,"01.01.1900",MAX(Y6672:DP6672))</f>
        <v>01.01.1900</v>
      </c>
      <c r="T6672" s="79"/>
      <c r="U6672" s="80" t="str">
        <f t="array" ref="U6672">IF(COUNTA(Y6672:DP6675)=0,"01.01.1900",IF(ISERROR(HLOOKUP(U6675,Y6675:DP6675,1,FALSE)),"01.01.1900",INDEX(Y6672:DP6672,MATCH(U6673&amp;U6675,Y6673:DP6673&amp;Y6675:DP6675,0))))</f>
        <v>01.01.1900</v>
      </c>
      <c r="V6672" s="81" t="str">
        <f t="shared" ref="V6672" si="17663">IF(COUNTA(Y6672:DP6675)=0,"01.01.1900",_xlfn.MAXIFS(Y6672:DP6672,Y6675:DP6675,V6675))</f>
        <v>01.01.1900</v>
      </c>
      <c r="W6672" s="82"/>
      <c r="X6672" s="106"/>
    </row>
    <row r="6673" spans="2:26">
      <c r="B6673" s="83"/>
      <c r="C6673" s="84"/>
      <c r="D6673" s="83"/>
      <c r="E6673" s="83"/>
      <c r="F6673" s="83"/>
      <c r="G6673" s="83"/>
      <c r="H6673" s="83"/>
      <c r="I6673" s="83"/>
      <c r="J6673" s="83"/>
      <c r="K6673" s="83"/>
      <c r="L6673" s="83"/>
      <c r="M6673" s="83"/>
      <c r="N6673" s="83"/>
      <c r="O6673" s="83"/>
      <c r="P6673" s="84"/>
      <c r="Q6673" s="217"/>
      <c r="R6673" s="85">
        <f t="shared" ref="R6673" si="17664">IF(COUNTA(Y6672:DP6675)=0,0,MIN(Y6673:DP6673))</f>
        <v>0</v>
      </c>
      <c r="S6673" s="86">
        <f t="shared" ref="S6673" si="17665">IF(COUNTA(Y6672:DP6675)=0,0,HLOOKUP(S6672,Y6672:DP6675,2,FALSE))</f>
        <v>0</v>
      </c>
      <c r="T6673" s="87">
        <f t="shared" ref="T6673" si="17666">IF(COUNTA(Y6672:DP6675)=0,0,AVERAGE(Y6673:DP6673))</f>
        <v>0</v>
      </c>
      <c r="U6673" s="88">
        <f t="shared" ref="U6673" si="17667">IF(COUNTA(Y6672:DP6675)=0,0,_xlfn.MINIFS(Y6673:DP6673,Y6675:DP6675,U6675))</f>
        <v>0</v>
      </c>
      <c r="V6673" s="89">
        <f t="array" ref="V6673">IF(COUNTA(Y6672:DP6675)=0,0,IF(ISERROR(HLOOKUP(V6675,Y6675:DP6675,1,FALSE)),0,INDEX(Y6673:DP6673,MATCH(V6672&amp;V6675,Y6672:DP6672&amp;Y6675:DP6675,0))))</f>
        <v>0</v>
      </c>
      <c r="W6673" s="90">
        <f t="array" ref="W6673">IF(COUNTA(Y6672:DP6675)=0,0,IF(ISERROR(HLOOKUP(W6675,Y6675:DP6675,1,FALSE)),0,AVERAGEIF(Y6675:DP6675,$W6675,Y6673:DP6673)))</f>
        <v>0</v>
      </c>
      <c r="X6673" s="107"/>
    </row>
    <row r="6674" spans="2:26">
      <c r="B6674" s="83"/>
      <c r="C6674" s="84"/>
      <c r="D6674" s="83"/>
      <c r="E6674" s="83"/>
      <c r="F6674" s="83"/>
      <c r="G6674" s="83"/>
      <c r="H6674" s="83"/>
      <c r="I6674" s="83"/>
      <c r="J6674" s="83"/>
      <c r="K6674" s="83"/>
      <c r="L6674" s="83"/>
      <c r="M6674" s="83"/>
      <c r="N6674" s="83"/>
      <c r="O6674" s="83"/>
      <c r="P6674" s="84"/>
      <c r="Q6674" s="217"/>
      <c r="R6674" s="91">
        <f t="shared" ref="R6674" si="17668">IF(COUNTA(Y6672:DP6675)=0,0,HLOOKUP(R6673,Y6673:DP6675,2,FALSE))</f>
        <v>0</v>
      </c>
      <c r="S6674" s="92">
        <f t="shared" ref="S6674" si="17669">IF(COUNTA(Y6672:DP6675)=0,0,HLOOKUP(S6672,Y6672:DP6675,3,FALSE))</f>
        <v>0</v>
      </c>
      <c r="T6674" s="93"/>
      <c r="U6674" s="94">
        <f t="array" ref="U6674">IF(COUNTA(Y6672:DP6675)=0,0,IF(ISERROR(HLOOKUP(U6675,Y6675:DP6675,1,FALSE)),0,INDEX(Y6674:DP6674,MATCH(U6673&amp;U6675,Y6673:DP6673&amp;Y6675:DP6675,0))))</f>
        <v>0</v>
      </c>
      <c r="V6674" s="94">
        <f t="array" ref="V6674">IF(COUNTA(Y6672:DP6675)=0,0,IF(ISERROR(HLOOKUP(V6675,Y6675:DP6675,1,FALSE)),0,INDEX(Y6674:DP6674,MATCH(V6673&amp;V6675,Y6673:DP6673&amp;Y6675:DP6675,0))))</f>
        <v>0</v>
      </c>
      <c r="W6674" s="95"/>
      <c r="X6674" s="108"/>
    </row>
    <row r="6675" spans="2:26" ht="13.9" thickBot="1">
      <c r="B6675" s="96"/>
      <c r="C6675" s="97"/>
      <c r="D6675" s="96"/>
      <c r="E6675" s="96"/>
      <c r="F6675" s="96"/>
      <c r="G6675" s="96"/>
      <c r="H6675" s="96"/>
      <c r="I6675" s="96"/>
      <c r="J6675" s="96"/>
      <c r="K6675" s="96"/>
      <c r="L6675" s="96"/>
      <c r="M6675" s="96"/>
      <c r="N6675" s="96"/>
      <c r="O6675" s="96"/>
      <c r="P6675" s="97"/>
      <c r="Q6675" s="218"/>
      <c r="R6675" s="98" t="str">
        <f t="shared" ref="R6675" si="17670">IF(COUNTA(Y6672:DP6675)=0,"none",HLOOKUP(R6673,Y6673:DP6675,3,FALSE))</f>
        <v>none</v>
      </c>
      <c r="S6675" s="99" t="str">
        <f t="shared" ref="S6675" si="17671">IF(COUNTA(Y6672:DP6675)=0,"none",HLOOKUP(S6672,Y6672:DP6675,4,FALSE))</f>
        <v>none</v>
      </c>
      <c r="T6675" s="100"/>
      <c r="U6675" s="100" t="str">
        <f t="array" ref="U6675">IF(COUNTA(Y6672:DP6675)=0,"none",IF($U$2="WAHR",$W$3,Abfrage!$F$4))</f>
        <v>none</v>
      </c>
      <c r="V6675" s="100" t="str">
        <f t="array" ref="V6675">IF(COUNTA(Y6672:DP6675)=0,"none",IF($U$2="WAHR",$W$3,Abfrage!$F$4))</f>
        <v>none</v>
      </c>
      <c r="W6675" s="100" t="str">
        <f t="array" ref="W6675">IF(COUNTA(Y6672:DP6675)=0,"none",IF($U$2="WAHR",$W$3,Abfrage!$F$4))</f>
        <v>none</v>
      </c>
      <c r="X6675" s="109"/>
    </row>
    <row r="6676" spans="2:26">
      <c r="B6676" s="75" t="s">
        <v>4081</v>
      </c>
      <c r="C6676" s="76">
        <v>1000420224</v>
      </c>
      <c r="D6676" s="75" t="s">
        <v>95</v>
      </c>
      <c r="E6676" s="75" t="s">
        <v>170</v>
      </c>
      <c r="F6676" s="75" t="s">
        <v>455</v>
      </c>
      <c r="G6676" s="75" t="s">
        <v>4082</v>
      </c>
      <c r="H6676" s="75" t="e">
        <v>#N/A</v>
      </c>
      <c r="I6676" s="75" t="s">
        <v>4079</v>
      </c>
      <c r="J6676" s="75" t="s">
        <v>4083</v>
      </c>
      <c r="K6676" s="75" t="s">
        <v>306</v>
      </c>
      <c r="L6676" s="75" t="s">
        <v>306</v>
      </c>
      <c r="M6676" s="75" t="s">
        <v>306</v>
      </c>
      <c r="N6676" s="75" t="s">
        <v>306</v>
      </c>
      <c r="O6676" s="75" t="s">
        <v>306</v>
      </c>
      <c r="P6676" s="76" t="s">
        <v>306</v>
      </c>
      <c r="Q6676" s="216"/>
      <c r="R6676" s="77" t="str">
        <f t="shared" ref="R6676" si="17672">IF(COUNTA(Y6676:DP6679)=0,"01.01.1900",INDEX(Y6676:DP6676,MATCH(R6677,Y6677:DP6677,0)))</f>
        <v>01.01.1900</v>
      </c>
      <c r="S6676" s="78" t="str">
        <f t="shared" ref="S6676" si="17673">IF(COUNTA(Y6676:DP6679)=0,"01.01.1900",MAX(Y6676:DP6676))</f>
        <v>01.01.1900</v>
      </c>
      <c r="T6676" s="79"/>
      <c r="U6676" s="80" t="str">
        <f t="array" ref="U6676">IF(COUNTA(Y6676:DP6679)=0,"01.01.1900",IF(ISERROR(HLOOKUP(U6679,Y6679:DP6679,1,FALSE)),"01.01.1900",INDEX(Y6676:DP6676,MATCH(U6677&amp;U6679,Y6677:DP6677&amp;Y6679:DP6679,0))))</f>
        <v>01.01.1900</v>
      </c>
      <c r="V6676" s="81" t="str">
        <f t="shared" ref="V6676" si="17674">IF(COUNTA(Y6676:DP6679)=0,"01.01.1900",_xlfn.MAXIFS(Y6676:DP6676,Y6679:DP6679,V6679))</f>
        <v>01.01.1900</v>
      </c>
      <c r="W6676" s="82"/>
      <c r="X6676" s="106"/>
    </row>
    <row r="6677" spans="2:26">
      <c r="B6677" s="83"/>
      <c r="C6677" s="84"/>
      <c r="D6677" s="83"/>
      <c r="E6677" s="83"/>
      <c r="F6677" s="83"/>
      <c r="G6677" s="83"/>
      <c r="H6677" s="83"/>
      <c r="I6677" s="83"/>
      <c r="J6677" s="83"/>
      <c r="K6677" s="83"/>
      <c r="L6677" s="83"/>
      <c r="M6677" s="83"/>
      <c r="N6677" s="83"/>
      <c r="O6677" s="83"/>
      <c r="P6677" s="84"/>
      <c r="Q6677" s="217"/>
      <c r="R6677" s="85">
        <f t="shared" ref="R6677" si="17675">IF(COUNTA(Y6676:DP6679)=0,0,MIN(Y6677:DP6677))</f>
        <v>0</v>
      </c>
      <c r="S6677" s="86">
        <f t="shared" ref="S6677" si="17676">IF(COUNTA(Y6676:DP6679)=0,0,HLOOKUP(S6676,Y6676:DP6679,2,FALSE))</f>
        <v>0</v>
      </c>
      <c r="T6677" s="87">
        <f t="shared" ref="T6677" si="17677">IF(COUNTA(Y6676:DP6679)=0,0,AVERAGE(Y6677:DP6677))</f>
        <v>0</v>
      </c>
      <c r="U6677" s="88">
        <f t="shared" ref="U6677" si="17678">IF(COUNTA(Y6676:DP6679)=0,0,_xlfn.MINIFS(Y6677:DP6677,Y6679:DP6679,U6679))</f>
        <v>0</v>
      </c>
      <c r="V6677" s="89">
        <f t="array" ref="V6677">IF(COUNTA(Y6676:DP6679)=0,0,IF(ISERROR(HLOOKUP(V6679,Y6679:DP6679,1,FALSE)),0,INDEX(Y6677:DP6677,MATCH(V6676&amp;V6679,Y6676:DP6676&amp;Y6679:DP6679,0))))</f>
        <v>0</v>
      </c>
      <c r="W6677" s="90">
        <f t="array" ref="W6677">IF(COUNTA(Y6676:DP6679)=0,0,IF(ISERROR(HLOOKUP(W6679,Y6679:DP6679,1,FALSE)),0,AVERAGEIF(Y6679:DP6679,$W6679,Y6677:DP6677)))</f>
        <v>0</v>
      </c>
      <c r="X6677" s="107"/>
    </row>
    <row r="6678" spans="2:26">
      <c r="B6678" s="83"/>
      <c r="C6678" s="84"/>
      <c r="D6678" s="83"/>
      <c r="E6678" s="83"/>
      <c r="F6678" s="83"/>
      <c r="G6678" s="83"/>
      <c r="H6678" s="83"/>
      <c r="I6678" s="83"/>
      <c r="J6678" s="83"/>
      <c r="K6678" s="83"/>
      <c r="L6678" s="83"/>
      <c r="M6678" s="83"/>
      <c r="N6678" s="83"/>
      <c r="O6678" s="83"/>
      <c r="P6678" s="84"/>
      <c r="Q6678" s="217"/>
      <c r="R6678" s="91">
        <f t="shared" ref="R6678" si="17679">IF(COUNTA(Y6676:DP6679)=0,0,HLOOKUP(R6677,Y6677:DP6679,2,FALSE))</f>
        <v>0</v>
      </c>
      <c r="S6678" s="92">
        <f t="shared" ref="S6678" si="17680">IF(COUNTA(Y6676:DP6679)=0,0,HLOOKUP(S6676,Y6676:DP6679,3,FALSE))</f>
        <v>0</v>
      </c>
      <c r="T6678" s="93"/>
      <c r="U6678" s="94">
        <f t="array" ref="U6678">IF(COUNTA(Y6676:DP6679)=0,0,IF(ISERROR(HLOOKUP(U6679,Y6679:DP6679,1,FALSE)),0,INDEX(Y6678:DP6678,MATCH(U6677&amp;U6679,Y6677:DP6677&amp;Y6679:DP6679,0))))</f>
        <v>0</v>
      </c>
      <c r="V6678" s="94">
        <f t="array" ref="V6678">IF(COUNTA(Y6676:DP6679)=0,0,IF(ISERROR(HLOOKUP(V6679,Y6679:DP6679,1,FALSE)),0,INDEX(Y6678:DP6678,MATCH(V6677&amp;V6679,Y6677:DP6677&amp;Y6679:DP6679,0))))</f>
        <v>0</v>
      </c>
      <c r="W6678" s="95"/>
      <c r="X6678" s="108"/>
    </row>
    <row r="6679" spans="2:26" ht="13.9" thickBot="1">
      <c r="B6679" s="96"/>
      <c r="C6679" s="97"/>
      <c r="D6679" s="96"/>
      <c r="E6679" s="96"/>
      <c r="F6679" s="96"/>
      <c r="G6679" s="96"/>
      <c r="H6679" s="96"/>
      <c r="I6679" s="96"/>
      <c r="J6679" s="96"/>
      <c r="K6679" s="96"/>
      <c r="L6679" s="96"/>
      <c r="M6679" s="96"/>
      <c r="N6679" s="96"/>
      <c r="O6679" s="96"/>
      <c r="P6679" s="97"/>
      <c r="Q6679" s="218"/>
      <c r="R6679" s="98" t="str">
        <f t="shared" ref="R6679" si="17681">IF(COUNTA(Y6676:DP6679)=0,"none",HLOOKUP(R6677,Y6677:DP6679,3,FALSE))</f>
        <v>none</v>
      </c>
      <c r="S6679" s="99" t="str">
        <f t="shared" ref="S6679" si="17682">IF(COUNTA(Y6676:DP6679)=0,"none",HLOOKUP(S6676,Y6676:DP6679,4,FALSE))</f>
        <v>none</v>
      </c>
      <c r="T6679" s="100"/>
      <c r="U6679" s="100" t="str">
        <f t="array" ref="U6679">IF(COUNTA(Y6676:DP6679)=0,"none",IF($U$2="WAHR",$W$3,Abfrage!$F$4))</f>
        <v>none</v>
      </c>
      <c r="V6679" s="100" t="str">
        <f t="array" ref="V6679">IF(COUNTA(Y6676:DP6679)=0,"none",IF($U$2="WAHR",$W$3,Abfrage!$F$4))</f>
        <v>none</v>
      </c>
      <c r="W6679" s="100" t="str">
        <f t="array" ref="W6679">IF(COUNTA(Y6676:DP6679)=0,"none",IF($U$2="WAHR",$W$3,Abfrage!$F$4))</f>
        <v>none</v>
      </c>
      <c r="X6679" s="109"/>
    </row>
    <row r="6680" spans="2:26">
      <c r="B6680" s="75" t="s">
        <v>4084</v>
      </c>
      <c r="C6680" s="76">
        <v>1000426331</v>
      </c>
      <c r="D6680" s="75" t="s">
        <v>95</v>
      </c>
      <c r="E6680" s="75" t="s">
        <v>96</v>
      </c>
      <c r="F6680" s="75" t="s">
        <v>97</v>
      </c>
      <c r="G6680" s="75" t="s">
        <v>2845</v>
      </c>
      <c r="H6680" s="75" t="e">
        <v>#N/A</v>
      </c>
      <c r="I6680" s="75" t="s">
        <v>51</v>
      </c>
      <c r="J6680" s="75" t="s">
        <v>4085</v>
      </c>
      <c r="K6680" s="75" t="s">
        <v>306</v>
      </c>
      <c r="L6680" s="75" t="s">
        <v>306</v>
      </c>
      <c r="M6680" s="75" t="s">
        <v>313</v>
      </c>
      <c r="N6680" s="75" t="s">
        <v>352</v>
      </c>
      <c r="O6680" s="75" t="s">
        <v>306</v>
      </c>
      <c r="P6680" s="76" t="s">
        <v>306</v>
      </c>
      <c r="Q6680" s="216"/>
      <c r="R6680" s="77" t="str">
        <f t="shared" ref="R6680" si="17683">IF(COUNTA(Y6680:DP6683)=0,"01.01.1900",INDEX(Y6680:DP6680,MATCH(R6681,Y6681:DP6681,0)))</f>
        <v>01.01.1900</v>
      </c>
      <c r="S6680" s="78" t="str">
        <f t="shared" ref="S6680" si="17684">IF(COUNTA(Y6680:DP6683)=0,"01.01.1900",MAX(Y6680:DP6680))</f>
        <v>01.01.1900</v>
      </c>
      <c r="T6680" s="79"/>
      <c r="U6680" s="80" t="str">
        <f t="array" ref="U6680">IF(COUNTA(Y6680:DP6683)=0,"01.01.1900",IF(ISERROR(HLOOKUP(U6683,Y6683:DP6683,1,FALSE)),"01.01.1900",INDEX(Y6680:DP6680,MATCH(U6681&amp;U6683,Y6681:DP6681&amp;Y6683:DP6683,0))))</f>
        <v>01.01.1900</v>
      </c>
      <c r="V6680" s="81" t="str">
        <f t="shared" ref="V6680" si="17685">IF(COUNTA(Y6680:DP6683)=0,"01.01.1900",_xlfn.MAXIFS(Y6680:DP6680,Y6683:DP6683,V6683))</f>
        <v>01.01.1900</v>
      </c>
      <c r="W6680" s="82"/>
      <c r="X6680" s="106"/>
    </row>
    <row r="6681" spans="2:26">
      <c r="B6681" s="83"/>
      <c r="C6681" s="84"/>
      <c r="D6681" s="83"/>
      <c r="E6681" s="83"/>
      <c r="F6681" s="83"/>
      <c r="G6681" s="83"/>
      <c r="H6681" s="83"/>
      <c r="I6681" s="83"/>
      <c r="J6681" s="83"/>
      <c r="K6681" s="83"/>
      <c r="L6681" s="83"/>
      <c r="M6681" s="83"/>
      <c r="N6681" s="83"/>
      <c r="O6681" s="83"/>
      <c r="P6681" s="84"/>
      <c r="Q6681" s="217"/>
      <c r="R6681" s="85">
        <f t="shared" ref="R6681" si="17686">IF(COUNTA(Y6680:DP6683)=0,0,MIN(Y6681:DP6681))</f>
        <v>0</v>
      </c>
      <c r="S6681" s="86">
        <f t="shared" ref="S6681" si="17687">IF(COUNTA(Y6680:DP6683)=0,0,HLOOKUP(S6680,Y6680:DP6683,2,FALSE))</f>
        <v>0</v>
      </c>
      <c r="T6681" s="87">
        <f t="shared" ref="T6681" si="17688">IF(COUNTA(Y6680:DP6683)=0,0,AVERAGE(Y6681:DP6681))</f>
        <v>0</v>
      </c>
      <c r="U6681" s="88">
        <f t="shared" ref="U6681" si="17689">IF(COUNTA(Y6680:DP6683)=0,0,_xlfn.MINIFS(Y6681:DP6681,Y6683:DP6683,U6683))</f>
        <v>0</v>
      </c>
      <c r="V6681" s="89">
        <f t="array" ref="V6681">IF(COUNTA(Y6680:DP6683)=0,0,IF(ISERROR(HLOOKUP(V6683,Y6683:DP6683,1,FALSE)),0,INDEX(Y6681:DP6681,MATCH(V6680&amp;V6683,Y6680:DP6680&amp;Y6683:DP6683,0))))</f>
        <v>0</v>
      </c>
      <c r="W6681" s="90">
        <f t="array" ref="W6681">IF(COUNTA(Y6680:DP6683)=0,0,IF(ISERROR(HLOOKUP(W6683,Y6683:DP6683,1,FALSE)),0,AVERAGEIF(Y6683:DP6683,$W6683,Y6681:DP6681)))</f>
        <v>0</v>
      </c>
      <c r="X6681" s="107"/>
    </row>
    <row r="6682" spans="2:26">
      <c r="B6682" s="83"/>
      <c r="C6682" s="84"/>
      <c r="D6682" s="83"/>
      <c r="E6682" s="83"/>
      <c r="F6682" s="83"/>
      <c r="G6682" s="83"/>
      <c r="H6682" s="83"/>
      <c r="I6682" s="83"/>
      <c r="J6682" s="83"/>
      <c r="K6682" s="83"/>
      <c r="L6682" s="83"/>
      <c r="M6682" s="83"/>
      <c r="N6682" s="83"/>
      <c r="O6682" s="83"/>
      <c r="P6682" s="84"/>
      <c r="Q6682" s="217"/>
      <c r="R6682" s="91">
        <f t="shared" ref="R6682" si="17690">IF(COUNTA(Y6680:DP6683)=0,0,HLOOKUP(R6681,Y6681:DP6683,2,FALSE))</f>
        <v>0</v>
      </c>
      <c r="S6682" s="92">
        <f t="shared" ref="S6682" si="17691">IF(COUNTA(Y6680:DP6683)=0,0,HLOOKUP(S6680,Y6680:DP6683,3,FALSE))</f>
        <v>0</v>
      </c>
      <c r="T6682" s="93"/>
      <c r="U6682" s="94">
        <f t="array" ref="U6682">IF(COUNTA(Y6680:DP6683)=0,0,IF(ISERROR(HLOOKUP(U6683,Y6683:DP6683,1,FALSE)),0,INDEX(Y6682:DP6682,MATCH(U6681&amp;U6683,Y6681:DP6681&amp;Y6683:DP6683,0))))</f>
        <v>0</v>
      </c>
      <c r="V6682" s="94">
        <f t="array" ref="V6682">IF(COUNTA(Y6680:DP6683)=0,0,IF(ISERROR(HLOOKUP(V6683,Y6683:DP6683,1,FALSE)),0,INDEX(Y6682:DP6682,MATCH(V6681&amp;V6683,Y6681:DP6681&amp;Y6683:DP6683,0))))</f>
        <v>0</v>
      </c>
      <c r="W6682" s="95"/>
      <c r="X6682" s="108"/>
    </row>
    <row r="6683" spans="2:26" ht="13.9" thickBot="1">
      <c r="B6683" s="96"/>
      <c r="C6683" s="97"/>
      <c r="D6683" s="96"/>
      <c r="E6683" s="96"/>
      <c r="F6683" s="96"/>
      <c r="G6683" s="96"/>
      <c r="H6683" s="96"/>
      <c r="I6683" s="96"/>
      <c r="J6683" s="96"/>
      <c r="K6683" s="96"/>
      <c r="L6683" s="96"/>
      <c r="M6683" s="96"/>
      <c r="N6683" s="96"/>
      <c r="O6683" s="96"/>
      <c r="P6683" s="97"/>
      <c r="Q6683" s="218"/>
      <c r="R6683" s="98" t="str">
        <f t="shared" ref="R6683" si="17692">IF(COUNTA(Y6680:DP6683)=0,"none",HLOOKUP(R6681,Y6681:DP6683,3,FALSE))</f>
        <v>none</v>
      </c>
      <c r="S6683" s="99" t="str">
        <f t="shared" ref="S6683" si="17693">IF(COUNTA(Y6680:DP6683)=0,"none",HLOOKUP(S6680,Y6680:DP6683,4,FALSE))</f>
        <v>none</v>
      </c>
      <c r="T6683" s="100"/>
      <c r="U6683" s="100" t="str">
        <f t="array" ref="U6683">IF(COUNTA(Y6680:DP6683)=0,"none",IF($U$2="WAHR",$W$3,Abfrage!$F$4))</f>
        <v>none</v>
      </c>
      <c r="V6683" s="100" t="str">
        <f t="array" ref="V6683">IF(COUNTA(Y6680:DP6683)=0,"none",IF($U$2="WAHR",$W$3,Abfrage!$F$4))</f>
        <v>none</v>
      </c>
      <c r="W6683" s="100" t="str">
        <f t="array" ref="W6683">IF(COUNTA(Y6680:DP6683)=0,"none",IF($U$2="WAHR",$W$3,Abfrage!$F$4))</f>
        <v>none</v>
      </c>
      <c r="X6683" s="109"/>
    </row>
    <row r="6684" spans="2:26">
      <c r="B6684" s="75" t="s">
        <v>4086</v>
      </c>
      <c r="C6684" s="76">
        <v>1000417212</v>
      </c>
      <c r="D6684" s="75" t="s">
        <v>95</v>
      </c>
      <c r="E6684" s="75" t="s">
        <v>175</v>
      </c>
      <c r="F6684" s="75" t="s">
        <v>97</v>
      </c>
      <c r="G6684" s="75" t="s">
        <v>4087</v>
      </c>
      <c r="H6684" s="75" t="s">
        <v>44</v>
      </c>
      <c r="I6684" s="75" t="s">
        <v>51</v>
      </c>
      <c r="J6684" s="75" t="s">
        <v>4088</v>
      </c>
      <c r="K6684" s="75" t="s">
        <v>306</v>
      </c>
      <c r="L6684" s="75" t="s">
        <v>306</v>
      </c>
      <c r="M6684" s="75" t="s">
        <v>307</v>
      </c>
      <c r="N6684" s="75" t="s">
        <v>321</v>
      </c>
      <c r="O6684" s="75" t="s">
        <v>306</v>
      </c>
      <c r="P6684" s="76" t="s">
        <v>306</v>
      </c>
      <c r="Q6684" s="216"/>
      <c r="R6684" s="77">
        <f t="shared" ref="R6684" si="17694">IF(COUNTA(Y6684:DP6687)=0,"01.01.1900",INDEX(Y6684:DP6684,MATCH(R6685,Y6685:DP6685,0)))</f>
        <v>44967</v>
      </c>
      <c r="S6684" s="78">
        <f t="shared" ref="S6684" si="17695">IF(COUNTA(Y6684:DP6687)=0,"01.01.1900",MAX(Y6684:DP6684))</f>
        <v>44967</v>
      </c>
      <c r="T6684" s="79"/>
      <c r="U6684" s="80" t="str">
        <f t="array" ref="U6684">IF(COUNTA(Y6684:DP6687)=0,"01.01.1900",IF(ISERROR(HLOOKUP(U6687,Y6687:DP6687,1,FALSE)),"01.01.1900",INDEX(Y6684:DP6684,MATCH(U6685&amp;U6687,Y6685:DP6685&amp;Y6687:DP6687,0))))</f>
        <v>01.01.1900</v>
      </c>
      <c r="V6684" s="81">
        <f t="shared" ref="V6684" si="17696">IF(COUNTA(Y6684:DP6687)=0,"01.01.1900",_xlfn.MAXIFS(Y6684:DP6684,Y6687:DP6687,V6687))</f>
        <v>0</v>
      </c>
      <c r="W6684" s="82"/>
      <c r="X6684" s="106"/>
      <c r="Y6684" s="141">
        <v>44967</v>
      </c>
      <c r="Z6684" s="141">
        <v>44967</v>
      </c>
    </row>
    <row r="6685" spans="2:26">
      <c r="B6685" s="83"/>
      <c r="C6685" s="84"/>
      <c r="D6685" s="83"/>
      <c r="E6685" s="83"/>
      <c r="F6685" s="83"/>
      <c r="G6685" s="83"/>
      <c r="H6685" s="83"/>
      <c r="I6685" s="83"/>
      <c r="J6685" s="83"/>
      <c r="K6685" s="83"/>
      <c r="L6685" s="83"/>
      <c r="M6685" s="83"/>
      <c r="N6685" s="83"/>
      <c r="O6685" s="83"/>
      <c r="P6685" s="84"/>
      <c r="Q6685" s="217"/>
      <c r="R6685" s="85">
        <f t="shared" ref="R6685" si="17697">IF(COUNTA(Y6684:DP6687)=0,0,MIN(Y6685:DP6685))</f>
        <v>0.63000000000000012</v>
      </c>
      <c r="S6685" s="86">
        <f t="shared" ref="S6685" si="17698">IF(COUNTA(Y6684:DP6687)=0,0,HLOOKUP(S6684,Y6684:DP6687,2,FALSE))</f>
        <v>0.63000000000000012</v>
      </c>
      <c r="T6685" s="87">
        <f t="shared" ref="T6685" si="17699">IF(COUNTA(Y6684:DP6687)=0,0,AVERAGE(Y6685:DP6685))</f>
        <v>0.63000000000000012</v>
      </c>
      <c r="U6685" s="88">
        <f t="shared" ref="U6685" si="17700">IF(COUNTA(Y6684:DP6687)=0,0,_xlfn.MINIFS(Y6685:DP6685,Y6687:DP6687,U6687))</f>
        <v>0</v>
      </c>
      <c r="V6685" s="89">
        <f t="array" ref="V6685">IF(COUNTA(Y6684:DP6687)=0,0,IF(ISERROR(HLOOKUP(V6687,Y6687:DP6687,1,FALSE)),0,INDEX(Y6685:DP6685,MATCH(V6684&amp;V6687,Y6684:DP6684&amp;Y6687:DP6687,0))))</f>
        <v>0</v>
      </c>
      <c r="W6685" s="90">
        <f t="array" ref="W6685">IF(COUNTA(Y6684:DP6687)=0,0,IF(ISERROR(HLOOKUP(W6687,Y6687:DP6687,1,FALSE)),0,AVERAGEIF(Y6687:DP6687,$W6687,Y6685:DP6685)))</f>
        <v>0</v>
      </c>
      <c r="X6685" s="107"/>
      <c r="Y6685" s="142">
        <v>0.63000000000000012</v>
      </c>
      <c r="Z6685" s="142">
        <v>0.63000000000000012</v>
      </c>
    </row>
    <row r="6686" spans="2:26">
      <c r="B6686" s="83"/>
      <c r="C6686" s="84"/>
      <c r="D6686" s="83"/>
      <c r="E6686" s="83"/>
      <c r="F6686" s="83"/>
      <c r="G6686" s="83"/>
      <c r="H6686" s="83"/>
      <c r="I6686" s="83"/>
      <c r="J6686" s="83"/>
      <c r="K6686" s="83"/>
      <c r="L6686" s="83"/>
      <c r="M6686" s="83"/>
      <c r="N6686" s="83"/>
      <c r="O6686" s="83"/>
      <c r="P6686" s="84"/>
      <c r="Q6686" s="217"/>
      <c r="R6686" s="91">
        <f t="shared" ref="R6686" si="17701">IF(COUNTA(Y6684:DP6687)=0,0,HLOOKUP(R6685,Y6685:DP6687,2,FALSE))</f>
        <v>1000</v>
      </c>
      <c r="S6686" s="92">
        <f t="shared" ref="S6686" si="17702">IF(COUNTA(Y6684:DP6687)=0,0,HLOOKUP(S6684,Y6684:DP6687,3,FALSE))</f>
        <v>1000</v>
      </c>
      <c r="T6686" s="93"/>
      <c r="U6686" s="94">
        <f t="array" ref="U6686">IF(COUNTA(Y6684:DP6687)=0,0,IF(ISERROR(HLOOKUP(U6687,Y6687:DP6687,1,FALSE)),0,INDEX(Y6686:DP6686,MATCH(U6685&amp;U6687,Y6685:DP6685&amp;Y6687:DP6687,0))))</f>
        <v>0</v>
      </c>
      <c r="V6686" s="94">
        <f t="array" ref="V6686">IF(COUNTA(Y6684:DP6687)=0,0,IF(ISERROR(HLOOKUP(V6687,Y6687:DP6687,1,FALSE)),0,INDEX(Y6686:DP6686,MATCH(V6685&amp;V6687,Y6685:DP6685&amp;Y6687:DP6687,0))))</f>
        <v>0</v>
      </c>
      <c r="W6686" s="95"/>
      <c r="X6686" s="108"/>
      <c r="Y6686" s="143">
        <v>1000</v>
      </c>
      <c r="Z6686" s="143">
        <v>1000</v>
      </c>
    </row>
    <row r="6687" spans="2:26" ht="13.9" thickBot="1">
      <c r="B6687" s="96"/>
      <c r="C6687" s="97"/>
      <c r="D6687" s="96"/>
      <c r="E6687" s="96"/>
      <c r="F6687" s="96"/>
      <c r="G6687" s="96"/>
      <c r="H6687" s="96"/>
      <c r="I6687" s="96"/>
      <c r="J6687" s="96"/>
      <c r="K6687" s="96"/>
      <c r="L6687" s="96"/>
      <c r="M6687" s="96"/>
      <c r="N6687" s="96"/>
      <c r="O6687" s="96"/>
      <c r="P6687" s="97"/>
      <c r="Q6687" s="218"/>
      <c r="R6687" s="98" t="str">
        <f t="shared" ref="R6687" si="17703">IF(COUNTA(Y6684:DP6687)=0,"none",HLOOKUP(R6685,Y6685:DP6687,3,FALSE))</f>
        <v>www (-30%)</v>
      </c>
      <c r="S6687" s="99" t="str">
        <f t="shared" ref="S6687" si="17704">IF(COUNTA(Y6684:DP6687)=0,"none",HLOOKUP(S6684,Y6684:DP6687,4,FALSE))</f>
        <v>www (-30%)</v>
      </c>
      <c r="T6687" s="100"/>
      <c r="U6687" s="100">
        <f t="array" ref="U6687">IF(COUNTA(Y6684:DP6687)=0,"none",IF($U$2="WAHR",$W$3,Abfrage!$F$4))</f>
        <v>0</v>
      </c>
      <c r="V6687" s="100">
        <f t="array" ref="V6687">IF(COUNTA(Y6684:DP6687)=0,"none",IF($U$2="WAHR",$W$3,Abfrage!$F$4))</f>
        <v>0</v>
      </c>
      <c r="W6687" s="100">
        <f t="array" ref="W6687">IF(COUNTA(Y6684:DP6687)=0,"none",IF($U$2="WAHR",$W$3,Abfrage!$F$4))</f>
        <v>0</v>
      </c>
      <c r="X6687" s="109"/>
      <c r="Y6687" s="144" t="s">
        <v>43</v>
      </c>
      <c r="Z6687" s="144" t="s">
        <v>43</v>
      </c>
    </row>
    <row r="6688" spans="2:26">
      <c r="B6688" s="75" t="s">
        <v>4089</v>
      </c>
      <c r="C6688" s="76">
        <v>1000417323</v>
      </c>
      <c r="D6688" s="75" t="s">
        <v>95</v>
      </c>
      <c r="E6688" s="75" t="s">
        <v>148</v>
      </c>
      <c r="F6688" s="75" t="s">
        <v>96</v>
      </c>
      <c r="G6688" s="75" t="s">
        <v>96</v>
      </c>
      <c r="H6688" s="75" t="e">
        <v>#N/A</v>
      </c>
      <c r="I6688" s="75" t="s">
        <v>391</v>
      </c>
      <c r="J6688" s="75" t="s">
        <v>4090</v>
      </c>
      <c r="K6688" s="75" t="s">
        <v>327</v>
      </c>
      <c r="L6688" s="75" t="s">
        <v>326</v>
      </c>
      <c r="M6688" s="75" t="s">
        <v>313</v>
      </c>
      <c r="N6688" s="75" t="s">
        <v>327</v>
      </c>
      <c r="O6688" s="75" t="s">
        <v>306</v>
      </c>
      <c r="P6688" s="76" t="s">
        <v>332</v>
      </c>
      <c r="Q6688" s="216"/>
      <c r="R6688" s="77" t="str">
        <f t="shared" ref="R6688" si="17705">IF(COUNTA(Y6688:DP6691)=0,"01.01.1900",INDEX(Y6688:DP6688,MATCH(R6689,Y6689:DP6689,0)))</f>
        <v>01.01.1900</v>
      </c>
      <c r="S6688" s="78" t="str">
        <f t="shared" ref="S6688" si="17706">IF(COUNTA(Y6688:DP6691)=0,"01.01.1900",MAX(Y6688:DP6688))</f>
        <v>01.01.1900</v>
      </c>
      <c r="T6688" s="79"/>
      <c r="U6688" s="80" t="str">
        <f t="array" ref="U6688">IF(COUNTA(Y6688:DP6691)=0,"01.01.1900",IF(ISERROR(HLOOKUP(U6691,Y6691:DP6691,1,FALSE)),"01.01.1900",INDEX(Y6688:DP6688,MATCH(U6689&amp;U6691,Y6689:DP6689&amp;Y6691:DP6691,0))))</f>
        <v>01.01.1900</v>
      </c>
      <c r="V6688" s="81" t="str">
        <f t="shared" ref="V6688" si="17707">IF(COUNTA(Y6688:DP6691)=0,"01.01.1900",_xlfn.MAXIFS(Y6688:DP6688,Y6691:DP6691,V6691))</f>
        <v>01.01.1900</v>
      </c>
      <c r="W6688" s="82"/>
      <c r="X6688" s="106"/>
    </row>
    <row r="6689" spans="2:24">
      <c r="B6689" s="83"/>
      <c r="C6689" s="84"/>
      <c r="D6689" s="83"/>
      <c r="E6689" s="83"/>
      <c r="F6689" s="83"/>
      <c r="G6689" s="83"/>
      <c r="H6689" s="83"/>
      <c r="I6689" s="83"/>
      <c r="J6689" s="83"/>
      <c r="K6689" s="83"/>
      <c r="L6689" s="83"/>
      <c r="M6689" s="83"/>
      <c r="N6689" s="83"/>
      <c r="O6689" s="83"/>
      <c r="P6689" s="84"/>
      <c r="Q6689" s="217"/>
      <c r="R6689" s="85">
        <f t="shared" ref="R6689" si="17708">IF(COUNTA(Y6688:DP6691)=0,0,MIN(Y6689:DP6689))</f>
        <v>0</v>
      </c>
      <c r="S6689" s="86">
        <f t="shared" ref="S6689" si="17709">IF(COUNTA(Y6688:DP6691)=0,0,HLOOKUP(S6688,Y6688:DP6691,2,FALSE))</f>
        <v>0</v>
      </c>
      <c r="T6689" s="87">
        <f t="shared" ref="T6689" si="17710">IF(COUNTA(Y6688:DP6691)=0,0,AVERAGE(Y6689:DP6689))</f>
        <v>0</v>
      </c>
      <c r="U6689" s="88">
        <f t="shared" ref="U6689" si="17711">IF(COUNTA(Y6688:DP6691)=0,0,_xlfn.MINIFS(Y6689:DP6689,Y6691:DP6691,U6691))</f>
        <v>0</v>
      </c>
      <c r="V6689" s="89">
        <f t="array" ref="V6689">IF(COUNTA(Y6688:DP6691)=0,0,IF(ISERROR(HLOOKUP(V6691,Y6691:DP6691,1,FALSE)),0,INDEX(Y6689:DP6689,MATCH(V6688&amp;V6691,Y6688:DP6688&amp;Y6691:DP6691,0))))</f>
        <v>0</v>
      </c>
      <c r="W6689" s="90">
        <f t="array" ref="W6689">IF(COUNTA(Y6688:DP6691)=0,0,IF(ISERROR(HLOOKUP(W6691,Y6691:DP6691,1,FALSE)),0,AVERAGEIF(Y6691:DP6691,$W6691,Y6689:DP6689)))</f>
        <v>0</v>
      </c>
      <c r="X6689" s="107"/>
    </row>
    <row r="6690" spans="2:24">
      <c r="B6690" s="83"/>
      <c r="C6690" s="84"/>
      <c r="D6690" s="83"/>
      <c r="E6690" s="83"/>
      <c r="F6690" s="83"/>
      <c r="G6690" s="83"/>
      <c r="H6690" s="83"/>
      <c r="I6690" s="83"/>
      <c r="J6690" s="83"/>
      <c r="K6690" s="83"/>
      <c r="L6690" s="83"/>
      <c r="M6690" s="83"/>
      <c r="N6690" s="83"/>
      <c r="O6690" s="83"/>
      <c r="P6690" s="84"/>
      <c r="Q6690" s="217"/>
      <c r="R6690" s="91">
        <f t="shared" ref="R6690" si="17712">IF(COUNTA(Y6688:DP6691)=0,0,HLOOKUP(R6689,Y6689:DP6691,2,FALSE))</f>
        <v>0</v>
      </c>
      <c r="S6690" s="92">
        <f t="shared" ref="S6690" si="17713">IF(COUNTA(Y6688:DP6691)=0,0,HLOOKUP(S6688,Y6688:DP6691,3,FALSE))</f>
        <v>0</v>
      </c>
      <c r="T6690" s="93"/>
      <c r="U6690" s="94">
        <f t="array" ref="U6690">IF(COUNTA(Y6688:DP6691)=0,0,IF(ISERROR(HLOOKUP(U6691,Y6691:DP6691,1,FALSE)),0,INDEX(Y6690:DP6690,MATCH(U6689&amp;U6691,Y6689:DP6689&amp;Y6691:DP6691,0))))</f>
        <v>0</v>
      </c>
      <c r="V6690" s="94">
        <f t="array" ref="V6690">IF(COUNTA(Y6688:DP6691)=0,0,IF(ISERROR(HLOOKUP(V6691,Y6691:DP6691,1,FALSE)),0,INDEX(Y6690:DP6690,MATCH(V6689&amp;V6691,Y6689:DP6689&amp;Y6691:DP6691,0))))</f>
        <v>0</v>
      </c>
      <c r="W6690" s="95"/>
      <c r="X6690" s="108"/>
    </row>
    <row r="6691" spans="2:24" ht="13.9" thickBot="1">
      <c r="B6691" s="96"/>
      <c r="C6691" s="97"/>
      <c r="D6691" s="96"/>
      <c r="E6691" s="96"/>
      <c r="F6691" s="96"/>
      <c r="G6691" s="96"/>
      <c r="H6691" s="96"/>
      <c r="I6691" s="96"/>
      <c r="J6691" s="96"/>
      <c r="K6691" s="96"/>
      <c r="L6691" s="96"/>
      <c r="M6691" s="96"/>
      <c r="N6691" s="96"/>
      <c r="O6691" s="96"/>
      <c r="P6691" s="97"/>
      <c r="Q6691" s="218"/>
      <c r="R6691" s="98" t="str">
        <f t="shared" ref="R6691" si="17714">IF(COUNTA(Y6688:DP6691)=0,"none",HLOOKUP(R6689,Y6689:DP6691,3,FALSE))</f>
        <v>none</v>
      </c>
      <c r="S6691" s="99" t="str">
        <f t="shared" ref="S6691" si="17715">IF(COUNTA(Y6688:DP6691)=0,"none",HLOOKUP(S6688,Y6688:DP6691,4,FALSE))</f>
        <v>none</v>
      </c>
      <c r="T6691" s="100"/>
      <c r="U6691" s="100" t="str">
        <f t="array" ref="U6691">IF(COUNTA(Y6688:DP6691)=0,"none",IF($U$2="WAHR",$W$3,Abfrage!$F$4))</f>
        <v>none</v>
      </c>
      <c r="V6691" s="100" t="str">
        <f t="array" ref="V6691">IF(COUNTA(Y6688:DP6691)=0,"none",IF($U$2="WAHR",$W$3,Abfrage!$F$4))</f>
        <v>none</v>
      </c>
      <c r="W6691" s="100" t="str">
        <f t="array" ref="W6691">IF(COUNTA(Y6688:DP6691)=0,"none",IF($U$2="WAHR",$W$3,Abfrage!$F$4))</f>
        <v>none</v>
      </c>
      <c r="X6691" s="109"/>
    </row>
    <row r="6692" spans="2:24">
      <c r="B6692" s="75" t="s">
        <v>4091</v>
      </c>
      <c r="C6692" s="76">
        <v>1000417369</v>
      </c>
      <c r="D6692" s="75" t="s">
        <v>95</v>
      </c>
      <c r="E6692" s="75" t="s">
        <v>170</v>
      </c>
      <c r="F6692" s="75" t="s">
        <v>3478</v>
      </c>
      <c r="G6692" s="75" t="s">
        <v>3779</v>
      </c>
      <c r="H6692" s="75" t="e">
        <v>#N/A</v>
      </c>
      <c r="I6692" s="75" t="s">
        <v>3047</v>
      </c>
      <c r="J6692" s="75" t="s">
        <v>4092</v>
      </c>
      <c r="K6692" s="75" t="s">
        <v>306</v>
      </c>
      <c r="L6692" s="75" t="s">
        <v>306</v>
      </c>
      <c r="M6692" s="75" t="s">
        <v>306</v>
      </c>
      <c r="N6692" s="75" t="s">
        <v>306</v>
      </c>
      <c r="O6692" s="75" t="s">
        <v>306</v>
      </c>
      <c r="P6692" s="76" t="s">
        <v>306</v>
      </c>
      <c r="Q6692" s="216"/>
      <c r="R6692" s="77" t="str">
        <f t="shared" ref="R6692" si="17716">IF(COUNTA(Y6692:DP6695)=0,"01.01.1900",INDEX(Y6692:DP6692,MATCH(R6693,Y6693:DP6693,0)))</f>
        <v>01.01.1900</v>
      </c>
      <c r="S6692" s="78" t="str">
        <f t="shared" ref="S6692" si="17717">IF(COUNTA(Y6692:DP6695)=0,"01.01.1900",MAX(Y6692:DP6692))</f>
        <v>01.01.1900</v>
      </c>
      <c r="T6692" s="79"/>
      <c r="U6692" s="80" t="str">
        <f t="array" ref="U6692">IF(COUNTA(Y6692:DP6695)=0,"01.01.1900",IF(ISERROR(HLOOKUP(U6695,Y6695:DP6695,1,FALSE)),"01.01.1900",INDEX(Y6692:DP6692,MATCH(U6693&amp;U6695,Y6693:DP6693&amp;Y6695:DP6695,0))))</f>
        <v>01.01.1900</v>
      </c>
      <c r="V6692" s="81" t="str">
        <f t="shared" ref="V6692" si="17718">IF(COUNTA(Y6692:DP6695)=0,"01.01.1900",_xlfn.MAXIFS(Y6692:DP6692,Y6695:DP6695,V6695))</f>
        <v>01.01.1900</v>
      </c>
      <c r="W6692" s="82"/>
      <c r="X6692" s="106"/>
    </row>
    <row r="6693" spans="2:24">
      <c r="B6693" s="83"/>
      <c r="C6693" s="84"/>
      <c r="D6693" s="83"/>
      <c r="E6693" s="83"/>
      <c r="F6693" s="83"/>
      <c r="G6693" s="83"/>
      <c r="H6693" s="83"/>
      <c r="I6693" s="83"/>
      <c r="J6693" s="83"/>
      <c r="K6693" s="83"/>
      <c r="L6693" s="83"/>
      <c r="M6693" s="83"/>
      <c r="N6693" s="83"/>
      <c r="O6693" s="83"/>
      <c r="P6693" s="84"/>
      <c r="Q6693" s="217"/>
      <c r="R6693" s="85">
        <f t="shared" ref="R6693" si="17719">IF(COUNTA(Y6692:DP6695)=0,0,MIN(Y6693:DP6693))</f>
        <v>0</v>
      </c>
      <c r="S6693" s="86">
        <f t="shared" ref="S6693" si="17720">IF(COUNTA(Y6692:DP6695)=0,0,HLOOKUP(S6692,Y6692:DP6695,2,FALSE))</f>
        <v>0</v>
      </c>
      <c r="T6693" s="87">
        <f t="shared" ref="T6693" si="17721">IF(COUNTA(Y6692:DP6695)=0,0,AVERAGE(Y6693:DP6693))</f>
        <v>0</v>
      </c>
      <c r="U6693" s="88">
        <f t="shared" ref="U6693" si="17722">IF(COUNTA(Y6692:DP6695)=0,0,_xlfn.MINIFS(Y6693:DP6693,Y6695:DP6695,U6695))</f>
        <v>0</v>
      </c>
      <c r="V6693" s="89">
        <f t="array" ref="V6693">IF(COUNTA(Y6692:DP6695)=0,0,IF(ISERROR(HLOOKUP(V6695,Y6695:DP6695,1,FALSE)),0,INDEX(Y6693:DP6693,MATCH(V6692&amp;V6695,Y6692:DP6692&amp;Y6695:DP6695,0))))</f>
        <v>0</v>
      </c>
      <c r="W6693" s="90">
        <f t="array" ref="W6693">IF(COUNTA(Y6692:DP6695)=0,0,IF(ISERROR(HLOOKUP(W6695,Y6695:DP6695,1,FALSE)),0,AVERAGEIF(Y6695:DP6695,$W6695,Y6693:DP6693)))</f>
        <v>0</v>
      </c>
      <c r="X6693" s="107"/>
    </row>
    <row r="6694" spans="2:24">
      <c r="B6694" s="83"/>
      <c r="C6694" s="84"/>
      <c r="D6694" s="83"/>
      <c r="E6694" s="83"/>
      <c r="F6694" s="83"/>
      <c r="G6694" s="83"/>
      <c r="H6694" s="83"/>
      <c r="I6694" s="83"/>
      <c r="J6694" s="83"/>
      <c r="K6694" s="83"/>
      <c r="L6694" s="83"/>
      <c r="M6694" s="83"/>
      <c r="N6694" s="83"/>
      <c r="O6694" s="83"/>
      <c r="P6694" s="84"/>
      <c r="Q6694" s="217"/>
      <c r="R6694" s="91">
        <f t="shared" ref="R6694" si="17723">IF(COUNTA(Y6692:DP6695)=0,0,HLOOKUP(R6693,Y6693:DP6695,2,FALSE))</f>
        <v>0</v>
      </c>
      <c r="S6694" s="92">
        <f t="shared" ref="S6694" si="17724">IF(COUNTA(Y6692:DP6695)=0,0,HLOOKUP(S6692,Y6692:DP6695,3,FALSE))</f>
        <v>0</v>
      </c>
      <c r="T6694" s="93"/>
      <c r="U6694" s="94">
        <f t="array" ref="U6694">IF(COUNTA(Y6692:DP6695)=0,0,IF(ISERROR(HLOOKUP(U6695,Y6695:DP6695,1,FALSE)),0,INDEX(Y6694:DP6694,MATCH(U6693&amp;U6695,Y6693:DP6693&amp;Y6695:DP6695,0))))</f>
        <v>0</v>
      </c>
      <c r="V6694" s="94">
        <f t="array" ref="V6694">IF(COUNTA(Y6692:DP6695)=0,0,IF(ISERROR(HLOOKUP(V6695,Y6695:DP6695,1,FALSE)),0,INDEX(Y6694:DP6694,MATCH(V6693&amp;V6695,Y6693:DP6693&amp;Y6695:DP6695,0))))</f>
        <v>0</v>
      </c>
      <c r="W6694" s="95"/>
      <c r="X6694" s="108"/>
    </row>
    <row r="6695" spans="2:24" ht="13.9" thickBot="1">
      <c r="B6695" s="96"/>
      <c r="C6695" s="97"/>
      <c r="D6695" s="96"/>
      <c r="E6695" s="96"/>
      <c r="F6695" s="96"/>
      <c r="G6695" s="96"/>
      <c r="H6695" s="96"/>
      <c r="I6695" s="96"/>
      <c r="J6695" s="96"/>
      <c r="K6695" s="96"/>
      <c r="L6695" s="96"/>
      <c r="M6695" s="96"/>
      <c r="N6695" s="96"/>
      <c r="O6695" s="96"/>
      <c r="P6695" s="97"/>
      <c r="Q6695" s="218"/>
      <c r="R6695" s="98" t="str">
        <f t="shared" ref="R6695" si="17725">IF(COUNTA(Y6692:DP6695)=0,"none",HLOOKUP(R6693,Y6693:DP6695,3,FALSE))</f>
        <v>none</v>
      </c>
      <c r="S6695" s="99" t="str">
        <f t="shared" ref="S6695" si="17726">IF(COUNTA(Y6692:DP6695)=0,"none",HLOOKUP(S6692,Y6692:DP6695,4,FALSE))</f>
        <v>none</v>
      </c>
      <c r="T6695" s="100"/>
      <c r="U6695" s="100" t="str">
        <f t="array" ref="U6695">IF(COUNTA(Y6692:DP6695)=0,"none",IF($U$2="WAHR",$W$3,Abfrage!$F$4))</f>
        <v>none</v>
      </c>
      <c r="V6695" s="100" t="str">
        <f t="array" ref="V6695">IF(COUNTA(Y6692:DP6695)=0,"none",IF($U$2="WAHR",$W$3,Abfrage!$F$4))</f>
        <v>none</v>
      </c>
      <c r="W6695" s="100" t="str">
        <f t="array" ref="W6695">IF(COUNTA(Y6692:DP6695)=0,"none",IF($U$2="WAHR",$W$3,Abfrage!$F$4))</f>
        <v>none</v>
      </c>
      <c r="X6695" s="109"/>
    </row>
    <row r="6696" spans="2:24">
      <c r="B6696" s="75" t="s">
        <v>4093</v>
      </c>
      <c r="C6696" s="76">
        <v>1000417374</v>
      </c>
      <c r="D6696" s="75" t="s">
        <v>217</v>
      </c>
      <c r="E6696" s="75" t="s">
        <v>138</v>
      </c>
      <c r="F6696" s="75" t="s">
        <v>233</v>
      </c>
      <c r="G6696" s="75" t="s">
        <v>4094</v>
      </c>
      <c r="H6696" s="75" t="e">
        <v>#N/A</v>
      </c>
      <c r="I6696" s="75" t="s">
        <v>3741</v>
      </c>
      <c r="J6696" s="75" t="s">
        <v>4095</v>
      </c>
      <c r="K6696" s="75" t="s">
        <v>306</v>
      </c>
      <c r="L6696" s="75" t="s">
        <v>306</v>
      </c>
      <c r="M6696" s="75" t="s">
        <v>306</v>
      </c>
      <c r="N6696" s="75" t="s">
        <v>352</v>
      </c>
      <c r="O6696" s="75" t="s">
        <v>306</v>
      </c>
      <c r="P6696" s="76" t="s">
        <v>306</v>
      </c>
      <c r="Q6696" s="216"/>
      <c r="R6696" s="77" t="str">
        <f t="shared" ref="R6696" si="17727">IF(COUNTA(Y6696:DP6699)=0,"01.01.1900",INDEX(Y6696:DP6696,MATCH(R6697,Y6697:DP6697,0)))</f>
        <v>01.01.1900</v>
      </c>
      <c r="S6696" s="78" t="str">
        <f t="shared" ref="S6696" si="17728">IF(COUNTA(Y6696:DP6699)=0,"01.01.1900",MAX(Y6696:DP6696))</f>
        <v>01.01.1900</v>
      </c>
      <c r="T6696" s="79"/>
      <c r="U6696" s="80" t="str">
        <f t="array" ref="U6696">IF(COUNTA(Y6696:DP6699)=0,"01.01.1900",IF(ISERROR(HLOOKUP(U6699,Y6699:DP6699,1,FALSE)),"01.01.1900",INDEX(Y6696:DP6696,MATCH(U6697&amp;U6699,Y6697:DP6697&amp;Y6699:DP6699,0))))</f>
        <v>01.01.1900</v>
      </c>
      <c r="V6696" s="81" t="str">
        <f t="shared" ref="V6696" si="17729">IF(COUNTA(Y6696:DP6699)=0,"01.01.1900",_xlfn.MAXIFS(Y6696:DP6696,Y6699:DP6699,V6699))</f>
        <v>01.01.1900</v>
      </c>
      <c r="W6696" s="82"/>
      <c r="X6696" s="106"/>
    </row>
    <row r="6697" spans="2:24">
      <c r="B6697" s="83"/>
      <c r="C6697" s="84"/>
      <c r="D6697" s="83"/>
      <c r="E6697" s="83"/>
      <c r="F6697" s="83"/>
      <c r="G6697" s="83"/>
      <c r="H6697" s="83"/>
      <c r="I6697" s="83"/>
      <c r="J6697" s="83"/>
      <c r="K6697" s="83"/>
      <c r="L6697" s="83"/>
      <c r="M6697" s="83"/>
      <c r="N6697" s="83"/>
      <c r="O6697" s="83"/>
      <c r="P6697" s="84"/>
      <c r="Q6697" s="217"/>
      <c r="R6697" s="85">
        <f t="shared" ref="R6697" si="17730">IF(COUNTA(Y6696:DP6699)=0,0,MIN(Y6697:DP6697))</f>
        <v>0</v>
      </c>
      <c r="S6697" s="86">
        <f t="shared" ref="S6697" si="17731">IF(COUNTA(Y6696:DP6699)=0,0,HLOOKUP(S6696,Y6696:DP6699,2,FALSE))</f>
        <v>0</v>
      </c>
      <c r="T6697" s="87">
        <f t="shared" ref="T6697" si="17732">IF(COUNTA(Y6696:DP6699)=0,0,AVERAGE(Y6697:DP6697))</f>
        <v>0</v>
      </c>
      <c r="U6697" s="88">
        <f t="shared" ref="U6697" si="17733">IF(COUNTA(Y6696:DP6699)=0,0,_xlfn.MINIFS(Y6697:DP6697,Y6699:DP6699,U6699))</f>
        <v>0</v>
      </c>
      <c r="V6697" s="89">
        <f t="array" ref="V6697">IF(COUNTA(Y6696:DP6699)=0,0,IF(ISERROR(HLOOKUP(V6699,Y6699:DP6699,1,FALSE)),0,INDEX(Y6697:DP6697,MATCH(V6696&amp;V6699,Y6696:DP6696&amp;Y6699:DP6699,0))))</f>
        <v>0</v>
      </c>
      <c r="W6697" s="90">
        <f t="array" ref="W6697">IF(COUNTA(Y6696:DP6699)=0,0,IF(ISERROR(HLOOKUP(W6699,Y6699:DP6699,1,FALSE)),0,AVERAGEIF(Y6699:DP6699,$W6699,Y6697:DP6697)))</f>
        <v>0</v>
      </c>
      <c r="X6697" s="107"/>
    </row>
    <row r="6698" spans="2:24">
      <c r="B6698" s="83"/>
      <c r="C6698" s="84"/>
      <c r="D6698" s="83"/>
      <c r="E6698" s="83"/>
      <c r="F6698" s="83"/>
      <c r="G6698" s="83"/>
      <c r="H6698" s="83"/>
      <c r="I6698" s="83"/>
      <c r="J6698" s="83"/>
      <c r="K6698" s="83"/>
      <c r="L6698" s="83"/>
      <c r="M6698" s="83"/>
      <c r="N6698" s="83"/>
      <c r="O6698" s="83"/>
      <c r="P6698" s="84"/>
      <c r="Q6698" s="217"/>
      <c r="R6698" s="91">
        <f t="shared" ref="R6698" si="17734">IF(COUNTA(Y6696:DP6699)=0,0,HLOOKUP(R6697,Y6697:DP6699,2,FALSE))</f>
        <v>0</v>
      </c>
      <c r="S6698" s="92">
        <f t="shared" ref="S6698" si="17735">IF(COUNTA(Y6696:DP6699)=0,0,HLOOKUP(S6696,Y6696:DP6699,3,FALSE))</f>
        <v>0</v>
      </c>
      <c r="T6698" s="93"/>
      <c r="U6698" s="94">
        <f t="array" ref="U6698">IF(COUNTA(Y6696:DP6699)=0,0,IF(ISERROR(HLOOKUP(U6699,Y6699:DP6699,1,FALSE)),0,INDEX(Y6698:DP6698,MATCH(U6697&amp;U6699,Y6697:DP6697&amp;Y6699:DP6699,0))))</f>
        <v>0</v>
      </c>
      <c r="V6698" s="94">
        <f t="array" ref="V6698">IF(COUNTA(Y6696:DP6699)=0,0,IF(ISERROR(HLOOKUP(V6699,Y6699:DP6699,1,FALSE)),0,INDEX(Y6698:DP6698,MATCH(V6697&amp;V6699,Y6697:DP6697&amp;Y6699:DP6699,0))))</f>
        <v>0</v>
      </c>
      <c r="W6698" s="95"/>
      <c r="X6698" s="108"/>
    </row>
    <row r="6699" spans="2:24" ht="13.9" thickBot="1">
      <c r="B6699" s="96"/>
      <c r="C6699" s="97"/>
      <c r="D6699" s="96"/>
      <c r="E6699" s="96"/>
      <c r="F6699" s="96"/>
      <c r="G6699" s="96"/>
      <c r="H6699" s="96"/>
      <c r="I6699" s="96"/>
      <c r="J6699" s="96"/>
      <c r="K6699" s="96"/>
      <c r="L6699" s="96"/>
      <c r="M6699" s="96"/>
      <c r="N6699" s="96"/>
      <c r="O6699" s="96"/>
      <c r="P6699" s="97"/>
      <c r="Q6699" s="218"/>
      <c r="R6699" s="98" t="str">
        <f t="shared" ref="R6699" si="17736">IF(COUNTA(Y6696:DP6699)=0,"none",HLOOKUP(R6697,Y6697:DP6699,3,FALSE))</f>
        <v>none</v>
      </c>
      <c r="S6699" s="99" t="str">
        <f t="shared" ref="S6699" si="17737">IF(COUNTA(Y6696:DP6699)=0,"none",HLOOKUP(S6696,Y6696:DP6699,4,FALSE))</f>
        <v>none</v>
      </c>
      <c r="T6699" s="100"/>
      <c r="U6699" s="100" t="str">
        <f t="array" ref="U6699">IF(COUNTA(Y6696:DP6699)=0,"none",IF($U$2="WAHR",$W$3,Abfrage!$F$4))</f>
        <v>none</v>
      </c>
      <c r="V6699" s="100" t="str">
        <f t="array" ref="V6699">IF(COUNTA(Y6696:DP6699)=0,"none",IF($U$2="WAHR",$W$3,Abfrage!$F$4))</f>
        <v>none</v>
      </c>
      <c r="W6699" s="100" t="str">
        <f t="array" ref="W6699">IF(COUNTA(Y6696:DP6699)=0,"none",IF($U$2="WAHR",$W$3,Abfrage!$F$4))</f>
        <v>none</v>
      </c>
      <c r="X6699" s="109"/>
    </row>
    <row r="6700" spans="2:24">
      <c r="B6700" s="75" t="s">
        <v>4096</v>
      </c>
      <c r="C6700" s="76">
        <v>1000417375</v>
      </c>
      <c r="D6700" s="75" t="s">
        <v>217</v>
      </c>
      <c r="E6700" s="75" t="s">
        <v>138</v>
      </c>
      <c r="F6700" s="75" t="s">
        <v>233</v>
      </c>
      <c r="G6700" s="75" t="s">
        <v>4097</v>
      </c>
      <c r="H6700" s="75" t="e">
        <v>#N/A</v>
      </c>
      <c r="I6700" s="75" t="s">
        <v>3741</v>
      </c>
      <c r="J6700" s="75" t="s">
        <v>4098</v>
      </c>
      <c r="K6700" s="75" t="s">
        <v>306</v>
      </c>
      <c r="L6700" s="75" t="s">
        <v>306</v>
      </c>
      <c r="M6700" s="75" t="s">
        <v>306</v>
      </c>
      <c r="N6700" s="75" t="s">
        <v>352</v>
      </c>
      <c r="O6700" s="75" t="s">
        <v>306</v>
      </c>
      <c r="P6700" s="76" t="s">
        <v>306</v>
      </c>
      <c r="Q6700" s="216"/>
      <c r="R6700" s="77" t="str">
        <f t="shared" ref="R6700" si="17738">IF(COUNTA(Y6700:DP6703)=0,"01.01.1900",INDEX(Y6700:DP6700,MATCH(R6701,Y6701:DP6701,0)))</f>
        <v>01.01.1900</v>
      </c>
      <c r="S6700" s="78" t="str">
        <f t="shared" ref="S6700" si="17739">IF(COUNTA(Y6700:DP6703)=0,"01.01.1900",MAX(Y6700:DP6700))</f>
        <v>01.01.1900</v>
      </c>
      <c r="T6700" s="79"/>
      <c r="U6700" s="80" t="str">
        <f t="array" ref="U6700">IF(COUNTA(Y6700:DP6703)=0,"01.01.1900",IF(ISERROR(HLOOKUP(U6703,Y6703:DP6703,1,FALSE)),"01.01.1900",INDEX(Y6700:DP6700,MATCH(U6701&amp;U6703,Y6701:DP6701&amp;Y6703:DP6703,0))))</f>
        <v>01.01.1900</v>
      </c>
      <c r="V6700" s="81" t="str">
        <f t="shared" ref="V6700" si="17740">IF(COUNTA(Y6700:DP6703)=0,"01.01.1900",_xlfn.MAXIFS(Y6700:DP6700,Y6703:DP6703,V6703))</f>
        <v>01.01.1900</v>
      </c>
      <c r="W6700" s="82"/>
      <c r="X6700" s="106"/>
    </row>
    <row r="6701" spans="2:24">
      <c r="B6701" s="83"/>
      <c r="C6701" s="84"/>
      <c r="D6701" s="83"/>
      <c r="E6701" s="83"/>
      <c r="F6701" s="83"/>
      <c r="G6701" s="83"/>
      <c r="H6701" s="83"/>
      <c r="I6701" s="83"/>
      <c r="J6701" s="83"/>
      <c r="K6701" s="83"/>
      <c r="L6701" s="83"/>
      <c r="M6701" s="83"/>
      <c r="N6701" s="83"/>
      <c r="O6701" s="83"/>
      <c r="P6701" s="84"/>
      <c r="Q6701" s="217"/>
      <c r="R6701" s="85">
        <f t="shared" ref="R6701" si="17741">IF(COUNTA(Y6700:DP6703)=0,0,MIN(Y6701:DP6701))</f>
        <v>0</v>
      </c>
      <c r="S6701" s="86">
        <f t="shared" ref="S6701" si="17742">IF(COUNTA(Y6700:DP6703)=0,0,HLOOKUP(S6700,Y6700:DP6703,2,FALSE))</f>
        <v>0</v>
      </c>
      <c r="T6701" s="87">
        <f t="shared" ref="T6701" si="17743">IF(COUNTA(Y6700:DP6703)=0,0,AVERAGE(Y6701:DP6701))</f>
        <v>0</v>
      </c>
      <c r="U6701" s="88">
        <f t="shared" ref="U6701" si="17744">IF(COUNTA(Y6700:DP6703)=0,0,_xlfn.MINIFS(Y6701:DP6701,Y6703:DP6703,U6703))</f>
        <v>0</v>
      </c>
      <c r="V6701" s="89">
        <f t="array" ref="V6701">IF(COUNTA(Y6700:DP6703)=0,0,IF(ISERROR(HLOOKUP(V6703,Y6703:DP6703,1,FALSE)),0,INDEX(Y6701:DP6701,MATCH(V6700&amp;V6703,Y6700:DP6700&amp;Y6703:DP6703,0))))</f>
        <v>0</v>
      </c>
      <c r="W6701" s="90">
        <f t="array" ref="W6701">IF(COUNTA(Y6700:DP6703)=0,0,IF(ISERROR(HLOOKUP(W6703,Y6703:DP6703,1,FALSE)),0,AVERAGEIF(Y6703:DP6703,$W6703,Y6701:DP6701)))</f>
        <v>0</v>
      </c>
      <c r="X6701" s="107"/>
    </row>
    <row r="6702" spans="2:24">
      <c r="B6702" s="83"/>
      <c r="C6702" s="84"/>
      <c r="D6702" s="83"/>
      <c r="E6702" s="83"/>
      <c r="F6702" s="83"/>
      <c r="G6702" s="83"/>
      <c r="H6702" s="83"/>
      <c r="I6702" s="83"/>
      <c r="J6702" s="83"/>
      <c r="K6702" s="83"/>
      <c r="L6702" s="83"/>
      <c r="M6702" s="83"/>
      <c r="N6702" s="83"/>
      <c r="O6702" s="83"/>
      <c r="P6702" s="84"/>
      <c r="Q6702" s="217"/>
      <c r="R6702" s="91">
        <f t="shared" ref="R6702" si="17745">IF(COUNTA(Y6700:DP6703)=0,0,HLOOKUP(R6701,Y6701:DP6703,2,FALSE))</f>
        <v>0</v>
      </c>
      <c r="S6702" s="92">
        <f t="shared" ref="S6702" si="17746">IF(COUNTA(Y6700:DP6703)=0,0,HLOOKUP(S6700,Y6700:DP6703,3,FALSE))</f>
        <v>0</v>
      </c>
      <c r="T6702" s="93"/>
      <c r="U6702" s="94">
        <f t="array" ref="U6702">IF(COUNTA(Y6700:DP6703)=0,0,IF(ISERROR(HLOOKUP(U6703,Y6703:DP6703,1,FALSE)),0,INDEX(Y6702:DP6702,MATCH(U6701&amp;U6703,Y6701:DP6701&amp;Y6703:DP6703,0))))</f>
        <v>0</v>
      </c>
      <c r="V6702" s="94">
        <f t="array" ref="V6702">IF(COUNTA(Y6700:DP6703)=0,0,IF(ISERROR(HLOOKUP(V6703,Y6703:DP6703,1,FALSE)),0,INDEX(Y6702:DP6702,MATCH(V6701&amp;V6703,Y6701:DP6701&amp;Y6703:DP6703,0))))</f>
        <v>0</v>
      </c>
      <c r="W6702" s="95"/>
      <c r="X6702" s="108"/>
    </row>
    <row r="6703" spans="2:24" ht="13.9" thickBot="1">
      <c r="B6703" s="96"/>
      <c r="C6703" s="97"/>
      <c r="D6703" s="96"/>
      <c r="E6703" s="96"/>
      <c r="F6703" s="96"/>
      <c r="G6703" s="96"/>
      <c r="H6703" s="96"/>
      <c r="I6703" s="96"/>
      <c r="J6703" s="96"/>
      <c r="K6703" s="96"/>
      <c r="L6703" s="96"/>
      <c r="M6703" s="96"/>
      <c r="N6703" s="96"/>
      <c r="O6703" s="96"/>
      <c r="P6703" s="97"/>
      <c r="Q6703" s="218"/>
      <c r="R6703" s="98" t="str">
        <f t="shared" ref="R6703" si="17747">IF(COUNTA(Y6700:DP6703)=0,"none",HLOOKUP(R6701,Y6701:DP6703,3,FALSE))</f>
        <v>none</v>
      </c>
      <c r="S6703" s="99" t="str">
        <f t="shared" ref="S6703" si="17748">IF(COUNTA(Y6700:DP6703)=0,"none",HLOOKUP(S6700,Y6700:DP6703,4,FALSE))</f>
        <v>none</v>
      </c>
      <c r="T6703" s="100"/>
      <c r="U6703" s="100" t="str">
        <f t="array" ref="U6703">IF(COUNTA(Y6700:DP6703)=0,"none",IF($U$2="WAHR",$W$3,Abfrage!$F$4))</f>
        <v>none</v>
      </c>
      <c r="V6703" s="100" t="str">
        <f t="array" ref="V6703">IF(COUNTA(Y6700:DP6703)=0,"none",IF($U$2="WAHR",$W$3,Abfrage!$F$4))</f>
        <v>none</v>
      </c>
      <c r="W6703" s="100" t="str">
        <f t="array" ref="W6703">IF(COUNTA(Y6700:DP6703)=0,"none",IF($U$2="WAHR",$W$3,Abfrage!$F$4))</f>
        <v>none</v>
      </c>
      <c r="X6703" s="109"/>
    </row>
    <row r="6704" spans="2:24">
      <c r="B6704" s="75" t="s">
        <v>4099</v>
      </c>
      <c r="C6704" s="76"/>
      <c r="D6704" s="75" t="s">
        <v>95</v>
      </c>
      <c r="E6704" s="75" t="s">
        <v>148</v>
      </c>
      <c r="F6704" s="75" t="s">
        <v>96</v>
      </c>
      <c r="G6704" s="75" t="s">
        <v>4100</v>
      </c>
      <c r="H6704" s="75"/>
      <c r="I6704" s="75" t="s">
        <v>2472</v>
      </c>
      <c r="J6704" s="75" t="s">
        <v>4101</v>
      </c>
      <c r="K6704" s="75" t="s">
        <v>306</v>
      </c>
      <c r="L6704" s="75" t="s">
        <v>306</v>
      </c>
      <c r="M6704" s="75" t="s">
        <v>313</v>
      </c>
      <c r="N6704" s="75" t="s">
        <v>327</v>
      </c>
      <c r="O6704" s="75" t="s">
        <v>306</v>
      </c>
      <c r="P6704" s="76" t="s">
        <v>306</v>
      </c>
      <c r="Q6704" s="216"/>
      <c r="R6704" s="77" t="str">
        <f t="shared" ref="R6704" si="17749">IF(COUNTA(Y6704:DP6707)=0,"01.01.1900",INDEX(Y6704:DP6704,MATCH(R6705,Y6705:DP6705,0)))</f>
        <v>01.01.1900</v>
      </c>
      <c r="S6704" s="78" t="str">
        <f t="shared" ref="S6704" si="17750">IF(COUNTA(Y6704:DP6707)=0,"01.01.1900",MAX(Y6704:DP6704))</f>
        <v>01.01.1900</v>
      </c>
      <c r="T6704" s="79"/>
      <c r="U6704" s="80" t="str">
        <f t="array" ref="U6704">IF(COUNTA(Y6704:DP6707)=0,"01.01.1900",IF(ISERROR(HLOOKUP(U6707,Y6707:DP6707,1,FALSE)),"01.01.1900",INDEX(Y6704:DP6704,MATCH(U6705&amp;U6707,Y6705:DP6705&amp;Y6707:DP6707,0))))</f>
        <v>01.01.1900</v>
      </c>
      <c r="V6704" s="81" t="str">
        <f t="shared" ref="V6704" si="17751">IF(COUNTA(Y6704:DP6707)=0,"01.01.1900",_xlfn.MAXIFS(Y6704:DP6704,Y6707:DP6707,V6707))</f>
        <v>01.01.1900</v>
      </c>
      <c r="W6704" s="82"/>
      <c r="X6704" s="106"/>
    </row>
    <row r="6705" spans="2:24">
      <c r="B6705" s="83"/>
      <c r="C6705" s="84"/>
      <c r="D6705" s="83"/>
      <c r="E6705" s="83"/>
      <c r="F6705" s="83"/>
      <c r="G6705" s="83"/>
      <c r="H6705" s="83"/>
      <c r="I6705" s="83"/>
      <c r="J6705" s="83"/>
      <c r="K6705" s="83"/>
      <c r="L6705" s="83"/>
      <c r="M6705" s="83"/>
      <c r="N6705" s="83"/>
      <c r="O6705" s="83"/>
      <c r="P6705" s="84"/>
      <c r="Q6705" s="217"/>
      <c r="R6705" s="85">
        <f t="shared" ref="R6705" si="17752">IF(COUNTA(Y6704:DP6707)=0,0,MIN(Y6705:DP6705))</f>
        <v>0</v>
      </c>
      <c r="S6705" s="86">
        <f t="shared" ref="S6705" si="17753">IF(COUNTA(Y6704:DP6707)=0,0,HLOOKUP(S6704,Y6704:DP6707,2,FALSE))</f>
        <v>0</v>
      </c>
      <c r="T6705" s="87">
        <f t="shared" ref="T6705" si="17754">IF(COUNTA(Y6704:DP6707)=0,0,AVERAGE(Y6705:DP6705))</f>
        <v>0</v>
      </c>
      <c r="U6705" s="88">
        <f t="shared" ref="U6705" si="17755">IF(COUNTA(Y6704:DP6707)=0,0,_xlfn.MINIFS(Y6705:DP6705,Y6707:DP6707,U6707))</f>
        <v>0</v>
      </c>
      <c r="V6705" s="89">
        <f t="array" ref="V6705">IF(COUNTA(Y6704:DP6707)=0,0,IF(ISERROR(HLOOKUP(V6707,Y6707:DP6707,1,FALSE)),0,INDEX(Y6705:DP6705,MATCH(V6704&amp;V6707,Y6704:DP6704&amp;Y6707:DP6707,0))))</f>
        <v>0</v>
      </c>
      <c r="W6705" s="90">
        <f t="array" ref="W6705">IF(COUNTA(Y6704:DP6707)=0,0,IF(ISERROR(HLOOKUP(W6707,Y6707:DP6707,1,FALSE)),0,AVERAGEIF(Y6707:DP6707,$W6707,Y6705:DP6705)))</f>
        <v>0</v>
      </c>
      <c r="X6705" s="107"/>
    </row>
    <row r="6706" spans="2:24">
      <c r="B6706" s="83"/>
      <c r="C6706" s="84"/>
      <c r="D6706" s="83"/>
      <c r="E6706" s="83"/>
      <c r="F6706" s="83"/>
      <c r="G6706" s="83"/>
      <c r="H6706" s="83"/>
      <c r="I6706" s="83"/>
      <c r="J6706" s="83"/>
      <c r="K6706" s="83"/>
      <c r="L6706" s="83"/>
      <c r="M6706" s="83"/>
      <c r="N6706" s="83"/>
      <c r="O6706" s="83"/>
      <c r="P6706" s="84"/>
      <c r="Q6706" s="217"/>
      <c r="R6706" s="91">
        <f t="shared" ref="R6706" si="17756">IF(COUNTA(Y6704:DP6707)=0,0,HLOOKUP(R6705,Y6705:DP6707,2,FALSE))</f>
        <v>0</v>
      </c>
      <c r="S6706" s="92">
        <f t="shared" ref="S6706" si="17757">IF(COUNTA(Y6704:DP6707)=0,0,HLOOKUP(S6704,Y6704:DP6707,3,FALSE))</f>
        <v>0</v>
      </c>
      <c r="T6706" s="93"/>
      <c r="U6706" s="94">
        <f t="array" ref="U6706">IF(COUNTA(Y6704:DP6707)=0,0,IF(ISERROR(HLOOKUP(U6707,Y6707:DP6707,1,FALSE)),0,INDEX(Y6706:DP6706,MATCH(U6705&amp;U6707,Y6705:DP6705&amp;Y6707:DP6707,0))))</f>
        <v>0</v>
      </c>
      <c r="V6706" s="94">
        <f t="array" ref="V6706">IF(COUNTA(Y6704:DP6707)=0,0,IF(ISERROR(HLOOKUP(V6707,Y6707:DP6707,1,FALSE)),0,INDEX(Y6706:DP6706,MATCH(V6705&amp;V6707,Y6705:DP6705&amp;Y6707:DP6707,0))))</f>
        <v>0</v>
      </c>
      <c r="W6706" s="95"/>
      <c r="X6706" s="108"/>
    </row>
    <row r="6707" spans="2:24" ht="13.9" thickBot="1">
      <c r="B6707" s="96"/>
      <c r="C6707" s="97"/>
      <c r="D6707" s="96"/>
      <c r="E6707" s="96"/>
      <c r="F6707" s="96"/>
      <c r="G6707" s="96"/>
      <c r="H6707" s="96"/>
      <c r="I6707" s="96"/>
      <c r="J6707" s="96"/>
      <c r="K6707" s="96"/>
      <c r="L6707" s="96"/>
      <c r="M6707" s="96"/>
      <c r="N6707" s="96"/>
      <c r="O6707" s="96"/>
      <c r="P6707" s="97"/>
      <c r="Q6707" s="218"/>
      <c r="R6707" s="98" t="str">
        <f t="shared" ref="R6707" si="17758">IF(COUNTA(Y6704:DP6707)=0,"none",HLOOKUP(R6705,Y6705:DP6707,3,FALSE))</f>
        <v>none</v>
      </c>
      <c r="S6707" s="99" t="str">
        <f t="shared" ref="S6707" si="17759">IF(COUNTA(Y6704:DP6707)=0,"none",HLOOKUP(S6704,Y6704:DP6707,4,FALSE))</f>
        <v>none</v>
      </c>
      <c r="T6707" s="100"/>
      <c r="U6707" s="100" t="str">
        <f t="array" ref="U6707">IF(COUNTA(Y6704:DP6707)=0,"none",IF($U$2="WAHR",$W$3,Abfrage!$F$4))</f>
        <v>none</v>
      </c>
      <c r="V6707" s="100" t="str">
        <f t="array" ref="V6707">IF(COUNTA(Y6704:DP6707)=0,"none",IF($U$2="WAHR",$W$3,Abfrage!$F$4))</f>
        <v>none</v>
      </c>
      <c r="W6707" s="100" t="str">
        <f t="array" ref="W6707">IF(COUNTA(Y6704:DP6707)=0,"none",IF($U$2="WAHR",$W$3,Abfrage!$F$4))</f>
        <v>none</v>
      </c>
      <c r="X6707" s="109"/>
    </row>
    <row r="6708" spans="2:24">
      <c r="B6708" s="75" t="s">
        <v>4102</v>
      </c>
      <c r="C6708" s="76">
        <v>1000100618</v>
      </c>
      <c r="D6708" s="75" t="s">
        <v>95</v>
      </c>
      <c r="E6708" s="75" t="s">
        <v>175</v>
      </c>
      <c r="F6708" s="75" t="s">
        <v>97</v>
      </c>
      <c r="G6708" s="75" t="s">
        <v>97</v>
      </c>
      <c r="H6708" s="75" t="e">
        <v>#N/A</v>
      </c>
      <c r="I6708" s="75" t="s">
        <v>51</v>
      </c>
      <c r="J6708" s="75" t="s">
        <v>4103</v>
      </c>
      <c r="K6708" s="75" t="s">
        <v>306</v>
      </c>
      <c r="L6708" s="75" t="s">
        <v>306</v>
      </c>
      <c r="M6708" s="75" t="s">
        <v>307</v>
      </c>
      <c r="N6708" s="75" t="s">
        <v>580</v>
      </c>
      <c r="O6708" s="75" t="s">
        <v>437</v>
      </c>
      <c r="P6708" s="76" t="s">
        <v>306</v>
      </c>
      <c r="Q6708" s="216"/>
      <c r="R6708" s="77" t="str">
        <f t="shared" ref="R6708" si="17760">IF(COUNTA(Y6708:DP6711)=0,"01.01.1900",INDEX(Y6708:DP6708,MATCH(R6709,Y6709:DP6709,0)))</f>
        <v>01.01.1900</v>
      </c>
      <c r="S6708" s="78" t="str">
        <f t="shared" ref="S6708" si="17761">IF(COUNTA(Y6708:DP6711)=0,"01.01.1900",MAX(Y6708:DP6708))</f>
        <v>01.01.1900</v>
      </c>
      <c r="T6708" s="79"/>
      <c r="U6708" s="80" t="str">
        <f t="array" ref="U6708">IF(COUNTA(Y6708:DP6711)=0,"01.01.1900",IF(ISERROR(HLOOKUP(U6711,Y6711:DP6711,1,FALSE)),"01.01.1900",INDEX(Y6708:DP6708,MATCH(U6709&amp;U6711,Y6709:DP6709&amp;Y6711:DP6711,0))))</f>
        <v>01.01.1900</v>
      </c>
      <c r="V6708" s="81" t="str">
        <f t="shared" ref="V6708" si="17762">IF(COUNTA(Y6708:DP6711)=0,"01.01.1900",_xlfn.MAXIFS(Y6708:DP6708,Y6711:DP6711,V6711))</f>
        <v>01.01.1900</v>
      </c>
      <c r="W6708" s="82"/>
      <c r="X6708" s="106"/>
    </row>
    <row r="6709" spans="2:24">
      <c r="B6709" s="83"/>
      <c r="C6709" s="84"/>
      <c r="D6709" s="83"/>
      <c r="E6709" s="83"/>
      <c r="F6709" s="83"/>
      <c r="G6709" s="83"/>
      <c r="H6709" s="83"/>
      <c r="I6709" s="83"/>
      <c r="J6709" s="83"/>
      <c r="K6709" s="83"/>
      <c r="L6709" s="83"/>
      <c r="M6709" s="83"/>
      <c r="N6709" s="83"/>
      <c r="O6709" s="83"/>
      <c r="P6709" s="84"/>
      <c r="Q6709" s="217"/>
      <c r="R6709" s="85">
        <f t="shared" ref="R6709" si="17763">IF(COUNTA(Y6708:DP6711)=0,0,MIN(Y6709:DP6709))</f>
        <v>0</v>
      </c>
      <c r="S6709" s="86">
        <f t="shared" ref="S6709" si="17764">IF(COUNTA(Y6708:DP6711)=0,0,HLOOKUP(S6708,Y6708:DP6711,2,FALSE))</f>
        <v>0</v>
      </c>
      <c r="T6709" s="87">
        <f t="shared" ref="T6709" si="17765">IF(COUNTA(Y6708:DP6711)=0,0,AVERAGE(Y6709:DP6709))</f>
        <v>0</v>
      </c>
      <c r="U6709" s="88">
        <f t="shared" ref="U6709" si="17766">IF(COUNTA(Y6708:DP6711)=0,0,_xlfn.MINIFS(Y6709:DP6709,Y6711:DP6711,U6711))</f>
        <v>0</v>
      </c>
      <c r="V6709" s="89">
        <f t="array" ref="V6709">IF(COUNTA(Y6708:DP6711)=0,0,IF(ISERROR(HLOOKUP(V6711,Y6711:DP6711,1,FALSE)),0,INDEX(Y6709:DP6709,MATCH(V6708&amp;V6711,Y6708:DP6708&amp;Y6711:DP6711,0))))</f>
        <v>0</v>
      </c>
      <c r="W6709" s="90">
        <f t="array" ref="W6709">IF(COUNTA(Y6708:DP6711)=0,0,IF(ISERROR(HLOOKUP(W6711,Y6711:DP6711,1,FALSE)),0,AVERAGEIF(Y6711:DP6711,$W6711,Y6709:DP6709)))</f>
        <v>0</v>
      </c>
      <c r="X6709" s="107"/>
    </row>
    <row r="6710" spans="2:24">
      <c r="B6710" s="83"/>
      <c r="C6710" s="84"/>
      <c r="D6710" s="83"/>
      <c r="E6710" s="83"/>
      <c r="F6710" s="83"/>
      <c r="G6710" s="83"/>
      <c r="H6710" s="83"/>
      <c r="I6710" s="83"/>
      <c r="J6710" s="83"/>
      <c r="K6710" s="83"/>
      <c r="L6710" s="83"/>
      <c r="M6710" s="83"/>
      <c r="N6710" s="83"/>
      <c r="O6710" s="83"/>
      <c r="P6710" s="84"/>
      <c r="Q6710" s="217"/>
      <c r="R6710" s="91">
        <f t="shared" ref="R6710" si="17767">IF(COUNTA(Y6708:DP6711)=0,0,HLOOKUP(R6709,Y6709:DP6711,2,FALSE))</f>
        <v>0</v>
      </c>
      <c r="S6710" s="92">
        <f t="shared" ref="S6710" si="17768">IF(COUNTA(Y6708:DP6711)=0,0,HLOOKUP(S6708,Y6708:DP6711,3,FALSE))</f>
        <v>0</v>
      </c>
      <c r="T6710" s="93"/>
      <c r="U6710" s="94">
        <f t="array" ref="U6710">IF(COUNTA(Y6708:DP6711)=0,0,IF(ISERROR(HLOOKUP(U6711,Y6711:DP6711,1,FALSE)),0,INDEX(Y6710:DP6710,MATCH(U6709&amp;U6711,Y6709:DP6709&amp;Y6711:DP6711,0))))</f>
        <v>0</v>
      </c>
      <c r="V6710" s="94">
        <f t="array" ref="V6710">IF(COUNTA(Y6708:DP6711)=0,0,IF(ISERROR(HLOOKUP(V6711,Y6711:DP6711,1,FALSE)),0,INDEX(Y6710:DP6710,MATCH(V6709&amp;V6711,Y6709:DP6709&amp;Y6711:DP6711,0))))</f>
        <v>0</v>
      </c>
      <c r="W6710" s="95"/>
      <c r="X6710" s="108"/>
    </row>
    <row r="6711" spans="2:24" ht="13.9" thickBot="1">
      <c r="B6711" s="96"/>
      <c r="C6711" s="97"/>
      <c r="D6711" s="96"/>
      <c r="E6711" s="96"/>
      <c r="F6711" s="96"/>
      <c r="G6711" s="96"/>
      <c r="H6711" s="96"/>
      <c r="I6711" s="96"/>
      <c r="J6711" s="96"/>
      <c r="K6711" s="96"/>
      <c r="L6711" s="96"/>
      <c r="M6711" s="96"/>
      <c r="N6711" s="96"/>
      <c r="O6711" s="96"/>
      <c r="P6711" s="97"/>
      <c r="Q6711" s="218"/>
      <c r="R6711" s="98" t="str">
        <f t="shared" ref="R6711" si="17769">IF(COUNTA(Y6708:DP6711)=0,"none",HLOOKUP(R6709,Y6709:DP6711,3,FALSE))</f>
        <v>none</v>
      </c>
      <c r="S6711" s="99" t="str">
        <f t="shared" ref="S6711" si="17770">IF(COUNTA(Y6708:DP6711)=0,"none",HLOOKUP(S6708,Y6708:DP6711,4,FALSE))</f>
        <v>none</v>
      </c>
      <c r="T6711" s="100"/>
      <c r="U6711" s="100" t="str">
        <f t="array" ref="U6711">IF(COUNTA(Y6708:DP6711)=0,"none",IF($U$2="WAHR",$W$3,Abfrage!$F$4))</f>
        <v>none</v>
      </c>
      <c r="V6711" s="100" t="str">
        <f t="array" ref="V6711">IF(COUNTA(Y6708:DP6711)=0,"none",IF($U$2="WAHR",$W$3,Abfrage!$F$4))</f>
        <v>none</v>
      </c>
      <c r="W6711" s="100" t="str">
        <f t="array" ref="W6711">IF(COUNTA(Y6708:DP6711)=0,"none",IF($U$2="WAHR",$W$3,Abfrage!$F$4))</f>
        <v>none</v>
      </c>
      <c r="X6711" s="109"/>
    </row>
    <row r="6712" spans="2:24">
      <c r="B6712" s="75" t="s">
        <v>4104</v>
      </c>
      <c r="C6712" s="76">
        <v>1000418765</v>
      </c>
      <c r="D6712" s="75" t="s">
        <v>95</v>
      </c>
      <c r="E6712" s="75" t="s">
        <v>175</v>
      </c>
      <c r="F6712" s="75" t="s">
        <v>97</v>
      </c>
      <c r="G6712" s="75" t="s">
        <v>4105</v>
      </c>
      <c r="H6712" s="75" t="e">
        <v>#N/A</v>
      </c>
      <c r="I6712" s="75" t="s">
        <v>4106</v>
      </c>
      <c r="J6712" s="75" t="s">
        <v>4107</v>
      </c>
      <c r="K6712" s="75" t="s">
        <v>306</v>
      </c>
      <c r="L6712" s="75" t="s">
        <v>306</v>
      </c>
      <c r="M6712" s="75" t="s">
        <v>307</v>
      </c>
      <c r="N6712" s="75" t="s">
        <v>349</v>
      </c>
      <c r="O6712" s="75" t="s">
        <v>306</v>
      </c>
      <c r="P6712" s="76" t="s">
        <v>306</v>
      </c>
      <c r="Q6712" s="216"/>
      <c r="R6712" s="77" t="str">
        <f t="shared" ref="R6712" si="17771">IF(COUNTA(Y6712:DP6715)=0,"01.01.1900",INDEX(Y6712:DP6712,MATCH(R6713,Y6713:DP6713,0)))</f>
        <v>01.01.1900</v>
      </c>
      <c r="S6712" s="78" t="str">
        <f t="shared" ref="S6712" si="17772">IF(COUNTA(Y6712:DP6715)=0,"01.01.1900",MAX(Y6712:DP6712))</f>
        <v>01.01.1900</v>
      </c>
      <c r="T6712" s="79"/>
      <c r="U6712" s="80" t="str">
        <f t="array" ref="U6712">IF(COUNTA(Y6712:DP6715)=0,"01.01.1900",IF(ISERROR(HLOOKUP(U6715,Y6715:DP6715,1,FALSE)),"01.01.1900",INDEX(Y6712:DP6712,MATCH(U6713&amp;U6715,Y6713:DP6713&amp;Y6715:DP6715,0))))</f>
        <v>01.01.1900</v>
      </c>
      <c r="V6712" s="81" t="str">
        <f t="shared" ref="V6712" si="17773">IF(COUNTA(Y6712:DP6715)=0,"01.01.1900",_xlfn.MAXIFS(Y6712:DP6712,Y6715:DP6715,V6715))</f>
        <v>01.01.1900</v>
      </c>
      <c r="W6712" s="82"/>
      <c r="X6712" s="106"/>
    </row>
    <row r="6713" spans="2:24">
      <c r="B6713" s="83"/>
      <c r="C6713" s="84"/>
      <c r="D6713" s="83"/>
      <c r="E6713" s="83"/>
      <c r="F6713" s="83"/>
      <c r="G6713" s="83"/>
      <c r="H6713" s="83"/>
      <c r="I6713" s="83"/>
      <c r="J6713" s="83"/>
      <c r="K6713" s="83"/>
      <c r="L6713" s="83"/>
      <c r="M6713" s="83"/>
      <c r="N6713" s="83"/>
      <c r="O6713" s="83"/>
      <c r="P6713" s="84"/>
      <c r="Q6713" s="217"/>
      <c r="R6713" s="85">
        <f t="shared" ref="R6713" si="17774">IF(COUNTA(Y6712:DP6715)=0,0,MIN(Y6713:DP6713))</f>
        <v>0</v>
      </c>
      <c r="S6713" s="86">
        <f t="shared" ref="S6713" si="17775">IF(COUNTA(Y6712:DP6715)=0,0,HLOOKUP(S6712,Y6712:DP6715,2,FALSE))</f>
        <v>0</v>
      </c>
      <c r="T6713" s="87">
        <f t="shared" ref="T6713" si="17776">IF(COUNTA(Y6712:DP6715)=0,0,AVERAGE(Y6713:DP6713))</f>
        <v>0</v>
      </c>
      <c r="U6713" s="88">
        <f t="shared" ref="U6713" si="17777">IF(COUNTA(Y6712:DP6715)=0,0,_xlfn.MINIFS(Y6713:DP6713,Y6715:DP6715,U6715))</f>
        <v>0</v>
      </c>
      <c r="V6713" s="89">
        <f t="array" ref="V6713">IF(COUNTA(Y6712:DP6715)=0,0,IF(ISERROR(HLOOKUP(V6715,Y6715:DP6715,1,FALSE)),0,INDEX(Y6713:DP6713,MATCH(V6712&amp;V6715,Y6712:DP6712&amp;Y6715:DP6715,0))))</f>
        <v>0</v>
      </c>
      <c r="W6713" s="90">
        <f t="array" ref="W6713">IF(COUNTA(Y6712:DP6715)=0,0,IF(ISERROR(HLOOKUP(W6715,Y6715:DP6715,1,FALSE)),0,AVERAGEIF(Y6715:DP6715,$W6715,Y6713:DP6713)))</f>
        <v>0</v>
      </c>
      <c r="X6713" s="107"/>
    </row>
    <row r="6714" spans="2:24">
      <c r="B6714" s="83"/>
      <c r="C6714" s="84"/>
      <c r="D6714" s="83"/>
      <c r="E6714" s="83"/>
      <c r="F6714" s="83"/>
      <c r="G6714" s="83"/>
      <c r="H6714" s="83"/>
      <c r="I6714" s="83"/>
      <c r="J6714" s="83"/>
      <c r="K6714" s="83"/>
      <c r="L6714" s="83"/>
      <c r="M6714" s="83"/>
      <c r="N6714" s="83"/>
      <c r="O6714" s="83"/>
      <c r="P6714" s="84"/>
      <c r="Q6714" s="217"/>
      <c r="R6714" s="91">
        <f t="shared" ref="R6714" si="17778">IF(COUNTA(Y6712:DP6715)=0,0,HLOOKUP(R6713,Y6713:DP6715,2,FALSE))</f>
        <v>0</v>
      </c>
      <c r="S6714" s="92">
        <f t="shared" ref="S6714" si="17779">IF(COUNTA(Y6712:DP6715)=0,0,HLOOKUP(S6712,Y6712:DP6715,3,FALSE))</f>
        <v>0</v>
      </c>
      <c r="T6714" s="93"/>
      <c r="U6714" s="94">
        <f t="array" ref="U6714">IF(COUNTA(Y6712:DP6715)=0,0,IF(ISERROR(HLOOKUP(U6715,Y6715:DP6715,1,FALSE)),0,INDEX(Y6714:DP6714,MATCH(U6713&amp;U6715,Y6713:DP6713&amp;Y6715:DP6715,0))))</f>
        <v>0</v>
      </c>
      <c r="V6714" s="94">
        <f t="array" ref="V6714">IF(COUNTA(Y6712:DP6715)=0,0,IF(ISERROR(HLOOKUP(V6715,Y6715:DP6715,1,FALSE)),0,INDEX(Y6714:DP6714,MATCH(V6713&amp;V6715,Y6713:DP6713&amp;Y6715:DP6715,0))))</f>
        <v>0</v>
      </c>
      <c r="W6714" s="95"/>
      <c r="X6714" s="108"/>
    </row>
    <row r="6715" spans="2:24" ht="13.9" thickBot="1">
      <c r="B6715" s="96"/>
      <c r="C6715" s="97"/>
      <c r="D6715" s="96"/>
      <c r="E6715" s="96"/>
      <c r="F6715" s="96"/>
      <c r="G6715" s="96"/>
      <c r="H6715" s="96"/>
      <c r="I6715" s="96"/>
      <c r="J6715" s="96"/>
      <c r="K6715" s="96"/>
      <c r="L6715" s="96"/>
      <c r="M6715" s="96"/>
      <c r="N6715" s="96"/>
      <c r="O6715" s="96"/>
      <c r="P6715" s="97"/>
      <c r="Q6715" s="218"/>
      <c r="R6715" s="98" t="str">
        <f t="shared" ref="R6715" si="17780">IF(COUNTA(Y6712:DP6715)=0,"none",HLOOKUP(R6713,Y6713:DP6715,3,FALSE))</f>
        <v>none</v>
      </c>
      <c r="S6715" s="99" t="str">
        <f t="shared" ref="S6715" si="17781">IF(COUNTA(Y6712:DP6715)=0,"none",HLOOKUP(S6712,Y6712:DP6715,4,FALSE))</f>
        <v>none</v>
      </c>
      <c r="T6715" s="100"/>
      <c r="U6715" s="100" t="str">
        <f t="array" ref="U6715">IF(COUNTA(Y6712:DP6715)=0,"none",IF($U$2="WAHR",$W$3,Abfrage!$F$4))</f>
        <v>none</v>
      </c>
      <c r="V6715" s="100" t="str">
        <f t="array" ref="V6715">IF(COUNTA(Y6712:DP6715)=0,"none",IF($U$2="WAHR",$W$3,Abfrage!$F$4))</f>
        <v>none</v>
      </c>
      <c r="W6715" s="100" t="str">
        <f t="array" ref="W6715">IF(COUNTA(Y6712:DP6715)=0,"none",IF($U$2="WAHR",$W$3,Abfrage!$F$4))</f>
        <v>none</v>
      </c>
      <c r="X6715" s="109"/>
    </row>
    <row r="6716" spans="2:24">
      <c r="B6716" s="75" t="s">
        <v>4108</v>
      </c>
      <c r="C6716" s="76">
        <v>1000418806</v>
      </c>
      <c r="D6716" s="75" t="s">
        <v>95</v>
      </c>
      <c r="E6716" s="75" t="s">
        <v>148</v>
      </c>
      <c r="F6716" s="75" t="s">
        <v>341</v>
      </c>
      <c r="G6716" s="75" t="s">
        <v>4109</v>
      </c>
      <c r="H6716" s="75" t="e">
        <v>#N/A</v>
      </c>
      <c r="I6716" s="75" t="s">
        <v>51</v>
      </c>
      <c r="J6716" s="75" t="s">
        <v>4110</v>
      </c>
      <c r="K6716" s="75" t="s">
        <v>666</v>
      </c>
      <c r="L6716" s="75" t="s">
        <v>326</v>
      </c>
      <c r="M6716" s="75" t="s">
        <v>306</v>
      </c>
      <c r="N6716" s="75" t="s">
        <v>327</v>
      </c>
      <c r="O6716" s="75" t="s">
        <v>306</v>
      </c>
      <c r="P6716" s="76" t="s">
        <v>306</v>
      </c>
      <c r="Q6716" s="216"/>
      <c r="R6716" s="77" t="str">
        <f t="shared" ref="R6716" si="17782">IF(COUNTA(Y6716:DP6719)=0,"01.01.1900",INDEX(Y6716:DP6716,MATCH(R6717,Y6717:DP6717,0)))</f>
        <v>01.01.1900</v>
      </c>
      <c r="S6716" s="78" t="str">
        <f t="shared" ref="S6716" si="17783">IF(COUNTA(Y6716:DP6719)=0,"01.01.1900",MAX(Y6716:DP6716))</f>
        <v>01.01.1900</v>
      </c>
      <c r="T6716" s="79"/>
      <c r="U6716" s="80" t="str">
        <f t="array" ref="U6716">IF(COUNTA(Y6716:DP6719)=0,"01.01.1900",IF(ISERROR(HLOOKUP(U6719,Y6719:DP6719,1,FALSE)),"01.01.1900",INDEX(Y6716:DP6716,MATCH(U6717&amp;U6719,Y6717:DP6717&amp;Y6719:DP6719,0))))</f>
        <v>01.01.1900</v>
      </c>
      <c r="V6716" s="81" t="str">
        <f t="shared" ref="V6716" si="17784">IF(COUNTA(Y6716:DP6719)=0,"01.01.1900",_xlfn.MAXIFS(Y6716:DP6716,Y6719:DP6719,V6719))</f>
        <v>01.01.1900</v>
      </c>
      <c r="W6716" s="82"/>
      <c r="X6716" s="106"/>
    </row>
    <row r="6717" spans="2:24">
      <c r="B6717" s="83"/>
      <c r="C6717" s="84"/>
      <c r="D6717" s="83"/>
      <c r="E6717" s="83"/>
      <c r="F6717" s="83"/>
      <c r="G6717" s="83"/>
      <c r="H6717" s="83"/>
      <c r="I6717" s="83"/>
      <c r="J6717" s="83"/>
      <c r="K6717" s="83"/>
      <c r="L6717" s="83"/>
      <c r="M6717" s="83"/>
      <c r="N6717" s="83"/>
      <c r="O6717" s="83"/>
      <c r="P6717" s="84"/>
      <c r="Q6717" s="217"/>
      <c r="R6717" s="85">
        <f t="shared" ref="R6717" si="17785">IF(COUNTA(Y6716:DP6719)=0,0,MIN(Y6717:DP6717))</f>
        <v>0</v>
      </c>
      <c r="S6717" s="86">
        <f t="shared" ref="S6717" si="17786">IF(COUNTA(Y6716:DP6719)=0,0,HLOOKUP(S6716,Y6716:DP6719,2,FALSE))</f>
        <v>0</v>
      </c>
      <c r="T6717" s="87">
        <f t="shared" ref="T6717" si="17787">IF(COUNTA(Y6716:DP6719)=0,0,AVERAGE(Y6717:DP6717))</f>
        <v>0</v>
      </c>
      <c r="U6717" s="88">
        <f t="shared" ref="U6717" si="17788">IF(COUNTA(Y6716:DP6719)=0,0,_xlfn.MINIFS(Y6717:DP6717,Y6719:DP6719,U6719))</f>
        <v>0</v>
      </c>
      <c r="V6717" s="89">
        <f t="array" ref="V6717">IF(COUNTA(Y6716:DP6719)=0,0,IF(ISERROR(HLOOKUP(V6719,Y6719:DP6719,1,FALSE)),0,INDEX(Y6717:DP6717,MATCH(V6716&amp;V6719,Y6716:DP6716&amp;Y6719:DP6719,0))))</f>
        <v>0</v>
      </c>
      <c r="W6717" s="90">
        <f t="array" ref="W6717">IF(COUNTA(Y6716:DP6719)=0,0,IF(ISERROR(HLOOKUP(W6719,Y6719:DP6719,1,FALSE)),0,AVERAGEIF(Y6719:DP6719,$W6719,Y6717:DP6717)))</f>
        <v>0</v>
      </c>
      <c r="X6717" s="107"/>
    </row>
    <row r="6718" spans="2:24">
      <c r="B6718" s="83"/>
      <c r="C6718" s="84"/>
      <c r="D6718" s="83"/>
      <c r="E6718" s="83"/>
      <c r="F6718" s="83"/>
      <c r="G6718" s="83"/>
      <c r="H6718" s="83"/>
      <c r="I6718" s="83"/>
      <c r="J6718" s="83"/>
      <c r="K6718" s="83"/>
      <c r="L6718" s="83"/>
      <c r="M6718" s="83"/>
      <c r="N6718" s="83"/>
      <c r="O6718" s="83"/>
      <c r="P6718" s="84"/>
      <c r="Q6718" s="217"/>
      <c r="R6718" s="91">
        <f t="shared" ref="R6718" si="17789">IF(COUNTA(Y6716:DP6719)=0,0,HLOOKUP(R6717,Y6717:DP6719,2,FALSE))</f>
        <v>0</v>
      </c>
      <c r="S6718" s="92">
        <f t="shared" ref="S6718" si="17790">IF(COUNTA(Y6716:DP6719)=0,0,HLOOKUP(S6716,Y6716:DP6719,3,FALSE))</f>
        <v>0</v>
      </c>
      <c r="T6718" s="93"/>
      <c r="U6718" s="94">
        <f t="array" ref="U6718">IF(COUNTA(Y6716:DP6719)=0,0,IF(ISERROR(HLOOKUP(U6719,Y6719:DP6719,1,FALSE)),0,INDEX(Y6718:DP6718,MATCH(U6717&amp;U6719,Y6717:DP6717&amp;Y6719:DP6719,0))))</f>
        <v>0</v>
      </c>
      <c r="V6718" s="94">
        <f t="array" ref="V6718">IF(COUNTA(Y6716:DP6719)=0,0,IF(ISERROR(HLOOKUP(V6719,Y6719:DP6719,1,FALSE)),0,INDEX(Y6718:DP6718,MATCH(V6717&amp;V6719,Y6717:DP6717&amp;Y6719:DP6719,0))))</f>
        <v>0</v>
      </c>
      <c r="W6718" s="95"/>
      <c r="X6718" s="108"/>
    </row>
    <row r="6719" spans="2:24" ht="13.9" thickBot="1">
      <c r="B6719" s="96"/>
      <c r="C6719" s="97"/>
      <c r="D6719" s="96"/>
      <c r="E6719" s="96"/>
      <c r="F6719" s="96"/>
      <c r="G6719" s="96"/>
      <c r="H6719" s="96"/>
      <c r="I6719" s="96"/>
      <c r="J6719" s="96"/>
      <c r="K6719" s="96"/>
      <c r="L6719" s="96"/>
      <c r="M6719" s="96"/>
      <c r="N6719" s="96"/>
      <c r="O6719" s="96"/>
      <c r="P6719" s="97"/>
      <c r="Q6719" s="218"/>
      <c r="R6719" s="98" t="str">
        <f t="shared" ref="R6719" si="17791">IF(COUNTA(Y6716:DP6719)=0,"none",HLOOKUP(R6717,Y6717:DP6719,3,FALSE))</f>
        <v>none</v>
      </c>
      <c r="S6719" s="99" t="str">
        <f t="shared" ref="S6719" si="17792">IF(COUNTA(Y6716:DP6719)=0,"none",HLOOKUP(S6716,Y6716:DP6719,4,FALSE))</f>
        <v>none</v>
      </c>
      <c r="T6719" s="100"/>
      <c r="U6719" s="100" t="str">
        <f t="array" ref="U6719">IF(COUNTA(Y6716:DP6719)=0,"none",IF($U$2="WAHR",$W$3,Abfrage!$F$4))</f>
        <v>none</v>
      </c>
      <c r="V6719" s="100" t="str">
        <f t="array" ref="V6719">IF(COUNTA(Y6716:DP6719)=0,"none",IF($U$2="WAHR",$W$3,Abfrage!$F$4))</f>
        <v>none</v>
      </c>
      <c r="W6719" s="100" t="str">
        <f t="array" ref="W6719">IF(COUNTA(Y6716:DP6719)=0,"none",IF($U$2="WAHR",$W$3,Abfrage!$F$4))</f>
        <v>none</v>
      </c>
      <c r="X6719" s="109"/>
    </row>
    <row r="6720" spans="2:24">
      <c r="B6720" s="75" t="s">
        <v>4111</v>
      </c>
      <c r="C6720" s="76">
        <v>1000433288</v>
      </c>
      <c r="D6720" s="75" t="s">
        <v>95</v>
      </c>
      <c r="E6720" s="75" t="s">
        <v>148</v>
      </c>
      <c r="F6720" s="75" t="s">
        <v>175</v>
      </c>
      <c r="G6720" s="75" t="s">
        <v>175</v>
      </c>
      <c r="H6720" s="75" t="e">
        <v>#N/A</v>
      </c>
      <c r="I6720" s="75" t="s">
        <v>1659</v>
      </c>
      <c r="J6720" s="75" t="s">
        <v>4112</v>
      </c>
      <c r="K6720" s="75" t="s">
        <v>1136</v>
      </c>
      <c r="L6720" s="75" t="s">
        <v>1136</v>
      </c>
      <c r="M6720" s="75" t="s">
        <v>307</v>
      </c>
      <c r="N6720" s="75" t="s">
        <v>327</v>
      </c>
      <c r="O6720" s="75" t="s">
        <v>306</v>
      </c>
      <c r="P6720" s="76" t="s">
        <v>306</v>
      </c>
      <c r="Q6720" s="216"/>
      <c r="R6720" s="77" t="str">
        <f t="shared" ref="R6720" si="17793">IF(COUNTA(Y6720:DP6723)=0,"01.01.1900",INDEX(Y6720:DP6720,MATCH(R6721,Y6721:DP6721,0)))</f>
        <v>01.01.1900</v>
      </c>
      <c r="S6720" s="78" t="str">
        <f t="shared" ref="S6720" si="17794">IF(COUNTA(Y6720:DP6723)=0,"01.01.1900",MAX(Y6720:DP6720))</f>
        <v>01.01.1900</v>
      </c>
      <c r="T6720" s="79"/>
      <c r="U6720" s="80" t="str">
        <f t="array" ref="U6720">IF(COUNTA(Y6720:DP6723)=0,"01.01.1900",IF(ISERROR(HLOOKUP(U6723,Y6723:DP6723,1,FALSE)),"01.01.1900",INDEX(Y6720:DP6720,MATCH(U6721&amp;U6723,Y6721:DP6721&amp;Y6723:DP6723,0))))</f>
        <v>01.01.1900</v>
      </c>
      <c r="V6720" s="81" t="str">
        <f t="shared" ref="V6720" si="17795">IF(COUNTA(Y6720:DP6723)=0,"01.01.1900",_xlfn.MAXIFS(Y6720:DP6720,Y6723:DP6723,V6723))</f>
        <v>01.01.1900</v>
      </c>
      <c r="W6720" s="82"/>
      <c r="X6720" s="106"/>
    </row>
    <row r="6721" spans="2:24">
      <c r="B6721" s="83"/>
      <c r="C6721" s="84"/>
      <c r="D6721" s="83"/>
      <c r="E6721" s="83"/>
      <c r="F6721" s="83"/>
      <c r="G6721" s="83"/>
      <c r="H6721" s="83"/>
      <c r="I6721" s="83"/>
      <c r="J6721" s="83"/>
      <c r="K6721" s="83"/>
      <c r="L6721" s="83"/>
      <c r="M6721" s="83"/>
      <c r="N6721" s="83"/>
      <c r="O6721" s="83"/>
      <c r="P6721" s="84"/>
      <c r="Q6721" s="217"/>
      <c r="R6721" s="85">
        <f t="shared" ref="R6721" si="17796">IF(COUNTA(Y6720:DP6723)=0,0,MIN(Y6721:DP6721))</f>
        <v>0</v>
      </c>
      <c r="S6721" s="86">
        <f t="shared" ref="S6721" si="17797">IF(COUNTA(Y6720:DP6723)=0,0,HLOOKUP(S6720,Y6720:DP6723,2,FALSE))</f>
        <v>0</v>
      </c>
      <c r="T6721" s="87">
        <f t="shared" ref="T6721" si="17798">IF(COUNTA(Y6720:DP6723)=0,0,AVERAGE(Y6721:DP6721))</f>
        <v>0</v>
      </c>
      <c r="U6721" s="88">
        <f t="shared" ref="U6721" si="17799">IF(COUNTA(Y6720:DP6723)=0,0,_xlfn.MINIFS(Y6721:DP6721,Y6723:DP6723,U6723))</f>
        <v>0</v>
      </c>
      <c r="V6721" s="89">
        <f t="array" ref="V6721">IF(COUNTA(Y6720:DP6723)=0,0,IF(ISERROR(HLOOKUP(V6723,Y6723:DP6723,1,FALSE)),0,INDEX(Y6721:DP6721,MATCH(V6720&amp;V6723,Y6720:DP6720&amp;Y6723:DP6723,0))))</f>
        <v>0</v>
      </c>
      <c r="W6721" s="90">
        <f t="array" ref="W6721">IF(COUNTA(Y6720:DP6723)=0,0,IF(ISERROR(HLOOKUP(W6723,Y6723:DP6723,1,FALSE)),0,AVERAGEIF(Y6723:DP6723,$W6723,Y6721:DP6721)))</f>
        <v>0</v>
      </c>
      <c r="X6721" s="107"/>
    </row>
    <row r="6722" spans="2:24">
      <c r="B6722" s="83"/>
      <c r="C6722" s="84"/>
      <c r="D6722" s="83"/>
      <c r="E6722" s="83"/>
      <c r="F6722" s="83"/>
      <c r="G6722" s="83"/>
      <c r="H6722" s="83"/>
      <c r="I6722" s="83"/>
      <c r="J6722" s="83"/>
      <c r="K6722" s="83"/>
      <c r="L6722" s="83"/>
      <c r="M6722" s="83"/>
      <c r="N6722" s="83"/>
      <c r="O6722" s="83"/>
      <c r="P6722" s="84"/>
      <c r="Q6722" s="217"/>
      <c r="R6722" s="91">
        <f t="shared" ref="R6722" si="17800">IF(COUNTA(Y6720:DP6723)=0,0,HLOOKUP(R6721,Y6721:DP6723,2,FALSE))</f>
        <v>0</v>
      </c>
      <c r="S6722" s="92">
        <f t="shared" ref="S6722" si="17801">IF(COUNTA(Y6720:DP6723)=0,0,HLOOKUP(S6720,Y6720:DP6723,3,FALSE))</f>
        <v>0</v>
      </c>
      <c r="T6722" s="93"/>
      <c r="U6722" s="94">
        <f t="array" ref="U6722">IF(COUNTA(Y6720:DP6723)=0,0,IF(ISERROR(HLOOKUP(U6723,Y6723:DP6723,1,FALSE)),0,INDEX(Y6722:DP6722,MATCH(U6721&amp;U6723,Y6721:DP6721&amp;Y6723:DP6723,0))))</f>
        <v>0</v>
      </c>
      <c r="V6722" s="94">
        <f t="array" ref="V6722">IF(COUNTA(Y6720:DP6723)=0,0,IF(ISERROR(HLOOKUP(V6723,Y6723:DP6723,1,FALSE)),0,INDEX(Y6722:DP6722,MATCH(V6721&amp;V6723,Y6721:DP6721&amp;Y6723:DP6723,0))))</f>
        <v>0</v>
      </c>
      <c r="W6722" s="95"/>
      <c r="X6722" s="108"/>
    </row>
    <row r="6723" spans="2:24" ht="13.9" thickBot="1">
      <c r="B6723" s="96"/>
      <c r="C6723" s="97"/>
      <c r="D6723" s="96"/>
      <c r="E6723" s="96"/>
      <c r="F6723" s="96"/>
      <c r="G6723" s="96"/>
      <c r="H6723" s="96"/>
      <c r="I6723" s="96"/>
      <c r="J6723" s="96"/>
      <c r="K6723" s="96"/>
      <c r="L6723" s="96"/>
      <c r="M6723" s="96"/>
      <c r="N6723" s="96"/>
      <c r="O6723" s="96"/>
      <c r="P6723" s="97"/>
      <c r="Q6723" s="218"/>
      <c r="R6723" s="98" t="str">
        <f t="shared" ref="R6723" si="17802">IF(COUNTA(Y6720:DP6723)=0,"none",HLOOKUP(R6721,Y6721:DP6723,3,FALSE))</f>
        <v>none</v>
      </c>
      <c r="S6723" s="99" t="str">
        <f t="shared" ref="S6723" si="17803">IF(COUNTA(Y6720:DP6723)=0,"none",HLOOKUP(S6720,Y6720:DP6723,4,FALSE))</f>
        <v>none</v>
      </c>
      <c r="T6723" s="100"/>
      <c r="U6723" s="100" t="str">
        <f t="array" ref="U6723">IF(COUNTA(Y6720:DP6723)=0,"none",IF($U$2="WAHR",$W$3,Abfrage!$F$4))</f>
        <v>none</v>
      </c>
      <c r="V6723" s="100" t="str">
        <f t="array" ref="V6723">IF(COUNTA(Y6720:DP6723)=0,"none",IF($U$2="WAHR",$W$3,Abfrage!$F$4))</f>
        <v>none</v>
      </c>
      <c r="W6723" s="100" t="str">
        <f t="array" ref="W6723">IF(COUNTA(Y6720:DP6723)=0,"none",IF($U$2="WAHR",$W$3,Abfrage!$F$4))</f>
        <v>none</v>
      </c>
      <c r="X6723" s="109"/>
    </row>
    <row r="6724" spans="2:24">
      <c r="B6724" s="75" t="s">
        <v>4113</v>
      </c>
      <c r="C6724" s="76"/>
      <c r="D6724" s="75" t="s">
        <v>2312</v>
      </c>
      <c r="E6724" s="75" t="s">
        <v>4114</v>
      </c>
      <c r="F6724" s="75" t="s">
        <v>306</v>
      </c>
      <c r="G6724" s="75" t="s">
        <v>4115</v>
      </c>
      <c r="H6724" s="75"/>
      <c r="I6724" s="75" t="s">
        <v>306</v>
      </c>
      <c r="J6724" s="75" t="s">
        <v>306</v>
      </c>
      <c r="K6724" s="75" t="s">
        <v>306</v>
      </c>
      <c r="L6724" s="75" t="s">
        <v>306</v>
      </c>
      <c r="M6724" s="75" t="s">
        <v>306</v>
      </c>
      <c r="N6724" s="75" t="s">
        <v>306</v>
      </c>
      <c r="O6724" s="75" t="s">
        <v>306</v>
      </c>
      <c r="P6724" s="76" t="s">
        <v>306</v>
      </c>
      <c r="Q6724" s="216"/>
      <c r="R6724" s="77" t="str">
        <f t="shared" ref="R6724" si="17804">IF(COUNTA(Y6724:DP6727)=0,"01.01.1900",INDEX(Y6724:DP6724,MATCH(R6725,Y6725:DP6725,0)))</f>
        <v>01.01.1900</v>
      </c>
      <c r="S6724" s="78" t="str">
        <f t="shared" ref="S6724" si="17805">IF(COUNTA(Y6724:DP6727)=0,"01.01.1900",MAX(Y6724:DP6724))</f>
        <v>01.01.1900</v>
      </c>
      <c r="T6724" s="79"/>
      <c r="U6724" s="80" t="str">
        <f t="array" ref="U6724">IF(COUNTA(Y6724:DP6727)=0,"01.01.1900",IF(ISERROR(HLOOKUP(U6727,Y6727:DP6727,1,FALSE)),"01.01.1900",INDEX(Y6724:DP6724,MATCH(U6725&amp;U6727,Y6725:DP6725&amp;Y6727:DP6727,0))))</f>
        <v>01.01.1900</v>
      </c>
      <c r="V6724" s="81" t="str">
        <f t="shared" ref="V6724" si="17806">IF(COUNTA(Y6724:DP6727)=0,"01.01.1900",_xlfn.MAXIFS(Y6724:DP6724,Y6727:DP6727,V6727))</f>
        <v>01.01.1900</v>
      </c>
      <c r="W6724" s="82"/>
      <c r="X6724" s="106"/>
    </row>
    <row r="6725" spans="2:24">
      <c r="B6725" s="83"/>
      <c r="C6725" s="84"/>
      <c r="D6725" s="83"/>
      <c r="E6725" s="83"/>
      <c r="F6725" s="83"/>
      <c r="G6725" s="83"/>
      <c r="H6725" s="83"/>
      <c r="I6725" s="83"/>
      <c r="J6725" s="83"/>
      <c r="K6725" s="83"/>
      <c r="L6725" s="83"/>
      <c r="M6725" s="83"/>
      <c r="N6725" s="83"/>
      <c r="O6725" s="83"/>
      <c r="P6725" s="84"/>
      <c r="Q6725" s="217"/>
      <c r="R6725" s="85">
        <f t="shared" ref="R6725" si="17807">IF(COUNTA(Y6724:DP6727)=0,0,MIN(Y6725:DP6725))</f>
        <v>0</v>
      </c>
      <c r="S6725" s="86">
        <f t="shared" ref="S6725" si="17808">IF(COUNTA(Y6724:DP6727)=0,0,HLOOKUP(S6724,Y6724:DP6727,2,FALSE))</f>
        <v>0</v>
      </c>
      <c r="T6725" s="87">
        <f t="shared" ref="T6725" si="17809">IF(COUNTA(Y6724:DP6727)=0,0,AVERAGE(Y6725:DP6725))</f>
        <v>0</v>
      </c>
      <c r="U6725" s="88">
        <f t="shared" ref="U6725" si="17810">IF(COUNTA(Y6724:DP6727)=0,0,_xlfn.MINIFS(Y6725:DP6725,Y6727:DP6727,U6727))</f>
        <v>0</v>
      </c>
      <c r="V6725" s="89">
        <f t="array" ref="V6725">IF(COUNTA(Y6724:DP6727)=0,0,IF(ISERROR(HLOOKUP(V6727,Y6727:DP6727,1,FALSE)),0,INDEX(Y6725:DP6725,MATCH(V6724&amp;V6727,Y6724:DP6724&amp;Y6727:DP6727,0))))</f>
        <v>0</v>
      </c>
      <c r="W6725" s="90">
        <f t="array" ref="W6725">IF(COUNTA(Y6724:DP6727)=0,0,IF(ISERROR(HLOOKUP(W6727,Y6727:DP6727,1,FALSE)),0,AVERAGEIF(Y6727:DP6727,$W6727,Y6725:DP6725)))</f>
        <v>0</v>
      </c>
      <c r="X6725" s="107"/>
    </row>
    <row r="6726" spans="2:24">
      <c r="B6726" s="83"/>
      <c r="C6726" s="84"/>
      <c r="D6726" s="83"/>
      <c r="E6726" s="83"/>
      <c r="F6726" s="83"/>
      <c r="G6726" s="83"/>
      <c r="H6726" s="83"/>
      <c r="I6726" s="83"/>
      <c r="J6726" s="83"/>
      <c r="K6726" s="83"/>
      <c r="L6726" s="83"/>
      <c r="M6726" s="83"/>
      <c r="N6726" s="83"/>
      <c r="O6726" s="83"/>
      <c r="P6726" s="84"/>
      <c r="Q6726" s="217"/>
      <c r="R6726" s="91">
        <f t="shared" ref="R6726" si="17811">IF(COUNTA(Y6724:DP6727)=0,0,HLOOKUP(R6725,Y6725:DP6727,2,FALSE))</f>
        <v>0</v>
      </c>
      <c r="S6726" s="92">
        <f t="shared" ref="S6726" si="17812">IF(COUNTA(Y6724:DP6727)=0,0,HLOOKUP(S6724,Y6724:DP6727,3,FALSE))</f>
        <v>0</v>
      </c>
      <c r="T6726" s="93"/>
      <c r="U6726" s="94">
        <f t="array" ref="U6726">IF(COUNTA(Y6724:DP6727)=0,0,IF(ISERROR(HLOOKUP(U6727,Y6727:DP6727,1,FALSE)),0,INDEX(Y6726:DP6726,MATCH(U6725&amp;U6727,Y6725:DP6725&amp;Y6727:DP6727,0))))</f>
        <v>0</v>
      </c>
      <c r="V6726" s="94">
        <f t="array" ref="V6726">IF(COUNTA(Y6724:DP6727)=0,0,IF(ISERROR(HLOOKUP(V6727,Y6727:DP6727,1,FALSE)),0,INDEX(Y6726:DP6726,MATCH(V6725&amp;V6727,Y6725:DP6725&amp;Y6727:DP6727,0))))</f>
        <v>0</v>
      </c>
      <c r="W6726" s="95"/>
      <c r="X6726" s="108"/>
    </row>
    <row r="6727" spans="2:24" ht="13.9" thickBot="1">
      <c r="B6727" s="96"/>
      <c r="C6727" s="97"/>
      <c r="D6727" s="96"/>
      <c r="E6727" s="96"/>
      <c r="F6727" s="96"/>
      <c r="G6727" s="96"/>
      <c r="H6727" s="96"/>
      <c r="I6727" s="96"/>
      <c r="J6727" s="96"/>
      <c r="K6727" s="96"/>
      <c r="L6727" s="96"/>
      <c r="M6727" s="96"/>
      <c r="N6727" s="96"/>
      <c r="O6727" s="96"/>
      <c r="P6727" s="97"/>
      <c r="Q6727" s="218"/>
      <c r="R6727" s="98" t="str">
        <f t="shared" ref="R6727" si="17813">IF(COUNTA(Y6724:DP6727)=0,"none",HLOOKUP(R6725,Y6725:DP6727,3,FALSE))</f>
        <v>none</v>
      </c>
      <c r="S6727" s="99" t="str">
        <f t="shared" ref="S6727" si="17814">IF(COUNTA(Y6724:DP6727)=0,"none",HLOOKUP(S6724,Y6724:DP6727,4,FALSE))</f>
        <v>none</v>
      </c>
      <c r="T6727" s="100"/>
      <c r="U6727" s="100" t="str">
        <f t="array" ref="U6727">IF(COUNTA(Y6724:DP6727)=0,"none",IF($U$2="WAHR",$W$3,Abfrage!$F$4))</f>
        <v>none</v>
      </c>
      <c r="V6727" s="100" t="str">
        <f t="array" ref="V6727">IF(COUNTA(Y6724:DP6727)=0,"none",IF($U$2="WAHR",$W$3,Abfrage!$F$4))</f>
        <v>none</v>
      </c>
      <c r="W6727" s="100" t="str">
        <f t="array" ref="W6727">IF(COUNTA(Y6724:DP6727)=0,"none",IF($U$2="WAHR",$W$3,Abfrage!$F$4))</f>
        <v>none</v>
      </c>
      <c r="X6727" s="109"/>
    </row>
    <row r="6728" spans="2:24">
      <c r="B6728" s="75" t="s">
        <v>4116</v>
      </c>
      <c r="C6728" s="76">
        <v>1000420279</v>
      </c>
      <c r="D6728" s="75" t="s">
        <v>95</v>
      </c>
      <c r="E6728" s="75" t="s">
        <v>96</v>
      </c>
      <c r="F6728" s="75" t="s">
        <v>97</v>
      </c>
      <c r="G6728" s="75" t="s">
        <v>4117</v>
      </c>
      <c r="H6728" s="75" t="e">
        <v>#N/A</v>
      </c>
      <c r="I6728" s="75" t="s">
        <v>4118</v>
      </c>
      <c r="J6728" s="75" t="s">
        <v>4119</v>
      </c>
      <c r="K6728" s="75" t="s">
        <v>306</v>
      </c>
      <c r="L6728" s="75" t="s">
        <v>306</v>
      </c>
      <c r="M6728" s="75" t="s">
        <v>313</v>
      </c>
      <c r="N6728" s="75" t="s">
        <v>360</v>
      </c>
      <c r="O6728" s="75" t="s">
        <v>306</v>
      </c>
      <c r="P6728" s="76" t="s">
        <v>4120</v>
      </c>
      <c r="Q6728" s="216"/>
      <c r="R6728" s="77" t="str">
        <f t="shared" ref="R6728" si="17815">IF(COUNTA(Y6728:DP6731)=0,"01.01.1900",INDEX(Y6728:DP6728,MATCH(R6729,Y6729:DP6729,0)))</f>
        <v>01.01.1900</v>
      </c>
      <c r="S6728" s="78" t="str">
        <f t="shared" ref="S6728" si="17816">IF(COUNTA(Y6728:DP6731)=0,"01.01.1900",MAX(Y6728:DP6728))</f>
        <v>01.01.1900</v>
      </c>
      <c r="T6728" s="79"/>
      <c r="U6728" s="80" t="str">
        <f t="array" ref="U6728">IF(COUNTA(Y6728:DP6731)=0,"01.01.1900",IF(ISERROR(HLOOKUP(U6731,Y6731:DP6731,1,FALSE)),"01.01.1900",INDEX(Y6728:DP6728,MATCH(U6729&amp;U6731,Y6729:DP6729&amp;Y6731:DP6731,0))))</f>
        <v>01.01.1900</v>
      </c>
      <c r="V6728" s="81" t="str">
        <f t="shared" ref="V6728" si="17817">IF(COUNTA(Y6728:DP6731)=0,"01.01.1900",_xlfn.MAXIFS(Y6728:DP6728,Y6731:DP6731,V6731))</f>
        <v>01.01.1900</v>
      </c>
      <c r="W6728" s="82"/>
      <c r="X6728" s="106"/>
    </row>
    <row r="6729" spans="2:24">
      <c r="B6729" s="83"/>
      <c r="C6729" s="84"/>
      <c r="D6729" s="83"/>
      <c r="E6729" s="83"/>
      <c r="F6729" s="83"/>
      <c r="G6729" s="83"/>
      <c r="H6729" s="83"/>
      <c r="I6729" s="83"/>
      <c r="J6729" s="83"/>
      <c r="K6729" s="83"/>
      <c r="L6729" s="83"/>
      <c r="M6729" s="83"/>
      <c r="N6729" s="83"/>
      <c r="O6729" s="83"/>
      <c r="P6729" s="84"/>
      <c r="Q6729" s="217"/>
      <c r="R6729" s="85">
        <f t="shared" ref="R6729" si="17818">IF(COUNTA(Y6728:DP6731)=0,0,MIN(Y6729:DP6729))</f>
        <v>0</v>
      </c>
      <c r="S6729" s="86">
        <f t="shared" ref="S6729" si="17819">IF(COUNTA(Y6728:DP6731)=0,0,HLOOKUP(S6728,Y6728:DP6731,2,FALSE))</f>
        <v>0</v>
      </c>
      <c r="T6729" s="87">
        <f t="shared" ref="T6729" si="17820">IF(COUNTA(Y6728:DP6731)=0,0,AVERAGE(Y6729:DP6729))</f>
        <v>0</v>
      </c>
      <c r="U6729" s="88">
        <f t="shared" ref="U6729" si="17821">IF(COUNTA(Y6728:DP6731)=0,0,_xlfn.MINIFS(Y6729:DP6729,Y6731:DP6731,U6731))</f>
        <v>0</v>
      </c>
      <c r="V6729" s="89">
        <f t="array" ref="V6729">IF(COUNTA(Y6728:DP6731)=0,0,IF(ISERROR(HLOOKUP(V6731,Y6731:DP6731,1,FALSE)),0,INDEX(Y6729:DP6729,MATCH(V6728&amp;V6731,Y6728:DP6728&amp;Y6731:DP6731,0))))</f>
        <v>0</v>
      </c>
      <c r="W6729" s="90">
        <f t="array" ref="W6729">IF(COUNTA(Y6728:DP6731)=0,0,IF(ISERROR(HLOOKUP(W6731,Y6731:DP6731,1,FALSE)),0,AVERAGEIF(Y6731:DP6731,$W6731,Y6729:DP6729)))</f>
        <v>0</v>
      </c>
      <c r="X6729" s="107"/>
    </row>
    <row r="6730" spans="2:24">
      <c r="B6730" s="83"/>
      <c r="C6730" s="84"/>
      <c r="D6730" s="83"/>
      <c r="E6730" s="83"/>
      <c r="F6730" s="83"/>
      <c r="G6730" s="83"/>
      <c r="H6730" s="83"/>
      <c r="I6730" s="83"/>
      <c r="J6730" s="83"/>
      <c r="K6730" s="83"/>
      <c r="L6730" s="83"/>
      <c r="M6730" s="83"/>
      <c r="N6730" s="83"/>
      <c r="O6730" s="83"/>
      <c r="P6730" s="84"/>
      <c r="Q6730" s="217"/>
      <c r="R6730" s="91">
        <f t="shared" ref="R6730" si="17822">IF(COUNTA(Y6728:DP6731)=0,0,HLOOKUP(R6729,Y6729:DP6731,2,FALSE))</f>
        <v>0</v>
      </c>
      <c r="S6730" s="92">
        <f t="shared" ref="S6730" si="17823">IF(COUNTA(Y6728:DP6731)=0,0,HLOOKUP(S6728,Y6728:DP6731,3,FALSE))</f>
        <v>0</v>
      </c>
      <c r="T6730" s="93"/>
      <c r="U6730" s="94">
        <f t="array" ref="U6730">IF(COUNTA(Y6728:DP6731)=0,0,IF(ISERROR(HLOOKUP(U6731,Y6731:DP6731,1,FALSE)),0,INDEX(Y6730:DP6730,MATCH(U6729&amp;U6731,Y6729:DP6729&amp;Y6731:DP6731,0))))</f>
        <v>0</v>
      </c>
      <c r="V6730" s="94">
        <f t="array" ref="V6730">IF(COUNTA(Y6728:DP6731)=0,0,IF(ISERROR(HLOOKUP(V6731,Y6731:DP6731,1,FALSE)),0,INDEX(Y6730:DP6730,MATCH(V6729&amp;V6731,Y6729:DP6729&amp;Y6731:DP6731,0))))</f>
        <v>0</v>
      </c>
      <c r="W6730" s="95"/>
      <c r="X6730" s="108"/>
    </row>
    <row r="6731" spans="2:24" ht="13.9" thickBot="1">
      <c r="B6731" s="96"/>
      <c r="C6731" s="97"/>
      <c r="D6731" s="96"/>
      <c r="E6731" s="96"/>
      <c r="F6731" s="96"/>
      <c r="G6731" s="96"/>
      <c r="H6731" s="96"/>
      <c r="I6731" s="96"/>
      <c r="J6731" s="96"/>
      <c r="K6731" s="96"/>
      <c r="L6731" s="96"/>
      <c r="M6731" s="96"/>
      <c r="N6731" s="96"/>
      <c r="O6731" s="96"/>
      <c r="P6731" s="97"/>
      <c r="Q6731" s="218"/>
      <c r="R6731" s="98" t="str">
        <f t="shared" ref="R6731" si="17824">IF(COUNTA(Y6728:DP6731)=0,"none",HLOOKUP(R6729,Y6729:DP6731,3,FALSE))</f>
        <v>none</v>
      </c>
      <c r="S6731" s="99" t="str">
        <f t="shared" ref="S6731" si="17825">IF(COUNTA(Y6728:DP6731)=0,"none",HLOOKUP(S6728,Y6728:DP6731,4,FALSE))</f>
        <v>none</v>
      </c>
      <c r="T6731" s="100"/>
      <c r="U6731" s="100" t="str">
        <f t="array" ref="U6731">IF(COUNTA(Y6728:DP6731)=0,"none",IF($U$2="WAHR",$W$3,Abfrage!$F$4))</f>
        <v>none</v>
      </c>
      <c r="V6731" s="100" t="str">
        <f t="array" ref="V6731">IF(COUNTA(Y6728:DP6731)=0,"none",IF($U$2="WAHR",$W$3,Abfrage!$F$4))</f>
        <v>none</v>
      </c>
      <c r="W6731" s="100" t="str">
        <f t="array" ref="W6731">IF(COUNTA(Y6728:DP6731)=0,"none",IF($U$2="WAHR",$W$3,Abfrage!$F$4))</f>
        <v>none</v>
      </c>
      <c r="X6731" s="109"/>
    </row>
    <row r="6732" spans="2:24">
      <c r="B6732" s="75" t="s">
        <v>4121</v>
      </c>
      <c r="C6732" s="76">
        <v>1000420223</v>
      </c>
      <c r="D6732" s="75" t="s">
        <v>95</v>
      </c>
      <c r="E6732" s="75" t="s">
        <v>96</v>
      </c>
      <c r="F6732" s="75" t="s">
        <v>97</v>
      </c>
      <c r="G6732" s="75" t="s">
        <v>97</v>
      </c>
      <c r="H6732" s="75" t="e">
        <v>#N/A</v>
      </c>
      <c r="I6732" s="75" t="s">
        <v>433</v>
      </c>
      <c r="J6732" s="75" t="s">
        <v>4122</v>
      </c>
      <c r="K6732" s="75" t="s">
        <v>306</v>
      </c>
      <c r="L6732" s="75" t="s">
        <v>306</v>
      </c>
      <c r="M6732" s="75" t="s">
        <v>313</v>
      </c>
      <c r="N6732" s="75" t="s">
        <v>393</v>
      </c>
      <c r="O6732" s="75" t="s">
        <v>306</v>
      </c>
      <c r="P6732" s="76" t="s">
        <v>306</v>
      </c>
      <c r="Q6732" s="216"/>
      <c r="R6732" s="77" t="str">
        <f t="shared" ref="R6732" si="17826">IF(COUNTA(Y6732:DP6735)=0,"01.01.1900",INDEX(Y6732:DP6732,MATCH(R6733,Y6733:DP6733,0)))</f>
        <v>01.01.1900</v>
      </c>
      <c r="S6732" s="78" t="str">
        <f t="shared" ref="S6732" si="17827">IF(COUNTA(Y6732:DP6735)=0,"01.01.1900",MAX(Y6732:DP6732))</f>
        <v>01.01.1900</v>
      </c>
      <c r="T6732" s="79"/>
      <c r="U6732" s="80" t="str">
        <f t="array" ref="U6732">IF(COUNTA(Y6732:DP6735)=0,"01.01.1900",IF(ISERROR(HLOOKUP(U6735,Y6735:DP6735,1,FALSE)),"01.01.1900",INDEX(Y6732:DP6732,MATCH(U6733&amp;U6735,Y6733:DP6733&amp;Y6735:DP6735,0))))</f>
        <v>01.01.1900</v>
      </c>
      <c r="V6732" s="81" t="str">
        <f t="shared" ref="V6732" si="17828">IF(COUNTA(Y6732:DP6735)=0,"01.01.1900",_xlfn.MAXIFS(Y6732:DP6732,Y6735:DP6735,V6735))</f>
        <v>01.01.1900</v>
      </c>
      <c r="W6732" s="82"/>
      <c r="X6732" s="106"/>
    </row>
    <row r="6733" spans="2:24">
      <c r="B6733" s="83"/>
      <c r="C6733" s="84"/>
      <c r="D6733" s="83"/>
      <c r="E6733" s="83"/>
      <c r="F6733" s="83"/>
      <c r="G6733" s="83"/>
      <c r="H6733" s="83"/>
      <c r="I6733" s="83"/>
      <c r="J6733" s="83"/>
      <c r="K6733" s="83"/>
      <c r="L6733" s="83"/>
      <c r="M6733" s="83"/>
      <c r="N6733" s="83"/>
      <c r="O6733" s="83"/>
      <c r="P6733" s="84"/>
      <c r="Q6733" s="217"/>
      <c r="R6733" s="85">
        <f t="shared" ref="R6733" si="17829">IF(COUNTA(Y6732:DP6735)=0,0,MIN(Y6733:DP6733))</f>
        <v>0</v>
      </c>
      <c r="S6733" s="86">
        <f t="shared" ref="S6733" si="17830">IF(COUNTA(Y6732:DP6735)=0,0,HLOOKUP(S6732,Y6732:DP6735,2,FALSE))</f>
        <v>0</v>
      </c>
      <c r="T6733" s="87">
        <f t="shared" ref="T6733" si="17831">IF(COUNTA(Y6732:DP6735)=0,0,AVERAGE(Y6733:DP6733))</f>
        <v>0</v>
      </c>
      <c r="U6733" s="88">
        <f t="shared" ref="U6733" si="17832">IF(COUNTA(Y6732:DP6735)=0,0,_xlfn.MINIFS(Y6733:DP6733,Y6735:DP6735,U6735))</f>
        <v>0</v>
      </c>
      <c r="V6733" s="89">
        <f t="array" ref="V6733">IF(COUNTA(Y6732:DP6735)=0,0,IF(ISERROR(HLOOKUP(V6735,Y6735:DP6735,1,FALSE)),0,INDEX(Y6733:DP6733,MATCH(V6732&amp;V6735,Y6732:DP6732&amp;Y6735:DP6735,0))))</f>
        <v>0</v>
      </c>
      <c r="W6733" s="90">
        <f t="array" ref="W6733">IF(COUNTA(Y6732:DP6735)=0,0,IF(ISERROR(HLOOKUP(W6735,Y6735:DP6735,1,FALSE)),0,AVERAGEIF(Y6735:DP6735,$W6735,Y6733:DP6733)))</f>
        <v>0</v>
      </c>
      <c r="X6733" s="107"/>
    </row>
    <row r="6734" spans="2:24">
      <c r="B6734" s="83"/>
      <c r="C6734" s="84"/>
      <c r="D6734" s="83"/>
      <c r="E6734" s="83"/>
      <c r="F6734" s="83"/>
      <c r="G6734" s="83"/>
      <c r="H6734" s="83"/>
      <c r="I6734" s="83"/>
      <c r="J6734" s="83"/>
      <c r="K6734" s="83"/>
      <c r="L6734" s="83"/>
      <c r="M6734" s="83"/>
      <c r="N6734" s="83"/>
      <c r="O6734" s="83"/>
      <c r="P6734" s="84"/>
      <c r="Q6734" s="217"/>
      <c r="R6734" s="91">
        <f t="shared" ref="R6734" si="17833">IF(COUNTA(Y6732:DP6735)=0,0,HLOOKUP(R6733,Y6733:DP6735,2,FALSE))</f>
        <v>0</v>
      </c>
      <c r="S6734" s="92">
        <f t="shared" ref="S6734" si="17834">IF(COUNTA(Y6732:DP6735)=0,0,HLOOKUP(S6732,Y6732:DP6735,3,FALSE))</f>
        <v>0</v>
      </c>
      <c r="T6734" s="93"/>
      <c r="U6734" s="94">
        <f t="array" ref="U6734">IF(COUNTA(Y6732:DP6735)=0,0,IF(ISERROR(HLOOKUP(U6735,Y6735:DP6735,1,FALSE)),0,INDEX(Y6734:DP6734,MATCH(U6733&amp;U6735,Y6733:DP6733&amp;Y6735:DP6735,0))))</f>
        <v>0</v>
      </c>
      <c r="V6734" s="94">
        <f t="array" ref="V6734">IF(COUNTA(Y6732:DP6735)=0,0,IF(ISERROR(HLOOKUP(V6735,Y6735:DP6735,1,FALSE)),0,INDEX(Y6734:DP6734,MATCH(V6733&amp;V6735,Y6733:DP6733&amp;Y6735:DP6735,0))))</f>
        <v>0</v>
      </c>
      <c r="W6734" s="95"/>
      <c r="X6734" s="108"/>
    </row>
    <row r="6735" spans="2:24" ht="13.9" thickBot="1">
      <c r="B6735" s="96"/>
      <c r="C6735" s="97"/>
      <c r="D6735" s="96"/>
      <c r="E6735" s="96"/>
      <c r="F6735" s="96"/>
      <c r="G6735" s="96"/>
      <c r="H6735" s="96"/>
      <c r="I6735" s="96"/>
      <c r="J6735" s="96"/>
      <c r="K6735" s="96"/>
      <c r="L6735" s="96"/>
      <c r="M6735" s="96"/>
      <c r="N6735" s="96"/>
      <c r="O6735" s="96"/>
      <c r="P6735" s="97"/>
      <c r="Q6735" s="218"/>
      <c r="R6735" s="98" t="str">
        <f t="shared" ref="R6735" si="17835">IF(COUNTA(Y6732:DP6735)=0,"none",HLOOKUP(R6733,Y6733:DP6735,3,FALSE))</f>
        <v>none</v>
      </c>
      <c r="S6735" s="99" t="str">
        <f t="shared" ref="S6735" si="17836">IF(COUNTA(Y6732:DP6735)=0,"none",HLOOKUP(S6732,Y6732:DP6735,4,FALSE))</f>
        <v>none</v>
      </c>
      <c r="T6735" s="100"/>
      <c r="U6735" s="100" t="str">
        <f t="array" ref="U6735">IF(COUNTA(Y6732:DP6735)=0,"none",IF($U$2="WAHR",$W$3,Abfrage!$F$4))</f>
        <v>none</v>
      </c>
      <c r="V6735" s="100" t="str">
        <f t="array" ref="V6735">IF(COUNTA(Y6732:DP6735)=0,"none",IF($U$2="WAHR",$W$3,Abfrage!$F$4))</f>
        <v>none</v>
      </c>
      <c r="W6735" s="100" t="str">
        <f t="array" ref="W6735">IF(COUNTA(Y6732:DP6735)=0,"none",IF($U$2="WAHR",$W$3,Abfrage!$F$4))</f>
        <v>none</v>
      </c>
      <c r="X6735" s="109"/>
    </row>
    <row r="6736" spans="2:24">
      <c r="B6736" s="75" t="s">
        <v>4123</v>
      </c>
      <c r="C6736" s="76">
        <v>1000420222</v>
      </c>
      <c r="D6736" s="75" t="s">
        <v>95</v>
      </c>
      <c r="E6736" s="75" t="s">
        <v>175</v>
      </c>
      <c r="F6736" s="75" t="s">
        <v>97</v>
      </c>
      <c r="G6736" s="75" t="s">
        <v>97</v>
      </c>
      <c r="H6736" s="75" t="e">
        <v>#N/A</v>
      </c>
      <c r="I6736" s="75" t="s">
        <v>433</v>
      </c>
      <c r="J6736" s="75" t="s">
        <v>4124</v>
      </c>
      <c r="K6736" s="75" t="s">
        <v>306</v>
      </c>
      <c r="L6736" s="75" t="s">
        <v>306</v>
      </c>
      <c r="M6736" s="75" t="s">
        <v>307</v>
      </c>
      <c r="N6736" s="75" t="s">
        <v>393</v>
      </c>
      <c r="O6736" s="75" t="s">
        <v>306</v>
      </c>
      <c r="P6736" s="76" t="s">
        <v>306</v>
      </c>
      <c r="Q6736" s="216"/>
      <c r="R6736" s="77" t="str">
        <f t="shared" ref="R6736" si="17837">IF(COUNTA(Y6736:DP6739)=0,"01.01.1900",INDEX(Y6736:DP6736,MATCH(R6737,Y6737:DP6737,0)))</f>
        <v>01.01.1900</v>
      </c>
      <c r="S6736" s="78" t="str">
        <f t="shared" ref="S6736" si="17838">IF(COUNTA(Y6736:DP6739)=0,"01.01.1900",MAX(Y6736:DP6736))</f>
        <v>01.01.1900</v>
      </c>
      <c r="T6736" s="79"/>
      <c r="U6736" s="80" t="str">
        <f t="array" ref="U6736">IF(COUNTA(Y6736:DP6739)=0,"01.01.1900",IF(ISERROR(HLOOKUP(U6739,Y6739:DP6739,1,FALSE)),"01.01.1900",INDEX(Y6736:DP6736,MATCH(U6737&amp;U6739,Y6737:DP6737&amp;Y6739:DP6739,0))))</f>
        <v>01.01.1900</v>
      </c>
      <c r="V6736" s="81" t="str">
        <f t="shared" ref="V6736" si="17839">IF(COUNTA(Y6736:DP6739)=0,"01.01.1900",_xlfn.MAXIFS(Y6736:DP6736,Y6739:DP6739,V6739))</f>
        <v>01.01.1900</v>
      </c>
      <c r="W6736" s="82"/>
      <c r="X6736" s="106"/>
    </row>
    <row r="6737" spans="2:24">
      <c r="B6737" s="83"/>
      <c r="C6737" s="84"/>
      <c r="D6737" s="83"/>
      <c r="E6737" s="83"/>
      <c r="F6737" s="83"/>
      <c r="G6737" s="83"/>
      <c r="H6737" s="83"/>
      <c r="I6737" s="83"/>
      <c r="J6737" s="83"/>
      <c r="K6737" s="83"/>
      <c r="L6737" s="83"/>
      <c r="M6737" s="83"/>
      <c r="N6737" s="83"/>
      <c r="O6737" s="83"/>
      <c r="P6737" s="84"/>
      <c r="Q6737" s="217"/>
      <c r="R6737" s="85">
        <f t="shared" ref="R6737" si="17840">IF(COUNTA(Y6736:DP6739)=0,0,MIN(Y6737:DP6737))</f>
        <v>0</v>
      </c>
      <c r="S6737" s="86">
        <f t="shared" ref="S6737" si="17841">IF(COUNTA(Y6736:DP6739)=0,0,HLOOKUP(S6736,Y6736:DP6739,2,FALSE))</f>
        <v>0</v>
      </c>
      <c r="T6737" s="87">
        <f t="shared" ref="T6737" si="17842">IF(COUNTA(Y6736:DP6739)=0,0,AVERAGE(Y6737:DP6737))</f>
        <v>0</v>
      </c>
      <c r="U6737" s="88">
        <f t="shared" ref="U6737" si="17843">IF(COUNTA(Y6736:DP6739)=0,0,_xlfn.MINIFS(Y6737:DP6737,Y6739:DP6739,U6739))</f>
        <v>0</v>
      </c>
      <c r="V6737" s="89">
        <f t="array" ref="V6737">IF(COUNTA(Y6736:DP6739)=0,0,IF(ISERROR(HLOOKUP(V6739,Y6739:DP6739,1,FALSE)),0,INDEX(Y6737:DP6737,MATCH(V6736&amp;V6739,Y6736:DP6736&amp;Y6739:DP6739,0))))</f>
        <v>0</v>
      </c>
      <c r="W6737" s="90">
        <f t="array" ref="W6737">IF(COUNTA(Y6736:DP6739)=0,0,IF(ISERROR(HLOOKUP(W6739,Y6739:DP6739,1,FALSE)),0,AVERAGEIF(Y6739:DP6739,$W6739,Y6737:DP6737)))</f>
        <v>0</v>
      </c>
      <c r="X6737" s="107"/>
    </row>
    <row r="6738" spans="2:24">
      <c r="B6738" s="83"/>
      <c r="C6738" s="84"/>
      <c r="D6738" s="83"/>
      <c r="E6738" s="83"/>
      <c r="F6738" s="83"/>
      <c r="G6738" s="83"/>
      <c r="H6738" s="83"/>
      <c r="I6738" s="83"/>
      <c r="J6738" s="83"/>
      <c r="K6738" s="83"/>
      <c r="L6738" s="83"/>
      <c r="M6738" s="83"/>
      <c r="N6738" s="83"/>
      <c r="O6738" s="83"/>
      <c r="P6738" s="84"/>
      <c r="Q6738" s="217"/>
      <c r="R6738" s="91">
        <f t="shared" ref="R6738" si="17844">IF(COUNTA(Y6736:DP6739)=0,0,HLOOKUP(R6737,Y6737:DP6739,2,FALSE))</f>
        <v>0</v>
      </c>
      <c r="S6738" s="92">
        <f t="shared" ref="S6738" si="17845">IF(COUNTA(Y6736:DP6739)=0,0,HLOOKUP(S6736,Y6736:DP6739,3,FALSE))</f>
        <v>0</v>
      </c>
      <c r="T6738" s="93"/>
      <c r="U6738" s="94">
        <f t="array" ref="U6738">IF(COUNTA(Y6736:DP6739)=0,0,IF(ISERROR(HLOOKUP(U6739,Y6739:DP6739,1,FALSE)),0,INDEX(Y6738:DP6738,MATCH(U6737&amp;U6739,Y6737:DP6737&amp;Y6739:DP6739,0))))</f>
        <v>0</v>
      </c>
      <c r="V6738" s="94">
        <f t="array" ref="V6738">IF(COUNTA(Y6736:DP6739)=0,0,IF(ISERROR(HLOOKUP(V6739,Y6739:DP6739,1,FALSE)),0,INDEX(Y6738:DP6738,MATCH(V6737&amp;V6739,Y6737:DP6737&amp;Y6739:DP6739,0))))</f>
        <v>0</v>
      </c>
      <c r="W6738" s="95"/>
      <c r="X6738" s="108"/>
    </row>
    <row r="6739" spans="2:24" ht="13.9" thickBot="1">
      <c r="B6739" s="96"/>
      <c r="C6739" s="97"/>
      <c r="D6739" s="96"/>
      <c r="E6739" s="96"/>
      <c r="F6739" s="96"/>
      <c r="G6739" s="96"/>
      <c r="H6739" s="96"/>
      <c r="I6739" s="96"/>
      <c r="J6739" s="96"/>
      <c r="K6739" s="96"/>
      <c r="L6739" s="96"/>
      <c r="M6739" s="96"/>
      <c r="N6739" s="96"/>
      <c r="O6739" s="96"/>
      <c r="P6739" s="97"/>
      <c r="Q6739" s="218"/>
      <c r="R6739" s="98" t="str">
        <f t="shared" ref="R6739" si="17846">IF(COUNTA(Y6736:DP6739)=0,"none",HLOOKUP(R6737,Y6737:DP6739,3,FALSE))</f>
        <v>none</v>
      </c>
      <c r="S6739" s="99" t="str">
        <f t="shared" ref="S6739" si="17847">IF(COUNTA(Y6736:DP6739)=0,"none",HLOOKUP(S6736,Y6736:DP6739,4,FALSE))</f>
        <v>none</v>
      </c>
      <c r="T6739" s="100"/>
      <c r="U6739" s="100" t="str">
        <f t="array" ref="U6739">IF(COUNTA(Y6736:DP6739)=0,"none",IF($U$2="WAHR",$W$3,Abfrage!$F$4))</f>
        <v>none</v>
      </c>
      <c r="V6739" s="100" t="str">
        <f t="array" ref="V6739">IF(COUNTA(Y6736:DP6739)=0,"none",IF($U$2="WAHR",$W$3,Abfrage!$F$4))</f>
        <v>none</v>
      </c>
      <c r="W6739" s="100" t="str">
        <f t="array" ref="W6739">IF(COUNTA(Y6736:DP6739)=0,"none",IF($U$2="WAHR",$W$3,Abfrage!$F$4))</f>
        <v>none</v>
      </c>
      <c r="X6739" s="109"/>
    </row>
    <row r="6740" spans="2:24">
      <c r="B6740" s="75" t="s">
        <v>4125</v>
      </c>
      <c r="C6740" s="76">
        <v>1000419109</v>
      </c>
      <c r="D6740" s="75" t="s">
        <v>89</v>
      </c>
      <c r="E6740" s="75" t="s">
        <v>406</v>
      </c>
      <c r="F6740" s="75" t="s">
        <v>549</v>
      </c>
      <c r="G6740" s="75" t="s">
        <v>549</v>
      </c>
      <c r="H6740" s="75" t="e">
        <v>#N/A</v>
      </c>
      <c r="I6740" s="75" t="s">
        <v>2307</v>
      </c>
      <c r="J6740" s="75" t="s">
        <v>4126</v>
      </c>
      <c r="K6740" s="75" t="s">
        <v>306</v>
      </c>
      <c r="L6740" s="75" t="s">
        <v>306</v>
      </c>
      <c r="M6740" s="75" t="s">
        <v>307</v>
      </c>
      <c r="N6740" s="75" t="s">
        <v>352</v>
      </c>
      <c r="O6740" s="75" t="s">
        <v>551</v>
      </c>
      <c r="P6740" s="76" t="s">
        <v>306</v>
      </c>
      <c r="Q6740" s="216"/>
      <c r="R6740" s="77" t="str">
        <f t="shared" ref="R6740" si="17848">IF(COUNTA(Y6740:DP6743)=0,"01.01.1900",INDEX(Y6740:DP6740,MATCH(R6741,Y6741:DP6741,0)))</f>
        <v>01.01.1900</v>
      </c>
      <c r="S6740" s="78" t="str">
        <f t="shared" ref="S6740" si="17849">IF(COUNTA(Y6740:DP6743)=0,"01.01.1900",MAX(Y6740:DP6740))</f>
        <v>01.01.1900</v>
      </c>
      <c r="T6740" s="79"/>
      <c r="U6740" s="80" t="str">
        <f t="array" ref="U6740">IF(COUNTA(Y6740:DP6743)=0,"01.01.1900",IF(ISERROR(HLOOKUP(U6743,Y6743:DP6743,1,FALSE)),"01.01.1900",INDEX(Y6740:DP6740,MATCH(U6741&amp;U6743,Y6741:DP6741&amp;Y6743:DP6743,0))))</f>
        <v>01.01.1900</v>
      </c>
      <c r="V6740" s="81" t="str">
        <f t="shared" ref="V6740" si="17850">IF(COUNTA(Y6740:DP6743)=0,"01.01.1900",_xlfn.MAXIFS(Y6740:DP6740,Y6743:DP6743,V6743))</f>
        <v>01.01.1900</v>
      </c>
      <c r="W6740" s="82"/>
      <c r="X6740" s="106"/>
    </row>
    <row r="6741" spans="2:24">
      <c r="B6741" s="83"/>
      <c r="C6741" s="84"/>
      <c r="D6741" s="83"/>
      <c r="E6741" s="83"/>
      <c r="F6741" s="83"/>
      <c r="G6741" s="83"/>
      <c r="H6741" s="83"/>
      <c r="I6741" s="83"/>
      <c r="J6741" s="83"/>
      <c r="K6741" s="83"/>
      <c r="L6741" s="83"/>
      <c r="M6741" s="83"/>
      <c r="N6741" s="83"/>
      <c r="O6741" s="83"/>
      <c r="P6741" s="84"/>
      <c r="Q6741" s="217"/>
      <c r="R6741" s="85">
        <f t="shared" ref="R6741" si="17851">IF(COUNTA(Y6740:DP6743)=0,0,MIN(Y6741:DP6741))</f>
        <v>0</v>
      </c>
      <c r="S6741" s="86">
        <f t="shared" ref="S6741" si="17852">IF(COUNTA(Y6740:DP6743)=0,0,HLOOKUP(S6740,Y6740:DP6743,2,FALSE))</f>
        <v>0</v>
      </c>
      <c r="T6741" s="87">
        <f t="shared" ref="T6741" si="17853">IF(COUNTA(Y6740:DP6743)=0,0,AVERAGE(Y6741:DP6741))</f>
        <v>0</v>
      </c>
      <c r="U6741" s="88">
        <f t="shared" ref="U6741" si="17854">IF(COUNTA(Y6740:DP6743)=0,0,_xlfn.MINIFS(Y6741:DP6741,Y6743:DP6743,U6743))</f>
        <v>0</v>
      </c>
      <c r="V6741" s="89">
        <f t="array" ref="V6741">IF(COUNTA(Y6740:DP6743)=0,0,IF(ISERROR(HLOOKUP(V6743,Y6743:DP6743,1,FALSE)),0,INDEX(Y6741:DP6741,MATCH(V6740&amp;V6743,Y6740:DP6740&amp;Y6743:DP6743,0))))</f>
        <v>0</v>
      </c>
      <c r="W6741" s="90">
        <f t="array" ref="W6741">IF(COUNTA(Y6740:DP6743)=0,0,IF(ISERROR(HLOOKUP(W6743,Y6743:DP6743,1,FALSE)),0,AVERAGEIF(Y6743:DP6743,$W6743,Y6741:DP6741)))</f>
        <v>0</v>
      </c>
      <c r="X6741" s="107"/>
    </row>
    <row r="6742" spans="2:24">
      <c r="B6742" s="83"/>
      <c r="C6742" s="84"/>
      <c r="D6742" s="83"/>
      <c r="E6742" s="83"/>
      <c r="F6742" s="83"/>
      <c r="G6742" s="83"/>
      <c r="H6742" s="83"/>
      <c r="I6742" s="83"/>
      <c r="J6742" s="83"/>
      <c r="K6742" s="83"/>
      <c r="L6742" s="83"/>
      <c r="M6742" s="83"/>
      <c r="N6742" s="83"/>
      <c r="O6742" s="83"/>
      <c r="P6742" s="84"/>
      <c r="Q6742" s="217"/>
      <c r="R6742" s="91">
        <f t="shared" ref="R6742" si="17855">IF(COUNTA(Y6740:DP6743)=0,0,HLOOKUP(R6741,Y6741:DP6743,2,FALSE))</f>
        <v>0</v>
      </c>
      <c r="S6742" s="92">
        <f t="shared" ref="S6742" si="17856">IF(COUNTA(Y6740:DP6743)=0,0,HLOOKUP(S6740,Y6740:DP6743,3,FALSE))</f>
        <v>0</v>
      </c>
      <c r="T6742" s="93"/>
      <c r="U6742" s="94">
        <f t="array" ref="U6742">IF(COUNTA(Y6740:DP6743)=0,0,IF(ISERROR(HLOOKUP(U6743,Y6743:DP6743,1,FALSE)),0,INDEX(Y6742:DP6742,MATCH(U6741&amp;U6743,Y6741:DP6741&amp;Y6743:DP6743,0))))</f>
        <v>0</v>
      </c>
      <c r="V6742" s="94">
        <f t="array" ref="V6742">IF(COUNTA(Y6740:DP6743)=0,0,IF(ISERROR(HLOOKUP(V6743,Y6743:DP6743,1,FALSE)),0,INDEX(Y6742:DP6742,MATCH(V6741&amp;V6743,Y6741:DP6741&amp;Y6743:DP6743,0))))</f>
        <v>0</v>
      </c>
      <c r="W6742" s="95"/>
      <c r="X6742" s="108"/>
    </row>
    <row r="6743" spans="2:24" ht="13.9" thickBot="1">
      <c r="B6743" s="96"/>
      <c r="C6743" s="97"/>
      <c r="D6743" s="96"/>
      <c r="E6743" s="96"/>
      <c r="F6743" s="96"/>
      <c r="G6743" s="96"/>
      <c r="H6743" s="96"/>
      <c r="I6743" s="96"/>
      <c r="J6743" s="96"/>
      <c r="K6743" s="96"/>
      <c r="L6743" s="96"/>
      <c r="M6743" s="96"/>
      <c r="N6743" s="96"/>
      <c r="O6743" s="96"/>
      <c r="P6743" s="97"/>
      <c r="Q6743" s="218"/>
      <c r="R6743" s="98" t="str">
        <f t="shared" ref="R6743" si="17857">IF(COUNTA(Y6740:DP6743)=0,"none",HLOOKUP(R6741,Y6741:DP6743,3,FALSE))</f>
        <v>none</v>
      </c>
      <c r="S6743" s="99" t="str">
        <f t="shared" ref="S6743" si="17858">IF(COUNTA(Y6740:DP6743)=0,"none",HLOOKUP(S6740,Y6740:DP6743,4,FALSE))</f>
        <v>none</v>
      </c>
      <c r="T6743" s="100"/>
      <c r="U6743" s="100" t="str">
        <f t="array" ref="U6743">IF(COUNTA(Y6740:DP6743)=0,"none",IF($U$2="WAHR",$W$3,Abfrage!$F$4))</f>
        <v>none</v>
      </c>
      <c r="V6743" s="100" t="str">
        <f t="array" ref="V6743">IF(COUNTA(Y6740:DP6743)=0,"none",IF($U$2="WAHR",$W$3,Abfrage!$F$4))</f>
        <v>none</v>
      </c>
      <c r="W6743" s="100" t="str">
        <f t="array" ref="W6743">IF(COUNTA(Y6740:DP6743)=0,"none",IF($U$2="WAHR",$W$3,Abfrage!$F$4))</f>
        <v>none</v>
      </c>
      <c r="X6743" s="109"/>
    </row>
    <row r="6744" spans="2:24">
      <c r="B6744" s="75" t="s">
        <v>4127</v>
      </c>
      <c r="C6744" s="76">
        <v>1000419108</v>
      </c>
      <c r="D6744" s="75" t="s">
        <v>89</v>
      </c>
      <c r="E6744" s="75" t="s">
        <v>406</v>
      </c>
      <c r="F6744" s="75" t="s">
        <v>525</v>
      </c>
      <c r="G6744" s="75" t="s">
        <v>525</v>
      </c>
      <c r="H6744" s="75" t="e">
        <v>#N/A</v>
      </c>
      <c r="I6744" s="75" t="s">
        <v>2307</v>
      </c>
      <c r="J6744" s="75" t="s">
        <v>4128</v>
      </c>
      <c r="K6744" s="75" t="s">
        <v>306</v>
      </c>
      <c r="L6744" s="75" t="s">
        <v>306</v>
      </c>
      <c r="M6744" s="75" t="s">
        <v>307</v>
      </c>
      <c r="N6744" s="75" t="s">
        <v>352</v>
      </c>
      <c r="O6744" s="75" t="s">
        <v>415</v>
      </c>
      <c r="P6744" s="76" t="s">
        <v>306</v>
      </c>
      <c r="Q6744" s="216"/>
      <c r="R6744" s="77" t="str">
        <f t="shared" ref="R6744" si="17859">IF(COUNTA(Y6744:DP6747)=0,"01.01.1900",INDEX(Y6744:DP6744,MATCH(R6745,Y6745:DP6745,0)))</f>
        <v>01.01.1900</v>
      </c>
      <c r="S6744" s="78" t="str">
        <f t="shared" ref="S6744" si="17860">IF(COUNTA(Y6744:DP6747)=0,"01.01.1900",MAX(Y6744:DP6744))</f>
        <v>01.01.1900</v>
      </c>
      <c r="T6744" s="79"/>
      <c r="U6744" s="80" t="str">
        <f t="array" ref="U6744">IF(COUNTA(Y6744:DP6747)=0,"01.01.1900",IF(ISERROR(HLOOKUP(U6747,Y6747:DP6747,1,FALSE)),"01.01.1900",INDEX(Y6744:DP6744,MATCH(U6745&amp;U6747,Y6745:DP6745&amp;Y6747:DP6747,0))))</f>
        <v>01.01.1900</v>
      </c>
      <c r="V6744" s="81" t="str">
        <f t="shared" ref="V6744" si="17861">IF(COUNTA(Y6744:DP6747)=0,"01.01.1900",_xlfn.MAXIFS(Y6744:DP6744,Y6747:DP6747,V6747))</f>
        <v>01.01.1900</v>
      </c>
      <c r="W6744" s="82"/>
      <c r="X6744" s="106"/>
    </row>
    <row r="6745" spans="2:24">
      <c r="B6745" s="83"/>
      <c r="C6745" s="84"/>
      <c r="D6745" s="83"/>
      <c r="E6745" s="83"/>
      <c r="F6745" s="83"/>
      <c r="G6745" s="83"/>
      <c r="H6745" s="83"/>
      <c r="I6745" s="83"/>
      <c r="J6745" s="83"/>
      <c r="K6745" s="83"/>
      <c r="L6745" s="83"/>
      <c r="M6745" s="83"/>
      <c r="N6745" s="83"/>
      <c r="O6745" s="83"/>
      <c r="P6745" s="84"/>
      <c r="Q6745" s="217"/>
      <c r="R6745" s="85">
        <f t="shared" ref="R6745" si="17862">IF(COUNTA(Y6744:DP6747)=0,0,MIN(Y6745:DP6745))</f>
        <v>0</v>
      </c>
      <c r="S6745" s="86">
        <f t="shared" ref="S6745" si="17863">IF(COUNTA(Y6744:DP6747)=0,0,HLOOKUP(S6744,Y6744:DP6747,2,FALSE))</f>
        <v>0</v>
      </c>
      <c r="T6745" s="87">
        <f t="shared" ref="T6745" si="17864">IF(COUNTA(Y6744:DP6747)=0,0,AVERAGE(Y6745:DP6745))</f>
        <v>0</v>
      </c>
      <c r="U6745" s="88">
        <f t="shared" ref="U6745" si="17865">IF(COUNTA(Y6744:DP6747)=0,0,_xlfn.MINIFS(Y6745:DP6745,Y6747:DP6747,U6747))</f>
        <v>0</v>
      </c>
      <c r="V6745" s="89">
        <f t="array" ref="V6745">IF(COUNTA(Y6744:DP6747)=0,0,IF(ISERROR(HLOOKUP(V6747,Y6747:DP6747,1,FALSE)),0,INDEX(Y6745:DP6745,MATCH(V6744&amp;V6747,Y6744:DP6744&amp;Y6747:DP6747,0))))</f>
        <v>0</v>
      </c>
      <c r="W6745" s="90">
        <f t="array" ref="W6745">IF(COUNTA(Y6744:DP6747)=0,0,IF(ISERROR(HLOOKUP(W6747,Y6747:DP6747,1,FALSE)),0,AVERAGEIF(Y6747:DP6747,$W6747,Y6745:DP6745)))</f>
        <v>0</v>
      </c>
      <c r="X6745" s="107"/>
    </row>
    <row r="6746" spans="2:24">
      <c r="B6746" s="83"/>
      <c r="C6746" s="84"/>
      <c r="D6746" s="83"/>
      <c r="E6746" s="83"/>
      <c r="F6746" s="83"/>
      <c r="G6746" s="83"/>
      <c r="H6746" s="83"/>
      <c r="I6746" s="83"/>
      <c r="J6746" s="83"/>
      <c r="K6746" s="83"/>
      <c r="L6746" s="83"/>
      <c r="M6746" s="83"/>
      <c r="N6746" s="83"/>
      <c r="O6746" s="83"/>
      <c r="P6746" s="84"/>
      <c r="Q6746" s="217"/>
      <c r="R6746" s="91">
        <f t="shared" ref="R6746" si="17866">IF(COUNTA(Y6744:DP6747)=0,0,HLOOKUP(R6745,Y6745:DP6747,2,FALSE))</f>
        <v>0</v>
      </c>
      <c r="S6746" s="92">
        <f t="shared" ref="S6746" si="17867">IF(COUNTA(Y6744:DP6747)=0,0,HLOOKUP(S6744,Y6744:DP6747,3,FALSE))</f>
        <v>0</v>
      </c>
      <c r="T6746" s="93"/>
      <c r="U6746" s="94">
        <f t="array" ref="U6746">IF(COUNTA(Y6744:DP6747)=0,0,IF(ISERROR(HLOOKUP(U6747,Y6747:DP6747,1,FALSE)),0,INDEX(Y6746:DP6746,MATCH(U6745&amp;U6747,Y6745:DP6745&amp;Y6747:DP6747,0))))</f>
        <v>0</v>
      </c>
      <c r="V6746" s="94">
        <f t="array" ref="V6746">IF(COUNTA(Y6744:DP6747)=0,0,IF(ISERROR(HLOOKUP(V6747,Y6747:DP6747,1,FALSE)),0,INDEX(Y6746:DP6746,MATCH(V6745&amp;V6747,Y6745:DP6745&amp;Y6747:DP6747,0))))</f>
        <v>0</v>
      </c>
      <c r="W6746" s="95"/>
      <c r="X6746" s="108"/>
    </row>
    <row r="6747" spans="2:24" ht="13.9" thickBot="1">
      <c r="B6747" s="96"/>
      <c r="C6747" s="97"/>
      <c r="D6747" s="96"/>
      <c r="E6747" s="96"/>
      <c r="F6747" s="96"/>
      <c r="G6747" s="96"/>
      <c r="H6747" s="96"/>
      <c r="I6747" s="96"/>
      <c r="J6747" s="96"/>
      <c r="K6747" s="96"/>
      <c r="L6747" s="96"/>
      <c r="M6747" s="96"/>
      <c r="N6747" s="96"/>
      <c r="O6747" s="96"/>
      <c r="P6747" s="97"/>
      <c r="Q6747" s="218"/>
      <c r="R6747" s="98" t="str">
        <f t="shared" ref="R6747" si="17868">IF(COUNTA(Y6744:DP6747)=0,"none",HLOOKUP(R6745,Y6745:DP6747,3,FALSE))</f>
        <v>none</v>
      </c>
      <c r="S6747" s="99" t="str">
        <f t="shared" ref="S6747" si="17869">IF(COUNTA(Y6744:DP6747)=0,"none",HLOOKUP(S6744,Y6744:DP6747,4,FALSE))</f>
        <v>none</v>
      </c>
      <c r="T6747" s="100"/>
      <c r="U6747" s="100" t="str">
        <f t="array" ref="U6747">IF(COUNTA(Y6744:DP6747)=0,"none",IF($U$2="WAHR",$W$3,Abfrage!$F$4))</f>
        <v>none</v>
      </c>
      <c r="V6747" s="100" t="str">
        <f t="array" ref="V6747">IF(COUNTA(Y6744:DP6747)=0,"none",IF($U$2="WAHR",$W$3,Abfrage!$F$4))</f>
        <v>none</v>
      </c>
      <c r="W6747" s="100" t="str">
        <f t="array" ref="W6747">IF(COUNTA(Y6744:DP6747)=0,"none",IF($U$2="WAHR",$W$3,Abfrage!$F$4))</f>
        <v>none</v>
      </c>
      <c r="X6747" s="109"/>
    </row>
    <row r="6748" spans="2:24">
      <c r="B6748" s="75" t="s">
        <v>4129</v>
      </c>
      <c r="C6748" s="76">
        <v>1000419887</v>
      </c>
      <c r="D6748" s="75" t="s">
        <v>95</v>
      </c>
      <c r="E6748" s="75" t="s">
        <v>170</v>
      </c>
      <c r="F6748" s="75" t="s">
        <v>3478</v>
      </c>
      <c r="G6748" s="75" t="s">
        <v>4130</v>
      </c>
      <c r="H6748" s="75" t="e">
        <v>#N/A</v>
      </c>
      <c r="I6748" s="75" t="s">
        <v>3047</v>
      </c>
      <c r="J6748" s="75" t="s">
        <v>4131</v>
      </c>
      <c r="K6748" s="75" t="s">
        <v>306</v>
      </c>
      <c r="L6748" s="75" t="s">
        <v>306</v>
      </c>
      <c r="M6748" s="75" t="s">
        <v>306</v>
      </c>
      <c r="N6748" s="75" t="s">
        <v>306</v>
      </c>
      <c r="O6748" s="75" t="s">
        <v>306</v>
      </c>
      <c r="P6748" s="76" t="s">
        <v>306</v>
      </c>
      <c r="Q6748" s="216"/>
      <c r="R6748" s="77" t="str">
        <f t="shared" ref="R6748" si="17870">IF(COUNTA(Y6748:DP6751)=0,"01.01.1900",INDEX(Y6748:DP6748,MATCH(R6749,Y6749:DP6749,0)))</f>
        <v>01.01.1900</v>
      </c>
      <c r="S6748" s="78" t="str">
        <f t="shared" ref="S6748" si="17871">IF(COUNTA(Y6748:DP6751)=0,"01.01.1900",MAX(Y6748:DP6748))</f>
        <v>01.01.1900</v>
      </c>
      <c r="T6748" s="79"/>
      <c r="U6748" s="80" t="str">
        <f t="array" ref="U6748">IF(COUNTA(Y6748:DP6751)=0,"01.01.1900",IF(ISERROR(HLOOKUP(U6751,Y6751:DP6751,1,FALSE)),"01.01.1900",INDEX(Y6748:DP6748,MATCH(U6749&amp;U6751,Y6749:DP6749&amp;Y6751:DP6751,0))))</f>
        <v>01.01.1900</v>
      </c>
      <c r="V6748" s="81" t="str">
        <f t="shared" ref="V6748" si="17872">IF(COUNTA(Y6748:DP6751)=0,"01.01.1900",_xlfn.MAXIFS(Y6748:DP6748,Y6751:DP6751,V6751))</f>
        <v>01.01.1900</v>
      </c>
      <c r="W6748" s="82"/>
      <c r="X6748" s="106"/>
    </row>
    <row r="6749" spans="2:24">
      <c r="B6749" s="83"/>
      <c r="C6749" s="84"/>
      <c r="D6749" s="83"/>
      <c r="E6749" s="83"/>
      <c r="F6749" s="83"/>
      <c r="G6749" s="83"/>
      <c r="H6749" s="83"/>
      <c r="I6749" s="83"/>
      <c r="J6749" s="83"/>
      <c r="K6749" s="83"/>
      <c r="L6749" s="83"/>
      <c r="M6749" s="83"/>
      <c r="N6749" s="83"/>
      <c r="O6749" s="83"/>
      <c r="P6749" s="84"/>
      <c r="Q6749" s="217"/>
      <c r="R6749" s="85">
        <f t="shared" ref="R6749" si="17873">IF(COUNTA(Y6748:DP6751)=0,0,MIN(Y6749:DP6749))</f>
        <v>0</v>
      </c>
      <c r="S6749" s="86">
        <f t="shared" ref="S6749" si="17874">IF(COUNTA(Y6748:DP6751)=0,0,HLOOKUP(S6748,Y6748:DP6751,2,FALSE))</f>
        <v>0</v>
      </c>
      <c r="T6749" s="87">
        <f t="shared" ref="T6749" si="17875">IF(COUNTA(Y6748:DP6751)=0,0,AVERAGE(Y6749:DP6749))</f>
        <v>0</v>
      </c>
      <c r="U6749" s="88">
        <f t="shared" ref="U6749" si="17876">IF(COUNTA(Y6748:DP6751)=0,0,_xlfn.MINIFS(Y6749:DP6749,Y6751:DP6751,U6751))</f>
        <v>0</v>
      </c>
      <c r="V6749" s="89">
        <f t="array" ref="V6749">IF(COUNTA(Y6748:DP6751)=0,0,IF(ISERROR(HLOOKUP(V6751,Y6751:DP6751,1,FALSE)),0,INDEX(Y6749:DP6749,MATCH(V6748&amp;V6751,Y6748:DP6748&amp;Y6751:DP6751,0))))</f>
        <v>0</v>
      </c>
      <c r="W6749" s="90">
        <f t="array" ref="W6749">IF(COUNTA(Y6748:DP6751)=0,0,IF(ISERROR(HLOOKUP(W6751,Y6751:DP6751,1,FALSE)),0,AVERAGEIF(Y6751:DP6751,$W6751,Y6749:DP6749)))</f>
        <v>0</v>
      </c>
      <c r="X6749" s="107"/>
    </row>
    <row r="6750" spans="2:24">
      <c r="B6750" s="83"/>
      <c r="C6750" s="84"/>
      <c r="D6750" s="83"/>
      <c r="E6750" s="83"/>
      <c r="F6750" s="83"/>
      <c r="G6750" s="83"/>
      <c r="H6750" s="83"/>
      <c r="I6750" s="83"/>
      <c r="J6750" s="83"/>
      <c r="K6750" s="83"/>
      <c r="L6750" s="83"/>
      <c r="M6750" s="83"/>
      <c r="N6750" s="83"/>
      <c r="O6750" s="83"/>
      <c r="P6750" s="84"/>
      <c r="Q6750" s="217"/>
      <c r="R6750" s="91">
        <f t="shared" ref="R6750" si="17877">IF(COUNTA(Y6748:DP6751)=0,0,HLOOKUP(R6749,Y6749:DP6751,2,FALSE))</f>
        <v>0</v>
      </c>
      <c r="S6750" s="92">
        <f t="shared" ref="S6750" si="17878">IF(COUNTA(Y6748:DP6751)=0,0,HLOOKUP(S6748,Y6748:DP6751,3,FALSE))</f>
        <v>0</v>
      </c>
      <c r="T6750" s="93"/>
      <c r="U6750" s="94">
        <f t="array" ref="U6750">IF(COUNTA(Y6748:DP6751)=0,0,IF(ISERROR(HLOOKUP(U6751,Y6751:DP6751,1,FALSE)),0,INDEX(Y6750:DP6750,MATCH(U6749&amp;U6751,Y6749:DP6749&amp;Y6751:DP6751,0))))</f>
        <v>0</v>
      </c>
      <c r="V6750" s="94">
        <f t="array" ref="V6750">IF(COUNTA(Y6748:DP6751)=0,0,IF(ISERROR(HLOOKUP(V6751,Y6751:DP6751,1,FALSE)),0,INDEX(Y6750:DP6750,MATCH(V6749&amp;V6751,Y6749:DP6749&amp;Y6751:DP6751,0))))</f>
        <v>0</v>
      </c>
      <c r="W6750" s="95"/>
      <c r="X6750" s="108"/>
    </row>
    <row r="6751" spans="2:24" ht="13.9" thickBot="1">
      <c r="B6751" s="96"/>
      <c r="C6751" s="97"/>
      <c r="D6751" s="96"/>
      <c r="E6751" s="96"/>
      <c r="F6751" s="96"/>
      <c r="G6751" s="96"/>
      <c r="H6751" s="96"/>
      <c r="I6751" s="96"/>
      <c r="J6751" s="96"/>
      <c r="K6751" s="96"/>
      <c r="L6751" s="96"/>
      <c r="M6751" s="96"/>
      <c r="N6751" s="96"/>
      <c r="O6751" s="96"/>
      <c r="P6751" s="97"/>
      <c r="Q6751" s="218"/>
      <c r="R6751" s="98" t="str">
        <f t="shared" ref="R6751" si="17879">IF(COUNTA(Y6748:DP6751)=0,"none",HLOOKUP(R6749,Y6749:DP6751,3,FALSE))</f>
        <v>none</v>
      </c>
      <c r="S6751" s="99" t="str">
        <f t="shared" ref="S6751" si="17880">IF(COUNTA(Y6748:DP6751)=0,"none",HLOOKUP(S6748,Y6748:DP6751,4,FALSE))</f>
        <v>none</v>
      </c>
      <c r="T6751" s="100"/>
      <c r="U6751" s="100" t="str">
        <f t="array" ref="U6751">IF(COUNTA(Y6748:DP6751)=0,"none",IF($U$2="WAHR",$W$3,Abfrage!$F$4))</f>
        <v>none</v>
      </c>
      <c r="V6751" s="100" t="str">
        <f t="array" ref="V6751">IF(COUNTA(Y6748:DP6751)=0,"none",IF($U$2="WAHR",$W$3,Abfrage!$F$4))</f>
        <v>none</v>
      </c>
      <c r="W6751" s="100" t="str">
        <f t="array" ref="W6751">IF(COUNTA(Y6748:DP6751)=0,"none",IF($U$2="WAHR",$W$3,Abfrage!$F$4))</f>
        <v>none</v>
      </c>
      <c r="X6751" s="109"/>
    </row>
    <row r="6752" spans="2:24">
      <c r="B6752" s="75" t="s">
        <v>4132</v>
      </c>
      <c r="C6752" s="76">
        <v>1000420030</v>
      </c>
      <c r="D6752" s="75" t="s">
        <v>95</v>
      </c>
      <c r="E6752" s="75" t="s">
        <v>96</v>
      </c>
      <c r="F6752" s="75" t="s">
        <v>97</v>
      </c>
      <c r="G6752" s="75" t="s">
        <v>4133</v>
      </c>
      <c r="H6752" s="75" t="e">
        <v>#N/A</v>
      </c>
      <c r="I6752" s="75" t="s">
        <v>150</v>
      </c>
      <c r="J6752" s="75" t="s">
        <v>4134</v>
      </c>
      <c r="K6752" s="75" t="s">
        <v>306</v>
      </c>
      <c r="L6752" s="75" t="s">
        <v>306</v>
      </c>
      <c r="M6752" s="75" t="s">
        <v>313</v>
      </c>
      <c r="N6752" s="75" t="s">
        <v>360</v>
      </c>
      <c r="O6752" s="75" t="s">
        <v>306</v>
      </c>
      <c r="P6752" s="76" t="s">
        <v>306</v>
      </c>
      <c r="Q6752" s="216"/>
      <c r="R6752" s="77" t="str">
        <f t="shared" ref="R6752" si="17881">IF(COUNTA(Y6752:DP6755)=0,"01.01.1900",INDEX(Y6752:DP6752,MATCH(R6753,Y6753:DP6753,0)))</f>
        <v>01.01.1900</v>
      </c>
      <c r="S6752" s="78" t="str">
        <f t="shared" ref="S6752" si="17882">IF(COUNTA(Y6752:DP6755)=0,"01.01.1900",MAX(Y6752:DP6752))</f>
        <v>01.01.1900</v>
      </c>
      <c r="T6752" s="79"/>
      <c r="U6752" s="80" t="str">
        <f t="array" ref="U6752">IF(COUNTA(Y6752:DP6755)=0,"01.01.1900",IF(ISERROR(HLOOKUP(U6755,Y6755:DP6755,1,FALSE)),"01.01.1900",INDEX(Y6752:DP6752,MATCH(U6753&amp;U6755,Y6753:DP6753&amp;Y6755:DP6755,0))))</f>
        <v>01.01.1900</v>
      </c>
      <c r="V6752" s="81" t="str">
        <f t="shared" ref="V6752" si="17883">IF(COUNTA(Y6752:DP6755)=0,"01.01.1900",_xlfn.MAXIFS(Y6752:DP6752,Y6755:DP6755,V6755))</f>
        <v>01.01.1900</v>
      </c>
      <c r="W6752" s="82"/>
      <c r="X6752" s="106"/>
    </row>
    <row r="6753" spans="2:24">
      <c r="B6753" s="83"/>
      <c r="C6753" s="84"/>
      <c r="D6753" s="83"/>
      <c r="E6753" s="83"/>
      <c r="F6753" s="83"/>
      <c r="G6753" s="83"/>
      <c r="H6753" s="83"/>
      <c r="I6753" s="83"/>
      <c r="J6753" s="83"/>
      <c r="K6753" s="83"/>
      <c r="L6753" s="83"/>
      <c r="M6753" s="83"/>
      <c r="N6753" s="83"/>
      <c r="O6753" s="83"/>
      <c r="P6753" s="84"/>
      <c r="Q6753" s="217"/>
      <c r="R6753" s="85">
        <f t="shared" ref="R6753" si="17884">IF(COUNTA(Y6752:DP6755)=0,0,MIN(Y6753:DP6753))</f>
        <v>0</v>
      </c>
      <c r="S6753" s="86">
        <f t="shared" ref="S6753" si="17885">IF(COUNTA(Y6752:DP6755)=0,0,HLOOKUP(S6752,Y6752:DP6755,2,FALSE))</f>
        <v>0</v>
      </c>
      <c r="T6753" s="87">
        <f t="shared" ref="T6753" si="17886">IF(COUNTA(Y6752:DP6755)=0,0,AVERAGE(Y6753:DP6753))</f>
        <v>0</v>
      </c>
      <c r="U6753" s="88">
        <f t="shared" ref="U6753" si="17887">IF(COUNTA(Y6752:DP6755)=0,0,_xlfn.MINIFS(Y6753:DP6753,Y6755:DP6755,U6755))</f>
        <v>0</v>
      </c>
      <c r="V6753" s="89">
        <f t="array" ref="V6753">IF(COUNTA(Y6752:DP6755)=0,0,IF(ISERROR(HLOOKUP(V6755,Y6755:DP6755,1,FALSE)),0,INDEX(Y6753:DP6753,MATCH(V6752&amp;V6755,Y6752:DP6752&amp;Y6755:DP6755,0))))</f>
        <v>0</v>
      </c>
      <c r="W6753" s="90">
        <f t="array" ref="W6753">IF(COUNTA(Y6752:DP6755)=0,0,IF(ISERROR(HLOOKUP(W6755,Y6755:DP6755,1,FALSE)),0,AVERAGEIF(Y6755:DP6755,$W6755,Y6753:DP6753)))</f>
        <v>0</v>
      </c>
      <c r="X6753" s="107"/>
    </row>
    <row r="6754" spans="2:24">
      <c r="B6754" s="83"/>
      <c r="C6754" s="84"/>
      <c r="D6754" s="83"/>
      <c r="E6754" s="83"/>
      <c r="F6754" s="83"/>
      <c r="G6754" s="83"/>
      <c r="H6754" s="83"/>
      <c r="I6754" s="83"/>
      <c r="J6754" s="83"/>
      <c r="K6754" s="83"/>
      <c r="L6754" s="83"/>
      <c r="M6754" s="83"/>
      <c r="N6754" s="83"/>
      <c r="O6754" s="83"/>
      <c r="P6754" s="84"/>
      <c r="Q6754" s="217"/>
      <c r="R6754" s="91">
        <f t="shared" ref="R6754" si="17888">IF(COUNTA(Y6752:DP6755)=0,0,HLOOKUP(R6753,Y6753:DP6755,2,FALSE))</f>
        <v>0</v>
      </c>
      <c r="S6754" s="92">
        <f t="shared" ref="S6754" si="17889">IF(COUNTA(Y6752:DP6755)=0,0,HLOOKUP(S6752,Y6752:DP6755,3,FALSE))</f>
        <v>0</v>
      </c>
      <c r="T6754" s="93"/>
      <c r="U6754" s="94">
        <f t="array" ref="U6754">IF(COUNTA(Y6752:DP6755)=0,0,IF(ISERROR(HLOOKUP(U6755,Y6755:DP6755,1,FALSE)),0,INDEX(Y6754:DP6754,MATCH(U6753&amp;U6755,Y6753:DP6753&amp;Y6755:DP6755,0))))</f>
        <v>0</v>
      </c>
      <c r="V6754" s="94">
        <f t="array" ref="V6754">IF(COUNTA(Y6752:DP6755)=0,0,IF(ISERROR(HLOOKUP(V6755,Y6755:DP6755,1,FALSE)),0,INDEX(Y6754:DP6754,MATCH(V6753&amp;V6755,Y6753:DP6753&amp;Y6755:DP6755,0))))</f>
        <v>0</v>
      </c>
      <c r="W6754" s="95"/>
      <c r="X6754" s="108"/>
    </row>
    <row r="6755" spans="2:24" ht="13.9" thickBot="1">
      <c r="B6755" s="96"/>
      <c r="C6755" s="97"/>
      <c r="D6755" s="96"/>
      <c r="E6755" s="96"/>
      <c r="F6755" s="96"/>
      <c r="G6755" s="96"/>
      <c r="H6755" s="96"/>
      <c r="I6755" s="96"/>
      <c r="J6755" s="96"/>
      <c r="K6755" s="96"/>
      <c r="L6755" s="96"/>
      <c r="M6755" s="96"/>
      <c r="N6755" s="96"/>
      <c r="O6755" s="96"/>
      <c r="P6755" s="97"/>
      <c r="Q6755" s="218"/>
      <c r="R6755" s="98" t="str">
        <f t="shared" ref="R6755" si="17890">IF(COUNTA(Y6752:DP6755)=0,"none",HLOOKUP(R6753,Y6753:DP6755,3,FALSE))</f>
        <v>none</v>
      </c>
      <c r="S6755" s="99" t="str">
        <f t="shared" ref="S6755" si="17891">IF(COUNTA(Y6752:DP6755)=0,"none",HLOOKUP(S6752,Y6752:DP6755,4,FALSE))</f>
        <v>none</v>
      </c>
      <c r="T6755" s="100"/>
      <c r="U6755" s="100" t="str">
        <f t="array" ref="U6755">IF(COUNTA(Y6752:DP6755)=0,"none",IF($U$2="WAHR",$W$3,Abfrage!$F$4))</f>
        <v>none</v>
      </c>
      <c r="V6755" s="100" t="str">
        <f t="array" ref="V6755">IF(COUNTA(Y6752:DP6755)=0,"none",IF($U$2="WAHR",$W$3,Abfrage!$F$4))</f>
        <v>none</v>
      </c>
      <c r="W6755" s="100" t="str">
        <f t="array" ref="W6755">IF(COUNTA(Y6752:DP6755)=0,"none",IF($U$2="WAHR",$W$3,Abfrage!$F$4))</f>
        <v>none</v>
      </c>
      <c r="X6755" s="109"/>
    </row>
    <row r="6756" spans="2:24">
      <c r="B6756" s="75" t="s">
        <v>4135</v>
      </c>
      <c r="C6756" s="76">
        <v>1000420041</v>
      </c>
      <c r="D6756" s="75" t="s">
        <v>95</v>
      </c>
      <c r="E6756" s="75" t="s">
        <v>148</v>
      </c>
      <c r="F6756" s="75" t="s">
        <v>96</v>
      </c>
      <c r="G6756" s="75" t="s">
        <v>4136</v>
      </c>
      <c r="H6756" s="75" t="e">
        <v>#N/A</v>
      </c>
      <c r="I6756" s="75" t="s">
        <v>150</v>
      </c>
      <c r="J6756" s="75" t="s">
        <v>4137</v>
      </c>
      <c r="K6756" s="75" t="s">
        <v>326</v>
      </c>
      <c r="L6756" s="75" t="s">
        <v>789</v>
      </c>
      <c r="M6756" s="75" t="s">
        <v>313</v>
      </c>
      <c r="N6756" s="75" t="s">
        <v>327</v>
      </c>
      <c r="O6756" s="75" t="s">
        <v>306</v>
      </c>
      <c r="P6756" s="76" t="s">
        <v>306</v>
      </c>
      <c r="Q6756" s="216"/>
      <c r="R6756" s="77" t="str">
        <f t="shared" ref="R6756" si="17892">IF(COUNTA(Y6756:DP6759)=0,"01.01.1900",INDEX(Y6756:DP6756,MATCH(R6757,Y6757:DP6757,0)))</f>
        <v>01.01.1900</v>
      </c>
      <c r="S6756" s="78" t="str">
        <f t="shared" ref="S6756" si="17893">IF(COUNTA(Y6756:DP6759)=0,"01.01.1900",MAX(Y6756:DP6756))</f>
        <v>01.01.1900</v>
      </c>
      <c r="T6756" s="79"/>
      <c r="U6756" s="80" t="str">
        <f t="array" ref="U6756">IF(COUNTA(Y6756:DP6759)=0,"01.01.1900",IF(ISERROR(HLOOKUP(U6759,Y6759:DP6759,1,FALSE)),"01.01.1900",INDEX(Y6756:DP6756,MATCH(U6757&amp;U6759,Y6757:DP6757&amp;Y6759:DP6759,0))))</f>
        <v>01.01.1900</v>
      </c>
      <c r="V6756" s="81" t="str">
        <f t="shared" ref="V6756" si="17894">IF(COUNTA(Y6756:DP6759)=0,"01.01.1900",_xlfn.MAXIFS(Y6756:DP6756,Y6759:DP6759,V6759))</f>
        <v>01.01.1900</v>
      </c>
      <c r="W6756" s="82"/>
      <c r="X6756" s="106"/>
    </row>
    <row r="6757" spans="2:24">
      <c r="B6757" s="83"/>
      <c r="C6757" s="84"/>
      <c r="D6757" s="83"/>
      <c r="E6757" s="83"/>
      <c r="F6757" s="83"/>
      <c r="G6757" s="83"/>
      <c r="H6757" s="83"/>
      <c r="I6757" s="83"/>
      <c r="J6757" s="83"/>
      <c r="K6757" s="83"/>
      <c r="L6757" s="83"/>
      <c r="M6757" s="83"/>
      <c r="N6757" s="83"/>
      <c r="O6757" s="83"/>
      <c r="P6757" s="84"/>
      <c r="Q6757" s="217"/>
      <c r="R6757" s="85">
        <f t="shared" ref="R6757" si="17895">IF(COUNTA(Y6756:DP6759)=0,0,MIN(Y6757:DP6757))</f>
        <v>0</v>
      </c>
      <c r="S6757" s="86">
        <f t="shared" ref="S6757" si="17896">IF(COUNTA(Y6756:DP6759)=0,0,HLOOKUP(S6756,Y6756:DP6759,2,FALSE))</f>
        <v>0</v>
      </c>
      <c r="T6757" s="87">
        <f t="shared" ref="T6757" si="17897">IF(COUNTA(Y6756:DP6759)=0,0,AVERAGE(Y6757:DP6757))</f>
        <v>0</v>
      </c>
      <c r="U6757" s="88">
        <f t="shared" ref="U6757" si="17898">IF(COUNTA(Y6756:DP6759)=0,0,_xlfn.MINIFS(Y6757:DP6757,Y6759:DP6759,U6759))</f>
        <v>0</v>
      </c>
      <c r="V6757" s="89">
        <f t="array" ref="V6757">IF(COUNTA(Y6756:DP6759)=0,0,IF(ISERROR(HLOOKUP(V6759,Y6759:DP6759,1,FALSE)),0,INDEX(Y6757:DP6757,MATCH(V6756&amp;V6759,Y6756:DP6756&amp;Y6759:DP6759,0))))</f>
        <v>0</v>
      </c>
      <c r="W6757" s="90">
        <f t="array" ref="W6757">IF(COUNTA(Y6756:DP6759)=0,0,IF(ISERROR(HLOOKUP(W6759,Y6759:DP6759,1,FALSE)),0,AVERAGEIF(Y6759:DP6759,$W6759,Y6757:DP6757)))</f>
        <v>0</v>
      </c>
      <c r="X6757" s="107"/>
    </row>
    <row r="6758" spans="2:24">
      <c r="B6758" s="83"/>
      <c r="C6758" s="84"/>
      <c r="D6758" s="83"/>
      <c r="E6758" s="83"/>
      <c r="F6758" s="83"/>
      <c r="G6758" s="83"/>
      <c r="H6758" s="83"/>
      <c r="I6758" s="83"/>
      <c r="J6758" s="83"/>
      <c r="K6758" s="83"/>
      <c r="L6758" s="83"/>
      <c r="M6758" s="83"/>
      <c r="N6758" s="83"/>
      <c r="O6758" s="83"/>
      <c r="P6758" s="84"/>
      <c r="Q6758" s="217"/>
      <c r="R6758" s="91">
        <f t="shared" ref="R6758" si="17899">IF(COUNTA(Y6756:DP6759)=0,0,HLOOKUP(R6757,Y6757:DP6759,2,FALSE))</f>
        <v>0</v>
      </c>
      <c r="S6758" s="92">
        <f t="shared" ref="S6758" si="17900">IF(COUNTA(Y6756:DP6759)=0,0,HLOOKUP(S6756,Y6756:DP6759,3,FALSE))</f>
        <v>0</v>
      </c>
      <c r="T6758" s="93"/>
      <c r="U6758" s="94">
        <f t="array" ref="U6758">IF(COUNTA(Y6756:DP6759)=0,0,IF(ISERROR(HLOOKUP(U6759,Y6759:DP6759,1,FALSE)),0,INDEX(Y6758:DP6758,MATCH(U6757&amp;U6759,Y6757:DP6757&amp;Y6759:DP6759,0))))</f>
        <v>0</v>
      </c>
      <c r="V6758" s="94">
        <f t="array" ref="V6758">IF(COUNTA(Y6756:DP6759)=0,0,IF(ISERROR(HLOOKUP(V6759,Y6759:DP6759,1,FALSE)),0,INDEX(Y6758:DP6758,MATCH(V6757&amp;V6759,Y6757:DP6757&amp;Y6759:DP6759,0))))</f>
        <v>0</v>
      </c>
      <c r="W6758" s="95"/>
      <c r="X6758" s="108"/>
    </row>
    <row r="6759" spans="2:24" ht="13.9" thickBot="1">
      <c r="B6759" s="96"/>
      <c r="C6759" s="97"/>
      <c r="D6759" s="96"/>
      <c r="E6759" s="96"/>
      <c r="F6759" s="96"/>
      <c r="G6759" s="96"/>
      <c r="H6759" s="96"/>
      <c r="I6759" s="96"/>
      <c r="J6759" s="96"/>
      <c r="K6759" s="96"/>
      <c r="L6759" s="96"/>
      <c r="M6759" s="96"/>
      <c r="N6759" s="96"/>
      <c r="O6759" s="96"/>
      <c r="P6759" s="97"/>
      <c r="Q6759" s="218"/>
      <c r="R6759" s="98" t="str">
        <f t="shared" ref="R6759" si="17901">IF(COUNTA(Y6756:DP6759)=0,"none",HLOOKUP(R6757,Y6757:DP6759,3,FALSE))</f>
        <v>none</v>
      </c>
      <c r="S6759" s="99" t="str">
        <f t="shared" ref="S6759" si="17902">IF(COUNTA(Y6756:DP6759)=0,"none",HLOOKUP(S6756,Y6756:DP6759,4,FALSE))</f>
        <v>none</v>
      </c>
      <c r="T6759" s="100"/>
      <c r="U6759" s="100" t="str">
        <f t="array" ref="U6759">IF(COUNTA(Y6756:DP6759)=0,"none",IF($U$2="WAHR",$W$3,Abfrage!$F$4))</f>
        <v>none</v>
      </c>
      <c r="V6759" s="100" t="str">
        <f t="array" ref="V6759">IF(COUNTA(Y6756:DP6759)=0,"none",IF($U$2="WAHR",$W$3,Abfrage!$F$4))</f>
        <v>none</v>
      </c>
      <c r="W6759" s="100" t="str">
        <f t="array" ref="W6759">IF(COUNTA(Y6756:DP6759)=0,"none",IF($U$2="WAHR",$W$3,Abfrage!$F$4))</f>
        <v>none</v>
      </c>
      <c r="X6759" s="109"/>
    </row>
    <row r="6760" spans="2:24">
      <c r="B6760" s="75" t="s">
        <v>4138</v>
      </c>
      <c r="C6760" s="76">
        <v>1000420042</v>
      </c>
      <c r="D6760" s="75" t="s">
        <v>95</v>
      </c>
      <c r="E6760" s="75" t="s">
        <v>90</v>
      </c>
      <c r="F6760" s="75" t="s">
        <v>685</v>
      </c>
      <c r="G6760" s="75" t="s">
        <v>4139</v>
      </c>
      <c r="H6760" s="75" t="e">
        <v>#N/A</v>
      </c>
      <c r="I6760" s="75" t="s">
        <v>150</v>
      </c>
      <c r="J6760" s="75" t="s">
        <v>4140</v>
      </c>
      <c r="K6760" s="75" t="s">
        <v>306</v>
      </c>
      <c r="L6760" s="75" t="s">
        <v>306</v>
      </c>
      <c r="M6760" s="75" t="s">
        <v>306</v>
      </c>
      <c r="N6760" s="75" t="s">
        <v>327</v>
      </c>
      <c r="O6760" s="75" t="s">
        <v>547</v>
      </c>
      <c r="P6760" s="76" t="s">
        <v>306</v>
      </c>
      <c r="Q6760" s="216"/>
      <c r="R6760" s="77" t="str">
        <f t="shared" ref="R6760" si="17903">IF(COUNTA(Y6760:DP6763)=0,"01.01.1900",INDEX(Y6760:DP6760,MATCH(R6761,Y6761:DP6761,0)))</f>
        <v>01.01.1900</v>
      </c>
      <c r="S6760" s="78" t="str">
        <f t="shared" ref="S6760" si="17904">IF(COUNTA(Y6760:DP6763)=0,"01.01.1900",MAX(Y6760:DP6760))</f>
        <v>01.01.1900</v>
      </c>
      <c r="T6760" s="79"/>
      <c r="U6760" s="80" t="str">
        <f t="array" ref="U6760">IF(COUNTA(Y6760:DP6763)=0,"01.01.1900",IF(ISERROR(HLOOKUP(U6763,Y6763:DP6763,1,FALSE)),"01.01.1900",INDEX(Y6760:DP6760,MATCH(U6761&amp;U6763,Y6761:DP6761&amp;Y6763:DP6763,0))))</f>
        <v>01.01.1900</v>
      </c>
      <c r="V6760" s="81" t="str">
        <f t="shared" ref="V6760" si="17905">IF(COUNTA(Y6760:DP6763)=0,"01.01.1900",_xlfn.MAXIFS(Y6760:DP6760,Y6763:DP6763,V6763))</f>
        <v>01.01.1900</v>
      </c>
      <c r="W6760" s="82"/>
      <c r="X6760" s="106"/>
    </row>
    <row r="6761" spans="2:24">
      <c r="B6761" s="83"/>
      <c r="C6761" s="84"/>
      <c r="D6761" s="83"/>
      <c r="E6761" s="83"/>
      <c r="F6761" s="83"/>
      <c r="G6761" s="83"/>
      <c r="H6761" s="83"/>
      <c r="I6761" s="83"/>
      <c r="J6761" s="83"/>
      <c r="K6761" s="83"/>
      <c r="L6761" s="83"/>
      <c r="M6761" s="83"/>
      <c r="N6761" s="83"/>
      <c r="O6761" s="83"/>
      <c r="P6761" s="84"/>
      <c r="Q6761" s="217"/>
      <c r="R6761" s="85">
        <f t="shared" ref="R6761" si="17906">IF(COUNTA(Y6760:DP6763)=0,0,MIN(Y6761:DP6761))</f>
        <v>0</v>
      </c>
      <c r="S6761" s="86">
        <f t="shared" ref="S6761" si="17907">IF(COUNTA(Y6760:DP6763)=0,0,HLOOKUP(S6760,Y6760:DP6763,2,FALSE))</f>
        <v>0</v>
      </c>
      <c r="T6761" s="87">
        <f t="shared" ref="T6761" si="17908">IF(COUNTA(Y6760:DP6763)=0,0,AVERAGE(Y6761:DP6761))</f>
        <v>0</v>
      </c>
      <c r="U6761" s="88">
        <f t="shared" ref="U6761" si="17909">IF(COUNTA(Y6760:DP6763)=0,0,_xlfn.MINIFS(Y6761:DP6761,Y6763:DP6763,U6763))</f>
        <v>0</v>
      </c>
      <c r="V6761" s="89">
        <f t="array" ref="V6761">IF(COUNTA(Y6760:DP6763)=0,0,IF(ISERROR(HLOOKUP(V6763,Y6763:DP6763,1,FALSE)),0,INDEX(Y6761:DP6761,MATCH(V6760&amp;V6763,Y6760:DP6760&amp;Y6763:DP6763,0))))</f>
        <v>0</v>
      </c>
      <c r="W6761" s="90">
        <f t="array" ref="W6761">IF(COUNTA(Y6760:DP6763)=0,0,IF(ISERROR(HLOOKUP(W6763,Y6763:DP6763,1,FALSE)),0,AVERAGEIF(Y6763:DP6763,$W6763,Y6761:DP6761)))</f>
        <v>0</v>
      </c>
      <c r="X6761" s="107"/>
    </row>
    <row r="6762" spans="2:24">
      <c r="B6762" s="83"/>
      <c r="C6762" s="84"/>
      <c r="D6762" s="83"/>
      <c r="E6762" s="83"/>
      <c r="F6762" s="83"/>
      <c r="G6762" s="83"/>
      <c r="H6762" s="83"/>
      <c r="I6762" s="83"/>
      <c r="J6762" s="83"/>
      <c r="K6762" s="83"/>
      <c r="L6762" s="83"/>
      <c r="M6762" s="83"/>
      <c r="N6762" s="83"/>
      <c r="O6762" s="83"/>
      <c r="P6762" s="84"/>
      <c r="Q6762" s="217"/>
      <c r="R6762" s="91">
        <f t="shared" ref="R6762" si="17910">IF(COUNTA(Y6760:DP6763)=0,0,HLOOKUP(R6761,Y6761:DP6763,2,FALSE))</f>
        <v>0</v>
      </c>
      <c r="S6762" s="92">
        <f t="shared" ref="S6762" si="17911">IF(COUNTA(Y6760:DP6763)=0,0,HLOOKUP(S6760,Y6760:DP6763,3,FALSE))</f>
        <v>0</v>
      </c>
      <c r="T6762" s="93"/>
      <c r="U6762" s="94">
        <f t="array" ref="U6762">IF(COUNTA(Y6760:DP6763)=0,0,IF(ISERROR(HLOOKUP(U6763,Y6763:DP6763,1,FALSE)),0,INDEX(Y6762:DP6762,MATCH(U6761&amp;U6763,Y6761:DP6761&amp;Y6763:DP6763,0))))</f>
        <v>0</v>
      </c>
      <c r="V6762" s="94">
        <f t="array" ref="V6762">IF(COUNTA(Y6760:DP6763)=0,0,IF(ISERROR(HLOOKUP(V6763,Y6763:DP6763,1,FALSE)),0,INDEX(Y6762:DP6762,MATCH(V6761&amp;V6763,Y6761:DP6761&amp;Y6763:DP6763,0))))</f>
        <v>0</v>
      </c>
      <c r="W6762" s="95"/>
      <c r="X6762" s="108"/>
    </row>
    <row r="6763" spans="2:24" ht="13.9" thickBot="1">
      <c r="B6763" s="96"/>
      <c r="C6763" s="97"/>
      <c r="D6763" s="96"/>
      <c r="E6763" s="96"/>
      <c r="F6763" s="96"/>
      <c r="G6763" s="96"/>
      <c r="H6763" s="96"/>
      <c r="I6763" s="96"/>
      <c r="J6763" s="96"/>
      <c r="K6763" s="96"/>
      <c r="L6763" s="96"/>
      <c r="M6763" s="96"/>
      <c r="N6763" s="96"/>
      <c r="O6763" s="96"/>
      <c r="P6763" s="97"/>
      <c r="Q6763" s="218"/>
      <c r="R6763" s="98" t="str">
        <f t="shared" ref="R6763" si="17912">IF(COUNTA(Y6760:DP6763)=0,"none",HLOOKUP(R6761,Y6761:DP6763,3,FALSE))</f>
        <v>none</v>
      </c>
      <c r="S6763" s="99" t="str">
        <f t="shared" ref="S6763" si="17913">IF(COUNTA(Y6760:DP6763)=0,"none",HLOOKUP(S6760,Y6760:DP6763,4,FALSE))</f>
        <v>none</v>
      </c>
      <c r="T6763" s="100"/>
      <c r="U6763" s="100" t="str">
        <f t="array" ref="U6763">IF(COUNTA(Y6760:DP6763)=0,"none",IF($U$2="WAHR",$W$3,Abfrage!$F$4))</f>
        <v>none</v>
      </c>
      <c r="V6763" s="100" t="str">
        <f t="array" ref="V6763">IF(COUNTA(Y6760:DP6763)=0,"none",IF($U$2="WAHR",$W$3,Abfrage!$F$4))</f>
        <v>none</v>
      </c>
      <c r="W6763" s="100" t="str">
        <f t="array" ref="W6763">IF(COUNTA(Y6760:DP6763)=0,"none",IF($U$2="WAHR",$W$3,Abfrage!$F$4))</f>
        <v>none</v>
      </c>
      <c r="X6763" s="109"/>
    </row>
    <row r="6764" spans="2:24">
      <c r="B6764" s="75" t="s">
        <v>4141</v>
      </c>
      <c r="C6764" s="76"/>
      <c r="D6764" s="75" t="s">
        <v>95</v>
      </c>
      <c r="E6764" s="75" t="s">
        <v>90</v>
      </c>
      <c r="F6764" s="75" t="s">
        <v>122</v>
      </c>
      <c r="G6764" s="75" t="s">
        <v>4142</v>
      </c>
      <c r="H6764" s="75"/>
      <c r="I6764" s="75" t="s">
        <v>150</v>
      </c>
      <c r="J6764" s="75" t="s">
        <v>4143</v>
      </c>
      <c r="K6764" s="75" t="s">
        <v>306</v>
      </c>
      <c r="L6764" s="75" t="s">
        <v>306</v>
      </c>
      <c r="M6764" s="75" t="s">
        <v>306</v>
      </c>
      <c r="N6764" s="75" t="s">
        <v>306</v>
      </c>
      <c r="O6764" s="75" t="s">
        <v>547</v>
      </c>
      <c r="P6764" s="76" t="s">
        <v>306</v>
      </c>
      <c r="Q6764" s="216"/>
      <c r="R6764" s="77" t="str">
        <f t="shared" ref="R6764" si="17914">IF(COUNTA(Y6764:DP6767)=0,"01.01.1900",INDEX(Y6764:DP6764,MATCH(R6765,Y6765:DP6765,0)))</f>
        <v>01.01.1900</v>
      </c>
      <c r="S6764" s="78" t="str">
        <f t="shared" ref="S6764" si="17915">IF(COUNTA(Y6764:DP6767)=0,"01.01.1900",MAX(Y6764:DP6764))</f>
        <v>01.01.1900</v>
      </c>
      <c r="T6764" s="79"/>
      <c r="U6764" s="80" t="str">
        <f t="array" ref="U6764">IF(COUNTA(Y6764:DP6767)=0,"01.01.1900",IF(ISERROR(HLOOKUP(U6767,Y6767:DP6767,1,FALSE)),"01.01.1900",INDEX(Y6764:DP6764,MATCH(U6765&amp;U6767,Y6765:DP6765&amp;Y6767:DP6767,0))))</f>
        <v>01.01.1900</v>
      </c>
      <c r="V6764" s="81" t="str">
        <f t="shared" ref="V6764" si="17916">IF(COUNTA(Y6764:DP6767)=0,"01.01.1900",_xlfn.MAXIFS(Y6764:DP6764,Y6767:DP6767,V6767))</f>
        <v>01.01.1900</v>
      </c>
      <c r="W6764" s="82"/>
      <c r="X6764" s="106"/>
    </row>
    <row r="6765" spans="2:24">
      <c r="B6765" s="83"/>
      <c r="C6765" s="84"/>
      <c r="D6765" s="83"/>
      <c r="E6765" s="83"/>
      <c r="F6765" s="83"/>
      <c r="G6765" s="83"/>
      <c r="H6765" s="83"/>
      <c r="I6765" s="83"/>
      <c r="J6765" s="83"/>
      <c r="K6765" s="83"/>
      <c r="L6765" s="83"/>
      <c r="M6765" s="83"/>
      <c r="N6765" s="83"/>
      <c r="O6765" s="83"/>
      <c r="P6765" s="84"/>
      <c r="Q6765" s="217"/>
      <c r="R6765" s="85">
        <f t="shared" ref="R6765" si="17917">IF(COUNTA(Y6764:DP6767)=0,0,MIN(Y6765:DP6765))</f>
        <v>0</v>
      </c>
      <c r="S6765" s="86">
        <f t="shared" ref="S6765" si="17918">IF(COUNTA(Y6764:DP6767)=0,0,HLOOKUP(S6764,Y6764:DP6767,2,FALSE))</f>
        <v>0</v>
      </c>
      <c r="T6765" s="87">
        <f t="shared" ref="T6765" si="17919">IF(COUNTA(Y6764:DP6767)=0,0,AVERAGE(Y6765:DP6765))</f>
        <v>0</v>
      </c>
      <c r="U6765" s="88">
        <f t="shared" ref="U6765" si="17920">IF(COUNTA(Y6764:DP6767)=0,0,_xlfn.MINIFS(Y6765:DP6765,Y6767:DP6767,U6767))</f>
        <v>0</v>
      </c>
      <c r="V6765" s="89">
        <f t="array" ref="V6765">IF(COUNTA(Y6764:DP6767)=0,0,IF(ISERROR(HLOOKUP(V6767,Y6767:DP6767,1,FALSE)),0,INDEX(Y6765:DP6765,MATCH(V6764&amp;V6767,Y6764:DP6764&amp;Y6767:DP6767,0))))</f>
        <v>0</v>
      </c>
      <c r="W6765" s="90">
        <f t="array" ref="W6765">IF(COUNTA(Y6764:DP6767)=0,0,IF(ISERROR(HLOOKUP(W6767,Y6767:DP6767,1,FALSE)),0,AVERAGEIF(Y6767:DP6767,$W6767,Y6765:DP6765)))</f>
        <v>0</v>
      </c>
      <c r="X6765" s="107"/>
    </row>
    <row r="6766" spans="2:24">
      <c r="B6766" s="83"/>
      <c r="C6766" s="84"/>
      <c r="D6766" s="83"/>
      <c r="E6766" s="83"/>
      <c r="F6766" s="83"/>
      <c r="G6766" s="83"/>
      <c r="H6766" s="83"/>
      <c r="I6766" s="83"/>
      <c r="J6766" s="83"/>
      <c r="K6766" s="83"/>
      <c r="L6766" s="83"/>
      <c r="M6766" s="83"/>
      <c r="N6766" s="83"/>
      <c r="O6766" s="83"/>
      <c r="P6766" s="84"/>
      <c r="Q6766" s="217"/>
      <c r="R6766" s="91">
        <f t="shared" ref="R6766" si="17921">IF(COUNTA(Y6764:DP6767)=0,0,HLOOKUP(R6765,Y6765:DP6767,2,FALSE))</f>
        <v>0</v>
      </c>
      <c r="S6766" s="92">
        <f t="shared" ref="S6766" si="17922">IF(COUNTA(Y6764:DP6767)=0,0,HLOOKUP(S6764,Y6764:DP6767,3,FALSE))</f>
        <v>0</v>
      </c>
      <c r="T6766" s="93"/>
      <c r="U6766" s="94">
        <f t="array" ref="U6766">IF(COUNTA(Y6764:DP6767)=0,0,IF(ISERROR(HLOOKUP(U6767,Y6767:DP6767,1,FALSE)),0,INDEX(Y6766:DP6766,MATCH(U6765&amp;U6767,Y6765:DP6765&amp;Y6767:DP6767,0))))</f>
        <v>0</v>
      </c>
      <c r="V6766" s="94">
        <f t="array" ref="V6766">IF(COUNTA(Y6764:DP6767)=0,0,IF(ISERROR(HLOOKUP(V6767,Y6767:DP6767,1,FALSE)),0,INDEX(Y6766:DP6766,MATCH(V6765&amp;V6767,Y6765:DP6765&amp;Y6767:DP6767,0))))</f>
        <v>0</v>
      </c>
      <c r="W6766" s="95"/>
      <c r="X6766" s="108"/>
    </row>
    <row r="6767" spans="2:24" ht="13.9" thickBot="1">
      <c r="B6767" s="96"/>
      <c r="C6767" s="97"/>
      <c r="D6767" s="96"/>
      <c r="E6767" s="96"/>
      <c r="F6767" s="96"/>
      <c r="G6767" s="96"/>
      <c r="H6767" s="96"/>
      <c r="I6767" s="96"/>
      <c r="J6767" s="96"/>
      <c r="K6767" s="96"/>
      <c r="L6767" s="96"/>
      <c r="M6767" s="96"/>
      <c r="N6767" s="96"/>
      <c r="O6767" s="96"/>
      <c r="P6767" s="97"/>
      <c r="Q6767" s="218"/>
      <c r="R6767" s="98" t="str">
        <f t="shared" ref="R6767" si="17923">IF(COUNTA(Y6764:DP6767)=0,"none",HLOOKUP(R6765,Y6765:DP6767,3,FALSE))</f>
        <v>none</v>
      </c>
      <c r="S6767" s="99" t="str">
        <f t="shared" ref="S6767" si="17924">IF(COUNTA(Y6764:DP6767)=0,"none",HLOOKUP(S6764,Y6764:DP6767,4,FALSE))</f>
        <v>none</v>
      </c>
      <c r="T6767" s="100"/>
      <c r="U6767" s="100" t="str">
        <f t="array" ref="U6767">IF(COUNTA(Y6764:DP6767)=0,"none",IF($U$2="WAHR",$W$3,Abfrage!$F$4))</f>
        <v>none</v>
      </c>
      <c r="V6767" s="100" t="str">
        <f t="array" ref="V6767">IF(COUNTA(Y6764:DP6767)=0,"none",IF($U$2="WAHR",$W$3,Abfrage!$F$4))</f>
        <v>none</v>
      </c>
      <c r="W6767" s="100" t="str">
        <f t="array" ref="W6767">IF(COUNTA(Y6764:DP6767)=0,"none",IF($U$2="WAHR",$W$3,Abfrage!$F$4))</f>
        <v>none</v>
      </c>
      <c r="X6767" s="109"/>
    </row>
    <row r="6768" spans="2:24">
      <c r="B6768" s="75" t="s">
        <v>4144</v>
      </c>
      <c r="C6768" s="76">
        <v>1000420221</v>
      </c>
      <c r="D6768" s="75" t="s">
        <v>95</v>
      </c>
      <c r="E6768" s="75" t="s">
        <v>96</v>
      </c>
      <c r="F6768" s="75" t="s">
        <v>97</v>
      </c>
      <c r="G6768" s="75" t="s">
        <v>97</v>
      </c>
      <c r="H6768" s="75" t="e">
        <v>#N/A</v>
      </c>
      <c r="I6768" s="75" t="s">
        <v>2044</v>
      </c>
      <c r="J6768" s="75" t="s">
        <v>4145</v>
      </c>
      <c r="K6768" s="75" t="s">
        <v>306</v>
      </c>
      <c r="L6768" s="75" t="s">
        <v>306</v>
      </c>
      <c r="M6768" s="75" t="s">
        <v>313</v>
      </c>
      <c r="N6768" s="75" t="s">
        <v>360</v>
      </c>
      <c r="O6768" s="75" t="s">
        <v>309</v>
      </c>
      <c r="P6768" s="76" t="s">
        <v>306</v>
      </c>
      <c r="Q6768" s="216"/>
      <c r="R6768" s="77" t="str">
        <f t="shared" ref="R6768" si="17925">IF(COUNTA(Y6768:DP6771)=0,"01.01.1900",INDEX(Y6768:DP6768,MATCH(R6769,Y6769:DP6769,0)))</f>
        <v>01.01.1900</v>
      </c>
      <c r="S6768" s="78" t="str">
        <f t="shared" ref="S6768" si="17926">IF(COUNTA(Y6768:DP6771)=0,"01.01.1900",MAX(Y6768:DP6768))</f>
        <v>01.01.1900</v>
      </c>
      <c r="T6768" s="79"/>
      <c r="U6768" s="80" t="str">
        <f t="array" ref="U6768">IF(COUNTA(Y6768:DP6771)=0,"01.01.1900",IF(ISERROR(HLOOKUP(U6771,Y6771:DP6771,1,FALSE)),"01.01.1900",INDEX(Y6768:DP6768,MATCH(U6769&amp;U6771,Y6769:DP6769&amp;Y6771:DP6771,0))))</f>
        <v>01.01.1900</v>
      </c>
      <c r="V6768" s="81" t="str">
        <f t="shared" ref="V6768" si="17927">IF(COUNTA(Y6768:DP6771)=0,"01.01.1900",_xlfn.MAXIFS(Y6768:DP6768,Y6771:DP6771,V6771))</f>
        <v>01.01.1900</v>
      </c>
      <c r="W6768" s="82"/>
      <c r="X6768" s="106"/>
    </row>
    <row r="6769" spans="2:26">
      <c r="B6769" s="83"/>
      <c r="C6769" s="84"/>
      <c r="D6769" s="83"/>
      <c r="E6769" s="83"/>
      <c r="F6769" s="83"/>
      <c r="G6769" s="83"/>
      <c r="H6769" s="83"/>
      <c r="I6769" s="83"/>
      <c r="J6769" s="83"/>
      <c r="K6769" s="83"/>
      <c r="L6769" s="83"/>
      <c r="M6769" s="83"/>
      <c r="N6769" s="83"/>
      <c r="O6769" s="83"/>
      <c r="P6769" s="84"/>
      <c r="Q6769" s="217"/>
      <c r="R6769" s="85">
        <f t="shared" ref="R6769" si="17928">IF(COUNTA(Y6768:DP6771)=0,0,MIN(Y6769:DP6769))</f>
        <v>0</v>
      </c>
      <c r="S6769" s="86">
        <f t="shared" ref="S6769" si="17929">IF(COUNTA(Y6768:DP6771)=0,0,HLOOKUP(S6768,Y6768:DP6771,2,FALSE))</f>
        <v>0</v>
      </c>
      <c r="T6769" s="87">
        <f t="shared" ref="T6769" si="17930">IF(COUNTA(Y6768:DP6771)=0,0,AVERAGE(Y6769:DP6769))</f>
        <v>0</v>
      </c>
      <c r="U6769" s="88">
        <f t="shared" ref="U6769" si="17931">IF(COUNTA(Y6768:DP6771)=0,0,_xlfn.MINIFS(Y6769:DP6769,Y6771:DP6771,U6771))</f>
        <v>0</v>
      </c>
      <c r="V6769" s="89">
        <f t="array" ref="V6769">IF(COUNTA(Y6768:DP6771)=0,0,IF(ISERROR(HLOOKUP(V6771,Y6771:DP6771,1,FALSE)),0,INDEX(Y6769:DP6769,MATCH(V6768&amp;V6771,Y6768:DP6768&amp;Y6771:DP6771,0))))</f>
        <v>0</v>
      </c>
      <c r="W6769" s="90">
        <f t="array" ref="W6769">IF(COUNTA(Y6768:DP6771)=0,0,IF(ISERROR(HLOOKUP(W6771,Y6771:DP6771,1,FALSE)),0,AVERAGEIF(Y6771:DP6771,$W6771,Y6769:DP6769)))</f>
        <v>0</v>
      </c>
      <c r="X6769" s="107"/>
    </row>
    <row r="6770" spans="2:26">
      <c r="B6770" s="83"/>
      <c r="C6770" s="84"/>
      <c r="D6770" s="83"/>
      <c r="E6770" s="83"/>
      <c r="F6770" s="83"/>
      <c r="G6770" s="83"/>
      <c r="H6770" s="83"/>
      <c r="I6770" s="83"/>
      <c r="J6770" s="83"/>
      <c r="K6770" s="83"/>
      <c r="L6770" s="83"/>
      <c r="M6770" s="83"/>
      <c r="N6770" s="83"/>
      <c r="O6770" s="83"/>
      <c r="P6770" s="84"/>
      <c r="Q6770" s="217"/>
      <c r="R6770" s="91">
        <f t="shared" ref="R6770" si="17932">IF(COUNTA(Y6768:DP6771)=0,0,HLOOKUP(R6769,Y6769:DP6771,2,FALSE))</f>
        <v>0</v>
      </c>
      <c r="S6770" s="92">
        <f t="shared" ref="S6770" si="17933">IF(COUNTA(Y6768:DP6771)=0,0,HLOOKUP(S6768,Y6768:DP6771,3,FALSE))</f>
        <v>0</v>
      </c>
      <c r="T6770" s="93"/>
      <c r="U6770" s="94">
        <f t="array" ref="U6770">IF(COUNTA(Y6768:DP6771)=0,0,IF(ISERROR(HLOOKUP(U6771,Y6771:DP6771,1,FALSE)),0,INDEX(Y6770:DP6770,MATCH(U6769&amp;U6771,Y6769:DP6769&amp;Y6771:DP6771,0))))</f>
        <v>0</v>
      </c>
      <c r="V6770" s="94">
        <f t="array" ref="V6770">IF(COUNTA(Y6768:DP6771)=0,0,IF(ISERROR(HLOOKUP(V6771,Y6771:DP6771,1,FALSE)),0,INDEX(Y6770:DP6770,MATCH(V6769&amp;V6771,Y6769:DP6769&amp;Y6771:DP6771,0))))</f>
        <v>0</v>
      </c>
      <c r="W6770" s="95"/>
      <c r="X6770" s="108"/>
    </row>
    <row r="6771" spans="2:26" ht="13.9" thickBot="1">
      <c r="B6771" s="96"/>
      <c r="C6771" s="97"/>
      <c r="D6771" s="96"/>
      <c r="E6771" s="96"/>
      <c r="F6771" s="96"/>
      <c r="G6771" s="96"/>
      <c r="H6771" s="96"/>
      <c r="I6771" s="96"/>
      <c r="J6771" s="96"/>
      <c r="K6771" s="96"/>
      <c r="L6771" s="96"/>
      <c r="M6771" s="96"/>
      <c r="N6771" s="96"/>
      <c r="O6771" s="96"/>
      <c r="P6771" s="97"/>
      <c r="Q6771" s="218"/>
      <c r="R6771" s="98" t="str">
        <f t="shared" ref="R6771" si="17934">IF(COUNTA(Y6768:DP6771)=0,"none",HLOOKUP(R6769,Y6769:DP6771,3,FALSE))</f>
        <v>none</v>
      </c>
      <c r="S6771" s="99" t="str">
        <f t="shared" ref="S6771" si="17935">IF(COUNTA(Y6768:DP6771)=0,"none",HLOOKUP(S6768,Y6768:DP6771,4,FALSE))</f>
        <v>none</v>
      </c>
      <c r="T6771" s="100"/>
      <c r="U6771" s="100" t="str">
        <f t="array" ref="U6771">IF(COUNTA(Y6768:DP6771)=0,"none",IF($U$2="WAHR",$W$3,Abfrage!$F$4))</f>
        <v>none</v>
      </c>
      <c r="V6771" s="100" t="str">
        <f t="array" ref="V6771">IF(COUNTA(Y6768:DP6771)=0,"none",IF($U$2="WAHR",$W$3,Abfrage!$F$4))</f>
        <v>none</v>
      </c>
      <c r="W6771" s="100" t="str">
        <f t="array" ref="W6771">IF(COUNTA(Y6768:DP6771)=0,"none",IF($U$2="WAHR",$W$3,Abfrage!$F$4))</f>
        <v>none</v>
      </c>
      <c r="X6771" s="109"/>
    </row>
    <row r="6772" spans="2:26">
      <c r="B6772" s="75" t="s">
        <v>4146</v>
      </c>
      <c r="C6772" s="76">
        <v>1000420762</v>
      </c>
      <c r="D6772" s="75" t="s">
        <v>95</v>
      </c>
      <c r="E6772" s="75" t="s">
        <v>175</v>
      </c>
      <c r="F6772" s="75" t="s">
        <v>97</v>
      </c>
      <c r="G6772" s="75" t="s">
        <v>2813</v>
      </c>
      <c r="H6772" s="75" t="s">
        <v>44</v>
      </c>
      <c r="I6772" s="75" t="s">
        <v>1035</v>
      </c>
      <c r="J6772" s="75" t="s">
        <v>4147</v>
      </c>
      <c r="K6772" s="75" t="s">
        <v>306</v>
      </c>
      <c r="L6772" s="75" t="s">
        <v>306</v>
      </c>
      <c r="M6772" s="75" t="s">
        <v>307</v>
      </c>
      <c r="N6772" s="75" t="s">
        <v>348</v>
      </c>
      <c r="O6772" s="75" t="s">
        <v>315</v>
      </c>
      <c r="P6772" s="76" t="s">
        <v>306</v>
      </c>
      <c r="Q6772" s="216"/>
      <c r="R6772" s="77">
        <f t="shared" ref="R6772" si="17936">IF(COUNTA(Y6772:DP6775)=0,"01.01.1900",INDEX(Y6772:DP6772,MATCH(R6773,Y6773:DP6773,0)))</f>
        <v>44970</v>
      </c>
      <c r="S6772" s="78">
        <f t="shared" ref="S6772" si="17937">IF(COUNTA(Y6772:DP6775)=0,"01.01.1900",MAX(Y6772:DP6772))</f>
        <v>44970</v>
      </c>
      <c r="T6772" s="79"/>
      <c r="U6772" s="80" t="str">
        <f t="array" ref="U6772">IF(COUNTA(Y6772:DP6775)=0,"01.01.1900",IF(ISERROR(HLOOKUP(U6775,Y6775:DP6775,1,FALSE)),"01.01.1900",INDEX(Y6772:DP6772,MATCH(U6773&amp;U6775,Y6773:DP6773&amp;Y6775:DP6775,0))))</f>
        <v>01.01.1900</v>
      </c>
      <c r="V6772" s="81">
        <f t="shared" ref="V6772" si="17938">IF(COUNTA(Y6772:DP6775)=0,"01.01.1900",_xlfn.MAXIFS(Y6772:DP6772,Y6775:DP6775,V6775))</f>
        <v>0</v>
      </c>
      <c r="W6772" s="82"/>
      <c r="X6772" s="106"/>
      <c r="Y6772" s="141">
        <v>44970</v>
      </c>
      <c r="Z6772" s="141">
        <v>44970</v>
      </c>
    </row>
    <row r="6773" spans="2:26">
      <c r="B6773" s="83"/>
      <c r="C6773" s="84"/>
      <c r="D6773" s="83"/>
      <c r="E6773" s="83"/>
      <c r="F6773" s="83"/>
      <c r="G6773" s="83"/>
      <c r="H6773" s="83"/>
      <c r="I6773" s="83"/>
      <c r="J6773" s="83"/>
      <c r="K6773" s="83"/>
      <c r="L6773" s="83"/>
      <c r="M6773" s="83"/>
      <c r="N6773" s="83"/>
      <c r="O6773" s="83"/>
      <c r="P6773" s="84"/>
      <c r="Q6773" s="217"/>
      <c r="R6773" s="85">
        <f t="shared" ref="R6773" si="17939">IF(COUNTA(Y6772:DP6775)=0,0,MIN(Y6773:DP6773))</f>
        <v>1.1759999999999999</v>
      </c>
      <c r="S6773" s="86">
        <f t="shared" ref="S6773" si="17940">IF(COUNTA(Y6772:DP6775)=0,0,HLOOKUP(S6772,Y6772:DP6775,2,FALSE))</f>
        <v>1.1759999999999999</v>
      </c>
      <c r="T6773" s="87">
        <f t="shared" ref="T6773" si="17941">IF(COUNTA(Y6772:DP6775)=0,0,AVERAGE(Y6773:DP6773))</f>
        <v>1.1759999999999999</v>
      </c>
      <c r="U6773" s="88">
        <f t="shared" ref="U6773" si="17942">IF(COUNTA(Y6772:DP6775)=0,0,_xlfn.MINIFS(Y6773:DP6773,Y6775:DP6775,U6775))</f>
        <v>0</v>
      </c>
      <c r="V6773" s="89">
        <f t="array" ref="V6773">IF(COUNTA(Y6772:DP6775)=0,0,IF(ISERROR(HLOOKUP(V6775,Y6775:DP6775,1,FALSE)),0,INDEX(Y6773:DP6773,MATCH(V6772&amp;V6775,Y6772:DP6772&amp;Y6775:DP6775,0))))</f>
        <v>0</v>
      </c>
      <c r="W6773" s="90">
        <f t="array" ref="W6773">IF(COUNTA(Y6772:DP6775)=0,0,IF(ISERROR(HLOOKUP(W6775,Y6775:DP6775,1,FALSE)),0,AVERAGEIF(Y6775:DP6775,$W6775,Y6773:DP6773)))</f>
        <v>0</v>
      </c>
      <c r="X6773" s="107"/>
      <c r="Y6773" s="142">
        <v>1.1759999999999999</v>
      </c>
      <c r="Z6773" s="142">
        <v>1.1759999999999999</v>
      </c>
    </row>
    <row r="6774" spans="2:26">
      <c r="B6774" s="83"/>
      <c r="C6774" s="84"/>
      <c r="D6774" s="83"/>
      <c r="E6774" s="83"/>
      <c r="F6774" s="83"/>
      <c r="G6774" s="83"/>
      <c r="H6774" s="83"/>
      <c r="I6774" s="83"/>
      <c r="J6774" s="83"/>
      <c r="K6774" s="83"/>
      <c r="L6774" s="83"/>
      <c r="M6774" s="83"/>
      <c r="N6774" s="83"/>
      <c r="O6774" s="83"/>
      <c r="P6774" s="84"/>
      <c r="Q6774" s="217"/>
      <c r="R6774" s="91">
        <f t="shared" ref="R6774" si="17943">IF(COUNTA(Y6772:DP6775)=0,0,HLOOKUP(R6773,Y6773:DP6775,2,FALSE))</f>
        <v>1000</v>
      </c>
      <c r="S6774" s="92">
        <f t="shared" ref="S6774" si="17944">IF(COUNTA(Y6772:DP6775)=0,0,HLOOKUP(S6772,Y6772:DP6775,3,FALSE))</f>
        <v>1000</v>
      </c>
      <c r="T6774" s="93"/>
      <c r="U6774" s="94">
        <f t="array" ref="U6774">IF(COUNTA(Y6772:DP6775)=0,0,IF(ISERROR(HLOOKUP(U6775,Y6775:DP6775,1,FALSE)),0,INDEX(Y6774:DP6774,MATCH(U6773&amp;U6775,Y6773:DP6773&amp;Y6775:DP6775,0))))</f>
        <v>0</v>
      </c>
      <c r="V6774" s="94">
        <f t="array" ref="V6774">IF(COUNTA(Y6772:DP6775)=0,0,IF(ISERROR(HLOOKUP(V6775,Y6775:DP6775,1,FALSE)),0,INDEX(Y6774:DP6774,MATCH(V6773&amp;V6775,Y6773:DP6773&amp;Y6775:DP6775,0))))</f>
        <v>0</v>
      </c>
      <c r="W6774" s="95"/>
      <c r="X6774" s="108"/>
      <c r="Y6774" s="143">
        <v>1000</v>
      </c>
      <c r="Z6774" s="143">
        <v>1000</v>
      </c>
    </row>
    <row r="6775" spans="2:26" ht="13.9" thickBot="1">
      <c r="B6775" s="96"/>
      <c r="C6775" s="97"/>
      <c r="D6775" s="96"/>
      <c r="E6775" s="96"/>
      <c r="F6775" s="96"/>
      <c r="G6775" s="96"/>
      <c r="H6775" s="96"/>
      <c r="I6775" s="96"/>
      <c r="J6775" s="96"/>
      <c r="K6775" s="96"/>
      <c r="L6775" s="96"/>
      <c r="M6775" s="96"/>
      <c r="N6775" s="96"/>
      <c r="O6775" s="96"/>
      <c r="P6775" s="97"/>
      <c r="Q6775" s="218"/>
      <c r="R6775" s="98" t="str">
        <f t="shared" ref="R6775" si="17945">IF(COUNTA(Y6772:DP6775)=0,"none",HLOOKUP(R6773,Y6773:DP6775,3,FALSE))</f>
        <v>www (-30%)</v>
      </c>
      <c r="S6775" s="99" t="str">
        <f t="shared" ref="S6775" si="17946">IF(COUNTA(Y6772:DP6775)=0,"none",HLOOKUP(S6772,Y6772:DP6775,4,FALSE))</f>
        <v>www (-30%)</v>
      </c>
      <c r="T6775" s="100"/>
      <c r="U6775" s="100">
        <f t="array" ref="U6775">IF(COUNTA(Y6772:DP6775)=0,"none",IF($U$2="WAHR",$W$3,Abfrage!$F$4))</f>
        <v>0</v>
      </c>
      <c r="V6775" s="100">
        <f t="array" ref="V6775">IF(COUNTA(Y6772:DP6775)=0,"none",IF($U$2="WAHR",$W$3,Abfrage!$F$4))</f>
        <v>0</v>
      </c>
      <c r="W6775" s="100">
        <f t="array" ref="W6775">IF(COUNTA(Y6772:DP6775)=0,"none",IF($U$2="WAHR",$W$3,Abfrage!$F$4))</f>
        <v>0</v>
      </c>
      <c r="X6775" s="109"/>
      <c r="Y6775" s="144" t="s">
        <v>43</v>
      </c>
      <c r="Z6775" s="144" t="s">
        <v>43</v>
      </c>
    </row>
    <row r="6776" spans="2:26">
      <c r="B6776" s="75" t="s">
        <v>4148</v>
      </c>
      <c r="C6776" s="76">
        <v>1000420763</v>
      </c>
      <c r="D6776" s="75" t="s">
        <v>95</v>
      </c>
      <c r="E6776" s="75" t="s">
        <v>148</v>
      </c>
      <c r="F6776" s="75" t="s">
        <v>175</v>
      </c>
      <c r="G6776" s="75" t="s">
        <v>175</v>
      </c>
      <c r="H6776" s="75" t="e">
        <v>#N/A</v>
      </c>
      <c r="I6776" s="75" t="s">
        <v>1035</v>
      </c>
      <c r="J6776" s="75" t="s">
        <v>4149</v>
      </c>
      <c r="K6776" s="75" t="s">
        <v>325</v>
      </c>
      <c r="L6776" s="75" t="s">
        <v>523</v>
      </c>
      <c r="M6776" s="75" t="s">
        <v>307</v>
      </c>
      <c r="N6776" s="75" t="s">
        <v>327</v>
      </c>
      <c r="O6776" s="75" t="s">
        <v>306</v>
      </c>
      <c r="P6776" s="76" t="s">
        <v>306</v>
      </c>
      <c r="Q6776" s="216"/>
      <c r="R6776" s="77" t="str">
        <f t="shared" ref="R6776" si="17947">IF(COUNTA(Y6776:DP6779)=0,"01.01.1900",INDEX(Y6776:DP6776,MATCH(R6777,Y6777:DP6777,0)))</f>
        <v>01.01.1900</v>
      </c>
      <c r="S6776" s="78" t="str">
        <f t="shared" ref="S6776" si="17948">IF(COUNTA(Y6776:DP6779)=0,"01.01.1900",MAX(Y6776:DP6776))</f>
        <v>01.01.1900</v>
      </c>
      <c r="T6776" s="79"/>
      <c r="U6776" s="80" t="str">
        <f t="array" ref="U6776">IF(COUNTA(Y6776:DP6779)=0,"01.01.1900",IF(ISERROR(HLOOKUP(U6779,Y6779:DP6779,1,FALSE)),"01.01.1900",INDEX(Y6776:DP6776,MATCH(U6777&amp;U6779,Y6777:DP6777&amp;Y6779:DP6779,0))))</f>
        <v>01.01.1900</v>
      </c>
      <c r="V6776" s="81" t="str">
        <f t="shared" ref="V6776" si="17949">IF(COUNTA(Y6776:DP6779)=0,"01.01.1900",_xlfn.MAXIFS(Y6776:DP6776,Y6779:DP6779,V6779))</f>
        <v>01.01.1900</v>
      </c>
      <c r="W6776" s="82"/>
      <c r="X6776" s="106"/>
    </row>
    <row r="6777" spans="2:26">
      <c r="B6777" s="83"/>
      <c r="C6777" s="84"/>
      <c r="D6777" s="83"/>
      <c r="E6777" s="83"/>
      <c r="F6777" s="83"/>
      <c r="G6777" s="83"/>
      <c r="H6777" s="83"/>
      <c r="I6777" s="83"/>
      <c r="J6777" s="83"/>
      <c r="K6777" s="83"/>
      <c r="L6777" s="83"/>
      <c r="M6777" s="83"/>
      <c r="N6777" s="83"/>
      <c r="O6777" s="83"/>
      <c r="P6777" s="84"/>
      <c r="Q6777" s="217"/>
      <c r="R6777" s="85">
        <f t="shared" ref="R6777" si="17950">IF(COUNTA(Y6776:DP6779)=0,0,MIN(Y6777:DP6777))</f>
        <v>0</v>
      </c>
      <c r="S6777" s="86">
        <f t="shared" ref="S6777" si="17951">IF(COUNTA(Y6776:DP6779)=0,0,HLOOKUP(S6776,Y6776:DP6779,2,FALSE))</f>
        <v>0</v>
      </c>
      <c r="T6777" s="87">
        <f t="shared" ref="T6777" si="17952">IF(COUNTA(Y6776:DP6779)=0,0,AVERAGE(Y6777:DP6777))</f>
        <v>0</v>
      </c>
      <c r="U6777" s="88">
        <f t="shared" ref="U6777" si="17953">IF(COUNTA(Y6776:DP6779)=0,0,_xlfn.MINIFS(Y6777:DP6777,Y6779:DP6779,U6779))</f>
        <v>0</v>
      </c>
      <c r="V6777" s="89">
        <f t="array" ref="V6777">IF(COUNTA(Y6776:DP6779)=0,0,IF(ISERROR(HLOOKUP(V6779,Y6779:DP6779,1,FALSE)),0,INDEX(Y6777:DP6777,MATCH(V6776&amp;V6779,Y6776:DP6776&amp;Y6779:DP6779,0))))</f>
        <v>0</v>
      </c>
      <c r="W6777" s="90">
        <f t="array" ref="W6777">IF(COUNTA(Y6776:DP6779)=0,0,IF(ISERROR(HLOOKUP(W6779,Y6779:DP6779,1,FALSE)),0,AVERAGEIF(Y6779:DP6779,$W6779,Y6777:DP6777)))</f>
        <v>0</v>
      </c>
      <c r="X6777" s="107"/>
    </row>
    <row r="6778" spans="2:26">
      <c r="B6778" s="83"/>
      <c r="C6778" s="84"/>
      <c r="D6778" s="83"/>
      <c r="E6778" s="83"/>
      <c r="F6778" s="83"/>
      <c r="G6778" s="83"/>
      <c r="H6778" s="83"/>
      <c r="I6778" s="83"/>
      <c r="J6778" s="83"/>
      <c r="K6778" s="83"/>
      <c r="L6778" s="83"/>
      <c r="M6778" s="83"/>
      <c r="N6778" s="83"/>
      <c r="O6778" s="83"/>
      <c r="P6778" s="84"/>
      <c r="Q6778" s="217"/>
      <c r="R6778" s="91">
        <f t="shared" ref="R6778" si="17954">IF(COUNTA(Y6776:DP6779)=0,0,HLOOKUP(R6777,Y6777:DP6779,2,FALSE))</f>
        <v>0</v>
      </c>
      <c r="S6778" s="92">
        <f t="shared" ref="S6778" si="17955">IF(COUNTA(Y6776:DP6779)=0,0,HLOOKUP(S6776,Y6776:DP6779,3,FALSE))</f>
        <v>0</v>
      </c>
      <c r="T6778" s="93"/>
      <c r="U6778" s="94">
        <f t="array" ref="U6778">IF(COUNTA(Y6776:DP6779)=0,0,IF(ISERROR(HLOOKUP(U6779,Y6779:DP6779,1,FALSE)),0,INDEX(Y6778:DP6778,MATCH(U6777&amp;U6779,Y6777:DP6777&amp;Y6779:DP6779,0))))</f>
        <v>0</v>
      </c>
      <c r="V6778" s="94">
        <f t="array" ref="V6778">IF(COUNTA(Y6776:DP6779)=0,0,IF(ISERROR(HLOOKUP(V6779,Y6779:DP6779,1,FALSE)),0,INDEX(Y6778:DP6778,MATCH(V6777&amp;V6779,Y6777:DP6777&amp;Y6779:DP6779,0))))</f>
        <v>0</v>
      </c>
      <c r="W6778" s="95"/>
      <c r="X6778" s="108"/>
    </row>
    <row r="6779" spans="2:26" ht="13.9" thickBot="1">
      <c r="B6779" s="96"/>
      <c r="C6779" s="97"/>
      <c r="D6779" s="96"/>
      <c r="E6779" s="96"/>
      <c r="F6779" s="96"/>
      <c r="G6779" s="96"/>
      <c r="H6779" s="96"/>
      <c r="I6779" s="96"/>
      <c r="J6779" s="96"/>
      <c r="K6779" s="96"/>
      <c r="L6779" s="96"/>
      <c r="M6779" s="96"/>
      <c r="N6779" s="96"/>
      <c r="O6779" s="96"/>
      <c r="P6779" s="97"/>
      <c r="Q6779" s="218"/>
      <c r="R6779" s="98" t="str">
        <f t="shared" ref="R6779" si="17956">IF(COUNTA(Y6776:DP6779)=0,"none",HLOOKUP(R6777,Y6777:DP6779,3,FALSE))</f>
        <v>none</v>
      </c>
      <c r="S6779" s="99" t="str">
        <f t="shared" ref="S6779" si="17957">IF(COUNTA(Y6776:DP6779)=0,"none",HLOOKUP(S6776,Y6776:DP6779,4,FALSE))</f>
        <v>none</v>
      </c>
      <c r="T6779" s="100"/>
      <c r="U6779" s="100" t="str">
        <f t="array" ref="U6779">IF(COUNTA(Y6776:DP6779)=0,"none",IF($U$2="WAHR",$W$3,Abfrage!$F$4))</f>
        <v>none</v>
      </c>
      <c r="V6779" s="100" t="str">
        <f t="array" ref="V6779">IF(COUNTA(Y6776:DP6779)=0,"none",IF($U$2="WAHR",$W$3,Abfrage!$F$4))</f>
        <v>none</v>
      </c>
      <c r="W6779" s="100" t="str">
        <f t="array" ref="W6779">IF(COUNTA(Y6776:DP6779)=0,"none",IF($U$2="WAHR",$W$3,Abfrage!$F$4))</f>
        <v>none</v>
      </c>
      <c r="X6779" s="109"/>
    </row>
    <row r="6780" spans="2:26">
      <c r="B6780" s="75" t="s">
        <v>4150</v>
      </c>
      <c r="C6780" s="76">
        <v>1000420764</v>
      </c>
      <c r="D6780" s="75" t="s">
        <v>95</v>
      </c>
      <c r="E6780" s="75" t="s">
        <v>96</v>
      </c>
      <c r="F6780" s="75" t="s">
        <v>97</v>
      </c>
      <c r="G6780" s="75" t="s">
        <v>4151</v>
      </c>
      <c r="H6780" s="75" t="e">
        <v>#N/A</v>
      </c>
      <c r="I6780" s="75" t="s">
        <v>1035</v>
      </c>
      <c r="J6780" s="75" t="s">
        <v>4152</v>
      </c>
      <c r="K6780" s="75" t="s">
        <v>306</v>
      </c>
      <c r="L6780" s="75" t="s">
        <v>306</v>
      </c>
      <c r="M6780" s="75" t="s">
        <v>313</v>
      </c>
      <c r="N6780" s="75" t="s">
        <v>348</v>
      </c>
      <c r="O6780" s="75" t="s">
        <v>315</v>
      </c>
      <c r="P6780" s="76" t="s">
        <v>306</v>
      </c>
      <c r="Q6780" s="216"/>
      <c r="R6780" s="77" t="str">
        <f t="shared" ref="R6780" si="17958">IF(COUNTA(Y6780:DP6783)=0,"01.01.1900",INDEX(Y6780:DP6780,MATCH(R6781,Y6781:DP6781,0)))</f>
        <v>01.01.1900</v>
      </c>
      <c r="S6780" s="78" t="str">
        <f t="shared" ref="S6780" si="17959">IF(COUNTA(Y6780:DP6783)=0,"01.01.1900",MAX(Y6780:DP6780))</f>
        <v>01.01.1900</v>
      </c>
      <c r="T6780" s="79"/>
      <c r="U6780" s="80" t="str">
        <f t="array" ref="U6780">IF(COUNTA(Y6780:DP6783)=0,"01.01.1900",IF(ISERROR(HLOOKUP(U6783,Y6783:DP6783,1,FALSE)),"01.01.1900",INDEX(Y6780:DP6780,MATCH(U6781&amp;U6783,Y6781:DP6781&amp;Y6783:DP6783,0))))</f>
        <v>01.01.1900</v>
      </c>
      <c r="V6780" s="81" t="str">
        <f t="shared" ref="V6780" si="17960">IF(COUNTA(Y6780:DP6783)=0,"01.01.1900",_xlfn.MAXIFS(Y6780:DP6780,Y6783:DP6783,V6783))</f>
        <v>01.01.1900</v>
      </c>
      <c r="W6780" s="82"/>
      <c r="X6780" s="106"/>
    </row>
    <row r="6781" spans="2:26">
      <c r="B6781" s="83"/>
      <c r="C6781" s="84"/>
      <c r="D6781" s="83"/>
      <c r="E6781" s="83"/>
      <c r="F6781" s="83"/>
      <c r="G6781" s="83"/>
      <c r="H6781" s="83"/>
      <c r="I6781" s="83"/>
      <c r="J6781" s="83"/>
      <c r="K6781" s="83"/>
      <c r="L6781" s="83"/>
      <c r="M6781" s="83"/>
      <c r="N6781" s="83"/>
      <c r="O6781" s="83"/>
      <c r="P6781" s="84"/>
      <c r="Q6781" s="217"/>
      <c r="R6781" s="85">
        <f t="shared" ref="R6781" si="17961">IF(COUNTA(Y6780:DP6783)=0,0,MIN(Y6781:DP6781))</f>
        <v>0</v>
      </c>
      <c r="S6781" s="86">
        <f t="shared" ref="S6781" si="17962">IF(COUNTA(Y6780:DP6783)=0,0,HLOOKUP(S6780,Y6780:DP6783,2,FALSE))</f>
        <v>0</v>
      </c>
      <c r="T6781" s="87">
        <f t="shared" ref="T6781" si="17963">IF(COUNTA(Y6780:DP6783)=0,0,AVERAGE(Y6781:DP6781))</f>
        <v>0</v>
      </c>
      <c r="U6781" s="88">
        <f t="shared" ref="U6781" si="17964">IF(COUNTA(Y6780:DP6783)=0,0,_xlfn.MINIFS(Y6781:DP6781,Y6783:DP6783,U6783))</f>
        <v>0</v>
      </c>
      <c r="V6781" s="89">
        <f t="array" ref="V6781">IF(COUNTA(Y6780:DP6783)=0,0,IF(ISERROR(HLOOKUP(V6783,Y6783:DP6783,1,FALSE)),0,INDEX(Y6781:DP6781,MATCH(V6780&amp;V6783,Y6780:DP6780&amp;Y6783:DP6783,0))))</f>
        <v>0</v>
      </c>
      <c r="W6781" s="90">
        <f t="array" ref="W6781">IF(COUNTA(Y6780:DP6783)=0,0,IF(ISERROR(HLOOKUP(W6783,Y6783:DP6783,1,FALSE)),0,AVERAGEIF(Y6783:DP6783,$W6783,Y6781:DP6781)))</f>
        <v>0</v>
      </c>
      <c r="X6781" s="107"/>
    </row>
    <row r="6782" spans="2:26">
      <c r="B6782" s="83"/>
      <c r="C6782" s="84"/>
      <c r="D6782" s="83"/>
      <c r="E6782" s="83"/>
      <c r="F6782" s="83"/>
      <c r="G6782" s="83"/>
      <c r="H6782" s="83"/>
      <c r="I6782" s="83"/>
      <c r="J6782" s="83"/>
      <c r="K6782" s="83"/>
      <c r="L6782" s="83"/>
      <c r="M6782" s="83"/>
      <c r="N6782" s="83"/>
      <c r="O6782" s="83"/>
      <c r="P6782" s="84"/>
      <c r="Q6782" s="217"/>
      <c r="R6782" s="91">
        <f t="shared" ref="R6782" si="17965">IF(COUNTA(Y6780:DP6783)=0,0,HLOOKUP(R6781,Y6781:DP6783,2,FALSE))</f>
        <v>0</v>
      </c>
      <c r="S6782" s="92">
        <f t="shared" ref="S6782" si="17966">IF(COUNTA(Y6780:DP6783)=0,0,HLOOKUP(S6780,Y6780:DP6783,3,FALSE))</f>
        <v>0</v>
      </c>
      <c r="T6782" s="93"/>
      <c r="U6782" s="94">
        <f t="array" ref="U6782">IF(COUNTA(Y6780:DP6783)=0,0,IF(ISERROR(HLOOKUP(U6783,Y6783:DP6783,1,FALSE)),0,INDEX(Y6782:DP6782,MATCH(U6781&amp;U6783,Y6781:DP6781&amp;Y6783:DP6783,0))))</f>
        <v>0</v>
      </c>
      <c r="V6782" s="94">
        <f t="array" ref="V6782">IF(COUNTA(Y6780:DP6783)=0,0,IF(ISERROR(HLOOKUP(V6783,Y6783:DP6783,1,FALSE)),0,INDEX(Y6782:DP6782,MATCH(V6781&amp;V6783,Y6781:DP6781&amp;Y6783:DP6783,0))))</f>
        <v>0</v>
      </c>
      <c r="W6782" s="95"/>
      <c r="X6782" s="108"/>
    </row>
    <row r="6783" spans="2:26" ht="13.9" thickBot="1">
      <c r="B6783" s="96"/>
      <c r="C6783" s="97"/>
      <c r="D6783" s="96"/>
      <c r="E6783" s="96"/>
      <c r="F6783" s="96"/>
      <c r="G6783" s="96"/>
      <c r="H6783" s="96"/>
      <c r="I6783" s="96"/>
      <c r="J6783" s="96"/>
      <c r="K6783" s="96"/>
      <c r="L6783" s="96"/>
      <c r="M6783" s="96"/>
      <c r="N6783" s="96"/>
      <c r="O6783" s="96"/>
      <c r="P6783" s="97"/>
      <c r="Q6783" s="218"/>
      <c r="R6783" s="98" t="str">
        <f t="shared" ref="R6783" si="17967">IF(COUNTA(Y6780:DP6783)=0,"none",HLOOKUP(R6781,Y6781:DP6783,3,FALSE))</f>
        <v>none</v>
      </c>
      <c r="S6783" s="99" t="str">
        <f t="shared" ref="S6783" si="17968">IF(COUNTA(Y6780:DP6783)=0,"none",HLOOKUP(S6780,Y6780:DP6783,4,FALSE))</f>
        <v>none</v>
      </c>
      <c r="T6783" s="100"/>
      <c r="U6783" s="100" t="str">
        <f t="array" ref="U6783">IF(COUNTA(Y6780:DP6783)=0,"none",IF($U$2="WAHR",$W$3,Abfrage!$F$4))</f>
        <v>none</v>
      </c>
      <c r="V6783" s="100" t="str">
        <f t="array" ref="V6783">IF(COUNTA(Y6780:DP6783)=0,"none",IF($U$2="WAHR",$W$3,Abfrage!$F$4))</f>
        <v>none</v>
      </c>
      <c r="W6783" s="100" t="str">
        <f t="array" ref="W6783">IF(COUNTA(Y6780:DP6783)=0,"none",IF($U$2="WAHR",$W$3,Abfrage!$F$4))</f>
        <v>none</v>
      </c>
      <c r="X6783" s="109"/>
    </row>
    <row r="6784" spans="2:26">
      <c r="B6784" s="75" t="s">
        <v>4153</v>
      </c>
      <c r="C6784" s="76">
        <v>1000420765</v>
      </c>
      <c r="D6784" s="75" t="s">
        <v>95</v>
      </c>
      <c r="E6784" s="75" t="s">
        <v>148</v>
      </c>
      <c r="F6784" s="75" t="s">
        <v>96</v>
      </c>
      <c r="G6784" s="75" t="s">
        <v>96</v>
      </c>
      <c r="H6784" s="75" t="e">
        <v>#N/A</v>
      </c>
      <c r="I6784" s="75" t="s">
        <v>1035</v>
      </c>
      <c r="J6784" s="75" t="s">
        <v>4154</v>
      </c>
      <c r="K6784" s="75" t="s">
        <v>325</v>
      </c>
      <c r="L6784" s="75" t="s">
        <v>523</v>
      </c>
      <c r="M6784" s="75" t="s">
        <v>313</v>
      </c>
      <c r="N6784" s="75" t="s">
        <v>327</v>
      </c>
      <c r="O6784" s="75" t="s">
        <v>306</v>
      </c>
      <c r="P6784" s="76" t="s">
        <v>306</v>
      </c>
      <c r="Q6784" s="216"/>
      <c r="R6784" s="77" t="str">
        <f t="shared" ref="R6784" si="17969">IF(COUNTA(Y6784:DP6787)=0,"01.01.1900",INDEX(Y6784:DP6784,MATCH(R6785,Y6785:DP6785,0)))</f>
        <v>01.01.1900</v>
      </c>
      <c r="S6784" s="78" t="str">
        <f t="shared" ref="S6784" si="17970">IF(COUNTA(Y6784:DP6787)=0,"01.01.1900",MAX(Y6784:DP6784))</f>
        <v>01.01.1900</v>
      </c>
      <c r="T6784" s="79"/>
      <c r="U6784" s="80" t="str">
        <f t="array" ref="U6784">IF(COUNTA(Y6784:DP6787)=0,"01.01.1900",IF(ISERROR(HLOOKUP(U6787,Y6787:DP6787,1,FALSE)),"01.01.1900",INDEX(Y6784:DP6784,MATCH(U6785&amp;U6787,Y6785:DP6785&amp;Y6787:DP6787,0))))</f>
        <v>01.01.1900</v>
      </c>
      <c r="V6784" s="81" t="str">
        <f t="shared" ref="V6784" si="17971">IF(COUNTA(Y6784:DP6787)=0,"01.01.1900",_xlfn.MAXIFS(Y6784:DP6784,Y6787:DP6787,V6787))</f>
        <v>01.01.1900</v>
      </c>
      <c r="W6784" s="82"/>
      <c r="X6784" s="106"/>
    </row>
    <row r="6785" spans="2:26">
      <c r="B6785" s="83"/>
      <c r="C6785" s="84"/>
      <c r="D6785" s="83"/>
      <c r="E6785" s="83"/>
      <c r="F6785" s="83"/>
      <c r="G6785" s="83"/>
      <c r="H6785" s="83"/>
      <c r="I6785" s="83"/>
      <c r="J6785" s="83"/>
      <c r="K6785" s="83"/>
      <c r="L6785" s="83"/>
      <c r="M6785" s="83"/>
      <c r="N6785" s="83"/>
      <c r="O6785" s="83"/>
      <c r="P6785" s="84"/>
      <c r="Q6785" s="217"/>
      <c r="R6785" s="85">
        <f t="shared" ref="R6785" si="17972">IF(COUNTA(Y6784:DP6787)=0,0,MIN(Y6785:DP6785))</f>
        <v>0</v>
      </c>
      <c r="S6785" s="86">
        <f t="shared" ref="S6785" si="17973">IF(COUNTA(Y6784:DP6787)=0,0,HLOOKUP(S6784,Y6784:DP6787,2,FALSE))</f>
        <v>0</v>
      </c>
      <c r="T6785" s="87">
        <f t="shared" ref="T6785" si="17974">IF(COUNTA(Y6784:DP6787)=0,0,AVERAGE(Y6785:DP6785))</f>
        <v>0</v>
      </c>
      <c r="U6785" s="88">
        <f t="shared" ref="U6785" si="17975">IF(COUNTA(Y6784:DP6787)=0,0,_xlfn.MINIFS(Y6785:DP6785,Y6787:DP6787,U6787))</f>
        <v>0</v>
      </c>
      <c r="V6785" s="89">
        <f t="array" ref="V6785">IF(COUNTA(Y6784:DP6787)=0,0,IF(ISERROR(HLOOKUP(V6787,Y6787:DP6787,1,FALSE)),0,INDEX(Y6785:DP6785,MATCH(V6784&amp;V6787,Y6784:DP6784&amp;Y6787:DP6787,0))))</f>
        <v>0</v>
      </c>
      <c r="W6785" s="90">
        <f t="array" ref="W6785">IF(COUNTA(Y6784:DP6787)=0,0,IF(ISERROR(HLOOKUP(W6787,Y6787:DP6787,1,FALSE)),0,AVERAGEIF(Y6787:DP6787,$W6787,Y6785:DP6785)))</f>
        <v>0</v>
      </c>
      <c r="X6785" s="107"/>
    </row>
    <row r="6786" spans="2:26">
      <c r="B6786" s="83"/>
      <c r="C6786" s="84"/>
      <c r="D6786" s="83"/>
      <c r="E6786" s="83"/>
      <c r="F6786" s="83"/>
      <c r="G6786" s="83"/>
      <c r="H6786" s="83"/>
      <c r="I6786" s="83"/>
      <c r="J6786" s="83"/>
      <c r="K6786" s="83"/>
      <c r="L6786" s="83"/>
      <c r="M6786" s="83"/>
      <c r="N6786" s="83"/>
      <c r="O6786" s="83"/>
      <c r="P6786" s="84"/>
      <c r="Q6786" s="217"/>
      <c r="R6786" s="91">
        <f t="shared" ref="R6786" si="17976">IF(COUNTA(Y6784:DP6787)=0,0,HLOOKUP(R6785,Y6785:DP6787,2,FALSE))</f>
        <v>0</v>
      </c>
      <c r="S6786" s="92">
        <f t="shared" ref="S6786" si="17977">IF(COUNTA(Y6784:DP6787)=0,0,HLOOKUP(S6784,Y6784:DP6787,3,FALSE))</f>
        <v>0</v>
      </c>
      <c r="T6786" s="93"/>
      <c r="U6786" s="94">
        <f t="array" ref="U6786">IF(COUNTA(Y6784:DP6787)=0,0,IF(ISERROR(HLOOKUP(U6787,Y6787:DP6787,1,FALSE)),0,INDEX(Y6786:DP6786,MATCH(U6785&amp;U6787,Y6785:DP6785&amp;Y6787:DP6787,0))))</f>
        <v>0</v>
      </c>
      <c r="V6786" s="94">
        <f t="array" ref="V6786">IF(COUNTA(Y6784:DP6787)=0,0,IF(ISERROR(HLOOKUP(V6787,Y6787:DP6787,1,FALSE)),0,INDEX(Y6786:DP6786,MATCH(V6785&amp;V6787,Y6785:DP6785&amp;Y6787:DP6787,0))))</f>
        <v>0</v>
      </c>
      <c r="W6786" s="95"/>
      <c r="X6786" s="108"/>
    </row>
    <row r="6787" spans="2:26" ht="13.9" thickBot="1">
      <c r="B6787" s="96"/>
      <c r="C6787" s="97"/>
      <c r="D6787" s="96"/>
      <c r="E6787" s="96"/>
      <c r="F6787" s="96"/>
      <c r="G6787" s="96"/>
      <c r="H6787" s="96"/>
      <c r="I6787" s="96"/>
      <c r="J6787" s="96"/>
      <c r="K6787" s="96"/>
      <c r="L6787" s="96"/>
      <c r="M6787" s="96"/>
      <c r="N6787" s="96"/>
      <c r="O6787" s="96"/>
      <c r="P6787" s="97"/>
      <c r="Q6787" s="218"/>
      <c r="R6787" s="98" t="str">
        <f t="shared" ref="R6787" si="17978">IF(COUNTA(Y6784:DP6787)=0,"none",HLOOKUP(R6785,Y6785:DP6787,3,FALSE))</f>
        <v>none</v>
      </c>
      <c r="S6787" s="99" t="str">
        <f t="shared" ref="S6787" si="17979">IF(COUNTA(Y6784:DP6787)=0,"none",HLOOKUP(S6784,Y6784:DP6787,4,FALSE))</f>
        <v>none</v>
      </c>
      <c r="T6787" s="100"/>
      <c r="U6787" s="100" t="str">
        <f t="array" ref="U6787">IF(COUNTA(Y6784:DP6787)=0,"none",IF($U$2="WAHR",$W$3,Abfrage!$F$4))</f>
        <v>none</v>
      </c>
      <c r="V6787" s="100" t="str">
        <f t="array" ref="V6787">IF(COUNTA(Y6784:DP6787)=0,"none",IF($U$2="WAHR",$W$3,Abfrage!$F$4))</f>
        <v>none</v>
      </c>
      <c r="W6787" s="100" t="str">
        <f t="array" ref="W6787">IF(COUNTA(Y6784:DP6787)=0,"none",IF($U$2="WAHR",$W$3,Abfrage!$F$4))</f>
        <v>none</v>
      </c>
      <c r="X6787" s="109"/>
    </row>
    <row r="6788" spans="2:26">
      <c r="B6788" s="75" t="s">
        <v>4155</v>
      </c>
      <c r="C6788" s="76">
        <v>1000420698</v>
      </c>
      <c r="D6788" s="75" t="s">
        <v>95</v>
      </c>
      <c r="E6788" s="75" t="s">
        <v>148</v>
      </c>
      <c r="F6788" s="75" t="s">
        <v>175</v>
      </c>
      <c r="G6788" s="75" t="s">
        <v>175</v>
      </c>
      <c r="H6788" s="75">
        <v>0</v>
      </c>
      <c r="I6788" s="75" t="s">
        <v>1035</v>
      </c>
      <c r="J6788" s="75" t="s">
        <v>4156</v>
      </c>
      <c r="K6788" s="75" t="s">
        <v>326</v>
      </c>
      <c r="L6788" s="75" t="s">
        <v>4157</v>
      </c>
      <c r="M6788" s="75" t="s">
        <v>307</v>
      </c>
      <c r="N6788" s="75" t="s">
        <v>327</v>
      </c>
      <c r="O6788" s="75" t="s">
        <v>306</v>
      </c>
      <c r="P6788" s="76" t="s">
        <v>306</v>
      </c>
      <c r="Q6788" s="216"/>
      <c r="R6788" s="77">
        <f t="shared" ref="R6788" si="17980">IF(COUNTA(Y6788:DP6791)=0,"01.01.1900",INDEX(Y6788:DP6788,MATCH(R6789,Y6789:DP6789,0)))</f>
        <v>44677</v>
      </c>
      <c r="S6788" s="78">
        <f t="shared" ref="S6788" si="17981">IF(COUNTA(Y6788:DP6791)=0,"01.01.1900",MAX(Y6788:DP6788))</f>
        <v>44677</v>
      </c>
      <c r="T6788" s="79"/>
      <c r="U6788" s="80" t="str">
        <f t="array" ref="U6788">IF(COUNTA(Y6788:DP6791)=0,"01.01.1900",IF(ISERROR(HLOOKUP(U6791,Y6791:DP6791,1,FALSE)),"01.01.1900",INDEX(Y6788:DP6788,MATCH(U6789&amp;U6791,Y6789:DP6789&amp;Y6791:DP6791,0))))</f>
        <v>01.01.1900</v>
      </c>
      <c r="V6788" s="81">
        <f t="shared" ref="V6788" si="17982">IF(COUNTA(Y6788:DP6791)=0,"01.01.1900",_xlfn.MAXIFS(Y6788:DP6788,Y6791:DP6791,V6791))</f>
        <v>0</v>
      </c>
      <c r="W6788" s="82"/>
      <c r="X6788" s="106"/>
      <c r="Y6788" s="141">
        <v>44677</v>
      </c>
      <c r="Z6788" s="141">
        <v>44677</v>
      </c>
    </row>
    <row r="6789" spans="2:26">
      <c r="B6789" s="83"/>
      <c r="C6789" s="84"/>
      <c r="D6789" s="83"/>
      <c r="E6789" s="83"/>
      <c r="F6789" s="83"/>
      <c r="G6789" s="83"/>
      <c r="H6789" s="83"/>
      <c r="I6789" s="83"/>
      <c r="J6789" s="83"/>
      <c r="K6789" s="83"/>
      <c r="L6789" s="83"/>
      <c r="M6789" s="83"/>
      <c r="N6789" s="83"/>
      <c r="O6789" s="83"/>
      <c r="P6789" s="84"/>
      <c r="Q6789" s="217"/>
      <c r="R6789" s="85">
        <f t="shared" ref="R6789" si="17983">IF(COUNTA(Y6788:DP6791)=0,0,MIN(Y6789:DP6789))</f>
        <v>0.21249999999999999</v>
      </c>
      <c r="S6789" s="86">
        <f t="shared" ref="S6789" si="17984">IF(COUNTA(Y6788:DP6791)=0,0,HLOOKUP(S6788,Y6788:DP6791,2,FALSE))</f>
        <v>0.21249999999999999</v>
      </c>
      <c r="T6789" s="87">
        <f t="shared" ref="T6789" si="17985">IF(COUNTA(Y6788:DP6791)=0,0,AVERAGE(Y6789:DP6789))</f>
        <v>0.21249999999999999</v>
      </c>
      <c r="U6789" s="88">
        <f t="shared" ref="U6789" si="17986">IF(COUNTA(Y6788:DP6791)=0,0,_xlfn.MINIFS(Y6789:DP6789,Y6791:DP6791,U6791))</f>
        <v>0</v>
      </c>
      <c r="V6789" s="89">
        <f t="array" ref="V6789">IF(COUNTA(Y6788:DP6791)=0,0,IF(ISERROR(HLOOKUP(V6791,Y6791:DP6791,1,FALSE)),0,INDEX(Y6789:DP6789,MATCH(V6788&amp;V6791,Y6788:DP6788&amp;Y6791:DP6791,0))))</f>
        <v>0</v>
      </c>
      <c r="W6789" s="90">
        <f t="array" ref="W6789">IF(COUNTA(Y6788:DP6791)=0,0,IF(ISERROR(HLOOKUP(W6791,Y6791:DP6791,1,FALSE)),0,AVERAGEIF(Y6791:DP6791,$W6791,Y6789:DP6789)))</f>
        <v>0</v>
      </c>
      <c r="X6789" s="107"/>
      <c r="Y6789" s="142">
        <v>0.21249999999999999</v>
      </c>
      <c r="Z6789" s="142">
        <v>0.21249999999999999</v>
      </c>
    </row>
    <row r="6790" spans="2:26">
      <c r="B6790" s="83"/>
      <c r="C6790" s="84"/>
      <c r="D6790" s="83"/>
      <c r="E6790" s="83"/>
      <c r="F6790" s="83"/>
      <c r="G6790" s="83"/>
      <c r="H6790" s="83"/>
      <c r="I6790" s="83"/>
      <c r="J6790" s="83"/>
      <c r="K6790" s="83"/>
      <c r="L6790" s="83"/>
      <c r="M6790" s="83"/>
      <c r="N6790" s="83"/>
      <c r="O6790" s="83"/>
      <c r="P6790" s="84"/>
      <c r="Q6790" s="217"/>
      <c r="R6790" s="91">
        <f t="shared" ref="R6790" si="17987">IF(COUNTA(Y6788:DP6791)=0,0,HLOOKUP(R6789,Y6789:DP6791,2,FALSE))</f>
        <v>1000</v>
      </c>
      <c r="S6790" s="92">
        <f t="shared" ref="S6790" si="17988">IF(COUNTA(Y6788:DP6791)=0,0,HLOOKUP(S6788,Y6788:DP6791,3,FALSE))</f>
        <v>1000</v>
      </c>
      <c r="T6790" s="93"/>
      <c r="U6790" s="94">
        <f t="array" ref="U6790">IF(COUNTA(Y6788:DP6791)=0,0,IF(ISERROR(HLOOKUP(U6791,Y6791:DP6791,1,FALSE)),0,INDEX(Y6790:DP6790,MATCH(U6789&amp;U6791,Y6789:DP6789&amp;Y6791:DP6791,0))))</f>
        <v>0</v>
      </c>
      <c r="V6790" s="94">
        <f t="array" ref="V6790">IF(COUNTA(Y6788:DP6791)=0,0,IF(ISERROR(HLOOKUP(V6791,Y6791:DP6791,1,FALSE)),0,INDEX(Y6790:DP6790,MATCH(V6789&amp;V6791,Y6789:DP6789&amp;Y6791:DP6791,0))))</f>
        <v>0</v>
      </c>
      <c r="W6790" s="95"/>
      <c r="X6790" s="108"/>
      <c r="Y6790" s="143">
        <v>1000</v>
      </c>
      <c r="Z6790" s="143">
        <v>1000</v>
      </c>
    </row>
    <row r="6791" spans="2:26" ht="13.9" thickBot="1">
      <c r="B6791" s="96"/>
      <c r="C6791" s="97"/>
      <c r="D6791" s="96"/>
      <c r="E6791" s="96"/>
      <c r="F6791" s="96"/>
      <c r="G6791" s="96"/>
      <c r="H6791" s="96"/>
      <c r="I6791" s="96"/>
      <c r="J6791" s="96"/>
      <c r="K6791" s="96"/>
      <c r="L6791" s="96"/>
      <c r="M6791" s="96"/>
      <c r="N6791" s="96"/>
      <c r="O6791" s="96"/>
      <c r="P6791" s="97"/>
      <c r="Q6791" s="218"/>
      <c r="R6791" s="98" t="str">
        <f t="shared" ref="R6791" si="17989">IF(COUNTA(Y6788:DP6791)=0,"none",HLOOKUP(R6789,Y6789:DP6791,3,FALSE))</f>
        <v>www (-15%)</v>
      </c>
      <c r="S6791" s="99" t="str">
        <f t="shared" ref="S6791" si="17990">IF(COUNTA(Y6788:DP6791)=0,"none",HLOOKUP(S6788,Y6788:DP6791,4,FALSE))</f>
        <v>www (-15%)</v>
      </c>
      <c r="T6791" s="100"/>
      <c r="U6791" s="100">
        <f t="array" ref="U6791">IF(COUNTA(Y6788:DP6791)=0,"none",IF($U$2="WAHR",$W$3,Abfrage!$F$4))</f>
        <v>0</v>
      </c>
      <c r="V6791" s="100">
        <f t="array" ref="V6791">IF(COUNTA(Y6788:DP6791)=0,"none",IF($U$2="WAHR",$W$3,Abfrage!$F$4))</f>
        <v>0</v>
      </c>
      <c r="W6791" s="100">
        <f t="array" ref="W6791">IF(COUNTA(Y6788:DP6791)=0,"none",IF($U$2="WAHR",$W$3,Abfrage!$F$4))</f>
        <v>0</v>
      </c>
      <c r="X6791" s="109"/>
      <c r="Y6791" s="144" t="s">
        <v>354</v>
      </c>
      <c r="Z6791" s="144" t="s">
        <v>47</v>
      </c>
    </row>
    <row r="6792" spans="2:26">
      <c r="B6792" s="75" t="s">
        <v>4158</v>
      </c>
      <c r="C6792" s="76">
        <v>1000420699</v>
      </c>
      <c r="D6792" s="75" t="s">
        <v>95</v>
      </c>
      <c r="E6792" s="75" t="s">
        <v>148</v>
      </c>
      <c r="F6792" s="75" t="s">
        <v>96</v>
      </c>
      <c r="G6792" s="75" t="s">
        <v>96</v>
      </c>
      <c r="H6792" s="75" t="s">
        <v>50</v>
      </c>
      <c r="I6792" s="75" t="s">
        <v>1035</v>
      </c>
      <c r="J6792" s="75" t="s">
        <v>4159</v>
      </c>
      <c r="K6792" s="75" t="s">
        <v>326</v>
      </c>
      <c r="L6792" s="75" t="s">
        <v>4157</v>
      </c>
      <c r="M6792" s="75" t="s">
        <v>313</v>
      </c>
      <c r="N6792" s="75" t="s">
        <v>327</v>
      </c>
      <c r="O6792" s="75" t="s">
        <v>306</v>
      </c>
      <c r="P6792" s="76" t="s">
        <v>306</v>
      </c>
      <c r="Q6792" s="216"/>
      <c r="R6792" s="77">
        <f t="shared" ref="R6792" si="17991">IF(COUNTA(Y6792:DP6795)=0,"01.01.1900",INDEX(Y6792:DP6792,MATCH(R6793,Y6793:DP6793,0)))</f>
        <v>44970</v>
      </c>
      <c r="S6792" s="78">
        <f t="shared" ref="S6792" si="17992">IF(COUNTA(Y6792:DP6795)=0,"01.01.1900",MAX(Y6792:DP6792))</f>
        <v>44970</v>
      </c>
      <c r="T6792" s="79"/>
      <c r="U6792" s="80" t="str">
        <f t="array" ref="U6792">IF(COUNTA(Y6792:DP6795)=0,"01.01.1900",IF(ISERROR(HLOOKUP(U6795,Y6795:DP6795,1,FALSE)),"01.01.1900",INDEX(Y6792:DP6792,MATCH(U6793&amp;U6795,Y6793:DP6793&amp;Y6795:DP6795,0))))</f>
        <v>01.01.1900</v>
      </c>
      <c r="V6792" s="81">
        <f t="shared" ref="V6792" si="17993">IF(COUNTA(Y6792:DP6795)=0,"01.01.1900",_xlfn.MAXIFS(Y6792:DP6792,Y6795:DP6795,V6795))</f>
        <v>0</v>
      </c>
      <c r="W6792" s="82"/>
      <c r="X6792" s="106"/>
      <c r="Y6792" s="141">
        <v>44970</v>
      </c>
      <c r="Z6792" s="141">
        <v>44970</v>
      </c>
    </row>
    <row r="6793" spans="2:26">
      <c r="B6793" s="83"/>
      <c r="C6793" s="84"/>
      <c r="D6793" s="83"/>
      <c r="E6793" s="83"/>
      <c r="F6793" s="83"/>
      <c r="G6793" s="83"/>
      <c r="H6793" s="83"/>
      <c r="I6793" s="83"/>
      <c r="J6793" s="83"/>
      <c r="K6793" s="83"/>
      <c r="L6793" s="83"/>
      <c r="M6793" s="83"/>
      <c r="N6793" s="83"/>
      <c r="O6793" s="83"/>
      <c r="P6793" s="84"/>
      <c r="Q6793" s="217"/>
      <c r="R6793" s="85">
        <f t="shared" ref="R6793" si="17994">IF(COUNTA(Y6792:DP6795)=0,0,MIN(Y6793:DP6793))</f>
        <v>0.14000000000000001</v>
      </c>
      <c r="S6793" s="86">
        <f t="shared" ref="S6793" si="17995">IF(COUNTA(Y6792:DP6795)=0,0,HLOOKUP(S6792,Y6792:DP6795,2,FALSE))</f>
        <v>0.14000000000000001</v>
      </c>
      <c r="T6793" s="87">
        <f t="shared" ref="T6793" si="17996">IF(COUNTA(Y6792:DP6795)=0,0,AVERAGE(Y6793:DP6793))</f>
        <v>0.14000000000000001</v>
      </c>
      <c r="U6793" s="88">
        <f t="shared" ref="U6793" si="17997">IF(COUNTA(Y6792:DP6795)=0,0,_xlfn.MINIFS(Y6793:DP6793,Y6795:DP6795,U6795))</f>
        <v>0</v>
      </c>
      <c r="V6793" s="89">
        <f t="array" ref="V6793">IF(COUNTA(Y6792:DP6795)=0,0,IF(ISERROR(HLOOKUP(V6795,Y6795:DP6795,1,FALSE)),0,INDEX(Y6793:DP6793,MATCH(V6792&amp;V6795,Y6792:DP6792&amp;Y6795:DP6795,0))))</f>
        <v>0</v>
      </c>
      <c r="W6793" s="90">
        <f t="array" ref="W6793">IF(COUNTA(Y6792:DP6795)=0,0,IF(ISERROR(HLOOKUP(W6795,Y6795:DP6795,1,FALSE)),0,AVERAGEIF(Y6795:DP6795,$W6795,Y6793:DP6793)))</f>
        <v>0</v>
      </c>
      <c r="X6793" s="107"/>
      <c r="Y6793" s="142">
        <v>0.14000000000000001</v>
      </c>
      <c r="Z6793" s="142">
        <v>0.14000000000000001</v>
      </c>
    </row>
    <row r="6794" spans="2:26">
      <c r="B6794" s="83"/>
      <c r="C6794" s="84"/>
      <c r="D6794" s="83"/>
      <c r="E6794" s="83"/>
      <c r="F6794" s="83"/>
      <c r="G6794" s="83"/>
      <c r="H6794" s="83"/>
      <c r="I6794" s="83"/>
      <c r="J6794" s="83"/>
      <c r="K6794" s="83"/>
      <c r="L6794" s="83"/>
      <c r="M6794" s="83"/>
      <c r="N6794" s="83"/>
      <c r="O6794" s="83"/>
      <c r="P6794" s="84"/>
      <c r="Q6794" s="217"/>
      <c r="R6794" s="91">
        <f t="shared" ref="R6794" si="17998">IF(COUNTA(Y6792:DP6795)=0,0,HLOOKUP(R6793,Y6793:DP6795,2,FALSE))</f>
        <v>1000</v>
      </c>
      <c r="S6794" s="92">
        <f t="shared" ref="S6794" si="17999">IF(COUNTA(Y6792:DP6795)=0,0,HLOOKUP(S6792,Y6792:DP6795,3,FALSE))</f>
        <v>1000</v>
      </c>
      <c r="T6794" s="93"/>
      <c r="U6794" s="94">
        <f t="array" ref="U6794">IF(COUNTA(Y6792:DP6795)=0,0,IF(ISERROR(HLOOKUP(U6795,Y6795:DP6795,1,FALSE)),0,INDEX(Y6794:DP6794,MATCH(U6793&amp;U6795,Y6793:DP6793&amp;Y6795:DP6795,0))))</f>
        <v>0</v>
      </c>
      <c r="V6794" s="94">
        <f t="array" ref="V6794">IF(COUNTA(Y6792:DP6795)=0,0,IF(ISERROR(HLOOKUP(V6795,Y6795:DP6795,1,FALSE)),0,INDEX(Y6794:DP6794,MATCH(V6793&amp;V6795,Y6793:DP6793&amp;Y6795:DP6795,0))))</f>
        <v>0</v>
      </c>
      <c r="W6794" s="95"/>
      <c r="X6794" s="108"/>
      <c r="Y6794" s="143">
        <v>1000</v>
      </c>
      <c r="Z6794" s="143">
        <v>1000</v>
      </c>
    </row>
    <row r="6795" spans="2:26" ht="13.9" thickBot="1">
      <c r="B6795" s="96"/>
      <c r="C6795" s="97"/>
      <c r="D6795" s="96"/>
      <c r="E6795" s="96"/>
      <c r="F6795" s="96"/>
      <c r="G6795" s="96"/>
      <c r="H6795" s="96"/>
      <c r="I6795" s="96"/>
      <c r="J6795" s="96"/>
      <c r="K6795" s="96"/>
      <c r="L6795" s="96"/>
      <c r="M6795" s="96"/>
      <c r="N6795" s="96"/>
      <c r="O6795" s="96"/>
      <c r="P6795" s="97"/>
      <c r="Q6795" s="218"/>
      <c r="R6795" s="98" t="str">
        <f t="shared" ref="R6795" si="18000">IF(COUNTA(Y6792:DP6795)=0,"none",HLOOKUP(R6793,Y6793:DP6795,3,FALSE))</f>
        <v>www (-30%)</v>
      </c>
      <c r="S6795" s="99" t="str">
        <f t="shared" ref="S6795" si="18001">IF(COUNTA(Y6792:DP6795)=0,"none",HLOOKUP(S6792,Y6792:DP6795,4,FALSE))</f>
        <v>www (-30%)</v>
      </c>
      <c r="T6795" s="100"/>
      <c r="U6795" s="100">
        <f t="array" ref="U6795">IF(COUNTA(Y6792:DP6795)=0,"none",IF($U$2="WAHR",$W$3,Abfrage!$F$4))</f>
        <v>0</v>
      </c>
      <c r="V6795" s="100">
        <f t="array" ref="V6795">IF(COUNTA(Y6792:DP6795)=0,"none",IF($U$2="WAHR",$W$3,Abfrage!$F$4))</f>
        <v>0</v>
      </c>
      <c r="W6795" s="100">
        <f t="array" ref="W6795">IF(COUNTA(Y6792:DP6795)=0,"none",IF($U$2="WAHR",$W$3,Abfrage!$F$4))</f>
        <v>0</v>
      </c>
      <c r="X6795" s="109"/>
      <c r="Y6795" s="144" t="s">
        <v>43</v>
      </c>
      <c r="Z6795" s="144" t="s">
        <v>43</v>
      </c>
    </row>
    <row r="6796" spans="2:26">
      <c r="B6796" s="75" t="s">
        <v>4160</v>
      </c>
      <c r="C6796" s="76">
        <v>1000421293</v>
      </c>
      <c r="D6796" s="75" t="s">
        <v>95</v>
      </c>
      <c r="E6796" s="75" t="s">
        <v>125</v>
      </c>
      <c r="F6796" s="75" t="s">
        <v>501</v>
      </c>
      <c r="G6796" s="75" t="s">
        <v>501</v>
      </c>
      <c r="H6796" s="75" t="e">
        <v>#N/A</v>
      </c>
      <c r="I6796" s="75" t="s">
        <v>51</v>
      </c>
      <c r="J6796" s="75" t="s">
        <v>4161</v>
      </c>
      <c r="K6796" s="75" t="s">
        <v>306</v>
      </c>
      <c r="L6796" s="75" t="s">
        <v>306</v>
      </c>
      <c r="M6796" s="75" t="s">
        <v>306</v>
      </c>
      <c r="N6796" s="75" t="s">
        <v>352</v>
      </c>
      <c r="O6796" s="75" t="s">
        <v>309</v>
      </c>
      <c r="P6796" s="76" t="s">
        <v>306</v>
      </c>
      <c r="Q6796" s="216"/>
      <c r="R6796" s="77" t="str">
        <f t="shared" ref="R6796" si="18002">IF(COUNTA(Y6796:DP6799)=0,"01.01.1900",INDEX(Y6796:DP6796,MATCH(R6797,Y6797:DP6797,0)))</f>
        <v>01.01.1900</v>
      </c>
      <c r="S6796" s="78" t="str">
        <f t="shared" ref="S6796" si="18003">IF(COUNTA(Y6796:DP6799)=0,"01.01.1900",MAX(Y6796:DP6796))</f>
        <v>01.01.1900</v>
      </c>
      <c r="T6796" s="79"/>
      <c r="U6796" s="80" t="str">
        <f t="array" ref="U6796">IF(COUNTA(Y6796:DP6799)=0,"01.01.1900",IF(ISERROR(HLOOKUP(U6799,Y6799:DP6799,1,FALSE)),"01.01.1900",INDEX(Y6796:DP6796,MATCH(U6797&amp;U6799,Y6797:DP6797&amp;Y6799:DP6799,0))))</f>
        <v>01.01.1900</v>
      </c>
      <c r="V6796" s="81" t="str">
        <f t="shared" ref="V6796" si="18004">IF(COUNTA(Y6796:DP6799)=0,"01.01.1900",_xlfn.MAXIFS(Y6796:DP6796,Y6799:DP6799,V6799))</f>
        <v>01.01.1900</v>
      </c>
      <c r="W6796" s="82"/>
      <c r="X6796" s="106"/>
    </row>
    <row r="6797" spans="2:26">
      <c r="B6797" s="83"/>
      <c r="C6797" s="84"/>
      <c r="D6797" s="83"/>
      <c r="E6797" s="83"/>
      <c r="F6797" s="83"/>
      <c r="G6797" s="83"/>
      <c r="H6797" s="83"/>
      <c r="I6797" s="83"/>
      <c r="J6797" s="83"/>
      <c r="K6797" s="83"/>
      <c r="L6797" s="83"/>
      <c r="M6797" s="83"/>
      <c r="N6797" s="83"/>
      <c r="O6797" s="83"/>
      <c r="P6797" s="84"/>
      <c r="Q6797" s="217"/>
      <c r="R6797" s="85">
        <f t="shared" ref="R6797" si="18005">IF(COUNTA(Y6796:DP6799)=0,0,MIN(Y6797:DP6797))</f>
        <v>0</v>
      </c>
      <c r="S6797" s="86">
        <f t="shared" ref="S6797" si="18006">IF(COUNTA(Y6796:DP6799)=0,0,HLOOKUP(S6796,Y6796:DP6799,2,FALSE))</f>
        <v>0</v>
      </c>
      <c r="T6797" s="87">
        <f t="shared" ref="T6797" si="18007">IF(COUNTA(Y6796:DP6799)=0,0,AVERAGE(Y6797:DP6797))</f>
        <v>0</v>
      </c>
      <c r="U6797" s="88">
        <f t="shared" ref="U6797" si="18008">IF(COUNTA(Y6796:DP6799)=0,0,_xlfn.MINIFS(Y6797:DP6797,Y6799:DP6799,U6799))</f>
        <v>0</v>
      </c>
      <c r="V6797" s="89">
        <f t="array" ref="V6797">IF(COUNTA(Y6796:DP6799)=0,0,IF(ISERROR(HLOOKUP(V6799,Y6799:DP6799,1,FALSE)),0,INDEX(Y6797:DP6797,MATCH(V6796&amp;V6799,Y6796:DP6796&amp;Y6799:DP6799,0))))</f>
        <v>0</v>
      </c>
      <c r="W6797" s="90">
        <f t="array" ref="W6797">IF(COUNTA(Y6796:DP6799)=0,0,IF(ISERROR(HLOOKUP(W6799,Y6799:DP6799,1,FALSE)),0,AVERAGEIF(Y6799:DP6799,$W6799,Y6797:DP6797)))</f>
        <v>0</v>
      </c>
      <c r="X6797" s="107"/>
    </row>
    <row r="6798" spans="2:26">
      <c r="B6798" s="83"/>
      <c r="C6798" s="84"/>
      <c r="D6798" s="83"/>
      <c r="E6798" s="83"/>
      <c r="F6798" s="83"/>
      <c r="G6798" s="83"/>
      <c r="H6798" s="83"/>
      <c r="I6798" s="83"/>
      <c r="J6798" s="83"/>
      <c r="K6798" s="83"/>
      <c r="L6798" s="83"/>
      <c r="M6798" s="83"/>
      <c r="N6798" s="83"/>
      <c r="O6798" s="83"/>
      <c r="P6798" s="84"/>
      <c r="Q6798" s="217"/>
      <c r="R6798" s="91">
        <f t="shared" ref="R6798" si="18009">IF(COUNTA(Y6796:DP6799)=0,0,HLOOKUP(R6797,Y6797:DP6799,2,FALSE))</f>
        <v>0</v>
      </c>
      <c r="S6798" s="92">
        <f t="shared" ref="S6798" si="18010">IF(COUNTA(Y6796:DP6799)=0,0,HLOOKUP(S6796,Y6796:DP6799,3,FALSE))</f>
        <v>0</v>
      </c>
      <c r="T6798" s="93"/>
      <c r="U6798" s="94">
        <f t="array" ref="U6798">IF(COUNTA(Y6796:DP6799)=0,0,IF(ISERROR(HLOOKUP(U6799,Y6799:DP6799,1,FALSE)),0,INDEX(Y6798:DP6798,MATCH(U6797&amp;U6799,Y6797:DP6797&amp;Y6799:DP6799,0))))</f>
        <v>0</v>
      </c>
      <c r="V6798" s="94">
        <f t="array" ref="V6798">IF(COUNTA(Y6796:DP6799)=0,0,IF(ISERROR(HLOOKUP(V6799,Y6799:DP6799,1,FALSE)),0,INDEX(Y6798:DP6798,MATCH(V6797&amp;V6799,Y6797:DP6797&amp;Y6799:DP6799,0))))</f>
        <v>0</v>
      </c>
      <c r="W6798" s="95"/>
      <c r="X6798" s="108"/>
    </row>
    <row r="6799" spans="2:26" ht="13.9" thickBot="1">
      <c r="B6799" s="96"/>
      <c r="C6799" s="97"/>
      <c r="D6799" s="96"/>
      <c r="E6799" s="96"/>
      <c r="F6799" s="96"/>
      <c r="G6799" s="96"/>
      <c r="H6799" s="96"/>
      <c r="I6799" s="96"/>
      <c r="J6799" s="96"/>
      <c r="K6799" s="96"/>
      <c r="L6799" s="96"/>
      <c r="M6799" s="96"/>
      <c r="N6799" s="96"/>
      <c r="O6799" s="96"/>
      <c r="P6799" s="97"/>
      <c r="Q6799" s="218"/>
      <c r="R6799" s="98" t="str">
        <f t="shared" ref="R6799" si="18011">IF(COUNTA(Y6796:DP6799)=0,"none",HLOOKUP(R6797,Y6797:DP6799,3,FALSE))</f>
        <v>none</v>
      </c>
      <c r="S6799" s="99" t="str">
        <f t="shared" ref="S6799" si="18012">IF(COUNTA(Y6796:DP6799)=0,"none",HLOOKUP(S6796,Y6796:DP6799,4,FALSE))</f>
        <v>none</v>
      </c>
      <c r="T6799" s="100"/>
      <c r="U6799" s="100" t="str">
        <f t="array" ref="U6799">IF(COUNTA(Y6796:DP6799)=0,"none",IF($U$2="WAHR",$W$3,Abfrage!$F$4))</f>
        <v>none</v>
      </c>
      <c r="V6799" s="100" t="str">
        <f t="array" ref="V6799">IF(COUNTA(Y6796:DP6799)=0,"none",IF($U$2="WAHR",$W$3,Abfrage!$F$4))</f>
        <v>none</v>
      </c>
      <c r="W6799" s="100" t="str">
        <f t="array" ref="W6799">IF(COUNTA(Y6796:DP6799)=0,"none",IF($U$2="WAHR",$W$3,Abfrage!$F$4))</f>
        <v>none</v>
      </c>
      <c r="X6799" s="109"/>
    </row>
    <row r="6800" spans="2:26">
      <c r="B6800" s="75" t="s">
        <v>4162</v>
      </c>
      <c r="C6800" s="76">
        <v>1000421469</v>
      </c>
      <c r="D6800" s="75" t="s">
        <v>95</v>
      </c>
      <c r="E6800" s="75" t="s">
        <v>148</v>
      </c>
      <c r="F6800" s="75" t="s">
        <v>175</v>
      </c>
      <c r="G6800" s="75" t="s">
        <v>175</v>
      </c>
      <c r="H6800" s="75" t="e">
        <v>#N/A</v>
      </c>
      <c r="I6800" s="75" t="s">
        <v>51</v>
      </c>
      <c r="J6800" s="75" t="s">
        <v>4163</v>
      </c>
      <c r="K6800" s="75" t="s">
        <v>321</v>
      </c>
      <c r="L6800" s="75" t="s">
        <v>321</v>
      </c>
      <c r="M6800" s="75" t="s">
        <v>307</v>
      </c>
      <c r="N6800" s="75" t="s">
        <v>327</v>
      </c>
      <c r="O6800" s="75" t="s">
        <v>306</v>
      </c>
      <c r="P6800" s="76" t="s">
        <v>306</v>
      </c>
      <c r="Q6800" s="216"/>
      <c r="R6800" s="77" t="str">
        <f t="shared" ref="R6800" si="18013">IF(COUNTA(Y6800:DP6803)=0,"01.01.1900",INDEX(Y6800:DP6800,MATCH(R6801,Y6801:DP6801,0)))</f>
        <v>01.01.1900</v>
      </c>
      <c r="S6800" s="78" t="str">
        <f t="shared" ref="S6800" si="18014">IF(COUNTA(Y6800:DP6803)=0,"01.01.1900",MAX(Y6800:DP6800))</f>
        <v>01.01.1900</v>
      </c>
      <c r="T6800" s="79"/>
      <c r="U6800" s="80" t="str">
        <f t="array" ref="U6800">IF(COUNTA(Y6800:DP6803)=0,"01.01.1900",IF(ISERROR(HLOOKUP(U6803,Y6803:DP6803,1,FALSE)),"01.01.1900",INDEX(Y6800:DP6800,MATCH(U6801&amp;U6803,Y6801:DP6801&amp;Y6803:DP6803,0))))</f>
        <v>01.01.1900</v>
      </c>
      <c r="V6800" s="81" t="str">
        <f t="shared" ref="V6800" si="18015">IF(COUNTA(Y6800:DP6803)=0,"01.01.1900",_xlfn.MAXIFS(Y6800:DP6800,Y6803:DP6803,V6803))</f>
        <v>01.01.1900</v>
      </c>
      <c r="W6800" s="82"/>
      <c r="X6800" s="106"/>
    </row>
    <row r="6801" spans="2:24">
      <c r="B6801" s="83"/>
      <c r="C6801" s="84"/>
      <c r="D6801" s="83"/>
      <c r="E6801" s="83"/>
      <c r="F6801" s="83"/>
      <c r="G6801" s="83"/>
      <c r="H6801" s="83"/>
      <c r="I6801" s="83"/>
      <c r="J6801" s="83"/>
      <c r="K6801" s="83"/>
      <c r="L6801" s="83"/>
      <c r="M6801" s="83"/>
      <c r="N6801" s="83"/>
      <c r="O6801" s="83"/>
      <c r="P6801" s="84"/>
      <c r="Q6801" s="217"/>
      <c r="R6801" s="85">
        <f t="shared" ref="R6801" si="18016">IF(COUNTA(Y6800:DP6803)=0,0,MIN(Y6801:DP6801))</f>
        <v>0</v>
      </c>
      <c r="S6801" s="86">
        <f t="shared" ref="S6801" si="18017">IF(COUNTA(Y6800:DP6803)=0,0,HLOOKUP(S6800,Y6800:DP6803,2,FALSE))</f>
        <v>0</v>
      </c>
      <c r="T6801" s="87">
        <f t="shared" ref="T6801" si="18018">IF(COUNTA(Y6800:DP6803)=0,0,AVERAGE(Y6801:DP6801))</f>
        <v>0</v>
      </c>
      <c r="U6801" s="88">
        <f t="shared" ref="U6801" si="18019">IF(COUNTA(Y6800:DP6803)=0,0,_xlfn.MINIFS(Y6801:DP6801,Y6803:DP6803,U6803))</f>
        <v>0</v>
      </c>
      <c r="V6801" s="89">
        <f t="array" ref="V6801">IF(COUNTA(Y6800:DP6803)=0,0,IF(ISERROR(HLOOKUP(V6803,Y6803:DP6803,1,FALSE)),0,INDEX(Y6801:DP6801,MATCH(V6800&amp;V6803,Y6800:DP6800&amp;Y6803:DP6803,0))))</f>
        <v>0</v>
      </c>
      <c r="W6801" s="90">
        <f t="array" ref="W6801">IF(COUNTA(Y6800:DP6803)=0,0,IF(ISERROR(HLOOKUP(W6803,Y6803:DP6803,1,FALSE)),0,AVERAGEIF(Y6803:DP6803,$W6803,Y6801:DP6801)))</f>
        <v>0</v>
      </c>
      <c r="X6801" s="107"/>
    </row>
    <row r="6802" spans="2:24">
      <c r="B6802" s="83"/>
      <c r="C6802" s="84"/>
      <c r="D6802" s="83"/>
      <c r="E6802" s="83"/>
      <c r="F6802" s="83"/>
      <c r="G6802" s="83"/>
      <c r="H6802" s="83"/>
      <c r="I6802" s="83"/>
      <c r="J6802" s="83"/>
      <c r="K6802" s="83"/>
      <c r="L6802" s="83"/>
      <c r="M6802" s="83"/>
      <c r="N6802" s="83"/>
      <c r="O6802" s="83"/>
      <c r="P6802" s="84"/>
      <c r="Q6802" s="217"/>
      <c r="R6802" s="91">
        <f t="shared" ref="R6802" si="18020">IF(COUNTA(Y6800:DP6803)=0,0,HLOOKUP(R6801,Y6801:DP6803,2,FALSE))</f>
        <v>0</v>
      </c>
      <c r="S6802" s="92">
        <f t="shared" ref="S6802" si="18021">IF(COUNTA(Y6800:DP6803)=0,0,HLOOKUP(S6800,Y6800:DP6803,3,FALSE))</f>
        <v>0</v>
      </c>
      <c r="T6802" s="93"/>
      <c r="U6802" s="94">
        <f t="array" ref="U6802">IF(COUNTA(Y6800:DP6803)=0,0,IF(ISERROR(HLOOKUP(U6803,Y6803:DP6803,1,FALSE)),0,INDEX(Y6802:DP6802,MATCH(U6801&amp;U6803,Y6801:DP6801&amp;Y6803:DP6803,0))))</f>
        <v>0</v>
      </c>
      <c r="V6802" s="94">
        <f t="array" ref="V6802">IF(COUNTA(Y6800:DP6803)=0,0,IF(ISERROR(HLOOKUP(V6803,Y6803:DP6803,1,FALSE)),0,INDEX(Y6802:DP6802,MATCH(V6801&amp;V6803,Y6801:DP6801&amp;Y6803:DP6803,0))))</f>
        <v>0</v>
      </c>
      <c r="W6802" s="95"/>
      <c r="X6802" s="108"/>
    </row>
    <row r="6803" spans="2:24" ht="13.9" thickBot="1">
      <c r="B6803" s="96"/>
      <c r="C6803" s="97"/>
      <c r="D6803" s="96"/>
      <c r="E6803" s="96"/>
      <c r="F6803" s="96"/>
      <c r="G6803" s="96"/>
      <c r="H6803" s="96"/>
      <c r="I6803" s="96"/>
      <c r="J6803" s="96"/>
      <c r="K6803" s="96"/>
      <c r="L6803" s="96"/>
      <c r="M6803" s="96"/>
      <c r="N6803" s="96"/>
      <c r="O6803" s="96"/>
      <c r="P6803" s="97"/>
      <c r="Q6803" s="218"/>
      <c r="R6803" s="98" t="str">
        <f t="shared" ref="R6803" si="18022">IF(COUNTA(Y6800:DP6803)=0,"none",HLOOKUP(R6801,Y6801:DP6803,3,FALSE))</f>
        <v>none</v>
      </c>
      <c r="S6803" s="99" t="str">
        <f t="shared" ref="S6803" si="18023">IF(COUNTA(Y6800:DP6803)=0,"none",HLOOKUP(S6800,Y6800:DP6803,4,FALSE))</f>
        <v>none</v>
      </c>
      <c r="T6803" s="100"/>
      <c r="U6803" s="100" t="str">
        <f t="array" ref="U6803">IF(COUNTA(Y6800:DP6803)=0,"none",IF($U$2="WAHR",$W$3,Abfrage!$F$4))</f>
        <v>none</v>
      </c>
      <c r="V6803" s="100" t="str">
        <f t="array" ref="V6803">IF(COUNTA(Y6800:DP6803)=0,"none",IF($U$2="WAHR",$W$3,Abfrage!$F$4))</f>
        <v>none</v>
      </c>
      <c r="W6803" s="100" t="str">
        <f t="array" ref="W6803">IF(COUNTA(Y6800:DP6803)=0,"none",IF($U$2="WAHR",$W$3,Abfrage!$F$4))</f>
        <v>none</v>
      </c>
      <c r="X6803" s="109"/>
    </row>
    <row r="6804" spans="2:24">
      <c r="B6804" s="75" t="s">
        <v>4164</v>
      </c>
      <c r="C6804" s="76">
        <v>1000416837</v>
      </c>
      <c r="D6804" s="75" t="s">
        <v>95</v>
      </c>
      <c r="E6804" s="75" t="s">
        <v>96</v>
      </c>
      <c r="F6804" s="75" t="s">
        <v>97</v>
      </c>
      <c r="G6804" s="75" t="s">
        <v>97</v>
      </c>
      <c r="H6804" s="75" t="e">
        <v>#N/A</v>
      </c>
      <c r="I6804" s="75" t="s">
        <v>51</v>
      </c>
      <c r="J6804" s="75" t="s">
        <v>4165</v>
      </c>
      <c r="K6804" s="75" t="s">
        <v>306</v>
      </c>
      <c r="L6804" s="75" t="s">
        <v>306</v>
      </c>
      <c r="M6804" s="75" t="s">
        <v>313</v>
      </c>
      <c r="N6804" s="75" t="s">
        <v>352</v>
      </c>
      <c r="O6804" s="75" t="s">
        <v>309</v>
      </c>
      <c r="P6804" s="76" t="s">
        <v>306</v>
      </c>
      <c r="Q6804" s="216"/>
      <c r="R6804" s="77" t="str">
        <f t="shared" ref="R6804" si="18024">IF(COUNTA(Y6804:DP6807)=0,"01.01.1900",INDEX(Y6804:DP6804,MATCH(R6805,Y6805:DP6805,0)))</f>
        <v>01.01.1900</v>
      </c>
      <c r="S6804" s="78" t="str">
        <f t="shared" ref="S6804" si="18025">IF(COUNTA(Y6804:DP6807)=0,"01.01.1900",MAX(Y6804:DP6804))</f>
        <v>01.01.1900</v>
      </c>
      <c r="T6804" s="79"/>
      <c r="U6804" s="80" t="str">
        <f t="array" ref="U6804">IF(COUNTA(Y6804:DP6807)=0,"01.01.1900",IF(ISERROR(HLOOKUP(U6807,Y6807:DP6807,1,FALSE)),"01.01.1900",INDEX(Y6804:DP6804,MATCH(U6805&amp;U6807,Y6805:DP6805&amp;Y6807:DP6807,0))))</f>
        <v>01.01.1900</v>
      </c>
      <c r="V6804" s="81" t="str">
        <f t="shared" ref="V6804" si="18026">IF(COUNTA(Y6804:DP6807)=0,"01.01.1900",_xlfn.MAXIFS(Y6804:DP6804,Y6807:DP6807,V6807))</f>
        <v>01.01.1900</v>
      </c>
      <c r="W6804" s="82"/>
      <c r="X6804" s="106"/>
    </row>
    <row r="6805" spans="2:24">
      <c r="B6805" s="83"/>
      <c r="C6805" s="84"/>
      <c r="D6805" s="83"/>
      <c r="E6805" s="83"/>
      <c r="F6805" s="83"/>
      <c r="G6805" s="83"/>
      <c r="H6805" s="83"/>
      <c r="I6805" s="83"/>
      <c r="J6805" s="83"/>
      <c r="K6805" s="83"/>
      <c r="L6805" s="83"/>
      <c r="M6805" s="83"/>
      <c r="N6805" s="83"/>
      <c r="O6805" s="83"/>
      <c r="P6805" s="84"/>
      <c r="Q6805" s="217"/>
      <c r="R6805" s="85">
        <f t="shared" ref="R6805" si="18027">IF(COUNTA(Y6804:DP6807)=0,0,MIN(Y6805:DP6805))</f>
        <v>0</v>
      </c>
      <c r="S6805" s="86">
        <f t="shared" ref="S6805" si="18028">IF(COUNTA(Y6804:DP6807)=0,0,HLOOKUP(S6804,Y6804:DP6807,2,FALSE))</f>
        <v>0</v>
      </c>
      <c r="T6805" s="87">
        <f t="shared" ref="T6805" si="18029">IF(COUNTA(Y6804:DP6807)=0,0,AVERAGE(Y6805:DP6805))</f>
        <v>0</v>
      </c>
      <c r="U6805" s="88">
        <f t="shared" ref="U6805" si="18030">IF(COUNTA(Y6804:DP6807)=0,0,_xlfn.MINIFS(Y6805:DP6805,Y6807:DP6807,U6807))</f>
        <v>0</v>
      </c>
      <c r="V6805" s="89">
        <f t="array" ref="V6805">IF(COUNTA(Y6804:DP6807)=0,0,IF(ISERROR(HLOOKUP(V6807,Y6807:DP6807,1,FALSE)),0,INDEX(Y6805:DP6805,MATCH(V6804&amp;V6807,Y6804:DP6804&amp;Y6807:DP6807,0))))</f>
        <v>0</v>
      </c>
      <c r="W6805" s="90">
        <f t="array" ref="W6805">IF(COUNTA(Y6804:DP6807)=0,0,IF(ISERROR(HLOOKUP(W6807,Y6807:DP6807,1,FALSE)),0,AVERAGEIF(Y6807:DP6807,$W6807,Y6805:DP6805)))</f>
        <v>0</v>
      </c>
      <c r="X6805" s="107"/>
    </row>
    <row r="6806" spans="2:24">
      <c r="B6806" s="83"/>
      <c r="C6806" s="84"/>
      <c r="D6806" s="83"/>
      <c r="E6806" s="83"/>
      <c r="F6806" s="83"/>
      <c r="G6806" s="83"/>
      <c r="H6806" s="83"/>
      <c r="I6806" s="83"/>
      <c r="J6806" s="83"/>
      <c r="K6806" s="83"/>
      <c r="L6806" s="83"/>
      <c r="M6806" s="83"/>
      <c r="N6806" s="83"/>
      <c r="O6806" s="83"/>
      <c r="P6806" s="84"/>
      <c r="Q6806" s="217"/>
      <c r="R6806" s="91">
        <f t="shared" ref="R6806" si="18031">IF(COUNTA(Y6804:DP6807)=0,0,HLOOKUP(R6805,Y6805:DP6807,2,FALSE))</f>
        <v>0</v>
      </c>
      <c r="S6806" s="92">
        <f t="shared" ref="S6806" si="18032">IF(COUNTA(Y6804:DP6807)=0,0,HLOOKUP(S6804,Y6804:DP6807,3,FALSE))</f>
        <v>0</v>
      </c>
      <c r="T6806" s="93"/>
      <c r="U6806" s="94">
        <f t="array" ref="U6806">IF(COUNTA(Y6804:DP6807)=0,0,IF(ISERROR(HLOOKUP(U6807,Y6807:DP6807,1,FALSE)),0,INDEX(Y6806:DP6806,MATCH(U6805&amp;U6807,Y6805:DP6805&amp;Y6807:DP6807,0))))</f>
        <v>0</v>
      </c>
      <c r="V6806" s="94">
        <f t="array" ref="V6806">IF(COUNTA(Y6804:DP6807)=0,0,IF(ISERROR(HLOOKUP(V6807,Y6807:DP6807,1,FALSE)),0,INDEX(Y6806:DP6806,MATCH(V6805&amp;V6807,Y6805:DP6805&amp;Y6807:DP6807,0))))</f>
        <v>0</v>
      </c>
      <c r="W6806" s="95"/>
      <c r="X6806" s="108"/>
    </row>
    <row r="6807" spans="2:24" ht="13.9" thickBot="1">
      <c r="B6807" s="96"/>
      <c r="C6807" s="97"/>
      <c r="D6807" s="96"/>
      <c r="E6807" s="96"/>
      <c r="F6807" s="96"/>
      <c r="G6807" s="96"/>
      <c r="H6807" s="96"/>
      <c r="I6807" s="96"/>
      <c r="J6807" s="96"/>
      <c r="K6807" s="96"/>
      <c r="L6807" s="96"/>
      <c r="M6807" s="96"/>
      <c r="N6807" s="96"/>
      <c r="O6807" s="96"/>
      <c r="P6807" s="97"/>
      <c r="Q6807" s="218"/>
      <c r="R6807" s="98" t="str">
        <f t="shared" ref="R6807" si="18033">IF(COUNTA(Y6804:DP6807)=0,"none",HLOOKUP(R6805,Y6805:DP6807,3,FALSE))</f>
        <v>none</v>
      </c>
      <c r="S6807" s="99" t="str">
        <f t="shared" ref="S6807" si="18034">IF(COUNTA(Y6804:DP6807)=0,"none",HLOOKUP(S6804,Y6804:DP6807,4,FALSE))</f>
        <v>none</v>
      </c>
      <c r="T6807" s="100"/>
      <c r="U6807" s="100" t="str">
        <f t="array" ref="U6807">IF(COUNTA(Y6804:DP6807)=0,"none",IF($U$2="WAHR",$W$3,Abfrage!$F$4))</f>
        <v>none</v>
      </c>
      <c r="V6807" s="100" t="str">
        <f t="array" ref="V6807">IF(COUNTA(Y6804:DP6807)=0,"none",IF($U$2="WAHR",$W$3,Abfrage!$F$4))</f>
        <v>none</v>
      </c>
      <c r="W6807" s="100" t="str">
        <f t="array" ref="W6807">IF(COUNTA(Y6804:DP6807)=0,"none",IF($U$2="WAHR",$W$3,Abfrage!$F$4))</f>
        <v>none</v>
      </c>
      <c r="X6807" s="109"/>
    </row>
    <row r="6808" spans="2:24">
      <c r="B6808" s="75" t="s">
        <v>4166</v>
      </c>
      <c r="C6808" s="76">
        <v>1000416836</v>
      </c>
      <c r="D6808" s="75" t="s">
        <v>95</v>
      </c>
      <c r="E6808" s="75" t="s">
        <v>175</v>
      </c>
      <c r="F6808" s="75" t="s">
        <v>97</v>
      </c>
      <c r="G6808" s="75" t="s">
        <v>97</v>
      </c>
      <c r="H6808" s="75" t="e">
        <v>#N/A</v>
      </c>
      <c r="I6808" s="75" t="s">
        <v>51</v>
      </c>
      <c r="J6808" s="75" t="s">
        <v>4167</v>
      </c>
      <c r="K6808" s="75" t="s">
        <v>306</v>
      </c>
      <c r="L6808" s="75" t="s">
        <v>306</v>
      </c>
      <c r="M6808" s="75" t="s">
        <v>307</v>
      </c>
      <c r="N6808" s="75" t="s">
        <v>352</v>
      </c>
      <c r="O6808" s="75" t="s">
        <v>306</v>
      </c>
      <c r="P6808" s="76" t="s">
        <v>306</v>
      </c>
      <c r="Q6808" s="216"/>
      <c r="R6808" s="77" t="str">
        <f t="shared" ref="R6808" si="18035">IF(COUNTA(Y6808:DP6811)=0,"01.01.1900",INDEX(Y6808:DP6808,MATCH(R6809,Y6809:DP6809,0)))</f>
        <v>01.01.1900</v>
      </c>
      <c r="S6808" s="78" t="str">
        <f t="shared" ref="S6808" si="18036">IF(COUNTA(Y6808:DP6811)=0,"01.01.1900",MAX(Y6808:DP6808))</f>
        <v>01.01.1900</v>
      </c>
      <c r="T6808" s="79"/>
      <c r="U6808" s="80" t="str">
        <f t="array" ref="U6808">IF(COUNTA(Y6808:DP6811)=0,"01.01.1900",IF(ISERROR(HLOOKUP(U6811,Y6811:DP6811,1,FALSE)),"01.01.1900",INDEX(Y6808:DP6808,MATCH(U6809&amp;U6811,Y6809:DP6809&amp;Y6811:DP6811,0))))</f>
        <v>01.01.1900</v>
      </c>
      <c r="V6808" s="81" t="str">
        <f t="shared" ref="V6808" si="18037">IF(COUNTA(Y6808:DP6811)=0,"01.01.1900",_xlfn.MAXIFS(Y6808:DP6808,Y6811:DP6811,V6811))</f>
        <v>01.01.1900</v>
      </c>
      <c r="W6808" s="82"/>
      <c r="X6808" s="106"/>
    </row>
    <row r="6809" spans="2:24">
      <c r="B6809" s="83"/>
      <c r="C6809" s="84"/>
      <c r="D6809" s="83"/>
      <c r="E6809" s="83"/>
      <c r="F6809" s="83"/>
      <c r="G6809" s="83"/>
      <c r="H6809" s="83"/>
      <c r="I6809" s="83"/>
      <c r="J6809" s="83"/>
      <c r="K6809" s="83"/>
      <c r="L6809" s="83"/>
      <c r="M6809" s="83"/>
      <c r="N6809" s="83"/>
      <c r="O6809" s="83"/>
      <c r="P6809" s="84"/>
      <c r="Q6809" s="217"/>
      <c r="R6809" s="85">
        <f t="shared" ref="R6809" si="18038">IF(COUNTA(Y6808:DP6811)=0,0,MIN(Y6809:DP6809))</f>
        <v>0</v>
      </c>
      <c r="S6809" s="86">
        <f t="shared" ref="S6809" si="18039">IF(COUNTA(Y6808:DP6811)=0,0,HLOOKUP(S6808,Y6808:DP6811,2,FALSE))</f>
        <v>0</v>
      </c>
      <c r="T6809" s="87">
        <f t="shared" ref="T6809" si="18040">IF(COUNTA(Y6808:DP6811)=0,0,AVERAGE(Y6809:DP6809))</f>
        <v>0</v>
      </c>
      <c r="U6809" s="88">
        <f t="shared" ref="U6809" si="18041">IF(COUNTA(Y6808:DP6811)=0,0,_xlfn.MINIFS(Y6809:DP6809,Y6811:DP6811,U6811))</f>
        <v>0</v>
      </c>
      <c r="V6809" s="89">
        <f t="array" ref="V6809">IF(COUNTA(Y6808:DP6811)=0,0,IF(ISERROR(HLOOKUP(V6811,Y6811:DP6811,1,FALSE)),0,INDEX(Y6809:DP6809,MATCH(V6808&amp;V6811,Y6808:DP6808&amp;Y6811:DP6811,0))))</f>
        <v>0</v>
      </c>
      <c r="W6809" s="90">
        <f t="array" ref="W6809">IF(COUNTA(Y6808:DP6811)=0,0,IF(ISERROR(HLOOKUP(W6811,Y6811:DP6811,1,FALSE)),0,AVERAGEIF(Y6811:DP6811,$W6811,Y6809:DP6809)))</f>
        <v>0</v>
      </c>
      <c r="X6809" s="107"/>
    </row>
    <row r="6810" spans="2:24">
      <c r="B6810" s="83"/>
      <c r="C6810" s="84"/>
      <c r="D6810" s="83"/>
      <c r="E6810" s="83"/>
      <c r="F6810" s="83"/>
      <c r="G6810" s="83"/>
      <c r="H6810" s="83"/>
      <c r="I6810" s="83"/>
      <c r="J6810" s="83"/>
      <c r="K6810" s="83"/>
      <c r="L6810" s="83"/>
      <c r="M6810" s="83"/>
      <c r="N6810" s="83"/>
      <c r="O6810" s="83"/>
      <c r="P6810" s="84"/>
      <c r="Q6810" s="217"/>
      <c r="R6810" s="91">
        <f t="shared" ref="R6810" si="18042">IF(COUNTA(Y6808:DP6811)=0,0,HLOOKUP(R6809,Y6809:DP6811,2,FALSE))</f>
        <v>0</v>
      </c>
      <c r="S6810" s="92">
        <f t="shared" ref="S6810" si="18043">IF(COUNTA(Y6808:DP6811)=0,0,HLOOKUP(S6808,Y6808:DP6811,3,FALSE))</f>
        <v>0</v>
      </c>
      <c r="T6810" s="93"/>
      <c r="U6810" s="94">
        <f t="array" ref="U6810">IF(COUNTA(Y6808:DP6811)=0,0,IF(ISERROR(HLOOKUP(U6811,Y6811:DP6811,1,FALSE)),0,INDEX(Y6810:DP6810,MATCH(U6809&amp;U6811,Y6809:DP6809&amp;Y6811:DP6811,0))))</f>
        <v>0</v>
      </c>
      <c r="V6810" s="94">
        <f t="array" ref="V6810">IF(COUNTA(Y6808:DP6811)=0,0,IF(ISERROR(HLOOKUP(V6811,Y6811:DP6811,1,FALSE)),0,INDEX(Y6810:DP6810,MATCH(V6809&amp;V6811,Y6809:DP6809&amp;Y6811:DP6811,0))))</f>
        <v>0</v>
      </c>
      <c r="W6810" s="95"/>
      <c r="X6810" s="108"/>
    </row>
    <row r="6811" spans="2:24" ht="13.9" thickBot="1">
      <c r="B6811" s="96"/>
      <c r="C6811" s="97"/>
      <c r="D6811" s="96"/>
      <c r="E6811" s="96"/>
      <c r="F6811" s="96"/>
      <c r="G6811" s="96"/>
      <c r="H6811" s="96"/>
      <c r="I6811" s="96"/>
      <c r="J6811" s="96"/>
      <c r="K6811" s="96"/>
      <c r="L6811" s="96"/>
      <c r="M6811" s="96"/>
      <c r="N6811" s="96"/>
      <c r="O6811" s="96"/>
      <c r="P6811" s="97"/>
      <c r="Q6811" s="218"/>
      <c r="R6811" s="98" t="str">
        <f t="shared" ref="R6811" si="18044">IF(COUNTA(Y6808:DP6811)=0,"none",HLOOKUP(R6809,Y6809:DP6811,3,FALSE))</f>
        <v>none</v>
      </c>
      <c r="S6811" s="99" t="str">
        <f t="shared" ref="S6811" si="18045">IF(COUNTA(Y6808:DP6811)=0,"none",HLOOKUP(S6808,Y6808:DP6811,4,FALSE))</f>
        <v>none</v>
      </c>
      <c r="T6811" s="100"/>
      <c r="U6811" s="100" t="str">
        <f t="array" ref="U6811">IF(COUNTA(Y6808:DP6811)=0,"none",IF($U$2="WAHR",$W$3,Abfrage!$F$4))</f>
        <v>none</v>
      </c>
      <c r="V6811" s="100" t="str">
        <f t="array" ref="V6811">IF(COUNTA(Y6808:DP6811)=0,"none",IF($U$2="WAHR",$W$3,Abfrage!$F$4))</f>
        <v>none</v>
      </c>
      <c r="W6811" s="100" t="str">
        <f t="array" ref="W6811">IF(COUNTA(Y6808:DP6811)=0,"none",IF($U$2="WAHR",$W$3,Abfrage!$F$4))</f>
        <v>none</v>
      </c>
      <c r="X6811" s="109"/>
    </row>
    <row r="6812" spans="2:24">
      <c r="B6812" s="75" t="s">
        <v>4168</v>
      </c>
      <c r="C6812" s="76">
        <v>1000416838</v>
      </c>
      <c r="D6812" s="75" t="s">
        <v>95</v>
      </c>
      <c r="E6812" s="75" t="s">
        <v>170</v>
      </c>
      <c r="F6812" s="75" t="s">
        <v>1953</v>
      </c>
      <c r="G6812" s="75" t="s">
        <v>103</v>
      </c>
      <c r="H6812" s="75" t="e">
        <v>#N/A</v>
      </c>
      <c r="I6812" s="75" t="s">
        <v>51</v>
      </c>
      <c r="J6812" s="75" t="s">
        <v>4169</v>
      </c>
      <c r="K6812" s="75" t="s">
        <v>306</v>
      </c>
      <c r="L6812" s="75" t="s">
        <v>306</v>
      </c>
      <c r="M6812" s="75" t="s">
        <v>306</v>
      </c>
      <c r="N6812" s="75" t="s">
        <v>306</v>
      </c>
      <c r="O6812" s="75" t="s">
        <v>551</v>
      </c>
      <c r="P6812" s="76" t="s">
        <v>306</v>
      </c>
      <c r="Q6812" s="216"/>
      <c r="R6812" s="77" t="str">
        <f t="shared" ref="R6812" si="18046">IF(COUNTA(Y6812:DP6815)=0,"01.01.1900",INDEX(Y6812:DP6812,MATCH(R6813,Y6813:DP6813,0)))</f>
        <v>01.01.1900</v>
      </c>
      <c r="S6812" s="78" t="str">
        <f t="shared" ref="S6812" si="18047">IF(COUNTA(Y6812:DP6815)=0,"01.01.1900",MAX(Y6812:DP6812))</f>
        <v>01.01.1900</v>
      </c>
      <c r="T6812" s="79"/>
      <c r="U6812" s="80" t="str">
        <f t="array" ref="U6812">IF(COUNTA(Y6812:DP6815)=0,"01.01.1900",IF(ISERROR(HLOOKUP(U6815,Y6815:DP6815,1,FALSE)),"01.01.1900",INDEX(Y6812:DP6812,MATCH(U6813&amp;U6815,Y6813:DP6813&amp;Y6815:DP6815,0))))</f>
        <v>01.01.1900</v>
      </c>
      <c r="V6812" s="81" t="str">
        <f t="shared" ref="V6812" si="18048">IF(COUNTA(Y6812:DP6815)=0,"01.01.1900",_xlfn.MAXIFS(Y6812:DP6812,Y6815:DP6815,V6815))</f>
        <v>01.01.1900</v>
      </c>
      <c r="W6812" s="82"/>
      <c r="X6812" s="106"/>
    </row>
    <row r="6813" spans="2:24">
      <c r="B6813" s="83"/>
      <c r="C6813" s="84"/>
      <c r="D6813" s="83"/>
      <c r="E6813" s="83"/>
      <c r="F6813" s="83"/>
      <c r="G6813" s="83"/>
      <c r="H6813" s="83"/>
      <c r="I6813" s="83"/>
      <c r="J6813" s="83"/>
      <c r="K6813" s="83"/>
      <c r="L6813" s="83"/>
      <c r="M6813" s="83"/>
      <c r="N6813" s="83"/>
      <c r="O6813" s="83"/>
      <c r="P6813" s="84"/>
      <c r="Q6813" s="217"/>
      <c r="R6813" s="85">
        <f t="shared" ref="R6813" si="18049">IF(COUNTA(Y6812:DP6815)=0,0,MIN(Y6813:DP6813))</f>
        <v>0</v>
      </c>
      <c r="S6813" s="86">
        <f t="shared" ref="S6813" si="18050">IF(COUNTA(Y6812:DP6815)=0,0,HLOOKUP(S6812,Y6812:DP6815,2,FALSE))</f>
        <v>0</v>
      </c>
      <c r="T6813" s="87">
        <f t="shared" ref="T6813" si="18051">IF(COUNTA(Y6812:DP6815)=0,0,AVERAGE(Y6813:DP6813))</f>
        <v>0</v>
      </c>
      <c r="U6813" s="88">
        <f t="shared" ref="U6813" si="18052">IF(COUNTA(Y6812:DP6815)=0,0,_xlfn.MINIFS(Y6813:DP6813,Y6815:DP6815,U6815))</f>
        <v>0</v>
      </c>
      <c r="V6813" s="89">
        <f t="array" ref="V6813">IF(COUNTA(Y6812:DP6815)=0,0,IF(ISERROR(HLOOKUP(V6815,Y6815:DP6815,1,FALSE)),0,INDEX(Y6813:DP6813,MATCH(V6812&amp;V6815,Y6812:DP6812&amp;Y6815:DP6815,0))))</f>
        <v>0</v>
      </c>
      <c r="W6813" s="90">
        <f t="array" ref="W6813">IF(COUNTA(Y6812:DP6815)=0,0,IF(ISERROR(HLOOKUP(W6815,Y6815:DP6815,1,FALSE)),0,AVERAGEIF(Y6815:DP6815,$W6815,Y6813:DP6813)))</f>
        <v>0</v>
      </c>
      <c r="X6813" s="107"/>
    </row>
    <row r="6814" spans="2:24">
      <c r="B6814" s="83"/>
      <c r="C6814" s="84"/>
      <c r="D6814" s="83"/>
      <c r="E6814" s="83"/>
      <c r="F6814" s="83"/>
      <c r="G6814" s="83"/>
      <c r="H6814" s="83"/>
      <c r="I6814" s="83"/>
      <c r="J6814" s="83"/>
      <c r="K6814" s="83"/>
      <c r="L6814" s="83"/>
      <c r="M6814" s="83"/>
      <c r="N6814" s="83"/>
      <c r="O6814" s="83"/>
      <c r="P6814" s="84"/>
      <c r="Q6814" s="217"/>
      <c r="R6814" s="91">
        <f t="shared" ref="R6814" si="18053">IF(COUNTA(Y6812:DP6815)=0,0,HLOOKUP(R6813,Y6813:DP6815,2,FALSE))</f>
        <v>0</v>
      </c>
      <c r="S6814" s="92">
        <f t="shared" ref="S6814" si="18054">IF(COUNTA(Y6812:DP6815)=0,0,HLOOKUP(S6812,Y6812:DP6815,3,FALSE))</f>
        <v>0</v>
      </c>
      <c r="T6814" s="93"/>
      <c r="U6814" s="94">
        <f t="array" ref="U6814">IF(COUNTA(Y6812:DP6815)=0,0,IF(ISERROR(HLOOKUP(U6815,Y6815:DP6815,1,FALSE)),0,INDEX(Y6814:DP6814,MATCH(U6813&amp;U6815,Y6813:DP6813&amp;Y6815:DP6815,0))))</f>
        <v>0</v>
      </c>
      <c r="V6814" s="94">
        <f t="array" ref="V6814">IF(COUNTA(Y6812:DP6815)=0,0,IF(ISERROR(HLOOKUP(V6815,Y6815:DP6815,1,FALSE)),0,INDEX(Y6814:DP6814,MATCH(V6813&amp;V6815,Y6813:DP6813&amp;Y6815:DP6815,0))))</f>
        <v>0</v>
      </c>
      <c r="W6814" s="95"/>
      <c r="X6814" s="108"/>
    </row>
    <row r="6815" spans="2:24" ht="13.9" thickBot="1">
      <c r="B6815" s="96"/>
      <c r="C6815" s="97"/>
      <c r="D6815" s="96"/>
      <c r="E6815" s="96"/>
      <c r="F6815" s="96"/>
      <c r="G6815" s="96"/>
      <c r="H6815" s="96"/>
      <c r="I6815" s="96"/>
      <c r="J6815" s="96"/>
      <c r="K6815" s="96"/>
      <c r="L6815" s="96"/>
      <c r="M6815" s="96"/>
      <c r="N6815" s="96"/>
      <c r="O6815" s="96"/>
      <c r="P6815" s="97"/>
      <c r="Q6815" s="218"/>
      <c r="R6815" s="98" t="str">
        <f t="shared" ref="R6815" si="18055">IF(COUNTA(Y6812:DP6815)=0,"none",HLOOKUP(R6813,Y6813:DP6815,3,FALSE))</f>
        <v>none</v>
      </c>
      <c r="S6815" s="99" t="str">
        <f t="shared" ref="S6815" si="18056">IF(COUNTA(Y6812:DP6815)=0,"none",HLOOKUP(S6812,Y6812:DP6815,4,FALSE))</f>
        <v>none</v>
      </c>
      <c r="T6815" s="100"/>
      <c r="U6815" s="100" t="str">
        <f t="array" ref="U6815">IF(COUNTA(Y6812:DP6815)=0,"none",IF($U$2="WAHR",$W$3,Abfrage!$F$4))</f>
        <v>none</v>
      </c>
      <c r="V6815" s="100" t="str">
        <f t="array" ref="V6815">IF(COUNTA(Y6812:DP6815)=0,"none",IF($U$2="WAHR",$W$3,Abfrage!$F$4))</f>
        <v>none</v>
      </c>
      <c r="W6815" s="100" t="str">
        <f t="array" ref="W6815">IF(COUNTA(Y6812:DP6815)=0,"none",IF($U$2="WAHR",$W$3,Abfrage!$F$4))</f>
        <v>none</v>
      </c>
      <c r="X6815" s="109"/>
    </row>
    <row r="6816" spans="2:24">
      <c r="B6816" s="75" t="s">
        <v>4170</v>
      </c>
      <c r="C6816" s="76">
        <v>1000416832</v>
      </c>
      <c r="D6816" s="75" t="s">
        <v>95</v>
      </c>
      <c r="E6816" s="75" t="s">
        <v>175</v>
      </c>
      <c r="F6816" s="75" t="s">
        <v>97</v>
      </c>
      <c r="G6816" s="75" t="s">
        <v>97</v>
      </c>
      <c r="H6816" s="75" t="e">
        <v>#N/A</v>
      </c>
      <c r="I6816" s="75" t="s">
        <v>51</v>
      </c>
      <c r="J6816" s="75" t="s">
        <v>4171</v>
      </c>
      <c r="K6816" s="75" t="s">
        <v>306</v>
      </c>
      <c r="L6816" s="75" t="s">
        <v>306</v>
      </c>
      <c r="M6816" s="75" t="s">
        <v>307</v>
      </c>
      <c r="N6816" s="75" t="s">
        <v>393</v>
      </c>
      <c r="O6816" s="75" t="s">
        <v>309</v>
      </c>
      <c r="P6816" s="76" t="s">
        <v>306</v>
      </c>
      <c r="Q6816" s="216"/>
      <c r="R6816" s="77" t="str">
        <f t="shared" ref="R6816" si="18057">IF(COUNTA(Y6816:DP6819)=0,"01.01.1900",INDEX(Y6816:DP6816,MATCH(R6817,Y6817:DP6817,0)))</f>
        <v>01.01.1900</v>
      </c>
      <c r="S6816" s="78" t="str">
        <f t="shared" ref="S6816" si="18058">IF(COUNTA(Y6816:DP6819)=0,"01.01.1900",MAX(Y6816:DP6816))</f>
        <v>01.01.1900</v>
      </c>
      <c r="T6816" s="79"/>
      <c r="U6816" s="80" t="str">
        <f t="array" ref="U6816">IF(COUNTA(Y6816:DP6819)=0,"01.01.1900",IF(ISERROR(HLOOKUP(U6819,Y6819:DP6819,1,FALSE)),"01.01.1900",INDEX(Y6816:DP6816,MATCH(U6817&amp;U6819,Y6817:DP6817&amp;Y6819:DP6819,0))))</f>
        <v>01.01.1900</v>
      </c>
      <c r="V6816" s="81" t="str">
        <f t="shared" ref="V6816" si="18059">IF(COUNTA(Y6816:DP6819)=0,"01.01.1900",_xlfn.MAXIFS(Y6816:DP6816,Y6819:DP6819,V6819))</f>
        <v>01.01.1900</v>
      </c>
      <c r="W6816" s="82"/>
      <c r="X6816" s="106"/>
    </row>
    <row r="6817" spans="2:24">
      <c r="B6817" s="83"/>
      <c r="C6817" s="84"/>
      <c r="D6817" s="83"/>
      <c r="E6817" s="83"/>
      <c r="F6817" s="83"/>
      <c r="G6817" s="83"/>
      <c r="H6817" s="83"/>
      <c r="I6817" s="83"/>
      <c r="J6817" s="83"/>
      <c r="K6817" s="83"/>
      <c r="L6817" s="83"/>
      <c r="M6817" s="83"/>
      <c r="N6817" s="83"/>
      <c r="O6817" s="83"/>
      <c r="P6817" s="84"/>
      <c r="Q6817" s="217"/>
      <c r="R6817" s="85">
        <f t="shared" ref="R6817" si="18060">IF(COUNTA(Y6816:DP6819)=0,0,MIN(Y6817:DP6817))</f>
        <v>0</v>
      </c>
      <c r="S6817" s="86">
        <f t="shared" ref="S6817" si="18061">IF(COUNTA(Y6816:DP6819)=0,0,HLOOKUP(S6816,Y6816:DP6819,2,FALSE))</f>
        <v>0</v>
      </c>
      <c r="T6817" s="87">
        <f t="shared" ref="T6817" si="18062">IF(COUNTA(Y6816:DP6819)=0,0,AVERAGE(Y6817:DP6817))</f>
        <v>0</v>
      </c>
      <c r="U6817" s="88">
        <f t="shared" ref="U6817" si="18063">IF(COUNTA(Y6816:DP6819)=0,0,_xlfn.MINIFS(Y6817:DP6817,Y6819:DP6819,U6819))</f>
        <v>0</v>
      </c>
      <c r="V6817" s="89">
        <f t="array" ref="V6817">IF(COUNTA(Y6816:DP6819)=0,0,IF(ISERROR(HLOOKUP(V6819,Y6819:DP6819,1,FALSE)),0,INDEX(Y6817:DP6817,MATCH(V6816&amp;V6819,Y6816:DP6816&amp;Y6819:DP6819,0))))</f>
        <v>0</v>
      </c>
      <c r="W6817" s="90">
        <f t="array" ref="W6817">IF(COUNTA(Y6816:DP6819)=0,0,IF(ISERROR(HLOOKUP(W6819,Y6819:DP6819,1,FALSE)),0,AVERAGEIF(Y6819:DP6819,$W6819,Y6817:DP6817)))</f>
        <v>0</v>
      </c>
      <c r="X6817" s="107"/>
    </row>
    <row r="6818" spans="2:24">
      <c r="B6818" s="83"/>
      <c r="C6818" s="84"/>
      <c r="D6818" s="83"/>
      <c r="E6818" s="83"/>
      <c r="F6818" s="83"/>
      <c r="G6818" s="83"/>
      <c r="H6818" s="83"/>
      <c r="I6818" s="83"/>
      <c r="J6818" s="83"/>
      <c r="K6818" s="83"/>
      <c r="L6818" s="83"/>
      <c r="M6818" s="83"/>
      <c r="N6818" s="83"/>
      <c r="O6818" s="83"/>
      <c r="P6818" s="84"/>
      <c r="Q6818" s="217"/>
      <c r="R6818" s="91">
        <f t="shared" ref="R6818" si="18064">IF(COUNTA(Y6816:DP6819)=0,0,HLOOKUP(R6817,Y6817:DP6819,2,FALSE))</f>
        <v>0</v>
      </c>
      <c r="S6818" s="92">
        <f t="shared" ref="S6818" si="18065">IF(COUNTA(Y6816:DP6819)=0,0,HLOOKUP(S6816,Y6816:DP6819,3,FALSE))</f>
        <v>0</v>
      </c>
      <c r="T6818" s="93"/>
      <c r="U6818" s="94">
        <f t="array" ref="U6818">IF(COUNTA(Y6816:DP6819)=0,0,IF(ISERROR(HLOOKUP(U6819,Y6819:DP6819,1,FALSE)),0,INDEX(Y6818:DP6818,MATCH(U6817&amp;U6819,Y6817:DP6817&amp;Y6819:DP6819,0))))</f>
        <v>0</v>
      </c>
      <c r="V6818" s="94">
        <f t="array" ref="V6818">IF(COUNTA(Y6816:DP6819)=0,0,IF(ISERROR(HLOOKUP(V6819,Y6819:DP6819,1,FALSE)),0,INDEX(Y6818:DP6818,MATCH(V6817&amp;V6819,Y6817:DP6817&amp;Y6819:DP6819,0))))</f>
        <v>0</v>
      </c>
      <c r="W6818" s="95"/>
      <c r="X6818" s="108"/>
    </row>
    <row r="6819" spans="2:24" ht="13.9" thickBot="1">
      <c r="B6819" s="96"/>
      <c r="C6819" s="97"/>
      <c r="D6819" s="96"/>
      <c r="E6819" s="96"/>
      <c r="F6819" s="96"/>
      <c r="G6819" s="96"/>
      <c r="H6819" s="96"/>
      <c r="I6819" s="96"/>
      <c r="J6819" s="96"/>
      <c r="K6819" s="96"/>
      <c r="L6819" s="96"/>
      <c r="M6819" s="96"/>
      <c r="N6819" s="96"/>
      <c r="O6819" s="96"/>
      <c r="P6819" s="97"/>
      <c r="Q6819" s="218"/>
      <c r="R6819" s="98" t="str">
        <f t="shared" ref="R6819" si="18066">IF(COUNTA(Y6816:DP6819)=0,"none",HLOOKUP(R6817,Y6817:DP6819,3,FALSE))</f>
        <v>none</v>
      </c>
      <c r="S6819" s="99" t="str">
        <f t="shared" ref="S6819" si="18067">IF(COUNTA(Y6816:DP6819)=0,"none",HLOOKUP(S6816,Y6816:DP6819,4,FALSE))</f>
        <v>none</v>
      </c>
      <c r="T6819" s="100"/>
      <c r="U6819" s="100" t="str">
        <f t="array" ref="U6819">IF(COUNTA(Y6816:DP6819)=0,"none",IF($U$2="WAHR",$W$3,Abfrage!$F$4))</f>
        <v>none</v>
      </c>
      <c r="V6819" s="100" t="str">
        <f t="array" ref="V6819">IF(COUNTA(Y6816:DP6819)=0,"none",IF($U$2="WAHR",$W$3,Abfrage!$F$4))</f>
        <v>none</v>
      </c>
      <c r="W6819" s="100" t="str">
        <f t="array" ref="W6819">IF(COUNTA(Y6816:DP6819)=0,"none",IF($U$2="WAHR",$W$3,Abfrage!$F$4))</f>
        <v>none</v>
      </c>
      <c r="X6819" s="109"/>
    </row>
    <row r="6820" spans="2:24">
      <c r="B6820" s="75" t="s">
        <v>4172</v>
      </c>
      <c r="C6820" s="76">
        <v>1000416839</v>
      </c>
      <c r="D6820" s="75" t="s">
        <v>95</v>
      </c>
      <c r="E6820" s="75" t="s">
        <v>170</v>
      </c>
      <c r="F6820" s="75" t="s">
        <v>1953</v>
      </c>
      <c r="G6820" s="75" t="s">
        <v>103</v>
      </c>
      <c r="H6820" s="75" t="e">
        <v>#N/A</v>
      </c>
      <c r="I6820" s="75" t="s">
        <v>51</v>
      </c>
      <c r="J6820" s="75" t="s">
        <v>4173</v>
      </c>
      <c r="K6820" s="75" t="s">
        <v>306</v>
      </c>
      <c r="L6820" s="75" t="s">
        <v>306</v>
      </c>
      <c r="M6820" s="75" t="s">
        <v>306</v>
      </c>
      <c r="N6820" s="75" t="s">
        <v>306</v>
      </c>
      <c r="O6820" s="75" t="s">
        <v>551</v>
      </c>
      <c r="P6820" s="76" t="s">
        <v>306</v>
      </c>
      <c r="Q6820" s="216"/>
      <c r="R6820" s="77" t="str">
        <f t="shared" ref="R6820" si="18068">IF(COUNTA(Y6820:DP6823)=0,"01.01.1900",INDEX(Y6820:DP6820,MATCH(R6821,Y6821:DP6821,0)))</f>
        <v>01.01.1900</v>
      </c>
      <c r="S6820" s="78" t="str">
        <f t="shared" ref="S6820" si="18069">IF(COUNTA(Y6820:DP6823)=0,"01.01.1900",MAX(Y6820:DP6820))</f>
        <v>01.01.1900</v>
      </c>
      <c r="T6820" s="79"/>
      <c r="U6820" s="80" t="str">
        <f t="array" ref="U6820">IF(COUNTA(Y6820:DP6823)=0,"01.01.1900",IF(ISERROR(HLOOKUP(U6823,Y6823:DP6823,1,FALSE)),"01.01.1900",INDEX(Y6820:DP6820,MATCH(U6821&amp;U6823,Y6821:DP6821&amp;Y6823:DP6823,0))))</f>
        <v>01.01.1900</v>
      </c>
      <c r="V6820" s="81" t="str">
        <f t="shared" ref="V6820" si="18070">IF(COUNTA(Y6820:DP6823)=0,"01.01.1900",_xlfn.MAXIFS(Y6820:DP6820,Y6823:DP6823,V6823))</f>
        <v>01.01.1900</v>
      </c>
      <c r="W6820" s="82"/>
      <c r="X6820" s="106"/>
    </row>
    <row r="6821" spans="2:24">
      <c r="B6821" s="83"/>
      <c r="C6821" s="84"/>
      <c r="D6821" s="83"/>
      <c r="E6821" s="83"/>
      <c r="F6821" s="83"/>
      <c r="G6821" s="83"/>
      <c r="H6821" s="83"/>
      <c r="I6821" s="83"/>
      <c r="J6821" s="83"/>
      <c r="K6821" s="83"/>
      <c r="L6821" s="83"/>
      <c r="M6821" s="83"/>
      <c r="N6821" s="83"/>
      <c r="O6821" s="83"/>
      <c r="P6821" s="84"/>
      <c r="Q6821" s="217"/>
      <c r="R6821" s="85">
        <f t="shared" ref="R6821" si="18071">IF(COUNTA(Y6820:DP6823)=0,0,MIN(Y6821:DP6821))</f>
        <v>0</v>
      </c>
      <c r="S6821" s="86">
        <f t="shared" ref="S6821" si="18072">IF(COUNTA(Y6820:DP6823)=0,0,HLOOKUP(S6820,Y6820:DP6823,2,FALSE))</f>
        <v>0</v>
      </c>
      <c r="T6821" s="87">
        <f t="shared" ref="T6821" si="18073">IF(COUNTA(Y6820:DP6823)=0,0,AVERAGE(Y6821:DP6821))</f>
        <v>0</v>
      </c>
      <c r="U6821" s="88">
        <f t="shared" ref="U6821" si="18074">IF(COUNTA(Y6820:DP6823)=0,0,_xlfn.MINIFS(Y6821:DP6821,Y6823:DP6823,U6823))</f>
        <v>0</v>
      </c>
      <c r="V6821" s="89">
        <f t="array" ref="V6821">IF(COUNTA(Y6820:DP6823)=0,0,IF(ISERROR(HLOOKUP(V6823,Y6823:DP6823,1,FALSE)),0,INDEX(Y6821:DP6821,MATCH(V6820&amp;V6823,Y6820:DP6820&amp;Y6823:DP6823,0))))</f>
        <v>0</v>
      </c>
      <c r="W6821" s="90">
        <f t="array" ref="W6821">IF(COUNTA(Y6820:DP6823)=0,0,IF(ISERROR(HLOOKUP(W6823,Y6823:DP6823,1,FALSE)),0,AVERAGEIF(Y6823:DP6823,$W6823,Y6821:DP6821)))</f>
        <v>0</v>
      </c>
      <c r="X6821" s="107"/>
    </row>
    <row r="6822" spans="2:24">
      <c r="B6822" s="83"/>
      <c r="C6822" s="84"/>
      <c r="D6822" s="83"/>
      <c r="E6822" s="83"/>
      <c r="F6822" s="83"/>
      <c r="G6822" s="83"/>
      <c r="H6822" s="83"/>
      <c r="I6822" s="83"/>
      <c r="J6822" s="83"/>
      <c r="K6822" s="83"/>
      <c r="L6822" s="83"/>
      <c r="M6822" s="83"/>
      <c r="N6822" s="83"/>
      <c r="O6822" s="83"/>
      <c r="P6822" s="84"/>
      <c r="Q6822" s="217"/>
      <c r="R6822" s="91">
        <f t="shared" ref="R6822" si="18075">IF(COUNTA(Y6820:DP6823)=0,0,HLOOKUP(R6821,Y6821:DP6823,2,FALSE))</f>
        <v>0</v>
      </c>
      <c r="S6822" s="92">
        <f t="shared" ref="S6822" si="18076">IF(COUNTA(Y6820:DP6823)=0,0,HLOOKUP(S6820,Y6820:DP6823,3,FALSE))</f>
        <v>0</v>
      </c>
      <c r="T6822" s="93"/>
      <c r="U6822" s="94">
        <f t="array" ref="U6822">IF(COUNTA(Y6820:DP6823)=0,0,IF(ISERROR(HLOOKUP(U6823,Y6823:DP6823,1,FALSE)),0,INDEX(Y6822:DP6822,MATCH(U6821&amp;U6823,Y6821:DP6821&amp;Y6823:DP6823,0))))</f>
        <v>0</v>
      </c>
      <c r="V6822" s="94">
        <f t="array" ref="V6822">IF(COUNTA(Y6820:DP6823)=0,0,IF(ISERROR(HLOOKUP(V6823,Y6823:DP6823,1,FALSE)),0,INDEX(Y6822:DP6822,MATCH(V6821&amp;V6823,Y6821:DP6821&amp;Y6823:DP6823,0))))</f>
        <v>0</v>
      </c>
      <c r="W6822" s="95"/>
      <c r="X6822" s="108"/>
    </row>
    <row r="6823" spans="2:24" ht="13.9" thickBot="1">
      <c r="B6823" s="96"/>
      <c r="C6823" s="97"/>
      <c r="D6823" s="96"/>
      <c r="E6823" s="96"/>
      <c r="F6823" s="96"/>
      <c r="G6823" s="96"/>
      <c r="H6823" s="96"/>
      <c r="I6823" s="96"/>
      <c r="J6823" s="96"/>
      <c r="K6823" s="96"/>
      <c r="L6823" s="96"/>
      <c r="M6823" s="96"/>
      <c r="N6823" s="96"/>
      <c r="O6823" s="96"/>
      <c r="P6823" s="97"/>
      <c r="Q6823" s="218"/>
      <c r="R6823" s="98" t="str">
        <f t="shared" ref="R6823" si="18077">IF(COUNTA(Y6820:DP6823)=0,"none",HLOOKUP(R6821,Y6821:DP6823,3,FALSE))</f>
        <v>none</v>
      </c>
      <c r="S6823" s="99" t="str">
        <f t="shared" ref="S6823" si="18078">IF(COUNTA(Y6820:DP6823)=0,"none",HLOOKUP(S6820,Y6820:DP6823,4,FALSE))</f>
        <v>none</v>
      </c>
      <c r="T6823" s="100"/>
      <c r="U6823" s="100" t="str">
        <f t="array" ref="U6823">IF(COUNTA(Y6820:DP6823)=0,"none",IF($U$2="WAHR",$W$3,Abfrage!$F$4))</f>
        <v>none</v>
      </c>
      <c r="V6823" s="100" t="str">
        <f t="array" ref="V6823">IF(COUNTA(Y6820:DP6823)=0,"none",IF($U$2="WAHR",$W$3,Abfrage!$F$4))</f>
        <v>none</v>
      </c>
      <c r="W6823" s="100" t="str">
        <f t="array" ref="W6823">IF(COUNTA(Y6820:DP6823)=0,"none",IF($U$2="WAHR",$W$3,Abfrage!$F$4))</f>
        <v>none</v>
      </c>
      <c r="X6823" s="109"/>
    </row>
    <row r="6824" spans="2:24">
      <c r="B6824" s="75" t="s">
        <v>4174</v>
      </c>
      <c r="C6824" s="76">
        <v>1000416679</v>
      </c>
      <c r="D6824" s="75" t="s">
        <v>89</v>
      </c>
      <c r="E6824" s="75" t="s">
        <v>129</v>
      </c>
      <c r="F6824" s="75" t="s">
        <v>407</v>
      </c>
      <c r="G6824" s="75" t="s">
        <v>4175</v>
      </c>
      <c r="H6824" s="75" t="e">
        <v>#N/A</v>
      </c>
      <c r="I6824" s="75" t="s">
        <v>79</v>
      </c>
      <c r="J6824" s="75" t="s">
        <v>4176</v>
      </c>
      <c r="K6824" s="75" t="s">
        <v>306</v>
      </c>
      <c r="L6824" s="75" t="s">
        <v>306</v>
      </c>
      <c r="M6824" s="75" t="s">
        <v>306</v>
      </c>
      <c r="N6824" s="75" t="s">
        <v>306</v>
      </c>
      <c r="O6824" s="75" t="s">
        <v>315</v>
      </c>
      <c r="P6824" s="76" t="s">
        <v>306</v>
      </c>
      <c r="Q6824" s="216"/>
      <c r="R6824" s="77" t="str">
        <f t="shared" ref="R6824" si="18079">IF(COUNTA(Y6824:DP6827)=0,"01.01.1900",INDEX(Y6824:DP6824,MATCH(R6825,Y6825:DP6825,0)))</f>
        <v>01.01.1900</v>
      </c>
      <c r="S6824" s="78" t="str">
        <f t="shared" ref="S6824" si="18080">IF(COUNTA(Y6824:DP6827)=0,"01.01.1900",MAX(Y6824:DP6824))</f>
        <v>01.01.1900</v>
      </c>
      <c r="T6824" s="79"/>
      <c r="U6824" s="80" t="str">
        <f t="array" ref="U6824">IF(COUNTA(Y6824:DP6827)=0,"01.01.1900",IF(ISERROR(HLOOKUP(U6827,Y6827:DP6827,1,FALSE)),"01.01.1900",INDEX(Y6824:DP6824,MATCH(U6825&amp;U6827,Y6825:DP6825&amp;Y6827:DP6827,0))))</f>
        <v>01.01.1900</v>
      </c>
      <c r="V6824" s="81" t="str">
        <f t="shared" ref="V6824" si="18081">IF(COUNTA(Y6824:DP6827)=0,"01.01.1900",_xlfn.MAXIFS(Y6824:DP6824,Y6827:DP6827,V6827))</f>
        <v>01.01.1900</v>
      </c>
      <c r="W6824" s="82"/>
      <c r="X6824" s="106"/>
    </row>
    <row r="6825" spans="2:24">
      <c r="B6825" s="83"/>
      <c r="C6825" s="84"/>
      <c r="D6825" s="83"/>
      <c r="E6825" s="83"/>
      <c r="F6825" s="83"/>
      <c r="G6825" s="83"/>
      <c r="H6825" s="83"/>
      <c r="I6825" s="83"/>
      <c r="J6825" s="83"/>
      <c r="K6825" s="83"/>
      <c r="L6825" s="83"/>
      <c r="M6825" s="83"/>
      <c r="N6825" s="83"/>
      <c r="O6825" s="83"/>
      <c r="P6825" s="84"/>
      <c r="Q6825" s="217"/>
      <c r="R6825" s="85">
        <f t="shared" ref="R6825" si="18082">IF(COUNTA(Y6824:DP6827)=0,0,MIN(Y6825:DP6825))</f>
        <v>0</v>
      </c>
      <c r="S6825" s="86">
        <f t="shared" ref="S6825" si="18083">IF(COUNTA(Y6824:DP6827)=0,0,HLOOKUP(S6824,Y6824:DP6827,2,FALSE))</f>
        <v>0</v>
      </c>
      <c r="T6825" s="87">
        <f t="shared" ref="T6825" si="18084">IF(COUNTA(Y6824:DP6827)=0,0,AVERAGE(Y6825:DP6825))</f>
        <v>0</v>
      </c>
      <c r="U6825" s="88">
        <f t="shared" ref="U6825" si="18085">IF(COUNTA(Y6824:DP6827)=0,0,_xlfn.MINIFS(Y6825:DP6825,Y6827:DP6827,U6827))</f>
        <v>0</v>
      </c>
      <c r="V6825" s="89">
        <f t="array" ref="V6825">IF(COUNTA(Y6824:DP6827)=0,0,IF(ISERROR(HLOOKUP(V6827,Y6827:DP6827,1,FALSE)),0,INDEX(Y6825:DP6825,MATCH(V6824&amp;V6827,Y6824:DP6824&amp;Y6827:DP6827,0))))</f>
        <v>0</v>
      </c>
      <c r="W6825" s="90">
        <f t="array" ref="W6825">IF(COUNTA(Y6824:DP6827)=0,0,IF(ISERROR(HLOOKUP(W6827,Y6827:DP6827,1,FALSE)),0,AVERAGEIF(Y6827:DP6827,$W6827,Y6825:DP6825)))</f>
        <v>0</v>
      </c>
      <c r="X6825" s="107"/>
    </row>
    <row r="6826" spans="2:24">
      <c r="B6826" s="83"/>
      <c r="C6826" s="84"/>
      <c r="D6826" s="83"/>
      <c r="E6826" s="83"/>
      <c r="F6826" s="83"/>
      <c r="G6826" s="83"/>
      <c r="H6826" s="83"/>
      <c r="I6826" s="83"/>
      <c r="J6826" s="83"/>
      <c r="K6826" s="83"/>
      <c r="L6826" s="83"/>
      <c r="M6826" s="83"/>
      <c r="N6826" s="83"/>
      <c r="O6826" s="83"/>
      <c r="P6826" s="84"/>
      <c r="Q6826" s="217"/>
      <c r="R6826" s="91">
        <f t="shared" ref="R6826" si="18086">IF(COUNTA(Y6824:DP6827)=0,0,HLOOKUP(R6825,Y6825:DP6827,2,FALSE))</f>
        <v>0</v>
      </c>
      <c r="S6826" s="92">
        <f t="shared" ref="S6826" si="18087">IF(COUNTA(Y6824:DP6827)=0,0,HLOOKUP(S6824,Y6824:DP6827,3,FALSE))</f>
        <v>0</v>
      </c>
      <c r="T6826" s="93"/>
      <c r="U6826" s="94">
        <f t="array" ref="U6826">IF(COUNTA(Y6824:DP6827)=0,0,IF(ISERROR(HLOOKUP(U6827,Y6827:DP6827,1,FALSE)),0,INDEX(Y6826:DP6826,MATCH(U6825&amp;U6827,Y6825:DP6825&amp;Y6827:DP6827,0))))</f>
        <v>0</v>
      </c>
      <c r="V6826" s="94">
        <f t="array" ref="V6826">IF(COUNTA(Y6824:DP6827)=0,0,IF(ISERROR(HLOOKUP(V6827,Y6827:DP6827,1,FALSE)),0,INDEX(Y6826:DP6826,MATCH(V6825&amp;V6827,Y6825:DP6825&amp;Y6827:DP6827,0))))</f>
        <v>0</v>
      </c>
      <c r="W6826" s="95"/>
      <c r="X6826" s="108"/>
    </row>
    <row r="6827" spans="2:24" ht="13.9" thickBot="1">
      <c r="B6827" s="96"/>
      <c r="C6827" s="97"/>
      <c r="D6827" s="96"/>
      <c r="E6827" s="96"/>
      <c r="F6827" s="96"/>
      <c r="G6827" s="96"/>
      <c r="H6827" s="96"/>
      <c r="I6827" s="96"/>
      <c r="J6827" s="96"/>
      <c r="K6827" s="96"/>
      <c r="L6827" s="96"/>
      <c r="M6827" s="96"/>
      <c r="N6827" s="96"/>
      <c r="O6827" s="96"/>
      <c r="P6827" s="97"/>
      <c r="Q6827" s="218"/>
      <c r="R6827" s="98" t="str">
        <f t="shared" ref="R6827" si="18088">IF(COUNTA(Y6824:DP6827)=0,"none",HLOOKUP(R6825,Y6825:DP6827,3,FALSE))</f>
        <v>none</v>
      </c>
      <c r="S6827" s="99" t="str">
        <f t="shared" ref="S6827" si="18089">IF(COUNTA(Y6824:DP6827)=0,"none",HLOOKUP(S6824,Y6824:DP6827,4,FALSE))</f>
        <v>none</v>
      </c>
      <c r="T6827" s="100"/>
      <c r="U6827" s="100" t="str">
        <f t="array" ref="U6827">IF(COUNTA(Y6824:DP6827)=0,"none",IF($U$2="WAHR",$W$3,Abfrage!$F$4))</f>
        <v>none</v>
      </c>
      <c r="V6827" s="100" t="str">
        <f t="array" ref="V6827">IF(COUNTA(Y6824:DP6827)=0,"none",IF($U$2="WAHR",$W$3,Abfrage!$F$4))</f>
        <v>none</v>
      </c>
      <c r="W6827" s="100" t="str">
        <f t="array" ref="W6827">IF(COUNTA(Y6824:DP6827)=0,"none",IF($U$2="WAHR",$W$3,Abfrage!$F$4))</f>
        <v>none</v>
      </c>
      <c r="X6827" s="109"/>
    </row>
    <row r="6828" spans="2:24">
      <c r="B6828" s="75" t="s">
        <v>4177</v>
      </c>
      <c r="C6828" s="76">
        <v>1000416680</v>
      </c>
      <c r="D6828" s="75" t="s">
        <v>89</v>
      </c>
      <c r="E6828" s="75" t="s">
        <v>129</v>
      </c>
      <c r="F6828" s="75" t="s">
        <v>2934</v>
      </c>
      <c r="G6828" s="75" t="s">
        <v>2934</v>
      </c>
      <c r="H6828" s="75" t="e">
        <v>#N/A</v>
      </c>
      <c r="I6828" s="75" t="s">
        <v>79</v>
      </c>
      <c r="J6828" s="75" t="s">
        <v>4178</v>
      </c>
      <c r="K6828" s="75" t="s">
        <v>306</v>
      </c>
      <c r="L6828" s="75" t="s">
        <v>306</v>
      </c>
      <c r="M6828" s="75" t="s">
        <v>306</v>
      </c>
      <c r="N6828" s="75" t="s">
        <v>306</v>
      </c>
      <c r="O6828" s="75" t="s">
        <v>315</v>
      </c>
      <c r="P6828" s="76" t="s">
        <v>306</v>
      </c>
      <c r="Q6828" s="216"/>
      <c r="R6828" s="77" t="str">
        <f t="shared" ref="R6828" si="18090">IF(COUNTA(Y6828:DP6831)=0,"01.01.1900",INDEX(Y6828:DP6828,MATCH(R6829,Y6829:DP6829,0)))</f>
        <v>01.01.1900</v>
      </c>
      <c r="S6828" s="78" t="str">
        <f t="shared" ref="S6828" si="18091">IF(COUNTA(Y6828:DP6831)=0,"01.01.1900",MAX(Y6828:DP6828))</f>
        <v>01.01.1900</v>
      </c>
      <c r="T6828" s="79"/>
      <c r="U6828" s="80" t="str">
        <f t="array" ref="U6828">IF(COUNTA(Y6828:DP6831)=0,"01.01.1900",IF(ISERROR(HLOOKUP(U6831,Y6831:DP6831,1,FALSE)),"01.01.1900",INDEX(Y6828:DP6828,MATCH(U6829&amp;U6831,Y6829:DP6829&amp;Y6831:DP6831,0))))</f>
        <v>01.01.1900</v>
      </c>
      <c r="V6828" s="81" t="str">
        <f t="shared" ref="V6828" si="18092">IF(COUNTA(Y6828:DP6831)=0,"01.01.1900",_xlfn.MAXIFS(Y6828:DP6828,Y6831:DP6831,V6831))</f>
        <v>01.01.1900</v>
      </c>
      <c r="W6828" s="82"/>
      <c r="X6828" s="106"/>
    </row>
    <row r="6829" spans="2:24">
      <c r="B6829" s="83"/>
      <c r="C6829" s="84"/>
      <c r="D6829" s="83"/>
      <c r="E6829" s="83"/>
      <c r="F6829" s="83"/>
      <c r="G6829" s="83"/>
      <c r="H6829" s="83"/>
      <c r="I6829" s="83"/>
      <c r="J6829" s="83"/>
      <c r="K6829" s="83"/>
      <c r="L6829" s="83"/>
      <c r="M6829" s="83"/>
      <c r="N6829" s="83"/>
      <c r="O6829" s="83"/>
      <c r="P6829" s="84"/>
      <c r="Q6829" s="217"/>
      <c r="R6829" s="85">
        <f t="shared" ref="R6829" si="18093">IF(COUNTA(Y6828:DP6831)=0,0,MIN(Y6829:DP6829))</f>
        <v>0</v>
      </c>
      <c r="S6829" s="86">
        <f t="shared" ref="S6829" si="18094">IF(COUNTA(Y6828:DP6831)=0,0,HLOOKUP(S6828,Y6828:DP6831,2,FALSE))</f>
        <v>0</v>
      </c>
      <c r="T6829" s="87">
        <f t="shared" ref="T6829" si="18095">IF(COUNTA(Y6828:DP6831)=0,0,AVERAGE(Y6829:DP6829))</f>
        <v>0</v>
      </c>
      <c r="U6829" s="88">
        <f t="shared" ref="U6829" si="18096">IF(COUNTA(Y6828:DP6831)=0,0,_xlfn.MINIFS(Y6829:DP6829,Y6831:DP6831,U6831))</f>
        <v>0</v>
      </c>
      <c r="V6829" s="89">
        <f t="array" ref="V6829">IF(COUNTA(Y6828:DP6831)=0,0,IF(ISERROR(HLOOKUP(V6831,Y6831:DP6831,1,FALSE)),0,INDEX(Y6829:DP6829,MATCH(V6828&amp;V6831,Y6828:DP6828&amp;Y6831:DP6831,0))))</f>
        <v>0</v>
      </c>
      <c r="W6829" s="90">
        <f t="array" ref="W6829">IF(COUNTA(Y6828:DP6831)=0,0,IF(ISERROR(HLOOKUP(W6831,Y6831:DP6831,1,FALSE)),0,AVERAGEIF(Y6831:DP6831,$W6831,Y6829:DP6829)))</f>
        <v>0</v>
      </c>
      <c r="X6829" s="107"/>
    </row>
    <row r="6830" spans="2:24">
      <c r="B6830" s="83"/>
      <c r="C6830" s="84"/>
      <c r="D6830" s="83"/>
      <c r="E6830" s="83"/>
      <c r="F6830" s="83"/>
      <c r="G6830" s="83"/>
      <c r="H6830" s="83"/>
      <c r="I6830" s="83"/>
      <c r="J6830" s="83"/>
      <c r="K6830" s="83"/>
      <c r="L6830" s="83"/>
      <c r="M6830" s="83"/>
      <c r="N6830" s="83"/>
      <c r="O6830" s="83"/>
      <c r="P6830" s="84"/>
      <c r="Q6830" s="217"/>
      <c r="R6830" s="91">
        <f t="shared" ref="R6830" si="18097">IF(COUNTA(Y6828:DP6831)=0,0,HLOOKUP(R6829,Y6829:DP6831,2,FALSE))</f>
        <v>0</v>
      </c>
      <c r="S6830" s="92">
        <f t="shared" ref="S6830" si="18098">IF(COUNTA(Y6828:DP6831)=0,0,HLOOKUP(S6828,Y6828:DP6831,3,FALSE))</f>
        <v>0</v>
      </c>
      <c r="T6830" s="93"/>
      <c r="U6830" s="94">
        <f t="array" ref="U6830">IF(COUNTA(Y6828:DP6831)=0,0,IF(ISERROR(HLOOKUP(U6831,Y6831:DP6831,1,FALSE)),0,INDEX(Y6830:DP6830,MATCH(U6829&amp;U6831,Y6829:DP6829&amp;Y6831:DP6831,0))))</f>
        <v>0</v>
      </c>
      <c r="V6830" s="94">
        <f t="array" ref="V6830">IF(COUNTA(Y6828:DP6831)=0,0,IF(ISERROR(HLOOKUP(V6831,Y6831:DP6831,1,FALSE)),0,INDEX(Y6830:DP6830,MATCH(V6829&amp;V6831,Y6829:DP6829&amp;Y6831:DP6831,0))))</f>
        <v>0</v>
      </c>
      <c r="W6830" s="95"/>
      <c r="X6830" s="108"/>
    </row>
    <row r="6831" spans="2:24" ht="13.9" thickBot="1">
      <c r="B6831" s="96"/>
      <c r="C6831" s="97"/>
      <c r="D6831" s="96"/>
      <c r="E6831" s="96"/>
      <c r="F6831" s="96"/>
      <c r="G6831" s="96"/>
      <c r="H6831" s="96"/>
      <c r="I6831" s="96"/>
      <c r="J6831" s="96"/>
      <c r="K6831" s="96"/>
      <c r="L6831" s="96"/>
      <c r="M6831" s="96"/>
      <c r="N6831" s="96"/>
      <c r="O6831" s="96"/>
      <c r="P6831" s="97"/>
      <c r="Q6831" s="218"/>
      <c r="R6831" s="98" t="str">
        <f t="shared" ref="R6831" si="18099">IF(COUNTA(Y6828:DP6831)=0,"none",HLOOKUP(R6829,Y6829:DP6831,3,FALSE))</f>
        <v>none</v>
      </c>
      <c r="S6831" s="99" t="str">
        <f t="shared" ref="S6831" si="18100">IF(COUNTA(Y6828:DP6831)=0,"none",HLOOKUP(S6828,Y6828:DP6831,4,FALSE))</f>
        <v>none</v>
      </c>
      <c r="T6831" s="100"/>
      <c r="U6831" s="100" t="str">
        <f t="array" ref="U6831">IF(COUNTA(Y6828:DP6831)=0,"none",IF($U$2="WAHR",$W$3,Abfrage!$F$4))</f>
        <v>none</v>
      </c>
      <c r="V6831" s="100" t="str">
        <f t="array" ref="V6831">IF(COUNTA(Y6828:DP6831)=0,"none",IF($U$2="WAHR",$W$3,Abfrage!$F$4))</f>
        <v>none</v>
      </c>
      <c r="W6831" s="100" t="str">
        <f t="array" ref="W6831">IF(COUNTA(Y6828:DP6831)=0,"none",IF($U$2="WAHR",$W$3,Abfrage!$F$4))</f>
        <v>none</v>
      </c>
      <c r="X6831" s="109"/>
    </row>
    <row r="6832" spans="2:24">
      <c r="B6832" s="75" t="s">
        <v>4179</v>
      </c>
      <c r="C6832" s="76">
        <v>1000421543</v>
      </c>
      <c r="D6832" s="75" t="s">
        <v>95</v>
      </c>
      <c r="E6832" s="75" t="s">
        <v>175</v>
      </c>
      <c r="F6832" s="75" t="s">
        <v>97</v>
      </c>
      <c r="G6832" s="75" t="s">
        <v>97</v>
      </c>
      <c r="H6832" s="75" t="e">
        <v>#N/A</v>
      </c>
      <c r="I6832" s="75" t="s">
        <v>4180</v>
      </c>
      <c r="J6832" s="75" t="s">
        <v>4181</v>
      </c>
      <c r="K6832" s="75" t="s">
        <v>306</v>
      </c>
      <c r="L6832" s="75" t="s">
        <v>306</v>
      </c>
      <c r="M6832" s="75" t="s">
        <v>307</v>
      </c>
      <c r="N6832" s="75" t="s">
        <v>360</v>
      </c>
      <c r="O6832" s="75" t="s">
        <v>306</v>
      </c>
      <c r="P6832" s="76" t="s">
        <v>306</v>
      </c>
      <c r="Q6832" s="216"/>
      <c r="R6832" s="77" t="str">
        <f t="shared" ref="R6832" si="18101">IF(COUNTA(Y6832:DP6835)=0,"01.01.1900",INDEX(Y6832:DP6832,MATCH(R6833,Y6833:DP6833,0)))</f>
        <v>01.01.1900</v>
      </c>
      <c r="S6832" s="78" t="str">
        <f t="shared" ref="S6832" si="18102">IF(COUNTA(Y6832:DP6835)=0,"01.01.1900",MAX(Y6832:DP6832))</f>
        <v>01.01.1900</v>
      </c>
      <c r="T6832" s="79"/>
      <c r="U6832" s="80" t="str">
        <f t="array" ref="U6832">IF(COUNTA(Y6832:DP6835)=0,"01.01.1900",IF(ISERROR(HLOOKUP(U6835,Y6835:DP6835,1,FALSE)),"01.01.1900",INDEX(Y6832:DP6832,MATCH(U6833&amp;U6835,Y6833:DP6833&amp;Y6835:DP6835,0))))</f>
        <v>01.01.1900</v>
      </c>
      <c r="V6832" s="81" t="str">
        <f t="shared" ref="V6832" si="18103">IF(COUNTA(Y6832:DP6835)=0,"01.01.1900",_xlfn.MAXIFS(Y6832:DP6832,Y6835:DP6835,V6835))</f>
        <v>01.01.1900</v>
      </c>
      <c r="W6832" s="82"/>
      <c r="X6832" s="106"/>
    </row>
    <row r="6833" spans="2:24">
      <c r="B6833" s="83"/>
      <c r="C6833" s="84"/>
      <c r="D6833" s="83"/>
      <c r="E6833" s="83"/>
      <c r="F6833" s="83"/>
      <c r="G6833" s="83"/>
      <c r="H6833" s="83"/>
      <c r="I6833" s="83"/>
      <c r="J6833" s="83"/>
      <c r="K6833" s="83"/>
      <c r="L6833" s="83"/>
      <c r="M6833" s="83"/>
      <c r="N6833" s="83"/>
      <c r="O6833" s="83"/>
      <c r="P6833" s="84"/>
      <c r="Q6833" s="217"/>
      <c r="R6833" s="85">
        <f t="shared" ref="R6833" si="18104">IF(COUNTA(Y6832:DP6835)=0,0,MIN(Y6833:DP6833))</f>
        <v>0</v>
      </c>
      <c r="S6833" s="86">
        <f t="shared" ref="S6833" si="18105">IF(COUNTA(Y6832:DP6835)=0,0,HLOOKUP(S6832,Y6832:DP6835,2,FALSE))</f>
        <v>0</v>
      </c>
      <c r="T6833" s="87">
        <f t="shared" ref="T6833" si="18106">IF(COUNTA(Y6832:DP6835)=0,0,AVERAGE(Y6833:DP6833))</f>
        <v>0</v>
      </c>
      <c r="U6833" s="88">
        <f t="shared" ref="U6833" si="18107">IF(COUNTA(Y6832:DP6835)=0,0,_xlfn.MINIFS(Y6833:DP6833,Y6835:DP6835,U6835))</f>
        <v>0</v>
      </c>
      <c r="V6833" s="89">
        <f t="array" ref="V6833">IF(COUNTA(Y6832:DP6835)=0,0,IF(ISERROR(HLOOKUP(V6835,Y6835:DP6835,1,FALSE)),0,INDEX(Y6833:DP6833,MATCH(V6832&amp;V6835,Y6832:DP6832&amp;Y6835:DP6835,0))))</f>
        <v>0</v>
      </c>
      <c r="W6833" s="90">
        <f t="array" ref="W6833">IF(COUNTA(Y6832:DP6835)=0,0,IF(ISERROR(HLOOKUP(W6835,Y6835:DP6835,1,FALSE)),0,AVERAGEIF(Y6835:DP6835,$W6835,Y6833:DP6833)))</f>
        <v>0</v>
      </c>
      <c r="X6833" s="107"/>
    </row>
    <row r="6834" spans="2:24">
      <c r="B6834" s="83"/>
      <c r="C6834" s="84"/>
      <c r="D6834" s="83"/>
      <c r="E6834" s="83"/>
      <c r="F6834" s="83"/>
      <c r="G6834" s="83"/>
      <c r="H6834" s="83"/>
      <c r="I6834" s="83"/>
      <c r="J6834" s="83"/>
      <c r="K6834" s="83"/>
      <c r="L6834" s="83"/>
      <c r="M6834" s="83"/>
      <c r="N6834" s="83"/>
      <c r="O6834" s="83"/>
      <c r="P6834" s="84"/>
      <c r="Q6834" s="217"/>
      <c r="R6834" s="91">
        <f t="shared" ref="R6834" si="18108">IF(COUNTA(Y6832:DP6835)=0,0,HLOOKUP(R6833,Y6833:DP6835,2,FALSE))</f>
        <v>0</v>
      </c>
      <c r="S6834" s="92">
        <f t="shared" ref="S6834" si="18109">IF(COUNTA(Y6832:DP6835)=0,0,HLOOKUP(S6832,Y6832:DP6835,3,FALSE))</f>
        <v>0</v>
      </c>
      <c r="T6834" s="93"/>
      <c r="U6834" s="94">
        <f t="array" ref="U6834">IF(COUNTA(Y6832:DP6835)=0,0,IF(ISERROR(HLOOKUP(U6835,Y6835:DP6835,1,FALSE)),0,INDEX(Y6834:DP6834,MATCH(U6833&amp;U6835,Y6833:DP6833&amp;Y6835:DP6835,0))))</f>
        <v>0</v>
      </c>
      <c r="V6834" s="94">
        <f t="array" ref="V6834">IF(COUNTA(Y6832:DP6835)=0,0,IF(ISERROR(HLOOKUP(V6835,Y6835:DP6835,1,FALSE)),0,INDEX(Y6834:DP6834,MATCH(V6833&amp;V6835,Y6833:DP6833&amp;Y6835:DP6835,0))))</f>
        <v>0</v>
      </c>
      <c r="W6834" s="95"/>
      <c r="X6834" s="108"/>
    </row>
    <row r="6835" spans="2:24" ht="13.9" thickBot="1">
      <c r="B6835" s="96"/>
      <c r="C6835" s="97"/>
      <c r="D6835" s="96"/>
      <c r="E6835" s="96"/>
      <c r="F6835" s="96"/>
      <c r="G6835" s="96"/>
      <c r="H6835" s="96"/>
      <c r="I6835" s="96"/>
      <c r="J6835" s="96"/>
      <c r="K6835" s="96"/>
      <c r="L6835" s="96"/>
      <c r="M6835" s="96"/>
      <c r="N6835" s="96"/>
      <c r="O6835" s="96"/>
      <c r="P6835" s="97"/>
      <c r="Q6835" s="218"/>
      <c r="R6835" s="98" t="str">
        <f t="shared" ref="R6835" si="18110">IF(COUNTA(Y6832:DP6835)=0,"none",HLOOKUP(R6833,Y6833:DP6835,3,FALSE))</f>
        <v>none</v>
      </c>
      <c r="S6835" s="99" t="str">
        <f t="shared" ref="S6835" si="18111">IF(COUNTA(Y6832:DP6835)=0,"none",HLOOKUP(S6832,Y6832:DP6835,4,FALSE))</f>
        <v>none</v>
      </c>
      <c r="T6835" s="100"/>
      <c r="U6835" s="100" t="str">
        <f t="array" ref="U6835">IF(COUNTA(Y6832:DP6835)=0,"none",IF($U$2="WAHR",$W$3,Abfrage!$F$4))</f>
        <v>none</v>
      </c>
      <c r="V6835" s="100" t="str">
        <f t="array" ref="V6835">IF(COUNTA(Y6832:DP6835)=0,"none",IF($U$2="WAHR",$W$3,Abfrage!$F$4))</f>
        <v>none</v>
      </c>
      <c r="W6835" s="100" t="str">
        <f t="array" ref="W6835">IF(COUNTA(Y6832:DP6835)=0,"none",IF($U$2="WAHR",$W$3,Abfrage!$F$4))</f>
        <v>none</v>
      </c>
      <c r="X6835" s="109"/>
    </row>
    <row r="6836" spans="2:24">
      <c r="B6836" s="75" t="s">
        <v>4182</v>
      </c>
      <c r="C6836" s="76">
        <v>1000421544</v>
      </c>
      <c r="D6836" s="75" t="s">
        <v>95</v>
      </c>
      <c r="E6836" s="75" t="s">
        <v>96</v>
      </c>
      <c r="F6836" s="75" t="s">
        <v>97</v>
      </c>
      <c r="G6836" s="75" t="s">
        <v>97</v>
      </c>
      <c r="H6836" s="75" t="e">
        <v>#N/A</v>
      </c>
      <c r="I6836" s="75" t="s">
        <v>4180</v>
      </c>
      <c r="J6836" s="75" t="s">
        <v>4183</v>
      </c>
      <c r="K6836" s="75" t="s">
        <v>306</v>
      </c>
      <c r="L6836" s="75" t="s">
        <v>306</v>
      </c>
      <c r="M6836" s="75" t="s">
        <v>313</v>
      </c>
      <c r="N6836" s="75" t="s">
        <v>360</v>
      </c>
      <c r="O6836" s="75" t="s">
        <v>306</v>
      </c>
      <c r="P6836" s="76" t="s">
        <v>306</v>
      </c>
      <c r="Q6836" s="216"/>
      <c r="R6836" s="77" t="str">
        <f t="shared" ref="R6836" si="18112">IF(COUNTA(Y6836:DP6839)=0,"01.01.1900",INDEX(Y6836:DP6836,MATCH(R6837,Y6837:DP6837,0)))</f>
        <v>01.01.1900</v>
      </c>
      <c r="S6836" s="78" t="str">
        <f t="shared" ref="S6836" si="18113">IF(COUNTA(Y6836:DP6839)=0,"01.01.1900",MAX(Y6836:DP6836))</f>
        <v>01.01.1900</v>
      </c>
      <c r="T6836" s="79"/>
      <c r="U6836" s="80" t="str">
        <f t="array" ref="U6836">IF(COUNTA(Y6836:DP6839)=0,"01.01.1900",IF(ISERROR(HLOOKUP(U6839,Y6839:DP6839,1,FALSE)),"01.01.1900",INDEX(Y6836:DP6836,MATCH(U6837&amp;U6839,Y6837:DP6837&amp;Y6839:DP6839,0))))</f>
        <v>01.01.1900</v>
      </c>
      <c r="V6836" s="81" t="str">
        <f t="shared" ref="V6836" si="18114">IF(COUNTA(Y6836:DP6839)=0,"01.01.1900",_xlfn.MAXIFS(Y6836:DP6836,Y6839:DP6839,V6839))</f>
        <v>01.01.1900</v>
      </c>
      <c r="W6836" s="82"/>
      <c r="X6836" s="106"/>
    </row>
    <row r="6837" spans="2:24">
      <c r="B6837" s="83"/>
      <c r="C6837" s="84"/>
      <c r="D6837" s="83"/>
      <c r="E6837" s="83"/>
      <c r="F6837" s="83"/>
      <c r="G6837" s="83"/>
      <c r="H6837" s="83"/>
      <c r="I6837" s="83"/>
      <c r="J6837" s="83"/>
      <c r="K6837" s="83"/>
      <c r="L6837" s="83"/>
      <c r="M6837" s="83"/>
      <c r="N6837" s="83"/>
      <c r="O6837" s="83"/>
      <c r="P6837" s="84"/>
      <c r="Q6837" s="217"/>
      <c r="R6837" s="85">
        <f t="shared" ref="R6837" si="18115">IF(COUNTA(Y6836:DP6839)=0,0,MIN(Y6837:DP6837))</f>
        <v>0</v>
      </c>
      <c r="S6837" s="86">
        <f t="shared" ref="S6837" si="18116">IF(COUNTA(Y6836:DP6839)=0,0,HLOOKUP(S6836,Y6836:DP6839,2,FALSE))</f>
        <v>0</v>
      </c>
      <c r="T6837" s="87">
        <f t="shared" ref="T6837" si="18117">IF(COUNTA(Y6836:DP6839)=0,0,AVERAGE(Y6837:DP6837))</f>
        <v>0</v>
      </c>
      <c r="U6837" s="88">
        <f t="shared" ref="U6837" si="18118">IF(COUNTA(Y6836:DP6839)=0,0,_xlfn.MINIFS(Y6837:DP6837,Y6839:DP6839,U6839))</f>
        <v>0</v>
      </c>
      <c r="V6837" s="89">
        <f t="array" ref="V6837">IF(COUNTA(Y6836:DP6839)=0,0,IF(ISERROR(HLOOKUP(V6839,Y6839:DP6839,1,FALSE)),0,INDEX(Y6837:DP6837,MATCH(V6836&amp;V6839,Y6836:DP6836&amp;Y6839:DP6839,0))))</f>
        <v>0</v>
      </c>
      <c r="W6837" s="90">
        <f t="array" ref="W6837">IF(COUNTA(Y6836:DP6839)=0,0,IF(ISERROR(HLOOKUP(W6839,Y6839:DP6839,1,FALSE)),0,AVERAGEIF(Y6839:DP6839,$W6839,Y6837:DP6837)))</f>
        <v>0</v>
      </c>
      <c r="X6837" s="107"/>
    </row>
    <row r="6838" spans="2:24">
      <c r="B6838" s="83"/>
      <c r="C6838" s="84"/>
      <c r="D6838" s="83"/>
      <c r="E6838" s="83"/>
      <c r="F6838" s="83"/>
      <c r="G6838" s="83"/>
      <c r="H6838" s="83"/>
      <c r="I6838" s="83"/>
      <c r="J6838" s="83"/>
      <c r="K6838" s="83"/>
      <c r="L6838" s="83"/>
      <c r="M6838" s="83"/>
      <c r="N6838" s="83"/>
      <c r="O6838" s="83"/>
      <c r="P6838" s="84"/>
      <c r="Q6838" s="217"/>
      <c r="R6838" s="91">
        <f t="shared" ref="R6838" si="18119">IF(COUNTA(Y6836:DP6839)=0,0,HLOOKUP(R6837,Y6837:DP6839,2,FALSE))</f>
        <v>0</v>
      </c>
      <c r="S6838" s="92">
        <f t="shared" ref="S6838" si="18120">IF(COUNTA(Y6836:DP6839)=0,0,HLOOKUP(S6836,Y6836:DP6839,3,FALSE))</f>
        <v>0</v>
      </c>
      <c r="T6838" s="93"/>
      <c r="U6838" s="94">
        <f t="array" ref="U6838">IF(COUNTA(Y6836:DP6839)=0,0,IF(ISERROR(HLOOKUP(U6839,Y6839:DP6839,1,FALSE)),0,INDEX(Y6838:DP6838,MATCH(U6837&amp;U6839,Y6837:DP6837&amp;Y6839:DP6839,0))))</f>
        <v>0</v>
      </c>
      <c r="V6838" s="94">
        <f t="array" ref="V6838">IF(COUNTA(Y6836:DP6839)=0,0,IF(ISERROR(HLOOKUP(V6839,Y6839:DP6839,1,FALSE)),0,INDEX(Y6838:DP6838,MATCH(V6837&amp;V6839,Y6837:DP6837&amp;Y6839:DP6839,0))))</f>
        <v>0</v>
      </c>
      <c r="W6838" s="95"/>
      <c r="X6838" s="108"/>
    </row>
    <row r="6839" spans="2:24" ht="13.9" thickBot="1">
      <c r="B6839" s="96"/>
      <c r="C6839" s="97"/>
      <c r="D6839" s="96"/>
      <c r="E6839" s="96"/>
      <c r="F6839" s="96"/>
      <c r="G6839" s="96"/>
      <c r="H6839" s="96"/>
      <c r="I6839" s="96"/>
      <c r="J6839" s="96"/>
      <c r="K6839" s="96"/>
      <c r="L6839" s="96"/>
      <c r="M6839" s="96"/>
      <c r="N6839" s="96"/>
      <c r="O6839" s="96"/>
      <c r="P6839" s="97"/>
      <c r="Q6839" s="218"/>
      <c r="R6839" s="98" t="str">
        <f t="shared" ref="R6839" si="18121">IF(COUNTA(Y6836:DP6839)=0,"none",HLOOKUP(R6837,Y6837:DP6839,3,FALSE))</f>
        <v>none</v>
      </c>
      <c r="S6839" s="99" t="str">
        <f t="shared" ref="S6839" si="18122">IF(COUNTA(Y6836:DP6839)=0,"none",HLOOKUP(S6836,Y6836:DP6839,4,FALSE))</f>
        <v>none</v>
      </c>
      <c r="T6839" s="100"/>
      <c r="U6839" s="100" t="str">
        <f t="array" ref="U6839">IF(COUNTA(Y6836:DP6839)=0,"none",IF($U$2="WAHR",$W$3,Abfrage!$F$4))</f>
        <v>none</v>
      </c>
      <c r="V6839" s="100" t="str">
        <f t="array" ref="V6839">IF(COUNTA(Y6836:DP6839)=0,"none",IF($U$2="WAHR",$W$3,Abfrage!$F$4))</f>
        <v>none</v>
      </c>
      <c r="W6839" s="100" t="str">
        <f t="array" ref="W6839">IF(COUNTA(Y6836:DP6839)=0,"none",IF($U$2="WAHR",$W$3,Abfrage!$F$4))</f>
        <v>none</v>
      </c>
      <c r="X6839" s="109"/>
    </row>
    <row r="6840" spans="2:24">
      <c r="B6840" s="75" t="s">
        <v>4184</v>
      </c>
      <c r="C6840" s="76">
        <v>1000421565</v>
      </c>
      <c r="D6840" s="75" t="s">
        <v>95</v>
      </c>
      <c r="E6840" s="75" t="s">
        <v>96</v>
      </c>
      <c r="F6840" s="75" t="s">
        <v>97</v>
      </c>
      <c r="G6840" s="75" t="s">
        <v>3717</v>
      </c>
      <c r="H6840" s="75" t="e">
        <v>#N/A</v>
      </c>
      <c r="I6840" s="75" t="s">
        <v>51</v>
      </c>
      <c r="J6840" s="75" t="s">
        <v>4185</v>
      </c>
      <c r="K6840" s="75" t="s">
        <v>306</v>
      </c>
      <c r="L6840" s="75" t="s">
        <v>306</v>
      </c>
      <c r="M6840" s="75" t="s">
        <v>313</v>
      </c>
      <c r="N6840" s="75" t="s">
        <v>321</v>
      </c>
      <c r="O6840" s="75" t="s">
        <v>551</v>
      </c>
      <c r="P6840" s="76" t="s">
        <v>306</v>
      </c>
      <c r="Q6840" s="216"/>
      <c r="R6840" s="77" t="str">
        <f t="shared" ref="R6840" si="18123">IF(COUNTA(Y6840:DP6843)=0,"01.01.1900",INDEX(Y6840:DP6840,MATCH(R6841,Y6841:DP6841,0)))</f>
        <v>01.01.1900</v>
      </c>
      <c r="S6840" s="78" t="str">
        <f t="shared" ref="S6840" si="18124">IF(COUNTA(Y6840:DP6843)=0,"01.01.1900",MAX(Y6840:DP6840))</f>
        <v>01.01.1900</v>
      </c>
      <c r="T6840" s="79"/>
      <c r="U6840" s="80" t="str">
        <f t="array" ref="U6840">IF(COUNTA(Y6840:DP6843)=0,"01.01.1900",IF(ISERROR(HLOOKUP(U6843,Y6843:DP6843,1,FALSE)),"01.01.1900",INDEX(Y6840:DP6840,MATCH(U6841&amp;U6843,Y6841:DP6841&amp;Y6843:DP6843,0))))</f>
        <v>01.01.1900</v>
      </c>
      <c r="V6840" s="81" t="str">
        <f t="shared" ref="V6840" si="18125">IF(COUNTA(Y6840:DP6843)=0,"01.01.1900",_xlfn.MAXIFS(Y6840:DP6840,Y6843:DP6843,V6843))</f>
        <v>01.01.1900</v>
      </c>
      <c r="W6840" s="82"/>
      <c r="X6840" s="106"/>
    </row>
    <row r="6841" spans="2:24">
      <c r="B6841" s="83"/>
      <c r="C6841" s="84"/>
      <c r="D6841" s="83"/>
      <c r="E6841" s="83"/>
      <c r="F6841" s="83"/>
      <c r="G6841" s="83"/>
      <c r="H6841" s="83"/>
      <c r="I6841" s="83"/>
      <c r="J6841" s="83"/>
      <c r="K6841" s="83"/>
      <c r="L6841" s="83"/>
      <c r="M6841" s="83"/>
      <c r="N6841" s="83"/>
      <c r="O6841" s="83"/>
      <c r="P6841" s="84"/>
      <c r="Q6841" s="217"/>
      <c r="R6841" s="85">
        <f t="shared" ref="R6841" si="18126">IF(COUNTA(Y6840:DP6843)=0,0,MIN(Y6841:DP6841))</f>
        <v>0</v>
      </c>
      <c r="S6841" s="86">
        <f t="shared" ref="S6841" si="18127">IF(COUNTA(Y6840:DP6843)=0,0,HLOOKUP(S6840,Y6840:DP6843,2,FALSE))</f>
        <v>0</v>
      </c>
      <c r="T6841" s="87">
        <f t="shared" ref="T6841" si="18128">IF(COUNTA(Y6840:DP6843)=0,0,AVERAGE(Y6841:DP6841))</f>
        <v>0</v>
      </c>
      <c r="U6841" s="88">
        <f t="shared" ref="U6841" si="18129">IF(COUNTA(Y6840:DP6843)=0,0,_xlfn.MINIFS(Y6841:DP6841,Y6843:DP6843,U6843))</f>
        <v>0</v>
      </c>
      <c r="V6841" s="89">
        <f t="array" ref="V6841">IF(COUNTA(Y6840:DP6843)=0,0,IF(ISERROR(HLOOKUP(V6843,Y6843:DP6843,1,FALSE)),0,INDEX(Y6841:DP6841,MATCH(V6840&amp;V6843,Y6840:DP6840&amp;Y6843:DP6843,0))))</f>
        <v>0</v>
      </c>
      <c r="W6841" s="90">
        <f t="array" ref="W6841">IF(COUNTA(Y6840:DP6843)=0,0,IF(ISERROR(HLOOKUP(W6843,Y6843:DP6843,1,FALSE)),0,AVERAGEIF(Y6843:DP6843,$W6843,Y6841:DP6841)))</f>
        <v>0</v>
      </c>
      <c r="X6841" s="107"/>
    </row>
    <row r="6842" spans="2:24">
      <c r="B6842" s="83"/>
      <c r="C6842" s="84"/>
      <c r="D6842" s="83"/>
      <c r="E6842" s="83"/>
      <c r="F6842" s="83"/>
      <c r="G6842" s="83"/>
      <c r="H6842" s="83"/>
      <c r="I6842" s="83"/>
      <c r="J6842" s="83"/>
      <c r="K6842" s="83"/>
      <c r="L6842" s="83"/>
      <c r="M6842" s="83"/>
      <c r="N6842" s="83"/>
      <c r="O6842" s="83"/>
      <c r="P6842" s="84"/>
      <c r="Q6842" s="217"/>
      <c r="R6842" s="91">
        <f t="shared" ref="R6842" si="18130">IF(COUNTA(Y6840:DP6843)=0,0,HLOOKUP(R6841,Y6841:DP6843,2,FALSE))</f>
        <v>0</v>
      </c>
      <c r="S6842" s="92">
        <f t="shared" ref="S6842" si="18131">IF(COUNTA(Y6840:DP6843)=0,0,HLOOKUP(S6840,Y6840:DP6843,3,FALSE))</f>
        <v>0</v>
      </c>
      <c r="T6842" s="93"/>
      <c r="U6842" s="94">
        <f t="array" ref="U6842">IF(COUNTA(Y6840:DP6843)=0,0,IF(ISERROR(HLOOKUP(U6843,Y6843:DP6843,1,FALSE)),0,INDEX(Y6842:DP6842,MATCH(U6841&amp;U6843,Y6841:DP6841&amp;Y6843:DP6843,0))))</f>
        <v>0</v>
      </c>
      <c r="V6842" s="94">
        <f t="array" ref="V6842">IF(COUNTA(Y6840:DP6843)=0,0,IF(ISERROR(HLOOKUP(V6843,Y6843:DP6843,1,FALSE)),0,INDEX(Y6842:DP6842,MATCH(V6841&amp;V6843,Y6841:DP6841&amp;Y6843:DP6843,0))))</f>
        <v>0</v>
      </c>
      <c r="W6842" s="95"/>
      <c r="X6842" s="108"/>
    </row>
    <row r="6843" spans="2:24" ht="13.9" thickBot="1">
      <c r="B6843" s="96"/>
      <c r="C6843" s="97"/>
      <c r="D6843" s="96"/>
      <c r="E6843" s="96"/>
      <c r="F6843" s="96"/>
      <c r="G6843" s="96"/>
      <c r="H6843" s="96"/>
      <c r="I6843" s="96"/>
      <c r="J6843" s="96"/>
      <c r="K6843" s="96"/>
      <c r="L6843" s="96"/>
      <c r="M6843" s="96"/>
      <c r="N6843" s="96"/>
      <c r="O6843" s="96"/>
      <c r="P6843" s="97"/>
      <c r="Q6843" s="218"/>
      <c r="R6843" s="98" t="str">
        <f t="shared" ref="R6843" si="18132">IF(COUNTA(Y6840:DP6843)=0,"none",HLOOKUP(R6841,Y6841:DP6843,3,FALSE))</f>
        <v>none</v>
      </c>
      <c r="S6843" s="99" t="str">
        <f t="shared" ref="S6843" si="18133">IF(COUNTA(Y6840:DP6843)=0,"none",HLOOKUP(S6840,Y6840:DP6843,4,FALSE))</f>
        <v>none</v>
      </c>
      <c r="T6843" s="100"/>
      <c r="U6843" s="100" t="str">
        <f t="array" ref="U6843">IF(COUNTA(Y6840:DP6843)=0,"none",IF($U$2="WAHR",$W$3,Abfrage!$F$4))</f>
        <v>none</v>
      </c>
      <c r="V6843" s="100" t="str">
        <f t="array" ref="V6843">IF(COUNTA(Y6840:DP6843)=0,"none",IF($U$2="WAHR",$W$3,Abfrage!$F$4))</f>
        <v>none</v>
      </c>
      <c r="W6843" s="100" t="str">
        <f t="array" ref="W6843">IF(COUNTA(Y6840:DP6843)=0,"none",IF($U$2="WAHR",$W$3,Abfrage!$F$4))</f>
        <v>none</v>
      </c>
      <c r="X6843" s="109"/>
    </row>
    <row r="6844" spans="2:24">
      <c r="B6844" s="75" t="s">
        <v>4186</v>
      </c>
      <c r="C6844" s="76">
        <v>1000441134</v>
      </c>
      <c r="D6844" s="75" t="s">
        <v>95</v>
      </c>
      <c r="E6844" s="75" t="s">
        <v>148</v>
      </c>
      <c r="F6844" s="75" t="s">
        <v>96</v>
      </c>
      <c r="G6844" s="75" t="s">
        <v>96</v>
      </c>
      <c r="H6844" s="75" t="e">
        <v>#N/A</v>
      </c>
      <c r="I6844" s="75" t="s">
        <v>4180</v>
      </c>
      <c r="J6844" s="75" t="s">
        <v>4187</v>
      </c>
      <c r="K6844" s="75" t="s">
        <v>331</v>
      </c>
      <c r="L6844" s="75" t="s">
        <v>523</v>
      </c>
      <c r="M6844" s="75" t="s">
        <v>313</v>
      </c>
      <c r="N6844" s="75" t="s">
        <v>327</v>
      </c>
      <c r="O6844" s="75" t="s">
        <v>306</v>
      </c>
      <c r="P6844" s="76" t="s">
        <v>306</v>
      </c>
      <c r="Q6844" s="216"/>
      <c r="R6844" s="77" t="str">
        <f t="shared" ref="R6844" si="18134">IF(COUNTA(Y6844:DP6847)=0,"01.01.1900",INDEX(Y6844:DP6844,MATCH(R6845,Y6845:DP6845,0)))</f>
        <v>01.01.1900</v>
      </c>
      <c r="S6844" s="78" t="str">
        <f t="shared" ref="S6844" si="18135">IF(COUNTA(Y6844:DP6847)=0,"01.01.1900",MAX(Y6844:DP6844))</f>
        <v>01.01.1900</v>
      </c>
      <c r="T6844" s="79"/>
      <c r="U6844" s="80" t="str">
        <f t="array" ref="U6844">IF(COUNTA(Y6844:DP6847)=0,"01.01.1900",IF(ISERROR(HLOOKUP(U6847,Y6847:DP6847,1,FALSE)),"01.01.1900",INDEX(Y6844:DP6844,MATCH(U6845&amp;U6847,Y6845:DP6845&amp;Y6847:DP6847,0))))</f>
        <v>01.01.1900</v>
      </c>
      <c r="V6844" s="81" t="str">
        <f t="shared" ref="V6844" si="18136">IF(COUNTA(Y6844:DP6847)=0,"01.01.1900",_xlfn.MAXIFS(Y6844:DP6844,Y6847:DP6847,V6847))</f>
        <v>01.01.1900</v>
      </c>
      <c r="W6844" s="82"/>
      <c r="X6844" s="106"/>
    </row>
    <row r="6845" spans="2:24">
      <c r="B6845" s="83"/>
      <c r="C6845" s="84"/>
      <c r="D6845" s="83"/>
      <c r="E6845" s="83"/>
      <c r="F6845" s="83"/>
      <c r="G6845" s="83"/>
      <c r="H6845" s="83"/>
      <c r="I6845" s="83"/>
      <c r="J6845" s="83"/>
      <c r="K6845" s="83"/>
      <c r="L6845" s="83"/>
      <c r="M6845" s="83"/>
      <c r="N6845" s="83"/>
      <c r="O6845" s="83"/>
      <c r="P6845" s="84"/>
      <c r="Q6845" s="217"/>
      <c r="R6845" s="85">
        <f t="shared" ref="R6845" si="18137">IF(COUNTA(Y6844:DP6847)=0,0,MIN(Y6845:DP6845))</f>
        <v>0</v>
      </c>
      <c r="S6845" s="86">
        <f t="shared" ref="S6845" si="18138">IF(COUNTA(Y6844:DP6847)=0,0,HLOOKUP(S6844,Y6844:DP6847,2,FALSE))</f>
        <v>0</v>
      </c>
      <c r="T6845" s="87">
        <f t="shared" ref="T6845" si="18139">IF(COUNTA(Y6844:DP6847)=0,0,AVERAGE(Y6845:DP6845))</f>
        <v>0</v>
      </c>
      <c r="U6845" s="88">
        <f t="shared" ref="U6845" si="18140">IF(COUNTA(Y6844:DP6847)=0,0,_xlfn.MINIFS(Y6845:DP6845,Y6847:DP6847,U6847))</f>
        <v>0</v>
      </c>
      <c r="V6845" s="89">
        <f t="array" ref="V6845">IF(COUNTA(Y6844:DP6847)=0,0,IF(ISERROR(HLOOKUP(V6847,Y6847:DP6847,1,FALSE)),0,INDEX(Y6845:DP6845,MATCH(V6844&amp;V6847,Y6844:DP6844&amp;Y6847:DP6847,0))))</f>
        <v>0</v>
      </c>
      <c r="W6845" s="90">
        <f t="array" ref="W6845">IF(COUNTA(Y6844:DP6847)=0,0,IF(ISERROR(HLOOKUP(W6847,Y6847:DP6847,1,FALSE)),0,AVERAGEIF(Y6847:DP6847,$W6847,Y6845:DP6845)))</f>
        <v>0</v>
      </c>
      <c r="X6845" s="107"/>
    </row>
    <row r="6846" spans="2:24">
      <c r="B6846" s="83"/>
      <c r="C6846" s="84"/>
      <c r="D6846" s="83"/>
      <c r="E6846" s="83"/>
      <c r="F6846" s="83"/>
      <c r="G6846" s="83"/>
      <c r="H6846" s="83"/>
      <c r="I6846" s="83"/>
      <c r="J6846" s="83"/>
      <c r="K6846" s="83"/>
      <c r="L6846" s="83"/>
      <c r="M6846" s="83"/>
      <c r="N6846" s="83"/>
      <c r="O6846" s="83"/>
      <c r="P6846" s="84"/>
      <c r="Q6846" s="217"/>
      <c r="R6846" s="91">
        <f t="shared" ref="R6846" si="18141">IF(COUNTA(Y6844:DP6847)=0,0,HLOOKUP(R6845,Y6845:DP6847,2,FALSE))</f>
        <v>0</v>
      </c>
      <c r="S6846" s="92">
        <f t="shared" ref="S6846" si="18142">IF(COUNTA(Y6844:DP6847)=0,0,HLOOKUP(S6844,Y6844:DP6847,3,FALSE))</f>
        <v>0</v>
      </c>
      <c r="T6846" s="93"/>
      <c r="U6846" s="94">
        <f t="array" ref="U6846">IF(COUNTA(Y6844:DP6847)=0,0,IF(ISERROR(HLOOKUP(U6847,Y6847:DP6847,1,FALSE)),0,INDEX(Y6846:DP6846,MATCH(U6845&amp;U6847,Y6845:DP6845&amp;Y6847:DP6847,0))))</f>
        <v>0</v>
      </c>
      <c r="V6846" s="94">
        <f t="array" ref="V6846">IF(COUNTA(Y6844:DP6847)=0,0,IF(ISERROR(HLOOKUP(V6847,Y6847:DP6847,1,FALSE)),0,INDEX(Y6846:DP6846,MATCH(V6845&amp;V6847,Y6845:DP6845&amp;Y6847:DP6847,0))))</f>
        <v>0</v>
      </c>
      <c r="W6846" s="95"/>
      <c r="X6846" s="108"/>
    </row>
    <row r="6847" spans="2:24" ht="13.9" thickBot="1">
      <c r="B6847" s="96"/>
      <c r="C6847" s="97"/>
      <c r="D6847" s="96"/>
      <c r="E6847" s="96"/>
      <c r="F6847" s="96"/>
      <c r="G6847" s="96"/>
      <c r="H6847" s="96"/>
      <c r="I6847" s="96"/>
      <c r="J6847" s="96"/>
      <c r="K6847" s="96"/>
      <c r="L6847" s="96"/>
      <c r="M6847" s="96"/>
      <c r="N6847" s="96"/>
      <c r="O6847" s="96"/>
      <c r="P6847" s="97"/>
      <c r="Q6847" s="218"/>
      <c r="R6847" s="98" t="str">
        <f t="shared" ref="R6847" si="18143">IF(COUNTA(Y6844:DP6847)=0,"none",HLOOKUP(R6845,Y6845:DP6847,3,FALSE))</f>
        <v>none</v>
      </c>
      <c r="S6847" s="99" t="str">
        <f t="shared" ref="S6847" si="18144">IF(COUNTA(Y6844:DP6847)=0,"none",HLOOKUP(S6844,Y6844:DP6847,4,FALSE))</f>
        <v>none</v>
      </c>
      <c r="T6847" s="100"/>
      <c r="U6847" s="100" t="str">
        <f t="array" ref="U6847">IF(COUNTA(Y6844:DP6847)=0,"none",IF($U$2="WAHR",$W$3,Abfrage!$F$4))</f>
        <v>none</v>
      </c>
      <c r="V6847" s="100" t="str">
        <f t="array" ref="V6847">IF(COUNTA(Y6844:DP6847)=0,"none",IF($U$2="WAHR",$W$3,Abfrage!$F$4))</f>
        <v>none</v>
      </c>
      <c r="W6847" s="100" t="str">
        <f t="array" ref="W6847">IF(COUNTA(Y6844:DP6847)=0,"none",IF($U$2="WAHR",$W$3,Abfrage!$F$4))</f>
        <v>none</v>
      </c>
      <c r="X6847" s="109"/>
    </row>
    <row r="6848" spans="2:24">
      <c r="B6848" s="75" t="s">
        <v>4188</v>
      </c>
      <c r="C6848" s="76">
        <v>1000441133</v>
      </c>
      <c r="D6848" s="75" t="s">
        <v>95</v>
      </c>
      <c r="E6848" s="75" t="s">
        <v>148</v>
      </c>
      <c r="F6848" s="75" t="s">
        <v>175</v>
      </c>
      <c r="G6848" s="75" t="s">
        <v>175</v>
      </c>
      <c r="H6848" s="75" t="e">
        <v>#N/A</v>
      </c>
      <c r="I6848" s="75" t="s">
        <v>4180</v>
      </c>
      <c r="J6848" s="75" t="s">
        <v>4189</v>
      </c>
      <c r="K6848" s="75" t="s">
        <v>331</v>
      </c>
      <c r="L6848" s="75" t="s">
        <v>523</v>
      </c>
      <c r="M6848" s="75" t="s">
        <v>307</v>
      </c>
      <c r="N6848" s="75" t="s">
        <v>327</v>
      </c>
      <c r="O6848" s="75" t="s">
        <v>306</v>
      </c>
      <c r="P6848" s="76" t="s">
        <v>306</v>
      </c>
      <c r="Q6848" s="216"/>
      <c r="R6848" s="77" t="str">
        <f t="shared" ref="R6848" si="18145">IF(COUNTA(Y6848:DP6851)=0,"01.01.1900",INDEX(Y6848:DP6848,MATCH(R6849,Y6849:DP6849,0)))</f>
        <v>01.01.1900</v>
      </c>
      <c r="S6848" s="78" t="str">
        <f t="shared" ref="S6848" si="18146">IF(COUNTA(Y6848:DP6851)=0,"01.01.1900",MAX(Y6848:DP6848))</f>
        <v>01.01.1900</v>
      </c>
      <c r="T6848" s="79"/>
      <c r="U6848" s="80" t="str">
        <f t="array" ref="U6848">IF(COUNTA(Y6848:DP6851)=0,"01.01.1900",IF(ISERROR(HLOOKUP(U6851,Y6851:DP6851,1,FALSE)),"01.01.1900",INDEX(Y6848:DP6848,MATCH(U6849&amp;U6851,Y6849:DP6849&amp;Y6851:DP6851,0))))</f>
        <v>01.01.1900</v>
      </c>
      <c r="V6848" s="81" t="str">
        <f t="shared" ref="V6848" si="18147">IF(COUNTA(Y6848:DP6851)=0,"01.01.1900",_xlfn.MAXIFS(Y6848:DP6848,Y6851:DP6851,V6851))</f>
        <v>01.01.1900</v>
      </c>
      <c r="W6848" s="82"/>
      <c r="X6848" s="106"/>
    </row>
    <row r="6849" spans="2:24">
      <c r="B6849" s="83"/>
      <c r="C6849" s="84"/>
      <c r="D6849" s="83"/>
      <c r="E6849" s="83"/>
      <c r="F6849" s="83"/>
      <c r="G6849" s="83"/>
      <c r="H6849" s="83"/>
      <c r="I6849" s="83"/>
      <c r="J6849" s="83"/>
      <c r="K6849" s="83"/>
      <c r="L6849" s="83"/>
      <c r="M6849" s="83"/>
      <c r="N6849" s="83"/>
      <c r="O6849" s="83"/>
      <c r="P6849" s="84"/>
      <c r="Q6849" s="217"/>
      <c r="R6849" s="85">
        <f t="shared" ref="R6849" si="18148">IF(COUNTA(Y6848:DP6851)=0,0,MIN(Y6849:DP6849))</f>
        <v>0</v>
      </c>
      <c r="S6849" s="86">
        <f t="shared" ref="S6849" si="18149">IF(COUNTA(Y6848:DP6851)=0,0,HLOOKUP(S6848,Y6848:DP6851,2,FALSE))</f>
        <v>0</v>
      </c>
      <c r="T6849" s="87">
        <f t="shared" ref="T6849" si="18150">IF(COUNTA(Y6848:DP6851)=0,0,AVERAGE(Y6849:DP6849))</f>
        <v>0</v>
      </c>
      <c r="U6849" s="88">
        <f t="shared" ref="U6849" si="18151">IF(COUNTA(Y6848:DP6851)=0,0,_xlfn.MINIFS(Y6849:DP6849,Y6851:DP6851,U6851))</f>
        <v>0</v>
      </c>
      <c r="V6849" s="89">
        <f t="array" ref="V6849">IF(COUNTA(Y6848:DP6851)=0,0,IF(ISERROR(HLOOKUP(V6851,Y6851:DP6851,1,FALSE)),0,INDEX(Y6849:DP6849,MATCH(V6848&amp;V6851,Y6848:DP6848&amp;Y6851:DP6851,0))))</f>
        <v>0</v>
      </c>
      <c r="W6849" s="90">
        <f t="array" ref="W6849">IF(COUNTA(Y6848:DP6851)=0,0,IF(ISERROR(HLOOKUP(W6851,Y6851:DP6851,1,FALSE)),0,AVERAGEIF(Y6851:DP6851,$W6851,Y6849:DP6849)))</f>
        <v>0</v>
      </c>
      <c r="X6849" s="107"/>
    </row>
    <row r="6850" spans="2:24">
      <c r="B6850" s="83"/>
      <c r="C6850" s="84"/>
      <c r="D6850" s="83"/>
      <c r="E6850" s="83"/>
      <c r="F6850" s="83"/>
      <c r="G6850" s="83"/>
      <c r="H6850" s="83"/>
      <c r="I6850" s="83"/>
      <c r="J6850" s="83"/>
      <c r="K6850" s="83"/>
      <c r="L6850" s="83"/>
      <c r="M6850" s="83"/>
      <c r="N6850" s="83"/>
      <c r="O6850" s="83"/>
      <c r="P6850" s="84"/>
      <c r="Q6850" s="217"/>
      <c r="R6850" s="91">
        <f t="shared" ref="R6850" si="18152">IF(COUNTA(Y6848:DP6851)=0,0,HLOOKUP(R6849,Y6849:DP6851,2,FALSE))</f>
        <v>0</v>
      </c>
      <c r="S6850" s="92">
        <f t="shared" ref="S6850" si="18153">IF(COUNTA(Y6848:DP6851)=0,0,HLOOKUP(S6848,Y6848:DP6851,3,FALSE))</f>
        <v>0</v>
      </c>
      <c r="T6850" s="93"/>
      <c r="U6850" s="94">
        <f t="array" ref="U6850">IF(COUNTA(Y6848:DP6851)=0,0,IF(ISERROR(HLOOKUP(U6851,Y6851:DP6851,1,FALSE)),0,INDEX(Y6850:DP6850,MATCH(U6849&amp;U6851,Y6849:DP6849&amp;Y6851:DP6851,0))))</f>
        <v>0</v>
      </c>
      <c r="V6850" s="94">
        <f t="array" ref="V6850">IF(COUNTA(Y6848:DP6851)=0,0,IF(ISERROR(HLOOKUP(V6851,Y6851:DP6851,1,FALSE)),0,INDEX(Y6850:DP6850,MATCH(V6849&amp;V6851,Y6849:DP6849&amp;Y6851:DP6851,0))))</f>
        <v>0</v>
      </c>
      <c r="W6850" s="95"/>
      <c r="X6850" s="108"/>
    </row>
    <row r="6851" spans="2:24" ht="13.9" thickBot="1">
      <c r="B6851" s="96"/>
      <c r="C6851" s="97"/>
      <c r="D6851" s="96"/>
      <c r="E6851" s="96"/>
      <c r="F6851" s="96"/>
      <c r="G6851" s="96"/>
      <c r="H6851" s="96"/>
      <c r="I6851" s="96"/>
      <c r="J6851" s="96"/>
      <c r="K6851" s="96"/>
      <c r="L6851" s="96"/>
      <c r="M6851" s="96"/>
      <c r="N6851" s="96"/>
      <c r="O6851" s="96"/>
      <c r="P6851" s="97"/>
      <c r="Q6851" s="218"/>
      <c r="R6851" s="98" t="str">
        <f t="shared" ref="R6851" si="18154">IF(COUNTA(Y6848:DP6851)=0,"none",HLOOKUP(R6849,Y6849:DP6851,3,FALSE))</f>
        <v>none</v>
      </c>
      <c r="S6851" s="99" t="str">
        <f t="shared" ref="S6851" si="18155">IF(COUNTA(Y6848:DP6851)=0,"none",HLOOKUP(S6848,Y6848:DP6851,4,FALSE))</f>
        <v>none</v>
      </c>
      <c r="T6851" s="100"/>
      <c r="U6851" s="100" t="str">
        <f t="array" ref="U6851">IF(COUNTA(Y6848:DP6851)=0,"none",IF($U$2="WAHR",$W$3,Abfrage!$F$4))</f>
        <v>none</v>
      </c>
      <c r="V6851" s="100" t="str">
        <f t="array" ref="V6851">IF(COUNTA(Y6848:DP6851)=0,"none",IF($U$2="WAHR",$W$3,Abfrage!$F$4))</f>
        <v>none</v>
      </c>
      <c r="W6851" s="100" t="str">
        <f t="array" ref="W6851">IF(COUNTA(Y6848:DP6851)=0,"none",IF($U$2="WAHR",$W$3,Abfrage!$F$4))</f>
        <v>none</v>
      </c>
      <c r="X6851" s="109"/>
    </row>
    <row r="6852" spans="2:24">
      <c r="B6852" s="75" t="s">
        <v>4190</v>
      </c>
      <c r="C6852" s="76">
        <v>1000433301</v>
      </c>
      <c r="D6852" s="75" t="s">
        <v>95</v>
      </c>
      <c r="E6852" s="75" t="s">
        <v>148</v>
      </c>
      <c r="F6852" s="75" t="s">
        <v>175</v>
      </c>
      <c r="G6852" s="75" t="s">
        <v>175</v>
      </c>
      <c r="H6852" s="75" t="e">
        <v>#N/A</v>
      </c>
      <c r="I6852" s="75" t="s">
        <v>1659</v>
      </c>
      <c r="J6852" s="75" t="s">
        <v>4191</v>
      </c>
      <c r="K6852" s="75" t="s">
        <v>1136</v>
      </c>
      <c r="L6852" s="75" t="s">
        <v>1136</v>
      </c>
      <c r="M6852" s="75" t="s">
        <v>307</v>
      </c>
      <c r="N6852" s="75" t="s">
        <v>327</v>
      </c>
      <c r="O6852" s="75" t="s">
        <v>306</v>
      </c>
      <c r="P6852" s="76" t="s">
        <v>306</v>
      </c>
      <c r="Q6852" s="216"/>
      <c r="R6852" s="77" t="str">
        <f t="shared" ref="R6852" si="18156">IF(COUNTA(Y6852:DP6855)=0,"01.01.1900",INDEX(Y6852:DP6852,MATCH(R6853,Y6853:DP6853,0)))</f>
        <v>01.01.1900</v>
      </c>
      <c r="S6852" s="78" t="str">
        <f t="shared" ref="S6852" si="18157">IF(COUNTA(Y6852:DP6855)=0,"01.01.1900",MAX(Y6852:DP6852))</f>
        <v>01.01.1900</v>
      </c>
      <c r="T6852" s="79"/>
      <c r="U6852" s="80" t="str">
        <f t="array" ref="U6852">IF(COUNTA(Y6852:DP6855)=0,"01.01.1900",IF(ISERROR(HLOOKUP(U6855,Y6855:DP6855,1,FALSE)),"01.01.1900",INDEX(Y6852:DP6852,MATCH(U6853&amp;U6855,Y6853:DP6853&amp;Y6855:DP6855,0))))</f>
        <v>01.01.1900</v>
      </c>
      <c r="V6852" s="81" t="str">
        <f t="shared" ref="V6852" si="18158">IF(COUNTA(Y6852:DP6855)=0,"01.01.1900",_xlfn.MAXIFS(Y6852:DP6852,Y6855:DP6855,V6855))</f>
        <v>01.01.1900</v>
      </c>
      <c r="W6852" s="82"/>
      <c r="X6852" s="106"/>
    </row>
    <row r="6853" spans="2:24">
      <c r="B6853" s="83"/>
      <c r="C6853" s="84"/>
      <c r="D6853" s="83"/>
      <c r="E6853" s="83"/>
      <c r="F6853" s="83"/>
      <c r="G6853" s="83"/>
      <c r="H6853" s="83"/>
      <c r="I6853" s="83"/>
      <c r="J6853" s="83"/>
      <c r="K6853" s="83"/>
      <c r="L6853" s="83"/>
      <c r="M6853" s="83"/>
      <c r="N6853" s="83"/>
      <c r="O6853" s="83"/>
      <c r="P6853" s="84"/>
      <c r="Q6853" s="217"/>
      <c r="R6853" s="85">
        <f t="shared" ref="R6853" si="18159">IF(COUNTA(Y6852:DP6855)=0,0,MIN(Y6853:DP6853))</f>
        <v>0</v>
      </c>
      <c r="S6853" s="86">
        <f t="shared" ref="S6853" si="18160">IF(COUNTA(Y6852:DP6855)=0,0,HLOOKUP(S6852,Y6852:DP6855,2,FALSE))</f>
        <v>0</v>
      </c>
      <c r="T6853" s="87">
        <f t="shared" ref="T6853" si="18161">IF(COUNTA(Y6852:DP6855)=0,0,AVERAGE(Y6853:DP6853))</f>
        <v>0</v>
      </c>
      <c r="U6853" s="88">
        <f t="shared" ref="U6853" si="18162">IF(COUNTA(Y6852:DP6855)=0,0,_xlfn.MINIFS(Y6853:DP6853,Y6855:DP6855,U6855))</f>
        <v>0</v>
      </c>
      <c r="V6853" s="89">
        <f t="array" ref="V6853">IF(COUNTA(Y6852:DP6855)=0,0,IF(ISERROR(HLOOKUP(V6855,Y6855:DP6855,1,FALSE)),0,INDEX(Y6853:DP6853,MATCH(V6852&amp;V6855,Y6852:DP6852&amp;Y6855:DP6855,0))))</f>
        <v>0</v>
      </c>
      <c r="W6853" s="90">
        <f t="array" ref="W6853">IF(COUNTA(Y6852:DP6855)=0,0,IF(ISERROR(HLOOKUP(W6855,Y6855:DP6855,1,FALSE)),0,AVERAGEIF(Y6855:DP6855,$W6855,Y6853:DP6853)))</f>
        <v>0</v>
      </c>
      <c r="X6853" s="107"/>
    </row>
    <row r="6854" spans="2:24">
      <c r="B6854" s="83"/>
      <c r="C6854" s="84"/>
      <c r="D6854" s="83"/>
      <c r="E6854" s="83"/>
      <c r="F6854" s="83"/>
      <c r="G6854" s="83"/>
      <c r="H6854" s="83"/>
      <c r="I6854" s="83"/>
      <c r="J6854" s="83"/>
      <c r="K6854" s="83"/>
      <c r="L6854" s="83"/>
      <c r="M6854" s="83"/>
      <c r="N6854" s="83"/>
      <c r="O6854" s="83"/>
      <c r="P6854" s="84"/>
      <c r="Q6854" s="217"/>
      <c r="R6854" s="91">
        <f t="shared" ref="R6854" si="18163">IF(COUNTA(Y6852:DP6855)=0,0,HLOOKUP(R6853,Y6853:DP6855,2,FALSE))</f>
        <v>0</v>
      </c>
      <c r="S6854" s="92">
        <f t="shared" ref="S6854" si="18164">IF(COUNTA(Y6852:DP6855)=0,0,HLOOKUP(S6852,Y6852:DP6855,3,FALSE))</f>
        <v>0</v>
      </c>
      <c r="T6854" s="93"/>
      <c r="U6854" s="94">
        <f t="array" ref="U6854">IF(COUNTA(Y6852:DP6855)=0,0,IF(ISERROR(HLOOKUP(U6855,Y6855:DP6855,1,FALSE)),0,INDEX(Y6854:DP6854,MATCH(U6853&amp;U6855,Y6853:DP6853&amp;Y6855:DP6855,0))))</f>
        <v>0</v>
      </c>
      <c r="V6854" s="94">
        <f t="array" ref="V6854">IF(COUNTA(Y6852:DP6855)=0,0,IF(ISERROR(HLOOKUP(V6855,Y6855:DP6855,1,FALSE)),0,INDEX(Y6854:DP6854,MATCH(V6853&amp;V6855,Y6853:DP6853&amp;Y6855:DP6855,0))))</f>
        <v>0</v>
      </c>
      <c r="W6854" s="95"/>
      <c r="X6854" s="108"/>
    </row>
    <row r="6855" spans="2:24" ht="13.9" thickBot="1">
      <c r="B6855" s="96"/>
      <c r="C6855" s="97"/>
      <c r="D6855" s="96"/>
      <c r="E6855" s="96"/>
      <c r="F6855" s="96"/>
      <c r="G6855" s="96"/>
      <c r="H6855" s="96"/>
      <c r="I6855" s="96"/>
      <c r="J6855" s="96"/>
      <c r="K6855" s="96"/>
      <c r="L6855" s="96"/>
      <c r="M6855" s="96"/>
      <c r="N6855" s="96"/>
      <c r="O6855" s="96"/>
      <c r="P6855" s="97"/>
      <c r="Q6855" s="218"/>
      <c r="R6855" s="98" t="str">
        <f t="shared" ref="R6855" si="18165">IF(COUNTA(Y6852:DP6855)=0,"none",HLOOKUP(R6853,Y6853:DP6855,3,FALSE))</f>
        <v>none</v>
      </c>
      <c r="S6855" s="99" t="str">
        <f t="shared" ref="S6855" si="18166">IF(COUNTA(Y6852:DP6855)=0,"none",HLOOKUP(S6852,Y6852:DP6855,4,FALSE))</f>
        <v>none</v>
      </c>
      <c r="T6855" s="100"/>
      <c r="U6855" s="100" t="str">
        <f t="array" ref="U6855">IF(COUNTA(Y6852:DP6855)=0,"none",IF($U$2="WAHR",$W$3,Abfrage!$F$4))</f>
        <v>none</v>
      </c>
      <c r="V6855" s="100" t="str">
        <f t="array" ref="V6855">IF(COUNTA(Y6852:DP6855)=0,"none",IF($U$2="WAHR",$W$3,Abfrage!$F$4))</f>
        <v>none</v>
      </c>
      <c r="W6855" s="100" t="str">
        <f t="array" ref="W6855">IF(COUNTA(Y6852:DP6855)=0,"none",IF($U$2="WAHR",$W$3,Abfrage!$F$4))</f>
        <v>none</v>
      </c>
      <c r="X6855" s="109"/>
    </row>
    <row r="6856" spans="2:24">
      <c r="B6856" s="75" t="s">
        <v>4192</v>
      </c>
      <c r="C6856" s="76">
        <v>1000316685</v>
      </c>
      <c r="D6856" s="75" t="s">
        <v>169</v>
      </c>
      <c r="E6856" s="75" t="s">
        <v>125</v>
      </c>
      <c r="F6856" s="75" t="s">
        <v>371</v>
      </c>
      <c r="G6856" s="75" t="s">
        <v>371</v>
      </c>
      <c r="H6856" s="75" t="e">
        <v>#N/A</v>
      </c>
      <c r="I6856" s="75" t="s">
        <v>41</v>
      </c>
      <c r="J6856" s="75" t="s">
        <v>4193</v>
      </c>
      <c r="K6856" s="75" t="s">
        <v>306</v>
      </c>
      <c r="L6856" s="75" t="s">
        <v>306</v>
      </c>
      <c r="M6856" s="75" t="s">
        <v>306</v>
      </c>
      <c r="N6856" s="75" t="s">
        <v>321</v>
      </c>
      <c r="O6856" s="75" t="s">
        <v>309</v>
      </c>
      <c r="P6856" s="76" t="s">
        <v>306</v>
      </c>
      <c r="Q6856" s="216"/>
      <c r="R6856" s="77" t="str">
        <f t="shared" ref="R6856" si="18167">IF(COUNTA(Y6856:DP6859)=0,"01.01.1900",INDEX(Y6856:DP6856,MATCH(R6857,Y6857:DP6857,0)))</f>
        <v>01.01.1900</v>
      </c>
      <c r="S6856" s="78" t="str">
        <f t="shared" ref="S6856" si="18168">IF(COUNTA(Y6856:DP6859)=0,"01.01.1900",MAX(Y6856:DP6856))</f>
        <v>01.01.1900</v>
      </c>
      <c r="T6856" s="79"/>
      <c r="U6856" s="80" t="str">
        <f t="array" ref="U6856">IF(COUNTA(Y6856:DP6859)=0,"01.01.1900",IF(ISERROR(HLOOKUP(U6859,Y6859:DP6859,1,FALSE)),"01.01.1900",INDEX(Y6856:DP6856,MATCH(U6857&amp;U6859,Y6857:DP6857&amp;Y6859:DP6859,0))))</f>
        <v>01.01.1900</v>
      </c>
      <c r="V6856" s="81" t="str">
        <f t="shared" ref="V6856" si="18169">IF(COUNTA(Y6856:DP6859)=0,"01.01.1900",_xlfn.MAXIFS(Y6856:DP6856,Y6859:DP6859,V6859))</f>
        <v>01.01.1900</v>
      </c>
      <c r="W6856" s="82"/>
      <c r="X6856" s="106"/>
    </row>
    <row r="6857" spans="2:24">
      <c r="B6857" s="83"/>
      <c r="C6857" s="84"/>
      <c r="D6857" s="83"/>
      <c r="E6857" s="83"/>
      <c r="F6857" s="83"/>
      <c r="G6857" s="83"/>
      <c r="H6857" s="83"/>
      <c r="I6857" s="83"/>
      <c r="J6857" s="83"/>
      <c r="K6857" s="83"/>
      <c r="L6857" s="83"/>
      <c r="M6857" s="83"/>
      <c r="N6857" s="83"/>
      <c r="O6857" s="83"/>
      <c r="P6857" s="84"/>
      <c r="Q6857" s="217"/>
      <c r="R6857" s="85">
        <f t="shared" ref="R6857" si="18170">IF(COUNTA(Y6856:DP6859)=0,0,MIN(Y6857:DP6857))</f>
        <v>0</v>
      </c>
      <c r="S6857" s="86">
        <f t="shared" ref="S6857" si="18171">IF(COUNTA(Y6856:DP6859)=0,0,HLOOKUP(S6856,Y6856:DP6859,2,FALSE))</f>
        <v>0</v>
      </c>
      <c r="T6857" s="87">
        <f t="shared" ref="T6857" si="18172">IF(COUNTA(Y6856:DP6859)=0,0,AVERAGE(Y6857:DP6857))</f>
        <v>0</v>
      </c>
      <c r="U6857" s="88">
        <f t="shared" ref="U6857" si="18173">IF(COUNTA(Y6856:DP6859)=0,0,_xlfn.MINIFS(Y6857:DP6857,Y6859:DP6859,U6859))</f>
        <v>0</v>
      </c>
      <c r="V6857" s="89">
        <f t="array" ref="V6857">IF(COUNTA(Y6856:DP6859)=0,0,IF(ISERROR(HLOOKUP(V6859,Y6859:DP6859,1,FALSE)),0,INDEX(Y6857:DP6857,MATCH(V6856&amp;V6859,Y6856:DP6856&amp;Y6859:DP6859,0))))</f>
        <v>0</v>
      </c>
      <c r="W6857" s="90">
        <f t="array" ref="W6857">IF(COUNTA(Y6856:DP6859)=0,0,IF(ISERROR(HLOOKUP(W6859,Y6859:DP6859,1,FALSE)),0,AVERAGEIF(Y6859:DP6859,$W6859,Y6857:DP6857)))</f>
        <v>0</v>
      </c>
      <c r="X6857" s="107"/>
    </row>
    <row r="6858" spans="2:24">
      <c r="B6858" s="83"/>
      <c r="C6858" s="84"/>
      <c r="D6858" s="83"/>
      <c r="E6858" s="83"/>
      <c r="F6858" s="83"/>
      <c r="G6858" s="83"/>
      <c r="H6858" s="83"/>
      <c r="I6858" s="83"/>
      <c r="J6858" s="83"/>
      <c r="K6858" s="83"/>
      <c r="L6858" s="83"/>
      <c r="M6858" s="83"/>
      <c r="N6858" s="83"/>
      <c r="O6858" s="83"/>
      <c r="P6858" s="84"/>
      <c r="Q6858" s="217"/>
      <c r="R6858" s="91">
        <f t="shared" ref="R6858" si="18174">IF(COUNTA(Y6856:DP6859)=0,0,HLOOKUP(R6857,Y6857:DP6859,2,FALSE))</f>
        <v>0</v>
      </c>
      <c r="S6858" s="92">
        <f t="shared" ref="S6858" si="18175">IF(COUNTA(Y6856:DP6859)=0,0,HLOOKUP(S6856,Y6856:DP6859,3,FALSE))</f>
        <v>0</v>
      </c>
      <c r="T6858" s="93"/>
      <c r="U6858" s="94">
        <f t="array" ref="U6858">IF(COUNTA(Y6856:DP6859)=0,0,IF(ISERROR(HLOOKUP(U6859,Y6859:DP6859,1,FALSE)),0,INDEX(Y6858:DP6858,MATCH(U6857&amp;U6859,Y6857:DP6857&amp;Y6859:DP6859,0))))</f>
        <v>0</v>
      </c>
      <c r="V6858" s="94">
        <f t="array" ref="V6858">IF(COUNTA(Y6856:DP6859)=0,0,IF(ISERROR(HLOOKUP(V6859,Y6859:DP6859,1,FALSE)),0,INDEX(Y6858:DP6858,MATCH(V6857&amp;V6859,Y6857:DP6857&amp;Y6859:DP6859,0))))</f>
        <v>0</v>
      </c>
      <c r="W6858" s="95"/>
      <c r="X6858" s="108"/>
    </row>
    <row r="6859" spans="2:24" ht="13.9" thickBot="1">
      <c r="B6859" s="96"/>
      <c r="C6859" s="97"/>
      <c r="D6859" s="96"/>
      <c r="E6859" s="96"/>
      <c r="F6859" s="96"/>
      <c r="G6859" s="96"/>
      <c r="H6859" s="96"/>
      <c r="I6859" s="96"/>
      <c r="J6859" s="96"/>
      <c r="K6859" s="96"/>
      <c r="L6859" s="96"/>
      <c r="M6859" s="96"/>
      <c r="N6859" s="96"/>
      <c r="O6859" s="96"/>
      <c r="P6859" s="97"/>
      <c r="Q6859" s="218"/>
      <c r="R6859" s="98" t="str">
        <f t="shared" ref="R6859" si="18176">IF(COUNTA(Y6856:DP6859)=0,"none",HLOOKUP(R6857,Y6857:DP6859,3,FALSE))</f>
        <v>none</v>
      </c>
      <c r="S6859" s="99" t="str">
        <f t="shared" ref="S6859" si="18177">IF(COUNTA(Y6856:DP6859)=0,"none",HLOOKUP(S6856,Y6856:DP6859,4,FALSE))</f>
        <v>none</v>
      </c>
      <c r="T6859" s="100"/>
      <c r="U6859" s="100" t="str">
        <f t="array" ref="U6859">IF(COUNTA(Y6856:DP6859)=0,"none",IF($U$2="WAHR",$W$3,Abfrage!$F$4))</f>
        <v>none</v>
      </c>
      <c r="V6859" s="100" t="str">
        <f t="array" ref="V6859">IF(COUNTA(Y6856:DP6859)=0,"none",IF($U$2="WAHR",$W$3,Abfrage!$F$4))</f>
        <v>none</v>
      </c>
      <c r="W6859" s="100" t="str">
        <f t="array" ref="W6859">IF(COUNTA(Y6856:DP6859)=0,"none",IF($U$2="WAHR",$W$3,Abfrage!$F$4))</f>
        <v>none</v>
      </c>
      <c r="X6859" s="109"/>
    </row>
    <row r="6860" spans="2:24">
      <c r="B6860" s="75" t="s">
        <v>4194</v>
      </c>
      <c r="C6860" s="76">
        <v>1000026997</v>
      </c>
      <c r="D6860" s="75" t="s">
        <v>158</v>
      </c>
      <c r="E6860" s="75" t="s">
        <v>159</v>
      </c>
      <c r="F6860" s="75" t="s">
        <v>4195</v>
      </c>
      <c r="G6860" s="75" t="s">
        <v>4195</v>
      </c>
      <c r="H6860" s="75" t="e">
        <v>#N/A</v>
      </c>
      <c r="I6860" s="75" t="s">
        <v>364</v>
      </c>
      <c r="J6860" s="75" t="s">
        <v>4196</v>
      </c>
      <c r="K6860" s="75" t="s">
        <v>306</v>
      </c>
      <c r="L6860" s="75" t="s">
        <v>306</v>
      </c>
      <c r="M6860" s="75" t="s">
        <v>313</v>
      </c>
      <c r="N6860" s="75" t="s">
        <v>742</v>
      </c>
      <c r="O6860" s="75" t="s">
        <v>309</v>
      </c>
      <c r="P6860" s="76" t="s">
        <v>306</v>
      </c>
      <c r="Q6860" s="216"/>
      <c r="R6860" s="77" t="str">
        <f t="shared" ref="R6860" si="18178">IF(COUNTA(Y6860:DP6863)=0,"01.01.1900",INDEX(Y6860:DP6860,MATCH(R6861,Y6861:DP6861,0)))</f>
        <v>01.01.1900</v>
      </c>
      <c r="S6860" s="78" t="str">
        <f t="shared" ref="S6860" si="18179">IF(COUNTA(Y6860:DP6863)=0,"01.01.1900",MAX(Y6860:DP6860))</f>
        <v>01.01.1900</v>
      </c>
      <c r="T6860" s="79"/>
      <c r="U6860" s="80" t="str">
        <f t="array" ref="U6860">IF(COUNTA(Y6860:DP6863)=0,"01.01.1900",IF(ISERROR(HLOOKUP(U6863,Y6863:DP6863,1,FALSE)),"01.01.1900",INDEX(Y6860:DP6860,MATCH(U6861&amp;U6863,Y6861:DP6861&amp;Y6863:DP6863,0))))</f>
        <v>01.01.1900</v>
      </c>
      <c r="V6860" s="81" t="str">
        <f t="shared" ref="V6860" si="18180">IF(COUNTA(Y6860:DP6863)=0,"01.01.1900",_xlfn.MAXIFS(Y6860:DP6860,Y6863:DP6863,V6863))</f>
        <v>01.01.1900</v>
      </c>
      <c r="W6860" s="82"/>
      <c r="X6860" s="106"/>
    </row>
    <row r="6861" spans="2:24">
      <c r="B6861" s="83"/>
      <c r="C6861" s="84"/>
      <c r="D6861" s="83"/>
      <c r="E6861" s="83"/>
      <c r="F6861" s="83"/>
      <c r="G6861" s="83"/>
      <c r="H6861" s="83"/>
      <c r="I6861" s="83"/>
      <c r="J6861" s="83"/>
      <c r="K6861" s="83"/>
      <c r="L6861" s="83"/>
      <c r="M6861" s="83"/>
      <c r="N6861" s="83"/>
      <c r="O6861" s="83"/>
      <c r="P6861" s="84"/>
      <c r="Q6861" s="217"/>
      <c r="R6861" s="85">
        <f t="shared" ref="R6861" si="18181">IF(COUNTA(Y6860:DP6863)=0,0,MIN(Y6861:DP6861))</f>
        <v>0</v>
      </c>
      <c r="S6861" s="86">
        <f t="shared" ref="S6861" si="18182">IF(COUNTA(Y6860:DP6863)=0,0,HLOOKUP(S6860,Y6860:DP6863,2,FALSE))</f>
        <v>0</v>
      </c>
      <c r="T6861" s="87">
        <f t="shared" ref="T6861" si="18183">IF(COUNTA(Y6860:DP6863)=0,0,AVERAGE(Y6861:DP6861))</f>
        <v>0</v>
      </c>
      <c r="U6861" s="88">
        <f t="shared" ref="U6861" si="18184">IF(COUNTA(Y6860:DP6863)=0,0,_xlfn.MINIFS(Y6861:DP6861,Y6863:DP6863,U6863))</f>
        <v>0</v>
      </c>
      <c r="V6861" s="89">
        <f t="array" ref="V6861">IF(COUNTA(Y6860:DP6863)=0,0,IF(ISERROR(HLOOKUP(V6863,Y6863:DP6863,1,FALSE)),0,INDEX(Y6861:DP6861,MATCH(V6860&amp;V6863,Y6860:DP6860&amp;Y6863:DP6863,0))))</f>
        <v>0</v>
      </c>
      <c r="W6861" s="90">
        <f t="array" ref="W6861">IF(COUNTA(Y6860:DP6863)=0,0,IF(ISERROR(HLOOKUP(W6863,Y6863:DP6863,1,FALSE)),0,AVERAGEIF(Y6863:DP6863,$W6863,Y6861:DP6861)))</f>
        <v>0</v>
      </c>
      <c r="X6861" s="107"/>
    </row>
    <row r="6862" spans="2:24">
      <c r="B6862" s="83"/>
      <c r="C6862" s="84"/>
      <c r="D6862" s="83"/>
      <c r="E6862" s="83"/>
      <c r="F6862" s="83"/>
      <c r="G6862" s="83"/>
      <c r="H6862" s="83"/>
      <c r="I6862" s="83"/>
      <c r="J6862" s="83"/>
      <c r="K6862" s="83"/>
      <c r="L6862" s="83"/>
      <c r="M6862" s="83"/>
      <c r="N6862" s="83"/>
      <c r="O6862" s="83"/>
      <c r="P6862" s="84"/>
      <c r="Q6862" s="217"/>
      <c r="R6862" s="91">
        <f t="shared" ref="R6862" si="18185">IF(COUNTA(Y6860:DP6863)=0,0,HLOOKUP(R6861,Y6861:DP6863,2,FALSE))</f>
        <v>0</v>
      </c>
      <c r="S6862" s="92">
        <f t="shared" ref="S6862" si="18186">IF(COUNTA(Y6860:DP6863)=0,0,HLOOKUP(S6860,Y6860:DP6863,3,FALSE))</f>
        <v>0</v>
      </c>
      <c r="T6862" s="93"/>
      <c r="U6862" s="94">
        <f t="array" ref="U6862">IF(COUNTA(Y6860:DP6863)=0,0,IF(ISERROR(HLOOKUP(U6863,Y6863:DP6863,1,FALSE)),0,INDEX(Y6862:DP6862,MATCH(U6861&amp;U6863,Y6861:DP6861&amp;Y6863:DP6863,0))))</f>
        <v>0</v>
      </c>
      <c r="V6862" s="94">
        <f t="array" ref="V6862">IF(COUNTA(Y6860:DP6863)=0,0,IF(ISERROR(HLOOKUP(V6863,Y6863:DP6863,1,FALSE)),0,INDEX(Y6862:DP6862,MATCH(V6861&amp;V6863,Y6861:DP6861&amp;Y6863:DP6863,0))))</f>
        <v>0</v>
      </c>
      <c r="W6862" s="95"/>
      <c r="X6862" s="108"/>
    </row>
    <row r="6863" spans="2:24" ht="13.9" thickBot="1">
      <c r="B6863" s="96"/>
      <c r="C6863" s="97"/>
      <c r="D6863" s="96"/>
      <c r="E6863" s="96"/>
      <c r="F6863" s="96"/>
      <c r="G6863" s="96"/>
      <c r="H6863" s="96"/>
      <c r="I6863" s="96"/>
      <c r="J6863" s="96"/>
      <c r="K6863" s="96"/>
      <c r="L6863" s="96"/>
      <c r="M6863" s="96"/>
      <c r="N6863" s="96"/>
      <c r="O6863" s="96"/>
      <c r="P6863" s="97"/>
      <c r="Q6863" s="218"/>
      <c r="R6863" s="98" t="str">
        <f t="shared" ref="R6863" si="18187">IF(COUNTA(Y6860:DP6863)=0,"none",HLOOKUP(R6861,Y6861:DP6863,3,FALSE))</f>
        <v>none</v>
      </c>
      <c r="S6863" s="99" t="str">
        <f t="shared" ref="S6863" si="18188">IF(COUNTA(Y6860:DP6863)=0,"none",HLOOKUP(S6860,Y6860:DP6863,4,FALSE))</f>
        <v>none</v>
      </c>
      <c r="T6863" s="100"/>
      <c r="U6863" s="100" t="str">
        <f t="array" ref="U6863">IF(COUNTA(Y6860:DP6863)=0,"none",IF($U$2="WAHR",$W$3,Abfrage!$F$4))</f>
        <v>none</v>
      </c>
      <c r="V6863" s="100" t="str">
        <f t="array" ref="V6863">IF(COUNTA(Y6860:DP6863)=0,"none",IF($U$2="WAHR",$W$3,Abfrage!$F$4))</f>
        <v>none</v>
      </c>
      <c r="W6863" s="100" t="str">
        <f t="array" ref="W6863">IF(COUNTA(Y6860:DP6863)=0,"none",IF($U$2="WAHR",$W$3,Abfrage!$F$4))</f>
        <v>none</v>
      </c>
      <c r="X6863" s="109"/>
    </row>
    <row r="6864" spans="2:24">
      <c r="B6864" s="75" t="s">
        <v>4197</v>
      </c>
      <c r="C6864" s="76">
        <v>1000423238</v>
      </c>
      <c r="D6864" s="75" t="s">
        <v>95</v>
      </c>
      <c r="E6864" s="75" t="s">
        <v>170</v>
      </c>
      <c r="F6864" s="75" t="s">
        <v>306</v>
      </c>
      <c r="G6864" s="75" t="s">
        <v>380</v>
      </c>
      <c r="H6864" s="75" t="e">
        <v>#N/A</v>
      </c>
      <c r="I6864" s="75" t="s">
        <v>4198</v>
      </c>
      <c r="J6864" s="75" t="s">
        <v>4199</v>
      </c>
      <c r="K6864" s="75" t="s">
        <v>306</v>
      </c>
      <c r="L6864" s="75" t="s">
        <v>306</v>
      </c>
      <c r="M6864" s="75" t="s">
        <v>306</v>
      </c>
      <c r="N6864" s="75" t="s">
        <v>306</v>
      </c>
      <c r="O6864" s="75" t="s">
        <v>306</v>
      </c>
      <c r="P6864" s="76" t="s">
        <v>306</v>
      </c>
      <c r="Q6864" s="216"/>
      <c r="R6864" s="77" t="str">
        <f t="shared" ref="R6864" si="18189">IF(COUNTA(Y6864:DP6867)=0,"01.01.1900",INDEX(Y6864:DP6864,MATCH(R6865,Y6865:DP6865,0)))</f>
        <v>01.01.1900</v>
      </c>
      <c r="S6864" s="78" t="str">
        <f t="shared" ref="S6864" si="18190">IF(COUNTA(Y6864:DP6867)=0,"01.01.1900",MAX(Y6864:DP6864))</f>
        <v>01.01.1900</v>
      </c>
      <c r="T6864" s="79"/>
      <c r="U6864" s="80" t="str">
        <f t="array" ref="U6864">IF(COUNTA(Y6864:DP6867)=0,"01.01.1900",IF(ISERROR(HLOOKUP(U6867,Y6867:DP6867,1,FALSE)),"01.01.1900",INDEX(Y6864:DP6864,MATCH(U6865&amp;U6867,Y6865:DP6865&amp;Y6867:DP6867,0))))</f>
        <v>01.01.1900</v>
      </c>
      <c r="V6864" s="81" t="str">
        <f t="shared" ref="V6864" si="18191">IF(COUNTA(Y6864:DP6867)=0,"01.01.1900",_xlfn.MAXIFS(Y6864:DP6864,Y6867:DP6867,V6867))</f>
        <v>01.01.1900</v>
      </c>
      <c r="W6864" s="82"/>
      <c r="X6864" s="106"/>
    </row>
    <row r="6865" spans="2:26">
      <c r="B6865" s="83"/>
      <c r="C6865" s="84"/>
      <c r="D6865" s="83"/>
      <c r="E6865" s="83"/>
      <c r="F6865" s="83"/>
      <c r="G6865" s="83"/>
      <c r="H6865" s="83"/>
      <c r="I6865" s="83"/>
      <c r="J6865" s="83"/>
      <c r="K6865" s="83"/>
      <c r="L6865" s="83"/>
      <c r="M6865" s="83"/>
      <c r="N6865" s="83"/>
      <c r="O6865" s="83"/>
      <c r="P6865" s="84"/>
      <c r="Q6865" s="217"/>
      <c r="R6865" s="85">
        <f t="shared" ref="R6865" si="18192">IF(COUNTA(Y6864:DP6867)=0,0,MIN(Y6865:DP6865))</f>
        <v>0</v>
      </c>
      <c r="S6865" s="86">
        <f t="shared" ref="S6865" si="18193">IF(COUNTA(Y6864:DP6867)=0,0,HLOOKUP(S6864,Y6864:DP6867,2,FALSE))</f>
        <v>0</v>
      </c>
      <c r="T6865" s="87">
        <f t="shared" ref="T6865" si="18194">IF(COUNTA(Y6864:DP6867)=0,0,AVERAGE(Y6865:DP6865))</f>
        <v>0</v>
      </c>
      <c r="U6865" s="88">
        <f t="shared" ref="U6865" si="18195">IF(COUNTA(Y6864:DP6867)=0,0,_xlfn.MINIFS(Y6865:DP6865,Y6867:DP6867,U6867))</f>
        <v>0</v>
      </c>
      <c r="V6865" s="89">
        <f t="array" ref="V6865">IF(COUNTA(Y6864:DP6867)=0,0,IF(ISERROR(HLOOKUP(V6867,Y6867:DP6867,1,FALSE)),0,INDEX(Y6865:DP6865,MATCH(V6864&amp;V6867,Y6864:DP6864&amp;Y6867:DP6867,0))))</f>
        <v>0</v>
      </c>
      <c r="W6865" s="90">
        <f t="array" ref="W6865">IF(COUNTA(Y6864:DP6867)=0,0,IF(ISERROR(HLOOKUP(W6867,Y6867:DP6867,1,FALSE)),0,AVERAGEIF(Y6867:DP6867,$W6867,Y6865:DP6865)))</f>
        <v>0</v>
      </c>
      <c r="X6865" s="107"/>
    </row>
    <row r="6866" spans="2:26">
      <c r="B6866" s="83"/>
      <c r="C6866" s="84"/>
      <c r="D6866" s="83"/>
      <c r="E6866" s="83"/>
      <c r="F6866" s="83"/>
      <c r="G6866" s="83"/>
      <c r="H6866" s="83"/>
      <c r="I6866" s="83"/>
      <c r="J6866" s="83"/>
      <c r="K6866" s="83"/>
      <c r="L6866" s="83"/>
      <c r="M6866" s="83"/>
      <c r="N6866" s="83"/>
      <c r="O6866" s="83"/>
      <c r="P6866" s="84"/>
      <c r="Q6866" s="217"/>
      <c r="R6866" s="91">
        <f t="shared" ref="R6866" si="18196">IF(COUNTA(Y6864:DP6867)=0,0,HLOOKUP(R6865,Y6865:DP6867,2,FALSE))</f>
        <v>0</v>
      </c>
      <c r="S6866" s="92">
        <f t="shared" ref="S6866" si="18197">IF(COUNTA(Y6864:DP6867)=0,0,HLOOKUP(S6864,Y6864:DP6867,3,FALSE))</f>
        <v>0</v>
      </c>
      <c r="T6866" s="93"/>
      <c r="U6866" s="94">
        <f t="array" ref="U6866">IF(COUNTA(Y6864:DP6867)=0,0,IF(ISERROR(HLOOKUP(U6867,Y6867:DP6867,1,FALSE)),0,INDEX(Y6866:DP6866,MATCH(U6865&amp;U6867,Y6865:DP6865&amp;Y6867:DP6867,0))))</f>
        <v>0</v>
      </c>
      <c r="V6866" s="94">
        <f t="array" ref="V6866">IF(COUNTA(Y6864:DP6867)=0,0,IF(ISERROR(HLOOKUP(V6867,Y6867:DP6867,1,FALSE)),0,INDEX(Y6866:DP6866,MATCH(V6865&amp;V6867,Y6865:DP6865&amp;Y6867:DP6867,0))))</f>
        <v>0</v>
      </c>
      <c r="W6866" s="95"/>
      <c r="X6866" s="108"/>
    </row>
    <row r="6867" spans="2:26" ht="13.9" thickBot="1">
      <c r="B6867" s="96"/>
      <c r="C6867" s="97"/>
      <c r="D6867" s="96"/>
      <c r="E6867" s="96"/>
      <c r="F6867" s="96"/>
      <c r="G6867" s="96"/>
      <c r="H6867" s="96"/>
      <c r="I6867" s="96"/>
      <c r="J6867" s="96"/>
      <c r="K6867" s="96"/>
      <c r="L6867" s="96"/>
      <c r="M6867" s="96"/>
      <c r="N6867" s="96"/>
      <c r="O6867" s="96"/>
      <c r="P6867" s="97"/>
      <c r="Q6867" s="218"/>
      <c r="R6867" s="98" t="str">
        <f t="shared" ref="R6867" si="18198">IF(COUNTA(Y6864:DP6867)=0,"none",HLOOKUP(R6865,Y6865:DP6867,3,FALSE))</f>
        <v>none</v>
      </c>
      <c r="S6867" s="99" t="str">
        <f t="shared" ref="S6867" si="18199">IF(COUNTA(Y6864:DP6867)=0,"none",HLOOKUP(S6864,Y6864:DP6867,4,FALSE))</f>
        <v>none</v>
      </c>
      <c r="T6867" s="100"/>
      <c r="U6867" s="100" t="str">
        <f t="array" ref="U6867">IF(COUNTA(Y6864:DP6867)=0,"none",IF($U$2="WAHR",$W$3,Abfrage!$F$4))</f>
        <v>none</v>
      </c>
      <c r="V6867" s="100" t="str">
        <f t="array" ref="V6867">IF(COUNTA(Y6864:DP6867)=0,"none",IF($U$2="WAHR",$W$3,Abfrage!$F$4))</f>
        <v>none</v>
      </c>
      <c r="W6867" s="100" t="str">
        <f t="array" ref="W6867">IF(COUNTA(Y6864:DP6867)=0,"none",IF($U$2="WAHR",$W$3,Abfrage!$F$4))</f>
        <v>none</v>
      </c>
      <c r="X6867" s="109"/>
    </row>
    <row r="6868" spans="2:26">
      <c r="B6868" s="75" t="s">
        <v>4200</v>
      </c>
      <c r="C6868" s="76">
        <v>1000423429</v>
      </c>
      <c r="D6868" s="75" t="s">
        <v>95</v>
      </c>
      <c r="E6868" s="75" t="s">
        <v>148</v>
      </c>
      <c r="F6868" s="75" t="s">
        <v>341</v>
      </c>
      <c r="G6868" s="75" t="s">
        <v>306</v>
      </c>
      <c r="H6868" s="75" t="s">
        <v>50</v>
      </c>
      <c r="I6868" s="75" t="s">
        <v>391</v>
      </c>
      <c r="J6868" s="75" t="s">
        <v>4201</v>
      </c>
      <c r="K6868" s="75" t="s">
        <v>339</v>
      </c>
      <c r="L6868" s="75" t="s">
        <v>321</v>
      </c>
      <c r="M6868" s="75" t="s">
        <v>313</v>
      </c>
      <c r="N6868" s="75" t="s">
        <v>327</v>
      </c>
      <c r="O6868" s="75" t="s">
        <v>306</v>
      </c>
      <c r="P6868" s="76" t="s">
        <v>306</v>
      </c>
      <c r="Q6868" s="216"/>
      <c r="R6868" s="77">
        <f t="shared" ref="R6868" si="18200">IF(COUNTA(Y6868:DP6871)=0,"01.01.1900",INDEX(Y6868:DP6868,MATCH(R6869,Y6869:DP6869,0)))</f>
        <v>45154</v>
      </c>
      <c r="S6868" s="78">
        <f t="shared" ref="S6868" si="18201">IF(COUNTA(Y6868:DP6871)=0,"01.01.1900",MAX(Y6868:DP6868))</f>
        <v>45154</v>
      </c>
      <c r="T6868" s="79"/>
      <c r="U6868" s="80" t="str">
        <f t="array" ref="U6868">IF(COUNTA(Y6868:DP6871)=0,"01.01.1900",IF(ISERROR(HLOOKUP(U6871,Y6871:DP6871,1,FALSE)),"01.01.1900",INDEX(Y6868:DP6868,MATCH(U6869&amp;U6871,Y6869:DP6869&amp;Y6871:DP6871,0))))</f>
        <v>01.01.1900</v>
      </c>
      <c r="V6868" s="81">
        <f t="shared" ref="V6868" si="18202">IF(COUNTA(Y6868:DP6871)=0,"01.01.1900",_xlfn.MAXIFS(Y6868:DP6868,Y6871:DP6871,V6871))</f>
        <v>0</v>
      </c>
      <c r="W6868" s="82"/>
      <c r="X6868" s="106"/>
      <c r="Y6868" s="141">
        <v>45154</v>
      </c>
      <c r="Z6868" s="141">
        <v>45154</v>
      </c>
    </row>
    <row r="6869" spans="2:26">
      <c r="B6869" s="83"/>
      <c r="C6869" s="84"/>
      <c r="D6869" s="83"/>
      <c r="E6869" s="83"/>
      <c r="F6869" s="83"/>
      <c r="G6869" s="83"/>
      <c r="H6869" s="83"/>
      <c r="I6869" s="83"/>
      <c r="J6869" s="83"/>
      <c r="K6869" s="83"/>
      <c r="L6869" s="83"/>
      <c r="M6869" s="83"/>
      <c r="N6869" s="83"/>
      <c r="O6869" s="83"/>
      <c r="P6869" s="84"/>
      <c r="Q6869" s="217"/>
      <c r="R6869" s="85">
        <f t="shared" ref="R6869" si="18203">IF(COUNTA(Y6868:DP6871)=0,0,MIN(Y6869:DP6869))</f>
        <v>0.45500000000000002</v>
      </c>
      <c r="S6869" s="86">
        <f t="shared" ref="S6869" si="18204">IF(COUNTA(Y6868:DP6871)=0,0,HLOOKUP(S6868,Y6868:DP6871,2,FALSE))</f>
        <v>0.45500000000000002</v>
      </c>
      <c r="T6869" s="87">
        <f t="shared" ref="T6869" si="18205">IF(COUNTA(Y6868:DP6871)=0,0,AVERAGE(Y6869:DP6869))</f>
        <v>0.45500000000000002</v>
      </c>
      <c r="U6869" s="88">
        <f t="shared" ref="U6869" si="18206">IF(COUNTA(Y6868:DP6871)=0,0,_xlfn.MINIFS(Y6869:DP6869,Y6871:DP6871,U6871))</f>
        <v>0</v>
      </c>
      <c r="V6869" s="89">
        <f t="array" ref="V6869">IF(COUNTA(Y6868:DP6871)=0,0,IF(ISERROR(HLOOKUP(V6871,Y6871:DP6871,1,FALSE)),0,INDEX(Y6869:DP6869,MATCH(V6868&amp;V6871,Y6868:DP6868&amp;Y6871:DP6871,0))))</f>
        <v>0</v>
      </c>
      <c r="W6869" s="90">
        <f t="array" ref="W6869">IF(COUNTA(Y6868:DP6871)=0,0,IF(ISERROR(HLOOKUP(W6871,Y6871:DP6871,1,FALSE)),0,AVERAGEIF(Y6871:DP6871,$W6871,Y6869:DP6869)))</f>
        <v>0</v>
      </c>
      <c r="X6869" s="107"/>
      <c r="Y6869" s="142">
        <v>0.45500000000000002</v>
      </c>
      <c r="Z6869" s="142">
        <v>0.45500000000000002</v>
      </c>
    </row>
    <row r="6870" spans="2:26">
      <c r="B6870" s="83"/>
      <c r="C6870" s="84"/>
      <c r="D6870" s="83"/>
      <c r="E6870" s="83"/>
      <c r="F6870" s="83"/>
      <c r="G6870" s="83"/>
      <c r="H6870" s="83"/>
      <c r="I6870" s="83"/>
      <c r="J6870" s="83"/>
      <c r="K6870" s="83"/>
      <c r="L6870" s="83"/>
      <c r="M6870" s="83"/>
      <c r="N6870" s="83"/>
      <c r="O6870" s="83"/>
      <c r="P6870" s="84"/>
      <c r="Q6870" s="217"/>
      <c r="R6870" s="91">
        <f t="shared" ref="R6870" si="18207">IF(COUNTA(Y6868:DP6871)=0,0,HLOOKUP(R6869,Y6869:DP6871,2,FALSE))</f>
        <v>1000</v>
      </c>
      <c r="S6870" s="92">
        <f t="shared" ref="S6870" si="18208">IF(COUNTA(Y6868:DP6871)=0,0,HLOOKUP(S6868,Y6868:DP6871,3,FALSE))</f>
        <v>1000</v>
      </c>
      <c r="T6870" s="93"/>
      <c r="U6870" s="94">
        <f t="array" ref="U6870">IF(COUNTA(Y6868:DP6871)=0,0,IF(ISERROR(HLOOKUP(U6871,Y6871:DP6871,1,FALSE)),0,INDEX(Y6870:DP6870,MATCH(U6869&amp;U6871,Y6869:DP6869&amp;Y6871:DP6871,0))))</f>
        <v>0</v>
      </c>
      <c r="V6870" s="94">
        <f t="array" ref="V6870">IF(COUNTA(Y6868:DP6871)=0,0,IF(ISERROR(HLOOKUP(V6871,Y6871:DP6871,1,FALSE)),0,INDEX(Y6870:DP6870,MATCH(V6869&amp;V6871,Y6869:DP6869&amp;Y6871:DP6871,0))))</f>
        <v>0</v>
      </c>
      <c r="W6870" s="95"/>
      <c r="X6870" s="108"/>
      <c r="Y6870" s="143">
        <v>1000</v>
      </c>
      <c r="Z6870" s="143">
        <v>1000</v>
      </c>
    </row>
    <row r="6871" spans="2:26" ht="13.9" thickBot="1">
      <c r="B6871" s="96"/>
      <c r="C6871" s="97"/>
      <c r="D6871" s="96"/>
      <c r="E6871" s="96"/>
      <c r="F6871" s="96"/>
      <c r="G6871" s="96"/>
      <c r="H6871" s="96"/>
      <c r="I6871" s="96"/>
      <c r="J6871" s="96"/>
      <c r="K6871" s="96"/>
      <c r="L6871" s="96"/>
      <c r="M6871" s="96"/>
      <c r="N6871" s="96"/>
      <c r="O6871" s="96"/>
      <c r="P6871" s="97"/>
      <c r="Q6871" s="218"/>
      <c r="R6871" s="98" t="str">
        <f t="shared" ref="R6871" si="18209">IF(COUNTA(Y6868:DP6871)=0,"none",HLOOKUP(R6869,Y6869:DP6871,3,FALSE))</f>
        <v>www (-30%)</v>
      </c>
      <c r="S6871" s="99" t="str">
        <f t="shared" ref="S6871" si="18210">IF(COUNTA(Y6868:DP6871)=0,"none",HLOOKUP(S6868,Y6868:DP6871,4,FALSE))</f>
        <v>www (-30%)</v>
      </c>
      <c r="T6871" s="100"/>
      <c r="U6871" s="100">
        <f t="array" ref="U6871">IF(COUNTA(Y6868:DP6871)=0,"none",IF($U$2="WAHR",$W$3,Abfrage!$F$4))</f>
        <v>0</v>
      </c>
      <c r="V6871" s="100">
        <f t="array" ref="V6871">IF(COUNTA(Y6868:DP6871)=0,"none",IF($U$2="WAHR",$W$3,Abfrage!$F$4))</f>
        <v>0</v>
      </c>
      <c r="W6871" s="100">
        <f t="array" ref="W6871">IF(COUNTA(Y6868:DP6871)=0,"none",IF($U$2="WAHR",$W$3,Abfrage!$F$4))</f>
        <v>0</v>
      </c>
      <c r="X6871" s="109"/>
      <c r="Y6871" s="144" t="s">
        <v>43</v>
      </c>
      <c r="Z6871" s="144" t="s">
        <v>43</v>
      </c>
    </row>
    <row r="6872" spans="2:26">
      <c r="B6872" s="75" t="s">
        <v>4202</v>
      </c>
      <c r="C6872" s="76">
        <v>1000433302</v>
      </c>
      <c r="D6872" s="75" t="s">
        <v>95</v>
      </c>
      <c r="E6872" s="75" t="s">
        <v>148</v>
      </c>
      <c r="F6872" s="75" t="s">
        <v>175</v>
      </c>
      <c r="G6872" s="75" t="s">
        <v>175</v>
      </c>
      <c r="H6872" s="75" t="e">
        <v>#N/A</v>
      </c>
      <c r="I6872" s="75" t="s">
        <v>1659</v>
      </c>
      <c r="J6872" s="75" t="s">
        <v>4203</v>
      </c>
      <c r="K6872" s="75" t="s">
        <v>1135</v>
      </c>
      <c r="L6872" s="75" t="s">
        <v>4204</v>
      </c>
      <c r="M6872" s="75" t="s">
        <v>307</v>
      </c>
      <c r="N6872" s="75" t="s">
        <v>327</v>
      </c>
      <c r="O6872" s="75" t="s">
        <v>306</v>
      </c>
      <c r="P6872" s="76" t="s">
        <v>306</v>
      </c>
      <c r="Q6872" s="216"/>
      <c r="R6872" s="77" t="str">
        <f t="shared" ref="R6872" si="18211">IF(COUNTA(Y6872:DP6875)=0,"01.01.1900",INDEX(Y6872:DP6872,MATCH(R6873,Y6873:DP6873,0)))</f>
        <v>01.01.1900</v>
      </c>
      <c r="S6872" s="78" t="str">
        <f t="shared" ref="S6872" si="18212">IF(COUNTA(Y6872:DP6875)=0,"01.01.1900",MAX(Y6872:DP6872))</f>
        <v>01.01.1900</v>
      </c>
      <c r="T6872" s="79"/>
      <c r="U6872" s="80" t="str">
        <f t="array" ref="U6872">IF(COUNTA(Y6872:DP6875)=0,"01.01.1900",IF(ISERROR(HLOOKUP(U6875,Y6875:DP6875,1,FALSE)),"01.01.1900",INDEX(Y6872:DP6872,MATCH(U6873&amp;U6875,Y6873:DP6873&amp;Y6875:DP6875,0))))</f>
        <v>01.01.1900</v>
      </c>
      <c r="V6872" s="81" t="str">
        <f t="shared" ref="V6872" si="18213">IF(COUNTA(Y6872:DP6875)=0,"01.01.1900",_xlfn.MAXIFS(Y6872:DP6872,Y6875:DP6875,V6875))</f>
        <v>01.01.1900</v>
      </c>
      <c r="W6872" s="82"/>
      <c r="X6872" s="106"/>
    </row>
    <row r="6873" spans="2:26">
      <c r="B6873" s="83"/>
      <c r="C6873" s="84"/>
      <c r="D6873" s="83"/>
      <c r="E6873" s="83"/>
      <c r="F6873" s="83"/>
      <c r="G6873" s="83"/>
      <c r="H6873" s="83"/>
      <c r="I6873" s="83"/>
      <c r="J6873" s="83"/>
      <c r="K6873" s="83"/>
      <c r="L6873" s="83"/>
      <c r="M6873" s="83"/>
      <c r="N6873" s="83"/>
      <c r="O6873" s="83"/>
      <c r="P6873" s="84"/>
      <c r="Q6873" s="217"/>
      <c r="R6873" s="85">
        <f t="shared" ref="R6873" si="18214">IF(COUNTA(Y6872:DP6875)=0,0,MIN(Y6873:DP6873))</f>
        <v>0</v>
      </c>
      <c r="S6873" s="86">
        <f t="shared" ref="S6873" si="18215">IF(COUNTA(Y6872:DP6875)=0,0,HLOOKUP(S6872,Y6872:DP6875,2,FALSE))</f>
        <v>0</v>
      </c>
      <c r="T6873" s="87">
        <f t="shared" ref="T6873" si="18216">IF(COUNTA(Y6872:DP6875)=0,0,AVERAGE(Y6873:DP6873))</f>
        <v>0</v>
      </c>
      <c r="U6873" s="88">
        <f t="shared" ref="U6873" si="18217">IF(COUNTA(Y6872:DP6875)=0,0,_xlfn.MINIFS(Y6873:DP6873,Y6875:DP6875,U6875))</f>
        <v>0</v>
      </c>
      <c r="V6873" s="89">
        <f t="array" ref="V6873">IF(COUNTA(Y6872:DP6875)=0,0,IF(ISERROR(HLOOKUP(V6875,Y6875:DP6875,1,FALSE)),0,INDEX(Y6873:DP6873,MATCH(V6872&amp;V6875,Y6872:DP6872&amp;Y6875:DP6875,0))))</f>
        <v>0</v>
      </c>
      <c r="W6873" s="90">
        <f t="array" ref="W6873">IF(COUNTA(Y6872:DP6875)=0,0,IF(ISERROR(HLOOKUP(W6875,Y6875:DP6875,1,FALSE)),0,AVERAGEIF(Y6875:DP6875,$W6875,Y6873:DP6873)))</f>
        <v>0</v>
      </c>
      <c r="X6873" s="107"/>
    </row>
    <row r="6874" spans="2:26">
      <c r="B6874" s="83"/>
      <c r="C6874" s="84"/>
      <c r="D6874" s="83"/>
      <c r="E6874" s="83"/>
      <c r="F6874" s="83"/>
      <c r="G6874" s="83"/>
      <c r="H6874" s="83"/>
      <c r="I6874" s="83"/>
      <c r="J6874" s="83"/>
      <c r="K6874" s="83"/>
      <c r="L6874" s="83"/>
      <c r="M6874" s="83"/>
      <c r="N6874" s="83"/>
      <c r="O6874" s="83"/>
      <c r="P6874" s="84"/>
      <c r="Q6874" s="217"/>
      <c r="R6874" s="91">
        <f t="shared" ref="R6874" si="18218">IF(COUNTA(Y6872:DP6875)=0,0,HLOOKUP(R6873,Y6873:DP6875,2,FALSE))</f>
        <v>0</v>
      </c>
      <c r="S6874" s="92">
        <f t="shared" ref="S6874" si="18219">IF(COUNTA(Y6872:DP6875)=0,0,HLOOKUP(S6872,Y6872:DP6875,3,FALSE))</f>
        <v>0</v>
      </c>
      <c r="T6874" s="93"/>
      <c r="U6874" s="94">
        <f t="array" ref="U6874">IF(COUNTA(Y6872:DP6875)=0,0,IF(ISERROR(HLOOKUP(U6875,Y6875:DP6875,1,FALSE)),0,INDEX(Y6874:DP6874,MATCH(U6873&amp;U6875,Y6873:DP6873&amp;Y6875:DP6875,0))))</f>
        <v>0</v>
      </c>
      <c r="V6874" s="94">
        <f t="array" ref="V6874">IF(COUNTA(Y6872:DP6875)=0,0,IF(ISERROR(HLOOKUP(V6875,Y6875:DP6875,1,FALSE)),0,INDEX(Y6874:DP6874,MATCH(V6873&amp;V6875,Y6873:DP6873&amp;Y6875:DP6875,0))))</f>
        <v>0</v>
      </c>
      <c r="W6874" s="95"/>
      <c r="X6874" s="108"/>
    </row>
    <row r="6875" spans="2:26" ht="13.9" thickBot="1">
      <c r="B6875" s="96"/>
      <c r="C6875" s="97"/>
      <c r="D6875" s="96"/>
      <c r="E6875" s="96"/>
      <c r="F6875" s="96"/>
      <c r="G6875" s="96"/>
      <c r="H6875" s="96"/>
      <c r="I6875" s="96"/>
      <c r="J6875" s="96"/>
      <c r="K6875" s="96"/>
      <c r="L6875" s="96"/>
      <c r="M6875" s="96"/>
      <c r="N6875" s="96"/>
      <c r="O6875" s="96"/>
      <c r="P6875" s="97"/>
      <c r="Q6875" s="218"/>
      <c r="R6875" s="98" t="str">
        <f t="shared" ref="R6875" si="18220">IF(COUNTA(Y6872:DP6875)=0,"none",HLOOKUP(R6873,Y6873:DP6875,3,FALSE))</f>
        <v>none</v>
      </c>
      <c r="S6875" s="99" t="str">
        <f t="shared" ref="S6875" si="18221">IF(COUNTA(Y6872:DP6875)=0,"none",HLOOKUP(S6872,Y6872:DP6875,4,FALSE))</f>
        <v>none</v>
      </c>
      <c r="T6875" s="100"/>
      <c r="U6875" s="100" t="str">
        <f t="array" ref="U6875">IF(COUNTA(Y6872:DP6875)=0,"none",IF($U$2="WAHR",$W$3,Abfrage!$F$4))</f>
        <v>none</v>
      </c>
      <c r="V6875" s="100" t="str">
        <f t="array" ref="V6875">IF(COUNTA(Y6872:DP6875)=0,"none",IF($U$2="WAHR",$W$3,Abfrage!$F$4))</f>
        <v>none</v>
      </c>
      <c r="W6875" s="100" t="str">
        <f t="array" ref="W6875">IF(COUNTA(Y6872:DP6875)=0,"none",IF($U$2="WAHR",$W$3,Abfrage!$F$4))</f>
        <v>none</v>
      </c>
      <c r="X6875" s="109"/>
    </row>
    <row r="6876" spans="2:26">
      <c r="B6876" s="75" t="s">
        <v>4205</v>
      </c>
      <c r="C6876" s="76">
        <v>1000433290</v>
      </c>
      <c r="D6876" s="75" t="s">
        <v>95</v>
      </c>
      <c r="E6876" s="75" t="s">
        <v>148</v>
      </c>
      <c r="F6876" s="75" t="s">
        <v>175</v>
      </c>
      <c r="G6876" s="75" t="s">
        <v>175</v>
      </c>
      <c r="H6876" s="75" t="e">
        <v>#N/A</v>
      </c>
      <c r="I6876" s="75" t="s">
        <v>1659</v>
      </c>
      <c r="J6876" s="75" t="s">
        <v>4206</v>
      </c>
      <c r="K6876" s="75" t="s">
        <v>1135</v>
      </c>
      <c r="L6876" s="75" t="s">
        <v>4204</v>
      </c>
      <c r="M6876" s="75" t="s">
        <v>307</v>
      </c>
      <c r="N6876" s="75" t="s">
        <v>327</v>
      </c>
      <c r="O6876" s="75" t="s">
        <v>306</v>
      </c>
      <c r="P6876" s="76" t="s">
        <v>306</v>
      </c>
      <c r="Q6876" s="216"/>
      <c r="R6876" s="77" t="str">
        <f t="shared" ref="R6876" si="18222">IF(COUNTA(Y6876:DP6879)=0,"01.01.1900",INDEX(Y6876:DP6876,MATCH(R6877,Y6877:DP6877,0)))</f>
        <v>01.01.1900</v>
      </c>
      <c r="S6876" s="78" t="str">
        <f t="shared" ref="S6876" si="18223">IF(COUNTA(Y6876:DP6879)=0,"01.01.1900",MAX(Y6876:DP6876))</f>
        <v>01.01.1900</v>
      </c>
      <c r="T6876" s="79"/>
      <c r="U6876" s="80" t="str">
        <f t="array" ref="U6876">IF(COUNTA(Y6876:DP6879)=0,"01.01.1900",IF(ISERROR(HLOOKUP(U6879,Y6879:DP6879,1,FALSE)),"01.01.1900",INDEX(Y6876:DP6876,MATCH(U6877&amp;U6879,Y6877:DP6877&amp;Y6879:DP6879,0))))</f>
        <v>01.01.1900</v>
      </c>
      <c r="V6876" s="81" t="str">
        <f t="shared" ref="V6876" si="18224">IF(COUNTA(Y6876:DP6879)=0,"01.01.1900",_xlfn.MAXIFS(Y6876:DP6876,Y6879:DP6879,V6879))</f>
        <v>01.01.1900</v>
      </c>
      <c r="W6876" s="82"/>
      <c r="X6876" s="106"/>
    </row>
    <row r="6877" spans="2:26">
      <c r="B6877" s="83"/>
      <c r="C6877" s="84"/>
      <c r="D6877" s="83"/>
      <c r="E6877" s="83"/>
      <c r="F6877" s="83"/>
      <c r="G6877" s="83"/>
      <c r="H6877" s="83"/>
      <c r="I6877" s="83"/>
      <c r="J6877" s="83"/>
      <c r="K6877" s="83"/>
      <c r="L6877" s="83"/>
      <c r="M6877" s="83"/>
      <c r="N6877" s="83"/>
      <c r="O6877" s="83"/>
      <c r="P6877" s="84"/>
      <c r="Q6877" s="217"/>
      <c r="R6877" s="85">
        <f t="shared" ref="R6877" si="18225">IF(COUNTA(Y6876:DP6879)=0,0,MIN(Y6877:DP6877))</f>
        <v>0</v>
      </c>
      <c r="S6877" s="86">
        <f t="shared" ref="S6877" si="18226">IF(COUNTA(Y6876:DP6879)=0,0,HLOOKUP(S6876,Y6876:DP6879,2,FALSE))</f>
        <v>0</v>
      </c>
      <c r="T6877" s="87">
        <f t="shared" ref="T6877" si="18227">IF(COUNTA(Y6876:DP6879)=0,0,AVERAGE(Y6877:DP6877))</f>
        <v>0</v>
      </c>
      <c r="U6877" s="88">
        <f t="shared" ref="U6877" si="18228">IF(COUNTA(Y6876:DP6879)=0,0,_xlfn.MINIFS(Y6877:DP6877,Y6879:DP6879,U6879))</f>
        <v>0</v>
      </c>
      <c r="V6877" s="89">
        <f t="array" ref="V6877">IF(COUNTA(Y6876:DP6879)=0,0,IF(ISERROR(HLOOKUP(V6879,Y6879:DP6879,1,FALSE)),0,INDEX(Y6877:DP6877,MATCH(V6876&amp;V6879,Y6876:DP6876&amp;Y6879:DP6879,0))))</f>
        <v>0</v>
      </c>
      <c r="W6877" s="90">
        <f t="array" ref="W6877">IF(COUNTA(Y6876:DP6879)=0,0,IF(ISERROR(HLOOKUP(W6879,Y6879:DP6879,1,FALSE)),0,AVERAGEIF(Y6879:DP6879,$W6879,Y6877:DP6877)))</f>
        <v>0</v>
      </c>
      <c r="X6877" s="107"/>
    </row>
    <row r="6878" spans="2:26">
      <c r="B6878" s="83"/>
      <c r="C6878" s="84"/>
      <c r="D6878" s="83"/>
      <c r="E6878" s="83"/>
      <c r="F6878" s="83"/>
      <c r="G6878" s="83"/>
      <c r="H6878" s="83"/>
      <c r="I6878" s="83"/>
      <c r="J6878" s="83"/>
      <c r="K6878" s="83"/>
      <c r="L6878" s="83"/>
      <c r="M6878" s="83"/>
      <c r="N6878" s="83"/>
      <c r="O6878" s="83"/>
      <c r="P6878" s="84"/>
      <c r="Q6878" s="217"/>
      <c r="R6878" s="91">
        <f t="shared" ref="R6878" si="18229">IF(COUNTA(Y6876:DP6879)=0,0,HLOOKUP(R6877,Y6877:DP6879,2,FALSE))</f>
        <v>0</v>
      </c>
      <c r="S6878" s="92">
        <f t="shared" ref="S6878" si="18230">IF(COUNTA(Y6876:DP6879)=0,0,HLOOKUP(S6876,Y6876:DP6879,3,FALSE))</f>
        <v>0</v>
      </c>
      <c r="T6878" s="93"/>
      <c r="U6878" s="94">
        <f t="array" ref="U6878">IF(COUNTA(Y6876:DP6879)=0,0,IF(ISERROR(HLOOKUP(U6879,Y6879:DP6879,1,FALSE)),0,INDEX(Y6878:DP6878,MATCH(U6877&amp;U6879,Y6877:DP6877&amp;Y6879:DP6879,0))))</f>
        <v>0</v>
      </c>
      <c r="V6878" s="94">
        <f t="array" ref="V6878">IF(COUNTA(Y6876:DP6879)=0,0,IF(ISERROR(HLOOKUP(V6879,Y6879:DP6879,1,FALSE)),0,INDEX(Y6878:DP6878,MATCH(V6877&amp;V6879,Y6877:DP6877&amp;Y6879:DP6879,0))))</f>
        <v>0</v>
      </c>
      <c r="W6878" s="95"/>
      <c r="X6878" s="108"/>
    </row>
    <row r="6879" spans="2:26" ht="13.9" thickBot="1">
      <c r="B6879" s="96"/>
      <c r="C6879" s="97"/>
      <c r="D6879" s="96"/>
      <c r="E6879" s="96"/>
      <c r="F6879" s="96"/>
      <c r="G6879" s="96"/>
      <c r="H6879" s="96"/>
      <c r="I6879" s="96"/>
      <c r="J6879" s="96"/>
      <c r="K6879" s="96"/>
      <c r="L6879" s="96"/>
      <c r="M6879" s="96"/>
      <c r="N6879" s="96"/>
      <c r="O6879" s="96"/>
      <c r="P6879" s="97"/>
      <c r="Q6879" s="218"/>
      <c r="R6879" s="98" t="str">
        <f t="shared" ref="R6879" si="18231">IF(COUNTA(Y6876:DP6879)=0,"none",HLOOKUP(R6877,Y6877:DP6879,3,FALSE))</f>
        <v>none</v>
      </c>
      <c r="S6879" s="99" t="str">
        <f t="shared" ref="S6879" si="18232">IF(COUNTA(Y6876:DP6879)=0,"none",HLOOKUP(S6876,Y6876:DP6879,4,FALSE))</f>
        <v>none</v>
      </c>
      <c r="T6879" s="100"/>
      <c r="U6879" s="100" t="str">
        <f t="array" ref="U6879">IF(COUNTA(Y6876:DP6879)=0,"none",IF($U$2="WAHR",$W$3,Abfrage!$F$4))</f>
        <v>none</v>
      </c>
      <c r="V6879" s="100" t="str">
        <f t="array" ref="V6879">IF(COUNTA(Y6876:DP6879)=0,"none",IF($U$2="WAHR",$W$3,Abfrage!$F$4))</f>
        <v>none</v>
      </c>
      <c r="W6879" s="100" t="str">
        <f t="array" ref="W6879">IF(COUNTA(Y6876:DP6879)=0,"none",IF($U$2="WAHR",$W$3,Abfrage!$F$4))</f>
        <v>none</v>
      </c>
      <c r="X6879" s="109"/>
    </row>
    <row r="6880" spans="2:26">
      <c r="B6880" s="75" t="s">
        <v>4207</v>
      </c>
      <c r="C6880" s="76">
        <v>1000423622</v>
      </c>
      <c r="D6880" s="75" t="s">
        <v>95</v>
      </c>
      <c r="E6880" s="75" t="s">
        <v>96</v>
      </c>
      <c r="F6880" s="75" t="s">
        <v>97</v>
      </c>
      <c r="G6880" s="75" t="s">
        <v>97</v>
      </c>
      <c r="H6880" s="75" t="e">
        <v>#N/A</v>
      </c>
      <c r="I6880" s="75" t="s">
        <v>51</v>
      </c>
      <c r="J6880" s="75" t="s">
        <v>4208</v>
      </c>
      <c r="K6880" s="75" t="s">
        <v>306</v>
      </c>
      <c r="L6880" s="75" t="s">
        <v>306</v>
      </c>
      <c r="M6880" s="75" t="s">
        <v>313</v>
      </c>
      <c r="N6880" s="75" t="s">
        <v>352</v>
      </c>
      <c r="O6880" s="75" t="s">
        <v>315</v>
      </c>
      <c r="P6880" s="76" t="s">
        <v>306</v>
      </c>
      <c r="Q6880" s="216"/>
      <c r="R6880" s="77" t="str">
        <f t="shared" ref="R6880" si="18233">IF(COUNTA(Y6880:DP6883)=0,"01.01.1900",INDEX(Y6880:DP6880,MATCH(R6881,Y6881:DP6881,0)))</f>
        <v>01.01.1900</v>
      </c>
      <c r="S6880" s="78" t="str">
        <f t="shared" ref="S6880" si="18234">IF(COUNTA(Y6880:DP6883)=0,"01.01.1900",MAX(Y6880:DP6880))</f>
        <v>01.01.1900</v>
      </c>
      <c r="T6880" s="79"/>
      <c r="U6880" s="80" t="str">
        <f t="array" ref="U6880">IF(COUNTA(Y6880:DP6883)=0,"01.01.1900",IF(ISERROR(HLOOKUP(U6883,Y6883:DP6883,1,FALSE)),"01.01.1900",INDEX(Y6880:DP6880,MATCH(U6881&amp;U6883,Y6881:DP6881&amp;Y6883:DP6883,0))))</f>
        <v>01.01.1900</v>
      </c>
      <c r="V6880" s="81" t="str">
        <f t="shared" ref="V6880" si="18235">IF(COUNTA(Y6880:DP6883)=0,"01.01.1900",_xlfn.MAXIFS(Y6880:DP6880,Y6883:DP6883,V6883))</f>
        <v>01.01.1900</v>
      </c>
      <c r="W6880" s="82"/>
      <c r="X6880" s="106"/>
    </row>
    <row r="6881" spans="2:24">
      <c r="B6881" s="83"/>
      <c r="C6881" s="84"/>
      <c r="D6881" s="83"/>
      <c r="E6881" s="83"/>
      <c r="F6881" s="83"/>
      <c r="G6881" s="83"/>
      <c r="H6881" s="83"/>
      <c r="I6881" s="83"/>
      <c r="J6881" s="83"/>
      <c r="K6881" s="83"/>
      <c r="L6881" s="83"/>
      <c r="M6881" s="83"/>
      <c r="N6881" s="83"/>
      <c r="O6881" s="83"/>
      <c r="P6881" s="84"/>
      <c r="Q6881" s="217"/>
      <c r="R6881" s="85">
        <f t="shared" ref="R6881" si="18236">IF(COUNTA(Y6880:DP6883)=0,0,MIN(Y6881:DP6881))</f>
        <v>0</v>
      </c>
      <c r="S6881" s="86">
        <f t="shared" ref="S6881" si="18237">IF(COUNTA(Y6880:DP6883)=0,0,HLOOKUP(S6880,Y6880:DP6883,2,FALSE))</f>
        <v>0</v>
      </c>
      <c r="T6881" s="87">
        <f t="shared" ref="T6881" si="18238">IF(COUNTA(Y6880:DP6883)=0,0,AVERAGE(Y6881:DP6881))</f>
        <v>0</v>
      </c>
      <c r="U6881" s="88">
        <f t="shared" ref="U6881" si="18239">IF(COUNTA(Y6880:DP6883)=0,0,_xlfn.MINIFS(Y6881:DP6881,Y6883:DP6883,U6883))</f>
        <v>0</v>
      </c>
      <c r="V6881" s="89">
        <f t="array" ref="V6881">IF(COUNTA(Y6880:DP6883)=0,0,IF(ISERROR(HLOOKUP(V6883,Y6883:DP6883,1,FALSE)),0,INDEX(Y6881:DP6881,MATCH(V6880&amp;V6883,Y6880:DP6880&amp;Y6883:DP6883,0))))</f>
        <v>0</v>
      </c>
      <c r="W6881" s="90">
        <f t="array" ref="W6881">IF(COUNTA(Y6880:DP6883)=0,0,IF(ISERROR(HLOOKUP(W6883,Y6883:DP6883,1,FALSE)),0,AVERAGEIF(Y6883:DP6883,$W6883,Y6881:DP6881)))</f>
        <v>0</v>
      </c>
      <c r="X6881" s="107"/>
    </row>
    <row r="6882" spans="2:24">
      <c r="B6882" s="83"/>
      <c r="C6882" s="84"/>
      <c r="D6882" s="83"/>
      <c r="E6882" s="83"/>
      <c r="F6882" s="83"/>
      <c r="G6882" s="83"/>
      <c r="H6882" s="83"/>
      <c r="I6882" s="83"/>
      <c r="J6882" s="83"/>
      <c r="K6882" s="83"/>
      <c r="L6882" s="83"/>
      <c r="M6882" s="83"/>
      <c r="N6882" s="83"/>
      <c r="O6882" s="83"/>
      <c r="P6882" s="84"/>
      <c r="Q6882" s="217"/>
      <c r="R6882" s="91">
        <f t="shared" ref="R6882" si="18240">IF(COUNTA(Y6880:DP6883)=0,0,HLOOKUP(R6881,Y6881:DP6883,2,FALSE))</f>
        <v>0</v>
      </c>
      <c r="S6882" s="92">
        <f t="shared" ref="S6882" si="18241">IF(COUNTA(Y6880:DP6883)=0,0,HLOOKUP(S6880,Y6880:DP6883,3,FALSE))</f>
        <v>0</v>
      </c>
      <c r="T6882" s="93"/>
      <c r="U6882" s="94">
        <f t="array" ref="U6882">IF(COUNTA(Y6880:DP6883)=0,0,IF(ISERROR(HLOOKUP(U6883,Y6883:DP6883,1,FALSE)),0,INDEX(Y6882:DP6882,MATCH(U6881&amp;U6883,Y6881:DP6881&amp;Y6883:DP6883,0))))</f>
        <v>0</v>
      </c>
      <c r="V6882" s="94">
        <f t="array" ref="V6882">IF(COUNTA(Y6880:DP6883)=0,0,IF(ISERROR(HLOOKUP(V6883,Y6883:DP6883,1,FALSE)),0,INDEX(Y6882:DP6882,MATCH(V6881&amp;V6883,Y6881:DP6881&amp;Y6883:DP6883,0))))</f>
        <v>0</v>
      </c>
      <c r="W6882" s="95"/>
      <c r="X6882" s="108"/>
    </row>
    <row r="6883" spans="2:24" ht="13.9" thickBot="1">
      <c r="B6883" s="96"/>
      <c r="C6883" s="97"/>
      <c r="D6883" s="96"/>
      <c r="E6883" s="96"/>
      <c r="F6883" s="96"/>
      <c r="G6883" s="96"/>
      <c r="H6883" s="96"/>
      <c r="I6883" s="96"/>
      <c r="J6883" s="96"/>
      <c r="K6883" s="96"/>
      <c r="L6883" s="96"/>
      <c r="M6883" s="96"/>
      <c r="N6883" s="96"/>
      <c r="O6883" s="96"/>
      <c r="P6883" s="97"/>
      <c r="Q6883" s="218"/>
      <c r="R6883" s="98" t="str">
        <f t="shared" ref="R6883" si="18242">IF(COUNTA(Y6880:DP6883)=0,"none",HLOOKUP(R6881,Y6881:DP6883,3,FALSE))</f>
        <v>none</v>
      </c>
      <c r="S6883" s="99" t="str">
        <f t="shared" ref="S6883" si="18243">IF(COUNTA(Y6880:DP6883)=0,"none",HLOOKUP(S6880,Y6880:DP6883,4,FALSE))</f>
        <v>none</v>
      </c>
      <c r="T6883" s="100"/>
      <c r="U6883" s="100" t="str">
        <f t="array" ref="U6883">IF(COUNTA(Y6880:DP6883)=0,"none",IF($U$2="WAHR",$W$3,Abfrage!$F$4))</f>
        <v>none</v>
      </c>
      <c r="V6883" s="100" t="str">
        <f t="array" ref="V6883">IF(COUNTA(Y6880:DP6883)=0,"none",IF($U$2="WAHR",$W$3,Abfrage!$F$4))</f>
        <v>none</v>
      </c>
      <c r="W6883" s="100" t="str">
        <f t="array" ref="W6883">IF(COUNTA(Y6880:DP6883)=0,"none",IF($U$2="WAHR",$W$3,Abfrage!$F$4))</f>
        <v>none</v>
      </c>
      <c r="X6883" s="109"/>
    </row>
    <row r="6884" spans="2:24">
      <c r="B6884" s="75" t="s">
        <v>4209</v>
      </c>
      <c r="C6884" s="76">
        <v>1000423625</v>
      </c>
      <c r="D6884" s="75" t="s">
        <v>95</v>
      </c>
      <c r="E6884" s="75" t="s">
        <v>148</v>
      </c>
      <c r="F6884" s="75" t="s">
        <v>96</v>
      </c>
      <c r="G6884" s="75" t="s">
        <v>96</v>
      </c>
      <c r="H6884" s="75" t="e">
        <v>#N/A</v>
      </c>
      <c r="I6884" s="75" t="s">
        <v>51</v>
      </c>
      <c r="J6884" s="75" t="s">
        <v>4210</v>
      </c>
      <c r="K6884" s="75" t="s">
        <v>360</v>
      </c>
      <c r="L6884" s="75" t="s">
        <v>352</v>
      </c>
      <c r="M6884" s="75" t="s">
        <v>313</v>
      </c>
      <c r="N6884" s="75" t="s">
        <v>327</v>
      </c>
      <c r="O6884" s="75" t="s">
        <v>306</v>
      </c>
      <c r="P6884" s="76" t="s">
        <v>306</v>
      </c>
      <c r="Q6884" s="216"/>
      <c r="R6884" s="77" t="str">
        <f t="shared" ref="R6884" si="18244">IF(COUNTA(Y6884:DP6887)=0,"01.01.1900",INDEX(Y6884:DP6884,MATCH(R6885,Y6885:DP6885,0)))</f>
        <v>01.01.1900</v>
      </c>
      <c r="S6884" s="78" t="str">
        <f t="shared" ref="S6884" si="18245">IF(COUNTA(Y6884:DP6887)=0,"01.01.1900",MAX(Y6884:DP6884))</f>
        <v>01.01.1900</v>
      </c>
      <c r="T6884" s="79"/>
      <c r="U6884" s="80" t="str">
        <f t="array" ref="U6884">IF(COUNTA(Y6884:DP6887)=0,"01.01.1900",IF(ISERROR(HLOOKUP(U6887,Y6887:DP6887,1,FALSE)),"01.01.1900",INDEX(Y6884:DP6884,MATCH(U6885&amp;U6887,Y6885:DP6885&amp;Y6887:DP6887,0))))</f>
        <v>01.01.1900</v>
      </c>
      <c r="V6884" s="81" t="str">
        <f t="shared" ref="V6884" si="18246">IF(COUNTA(Y6884:DP6887)=0,"01.01.1900",_xlfn.MAXIFS(Y6884:DP6884,Y6887:DP6887,V6887))</f>
        <v>01.01.1900</v>
      </c>
      <c r="W6884" s="82"/>
      <c r="X6884" s="106"/>
    </row>
    <row r="6885" spans="2:24">
      <c r="B6885" s="83"/>
      <c r="C6885" s="84"/>
      <c r="D6885" s="83"/>
      <c r="E6885" s="83"/>
      <c r="F6885" s="83"/>
      <c r="G6885" s="83"/>
      <c r="H6885" s="83"/>
      <c r="I6885" s="83"/>
      <c r="J6885" s="83"/>
      <c r="K6885" s="83"/>
      <c r="L6885" s="83"/>
      <c r="M6885" s="83"/>
      <c r="N6885" s="83"/>
      <c r="O6885" s="83"/>
      <c r="P6885" s="84"/>
      <c r="Q6885" s="217"/>
      <c r="R6885" s="85">
        <f t="shared" ref="R6885" si="18247">IF(COUNTA(Y6884:DP6887)=0,0,MIN(Y6885:DP6885))</f>
        <v>0</v>
      </c>
      <c r="S6885" s="86">
        <f t="shared" ref="S6885" si="18248">IF(COUNTA(Y6884:DP6887)=0,0,HLOOKUP(S6884,Y6884:DP6887,2,FALSE))</f>
        <v>0</v>
      </c>
      <c r="T6885" s="87">
        <f t="shared" ref="T6885" si="18249">IF(COUNTA(Y6884:DP6887)=0,0,AVERAGE(Y6885:DP6885))</f>
        <v>0</v>
      </c>
      <c r="U6885" s="88">
        <f t="shared" ref="U6885" si="18250">IF(COUNTA(Y6884:DP6887)=0,0,_xlfn.MINIFS(Y6885:DP6885,Y6887:DP6887,U6887))</f>
        <v>0</v>
      </c>
      <c r="V6885" s="89">
        <f t="array" ref="V6885">IF(COUNTA(Y6884:DP6887)=0,0,IF(ISERROR(HLOOKUP(V6887,Y6887:DP6887,1,FALSE)),0,INDEX(Y6885:DP6885,MATCH(V6884&amp;V6887,Y6884:DP6884&amp;Y6887:DP6887,0))))</f>
        <v>0</v>
      </c>
      <c r="W6885" s="90">
        <f t="array" ref="W6885">IF(COUNTA(Y6884:DP6887)=0,0,IF(ISERROR(HLOOKUP(W6887,Y6887:DP6887,1,FALSE)),0,AVERAGEIF(Y6887:DP6887,$W6887,Y6885:DP6885)))</f>
        <v>0</v>
      </c>
      <c r="X6885" s="107"/>
    </row>
    <row r="6886" spans="2:24">
      <c r="B6886" s="83"/>
      <c r="C6886" s="84"/>
      <c r="D6886" s="83"/>
      <c r="E6886" s="83"/>
      <c r="F6886" s="83"/>
      <c r="G6886" s="83"/>
      <c r="H6886" s="83"/>
      <c r="I6886" s="83"/>
      <c r="J6886" s="83"/>
      <c r="K6886" s="83"/>
      <c r="L6886" s="83"/>
      <c r="M6886" s="83"/>
      <c r="N6886" s="83"/>
      <c r="O6886" s="83"/>
      <c r="P6886" s="84"/>
      <c r="Q6886" s="217"/>
      <c r="R6886" s="91">
        <f t="shared" ref="R6886" si="18251">IF(COUNTA(Y6884:DP6887)=0,0,HLOOKUP(R6885,Y6885:DP6887,2,FALSE))</f>
        <v>0</v>
      </c>
      <c r="S6886" s="92">
        <f t="shared" ref="S6886" si="18252">IF(COUNTA(Y6884:DP6887)=0,0,HLOOKUP(S6884,Y6884:DP6887,3,FALSE))</f>
        <v>0</v>
      </c>
      <c r="T6886" s="93"/>
      <c r="U6886" s="94">
        <f t="array" ref="U6886">IF(COUNTA(Y6884:DP6887)=0,0,IF(ISERROR(HLOOKUP(U6887,Y6887:DP6887,1,FALSE)),0,INDEX(Y6886:DP6886,MATCH(U6885&amp;U6887,Y6885:DP6885&amp;Y6887:DP6887,0))))</f>
        <v>0</v>
      </c>
      <c r="V6886" s="94">
        <f t="array" ref="V6886">IF(COUNTA(Y6884:DP6887)=0,0,IF(ISERROR(HLOOKUP(V6887,Y6887:DP6887,1,FALSE)),0,INDEX(Y6886:DP6886,MATCH(V6885&amp;V6887,Y6885:DP6885&amp;Y6887:DP6887,0))))</f>
        <v>0</v>
      </c>
      <c r="W6886" s="95"/>
      <c r="X6886" s="108"/>
    </row>
    <row r="6887" spans="2:24" ht="13.9" thickBot="1">
      <c r="B6887" s="96"/>
      <c r="C6887" s="97"/>
      <c r="D6887" s="96"/>
      <c r="E6887" s="96"/>
      <c r="F6887" s="96"/>
      <c r="G6887" s="96"/>
      <c r="H6887" s="96"/>
      <c r="I6887" s="96"/>
      <c r="J6887" s="96"/>
      <c r="K6887" s="96"/>
      <c r="L6887" s="96"/>
      <c r="M6887" s="96"/>
      <c r="N6887" s="96"/>
      <c r="O6887" s="96"/>
      <c r="P6887" s="97"/>
      <c r="Q6887" s="218"/>
      <c r="R6887" s="98" t="str">
        <f t="shared" ref="R6887" si="18253">IF(COUNTA(Y6884:DP6887)=0,"none",HLOOKUP(R6885,Y6885:DP6887,3,FALSE))</f>
        <v>none</v>
      </c>
      <c r="S6887" s="99" t="str">
        <f t="shared" ref="S6887" si="18254">IF(COUNTA(Y6884:DP6887)=0,"none",HLOOKUP(S6884,Y6884:DP6887,4,FALSE))</f>
        <v>none</v>
      </c>
      <c r="T6887" s="100"/>
      <c r="U6887" s="100" t="str">
        <f t="array" ref="U6887">IF(COUNTA(Y6884:DP6887)=0,"none",IF($U$2="WAHR",$W$3,Abfrage!$F$4))</f>
        <v>none</v>
      </c>
      <c r="V6887" s="100" t="str">
        <f t="array" ref="V6887">IF(COUNTA(Y6884:DP6887)=0,"none",IF($U$2="WAHR",$W$3,Abfrage!$F$4))</f>
        <v>none</v>
      </c>
      <c r="W6887" s="100" t="str">
        <f t="array" ref="W6887">IF(COUNTA(Y6884:DP6887)=0,"none",IF($U$2="WAHR",$W$3,Abfrage!$F$4))</f>
        <v>none</v>
      </c>
      <c r="X6887" s="109"/>
    </row>
    <row r="6888" spans="2:24">
      <c r="B6888" s="75" t="s">
        <v>4211</v>
      </c>
      <c r="C6888" s="76">
        <v>1000423628</v>
      </c>
      <c r="D6888" s="75" t="s">
        <v>95</v>
      </c>
      <c r="E6888" s="75" t="s">
        <v>90</v>
      </c>
      <c r="F6888" s="75" t="s">
        <v>685</v>
      </c>
      <c r="G6888" s="75" t="s">
        <v>685</v>
      </c>
      <c r="H6888" s="75" t="e">
        <v>#N/A</v>
      </c>
      <c r="I6888" s="75" t="s">
        <v>51</v>
      </c>
      <c r="J6888" s="75" t="s">
        <v>4212</v>
      </c>
      <c r="K6888" s="75" t="s">
        <v>4213</v>
      </c>
      <c r="L6888" s="75" t="s">
        <v>3110</v>
      </c>
      <c r="M6888" s="75" t="s">
        <v>306</v>
      </c>
      <c r="N6888" s="75" t="s">
        <v>327</v>
      </c>
      <c r="O6888" s="75" t="s">
        <v>309</v>
      </c>
      <c r="P6888" s="76" t="s">
        <v>306</v>
      </c>
      <c r="Q6888" s="216"/>
      <c r="R6888" s="77" t="str">
        <f t="shared" ref="R6888" si="18255">IF(COUNTA(Y6888:DP6891)=0,"01.01.1900",INDEX(Y6888:DP6888,MATCH(R6889,Y6889:DP6889,0)))</f>
        <v>01.01.1900</v>
      </c>
      <c r="S6888" s="78" t="str">
        <f t="shared" ref="S6888" si="18256">IF(COUNTA(Y6888:DP6891)=0,"01.01.1900",MAX(Y6888:DP6888))</f>
        <v>01.01.1900</v>
      </c>
      <c r="T6888" s="79"/>
      <c r="U6888" s="80" t="str">
        <f t="array" ref="U6888">IF(COUNTA(Y6888:DP6891)=0,"01.01.1900",IF(ISERROR(HLOOKUP(U6891,Y6891:DP6891,1,FALSE)),"01.01.1900",INDEX(Y6888:DP6888,MATCH(U6889&amp;U6891,Y6889:DP6889&amp;Y6891:DP6891,0))))</f>
        <v>01.01.1900</v>
      </c>
      <c r="V6888" s="81" t="str">
        <f t="shared" ref="V6888" si="18257">IF(COUNTA(Y6888:DP6891)=0,"01.01.1900",_xlfn.MAXIFS(Y6888:DP6888,Y6891:DP6891,V6891))</f>
        <v>01.01.1900</v>
      </c>
      <c r="W6888" s="82"/>
      <c r="X6888" s="106"/>
    </row>
    <row r="6889" spans="2:24">
      <c r="B6889" s="83"/>
      <c r="C6889" s="84"/>
      <c r="D6889" s="83"/>
      <c r="E6889" s="83"/>
      <c r="F6889" s="83"/>
      <c r="G6889" s="83"/>
      <c r="H6889" s="83"/>
      <c r="I6889" s="83"/>
      <c r="J6889" s="83"/>
      <c r="K6889" s="83"/>
      <c r="L6889" s="83"/>
      <c r="M6889" s="83"/>
      <c r="N6889" s="83"/>
      <c r="O6889" s="83"/>
      <c r="P6889" s="84"/>
      <c r="Q6889" s="217"/>
      <c r="R6889" s="85">
        <f t="shared" ref="R6889" si="18258">IF(COUNTA(Y6888:DP6891)=0,0,MIN(Y6889:DP6889))</f>
        <v>0</v>
      </c>
      <c r="S6889" s="86">
        <f t="shared" ref="S6889" si="18259">IF(COUNTA(Y6888:DP6891)=0,0,HLOOKUP(S6888,Y6888:DP6891,2,FALSE))</f>
        <v>0</v>
      </c>
      <c r="T6889" s="87">
        <f t="shared" ref="T6889" si="18260">IF(COUNTA(Y6888:DP6891)=0,0,AVERAGE(Y6889:DP6889))</f>
        <v>0</v>
      </c>
      <c r="U6889" s="88">
        <f t="shared" ref="U6889" si="18261">IF(COUNTA(Y6888:DP6891)=0,0,_xlfn.MINIFS(Y6889:DP6889,Y6891:DP6891,U6891))</f>
        <v>0</v>
      </c>
      <c r="V6889" s="89">
        <f t="array" ref="V6889">IF(COUNTA(Y6888:DP6891)=0,0,IF(ISERROR(HLOOKUP(V6891,Y6891:DP6891,1,FALSE)),0,INDEX(Y6889:DP6889,MATCH(V6888&amp;V6891,Y6888:DP6888&amp;Y6891:DP6891,0))))</f>
        <v>0</v>
      </c>
      <c r="W6889" s="90">
        <f t="array" ref="W6889">IF(COUNTA(Y6888:DP6891)=0,0,IF(ISERROR(HLOOKUP(W6891,Y6891:DP6891,1,FALSE)),0,AVERAGEIF(Y6891:DP6891,$W6891,Y6889:DP6889)))</f>
        <v>0</v>
      </c>
      <c r="X6889" s="107"/>
    </row>
    <row r="6890" spans="2:24">
      <c r="B6890" s="83"/>
      <c r="C6890" s="84"/>
      <c r="D6890" s="83"/>
      <c r="E6890" s="83"/>
      <c r="F6890" s="83"/>
      <c r="G6890" s="83"/>
      <c r="H6890" s="83"/>
      <c r="I6890" s="83"/>
      <c r="J6890" s="83"/>
      <c r="K6890" s="83"/>
      <c r="L6890" s="83"/>
      <c r="M6890" s="83"/>
      <c r="N6890" s="83"/>
      <c r="O6890" s="83"/>
      <c r="P6890" s="84"/>
      <c r="Q6890" s="217"/>
      <c r="R6890" s="91">
        <f t="shared" ref="R6890" si="18262">IF(COUNTA(Y6888:DP6891)=0,0,HLOOKUP(R6889,Y6889:DP6891,2,FALSE))</f>
        <v>0</v>
      </c>
      <c r="S6890" s="92">
        <f t="shared" ref="S6890" si="18263">IF(COUNTA(Y6888:DP6891)=0,0,HLOOKUP(S6888,Y6888:DP6891,3,FALSE))</f>
        <v>0</v>
      </c>
      <c r="T6890" s="93"/>
      <c r="U6890" s="94">
        <f t="array" ref="U6890">IF(COUNTA(Y6888:DP6891)=0,0,IF(ISERROR(HLOOKUP(U6891,Y6891:DP6891,1,FALSE)),0,INDEX(Y6890:DP6890,MATCH(U6889&amp;U6891,Y6889:DP6889&amp;Y6891:DP6891,0))))</f>
        <v>0</v>
      </c>
      <c r="V6890" s="94">
        <f t="array" ref="V6890">IF(COUNTA(Y6888:DP6891)=0,0,IF(ISERROR(HLOOKUP(V6891,Y6891:DP6891,1,FALSE)),0,INDEX(Y6890:DP6890,MATCH(V6889&amp;V6891,Y6889:DP6889&amp;Y6891:DP6891,0))))</f>
        <v>0</v>
      </c>
      <c r="W6890" s="95"/>
      <c r="X6890" s="108"/>
    </row>
    <row r="6891" spans="2:24" ht="13.9" thickBot="1">
      <c r="B6891" s="96"/>
      <c r="C6891" s="97"/>
      <c r="D6891" s="96"/>
      <c r="E6891" s="96"/>
      <c r="F6891" s="96"/>
      <c r="G6891" s="96"/>
      <c r="H6891" s="96"/>
      <c r="I6891" s="96"/>
      <c r="J6891" s="96"/>
      <c r="K6891" s="96"/>
      <c r="L6891" s="96"/>
      <c r="M6891" s="96"/>
      <c r="N6891" s="96"/>
      <c r="O6891" s="96"/>
      <c r="P6891" s="97"/>
      <c r="Q6891" s="218"/>
      <c r="R6891" s="98" t="str">
        <f t="shared" ref="R6891" si="18264">IF(COUNTA(Y6888:DP6891)=0,"none",HLOOKUP(R6889,Y6889:DP6891,3,FALSE))</f>
        <v>none</v>
      </c>
      <c r="S6891" s="99" t="str">
        <f t="shared" ref="S6891" si="18265">IF(COUNTA(Y6888:DP6891)=0,"none",HLOOKUP(S6888,Y6888:DP6891,4,FALSE))</f>
        <v>none</v>
      </c>
      <c r="T6891" s="100"/>
      <c r="U6891" s="100" t="str">
        <f t="array" ref="U6891">IF(COUNTA(Y6888:DP6891)=0,"none",IF($U$2="WAHR",$W$3,Abfrage!$F$4))</f>
        <v>none</v>
      </c>
      <c r="V6891" s="100" t="str">
        <f t="array" ref="V6891">IF(COUNTA(Y6888:DP6891)=0,"none",IF($U$2="WAHR",$W$3,Abfrage!$F$4))</f>
        <v>none</v>
      </c>
      <c r="W6891" s="100" t="str">
        <f t="array" ref="W6891">IF(COUNTA(Y6888:DP6891)=0,"none",IF($U$2="WAHR",$W$3,Abfrage!$F$4))</f>
        <v>none</v>
      </c>
      <c r="X6891" s="109"/>
    </row>
    <row r="6892" spans="2:24">
      <c r="B6892" s="75" t="s">
        <v>4214</v>
      </c>
      <c r="C6892" s="76">
        <v>1000433375</v>
      </c>
      <c r="D6892" s="75" t="s">
        <v>95</v>
      </c>
      <c r="E6892" s="75" t="s">
        <v>95</v>
      </c>
      <c r="F6892" s="75" t="s">
        <v>306</v>
      </c>
      <c r="G6892" s="75" t="s">
        <v>306</v>
      </c>
      <c r="H6892" s="75" t="e">
        <v>#N/A</v>
      </c>
      <c r="I6892" s="75" t="s">
        <v>79</v>
      </c>
      <c r="J6892" s="75" t="s">
        <v>4215</v>
      </c>
      <c r="K6892" s="75" t="s">
        <v>306</v>
      </c>
      <c r="L6892" s="75" t="s">
        <v>306</v>
      </c>
      <c r="M6892" s="75" t="s">
        <v>306</v>
      </c>
      <c r="N6892" s="75" t="s">
        <v>306</v>
      </c>
      <c r="O6892" s="75" t="s">
        <v>306</v>
      </c>
      <c r="P6892" s="76" t="s">
        <v>306</v>
      </c>
      <c r="Q6892" s="216"/>
      <c r="R6892" s="77" t="str">
        <f t="shared" ref="R6892" si="18266">IF(COUNTA(Y6892:DP6895)=0,"01.01.1900",INDEX(Y6892:DP6892,MATCH(R6893,Y6893:DP6893,0)))</f>
        <v>01.01.1900</v>
      </c>
      <c r="S6892" s="78" t="str">
        <f t="shared" ref="S6892" si="18267">IF(COUNTA(Y6892:DP6895)=0,"01.01.1900",MAX(Y6892:DP6892))</f>
        <v>01.01.1900</v>
      </c>
      <c r="T6892" s="79"/>
      <c r="U6892" s="80" t="str">
        <f t="array" ref="U6892">IF(COUNTA(Y6892:DP6895)=0,"01.01.1900",IF(ISERROR(HLOOKUP(U6895,Y6895:DP6895,1,FALSE)),"01.01.1900",INDEX(Y6892:DP6892,MATCH(U6893&amp;U6895,Y6893:DP6893&amp;Y6895:DP6895,0))))</f>
        <v>01.01.1900</v>
      </c>
      <c r="V6892" s="81" t="str">
        <f t="shared" ref="V6892" si="18268">IF(COUNTA(Y6892:DP6895)=0,"01.01.1900",_xlfn.MAXIFS(Y6892:DP6892,Y6895:DP6895,V6895))</f>
        <v>01.01.1900</v>
      </c>
      <c r="W6892" s="82"/>
      <c r="X6892" s="106"/>
    </row>
    <row r="6893" spans="2:24">
      <c r="B6893" s="83"/>
      <c r="C6893" s="84"/>
      <c r="D6893" s="83"/>
      <c r="E6893" s="83"/>
      <c r="F6893" s="83"/>
      <c r="G6893" s="83"/>
      <c r="H6893" s="83"/>
      <c r="I6893" s="83"/>
      <c r="J6893" s="83"/>
      <c r="K6893" s="83"/>
      <c r="L6893" s="83"/>
      <c r="M6893" s="83"/>
      <c r="N6893" s="83"/>
      <c r="O6893" s="83"/>
      <c r="P6893" s="84"/>
      <c r="Q6893" s="217"/>
      <c r="R6893" s="85">
        <f t="shared" ref="R6893" si="18269">IF(COUNTA(Y6892:DP6895)=0,0,MIN(Y6893:DP6893))</f>
        <v>0</v>
      </c>
      <c r="S6893" s="86">
        <f t="shared" ref="S6893" si="18270">IF(COUNTA(Y6892:DP6895)=0,0,HLOOKUP(S6892,Y6892:DP6895,2,FALSE))</f>
        <v>0</v>
      </c>
      <c r="T6893" s="87">
        <f t="shared" ref="T6893" si="18271">IF(COUNTA(Y6892:DP6895)=0,0,AVERAGE(Y6893:DP6893))</f>
        <v>0</v>
      </c>
      <c r="U6893" s="88">
        <f t="shared" ref="U6893" si="18272">IF(COUNTA(Y6892:DP6895)=0,0,_xlfn.MINIFS(Y6893:DP6893,Y6895:DP6895,U6895))</f>
        <v>0</v>
      </c>
      <c r="V6893" s="89">
        <f t="array" ref="V6893">IF(COUNTA(Y6892:DP6895)=0,0,IF(ISERROR(HLOOKUP(V6895,Y6895:DP6895,1,FALSE)),0,INDEX(Y6893:DP6893,MATCH(V6892&amp;V6895,Y6892:DP6892&amp;Y6895:DP6895,0))))</f>
        <v>0</v>
      </c>
      <c r="W6893" s="90">
        <f t="array" ref="W6893">IF(COUNTA(Y6892:DP6895)=0,0,IF(ISERROR(HLOOKUP(W6895,Y6895:DP6895,1,FALSE)),0,AVERAGEIF(Y6895:DP6895,$W6895,Y6893:DP6893)))</f>
        <v>0</v>
      </c>
      <c r="X6893" s="107"/>
    </row>
    <row r="6894" spans="2:24">
      <c r="B6894" s="83"/>
      <c r="C6894" s="84"/>
      <c r="D6894" s="83"/>
      <c r="E6894" s="83"/>
      <c r="F6894" s="83"/>
      <c r="G6894" s="83"/>
      <c r="H6894" s="83"/>
      <c r="I6894" s="83"/>
      <c r="J6894" s="83"/>
      <c r="K6894" s="83"/>
      <c r="L6894" s="83"/>
      <c r="M6894" s="83"/>
      <c r="N6894" s="83"/>
      <c r="O6894" s="83"/>
      <c r="P6894" s="84"/>
      <c r="Q6894" s="217"/>
      <c r="R6894" s="91">
        <f t="shared" ref="R6894" si="18273">IF(COUNTA(Y6892:DP6895)=0,0,HLOOKUP(R6893,Y6893:DP6895,2,FALSE))</f>
        <v>0</v>
      </c>
      <c r="S6894" s="92">
        <f t="shared" ref="S6894" si="18274">IF(COUNTA(Y6892:DP6895)=0,0,HLOOKUP(S6892,Y6892:DP6895,3,FALSE))</f>
        <v>0</v>
      </c>
      <c r="T6894" s="93"/>
      <c r="U6894" s="94">
        <f t="array" ref="U6894">IF(COUNTA(Y6892:DP6895)=0,0,IF(ISERROR(HLOOKUP(U6895,Y6895:DP6895,1,FALSE)),0,INDEX(Y6894:DP6894,MATCH(U6893&amp;U6895,Y6893:DP6893&amp;Y6895:DP6895,0))))</f>
        <v>0</v>
      </c>
      <c r="V6894" s="94">
        <f t="array" ref="V6894">IF(COUNTA(Y6892:DP6895)=0,0,IF(ISERROR(HLOOKUP(V6895,Y6895:DP6895,1,FALSE)),0,INDEX(Y6894:DP6894,MATCH(V6893&amp;V6895,Y6893:DP6893&amp;Y6895:DP6895,0))))</f>
        <v>0</v>
      </c>
      <c r="W6894" s="95"/>
      <c r="X6894" s="108"/>
    </row>
    <row r="6895" spans="2:24" ht="13.9" thickBot="1">
      <c r="B6895" s="96"/>
      <c r="C6895" s="97"/>
      <c r="D6895" s="96"/>
      <c r="E6895" s="96"/>
      <c r="F6895" s="96"/>
      <c r="G6895" s="96"/>
      <c r="H6895" s="96"/>
      <c r="I6895" s="96"/>
      <c r="J6895" s="96"/>
      <c r="K6895" s="96"/>
      <c r="L6895" s="96"/>
      <c r="M6895" s="96"/>
      <c r="N6895" s="96"/>
      <c r="O6895" s="96"/>
      <c r="P6895" s="97"/>
      <c r="Q6895" s="218"/>
      <c r="R6895" s="98" t="str">
        <f t="shared" ref="R6895" si="18275">IF(COUNTA(Y6892:DP6895)=0,"none",HLOOKUP(R6893,Y6893:DP6895,3,FALSE))</f>
        <v>none</v>
      </c>
      <c r="S6895" s="99" t="str">
        <f t="shared" ref="S6895" si="18276">IF(COUNTA(Y6892:DP6895)=0,"none",HLOOKUP(S6892,Y6892:DP6895,4,FALSE))</f>
        <v>none</v>
      </c>
      <c r="T6895" s="100"/>
      <c r="U6895" s="100" t="str">
        <f t="array" ref="U6895">IF(COUNTA(Y6892:DP6895)=0,"none",IF($U$2="WAHR",$W$3,Abfrage!$F$4))</f>
        <v>none</v>
      </c>
      <c r="V6895" s="100" t="str">
        <f t="array" ref="V6895">IF(COUNTA(Y6892:DP6895)=0,"none",IF($U$2="WAHR",$W$3,Abfrage!$F$4))</f>
        <v>none</v>
      </c>
      <c r="W6895" s="100" t="str">
        <f t="array" ref="W6895">IF(COUNTA(Y6892:DP6895)=0,"none",IF($U$2="WAHR",$W$3,Abfrage!$F$4))</f>
        <v>none</v>
      </c>
      <c r="X6895" s="109"/>
    </row>
    <row r="6896" spans="2:24">
      <c r="B6896" s="75" t="s">
        <v>4216</v>
      </c>
      <c r="C6896" s="76"/>
      <c r="D6896" s="75" t="s">
        <v>169</v>
      </c>
      <c r="E6896" s="75" t="s">
        <v>125</v>
      </c>
      <c r="F6896" s="75" t="s">
        <v>371</v>
      </c>
      <c r="G6896" s="75" t="s">
        <v>371</v>
      </c>
      <c r="H6896" s="75"/>
      <c r="I6896" s="75" t="s">
        <v>68</v>
      </c>
      <c r="J6896" s="75" t="s">
        <v>4217</v>
      </c>
      <c r="K6896" s="75" t="s">
        <v>306</v>
      </c>
      <c r="L6896" s="75" t="s">
        <v>306</v>
      </c>
      <c r="M6896" s="75" t="s">
        <v>306</v>
      </c>
      <c r="N6896" s="75" t="s">
        <v>628</v>
      </c>
      <c r="O6896" s="75" t="s">
        <v>309</v>
      </c>
      <c r="P6896" s="76" t="s">
        <v>306</v>
      </c>
      <c r="Q6896" s="216"/>
      <c r="R6896" s="77" t="str">
        <f t="shared" ref="R6896" si="18277">IF(COUNTA(Y6896:DP6899)=0,"01.01.1900",INDEX(Y6896:DP6896,MATCH(R6897,Y6897:DP6897,0)))</f>
        <v>01.01.1900</v>
      </c>
      <c r="S6896" s="78" t="str">
        <f t="shared" ref="S6896" si="18278">IF(COUNTA(Y6896:DP6899)=0,"01.01.1900",MAX(Y6896:DP6896))</f>
        <v>01.01.1900</v>
      </c>
      <c r="T6896" s="79"/>
      <c r="U6896" s="80" t="str">
        <f t="array" ref="U6896">IF(COUNTA(Y6896:DP6899)=0,"01.01.1900",IF(ISERROR(HLOOKUP(U6899,Y6899:DP6899,1,FALSE)),"01.01.1900",INDEX(Y6896:DP6896,MATCH(U6897&amp;U6899,Y6897:DP6897&amp;Y6899:DP6899,0))))</f>
        <v>01.01.1900</v>
      </c>
      <c r="V6896" s="81" t="str">
        <f t="shared" ref="V6896" si="18279">IF(COUNTA(Y6896:DP6899)=0,"01.01.1900",_xlfn.MAXIFS(Y6896:DP6896,Y6899:DP6899,V6899))</f>
        <v>01.01.1900</v>
      </c>
      <c r="W6896" s="82"/>
      <c r="X6896" s="106"/>
    </row>
    <row r="6897" spans="2:26">
      <c r="B6897" s="83"/>
      <c r="C6897" s="84"/>
      <c r="D6897" s="83"/>
      <c r="E6897" s="83"/>
      <c r="F6897" s="83"/>
      <c r="G6897" s="83"/>
      <c r="H6897" s="83"/>
      <c r="I6897" s="83"/>
      <c r="J6897" s="83"/>
      <c r="K6897" s="83"/>
      <c r="L6897" s="83"/>
      <c r="M6897" s="83"/>
      <c r="N6897" s="83"/>
      <c r="O6897" s="83"/>
      <c r="P6897" s="84"/>
      <c r="Q6897" s="217"/>
      <c r="R6897" s="85">
        <f t="shared" ref="R6897" si="18280">IF(COUNTA(Y6896:DP6899)=0,0,MIN(Y6897:DP6897))</f>
        <v>0</v>
      </c>
      <c r="S6897" s="86">
        <f t="shared" ref="S6897" si="18281">IF(COUNTA(Y6896:DP6899)=0,0,HLOOKUP(S6896,Y6896:DP6899,2,FALSE))</f>
        <v>0</v>
      </c>
      <c r="T6897" s="87">
        <f t="shared" ref="T6897" si="18282">IF(COUNTA(Y6896:DP6899)=0,0,AVERAGE(Y6897:DP6897))</f>
        <v>0</v>
      </c>
      <c r="U6897" s="88">
        <f t="shared" ref="U6897" si="18283">IF(COUNTA(Y6896:DP6899)=0,0,_xlfn.MINIFS(Y6897:DP6897,Y6899:DP6899,U6899))</f>
        <v>0</v>
      </c>
      <c r="V6897" s="89">
        <f t="array" ref="V6897">IF(COUNTA(Y6896:DP6899)=0,0,IF(ISERROR(HLOOKUP(V6899,Y6899:DP6899,1,FALSE)),0,INDEX(Y6897:DP6897,MATCH(V6896&amp;V6899,Y6896:DP6896&amp;Y6899:DP6899,0))))</f>
        <v>0</v>
      </c>
      <c r="W6897" s="90">
        <f t="array" ref="W6897">IF(COUNTA(Y6896:DP6899)=0,0,IF(ISERROR(HLOOKUP(W6899,Y6899:DP6899,1,FALSE)),0,AVERAGEIF(Y6899:DP6899,$W6899,Y6897:DP6897)))</f>
        <v>0</v>
      </c>
      <c r="X6897" s="107"/>
    </row>
    <row r="6898" spans="2:26">
      <c r="B6898" s="83"/>
      <c r="C6898" s="84"/>
      <c r="D6898" s="83"/>
      <c r="E6898" s="83"/>
      <c r="F6898" s="83"/>
      <c r="G6898" s="83"/>
      <c r="H6898" s="83"/>
      <c r="I6898" s="83"/>
      <c r="J6898" s="83"/>
      <c r="K6898" s="83"/>
      <c r="L6898" s="83"/>
      <c r="M6898" s="83"/>
      <c r="N6898" s="83"/>
      <c r="O6898" s="83"/>
      <c r="P6898" s="84"/>
      <c r="Q6898" s="217"/>
      <c r="R6898" s="91">
        <f t="shared" ref="R6898" si="18284">IF(COUNTA(Y6896:DP6899)=0,0,HLOOKUP(R6897,Y6897:DP6899,2,FALSE))</f>
        <v>0</v>
      </c>
      <c r="S6898" s="92">
        <f t="shared" ref="S6898" si="18285">IF(COUNTA(Y6896:DP6899)=0,0,HLOOKUP(S6896,Y6896:DP6899,3,FALSE))</f>
        <v>0</v>
      </c>
      <c r="T6898" s="93"/>
      <c r="U6898" s="94">
        <f t="array" ref="U6898">IF(COUNTA(Y6896:DP6899)=0,0,IF(ISERROR(HLOOKUP(U6899,Y6899:DP6899,1,FALSE)),0,INDEX(Y6898:DP6898,MATCH(U6897&amp;U6899,Y6897:DP6897&amp;Y6899:DP6899,0))))</f>
        <v>0</v>
      </c>
      <c r="V6898" s="94">
        <f t="array" ref="V6898">IF(COUNTA(Y6896:DP6899)=0,0,IF(ISERROR(HLOOKUP(V6899,Y6899:DP6899,1,FALSE)),0,INDEX(Y6898:DP6898,MATCH(V6897&amp;V6899,Y6897:DP6897&amp;Y6899:DP6899,0))))</f>
        <v>0</v>
      </c>
      <c r="W6898" s="95"/>
      <c r="X6898" s="108"/>
    </row>
    <row r="6899" spans="2:26" ht="13.9" thickBot="1">
      <c r="B6899" s="96"/>
      <c r="C6899" s="97"/>
      <c r="D6899" s="96"/>
      <c r="E6899" s="96"/>
      <c r="F6899" s="96"/>
      <c r="G6899" s="96"/>
      <c r="H6899" s="96"/>
      <c r="I6899" s="96"/>
      <c r="J6899" s="96"/>
      <c r="K6899" s="96"/>
      <c r="L6899" s="96"/>
      <c r="M6899" s="96"/>
      <c r="N6899" s="96"/>
      <c r="O6899" s="96"/>
      <c r="P6899" s="97"/>
      <c r="Q6899" s="218"/>
      <c r="R6899" s="98" t="str">
        <f t="shared" ref="R6899" si="18286">IF(COUNTA(Y6896:DP6899)=0,"none",HLOOKUP(R6897,Y6897:DP6899,3,FALSE))</f>
        <v>none</v>
      </c>
      <c r="S6899" s="99" t="str">
        <f t="shared" ref="S6899" si="18287">IF(COUNTA(Y6896:DP6899)=0,"none",HLOOKUP(S6896,Y6896:DP6899,4,FALSE))</f>
        <v>none</v>
      </c>
      <c r="T6899" s="100"/>
      <c r="U6899" s="100" t="str">
        <f t="array" ref="U6899">IF(COUNTA(Y6896:DP6899)=0,"none",IF($U$2="WAHR",$W$3,Abfrage!$F$4))</f>
        <v>none</v>
      </c>
      <c r="V6899" s="100" t="str">
        <f t="array" ref="V6899">IF(COUNTA(Y6896:DP6899)=0,"none",IF($U$2="WAHR",$W$3,Abfrage!$F$4))</f>
        <v>none</v>
      </c>
      <c r="W6899" s="100" t="str">
        <f t="array" ref="W6899">IF(COUNTA(Y6896:DP6899)=0,"none",IF($U$2="WAHR",$W$3,Abfrage!$F$4))</f>
        <v>none</v>
      </c>
      <c r="X6899" s="109"/>
    </row>
    <row r="6900" spans="2:26">
      <c r="B6900" s="75" t="s">
        <v>4218</v>
      </c>
      <c r="C6900" s="76">
        <v>1000425670</v>
      </c>
      <c r="D6900" s="75" t="s">
        <v>95</v>
      </c>
      <c r="E6900" s="75" t="s">
        <v>96</v>
      </c>
      <c r="F6900" s="75" t="s">
        <v>97</v>
      </c>
      <c r="G6900" s="75" t="s">
        <v>97</v>
      </c>
      <c r="H6900" s="75" t="e">
        <v>#N/A</v>
      </c>
      <c r="I6900" s="75" t="s">
        <v>62</v>
      </c>
      <c r="J6900" s="75" t="s">
        <v>4219</v>
      </c>
      <c r="K6900" s="75" t="s">
        <v>306</v>
      </c>
      <c r="L6900" s="75" t="s">
        <v>306</v>
      </c>
      <c r="M6900" s="75" t="s">
        <v>313</v>
      </c>
      <c r="N6900" s="75" t="s">
        <v>352</v>
      </c>
      <c r="O6900" s="75" t="s">
        <v>309</v>
      </c>
      <c r="P6900" s="76" t="s">
        <v>306</v>
      </c>
      <c r="Q6900" s="216"/>
      <c r="R6900" s="77" t="str">
        <f t="shared" ref="R6900" si="18288">IF(COUNTA(Y6900:DP6903)=0,"01.01.1900",INDEX(Y6900:DP6900,MATCH(R6901,Y6901:DP6901,0)))</f>
        <v>01.01.1900</v>
      </c>
      <c r="S6900" s="78" t="str">
        <f t="shared" ref="S6900" si="18289">IF(COUNTA(Y6900:DP6903)=0,"01.01.1900",MAX(Y6900:DP6900))</f>
        <v>01.01.1900</v>
      </c>
      <c r="T6900" s="79"/>
      <c r="U6900" s="80" t="str">
        <f t="array" ref="U6900">IF(COUNTA(Y6900:DP6903)=0,"01.01.1900",IF(ISERROR(HLOOKUP(U6903,Y6903:DP6903,1,FALSE)),"01.01.1900",INDEX(Y6900:DP6900,MATCH(U6901&amp;U6903,Y6901:DP6901&amp;Y6903:DP6903,0))))</f>
        <v>01.01.1900</v>
      </c>
      <c r="V6900" s="81" t="str">
        <f t="shared" ref="V6900" si="18290">IF(COUNTA(Y6900:DP6903)=0,"01.01.1900",_xlfn.MAXIFS(Y6900:DP6900,Y6903:DP6903,V6903))</f>
        <v>01.01.1900</v>
      </c>
      <c r="W6900" s="82"/>
      <c r="X6900" s="106"/>
    </row>
    <row r="6901" spans="2:26">
      <c r="B6901" s="83"/>
      <c r="C6901" s="84"/>
      <c r="D6901" s="83"/>
      <c r="E6901" s="83"/>
      <c r="F6901" s="83"/>
      <c r="G6901" s="83"/>
      <c r="H6901" s="83"/>
      <c r="I6901" s="83"/>
      <c r="J6901" s="83"/>
      <c r="K6901" s="83"/>
      <c r="L6901" s="83"/>
      <c r="M6901" s="83"/>
      <c r="N6901" s="83"/>
      <c r="O6901" s="83"/>
      <c r="P6901" s="84"/>
      <c r="Q6901" s="217"/>
      <c r="R6901" s="85">
        <f t="shared" ref="R6901" si="18291">IF(COUNTA(Y6900:DP6903)=0,0,MIN(Y6901:DP6901))</f>
        <v>0</v>
      </c>
      <c r="S6901" s="86">
        <f t="shared" ref="S6901" si="18292">IF(COUNTA(Y6900:DP6903)=0,0,HLOOKUP(S6900,Y6900:DP6903,2,FALSE))</f>
        <v>0</v>
      </c>
      <c r="T6901" s="87">
        <f t="shared" ref="T6901" si="18293">IF(COUNTA(Y6900:DP6903)=0,0,AVERAGE(Y6901:DP6901))</f>
        <v>0</v>
      </c>
      <c r="U6901" s="88">
        <f t="shared" ref="U6901" si="18294">IF(COUNTA(Y6900:DP6903)=0,0,_xlfn.MINIFS(Y6901:DP6901,Y6903:DP6903,U6903))</f>
        <v>0</v>
      </c>
      <c r="V6901" s="89">
        <f t="array" ref="V6901">IF(COUNTA(Y6900:DP6903)=0,0,IF(ISERROR(HLOOKUP(V6903,Y6903:DP6903,1,FALSE)),0,INDEX(Y6901:DP6901,MATCH(V6900&amp;V6903,Y6900:DP6900&amp;Y6903:DP6903,0))))</f>
        <v>0</v>
      </c>
      <c r="W6901" s="90">
        <f t="array" ref="W6901">IF(COUNTA(Y6900:DP6903)=0,0,IF(ISERROR(HLOOKUP(W6903,Y6903:DP6903,1,FALSE)),0,AVERAGEIF(Y6903:DP6903,$W6903,Y6901:DP6901)))</f>
        <v>0</v>
      </c>
      <c r="X6901" s="107"/>
    </row>
    <row r="6902" spans="2:26">
      <c r="B6902" s="83"/>
      <c r="C6902" s="84"/>
      <c r="D6902" s="83"/>
      <c r="E6902" s="83"/>
      <c r="F6902" s="83"/>
      <c r="G6902" s="83"/>
      <c r="H6902" s="83"/>
      <c r="I6902" s="83"/>
      <c r="J6902" s="83"/>
      <c r="K6902" s="83"/>
      <c r="L6902" s="83"/>
      <c r="M6902" s="83"/>
      <c r="N6902" s="83"/>
      <c r="O6902" s="83"/>
      <c r="P6902" s="84"/>
      <c r="Q6902" s="217"/>
      <c r="R6902" s="91">
        <f t="shared" ref="R6902" si="18295">IF(COUNTA(Y6900:DP6903)=0,0,HLOOKUP(R6901,Y6901:DP6903,2,FALSE))</f>
        <v>0</v>
      </c>
      <c r="S6902" s="92">
        <f t="shared" ref="S6902" si="18296">IF(COUNTA(Y6900:DP6903)=0,0,HLOOKUP(S6900,Y6900:DP6903,3,FALSE))</f>
        <v>0</v>
      </c>
      <c r="T6902" s="93"/>
      <c r="U6902" s="94">
        <f t="array" ref="U6902">IF(COUNTA(Y6900:DP6903)=0,0,IF(ISERROR(HLOOKUP(U6903,Y6903:DP6903,1,FALSE)),0,INDEX(Y6902:DP6902,MATCH(U6901&amp;U6903,Y6901:DP6901&amp;Y6903:DP6903,0))))</f>
        <v>0</v>
      </c>
      <c r="V6902" s="94">
        <f t="array" ref="V6902">IF(COUNTA(Y6900:DP6903)=0,0,IF(ISERROR(HLOOKUP(V6903,Y6903:DP6903,1,FALSE)),0,INDEX(Y6902:DP6902,MATCH(V6901&amp;V6903,Y6901:DP6901&amp;Y6903:DP6903,0))))</f>
        <v>0</v>
      </c>
      <c r="W6902" s="95"/>
      <c r="X6902" s="108"/>
    </row>
    <row r="6903" spans="2:26" ht="13.9" thickBot="1">
      <c r="B6903" s="96"/>
      <c r="C6903" s="97"/>
      <c r="D6903" s="96"/>
      <c r="E6903" s="96"/>
      <c r="F6903" s="96"/>
      <c r="G6903" s="96"/>
      <c r="H6903" s="96"/>
      <c r="I6903" s="96"/>
      <c r="J6903" s="96"/>
      <c r="K6903" s="96"/>
      <c r="L6903" s="96"/>
      <c r="M6903" s="96"/>
      <c r="N6903" s="96"/>
      <c r="O6903" s="96"/>
      <c r="P6903" s="97"/>
      <c r="Q6903" s="218"/>
      <c r="R6903" s="98" t="str">
        <f t="shared" ref="R6903" si="18297">IF(COUNTA(Y6900:DP6903)=0,"none",HLOOKUP(R6901,Y6901:DP6903,3,FALSE))</f>
        <v>none</v>
      </c>
      <c r="S6903" s="99" t="str">
        <f t="shared" ref="S6903" si="18298">IF(COUNTA(Y6900:DP6903)=0,"none",HLOOKUP(S6900,Y6900:DP6903,4,FALSE))</f>
        <v>none</v>
      </c>
      <c r="T6903" s="100"/>
      <c r="U6903" s="100" t="str">
        <f t="array" ref="U6903">IF(COUNTA(Y6900:DP6903)=0,"none",IF($U$2="WAHR",$W$3,Abfrage!$F$4))</f>
        <v>none</v>
      </c>
      <c r="V6903" s="100" t="str">
        <f t="array" ref="V6903">IF(COUNTA(Y6900:DP6903)=0,"none",IF($U$2="WAHR",$W$3,Abfrage!$F$4))</f>
        <v>none</v>
      </c>
      <c r="W6903" s="100" t="str">
        <f t="array" ref="W6903">IF(COUNTA(Y6900:DP6903)=0,"none",IF($U$2="WAHR",$W$3,Abfrage!$F$4))</f>
        <v>none</v>
      </c>
      <c r="X6903" s="109"/>
    </row>
    <row r="6904" spans="2:26">
      <c r="B6904" s="75" t="s">
        <v>4220</v>
      </c>
      <c r="C6904" s="76">
        <v>1000425688</v>
      </c>
      <c r="D6904" s="75" t="s">
        <v>95</v>
      </c>
      <c r="E6904" s="75" t="s">
        <v>148</v>
      </c>
      <c r="F6904" s="75" t="s">
        <v>96</v>
      </c>
      <c r="G6904" s="75" t="s">
        <v>96</v>
      </c>
      <c r="H6904" s="75" t="e">
        <v>#N/A</v>
      </c>
      <c r="I6904" s="75" t="s">
        <v>62</v>
      </c>
      <c r="J6904" s="75" t="s">
        <v>4221</v>
      </c>
      <c r="K6904" s="75" t="s">
        <v>331</v>
      </c>
      <c r="L6904" s="75" t="s">
        <v>325</v>
      </c>
      <c r="M6904" s="75" t="s">
        <v>313</v>
      </c>
      <c r="N6904" s="75" t="s">
        <v>327</v>
      </c>
      <c r="O6904" s="75" t="s">
        <v>306</v>
      </c>
      <c r="P6904" s="76" t="s">
        <v>306</v>
      </c>
      <c r="Q6904" s="216"/>
      <c r="R6904" s="77" t="str">
        <f t="shared" ref="R6904" si="18299">IF(COUNTA(Y6904:DP6907)=0,"01.01.1900",INDEX(Y6904:DP6904,MATCH(R6905,Y6905:DP6905,0)))</f>
        <v>01.01.1900</v>
      </c>
      <c r="S6904" s="78" t="str">
        <f t="shared" ref="S6904" si="18300">IF(COUNTA(Y6904:DP6907)=0,"01.01.1900",MAX(Y6904:DP6904))</f>
        <v>01.01.1900</v>
      </c>
      <c r="T6904" s="79"/>
      <c r="U6904" s="80" t="str">
        <f t="array" ref="U6904">IF(COUNTA(Y6904:DP6907)=0,"01.01.1900",IF(ISERROR(HLOOKUP(U6907,Y6907:DP6907,1,FALSE)),"01.01.1900",INDEX(Y6904:DP6904,MATCH(U6905&amp;U6907,Y6905:DP6905&amp;Y6907:DP6907,0))))</f>
        <v>01.01.1900</v>
      </c>
      <c r="V6904" s="81" t="str">
        <f t="shared" ref="V6904" si="18301">IF(COUNTA(Y6904:DP6907)=0,"01.01.1900",_xlfn.MAXIFS(Y6904:DP6904,Y6907:DP6907,V6907))</f>
        <v>01.01.1900</v>
      </c>
      <c r="W6904" s="82"/>
      <c r="X6904" s="106"/>
    </row>
    <row r="6905" spans="2:26">
      <c r="B6905" s="83"/>
      <c r="C6905" s="84"/>
      <c r="D6905" s="83"/>
      <c r="E6905" s="83"/>
      <c r="F6905" s="83"/>
      <c r="G6905" s="83"/>
      <c r="H6905" s="83"/>
      <c r="I6905" s="83"/>
      <c r="J6905" s="83"/>
      <c r="K6905" s="83"/>
      <c r="L6905" s="83"/>
      <c r="M6905" s="83"/>
      <c r="N6905" s="83"/>
      <c r="O6905" s="83"/>
      <c r="P6905" s="84"/>
      <c r="Q6905" s="217"/>
      <c r="R6905" s="85">
        <f t="shared" ref="R6905" si="18302">IF(COUNTA(Y6904:DP6907)=0,0,MIN(Y6905:DP6905))</f>
        <v>0</v>
      </c>
      <c r="S6905" s="86">
        <f t="shared" ref="S6905" si="18303">IF(COUNTA(Y6904:DP6907)=0,0,HLOOKUP(S6904,Y6904:DP6907,2,FALSE))</f>
        <v>0</v>
      </c>
      <c r="T6905" s="87">
        <f t="shared" ref="T6905" si="18304">IF(COUNTA(Y6904:DP6907)=0,0,AVERAGE(Y6905:DP6905))</f>
        <v>0</v>
      </c>
      <c r="U6905" s="88">
        <f t="shared" ref="U6905" si="18305">IF(COUNTA(Y6904:DP6907)=0,0,_xlfn.MINIFS(Y6905:DP6905,Y6907:DP6907,U6907))</f>
        <v>0</v>
      </c>
      <c r="V6905" s="89">
        <f t="array" ref="V6905">IF(COUNTA(Y6904:DP6907)=0,0,IF(ISERROR(HLOOKUP(V6907,Y6907:DP6907,1,FALSE)),0,INDEX(Y6905:DP6905,MATCH(V6904&amp;V6907,Y6904:DP6904&amp;Y6907:DP6907,0))))</f>
        <v>0</v>
      </c>
      <c r="W6905" s="90">
        <f t="array" ref="W6905">IF(COUNTA(Y6904:DP6907)=0,0,IF(ISERROR(HLOOKUP(W6907,Y6907:DP6907,1,FALSE)),0,AVERAGEIF(Y6907:DP6907,$W6907,Y6905:DP6905)))</f>
        <v>0</v>
      </c>
      <c r="X6905" s="107"/>
    </row>
    <row r="6906" spans="2:26">
      <c r="B6906" s="83"/>
      <c r="C6906" s="84"/>
      <c r="D6906" s="83"/>
      <c r="E6906" s="83"/>
      <c r="F6906" s="83"/>
      <c r="G6906" s="83"/>
      <c r="H6906" s="83"/>
      <c r="I6906" s="83"/>
      <c r="J6906" s="83"/>
      <c r="K6906" s="83"/>
      <c r="L6906" s="83"/>
      <c r="M6906" s="83"/>
      <c r="N6906" s="83"/>
      <c r="O6906" s="83"/>
      <c r="P6906" s="84"/>
      <c r="Q6906" s="217"/>
      <c r="R6906" s="91">
        <f t="shared" ref="R6906" si="18306">IF(COUNTA(Y6904:DP6907)=0,0,HLOOKUP(R6905,Y6905:DP6907,2,FALSE))</f>
        <v>0</v>
      </c>
      <c r="S6906" s="92">
        <f t="shared" ref="S6906" si="18307">IF(COUNTA(Y6904:DP6907)=0,0,HLOOKUP(S6904,Y6904:DP6907,3,FALSE))</f>
        <v>0</v>
      </c>
      <c r="T6906" s="93"/>
      <c r="U6906" s="94">
        <f t="array" ref="U6906">IF(COUNTA(Y6904:DP6907)=0,0,IF(ISERROR(HLOOKUP(U6907,Y6907:DP6907,1,FALSE)),0,INDEX(Y6906:DP6906,MATCH(U6905&amp;U6907,Y6905:DP6905&amp;Y6907:DP6907,0))))</f>
        <v>0</v>
      </c>
      <c r="V6906" s="94">
        <f t="array" ref="V6906">IF(COUNTA(Y6904:DP6907)=0,0,IF(ISERROR(HLOOKUP(V6907,Y6907:DP6907,1,FALSE)),0,INDEX(Y6906:DP6906,MATCH(V6905&amp;V6907,Y6905:DP6905&amp;Y6907:DP6907,0))))</f>
        <v>0</v>
      </c>
      <c r="W6906" s="95"/>
      <c r="X6906" s="108"/>
    </row>
    <row r="6907" spans="2:26" ht="13.9" thickBot="1">
      <c r="B6907" s="96"/>
      <c r="C6907" s="97"/>
      <c r="D6907" s="96"/>
      <c r="E6907" s="96"/>
      <c r="F6907" s="96"/>
      <c r="G6907" s="96"/>
      <c r="H6907" s="96"/>
      <c r="I6907" s="96"/>
      <c r="J6907" s="96"/>
      <c r="K6907" s="96"/>
      <c r="L6907" s="96"/>
      <c r="M6907" s="96"/>
      <c r="N6907" s="96"/>
      <c r="O6907" s="96"/>
      <c r="P6907" s="97"/>
      <c r="Q6907" s="218"/>
      <c r="R6907" s="98" t="str">
        <f t="shared" ref="R6907" si="18308">IF(COUNTA(Y6904:DP6907)=0,"none",HLOOKUP(R6905,Y6905:DP6907,3,FALSE))</f>
        <v>none</v>
      </c>
      <c r="S6907" s="99" t="str">
        <f t="shared" ref="S6907" si="18309">IF(COUNTA(Y6904:DP6907)=0,"none",HLOOKUP(S6904,Y6904:DP6907,4,FALSE))</f>
        <v>none</v>
      </c>
      <c r="T6907" s="100"/>
      <c r="U6907" s="100" t="str">
        <f t="array" ref="U6907">IF(COUNTA(Y6904:DP6907)=0,"none",IF($U$2="WAHR",$W$3,Abfrage!$F$4))</f>
        <v>none</v>
      </c>
      <c r="V6907" s="100" t="str">
        <f t="array" ref="V6907">IF(COUNTA(Y6904:DP6907)=0,"none",IF($U$2="WAHR",$W$3,Abfrage!$F$4))</f>
        <v>none</v>
      </c>
      <c r="W6907" s="100" t="str">
        <f t="array" ref="W6907">IF(COUNTA(Y6904:DP6907)=0,"none",IF($U$2="WAHR",$W$3,Abfrage!$F$4))</f>
        <v>none</v>
      </c>
      <c r="X6907" s="109"/>
    </row>
    <row r="6908" spans="2:26">
      <c r="B6908" s="75" t="s">
        <v>4222</v>
      </c>
      <c r="C6908" s="76">
        <v>1000425689</v>
      </c>
      <c r="D6908" s="75" t="s">
        <v>95</v>
      </c>
      <c r="E6908" s="75" t="s">
        <v>90</v>
      </c>
      <c r="F6908" s="75" t="s">
        <v>685</v>
      </c>
      <c r="G6908" s="75" t="s">
        <v>685</v>
      </c>
      <c r="H6908" s="75" t="s">
        <v>697</v>
      </c>
      <c r="I6908" s="75" t="s">
        <v>62</v>
      </c>
      <c r="J6908" s="75" t="s">
        <v>4223</v>
      </c>
      <c r="K6908" s="75" t="s">
        <v>331</v>
      </c>
      <c r="L6908" s="75" t="s">
        <v>652</v>
      </c>
      <c r="M6908" s="75" t="s">
        <v>306</v>
      </c>
      <c r="N6908" s="75" t="s">
        <v>327</v>
      </c>
      <c r="O6908" s="75" t="s">
        <v>415</v>
      </c>
      <c r="P6908" s="76" t="s">
        <v>306</v>
      </c>
      <c r="Q6908" s="216"/>
      <c r="R6908" s="77">
        <f t="shared" ref="R6908" si="18310">IF(COUNTA(Y6908:DP6911)=0,"01.01.1900",INDEX(Y6908:DP6908,MATCH(R6909,Y6909:DP6909,0)))</f>
        <v>44960</v>
      </c>
      <c r="S6908" s="78">
        <f t="shared" ref="S6908" si="18311">IF(COUNTA(Y6908:DP6911)=0,"01.01.1900",MAX(Y6908:DP6908))</f>
        <v>44960</v>
      </c>
      <c r="T6908" s="79"/>
      <c r="U6908" s="80" t="str">
        <f t="array" ref="U6908">IF(COUNTA(Y6908:DP6911)=0,"01.01.1900",IF(ISERROR(HLOOKUP(U6911,Y6911:DP6911,1,FALSE)),"01.01.1900",INDEX(Y6908:DP6908,MATCH(U6909&amp;U6911,Y6909:DP6909&amp;Y6911:DP6911,0))))</f>
        <v>01.01.1900</v>
      </c>
      <c r="V6908" s="81">
        <f t="shared" ref="V6908" si="18312">IF(COUNTA(Y6908:DP6911)=0,"01.01.1900",_xlfn.MAXIFS(Y6908:DP6908,Y6911:DP6911,V6911))</f>
        <v>0</v>
      </c>
      <c r="W6908" s="82"/>
      <c r="X6908" s="106"/>
      <c r="Y6908" s="141">
        <v>44960</v>
      </c>
      <c r="Z6908" s="141">
        <v>44960</v>
      </c>
    </row>
    <row r="6909" spans="2:26">
      <c r="B6909" s="83"/>
      <c r="C6909" s="84"/>
      <c r="D6909" s="83"/>
      <c r="E6909" s="83"/>
      <c r="F6909" s="83"/>
      <c r="G6909" s="83"/>
      <c r="H6909" s="83"/>
      <c r="I6909" s="83"/>
      <c r="J6909" s="83"/>
      <c r="K6909" s="83"/>
      <c r="L6909" s="83"/>
      <c r="M6909" s="83"/>
      <c r="N6909" s="83"/>
      <c r="O6909" s="83"/>
      <c r="P6909" s="84"/>
      <c r="Q6909" s="217"/>
      <c r="R6909" s="85">
        <f t="shared" ref="R6909" si="18313">IF(COUNTA(Y6908:DP6911)=0,0,MIN(Y6909:DP6909))</f>
        <v>0.29399999999999998</v>
      </c>
      <c r="S6909" s="86">
        <f t="shared" ref="S6909" si="18314">IF(COUNTA(Y6908:DP6911)=0,0,HLOOKUP(S6908,Y6908:DP6911,2,FALSE))</f>
        <v>0.29399999999999998</v>
      </c>
      <c r="T6909" s="87">
        <f t="shared" ref="T6909" si="18315">IF(COUNTA(Y6908:DP6911)=0,0,AVERAGE(Y6909:DP6909))</f>
        <v>0.29399999999999998</v>
      </c>
      <c r="U6909" s="88">
        <f t="shared" ref="U6909" si="18316">IF(COUNTA(Y6908:DP6911)=0,0,_xlfn.MINIFS(Y6909:DP6909,Y6911:DP6911,U6911))</f>
        <v>0</v>
      </c>
      <c r="V6909" s="89">
        <f t="array" ref="V6909">IF(COUNTA(Y6908:DP6911)=0,0,IF(ISERROR(HLOOKUP(V6911,Y6911:DP6911,1,FALSE)),0,INDEX(Y6909:DP6909,MATCH(V6908&amp;V6911,Y6908:DP6908&amp;Y6911:DP6911,0))))</f>
        <v>0</v>
      </c>
      <c r="W6909" s="90">
        <f t="array" ref="W6909">IF(COUNTA(Y6908:DP6911)=0,0,IF(ISERROR(HLOOKUP(W6911,Y6911:DP6911,1,FALSE)),0,AVERAGEIF(Y6911:DP6911,$W6911,Y6909:DP6909)))</f>
        <v>0</v>
      </c>
      <c r="X6909" s="107"/>
      <c r="Y6909" s="142">
        <v>0.29399999999999998</v>
      </c>
      <c r="Z6909" s="142">
        <v>0.29399999999999998</v>
      </c>
    </row>
    <row r="6910" spans="2:26">
      <c r="B6910" s="83"/>
      <c r="C6910" s="84"/>
      <c r="D6910" s="83"/>
      <c r="E6910" s="83"/>
      <c r="F6910" s="83"/>
      <c r="G6910" s="83"/>
      <c r="H6910" s="83"/>
      <c r="I6910" s="83"/>
      <c r="J6910" s="83"/>
      <c r="K6910" s="83"/>
      <c r="L6910" s="83"/>
      <c r="M6910" s="83"/>
      <c r="N6910" s="83"/>
      <c r="O6910" s="83"/>
      <c r="P6910" s="84"/>
      <c r="Q6910" s="217"/>
      <c r="R6910" s="91">
        <f t="shared" ref="R6910" si="18317">IF(COUNTA(Y6908:DP6911)=0,0,HLOOKUP(R6909,Y6909:DP6911,2,FALSE))</f>
        <v>1000</v>
      </c>
      <c r="S6910" s="92">
        <f t="shared" ref="S6910" si="18318">IF(COUNTA(Y6908:DP6911)=0,0,HLOOKUP(S6908,Y6908:DP6911,3,FALSE))</f>
        <v>1000</v>
      </c>
      <c r="T6910" s="93"/>
      <c r="U6910" s="94">
        <f t="array" ref="U6910">IF(COUNTA(Y6908:DP6911)=0,0,IF(ISERROR(HLOOKUP(U6911,Y6911:DP6911,1,FALSE)),0,INDEX(Y6910:DP6910,MATCH(U6909&amp;U6911,Y6909:DP6909&amp;Y6911:DP6911,0))))</f>
        <v>0</v>
      </c>
      <c r="V6910" s="94">
        <f t="array" ref="V6910">IF(COUNTA(Y6908:DP6911)=0,0,IF(ISERROR(HLOOKUP(V6911,Y6911:DP6911,1,FALSE)),0,INDEX(Y6910:DP6910,MATCH(V6909&amp;V6911,Y6909:DP6909&amp;Y6911:DP6911,0))))</f>
        <v>0</v>
      </c>
      <c r="W6910" s="95"/>
      <c r="X6910" s="108"/>
      <c r="Y6910" s="143">
        <v>1000</v>
      </c>
      <c r="Z6910" s="143">
        <v>1000</v>
      </c>
    </row>
    <row r="6911" spans="2:26" ht="13.9" thickBot="1">
      <c r="B6911" s="96"/>
      <c r="C6911" s="97"/>
      <c r="D6911" s="96"/>
      <c r="E6911" s="96"/>
      <c r="F6911" s="96"/>
      <c r="G6911" s="96"/>
      <c r="H6911" s="96"/>
      <c r="I6911" s="96"/>
      <c r="J6911" s="96"/>
      <c r="K6911" s="96"/>
      <c r="L6911" s="96"/>
      <c r="M6911" s="96"/>
      <c r="N6911" s="96"/>
      <c r="O6911" s="96"/>
      <c r="P6911" s="97"/>
      <c r="Q6911" s="218"/>
      <c r="R6911" s="98" t="str">
        <f t="shared" ref="R6911" si="18319">IF(COUNTA(Y6908:DP6911)=0,"none",HLOOKUP(R6909,Y6909:DP6911,3,FALSE))</f>
        <v>www (-30%)</v>
      </c>
      <c r="S6911" s="99" t="str">
        <f t="shared" ref="S6911" si="18320">IF(COUNTA(Y6908:DP6911)=0,"none",HLOOKUP(S6908,Y6908:DP6911,4,FALSE))</f>
        <v>www (-30%)</v>
      </c>
      <c r="T6911" s="100"/>
      <c r="U6911" s="100">
        <f t="array" ref="U6911">IF(COUNTA(Y6908:DP6911)=0,"none",IF($U$2="WAHR",$W$3,Abfrage!$F$4))</f>
        <v>0</v>
      </c>
      <c r="V6911" s="100">
        <f t="array" ref="V6911">IF(COUNTA(Y6908:DP6911)=0,"none",IF($U$2="WAHR",$W$3,Abfrage!$F$4))</f>
        <v>0</v>
      </c>
      <c r="W6911" s="100">
        <f t="array" ref="W6911">IF(COUNTA(Y6908:DP6911)=0,"none",IF($U$2="WAHR",$W$3,Abfrage!$F$4))</f>
        <v>0</v>
      </c>
      <c r="X6911" s="109"/>
      <c r="Y6911" s="144" t="s">
        <v>43</v>
      </c>
      <c r="Z6911" s="144" t="s">
        <v>43</v>
      </c>
    </row>
    <row r="6912" spans="2:26">
      <c r="B6912" s="75" t="s">
        <v>4224</v>
      </c>
      <c r="C6912" s="76">
        <v>1000433582</v>
      </c>
      <c r="D6912" s="75" t="s">
        <v>95</v>
      </c>
      <c r="E6912" s="75" t="s">
        <v>96</v>
      </c>
      <c r="F6912" s="75" t="s">
        <v>97</v>
      </c>
      <c r="G6912" s="75" t="s">
        <v>306</v>
      </c>
      <c r="H6912" s="75" t="e">
        <v>#N/A</v>
      </c>
      <c r="I6912" s="75" t="s">
        <v>2472</v>
      </c>
      <c r="J6912" s="75" t="s">
        <v>4225</v>
      </c>
      <c r="K6912" s="75" t="s">
        <v>306</v>
      </c>
      <c r="L6912" s="75" t="s">
        <v>306</v>
      </c>
      <c r="M6912" s="75" t="s">
        <v>313</v>
      </c>
      <c r="N6912" s="75" t="s">
        <v>321</v>
      </c>
      <c r="O6912" s="75" t="s">
        <v>306</v>
      </c>
      <c r="P6912" s="76" t="s">
        <v>306</v>
      </c>
      <c r="Q6912" s="216"/>
      <c r="R6912" s="77" t="str">
        <f t="shared" ref="R6912" si="18321">IF(COUNTA(Y6912:DP6915)=0,"01.01.1900",INDEX(Y6912:DP6912,MATCH(R6913,Y6913:DP6913,0)))</f>
        <v>01.01.1900</v>
      </c>
      <c r="S6912" s="78" t="str">
        <f t="shared" ref="S6912" si="18322">IF(COUNTA(Y6912:DP6915)=0,"01.01.1900",MAX(Y6912:DP6912))</f>
        <v>01.01.1900</v>
      </c>
      <c r="T6912" s="79"/>
      <c r="U6912" s="80" t="str">
        <f t="array" ref="U6912">IF(COUNTA(Y6912:DP6915)=0,"01.01.1900",IF(ISERROR(HLOOKUP(U6915,Y6915:DP6915,1,FALSE)),"01.01.1900",INDEX(Y6912:DP6912,MATCH(U6913&amp;U6915,Y6913:DP6913&amp;Y6915:DP6915,0))))</f>
        <v>01.01.1900</v>
      </c>
      <c r="V6912" s="81" t="str">
        <f t="shared" ref="V6912" si="18323">IF(COUNTA(Y6912:DP6915)=0,"01.01.1900",_xlfn.MAXIFS(Y6912:DP6912,Y6915:DP6915,V6915))</f>
        <v>01.01.1900</v>
      </c>
      <c r="W6912" s="82"/>
      <c r="X6912" s="106"/>
    </row>
    <row r="6913" spans="2:26">
      <c r="B6913" s="83"/>
      <c r="C6913" s="84"/>
      <c r="D6913" s="83"/>
      <c r="E6913" s="83"/>
      <c r="F6913" s="83"/>
      <c r="G6913" s="83"/>
      <c r="H6913" s="83"/>
      <c r="I6913" s="83"/>
      <c r="J6913" s="83"/>
      <c r="K6913" s="83"/>
      <c r="L6913" s="83"/>
      <c r="M6913" s="83"/>
      <c r="N6913" s="83"/>
      <c r="O6913" s="83"/>
      <c r="P6913" s="84"/>
      <c r="Q6913" s="217"/>
      <c r="R6913" s="85">
        <f t="shared" ref="R6913" si="18324">IF(COUNTA(Y6912:DP6915)=0,0,MIN(Y6913:DP6913))</f>
        <v>0</v>
      </c>
      <c r="S6913" s="86">
        <f t="shared" ref="S6913" si="18325">IF(COUNTA(Y6912:DP6915)=0,0,HLOOKUP(S6912,Y6912:DP6915,2,FALSE))</f>
        <v>0</v>
      </c>
      <c r="T6913" s="87">
        <f t="shared" ref="T6913" si="18326">IF(COUNTA(Y6912:DP6915)=0,0,AVERAGE(Y6913:DP6913))</f>
        <v>0</v>
      </c>
      <c r="U6913" s="88">
        <f t="shared" ref="U6913" si="18327">IF(COUNTA(Y6912:DP6915)=0,0,_xlfn.MINIFS(Y6913:DP6913,Y6915:DP6915,U6915))</f>
        <v>0</v>
      </c>
      <c r="V6913" s="89">
        <f t="array" ref="V6913">IF(COUNTA(Y6912:DP6915)=0,0,IF(ISERROR(HLOOKUP(V6915,Y6915:DP6915,1,FALSE)),0,INDEX(Y6913:DP6913,MATCH(V6912&amp;V6915,Y6912:DP6912&amp;Y6915:DP6915,0))))</f>
        <v>0</v>
      </c>
      <c r="W6913" s="90">
        <f t="array" ref="W6913">IF(COUNTA(Y6912:DP6915)=0,0,IF(ISERROR(HLOOKUP(W6915,Y6915:DP6915,1,FALSE)),0,AVERAGEIF(Y6915:DP6915,$W6915,Y6913:DP6913)))</f>
        <v>0</v>
      </c>
      <c r="X6913" s="107"/>
    </row>
    <row r="6914" spans="2:26">
      <c r="B6914" s="83"/>
      <c r="C6914" s="84"/>
      <c r="D6914" s="83"/>
      <c r="E6914" s="83"/>
      <c r="F6914" s="83"/>
      <c r="G6914" s="83"/>
      <c r="H6914" s="83"/>
      <c r="I6914" s="83"/>
      <c r="J6914" s="83"/>
      <c r="K6914" s="83"/>
      <c r="L6914" s="83"/>
      <c r="M6914" s="83"/>
      <c r="N6914" s="83"/>
      <c r="O6914" s="83"/>
      <c r="P6914" s="84"/>
      <c r="Q6914" s="217"/>
      <c r="R6914" s="91">
        <f t="shared" ref="R6914" si="18328">IF(COUNTA(Y6912:DP6915)=0,0,HLOOKUP(R6913,Y6913:DP6915,2,FALSE))</f>
        <v>0</v>
      </c>
      <c r="S6914" s="92">
        <f t="shared" ref="S6914" si="18329">IF(COUNTA(Y6912:DP6915)=0,0,HLOOKUP(S6912,Y6912:DP6915,3,FALSE))</f>
        <v>0</v>
      </c>
      <c r="T6914" s="93"/>
      <c r="U6914" s="94">
        <f t="array" ref="U6914">IF(COUNTA(Y6912:DP6915)=0,0,IF(ISERROR(HLOOKUP(U6915,Y6915:DP6915,1,FALSE)),0,INDEX(Y6914:DP6914,MATCH(U6913&amp;U6915,Y6913:DP6913&amp;Y6915:DP6915,0))))</f>
        <v>0</v>
      </c>
      <c r="V6914" s="94">
        <f t="array" ref="V6914">IF(COUNTA(Y6912:DP6915)=0,0,IF(ISERROR(HLOOKUP(V6915,Y6915:DP6915,1,FALSE)),0,INDEX(Y6914:DP6914,MATCH(V6913&amp;V6915,Y6913:DP6913&amp;Y6915:DP6915,0))))</f>
        <v>0</v>
      </c>
      <c r="W6914" s="95"/>
      <c r="X6914" s="108"/>
    </row>
    <row r="6915" spans="2:26" ht="13.9" thickBot="1">
      <c r="B6915" s="96"/>
      <c r="C6915" s="97"/>
      <c r="D6915" s="96"/>
      <c r="E6915" s="96"/>
      <c r="F6915" s="96"/>
      <c r="G6915" s="96"/>
      <c r="H6915" s="96"/>
      <c r="I6915" s="96"/>
      <c r="J6915" s="96"/>
      <c r="K6915" s="96"/>
      <c r="L6915" s="96"/>
      <c r="M6915" s="96"/>
      <c r="N6915" s="96"/>
      <c r="O6915" s="96"/>
      <c r="P6915" s="97"/>
      <c r="Q6915" s="218"/>
      <c r="R6915" s="98" t="str">
        <f t="shared" ref="R6915" si="18330">IF(COUNTA(Y6912:DP6915)=0,"none",HLOOKUP(R6913,Y6913:DP6915,3,FALSE))</f>
        <v>none</v>
      </c>
      <c r="S6915" s="99" t="str">
        <f t="shared" ref="S6915" si="18331">IF(COUNTA(Y6912:DP6915)=0,"none",HLOOKUP(S6912,Y6912:DP6915,4,FALSE))</f>
        <v>none</v>
      </c>
      <c r="T6915" s="100"/>
      <c r="U6915" s="100" t="str">
        <f t="array" ref="U6915">IF(COUNTA(Y6912:DP6915)=0,"none",IF($U$2="WAHR",$W$3,Abfrage!$F$4))</f>
        <v>none</v>
      </c>
      <c r="V6915" s="100" t="str">
        <f t="array" ref="V6915">IF(COUNTA(Y6912:DP6915)=0,"none",IF($U$2="WAHR",$W$3,Abfrage!$F$4))</f>
        <v>none</v>
      </c>
      <c r="W6915" s="100" t="str">
        <f t="array" ref="W6915">IF(COUNTA(Y6912:DP6915)=0,"none",IF($U$2="WAHR",$W$3,Abfrage!$F$4))</f>
        <v>none</v>
      </c>
      <c r="X6915" s="109"/>
    </row>
    <row r="6916" spans="2:26">
      <c r="B6916" s="75" t="s">
        <v>4226</v>
      </c>
      <c r="C6916" s="76">
        <v>1000433583</v>
      </c>
      <c r="D6916" s="75" t="s">
        <v>95</v>
      </c>
      <c r="E6916" s="75" t="s">
        <v>96</v>
      </c>
      <c r="F6916" s="75" t="s">
        <v>97</v>
      </c>
      <c r="G6916" s="75" t="s">
        <v>4227</v>
      </c>
      <c r="H6916" s="75" t="e">
        <v>#N/A</v>
      </c>
      <c r="I6916" s="75" t="s">
        <v>2472</v>
      </c>
      <c r="J6916" s="75" t="s">
        <v>4228</v>
      </c>
      <c r="K6916" s="75" t="s">
        <v>306</v>
      </c>
      <c r="L6916" s="75" t="s">
        <v>306</v>
      </c>
      <c r="M6916" s="75" t="s">
        <v>313</v>
      </c>
      <c r="N6916" s="75" t="s">
        <v>352</v>
      </c>
      <c r="O6916" s="75" t="s">
        <v>306</v>
      </c>
      <c r="P6916" s="76" t="s">
        <v>306</v>
      </c>
      <c r="Q6916" s="216"/>
      <c r="R6916" s="77" t="str">
        <f t="shared" ref="R6916" si="18332">IF(COUNTA(Y6916:DP6919)=0,"01.01.1900",INDEX(Y6916:DP6916,MATCH(R6917,Y6917:DP6917,0)))</f>
        <v>01.01.1900</v>
      </c>
      <c r="S6916" s="78" t="str">
        <f t="shared" ref="S6916" si="18333">IF(COUNTA(Y6916:DP6919)=0,"01.01.1900",MAX(Y6916:DP6916))</f>
        <v>01.01.1900</v>
      </c>
      <c r="T6916" s="79"/>
      <c r="U6916" s="80" t="str">
        <f t="array" ref="U6916">IF(COUNTA(Y6916:DP6919)=0,"01.01.1900",IF(ISERROR(HLOOKUP(U6919,Y6919:DP6919,1,FALSE)),"01.01.1900",INDEX(Y6916:DP6916,MATCH(U6917&amp;U6919,Y6917:DP6917&amp;Y6919:DP6919,0))))</f>
        <v>01.01.1900</v>
      </c>
      <c r="V6916" s="81" t="str">
        <f t="shared" ref="V6916" si="18334">IF(COUNTA(Y6916:DP6919)=0,"01.01.1900",_xlfn.MAXIFS(Y6916:DP6916,Y6919:DP6919,V6919))</f>
        <v>01.01.1900</v>
      </c>
      <c r="W6916" s="82"/>
      <c r="X6916" s="106"/>
    </row>
    <row r="6917" spans="2:26">
      <c r="B6917" s="83"/>
      <c r="C6917" s="84"/>
      <c r="D6917" s="83"/>
      <c r="E6917" s="83"/>
      <c r="F6917" s="83"/>
      <c r="G6917" s="83"/>
      <c r="H6917" s="83"/>
      <c r="I6917" s="83"/>
      <c r="J6917" s="83"/>
      <c r="K6917" s="83"/>
      <c r="L6917" s="83"/>
      <c r="M6917" s="83"/>
      <c r="N6917" s="83"/>
      <c r="O6917" s="83"/>
      <c r="P6917" s="84"/>
      <c r="Q6917" s="217"/>
      <c r="R6917" s="85">
        <f t="shared" ref="R6917" si="18335">IF(COUNTA(Y6916:DP6919)=0,0,MIN(Y6917:DP6917))</f>
        <v>0</v>
      </c>
      <c r="S6917" s="86">
        <f t="shared" ref="S6917" si="18336">IF(COUNTA(Y6916:DP6919)=0,0,HLOOKUP(S6916,Y6916:DP6919,2,FALSE))</f>
        <v>0</v>
      </c>
      <c r="T6917" s="87">
        <f t="shared" ref="T6917" si="18337">IF(COUNTA(Y6916:DP6919)=0,0,AVERAGE(Y6917:DP6917))</f>
        <v>0</v>
      </c>
      <c r="U6917" s="88">
        <f t="shared" ref="U6917" si="18338">IF(COUNTA(Y6916:DP6919)=0,0,_xlfn.MINIFS(Y6917:DP6917,Y6919:DP6919,U6919))</f>
        <v>0</v>
      </c>
      <c r="V6917" s="89">
        <f t="array" ref="V6917">IF(COUNTA(Y6916:DP6919)=0,0,IF(ISERROR(HLOOKUP(V6919,Y6919:DP6919,1,FALSE)),0,INDEX(Y6917:DP6917,MATCH(V6916&amp;V6919,Y6916:DP6916&amp;Y6919:DP6919,0))))</f>
        <v>0</v>
      </c>
      <c r="W6917" s="90">
        <f t="array" ref="W6917">IF(COUNTA(Y6916:DP6919)=0,0,IF(ISERROR(HLOOKUP(W6919,Y6919:DP6919,1,FALSE)),0,AVERAGEIF(Y6919:DP6919,$W6919,Y6917:DP6917)))</f>
        <v>0</v>
      </c>
      <c r="X6917" s="107"/>
    </row>
    <row r="6918" spans="2:26">
      <c r="B6918" s="83"/>
      <c r="C6918" s="84"/>
      <c r="D6918" s="83"/>
      <c r="E6918" s="83"/>
      <c r="F6918" s="83"/>
      <c r="G6918" s="83"/>
      <c r="H6918" s="83"/>
      <c r="I6918" s="83"/>
      <c r="J6918" s="83"/>
      <c r="K6918" s="83"/>
      <c r="L6918" s="83"/>
      <c r="M6918" s="83"/>
      <c r="N6918" s="83"/>
      <c r="O6918" s="83"/>
      <c r="P6918" s="84"/>
      <c r="Q6918" s="217"/>
      <c r="R6918" s="91">
        <f t="shared" ref="R6918" si="18339">IF(COUNTA(Y6916:DP6919)=0,0,HLOOKUP(R6917,Y6917:DP6919,2,FALSE))</f>
        <v>0</v>
      </c>
      <c r="S6918" s="92">
        <f t="shared" ref="S6918" si="18340">IF(COUNTA(Y6916:DP6919)=0,0,HLOOKUP(S6916,Y6916:DP6919,3,FALSE))</f>
        <v>0</v>
      </c>
      <c r="T6918" s="93"/>
      <c r="U6918" s="94">
        <f t="array" ref="U6918">IF(COUNTA(Y6916:DP6919)=0,0,IF(ISERROR(HLOOKUP(U6919,Y6919:DP6919,1,FALSE)),0,INDEX(Y6918:DP6918,MATCH(U6917&amp;U6919,Y6917:DP6917&amp;Y6919:DP6919,0))))</f>
        <v>0</v>
      </c>
      <c r="V6918" s="94">
        <f t="array" ref="V6918">IF(COUNTA(Y6916:DP6919)=0,0,IF(ISERROR(HLOOKUP(V6919,Y6919:DP6919,1,FALSE)),0,INDEX(Y6918:DP6918,MATCH(V6917&amp;V6919,Y6917:DP6917&amp;Y6919:DP6919,0))))</f>
        <v>0</v>
      </c>
      <c r="W6918" s="95"/>
      <c r="X6918" s="108"/>
    </row>
    <row r="6919" spans="2:26" ht="13.9" thickBot="1">
      <c r="B6919" s="96"/>
      <c r="C6919" s="97"/>
      <c r="D6919" s="96"/>
      <c r="E6919" s="96"/>
      <c r="F6919" s="96"/>
      <c r="G6919" s="96"/>
      <c r="H6919" s="96"/>
      <c r="I6919" s="96"/>
      <c r="J6919" s="96"/>
      <c r="K6919" s="96"/>
      <c r="L6919" s="96"/>
      <c r="M6919" s="96"/>
      <c r="N6919" s="96"/>
      <c r="O6919" s="96"/>
      <c r="P6919" s="97"/>
      <c r="Q6919" s="218"/>
      <c r="R6919" s="98" t="str">
        <f t="shared" ref="R6919" si="18341">IF(COUNTA(Y6916:DP6919)=0,"none",HLOOKUP(R6917,Y6917:DP6919,3,FALSE))</f>
        <v>none</v>
      </c>
      <c r="S6919" s="99" t="str">
        <f t="shared" ref="S6919" si="18342">IF(COUNTA(Y6916:DP6919)=0,"none",HLOOKUP(S6916,Y6916:DP6919,4,FALSE))</f>
        <v>none</v>
      </c>
      <c r="T6919" s="100"/>
      <c r="U6919" s="100" t="str">
        <f t="array" ref="U6919">IF(COUNTA(Y6916:DP6919)=0,"none",IF($U$2="WAHR",$W$3,Abfrage!$F$4))</f>
        <v>none</v>
      </c>
      <c r="V6919" s="100" t="str">
        <f t="array" ref="V6919">IF(COUNTA(Y6916:DP6919)=0,"none",IF($U$2="WAHR",$W$3,Abfrage!$F$4))</f>
        <v>none</v>
      </c>
      <c r="W6919" s="100" t="str">
        <f t="array" ref="W6919">IF(COUNTA(Y6916:DP6919)=0,"none",IF($U$2="WAHR",$W$3,Abfrage!$F$4))</f>
        <v>none</v>
      </c>
      <c r="X6919" s="109"/>
    </row>
    <row r="6920" spans="2:26">
      <c r="B6920" s="75" t="s">
        <v>4229</v>
      </c>
      <c r="C6920" s="76">
        <v>1000425734</v>
      </c>
      <c r="D6920" s="75" t="s">
        <v>95</v>
      </c>
      <c r="E6920" s="75" t="s">
        <v>96</v>
      </c>
      <c r="F6920" s="75" t="s">
        <v>97</v>
      </c>
      <c r="G6920" s="75" t="s">
        <v>97</v>
      </c>
      <c r="H6920" s="75" t="e">
        <v>#N/A</v>
      </c>
      <c r="I6920" s="75" t="s">
        <v>51</v>
      </c>
      <c r="J6920" s="75" t="s">
        <v>4230</v>
      </c>
      <c r="K6920" s="75" t="s">
        <v>306</v>
      </c>
      <c r="L6920" s="75" t="s">
        <v>306</v>
      </c>
      <c r="M6920" s="75" t="s">
        <v>313</v>
      </c>
      <c r="N6920" s="75" t="s">
        <v>352</v>
      </c>
      <c r="O6920" s="75" t="s">
        <v>309</v>
      </c>
      <c r="P6920" s="76" t="s">
        <v>306</v>
      </c>
      <c r="Q6920" s="216"/>
      <c r="R6920" s="77" t="str">
        <f t="shared" ref="R6920" si="18343">IF(COUNTA(Y6920:DP6923)=0,"01.01.1900",INDEX(Y6920:DP6920,MATCH(R6921,Y6921:DP6921,0)))</f>
        <v>01.01.1900</v>
      </c>
      <c r="S6920" s="78" t="str">
        <f t="shared" ref="S6920" si="18344">IF(COUNTA(Y6920:DP6923)=0,"01.01.1900",MAX(Y6920:DP6920))</f>
        <v>01.01.1900</v>
      </c>
      <c r="T6920" s="79"/>
      <c r="U6920" s="80" t="str">
        <f t="array" ref="U6920">IF(COUNTA(Y6920:DP6923)=0,"01.01.1900",IF(ISERROR(HLOOKUP(U6923,Y6923:DP6923,1,FALSE)),"01.01.1900",INDEX(Y6920:DP6920,MATCH(U6921&amp;U6923,Y6921:DP6921&amp;Y6923:DP6923,0))))</f>
        <v>01.01.1900</v>
      </c>
      <c r="V6920" s="81" t="str">
        <f t="shared" ref="V6920" si="18345">IF(COUNTA(Y6920:DP6923)=0,"01.01.1900",_xlfn.MAXIFS(Y6920:DP6920,Y6923:DP6923,V6923))</f>
        <v>01.01.1900</v>
      </c>
      <c r="W6920" s="82"/>
      <c r="X6920" s="106"/>
    </row>
    <row r="6921" spans="2:26">
      <c r="B6921" s="83"/>
      <c r="C6921" s="84"/>
      <c r="D6921" s="83"/>
      <c r="E6921" s="83"/>
      <c r="F6921" s="83"/>
      <c r="G6921" s="83"/>
      <c r="H6921" s="83"/>
      <c r="I6921" s="83"/>
      <c r="J6921" s="83"/>
      <c r="K6921" s="83"/>
      <c r="L6921" s="83"/>
      <c r="M6921" s="83"/>
      <c r="N6921" s="83"/>
      <c r="O6921" s="83"/>
      <c r="P6921" s="84"/>
      <c r="Q6921" s="217"/>
      <c r="R6921" s="85">
        <f t="shared" ref="R6921" si="18346">IF(COUNTA(Y6920:DP6923)=0,0,MIN(Y6921:DP6921))</f>
        <v>0</v>
      </c>
      <c r="S6921" s="86">
        <f t="shared" ref="S6921" si="18347">IF(COUNTA(Y6920:DP6923)=0,0,HLOOKUP(S6920,Y6920:DP6923,2,FALSE))</f>
        <v>0</v>
      </c>
      <c r="T6921" s="87">
        <f t="shared" ref="T6921" si="18348">IF(COUNTA(Y6920:DP6923)=0,0,AVERAGE(Y6921:DP6921))</f>
        <v>0</v>
      </c>
      <c r="U6921" s="88">
        <f t="shared" ref="U6921" si="18349">IF(COUNTA(Y6920:DP6923)=0,0,_xlfn.MINIFS(Y6921:DP6921,Y6923:DP6923,U6923))</f>
        <v>0</v>
      </c>
      <c r="V6921" s="89">
        <f t="array" ref="V6921">IF(COUNTA(Y6920:DP6923)=0,0,IF(ISERROR(HLOOKUP(V6923,Y6923:DP6923,1,FALSE)),0,INDEX(Y6921:DP6921,MATCH(V6920&amp;V6923,Y6920:DP6920&amp;Y6923:DP6923,0))))</f>
        <v>0</v>
      </c>
      <c r="W6921" s="90">
        <f t="array" ref="W6921">IF(COUNTA(Y6920:DP6923)=0,0,IF(ISERROR(HLOOKUP(W6923,Y6923:DP6923,1,FALSE)),0,AVERAGEIF(Y6923:DP6923,$W6923,Y6921:DP6921)))</f>
        <v>0</v>
      </c>
      <c r="X6921" s="107"/>
    </row>
    <row r="6922" spans="2:26">
      <c r="B6922" s="83"/>
      <c r="C6922" s="84"/>
      <c r="D6922" s="83"/>
      <c r="E6922" s="83"/>
      <c r="F6922" s="83"/>
      <c r="G6922" s="83"/>
      <c r="H6922" s="83"/>
      <c r="I6922" s="83"/>
      <c r="J6922" s="83"/>
      <c r="K6922" s="83"/>
      <c r="L6922" s="83"/>
      <c r="M6922" s="83"/>
      <c r="N6922" s="83"/>
      <c r="O6922" s="83"/>
      <c r="P6922" s="84"/>
      <c r="Q6922" s="217"/>
      <c r="R6922" s="91">
        <f t="shared" ref="R6922" si="18350">IF(COUNTA(Y6920:DP6923)=0,0,HLOOKUP(R6921,Y6921:DP6923,2,FALSE))</f>
        <v>0</v>
      </c>
      <c r="S6922" s="92">
        <f t="shared" ref="S6922" si="18351">IF(COUNTA(Y6920:DP6923)=0,0,HLOOKUP(S6920,Y6920:DP6923,3,FALSE))</f>
        <v>0</v>
      </c>
      <c r="T6922" s="93"/>
      <c r="U6922" s="94">
        <f t="array" ref="U6922">IF(COUNTA(Y6920:DP6923)=0,0,IF(ISERROR(HLOOKUP(U6923,Y6923:DP6923,1,FALSE)),0,INDEX(Y6922:DP6922,MATCH(U6921&amp;U6923,Y6921:DP6921&amp;Y6923:DP6923,0))))</f>
        <v>0</v>
      </c>
      <c r="V6922" s="94">
        <f t="array" ref="V6922">IF(COUNTA(Y6920:DP6923)=0,0,IF(ISERROR(HLOOKUP(V6923,Y6923:DP6923,1,FALSE)),0,INDEX(Y6922:DP6922,MATCH(V6921&amp;V6923,Y6921:DP6921&amp;Y6923:DP6923,0))))</f>
        <v>0</v>
      </c>
      <c r="W6922" s="95"/>
      <c r="X6922" s="108"/>
    </row>
    <row r="6923" spans="2:26" ht="13.9" thickBot="1">
      <c r="B6923" s="96"/>
      <c r="C6923" s="97"/>
      <c r="D6923" s="96"/>
      <c r="E6923" s="96"/>
      <c r="F6923" s="96"/>
      <c r="G6923" s="96"/>
      <c r="H6923" s="96"/>
      <c r="I6923" s="96"/>
      <c r="J6923" s="96"/>
      <c r="K6923" s="96"/>
      <c r="L6923" s="96"/>
      <c r="M6923" s="96"/>
      <c r="N6923" s="96"/>
      <c r="O6923" s="96"/>
      <c r="P6923" s="97"/>
      <c r="Q6923" s="218"/>
      <c r="R6923" s="98" t="str">
        <f t="shared" ref="R6923" si="18352">IF(COUNTA(Y6920:DP6923)=0,"none",HLOOKUP(R6921,Y6921:DP6923,3,FALSE))</f>
        <v>none</v>
      </c>
      <c r="S6923" s="99" t="str">
        <f t="shared" ref="S6923" si="18353">IF(COUNTA(Y6920:DP6923)=0,"none",HLOOKUP(S6920,Y6920:DP6923,4,FALSE))</f>
        <v>none</v>
      </c>
      <c r="T6923" s="100"/>
      <c r="U6923" s="100" t="str">
        <f t="array" ref="U6923">IF(COUNTA(Y6920:DP6923)=0,"none",IF($U$2="WAHR",$W$3,Abfrage!$F$4))</f>
        <v>none</v>
      </c>
      <c r="V6923" s="100" t="str">
        <f t="array" ref="V6923">IF(COUNTA(Y6920:DP6923)=0,"none",IF($U$2="WAHR",$W$3,Abfrage!$F$4))</f>
        <v>none</v>
      </c>
      <c r="W6923" s="100" t="str">
        <f t="array" ref="W6923">IF(COUNTA(Y6920:DP6923)=0,"none",IF($U$2="WAHR",$W$3,Abfrage!$F$4))</f>
        <v>none</v>
      </c>
      <c r="X6923" s="109"/>
    </row>
    <row r="6924" spans="2:26">
      <c r="B6924" s="75" t="s">
        <v>4231</v>
      </c>
      <c r="C6924" s="76">
        <v>1000426106</v>
      </c>
      <c r="D6924" s="75" t="s">
        <v>95</v>
      </c>
      <c r="E6924" s="75" t="s">
        <v>175</v>
      </c>
      <c r="F6924" s="75" t="s">
        <v>97</v>
      </c>
      <c r="G6924" s="75" t="s">
        <v>97</v>
      </c>
      <c r="H6924" s="75" t="s">
        <v>44</v>
      </c>
      <c r="I6924" s="75" t="s">
        <v>391</v>
      </c>
      <c r="J6924" s="75" t="s">
        <v>4232</v>
      </c>
      <c r="K6924" s="75" t="s">
        <v>306</v>
      </c>
      <c r="L6924" s="75" t="s">
        <v>306</v>
      </c>
      <c r="M6924" s="75" t="s">
        <v>306</v>
      </c>
      <c r="N6924" s="75" t="s">
        <v>348</v>
      </c>
      <c r="O6924" s="75" t="s">
        <v>309</v>
      </c>
      <c r="P6924" s="76" t="s">
        <v>306</v>
      </c>
      <c r="Q6924" s="216"/>
      <c r="R6924" s="77">
        <f t="shared" ref="R6924" si="18354">IF(COUNTA(Y6924:DP6927)=0,"01.01.1900",INDEX(Y6924:DP6924,MATCH(R6925,Y6925:DP6925,0)))</f>
        <v>44757</v>
      </c>
      <c r="S6924" s="78">
        <f t="shared" ref="S6924" si="18355">IF(COUNTA(Y6924:DP6927)=0,"01.01.1900",MAX(Y6924:DP6924))</f>
        <v>44757</v>
      </c>
      <c r="T6924" s="79"/>
      <c r="U6924" s="80" t="str">
        <f t="array" ref="U6924">IF(COUNTA(Y6924:DP6927)=0,"01.01.1900",IF(ISERROR(HLOOKUP(U6927,Y6927:DP6927,1,FALSE)),"01.01.1900",INDEX(Y6924:DP6924,MATCH(U6925&amp;U6927,Y6925:DP6925&amp;Y6927:DP6927,0))))</f>
        <v>01.01.1900</v>
      </c>
      <c r="V6924" s="81">
        <f t="shared" ref="V6924" si="18356">IF(COUNTA(Y6924:DP6927)=0,"01.01.1900",_xlfn.MAXIFS(Y6924:DP6924,Y6927:DP6927,V6927))</f>
        <v>0</v>
      </c>
      <c r="W6924" s="82"/>
      <c r="X6924" s="106"/>
      <c r="Y6924" s="141">
        <v>44757</v>
      </c>
      <c r="Z6924" s="141">
        <v>44757</v>
      </c>
    </row>
    <row r="6925" spans="2:26">
      <c r="B6925" s="83"/>
      <c r="C6925" s="84"/>
      <c r="D6925" s="83"/>
      <c r="E6925" s="83"/>
      <c r="F6925" s="83"/>
      <c r="G6925" s="83"/>
      <c r="H6925" s="83"/>
      <c r="I6925" s="83"/>
      <c r="J6925" s="83"/>
      <c r="K6925" s="83"/>
      <c r="L6925" s="83"/>
      <c r="M6925" s="83"/>
      <c r="N6925" s="83"/>
      <c r="O6925" s="83"/>
      <c r="P6925" s="84"/>
      <c r="Q6925" s="217"/>
      <c r="R6925" s="85">
        <f t="shared" ref="R6925" si="18357">IF(COUNTA(Y6924:DP6927)=0,0,MIN(Y6925:DP6925))</f>
        <v>0.55000000000000004</v>
      </c>
      <c r="S6925" s="86">
        <f t="shared" ref="S6925" si="18358">IF(COUNTA(Y6924:DP6927)=0,0,HLOOKUP(S6924,Y6924:DP6927,2,FALSE))</f>
        <v>0.55000000000000004</v>
      </c>
      <c r="T6925" s="87">
        <f t="shared" ref="T6925" si="18359">IF(COUNTA(Y6924:DP6927)=0,0,AVERAGE(Y6925:DP6925))</f>
        <v>0.55000000000000004</v>
      </c>
      <c r="U6925" s="88">
        <f t="shared" ref="U6925" si="18360">IF(COUNTA(Y6924:DP6927)=0,0,_xlfn.MINIFS(Y6925:DP6925,Y6927:DP6927,U6927))</f>
        <v>0</v>
      </c>
      <c r="V6925" s="89">
        <f t="array" ref="V6925">IF(COUNTA(Y6924:DP6927)=0,0,IF(ISERROR(HLOOKUP(V6927,Y6927:DP6927,1,FALSE)),0,INDEX(Y6925:DP6925,MATCH(V6924&amp;V6927,Y6924:DP6924&amp;Y6927:DP6927,0))))</f>
        <v>0</v>
      </c>
      <c r="W6925" s="90">
        <f t="array" ref="W6925">IF(COUNTA(Y6924:DP6927)=0,0,IF(ISERROR(HLOOKUP(W6927,Y6927:DP6927,1,FALSE)),0,AVERAGEIF(Y6927:DP6927,$W6927,Y6925:DP6925)))</f>
        <v>0</v>
      </c>
      <c r="X6925" s="107"/>
      <c r="Y6925" s="142">
        <v>0.55000000000000004</v>
      </c>
      <c r="Z6925" s="142">
        <v>0.55000000000000004</v>
      </c>
    </row>
    <row r="6926" spans="2:26">
      <c r="B6926" s="83"/>
      <c r="C6926" s="84"/>
      <c r="D6926" s="83"/>
      <c r="E6926" s="83"/>
      <c r="F6926" s="83"/>
      <c r="G6926" s="83"/>
      <c r="H6926" s="83"/>
      <c r="I6926" s="83"/>
      <c r="J6926" s="83"/>
      <c r="K6926" s="83"/>
      <c r="L6926" s="83"/>
      <c r="M6926" s="83"/>
      <c r="N6926" s="83"/>
      <c r="O6926" s="83"/>
      <c r="P6926" s="84"/>
      <c r="Q6926" s="217"/>
      <c r="R6926" s="91">
        <f t="shared" ref="R6926" si="18361">IF(COUNTA(Y6924:DP6927)=0,0,HLOOKUP(R6925,Y6925:DP6927,2,FALSE))</f>
        <v>2000</v>
      </c>
      <c r="S6926" s="92">
        <f t="shared" ref="S6926" si="18362">IF(COUNTA(Y6924:DP6927)=0,0,HLOOKUP(S6924,Y6924:DP6927,3,FALSE))</f>
        <v>2000</v>
      </c>
      <c r="T6926" s="93"/>
      <c r="U6926" s="94">
        <f t="array" ref="U6926">IF(COUNTA(Y6924:DP6927)=0,0,IF(ISERROR(HLOOKUP(U6927,Y6927:DP6927,1,FALSE)),0,INDEX(Y6926:DP6926,MATCH(U6925&amp;U6927,Y6925:DP6925&amp;Y6927:DP6927,0))))</f>
        <v>0</v>
      </c>
      <c r="V6926" s="94">
        <f t="array" ref="V6926">IF(COUNTA(Y6924:DP6927)=0,0,IF(ISERROR(HLOOKUP(V6927,Y6927:DP6927,1,FALSE)),0,INDEX(Y6926:DP6926,MATCH(V6925&amp;V6927,Y6925:DP6925&amp;Y6927:DP6927,0))))</f>
        <v>0</v>
      </c>
      <c r="W6926" s="95"/>
      <c r="X6926" s="108"/>
      <c r="Y6926" s="143">
        <v>2000</v>
      </c>
      <c r="Z6926" s="143">
        <v>2000</v>
      </c>
    </row>
    <row r="6927" spans="2:26" ht="13.9" thickBot="1">
      <c r="B6927" s="96"/>
      <c r="C6927" s="97"/>
      <c r="D6927" s="96"/>
      <c r="E6927" s="96"/>
      <c r="F6927" s="96"/>
      <c r="G6927" s="96"/>
      <c r="H6927" s="96"/>
      <c r="I6927" s="96"/>
      <c r="J6927" s="96"/>
      <c r="K6927" s="96"/>
      <c r="L6927" s="96"/>
      <c r="M6927" s="96"/>
      <c r="N6927" s="96"/>
      <c r="O6927" s="96"/>
      <c r="P6927" s="97"/>
      <c r="Q6927" s="218"/>
      <c r="R6927" s="98" t="str">
        <f t="shared" ref="R6927" si="18363">IF(COUNTA(Y6924:DP6927)=0,"none",HLOOKUP(R6925,Y6925:DP6927,3,FALSE))</f>
        <v>Preis Angebot Püplichhuisen</v>
      </c>
      <c r="S6927" s="99" t="str">
        <f t="shared" ref="S6927" si="18364">IF(COUNTA(Y6924:DP6927)=0,"none",HLOOKUP(S6924,Y6924:DP6927,4,FALSE))</f>
        <v>Preis Angebot Püplichhuisen</v>
      </c>
      <c r="T6927" s="100"/>
      <c r="U6927" s="100">
        <f t="array" ref="U6927">IF(COUNTA(Y6924:DP6927)=0,"none",IF($U$2="WAHR",$W$3,Abfrage!$F$4))</f>
        <v>0</v>
      </c>
      <c r="V6927" s="100">
        <f t="array" ref="V6927">IF(COUNTA(Y6924:DP6927)=0,"none",IF($U$2="WAHR",$W$3,Abfrage!$F$4))</f>
        <v>0</v>
      </c>
      <c r="W6927" s="100">
        <f t="array" ref="W6927">IF(COUNTA(Y6924:DP6927)=0,"none",IF($U$2="WAHR",$W$3,Abfrage!$F$4))</f>
        <v>0</v>
      </c>
      <c r="X6927" s="109"/>
      <c r="Y6927" s="144" t="s">
        <v>4233</v>
      </c>
      <c r="Z6927" s="144" t="s">
        <v>654</v>
      </c>
    </row>
    <row r="6928" spans="2:26">
      <c r="B6928" s="75" t="s">
        <v>4234</v>
      </c>
      <c r="C6928" s="76">
        <v>1000428384</v>
      </c>
      <c r="D6928" s="75" t="s">
        <v>217</v>
      </c>
      <c r="E6928" s="75" t="s">
        <v>138</v>
      </c>
      <c r="F6928" s="75" t="s">
        <v>4235</v>
      </c>
      <c r="G6928" s="75" t="s">
        <v>306</v>
      </c>
      <c r="H6928" s="75" t="e">
        <v>#N/A</v>
      </c>
      <c r="I6928" s="75" t="s">
        <v>51</v>
      </c>
      <c r="J6928" s="75" t="s">
        <v>4236</v>
      </c>
      <c r="K6928" s="75" t="s">
        <v>306</v>
      </c>
      <c r="L6928" s="75" t="s">
        <v>306</v>
      </c>
      <c r="M6928" s="75" t="s">
        <v>306</v>
      </c>
      <c r="N6928" s="75" t="s">
        <v>306</v>
      </c>
      <c r="O6928" s="75" t="s">
        <v>306</v>
      </c>
      <c r="P6928" s="76" t="s">
        <v>306</v>
      </c>
      <c r="Q6928" s="216"/>
      <c r="R6928" s="77" t="str">
        <f t="shared" ref="R6928" si="18365">IF(COUNTA(Y6928:DP6931)=0,"01.01.1900",INDEX(Y6928:DP6928,MATCH(R6929,Y6929:DP6929,0)))</f>
        <v>01.01.1900</v>
      </c>
      <c r="S6928" s="78" t="str">
        <f t="shared" ref="S6928" si="18366">IF(COUNTA(Y6928:DP6931)=0,"01.01.1900",MAX(Y6928:DP6928))</f>
        <v>01.01.1900</v>
      </c>
      <c r="T6928" s="79"/>
      <c r="U6928" s="80" t="str">
        <f t="array" ref="U6928">IF(COUNTA(Y6928:DP6931)=0,"01.01.1900",IF(ISERROR(HLOOKUP(U6931,Y6931:DP6931,1,FALSE)),"01.01.1900",INDEX(Y6928:DP6928,MATCH(U6929&amp;U6931,Y6929:DP6929&amp;Y6931:DP6931,0))))</f>
        <v>01.01.1900</v>
      </c>
      <c r="V6928" s="81" t="str">
        <f t="shared" ref="V6928" si="18367">IF(COUNTA(Y6928:DP6931)=0,"01.01.1900",_xlfn.MAXIFS(Y6928:DP6928,Y6931:DP6931,V6931))</f>
        <v>01.01.1900</v>
      </c>
      <c r="W6928" s="82"/>
      <c r="X6928" s="106"/>
    </row>
    <row r="6929" spans="2:27">
      <c r="B6929" s="83"/>
      <c r="C6929" s="84"/>
      <c r="D6929" s="83"/>
      <c r="E6929" s="83"/>
      <c r="F6929" s="83"/>
      <c r="G6929" s="83"/>
      <c r="H6929" s="83"/>
      <c r="I6929" s="83"/>
      <c r="J6929" s="83"/>
      <c r="K6929" s="83"/>
      <c r="L6929" s="83"/>
      <c r="M6929" s="83"/>
      <c r="N6929" s="83"/>
      <c r="O6929" s="83"/>
      <c r="P6929" s="84"/>
      <c r="Q6929" s="217"/>
      <c r="R6929" s="85">
        <f t="shared" ref="R6929" si="18368">IF(COUNTA(Y6928:DP6931)=0,0,MIN(Y6929:DP6929))</f>
        <v>0</v>
      </c>
      <c r="S6929" s="86">
        <f t="shared" ref="S6929" si="18369">IF(COUNTA(Y6928:DP6931)=0,0,HLOOKUP(S6928,Y6928:DP6931,2,FALSE))</f>
        <v>0</v>
      </c>
      <c r="T6929" s="87">
        <f t="shared" ref="T6929" si="18370">IF(COUNTA(Y6928:DP6931)=0,0,AVERAGE(Y6929:DP6929))</f>
        <v>0</v>
      </c>
      <c r="U6929" s="88">
        <f t="shared" ref="U6929" si="18371">IF(COUNTA(Y6928:DP6931)=0,0,_xlfn.MINIFS(Y6929:DP6929,Y6931:DP6931,U6931))</f>
        <v>0</v>
      </c>
      <c r="V6929" s="89">
        <f t="array" ref="V6929">IF(COUNTA(Y6928:DP6931)=0,0,IF(ISERROR(HLOOKUP(V6931,Y6931:DP6931,1,FALSE)),0,INDEX(Y6929:DP6929,MATCH(V6928&amp;V6931,Y6928:DP6928&amp;Y6931:DP6931,0))))</f>
        <v>0</v>
      </c>
      <c r="W6929" s="90">
        <f t="array" ref="W6929">IF(COUNTA(Y6928:DP6931)=0,0,IF(ISERROR(HLOOKUP(W6931,Y6931:DP6931,1,FALSE)),0,AVERAGEIF(Y6931:DP6931,$W6931,Y6929:DP6929)))</f>
        <v>0</v>
      </c>
      <c r="X6929" s="107"/>
    </row>
    <row r="6930" spans="2:27">
      <c r="B6930" s="83"/>
      <c r="C6930" s="84"/>
      <c r="D6930" s="83"/>
      <c r="E6930" s="83"/>
      <c r="F6930" s="83"/>
      <c r="G6930" s="83"/>
      <c r="H6930" s="83"/>
      <c r="I6930" s="83"/>
      <c r="J6930" s="83"/>
      <c r="K6930" s="83"/>
      <c r="L6930" s="83"/>
      <c r="M6930" s="83"/>
      <c r="N6930" s="83"/>
      <c r="O6930" s="83"/>
      <c r="P6930" s="84"/>
      <c r="Q6930" s="217"/>
      <c r="R6930" s="91">
        <f t="shared" ref="R6930" si="18372">IF(COUNTA(Y6928:DP6931)=0,0,HLOOKUP(R6929,Y6929:DP6931,2,FALSE))</f>
        <v>0</v>
      </c>
      <c r="S6930" s="92">
        <f t="shared" ref="S6930" si="18373">IF(COUNTA(Y6928:DP6931)=0,0,HLOOKUP(S6928,Y6928:DP6931,3,FALSE))</f>
        <v>0</v>
      </c>
      <c r="T6930" s="93"/>
      <c r="U6930" s="94">
        <f t="array" ref="U6930">IF(COUNTA(Y6928:DP6931)=0,0,IF(ISERROR(HLOOKUP(U6931,Y6931:DP6931,1,FALSE)),0,INDEX(Y6930:DP6930,MATCH(U6929&amp;U6931,Y6929:DP6929&amp;Y6931:DP6931,0))))</f>
        <v>0</v>
      </c>
      <c r="V6930" s="94">
        <f t="array" ref="V6930">IF(COUNTA(Y6928:DP6931)=0,0,IF(ISERROR(HLOOKUP(V6931,Y6931:DP6931,1,FALSE)),0,INDEX(Y6930:DP6930,MATCH(V6929&amp;V6931,Y6929:DP6929&amp;Y6931:DP6931,0))))</f>
        <v>0</v>
      </c>
      <c r="W6930" s="95"/>
      <c r="X6930" s="108"/>
    </row>
    <row r="6931" spans="2:27" ht="13.9" thickBot="1">
      <c r="B6931" s="96"/>
      <c r="C6931" s="97"/>
      <c r="D6931" s="96"/>
      <c r="E6931" s="96"/>
      <c r="F6931" s="96"/>
      <c r="G6931" s="96"/>
      <c r="H6931" s="96"/>
      <c r="I6931" s="96"/>
      <c r="J6931" s="96"/>
      <c r="K6931" s="96"/>
      <c r="L6931" s="96"/>
      <c r="M6931" s="96"/>
      <c r="N6931" s="96"/>
      <c r="O6931" s="96"/>
      <c r="P6931" s="97"/>
      <c r="Q6931" s="218"/>
      <c r="R6931" s="98" t="str">
        <f t="shared" ref="R6931" si="18374">IF(COUNTA(Y6928:DP6931)=0,"none",HLOOKUP(R6929,Y6929:DP6931,3,FALSE))</f>
        <v>none</v>
      </c>
      <c r="S6931" s="99" t="str">
        <f t="shared" ref="S6931" si="18375">IF(COUNTA(Y6928:DP6931)=0,"none",HLOOKUP(S6928,Y6928:DP6931,4,FALSE))</f>
        <v>none</v>
      </c>
      <c r="T6931" s="100"/>
      <c r="U6931" s="100" t="str">
        <f t="array" ref="U6931">IF(COUNTA(Y6928:DP6931)=0,"none",IF($U$2="WAHR",$W$3,Abfrage!$F$4))</f>
        <v>none</v>
      </c>
      <c r="V6931" s="100" t="str">
        <f t="array" ref="V6931">IF(COUNTA(Y6928:DP6931)=0,"none",IF($U$2="WAHR",$W$3,Abfrage!$F$4))</f>
        <v>none</v>
      </c>
      <c r="W6931" s="100" t="str">
        <f t="array" ref="W6931">IF(COUNTA(Y6928:DP6931)=0,"none",IF($U$2="WAHR",$W$3,Abfrage!$F$4))</f>
        <v>none</v>
      </c>
      <c r="X6931" s="109"/>
    </row>
    <row r="6932" spans="2:27">
      <c r="B6932" s="75" t="s">
        <v>4237</v>
      </c>
      <c r="C6932" s="76">
        <v>1000428385</v>
      </c>
      <c r="D6932" s="75" t="s">
        <v>217</v>
      </c>
      <c r="E6932" s="75" t="s">
        <v>138</v>
      </c>
      <c r="F6932" s="75" t="s">
        <v>4238</v>
      </c>
      <c r="G6932" s="75" t="s">
        <v>306</v>
      </c>
      <c r="H6932" s="75" t="e">
        <v>#N/A</v>
      </c>
      <c r="I6932" s="75" t="s">
        <v>51</v>
      </c>
      <c r="J6932" s="75" t="s">
        <v>4239</v>
      </c>
      <c r="K6932" s="75" t="s">
        <v>306</v>
      </c>
      <c r="L6932" s="75" t="s">
        <v>306</v>
      </c>
      <c r="M6932" s="75" t="s">
        <v>306</v>
      </c>
      <c r="N6932" s="75" t="s">
        <v>306</v>
      </c>
      <c r="O6932" s="75" t="s">
        <v>306</v>
      </c>
      <c r="P6932" s="76" t="s">
        <v>306</v>
      </c>
      <c r="Q6932" s="216"/>
      <c r="R6932" s="77" t="str">
        <f t="shared" ref="R6932" si="18376">IF(COUNTA(Y6932:DP6935)=0,"01.01.1900",INDEX(Y6932:DP6932,MATCH(R6933,Y6933:DP6933,0)))</f>
        <v>01.01.1900</v>
      </c>
      <c r="S6932" s="78" t="str">
        <f t="shared" ref="S6932" si="18377">IF(COUNTA(Y6932:DP6935)=0,"01.01.1900",MAX(Y6932:DP6932))</f>
        <v>01.01.1900</v>
      </c>
      <c r="T6932" s="79"/>
      <c r="U6932" s="80" t="str">
        <f t="array" ref="U6932">IF(COUNTA(Y6932:DP6935)=0,"01.01.1900",IF(ISERROR(HLOOKUP(U6935,Y6935:DP6935,1,FALSE)),"01.01.1900",INDEX(Y6932:DP6932,MATCH(U6933&amp;U6935,Y6933:DP6933&amp;Y6935:DP6935,0))))</f>
        <v>01.01.1900</v>
      </c>
      <c r="V6932" s="81" t="str">
        <f t="shared" ref="V6932" si="18378">IF(COUNTA(Y6932:DP6935)=0,"01.01.1900",_xlfn.MAXIFS(Y6932:DP6932,Y6935:DP6935,V6935))</f>
        <v>01.01.1900</v>
      </c>
      <c r="W6932" s="82"/>
      <c r="X6932" s="106"/>
    </row>
    <row r="6933" spans="2:27">
      <c r="B6933" s="83"/>
      <c r="C6933" s="84"/>
      <c r="D6933" s="83"/>
      <c r="E6933" s="83"/>
      <c r="F6933" s="83"/>
      <c r="G6933" s="83"/>
      <c r="H6933" s="83"/>
      <c r="I6933" s="83"/>
      <c r="J6933" s="83"/>
      <c r="K6933" s="83"/>
      <c r="L6933" s="83"/>
      <c r="M6933" s="83"/>
      <c r="N6933" s="83"/>
      <c r="O6933" s="83"/>
      <c r="P6933" s="84"/>
      <c r="Q6933" s="217"/>
      <c r="R6933" s="85">
        <f t="shared" ref="R6933" si="18379">IF(COUNTA(Y6932:DP6935)=0,0,MIN(Y6933:DP6933))</f>
        <v>0</v>
      </c>
      <c r="S6933" s="86">
        <f t="shared" ref="S6933" si="18380">IF(COUNTA(Y6932:DP6935)=0,0,HLOOKUP(S6932,Y6932:DP6935,2,FALSE))</f>
        <v>0</v>
      </c>
      <c r="T6933" s="87">
        <f t="shared" ref="T6933" si="18381">IF(COUNTA(Y6932:DP6935)=0,0,AVERAGE(Y6933:DP6933))</f>
        <v>0</v>
      </c>
      <c r="U6933" s="88">
        <f t="shared" ref="U6933" si="18382">IF(COUNTA(Y6932:DP6935)=0,0,_xlfn.MINIFS(Y6933:DP6933,Y6935:DP6935,U6935))</f>
        <v>0</v>
      </c>
      <c r="V6933" s="89">
        <f t="array" ref="V6933">IF(COUNTA(Y6932:DP6935)=0,0,IF(ISERROR(HLOOKUP(V6935,Y6935:DP6935,1,FALSE)),0,INDEX(Y6933:DP6933,MATCH(V6932&amp;V6935,Y6932:DP6932&amp;Y6935:DP6935,0))))</f>
        <v>0</v>
      </c>
      <c r="W6933" s="90">
        <f t="array" ref="W6933">IF(COUNTA(Y6932:DP6935)=0,0,IF(ISERROR(HLOOKUP(W6935,Y6935:DP6935,1,FALSE)),0,AVERAGEIF(Y6935:DP6935,$W6935,Y6933:DP6933)))</f>
        <v>0</v>
      </c>
      <c r="X6933" s="107"/>
    </row>
    <row r="6934" spans="2:27">
      <c r="B6934" s="83"/>
      <c r="C6934" s="84"/>
      <c r="D6934" s="83"/>
      <c r="E6934" s="83"/>
      <c r="F6934" s="83"/>
      <c r="G6934" s="83"/>
      <c r="H6934" s="83"/>
      <c r="I6934" s="83"/>
      <c r="J6934" s="83"/>
      <c r="K6934" s="83"/>
      <c r="L6934" s="83"/>
      <c r="M6934" s="83"/>
      <c r="N6934" s="83"/>
      <c r="O6934" s="83"/>
      <c r="P6934" s="84"/>
      <c r="Q6934" s="217"/>
      <c r="R6934" s="91">
        <f t="shared" ref="R6934" si="18383">IF(COUNTA(Y6932:DP6935)=0,0,HLOOKUP(R6933,Y6933:DP6935,2,FALSE))</f>
        <v>0</v>
      </c>
      <c r="S6934" s="92">
        <f t="shared" ref="S6934" si="18384">IF(COUNTA(Y6932:DP6935)=0,0,HLOOKUP(S6932,Y6932:DP6935,3,FALSE))</f>
        <v>0</v>
      </c>
      <c r="T6934" s="93"/>
      <c r="U6934" s="94">
        <f t="array" ref="U6934">IF(COUNTA(Y6932:DP6935)=0,0,IF(ISERROR(HLOOKUP(U6935,Y6935:DP6935,1,FALSE)),0,INDEX(Y6934:DP6934,MATCH(U6933&amp;U6935,Y6933:DP6933&amp;Y6935:DP6935,0))))</f>
        <v>0</v>
      </c>
      <c r="V6934" s="94">
        <f t="array" ref="V6934">IF(COUNTA(Y6932:DP6935)=0,0,IF(ISERROR(HLOOKUP(V6935,Y6935:DP6935,1,FALSE)),0,INDEX(Y6934:DP6934,MATCH(V6933&amp;V6935,Y6933:DP6933&amp;Y6935:DP6935,0))))</f>
        <v>0</v>
      </c>
      <c r="W6934" s="95"/>
      <c r="X6934" s="108"/>
    </row>
    <row r="6935" spans="2:27" ht="13.9" thickBot="1">
      <c r="B6935" s="96"/>
      <c r="C6935" s="97"/>
      <c r="D6935" s="96"/>
      <c r="E6935" s="96"/>
      <c r="F6935" s="96"/>
      <c r="G6935" s="96"/>
      <c r="H6935" s="96"/>
      <c r="I6935" s="96"/>
      <c r="J6935" s="96"/>
      <c r="K6935" s="96"/>
      <c r="L6935" s="96"/>
      <c r="M6935" s="96"/>
      <c r="N6935" s="96"/>
      <c r="O6935" s="96"/>
      <c r="P6935" s="97"/>
      <c r="Q6935" s="218"/>
      <c r="R6935" s="98" t="str">
        <f t="shared" ref="R6935" si="18385">IF(COUNTA(Y6932:DP6935)=0,"none",HLOOKUP(R6933,Y6933:DP6935,3,FALSE))</f>
        <v>none</v>
      </c>
      <c r="S6935" s="99" t="str">
        <f t="shared" ref="S6935" si="18386">IF(COUNTA(Y6932:DP6935)=0,"none",HLOOKUP(S6932,Y6932:DP6935,4,FALSE))</f>
        <v>none</v>
      </c>
      <c r="T6935" s="100"/>
      <c r="U6935" s="100" t="str">
        <f t="array" ref="U6935">IF(COUNTA(Y6932:DP6935)=0,"none",IF($U$2="WAHR",$W$3,Abfrage!$F$4))</f>
        <v>none</v>
      </c>
      <c r="V6935" s="100" t="str">
        <f t="array" ref="V6935">IF(COUNTA(Y6932:DP6935)=0,"none",IF($U$2="WAHR",$W$3,Abfrage!$F$4))</f>
        <v>none</v>
      </c>
      <c r="W6935" s="100" t="str">
        <f t="array" ref="W6935">IF(COUNTA(Y6932:DP6935)=0,"none",IF($U$2="WAHR",$W$3,Abfrage!$F$4))</f>
        <v>none</v>
      </c>
      <c r="X6935" s="109"/>
    </row>
    <row r="6936" spans="2:27">
      <c r="B6936" s="75" t="s">
        <v>4240</v>
      </c>
      <c r="C6936" s="76">
        <v>1000426732</v>
      </c>
      <c r="D6936" s="75" t="s">
        <v>95</v>
      </c>
      <c r="E6936" s="75" t="s">
        <v>96</v>
      </c>
      <c r="F6936" s="75" t="s">
        <v>97</v>
      </c>
      <c r="G6936" s="75" t="s">
        <v>306</v>
      </c>
      <c r="H6936" s="75" t="e">
        <v>#N/A</v>
      </c>
      <c r="I6936" s="75" t="s">
        <v>48</v>
      </c>
      <c r="J6936" s="75" t="s">
        <v>4241</v>
      </c>
      <c r="K6936" s="75" t="s">
        <v>306</v>
      </c>
      <c r="L6936" s="75" t="s">
        <v>306</v>
      </c>
      <c r="M6936" s="75" t="s">
        <v>313</v>
      </c>
      <c r="N6936" s="75" t="s">
        <v>2348</v>
      </c>
      <c r="O6936" s="75" t="s">
        <v>306</v>
      </c>
      <c r="P6936" s="76" t="s">
        <v>306</v>
      </c>
      <c r="Q6936" s="216"/>
      <c r="R6936" s="77" t="str">
        <f t="shared" ref="R6936" si="18387">IF(COUNTA(Y6936:DP6939)=0,"01.01.1900",INDEX(Y6936:DP6936,MATCH(R6937,Y6937:DP6937,0)))</f>
        <v>01.01.1900</v>
      </c>
      <c r="S6936" s="78" t="str">
        <f t="shared" ref="S6936" si="18388">IF(COUNTA(Y6936:DP6939)=0,"01.01.1900",MAX(Y6936:DP6936))</f>
        <v>01.01.1900</v>
      </c>
      <c r="T6936" s="79"/>
      <c r="U6936" s="80" t="str">
        <f t="array" ref="U6936">IF(COUNTA(Y6936:DP6939)=0,"01.01.1900",IF(ISERROR(HLOOKUP(U6939,Y6939:DP6939,1,FALSE)),"01.01.1900",INDEX(Y6936:DP6936,MATCH(U6937&amp;U6939,Y6937:DP6937&amp;Y6939:DP6939,0))))</f>
        <v>01.01.1900</v>
      </c>
      <c r="V6936" s="81" t="str">
        <f t="shared" ref="V6936" si="18389">IF(COUNTA(Y6936:DP6939)=0,"01.01.1900",_xlfn.MAXIFS(Y6936:DP6936,Y6939:DP6939,V6939))</f>
        <v>01.01.1900</v>
      </c>
      <c r="W6936" s="82"/>
      <c r="X6936" s="106"/>
    </row>
    <row r="6937" spans="2:27">
      <c r="B6937" s="83"/>
      <c r="C6937" s="84"/>
      <c r="D6937" s="83"/>
      <c r="E6937" s="83"/>
      <c r="F6937" s="83"/>
      <c r="G6937" s="83"/>
      <c r="H6937" s="83"/>
      <c r="I6937" s="83"/>
      <c r="J6937" s="83"/>
      <c r="K6937" s="83"/>
      <c r="L6937" s="83"/>
      <c r="M6937" s="83"/>
      <c r="N6937" s="83"/>
      <c r="O6937" s="83"/>
      <c r="P6937" s="84"/>
      <c r="Q6937" s="217"/>
      <c r="R6937" s="85">
        <f t="shared" ref="R6937" si="18390">IF(COUNTA(Y6936:DP6939)=0,0,MIN(Y6937:DP6937))</f>
        <v>0</v>
      </c>
      <c r="S6937" s="86">
        <f t="shared" ref="S6937" si="18391">IF(COUNTA(Y6936:DP6939)=0,0,HLOOKUP(S6936,Y6936:DP6939,2,FALSE))</f>
        <v>0</v>
      </c>
      <c r="T6937" s="87">
        <f t="shared" ref="T6937" si="18392">IF(COUNTA(Y6936:DP6939)=0,0,AVERAGE(Y6937:DP6937))</f>
        <v>0</v>
      </c>
      <c r="U6937" s="88">
        <f t="shared" ref="U6937" si="18393">IF(COUNTA(Y6936:DP6939)=0,0,_xlfn.MINIFS(Y6937:DP6937,Y6939:DP6939,U6939))</f>
        <v>0</v>
      </c>
      <c r="V6937" s="89">
        <f t="array" ref="V6937">IF(COUNTA(Y6936:DP6939)=0,0,IF(ISERROR(HLOOKUP(V6939,Y6939:DP6939,1,FALSE)),0,INDEX(Y6937:DP6937,MATCH(V6936&amp;V6939,Y6936:DP6936&amp;Y6939:DP6939,0))))</f>
        <v>0</v>
      </c>
      <c r="W6937" s="90">
        <f t="array" ref="W6937">IF(COUNTA(Y6936:DP6939)=0,0,IF(ISERROR(HLOOKUP(W6939,Y6939:DP6939,1,FALSE)),0,AVERAGEIF(Y6939:DP6939,$W6939,Y6937:DP6937)))</f>
        <v>0</v>
      </c>
      <c r="X6937" s="107"/>
    </row>
    <row r="6938" spans="2:27">
      <c r="B6938" s="83"/>
      <c r="C6938" s="84"/>
      <c r="D6938" s="83"/>
      <c r="E6938" s="83"/>
      <c r="F6938" s="83"/>
      <c r="G6938" s="83"/>
      <c r="H6938" s="83"/>
      <c r="I6938" s="83"/>
      <c r="J6938" s="83"/>
      <c r="K6938" s="83"/>
      <c r="L6938" s="83"/>
      <c r="M6938" s="83"/>
      <c r="N6938" s="83"/>
      <c r="O6938" s="83"/>
      <c r="P6938" s="84"/>
      <c r="Q6938" s="217"/>
      <c r="R6938" s="91">
        <f t="shared" ref="R6938" si="18394">IF(COUNTA(Y6936:DP6939)=0,0,HLOOKUP(R6937,Y6937:DP6939,2,FALSE))</f>
        <v>0</v>
      </c>
      <c r="S6938" s="92">
        <f t="shared" ref="S6938" si="18395">IF(COUNTA(Y6936:DP6939)=0,0,HLOOKUP(S6936,Y6936:DP6939,3,FALSE))</f>
        <v>0</v>
      </c>
      <c r="T6938" s="93"/>
      <c r="U6938" s="94">
        <f t="array" ref="U6938">IF(COUNTA(Y6936:DP6939)=0,0,IF(ISERROR(HLOOKUP(U6939,Y6939:DP6939,1,FALSE)),0,INDEX(Y6938:DP6938,MATCH(U6937&amp;U6939,Y6937:DP6937&amp;Y6939:DP6939,0))))</f>
        <v>0</v>
      </c>
      <c r="V6938" s="94">
        <f t="array" ref="V6938">IF(COUNTA(Y6936:DP6939)=0,0,IF(ISERROR(HLOOKUP(V6939,Y6939:DP6939,1,FALSE)),0,INDEX(Y6938:DP6938,MATCH(V6937&amp;V6939,Y6937:DP6937&amp;Y6939:DP6939,0))))</f>
        <v>0</v>
      </c>
      <c r="W6938" s="95"/>
      <c r="X6938" s="108"/>
    </row>
    <row r="6939" spans="2:27" ht="13.9" thickBot="1">
      <c r="B6939" s="96"/>
      <c r="C6939" s="97"/>
      <c r="D6939" s="96"/>
      <c r="E6939" s="96"/>
      <c r="F6939" s="96"/>
      <c r="G6939" s="96"/>
      <c r="H6939" s="96"/>
      <c r="I6939" s="96"/>
      <c r="J6939" s="96"/>
      <c r="K6939" s="96"/>
      <c r="L6939" s="96"/>
      <c r="M6939" s="96"/>
      <c r="N6939" s="96"/>
      <c r="O6939" s="96"/>
      <c r="P6939" s="97"/>
      <c r="Q6939" s="218"/>
      <c r="R6939" s="98" t="str">
        <f t="shared" ref="R6939" si="18396">IF(COUNTA(Y6936:DP6939)=0,"none",HLOOKUP(R6937,Y6937:DP6939,3,FALSE))</f>
        <v>none</v>
      </c>
      <c r="S6939" s="99" t="str">
        <f t="shared" ref="S6939" si="18397">IF(COUNTA(Y6936:DP6939)=0,"none",HLOOKUP(S6936,Y6936:DP6939,4,FALSE))</f>
        <v>none</v>
      </c>
      <c r="T6939" s="100"/>
      <c r="U6939" s="100" t="str">
        <f t="array" ref="U6939">IF(COUNTA(Y6936:DP6939)=0,"none",IF($U$2="WAHR",$W$3,Abfrage!$F$4))</f>
        <v>none</v>
      </c>
      <c r="V6939" s="100" t="str">
        <f t="array" ref="V6939">IF(COUNTA(Y6936:DP6939)=0,"none",IF($U$2="WAHR",$W$3,Abfrage!$F$4))</f>
        <v>none</v>
      </c>
      <c r="W6939" s="100" t="str">
        <f t="array" ref="W6939">IF(COUNTA(Y6936:DP6939)=0,"none",IF($U$2="WAHR",$W$3,Abfrage!$F$4))</f>
        <v>none</v>
      </c>
      <c r="X6939" s="109"/>
    </row>
    <row r="6940" spans="2:27">
      <c r="B6940" s="75" t="s">
        <v>4242</v>
      </c>
      <c r="C6940" s="76">
        <v>1000426736</v>
      </c>
      <c r="D6940" s="75" t="s">
        <v>95</v>
      </c>
      <c r="E6940" s="75" t="s">
        <v>96</v>
      </c>
      <c r="F6940" s="75" t="s">
        <v>97</v>
      </c>
      <c r="G6940" s="75" t="s">
        <v>306</v>
      </c>
      <c r="H6940" s="75" t="e">
        <v>#N/A</v>
      </c>
      <c r="I6940" s="75" t="s">
        <v>48</v>
      </c>
      <c r="J6940" s="75" t="s">
        <v>4243</v>
      </c>
      <c r="K6940" s="75" t="s">
        <v>306</v>
      </c>
      <c r="L6940" s="75" t="s">
        <v>306</v>
      </c>
      <c r="M6940" s="75" t="s">
        <v>313</v>
      </c>
      <c r="N6940" s="75" t="s">
        <v>2344</v>
      </c>
      <c r="O6940" s="75" t="s">
        <v>309</v>
      </c>
      <c r="P6940" s="76" t="s">
        <v>306</v>
      </c>
      <c r="Q6940" s="216"/>
      <c r="R6940" s="77" t="str">
        <f t="shared" ref="R6940" si="18398">IF(COUNTA(Y6940:DP6943)=0,"01.01.1900",INDEX(Y6940:DP6940,MATCH(R6941,Y6941:DP6941,0)))</f>
        <v>01.01.1900</v>
      </c>
      <c r="S6940" s="78" t="str">
        <f t="shared" ref="S6940" si="18399">IF(COUNTA(Y6940:DP6943)=0,"01.01.1900",MAX(Y6940:DP6940))</f>
        <v>01.01.1900</v>
      </c>
      <c r="T6940" s="79"/>
      <c r="U6940" s="80" t="str">
        <f t="array" ref="U6940">IF(COUNTA(Y6940:DP6943)=0,"01.01.1900",IF(ISERROR(HLOOKUP(U6943,Y6943:DP6943,1,FALSE)),"01.01.1900",INDEX(Y6940:DP6940,MATCH(U6941&amp;U6943,Y6941:DP6941&amp;Y6943:DP6943,0))))</f>
        <v>01.01.1900</v>
      </c>
      <c r="V6940" s="81" t="str">
        <f t="shared" ref="V6940" si="18400">IF(COUNTA(Y6940:DP6943)=0,"01.01.1900",_xlfn.MAXIFS(Y6940:DP6940,Y6943:DP6943,V6943))</f>
        <v>01.01.1900</v>
      </c>
      <c r="W6940" s="82"/>
      <c r="X6940" s="106"/>
    </row>
    <row r="6941" spans="2:27">
      <c r="B6941" s="83"/>
      <c r="C6941" s="84"/>
      <c r="D6941" s="83"/>
      <c r="E6941" s="83"/>
      <c r="F6941" s="83"/>
      <c r="G6941" s="83"/>
      <c r="H6941" s="83"/>
      <c r="I6941" s="83"/>
      <c r="J6941" s="83"/>
      <c r="K6941" s="83"/>
      <c r="L6941" s="83"/>
      <c r="M6941" s="83"/>
      <c r="N6941" s="83"/>
      <c r="O6941" s="83"/>
      <c r="P6941" s="84"/>
      <c r="Q6941" s="217"/>
      <c r="R6941" s="85">
        <f t="shared" ref="R6941" si="18401">IF(COUNTA(Y6940:DP6943)=0,0,MIN(Y6941:DP6941))</f>
        <v>0</v>
      </c>
      <c r="S6941" s="86">
        <f t="shared" ref="S6941" si="18402">IF(COUNTA(Y6940:DP6943)=0,0,HLOOKUP(S6940,Y6940:DP6943,2,FALSE))</f>
        <v>0</v>
      </c>
      <c r="T6941" s="87">
        <f t="shared" ref="T6941" si="18403">IF(COUNTA(Y6940:DP6943)=0,0,AVERAGE(Y6941:DP6941))</f>
        <v>0</v>
      </c>
      <c r="U6941" s="88">
        <f t="shared" ref="U6941" si="18404">IF(COUNTA(Y6940:DP6943)=0,0,_xlfn.MINIFS(Y6941:DP6941,Y6943:DP6943,U6943))</f>
        <v>0</v>
      </c>
      <c r="V6941" s="89">
        <f t="array" ref="V6941">IF(COUNTA(Y6940:DP6943)=0,0,IF(ISERROR(HLOOKUP(V6943,Y6943:DP6943,1,FALSE)),0,INDEX(Y6941:DP6941,MATCH(V6940&amp;V6943,Y6940:DP6940&amp;Y6943:DP6943,0))))</f>
        <v>0</v>
      </c>
      <c r="W6941" s="90">
        <f t="array" ref="W6941">IF(COUNTA(Y6940:DP6943)=0,0,IF(ISERROR(HLOOKUP(W6943,Y6943:DP6943,1,FALSE)),0,AVERAGEIF(Y6943:DP6943,$W6943,Y6941:DP6941)))</f>
        <v>0</v>
      </c>
      <c r="X6941" s="107"/>
    </row>
    <row r="6942" spans="2:27">
      <c r="B6942" s="83"/>
      <c r="C6942" s="84"/>
      <c r="D6942" s="83"/>
      <c r="E6942" s="83"/>
      <c r="F6942" s="83"/>
      <c r="G6942" s="83"/>
      <c r="H6942" s="83"/>
      <c r="I6942" s="83"/>
      <c r="J6942" s="83"/>
      <c r="K6942" s="83"/>
      <c r="L6942" s="83"/>
      <c r="M6942" s="83"/>
      <c r="N6942" s="83"/>
      <c r="O6942" s="83"/>
      <c r="P6942" s="84"/>
      <c r="Q6942" s="217"/>
      <c r="R6942" s="91">
        <f t="shared" ref="R6942" si="18405">IF(COUNTA(Y6940:DP6943)=0,0,HLOOKUP(R6941,Y6941:DP6943,2,FALSE))</f>
        <v>0</v>
      </c>
      <c r="S6942" s="92">
        <f t="shared" ref="S6942" si="18406">IF(COUNTA(Y6940:DP6943)=0,0,HLOOKUP(S6940,Y6940:DP6943,3,FALSE))</f>
        <v>0</v>
      </c>
      <c r="T6942" s="93"/>
      <c r="U6942" s="94">
        <f t="array" ref="U6942">IF(COUNTA(Y6940:DP6943)=0,0,IF(ISERROR(HLOOKUP(U6943,Y6943:DP6943,1,FALSE)),0,INDEX(Y6942:DP6942,MATCH(U6941&amp;U6943,Y6941:DP6941&amp;Y6943:DP6943,0))))</f>
        <v>0</v>
      </c>
      <c r="V6942" s="94">
        <f t="array" ref="V6942">IF(COUNTA(Y6940:DP6943)=0,0,IF(ISERROR(HLOOKUP(V6943,Y6943:DP6943,1,FALSE)),0,INDEX(Y6942:DP6942,MATCH(V6941&amp;V6943,Y6941:DP6941&amp;Y6943:DP6943,0))))</f>
        <v>0</v>
      </c>
      <c r="W6942" s="95"/>
      <c r="X6942" s="108"/>
    </row>
    <row r="6943" spans="2:27" ht="13.9" thickBot="1">
      <c r="B6943" s="96"/>
      <c r="C6943" s="97"/>
      <c r="D6943" s="96"/>
      <c r="E6943" s="96"/>
      <c r="F6943" s="96"/>
      <c r="G6943" s="96"/>
      <c r="H6943" s="96"/>
      <c r="I6943" s="96"/>
      <c r="J6943" s="96"/>
      <c r="K6943" s="96"/>
      <c r="L6943" s="96"/>
      <c r="M6943" s="96"/>
      <c r="N6943" s="96"/>
      <c r="O6943" s="96"/>
      <c r="P6943" s="97"/>
      <c r="Q6943" s="218"/>
      <c r="R6943" s="98" t="str">
        <f t="shared" ref="R6943" si="18407">IF(COUNTA(Y6940:DP6943)=0,"none",HLOOKUP(R6941,Y6941:DP6943,3,FALSE))</f>
        <v>none</v>
      </c>
      <c r="S6943" s="99" t="str">
        <f t="shared" ref="S6943" si="18408">IF(COUNTA(Y6940:DP6943)=0,"none",HLOOKUP(S6940,Y6940:DP6943,4,FALSE))</f>
        <v>none</v>
      </c>
      <c r="T6943" s="100"/>
      <c r="U6943" s="100" t="str">
        <f t="array" ref="U6943">IF(COUNTA(Y6940:DP6943)=0,"none",IF($U$2="WAHR",$W$3,Abfrage!$F$4))</f>
        <v>none</v>
      </c>
      <c r="V6943" s="100" t="str">
        <f t="array" ref="V6943">IF(COUNTA(Y6940:DP6943)=0,"none",IF($U$2="WAHR",$W$3,Abfrage!$F$4))</f>
        <v>none</v>
      </c>
      <c r="W6943" s="100" t="str">
        <f t="array" ref="W6943">IF(COUNTA(Y6940:DP6943)=0,"none",IF($U$2="WAHR",$W$3,Abfrage!$F$4))</f>
        <v>none</v>
      </c>
      <c r="X6943" s="109"/>
    </row>
    <row r="6944" spans="2:27">
      <c r="B6944" s="75" t="s">
        <v>4244</v>
      </c>
      <c r="C6944" s="76">
        <v>1000426806</v>
      </c>
      <c r="D6944" s="75" t="s">
        <v>95</v>
      </c>
      <c r="E6944" s="75" t="s">
        <v>96</v>
      </c>
      <c r="F6944" s="75" t="s">
        <v>97</v>
      </c>
      <c r="G6944" s="75" t="s">
        <v>97</v>
      </c>
      <c r="H6944" s="75" t="s">
        <v>57</v>
      </c>
      <c r="I6944" s="75" t="s">
        <v>41</v>
      </c>
      <c r="J6944" s="75" t="s">
        <v>4245</v>
      </c>
      <c r="K6944" s="75" t="s">
        <v>306</v>
      </c>
      <c r="L6944" s="75" t="s">
        <v>306</v>
      </c>
      <c r="M6944" s="75" t="s">
        <v>1508</v>
      </c>
      <c r="N6944" s="75" t="s">
        <v>393</v>
      </c>
      <c r="O6944" s="75" t="s">
        <v>306</v>
      </c>
      <c r="P6944" s="76" t="s">
        <v>306</v>
      </c>
      <c r="Q6944" s="216"/>
      <c r="R6944" s="77">
        <f t="shared" ref="R6944" si="18409">IF(COUNTA(Y6944:DP6947)=0,"01.01.1900",INDEX(Y6944:DP6944,MATCH(R6945,Y6945:DP6945,0)))</f>
        <v>44502</v>
      </c>
      <c r="S6944" s="78">
        <f t="shared" ref="S6944" si="18410">IF(COUNTA(Y6944:DP6947)=0,"01.01.1900",MAX(Y6944:DP6944))</f>
        <v>45671</v>
      </c>
      <c r="T6944" s="79"/>
      <c r="U6944" s="80" t="str">
        <f t="array" ref="U6944">IF(COUNTA(Y6944:DP6947)=0,"01.01.1900",IF(ISERROR(HLOOKUP(U6947,Y6947:DP6947,1,FALSE)),"01.01.1900",INDEX(Y6944:DP6944,MATCH(U6945&amp;U6947,Y6945:DP6945&amp;Y6947:DP6947,0))))</f>
        <v>01.01.1900</v>
      </c>
      <c r="V6944" s="81">
        <f t="shared" ref="V6944" si="18411">IF(COUNTA(Y6944:DP6947)=0,"01.01.1900",_xlfn.MAXIFS(Y6944:DP6944,Y6947:DP6947,V6947))</f>
        <v>0</v>
      </c>
      <c r="W6944" s="82"/>
      <c r="X6944" s="106"/>
      <c r="Y6944" s="141">
        <v>44502</v>
      </c>
      <c r="Z6944" s="141">
        <v>44502</v>
      </c>
      <c r="AA6944" s="141">
        <v>45671</v>
      </c>
    </row>
    <row r="6945" spans="2:27">
      <c r="B6945" s="83"/>
      <c r="C6945" s="84"/>
      <c r="D6945" s="83"/>
      <c r="E6945" s="83"/>
      <c r="F6945" s="83"/>
      <c r="G6945" s="83"/>
      <c r="H6945" s="83"/>
      <c r="I6945" s="83"/>
      <c r="J6945" s="83"/>
      <c r="K6945" s="83"/>
      <c r="L6945" s="83"/>
      <c r="M6945" s="83"/>
      <c r="N6945" s="83"/>
      <c r="O6945" s="83"/>
      <c r="P6945" s="84"/>
      <c r="Q6945" s="217"/>
      <c r="R6945" s="85">
        <f t="shared" ref="R6945" si="18412">IF(COUNTA(Y6944:DP6947)=0,0,MIN(Y6945:DP6945))</f>
        <v>4.3619999999999999E-2</v>
      </c>
      <c r="S6945" s="86">
        <f t="shared" ref="S6945" si="18413">IF(COUNTA(Y6944:DP6947)=0,0,HLOOKUP(S6944,Y6944:DP6947,2,FALSE))</f>
        <v>0.95996000000000004</v>
      </c>
      <c r="T6945" s="87">
        <f t="shared" ref="T6945" si="18414">IF(COUNTA(Y6944:DP6947)=0,0,AVERAGE(Y6945:DP6945))</f>
        <v>0.69152666666666673</v>
      </c>
      <c r="U6945" s="88">
        <f t="shared" ref="U6945" si="18415">IF(COUNTA(Y6944:DP6947)=0,0,_xlfn.MINIFS(Y6945:DP6945,Y6947:DP6947,U6947))</f>
        <v>0</v>
      </c>
      <c r="V6945" s="89">
        <f t="array" ref="V6945">IF(COUNTA(Y6944:DP6947)=0,0,IF(ISERROR(HLOOKUP(V6947,Y6947:DP6947,1,FALSE)),0,INDEX(Y6945:DP6945,MATCH(V6944&amp;V6947,Y6944:DP6944&amp;Y6947:DP6947,0))))</f>
        <v>0</v>
      </c>
      <c r="W6945" s="90">
        <f t="array" ref="W6945">IF(COUNTA(Y6944:DP6947)=0,0,IF(ISERROR(HLOOKUP(W6947,Y6947:DP6947,1,FALSE)),0,AVERAGEIF(Y6947:DP6947,$W6947,Y6945:DP6945)))</f>
        <v>0</v>
      </c>
      <c r="X6945" s="107"/>
      <c r="Y6945" s="142">
        <v>4.3619999999999999E-2</v>
      </c>
      <c r="Z6945" s="142">
        <v>1.071</v>
      </c>
      <c r="AA6945" s="142">
        <v>0.95996000000000004</v>
      </c>
    </row>
    <row r="6946" spans="2:27">
      <c r="B6946" s="83"/>
      <c r="C6946" s="84"/>
      <c r="D6946" s="83"/>
      <c r="E6946" s="83"/>
      <c r="F6946" s="83"/>
      <c r="G6946" s="83"/>
      <c r="H6946" s="83"/>
      <c r="I6946" s="83"/>
      <c r="J6946" s="83"/>
      <c r="K6946" s="83"/>
      <c r="L6946" s="83"/>
      <c r="M6946" s="83"/>
      <c r="N6946" s="83"/>
      <c r="O6946" s="83"/>
      <c r="P6946" s="84"/>
      <c r="Q6946" s="217"/>
      <c r="R6946" s="91">
        <f t="shared" ref="R6946" si="18416">IF(COUNTA(Y6944:DP6947)=0,0,HLOOKUP(R6945,Y6945:DP6947,2,FALSE))</f>
        <v>1000</v>
      </c>
      <c r="S6946" s="92">
        <f t="shared" ref="S6946" si="18417">IF(COUNTA(Y6944:DP6947)=0,0,HLOOKUP(S6944,Y6944:DP6947,3,FALSE))</f>
        <v>0</v>
      </c>
      <c r="T6946" s="93"/>
      <c r="U6946" s="94">
        <f t="array" ref="U6946">IF(COUNTA(Y6944:DP6947)=0,0,IF(ISERROR(HLOOKUP(U6947,Y6947:DP6947,1,FALSE)),0,INDEX(Y6946:DP6946,MATCH(U6945&amp;U6947,Y6945:DP6945&amp;Y6947:DP6947,0))))</f>
        <v>0</v>
      </c>
      <c r="V6946" s="94">
        <f t="array" ref="V6946">IF(COUNTA(Y6944:DP6947)=0,0,IF(ISERROR(HLOOKUP(V6947,Y6947:DP6947,1,FALSE)),0,INDEX(Y6946:DP6946,MATCH(V6945&amp;V6947,Y6945:DP6945&amp;Y6947:DP6947,0))))</f>
        <v>0</v>
      </c>
      <c r="W6946" s="95"/>
      <c r="X6946" s="108"/>
      <c r="Y6946" s="143">
        <v>1000</v>
      </c>
      <c r="Z6946" s="143">
        <v>1000</v>
      </c>
      <c r="AA6946" s="143">
        <v>0</v>
      </c>
    </row>
    <row r="6947" spans="2:27" ht="13.9" thickBot="1">
      <c r="B6947" s="96"/>
      <c r="C6947" s="97"/>
      <c r="D6947" s="96"/>
      <c r="E6947" s="96"/>
      <c r="F6947" s="96"/>
      <c r="G6947" s="96"/>
      <c r="H6947" s="96"/>
      <c r="I6947" s="96"/>
      <c r="J6947" s="96"/>
      <c r="K6947" s="96"/>
      <c r="L6947" s="96"/>
      <c r="M6947" s="96"/>
      <c r="N6947" s="96"/>
      <c r="O6947" s="96"/>
      <c r="P6947" s="97"/>
      <c r="Q6947" s="218"/>
      <c r="R6947" s="98" t="str">
        <f t="shared" ref="R6947" si="18418">IF(COUNTA(Y6944:DP6947)=0,"none",HLOOKUP(R6945,Y6945:DP6947,3,FALSE))</f>
        <v>SAP</v>
      </c>
      <c r="S6947" s="99" t="str">
        <f t="shared" ref="S6947" si="18419">IF(COUNTA(Y6944:DP6947)=0,"none",HLOOKUP(S6944,Y6944:DP6947,4,FALSE))</f>
        <v>ECI</v>
      </c>
      <c r="T6947" s="100"/>
      <c r="U6947" s="100">
        <f t="array" ref="U6947">IF(COUNTA(Y6944:DP6947)=0,"none",IF($U$2="WAHR",$W$3,Abfrage!$F$4))</f>
        <v>0</v>
      </c>
      <c r="V6947" s="100">
        <f t="array" ref="V6947">IF(COUNTA(Y6944:DP6947)=0,"none",IF($U$2="WAHR",$W$3,Abfrage!$F$4))</f>
        <v>0</v>
      </c>
      <c r="W6947" s="100">
        <f t="array" ref="W6947">IF(COUNTA(Y6944:DP6947)=0,"none",IF($U$2="WAHR",$W$3,Abfrage!$F$4))</f>
        <v>0</v>
      </c>
      <c r="X6947" s="109"/>
      <c r="Y6947" s="144" t="s">
        <v>47</v>
      </c>
      <c r="Z6947" s="144" t="s">
        <v>354</v>
      </c>
      <c r="AA6947" s="144" t="s">
        <v>101</v>
      </c>
    </row>
    <row r="6948" spans="2:27">
      <c r="B6948" s="75" t="s">
        <v>4246</v>
      </c>
      <c r="C6948" s="76">
        <v>1000397270</v>
      </c>
      <c r="D6948" s="75" t="s">
        <v>217</v>
      </c>
      <c r="E6948" s="75" t="s">
        <v>218</v>
      </c>
      <c r="F6948" s="75" t="s">
        <v>218</v>
      </c>
      <c r="G6948" s="75" t="s">
        <v>219</v>
      </c>
      <c r="H6948" s="75" t="e">
        <v>#N/A</v>
      </c>
      <c r="I6948" s="75" t="s">
        <v>221</v>
      </c>
      <c r="J6948" s="75" t="s">
        <v>4247</v>
      </c>
      <c r="K6948" s="75" t="s">
        <v>306</v>
      </c>
      <c r="L6948" s="75" t="s">
        <v>306</v>
      </c>
      <c r="M6948" s="75" t="s">
        <v>306</v>
      </c>
      <c r="N6948" s="75" t="s">
        <v>306</v>
      </c>
      <c r="O6948" s="75" t="s">
        <v>306</v>
      </c>
      <c r="P6948" s="76" t="s">
        <v>306</v>
      </c>
      <c r="Q6948" s="216"/>
      <c r="R6948" s="77" t="str">
        <f t="shared" ref="R6948" si="18420">IF(COUNTA(Y6948:DP6951)=0,"01.01.1900",INDEX(Y6948:DP6948,MATCH(R6949,Y6949:DP6949,0)))</f>
        <v>01.01.1900</v>
      </c>
      <c r="S6948" s="78" t="str">
        <f t="shared" ref="S6948" si="18421">IF(COUNTA(Y6948:DP6951)=0,"01.01.1900",MAX(Y6948:DP6948))</f>
        <v>01.01.1900</v>
      </c>
      <c r="T6948" s="79"/>
      <c r="U6948" s="80" t="str">
        <f t="array" ref="U6948">IF(COUNTA(Y6948:DP6951)=0,"01.01.1900",IF(ISERROR(HLOOKUP(U6951,Y6951:DP6951,1,FALSE)),"01.01.1900",INDEX(Y6948:DP6948,MATCH(U6949&amp;U6951,Y6949:DP6949&amp;Y6951:DP6951,0))))</f>
        <v>01.01.1900</v>
      </c>
      <c r="V6948" s="81" t="str">
        <f t="shared" ref="V6948" si="18422">IF(COUNTA(Y6948:DP6951)=0,"01.01.1900",_xlfn.MAXIFS(Y6948:DP6948,Y6951:DP6951,V6951))</f>
        <v>01.01.1900</v>
      </c>
      <c r="W6948" s="82"/>
      <c r="X6948" s="106"/>
    </row>
    <row r="6949" spans="2:27">
      <c r="B6949" s="83"/>
      <c r="C6949" s="84"/>
      <c r="D6949" s="83"/>
      <c r="E6949" s="83"/>
      <c r="F6949" s="83"/>
      <c r="G6949" s="83"/>
      <c r="H6949" s="83"/>
      <c r="I6949" s="83"/>
      <c r="J6949" s="83"/>
      <c r="K6949" s="83"/>
      <c r="L6949" s="83"/>
      <c r="M6949" s="83"/>
      <c r="N6949" s="83"/>
      <c r="O6949" s="83"/>
      <c r="P6949" s="84"/>
      <c r="Q6949" s="217"/>
      <c r="R6949" s="85">
        <f t="shared" ref="R6949" si="18423">IF(COUNTA(Y6948:DP6951)=0,0,MIN(Y6949:DP6949))</f>
        <v>0</v>
      </c>
      <c r="S6949" s="86">
        <f t="shared" ref="S6949" si="18424">IF(COUNTA(Y6948:DP6951)=0,0,HLOOKUP(S6948,Y6948:DP6951,2,FALSE))</f>
        <v>0</v>
      </c>
      <c r="T6949" s="87">
        <f t="shared" ref="T6949" si="18425">IF(COUNTA(Y6948:DP6951)=0,0,AVERAGE(Y6949:DP6949))</f>
        <v>0</v>
      </c>
      <c r="U6949" s="88">
        <f t="shared" ref="U6949" si="18426">IF(COUNTA(Y6948:DP6951)=0,0,_xlfn.MINIFS(Y6949:DP6949,Y6951:DP6951,U6951))</f>
        <v>0</v>
      </c>
      <c r="V6949" s="89">
        <f t="array" ref="V6949">IF(COUNTA(Y6948:DP6951)=0,0,IF(ISERROR(HLOOKUP(V6951,Y6951:DP6951,1,FALSE)),0,INDEX(Y6949:DP6949,MATCH(V6948&amp;V6951,Y6948:DP6948&amp;Y6951:DP6951,0))))</f>
        <v>0</v>
      </c>
      <c r="W6949" s="90">
        <f t="array" ref="W6949">IF(COUNTA(Y6948:DP6951)=0,0,IF(ISERROR(HLOOKUP(W6951,Y6951:DP6951,1,FALSE)),0,AVERAGEIF(Y6951:DP6951,$W6951,Y6949:DP6949)))</f>
        <v>0</v>
      </c>
      <c r="X6949" s="107"/>
    </row>
    <row r="6950" spans="2:27">
      <c r="B6950" s="83"/>
      <c r="C6950" s="84"/>
      <c r="D6950" s="83"/>
      <c r="E6950" s="83"/>
      <c r="F6950" s="83"/>
      <c r="G6950" s="83"/>
      <c r="H6950" s="83"/>
      <c r="I6950" s="83"/>
      <c r="J6950" s="83"/>
      <c r="K6950" s="83"/>
      <c r="L6950" s="83"/>
      <c r="M6950" s="83"/>
      <c r="N6950" s="83"/>
      <c r="O6950" s="83"/>
      <c r="P6950" s="84"/>
      <c r="Q6950" s="217"/>
      <c r="R6950" s="91">
        <f t="shared" ref="R6950" si="18427">IF(COUNTA(Y6948:DP6951)=0,0,HLOOKUP(R6949,Y6949:DP6951,2,FALSE))</f>
        <v>0</v>
      </c>
      <c r="S6950" s="92">
        <f t="shared" ref="S6950" si="18428">IF(COUNTA(Y6948:DP6951)=0,0,HLOOKUP(S6948,Y6948:DP6951,3,FALSE))</f>
        <v>0</v>
      </c>
      <c r="T6950" s="93"/>
      <c r="U6950" s="94">
        <f t="array" ref="U6950">IF(COUNTA(Y6948:DP6951)=0,0,IF(ISERROR(HLOOKUP(U6951,Y6951:DP6951,1,FALSE)),0,INDEX(Y6950:DP6950,MATCH(U6949&amp;U6951,Y6949:DP6949&amp;Y6951:DP6951,0))))</f>
        <v>0</v>
      </c>
      <c r="V6950" s="94">
        <f t="array" ref="V6950">IF(COUNTA(Y6948:DP6951)=0,0,IF(ISERROR(HLOOKUP(V6951,Y6951:DP6951,1,FALSE)),0,INDEX(Y6950:DP6950,MATCH(V6949&amp;V6951,Y6949:DP6949&amp;Y6951:DP6951,0))))</f>
        <v>0</v>
      </c>
      <c r="W6950" s="95"/>
      <c r="X6950" s="108"/>
    </row>
    <row r="6951" spans="2:27" ht="13.9" thickBot="1">
      <c r="B6951" s="96"/>
      <c r="C6951" s="97"/>
      <c r="D6951" s="96"/>
      <c r="E6951" s="96"/>
      <c r="F6951" s="96"/>
      <c r="G6951" s="96"/>
      <c r="H6951" s="96"/>
      <c r="I6951" s="96"/>
      <c r="J6951" s="96"/>
      <c r="K6951" s="96"/>
      <c r="L6951" s="96"/>
      <c r="M6951" s="96"/>
      <c r="N6951" s="96"/>
      <c r="O6951" s="96"/>
      <c r="P6951" s="97"/>
      <c r="Q6951" s="218"/>
      <c r="R6951" s="98" t="str">
        <f t="shared" ref="R6951" si="18429">IF(COUNTA(Y6948:DP6951)=0,"none",HLOOKUP(R6949,Y6949:DP6951,3,FALSE))</f>
        <v>none</v>
      </c>
      <c r="S6951" s="99" t="str">
        <f t="shared" ref="S6951" si="18430">IF(COUNTA(Y6948:DP6951)=0,"none",HLOOKUP(S6948,Y6948:DP6951,4,FALSE))</f>
        <v>none</v>
      </c>
      <c r="T6951" s="100"/>
      <c r="U6951" s="100" t="str">
        <f t="array" ref="U6951">IF(COUNTA(Y6948:DP6951)=0,"none",IF($U$2="WAHR",$W$3,Abfrage!$F$4))</f>
        <v>none</v>
      </c>
      <c r="V6951" s="100" t="str">
        <f t="array" ref="V6951">IF(COUNTA(Y6948:DP6951)=0,"none",IF($U$2="WAHR",$W$3,Abfrage!$F$4))</f>
        <v>none</v>
      </c>
      <c r="W6951" s="100" t="str">
        <f t="array" ref="W6951">IF(COUNTA(Y6948:DP6951)=0,"none",IF($U$2="WAHR",$W$3,Abfrage!$F$4))</f>
        <v>none</v>
      </c>
      <c r="X6951" s="109"/>
    </row>
    <row r="6952" spans="2:27">
      <c r="B6952" s="75" t="s">
        <v>4248</v>
      </c>
      <c r="C6952" s="76">
        <v>1000426807</v>
      </c>
      <c r="D6952" s="75" t="s">
        <v>95</v>
      </c>
      <c r="E6952" s="75" t="s">
        <v>175</v>
      </c>
      <c r="F6952" s="75" t="s">
        <v>97</v>
      </c>
      <c r="G6952" s="75" t="s">
        <v>306</v>
      </c>
      <c r="H6952" s="75" t="e">
        <v>#N/A</v>
      </c>
      <c r="I6952" s="75" t="s">
        <v>41</v>
      </c>
      <c r="J6952" s="75" t="s">
        <v>4249</v>
      </c>
      <c r="K6952" s="75" t="s">
        <v>306</v>
      </c>
      <c r="L6952" s="75" t="s">
        <v>306</v>
      </c>
      <c r="M6952" s="75" t="s">
        <v>307</v>
      </c>
      <c r="N6952" s="75" t="s">
        <v>352</v>
      </c>
      <c r="O6952" s="75" t="s">
        <v>315</v>
      </c>
      <c r="P6952" s="76" t="s">
        <v>306</v>
      </c>
      <c r="Q6952" s="216"/>
      <c r="R6952" s="77" t="str">
        <f t="shared" ref="R6952" si="18431">IF(COUNTA(Y6952:DP6955)=0,"01.01.1900",INDEX(Y6952:DP6952,MATCH(R6953,Y6953:DP6953,0)))</f>
        <v>01.01.1900</v>
      </c>
      <c r="S6952" s="78" t="str">
        <f t="shared" ref="S6952" si="18432">IF(COUNTA(Y6952:DP6955)=0,"01.01.1900",MAX(Y6952:DP6952))</f>
        <v>01.01.1900</v>
      </c>
      <c r="T6952" s="79"/>
      <c r="U6952" s="80" t="str">
        <f t="array" ref="U6952">IF(COUNTA(Y6952:DP6955)=0,"01.01.1900",IF(ISERROR(HLOOKUP(U6955,Y6955:DP6955,1,FALSE)),"01.01.1900",INDEX(Y6952:DP6952,MATCH(U6953&amp;U6955,Y6953:DP6953&amp;Y6955:DP6955,0))))</f>
        <v>01.01.1900</v>
      </c>
      <c r="V6952" s="81" t="str">
        <f t="shared" ref="V6952" si="18433">IF(COUNTA(Y6952:DP6955)=0,"01.01.1900",_xlfn.MAXIFS(Y6952:DP6952,Y6955:DP6955,V6955))</f>
        <v>01.01.1900</v>
      </c>
      <c r="W6952" s="82"/>
      <c r="X6952" s="106"/>
    </row>
    <row r="6953" spans="2:27">
      <c r="B6953" s="83"/>
      <c r="C6953" s="84"/>
      <c r="D6953" s="83"/>
      <c r="E6953" s="83"/>
      <c r="F6953" s="83"/>
      <c r="G6953" s="83"/>
      <c r="H6953" s="83"/>
      <c r="I6953" s="83"/>
      <c r="J6953" s="83"/>
      <c r="K6953" s="83"/>
      <c r="L6953" s="83"/>
      <c r="M6953" s="83"/>
      <c r="N6953" s="83"/>
      <c r="O6953" s="83"/>
      <c r="P6953" s="84"/>
      <c r="Q6953" s="217"/>
      <c r="R6953" s="85">
        <f t="shared" ref="R6953" si="18434">IF(COUNTA(Y6952:DP6955)=0,0,MIN(Y6953:DP6953))</f>
        <v>0</v>
      </c>
      <c r="S6953" s="86">
        <f t="shared" ref="S6953" si="18435">IF(COUNTA(Y6952:DP6955)=0,0,HLOOKUP(S6952,Y6952:DP6955,2,FALSE))</f>
        <v>0</v>
      </c>
      <c r="T6953" s="87">
        <f t="shared" ref="T6953" si="18436">IF(COUNTA(Y6952:DP6955)=0,0,AVERAGE(Y6953:DP6953))</f>
        <v>0</v>
      </c>
      <c r="U6953" s="88">
        <f t="shared" ref="U6953" si="18437">IF(COUNTA(Y6952:DP6955)=0,0,_xlfn.MINIFS(Y6953:DP6953,Y6955:DP6955,U6955))</f>
        <v>0</v>
      </c>
      <c r="V6953" s="89">
        <f t="array" ref="V6953">IF(COUNTA(Y6952:DP6955)=0,0,IF(ISERROR(HLOOKUP(V6955,Y6955:DP6955,1,FALSE)),0,INDEX(Y6953:DP6953,MATCH(V6952&amp;V6955,Y6952:DP6952&amp;Y6955:DP6955,0))))</f>
        <v>0</v>
      </c>
      <c r="W6953" s="90">
        <f t="array" ref="W6953">IF(COUNTA(Y6952:DP6955)=0,0,IF(ISERROR(HLOOKUP(W6955,Y6955:DP6955,1,FALSE)),0,AVERAGEIF(Y6955:DP6955,$W6955,Y6953:DP6953)))</f>
        <v>0</v>
      </c>
      <c r="X6953" s="107"/>
    </row>
    <row r="6954" spans="2:27">
      <c r="B6954" s="83"/>
      <c r="C6954" s="84"/>
      <c r="D6954" s="83"/>
      <c r="E6954" s="83"/>
      <c r="F6954" s="83"/>
      <c r="G6954" s="83"/>
      <c r="H6954" s="83"/>
      <c r="I6954" s="83"/>
      <c r="J6954" s="83"/>
      <c r="K6954" s="83"/>
      <c r="L6954" s="83"/>
      <c r="M6954" s="83"/>
      <c r="N6954" s="83"/>
      <c r="O6954" s="83"/>
      <c r="P6954" s="84"/>
      <c r="Q6954" s="217"/>
      <c r="R6954" s="91">
        <f t="shared" ref="R6954" si="18438">IF(COUNTA(Y6952:DP6955)=0,0,HLOOKUP(R6953,Y6953:DP6955,2,FALSE))</f>
        <v>0</v>
      </c>
      <c r="S6954" s="92">
        <f t="shared" ref="S6954" si="18439">IF(COUNTA(Y6952:DP6955)=0,0,HLOOKUP(S6952,Y6952:DP6955,3,FALSE))</f>
        <v>0</v>
      </c>
      <c r="T6954" s="93"/>
      <c r="U6954" s="94">
        <f t="array" ref="U6954">IF(COUNTA(Y6952:DP6955)=0,0,IF(ISERROR(HLOOKUP(U6955,Y6955:DP6955,1,FALSE)),0,INDEX(Y6954:DP6954,MATCH(U6953&amp;U6955,Y6953:DP6953&amp;Y6955:DP6955,0))))</f>
        <v>0</v>
      </c>
      <c r="V6954" s="94">
        <f t="array" ref="V6954">IF(COUNTA(Y6952:DP6955)=0,0,IF(ISERROR(HLOOKUP(V6955,Y6955:DP6955,1,FALSE)),0,INDEX(Y6954:DP6954,MATCH(V6953&amp;V6955,Y6953:DP6953&amp;Y6955:DP6955,0))))</f>
        <v>0</v>
      </c>
      <c r="W6954" s="95"/>
      <c r="X6954" s="108"/>
    </row>
    <row r="6955" spans="2:27" ht="13.9" thickBot="1">
      <c r="B6955" s="96"/>
      <c r="C6955" s="97"/>
      <c r="D6955" s="96"/>
      <c r="E6955" s="96"/>
      <c r="F6955" s="96"/>
      <c r="G6955" s="96"/>
      <c r="H6955" s="96"/>
      <c r="I6955" s="96"/>
      <c r="J6955" s="96"/>
      <c r="K6955" s="96"/>
      <c r="L6955" s="96"/>
      <c r="M6955" s="96"/>
      <c r="N6955" s="96"/>
      <c r="O6955" s="96"/>
      <c r="P6955" s="97"/>
      <c r="Q6955" s="218"/>
      <c r="R6955" s="98" t="str">
        <f t="shared" ref="R6955" si="18440">IF(COUNTA(Y6952:DP6955)=0,"none",HLOOKUP(R6953,Y6953:DP6955,3,FALSE))</f>
        <v>none</v>
      </c>
      <c r="S6955" s="99" t="str">
        <f t="shared" ref="S6955" si="18441">IF(COUNTA(Y6952:DP6955)=0,"none",HLOOKUP(S6952,Y6952:DP6955,4,FALSE))</f>
        <v>none</v>
      </c>
      <c r="T6955" s="100"/>
      <c r="U6955" s="100" t="str">
        <f t="array" ref="U6955">IF(COUNTA(Y6952:DP6955)=0,"none",IF($U$2="WAHR",$W$3,Abfrage!$F$4))</f>
        <v>none</v>
      </c>
      <c r="V6955" s="100" t="str">
        <f t="array" ref="V6955">IF(COUNTA(Y6952:DP6955)=0,"none",IF($U$2="WAHR",$W$3,Abfrage!$F$4))</f>
        <v>none</v>
      </c>
      <c r="W6955" s="100" t="str">
        <f t="array" ref="W6955">IF(COUNTA(Y6952:DP6955)=0,"none",IF($U$2="WAHR",$W$3,Abfrage!$F$4))</f>
        <v>none</v>
      </c>
      <c r="X6955" s="109"/>
    </row>
    <row r="6956" spans="2:27">
      <c r="B6956" s="75" t="s">
        <v>4250</v>
      </c>
      <c r="C6956" s="76">
        <v>1000426814</v>
      </c>
      <c r="D6956" s="75" t="s">
        <v>95</v>
      </c>
      <c r="E6956" s="75" t="s">
        <v>175</v>
      </c>
      <c r="F6956" s="75" t="s">
        <v>103</v>
      </c>
      <c r="G6956" s="75" t="s">
        <v>103</v>
      </c>
      <c r="H6956" s="75" t="e">
        <v>#N/A</v>
      </c>
      <c r="I6956" s="75" t="s">
        <v>41</v>
      </c>
      <c r="J6956" s="75" t="s">
        <v>4251</v>
      </c>
      <c r="K6956" s="75" t="s">
        <v>306</v>
      </c>
      <c r="L6956" s="75" t="s">
        <v>306</v>
      </c>
      <c r="M6956" s="75" t="s">
        <v>307</v>
      </c>
      <c r="N6956" s="75" t="s">
        <v>352</v>
      </c>
      <c r="O6956" s="75" t="s">
        <v>402</v>
      </c>
      <c r="P6956" s="76" t="s">
        <v>306</v>
      </c>
      <c r="Q6956" s="216"/>
      <c r="R6956" s="77" t="str">
        <f t="shared" ref="R6956" si="18442">IF(COUNTA(Y6956:DP6959)=0,"01.01.1900",INDEX(Y6956:DP6956,MATCH(R6957,Y6957:DP6957,0)))</f>
        <v>01.01.1900</v>
      </c>
      <c r="S6956" s="78" t="str">
        <f t="shared" ref="S6956" si="18443">IF(COUNTA(Y6956:DP6959)=0,"01.01.1900",MAX(Y6956:DP6956))</f>
        <v>01.01.1900</v>
      </c>
      <c r="T6956" s="79"/>
      <c r="U6956" s="80" t="str">
        <f t="array" ref="U6956">IF(COUNTA(Y6956:DP6959)=0,"01.01.1900",IF(ISERROR(HLOOKUP(U6959,Y6959:DP6959,1,FALSE)),"01.01.1900",INDEX(Y6956:DP6956,MATCH(U6957&amp;U6959,Y6957:DP6957&amp;Y6959:DP6959,0))))</f>
        <v>01.01.1900</v>
      </c>
      <c r="V6956" s="81" t="str">
        <f t="shared" ref="V6956" si="18444">IF(COUNTA(Y6956:DP6959)=0,"01.01.1900",_xlfn.MAXIFS(Y6956:DP6956,Y6959:DP6959,V6959))</f>
        <v>01.01.1900</v>
      </c>
      <c r="W6956" s="82"/>
      <c r="X6956" s="106"/>
    </row>
    <row r="6957" spans="2:27">
      <c r="B6957" s="83"/>
      <c r="C6957" s="84"/>
      <c r="D6957" s="83"/>
      <c r="E6957" s="83"/>
      <c r="F6957" s="83"/>
      <c r="G6957" s="83"/>
      <c r="H6957" s="83"/>
      <c r="I6957" s="83"/>
      <c r="J6957" s="83"/>
      <c r="K6957" s="83"/>
      <c r="L6957" s="83"/>
      <c r="M6957" s="83"/>
      <c r="N6957" s="83"/>
      <c r="O6957" s="83"/>
      <c r="P6957" s="84"/>
      <c r="Q6957" s="217"/>
      <c r="R6957" s="85">
        <f t="shared" ref="R6957" si="18445">IF(COUNTA(Y6956:DP6959)=0,0,MIN(Y6957:DP6957))</f>
        <v>0</v>
      </c>
      <c r="S6957" s="86">
        <f t="shared" ref="S6957" si="18446">IF(COUNTA(Y6956:DP6959)=0,0,HLOOKUP(S6956,Y6956:DP6959,2,FALSE))</f>
        <v>0</v>
      </c>
      <c r="T6957" s="87">
        <f t="shared" ref="T6957" si="18447">IF(COUNTA(Y6956:DP6959)=0,0,AVERAGE(Y6957:DP6957))</f>
        <v>0</v>
      </c>
      <c r="U6957" s="88">
        <f t="shared" ref="U6957" si="18448">IF(COUNTA(Y6956:DP6959)=0,0,_xlfn.MINIFS(Y6957:DP6957,Y6959:DP6959,U6959))</f>
        <v>0</v>
      </c>
      <c r="V6957" s="89">
        <f t="array" ref="V6957">IF(COUNTA(Y6956:DP6959)=0,0,IF(ISERROR(HLOOKUP(V6959,Y6959:DP6959,1,FALSE)),0,INDEX(Y6957:DP6957,MATCH(V6956&amp;V6959,Y6956:DP6956&amp;Y6959:DP6959,0))))</f>
        <v>0</v>
      </c>
      <c r="W6957" s="90">
        <f t="array" ref="W6957">IF(COUNTA(Y6956:DP6959)=0,0,IF(ISERROR(HLOOKUP(W6959,Y6959:DP6959,1,FALSE)),0,AVERAGEIF(Y6959:DP6959,$W6959,Y6957:DP6957)))</f>
        <v>0</v>
      </c>
      <c r="X6957" s="107"/>
    </row>
    <row r="6958" spans="2:27">
      <c r="B6958" s="83"/>
      <c r="C6958" s="84"/>
      <c r="D6958" s="83"/>
      <c r="E6958" s="83"/>
      <c r="F6958" s="83"/>
      <c r="G6958" s="83"/>
      <c r="H6958" s="83"/>
      <c r="I6958" s="83"/>
      <c r="J6958" s="83"/>
      <c r="K6958" s="83"/>
      <c r="L6958" s="83"/>
      <c r="M6958" s="83"/>
      <c r="N6958" s="83"/>
      <c r="O6958" s="83"/>
      <c r="P6958" s="84"/>
      <c r="Q6958" s="217"/>
      <c r="R6958" s="91">
        <f t="shared" ref="R6958" si="18449">IF(COUNTA(Y6956:DP6959)=0,0,HLOOKUP(R6957,Y6957:DP6959,2,FALSE))</f>
        <v>0</v>
      </c>
      <c r="S6958" s="92">
        <f t="shared" ref="S6958" si="18450">IF(COUNTA(Y6956:DP6959)=0,0,HLOOKUP(S6956,Y6956:DP6959,3,FALSE))</f>
        <v>0</v>
      </c>
      <c r="T6958" s="93"/>
      <c r="U6958" s="94">
        <f t="array" ref="U6958">IF(COUNTA(Y6956:DP6959)=0,0,IF(ISERROR(HLOOKUP(U6959,Y6959:DP6959,1,FALSE)),0,INDEX(Y6958:DP6958,MATCH(U6957&amp;U6959,Y6957:DP6957&amp;Y6959:DP6959,0))))</f>
        <v>0</v>
      </c>
      <c r="V6958" s="94">
        <f t="array" ref="V6958">IF(COUNTA(Y6956:DP6959)=0,0,IF(ISERROR(HLOOKUP(V6959,Y6959:DP6959,1,FALSE)),0,INDEX(Y6958:DP6958,MATCH(V6957&amp;V6959,Y6957:DP6957&amp;Y6959:DP6959,0))))</f>
        <v>0</v>
      </c>
      <c r="W6958" s="95"/>
      <c r="X6958" s="108"/>
    </row>
    <row r="6959" spans="2:27" ht="13.9" thickBot="1">
      <c r="B6959" s="96"/>
      <c r="C6959" s="97"/>
      <c r="D6959" s="96"/>
      <c r="E6959" s="96"/>
      <c r="F6959" s="96"/>
      <c r="G6959" s="96"/>
      <c r="H6959" s="96"/>
      <c r="I6959" s="96"/>
      <c r="J6959" s="96"/>
      <c r="K6959" s="96"/>
      <c r="L6959" s="96"/>
      <c r="M6959" s="96"/>
      <c r="N6959" s="96"/>
      <c r="O6959" s="96"/>
      <c r="P6959" s="97"/>
      <c r="Q6959" s="218"/>
      <c r="R6959" s="98" t="str">
        <f t="shared" ref="R6959" si="18451">IF(COUNTA(Y6956:DP6959)=0,"none",HLOOKUP(R6957,Y6957:DP6959,3,FALSE))</f>
        <v>none</v>
      </c>
      <c r="S6959" s="99" t="str">
        <f t="shared" ref="S6959" si="18452">IF(COUNTA(Y6956:DP6959)=0,"none",HLOOKUP(S6956,Y6956:DP6959,4,FALSE))</f>
        <v>none</v>
      </c>
      <c r="T6959" s="100"/>
      <c r="U6959" s="100" t="str">
        <f t="array" ref="U6959">IF(COUNTA(Y6956:DP6959)=0,"none",IF($U$2="WAHR",$W$3,Abfrage!$F$4))</f>
        <v>none</v>
      </c>
      <c r="V6959" s="100" t="str">
        <f t="array" ref="V6959">IF(COUNTA(Y6956:DP6959)=0,"none",IF($U$2="WAHR",$W$3,Abfrage!$F$4))</f>
        <v>none</v>
      </c>
      <c r="W6959" s="100" t="str">
        <f t="array" ref="W6959">IF(COUNTA(Y6956:DP6959)=0,"none",IF($U$2="WAHR",$W$3,Abfrage!$F$4))</f>
        <v>none</v>
      </c>
      <c r="X6959" s="109"/>
    </row>
    <row r="6960" spans="2:27">
      <c r="B6960" s="75" t="s">
        <v>4252</v>
      </c>
      <c r="C6960" s="76">
        <v>1000426809</v>
      </c>
      <c r="D6960" s="75" t="s">
        <v>95</v>
      </c>
      <c r="E6960" s="75" t="s">
        <v>96</v>
      </c>
      <c r="F6960" s="75" t="s">
        <v>97</v>
      </c>
      <c r="G6960" s="75" t="s">
        <v>97</v>
      </c>
      <c r="H6960" s="75" t="s">
        <v>44</v>
      </c>
      <c r="I6960" s="75" t="s">
        <v>41</v>
      </c>
      <c r="J6960" s="75" t="s">
        <v>4253</v>
      </c>
      <c r="K6960" s="75" t="s">
        <v>306</v>
      </c>
      <c r="L6960" s="75" t="s">
        <v>306</v>
      </c>
      <c r="M6960" s="75" t="s">
        <v>313</v>
      </c>
      <c r="N6960" s="75" t="s">
        <v>352</v>
      </c>
      <c r="O6960" s="75" t="s">
        <v>315</v>
      </c>
      <c r="P6960" s="76" t="s">
        <v>306</v>
      </c>
      <c r="Q6960" s="216"/>
      <c r="R6960" s="77">
        <f t="shared" ref="R6960" si="18453">IF(COUNTA(Y6960:DP6963)=0,"01.01.1900",INDEX(Y6960:DP6960,MATCH(R6961,Y6961:DP6961,0)))</f>
        <v>44987</v>
      </c>
      <c r="S6960" s="78">
        <f t="shared" ref="S6960" si="18454">IF(COUNTA(Y6960:DP6963)=0,"01.01.1900",MAX(Y6960:DP6960))</f>
        <v>44987</v>
      </c>
      <c r="T6960" s="79"/>
      <c r="U6960" s="80" t="str">
        <f t="array" ref="U6960">IF(COUNTA(Y6960:DP6963)=0,"01.01.1900",IF(ISERROR(HLOOKUP(U6963,Y6963:DP6963,1,FALSE)),"01.01.1900",INDEX(Y6960:DP6960,MATCH(U6961&amp;U6963,Y6961:DP6961&amp;Y6963:DP6963,0))))</f>
        <v>01.01.1900</v>
      </c>
      <c r="V6960" s="81">
        <f t="shared" ref="V6960" si="18455">IF(COUNTA(Y6960:DP6963)=0,"01.01.1900",_xlfn.MAXIFS(Y6960:DP6960,Y6963:DP6963,V6963))</f>
        <v>0</v>
      </c>
      <c r="W6960" s="82"/>
      <c r="X6960" s="106"/>
      <c r="Y6960" s="141">
        <v>44987</v>
      </c>
      <c r="Z6960" s="141">
        <v>44987</v>
      </c>
    </row>
    <row r="6961" spans="2:26">
      <c r="B6961" s="83"/>
      <c r="C6961" s="84"/>
      <c r="D6961" s="83"/>
      <c r="E6961" s="83"/>
      <c r="F6961" s="83"/>
      <c r="G6961" s="83"/>
      <c r="H6961" s="83"/>
      <c r="I6961" s="83"/>
      <c r="J6961" s="83"/>
      <c r="K6961" s="83"/>
      <c r="L6961" s="83"/>
      <c r="M6961" s="83"/>
      <c r="N6961" s="83"/>
      <c r="O6961" s="83"/>
      <c r="P6961" s="84"/>
      <c r="Q6961" s="217"/>
      <c r="R6961" s="85">
        <f t="shared" ref="R6961" si="18456">IF(COUNTA(Y6960:DP6963)=0,0,MIN(Y6961:DP6961))</f>
        <v>0.27300000000000002</v>
      </c>
      <c r="S6961" s="86">
        <f t="shared" ref="S6961" si="18457">IF(COUNTA(Y6960:DP6963)=0,0,HLOOKUP(S6960,Y6960:DP6963,2,FALSE))</f>
        <v>0.27300000000000002</v>
      </c>
      <c r="T6961" s="87">
        <f t="shared" ref="T6961" si="18458">IF(COUNTA(Y6960:DP6963)=0,0,AVERAGE(Y6961:DP6961))</f>
        <v>0.27300000000000002</v>
      </c>
      <c r="U6961" s="88">
        <f t="shared" ref="U6961" si="18459">IF(COUNTA(Y6960:DP6963)=0,0,_xlfn.MINIFS(Y6961:DP6961,Y6963:DP6963,U6963))</f>
        <v>0</v>
      </c>
      <c r="V6961" s="89">
        <f t="array" ref="V6961">IF(COUNTA(Y6960:DP6963)=0,0,IF(ISERROR(HLOOKUP(V6963,Y6963:DP6963,1,FALSE)),0,INDEX(Y6961:DP6961,MATCH(V6960&amp;V6963,Y6960:DP6960&amp;Y6963:DP6963,0))))</f>
        <v>0</v>
      </c>
      <c r="W6961" s="90">
        <f t="array" ref="W6961">IF(COUNTA(Y6960:DP6963)=0,0,IF(ISERROR(HLOOKUP(W6963,Y6963:DP6963,1,FALSE)),0,AVERAGEIF(Y6963:DP6963,$W6963,Y6961:DP6961)))</f>
        <v>0</v>
      </c>
      <c r="X6961" s="107"/>
      <c r="Y6961" s="142">
        <v>0.27300000000000002</v>
      </c>
      <c r="Z6961" s="142">
        <v>0.27300000000000002</v>
      </c>
    </row>
    <row r="6962" spans="2:26">
      <c r="B6962" s="83"/>
      <c r="C6962" s="84"/>
      <c r="D6962" s="83"/>
      <c r="E6962" s="83"/>
      <c r="F6962" s="83"/>
      <c r="G6962" s="83"/>
      <c r="H6962" s="83"/>
      <c r="I6962" s="83"/>
      <c r="J6962" s="83"/>
      <c r="K6962" s="83"/>
      <c r="L6962" s="83"/>
      <c r="M6962" s="83"/>
      <c r="N6962" s="83"/>
      <c r="O6962" s="83"/>
      <c r="P6962" s="84"/>
      <c r="Q6962" s="217"/>
      <c r="R6962" s="91">
        <f t="shared" ref="R6962" si="18460">IF(COUNTA(Y6960:DP6963)=0,0,HLOOKUP(R6961,Y6961:DP6963,2,FALSE))</f>
        <v>1000</v>
      </c>
      <c r="S6962" s="92">
        <f t="shared" ref="S6962" si="18461">IF(COUNTA(Y6960:DP6963)=0,0,HLOOKUP(S6960,Y6960:DP6963,3,FALSE))</f>
        <v>1000</v>
      </c>
      <c r="T6962" s="93"/>
      <c r="U6962" s="94">
        <f t="array" ref="U6962">IF(COUNTA(Y6960:DP6963)=0,0,IF(ISERROR(HLOOKUP(U6963,Y6963:DP6963,1,FALSE)),0,INDEX(Y6962:DP6962,MATCH(U6961&amp;U6963,Y6961:DP6961&amp;Y6963:DP6963,0))))</f>
        <v>0</v>
      </c>
      <c r="V6962" s="94">
        <f t="array" ref="V6962">IF(COUNTA(Y6960:DP6963)=0,0,IF(ISERROR(HLOOKUP(V6963,Y6963:DP6963,1,FALSE)),0,INDEX(Y6962:DP6962,MATCH(V6961&amp;V6963,Y6961:DP6961&amp;Y6963:DP6963,0))))</f>
        <v>0</v>
      </c>
      <c r="W6962" s="95"/>
      <c r="X6962" s="108"/>
      <c r="Y6962" s="143">
        <v>1000</v>
      </c>
      <c r="Z6962" s="143">
        <v>1000</v>
      </c>
    </row>
    <row r="6963" spans="2:26" ht="13.9" thickBot="1">
      <c r="B6963" s="96"/>
      <c r="C6963" s="97"/>
      <c r="D6963" s="96"/>
      <c r="E6963" s="96"/>
      <c r="F6963" s="96"/>
      <c r="G6963" s="96"/>
      <c r="H6963" s="96"/>
      <c r="I6963" s="96"/>
      <c r="J6963" s="96"/>
      <c r="K6963" s="96"/>
      <c r="L6963" s="96"/>
      <c r="M6963" s="96"/>
      <c r="N6963" s="96"/>
      <c r="O6963" s="96"/>
      <c r="P6963" s="97"/>
      <c r="Q6963" s="218"/>
      <c r="R6963" s="98" t="str">
        <f t="shared" ref="R6963" si="18462">IF(COUNTA(Y6960:DP6963)=0,"none",HLOOKUP(R6961,Y6961:DP6963,3,FALSE))</f>
        <v>www (-30%)</v>
      </c>
      <c r="S6963" s="99" t="str">
        <f t="shared" ref="S6963" si="18463">IF(COUNTA(Y6960:DP6963)=0,"none",HLOOKUP(S6960,Y6960:DP6963,4,FALSE))</f>
        <v>www (-30%)</v>
      </c>
      <c r="T6963" s="100"/>
      <c r="U6963" s="100">
        <f t="array" ref="U6963">IF(COUNTA(Y6960:DP6963)=0,"none",IF($U$2="WAHR",$W$3,Abfrage!$F$4))</f>
        <v>0</v>
      </c>
      <c r="V6963" s="100">
        <f t="array" ref="V6963">IF(COUNTA(Y6960:DP6963)=0,"none",IF($U$2="WAHR",$W$3,Abfrage!$F$4))</f>
        <v>0</v>
      </c>
      <c r="W6963" s="100">
        <f t="array" ref="W6963">IF(COUNTA(Y6960:DP6963)=0,"none",IF($U$2="WAHR",$W$3,Abfrage!$F$4))</f>
        <v>0</v>
      </c>
      <c r="X6963" s="109"/>
      <c r="Y6963" s="144" t="s">
        <v>43</v>
      </c>
      <c r="Z6963" s="144" t="s">
        <v>43</v>
      </c>
    </row>
    <row r="6964" spans="2:26">
      <c r="B6964" s="75" t="s">
        <v>4254</v>
      </c>
      <c r="C6964" s="76">
        <v>1000426815</v>
      </c>
      <c r="D6964" s="75" t="s">
        <v>95</v>
      </c>
      <c r="E6964" s="75" t="s">
        <v>96</v>
      </c>
      <c r="F6964" s="75" t="s">
        <v>97</v>
      </c>
      <c r="G6964" s="75" t="s">
        <v>97</v>
      </c>
      <c r="H6964" s="75" t="e">
        <v>#N/A</v>
      </c>
      <c r="I6964" s="75" t="s">
        <v>41</v>
      </c>
      <c r="J6964" s="75" t="s">
        <v>4255</v>
      </c>
      <c r="K6964" s="75" t="s">
        <v>306</v>
      </c>
      <c r="L6964" s="75" t="s">
        <v>306</v>
      </c>
      <c r="M6964" s="75" t="s">
        <v>313</v>
      </c>
      <c r="N6964" s="75" t="s">
        <v>352</v>
      </c>
      <c r="O6964" s="75" t="s">
        <v>315</v>
      </c>
      <c r="P6964" s="76" t="s">
        <v>306</v>
      </c>
      <c r="Q6964" s="216"/>
      <c r="R6964" s="77" t="str">
        <f t="shared" ref="R6964" si="18464">IF(COUNTA(Y6964:DP6967)=0,"01.01.1900",INDEX(Y6964:DP6964,MATCH(R6965,Y6965:DP6965,0)))</f>
        <v>01.01.1900</v>
      </c>
      <c r="S6964" s="78" t="str">
        <f t="shared" ref="S6964" si="18465">IF(COUNTA(Y6964:DP6967)=0,"01.01.1900",MAX(Y6964:DP6964))</f>
        <v>01.01.1900</v>
      </c>
      <c r="T6964" s="79"/>
      <c r="U6964" s="80" t="str">
        <f t="array" ref="U6964">IF(COUNTA(Y6964:DP6967)=0,"01.01.1900",IF(ISERROR(HLOOKUP(U6967,Y6967:DP6967,1,FALSE)),"01.01.1900",INDEX(Y6964:DP6964,MATCH(U6965&amp;U6967,Y6965:DP6965&amp;Y6967:DP6967,0))))</f>
        <v>01.01.1900</v>
      </c>
      <c r="V6964" s="81" t="str">
        <f t="shared" ref="V6964" si="18466">IF(COUNTA(Y6964:DP6967)=0,"01.01.1900",_xlfn.MAXIFS(Y6964:DP6964,Y6967:DP6967,V6967))</f>
        <v>01.01.1900</v>
      </c>
      <c r="W6964" s="82"/>
      <c r="X6964" s="106"/>
    </row>
    <row r="6965" spans="2:26">
      <c r="B6965" s="83"/>
      <c r="C6965" s="84"/>
      <c r="D6965" s="83"/>
      <c r="E6965" s="83"/>
      <c r="F6965" s="83"/>
      <c r="G6965" s="83"/>
      <c r="H6965" s="83"/>
      <c r="I6965" s="83"/>
      <c r="J6965" s="83"/>
      <c r="K6965" s="83"/>
      <c r="L6965" s="83"/>
      <c r="M6965" s="83"/>
      <c r="N6965" s="83"/>
      <c r="O6965" s="83"/>
      <c r="P6965" s="84"/>
      <c r="Q6965" s="217"/>
      <c r="R6965" s="85">
        <f t="shared" ref="R6965" si="18467">IF(COUNTA(Y6964:DP6967)=0,0,MIN(Y6965:DP6965))</f>
        <v>0</v>
      </c>
      <c r="S6965" s="86">
        <f t="shared" ref="S6965" si="18468">IF(COUNTA(Y6964:DP6967)=0,0,HLOOKUP(S6964,Y6964:DP6967,2,FALSE))</f>
        <v>0</v>
      </c>
      <c r="T6965" s="87">
        <f t="shared" ref="T6965" si="18469">IF(COUNTA(Y6964:DP6967)=0,0,AVERAGE(Y6965:DP6965))</f>
        <v>0</v>
      </c>
      <c r="U6965" s="88">
        <f t="shared" ref="U6965" si="18470">IF(COUNTA(Y6964:DP6967)=0,0,_xlfn.MINIFS(Y6965:DP6965,Y6967:DP6967,U6967))</f>
        <v>0</v>
      </c>
      <c r="V6965" s="89">
        <f t="array" ref="V6965">IF(COUNTA(Y6964:DP6967)=0,0,IF(ISERROR(HLOOKUP(V6967,Y6967:DP6967,1,FALSE)),0,INDEX(Y6965:DP6965,MATCH(V6964&amp;V6967,Y6964:DP6964&amp;Y6967:DP6967,0))))</f>
        <v>0</v>
      </c>
      <c r="W6965" s="90">
        <f t="array" ref="W6965">IF(COUNTA(Y6964:DP6967)=0,0,IF(ISERROR(HLOOKUP(W6967,Y6967:DP6967,1,FALSE)),0,AVERAGEIF(Y6967:DP6967,$W6967,Y6965:DP6965)))</f>
        <v>0</v>
      </c>
      <c r="X6965" s="107"/>
    </row>
    <row r="6966" spans="2:26">
      <c r="B6966" s="83"/>
      <c r="C6966" s="84"/>
      <c r="D6966" s="83"/>
      <c r="E6966" s="83"/>
      <c r="F6966" s="83"/>
      <c r="G6966" s="83"/>
      <c r="H6966" s="83"/>
      <c r="I6966" s="83"/>
      <c r="J6966" s="83"/>
      <c r="K6966" s="83"/>
      <c r="L6966" s="83"/>
      <c r="M6966" s="83"/>
      <c r="N6966" s="83"/>
      <c r="O6966" s="83"/>
      <c r="P6966" s="84"/>
      <c r="Q6966" s="217"/>
      <c r="R6966" s="91">
        <f t="shared" ref="R6966" si="18471">IF(COUNTA(Y6964:DP6967)=0,0,HLOOKUP(R6965,Y6965:DP6967,2,FALSE))</f>
        <v>0</v>
      </c>
      <c r="S6966" s="92">
        <f t="shared" ref="S6966" si="18472">IF(COUNTA(Y6964:DP6967)=0,0,HLOOKUP(S6964,Y6964:DP6967,3,FALSE))</f>
        <v>0</v>
      </c>
      <c r="T6966" s="93"/>
      <c r="U6966" s="94">
        <f t="array" ref="U6966">IF(COUNTA(Y6964:DP6967)=0,0,IF(ISERROR(HLOOKUP(U6967,Y6967:DP6967,1,FALSE)),0,INDEX(Y6966:DP6966,MATCH(U6965&amp;U6967,Y6965:DP6965&amp;Y6967:DP6967,0))))</f>
        <v>0</v>
      </c>
      <c r="V6966" s="94">
        <f t="array" ref="V6966">IF(COUNTA(Y6964:DP6967)=0,0,IF(ISERROR(HLOOKUP(V6967,Y6967:DP6967,1,FALSE)),0,INDEX(Y6966:DP6966,MATCH(V6965&amp;V6967,Y6965:DP6965&amp;Y6967:DP6967,0))))</f>
        <v>0</v>
      </c>
      <c r="W6966" s="95"/>
      <c r="X6966" s="108"/>
    </row>
    <row r="6967" spans="2:26" ht="13.9" thickBot="1">
      <c r="B6967" s="96"/>
      <c r="C6967" s="97"/>
      <c r="D6967" s="96"/>
      <c r="E6967" s="96"/>
      <c r="F6967" s="96"/>
      <c r="G6967" s="96"/>
      <c r="H6967" s="96"/>
      <c r="I6967" s="96"/>
      <c r="J6967" s="96"/>
      <c r="K6967" s="96"/>
      <c r="L6967" s="96"/>
      <c r="M6967" s="96"/>
      <c r="N6967" s="96"/>
      <c r="O6967" s="96"/>
      <c r="P6967" s="97"/>
      <c r="Q6967" s="218"/>
      <c r="R6967" s="98" t="str">
        <f t="shared" ref="R6967" si="18473">IF(COUNTA(Y6964:DP6967)=0,"none",HLOOKUP(R6965,Y6965:DP6967,3,FALSE))</f>
        <v>none</v>
      </c>
      <c r="S6967" s="99" t="str">
        <f t="shared" ref="S6967" si="18474">IF(COUNTA(Y6964:DP6967)=0,"none",HLOOKUP(S6964,Y6964:DP6967,4,FALSE))</f>
        <v>none</v>
      </c>
      <c r="T6967" s="100"/>
      <c r="U6967" s="100" t="str">
        <f t="array" ref="U6967">IF(COUNTA(Y6964:DP6967)=0,"none",IF($U$2="WAHR",$W$3,Abfrage!$F$4))</f>
        <v>none</v>
      </c>
      <c r="V6967" s="100" t="str">
        <f t="array" ref="V6967">IF(COUNTA(Y6964:DP6967)=0,"none",IF($U$2="WAHR",$W$3,Abfrage!$F$4))</f>
        <v>none</v>
      </c>
      <c r="W6967" s="100" t="str">
        <f t="array" ref="W6967">IF(COUNTA(Y6964:DP6967)=0,"none",IF($U$2="WAHR",$W$3,Abfrage!$F$4))</f>
        <v>none</v>
      </c>
      <c r="X6967" s="109"/>
    </row>
    <row r="6968" spans="2:26">
      <c r="B6968" s="75" t="s">
        <v>4256</v>
      </c>
      <c r="C6968" s="76">
        <v>1000426817</v>
      </c>
      <c r="D6968" s="75" t="s">
        <v>95</v>
      </c>
      <c r="E6968" s="75" t="s">
        <v>96</v>
      </c>
      <c r="F6968" s="75" t="s">
        <v>97</v>
      </c>
      <c r="G6968" s="75" t="s">
        <v>306</v>
      </c>
      <c r="H6968" s="75" t="e">
        <v>#N/A</v>
      </c>
      <c r="I6968" s="75" t="s">
        <v>41</v>
      </c>
      <c r="J6968" s="75" t="s">
        <v>4257</v>
      </c>
      <c r="K6968" s="75" t="s">
        <v>306</v>
      </c>
      <c r="L6968" s="75" t="s">
        <v>306</v>
      </c>
      <c r="M6968" s="75" t="s">
        <v>313</v>
      </c>
      <c r="N6968" s="75" t="s">
        <v>352</v>
      </c>
      <c r="O6968" s="75" t="s">
        <v>315</v>
      </c>
      <c r="P6968" s="76" t="s">
        <v>306</v>
      </c>
      <c r="Q6968" s="216"/>
      <c r="R6968" s="77" t="str">
        <f t="shared" ref="R6968" si="18475">IF(COUNTA(Y6968:DP6971)=0,"01.01.1900",INDEX(Y6968:DP6968,MATCH(R6969,Y6969:DP6969,0)))</f>
        <v>01.01.1900</v>
      </c>
      <c r="S6968" s="78" t="str">
        <f t="shared" ref="S6968" si="18476">IF(COUNTA(Y6968:DP6971)=0,"01.01.1900",MAX(Y6968:DP6968))</f>
        <v>01.01.1900</v>
      </c>
      <c r="T6968" s="79"/>
      <c r="U6968" s="80" t="str">
        <f t="array" ref="U6968">IF(COUNTA(Y6968:DP6971)=0,"01.01.1900",IF(ISERROR(HLOOKUP(U6971,Y6971:DP6971,1,FALSE)),"01.01.1900",INDEX(Y6968:DP6968,MATCH(U6969&amp;U6971,Y6969:DP6969&amp;Y6971:DP6971,0))))</f>
        <v>01.01.1900</v>
      </c>
      <c r="V6968" s="81" t="str">
        <f t="shared" ref="V6968" si="18477">IF(COUNTA(Y6968:DP6971)=0,"01.01.1900",_xlfn.MAXIFS(Y6968:DP6968,Y6971:DP6971,V6971))</f>
        <v>01.01.1900</v>
      </c>
      <c r="W6968" s="82"/>
      <c r="X6968" s="106"/>
    </row>
    <row r="6969" spans="2:26">
      <c r="B6969" s="83"/>
      <c r="C6969" s="84"/>
      <c r="D6969" s="83"/>
      <c r="E6969" s="83"/>
      <c r="F6969" s="83"/>
      <c r="G6969" s="83"/>
      <c r="H6969" s="83"/>
      <c r="I6969" s="83"/>
      <c r="J6969" s="83"/>
      <c r="K6969" s="83"/>
      <c r="L6969" s="83"/>
      <c r="M6969" s="83"/>
      <c r="N6969" s="83"/>
      <c r="O6969" s="83"/>
      <c r="P6969" s="84"/>
      <c r="Q6969" s="217"/>
      <c r="R6969" s="85">
        <f t="shared" ref="R6969" si="18478">IF(COUNTA(Y6968:DP6971)=0,0,MIN(Y6969:DP6969))</f>
        <v>0</v>
      </c>
      <c r="S6969" s="86">
        <f t="shared" ref="S6969" si="18479">IF(COUNTA(Y6968:DP6971)=0,0,HLOOKUP(S6968,Y6968:DP6971,2,FALSE))</f>
        <v>0</v>
      </c>
      <c r="T6969" s="87">
        <f t="shared" ref="T6969" si="18480">IF(COUNTA(Y6968:DP6971)=0,0,AVERAGE(Y6969:DP6969))</f>
        <v>0</v>
      </c>
      <c r="U6969" s="88">
        <f t="shared" ref="U6969" si="18481">IF(COUNTA(Y6968:DP6971)=0,0,_xlfn.MINIFS(Y6969:DP6969,Y6971:DP6971,U6971))</f>
        <v>0</v>
      </c>
      <c r="V6969" s="89">
        <f t="array" ref="V6969">IF(COUNTA(Y6968:DP6971)=0,0,IF(ISERROR(HLOOKUP(V6971,Y6971:DP6971,1,FALSE)),0,INDEX(Y6969:DP6969,MATCH(V6968&amp;V6971,Y6968:DP6968&amp;Y6971:DP6971,0))))</f>
        <v>0</v>
      </c>
      <c r="W6969" s="90">
        <f t="array" ref="W6969">IF(COUNTA(Y6968:DP6971)=0,0,IF(ISERROR(HLOOKUP(W6971,Y6971:DP6971,1,FALSE)),0,AVERAGEIF(Y6971:DP6971,$W6971,Y6969:DP6969)))</f>
        <v>0</v>
      </c>
      <c r="X6969" s="107"/>
    </row>
    <row r="6970" spans="2:26">
      <c r="B6970" s="83"/>
      <c r="C6970" s="84"/>
      <c r="D6970" s="83"/>
      <c r="E6970" s="83"/>
      <c r="F6970" s="83"/>
      <c r="G6970" s="83"/>
      <c r="H6970" s="83"/>
      <c r="I6970" s="83"/>
      <c r="J6970" s="83"/>
      <c r="K6970" s="83"/>
      <c r="L6970" s="83"/>
      <c r="M6970" s="83"/>
      <c r="N6970" s="83"/>
      <c r="O6970" s="83"/>
      <c r="P6970" s="84"/>
      <c r="Q6970" s="217"/>
      <c r="R6970" s="91">
        <f t="shared" ref="R6970" si="18482">IF(COUNTA(Y6968:DP6971)=0,0,HLOOKUP(R6969,Y6969:DP6971,2,FALSE))</f>
        <v>0</v>
      </c>
      <c r="S6970" s="92">
        <f t="shared" ref="S6970" si="18483">IF(COUNTA(Y6968:DP6971)=0,0,HLOOKUP(S6968,Y6968:DP6971,3,FALSE))</f>
        <v>0</v>
      </c>
      <c r="T6970" s="93"/>
      <c r="U6970" s="94">
        <f t="array" ref="U6970">IF(COUNTA(Y6968:DP6971)=0,0,IF(ISERROR(HLOOKUP(U6971,Y6971:DP6971,1,FALSE)),0,INDEX(Y6970:DP6970,MATCH(U6969&amp;U6971,Y6969:DP6969&amp;Y6971:DP6971,0))))</f>
        <v>0</v>
      </c>
      <c r="V6970" s="94">
        <f t="array" ref="V6970">IF(COUNTA(Y6968:DP6971)=0,0,IF(ISERROR(HLOOKUP(V6971,Y6971:DP6971,1,FALSE)),0,INDEX(Y6970:DP6970,MATCH(V6969&amp;V6971,Y6969:DP6969&amp;Y6971:DP6971,0))))</f>
        <v>0</v>
      </c>
      <c r="W6970" s="95"/>
      <c r="X6970" s="108"/>
    </row>
    <row r="6971" spans="2:26" ht="13.9" thickBot="1">
      <c r="B6971" s="96"/>
      <c r="C6971" s="97"/>
      <c r="D6971" s="96"/>
      <c r="E6971" s="96"/>
      <c r="F6971" s="96"/>
      <c r="G6971" s="96"/>
      <c r="H6971" s="96"/>
      <c r="I6971" s="96"/>
      <c r="J6971" s="96"/>
      <c r="K6971" s="96"/>
      <c r="L6971" s="96"/>
      <c r="M6971" s="96"/>
      <c r="N6971" s="96"/>
      <c r="O6971" s="96"/>
      <c r="P6971" s="97"/>
      <c r="Q6971" s="218"/>
      <c r="R6971" s="98" t="str">
        <f t="shared" ref="R6971" si="18484">IF(COUNTA(Y6968:DP6971)=0,"none",HLOOKUP(R6969,Y6969:DP6971,3,FALSE))</f>
        <v>none</v>
      </c>
      <c r="S6971" s="99" t="str">
        <f t="shared" ref="S6971" si="18485">IF(COUNTA(Y6968:DP6971)=0,"none",HLOOKUP(S6968,Y6968:DP6971,4,FALSE))</f>
        <v>none</v>
      </c>
      <c r="T6971" s="100"/>
      <c r="U6971" s="100" t="str">
        <f t="array" ref="U6971">IF(COUNTA(Y6968:DP6971)=0,"none",IF($U$2="WAHR",$W$3,Abfrage!$F$4))</f>
        <v>none</v>
      </c>
      <c r="V6971" s="100" t="str">
        <f t="array" ref="V6971">IF(COUNTA(Y6968:DP6971)=0,"none",IF($U$2="WAHR",$W$3,Abfrage!$F$4))</f>
        <v>none</v>
      </c>
      <c r="W6971" s="100" t="str">
        <f t="array" ref="W6971">IF(COUNTA(Y6968:DP6971)=0,"none",IF($U$2="WAHR",$W$3,Abfrage!$F$4))</f>
        <v>none</v>
      </c>
      <c r="X6971" s="109"/>
    </row>
    <row r="6972" spans="2:26">
      <c r="B6972" s="75" t="s">
        <v>4258</v>
      </c>
      <c r="C6972" s="76">
        <v>1000433585</v>
      </c>
      <c r="D6972" s="75" t="s">
        <v>95</v>
      </c>
      <c r="E6972" s="75" t="s">
        <v>148</v>
      </c>
      <c r="F6972" s="75" t="s">
        <v>175</v>
      </c>
      <c r="G6972" s="75" t="s">
        <v>306</v>
      </c>
      <c r="H6972" s="75" t="e">
        <v>#N/A</v>
      </c>
      <c r="I6972" s="75" t="s">
        <v>2472</v>
      </c>
      <c r="J6972" s="75" t="s">
        <v>4259</v>
      </c>
      <c r="K6972" s="75" t="s">
        <v>1136</v>
      </c>
      <c r="L6972" s="75" t="s">
        <v>808</v>
      </c>
      <c r="M6972" s="75" t="s">
        <v>313</v>
      </c>
      <c r="N6972" s="75" t="s">
        <v>327</v>
      </c>
      <c r="O6972" s="75" t="s">
        <v>306</v>
      </c>
      <c r="P6972" s="76" t="s">
        <v>306</v>
      </c>
      <c r="Q6972" s="216"/>
      <c r="R6972" s="77" t="str">
        <f t="shared" ref="R6972" si="18486">IF(COUNTA(Y6972:DP6975)=0,"01.01.1900",INDEX(Y6972:DP6972,MATCH(R6973,Y6973:DP6973,0)))</f>
        <v>01.01.1900</v>
      </c>
      <c r="S6972" s="78" t="str">
        <f t="shared" ref="S6972" si="18487">IF(COUNTA(Y6972:DP6975)=0,"01.01.1900",MAX(Y6972:DP6972))</f>
        <v>01.01.1900</v>
      </c>
      <c r="T6972" s="79"/>
      <c r="U6972" s="80" t="str">
        <f t="array" ref="U6972">IF(COUNTA(Y6972:DP6975)=0,"01.01.1900",IF(ISERROR(HLOOKUP(U6975,Y6975:DP6975,1,FALSE)),"01.01.1900",INDEX(Y6972:DP6972,MATCH(U6973&amp;U6975,Y6973:DP6973&amp;Y6975:DP6975,0))))</f>
        <v>01.01.1900</v>
      </c>
      <c r="V6972" s="81" t="str">
        <f t="shared" ref="V6972" si="18488">IF(COUNTA(Y6972:DP6975)=0,"01.01.1900",_xlfn.MAXIFS(Y6972:DP6972,Y6975:DP6975,V6975))</f>
        <v>01.01.1900</v>
      </c>
      <c r="W6972" s="82"/>
      <c r="X6972" s="106"/>
    </row>
    <row r="6973" spans="2:26">
      <c r="B6973" s="83"/>
      <c r="C6973" s="84"/>
      <c r="D6973" s="83"/>
      <c r="E6973" s="83"/>
      <c r="F6973" s="83"/>
      <c r="G6973" s="83"/>
      <c r="H6973" s="83"/>
      <c r="I6973" s="83"/>
      <c r="J6973" s="83"/>
      <c r="K6973" s="83"/>
      <c r="L6973" s="83"/>
      <c r="M6973" s="83"/>
      <c r="N6973" s="83"/>
      <c r="O6973" s="83"/>
      <c r="P6973" s="84"/>
      <c r="Q6973" s="217"/>
      <c r="R6973" s="85">
        <f t="shared" ref="R6973" si="18489">IF(COUNTA(Y6972:DP6975)=0,0,MIN(Y6973:DP6973))</f>
        <v>0</v>
      </c>
      <c r="S6973" s="86">
        <f t="shared" ref="S6973" si="18490">IF(COUNTA(Y6972:DP6975)=0,0,HLOOKUP(S6972,Y6972:DP6975,2,FALSE))</f>
        <v>0</v>
      </c>
      <c r="T6973" s="87">
        <f t="shared" ref="T6973" si="18491">IF(COUNTA(Y6972:DP6975)=0,0,AVERAGE(Y6973:DP6973))</f>
        <v>0</v>
      </c>
      <c r="U6973" s="88">
        <f t="shared" ref="U6973" si="18492">IF(COUNTA(Y6972:DP6975)=0,0,_xlfn.MINIFS(Y6973:DP6973,Y6975:DP6975,U6975))</f>
        <v>0</v>
      </c>
      <c r="V6973" s="89">
        <f t="array" ref="V6973">IF(COUNTA(Y6972:DP6975)=0,0,IF(ISERROR(HLOOKUP(V6975,Y6975:DP6975,1,FALSE)),0,INDEX(Y6973:DP6973,MATCH(V6972&amp;V6975,Y6972:DP6972&amp;Y6975:DP6975,0))))</f>
        <v>0</v>
      </c>
      <c r="W6973" s="90">
        <f t="array" ref="W6973">IF(COUNTA(Y6972:DP6975)=0,0,IF(ISERROR(HLOOKUP(W6975,Y6975:DP6975,1,FALSE)),0,AVERAGEIF(Y6975:DP6975,$W6975,Y6973:DP6973)))</f>
        <v>0</v>
      </c>
      <c r="X6973" s="107"/>
    </row>
    <row r="6974" spans="2:26">
      <c r="B6974" s="83"/>
      <c r="C6974" s="84"/>
      <c r="D6974" s="83"/>
      <c r="E6974" s="83"/>
      <c r="F6974" s="83"/>
      <c r="G6974" s="83"/>
      <c r="H6974" s="83"/>
      <c r="I6974" s="83"/>
      <c r="J6974" s="83"/>
      <c r="K6974" s="83"/>
      <c r="L6974" s="83"/>
      <c r="M6974" s="83"/>
      <c r="N6974" s="83"/>
      <c r="O6974" s="83"/>
      <c r="P6974" s="84"/>
      <c r="Q6974" s="217"/>
      <c r="R6974" s="91">
        <f t="shared" ref="R6974" si="18493">IF(COUNTA(Y6972:DP6975)=0,0,HLOOKUP(R6973,Y6973:DP6975,2,FALSE))</f>
        <v>0</v>
      </c>
      <c r="S6974" s="92">
        <f t="shared" ref="S6974" si="18494">IF(COUNTA(Y6972:DP6975)=0,0,HLOOKUP(S6972,Y6972:DP6975,3,FALSE))</f>
        <v>0</v>
      </c>
      <c r="T6974" s="93"/>
      <c r="U6974" s="94">
        <f t="array" ref="U6974">IF(COUNTA(Y6972:DP6975)=0,0,IF(ISERROR(HLOOKUP(U6975,Y6975:DP6975,1,FALSE)),0,INDEX(Y6974:DP6974,MATCH(U6973&amp;U6975,Y6973:DP6973&amp;Y6975:DP6975,0))))</f>
        <v>0</v>
      </c>
      <c r="V6974" s="94">
        <f t="array" ref="V6974">IF(COUNTA(Y6972:DP6975)=0,0,IF(ISERROR(HLOOKUP(V6975,Y6975:DP6975,1,FALSE)),0,INDEX(Y6974:DP6974,MATCH(V6973&amp;V6975,Y6973:DP6973&amp;Y6975:DP6975,0))))</f>
        <v>0</v>
      </c>
      <c r="W6974" s="95"/>
      <c r="X6974" s="108"/>
    </row>
    <row r="6975" spans="2:26" ht="13.9" thickBot="1">
      <c r="B6975" s="96"/>
      <c r="C6975" s="97"/>
      <c r="D6975" s="96"/>
      <c r="E6975" s="96"/>
      <c r="F6975" s="96"/>
      <c r="G6975" s="96"/>
      <c r="H6975" s="96"/>
      <c r="I6975" s="96"/>
      <c r="J6975" s="96"/>
      <c r="K6975" s="96"/>
      <c r="L6975" s="96"/>
      <c r="M6975" s="96"/>
      <c r="N6975" s="96"/>
      <c r="O6975" s="96"/>
      <c r="P6975" s="97"/>
      <c r="Q6975" s="218"/>
      <c r="R6975" s="98" t="str">
        <f t="shared" ref="R6975" si="18495">IF(COUNTA(Y6972:DP6975)=0,"none",HLOOKUP(R6973,Y6973:DP6975,3,FALSE))</f>
        <v>none</v>
      </c>
      <c r="S6975" s="99" t="str">
        <f t="shared" ref="S6975" si="18496">IF(COUNTA(Y6972:DP6975)=0,"none",HLOOKUP(S6972,Y6972:DP6975,4,FALSE))</f>
        <v>none</v>
      </c>
      <c r="T6975" s="100"/>
      <c r="U6975" s="100" t="str">
        <f t="array" ref="U6975">IF(COUNTA(Y6972:DP6975)=0,"none",IF($U$2="WAHR",$W$3,Abfrage!$F$4))</f>
        <v>none</v>
      </c>
      <c r="V6975" s="100" t="str">
        <f t="array" ref="V6975">IF(COUNTA(Y6972:DP6975)=0,"none",IF($U$2="WAHR",$W$3,Abfrage!$F$4))</f>
        <v>none</v>
      </c>
      <c r="W6975" s="100" t="str">
        <f t="array" ref="W6975">IF(COUNTA(Y6972:DP6975)=0,"none",IF($U$2="WAHR",$W$3,Abfrage!$F$4))</f>
        <v>none</v>
      </c>
      <c r="X6975" s="109"/>
    </row>
    <row r="6976" spans="2:26">
      <c r="B6976" s="75" t="s">
        <v>4260</v>
      </c>
      <c r="C6976" s="76">
        <v>1000433588</v>
      </c>
      <c r="D6976" s="75" t="s">
        <v>95</v>
      </c>
      <c r="E6976" s="75" t="s">
        <v>148</v>
      </c>
      <c r="F6976" s="75" t="s">
        <v>96</v>
      </c>
      <c r="G6976" s="75" t="s">
        <v>306</v>
      </c>
      <c r="H6976" s="75" t="e">
        <v>#N/A</v>
      </c>
      <c r="I6976" s="75" t="s">
        <v>2472</v>
      </c>
      <c r="J6976" s="75" t="s">
        <v>4261</v>
      </c>
      <c r="K6976" s="75" t="s">
        <v>325</v>
      </c>
      <c r="L6976" s="75" t="s">
        <v>325</v>
      </c>
      <c r="M6976" s="75" t="s">
        <v>313</v>
      </c>
      <c r="N6976" s="75" t="s">
        <v>327</v>
      </c>
      <c r="O6976" s="75" t="s">
        <v>306</v>
      </c>
      <c r="P6976" s="76" t="s">
        <v>306</v>
      </c>
      <c r="Q6976" s="216"/>
      <c r="R6976" s="77" t="str">
        <f t="shared" ref="R6976" si="18497">IF(COUNTA(Y6976:DP6979)=0,"01.01.1900",INDEX(Y6976:DP6976,MATCH(R6977,Y6977:DP6977,0)))</f>
        <v>01.01.1900</v>
      </c>
      <c r="S6976" s="78" t="str">
        <f t="shared" ref="S6976" si="18498">IF(COUNTA(Y6976:DP6979)=0,"01.01.1900",MAX(Y6976:DP6976))</f>
        <v>01.01.1900</v>
      </c>
      <c r="T6976" s="79"/>
      <c r="U6976" s="80" t="str">
        <f t="array" ref="U6976">IF(COUNTA(Y6976:DP6979)=0,"01.01.1900",IF(ISERROR(HLOOKUP(U6979,Y6979:DP6979,1,FALSE)),"01.01.1900",INDEX(Y6976:DP6976,MATCH(U6977&amp;U6979,Y6977:DP6977&amp;Y6979:DP6979,0))))</f>
        <v>01.01.1900</v>
      </c>
      <c r="V6976" s="81" t="str">
        <f t="shared" ref="V6976" si="18499">IF(COUNTA(Y6976:DP6979)=0,"01.01.1900",_xlfn.MAXIFS(Y6976:DP6976,Y6979:DP6979,V6979))</f>
        <v>01.01.1900</v>
      </c>
      <c r="W6976" s="82"/>
      <c r="X6976" s="106"/>
    </row>
    <row r="6977" spans="2:25">
      <c r="B6977" s="83"/>
      <c r="C6977" s="84"/>
      <c r="D6977" s="83"/>
      <c r="E6977" s="83"/>
      <c r="F6977" s="83"/>
      <c r="G6977" s="83"/>
      <c r="H6977" s="83"/>
      <c r="I6977" s="83"/>
      <c r="J6977" s="83"/>
      <c r="K6977" s="83"/>
      <c r="L6977" s="83"/>
      <c r="M6977" s="83"/>
      <c r="N6977" s="83"/>
      <c r="O6977" s="83"/>
      <c r="P6977" s="84"/>
      <c r="Q6977" s="217"/>
      <c r="R6977" s="85">
        <f t="shared" ref="R6977" si="18500">IF(COUNTA(Y6976:DP6979)=0,0,MIN(Y6977:DP6977))</f>
        <v>0</v>
      </c>
      <c r="S6977" s="86">
        <f t="shared" ref="S6977" si="18501">IF(COUNTA(Y6976:DP6979)=0,0,HLOOKUP(S6976,Y6976:DP6979,2,FALSE))</f>
        <v>0</v>
      </c>
      <c r="T6977" s="87">
        <f t="shared" ref="T6977" si="18502">IF(COUNTA(Y6976:DP6979)=0,0,AVERAGE(Y6977:DP6977))</f>
        <v>0</v>
      </c>
      <c r="U6977" s="88">
        <f t="shared" ref="U6977" si="18503">IF(COUNTA(Y6976:DP6979)=0,0,_xlfn.MINIFS(Y6977:DP6977,Y6979:DP6979,U6979))</f>
        <v>0</v>
      </c>
      <c r="V6977" s="89">
        <f t="array" ref="V6977">IF(COUNTA(Y6976:DP6979)=0,0,IF(ISERROR(HLOOKUP(V6979,Y6979:DP6979,1,FALSE)),0,INDEX(Y6977:DP6977,MATCH(V6976&amp;V6979,Y6976:DP6976&amp;Y6979:DP6979,0))))</f>
        <v>0</v>
      </c>
      <c r="W6977" s="90">
        <f t="array" ref="W6977">IF(COUNTA(Y6976:DP6979)=0,0,IF(ISERROR(HLOOKUP(W6979,Y6979:DP6979,1,FALSE)),0,AVERAGEIF(Y6979:DP6979,$W6979,Y6977:DP6977)))</f>
        <v>0</v>
      </c>
      <c r="X6977" s="107"/>
    </row>
    <row r="6978" spans="2:25">
      <c r="B6978" s="83"/>
      <c r="C6978" s="84"/>
      <c r="D6978" s="83"/>
      <c r="E6978" s="83"/>
      <c r="F6978" s="83"/>
      <c r="G6978" s="83"/>
      <c r="H6978" s="83"/>
      <c r="I6978" s="83"/>
      <c r="J6978" s="83"/>
      <c r="K6978" s="83"/>
      <c r="L6978" s="83"/>
      <c r="M6978" s="83"/>
      <c r="N6978" s="83"/>
      <c r="O6978" s="83"/>
      <c r="P6978" s="84"/>
      <c r="Q6978" s="217"/>
      <c r="R6978" s="91">
        <f t="shared" ref="R6978" si="18504">IF(COUNTA(Y6976:DP6979)=0,0,HLOOKUP(R6977,Y6977:DP6979,2,FALSE))</f>
        <v>0</v>
      </c>
      <c r="S6978" s="92">
        <f t="shared" ref="S6978" si="18505">IF(COUNTA(Y6976:DP6979)=0,0,HLOOKUP(S6976,Y6976:DP6979,3,FALSE))</f>
        <v>0</v>
      </c>
      <c r="T6978" s="93"/>
      <c r="U6978" s="94">
        <f t="array" ref="U6978">IF(COUNTA(Y6976:DP6979)=0,0,IF(ISERROR(HLOOKUP(U6979,Y6979:DP6979,1,FALSE)),0,INDEX(Y6978:DP6978,MATCH(U6977&amp;U6979,Y6977:DP6977&amp;Y6979:DP6979,0))))</f>
        <v>0</v>
      </c>
      <c r="V6978" s="94">
        <f t="array" ref="V6978">IF(COUNTA(Y6976:DP6979)=0,0,IF(ISERROR(HLOOKUP(V6979,Y6979:DP6979,1,FALSE)),0,INDEX(Y6978:DP6978,MATCH(V6977&amp;V6979,Y6977:DP6977&amp;Y6979:DP6979,0))))</f>
        <v>0</v>
      </c>
      <c r="W6978" s="95"/>
      <c r="X6978" s="108"/>
    </row>
    <row r="6979" spans="2:25" ht="13.9" thickBot="1">
      <c r="B6979" s="96"/>
      <c r="C6979" s="97"/>
      <c r="D6979" s="96"/>
      <c r="E6979" s="96"/>
      <c r="F6979" s="96"/>
      <c r="G6979" s="96"/>
      <c r="H6979" s="96"/>
      <c r="I6979" s="96"/>
      <c r="J6979" s="96"/>
      <c r="K6979" s="96"/>
      <c r="L6979" s="96"/>
      <c r="M6979" s="96"/>
      <c r="N6979" s="96"/>
      <c r="O6979" s="96"/>
      <c r="P6979" s="97"/>
      <c r="Q6979" s="218"/>
      <c r="R6979" s="98" t="str">
        <f t="shared" ref="R6979" si="18506">IF(COUNTA(Y6976:DP6979)=0,"none",HLOOKUP(R6977,Y6977:DP6979,3,FALSE))</f>
        <v>none</v>
      </c>
      <c r="S6979" s="99" t="str">
        <f t="shared" ref="S6979" si="18507">IF(COUNTA(Y6976:DP6979)=0,"none",HLOOKUP(S6976,Y6976:DP6979,4,FALSE))</f>
        <v>none</v>
      </c>
      <c r="T6979" s="100"/>
      <c r="U6979" s="100" t="str">
        <f t="array" ref="U6979">IF(COUNTA(Y6976:DP6979)=0,"none",IF($U$2="WAHR",$W$3,Abfrage!$F$4))</f>
        <v>none</v>
      </c>
      <c r="V6979" s="100" t="str">
        <f t="array" ref="V6979">IF(COUNTA(Y6976:DP6979)=0,"none",IF($U$2="WAHR",$W$3,Abfrage!$F$4))</f>
        <v>none</v>
      </c>
      <c r="W6979" s="100" t="str">
        <f t="array" ref="W6979">IF(COUNTA(Y6976:DP6979)=0,"none",IF($U$2="WAHR",$W$3,Abfrage!$F$4))</f>
        <v>none</v>
      </c>
      <c r="X6979" s="109"/>
    </row>
    <row r="6980" spans="2:25">
      <c r="B6980" s="75" t="s">
        <v>4262</v>
      </c>
      <c r="C6980" s="76">
        <v>1000428212</v>
      </c>
      <c r="D6980" s="75" t="s">
        <v>95</v>
      </c>
      <c r="E6980" s="75" t="s">
        <v>148</v>
      </c>
      <c r="F6980" s="75" t="s">
        <v>2271</v>
      </c>
      <c r="G6980" s="75" t="s">
        <v>4263</v>
      </c>
      <c r="H6980" s="75" t="e">
        <v>#N/A</v>
      </c>
      <c r="I6980" s="75" t="s">
        <v>4264</v>
      </c>
      <c r="J6980" s="75" t="s">
        <v>4265</v>
      </c>
      <c r="K6980" s="75" t="s">
        <v>808</v>
      </c>
      <c r="L6980" s="75" t="s">
        <v>808</v>
      </c>
      <c r="M6980" s="75" t="s">
        <v>313</v>
      </c>
      <c r="N6980" s="75" t="s">
        <v>327</v>
      </c>
      <c r="O6980" s="75" t="s">
        <v>306</v>
      </c>
      <c r="P6980" s="76" t="s">
        <v>306</v>
      </c>
      <c r="Q6980" s="216"/>
      <c r="R6980" s="77" t="str">
        <f t="shared" ref="R6980" si="18508">IF(COUNTA(Y6980:DP6983)=0,"01.01.1900",INDEX(Y6980:DP6980,MATCH(R6981,Y6981:DP6981,0)))</f>
        <v>01.01.1900</v>
      </c>
      <c r="S6980" s="78" t="str">
        <f t="shared" ref="S6980" si="18509">IF(COUNTA(Y6980:DP6983)=0,"01.01.1900",MAX(Y6980:DP6980))</f>
        <v>01.01.1900</v>
      </c>
      <c r="T6980" s="79"/>
      <c r="U6980" s="80" t="str">
        <f t="array" ref="U6980">IF(COUNTA(Y6980:DP6983)=0,"01.01.1900",IF(ISERROR(HLOOKUP(U6983,Y6983:DP6983,1,FALSE)),"01.01.1900",INDEX(Y6980:DP6980,MATCH(U6981&amp;U6983,Y6981:DP6981&amp;Y6983:DP6983,0))))</f>
        <v>01.01.1900</v>
      </c>
      <c r="V6980" s="81" t="str">
        <f t="shared" ref="V6980" si="18510">IF(COUNTA(Y6980:DP6983)=0,"01.01.1900",_xlfn.MAXIFS(Y6980:DP6980,Y6983:DP6983,V6983))</f>
        <v>01.01.1900</v>
      </c>
      <c r="W6980" s="82"/>
      <c r="X6980" s="106"/>
    </row>
    <row r="6981" spans="2:25">
      <c r="B6981" s="83"/>
      <c r="C6981" s="84"/>
      <c r="D6981" s="83"/>
      <c r="E6981" s="83"/>
      <c r="F6981" s="83"/>
      <c r="G6981" s="83"/>
      <c r="H6981" s="83"/>
      <c r="I6981" s="83"/>
      <c r="J6981" s="83"/>
      <c r="K6981" s="83"/>
      <c r="L6981" s="83"/>
      <c r="M6981" s="83"/>
      <c r="N6981" s="83"/>
      <c r="O6981" s="83"/>
      <c r="P6981" s="84"/>
      <c r="Q6981" s="217"/>
      <c r="R6981" s="85">
        <f t="shared" ref="R6981" si="18511">IF(COUNTA(Y6980:DP6983)=0,0,MIN(Y6981:DP6981))</f>
        <v>0</v>
      </c>
      <c r="S6981" s="86">
        <f t="shared" ref="S6981" si="18512">IF(COUNTA(Y6980:DP6983)=0,0,HLOOKUP(S6980,Y6980:DP6983,2,FALSE))</f>
        <v>0</v>
      </c>
      <c r="T6981" s="87">
        <f t="shared" ref="T6981" si="18513">IF(COUNTA(Y6980:DP6983)=0,0,AVERAGE(Y6981:DP6981))</f>
        <v>0</v>
      </c>
      <c r="U6981" s="88">
        <f t="shared" ref="U6981" si="18514">IF(COUNTA(Y6980:DP6983)=0,0,_xlfn.MINIFS(Y6981:DP6981,Y6983:DP6983,U6983))</f>
        <v>0</v>
      </c>
      <c r="V6981" s="89">
        <f t="array" ref="V6981">IF(COUNTA(Y6980:DP6983)=0,0,IF(ISERROR(HLOOKUP(V6983,Y6983:DP6983,1,FALSE)),0,INDEX(Y6981:DP6981,MATCH(V6980&amp;V6983,Y6980:DP6980&amp;Y6983:DP6983,0))))</f>
        <v>0</v>
      </c>
      <c r="W6981" s="90">
        <f t="array" ref="W6981">IF(COUNTA(Y6980:DP6983)=0,0,IF(ISERROR(HLOOKUP(W6983,Y6983:DP6983,1,FALSE)),0,AVERAGEIF(Y6983:DP6983,$W6983,Y6981:DP6981)))</f>
        <v>0</v>
      </c>
      <c r="X6981" s="107"/>
    </row>
    <row r="6982" spans="2:25">
      <c r="B6982" s="83"/>
      <c r="C6982" s="84"/>
      <c r="D6982" s="83"/>
      <c r="E6982" s="83"/>
      <c r="F6982" s="83"/>
      <c r="G6982" s="83"/>
      <c r="H6982" s="83"/>
      <c r="I6982" s="83"/>
      <c r="J6982" s="83"/>
      <c r="K6982" s="83"/>
      <c r="L6982" s="83"/>
      <c r="M6982" s="83"/>
      <c r="N6982" s="83"/>
      <c r="O6982" s="83"/>
      <c r="P6982" s="84"/>
      <c r="Q6982" s="217"/>
      <c r="R6982" s="91">
        <f t="shared" ref="R6982" si="18515">IF(COUNTA(Y6980:DP6983)=0,0,HLOOKUP(R6981,Y6981:DP6983,2,FALSE))</f>
        <v>0</v>
      </c>
      <c r="S6982" s="92">
        <f t="shared" ref="S6982" si="18516">IF(COUNTA(Y6980:DP6983)=0,0,HLOOKUP(S6980,Y6980:DP6983,3,FALSE))</f>
        <v>0</v>
      </c>
      <c r="T6982" s="93"/>
      <c r="U6982" s="94">
        <f t="array" ref="U6982">IF(COUNTA(Y6980:DP6983)=0,0,IF(ISERROR(HLOOKUP(U6983,Y6983:DP6983,1,FALSE)),0,INDEX(Y6982:DP6982,MATCH(U6981&amp;U6983,Y6981:DP6981&amp;Y6983:DP6983,0))))</f>
        <v>0</v>
      </c>
      <c r="V6982" s="94">
        <f t="array" ref="V6982">IF(COUNTA(Y6980:DP6983)=0,0,IF(ISERROR(HLOOKUP(V6983,Y6983:DP6983,1,FALSE)),0,INDEX(Y6982:DP6982,MATCH(V6981&amp;V6983,Y6981:DP6981&amp;Y6983:DP6983,0))))</f>
        <v>0</v>
      </c>
      <c r="W6982" s="95"/>
      <c r="X6982" s="108"/>
    </row>
    <row r="6983" spans="2:25" ht="13.9" thickBot="1">
      <c r="B6983" s="96"/>
      <c r="C6983" s="97"/>
      <c r="D6983" s="96"/>
      <c r="E6983" s="96"/>
      <c r="F6983" s="96"/>
      <c r="G6983" s="96"/>
      <c r="H6983" s="96"/>
      <c r="I6983" s="96"/>
      <c r="J6983" s="96"/>
      <c r="K6983" s="96"/>
      <c r="L6983" s="96"/>
      <c r="M6983" s="96"/>
      <c r="N6983" s="96"/>
      <c r="O6983" s="96"/>
      <c r="P6983" s="97"/>
      <c r="Q6983" s="218"/>
      <c r="R6983" s="98" t="str">
        <f t="shared" ref="R6983" si="18517">IF(COUNTA(Y6980:DP6983)=0,"none",HLOOKUP(R6981,Y6981:DP6983,3,FALSE))</f>
        <v>none</v>
      </c>
      <c r="S6983" s="99" t="str">
        <f t="shared" ref="S6983" si="18518">IF(COUNTA(Y6980:DP6983)=0,"none",HLOOKUP(S6980,Y6980:DP6983,4,FALSE))</f>
        <v>none</v>
      </c>
      <c r="T6983" s="100"/>
      <c r="U6983" s="100" t="str">
        <f t="array" ref="U6983">IF(COUNTA(Y6980:DP6983)=0,"none",IF($U$2="WAHR",$W$3,Abfrage!$F$4))</f>
        <v>none</v>
      </c>
      <c r="V6983" s="100" t="str">
        <f t="array" ref="V6983">IF(COUNTA(Y6980:DP6983)=0,"none",IF($U$2="WAHR",$W$3,Abfrage!$F$4))</f>
        <v>none</v>
      </c>
      <c r="W6983" s="100" t="str">
        <f t="array" ref="W6983">IF(COUNTA(Y6980:DP6983)=0,"none",IF($U$2="WAHR",$W$3,Abfrage!$F$4))</f>
        <v>none</v>
      </c>
      <c r="X6983" s="109"/>
    </row>
    <row r="6984" spans="2:25">
      <c r="B6984" s="75" t="s">
        <v>4266</v>
      </c>
      <c r="C6984" s="76">
        <v>1000428214</v>
      </c>
      <c r="D6984" s="75" t="s">
        <v>95</v>
      </c>
      <c r="E6984" s="75" t="s">
        <v>148</v>
      </c>
      <c r="F6984" s="75" t="s">
        <v>2271</v>
      </c>
      <c r="G6984" s="75" t="s">
        <v>2400</v>
      </c>
      <c r="H6984" s="75" t="e">
        <v>#N/A</v>
      </c>
      <c r="I6984" s="75" t="s">
        <v>155</v>
      </c>
      <c r="J6984" s="75" t="s">
        <v>4267</v>
      </c>
      <c r="K6984" s="75" t="s">
        <v>900</v>
      </c>
      <c r="L6984" s="75" t="s">
        <v>900</v>
      </c>
      <c r="M6984" s="75" t="s">
        <v>313</v>
      </c>
      <c r="N6984" s="75" t="s">
        <v>327</v>
      </c>
      <c r="O6984" s="75" t="s">
        <v>306</v>
      </c>
      <c r="P6984" s="76" t="s">
        <v>306</v>
      </c>
      <c r="Q6984" s="216"/>
      <c r="R6984" s="77" t="str">
        <f t="shared" ref="R6984" si="18519">IF(COUNTA(Y6984:DP6987)=0,"01.01.1900",INDEX(Y6984:DP6984,MATCH(R6985,Y6985:DP6985,0)))</f>
        <v>01.01.1900</v>
      </c>
      <c r="S6984" s="78" t="str">
        <f t="shared" ref="S6984" si="18520">IF(COUNTA(Y6984:DP6987)=0,"01.01.1900",MAX(Y6984:DP6984))</f>
        <v>01.01.1900</v>
      </c>
      <c r="T6984" s="79"/>
      <c r="U6984" s="80" t="str">
        <f t="array" ref="U6984">IF(COUNTA(Y6984:DP6987)=0,"01.01.1900",IF(ISERROR(HLOOKUP(U6987,Y6987:DP6987,1,FALSE)),"01.01.1900",INDEX(Y6984:DP6984,MATCH(U6985&amp;U6987,Y6985:DP6985&amp;Y6987:DP6987,0))))</f>
        <v>01.01.1900</v>
      </c>
      <c r="V6984" s="81" t="str">
        <f t="shared" ref="V6984" si="18521">IF(COUNTA(Y6984:DP6987)=0,"01.01.1900",_xlfn.MAXIFS(Y6984:DP6984,Y6987:DP6987,V6987))</f>
        <v>01.01.1900</v>
      </c>
      <c r="W6984" s="82"/>
      <c r="X6984" s="106"/>
    </row>
    <row r="6985" spans="2:25">
      <c r="B6985" s="83"/>
      <c r="C6985" s="84"/>
      <c r="D6985" s="83"/>
      <c r="E6985" s="83"/>
      <c r="F6985" s="83"/>
      <c r="G6985" s="83"/>
      <c r="H6985" s="83"/>
      <c r="I6985" s="83"/>
      <c r="J6985" s="83"/>
      <c r="K6985" s="83"/>
      <c r="L6985" s="83"/>
      <c r="M6985" s="83"/>
      <c r="N6985" s="83"/>
      <c r="O6985" s="83"/>
      <c r="P6985" s="84"/>
      <c r="Q6985" s="217"/>
      <c r="R6985" s="85">
        <f t="shared" ref="R6985" si="18522">IF(COUNTA(Y6984:DP6987)=0,0,MIN(Y6985:DP6985))</f>
        <v>0</v>
      </c>
      <c r="S6985" s="86">
        <f t="shared" ref="S6985" si="18523">IF(COUNTA(Y6984:DP6987)=0,0,HLOOKUP(S6984,Y6984:DP6987,2,FALSE))</f>
        <v>0</v>
      </c>
      <c r="T6985" s="87">
        <f t="shared" ref="T6985" si="18524">IF(COUNTA(Y6984:DP6987)=0,0,AVERAGE(Y6985:DP6985))</f>
        <v>0</v>
      </c>
      <c r="U6985" s="88">
        <f t="shared" ref="U6985" si="18525">IF(COUNTA(Y6984:DP6987)=0,0,_xlfn.MINIFS(Y6985:DP6985,Y6987:DP6987,U6987))</f>
        <v>0</v>
      </c>
      <c r="V6985" s="89">
        <f t="array" ref="V6985">IF(COUNTA(Y6984:DP6987)=0,0,IF(ISERROR(HLOOKUP(V6987,Y6987:DP6987,1,FALSE)),0,INDEX(Y6985:DP6985,MATCH(V6984&amp;V6987,Y6984:DP6984&amp;Y6987:DP6987,0))))</f>
        <v>0</v>
      </c>
      <c r="W6985" s="90">
        <f t="array" ref="W6985">IF(COUNTA(Y6984:DP6987)=0,0,IF(ISERROR(HLOOKUP(W6987,Y6987:DP6987,1,FALSE)),0,AVERAGEIF(Y6987:DP6987,$W6987,Y6985:DP6985)))</f>
        <v>0</v>
      </c>
      <c r="X6985" s="107"/>
    </row>
    <row r="6986" spans="2:25">
      <c r="B6986" s="83"/>
      <c r="C6986" s="84"/>
      <c r="D6986" s="83"/>
      <c r="E6986" s="83"/>
      <c r="F6986" s="83"/>
      <c r="G6986" s="83"/>
      <c r="H6986" s="83"/>
      <c r="I6986" s="83"/>
      <c r="J6986" s="83"/>
      <c r="K6986" s="83"/>
      <c r="L6986" s="83"/>
      <c r="M6986" s="83"/>
      <c r="N6986" s="83"/>
      <c r="O6986" s="83"/>
      <c r="P6986" s="84"/>
      <c r="Q6986" s="217"/>
      <c r="R6986" s="91">
        <f t="shared" ref="R6986" si="18526">IF(COUNTA(Y6984:DP6987)=0,0,HLOOKUP(R6985,Y6985:DP6987,2,FALSE))</f>
        <v>0</v>
      </c>
      <c r="S6986" s="92">
        <f t="shared" ref="S6986" si="18527">IF(COUNTA(Y6984:DP6987)=0,0,HLOOKUP(S6984,Y6984:DP6987,3,FALSE))</f>
        <v>0</v>
      </c>
      <c r="T6986" s="93"/>
      <c r="U6986" s="94">
        <f t="array" ref="U6986">IF(COUNTA(Y6984:DP6987)=0,0,IF(ISERROR(HLOOKUP(U6987,Y6987:DP6987,1,FALSE)),0,INDEX(Y6986:DP6986,MATCH(U6985&amp;U6987,Y6985:DP6985&amp;Y6987:DP6987,0))))</f>
        <v>0</v>
      </c>
      <c r="V6986" s="94">
        <f t="array" ref="V6986">IF(COUNTA(Y6984:DP6987)=0,0,IF(ISERROR(HLOOKUP(V6987,Y6987:DP6987,1,FALSE)),0,INDEX(Y6986:DP6986,MATCH(V6985&amp;V6987,Y6985:DP6985&amp;Y6987:DP6987,0))))</f>
        <v>0</v>
      </c>
      <c r="W6986" s="95"/>
      <c r="X6986" s="108"/>
    </row>
    <row r="6987" spans="2:25" ht="13.9" thickBot="1">
      <c r="B6987" s="96"/>
      <c r="C6987" s="97"/>
      <c r="D6987" s="96"/>
      <c r="E6987" s="96"/>
      <c r="F6987" s="96"/>
      <c r="G6987" s="96"/>
      <c r="H6987" s="96"/>
      <c r="I6987" s="96"/>
      <c r="J6987" s="96"/>
      <c r="K6987" s="96"/>
      <c r="L6987" s="96"/>
      <c r="M6987" s="96"/>
      <c r="N6987" s="96"/>
      <c r="O6987" s="96"/>
      <c r="P6987" s="97"/>
      <c r="Q6987" s="218"/>
      <c r="R6987" s="98" t="str">
        <f t="shared" ref="R6987" si="18528">IF(COUNTA(Y6984:DP6987)=0,"none",HLOOKUP(R6985,Y6985:DP6987,3,FALSE))</f>
        <v>none</v>
      </c>
      <c r="S6987" s="99" t="str">
        <f t="shared" ref="S6987" si="18529">IF(COUNTA(Y6984:DP6987)=0,"none",HLOOKUP(S6984,Y6984:DP6987,4,FALSE))</f>
        <v>none</v>
      </c>
      <c r="T6987" s="100"/>
      <c r="U6987" s="100" t="str">
        <f t="array" ref="U6987">IF(COUNTA(Y6984:DP6987)=0,"none",IF($U$2="WAHR",$W$3,Abfrage!$F$4))</f>
        <v>none</v>
      </c>
      <c r="V6987" s="100" t="str">
        <f t="array" ref="V6987">IF(COUNTA(Y6984:DP6987)=0,"none",IF($U$2="WAHR",$W$3,Abfrage!$F$4))</f>
        <v>none</v>
      </c>
      <c r="W6987" s="100" t="str">
        <f t="array" ref="W6987">IF(COUNTA(Y6984:DP6987)=0,"none",IF($U$2="WAHR",$W$3,Abfrage!$F$4))</f>
        <v>none</v>
      </c>
      <c r="X6987" s="109"/>
    </row>
    <row r="6988" spans="2:25">
      <c r="B6988" s="75" t="s">
        <v>4268</v>
      </c>
      <c r="C6988" s="76">
        <v>1000433887</v>
      </c>
      <c r="D6988" s="75" t="s">
        <v>95</v>
      </c>
      <c r="E6988" s="75" t="s">
        <v>148</v>
      </c>
      <c r="F6988" s="75" t="s">
        <v>153</v>
      </c>
      <c r="G6988" s="75" t="s">
        <v>4269</v>
      </c>
      <c r="H6988" s="75" t="e">
        <v>#N/A</v>
      </c>
      <c r="I6988" s="75" t="s">
        <v>155</v>
      </c>
      <c r="J6988" s="75" t="s">
        <v>4270</v>
      </c>
      <c r="K6988" s="75" t="s">
        <v>1136</v>
      </c>
      <c r="L6988" s="75" t="s">
        <v>1136</v>
      </c>
      <c r="M6988" s="75" t="s">
        <v>313</v>
      </c>
      <c r="N6988" s="75" t="s">
        <v>327</v>
      </c>
      <c r="O6988" s="75" t="s">
        <v>306</v>
      </c>
      <c r="P6988" s="76" t="s">
        <v>306</v>
      </c>
      <c r="Q6988" s="216"/>
      <c r="R6988" s="77" t="str">
        <f t="shared" ref="R6988" si="18530">IF(COUNTA(Y6988:DP6991)=0,"01.01.1900",INDEX(Y6988:DP6988,MATCH(R6989,Y6989:DP6989,0)))</f>
        <v>01.01.1900</v>
      </c>
      <c r="S6988" s="78" t="str">
        <f t="shared" ref="S6988" si="18531">IF(COUNTA(Y6988:DP6991)=0,"01.01.1900",MAX(Y6988:DP6988))</f>
        <v>01.01.1900</v>
      </c>
      <c r="T6988" s="79"/>
      <c r="U6988" s="80" t="str">
        <f t="array" ref="U6988">IF(COUNTA(Y6988:DP6991)=0,"01.01.1900",IF(ISERROR(HLOOKUP(U6991,Y6991:DP6991,1,FALSE)),"01.01.1900",INDEX(Y6988:DP6988,MATCH(U6989&amp;U6991,Y6989:DP6989&amp;Y6991:DP6991,0))))</f>
        <v>01.01.1900</v>
      </c>
      <c r="V6988" s="81" t="str">
        <f t="shared" ref="V6988" si="18532">IF(COUNTA(Y6988:DP6991)=0,"01.01.1900",_xlfn.MAXIFS(Y6988:DP6988,Y6991:DP6991,V6991))</f>
        <v>01.01.1900</v>
      </c>
      <c r="W6988" s="82"/>
      <c r="X6988" s="106"/>
    </row>
    <row r="6989" spans="2:25">
      <c r="B6989" s="83"/>
      <c r="C6989" s="84"/>
      <c r="D6989" s="83"/>
      <c r="E6989" s="83"/>
      <c r="F6989" s="83"/>
      <c r="G6989" s="83"/>
      <c r="H6989" s="83"/>
      <c r="I6989" s="83"/>
      <c r="J6989" s="83"/>
      <c r="K6989" s="83"/>
      <c r="L6989" s="83"/>
      <c r="M6989" s="83"/>
      <c r="N6989" s="83"/>
      <c r="O6989" s="83"/>
      <c r="P6989" s="84"/>
      <c r="Q6989" s="217"/>
      <c r="R6989" s="85">
        <f t="shared" ref="R6989" si="18533">IF(COUNTA(Y6988:DP6991)=0,0,MIN(Y6989:DP6989))</f>
        <v>0</v>
      </c>
      <c r="S6989" s="86">
        <f t="shared" ref="S6989" si="18534">IF(COUNTA(Y6988:DP6991)=0,0,HLOOKUP(S6988,Y6988:DP6991,2,FALSE))</f>
        <v>0</v>
      </c>
      <c r="T6989" s="87">
        <f t="shared" ref="T6989" si="18535">IF(COUNTA(Y6988:DP6991)=0,0,AVERAGE(Y6989:DP6989))</f>
        <v>0</v>
      </c>
      <c r="U6989" s="88">
        <f t="shared" ref="U6989" si="18536">IF(COUNTA(Y6988:DP6991)=0,0,_xlfn.MINIFS(Y6989:DP6989,Y6991:DP6991,U6991))</f>
        <v>0</v>
      </c>
      <c r="V6989" s="89">
        <f t="array" ref="V6989">IF(COUNTA(Y6988:DP6991)=0,0,IF(ISERROR(HLOOKUP(V6991,Y6991:DP6991,1,FALSE)),0,INDEX(Y6989:DP6989,MATCH(V6988&amp;V6991,Y6988:DP6988&amp;Y6991:DP6991,0))))</f>
        <v>0</v>
      </c>
      <c r="W6989" s="90">
        <f t="array" ref="W6989">IF(COUNTA(Y6988:DP6991)=0,0,IF(ISERROR(HLOOKUP(W6991,Y6991:DP6991,1,FALSE)),0,AVERAGEIF(Y6991:DP6991,$W6991,Y6989:DP6989)))</f>
        <v>0</v>
      </c>
      <c r="X6989" s="107"/>
    </row>
    <row r="6990" spans="2:25">
      <c r="B6990" s="83"/>
      <c r="C6990" s="84"/>
      <c r="D6990" s="83"/>
      <c r="E6990" s="83"/>
      <c r="F6990" s="83"/>
      <c r="G6990" s="83"/>
      <c r="H6990" s="83"/>
      <c r="I6990" s="83"/>
      <c r="J6990" s="83"/>
      <c r="K6990" s="83"/>
      <c r="L6990" s="83"/>
      <c r="M6990" s="83"/>
      <c r="N6990" s="83"/>
      <c r="O6990" s="83"/>
      <c r="P6990" s="84"/>
      <c r="Q6990" s="217"/>
      <c r="R6990" s="91">
        <f t="shared" ref="R6990" si="18537">IF(COUNTA(Y6988:DP6991)=0,0,HLOOKUP(R6989,Y6989:DP6991,2,FALSE))</f>
        <v>0</v>
      </c>
      <c r="S6990" s="92">
        <f t="shared" ref="S6990" si="18538">IF(COUNTA(Y6988:DP6991)=0,0,HLOOKUP(S6988,Y6988:DP6991,3,FALSE))</f>
        <v>0</v>
      </c>
      <c r="T6990" s="93"/>
      <c r="U6990" s="94">
        <f t="array" ref="U6990">IF(COUNTA(Y6988:DP6991)=0,0,IF(ISERROR(HLOOKUP(U6991,Y6991:DP6991,1,FALSE)),0,INDEX(Y6990:DP6990,MATCH(U6989&amp;U6991,Y6989:DP6989&amp;Y6991:DP6991,0))))</f>
        <v>0</v>
      </c>
      <c r="V6990" s="94">
        <f t="array" ref="V6990">IF(COUNTA(Y6988:DP6991)=0,0,IF(ISERROR(HLOOKUP(V6991,Y6991:DP6991,1,FALSE)),0,INDEX(Y6990:DP6990,MATCH(V6989&amp;V6991,Y6989:DP6989&amp;Y6991:DP6991,0))))</f>
        <v>0</v>
      </c>
      <c r="W6990" s="95"/>
      <c r="X6990" s="108"/>
    </row>
    <row r="6991" spans="2:25" ht="13.9" thickBot="1">
      <c r="B6991" s="96"/>
      <c r="C6991" s="97"/>
      <c r="D6991" s="96"/>
      <c r="E6991" s="96"/>
      <c r="F6991" s="96"/>
      <c r="G6991" s="96"/>
      <c r="H6991" s="96"/>
      <c r="I6991" s="96"/>
      <c r="J6991" s="96"/>
      <c r="K6991" s="96"/>
      <c r="L6991" s="96"/>
      <c r="M6991" s="96"/>
      <c r="N6991" s="96"/>
      <c r="O6991" s="96"/>
      <c r="P6991" s="97"/>
      <c r="Q6991" s="218"/>
      <c r="R6991" s="98" t="str">
        <f t="shared" ref="R6991" si="18539">IF(COUNTA(Y6988:DP6991)=0,"none",HLOOKUP(R6989,Y6989:DP6991,3,FALSE))</f>
        <v>none</v>
      </c>
      <c r="S6991" s="99" t="str">
        <f t="shared" ref="S6991" si="18540">IF(COUNTA(Y6988:DP6991)=0,"none",HLOOKUP(S6988,Y6988:DP6991,4,FALSE))</f>
        <v>none</v>
      </c>
      <c r="T6991" s="100"/>
      <c r="U6991" s="100" t="str">
        <f t="array" ref="U6991">IF(COUNTA(Y6988:DP6991)=0,"none",IF($U$2="WAHR",$W$3,Abfrage!$F$4))</f>
        <v>none</v>
      </c>
      <c r="V6991" s="100" t="str">
        <f t="array" ref="V6991">IF(COUNTA(Y6988:DP6991)=0,"none",IF($U$2="WAHR",$W$3,Abfrage!$F$4))</f>
        <v>none</v>
      </c>
      <c r="W6991" s="100" t="str">
        <f t="array" ref="W6991">IF(COUNTA(Y6988:DP6991)=0,"none",IF($U$2="WAHR",$W$3,Abfrage!$F$4))</f>
        <v>none</v>
      </c>
      <c r="X6991" s="109"/>
    </row>
    <row r="6992" spans="2:25">
      <c r="B6992" s="75" t="s">
        <v>4271</v>
      </c>
      <c r="C6992" s="76">
        <v>1000433888</v>
      </c>
      <c r="D6992" s="75" t="s">
        <v>95</v>
      </c>
      <c r="E6992" s="75" t="s">
        <v>148</v>
      </c>
      <c r="F6992" s="75" t="s">
        <v>153</v>
      </c>
      <c r="G6992" s="75" t="s">
        <v>4272</v>
      </c>
      <c r="H6992" s="75" t="s">
        <v>155</v>
      </c>
      <c r="I6992" s="75" t="s">
        <v>155</v>
      </c>
      <c r="J6992" s="75" t="s">
        <v>4273</v>
      </c>
      <c r="K6992" s="75" t="s">
        <v>1135</v>
      </c>
      <c r="L6992" s="75" t="s">
        <v>1135</v>
      </c>
      <c r="M6992" s="75" t="s">
        <v>313</v>
      </c>
      <c r="N6992" s="75" t="s">
        <v>327</v>
      </c>
      <c r="O6992" s="75" t="s">
        <v>306</v>
      </c>
      <c r="P6992" s="76" t="s">
        <v>306</v>
      </c>
      <c r="Q6992" s="216"/>
      <c r="R6992" s="77">
        <f t="shared" ref="R6992" si="18541">IF(COUNTA(Y6992:DP6995)=0,"01.01.1900",INDEX(Y6992:DP6992,MATCH(R6993,Y6993:DP6993,0)))</f>
        <v>44526</v>
      </c>
      <c r="S6992" s="78">
        <f t="shared" ref="S6992" si="18542">IF(COUNTA(Y6992:DP6995)=0,"01.01.1900",MAX(Y6992:DP6992))</f>
        <v>44526</v>
      </c>
      <c r="T6992" s="79"/>
      <c r="U6992" s="80" t="str">
        <f t="array" ref="U6992">IF(COUNTA(Y6992:DP6995)=0,"01.01.1900",IF(ISERROR(HLOOKUP(U6995,Y6995:DP6995,1,FALSE)),"01.01.1900",INDEX(Y6992:DP6992,MATCH(U6993&amp;U6995,Y6993:DP6993&amp;Y6995:DP6995,0))))</f>
        <v>01.01.1900</v>
      </c>
      <c r="V6992" s="81">
        <f t="shared" ref="V6992" si="18543">IF(COUNTA(Y6992:DP6995)=0,"01.01.1900",_xlfn.MAXIFS(Y6992:DP6992,Y6995:DP6995,V6995))</f>
        <v>0</v>
      </c>
      <c r="W6992" s="82"/>
      <c r="X6992" s="106"/>
      <c r="Y6992" s="141">
        <v>44526</v>
      </c>
    </row>
    <row r="6993" spans="2:25">
      <c r="B6993" s="83"/>
      <c r="C6993" s="84"/>
      <c r="D6993" s="83"/>
      <c r="E6993" s="83"/>
      <c r="F6993" s="83"/>
      <c r="G6993" s="83"/>
      <c r="H6993" s="83"/>
      <c r="I6993" s="83"/>
      <c r="J6993" s="83"/>
      <c r="K6993" s="83"/>
      <c r="L6993" s="83"/>
      <c r="M6993" s="83"/>
      <c r="N6993" s="83"/>
      <c r="O6993" s="83"/>
      <c r="P6993" s="84"/>
      <c r="Q6993" s="217"/>
      <c r="R6993" s="85">
        <f t="shared" ref="R6993" si="18544">IF(COUNTA(Y6992:DP6995)=0,0,MIN(Y6993:DP6993))</f>
        <v>1.462</v>
      </c>
      <c r="S6993" s="86">
        <f t="shared" ref="S6993" si="18545">IF(COUNTA(Y6992:DP6995)=0,0,HLOOKUP(S6992,Y6992:DP6995,2,FALSE))</f>
        <v>1.462</v>
      </c>
      <c r="T6993" s="87">
        <f t="shared" ref="T6993" si="18546">IF(COUNTA(Y6992:DP6995)=0,0,AVERAGE(Y6993:DP6993))</f>
        <v>1.462</v>
      </c>
      <c r="U6993" s="88">
        <f t="shared" ref="U6993" si="18547">IF(COUNTA(Y6992:DP6995)=0,0,_xlfn.MINIFS(Y6993:DP6993,Y6995:DP6995,U6995))</f>
        <v>0</v>
      </c>
      <c r="V6993" s="89">
        <f t="array" ref="V6993">IF(COUNTA(Y6992:DP6995)=0,0,IF(ISERROR(HLOOKUP(V6995,Y6995:DP6995,1,FALSE)),0,INDEX(Y6993:DP6993,MATCH(V6992&amp;V6995,Y6992:DP6992&amp;Y6995:DP6995,0))))</f>
        <v>0</v>
      </c>
      <c r="W6993" s="90">
        <f t="array" ref="W6993">IF(COUNTA(Y6992:DP6995)=0,0,IF(ISERROR(HLOOKUP(W6995,Y6995:DP6995,1,FALSE)),0,AVERAGEIF(Y6995:DP6995,$W6995,Y6993:DP6993)))</f>
        <v>0</v>
      </c>
      <c r="X6993" s="107"/>
      <c r="Y6993" s="142">
        <v>1.462</v>
      </c>
    </row>
    <row r="6994" spans="2:25">
      <c r="B6994" s="83"/>
      <c r="C6994" s="84"/>
      <c r="D6994" s="83"/>
      <c r="E6994" s="83"/>
      <c r="F6994" s="83"/>
      <c r="G6994" s="83"/>
      <c r="H6994" s="83"/>
      <c r="I6994" s="83"/>
      <c r="J6994" s="83"/>
      <c r="K6994" s="83"/>
      <c r="L6994" s="83"/>
      <c r="M6994" s="83"/>
      <c r="N6994" s="83"/>
      <c r="O6994" s="83"/>
      <c r="P6994" s="84"/>
      <c r="Q6994" s="217"/>
      <c r="R6994" s="91">
        <f t="shared" ref="R6994" si="18548">IF(COUNTA(Y6992:DP6995)=0,0,HLOOKUP(R6993,Y6993:DP6995,2,FALSE))</f>
        <v>100</v>
      </c>
      <c r="S6994" s="92">
        <f t="shared" ref="S6994" si="18549">IF(COUNTA(Y6992:DP6995)=0,0,HLOOKUP(S6992,Y6992:DP6995,3,FALSE))</f>
        <v>100</v>
      </c>
      <c r="T6994" s="93"/>
      <c r="U6994" s="94">
        <f t="array" ref="U6994">IF(COUNTA(Y6992:DP6995)=0,0,IF(ISERROR(HLOOKUP(U6995,Y6995:DP6995,1,FALSE)),0,INDEX(Y6994:DP6994,MATCH(U6993&amp;U6995,Y6993:DP6993&amp;Y6995:DP6995,0))))</f>
        <v>0</v>
      </c>
      <c r="V6994" s="94">
        <f t="array" ref="V6994">IF(COUNTA(Y6992:DP6995)=0,0,IF(ISERROR(HLOOKUP(V6995,Y6995:DP6995,1,FALSE)),0,INDEX(Y6994:DP6994,MATCH(V6993&amp;V6995,Y6993:DP6993&amp;Y6995:DP6995,0))))</f>
        <v>0</v>
      </c>
      <c r="W6994" s="95"/>
      <c r="X6994" s="108"/>
      <c r="Y6994" s="143">
        <v>100</v>
      </c>
    </row>
    <row r="6995" spans="2:25" ht="13.9" thickBot="1">
      <c r="B6995" s="96"/>
      <c r="C6995" s="97"/>
      <c r="D6995" s="96"/>
      <c r="E6995" s="96"/>
      <c r="F6995" s="96"/>
      <c r="G6995" s="96"/>
      <c r="H6995" s="96"/>
      <c r="I6995" s="96"/>
      <c r="J6995" s="96"/>
      <c r="K6995" s="96"/>
      <c r="L6995" s="96"/>
      <c r="M6995" s="96"/>
      <c r="N6995" s="96"/>
      <c r="O6995" s="96"/>
      <c r="P6995" s="97"/>
      <c r="Q6995" s="218"/>
      <c r="R6995" s="98" t="str">
        <f t="shared" ref="R6995" si="18550">IF(COUNTA(Y6992:DP6995)=0,"none",HLOOKUP(R6993,Y6993:DP6995,3,FALSE))</f>
        <v>www (-30%)</v>
      </c>
      <c r="S6995" s="99" t="str">
        <f t="shared" ref="S6995" si="18551">IF(COUNTA(Y6992:DP6995)=0,"none",HLOOKUP(S6992,Y6992:DP6995,4,FALSE))</f>
        <v>www (-30%)</v>
      </c>
      <c r="T6995" s="100"/>
      <c r="U6995" s="100">
        <f t="array" ref="U6995">IF(COUNTA(Y6992:DP6995)=0,"none",IF($U$2="WAHR",$W$3,Abfrage!$F$4))</f>
        <v>0</v>
      </c>
      <c r="V6995" s="100">
        <f t="array" ref="V6995">IF(COUNTA(Y6992:DP6995)=0,"none",IF($U$2="WAHR",$W$3,Abfrage!$F$4))</f>
        <v>0</v>
      </c>
      <c r="W6995" s="100">
        <f t="array" ref="W6995">IF(COUNTA(Y6992:DP6995)=0,"none",IF($U$2="WAHR",$W$3,Abfrage!$F$4))</f>
        <v>0</v>
      </c>
      <c r="X6995" s="109"/>
      <c r="Y6995" s="144" t="s">
        <v>43</v>
      </c>
    </row>
    <row r="6996" spans="2:25">
      <c r="B6996" s="75" t="s">
        <v>4274</v>
      </c>
      <c r="C6996" s="76"/>
      <c r="D6996" s="75" t="s">
        <v>95</v>
      </c>
      <c r="E6996" s="75" t="s">
        <v>148</v>
      </c>
      <c r="F6996" s="75" t="s">
        <v>96</v>
      </c>
      <c r="G6996" s="75" t="s">
        <v>96</v>
      </c>
      <c r="H6996" s="75"/>
      <c r="I6996" s="75" t="s">
        <v>1035</v>
      </c>
      <c r="J6996" s="75" t="s">
        <v>4275</v>
      </c>
      <c r="K6996" s="75" t="s">
        <v>325</v>
      </c>
      <c r="L6996" s="75" t="s">
        <v>331</v>
      </c>
      <c r="M6996" s="75" t="s">
        <v>313</v>
      </c>
      <c r="N6996" s="75" t="s">
        <v>327</v>
      </c>
      <c r="O6996" s="75" t="s">
        <v>306</v>
      </c>
      <c r="P6996" s="76" t="s">
        <v>306</v>
      </c>
      <c r="Q6996" s="216"/>
      <c r="R6996" s="77" t="str">
        <f t="shared" ref="R6996" si="18552">IF(COUNTA(Y6996:DP6999)=0,"01.01.1900",INDEX(Y6996:DP6996,MATCH(R6997,Y6997:DP6997,0)))</f>
        <v>01.01.1900</v>
      </c>
      <c r="S6996" s="78" t="str">
        <f t="shared" ref="S6996" si="18553">IF(COUNTA(Y6996:DP6999)=0,"01.01.1900",MAX(Y6996:DP6996))</f>
        <v>01.01.1900</v>
      </c>
      <c r="T6996" s="79"/>
      <c r="U6996" s="80" t="str">
        <f t="array" ref="U6996">IF(COUNTA(Y6996:DP6999)=0,"01.01.1900",IF(ISERROR(HLOOKUP(U6999,Y6999:DP6999,1,FALSE)),"01.01.1900",INDEX(Y6996:DP6996,MATCH(U6997&amp;U6999,Y6997:DP6997&amp;Y6999:DP6999,0))))</f>
        <v>01.01.1900</v>
      </c>
      <c r="V6996" s="81" t="str">
        <f t="shared" ref="V6996" si="18554">IF(COUNTA(Y6996:DP6999)=0,"01.01.1900",_xlfn.MAXIFS(Y6996:DP6996,Y6999:DP6999,V6999))</f>
        <v>01.01.1900</v>
      </c>
      <c r="W6996" s="82"/>
      <c r="X6996" s="106"/>
    </row>
    <row r="6997" spans="2:25">
      <c r="B6997" s="83"/>
      <c r="C6997" s="84"/>
      <c r="D6997" s="83"/>
      <c r="E6997" s="83"/>
      <c r="F6997" s="83"/>
      <c r="G6997" s="83"/>
      <c r="H6997" s="83"/>
      <c r="I6997" s="83"/>
      <c r="J6997" s="83"/>
      <c r="K6997" s="83"/>
      <c r="L6997" s="83"/>
      <c r="M6997" s="83"/>
      <c r="N6997" s="83"/>
      <c r="O6997" s="83"/>
      <c r="P6997" s="84"/>
      <c r="Q6997" s="217"/>
      <c r="R6997" s="85">
        <f t="shared" ref="R6997" si="18555">IF(COUNTA(Y6996:DP6999)=0,0,MIN(Y6997:DP6997))</f>
        <v>0</v>
      </c>
      <c r="S6997" s="86">
        <f t="shared" ref="S6997" si="18556">IF(COUNTA(Y6996:DP6999)=0,0,HLOOKUP(S6996,Y6996:DP6999,2,FALSE))</f>
        <v>0</v>
      </c>
      <c r="T6997" s="87">
        <f t="shared" ref="T6997" si="18557">IF(COUNTA(Y6996:DP6999)=0,0,AVERAGE(Y6997:DP6997))</f>
        <v>0</v>
      </c>
      <c r="U6997" s="88">
        <f t="shared" ref="U6997" si="18558">IF(COUNTA(Y6996:DP6999)=0,0,_xlfn.MINIFS(Y6997:DP6997,Y6999:DP6999,U6999))</f>
        <v>0</v>
      </c>
      <c r="V6997" s="89">
        <f t="array" ref="V6997">IF(COUNTA(Y6996:DP6999)=0,0,IF(ISERROR(HLOOKUP(V6999,Y6999:DP6999,1,FALSE)),0,INDEX(Y6997:DP6997,MATCH(V6996&amp;V6999,Y6996:DP6996&amp;Y6999:DP6999,0))))</f>
        <v>0</v>
      </c>
      <c r="W6997" s="90">
        <f t="array" ref="W6997">IF(COUNTA(Y6996:DP6999)=0,0,IF(ISERROR(HLOOKUP(W6999,Y6999:DP6999,1,FALSE)),0,AVERAGEIF(Y6999:DP6999,$W6999,Y6997:DP6997)))</f>
        <v>0</v>
      </c>
      <c r="X6997" s="107"/>
    </row>
    <row r="6998" spans="2:25">
      <c r="B6998" s="83"/>
      <c r="C6998" s="84"/>
      <c r="D6998" s="83"/>
      <c r="E6998" s="83"/>
      <c r="F6998" s="83"/>
      <c r="G6998" s="83"/>
      <c r="H6998" s="83"/>
      <c r="I6998" s="83"/>
      <c r="J6998" s="83"/>
      <c r="K6998" s="83"/>
      <c r="L6998" s="83"/>
      <c r="M6998" s="83"/>
      <c r="N6998" s="83"/>
      <c r="O6998" s="83"/>
      <c r="P6998" s="84"/>
      <c r="Q6998" s="217"/>
      <c r="R6998" s="91">
        <f t="shared" ref="R6998" si="18559">IF(COUNTA(Y6996:DP6999)=0,0,HLOOKUP(R6997,Y6997:DP6999,2,FALSE))</f>
        <v>0</v>
      </c>
      <c r="S6998" s="92">
        <f t="shared" ref="S6998" si="18560">IF(COUNTA(Y6996:DP6999)=0,0,HLOOKUP(S6996,Y6996:DP6999,3,FALSE))</f>
        <v>0</v>
      </c>
      <c r="T6998" s="93"/>
      <c r="U6998" s="94">
        <f t="array" ref="U6998">IF(COUNTA(Y6996:DP6999)=0,0,IF(ISERROR(HLOOKUP(U6999,Y6999:DP6999,1,FALSE)),0,INDEX(Y6998:DP6998,MATCH(U6997&amp;U6999,Y6997:DP6997&amp;Y6999:DP6999,0))))</f>
        <v>0</v>
      </c>
      <c r="V6998" s="94">
        <f t="array" ref="V6998">IF(COUNTA(Y6996:DP6999)=0,0,IF(ISERROR(HLOOKUP(V6999,Y6999:DP6999,1,FALSE)),0,INDEX(Y6998:DP6998,MATCH(V6997&amp;V6999,Y6997:DP6997&amp;Y6999:DP6999,0))))</f>
        <v>0</v>
      </c>
      <c r="W6998" s="95"/>
      <c r="X6998" s="108"/>
    </row>
    <row r="6999" spans="2:25" ht="13.9" thickBot="1">
      <c r="B6999" s="96"/>
      <c r="C6999" s="97"/>
      <c r="D6999" s="96"/>
      <c r="E6999" s="96"/>
      <c r="F6999" s="96"/>
      <c r="G6999" s="96"/>
      <c r="H6999" s="96"/>
      <c r="I6999" s="96"/>
      <c r="J6999" s="96"/>
      <c r="K6999" s="96"/>
      <c r="L6999" s="96"/>
      <c r="M6999" s="96"/>
      <c r="N6999" s="96"/>
      <c r="O6999" s="96"/>
      <c r="P6999" s="97"/>
      <c r="Q6999" s="218"/>
      <c r="R6999" s="98" t="str">
        <f t="shared" ref="R6999" si="18561">IF(COUNTA(Y6996:DP6999)=0,"none",HLOOKUP(R6997,Y6997:DP6999,3,FALSE))</f>
        <v>none</v>
      </c>
      <c r="S6999" s="99" t="str">
        <f t="shared" ref="S6999" si="18562">IF(COUNTA(Y6996:DP6999)=0,"none",HLOOKUP(S6996,Y6996:DP6999,4,FALSE))</f>
        <v>none</v>
      </c>
      <c r="T6999" s="100"/>
      <c r="U6999" s="100" t="str">
        <f t="array" ref="U6999">IF(COUNTA(Y6996:DP6999)=0,"none",IF($U$2="WAHR",$W$3,Abfrage!$F$4))</f>
        <v>none</v>
      </c>
      <c r="V6999" s="100" t="str">
        <f t="array" ref="V6999">IF(COUNTA(Y6996:DP6999)=0,"none",IF($U$2="WAHR",$W$3,Abfrage!$F$4))</f>
        <v>none</v>
      </c>
      <c r="W6999" s="100" t="str">
        <f t="array" ref="W6999">IF(COUNTA(Y6996:DP6999)=0,"none",IF($U$2="WAHR",$W$3,Abfrage!$F$4))</f>
        <v>none</v>
      </c>
      <c r="X6999" s="109"/>
    </row>
    <row r="7000" spans="2:25">
      <c r="B7000" s="75" t="s">
        <v>4276</v>
      </c>
      <c r="C7000" s="76">
        <v>1000414124</v>
      </c>
      <c r="D7000" s="75" t="s">
        <v>158</v>
      </c>
      <c r="E7000" s="75" t="s">
        <v>2220</v>
      </c>
      <c r="F7000" s="75" t="s">
        <v>4277</v>
      </c>
      <c r="G7000" s="75" t="s">
        <v>4278</v>
      </c>
      <c r="H7000" s="75" t="s">
        <v>3038</v>
      </c>
      <c r="I7000" s="75" t="s">
        <v>364</v>
      </c>
      <c r="J7000" s="75" t="s">
        <v>4279</v>
      </c>
      <c r="K7000" s="75" t="s">
        <v>306</v>
      </c>
      <c r="L7000" s="75" t="s">
        <v>306</v>
      </c>
      <c r="M7000" s="75" t="s">
        <v>306</v>
      </c>
      <c r="N7000" s="75" t="s">
        <v>306</v>
      </c>
      <c r="O7000" s="75" t="s">
        <v>306</v>
      </c>
      <c r="P7000" s="76" t="s">
        <v>306</v>
      </c>
      <c r="Q7000" s="216"/>
      <c r="R7000" s="77">
        <f t="shared" ref="R7000" si="18563">IF(COUNTA(Y7000:DP7003)=0,"01.01.1900",INDEX(Y7000:DP7000,MATCH(R7001,Y7001:DP7001,0)))</f>
        <v>45310</v>
      </c>
      <c r="S7000" s="78">
        <f t="shared" ref="S7000" si="18564">IF(COUNTA(Y7000:DP7003)=0,"01.01.1900",MAX(Y7000:DP7000))</f>
        <v>45310</v>
      </c>
      <c r="T7000" s="79"/>
      <c r="U7000" s="80" t="str">
        <f t="array" ref="U7000">IF(COUNTA(Y7000:DP7003)=0,"01.01.1900",IF(ISERROR(HLOOKUP(U7003,Y7003:DP7003,1,FALSE)),"01.01.1900",INDEX(Y7000:DP7000,MATCH(U7001&amp;U7003,Y7001:DP7001&amp;Y7003:DP7003,0))))</f>
        <v>01.01.1900</v>
      </c>
      <c r="V7000" s="81">
        <f t="shared" ref="V7000" si="18565">IF(COUNTA(Y7000:DP7003)=0,"01.01.1900",_xlfn.MAXIFS(Y7000:DP7000,Y7003:DP7003,V7003))</f>
        <v>0</v>
      </c>
      <c r="W7000" s="82"/>
      <c r="X7000" s="106"/>
      <c r="Y7000" s="141">
        <v>45310</v>
      </c>
    </row>
    <row r="7001" spans="2:25">
      <c r="B7001" s="83"/>
      <c r="C7001" s="84"/>
      <c r="D7001" s="83"/>
      <c r="E7001" s="83"/>
      <c r="F7001" s="83"/>
      <c r="G7001" s="83"/>
      <c r="H7001" s="83"/>
      <c r="I7001" s="83"/>
      <c r="J7001" s="83"/>
      <c r="K7001" s="83"/>
      <c r="L7001" s="83"/>
      <c r="M7001" s="83"/>
      <c r="N7001" s="83"/>
      <c r="O7001" s="83"/>
      <c r="P7001" s="84"/>
      <c r="Q7001" s="217"/>
      <c r="R7001" s="85">
        <f t="shared" ref="R7001" si="18566">IF(COUNTA(Y7000:DP7003)=0,0,MIN(Y7001:DP7001))</f>
        <v>1.9582199999999998</v>
      </c>
      <c r="S7001" s="86">
        <f t="shared" ref="S7001" si="18567">IF(COUNTA(Y7000:DP7003)=0,0,HLOOKUP(S7000,Y7000:DP7003,2,FALSE))</f>
        <v>1.9582199999999998</v>
      </c>
      <c r="T7001" s="87">
        <f t="shared" ref="T7001" si="18568">IF(COUNTA(Y7000:DP7003)=0,0,AVERAGE(Y7001:DP7001))</f>
        <v>1.9582199999999998</v>
      </c>
      <c r="U7001" s="88">
        <f t="shared" ref="U7001" si="18569">IF(COUNTA(Y7000:DP7003)=0,0,_xlfn.MINIFS(Y7001:DP7001,Y7003:DP7003,U7003))</f>
        <v>0</v>
      </c>
      <c r="V7001" s="89">
        <f t="array" ref="V7001">IF(COUNTA(Y7000:DP7003)=0,0,IF(ISERROR(HLOOKUP(V7003,Y7003:DP7003,1,FALSE)),0,INDEX(Y7001:DP7001,MATCH(V7000&amp;V7003,Y7000:DP7000&amp;Y7003:DP7003,0))))</f>
        <v>0</v>
      </c>
      <c r="W7001" s="90">
        <f t="array" ref="W7001">IF(COUNTA(Y7000:DP7003)=0,0,IF(ISERROR(HLOOKUP(W7003,Y7003:DP7003,1,FALSE)),0,AVERAGEIF(Y7003:DP7003,$W7003,Y7001:DP7001)))</f>
        <v>0</v>
      </c>
      <c r="X7001" s="107"/>
      <c r="Y7001" s="142">
        <v>1.9582199999999998</v>
      </c>
    </row>
    <row r="7002" spans="2:25">
      <c r="B7002" s="83"/>
      <c r="C7002" s="84"/>
      <c r="D7002" s="83"/>
      <c r="E7002" s="83"/>
      <c r="F7002" s="83"/>
      <c r="G7002" s="83"/>
      <c r="H7002" s="83"/>
      <c r="I7002" s="83"/>
      <c r="J7002" s="83"/>
      <c r="K7002" s="83"/>
      <c r="L7002" s="83"/>
      <c r="M7002" s="83"/>
      <c r="N7002" s="83"/>
      <c r="O7002" s="83"/>
      <c r="P7002" s="84"/>
      <c r="Q7002" s="217"/>
      <c r="R7002" s="91">
        <f t="shared" ref="R7002" si="18570">IF(COUNTA(Y7000:DP7003)=0,0,HLOOKUP(R7001,Y7001:DP7003,2,FALSE))</f>
        <v>0</v>
      </c>
      <c r="S7002" s="92">
        <f t="shared" ref="S7002" si="18571">IF(COUNTA(Y7000:DP7003)=0,0,HLOOKUP(S7000,Y7000:DP7003,3,FALSE))</f>
        <v>0</v>
      </c>
      <c r="T7002" s="93"/>
      <c r="U7002" s="94">
        <f t="array" ref="U7002">IF(COUNTA(Y7000:DP7003)=0,0,IF(ISERROR(HLOOKUP(U7003,Y7003:DP7003,1,FALSE)),0,INDEX(Y7002:DP7002,MATCH(U7001&amp;U7003,Y7001:DP7001&amp;Y7003:DP7003,0))))</f>
        <v>0</v>
      </c>
      <c r="V7002" s="94">
        <f t="array" ref="V7002">IF(COUNTA(Y7000:DP7003)=0,0,IF(ISERROR(HLOOKUP(V7003,Y7003:DP7003,1,FALSE)),0,INDEX(Y7002:DP7002,MATCH(V7001&amp;V7003,Y7001:DP7001&amp;Y7003:DP7003,0))))</f>
        <v>0</v>
      </c>
      <c r="W7002" s="95"/>
      <c r="X7002" s="108"/>
      <c r="Y7002" s="143">
        <v>0</v>
      </c>
    </row>
    <row r="7003" spans="2:25" ht="13.9" thickBot="1">
      <c r="B7003" s="96"/>
      <c r="C7003" s="97"/>
      <c r="D7003" s="96"/>
      <c r="E7003" s="96"/>
      <c r="F7003" s="96"/>
      <c r="G7003" s="96"/>
      <c r="H7003" s="96"/>
      <c r="I7003" s="96"/>
      <c r="J7003" s="96"/>
      <c r="K7003" s="96"/>
      <c r="L7003" s="96"/>
      <c r="M7003" s="96"/>
      <c r="N7003" s="96"/>
      <c r="O7003" s="96"/>
      <c r="P7003" s="97"/>
      <c r="Q7003" s="218"/>
      <c r="R7003" s="98" t="str">
        <f t="shared" ref="R7003" si="18572">IF(COUNTA(Y7000:DP7003)=0,"none",HLOOKUP(R7001,Y7001:DP7003,3,FALSE))</f>
        <v>Email ECI</v>
      </c>
      <c r="S7003" s="99" t="str">
        <f t="shared" ref="S7003" si="18573">IF(COUNTA(Y7000:DP7003)=0,"none",HLOOKUP(S7000,Y7000:DP7003,4,FALSE))</f>
        <v>Email ECI</v>
      </c>
      <c r="T7003" s="100"/>
      <c r="U7003" s="100">
        <f t="array" ref="U7003">IF(COUNTA(Y7000:DP7003)=0,"none",IF($U$2="WAHR",$W$3,Abfrage!$F$4))</f>
        <v>0</v>
      </c>
      <c r="V7003" s="100">
        <f t="array" ref="V7003">IF(COUNTA(Y7000:DP7003)=0,"none",IF($U$2="WAHR",$W$3,Abfrage!$F$4))</f>
        <v>0</v>
      </c>
      <c r="W7003" s="100">
        <f t="array" ref="W7003">IF(COUNTA(Y7000:DP7003)=0,"none",IF($U$2="WAHR",$W$3,Abfrage!$F$4))</f>
        <v>0</v>
      </c>
      <c r="X7003" s="109"/>
      <c r="Y7003" s="144" t="s">
        <v>1697</v>
      </c>
    </row>
    <row r="7004" spans="2:25">
      <c r="B7004" s="75" t="s">
        <v>4280</v>
      </c>
      <c r="C7004" s="76">
        <v>1000433889</v>
      </c>
      <c r="D7004" s="75" t="s">
        <v>95</v>
      </c>
      <c r="E7004" s="75" t="s">
        <v>148</v>
      </c>
      <c r="F7004" s="75" t="s">
        <v>2271</v>
      </c>
      <c r="G7004" s="75" t="s">
        <v>4281</v>
      </c>
      <c r="H7004" s="75" t="e">
        <v>#N/A</v>
      </c>
      <c r="I7004" s="75" t="s">
        <v>155</v>
      </c>
      <c r="J7004" s="75" t="s">
        <v>4282</v>
      </c>
      <c r="K7004" s="75" t="s">
        <v>1135</v>
      </c>
      <c r="L7004" s="75" t="s">
        <v>1135</v>
      </c>
      <c r="M7004" s="75" t="s">
        <v>313</v>
      </c>
      <c r="N7004" s="75" t="s">
        <v>327</v>
      </c>
      <c r="O7004" s="75" t="s">
        <v>306</v>
      </c>
      <c r="P7004" s="76" t="s">
        <v>306</v>
      </c>
      <c r="Q7004" s="216"/>
      <c r="R7004" s="77" t="str">
        <f t="shared" ref="R7004" si="18574">IF(COUNTA(Y7004:DP7007)=0,"01.01.1900",INDEX(Y7004:DP7004,MATCH(R7005,Y7005:DP7005,0)))</f>
        <v>01.01.1900</v>
      </c>
      <c r="S7004" s="78" t="str">
        <f t="shared" ref="S7004" si="18575">IF(COUNTA(Y7004:DP7007)=0,"01.01.1900",MAX(Y7004:DP7004))</f>
        <v>01.01.1900</v>
      </c>
      <c r="T7004" s="79"/>
      <c r="U7004" s="80" t="str">
        <f t="array" ref="U7004">IF(COUNTA(Y7004:DP7007)=0,"01.01.1900",IF(ISERROR(HLOOKUP(U7007,Y7007:DP7007,1,FALSE)),"01.01.1900",INDEX(Y7004:DP7004,MATCH(U7005&amp;U7007,Y7005:DP7005&amp;Y7007:DP7007,0))))</f>
        <v>01.01.1900</v>
      </c>
      <c r="V7004" s="81" t="str">
        <f t="shared" ref="V7004" si="18576">IF(COUNTA(Y7004:DP7007)=0,"01.01.1900",_xlfn.MAXIFS(Y7004:DP7004,Y7007:DP7007,V7007))</f>
        <v>01.01.1900</v>
      </c>
      <c r="W7004" s="82"/>
      <c r="X7004" s="106"/>
    </row>
    <row r="7005" spans="2:25">
      <c r="B7005" s="83"/>
      <c r="C7005" s="84"/>
      <c r="D7005" s="83"/>
      <c r="E7005" s="83"/>
      <c r="F7005" s="83"/>
      <c r="G7005" s="83"/>
      <c r="H7005" s="83"/>
      <c r="I7005" s="83"/>
      <c r="J7005" s="83"/>
      <c r="K7005" s="83"/>
      <c r="L7005" s="83"/>
      <c r="M7005" s="83"/>
      <c r="N7005" s="83"/>
      <c r="O7005" s="83"/>
      <c r="P7005" s="84"/>
      <c r="Q7005" s="217"/>
      <c r="R7005" s="85">
        <f t="shared" ref="R7005" si="18577">IF(COUNTA(Y7004:DP7007)=0,0,MIN(Y7005:DP7005))</f>
        <v>0</v>
      </c>
      <c r="S7005" s="86">
        <f t="shared" ref="S7005" si="18578">IF(COUNTA(Y7004:DP7007)=0,0,HLOOKUP(S7004,Y7004:DP7007,2,FALSE))</f>
        <v>0</v>
      </c>
      <c r="T7005" s="87">
        <f t="shared" ref="T7005" si="18579">IF(COUNTA(Y7004:DP7007)=0,0,AVERAGE(Y7005:DP7005))</f>
        <v>0</v>
      </c>
      <c r="U7005" s="88">
        <f t="shared" ref="U7005" si="18580">IF(COUNTA(Y7004:DP7007)=0,0,_xlfn.MINIFS(Y7005:DP7005,Y7007:DP7007,U7007))</f>
        <v>0</v>
      </c>
      <c r="V7005" s="89">
        <f t="array" ref="V7005">IF(COUNTA(Y7004:DP7007)=0,0,IF(ISERROR(HLOOKUP(V7007,Y7007:DP7007,1,FALSE)),0,INDEX(Y7005:DP7005,MATCH(V7004&amp;V7007,Y7004:DP7004&amp;Y7007:DP7007,0))))</f>
        <v>0</v>
      </c>
      <c r="W7005" s="90">
        <f t="array" ref="W7005">IF(COUNTA(Y7004:DP7007)=0,0,IF(ISERROR(HLOOKUP(W7007,Y7007:DP7007,1,FALSE)),0,AVERAGEIF(Y7007:DP7007,$W7007,Y7005:DP7005)))</f>
        <v>0</v>
      </c>
      <c r="X7005" s="107"/>
    </row>
    <row r="7006" spans="2:25">
      <c r="B7006" s="83"/>
      <c r="C7006" s="84"/>
      <c r="D7006" s="83"/>
      <c r="E7006" s="83"/>
      <c r="F7006" s="83"/>
      <c r="G7006" s="83"/>
      <c r="H7006" s="83"/>
      <c r="I7006" s="83"/>
      <c r="J7006" s="83"/>
      <c r="K7006" s="83"/>
      <c r="L7006" s="83"/>
      <c r="M7006" s="83"/>
      <c r="N7006" s="83"/>
      <c r="O7006" s="83"/>
      <c r="P7006" s="84"/>
      <c r="Q7006" s="217"/>
      <c r="R7006" s="91">
        <f t="shared" ref="R7006" si="18581">IF(COUNTA(Y7004:DP7007)=0,0,HLOOKUP(R7005,Y7005:DP7007,2,FALSE))</f>
        <v>0</v>
      </c>
      <c r="S7006" s="92">
        <f t="shared" ref="S7006" si="18582">IF(COUNTA(Y7004:DP7007)=0,0,HLOOKUP(S7004,Y7004:DP7007,3,FALSE))</f>
        <v>0</v>
      </c>
      <c r="T7006" s="93"/>
      <c r="U7006" s="94">
        <f t="array" ref="U7006">IF(COUNTA(Y7004:DP7007)=0,0,IF(ISERROR(HLOOKUP(U7007,Y7007:DP7007,1,FALSE)),0,INDEX(Y7006:DP7006,MATCH(U7005&amp;U7007,Y7005:DP7005&amp;Y7007:DP7007,0))))</f>
        <v>0</v>
      </c>
      <c r="V7006" s="94">
        <f t="array" ref="V7006">IF(COUNTA(Y7004:DP7007)=0,0,IF(ISERROR(HLOOKUP(V7007,Y7007:DP7007,1,FALSE)),0,INDEX(Y7006:DP7006,MATCH(V7005&amp;V7007,Y7005:DP7005&amp;Y7007:DP7007,0))))</f>
        <v>0</v>
      </c>
      <c r="W7006" s="95"/>
      <c r="X7006" s="108"/>
    </row>
    <row r="7007" spans="2:25" ht="13.9" thickBot="1">
      <c r="B7007" s="96"/>
      <c r="C7007" s="97"/>
      <c r="D7007" s="96"/>
      <c r="E7007" s="96"/>
      <c r="F7007" s="96"/>
      <c r="G7007" s="96"/>
      <c r="H7007" s="96"/>
      <c r="I7007" s="96"/>
      <c r="J7007" s="96"/>
      <c r="K7007" s="96"/>
      <c r="L7007" s="96"/>
      <c r="M7007" s="96"/>
      <c r="N7007" s="96"/>
      <c r="O7007" s="96"/>
      <c r="P7007" s="97"/>
      <c r="Q7007" s="218"/>
      <c r="R7007" s="98" t="str">
        <f t="shared" ref="R7007" si="18583">IF(COUNTA(Y7004:DP7007)=0,"none",HLOOKUP(R7005,Y7005:DP7007,3,FALSE))</f>
        <v>none</v>
      </c>
      <c r="S7007" s="99" t="str">
        <f t="shared" ref="S7007" si="18584">IF(COUNTA(Y7004:DP7007)=0,"none",HLOOKUP(S7004,Y7004:DP7007,4,FALSE))</f>
        <v>none</v>
      </c>
      <c r="T7007" s="100"/>
      <c r="U7007" s="100" t="str">
        <f t="array" ref="U7007">IF(COUNTA(Y7004:DP7007)=0,"none",IF($U$2="WAHR",$W$3,Abfrage!$F$4))</f>
        <v>none</v>
      </c>
      <c r="V7007" s="100" t="str">
        <f t="array" ref="V7007">IF(COUNTA(Y7004:DP7007)=0,"none",IF($U$2="WAHR",$W$3,Abfrage!$F$4))</f>
        <v>none</v>
      </c>
      <c r="W7007" s="100" t="str">
        <f t="array" ref="W7007">IF(COUNTA(Y7004:DP7007)=0,"none",IF($U$2="WAHR",$W$3,Abfrage!$F$4))</f>
        <v>none</v>
      </c>
      <c r="X7007" s="109"/>
    </row>
    <row r="7008" spans="2:25">
      <c r="B7008" s="75" t="s">
        <v>4283</v>
      </c>
      <c r="C7008" s="76">
        <v>1000433890</v>
      </c>
      <c r="D7008" s="75" t="s">
        <v>95</v>
      </c>
      <c r="E7008" s="75" t="s">
        <v>148</v>
      </c>
      <c r="F7008" s="75" t="s">
        <v>153</v>
      </c>
      <c r="G7008" s="75" t="s">
        <v>4284</v>
      </c>
      <c r="H7008" s="75" t="s">
        <v>334</v>
      </c>
      <c r="I7008" s="75" t="s">
        <v>155</v>
      </c>
      <c r="J7008" s="75" t="s">
        <v>4285</v>
      </c>
      <c r="K7008" s="75" t="s">
        <v>628</v>
      </c>
      <c r="L7008" s="75" t="s">
        <v>628</v>
      </c>
      <c r="M7008" s="75" t="s">
        <v>313</v>
      </c>
      <c r="N7008" s="75" t="s">
        <v>327</v>
      </c>
      <c r="O7008" s="75" t="s">
        <v>306</v>
      </c>
      <c r="P7008" s="76" t="s">
        <v>306</v>
      </c>
      <c r="Q7008" s="216"/>
      <c r="R7008" s="77">
        <f t="shared" ref="R7008" si="18585">IF(COUNTA(Y7008:DP7011)=0,"01.01.1900",INDEX(Y7008:DP7008,MATCH(R7009,Y7009:DP7009,0)))</f>
        <v>45846</v>
      </c>
      <c r="S7008" s="78">
        <f t="shared" ref="S7008" si="18586">IF(COUNTA(Y7008:DP7011)=0,"01.01.1900",MAX(Y7008:DP7008))</f>
        <v>45846</v>
      </c>
      <c r="T7008" s="79"/>
      <c r="U7008" s="80" t="str">
        <f t="array" ref="U7008">IF(COUNTA(Y7008:DP7011)=0,"01.01.1900",IF(ISERROR(HLOOKUP(U7011,Y7011:DP7011,1,FALSE)),"01.01.1900",INDEX(Y7008:DP7008,MATCH(U7009&amp;U7011,Y7009:DP7009&amp;Y7011:DP7011,0))))</f>
        <v>01.01.1900</v>
      </c>
      <c r="V7008" s="81">
        <f t="shared" ref="V7008" si="18587">IF(COUNTA(Y7008:DP7011)=0,"01.01.1900",_xlfn.MAXIFS(Y7008:DP7008,Y7011:DP7011,V7011))</f>
        <v>0</v>
      </c>
      <c r="W7008" s="82"/>
      <c r="X7008" s="106"/>
      <c r="Y7008" s="141">
        <v>45846</v>
      </c>
    </row>
    <row r="7009" spans="2:25">
      <c r="B7009" s="83"/>
      <c r="C7009" s="84"/>
      <c r="D7009" s="83"/>
      <c r="E7009" s="83"/>
      <c r="F7009" s="83"/>
      <c r="G7009" s="83"/>
      <c r="H7009" s="83"/>
      <c r="I7009" s="83"/>
      <c r="J7009" s="83"/>
      <c r="K7009" s="83"/>
      <c r="L7009" s="83"/>
      <c r="M7009" s="83"/>
      <c r="N7009" s="83"/>
      <c r="O7009" s="83"/>
      <c r="P7009" s="84"/>
      <c r="Q7009" s="217"/>
      <c r="R7009" s="85">
        <f t="shared" ref="R7009" si="18588">IF(COUNTA(Y7008:DP7011)=0,0,MIN(Y7009:DP7009))</f>
        <v>0.36399999999999999</v>
      </c>
      <c r="S7009" s="86">
        <f t="shared" ref="S7009" si="18589">IF(COUNTA(Y7008:DP7011)=0,0,HLOOKUP(S7008,Y7008:DP7011,2,FALSE))</f>
        <v>0.36399999999999999</v>
      </c>
      <c r="T7009" s="87">
        <f t="shared" ref="T7009" si="18590">IF(COUNTA(Y7008:DP7011)=0,0,AVERAGE(Y7009:DP7009))</f>
        <v>0.36399999999999999</v>
      </c>
      <c r="U7009" s="88">
        <f t="shared" ref="U7009" si="18591">IF(COUNTA(Y7008:DP7011)=0,0,_xlfn.MINIFS(Y7009:DP7009,Y7011:DP7011,U7011))</f>
        <v>0</v>
      </c>
      <c r="V7009" s="89">
        <f t="array" ref="V7009">IF(COUNTA(Y7008:DP7011)=0,0,IF(ISERROR(HLOOKUP(V7011,Y7011:DP7011,1,FALSE)),0,INDEX(Y7009:DP7009,MATCH(V7008&amp;V7011,Y7008:DP7008&amp;Y7011:DP7011,0))))</f>
        <v>0</v>
      </c>
      <c r="W7009" s="90">
        <f t="array" ref="W7009">IF(COUNTA(Y7008:DP7011)=0,0,IF(ISERROR(HLOOKUP(W7011,Y7011:DP7011,1,FALSE)),0,AVERAGEIF(Y7011:DP7011,$W7011,Y7009:DP7009)))</f>
        <v>0</v>
      </c>
      <c r="X7009" s="107"/>
      <c r="Y7009" s="142">
        <v>0.36399999999999999</v>
      </c>
    </row>
    <row r="7010" spans="2:25">
      <c r="B7010" s="83"/>
      <c r="C7010" s="84"/>
      <c r="D7010" s="83"/>
      <c r="E7010" s="83"/>
      <c r="F7010" s="83"/>
      <c r="G7010" s="83"/>
      <c r="H7010" s="83"/>
      <c r="I7010" s="83"/>
      <c r="J7010" s="83"/>
      <c r="K7010" s="83"/>
      <c r="L7010" s="83"/>
      <c r="M7010" s="83"/>
      <c r="N7010" s="83"/>
      <c r="O7010" s="83"/>
      <c r="P7010" s="84"/>
      <c r="Q7010" s="217"/>
      <c r="R7010" s="91">
        <f t="shared" ref="R7010" si="18592">IF(COUNTA(Y7008:DP7011)=0,0,HLOOKUP(R7009,Y7009:DP7011,2,FALSE))</f>
        <v>1</v>
      </c>
      <c r="S7010" s="92">
        <f t="shared" ref="S7010" si="18593">IF(COUNTA(Y7008:DP7011)=0,0,HLOOKUP(S7008,Y7008:DP7011,3,FALSE))</f>
        <v>1</v>
      </c>
      <c r="T7010" s="93"/>
      <c r="U7010" s="94">
        <f t="array" ref="U7010">IF(COUNTA(Y7008:DP7011)=0,0,IF(ISERROR(HLOOKUP(U7011,Y7011:DP7011,1,FALSE)),0,INDEX(Y7010:DP7010,MATCH(U7009&amp;U7011,Y7009:DP7009&amp;Y7011:DP7011,0))))</f>
        <v>0</v>
      </c>
      <c r="V7010" s="94">
        <f t="array" ref="V7010">IF(COUNTA(Y7008:DP7011)=0,0,IF(ISERROR(HLOOKUP(V7011,Y7011:DP7011,1,FALSE)),0,INDEX(Y7010:DP7010,MATCH(V7009&amp;V7011,Y7009:DP7009&amp;Y7011:DP7011,0))))</f>
        <v>0</v>
      </c>
      <c r="W7010" s="95"/>
      <c r="X7010" s="108"/>
      <c r="Y7010" s="143">
        <v>1</v>
      </c>
    </row>
    <row r="7011" spans="2:25" ht="13.9" thickBot="1">
      <c r="B7011" s="96"/>
      <c r="C7011" s="97"/>
      <c r="D7011" s="96"/>
      <c r="E7011" s="96"/>
      <c r="F7011" s="96"/>
      <c r="G7011" s="96"/>
      <c r="H7011" s="96"/>
      <c r="I7011" s="96"/>
      <c r="J7011" s="96"/>
      <c r="K7011" s="96"/>
      <c r="L7011" s="96"/>
      <c r="M7011" s="96"/>
      <c r="N7011" s="96"/>
      <c r="O7011" s="96"/>
      <c r="P7011" s="97"/>
      <c r="Q7011" s="218"/>
      <c r="R7011" s="98" t="str">
        <f t="shared" ref="R7011" si="18594">IF(COUNTA(Y7008:DP7011)=0,"none",HLOOKUP(R7009,Y7009:DP7011,3,FALSE))</f>
        <v>www (-30%)</v>
      </c>
      <c r="S7011" s="99" t="str">
        <f t="shared" ref="S7011" si="18595">IF(COUNTA(Y7008:DP7011)=0,"none",HLOOKUP(S7008,Y7008:DP7011,4,FALSE))</f>
        <v>www (-30%)</v>
      </c>
      <c r="T7011" s="100"/>
      <c r="U7011" s="100">
        <f t="array" ref="U7011">IF(COUNTA(Y7008:DP7011)=0,"none",IF($U$2="WAHR",$W$3,Abfrage!$F$4))</f>
        <v>0</v>
      </c>
      <c r="V7011" s="100">
        <f t="array" ref="V7011">IF(COUNTA(Y7008:DP7011)=0,"none",IF($U$2="WAHR",$W$3,Abfrage!$F$4))</f>
        <v>0</v>
      </c>
      <c r="W7011" s="100">
        <f t="array" ref="W7011">IF(COUNTA(Y7008:DP7011)=0,"none",IF($U$2="WAHR",$W$3,Abfrage!$F$4))</f>
        <v>0</v>
      </c>
      <c r="X7011" s="109"/>
      <c r="Y7011" s="144" t="s">
        <v>43</v>
      </c>
    </row>
    <row r="7012" spans="2:25">
      <c r="B7012" s="75" t="s">
        <v>4286</v>
      </c>
      <c r="C7012" s="76">
        <v>1000433891</v>
      </c>
      <c r="D7012" s="75" t="s">
        <v>95</v>
      </c>
      <c r="E7012" s="75" t="s">
        <v>148</v>
      </c>
      <c r="F7012" s="75" t="s">
        <v>4287</v>
      </c>
      <c r="G7012" s="75" t="s">
        <v>4288</v>
      </c>
      <c r="H7012" s="75" t="e">
        <v>#N/A</v>
      </c>
      <c r="I7012" s="75" t="s">
        <v>155</v>
      </c>
      <c r="J7012" s="75" t="s">
        <v>4289</v>
      </c>
      <c r="K7012" s="75" t="s">
        <v>628</v>
      </c>
      <c r="L7012" s="75" t="s">
        <v>628</v>
      </c>
      <c r="M7012" s="75" t="s">
        <v>313</v>
      </c>
      <c r="N7012" s="75" t="s">
        <v>327</v>
      </c>
      <c r="O7012" s="75" t="s">
        <v>306</v>
      </c>
      <c r="P7012" s="76" t="s">
        <v>306</v>
      </c>
      <c r="Q7012" s="216"/>
      <c r="R7012" s="77" t="str">
        <f t="shared" ref="R7012" si="18596">IF(COUNTA(Y7012:DP7015)=0,"01.01.1900",INDEX(Y7012:DP7012,MATCH(R7013,Y7013:DP7013,0)))</f>
        <v>01.01.1900</v>
      </c>
      <c r="S7012" s="78" t="str">
        <f t="shared" ref="S7012" si="18597">IF(COUNTA(Y7012:DP7015)=0,"01.01.1900",MAX(Y7012:DP7012))</f>
        <v>01.01.1900</v>
      </c>
      <c r="T7012" s="79"/>
      <c r="U7012" s="80" t="str">
        <f t="array" ref="U7012">IF(COUNTA(Y7012:DP7015)=0,"01.01.1900",IF(ISERROR(HLOOKUP(U7015,Y7015:DP7015,1,FALSE)),"01.01.1900",INDEX(Y7012:DP7012,MATCH(U7013&amp;U7015,Y7013:DP7013&amp;Y7015:DP7015,0))))</f>
        <v>01.01.1900</v>
      </c>
      <c r="V7012" s="81" t="str">
        <f t="shared" ref="V7012" si="18598">IF(COUNTA(Y7012:DP7015)=0,"01.01.1900",_xlfn.MAXIFS(Y7012:DP7012,Y7015:DP7015,V7015))</f>
        <v>01.01.1900</v>
      </c>
      <c r="W7012" s="82"/>
      <c r="X7012" s="106"/>
    </row>
    <row r="7013" spans="2:25">
      <c r="B7013" s="83"/>
      <c r="C7013" s="84"/>
      <c r="D7013" s="83"/>
      <c r="E7013" s="83"/>
      <c r="F7013" s="83"/>
      <c r="G7013" s="83"/>
      <c r="H7013" s="83"/>
      <c r="I7013" s="83"/>
      <c r="J7013" s="83"/>
      <c r="K7013" s="83"/>
      <c r="L7013" s="83"/>
      <c r="M7013" s="83"/>
      <c r="N7013" s="83"/>
      <c r="O7013" s="83"/>
      <c r="P7013" s="84"/>
      <c r="Q7013" s="217"/>
      <c r="R7013" s="85">
        <f t="shared" ref="R7013" si="18599">IF(COUNTA(Y7012:DP7015)=0,0,MIN(Y7013:DP7013))</f>
        <v>0</v>
      </c>
      <c r="S7013" s="86">
        <f t="shared" ref="S7013" si="18600">IF(COUNTA(Y7012:DP7015)=0,0,HLOOKUP(S7012,Y7012:DP7015,2,FALSE))</f>
        <v>0</v>
      </c>
      <c r="T7013" s="87">
        <f t="shared" ref="T7013" si="18601">IF(COUNTA(Y7012:DP7015)=0,0,AVERAGE(Y7013:DP7013))</f>
        <v>0</v>
      </c>
      <c r="U7013" s="88">
        <f t="shared" ref="U7013" si="18602">IF(COUNTA(Y7012:DP7015)=0,0,_xlfn.MINIFS(Y7013:DP7013,Y7015:DP7015,U7015))</f>
        <v>0</v>
      </c>
      <c r="V7013" s="89">
        <f t="array" ref="V7013">IF(COUNTA(Y7012:DP7015)=0,0,IF(ISERROR(HLOOKUP(V7015,Y7015:DP7015,1,FALSE)),0,INDEX(Y7013:DP7013,MATCH(V7012&amp;V7015,Y7012:DP7012&amp;Y7015:DP7015,0))))</f>
        <v>0</v>
      </c>
      <c r="W7013" s="90">
        <f t="array" ref="W7013">IF(COUNTA(Y7012:DP7015)=0,0,IF(ISERROR(HLOOKUP(W7015,Y7015:DP7015,1,FALSE)),0,AVERAGEIF(Y7015:DP7015,$W7015,Y7013:DP7013)))</f>
        <v>0</v>
      </c>
      <c r="X7013" s="107"/>
    </row>
    <row r="7014" spans="2:25">
      <c r="B7014" s="83"/>
      <c r="C7014" s="84"/>
      <c r="D7014" s="83"/>
      <c r="E7014" s="83"/>
      <c r="F7014" s="83"/>
      <c r="G7014" s="83"/>
      <c r="H7014" s="83"/>
      <c r="I7014" s="83"/>
      <c r="J7014" s="83"/>
      <c r="K7014" s="83"/>
      <c r="L7014" s="83"/>
      <c r="M7014" s="83"/>
      <c r="N7014" s="83"/>
      <c r="O7014" s="83"/>
      <c r="P7014" s="84"/>
      <c r="Q7014" s="217"/>
      <c r="R7014" s="91">
        <f t="shared" ref="R7014" si="18603">IF(COUNTA(Y7012:DP7015)=0,0,HLOOKUP(R7013,Y7013:DP7015,2,FALSE))</f>
        <v>0</v>
      </c>
      <c r="S7014" s="92">
        <f t="shared" ref="S7014" si="18604">IF(COUNTA(Y7012:DP7015)=0,0,HLOOKUP(S7012,Y7012:DP7015,3,FALSE))</f>
        <v>0</v>
      </c>
      <c r="T7014" s="93"/>
      <c r="U7014" s="94">
        <f t="array" ref="U7014">IF(COUNTA(Y7012:DP7015)=0,0,IF(ISERROR(HLOOKUP(U7015,Y7015:DP7015,1,FALSE)),0,INDEX(Y7014:DP7014,MATCH(U7013&amp;U7015,Y7013:DP7013&amp;Y7015:DP7015,0))))</f>
        <v>0</v>
      </c>
      <c r="V7014" s="94">
        <f t="array" ref="V7014">IF(COUNTA(Y7012:DP7015)=0,0,IF(ISERROR(HLOOKUP(V7015,Y7015:DP7015,1,FALSE)),0,INDEX(Y7014:DP7014,MATCH(V7013&amp;V7015,Y7013:DP7013&amp;Y7015:DP7015,0))))</f>
        <v>0</v>
      </c>
      <c r="W7014" s="95"/>
      <c r="X7014" s="108"/>
    </row>
    <row r="7015" spans="2:25" ht="13.9" thickBot="1">
      <c r="B7015" s="96"/>
      <c r="C7015" s="97"/>
      <c r="D7015" s="96"/>
      <c r="E7015" s="96"/>
      <c r="F7015" s="96"/>
      <c r="G7015" s="96"/>
      <c r="H7015" s="96"/>
      <c r="I7015" s="96"/>
      <c r="J7015" s="96"/>
      <c r="K7015" s="96"/>
      <c r="L7015" s="96"/>
      <c r="M7015" s="96"/>
      <c r="N7015" s="96"/>
      <c r="O7015" s="96"/>
      <c r="P7015" s="97"/>
      <c r="Q7015" s="218"/>
      <c r="R7015" s="98" t="str">
        <f t="shared" ref="R7015" si="18605">IF(COUNTA(Y7012:DP7015)=0,"none",HLOOKUP(R7013,Y7013:DP7015,3,FALSE))</f>
        <v>none</v>
      </c>
      <c r="S7015" s="99" t="str">
        <f t="shared" ref="S7015" si="18606">IF(COUNTA(Y7012:DP7015)=0,"none",HLOOKUP(S7012,Y7012:DP7015,4,FALSE))</f>
        <v>none</v>
      </c>
      <c r="T7015" s="100"/>
      <c r="U7015" s="100" t="str">
        <f t="array" ref="U7015">IF(COUNTA(Y7012:DP7015)=0,"none",IF($U$2="WAHR",$W$3,Abfrage!$F$4))</f>
        <v>none</v>
      </c>
      <c r="V7015" s="100" t="str">
        <f t="array" ref="V7015">IF(COUNTA(Y7012:DP7015)=0,"none",IF($U$2="WAHR",$W$3,Abfrage!$F$4))</f>
        <v>none</v>
      </c>
      <c r="W7015" s="100" t="str">
        <f t="array" ref="W7015">IF(COUNTA(Y7012:DP7015)=0,"none",IF($U$2="WAHR",$W$3,Abfrage!$F$4))</f>
        <v>none</v>
      </c>
      <c r="X7015" s="109"/>
    </row>
    <row r="7016" spans="2:25">
      <c r="B7016" s="75" t="s">
        <v>4290</v>
      </c>
      <c r="C7016" s="76">
        <v>1000435019</v>
      </c>
      <c r="D7016" s="75" t="s">
        <v>217</v>
      </c>
      <c r="E7016" s="75" t="s">
        <v>138</v>
      </c>
      <c r="F7016" s="75" t="s">
        <v>4291</v>
      </c>
      <c r="G7016" s="75" t="s">
        <v>4292</v>
      </c>
      <c r="H7016" s="75" t="e">
        <v>#N/A</v>
      </c>
      <c r="I7016" s="75" t="s">
        <v>4293</v>
      </c>
      <c r="J7016" s="75" t="s">
        <v>4294</v>
      </c>
      <c r="K7016" s="75" t="s">
        <v>306</v>
      </c>
      <c r="L7016" s="75" t="s">
        <v>306</v>
      </c>
      <c r="M7016" s="75" t="s">
        <v>306</v>
      </c>
      <c r="N7016" s="75" t="s">
        <v>352</v>
      </c>
      <c r="O7016" s="75" t="s">
        <v>306</v>
      </c>
      <c r="P7016" s="76" t="s">
        <v>306</v>
      </c>
      <c r="Q7016" s="216"/>
      <c r="R7016" s="77" t="str">
        <f t="shared" ref="R7016" si="18607">IF(COUNTA(Y7016:DP7019)=0,"01.01.1900",INDEX(Y7016:DP7016,MATCH(R7017,Y7017:DP7017,0)))</f>
        <v>01.01.1900</v>
      </c>
      <c r="S7016" s="78" t="str">
        <f t="shared" ref="S7016" si="18608">IF(COUNTA(Y7016:DP7019)=0,"01.01.1900",MAX(Y7016:DP7016))</f>
        <v>01.01.1900</v>
      </c>
      <c r="T7016" s="79"/>
      <c r="U7016" s="80" t="str">
        <f t="array" ref="U7016">IF(COUNTA(Y7016:DP7019)=0,"01.01.1900",IF(ISERROR(HLOOKUP(U7019,Y7019:DP7019,1,FALSE)),"01.01.1900",INDEX(Y7016:DP7016,MATCH(U7017&amp;U7019,Y7017:DP7017&amp;Y7019:DP7019,0))))</f>
        <v>01.01.1900</v>
      </c>
      <c r="V7016" s="81" t="str">
        <f t="shared" ref="V7016" si="18609">IF(COUNTA(Y7016:DP7019)=0,"01.01.1900",_xlfn.MAXIFS(Y7016:DP7016,Y7019:DP7019,V7019))</f>
        <v>01.01.1900</v>
      </c>
      <c r="W7016" s="82"/>
      <c r="X7016" s="106"/>
    </row>
    <row r="7017" spans="2:25">
      <c r="B7017" s="83"/>
      <c r="C7017" s="84"/>
      <c r="D7017" s="83"/>
      <c r="E7017" s="83"/>
      <c r="F7017" s="83"/>
      <c r="G7017" s="83"/>
      <c r="H7017" s="83"/>
      <c r="I7017" s="83"/>
      <c r="J7017" s="83"/>
      <c r="K7017" s="83"/>
      <c r="L7017" s="83"/>
      <c r="M7017" s="83"/>
      <c r="N7017" s="83"/>
      <c r="O7017" s="83"/>
      <c r="P7017" s="84"/>
      <c r="Q7017" s="217"/>
      <c r="R7017" s="85">
        <f t="shared" ref="R7017" si="18610">IF(COUNTA(Y7016:DP7019)=0,0,MIN(Y7017:DP7017))</f>
        <v>0</v>
      </c>
      <c r="S7017" s="86">
        <f t="shared" ref="S7017" si="18611">IF(COUNTA(Y7016:DP7019)=0,0,HLOOKUP(S7016,Y7016:DP7019,2,FALSE))</f>
        <v>0</v>
      </c>
      <c r="T7017" s="87">
        <f t="shared" ref="T7017" si="18612">IF(COUNTA(Y7016:DP7019)=0,0,AVERAGE(Y7017:DP7017))</f>
        <v>0</v>
      </c>
      <c r="U7017" s="88">
        <f t="shared" ref="U7017" si="18613">IF(COUNTA(Y7016:DP7019)=0,0,_xlfn.MINIFS(Y7017:DP7017,Y7019:DP7019,U7019))</f>
        <v>0</v>
      </c>
      <c r="V7017" s="89">
        <f t="array" ref="V7017">IF(COUNTA(Y7016:DP7019)=0,0,IF(ISERROR(HLOOKUP(V7019,Y7019:DP7019,1,FALSE)),0,INDEX(Y7017:DP7017,MATCH(V7016&amp;V7019,Y7016:DP7016&amp;Y7019:DP7019,0))))</f>
        <v>0</v>
      </c>
      <c r="W7017" s="90">
        <f t="array" ref="W7017">IF(COUNTA(Y7016:DP7019)=0,0,IF(ISERROR(HLOOKUP(W7019,Y7019:DP7019,1,FALSE)),0,AVERAGEIF(Y7019:DP7019,$W7019,Y7017:DP7017)))</f>
        <v>0</v>
      </c>
      <c r="X7017" s="107"/>
    </row>
    <row r="7018" spans="2:25">
      <c r="B7018" s="83"/>
      <c r="C7018" s="84"/>
      <c r="D7018" s="83"/>
      <c r="E7018" s="83"/>
      <c r="F7018" s="83"/>
      <c r="G7018" s="83"/>
      <c r="H7018" s="83"/>
      <c r="I7018" s="83"/>
      <c r="J7018" s="83"/>
      <c r="K7018" s="83"/>
      <c r="L7018" s="83"/>
      <c r="M7018" s="83"/>
      <c r="N7018" s="83"/>
      <c r="O7018" s="83"/>
      <c r="P7018" s="84"/>
      <c r="Q7018" s="217"/>
      <c r="R7018" s="91">
        <f t="shared" ref="R7018" si="18614">IF(COUNTA(Y7016:DP7019)=0,0,HLOOKUP(R7017,Y7017:DP7019,2,FALSE))</f>
        <v>0</v>
      </c>
      <c r="S7018" s="92">
        <f t="shared" ref="S7018" si="18615">IF(COUNTA(Y7016:DP7019)=0,0,HLOOKUP(S7016,Y7016:DP7019,3,FALSE))</f>
        <v>0</v>
      </c>
      <c r="T7018" s="93"/>
      <c r="U7018" s="94">
        <f t="array" ref="U7018">IF(COUNTA(Y7016:DP7019)=0,0,IF(ISERROR(HLOOKUP(U7019,Y7019:DP7019,1,FALSE)),0,INDEX(Y7018:DP7018,MATCH(U7017&amp;U7019,Y7017:DP7017&amp;Y7019:DP7019,0))))</f>
        <v>0</v>
      </c>
      <c r="V7018" s="94">
        <f t="array" ref="V7018">IF(COUNTA(Y7016:DP7019)=0,0,IF(ISERROR(HLOOKUP(V7019,Y7019:DP7019,1,FALSE)),0,INDEX(Y7018:DP7018,MATCH(V7017&amp;V7019,Y7017:DP7017&amp;Y7019:DP7019,0))))</f>
        <v>0</v>
      </c>
      <c r="W7018" s="95"/>
      <c r="X7018" s="108"/>
    </row>
    <row r="7019" spans="2:25" ht="13.9" thickBot="1">
      <c r="B7019" s="96"/>
      <c r="C7019" s="97"/>
      <c r="D7019" s="96"/>
      <c r="E7019" s="96"/>
      <c r="F7019" s="96"/>
      <c r="G7019" s="96"/>
      <c r="H7019" s="96"/>
      <c r="I7019" s="96"/>
      <c r="J7019" s="96"/>
      <c r="K7019" s="96"/>
      <c r="L7019" s="96"/>
      <c r="M7019" s="96"/>
      <c r="N7019" s="96"/>
      <c r="O7019" s="96"/>
      <c r="P7019" s="97"/>
      <c r="Q7019" s="218"/>
      <c r="R7019" s="98" t="str">
        <f t="shared" ref="R7019" si="18616">IF(COUNTA(Y7016:DP7019)=0,"none",HLOOKUP(R7017,Y7017:DP7019,3,FALSE))</f>
        <v>none</v>
      </c>
      <c r="S7019" s="99" t="str">
        <f t="shared" ref="S7019" si="18617">IF(COUNTA(Y7016:DP7019)=0,"none",HLOOKUP(S7016,Y7016:DP7019,4,FALSE))</f>
        <v>none</v>
      </c>
      <c r="T7019" s="100"/>
      <c r="U7019" s="100" t="str">
        <f t="array" ref="U7019">IF(COUNTA(Y7016:DP7019)=0,"none",IF($U$2="WAHR",$W$3,Abfrage!$F$4))</f>
        <v>none</v>
      </c>
      <c r="V7019" s="100" t="str">
        <f t="array" ref="V7019">IF(COUNTA(Y7016:DP7019)=0,"none",IF($U$2="WAHR",$W$3,Abfrage!$F$4))</f>
        <v>none</v>
      </c>
      <c r="W7019" s="100" t="str">
        <f t="array" ref="W7019">IF(COUNTA(Y7016:DP7019)=0,"none",IF($U$2="WAHR",$W$3,Abfrage!$F$4))</f>
        <v>none</v>
      </c>
      <c r="X7019" s="109"/>
    </row>
    <row r="7020" spans="2:25">
      <c r="B7020" s="75" t="s">
        <v>4295</v>
      </c>
      <c r="C7020" s="76">
        <v>1000429158</v>
      </c>
      <c r="D7020" s="75" t="s">
        <v>95</v>
      </c>
      <c r="E7020" s="75" t="s">
        <v>175</v>
      </c>
      <c r="F7020" s="75" t="s">
        <v>97</v>
      </c>
      <c r="G7020" s="75" t="s">
        <v>306</v>
      </c>
      <c r="H7020" s="75" t="e">
        <v>#N/A</v>
      </c>
      <c r="I7020" s="75" t="s">
        <v>164</v>
      </c>
      <c r="J7020" s="75" t="s">
        <v>4296</v>
      </c>
      <c r="K7020" s="75" t="s">
        <v>306</v>
      </c>
      <c r="L7020" s="75" t="s">
        <v>306</v>
      </c>
      <c r="M7020" s="75" t="s">
        <v>307</v>
      </c>
      <c r="N7020" s="75" t="s">
        <v>1335</v>
      </c>
      <c r="O7020" s="75" t="s">
        <v>4297</v>
      </c>
      <c r="P7020" s="76" t="s">
        <v>306</v>
      </c>
      <c r="Q7020" s="216"/>
      <c r="R7020" s="77" t="str">
        <f t="shared" ref="R7020" si="18618">IF(COUNTA(Y7020:DP7023)=0,"01.01.1900",INDEX(Y7020:DP7020,MATCH(R7021,Y7021:DP7021,0)))</f>
        <v>01.01.1900</v>
      </c>
      <c r="S7020" s="78" t="str">
        <f t="shared" ref="S7020" si="18619">IF(COUNTA(Y7020:DP7023)=0,"01.01.1900",MAX(Y7020:DP7020))</f>
        <v>01.01.1900</v>
      </c>
      <c r="T7020" s="79"/>
      <c r="U7020" s="80" t="str">
        <f t="array" ref="U7020">IF(COUNTA(Y7020:DP7023)=0,"01.01.1900",IF(ISERROR(HLOOKUP(U7023,Y7023:DP7023,1,FALSE)),"01.01.1900",INDEX(Y7020:DP7020,MATCH(U7021&amp;U7023,Y7021:DP7021&amp;Y7023:DP7023,0))))</f>
        <v>01.01.1900</v>
      </c>
      <c r="V7020" s="81" t="str">
        <f t="shared" ref="V7020" si="18620">IF(COUNTA(Y7020:DP7023)=0,"01.01.1900",_xlfn.MAXIFS(Y7020:DP7020,Y7023:DP7023,V7023))</f>
        <v>01.01.1900</v>
      </c>
      <c r="W7020" s="82"/>
      <c r="X7020" s="106"/>
    </row>
    <row r="7021" spans="2:25">
      <c r="B7021" s="83"/>
      <c r="C7021" s="84"/>
      <c r="D7021" s="83"/>
      <c r="E7021" s="83"/>
      <c r="F7021" s="83"/>
      <c r="G7021" s="83"/>
      <c r="H7021" s="83"/>
      <c r="I7021" s="83"/>
      <c r="J7021" s="83"/>
      <c r="K7021" s="83"/>
      <c r="L7021" s="83"/>
      <c r="M7021" s="83"/>
      <c r="N7021" s="83"/>
      <c r="O7021" s="83"/>
      <c r="P7021" s="84"/>
      <c r="Q7021" s="217"/>
      <c r="R7021" s="85">
        <f t="shared" ref="R7021" si="18621">IF(COUNTA(Y7020:DP7023)=0,0,MIN(Y7021:DP7021))</f>
        <v>0</v>
      </c>
      <c r="S7021" s="86">
        <f t="shared" ref="S7021" si="18622">IF(COUNTA(Y7020:DP7023)=0,0,HLOOKUP(S7020,Y7020:DP7023,2,FALSE))</f>
        <v>0</v>
      </c>
      <c r="T7021" s="87">
        <f t="shared" ref="T7021" si="18623">IF(COUNTA(Y7020:DP7023)=0,0,AVERAGE(Y7021:DP7021))</f>
        <v>0</v>
      </c>
      <c r="U7021" s="88">
        <f t="shared" ref="U7021" si="18624">IF(COUNTA(Y7020:DP7023)=0,0,_xlfn.MINIFS(Y7021:DP7021,Y7023:DP7023,U7023))</f>
        <v>0</v>
      </c>
      <c r="V7021" s="89">
        <f t="array" ref="V7021">IF(COUNTA(Y7020:DP7023)=0,0,IF(ISERROR(HLOOKUP(V7023,Y7023:DP7023,1,FALSE)),0,INDEX(Y7021:DP7021,MATCH(V7020&amp;V7023,Y7020:DP7020&amp;Y7023:DP7023,0))))</f>
        <v>0</v>
      </c>
      <c r="W7021" s="90">
        <f t="array" ref="W7021">IF(COUNTA(Y7020:DP7023)=0,0,IF(ISERROR(HLOOKUP(W7023,Y7023:DP7023,1,FALSE)),0,AVERAGEIF(Y7023:DP7023,$W7023,Y7021:DP7021)))</f>
        <v>0</v>
      </c>
      <c r="X7021" s="107"/>
    </row>
    <row r="7022" spans="2:25">
      <c r="B7022" s="83"/>
      <c r="C7022" s="84"/>
      <c r="D7022" s="83"/>
      <c r="E7022" s="83"/>
      <c r="F7022" s="83"/>
      <c r="G7022" s="83"/>
      <c r="H7022" s="83"/>
      <c r="I7022" s="83"/>
      <c r="J7022" s="83"/>
      <c r="K7022" s="83"/>
      <c r="L7022" s="83"/>
      <c r="M7022" s="83"/>
      <c r="N7022" s="83"/>
      <c r="O7022" s="83"/>
      <c r="P7022" s="84"/>
      <c r="Q7022" s="217"/>
      <c r="R7022" s="91">
        <f t="shared" ref="R7022" si="18625">IF(COUNTA(Y7020:DP7023)=0,0,HLOOKUP(R7021,Y7021:DP7023,2,FALSE))</f>
        <v>0</v>
      </c>
      <c r="S7022" s="92">
        <f t="shared" ref="S7022" si="18626">IF(COUNTA(Y7020:DP7023)=0,0,HLOOKUP(S7020,Y7020:DP7023,3,FALSE))</f>
        <v>0</v>
      </c>
      <c r="T7022" s="93"/>
      <c r="U7022" s="94">
        <f t="array" ref="U7022">IF(COUNTA(Y7020:DP7023)=0,0,IF(ISERROR(HLOOKUP(U7023,Y7023:DP7023,1,FALSE)),0,INDEX(Y7022:DP7022,MATCH(U7021&amp;U7023,Y7021:DP7021&amp;Y7023:DP7023,0))))</f>
        <v>0</v>
      </c>
      <c r="V7022" s="94">
        <f t="array" ref="V7022">IF(COUNTA(Y7020:DP7023)=0,0,IF(ISERROR(HLOOKUP(V7023,Y7023:DP7023,1,FALSE)),0,INDEX(Y7022:DP7022,MATCH(V7021&amp;V7023,Y7021:DP7021&amp;Y7023:DP7023,0))))</f>
        <v>0</v>
      </c>
      <c r="W7022" s="95"/>
      <c r="X7022" s="108"/>
    </row>
    <row r="7023" spans="2:25" ht="13.9" thickBot="1">
      <c r="B7023" s="96"/>
      <c r="C7023" s="97"/>
      <c r="D7023" s="96"/>
      <c r="E7023" s="96"/>
      <c r="F7023" s="96"/>
      <c r="G7023" s="96"/>
      <c r="H7023" s="96"/>
      <c r="I7023" s="96"/>
      <c r="J7023" s="96"/>
      <c r="K7023" s="96"/>
      <c r="L7023" s="96"/>
      <c r="M7023" s="96"/>
      <c r="N7023" s="96"/>
      <c r="O7023" s="96"/>
      <c r="P7023" s="97"/>
      <c r="Q7023" s="218"/>
      <c r="R7023" s="98" t="str">
        <f t="shared" ref="R7023" si="18627">IF(COUNTA(Y7020:DP7023)=0,"none",HLOOKUP(R7021,Y7021:DP7023,3,FALSE))</f>
        <v>none</v>
      </c>
      <c r="S7023" s="99" t="str">
        <f t="shared" ref="S7023" si="18628">IF(COUNTA(Y7020:DP7023)=0,"none",HLOOKUP(S7020,Y7020:DP7023,4,FALSE))</f>
        <v>none</v>
      </c>
      <c r="T7023" s="100"/>
      <c r="U7023" s="100" t="str">
        <f t="array" ref="U7023">IF(COUNTA(Y7020:DP7023)=0,"none",IF($U$2="WAHR",$W$3,Abfrage!$F$4))</f>
        <v>none</v>
      </c>
      <c r="V7023" s="100" t="str">
        <f t="array" ref="V7023">IF(COUNTA(Y7020:DP7023)=0,"none",IF($U$2="WAHR",$W$3,Abfrage!$F$4))</f>
        <v>none</v>
      </c>
      <c r="W7023" s="100" t="str">
        <f t="array" ref="W7023">IF(COUNTA(Y7020:DP7023)=0,"none",IF($U$2="WAHR",$W$3,Abfrage!$F$4))</f>
        <v>none</v>
      </c>
      <c r="X7023" s="109"/>
    </row>
    <row r="7024" spans="2:25">
      <c r="B7024" s="75" t="s">
        <v>4298</v>
      </c>
      <c r="C7024" s="76">
        <v>1000429200</v>
      </c>
      <c r="D7024" s="75" t="s">
        <v>95</v>
      </c>
      <c r="E7024" s="75" t="s">
        <v>175</v>
      </c>
      <c r="F7024" s="75" t="s">
        <v>97</v>
      </c>
      <c r="G7024" s="75" t="s">
        <v>97</v>
      </c>
      <c r="H7024" s="75" t="e">
        <v>#N/A</v>
      </c>
      <c r="I7024" s="75" t="s">
        <v>164</v>
      </c>
      <c r="J7024" s="75" t="s">
        <v>4299</v>
      </c>
      <c r="K7024" s="75" t="s">
        <v>306</v>
      </c>
      <c r="L7024" s="75" t="s">
        <v>306</v>
      </c>
      <c r="M7024" s="75" t="s">
        <v>307</v>
      </c>
      <c r="N7024" s="75" t="s">
        <v>1335</v>
      </c>
      <c r="O7024" s="75" t="s">
        <v>315</v>
      </c>
      <c r="P7024" s="76" t="s">
        <v>306</v>
      </c>
      <c r="Q7024" s="216"/>
      <c r="R7024" s="77" t="str">
        <f t="shared" ref="R7024" si="18629">IF(COUNTA(Y7024:DP7027)=0,"01.01.1900",INDEX(Y7024:DP7024,MATCH(R7025,Y7025:DP7025,0)))</f>
        <v>01.01.1900</v>
      </c>
      <c r="S7024" s="78" t="str">
        <f t="shared" ref="S7024" si="18630">IF(COUNTA(Y7024:DP7027)=0,"01.01.1900",MAX(Y7024:DP7024))</f>
        <v>01.01.1900</v>
      </c>
      <c r="T7024" s="79"/>
      <c r="U7024" s="80" t="str">
        <f t="array" ref="U7024">IF(COUNTA(Y7024:DP7027)=0,"01.01.1900",IF(ISERROR(HLOOKUP(U7027,Y7027:DP7027,1,FALSE)),"01.01.1900",INDEX(Y7024:DP7024,MATCH(U7025&amp;U7027,Y7025:DP7025&amp;Y7027:DP7027,0))))</f>
        <v>01.01.1900</v>
      </c>
      <c r="V7024" s="81" t="str">
        <f t="shared" ref="V7024" si="18631">IF(COUNTA(Y7024:DP7027)=0,"01.01.1900",_xlfn.MAXIFS(Y7024:DP7024,Y7027:DP7027,V7027))</f>
        <v>01.01.1900</v>
      </c>
      <c r="W7024" s="82"/>
      <c r="X7024" s="106"/>
    </row>
    <row r="7025" spans="2:24">
      <c r="B7025" s="83"/>
      <c r="C7025" s="84"/>
      <c r="D7025" s="83"/>
      <c r="E7025" s="83"/>
      <c r="F7025" s="83"/>
      <c r="G7025" s="83"/>
      <c r="H7025" s="83"/>
      <c r="I7025" s="83"/>
      <c r="J7025" s="83"/>
      <c r="K7025" s="83"/>
      <c r="L7025" s="83"/>
      <c r="M7025" s="83"/>
      <c r="N7025" s="83"/>
      <c r="O7025" s="83"/>
      <c r="P7025" s="84"/>
      <c r="Q7025" s="217"/>
      <c r="R7025" s="85">
        <f t="shared" ref="R7025" si="18632">IF(COUNTA(Y7024:DP7027)=0,0,MIN(Y7025:DP7025))</f>
        <v>0</v>
      </c>
      <c r="S7025" s="86">
        <f t="shared" ref="S7025" si="18633">IF(COUNTA(Y7024:DP7027)=0,0,HLOOKUP(S7024,Y7024:DP7027,2,FALSE))</f>
        <v>0</v>
      </c>
      <c r="T7025" s="87">
        <f t="shared" ref="T7025" si="18634">IF(COUNTA(Y7024:DP7027)=0,0,AVERAGE(Y7025:DP7025))</f>
        <v>0</v>
      </c>
      <c r="U7025" s="88">
        <f t="shared" ref="U7025" si="18635">IF(COUNTA(Y7024:DP7027)=0,0,_xlfn.MINIFS(Y7025:DP7025,Y7027:DP7027,U7027))</f>
        <v>0</v>
      </c>
      <c r="V7025" s="89">
        <f t="array" ref="V7025">IF(COUNTA(Y7024:DP7027)=0,0,IF(ISERROR(HLOOKUP(V7027,Y7027:DP7027,1,FALSE)),0,INDEX(Y7025:DP7025,MATCH(V7024&amp;V7027,Y7024:DP7024&amp;Y7027:DP7027,0))))</f>
        <v>0</v>
      </c>
      <c r="W7025" s="90">
        <f t="array" ref="W7025">IF(COUNTA(Y7024:DP7027)=0,0,IF(ISERROR(HLOOKUP(W7027,Y7027:DP7027,1,FALSE)),0,AVERAGEIF(Y7027:DP7027,$W7027,Y7025:DP7025)))</f>
        <v>0</v>
      </c>
      <c r="X7025" s="107"/>
    </row>
    <row r="7026" spans="2:24">
      <c r="B7026" s="83"/>
      <c r="C7026" s="84"/>
      <c r="D7026" s="83"/>
      <c r="E7026" s="83"/>
      <c r="F7026" s="83"/>
      <c r="G7026" s="83"/>
      <c r="H7026" s="83"/>
      <c r="I7026" s="83"/>
      <c r="J7026" s="83"/>
      <c r="K7026" s="83"/>
      <c r="L7026" s="83"/>
      <c r="M7026" s="83"/>
      <c r="N7026" s="83"/>
      <c r="O7026" s="83"/>
      <c r="P7026" s="84"/>
      <c r="Q7026" s="217"/>
      <c r="R7026" s="91">
        <f t="shared" ref="R7026" si="18636">IF(COUNTA(Y7024:DP7027)=0,0,HLOOKUP(R7025,Y7025:DP7027,2,FALSE))</f>
        <v>0</v>
      </c>
      <c r="S7026" s="92">
        <f t="shared" ref="S7026" si="18637">IF(COUNTA(Y7024:DP7027)=0,0,HLOOKUP(S7024,Y7024:DP7027,3,FALSE))</f>
        <v>0</v>
      </c>
      <c r="T7026" s="93"/>
      <c r="U7026" s="94">
        <f t="array" ref="U7026">IF(COUNTA(Y7024:DP7027)=0,0,IF(ISERROR(HLOOKUP(U7027,Y7027:DP7027,1,FALSE)),0,INDEX(Y7026:DP7026,MATCH(U7025&amp;U7027,Y7025:DP7025&amp;Y7027:DP7027,0))))</f>
        <v>0</v>
      </c>
      <c r="V7026" s="94">
        <f t="array" ref="V7026">IF(COUNTA(Y7024:DP7027)=0,0,IF(ISERROR(HLOOKUP(V7027,Y7027:DP7027,1,FALSE)),0,INDEX(Y7026:DP7026,MATCH(V7025&amp;V7027,Y7025:DP7025&amp;Y7027:DP7027,0))))</f>
        <v>0</v>
      </c>
      <c r="W7026" s="95"/>
      <c r="X7026" s="108"/>
    </row>
    <row r="7027" spans="2:24" ht="13.9" thickBot="1">
      <c r="B7027" s="96"/>
      <c r="C7027" s="97"/>
      <c r="D7027" s="96"/>
      <c r="E7027" s="96"/>
      <c r="F7027" s="96"/>
      <c r="G7027" s="96"/>
      <c r="H7027" s="96"/>
      <c r="I7027" s="96"/>
      <c r="J7027" s="96"/>
      <c r="K7027" s="96"/>
      <c r="L7027" s="96"/>
      <c r="M7027" s="96"/>
      <c r="N7027" s="96"/>
      <c r="O7027" s="96"/>
      <c r="P7027" s="97"/>
      <c r="Q7027" s="218"/>
      <c r="R7027" s="98" t="str">
        <f t="shared" ref="R7027" si="18638">IF(COUNTA(Y7024:DP7027)=0,"none",HLOOKUP(R7025,Y7025:DP7027,3,FALSE))</f>
        <v>none</v>
      </c>
      <c r="S7027" s="99" t="str">
        <f t="shared" ref="S7027" si="18639">IF(COUNTA(Y7024:DP7027)=0,"none",HLOOKUP(S7024,Y7024:DP7027,4,FALSE))</f>
        <v>none</v>
      </c>
      <c r="T7027" s="100"/>
      <c r="U7027" s="100" t="str">
        <f t="array" ref="U7027">IF(COUNTA(Y7024:DP7027)=0,"none",IF($U$2="WAHR",$W$3,Abfrage!$F$4))</f>
        <v>none</v>
      </c>
      <c r="V7027" s="100" t="str">
        <f t="array" ref="V7027">IF(COUNTA(Y7024:DP7027)=0,"none",IF($U$2="WAHR",$W$3,Abfrage!$F$4))</f>
        <v>none</v>
      </c>
      <c r="W7027" s="100" t="str">
        <f t="array" ref="W7027">IF(COUNTA(Y7024:DP7027)=0,"none",IF($U$2="WAHR",$W$3,Abfrage!$F$4))</f>
        <v>none</v>
      </c>
      <c r="X7027" s="109"/>
    </row>
    <row r="7028" spans="2:24">
      <c r="B7028" s="75" t="s">
        <v>4300</v>
      </c>
      <c r="C7028" s="76">
        <v>1000429241</v>
      </c>
      <c r="D7028" s="75" t="s">
        <v>95</v>
      </c>
      <c r="E7028" s="75" t="s">
        <v>96</v>
      </c>
      <c r="F7028" s="75" t="s">
        <v>97</v>
      </c>
      <c r="G7028" s="75" t="s">
        <v>97</v>
      </c>
      <c r="H7028" s="75" t="e">
        <v>#N/A</v>
      </c>
      <c r="I7028" s="75" t="s">
        <v>164</v>
      </c>
      <c r="J7028" s="75" t="s">
        <v>4301</v>
      </c>
      <c r="K7028" s="75" t="s">
        <v>306</v>
      </c>
      <c r="L7028" s="75" t="s">
        <v>306</v>
      </c>
      <c r="M7028" s="75" t="s">
        <v>313</v>
      </c>
      <c r="N7028" s="75" t="s">
        <v>628</v>
      </c>
      <c r="O7028" s="75" t="s">
        <v>309</v>
      </c>
      <c r="P7028" s="76" t="s">
        <v>306</v>
      </c>
      <c r="Q7028" s="216"/>
      <c r="R7028" s="77" t="str">
        <f t="shared" ref="R7028" si="18640">IF(COUNTA(Y7028:DP7031)=0,"01.01.1900",INDEX(Y7028:DP7028,MATCH(R7029,Y7029:DP7029,0)))</f>
        <v>01.01.1900</v>
      </c>
      <c r="S7028" s="78" t="str">
        <f t="shared" ref="S7028" si="18641">IF(COUNTA(Y7028:DP7031)=0,"01.01.1900",MAX(Y7028:DP7028))</f>
        <v>01.01.1900</v>
      </c>
      <c r="T7028" s="79"/>
      <c r="U7028" s="80" t="str">
        <f t="array" ref="U7028">IF(COUNTA(Y7028:DP7031)=0,"01.01.1900",IF(ISERROR(HLOOKUP(U7031,Y7031:DP7031,1,FALSE)),"01.01.1900",INDEX(Y7028:DP7028,MATCH(U7029&amp;U7031,Y7029:DP7029&amp;Y7031:DP7031,0))))</f>
        <v>01.01.1900</v>
      </c>
      <c r="V7028" s="81" t="str">
        <f t="shared" ref="V7028" si="18642">IF(COUNTA(Y7028:DP7031)=0,"01.01.1900",_xlfn.MAXIFS(Y7028:DP7028,Y7031:DP7031,V7031))</f>
        <v>01.01.1900</v>
      </c>
      <c r="W7028" s="82"/>
      <c r="X7028" s="106"/>
    </row>
    <row r="7029" spans="2:24">
      <c r="B7029" s="83"/>
      <c r="C7029" s="84"/>
      <c r="D7029" s="83"/>
      <c r="E7029" s="83"/>
      <c r="F7029" s="83"/>
      <c r="G7029" s="83"/>
      <c r="H7029" s="83"/>
      <c r="I7029" s="83"/>
      <c r="J7029" s="83"/>
      <c r="K7029" s="83"/>
      <c r="L7029" s="83"/>
      <c r="M7029" s="83"/>
      <c r="N7029" s="83"/>
      <c r="O7029" s="83"/>
      <c r="P7029" s="84"/>
      <c r="Q7029" s="217"/>
      <c r="R7029" s="85">
        <f t="shared" ref="R7029" si="18643">IF(COUNTA(Y7028:DP7031)=0,0,MIN(Y7029:DP7029))</f>
        <v>0</v>
      </c>
      <c r="S7029" s="86">
        <f t="shared" ref="S7029" si="18644">IF(COUNTA(Y7028:DP7031)=0,0,HLOOKUP(S7028,Y7028:DP7031,2,FALSE))</f>
        <v>0</v>
      </c>
      <c r="T7029" s="87">
        <f t="shared" ref="T7029" si="18645">IF(COUNTA(Y7028:DP7031)=0,0,AVERAGE(Y7029:DP7029))</f>
        <v>0</v>
      </c>
      <c r="U7029" s="88">
        <f t="shared" ref="U7029" si="18646">IF(COUNTA(Y7028:DP7031)=0,0,_xlfn.MINIFS(Y7029:DP7029,Y7031:DP7031,U7031))</f>
        <v>0</v>
      </c>
      <c r="V7029" s="89">
        <f t="array" ref="V7029">IF(COUNTA(Y7028:DP7031)=0,0,IF(ISERROR(HLOOKUP(V7031,Y7031:DP7031,1,FALSE)),0,INDEX(Y7029:DP7029,MATCH(V7028&amp;V7031,Y7028:DP7028&amp;Y7031:DP7031,0))))</f>
        <v>0</v>
      </c>
      <c r="W7029" s="90">
        <f t="array" ref="W7029">IF(COUNTA(Y7028:DP7031)=0,0,IF(ISERROR(HLOOKUP(W7031,Y7031:DP7031,1,FALSE)),0,AVERAGEIF(Y7031:DP7031,$W7031,Y7029:DP7029)))</f>
        <v>0</v>
      </c>
      <c r="X7029" s="107"/>
    </row>
    <row r="7030" spans="2:24">
      <c r="B7030" s="83"/>
      <c r="C7030" s="84"/>
      <c r="D7030" s="83"/>
      <c r="E7030" s="83"/>
      <c r="F7030" s="83"/>
      <c r="G7030" s="83"/>
      <c r="H7030" s="83"/>
      <c r="I7030" s="83"/>
      <c r="J7030" s="83"/>
      <c r="K7030" s="83"/>
      <c r="L7030" s="83"/>
      <c r="M7030" s="83"/>
      <c r="N7030" s="83"/>
      <c r="O7030" s="83"/>
      <c r="P7030" s="84"/>
      <c r="Q7030" s="217"/>
      <c r="R7030" s="91">
        <f t="shared" ref="R7030" si="18647">IF(COUNTA(Y7028:DP7031)=0,0,HLOOKUP(R7029,Y7029:DP7031,2,FALSE))</f>
        <v>0</v>
      </c>
      <c r="S7030" s="92">
        <f t="shared" ref="S7030" si="18648">IF(COUNTA(Y7028:DP7031)=0,0,HLOOKUP(S7028,Y7028:DP7031,3,FALSE))</f>
        <v>0</v>
      </c>
      <c r="T7030" s="93"/>
      <c r="U7030" s="94">
        <f t="array" ref="U7030">IF(COUNTA(Y7028:DP7031)=0,0,IF(ISERROR(HLOOKUP(U7031,Y7031:DP7031,1,FALSE)),0,INDEX(Y7030:DP7030,MATCH(U7029&amp;U7031,Y7029:DP7029&amp;Y7031:DP7031,0))))</f>
        <v>0</v>
      </c>
      <c r="V7030" s="94">
        <f t="array" ref="V7030">IF(COUNTA(Y7028:DP7031)=0,0,IF(ISERROR(HLOOKUP(V7031,Y7031:DP7031,1,FALSE)),0,INDEX(Y7030:DP7030,MATCH(V7029&amp;V7031,Y7029:DP7029&amp;Y7031:DP7031,0))))</f>
        <v>0</v>
      </c>
      <c r="W7030" s="95"/>
      <c r="X7030" s="108"/>
    </row>
    <row r="7031" spans="2:24" ht="13.9" thickBot="1">
      <c r="B7031" s="96"/>
      <c r="C7031" s="97"/>
      <c r="D7031" s="96"/>
      <c r="E7031" s="96"/>
      <c r="F7031" s="96"/>
      <c r="G7031" s="96"/>
      <c r="H7031" s="96"/>
      <c r="I7031" s="96"/>
      <c r="J7031" s="96"/>
      <c r="K7031" s="96"/>
      <c r="L7031" s="96"/>
      <c r="M7031" s="96"/>
      <c r="N7031" s="96"/>
      <c r="O7031" s="96"/>
      <c r="P7031" s="97"/>
      <c r="Q7031" s="218"/>
      <c r="R7031" s="98" t="str">
        <f t="shared" ref="R7031" si="18649">IF(COUNTA(Y7028:DP7031)=0,"none",HLOOKUP(R7029,Y7029:DP7031,3,FALSE))</f>
        <v>none</v>
      </c>
      <c r="S7031" s="99" t="str">
        <f t="shared" ref="S7031" si="18650">IF(COUNTA(Y7028:DP7031)=0,"none",HLOOKUP(S7028,Y7028:DP7031,4,FALSE))</f>
        <v>none</v>
      </c>
      <c r="T7031" s="100"/>
      <c r="U7031" s="100" t="str">
        <f t="array" ref="U7031">IF(COUNTA(Y7028:DP7031)=0,"none",IF($U$2="WAHR",$W$3,Abfrage!$F$4))</f>
        <v>none</v>
      </c>
      <c r="V7031" s="100" t="str">
        <f t="array" ref="V7031">IF(COUNTA(Y7028:DP7031)=0,"none",IF($U$2="WAHR",$W$3,Abfrage!$F$4))</f>
        <v>none</v>
      </c>
      <c r="W7031" s="100" t="str">
        <f t="array" ref="W7031">IF(COUNTA(Y7028:DP7031)=0,"none",IF($U$2="WAHR",$W$3,Abfrage!$F$4))</f>
        <v>none</v>
      </c>
      <c r="X7031" s="109"/>
    </row>
    <row r="7032" spans="2:24">
      <c r="B7032" s="75" t="s">
        <v>4302</v>
      </c>
      <c r="C7032" s="76">
        <v>1000429243</v>
      </c>
      <c r="D7032" s="75" t="s">
        <v>95</v>
      </c>
      <c r="E7032" s="75" t="s">
        <v>175</v>
      </c>
      <c r="F7032" s="75" t="s">
        <v>97</v>
      </c>
      <c r="G7032" s="75" t="s">
        <v>97</v>
      </c>
      <c r="H7032" s="75" t="e">
        <v>#N/A</v>
      </c>
      <c r="I7032" s="75" t="s">
        <v>164</v>
      </c>
      <c r="J7032" s="75" t="s">
        <v>4303</v>
      </c>
      <c r="K7032" s="75" t="s">
        <v>306</v>
      </c>
      <c r="L7032" s="75" t="s">
        <v>306</v>
      </c>
      <c r="M7032" s="75" t="s">
        <v>307</v>
      </c>
      <c r="N7032" s="75" t="s">
        <v>628</v>
      </c>
      <c r="O7032" s="75" t="s">
        <v>309</v>
      </c>
      <c r="P7032" s="76" t="s">
        <v>306</v>
      </c>
      <c r="Q7032" s="216"/>
      <c r="R7032" s="77" t="str">
        <f t="shared" ref="R7032" si="18651">IF(COUNTA(Y7032:DP7035)=0,"01.01.1900",INDEX(Y7032:DP7032,MATCH(R7033,Y7033:DP7033,0)))</f>
        <v>01.01.1900</v>
      </c>
      <c r="S7032" s="78" t="str">
        <f t="shared" ref="S7032" si="18652">IF(COUNTA(Y7032:DP7035)=0,"01.01.1900",MAX(Y7032:DP7032))</f>
        <v>01.01.1900</v>
      </c>
      <c r="T7032" s="79"/>
      <c r="U7032" s="80" t="str">
        <f t="array" ref="U7032">IF(COUNTA(Y7032:DP7035)=0,"01.01.1900",IF(ISERROR(HLOOKUP(U7035,Y7035:DP7035,1,FALSE)),"01.01.1900",INDEX(Y7032:DP7032,MATCH(U7033&amp;U7035,Y7033:DP7033&amp;Y7035:DP7035,0))))</f>
        <v>01.01.1900</v>
      </c>
      <c r="V7032" s="81" t="str">
        <f t="shared" ref="V7032" si="18653">IF(COUNTA(Y7032:DP7035)=0,"01.01.1900",_xlfn.MAXIFS(Y7032:DP7032,Y7035:DP7035,V7035))</f>
        <v>01.01.1900</v>
      </c>
      <c r="W7032" s="82"/>
      <c r="X7032" s="106"/>
    </row>
    <row r="7033" spans="2:24">
      <c r="B7033" s="83"/>
      <c r="C7033" s="84"/>
      <c r="D7033" s="83"/>
      <c r="E7033" s="83"/>
      <c r="F7033" s="83"/>
      <c r="G7033" s="83"/>
      <c r="H7033" s="83"/>
      <c r="I7033" s="83"/>
      <c r="J7033" s="83"/>
      <c r="K7033" s="83"/>
      <c r="L7033" s="83"/>
      <c r="M7033" s="83"/>
      <c r="N7033" s="83"/>
      <c r="O7033" s="83"/>
      <c r="P7033" s="84"/>
      <c r="Q7033" s="217"/>
      <c r="R7033" s="85">
        <f t="shared" ref="R7033" si="18654">IF(COUNTA(Y7032:DP7035)=0,0,MIN(Y7033:DP7033))</f>
        <v>0</v>
      </c>
      <c r="S7033" s="86">
        <f t="shared" ref="S7033" si="18655">IF(COUNTA(Y7032:DP7035)=0,0,HLOOKUP(S7032,Y7032:DP7035,2,FALSE))</f>
        <v>0</v>
      </c>
      <c r="T7033" s="87">
        <f t="shared" ref="T7033" si="18656">IF(COUNTA(Y7032:DP7035)=0,0,AVERAGE(Y7033:DP7033))</f>
        <v>0</v>
      </c>
      <c r="U7033" s="88">
        <f t="shared" ref="U7033" si="18657">IF(COUNTA(Y7032:DP7035)=0,0,_xlfn.MINIFS(Y7033:DP7033,Y7035:DP7035,U7035))</f>
        <v>0</v>
      </c>
      <c r="V7033" s="89">
        <f t="array" ref="V7033">IF(COUNTA(Y7032:DP7035)=0,0,IF(ISERROR(HLOOKUP(V7035,Y7035:DP7035,1,FALSE)),0,INDEX(Y7033:DP7033,MATCH(V7032&amp;V7035,Y7032:DP7032&amp;Y7035:DP7035,0))))</f>
        <v>0</v>
      </c>
      <c r="W7033" s="90">
        <f t="array" ref="W7033">IF(COUNTA(Y7032:DP7035)=0,0,IF(ISERROR(HLOOKUP(W7035,Y7035:DP7035,1,FALSE)),0,AVERAGEIF(Y7035:DP7035,$W7035,Y7033:DP7033)))</f>
        <v>0</v>
      </c>
      <c r="X7033" s="107"/>
    </row>
    <row r="7034" spans="2:24">
      <c r="B7034" s="83"/>
      <c r="C7034" s="84"/>
      <c r="D7034" s="83"/>
      <c r="E7034" s="83"/>
      <c r="F7034" s="83"/>
      <c r="G7034" s="83"/>
      <c r="H7034" s="83"/>
      <c r="I7034" s="83"/>
      <c r="J7034" s="83"/>
      <c r="K7034" s="83"/>
      <c r="L7034" s="83"/>
      <c r="M7034" s="83"/>
      <c r="N7034" s="83"/>
      <c r="O7034" s="83"/>
      <c r="P7034" s="84"/>
      <c r="Q7034" s="217"/>
      <c r="R7034" s="91">
        <f t="shared" ref="R7034" si="18658">IF(COUNTA(Y7032:DP7035)=0,0,HLOOKUP(R7033,Y7033:DP7035,2,FALSE))</f>
        <v>0</v>
      </c>
      <c r="S7034" s="92">
        <f t="shared" ref="S7034" si="18659">IF(COUNTA(Y7032:DP7035)=0,0,HLOOKUP(S7032,Y7032:DP7035,3,FALSE))</f>
        <v>0</v>
      </c>
      <c r="T7034" s="93"/>
      <c r="U7034" s="94">
        <f t="array" ref="U7034">IF(COUNTA(Y7032:DP7035)=0,0,IF(ISERROR(HLOOKUP(U7035,Y7035:DP7035,1,FALSE)),0,INDEX(Y7034:DP7034,MATCH(U7033&amp;U7035,Y7033:DP7033&amp;Y7035:DP7035,0))))</f>
        <v>0</v>
      </c>
      <c r="V7034" s="94">
        <f t="array" ref="V7034">IF(COUNTA(Y7032:DP7035)=0,0,IF(ISERROR(HLOOKUP(V7035,Y7035:DP7035,1,FALSE)),0,INDEX(Y7034:DP7034,MATCH(V7033&amp;V7035,Y7033:DP7033&amp;Y7035:DP7035,0))))</f>
        <v>0</v>
      </c>
      <c r="W7034" s="95"/>
      <c r="X7034" s="108"/>
    </row>
    <row r="7035" spans="2:24" ht="13.9" thickBot="1">
      <c r="B7035" s="96"/>
      <c r="C7035" s="97"/>
      <c r="D7035" s="96"/>
      <c r="E7035" s="96"/>
      <c r="F7035" s="96"/>
      <c r="G7035" s="96"/>
      <c r="H7035" s="96"/>
      <c r="I7035" s="96"/>
      <c r="J7035" s="96"/>
      <c r="K7035" s="96"/>
      <c r="L7035" s="96"/>
      <c r="M7035" s="96"/>
      <c r="N7035" s="96"/>
      <c r="O7035" s="96"/>
      <c r="P7035" s="97"/>
      <c r="Q7035" s="218"/>
      <c r="R7035" s="98" t="str">
        <f t="shared" ref="R7035" si="18660">IF(COUNTA(Y7032:DP7035)=0,"none",HLOOKUP(R7033,Y7033:DP7035,3,FALSE))</f>
        <v>none</v>
      </c>
      <c r="S7035" s="99" t="str">
        <f t="shared" ref="S7035" si="18661">IF(COUNTA(Y7032:DP7035)=0,"none",HLOOKUP(S7032,Y7032:DP7035,4,FALSE))</f>
        <v>none</v>
      </c>
      <c r="T7035" s="100"/>
      <c r="U7035" s="100" t="str">
        <f t="array" ref="U7035">IF(COUNTA(Y7032:DP7035)=0,"none",IF($U$2="WAHR",$W$3,Abfrage!$F$4))</f>
        <v>none</v>
      </c>
      <c r="V7035" s="100" t="str">
        <f t="array" ref="V7035">IF(COUNTA(Y7032:DP7035)=0,"none",IF($U$2="WAHR",$W$3,Abfrage!$F$4))</f>
        <v>none</v>
      </c>
      <c r="W7035" s="100" t="str">
        <f t="array" ref="W7035">IF(COUNTA(Y7032:DP7035)=0,"none",IF($U$2="WAHR",$W$3,Abfrage!$F$4))</f>
        <v>none</v>
      </c>
      <c r="X7035" s="109"/>
    </row>
    <row r="7036" spans="2:24">
      <c r="B7036" s="75" t="s">
        <v>4304</v>
      </c>
      <c r="C7036" s="76">
        <v>1000429039</v>
      </c>
      <c r="D7036" s="75" t="s">
        <v>95</v>
      </c>
      <c r="E7036" s="75" t="s">
        <v>96</v>
      </c>
      <c r="F7036" s="75" t="s">
        <v>97</v>
      </c>
      <c r="G7036" s="75" t="s">
        <v>97</v>
      </c>
      <c r="H7036" s="75" t="e">
        <v>#N/A</v>
      </c>
      <c r="I7036" s="75" t="s">
        <v>164</v>
      </c>
      <c r="J7036" s="75" t="s">
        <v>4305</v>
      </c>
      <c r="K7036" s="75" t="s">
        <v>306</v>
      </c>
      <c r="L7036" s="75" t="s">
        <v>306</v>
      </c>
      <c r="M7036" s="75" t="s">
        <v>313</v>
      </c>
      <c r="N7036" s="75" t="s">
        <v>1335</v>
      </c>
      <c r="O7036" s="75" t="s">
        <v>309</v>
      </c>
      <c r="P7036" s="76" t="s">
        <v>306</v>
      </c>
      <c r="Q7036" s="216"/>
      <c r="R7036" s="77" t="str">
        <f t="shared" ref="R7036" si="18662">IF(COUNTA(Y7036:DP7039)=0,"01.01.1900",INDEX(Y7036:DP7036,MATCH(R7037,Y7037:DP7037,0)))</f>
        <v>01.01.1900</v>
      </c>
      <c r="S7036" s="78" t="str">
        <f t="shared" ref="S7036" si="18663">IF(COUNTA(Y7036:DP7039)=0,"01.01.1900",MAX(Y7036:DP7036))</f>
        <v>01.01.1900</v>
      </c>
      <c r="T7036" s="79"/>
      <c r="U7036" s="80" t="str">
        <f t="array" ref="U7036">IF(COUNTA(Y7036:DP7039)=0,"01.01.1900",IF(ISERROR(HLOOKUP(U7039,Y7039:DP7039,1,FALSE)),"01.01.1900",INDEX(Y7036:DP7036,MATCH(U7037&amp;U7039,Y7037:DP7037&amp;Y7039:DP7039,0))))</f>
        <v>01.01.1900</v>
      </c>
      <c r="V7036" s="81" t="str">
        <f t="shared" ref="V7036" si="18664">IF(COUNTA(Y7036:DP7039)=0,"01.01.1900",_xlfn.MAXIFS(Y7036:DP7036,Y7039:DP7039,V7039))</f>
        <v>01.01.1900</v>
      </c>
      <c r="W7036" s="82"/>
      <c r="X7036" s="106"/>
    </row>
    <row r="7037" spans="2:24">
      <c r="B7037" s="83"/>
      <c r="C7037" s="84"/>
      <c r="D7037" s="83"/>
      <c r="E7037" s="83"/>
      <c r="F7037" s="83"/>
      <c r="G7037" s="83"/>
      <c r="H7037" s="83"/>
      <c r="I7037" s="83"/>
      <c r="J7037" s="83"/>
      <c r="K7037" s="83"/>
      <c r="L7037" s="83"/>
      <c r="M7037" s="83"/>
      <c r="N7037" s="83"/>
      <c r="O7037" s="83"/>
      <c r="P7037" s="84"/>
      <c r="Q7037" s="217"/>
      <c r="R7037" s="85">
        <f t="shared" ref="R7037" si="18665">IF(COUNTA(Y7036:DP7039)=0,0,MIN(Y7037:DP7037))</f>
        <v>0</v>
      </c>
      <c r="S7037" s="86">
        <f t="shared" ref="S7037" si="18666">IF(COUNTA(Y7036:DP7039)=0,0,HLOOKUP(S7036,Y7036:DP7039,2,FALSE))</f>
        <v>0</v>
      </c>
      <c r="T7037" s="87">
        <f t="shared" ref="T7037" si="18667">IF(COUNTA(Y7036:DP7039)=0,0,AVERAGE(Y7037:DP7037))</f>
        <v>0</v>
      </c>
      <c r="U7037" s="88">
        <f t="shared" ref="U7037" si="18668">IF(COUNTA(Y7036:DP7039)=0,0,_xlfn.MINIFS(Y7037:DP7037,Y7039:DP7039,U7039))</f>
        <v>0</v>
      </c>
      <c r="V7037" s="89">
        <f t="array" ref="V7037">IF(COUNTA(Y7036:DP7039)=0,0,IF(ISERROR(HLOOKUP(V7039,Y7039:DP7039,1,FALSE)),0,INDEX(Y7037:DP7037,MATCH(V7036&amp;V7039,Y7036:DP7036&amp;Y7039:DP7039,0))))</f>
        <v>0</v>
      </c>
      <c r="W7037" s="90">
        <f t="array" ref="W7037">IF(COUNTA(Y7036:DP7039)=0,0,IF(ISERROR(HLOOKUP(W7039,Y7039:DP7039,1,FALSE)),0,AVERAGEIF(Y7039:DP7039,$W7039,Y7037:DP7037)))</f>
        <v>0</v>
      </c>
      <c r="X7037" s="107"/>
    </row>
    <row r="7038" spans="2:24">
      <c r="B7038" s="83"/>
      <c r="C7038" s="84"/>
      <c r="D7038" s="83"/>
      <c r="E7038" s="83"/>
      <c r="F7038" s="83"/>
      <c r="G7038" s="83"/>
      <c r="H7038" s="83"/>
      <c r="I7038" s="83"/>
      <c r="J7038" s="83"/>
      <c r="K7038" s="83"/>
      <c r="L7038" s="83"/>
      <c r="M7038" s="83"/>
      <c r="N7038" s="83"/>
      <c r="O7038" s="83"/>
      <c r="P7038" s="84"/>
      <c r="Q7038" s="217"/>
      <c r="R7038" s="91">
        <f t="shared" ref="R7038" si="18669">IF(COUNTA(Y7036:DP7039)=0,0,HLOOKUP(R7037,Y7037:DP7039,2,FALSE))</f>
        <v>0</v>
      </c>
      <c r="S7038" s="92">
        <f t="shared" ref="S7038" si="18670">IF(COUNTA(Y7036:DP7039)=0,0,HLOOKUP(S7036,Y7036:DP7039,3,FALSE))</f>
        <v>0</v>
      </c>
      <c r="T7038" s="93"/>
      <c r="U7038" s="94">
        <f t="array" ref="U7038">IF(COUNTA(Y7036:DP7039)=0,0,IF(ISERROR(HLOOKUP(U7039,Y7039:DP7039,1,FALSE)),0,INDEX(Y7038:DP7038,MATCH(U7037&amp;U7039,Y7037:DP7037&amp;Y7039:DP7039,0))))</f>
        <v>0</v>
      </c>
      <c r="V7038" s="94">
        <f t="array" ref="V7038">IF(COUNTA(Y7036:DP7039)=0,0,IF(ISERROR(HLOOKUP(V7039,Y7039:DP7039,1,FALSE)),0,INDEX(Y7038:DP7038,MATCH(V7037&amp;V7039,Y7037:DP7037&amp;Y7039:DP7039,0))))</f>
        <v>0</v>
      </c>
      <c r="W7038" s="95"/>
      <c r="X7038" s="108"/>
    </row>
    <row r="7039" spans="2:24" ht="13.9" thickBot="1">
      <c r="B7039" s="96"/>
      <c r="C7039" s="97"/>
      <c r="D7039" s="96"/>
      <c r="E7039" s="96"/>
      <c r="F7039" s="96"/>
      <c r="G7039" s="96"/>
      <c r="H7039" s="96"/>
      <c r="I7039" s="96"/>
      <c r="J7039" s="96"/>
      <c r="K7039" s="96"/>
      <c r="L7039" s="96"/>
      <c r="M7039" s="96"/>
      <c r="N7039" s="96"/>
      <c r="O7039" s="96"/>
      <c r="P7039" s="97"/>
      <c r="Q7039" s="218"/>
      <c r="R7039" s="98" t="str">
        <f t="shared" ref="R7039" si="18671">IF(COUNTA(Y7036:DP7039)=0,"none",HLOOKUP(R7037,Y7037:DP7039,3,FALSE))</f>
        <v>none</v>
      </c>
      <c r="S7039" s="99" t="str">
        <f t="shared" ref="S7039" si="18672">IF(COUNTA(Y7036:DP7039)=0,"none",HLOOKUP(S7036,Y7036:DP7039,4,FALSE))</f>
        <v>none</v>
      </c>
      <c r="T7039" s="100"/>
      <c r="U7039" s="100" t="str">
        <f t="array" ref="U7039">IF(COUNTA(Y7036:DP7039)=0,"none",IF($U$2="WAHR",$W$3,Abfrage!$F$4))</f>
        <v>none</v>
      </c>
      <c r="V7039" s="100" t="str">
        <f t="array" ref="V7039">IF(COUNTA(Y7036:DP7039)=0,"none",IF($U$2="WAHR",$W$3,Abfrage!$F$4))</f>
        <v>none</v>
      </c>
      <c r="W7039" s="100" t="str">
        <f t="array" ref="W7039">IF(COUNTA(Y7036:DP7039)=0,"none",IF($U$2="WAHR",$W$3,Abfrage!$F$4))</f>
        <v>none</v>
      </c>
      <c r="X7039" s="109"/>
    </row>
    <row r="7040" spans="2:24">
      <c r="B7040" s="75" t="s">
        <v>4306</v>
      </c>
      <c r="C7040" s="76">
        <v>1000429040</v>
      </c>
      <c r="D7040" s="75" t="s">
        <v>95</v>
      </c>
      <c r="E7040" s="75" t="s">
        <v>96</v>
      </c>
      <c r="F7040" s="75" t="s">
        <v>97</v>
      </c>
      <c r="G7040" s="75" t="s">
        <v>97</v>
      </c>
      <c r="H7040" s="75" t="e">
        <v>#N/A</v>
      </c>
      <c r="I7040" s="75" t="s">
        <v>164</v>
      </c>
      <c r="J7040" s="75" t="s">
        <v>4307</v>
      </c>
      <c r="K7040" s="75" t="s">
        <v>306</v>
      </c>
      <c r="L7040" s="75" t="s">
        <v>306</v>
      </c>
      <c r="M7040" s="75" t="s">
        <v>313</v>
      </c>
      <c r="N7040" s="75" t="s">
        <v>1335</v>
      </c>
      <c r="O7040" s="75" t="s">
        <v>315</v>
      </c>
      <c r="P7040" s="76" t="s">
        <v>306</v>
      </c>
      <c r="Q7040" s="216"/>
      <c r="R7040" s="77" t="str">
        <f t="shared" ref="R7040" si="18673">IF(COUNTA(Y7040:DP7043)=0,"01.01.1900",INDEX(Y7040:DP7040,MATCH(R7041,Y7041:DP7041,0)))</f>
        <v>01.01.1900</v>
      </c>
      <c r="S7040" s="78" t="str">
        <f t="shared" ref="S7040" si="18674">IF(COUNTA(Y7040:DP7043)=0,"01.01.1900",MAX(Y7040:DP7040))</f>
        <v>01.01.1900</v>
      </c>
      <c r="T7040" s="79"/>
      <c r="U7040" s="80" t="str">
        <f t="array" ref="U7040">IF(COUNTA(Y7040:DP7043)=0,"01.01.1900",IF(ISERROR(HLOOKUP(U7043,Y7043:DP7043,1,FALSE)),"01.01.1900",INDEX(Y7040:DP7040,MATCH(U7041&amp;U7043,Y7041:DP7041&amp;Y7043:DP7043,0))))</f>
        <v>01.01.1900</v>
      </c>
      <c r="V7040" s="81" t="str">
        <f t="shared" ref="V7040" si="18675">IF(COUNTA(Y7040:DP7043)=0,"01.01.1900",_xlfn.MAXIFS(Y7040:DP7040,Y7043:DP7043,V7043))</f>
        <v>01.01.1900</v>
      </c>
      <c r="W7040" s="82"/>
      <c r="X7040" s="106"/>
    </row>
    <row r="7041" spans="2:24">
      <c r="B7041" s="83"/>
      <c r="C7041" s="84"/>
      <c r="D7041" s="83"/>
      <c r="E7041" s="83"/>
      <c r="F7041" s="83"/>
      <c r="G7041" s="83"/>
      <c r="H7041" s="83"/>
      <c r="I7041" s="83"/>
      <c r="J7041" s="83"/>
      <c r="K7041" s="83"/>
      <c r="L7041" s="83"/>
      <c r="M7041" s="83"/>
      <c r="N7041" s="83"/>
      <c r="O7041" s="83"/>
      <c r="P7041" s="84"/>
      <c r="Q7041" s="217"/>
      <c r="R7041" s="85">
        <f t="shared" ref="R7041" si="18676">IF(COUNTA(Y7040:DP7043)=0,0,MIN(Y7041:DP7041))</f>
        <v>0</v>
      </c>
      <c r="S7041" s="86">
        <f t="shared" ref="S7041" si="18677">IF(COUNTA(Y7040:DP7043)=0,0,HLOOKUP(S7040,Y7040:DP7043,2,FALSE))</f>
        <v>0</v>
      </c>
      <c r="T7041" s="87">
        <f t="shared" ref="T7041" si="18678">IF(COUNTA(Y7040:DP7043)=0,0,AVERAGE(Y7041:DP7041))</f>
        <v>0</v>
      </c>
      <c r="U7041" s="88">
        <f t="shared" ref="U7041" si="18679">IF(COUNTA(Y7040:DP7043)=0,0,_xlfn.MINIFS(Y7041:DP7041,Y7043:DP7043,U7043))</f>
        <v>0</v>
      </c>
      <c r="V7041" s="89">
        <f t="array" ref="V7041">IF(COUNTA(Y7040:DP7043)=0,0,IF(ISERROR(HLOOKUP(V7043,Y7043:DP7043,1,FALSE)),0,INDEX(Y7041:DP7041,MATCH(V7040&amp;V7043,Y7040:DP7040&amp;Y7043:DP7043,0))))</f>
        <v>0</v>
      </c>
      <c r="W7041" s="90">
        <f t="array" ref="W7041">IF(COUNTA(Y7040:DP7043)=0,0,IF(ISERROR(HLOOKUP(W7043,Y7043:DP7043,1,FALSE)),0,AVERAGEIF(Y7043:DP7043,$W7043,Y7041:DP7041)))</f>
        <v>0</v>
      </c>
      <c r="X7041" s="107"/>
    </row>
    <row r="7042" spans="2:24">
      <c r="B7042" s="83"/>
      <c r="C7042" s="84"/>
      <c r="D7042" s="83"/>
      <c r="E7042" s="83"/>
      <c r="F7042" s="83"/>
      <c r="G7042" s="83"/>
      <c r="H7042" s="83"/>
      <c r="I7042" s="83"/>
      <c r="J7042" s="83"/>
      <c r="K7042" s="83"/>
      <c r="L7042" s="83"/>
      <c r="M7042" s="83"/>
      <c r="N7042" s="83"/>
      <c r="O7042" s="83"/>
      <c r="P7042" s="84"/>
      <c r="Q7042" s="217"/>
      <c r="R7042" s="91">
        <f t="shared" ref="R7042" si="18680">IF(COUNTA(Y7040:DP7043)=0,0,HLOOKUP(R7041,Y7041:DP7043,2,FALSE))</f>
        <v>0</v>
      </c>
      <c r="S7042" s="92">
        <f t="shared" ref="S7042" si="18681">IF(COUNTA(Y7040:DP7043)=0,0,HLOOKUP(S7040,Y7040:DP7043,3,FALSE))</f>
        <v>0</v>
      </c>
      <c r="T7042" s="93"/>
      <c r="U7042" s="94">
        <f t="array" ref="U7042">IF(COUNTA(Y7040:DP7043)=0,0,IF(ISERROR(HLOOKUP(U7043,Y7043:DP7043,1,FALSE)),0,INDEX(Y7042:DP7042,MATCH(U7041&amp;U7043,Y7041:DP7041&amp;Y7043:DP7043,0))))</f>
        <v>0</v>
      </c>
      <c r="V7042" s="94">
        <f t="array" ref="V7042">IF(COUNTA(Y7040:DP7043)=0,0,IF(ISERROR(HLOOKUP(V7043,Y7043:DP7043,1,FALSE)),0,INDEX(Y7042:DP7042,MATCH(V7041&amp;V7043,Y7041:DP7041&amp;Y7043:DP7043,0))))</f>
        <v>0</v>
      </c>
      <c r="W7042" s="95"/>
      <c r="X7042" s="108"/>
    </row>
    <row r="7043" spans="2:24" ht="13.9" thickBot="1">
      <c r="B7043" s="96"/>
      <c r="C7043" s="97"/>
      <c r="D7043" s="96"/>
      <c r="E7043" s="96"/>
      <c r="F7043" s="96"/>
      <c r="G7043" s="96"/>
      <c r="H7043" s="96"/>
      <c r="I7043" s="96"/>
      <c r="J7043" s="96"/>
      <c r="K7043" s="96"/>
      <c r="L7043" s="96"/>
      <c r="M7043" s="96"/>
      <c r="N7043" s="96"/>
      <c r="O7043" s="96"/>
      <c r="P7043" s="97"/>
      <c r="Q7043" s="218"/>
      <c r="R7043" s="98" t="str">
        <f t="shared" ref="R7043" si="18682">IF(COUNTA(Y7040:DP7043)=0,"none",HLOOKUP(R7041,Y7041:DP7043,3,FALSE))</f>
        <v>none</v>
      </c>
      <c r="S7043" s="99" t="str">
        <f t="shared" ref="S7043" si="18683">IF(COUNTA(Y7040:DP7043)=0,"none",HLOOKUP(S7040,Y7040:DP7043,4,FALSE))</f>
        <v>none</v>
      </c>
      <c r="T7043" s="100"/>
      <c r="U7043" s="100" t="str">
        <f t="array" ref="U7043">IF(COUNTA(Y7040:DP7043)=0,"none",IF($U$2="WAHR",$W$3,Abfrage!$F$4))</f>
        <v>none</v>
      </c>
      <c r="V7043" s="100" t="str">
        <f t="array" ref="V7043">IF(COUNTA(Y7040:DP7043)=0,"none",IF($U$2="WAHR",$W$3,Abfrage!$F$4))</f>
        <v>none</v>
      </c>
      <c r="W7043" s="100" t="str">
        <f t="array" ref="W7043">IF(COUNTA(Y7040:DP7043)=0,"none",IF($U$2="WAHR",$W$3,Abfrage!$F$4))</f>
        <v>none</v>
      </c>
      <c r="X7043" s="109"/>
    </row>
    <row r="7044" spans="2:24">
      <c r="B7044" s="75" t="s">
        <v>4308</v>
      </c>
      <c r="C7044" s="76">
        <v>1000429262</v>
      </c>
      <c r="D7044" s="75" t="s">
        <v>95</v>
      </c>
      <c r="E7044" s="75" t="s">
        <v>148</v>
      </c>
      <c r="F7044" s="75" t="s">
        <v>2271</v>
      </c>
      <c r="G7044" s="75" t="s">
        <v>2400</v>
      </c>
      <c r="H7044" s="75" t="e">
        <v>#N/A</v>
      </c>
      <c r="I7044" s="75" t="s">
        <v>4264</v>
      </c>
      <c r="J7044" s="75" t="s">
        <v>4309</v>
      </c>
      <c r="K7044" s="75" t="s">
        <v>900</v>
      </c>
      <c r="L7044" s="75" t="s">
        <v>900</v>
      </c>
      <c r="M7044" s="75" t="s">
        <v>313</v>
      </c>
      <c r="N7044" s="75" t="s">
        <v>327</v>
      </c>
      <c r="O7044" s="75" t="s">
        <v>306</v>
      </c>
      <c r="P7044" s="76" t="s">
        <v>306</v>
      </c>
      <c r="Q7044" s="216"/>
      <c r="R7044" s="77" t="str">
        <f t="shared" ref="R7044" si="18684">IF(COUNTA(Y7044:DP7047)=0,"01.01.1900",INDEX(Y7044:DP7044,MATCH(R7045,Y7045:DP7045,0)))</f>
        <v>01.01.1900</v>
      </c>
      <c r="S7044" s="78" t="str">
        <f t="shared" ref="S7044" si="18685">IF(COUNTA(Y7044:DP7047)=0,"01.01.1900",MAX(Y7044:DP7044))</f>
        <v>01.01.1900</v>
      </c>
      <c r="T7044" s="79"/>
      <c r="U7044" s="80" t="str">
        <f t="array" ref="U7044">IF(COUNTA(Y7044:DP7047)=0,"01.01.1900",IF(ISERROR(HLOOKUP(U7047,Y7047:DP7047,1,FALSE)),"01.01.1900",INDEX(Y7044:DP7044,MATCH(U7045&amp;U7047,Y7045:DP7045&amp;Y7047:DP7047,0))))</f>
        <v>01.01.1900</v>
      </c>
      <c r="V7044" s="81" t="str">
        <f t="shared" ref="V7044" si="18686">IF(COUNTA(Y7044:DP7047)=0,"01.01.1900",_xlfn.MAXIFS(Y7044:DP7044,Y7047:DP7047,V7047))</f>
        <v>01.01.1900</v>
      </c>
      <c r="W7044" s="82"/>
      <c r="X7044" s="106"/>
    </row>
    <row r="7045" spans="2:24">
      <c r="B7045" s="83"/>
      <c r="C7045" s="84"/>
      <c r="D7045" s="83"/>
      <c r="E7045" s="83"/>
      <c r="F7045" s="83"/>
      <c r="G7045" s="83"/>
      <c r="H7045" s="83"/>
      <c r="I7045" s="83"/>
      <c r="J7045" s="83"/>
      <c r="K7045" s="83"/>
      <c r="L7045" s="83"/>
      <c r="M7045" s="83"/>
      <c r="N7045" s="83"/>
      <c r="O7045" s="83"/>
      <c r="P7045" s="84"/>
      <c r="Q7045" s="217"/>
      <c r="R7045" s="85">
        <f t="shared" ref="R7045" si="18687">IF(COUNTA(Y7044:DP7047)=0,0,MIN(Y7045:DP7045))</f>
        <v>0</v>
      </c>
      <c r="S7045" s="86">
        <f t="shared" ref="S7045" si="18688">IF(COUNTA(Y7044:DP7047)=0,0,HLOOKUP(S7044,Y7044:DP7047,2,FALSE))</f>
        <v>0</v>
      </c>
      <c r="T7045" s="87">
        <f t="shared" ref="T7045" si="18689">IF(COUNTA(Y7044:DP7047)=0,0,AVERAGE(Y7045:DP7045))</f>
        <v>0</v>
      </c>
      <c r="U7045" s="88">
        <f t="shared" ref="U7045" si="18690">IF(COUNTA(Y7044:DP7047)=0,0,_xlfn.MINIFS(Y7045:DP7045,Y7047:DP7047,U7047))</f>
        <v>0</v>
      </c>
      <c r="V7045" s="89">
        <f t="array" ref="V7045">IF(COUNTA(Y7044:DP7047)=0,0,IF(ISERROR(HLOOKUP(V7047,Y7047:DP7047,1,FALSE)),0,INDEX(Y7045:DP7045,MATCH(V7044&amp;V7047,Y7044:DP7044&amp;Y7047:DP7047,0))))</f>
        <v>0</v>
      </c>
      <c r="W7045" s="90">
        <f t="array" ref="W7045">IF(COUNTA(Y7044:DP7047)=0,0,IF(ISERROR(HLOOKUP(W7047,Y7047:DP7047,1,FALSE)),0,AVERAGEIF(Y7047:DP7047,$W7047,Y7045:DP7045)))</f>
        <v>0</v>
      </c>
      <c r="X7045" s="107"/>
    </row>
    <row r="7046" spans="2:24">
      <c r="B7046" s="83"/>
      <c r="C7046" s="84"/>
      <c r="D7046" s="83"/>
      <c r="E7046" s="83"/>
      <c r="F7046" s="83"/>
      <c r="G7046" s="83"/>
      <c r="H7046" s="83"/>
      <c r="I7046" s="83"/>
      <c r="J7046" s="83"/>
      <c r="K7046" s="83"/>
      <c r="L7046" s="83"/>
      <c r="M7046" s="83"/>
      <c r="N7046" s="83"/>
      <c r="O7046" s="83"/>
      <c r="P7046" s="84"/>
      <c r="Q7046" s="217"/>
      <c r="R7046" s="91">
        <f t="shared" ref="R7046" si="18691">IF(COUNTA(Y7044:DP7047)=0,0,HLOOKUP(R7045,Y7045:DP7047,2,FALSE))</f>
        <v>0</v>
      </c>
      <c r="S7046" s="92">
        <f t="shared" ref="S7046" si="18692">IF(COUNTA(Y7044:DP7047)=0,0,HLOOKUP(S7044,Y7044:DP7047,3,FALSE))</f>
        <v>0</v>
      </c>
      <c r="T7046" s="93"/>
      <c r="U7046" s="94">
        <f t="array" ref="U7046">IF(COUNTA(Y7044:DP7047)=0,0,IF(ISERROR(HLOOKUP(U7047,Y7047:DP7047,1,FALSE)),0,INDEX(Y7046:DP7046,MATCH(U7045&amp;U7047,Y7045:DP7045&amp;Y7047:DP7047,0))))</f>
        <v>0</v>
      </c>
      <c r="V7046" s="94">
        <f t="array" ref="V7046">IF(COUNTA(Y7044:DP7047)=0,0,IF(ISERROR(HLOOKUP(V7047,Y7047:DP7047,1,FALSE)),0,INDEX(Y7046:DP7046,MATCH(V7045&amp;V7047,Y7045:DP7045&amp;Y7047:DP7047,0))))</f>
        <v>0</v>
      </c>
      <c r="W7046" s="95"/>
      <c r="X7046" s="108"/>
    </row>
    <row r="7047" spans="2:24" ht="13.9" thickBot="1">
      <c r="B7047" s="96"/>
      <c r="C7047" s="97"/>
      <c r="D7047" s="96"/>
      <c r="E7047" s="96"/>
      <c r="F7047" s="96"/>
      <c r="G7047" s="96"/>
      <c r="H7047" s="96"/>
      <c r="I7047" s="96"/>
      <c r="J7047" s="96"/>
      <c r="K7047" s="96"/>
      <c r="L7047" s="96"/>
      <c r="M7047" s="96"/>
      <c r="N7047" s="96"/>
      <c r="O7047" s="96"/>
      <c r="P7047" s="97"/>
      <c r="Q7047" s="218"/>
      <c r="R7047" s="98" t="str">
        <f t="shared" ref="R7047" si="18693">IF(COUNTA(Y7044:DP7047)=0,"none",HLOOKUP(R7045,Y7045:DP7047,3,FALSE))</f>
        <v>none</v>
      </c>
      <c r="S7047" s="99" t="str">
        <f t="shared" ref="S7047" si="18694">IF(COUNTA(Y7044:DP7047)=0,"none",HLOOKUP(S7044,Y7044:DP7047,4,FALSE))</f>
        <v>none</v>
      </c>
      <c r="T7047" s="100"/>
      <c r="U7047" s="100" t="str">
        <f t="array" ref="U7047">IF(COUNTA(Y7044:DP7047)=0,"none",IF($U$2="WAHR",$W$3,Abfrage!$F$4))</f>
        <v>none</v>
      </c>
      <c r="V7047" s="100" t="str">
        <f t="array" ref="V7047">IF(COUNTA(Y7044:DP7047)=0,"none",IF($U$2="WAHR",$W$3,Abfrage!$F$4))</f>
        <v>none</v>
      </c>
      <c r="W7047" s="100" t="str">
        <f t="array" ref="W7047">IF(COUNTA(Y7044:DP7047)=0,"none",IF($U$2="WAHR",$W$3,Abfrage!$F$4))</f>
        <v>none</v>
      </c>
      <c r="X7047" s="109"/>
    </row>
    <row r="7048" spans="2:24">
      <c r="B7048" s="75" t="s">
        <v>4310</v>
      </c>
      <c r="C7048" s="76">
        <v>1000429261</v>
      </c>
      <c r="D7048" s="75" t="s">
        <v>95</v>
      </c>
      <c r="E7048" s="75" t="s">
        <v>148</v>
      </c>
      <c r="F7048" s="75" t="s">
        <v>2271</v>
      </c>
      <c r="G7048" s="75" t="s">
        <v>3898</v>
      </c>
      <c r="H7048" s="75" t="e">
        <v>#N/A</v>
      </c>
      <c r="I7048" s="75" t="s">
        <v>4264</v>
      </c>
      <c r="J7048" s="75" t="s">
        <v>4311</v>
      </c>
      <c r="K7048" s="75" t="s">
        <v>808</v>
      </c>
      <c r="L7048" s="75" t="s">
        <v>808</v>
      </c>
      <c r="M7048" s="75" t="s">
        <v>313</v>
      </c>
      <c r="N7048" s="75" t="s">
        <v>327</v>
      </c>
      <c r="O7048" s="75" t="s">
        <v>306</v>
      </c>
      <c r="P7048" s="76" t="s">
        <v>306</v>
      </c>
      <c r="Q7048" s="216"/>
      <c r="R7048" s="77" t="str">
        <f t="shared" ref="R7048" si="18695">IF(COUNTA(Y7048:DP7051)=0,"01.01.1900",INDEX(Y7048:DP7048,MATCH(R7049,Y7049:DP7049,0)))</f>
        <v>01.01.1900</v>
      </c>
      <c r="S7048" s="78" t="str">
        <f t="shared" ref="S7048" si="18696">IF(COUNTA(Y7048:DP7051)=0,"01.01.1900",MAX(Y7048:DP7048))</f>
        <v>01.01.1900</v>
      </c>
      <c r="T7048" s="79"/>
      <c r="U7048" s="80" t="str">
        <f t="array" ref="U7048">IF(COUNTA(Y7048:DP7051)=0,"01.01.1900",IF(ISERROR(HLOOKUP(U7051,Y7051:DP7051,1,FALSE)),"01.01.1900",INDEX(Y7048:DP7048,MATCH(U7049&amp;U7051,Y7049:DP7049&amp;Y7051:DP7051,0))))</f>
        <v>01.01.1900</v>
      </c>
      <c r="V7048" s="81" t="str">
        <f t="shared" ref="V7048" si="18697">IF(COUNTA(Y7048:DP7051)=0,"01.01.1900",_xlfn.MAXIFS(Y7048:DP7048,Y7051:DP7051,V7051))</f>
        <v>01.01.1900</v>
      </c>
      <c r="W7048" s="82"/>
      <c r="X7048" s="106"/>
    </row>
    <row r="7049" spans="2:24">
      <c r="B7049" s="83"/>
      <c r="C7049" s="84"/>
      <c r="D7049" s="83"/>
      <c r="E7049" s="83"/>
      <c r="F7049" s="83"/>
      <c r="G7049" s="83"/>
      <c r="H7049" s="83"/>
      <c r="I7049" s="83"/>
      <c r="J7049" s="83"/>
      <c r="K7049" s="83"/>
      <c r="L7049" s="83"/>
      <c r="M7049" s="83"/>
      <c r="N7049" s="83"/>
      <c r="O7049" s="83"/>
      <c r="P7049" s="84"/>
      <c r="Q7049" s="217"/>
      <c r="R7049" s="85">
        <f t="shared" ref="R7049" si="18698">IF(COUNTA(Y7048:DP7051)=0,0,MIN(Y7049:DP7049))</f>
        <v>0</v>
      </c>
      <c r="S7049" s="86">
        <f t="shared" ref="S7049" si="18699">IF(COUNTA(Y7048:DP7051)=0,0,HLOOKUP(S7048,Y7048:DP7051,2,FALSE))</f>
        <v>0</v>
      </c>
      <c r="T7049" s="87">
        <f t="shared" ref="T7049" si="18700">IF(COUNTA(Y7048:DP7051)=0,0,AVERAGE(Y7049:DP7049))</f>
        <v>0</v>
      </c>
      <c r="U7049" s="88">
        <f t="shared" ref="U7049" si="18701">IF(COUNTA(Y7048:DP7051)=0,0,_xlfn.MINIFS(Y7049:DP7049,Y7051:DP7051,U7051))</f>
        <v>0</v>
      </c>
      <c r="V7049" s="89">
        <f t="array" ref="V7049">IF(COUNTA(Y7048:DP7051)=0,0,IF(ISERROR(HLOOKUP(V7051,Y7051:DP7051,1,FALSE)),0,INDEX(Y7049:DP7049,MATCH(V7048&amp;V7051,Y7048:DP7048&amp;Y7051:DP7051,0))))</f>
        <v>0</v>
      </c>
      <c r="W7049" s="90">
        <f t="array" ref="W7049">IF(COUNTA(Y7048:DP7051)=0,0,IF(ISERROR(HLOOKUP(W7051,Y7051:DP7051,1,FALSE)),0,AVERAGEIF(Y7051:DP7051,$W7051,Y7049:DP7049)))</f>
        <v>0</v>
      </c>
      <c r="X7049" s="107"/>
    </row>
    <row r="7050" spans="2:24">
      <c r="B7050" s="83"/>
      <c r="C7050" s="84"/>
      <c r="D7050" s="83"/>
      <c r="E7050" s="83"/>
      <c r="F7050" s="83"/>
      <c r="G7050" s="83"/>
      <c r="H7050" s="83"/>
      <c r="I7050" s="83"/>
      <c r="J7050" s="83"/>
      <c r="K7050" s="83"/>
      <c r="L7050" s="83"/>
      <c r="M7050" s="83"/>
      <c r="N7050" s="83"/>
      <c r="O7050" s="83"/>
      <c r="P7050" s="84"/>
      <c r="Q7050" s="217"/>
      <c r="R7050" s="91">
        <f t="shared" ref="R7050" si="18702">IF(COUNTA(Y7048:DP7051)=0,0,HLOOKUP(R7049,Y7049:DP7051,2,FALSE))</f>
        <v>0</v>
      </c>
      <c r="S7050" s="92">
        <f t="shared" ref="S7050" si="18703">IF(COUNTA(Y7048:DP7051)=0,0,HLOOKUP(S7048,Y7048:DP7051,3,FALSE))</f>
        <v>0</v>
      </c>
      <c r="T7050" s="93"/>
      <c r="U7050" s="94">
        <f t="array" ref="U7050">IF(COUNTA(Y7048:DP7051)=0,0,IF(ISERROR(HLOOKUP(U7051,Y7051:DP7051,1,FALSE)),0,INDEX(Y7050:DP7050,MATCH(U7049&amp;U7051,Y7049:DP7049&amp;Y7051:DP7051,0))))</f>
        <v>0</v>
      </c>
      <c r="V7050" s="94">
        <f t="array" ref="V7050">IF(COUNTA(Y7048:DP7051)=0,0,IF(ISERROR(HLOOKUP(V7051,Y7051:DP7051,1,FALSE)),0,INDEX(Y7050:DP7050,MATCH(V7049&amp;V7051,Y7049:DP7049&amp;Y7051:DP7051,0))))</f>
        <v>0</v>
      </c>
      <c r="W7050" s="95"/>
      <c r="X7050" s="108"/>
    </row>
    <row r="7051" spans="2:24" ht="13.9" thickBot="1">
      <c r="B7051" s="96"/>
      <c r="C7051" s="97"/>
      <c r="D7051" s="96"/>
      <c r="E7051" s="96"/>
      <c r="F7051" s="96"/>
      <c r="G7051" s="96"/>
      <c r="H7051" s="96"/>
      <c r="I7051" s="96"/>
      <c r="J7051" s="96"/>
      <c r="K7051" s="96"/>
      <c r="L7051" s="96"/>
      <c r="M7051" s="96"/>
      <c r="N7051" s="96"/>
      <c r="O7051" s="96"/>
      <c r="P7051" s="97"/>
      <c r="Q7051" s="218"/>
      <c r="R7051" s="98" t="str">
        <f t="shared" ref="R7051" si="18704">IF(COUNTA(Y7048:DP7051)=0,"none",HLOOKUP(R7049,Y7049:DP7051,3,FALSE))</f>
        <v>none</v>
      </c>
      <c r="S7051" s="99" t="str">
        <f t="shared" ref="S7051" si="18705">IF(COUNTA(Y7048:DP7051)=0,"none",HLOOKUP(S7048,Y7048:DP7051,4,FALSE))</f>
        <v>none</v>
      </c>
      <c r="T7051" s="100"/>
      <c r="U7051" s="100" t="str">
        <f t="array" ref="U7051">IF(COUNTA(Y7048:DP7051)=0,"none",IF($U$2="WAHR",$W$3,Abfrage!$F$4))</f>
        <v>none</v>
      </c>
      <c r="V7051" s="100" t="str">
        <f t="array" ref="V7051">IF(COUNTA(Y7048:DP7051)=0,"none",IF($U$2="WAHR",$W$3,Abfrage!$F$4))</f>
        <v>none</v>
      </c>
      <c r="W7051" s="100" t="str">
        <f t="array" ref="W7051">IF(COUNTA(Y7048:DP7051)=0,"none",IF($U$2="WAHR",$W$3,Abfrage!$F$4))</f>
        <v>none</v>
      </c>
      <c r="X7051" s="109"/>
    </row>
    <row r="7052" spans="2:24">
      <c r="B7052" s="75" t="s">
        <v>4312</v>
      </c>
      <c r="C7052" s="76">
        <v>1000428863</v>
      </c>
      <c r="D7052" s="75" t="s">
        <v>217</v>
      </c>
      <c r="E7052" s="75" t="s">
        <v>218</v>
      </c>
      <c r="F7052" s="75" t="s">
        <v>218</v>
      </c>
      <c r="G7052" s="75" t="s">
        <v>219</v>
      </c>
      <c r="H7052" s="75" t="e">
        <v>#N/A</v>
      </c>
      <c r="I7052" s="75" t="s">
        <v>221</v>
      </c>
      <c r="J7052" s="75" t="s">
        <v>4313</v>
      </c>
      <c r="K7052" s="75" t="s">
        <v>306</v>
      </c>
      <c r="L7052" s="75" t="s">
        <v>306</v>
      </c>
      <c r="M7052" s="75" t="s">
        <v>306</v>
      </c>
      <c r="N7052" s="75" t="s">
        <v>306</v>
      </c>
      <c r="O7052" s="75" t="s">
        <v>306</v>
      </c>
      <c r="P7052" s="76" t="s">
        <v>306</v>
      </c>
      <c r="Q7052" s="216"/>
      <c r="R7052" s="77" t="str">
        <f t="shared" ref="R7052" si="18706">IF(COUNTA(Y7052:DP7055)=0,"01.01.1900",INDEX(Y7052:DP7052,MATCH(R7053,Y7053:DP7053,0)))</f>
        <v>01.01.1900</v>
      </c>
      <c r="S7052" s="78" t="str">
        <f t="shared" ref="S7052" si="18707">IF(COUNTA(Y7052:DP7055)=0,"01.01.1900",MAX(Y7052:DP7052))</f>
        <v>01.01.1900</v>
      </c>
      <c r="T7052" s="79"/>
      <c r="U7052" s="80" t="str">
        <f t="array" ref="U7052">IF(COUNTA(Y7052:DP7055)=0,"01.01.1900",IF(ISERROR(HLOOKUP(U7055,Y7055:DP7055,1,FALSE)),"01.01.1900",INDEX(Y7052:DP7052,MATCH(U7053&amp;U7055,Y7053:DP7053&amp;Y7055:DP7055,0))))</f>
        <v>01.01.1900</v>
      </c>
      <c r="V7052" s="81" t="str">
        <f t="shared" ref="V7052" si="18708">IF(COUNTA(Y7052:DP7055)=0,"01.01.1900",_xlfn.MAXIFS(Y7052:DP7052,Y7055:DP7055,V7055))</f>
        <v>01.01.1900</v>
      </c>
      <c r="W7052" s="82"/>
      <c r="X7052" s="106"/>
    </row>
    <row r="7053" spans="2:24">
      <c r="B7053" s="83"/>
      <c r="C7053" s="84"/>
      <c r="D7053" s="83"/>
      <c r="E7053" s="83"/>
      <c r="F7053" s="83"/>
      <c r="G7053" s="83"/>
      <c r="H7053" s="83"/>
      <c r="I7053" s="83"/>
      <c r="J7053" s="83"/>
      <c r="K7053" s="83"/>
      <c r="L7053" s="83"/>
      <c r="M7053" s="83"/>
      <c r="N7053" s="83"/>
      <c r="O7053" s="83"/>
      <c r="P7053" s="84"/>
      <c r="Q7053" s="217"/>
      <c r="R7053" s="85">
        <f t="shared" ref="R7053" si="18709">IF(COUNTA(Y7052:DP7055)=0,0,MIN(Y7053:DP7053))</f>
        <v>0</v>
      </c>
      <c r="S7053" s="86">
        <f t="shared" ref="S7053" si="18710">IF(COUNTA(Y7052:DP7055)=0,0,HLOOKUP(S7052,Y7052:DP7055,2,FALSE))</f>
        <v>0</v>
      </c>
      <c r="T7053" s="87">
        <f t="shared" ref="T7053" si="18711">IF(COUNTA(Y7052:DP7055)=0,0,AVERAGE(Y7053:DP7053))</f>
        <v>0</v>
      </c>
      <c r="U7053" s="88">
        <f t="shared" ref="U7053" si="18712">IF(COUNTA(Y7052:DP7055)=0,0,_xlfn.MINIFS(Y7053:DP7053,Y7055:DP7055,U7055))</f>
        <v>0</v>
      </c>
      <c r="V7053" s="89">
        <f t="array" ref="V7053">IF(COUNTA(Y7052:DP7055)=0,0,IF(ISERROR(HLOOKUP(V7055,Y7055:DP7055,1,FALSE)),0,INDEX(Y7053:DP7053,MATCH(V7052&amp;V7055,Y7052:DP7052&amp;Y7055:DP7055,0))))</f>
        <v>0</v>
      </c>
      <c r="W7053" s="90">
        <f t="array" ref="W7053">IF(COUNTA(Y7052:DP7055)=0,0,IF(ISERROR(HLOOKUP(W7055,Y7055:DP7055,1,FALSE)),0,AVERAGEIF(Y7055:DP7055,$W7055,Y7053:DP7053)))</f>
        <v>0</v>
      </c>
      <c r="X7053" s="107"/>
    </row>
    <row r="7054" spans="2:24">
      <c r="B7054" s="83"/>
      <c r="C7054" s="84"/>
      <c r="D7054" s="83"/>
      <c r="E7054" s="83"/>
      <c r="F7054" s="83"/>
      <c r="G7054" s="83"/>
      <c r="H7054" s="83"/>
      <c r="I7054" s="83"/>
      <c r="J7054" s="83"/>
      <c r="K7054" s="83"/>
      <c r="L7054" s="83"/>
      <c r="M7054" s="83"/>
      <c r="N7054" s="83"/>
      <c r="O7054" s="83"/>
      <c r="P7054" s="84"/>
      <c r="Q7054" s="217"/>
      <c r="R7054" s="91">
        <f t="shared" ref="R7054" si="18713">IF(COUNTA(Y7052:DP7055)=0,0,HLOOKUP(R7053,Y7053:DP7055,2,FALSE))</f>
        <v>0</v>
      </c>
      <c r="S7054" s="92">
        <f t="shared" ref="S7054" si="18714">IF(COUNTA(Y7052:DP7055)=0,0,HLOOKUP(S7052,Y7052:DP7055,3,FALSE))</f>
        <v>0</v>
      </c>
      <c r="T7054" s="93"/>
      <c r="U7054" s="94">
        <f t="array" ref="U7054">IF(COUNTA(Y7052:DP7055)=0,0,IF(ISERROR(HLOOKUP(U7055,Y7055:DP7055,1,FALSE)),0,INDEX(Y7054:DP7054,MATCH(U7053&amp;U7055,Y7053:DP7053&amp;Y7055:DP7055,0))))</f>
        <v>0</v>
      </c>
      <c r="V7054" s="94">
        <f t="array" ref="V7054">IF(COUNTA(Y7052:DP7055)=0,0,IF(ISERROR(HLOOKUP(V7055,Y7055:DP7055,1,FALSE)),0,INDEX(Y7054:DP7054,MATCH(V7053&amp;V7055,Y7053:DP7053&amp;Y7055:DP7055,0))))</f>
        <v>0</v>
      </c>
      <c r="W7054" s="95"/>
      <c r="X7054" s="108"/>
    </row>
    <row r="7055" spans="2:24" ht="13.9" thickBot="1">
      <c r="B7055" s="96"/>
      <c r="C7055" s="97"/>
      <c r="D7055" s="96"/>
      <c r="E7055" s="96"/>
      <c r="F7055" s="96"/>
      <c r="G7055" s="96"/>
      <c r="H7055" s="96"/>
      <c r="I7055" s="96"/>
      <c r="J7055" s="96"/>
      <c r="K7055" s="96"/>
      <c r="L7055" s="96"/>
      <c r="M7055" s="96"/>
      <c r="N7055" s="96"/>
      <c r="O7055" s="96"/>
      <c r="P7055" s="97"/>
      <c r="Q7055" s="218"/>
      <c r="R7055" s="98" t="str">
        <f t="shared" ref="R7055" si="18715">IF(COUNTA(Y7052:DP7055)=0,"none",HLOOKUP(R7053,Y7053:DP7055,3,FALSE))</f>
        <v>none</v>
      </c>
      <c r="S7055" s="99" t="str">
        <f t="shared" ref="S7055" si="18716">IF(COUNTA(Y7052:DP7055)=0,"none",HLOOKUP(S7052,Y7052:DP7055,4,FALSE))</f>
        <v>none</v>
      </c>
      <c r="T7055" s="100"/>
      <c r="U7055" s="100" t="str">
        <f t="array" ref="U7055">IF(COUNTA(Y7052:DP7055)=0,"none",IF($U$2="WAHR",$W$3,Abfrage!$F$4))</f>
        <v>none</v>
      </c>
      <c r="V7055" s="100" t="str">
        <f t="array" ref="V7055">IF(COUNTA(Y7052:DP7055)=0,"none",IF($U$2="WAHR",$W$3,Abfrage!$F$4))</f>
        <v>none</v>
      </c>
      <c r="W7055" s="100" t="str">
        <f t="array" ref="W7055">IF(COUNTA(Y7052:DP7055)=0,"none",IF($U$2="WAHR",$W$3,Abfrage!$F$4))</f>
        <v>none</v>
      </c>
      <c r="X7055" s="109"/>
    </row>
    <row r="7056" spans="2:24">
      <c r="B7056" s="75" t="s">
        <v>4314</v>
      </c>
      <c r="C7056" s="76">
        <v>1000428864</v>
      </c>
      <c r="D7056" s="75" t="s">
        <v>217</v>
      </c>
      <c r="E7056" s="75" t="s">
        <v>218</v>
      </c>
      <c r="F7056" s="75" t="s">
        <v>218</v>
      </c>
      <c r="G7056" s="75" t="s">
        <v>219</v>
      </c>
      <c r="H7056" s="75" t="e">
        <v>#N/A</v>
      </c>
      <c r="I7056" s="75" t="s">
        <v>221</v>
      </c>
      <c r="J7056" s="75" t="s">
        <v>4315</v>
      </c>
      <c r="K7056" s="75" t="s">
        <v>306</v>
      </c>
      <c r="L7056" s="75" t="s">
        <v>306</v>
      </c>
      <c r="M7056" s="75" t="s">
        <v>306</v>
      </c>
      <c r="N7056" s="75" t="s">
        <v>306</v>
      </c>
      <c r="O7056" s="75" t="s">
        <v>306</v>
      </c>
      <c r="P7056" s="76" t="s">
        <v>306</v>
      </c>
      <c r="Q7056" s="216"/>
      <c r="R7056" s="77" t="str">
        <f t="shared" ref="R7056" si="18717">IF(COUNTA(Y7056:DP7059)=0,"01.01.1900",INDEX(Y7056:DP7056,MATCH(R7057,Y7057:DP7057,0)))</f>
        <v>01.01.1900</v>
      </c>
      <c r="S7056" s="78" t="str">
        <f t="shared" ref="S7056" si="18718">IF(COUNTA(Y7056:DP7059)=0,"01.01.1900",MAX(Y7056:DP7056))</f>
        <v>01.01.1900</v>
      </c>
      <c r="T7056" s="79"/>
      <c r="U7056" s="80" t="str">
        <f t="array" ref="U7056">IF(COUNTA(Y7056:DP7059)=0,"01.01.1900",IF(ISERROR(HLOOKUP(U7059,Y7059:DP7059,1,FALSE)),"01.01.1900",INDEX(Y7056:DP7056,MATCH(U7057&amp;U7059,Y7057:DP7057&amp;Y7059:DP7059,0))))</f>
        <v>01.01.1900</v>
      </c>
      <c r="V7056" s="81" t="str">
        <f t="shared" ref="V7056" si="18719">IF(COUNTA(Y7056:DP7059)=0,"01.01.1900",_xlfn.MAXIFS(Y7056:DP7056,Y7059:DP7059,V7059))</f>
        <v>01.01.1900</v>
      </c>
      <c r="W7056" s="82"/>
      <c r="X7056" s="106"/>
    </row>
    <row r="7057" spans="2:24">
      <c r="B7057" s="83"/>
      <c r="C7057" s="84"/>
      <c r="D7057" s="83"/>
      <c r="E7057" s="83"/>
      <c r="F7057" s="83"/>
      <c r="G7057" s="83"/>
      <c r="H7057" s="83"/>
      <c r="I7057" s="83"/>
      <c r="J7057" s="83"/>
      <c r="K7057" s="83"/>
      <c r="L7057" s="83"/>
      <c r="M7057" s="83"/>
      <c r="N7057" s="83"/>
      <c r="O7057" s="83"/>
      <c r="P7057" s="84"/>
      <c r="Q7057" s="217"/>
      <c r="R7057" s="85">
        <f t="shared" ref="R7057" si="18720">IF(COUNTA(Y7056:DP7059)=0,0,MIN(Y7057:DP7057))</f>
        <v>0</v>
      </c>
      <c r="S7057" s="86">
        <f t="shared" ref="S7057" si="18721">IF(COUNTA(Y7056:DP7059)=0,0,HLOOKUP(S7056,Y7056:DP7059,2,FALSE))</f>
        <v>0</v>
      </c>
      <c r="T7057" s="87">
        <f t="shared" ref="T7057" si="18722">IF(COUNTA(Y7056:DP7059)=0,0,AVERAGE(Y7057:DP7057))</f>
        <v>0</v>
      </c>
      <c r="U7057" s="88">
        <f t="shared" ref="U7057" si="18723">IF(COUNTA(Y7056:DP7059)=0,0,_xlfn.MINIFS(Y7057:DP7057,Y7059:DP7059,U7059))</f>
        <v>0</v>
      </c>
      <c r="V7057" s="89">
        <f t="array" ref="V7057">IF(COUNTA(Y7056:DP7059)=0,0,IF(ISERROR(HLOOKUP(V7059,Y7059:DP7059,1,FALSE)),0,INDEX(Y7057:DP7057,MATCH(V7056&amp;V7059,Y7056:DP7056&amp;Y7059:DP7059,0))))</f>
        <v>0</v>
      </c>
      <c r="W7057" s="90">
        <f t="array" ref="W7057">IF(COUNTA(Y7056:DP7059)=0,0,IF(ISERROR(HLOOKUP(W7059,Y7059:DP7059,1,FALSE)),0,AVERAGEIF(Y7059:DP7059,$W7059,Y7057:DP7057)))</f>
        <v>0</v>
      </c>
      <c r="X7057" s="107"/>
    </row>
    <row r="7058" spans="2:24">
      <c r="B7058" s="83"/>
      <c r="C7058" s="84"/>
      <c r="D7058" s="83"/>
      <c r="E7058" s="83"/>
      <c r="F7058" s="83"/>
      <c r="G7058" s="83"/>
      <c r="H7058" s="83"/>
      <c r="I7058" s="83"/>
      <c r="J7058" s="83"/>
      <c r="K7058" s="83"/>
      <c r="L7058" s="83"/>
      <c r="M7058" s="83"/>
      <c r="N7058" s="83"/>
      <c r="O7058" s="83"/>
      <c r="P7058" s="84"/>
      <c r="Q7058" s="217"/>
      <c r="R7058" s="91">
        <f t="shared" ref="R7058" si="18724">IF(COUNTA(Y7056:DP7059)=0,0,HLOOKUP(R7057,Y7057:DP7059,2,FALSE))</f>
        <v>0</v>
      </c>
      <c r="S7058" s="92">
        <f t="shared" ref="S7058" si="18725">IF(COUNTA(Y7056:DP7059)=0,0,HLOOKUP(S7056,Y7056:DP7059,3,FALSE))</f>
        <v>0</v>
      </c>
      <c r="T7058" s="93"/>
      <c r="U7058" s="94">
        <f t="array" ref="U7058">IF(COUNTA(Y7056:DP7059)=0,0,IF(ISERROR(HLOOKUP(U7059,Y7059:DP7059,1,FALSE)),0,INDEX(Y7058:DP7058,MATCH(U7057&amp;U7059,Y7057:DP7057&amp;Y7059:DP7059,0))))</f>
        <v>0</v>
      </c>
      <c r="V7058" s="94">
        <f t="array" ref="V7058">IF(COUNTA(Y7056:DP7059)=0,0,IF(ISERROR(HLOOKUP(V7059,Y7059:DP7059,1,FALSE)),0,INDEX(Y7058:DP7058,MATCH(V7057&amp;V7059,Y7057:DP7057&amp;Y7059:DP7059,0))))</f>
        <v>0</v>
      </c>
      <c r="W7058" s="95"/>
      <c r="X7058" s="108"/>
    </row>
    <row r="7059" spans="2:24" ht="13.9" thickBot="1">
      <c r="B7059" s="96"/>
      <c r="C7059" s="97"/>
      <c r="D7059" s="96"/>
      <c r="E7059" s="96"/>
      <c r="F7059" s="96"/>
      <c r="G7059" s="96"/>
      <c r="H7059" s="96"/>
      <c r="I7059" s="96"/>
      <c r="J7059" s="96"/>
      <c r="K7059" s="96"/>
      <c r="L7059" s="96"/>
      <c r="M7059" s="96"/>
      <c r="N7059" s="96"/>
      <c r="O7059" s="96"/>
      <c r="P7059" s="97"/>
      <c r="Q7059" s="218"/>
      <c r="R7059" s="98" t="str">
        <f t="shared" ref="R7059" si="18726">IF(COUNTA(Y7056:DP7059)=0,"none",HLOOKUP(R7057,Y7057:DP7059,3,FALSE))</f>
        <v>none</v>
      </c>
      <c r="S7059" s="99" t="str">
        <f t="shared" ref="S7059" si="18727">IF(COUNTA(Y7056:DP7059)=0,"none",HLOOKUP(S7056,Y7056:DP7059,4,FALSE))</f>
        <v>none</v>
      </c>
      <c r="T7059" s="100"/>
      <c r="U7059" s="100" t="str">
        <f t="array" ref="U7059">IF(COUNTA(Y7056:DP7059)=0,"none",IF($U$2="WAHR",$W$3,Abfrage!$F$4))</f>
        <v>none</v>
      </c>
      <c r="V7059" s="100" t="str">
        <f t="array" ref="V7059">IF(COUNTA(Y7056:DP7059)=0,"none",IF($U$2="WAHR",$W$3,Abfrage!$F$4))</f>
        <v>none</v>
      </c>
      <c r="W7059" s="100" t="str">
        <f t="array" ref="W7059">IF(COUNTA(Y7056:DP7059)=0,"none",IF($U$2="WAHR",$W$3,Abfrage!$F$4))</f>
        <v>none</v>
      </c>
      <c r="X7059" s="109"/>
    </row>
    <row r="7060" spans="2:24">
      <c r="B7060" s="75" t="s">
        <v>4316</v>
      </c>
      <c r="C7060" s="76">
        <v>1000429366</v>
      </c>
      <c r="D7060" s="75" t="s">
        <v>95</v>
      </c>
      <c r="E7060" s="75" t="s">
        <v>96</v>
      </c>
      <c r="F7060" s="75" t="s">
        <v>97</v>
      </c>
      <c r="G7060" s="75" t="s">
        <v>97</v>
      </c>
      <c r="H7060" s="75" t="e">
        <v>#N/A</v>
      </c>
      <c r="I7060" s="75" t="s">
        <v>51</v>
      </c>
      <c r="J7060" s="75" t="s">
        <v>4317</v>
      </c>
      <c r="K7060" s="75" t="s">
        <v>306</v>
      </c>
      <c r="L7060" s="75" t="s">
        <v>306</v>
      </c>
      <c r="M7060" s="75" t="s">
        <v>313</v>
      </c>
      <c r="N7060" s="75" t="s">
        <v>1282</v>
      </c>
      <c r="O7060" s="75" t="s">
        <v>309</v>
      </c>
      <c r="P7060" s="76" t="s">
        <v>306</v>
      </c>
      <c r="Q7060" s="216"/>
      <c r="R7060" s="77" t="str">
        <f t="shared" ref="R7060" si="18728">IF(COUNTA(Y7060:DP7063)=0,"01.01.1900",INDEX(Y7060:DP7060,MATCH(R7061,Y7061:DP7061,0)))</f>
        <v>01.01.1900</v>
      </c>
      <c r="S7060" s="78" t="str">
        <f t="shared" ref="S7060" si="18729">IF(COUNTA(Y7060:DP7063)=0,"01.01.1900",MAX(Y7060:DP7060))</f>
        <v>01.01.1900</v>
      </c>
      <c r="T7060" s="79"/>
      <c r="U7060" s="80" t="str">
        <f t="array" ref="U7060">IF(COUNTA(Y7060:DP7063)=0,"01.01.1900",IF(ISERROR(HLOOKUP(U7063,Y7063:DP7063,1,FALSE)),"01.01.1900",INDEX(Y7060:DP7060,MATCH(U7061&amp;U7063,Y7061:DP7061&amp;Y7063:DP7063,0))))</f>
        <v>01.01.1900</v>
      </c>
      <c r="V7060" s="81" t="str">
        <f t="shared" ref="V7060" si="18730">IF(COUNTA(Y7060:DP7063)=0,"01.01.1900",_xlfn.MAXIFS(Y7060:DP7060,Y7063:DP7063,V7063))</f>
        <v>01.01.1900</v>
      </c>
      <c r="W7060" s="82"/>
      <c r="X7060" s="106"/>
    </row>
    <row r="7061" spans="2:24">
      <c r="B7061" s="83"/>
      <c r="C7061" s="84"/>
      <c r="D7061" s="83"/>
      <c r="E7061" s="83"/>
      <c r="F7061" s="83"/>
      <c r="G7061" s="83"/>
      <c r="H7061" s="83"/>
      <c r="I7061" s="83"/>
      <c r="J7061" s="83"/>
      <c r="K7061" s="83"/>
      <c r="L7061" s="83"/>
      <c r="M7061" s="83"/>
      <c r="N7061" s="83"/>
      <c r="O7061" s="83"/>
      <c r="P7061" s="84"/>
      <c r="Q7061" s="217"/>
      <c r="R7061" s="85">
        <f t="shared" ref="R7061" si="18731">IF(COUNTA(Y7060:DP7063)=0,0,MIN(Y7061:DP7061))</f>
        <v>0</v>
      </c>
      <c r="S7061" s="86">
        <f t="shared" ref="S7061" si="18732">IF(COUNTA(Y7060:DP7063)=0,0,HLOOKUP(S7060,Y7060:DP7063,2,FALSE))</f>
        <v>0</v>
      </c>
      <c r="T7061" s="87">
        <f t="shared" ref="T7061" si="18733">IF(COUNTA(Y7060:DP7063)=0,0,AVERAGE(Y7061:DP7061))</f>
        <v>0</v>
      </c>
      <c r="U7061" s="88">
        <f t="shared" ref="U7061" si="18734">IF(COUNTA(Y7060:DP7063)=0,0,_xlfn.MINIFS(Y7061:DP7061,Y7063:DP7063,U7063))</f>
        <v>0</v>
      </c>
      <c r="V7061" s="89">
        <f t="array" ref="V7061">IF(COUNTA(Y7060:DP7063)=0,0,IF(ISERROR(HLOOKUP(V7063,Y7063:DP7063,1,FALSE)),0,INDEX(Y7061:DP7061,MATCH(V7060&amp;V7063,Y7060:DP7060&amp;Y7063:DP7063,0))))</f>
        <v>0</v>
      </c>
      <c r="W7061" s="90">
        <f t="array" ref="W7061">IF(COUNTA(Y7060:DP7063)=0,0,IF(ISERROR(HLOOKUP(W7063,Y7063:DP7063,1,FALSE)),0,AVERAGEIF(Y7063:DP7063,$W7063,Y7061:DP7061)))</f>
        <v>0</v>
      </c>
      <c r="X7061" s="107"/>
    </row>
    <row r="7062" spans="2:24">
      <c r="B7062" s="83"/>
      <c r="C7062" s="84"/>
      <c r="D7062" s="83"/>
      <c r="E7062" s="83"/>
      <c r="F7062" s="83"/>
      <c r="G7062" s="83"/>
      <c r="H7062" s="83"/>
      <c r="I7062" s="83"/>
      <c r="J7062" s="83"/>
      <c r="K7062" s="83"/>
      <c r="L7062" s="83"/>
      <c r="M7062" s="83"/>
      <c r="N7062" s="83"/>
      <c r="O7062" s="83"/>
      <c r="P7062" s="84"/>
      <c r="Q7062" s="217"/>
      <c r="R7062" s="91">
        <f t="shared" ref="R7062" si="18735">IF(COUNTA(Y7060:DP7063)=0,0,HLOOKUP(R7061,Y7061:DP7063,2,FALSE))</f>
        <v>0</v>
      </c>
      <c r="S7062" s="92">
        <f t="shared" ref="S7062" si="18736">IF(COUNTA(Y7060:DP7063)=0,0,HLOOKUP(S7060,Y7060:DP7063,3,FALSE))</f>
        <v>0</v>
      </c>
      <c r="T7062" s="93"/>
      <c r="U7062" s="94">
        <f t="array" ref="U7062">IF(COUNTA(Y7060:DP7063)=0,0,IF(ISERROR(HLOOKUP(U7063,Y7063:DP7063,1,FALSE)),0,INDEX(Y7062:DP7062,MATCH(U7061&amp;U7063,Y7061:DP7061&amp;Y7063:DP7063,0))))</f>
        <v>0</v>
      </c>
      <c r="V7062" s="94">
        <f t="array" ref="V7062">IF(COUNTA(Y7060:DP7063)=0,0,IF(ISERROR(HLOOKUP(V7063,Y7063:DP7063,1,FALSE)),0,INDEX(Y7062:DP7062,MATCH(V7061&amp;V7063,Y7061:DP7061&amp;Y7063:DP7063,0))))</f>
        <v>0</v>
      </c>
      <c r="W7062" s="95"/>
      <c r="X7062" s="108"/>
    </row>
    <row r="7063" spans="2:24" ht="13.9" thickBot="1">
      <c r="B7063" s="96"/>
      <c r="C7063" s="97"/>
      <c r="D7063" s="96"/>
      <c r="E7063" s="96"/>
      <c r="F7063" s="96"/>
      <c r="G7063" s="96"/>
      <c r="H7063" s="96"/>
      <c r="I7063" s="96"/>
      <c r="J7063" s="96"/>
      <c r="K7063" s="96"/>
      <c r="L7063" s="96"/>
      <c r="M7063" s="96"/>
      <c r="N7063" s="96"/>
      <c r="O7063" s="96"/>
      <c r="P7063" s="97"/>
      <c r="Q7063" s="218"/>
      <c r="R7063" s="98" t="str">
        <f t="shared" ref="R7063" si="18737">IF(COUNTA(Y7060:DP7063)=0,"none",HLOOKUP(R7061,Y7061:DP7063,3,FALSE))</f>
        <v>none</v>
      </c>
      <c r="S7063" s="99" t="str">
        <f t="shared" ref="S7063" si="18738">IF(COUNTA(Y7060:DP7063)=0,"none",HLOOKUP(S7060,Y7060:DP7063,4,FALSE))</f>
        <v>none</v>
      </c>
      <c r="T7063" s="100"/>
      <c r="U7063" s="100" t="str">
        <f t="array" ref="U7063">IF(COUNTA(Y7060:DP7063)=0,"none",IF($U$2="WAHR",$W$3,Abfrage!$F$4))</f>
        <v>none</v>
      </c>
      <c r="V7063" s="100" t="str">
        <f t="array" ref="V7063">IF(COUNTA(Y7060:DP7063)=0,"none",IF($U$2="WAHR",$W$3,Abfrage!$F$4))</f>
        <v>none</v>
      </c>
      <c r="W7063" s="100" t="str">
        <f t="array" ref="W7063">IF(COUNTA(Y7060:DP7063)=0,"none",IF($U$2="WAHR",$W$3,Abfrage!$F$4))</f>
        <v>none</v>
      </c>
      <c r="X7063" s="109"/>
    </row>
    <row r="7064" spans="2:24">
      <c r="B7064" s="75" t="s">
        <v>4318</v>
      </c>
      <c r="C7064" s="76"/>
      <c r="D7064" s="75" t="s">
        <v>158</v>
      </c>
      <c r="E7064" s="75" t="s">
        <v>4319</v>
      </c>
      <c r="F7064" s="75" t="s">
        <v>4320</v>
      </c>
      <c r="G7064" s="75" t="s">
        <v>4321</v>
      </c>
      <c r="H7064" s="75"/>
      <c r="I7064" s="75" t="s">
        <v>2782</v>
      </c>
      <c r="J7064" s="75" t="s">
        <v>4322</v>
      </c>
      <c r="K7064" s="75" t="s">
        <v>306</v>
      </c>
      <c r="L7064" s="75" t="s">
        <v>306</v>
      </c>
      <c r="M7064" s="75" t="s">
        <v>306</v>
      </c>
      <c r="N7064" s="75" t="s">
        <v>306</v>
      </c>
      <c r="O7064" s="75" t="s">
        <v>306</v>
      </c>
      <c r="P7064" s="76" t="s">
        <v>306</v>
      </c>
      <c r="Q7064" s="216"/>
      <c r="R7064" s="77" t="str">
        <f t="shared" ref="R7064" si="18739">IF(COUNTA(Y7064:DP7067)=0,"01.01.1900",INDEX(Y7064:DP7064,MATCH(R7065,Y7065:DP7065,0)))</f>
        <v>01.01.1900</v>
      </c>
      <c r="S7064" s="78" t="str">
        <f t="shared" ref="S7064" si="18740">IF(COUNTA(Y7064:DP7067)=0,"01.01.1900",MAX(Y7064:DP7064))</f>
        <v>01.01.1900</v>
      </c>
      <c r="T7064" s="79"/>
      <c r="U7064" s="80" t="str">
        <f t="array" ref="U7064">IF(COUNTA(Y7064:DP7067)=0,"01.01.1900",IF(ISERROR(HLOOKUP(U7067,Y7067:DP7067,1,FALSE)),"01.01.1900",INDEX(Y7064:DP7064,MATCH(U7065&amp;U7067,Y7065:DP7065&amp;Y7067:DP7067,0))))</f>
        <v>01.01.1900</v>
      </c>
      <c r="V7064" s="81" t="str">
        <f t="shared" ref="V7064" si="18741">IF(COUNTA(Y7064:DP7067)=0,"01.01.1900",_xlfn.MAXIFS(Y7064:DP7064,Y7067:DP7067,V7067))</f>
        <v>01.01.1900</v>
      </c>
      <c r="W7064" s="82"/>
      <c r="X7064" s="106"/>
    </row>
    <row r="7065" spans="2:24">
      <c r="B7065" s="83"/>
      <c r="C7065" s="84"/>
      <c r="D7065" s="83"/>
      <c r="E7065" s="83"/>
      <c r="F7065" s="83"/>
      <c r="G7065" s="83"/>
      <c r="H7065" s="83"/>
      <c r="I7065" s="83"/>
      <c r="J7065" s="83"/>
      <c r="K7065" s="83"/>
      <c r="L7065" s="83"/>
      <c r="M7065" s="83"/>
      <c r="N7065" s="83"/>
      <c r="O7065" s="83"/>
      <c r="P7065" s="84"/>
      <c r="Q7065" s="217"/>
      <c r="R7065" s="85">
        <f t="shared" ref="R7065" si="18742">IF(COUNTA(Y7064:DP7067)=0,0,MIN(Y7065:DP7065))</f>
        <v>0</v>
      </c>
      <c r="S7065" s="86">
        <f t="shared" ref="S7065" si="18743">IF(COUNTA(Y7064:DP7067)=0,0,HLOOKUP(S7064,Y7064:DP7067,2,FALSE))</f>
        <v>0</v>
      </c>
      <c r="T7065" s="87">
        <f t="shared" ref="T7065" si="18744">IF(COUNTA(Y7064:DP7067)=0,0,AVERAGE(Y7065:DP7065))</f>
        <v>0</v>
      </c>
      <c r="U7065" s="88">
        <f t="shared" ref="U7065" si="18745">IF(COUNTA(Y7064:DP7067)=0,0,_xlfn.MINIFS(Y7065:DP7065,Y7067:DP7067,U7067))</f>
        <v>0</v>
      </c>
      <c r="V7065" s="89">
        <f t="array" ref="V7065">IF(COUNTA(Y7064:DP7067)=0,0,IF(ISERROR(HLOOKUP(V7067,Y7067:DP7067,1,FALSE)),0,INDEX(Y7065:DP7065,MATCH(V7064&amp;V7067,Y7064:DP7064&amp;Y7067:DP7067,0))))</f>
        <v>0</v>
      </c>
      <c r="W7065" s="90">
        <f t="array" ref="W7065">IF(COUNTA(Y7064:DP7067)=0,0,IF(ISERROR(HLOOKUP(W7067,Y7067:DP7067,1,FALSE)),0,AVERAGEIF(Y7067:DP7067,$W7067,Y7065:DP7065)))</f>
        <v>0</v>
      </c>
      <c r="X7065" s="107"/>
    </row>
    <row r="7066" spans="2:24">
      <c r="B7066" s="83"/>
      <c r="C7066" s="84"/>
      <c r="D7066" s="83"/>
      <c r="E7066" s="83"/>
      <c r="F7066" s="83"/>
      <c r="G7066" s="83"/>
      <c r="H7066" s="83"/>
      <c r="I7066" s="83"/>
      <c r="J7066" s="83"/>
      <c r="K7066" s="83"/>
      <c r="L7066" s="83"/>
      <c r="M7066" s="83"/>
      <c r="N7066" s="83"/>
      <c r="O7066" s="83"/>
      <c r="P7066" s="84"/>
      <c r="Q7066" s="217"/>
      <c r="R7066" s="91">
        <f t="shared" ref="R7066" si="18746">IF(COUNTA(Y7064:DP7067)=0,0,HLOOKUP(R7065,Y7065:DP7067,2,FALSE))</f>
        <v>0</v>
      </c>
      <c r="S7066" s="92">
        <f t="shared" ref="S7066" si="18747">IF(COUNTA(Y7064:DP7067)=0,0,HLOOKUP(S7064,Y7064:DP7067,3,FALSE))</f>
        <v>0</v>
      </c>
      <c r="T7066" s="93"/>
      <c r="U7066" s="94">
        <f t="array" ref="U7066">IF(COUNTA(Y7064:DP7067)=0,0,IF(ISERROR(HLOOKUP(U7067,Y7067:DP7067,1,FALSE)),0,INDEX(Y7066:DP7066,MATCH(U7065&amp;U7067,Y7065:DP7065&amp;Y7067:DP7067,0))))</f>
        <v>0</v>
      </c>
      <c r="V7066" s="94">
        <f t="array" ref="V7066">IF(COUNTA(Y7064:DP7067)=0,0,IF(ISERROR(HLOOKUP(V7067,Y7067:DP7067,1,FALSE)),0,INDEX(Y7066:DP7066,MATCH(V7065&amp;V7067,Y7065:DP7065&amp;Y7067:DP7067,0))))</f>
        <v>0</v>
      </c>
      <c r="W7066" s="95"/>
      <c r="X7066" s="108"/>
    </row>
    <row r="7067" spans="2:24" ht="13.9" thickBot="1">
      <c r="B7067" s="96"/>
      <c r="C7067" s="97"/>
      <c r="D7067" s="96"/>
      <c r="E7067" s="96"/>
      <c r="F7067" s="96"/>
      <c r="G7067" s="96"/>
      <c r="H7067" s="96"/>
      <c r="I7067" s="96"/>
      <c r="J7067" s="96"/>
      <c r="K7067" s="96"/>
      <c r="L7067" s="96"/>
      <c r="M7067" s="96"/>
      <c r="N7067" s="96"/>
      <c r="O7067" s="96"/>
      <c r="P7067" s="97"/>
      <c r="Q7067" s="218"/>
      <c r="R7067" s="98" t="str">
        <f t="shared" ref="R7067" si="18748">IF(COUNTA(Y7064:DP7067)=0,"none",HLOOKUP(R7065,Y7065:DP7067,3,FALSE))</f>
        <v>none</v>
      </c>
      <c r="S7067" s="99" t="str">
        <f t="shared" ref="S7067" si="18749">IF(COUNTA(Y7064:DP7067)=0,"none",HLOOKUP(S7064,Y7064:DP7067,4,FALSE))</f>
        <v>none</v>
      </c>
      <c r="T7067" s="100"/>
      <c r="U7067" s="100" t="str">
        <f t="array" ref="U7067">IF(COUNTA(Y7064:DP7067)=0,"none",IF($U$2="WAHR",$W$3,Abfrage!$F$4))</f>
        <v>none</v>
      </c>
      <c r="V7067" s="100" t="str">
        <f t="array" ref="V7067">IF(COUNTA(Y7064:DP7067)=0,"none",IF($U$2="WAHR",$W$3,Abfrage!$F$4))</f>
        <v>none</v>
      </c>
      <c r="W7067" s="100" t="str">
        <f t="array" ref="W7067">IF(COUNTA(Y7064:DP7067)=0,"none",IF($U$2="WAHR",$W$3,Abfrage!$F$4))</f>
        <v>none</v>
      </c>
      <c r="X7067" s="109"/>
    </row>
    <row r="7068" spans="2:24">
      <c r="B7068" s="75" t="s">
        <v>4323</v>
      </c>
      <c r="C7068" s="76">
        <v>1000423624</v>
      </c>
      <c r="D7068" s="75" t="s">
        <v>95</v>
      </c>
      <c r="E7068" s="75" t="s">
        <v>96</v>
      </c>
      <c r="F7068" s="75" t="s">
        <v>97</v>
      </c>
      <c r="G7068" s="75" t="s">
        <v>97</v>
      </c>
      <c r="H7068" s="75" t="e">
        <v>#N/A</v>
      </c>
      <c r="I7068" s="75" t="s">
        <v>150</v>
      </c>
      <c r="J7068" s="75" t="s">
        <v>4324</v>
      </c>
      <c r="K7068" s="75" t="s">
        <v>306</v>
      </c>
      <c r="L7068" s="75" t="s">
        <v>306</v>
      </c>
      <c r="M7068" s="75" t="s">
        <v>313</v>
      </c>
      <c r="N7068" s="75" t="s">
        <v>352</v>
      </c>
      <c r="O7068" s="75" t="s">
        <v>315</v>
      </c>
      <c r="P7068" s="76" t="s">
        <v>306</v>
      </c>
      <c r="Q7068" s="216"/>
      <c r="R7068" s="77" t="str">
        <f t="shared" ref="R7068" si="18750">IF(COUNTA(Y7068:DP7071)=0,"01.01.1900",INDEX(Y7068:DP7068,MATCH(R7069,Y7069:DP7069,0)))</f>
        <v>01.01.1900</v>
      </c>
      <c r="S7068" s="78" t="str">
        <f t="shared" ref="S7068" si="18751">IF(COUNTA(Y7068:DP7071)=0,"01.01.1900",MAX(Y7068:DP7068))</f>
        <v>01.01.1900</v>
      </c>
      <c r="T7068" s="79"/>
      <c r="U7068" s="80" t="str">
        <f t="array" ref="U7068">IF(COUNTA(Y7068:DP7071)=0,"01.01.1900",IF(ISERROR(HLOOKUP(U7071,Y7071:DP7071,1,FALSE)),"01.01.1900",INDEX(Y7068:DP7068,MATCH(U7069&amp;U7071,Y7069:DP7069&amp;Y7071:DP7071,0))))</f>
        <v>01.01.1900</v>
      </c>
      <c r="V7068" s="81" t="str">
        <f t="shared" ref="V7068" si="18752">IF(COUNTA(Y7068:DP7071)=0,"01.01.1900",_xlfn.MAXIFS(Y7068:DP7068,Y7071:DP7071,V7071))</f>
        <v>01.01.1900</v>
      </c>
      <c r="W7068" s="82"/>
      <c r="X7068" s="106"/>
    </row>
    <row r="7069" spans="2:24">
      <c r="B7069" s="83"/>
      <c r="C7069" s="84"/>
      <c r="D7069" s="83"/>
      <c r="E7069" s="83"/>
      <c r="F7069" s="83"/>
      <c r="G7069" s="83"/>
      <c r="H7069" s="83"/>
      <c r="I7069" s="83"/>
      <c r="J7069" s="83"/>
      <c r="K7069" s="83"/>
      <c r="L7069" s="83"/>
      <c r="M7069" s="83"/>
      <c r="N7069" s="83"/>
      <c r="O7069" s="83"/>
      <c r="P7069" s="84"/>
      <c r="Q7069" s="217"/>
      <c r="R7069" s="85">
        <f t="shared" ref="R7069" si="18753">IF(COUNTA(Y7068:DP7071)=0,0,MIN(Y7069:DP7069))</f>
        <v>0</v>
      </c>
      <c r="S7069" s="86">
        <f t="shared" ref="S7069" si="18754">IF(COUNTA(Y7068:DP7071)=0,0,HLOOKUP(S7068,Y7068:DP7071,2,FALSE))</f>
        <v>0</v>
      </c>
      <c r="T7069" s="87">
        <f t="shared" ref="T7069" si="18755">IF(COUNTA(Y7068:DP7071)=0,0,AVERAGE(Y7069:DP7069))</f>
        <v>0</v>
      </c>
      <c r="U7069" s="88">
        <f t="shared" ref="U7069" si="18756">IF(COUNTA(Y7068:DP7071)=0,0,_xlfn.MINIFS(Y7069:DP7069,Y7071:DP7071,U7071))</f>
        <v>0</v>
      </c>
      <c r="V7069" s="89">
        <f t="array" ref="V7069">IF(COUNTA(Y7068:DP7071)=0,0,IF(ISERROR(HLOOKUP(V7071,Y7071:DP7071,1,FALSE)),0,INDEX(Y7069:DP7069,MATCH(V7068&amp;V7071,Y7068:DP7068&amp;Y7071:DP7071,0))))</f>
        <v>0</v>
      </c>
      <c r="W7069" s="90">
        <f t="array" ref="W7069">IF(COUNTA(Y7068:DP7071)=0,0,IF(ISERROR(HLOOKUP(W7071,Y7071:DP7071,1,FALSE)),0,AVERAGEIF(Y7071:DP7071,$W7071,Y7069:DP7069)))</f>
        <v>0</v>
      </c>
      <c r="X7069" s="107"/>
    </row>
    <row r="7070" spans="2:24">
      <c r="B7070" s="83"/>
      <c r="C7070" s="84"/>
      <c r="D7070" s="83"/>
      <c r="E7070" s="83"/>
      <c r="F7070" s="83"/>
      <c r="G7070" s="83"/>
      <c r="H7070" s="83"/>
      <c r="I7070" s="83"/>
      <c r="J7070" s="83"/>
      <c r="K7070" s="83"/>
      <c r="L7070" s="83"/>
      <c r="M7070" s="83"/>
      <c r="N7070" s="83"/>
      <c r="O7070" s="83"/>
      <c r="P7070" s="84"/>
      <c r="Q7070" s="217"/>
      <c r="R7070" s="91">
        <f t="shared" ref="R7070" si="18757">IF(COUNTA(Y7068:DP7071)=0,0,HLOOKUP(R7069,Y7069:DP7071,2,FALSE))</f>
        <v>0</v>
      </c>
      <c r="S7070" s="92">
        <f t="shared" ref="S7070" si="18758">IF(COUNTA(Y7068:DP7071)=0,0,HLOOKUP(S7068,Y7068:DP7071,3,FALSE))</f>
        <v>0</v>
      </c>
      <c r="T7070" s="93"/>
      <c r="U7070" s="94">
        <f t="array" ref="U7070">IF(COUNTA(Y7068:DP7071)=0,0,IF(ISERROR(HLOOKUP(U7071,Y7071:DP7071,1,FALSE)),0,INDEX(Y7070:DP7070,MATCH(U7069&amp;U7071,Y7069:DP7069&amp;Y7071:DP7071,0))))</f>
        <v>0</v>
      </c>
      <c r="V7070" s="94">
        <f t="array" ref="V7070">IF(COUNTA(Y7068:DP7071)=0,0,IF(ISERROR(HLOOKUP(V7071,Y7071:DP7071,1,FALSE)),0,INDEX(Y7070:DP7070,MATCH(V7069&amp;V7071,Y7069:DP7069&amp;Y7071:DP7071,0))))</f>
        <v>0</v>
      </c>
      <c r="W7070" s="95"/>
      <c r="X7070" s="108"/>
    </row>
    <row r="7071" spans="2:24" ht="13.9" thickBot="1">
      <c r="B7071" s="96"/>
      <c r="C7071" s="97"/>
      <c r="D7071" s="96"/>
      <c r="E7071" s="96"/>
      <c r="F7071" s="96"/>
      <c r="G7071" s="96"/>
      <c r="H7071" s="96"/>
      <c r="I7071" s="96"/>
      <c r="J7071" s="96"/>
      <c r="K7071" s="96"/>
      <c r="L7071" s="96"/>
      <c r="M7071" s="96"/>
      <c r="N7071" s="96"/>
      <c r="O7071" s="96"/>
      <c r="P7071" s="97"/>
      <c r="Q7071" s="218"/>
      <c r="R7071" s="98" t="str">
        <f t="shared" ref="R7071" si="18759">IF(COUNTA(Y7068:DP7071)=0,"none",HLOOKUP(R7069,Y7069:DP7071,3,FALSE))</f>
        <v>none</v>
      </c>
      <c r="S7071" s="99" t="str">
        <f t="shared" ref="S7071" si="18760">IF(COUNTA(Y7068:DP7071)=0,"none",HLOOKUP(S7068,Y7068:DP7071,4,FALSE))</f>
        <v>none</v>
      </c>
      <c r="T7071" s="100"/>
      <c r="U7071" s="100" t="str">
        <f t="array" ref="U7071">IF(COUNTA(Y7068:DP7071)=0,"none",IF($U$2="WAHR",$W$3,Abfrage!$F$4))</f>
        <v>none</v>
      </c>
      <c r="V7071" s="100" t="str">
        <f t="array" ref="V7071">IF(COUNTA(Y7068:DP7071)=0,"none",IF($U$2="WAHR",$W$3,Abfrage!$F$4))</f>
        <v>none</v>
      </c>
      <c r="W7071" s="100" t="str">
        <f t="array" ref="W7071">IF(COUNTA(Y7068:DP7071)=0,"none",IF($U$2="WAHR",$W$3,Abfrage!$F$4))</f>
        <v>none</v>
      </c>
      <c r="X7071" s="109"/>
    </row>
    <row r="7072" spans="2:24">
      <c r="B7072" s="75" t="s">
        <v>4325</v>
      </c>
      <c r="C7072" s="76">
        <v>1000423623</v>
      </c>
      <c r="D7072" s="75" t="s">
        <v>95</v>
      </c>
      <c r="E7072" s="75" t="s">
        <v>96</v>
      </c>
      <c r="F7072" s="75" t="s">
        <v>97</v>
      </c>
      <c r="G7072" s="75" t="s">
        <v>97</v>
      </c>
      <c r="H7072" s="75" t="e">
        <v>#N/A</v>
      </c>
      <c r="I7072" s="75" t="s">
        <v>150</v>
      </c>
      <c r="J7072" s="75" t="s">
        <v>4326</v>
      </c>
      <c r="K7072" s="75" t="s">
        <v>306</v>
      </c>
      <c r="L7072" s="75" t="s">
        <v>306</v>
      </c>
      <c r="M7072" s="75" t="s">
        <v>313</v>
      </c>
      <c r="N7072" s="75" t="s">
        <v>352</v>
      </c>
      <c r="O7072" s="75" t="s">
        <v>309</v>
      </c>
      <c r="P7072" s="76" t="s">
        <v>306</v>
      </c>
      <c r="Q7072" s="216"/>
      <c r="R7072" s="77" t="str">
        <f t="shared" ref="R7072" si="18761">IF(COUNTA(Y7072:DP7075)=0,"01.01.1900",INDEX(Y7072:DP7072,MATCH(R7073,Y7073:DP7073,0)))</f>
        <v>01.01.1900</v>
      </c>
      <c r="S7072" s="78" t="str">
        <f t="shared" ref="S7072" si="18762">IF(COUNTA(Y7072:DP7075)=0,"01.01.1900",MAX(Y7072:DP7072))</f>
        <v>01.01.1900</v>
      </c>
      <c r="T7072" s="79"/>
      <c r="U7072" s="80" t="str">
        <f t="array" ref="U7072">IF(COUNTA(Y7072:DP7075)=0,"01.01.1900",IF(ISERROR(HLOOKUP(U7075,Y7075:DP7075,1,FALSE)),"01.01.1900",INDEX(Y7072:DP7072,MATCH(U7073&amp;U7075,Y7073:DP7073&amp;Y7075:DP7075,0))))</f>
        <v>01.01.1900</v>
      </c>
      <c r="V7072" s="81" t="str">
        <f t="shared" ref="V7072" si="18763">IF(COUNTA(Y7072:DP7075)=0,"01.01.1900",_xlfn.MAXIFS(Y7072:DP7072,Y7075:DP7075,V7075))</f>
        <v>01.01.1900</v>
      </c>
      <c r="W7072" s="82"/>
      <c r="X7072" s="106"/>
    </row>
    <row r="7073" spans="2:26">
      <c r="B7073" s="83"/>
      <c r="C7073" s="84"/>
      <c r="D7073" s="83"/>
      <c r="E7073" s="83"/>
      <c r="F7073" s="83"/>
      <c r="G7073" s="83"/>
      <c r="H7073" s="83"/>
      <c r="I7073" s="83"/>
      <c r="J7073" s="83"/>
      <c r="K7073" s="83"/>
      <c r="L7073" s="83"/>
      <c r="M7073" s="83"/>
      <c r="N7073" s="83"/>
      <c r="O7073" s="83"/>
      <c r="P7073" s="84"/>
      <c r="Q7073" s="217"/>
      <c r="R7073" s="85">
        <f t="shared" ref="R7073" si="18764">IF(COUNTA(Y7072:DP7075)=0,0,MIN(Y7073:DP7073))</f>
        <v>0</v>
      </c>
      <c r="S7073" s="86">
        <f t="shared" ref="S7073" si="18765">IF(COUNTA(Y7072:DP7075)=0,0,HLOOKUP(S7072,Y7072:DP7075,2,FALSE))</f>
        <v>0</v>
      </c>
      <c r="T7073" s="87">
        <f t="shared" ref="T7073" si="18766">IF(COUNTA(Y7072:DP7075)=0,0,AVERAGE(Y7073:DP7073))</f>
        <v>0</v>
      </c>
      <c r="U7073" s="88">
        <f t="shared" ref="U7073" si="18767">IF(COUNTA(Y7072:DP7075)=0,0,_xlfn.MINIFS(Y7073:DP7073,Y7075:DP7075,U7075))</f>
        <v>0</v>
      </c>
      <c r="V7073" s="89">
        <f t="array" ref="V7073">IF(COUNTA(Y7072:DP7075)=0,0,IF(ISERROR(HLOOKUP(V7075,Y7075:DP7075,1,FALSE)),0,INDEX(Y7073:DP7073,MATCH(V7072&amp;V7075,Y7072:DP7072&amp;Y7075:DP7075,0))))</f>
        <v>0</v>
      </c>
      <c r="W7073" s="90">
        <f t="array" ref="W7073">IF(COUNTA(Y7072:DP7075)=0,0,IF(ISERROR(HLOOKUP(W7075,Y7075:DP7075,1,FALSE)),0,AVERAGEIF(Y7075:DP7075,$W7075,Y7073:DP7073)))</f>
        <v>0</v>
      </c>
      <c r="X7073" s="107"/>
    </row>
    <row r="7074" spans="2:26">
      <c r="B7074" s="83"/>
      <c r="C7074" s="84"/>
      <c r="D7074" s="83"/>
      <c r="E7074" s="83"/>
      <c r="F7074" s="83"/>
      <c r="G7074" s="83"/>
      <c r="H7074" s="83"/>
      <c r="I7074" s="83"/>
      <c r="J7074" s="83"/>
      <c r="K7074" s="83"/>
      <c r="L7074" s="83"/>
      <c r="M7074" s="83"/>
      <c r="N7074" s="83"/>
      <c r="O7074" s="83"/>
      <c r="P7074" s="84"/>
      <c r="Q7074" s="217"/>
      <c r="R7074" s="91">
        <f t="shared" ref="R7074" si="18768">IF(COUNTA(Y7072:DP7075)=0,0,HLOOKUP(R7073,Y7073:DP7075,2,FALSE))</f>
        <v>0</v>
      </c>
      <c r="S7074" s="92">
        <f t="shared" ref="S7074" si="18769">IF(COUNTA(Y7072:DP7075)=0,0,HLOOKUP(S7072,Y7072:DP7075,3,FALSE))</f>
        <v>0</v>
      </c>
      <c r="T7074" s="93"/>
      <c r="U7074" s="94">
        <f t="array" ref="U7074">IF(COUNTA(Y7072:DP7075)=0,0,IF(ISERROR(HLOOKUP(U7075,Y7075:DP7075,1,FALSE)),0,INDEX(Y7074:DP7074,MATCH(U7073&amp;U7075,Y7073:DP7073&amp;Y7075:DP7075,0))))</f>
        <v>0</v>
      </c>
      <c r="V7074" s="94">
        <f t="array" ref="V7074">IF(COUNTA(Y7072:DP7075)=0,0,IF(ISERROR(HLOOKUP(V7075,Y7075:DP7075,1,FALSE)),0,INDEX(Y7074:DP7074,MATCH(V7073&amp;V7075,Y7073:DP7073&amp;Y7075:DP7075,0))))</f>
        <v>0</v>
      </c>
      <c r="W7074" s="95"/>
      <c r="X7074" s="108"/>
    </row>
    <row r="7075" spans="2:26" ht="13.9" thickBot="1">
      <c r="B7075" s="96"/>
      <c r="C7075" s="97"/>
      <c r="D7075" s="96"/>
      <c r="E7075" s="96"/>
      <c r="F7075" s="96"/>
      <c r="G7075" s="96"/>
      <c r="H7075" s="96"/>
      <c r="I7075" s="96"/>
      <c r="J7075" s="96"/>
      <c r="K7075" s="96"/>
      <c r="L7075" s="96"/>
      <c r="M7075" s="96"/>
      <c r="N7075" s="96"/>
      <c r="O7075" s="96"/>
      <c r="P7075" s="97"/>
      <c r="Q7075" s="218"/>
      <c r="R7075" s="98" t="str">
        <f t="shared" ref="R7075" si="18770">IF(COUNTA(Y7072:DP7075)=0,"none",HLOOKUP(R7073,Y7073:DP7075,3,FALSE))</f>
        <v>none</v>
      </c>
      <c r="S7075" s="99" t="str">
        <f t="shared" ref="S7075" si="18771">IF(COUNTA(Y7072:DP7075)=0,"none",HLOOKUP(S7072,Y7072:DP7075,4,FALSE))</f>
        <v>none</v>
      </c>
      <c r="T7075" s="100"/>
      <c r="U7075" s="100" t="str">
        <f t="array" ref="U7075">IF(COUNTA(Y7072:DP7075)=0,"none",IF($U$2="WAHR",$W$3,Abfrage!$F$4))</f>
        <v>none</v>
      </c>
      <c r="V7075" s="100" t="str">
        <f t="array" ref="V7075">IF(COUNTA(Y7072:DP7075)=0,"none",IF($U$2="WAHR",$W$3,Abfrage!$F$4))</f>
        <v>none</v>
      </c>
      <c r="W7075" s="100" t="str">
        <f t="array" ref="W7075">IF(COUNTA(Y7072:DP7075)=0,"none",IF($U$2="WAHR",$W$3,Abfrage!$F$4))</f>
        <v>none</v>
      </c>
      <c r="X7075" s="109"/>
    </row>
    <row r="7076" spans="2:26">
      <c r="B7076" s="75" t="s">
        <v>4327</v>
      </c>
      <c r="C7076" s="76">
        <v>1000430969</v>
      </c>
      <c r="D7076" s="75" t="s">
        <v>95</v>
      </c>
      <c r="E7076" s="75" t="s">
        <v>175</v>
      </c>
      <c r="F7076" s="75" t="s">
        <v>97</v>
      </c>
      <c r="G7076" s="75" t="s">
        <v>4105</v>
      </c>
      <c r="H7076" s="75" t="e">
        <v>#N/A</v>
      </c>
      <c r="I7076" s="75" t="s">
        <v>4106</v>
      </c>
      <c r="J7076" s="75" t="s">
        <v>4328</v>
      </c>
      <c r="K7076" s="75" t="s">
        <v>306</v>
      </c>
      <c r="L7076" s="75" t="s">
        <v>306</v>
      </c>
      <c r="M7076" s="75" t="s">
        <v>307</v>
      </c>
      <c r="N7076" s="75" t="s">
        <v>349</v>
      </c>
      <c r="O7076" s="75" t="s">
        <v>306</v>
      </c>
      <c r="P7076" s="76" t="s">
        <v>306</v>
      </c>
      <c r="Q7076" s="216"/>
      <c r="R7076" s="77" t="str">
        <f t="shared" ref="R7076" si="18772">IF(COUNTA(Y7076:DP7079)=0,"01.01.1900",INDEX(Y7076:DP7076,MATCH(R7077,Y7077:DP7077,0)))</f>
        <v>01.01.1900</v>
      </c>
      <c r="S7076" s="78" t="str">
        <f t="shared" ref="S7076" si="18773">IF(COUNTA(Y7076:DP7079)=0,"01.01.1900",MAX(Y7076:DP7076))</f>
        <v>01.01.1900</v>
      </c>
      <c r="T7076" s="79"/>
      <c r="U7076" s="80" t="str">
        <f t="array" ref="U7076">IF(COUNTA(Y7076:DP7079)=0,"01.01.1900",IF(ISERROR(HLOOKUP(U7079,Y7079:DP7079,1,FALSE)),"01.01.1900",INDEX(Y7076:DP7076,MATCH(U7077&amp;U7079,Y7077:DP7077&amp;Y7079:DP7079,0))))</f>
        <v>01.01.1900</v>
      </c>
      <c r="V7076" s="81" t="str">
        <f t="shared" ref="V7076" si="18774">IF(COUNTA(Y7076:DP7079)=0,"01.01.1900",_xlfn.MAXIFS(Y7076:DP7076,Y7079:DP7079,V7079))</f>
        <v>01.01.1900</v>
      </c>
      <c r="W7076" s="82"/>
      <c r="X7076" s="106"/>
    </row>
    <row r="7077" spans="2:26">
      <c r="B7077" s="83"/>
      <c r="C7077" s="84"/>
      <c r="D7077" s="83"/>
      <c r="E7077" s="83"/>
      <c r="F7077" s="83"/>
      <c r="G7077" s="83"/>
      <c r="H7077" s="83"/>
      <c r="I7077" s="83"/>
      <c r="J7077" s="83"/>
      <c r="K7077" s="83"/>
      <c r="L7077" s="83"/>
      <c r="M7077" s="83"/>
      <c r="N7077" s="83"/>
      <c r="O7077" s="83"/>
      <c r="P7077" s="84"/>
      <c r="Q7077" s="217"/>
      <c r="R7077" s="85">
        <f t="shared" ref="R7077" si="18775">IF(COUNTA(Y7076:DP7079)=0,0,MIN(Y7077:DP7077))</f>
        <v>0</v>
      </c>
      <c r="S7077" s="86">
        <f t="shared" ref="S7077" si="18776">IF(COUNTA(Y7076:DP7079)=0,0,HLOOKUP(S7076,Y7076:DP7079,2,FALSE))</f>
        <v>0</v>
      </c>
      <c r="T7077" s="87">
        <f t="shared" ref="T7077" si="18777">IF(COUNTA(Y7076:DP7079)=0,0,AVERAGE(Y7077:DP7077))</f>
        <v>0</v>
      </c>
      <c r="U7077" s="88">
        <f t="shared" ref="U7077" si="18778">IF(COUNTA(Y7076:DP7079)=0,0,_xlfn.MINIFS(Y7077:DP7077,Y7079:DP7079,U7079))</f>
        <v>0</v>
      </c>
      <c r="V7077" s="89">
        <f t="array" ref="V7077">IF(COUNTA(Y7076:DP7079)=0,0,IF(ISERROR(HLOOKUP(V7079,Y7079:DP7079,1,FALSE)),0,INDEX(Y7077:DP7077,MATCH(V7076&amp;V7079,Y7076:DP7076&amp;Y7079:DP7079,0))))</f>
        <v>0</v>
      </c>
      <c r="W7077" s="90">
        <f t="array" ref="W7077">IF(COUNTA(Y7076:DP7079)=0,0,IF(ISERROR(HLOOKUP(W7079,Y7079:DP7079,1,FALSE)),0,AVERAGEIF(Y7079:DP7079,$W7079,Y7077:DP7077)))</f>
        <v>0</v>
      </c>
      <c r="X7077" s="107"/>
    </row>
    <row r="7078" spans="2:26">
      <c r="B7078" s="83"/>
      <c r="C7078" s="84"/>
      <c r="D7078" s="83"/>
      <c r="E7078" s="83"/>
      <c r="F7078" s="83"/>
      <c r="G7078" s="83"/>
      <c r="H7078" s="83"/>
      <c r="I7078" s="83"/>
      <c r="J7078" s="83"/>
      <c r="K7078" s="83"/>
      <c r="L7078" s="83"/>
      <c r="M7078" s="83"/>
      <c r="N7078" s="83"/>
      <c r="O7078" s="83"/>
      <c r="P7078" s="84"/>
      <c r="Q7078" s="217"/>
      <c r="R7078" s="91">
        <f t="shared" ref="R7078" si="18779">IF(COUNTA(Y7076:DP7079)=0,0,HLOOKUP(R7077,Y7077:DP7079,2,FALSE))</f>
        <v>0</v>
      </c>
      <c r="S7078" s="92">
        <f t="shared" ref="S7078" si="18780">IF(COUNTA(Y7076:DP7079)=0,0,HLOOKUP(S7076,Y7076:DP7079,3,FALSE))</f>
        <v>0</v>
      </c>
      <c r="T7078" s="93"/>
      <c r="U7078" s="94">
        <f t="array" ref="U7078">IF(COUNTA(Y7076:DP7079)=0,0,IF(ISERROR(HLOOKUP(U7079,Y7079:DP7079,1,FALSE)),0,INDEX(Y7078:DP7078,MATCH(U7077&amp;U7079,Y7077:DP7077&amp;Y7079:DP7079,0))))</f>
        <v>0</v>
      </c>
      <c r="V7078" s="94">
        <f t="array" ref="V7078">IF(COUNTA(Y7076:DP7079)=0,0,IF(ISERROR(HLOOKUP(V7079,Y7079:DP7079,1,FALSE)),0,INDEX(Y7078:DP7078,MATCH(V7077&amp;V7079,Y7077:DP7077&amp;Y7079:DP7079,0))))</f>
        <v>0</v>
      </c>
      <c r="W7078" s="95"/>
      <c r="X7078" s="108"/>
    </row>
    <row r="7079" spans="2:26" ht="13.9" thickBot="1">
      <c r="B7079" s="96"/>
      <c r="C7079" s="97"/>
      <c r="D7079" s="96"/>
      <c r="E7079" s="96"/>
      <c r="F7079" s="96"/>
      <c r="G7079" s="96"/>
      <c r="H7079" s="96"/>
      <c r="I7079" s="96"/>
      <c r="J7079" s="96"/>
      <c r="K7079" s="96"/>
      <c r="L7079" s="96"/>
      <c r="M7079" s="96"/>
      <c r="N7079" s="96"/>
      <c r="O7079" s="96"/>
      <c r="P7079" s="97"/>
      <c r="Q7079" s="218"/>
      <c r="R7079" s="98" t="str">
        <f t="shared" ref="R7079" si="18781">IF(COUNTA(Y7076:DP7079)=0,"none",HLOOKUP(R7077,Y7077:DP7079,3,FALSE))</f>
        <v>none</v>
      </c>
      <c r="S7079" s="99" t="str">
        <f t="shared" ref="S7079" si="18782">IF(COUNTA(Y7076:DP7079)=0,"none",HLOOKUP(S7076,Y7076:DP7079,4,FALSE))</f>
        <v>none</v>
      </c>
      <c r="T7079" s="100"/>
      <c r="U7079" s="100" t="str">
        <f t="array" ref="U7079">IF(COUNTA(Y7076:DP7079)=0,"none",IF($U$2="WAHR",$W$3,Abfrage!$F$4))</f>
        <v>none</v>
      </c>
      <c r="V7079" s="100" t="str">
        <f t="array" ref="V7079">IF(COUNTA(Y7076:DP7079)=0,"none",IF($U$2="WAHR",$W$3,Abfrage!$F$4))</f>
        <v>none</v>
      </c>
      <c r="W7079" s="100" t="str">
        <f t="array" ref="W7079">IF(COUNTA(Y7076:DP7079)=0,"none",IF($U$2="WAHR",$W$3,Abfrage!$F$4))</f>
        <v>none</v>
      </c>
      <c r="X7079" s="109"/>
    </row>
    <row r="7080" spans="2:26">
      <c r="B7080" s="75" t="s">
        <v>4329</v>
      </c>
      <c r="C7080" s="76">
        <v>1000432896</v>
      </c>
      <c r="D7080" s="75" t="s">
        <v>95</v>
      </c>
      <c r="E7080" s="75" t="s">
        <v>175</v>
      </c>
      <c r="F7080" s="75" t="s">
        <v>97</v>
      </c>
      <c r="G7080" s="75" t="s">
        <v>97</v>
      </c>
      <c r="H7080" s="75" t="e">
        <v>#N/A</v>
      </c>
      <c r="I7080" s="75" t="s">
        <v>4330</v>
      </c>
      <c r="J7080" s="75" t="s">
        <v>4331</v>
      </c>
      <c r="K7080" s="75" t="s">
        <v>306</v>
      </c>
      <c r="L7080" s="75" t="s">
        <v>306</v>
      </c>
      <c r="M7080" s="75" t="s">
        <v>307</v>
      </c>
      <c r="N7080" s="75" t="s">
        <v>393</v>
      </c>
      <c r="O7080" s="75" t="s">
        <v>306</v>
      </c>
      <c r="P7080" s="76" t="s">
        <v>306</v>
      </c>
      <c r="Q7080" s="216"/>
      <c r="R7080" s="77" t="str">
        <f t="shared" ref="R7080" si="18783">IF(COUNTA(Y7080:DP7083)=0,"01.01.1900",INDEX(Y7080:DP7080,MATCH(R7081,Y7081:DP7081,0)))</f>
        <v>01.01.1900</v>
      </c>
      <c r="S7080" s="78" t="str">
        <f t="shared" ref="S7080" si="18784">IF(COUNTA(Y7080:DP7083)=0,"01.01.1900",MAX(Y7080:DP7080))</f>
        <v>01.01.1900</v>
      </c>
      <c r="T7080" s="79"/>
      <c r="U7080" s="80" t="str">
        <f t="array" ref="U7080">IF(COUNTA(Y7080:DP7083)=0,"01.01.1900",IF(ISERROR(HLOOKUP(U7083,Y7083:DP7083,1,FALSE)),"01.01.1900",INDEX(Y7080:DP7080,MATCH(U7081&amp;U7083,Y7081:DP7081&amp;Y7083:DP7083,0))))</f>
        <v>01.01.1900</v>
      </c>
      <c r="V7080" s="81" t="str">
        <f t="shared" ref="V7080" si="18785">IF(COUNTA(Y7080:DP7083)=0,"01.01.1900",_xlfn.MAXIFS(Y7080:DP7080,Y7083:DP7083,V7083))</f>
        <v>01.01.1900</v>
      </c>
      <c r="W7080" s="82"/>
      <c r="X7080" s="106"/>
    </row>
    <row r="7081" spans="2:26">
      <c r="B7081" s="83"/>
      <c r="C7081" s="84"/>
      <c r="D7081" s="83"/>
      <c r="E7081" s="83"/>
      <c r="F7081" s="83"/>
      <c r="G7081" s="83"/>
      <c r="H7081" s="83"/>
      <c r="I7081" s="83"/>
      <c r="J7081" s="83"/>
      <c r="K7081" s="83"/>
      <c r="L7081" s="83"/>
      <c r="M7081" s="83"/>
      <c r="N7081" s="83"/>
      <c r="O7081" s="83"/>
      <c r="P7081" s="84"/>
      <c r="Q7081" s="217"/>
      <c r="R7081" s="85">
        <f t="shared" ref="R7081" si="18786">IF(COUNTA(Y7080:DP7083)=0,0,MIN(Y7081:DP7081))</f>
        <v>0</v>
      </c>
      <c r="S7081" s="86">
        <f t="shared" ref="S7081" si="18787">IF(COUNTA(Y7080:DP7083)=0,0,HLOOKUP(S7080,Y7080:DP7083,2,FALSE))</f>
        <v>0</v>
      </c>
      <c r="T7081" s="87">
        <f t="shared" ref="T7081" si="18788">IF(COUNTA(Y7080:DP7083)=0,0,AVERAGE(Y7081:DP7081))</f>
        <v>0</v>
      </c>
      <c r="U7081" s="88">
        <f t="shared" ref="U7081" si="18789">IF(COUNTA(Y7080:DP7083)=0,0,_xlfn.MINIFS(Y7081:DP7081,Y7083:DP7083,U7083))</f>
        <v>0</v>
      </c>
      <c r="V7081" s="89">
        <f t="array" ref="V7081">IF(COUNTA(Y7080:DP7083)=0,0,IF(ISERROR(HLOOKUP(V7083,Y7083:DP7083,1,FALSE)),0,INDEX(Y7081:DP7081,MATCH(V7080&amp;V7083,Y7080:DP7080&amp;Y7083:DP7083,0))))</f>
        <v>0</v>
      </c>
      <c r="W7081" s="90">
        <f t="array" ref="W7081">IF(COUNTA(Y7080:DP7083)=0,0,IF(ISERROR(HLOOKUP(W7083,Y7083:DP7083,1,FALSE)),0,AVERAGEIF(Y7083:DP7083,$W7083,Y7081:DP7081)))</f>
        <v>0</v>
      </c>
      <c r="X7081" s="107"/>
    </row>
    <row r="7082" spans="2:26">
      <c r="B7082" s="83"/>
      <c r="C7082" s="84"/>
      <c r="D7082" s="83"/>
      <c r="E7082" s="83"/>
      <c r="F7082" s="83"/>
      <c r="G7082" s="83"/>
      <c r="H7082" s="83"/>
      <c r="I7082" s="83"/>
      <c r="J7082" s="83"/>
      <c r="K7082" s="83"/>
      <c r="L7082" s="83"/>
      <c r="M7082" s="83"/>
      <c r="N7082" s="83"/>
      <c r="O7082" s="83"/>
      <c r="P7082" s="84"/>
      <c r="Q7082" s="217"/>
      <c r="R7082" s="91">
        <f t="shared" ref="R7082" si="18790">IF(COUNTA(Y7080:DP7083)=0,0,HLOOKUP(R7081,Y7081:DP7083,2,FALSE))</f>
        <v>0</v>
      </c>
      <c r="S7082" s="92">
        <f t="shared" ref="S7082" si="18791">IF(COUNTA(Y7080:DP7083)=0,0,HLOOKUP(S7080,Y7080:DP7083,3,FALSE))</f>
        <v>0</v>
      </c>
      <c r="T7082" s="93"/>
      <c r="U7082" s="94">
        <f t="array" ref="U7082">IF(COUNTA(Y7080:DP7083)=0,0,IF(ISERROR(HLOOKUP(U7083,Y7083:DP7083,1,FALSE)),0,INDEX(Y7082:DP7082,MATCH(U7081&amp;U7083,Y7081:DP7081&amp;Y7083:DP7083,0))))</f>
        <v>0</v>
      </c>
      <c r="V7082" s="94">
        <f t="array" ref="V7082">IF(COUNTA(Y7080:DP7083)=0,0,IF(ISERROR(HLOOKUP(V7083,Y7083:DP7083,1,FALSE)),0,INDEX(Y7082:DP7082,MATCH(V7081&amp;V7083,Y7081:DP7081&amp;Y7083:DP7083,0))))</f>
        <v>0</v>
      </c>
      <c r="W7082" s="95"/>
      <c r="X7082" s="108"/>
    </row>
    <row r="7083" spans="2:26" ht="13.9" thickBot="1">
      <c r="B7083" s="96"/>
      <c r="C7083" s="97"/>
      <c r="D7083" s="96"/>
      <c r="E7083" s="96"/>
      <c r="F7083" s="96"/>
      <c r="G7083" s="96"/>
      <c r="H7083" s="96"/>
      <c r="I7083" s="96"/>
      <c r="J7083" s="96"/>
      <c r="K7083" s="96"/>
      <c r="L7083" s="96"/>
      <c r="M7083" s="96"/>
      <c r="N7083" s="96"/>
      <c r="O7083" s="96"/>
      <c r="P7083" s="97"/>
      <c r="Q7083" s="218"/>
      <c r="R7083" s="98" t="str">
        <f t="shared" ref="R7083" si="18792">IF(COUNTA(Y7080:DP7083)=0,"none",HLOOKUP(R7081,Y7081:DP7083,3,FALSE))</f>
        <v>none</v>
      </c>
      <c r="S7083" s="99" t="str">
        <f t="shared" ref="S7083" si="18793">IF(COUNTA(Y7080:DP7083)=0,"none",HLOOKUP(S7080,Y7080:DP7083,4,FALSE))</f>
        <v>none</v>
      </c>
      <c r="T7083" s="100"/>
      <c r="U7083" s="100" t="str">
        <f t="array" ref="U7083">IF(COUNTA(Y7080:DP7083)=0,"none",IF($U$2="WAHR",$W$3,Abfrage!$F$4))</f>
        <v>none</v>
      </c>
      <c r="V7083" s="100" t="str">
        <f t="array" ref="V7083">IF(COUNTA(Y7080:DP7083)=0,"none",IF($U$2="WAHR",$W$3,Abfrage!$F$4))</f>
        <v>none</v>
      </c>
      <c r="W7083" s="100" t="str">
        <f t="array" ref="W7083">IF(COUNTA(Y7080:DP7083)=0,"none",IF($U$2="WAHR",$W$3,Abfrage!$F$4))</f>
        <v>none</v>
      </c>
      <c r="X7083" s="109"/>
    </row>
    <row r="7084" spans="2:26">
      <c r="B7084" s="75" t="s">
        <v>4332</v>
      </c>
      <c r="C7084" s="76">
        <v>1000433967</v>
      </c>
      <c r="D7084" s="75" t="s">
        <v>95</v>
      </c>
      <c r="E7084" s="75" t="s">
        <v>148</v>
      </c>
      <c r="F7084" s="75" t="s">
        <v>96</v>
      </c>
      <c r="G7084" s="75" t="s">
        <v>96</v>
      </c>
      <c r="H7084" s="75" t="s">
        <v>50</v>
      </c>
      <c r="I7084" s="75" t="s">
        <v>51</v>
      </c>
      <c r="J7084" s="75" t="s">
        <v>4333</v>
      </c>
      <c r="K7084" s="75" t="s">
        <v>352</v>
      </c>
      <c r="L7084" s="75" t="s">
        <v>326</v>
      </c>
      <c r="M7084" s="75" t="s">
        <v>313</v>
      </c>
      <c r="N7084" s="75" t="s">
        <v>327</v>
      </c>
      <c r="O7084" s="75" t="s">
        <v>306</v>
      </c>
      <c r="P7084" s="76" t="s">
        <v>306</v>
      </c>
      <c r="Q7084" s="216"/>
      <c r="R7084" s="77">
        <f t="shared" ref="R7084" si="18794">IF(COUNTA(Y7084:DP7087)=0,"01.01.1900",INDEX(Y7084:DP7084,MATCH(R7085,Y7085:DP7085,0)))</f>
        <v>45849</v>
      </c>
      <c r="S7084" s="78">
        <f t="shared" ref="S7084" si="18795">IF(COUNTA(Y7084:DP7087)=0,"01.01.1900",MAX(Y7084:DP7084))</f>
        <v>45849</v>
      </c>
      <c r="T7084" s="79"/>
      <c r="U7084" s="80" t="str">
        <f t="array" ref="U7084">IF(COUNTA(Y7084:DP7087)=0,"01.01.1900",IF(ISERROR(HLOOKUP(U7087,Y7087:DP7087,1,FALSE)),"01.01.1900",INDEX(Y7084:DP7084,MATCH(U7085&amp;U7087,Y7085:DP7085&amp;Y7087:DP7087,0))))</f>
        <v>01.01.1900</v>
      </c>
      <c r="V7084" s="81">
        <f t="shared" ref="V7084" si="18796">IF(COUNTA(Y7084:DP7087)=0,"01.01.1900",_xlfn.MAXIFS(Y7084:DP7084,Y7087:DP7087,V7087))</f>
        <v>0</v>
      </c>
      <c r="W7084" s="82"/>
      <c r="X7084" s="106"/>
      <c r="Y7084" s="141">
        <v>45849</v>
      </c>
    </row>
    <row r="7085" spans="2:26">
      <c r="B7085" s="83"/>
      <c r="C7085" s="84"/>
      <c r="D7085" s="83"/>
      <c r="E7085" s="83"/>
      <c r="F7085" s="83"/>
      <c r="G7085" s="83"/>
      <c r="H7085" s="83"/>
      <c r="I7085" s="83"/>
      <c r="J7085" s="83"/>
      <c r="K7085" s="83"/>
      <c r="L7085" s="83"/>
      <c r="M7085" s="83"/>
      <c r="N7085" s="83"/>
      <c r="O7085" s="83"/>
      <c r="P7085" s="84"/>
      <c r="Q7085" s="217"/>
      <c r="R7085" s="85">
        <f t="shared" ref="R7085" si="18797">IF(COUNTA(Y7084:DP7087)=0,0,MIN(Y7085:DP7085))</f>
        <v>6.5100000000000005E-2</v>
      </c>
      <c r="S7085" s="86">
        <f t="shared" ref="S7085" si="18798">IF(COUNTA(Y7084:DP7087)=0,0,HLOOKUP(S7084,Y7084:DP7087,2,FALSE))</f>
        <v>6.5100000000000005E-2</v>
      </c>
      <c r="T7085" s="87">
        <f t="shared" ref="T7085" si="18799">IF(COUNTA(Y7084:DP7087)=0,0,AVERAGE(Y7085:DP7085))</f>
        <v>6.5100000000000005E-2</v>
      </c>
      <c r="U7085" s="88">
        <f t="shared" ref="U7085" si="18800">IF(COUNTA(Y7084:DP7087)=0,0,_xlfn.MINIFS(Y7085:DP7085,Y7087:DP7087,U7087))</f>
        <v>0</v>
      </c>
      <c r="V7085" s="89">
        <f t="array" ref="V7085">IF(COUNTA(Y7084:DP7087)=0,0,IF(ISERROR(HLOOKUP(V7087,Y7087:DP7087,1,FALSE)),0,INDEX(Y7085:DP7085,MATCH(V7084&amp;V7087,Y7084:DP7084&amp;Y7087:DP7087,0))))</f>
        <v>0</v>
      </c>
      <c r="W7085" s="90">
        <f t="array" ref="W7085">IF(COUNTA(Y7084:DP7087)=0,0,IF(ISERROR(HLOOKUP(W7087,Y7087:DP7087,1,FALSE)),0,AVERAGEIF(Y7087:DP7087,$W7087,Y7085:DP7085)))</f>
        <v>0</v>
      </c>
      <c r="X7085" s="107"/>
      <c r="Y7085" s="142">
        <v>6.5100000000000005E-2</v>
      </c>
    </row>
    <row r="7086" spans="2:26">
      <c r="B7086" s="83"/>
      <c r="C7086" s="84"/>
      <c r="D7086" s="83"/>
      <c r="E7086" s="83"/>
      <c r="F7086" s="83"/>
      <c r="G7086" s="83"/>
      <c r="H7086" s="83"/>
      <c r="I7086" s="83"/>
      <c r="J7086" s="83"/>
      <c r="K7086" s="83"/>
      <c r="L7086" s="83"/>
      <c r="M7086" s="83"/>
      <c r="N7086" s="83"/>
      <c r="O7086" s="83"/>
      <c r="P7086" s="84"/>
      <c r="Q7086" s="217"/>
      <c r="R7086" s="91">
        <f t="shared" ref="R7086" si="18801">IF(COUNTA(Y7084:DP7087)=0,0,HLOOKUP(R7085,Y7085:DP7087,2,FALSE))</f>
        <v>1000</v>
      </c>
      <c r="S7086" s="92">
        <f t="shared" ref="S7086" si="18802">IF(COUNTA(Y7084:DP7087)=0,0,HLOOKUP(S7084,Y7084:DP7087,3,FALSE))</f>
        <v>1000</v>
      </c>
      <c r="T7086" s="93"/>
      <c r="U7086" s="94">
        <f t="array" ref="U7086">IF(COUNTA(Y7084:DP7087)=0,0,IF(ISERROR(HLOOKUP(U7087,Y7087:DP7087,1,FALSE)),0,INDEX(Y7086:DP7086,MATCH(U7085&amp;U7087,Y7085:DP7085&amp;Y7087:DP7087,0))))</f>
        <v>0</v>
      </c>
      <c r="V7086" s="94">
        <f t="array" ref="V7086">IF(COUNTA(Y7084:DP7087)=0,0,IF(ISERROR(HLOOKUP(V7087,Y7087:DP7087,1,FALSE)),0,INDEX(Y7086:DP7086,MATCH(V7085&amp;V7087,Y7085:DP7085&amp;Y7087:DP7087,0))))</f>
        <v>0</v>
      </c>
      <c r="W7086" s="95"/>
      <c r="X7086" s="108"/>
      <c r="Y7086" s="143">
        <v>1000</v>
      </c>
    </row>
    <row r="7087" spans="2:26" ht="13.9" thickBot="1">
      <c r="B7087" s="96"/>
      <c r="C7087" s="97"/>
      <c r="D7087" s="96"/>
      <c r="E7087" s="96"/>
      <c r="F7087" s="96"/>
      <c r="G7087" s="96"/>
      <c r="H7087" s="96"/>
      <c r="I7087" s="96"/>
      <c r="J7087" s="96"/>
      <c r="K7087" s="96"/>
      <c r="L7087" s="96"/>
      <c r="M7087" s="96"/>
      <c r="N7087" s="96"/>
      <c r="O7087" s="96"/>
      <c r="P7087" s="97"/>
      <c r="Q7087" s="218"/>
      <c r="R7087" s="98" t="str">
        <f t="shared" ref="R7087" si="18803">IF(COUNTA(Y7084:DP7087)=0,"none",HLOOKUP(R7085,Y7085:DP7087,3,FALSE))</f>
        <v>www (-30%)</v>
      </c>
      <c r="S7087" s="99" t="str">
        <f t="shared" ref="S7087" si="18804">IF(COUNTA(Y7084:DP7087)=0,"none",HLOOKUP(S7084,Y7084:DP7087,4,FALSE))</f>
        <v>www (-30%)</v>
      </c>
      <c r="T7087" s="100"/>
      <c r="U7087" s="100">
        <f t="array" ref="U7087">IF(COUNTA(Y7084:DP7087)=0,"none",IF($U$2="WAHR",$W$3,Abfrage!$F$4))</f>
        <v>0</v>
      </c>
      <c r="V7087" s="100">
        <f t="array" ref="V7087">IF(COUNTA(Y7084:DP7087)=0,"none",IF($U$2="WAHR",$W$3,Abfrage!$F$4))</f>
        <v>0</v>
      </c>
      <c r="W7087" s="100">
        <f t="array" ref="W7087">IF(COUNTA(Y7084:DP7087)=0,"none",IF($U$2="WAHR",$W$3,Abfrage!$F$4))</f>
        <v>0</v>
      </c>
      <c r="X7087" s="109"/>
      <c r="Y7087" s="144" t="s">
        <v>43</v>
      </c>
    </row>
    <row r="7088" spans="2:26">
      <c r="B7088" s="75" t="s">
        <v>4334</v>
      </c>
      <c r="C7088" s="76">
        <v>1000433966</v>
      </c>
      <c r="D7088" s="75" t="s">
        <v>95</v>
      </c>
      <c r="E7088" s="75" t="s">
        <v>96</v>
      </c>
      <c r="F7088" s="75" t="s">
        <v>97</v>
      </c>
      <c r="G7088" s="75" t="s">
        <v>97</v>
      </c>
      <c r="H7088" s="75" t="s">
        <v>44</v>
      </c>
      <c r="I7088" s="75" t="s">
        <v>51</v>
      </c>
      <c r="J7088" s="75" t="s">
        <v>4335</v>
      </c>
      <c r="K7088" s="75" t="s">
        <v>306</v>
      </c>
      <c r="L7088" s="75" t="s">
        <v>306</v>
      </c>
      <c r="M7088" s="75" t="s">
        <v>313</v>
      </c>
      <c r="N7088" s="75" t="s">
        <v>418</v>
      </c>
      <c r="O7088" s="75" t="s">
        <v>437</v>
      </c>
      <c r="P7088" s="76" t="s">
        <v>306</v>
      </c>
      <c r="Q7088" s="216"/>
      <c r="R7088" s="77">
        <f t="shared" ref="R7088" si="18805">IF(COUNTA(Y7088:DP7091)=0,"01.01.1900",INDEX(Y7088:DP7088,MATCH(R7089,Y7089:DP7089,0)))</f>
        <v>45849</v>
      </c>
      <c r="S7088" s="78">
        <f t="shared" ref="S7088" si="18806">IF(COUNTA(Y7088:DP7091)=0,"01.01.1900",MAX(Y7088:DP7088))</f>
        <v>45849</v>
      </c>
      <c r="T7088" s="79"/>
      <c r="U7088" s="80" t="str">
        <f t="array" ref="U7088">IF(COUNTA(Y7088:DP7091)=0,"01.01.1900",IF(ISERROR(HLOOKUP(U7091,Y7091:DP7091,1,FALSE)),"01.01.1900",INDEX(Y7088:DP7088,MATCH(U7089&amp;U7091,Y7089:DP7089&amp;Y7091:DP7091,0))))</f>
        <v>01.01.1900</v>
      </c>
      <c r="V7088" s="81">
        <f t="shared" ref="V7088" si="18807">IF(COUNTA(Y7088:DP7091)=0,"01.01.1900",_xlfn.MAXIFS(Y7088:DP7088,Y7091:DP7091,V7091))</f>
        <v>0</v>
      </c>
      <c r="W7088" s="82"/>
      <c r="X7088" s="106"/>
      <c r="Y7088" s="141">
        <v>45849</v>
      </c>
      <c r="Z7088" s="141">
        <v>45782</v>
      </c>
    </row>
    <row r="7089" spans="2:26">
      <c r="B7089" s="83"/>
      <c r="C7089" s="84"/>
      <c r="D7089" s="83"/>
      <c r="E7089" s="83"/>
      <c r="F7089" s="83"/>
      <c r="G7089" s="83"/>
      <c r="H7089" s="83"/>
      <c r="I7089" s="83"/>
      <c r="J7089" s="83"/>
      <c r="K7089" s="83"/>
      <c r="L7089" s="83"/>
      <c r="M7089" s="83"/>
      <c r="N7089" s="83"/>
      <c r="O7089" s="83"/>
      <c r="P7089" s="84"/>
      <c r="Q7089" s="217"/>
      <c r="R7089" s="85">
        <f t="shared" ref="R7089" si="18808">IF(COUNTA(Y7088:DP7091)=0,0,MIN(Y7089:DP7089))</f>
        <v>0.14699999999999999</v>
      </c>
      <c r="S7089" s="86">
        <f t="shared" ref="S7089" si="18809">IF(COUNTA(Y7088:DP7091)=0,0,HLOOKUP(S7088,Y7088:DP7091,2,FALSE))</f>
        <v>0.14699999999999999</v>
      </c>
      <c r="T7089" s="87">
        <f t="shared" ref="T7089" si="18810">IF(COUNTA(Y7088:DP7091)=0,0,AVERAGE(Y7089:DP7089))</f>
        <v>0.32850000000000001</v>
      </c>
      <c r="U7089" s="88">
        <f t="shared" ref="U7089" si="18811">IF(COUNTA(Y7088:DP7091)=0,0,_xlfn.MINIFS(Y7089:DP7089,Y7091:DP7091,U7091))</f>
        <v>0</v>
      </c>
      <c r="V7089" s="89">
        <f t="array" ref="V7089">IF(COUNTA(Y7088:DP7091)=0,0,IF(ISERROR(HLOOKUP(V7091,Y7091:DP7091,1,FALSE)),0,INDEX(Y7089:DP7089,MATCH(V7088&amp;V7091,Y7088:DP7088&amp;Y7091:DP7091,0))))</f>
        <v>0</v>
      </c>
      <c r="W7089" s="90">
        <f t="array" ref="W7089">IF(COUNTA(Y7088:DP7091)=0,0,IF(ISERROR(HLOOKUP(W7091,Y7091:DP7091,1,FALSE)),0,AVERAGEIF(Y7091:DP7091,$W7091,Y7089:DP7089)))</f>
        <v>0</v>
      </c>
      <c r="X7089" s="107"/>
      <c r="Y7089" s="142">
        <v>0.14699999999999999</v>
      </c>
      <c r="Z7089" s="142">
        <v>0.51</v>
      </c>
    </row>
    <row r="7090" spans="2:26">
      <c r="B7090" s="83"/>
      <c r="C7090" s="84"/>
      <c r="D7090" s="83"/>
      <c r="E7090" s="83"/>
      <c r="F7090" s="83"/>
      <c r="G7090" s="83"/>
      <c r="H7090" s="83"/>
      <c r="I7090" s="83"/>
      <c r="J7090" s="83"/>
      <c r="K7090" s="83"/>
      <c r="L7090" s="83"/>
      <c r="M7090" s="83"/>
      <c r="N7090" s="83"/>
      <c r="O7090" s="83"/>
      <c r="P7090" s="84"/>
      <c r="Q7090" s="217"/>
      <c r="R7090" s="91">
        <f t="shared" ref="R7090" si="18812">IF(COUNTA(Y7088:DP7091)=0,0,HLOOKUP(R7089,Y7089:DP7091,2,FALSE))</f>
        <v>1000</v>
      </c>
      <c r="S7090" s="92">
        <f t="shared" ref="S7090" si="18813">IF(COUNTA(Y7088:DP7091)=0,0,HLOOKUP(S7088,Y7088:DP7091,3,FALSE))</f>
        <v>1000</v>
      </c>
      <c r="T7090" s="93"/>
      <c r="U7090" s="94">
        <f t="array" ref="U7090">IF(COUNTA(Y7088:DP7091)=0,0,IF(ISERROR(HLOOKUP(U7091,Y7091:DP7091,1,FALSE)),0,INDEX(Y7090:DP7090,MATCH(U7089&amp;U7091,Y7089:DP7089&amp;Y7091:DP7091,0))))</f>
        <v>0</v>
      </c>
      <c r="V7090" s="94">
        <f t="array" ref="V7090">IF(COUNTA(Y7088:DP7091)=0,0,IF(ISERROR(HLOOKUP(V7091,Y7091:DP7091,1,FALSE)),0,INDEX(Y7090:DP7090,MATCH(V7089&amp;V7091,Y7089:DP7089&amp;Y7091:DP7091,0))))</f>
        <v>0</v>
      </c>
      <c r="W7090" s="95"/>
      <c r="X7090" s="108"/>
      <c r="Y7090" s="143">
        <v>1000</v>
      </c>
      <c r="Z7090" s="143">
        <v>1</v>
      </c>
    </row>
    <row r="7091" spans="2:26" ht="13.9" thickBot="1">
      <c r="B7091" s="96"/>
      <c r="C7091" s="97"/>
      <c r="D7091" s="96"/>
      <c r="E7091" s="96"/>
      <c r="F7091" s="96"/>
      <c r="G7091" s="96"/>
      <c r="H7091" s="96"/>
      <c r="I7091" s="96"/>
      <c r="J7091" s="96"/>
      <c r="K7091" s="96"/>
      <c r="L7091" s="96"/>
      <c r="M7091" s="96"/>
      <c r="N7091" s="96"/>
      <c r="O7091" s="96"/>
      <c r="P7091" s="97"/>
      <c r="Q7091" s="218"/>
      <c r="R7091" s="98" t="str">
        <f t="shared" ref="R7091" si="18814">IF(COUNTA(Y7088:DP7091)=0,"none",HLOOKUP(R7089,Y7089:DP7091,3,FALSE))</f>
        <v>www (-30%)</v>
      </c>
      <c r="S7091" s="99" t="str">
        <f t="shared" ref="S7091" si="18815">IF(COUNTA(Y7088:DP7091)=0,"none",HLOOKUP(S7088,Y7088:DP7091,4,FALSE))</f>
        <v>www (-30%)</v>
      </c>
      <c r="T7091" s="100"/>
      <c r="U7091" s="100">
        <f t="array" ref="U7091">IF(COUNTA(Y7088:DP7091)=0,"none",IF($U$2="WAHR",$W$3,Abfrage!$F$4))</f>
        <v>0</v>
      </c>
      <c r="V7091" s="100">
        <f t="array" ref="V7091">IF(COUNTA(Y7088:DP7091)=0,"none",IF($U$2="WAHR",$W$3,Abfrage!$F$4))</f>
        <v>0</v>
      </c>
      <c r="W7091" s="100">
        <f t="array" ref="W7091">IF(COUNTA(Y7088:DP7091)=0,"none",IF($U$2="WAHR",$W$3,Abfrage!$F$4))</f>
        <v>0</v>
      </c>
      <c r="X7091" s="109"/>
      <c r="Y7091" s="144" t="s">
        <v>43</v>
      </c>
      <c r="Z7091" s="144" t="s">
        <v>47</v>
      </c>
    </row>
    <row r="7092" spans="2:26">
      <c r="B7092" s="75" t="s">
        <v>4336</v>
      </c>
      <c r="C7092" s="76">
        <v>1000399431</v>
      </c>
      <c r="D7092" s="75" t="s">
        <v>95</v>
      </c>
      <c r="E7092" s="75" t="s">
        <v>170</v>
      </c>
      <c r="F7092" s="75" t="s">
        <v>1953</v>
      </c>
      <c r="G7092" s="75" t="s">
        <v>306</v>
      </c>
      <c r="H7092" s="75" t="e">
        <v>#N/A</v>
      </c>
      <c r="I7092" s="75" t="s">
        <v>172</v>
      </c>
      <c r="J7092" s="75" t="s">
        <v>4337</v>
      </c>
      <c r="K7092" s="75" t="s">
        <v>306</v>
      </c>
      <c r="L7092" s="75" t="s">
        <v>306</v>
      </c>
      <c r="M7092" s="75" t="s">
        <v>306</v>
      </c>
      <c r="N7092" s="75" t="s">
        <v>306</v>
      </c>
      <c r="O7092" s="75" t="s">
        <v>309</v>
      </c>
      <c r="P7092" s="76" t="s">
        <v>306</v>
      </c>
      <c r="Q7092" s="216"/>
      <c r="R7092" s="77" t="str">
        <f t="shared" ref="R7092" si="18816">IF(COUNTA(Y7092:DP7095)=0,"01.01.1900",INDEX(Y7092:DP7092,MATCH(R7093,Y7093:DP7093,0)))</f>
        <v>01.01.1900</v>
      </c>
      <c r="S7092" s="78" t="str">
        <f t="shared" ref="S7092" si="18817">IF(COUNTA(Y7092:DP7095)=0,"01.01.1900",MAX(Y7092:DP7092))</f>
        <v>01.01.1900</v>
      </c>
      <c r="T7092" s="79"/>
      <c r="U7092" s="80" t="str">
        <f t="array" ref="U7092">IF(COUNTA(Y7092:DP7095)=0,"01.01.1900",IF(ISERROR(HLOOKUP(U7095,Y7095:DP7095,1,FALSE)),"01.01.1900",INDEX(Y7092:DP7092,MATCH(U7093&amp;U7095,Y7093:DP7093&amp;Y7095:DP7095,0))))</f>
        <v>01.01.1900</v>
      </c>
      <c r="V7092" s="81" t="str">
        <f t="shared" ref="V7092" si="18818">IF(COUNTA(Y7092:DP7095)=0,"01.01.1900",_xlfn.MAXIFS(Y7092:DP7092,Y7095:DP7095,V7095))</f>
        <v>01.01.1900</v>
      </c>
      <c r="W7092" s="82"/>
      <c r="X7092" s="106"/>
    </row>
    <row r="7093" spans="2:26">
      <c r="B7093" s="83"/>
      <c r="C7093" s="84"/>
      <c r="D7093" s="83"/>
      <c r="E7093" s="83"/>
      <c r="F7093" s="83"/>
      <c r="G7093" s="83"/>
      <c r="H7093" s="83"/>
      <c r="I7093" s="83"/>
      <c r="J7093" s="83"/>
      <c r="K7093" s="83"/>
      <c r="L7093" s="83"/>
      <c r="M7093" s="83"/>
      <c r="N7093" s="83"/>
      <c r="O7093" s="83"/>
      <c r="P7093" s="84"/>
      <c r="Q7093" s="217"/>
      <c r="R7093" s="85">
        <f t="shared" ref="R7093" si="18819">IF(COUNTA(Y7092:DP7095)=0,0,MIN(Y7093:DP7093))</f>
        <v>0</v>
      </c>
      <c r="S7093" s="86">
        <f t="shared" ref="S7093" si="18820">IF(COUNTA(Y7092:DP7095)=0,0,HLOOKUP(S7092,Y7092:DP7095,2,FALSE))</f>
        <v>0</v>
      </c>
      <c r="T7093" s="87">
        <f t="shared" ref="T7093" si="18821">IF(COUNTA(Y7092:DP7095)=0,0,AVERAGE(Y7093:DP7093))</f>
        <v>0</v>
      </c>
      <c r="U7093" s="88">
        <f t="shared" ref="U7093" si="18822">IF(COUNTA(Y7092:DP7095)=0,0,_xlfn.MINIFS(Y7093:DP7093,Y7095:DP7095,U7095))</f>
        <v>0</v>
      </c>
      <c r="V7093" s="89">
        <f t="array" ref="V7093">IF(COUNTA(Y7092:DP7095)=0,0,IF(ISERROR(HLOOKUP(V7095,Y7095:DP7095,1,FALSE)),0,INDEX(Y7093:DP7093,MATCH(V7092&amp;V7095,Y7092:DP7092&amp;Y7095:DP7095,0))))</f>
        <v>0</v>
      </c>
      <c r="W7093" s="90">
        <f t="array" ref="W7093">IF(COUNTA(Y7092:DP7095)=0,0,IF(ISERROR(HLOOKUP(W7095,Y7095:DP7095,1,FALSE)),0,AVERAGEIF(Y7095:DP7095,$W7095,Y7093:DP7093)))</f>
        <v>0</v>
      </c>
      <c r="X7093" s="107"/>
    </row>
    <row r="7094" spans="2:26">
      <c r="B7094" s="83"/>
      <c r="C7094" s="84"/>
      <c r="D7094" s="83"/>
      <c r="E7094" s="83"/>
      <c r="F7094" s="83"/>
      <c r="G7094" s="83"/>
      <c r="H7094" s="83"/>
      <c r="I7094" s="83"/>
      <c r="J7094" s="83"/>
      <c r="K7094" s="83"/>
      <c r="L7094" s="83"/>
      <c r="M7094" s="83"/>
      <c r="N7094" s="83"/>
      <c r="O7094" s="83"/>
      <c r="P7094" s="84"/>
      <c r="Q7094" s="217"/>
      <c r="R7094" s="91">
        <f t="shared" ref="R7094" si="18823">IF(COUNTA(Y7092:DP7095)=0,0,HLOOKUP(R7093,Y7093:DP7095,2,FALSE))</f>
        <v>0</v>
      </c>
      <c r="S7094" s="92">
        <f t="shared" ref="S7094" si="18824">IF(COUNTA(Y7092:DP7095)=0,0,HLOOKUP(S7092,Y7092:DP7095,3,FALSE))</f>
        <v>0</v>
      </c>
      <c r="T7094" s="93"/>
      <c r="U7094" s="94">
        <f t="array" ref="U7094">IF(COUNTA(Y7092:DP7095)=0,0,IF(ISERROR(HLOOKUP(U7095,Y7095:DP7095,1,FALSE)),0,INDEX(Y7094:DP7094,MATCH(U7093&amp;U7095,Y7093:DP7093&amp;Y7095:DP7095,0))))</f>
        <v>0</v>
      </c>
      <c r="V7094" s="94">
        <f t="array" ref="V7094">IF(COUNTA(Y7092:DP7095)=0,0,IF(ISERROR(HLOOKUP(V7095,Y7095:DP7095,1,FALSE)),0,INDEX(Y7094:DP7094,MATCH(V7093&amp;V7095,Y7093:DP7093&amp;Y7095:DP7095,0))))</f>
        <v>0</v>
      </c>
      <c r="W7094" s="95"/>
      <c r="X7094" s="108"/>
    </row>
    <row r="7095" spans="2:26" ht="13.9" thickBot="1">
      <c r="B7095" s="96"/>
      <c r="C7095" s="97"/>
      <c r="D7095" s="96"/>
      <c r="E7095" s="96"/>
      <c r="F7095" s="96"/>
      <c r="G7095" s="96"/>
      <c r="H7095" s="96"/>
      <c r="I7095" s="96"/>
      <c r="J7095" s="96"/>
      <c r="K7095" s="96"/>
      <c r="L7095" s="96"/>
      <c r="M7095" s="96"/>
      <c r="N7095" s="96"/>
      <c r="O7095" s="96"/>
      <c r="P7095" s="97"/>
      <c r="Q7095" s="218"/>
      <c r="R7095" s="98" t="str">
        <f t="shared" ref="R7095" si="18825">IF(COUNTA(Y7092:DP7095)=0,"none",HLOOKUP(R7093,Y7093:DP7095,3,FALSE))</f>
        <v>none</v>
      </c>
      <c r="S7095" s="99" t="str">
        <f t="shared" ref="S7095" si="18826">IF(COUNTA(Y7092:DP7095)=0,"none",HLOOKUP(S7092,Y7092:DP7095,4,FALSE))</f>
        <v>none</v>
      </c>
      <c r="T7095" s="100"/>
      <c r="U7095" s="100" t="str">
        <f t="array" ref="U7095">IF(COUNTA(Y7092:DP7095)=0,"none",IF($U$2="WAHR",$W$3,Abfrage!$F$4))</f>
        <v>none</v>
      </c>
      <c r="V7095" s="100" t="str">
        <f t="array" ref="V7095">IF(COUNTA(Y7092:DP7095)=0,"none",IF($U$2="WAHR",$W$3,Abfrage!$F$4))</f>
        <v>none</v>
      </c>
      <c r="W7095" s="100" t="str">
        <f t="array" ref="W7095">IF(COUNTA(Y7092:DP7095)=0,"none",IF($U$2="WAHR",$W$3,Abfrage!$F$4))</f>
        <v>none</v>
      </c>
      <c r="X7095" s="109"/>
    </row>
    <row r="7096" spans="2:26">
      <c r="B7096" s="75" t="s">
        <v>4338</v>
      </c>
      <c r="C7096" s="76">
        <v>1000434509</v>
      </c>
      <c r="D7096" s="75" t="s">
        <v>95</v>
      </c>
      <c r="E7096" s="75" t="s">
        <v>170</v>
      </c>
      <c r="F7096" s="75" t="s">
        <v>306</v>
      </c>
      <c r="G7096" s="75" t="s">
        <v>306</v>
      </c>
      <c r="H7096" s="75" t="e">
        <v>#N/A</v>
      </c>
      <c r="I7096" s="75" t="s">
        <v>172</v>
      </c>
      <c r="J7096" s="75" t="s">
        <v>4339</v>
      </c>
      <c r="K7096" s="75" t="s">
        <v>306</v>
      </c>
      <c r="L7096" s="75" t="s">
        <v>306</v>
      </c>
      <c r="M7096" s="75" t="s">
        <v>306</v>
      </c>
      <c r="N7096" s="75" t="s">
        <v>306</v>
      </c>
      <c r="O7096" s="75" t="s">
        <v>309</v>
      </c>
      <c r="P7096" s="76" t="s">
        <v>306</v>
      </c>
      <c r="Q7096" s="216"/>
      <c r="R7096" s="77" t="str">
        <f t="shared" ref="R7096" si="18827">IF(COUNTA(Y7096:DP7099)=0,"01.01.1900",INDEX(Y7096:DP7096,MATCH(R7097,Y7097:DP7097,0)))</f>
        <v>01.01.1900</v>
      </c>
      <c r="S7096" s="78" t="str">
        <f t="shared" ref="S7096" si="18828">IF(COUNTA(Y7096:DP7099)=0,"01.01.1900",MAX(Y7096:DP7096))</f>
        <v>01.01.1900</v>
      </c>
      <c r="T7096" s="79"/>
      <c r="U7096" s="80" t="str">
        <f t="array" ref="U7096">IF(COUNTA(Y7096:DP7099)=0,"01.01.1900",IF(ISERROR(HLOOKUP(U7099,Y7099:DP7099,1,FALSE)),"01.01.1900",INDEX(Y7096:DP7096,MATCH(U7097&amp;U7099,Y7097:DP7097&amp;Y7099:DP7099,0))))</f>
        <v>01.01.1900</v>
      </c>
      <c r="V7096" s="81" t="str">
        <f t="shared" ref="V7096" si="18829">IF(COUNTA(Y7096:DP7099)=0,"01.01.1900",_xlfn.MAXIFS(Y7096:DP7096,Y7099:DP7099,V7099))</f>
        <v>01.01.1900</v>
      </c>
      <c r="W7096" s="82"/>
      <c r="X7096" s="106"/>
    </row>
    <row r="7097" spans="2:26">
      <c r="B7097" s="83"/>
      <c r="C7097" s="84"/>
      <c r="D7097" s="83"/>
      <c r="E7097" s="83"/>
      <c r="F7097" s="83"/>
      <c r="G7097" s="83"/>
      <c r="H7097" s="83"/>
      <c r="I7097" s="83"/>
      <c r="J7097" s="83"/>
      <c r="K7097" s="83"/>
      <c r="L7097" s="83"/>
      <c r="M7097" s="83"/>
      <c r="N7097" s="83"/>
      <c r="O7097" s="83"/>
      <c r="P7097" s="84"/>
      <c r="Q7097" s="217"/>
      <c r="R7097" s="85">
        <f t="shared" ref="R7097" si="18830">IF(COUNTA(Y7096:DP7099)=0,0,MIN(Y7097:DP7097))</f>
        <v>0</v>
      </c>
      <c r="S7097" s="86">
        <f t="shared" ref="S7097" si="18831">IF(COUNTA(Y7096:DP7099)=0,0,HLOOKUP(S7096,Y7096:DP7099,2,FALSE))</f>
        <v>0</v>
      </c>
      <c r="T7097" s="87">
        <f t="shared" ref="T7097" si="18832">IF(COUNTA(Y7096:DP7099)=0,0,AVERAGE(Y7097:DP7097))</f>
        <v>0</v>
      </c>
      <c r="U7097" s="88">
        <f t="shared" ref="U7097" si="18833">IF(COUNTA(Y7096:DP7099)=0,0,_xlfn.MINIFS(Y7097:DP7097,Y7099:DP7099,U7099))</f>
        <v>0</v>
      </c>
      <c r="V7097" s="89">
        <f t="array" ref="V7097">IF(COUNTA(Y7096:DP7099)=0,0,IF(ISERROR(HLOOKUP(V7099,Y7099:DP7099,1,FALSE)),0,INDEX(Y7097:DP7097,MATCH(V7096&amp;V7099,Y7096:DP7096&amp;Y7099:DP7099,0))))</f>
        <v>0</v>
      </c>
      <c r="W7097" s="90">
        <f t="array" ref="W7097">IF(COUNTA(Y7096:DP7099)=0,0,IF(ISERROR(HLOOKUP(W7099,Y7099:DP7099,1,FALSE)),0,AVERAGEIF(Y7099:DP7099,$W7099,Y7097:DP7097)))</f>
        <v>0</v>
      </c>
      <c r="X7097" s="107"/>
    </row>
    <row r="7098" spans="2:26">
      <c r="B7098" s="83"/>
      <c r="C7098" s="84"/>
      <c r="D7098" s="83"/>
      <c r="E7098" s="83"/>
      <c r="F7098" s="83"/>
      <c r="G7098" s="83"/>
      <c r="H7098" s="83"/>
      <c r="I7098" s="83"/>
      <c r="J7098" s="83"/>
      <c r="K7098" s="83"/>
      <c r="L7098" s="83"/>
      <c r="M7098" s="83"/>
      <c r="N7098" s="83"/>
      <c r="O7098" s="83"/>
      <c r="P7098" s="84"/>
      <c r="Q7098" s="217"/>
      <c r="R7098" s="91">
        <f t="shared" ref="R7098" si="18834">IF(COUNTA(Y7096:DP7099)=0,0,HLOOKUP(R7097,Y7097:DP7099,2,FALSE))</f>
        <v>0</v>
      </c>
      <c r="S7098" s="92">
        <f t="shared" ref="S7098" si="18835">IF(COUNTA(Y7096:DP7099)=0,0,HLOOKUP(S7096,Y7096:DP7099,3,FALSE))</f>
        <v>0</v>
      </c>
      <c r="T7098" s="93"/>
      <c r="U7098" s="94">
        <f t="array" ref="U7098">IF(COUNTA(Y7096:DP7099)=0,0,IF(ISERROR(HLOOKUP(U7099,Y7099:DP7099,1,FALSE)),0,INDEX(Y7098:DP7098,MATCH(U7097&amp;U7099,Y7097:DP7097&amp;Y7099:DP7099,0))))</f>
        <v>0</v>
      </c>
      <c r="V7098" s="94">
        <f t="array" ref="V7098">IF(COUNTA(Y7096:DP7099)=0,0,IF(ISERROR(HLOOKUP(V7099,Y7099:DP7099,1,FALSE)),0,INDEX(Y7098:DP7098,MATCH(V7097&amp;V7099,Y7097:DP7097&amp;Y7099:DP7099,0))))</f>
        <v>0</v>
      </c>
      <c r="W7098" s="95"/>
      <c r="X7098" s="108"/>
    </row>
    <row r="7099" spans="2:26" ht="13.9" thickBot="1">
      <c r="B7099" s="96"/>
      <c r="C7099" s="97"/>
      <c r="D7099" s="96"/>
      <c r="E7099" s="96"/>
      <c r="F7099" s="96"/>
      <c r="G7099" s="96"/>
      <c r="H7099" s="96"/>
      <c r="I7099" s="96"/>
      <c r="J7099" s="96"/>
      <c r="K7099" s="96"/>
      <c r="L7099" s="96"/>
      <c r="M7099" s="96"/>
      <c r="N7099" s="96"/>
      <c r="O7099" s="96"/>
      <c r="P7099" s="97"/>
      <c r="Q7099" s="218"/>
      <c r="R7099" s="98" t="str">
        <f t="shared" ref="R7099" si="18836">IF(COUNTA(Y7096:DP7099)=0,"none",HLOOKUP(R7097,Y7097:DP7099,3,FALSE))</f>
        <v>none</v>
      </c>
      <c r="S7099" s="99" t="str">
        <f t="shared" ref="S7099" si="18837">IF(COUNTA(Y7096:DP7099)=0,"none",HLOOKUP(S7096,Y7096:DP7099,4,FALSE))</f>
        <v>none</v>
      </c>
      <c r="T7099" s="100"/>
      <c r="U7099" s="100" t="str">
        <f t="array" ref="U7099">IF(COUNTA(Y7096:DP7099)=0,"none",IF($U$2="WAHR",$W$3,Abfrage!$F$4))</f>
        <v>none</v>
      </c>
      <c r="V7099" s="100" t="str">
        <f t="array" ref="V7099">IF(COUNTA(Y7096:DP7099)=0,"none",IF($U$2="WAHR",$W$3,Abfrage!$F$4))</f>
        <v>none</v>
      </c>
      <c r="W7099" s="100" t="str">
        <f t="array" ref="W7099">IF(COUNTA(Y7096:DP7099)=0,"none",IF($U$2="WAHR",$W$3,Abfrage!$F$4))</f>
        <v>none</v>
      </c>
      <c r="X7099" s="109"/>
    </row>
    <row r="7100" spans="2:26">
      <c r="B7100" s="75" t="s">
        <v>4340</v>
      </c>
      <c r="C7100" s="76">
        <v>1000370351</v>
      </c>
      <c r="D7100" s="75" t="s">
        <v>95</v>
      </c>
      <c r="E7100" s="75" t="s">
        <v>96</v>
      </c>
      <c r="F7100" s="75" t="s">
        <v>97</v>
      </c>
      <c r="G7100" s="75" t="s">
        <v>4341</v>
      </c>
      <c r="H7100" s="75" t="e">
        <v>#N/A</v>
      </c>
      <c r="I7100" s="75" t="s">
        <v>51</v>
      </c>
      <c r="J7100" s="75" t="s">
        <v>4342</v>
      </c>
      <c r="K7100" s="75" t="s">
        <v>306</v>
      </c>
      <c r="L7100" s="75" t="s">
        <v>306</v>
      </c>
      <c r="M7100" s="75" t="s">
        <v>313</v>
      </c>
      <c r="N7100" s="75" t="s">
        <v>628</v>
      </c>
      <c r="O7100" s="75" t="s">
        <v>309</v>
      </c>
      <c r="P7100" s="76" t="s">
        <v>306</v>
      </c>
      <c r="Q7100" s="216"/>
      <c r="R7100" s="77">
        <f t="shared" ref="R7100" si="18838">IF(COUNTA(Y7100:DP7103)=0,"01.01.1900",INDEX(Y7100:DP7100,MATCH(R7101,Y7101:DP7101,0)))</f>
        <v>44013</v>
      </c>
      <c r="S7100" s="78">
        <f t="shared" ref="S7100" si="18839">IF(COUNTA(Y7100:DP7103)=0,"01.01.1900",MAX(Y7100:DP7100))</f>
        <v>44013</v>
      </c>
      <c r="T7100" s="79"/>
      <c r="U7100" s="80" t="str">
        <f t="array" ref="U7100">IF(COUNTA(Y7100:DP7103)=0,"01.01.1900",IF(ISERROR(HLOOKUP(U7103,Y7103:DP7103,1,FALSE)),"01.01.1900",INDEX(Y7100:DP7100,MATCH(U7101&amp;U7103,Y7101:DP7101&amp;Y7103:DP7103,0))))</f>
        <v>01.01.1900</v>
      </c>
      <c r="V7100" s="81">
        <f t="shared" ref="V7100" si="18840">IF(COUNTA(Y7100:DP7103)=0,"01.01.1900",_xlfn.MAXIFS(Y7100:DP7100,Y7103:DP7103,V7103))</f>
        <v>0</v>
      </c>
      <c r="W7100" s="82"/>
      <c r="X7100" s="106"/>
      <c r="Y7100" s="101">
        <v>44013</v>
      </c>
    </row>
    <row r="7101" spans="2:26">
      <c r="B7101" s="83"/>
      <c r="C7101" s="84"/>
      <c r="D7101" s="83"/>
      <c r="E7101" s="83"/>
      <c r="F7101" s="83"/>
      <c r="G7101" s="83"/>
      <c r="H7101" s="83"/>
      <c r="I7101" s="83"/>
      <c r="J7101" s="83"/>
      <c r="K7101" s="83"/>
      <c r="L7101" s="83"/>
      <c r="M7101" s="83"/>
      <c r="N7101" s="83"/>
      <c r="O7101" s="83"/>
      <c r="P7101" s="84"/>
      <c r="Q7101" s="217"/>
      <c r="R7101" s="85">
        <f t="shared" ref="R7101" si="18841">IF(COUNTA(Y7100:DP7103)=0,0,MIN(Y7101:DP7101))</f>
        <v>0.89377906976744181</v>
      </c>
      <c r="S7101" s="86">
        <f t="shared" ref="S7101" si="18842">IF(COUNTA(Y7100:DP7103)=0,0,HLOOKUP(S7100,Y7100:DP7103,2,FALSE))</f>
        <v>0.89377906976744181</v>
      </c>
      <c r="T7101" s="87">
        <f t="shared" ref="T7101" si="18843">IF(COUNTA(Y7100:DP7103)=0,0,AVERAGE(Y7101:DP7101))</f>
        <v>0.89377906976744181</v>
      </c>
      <c r="U7101" s="88">
        <f t="shared" ref="U7101" si="18844">IF(COUNTA(Y7100:DP7103)=0,0,_xlfn.MINIFS(Y7101:DP7101,Y7103:DP7103,U7103))</f>
        <v>0</v>
      </c>
      <c r="V7101" s="89">
        <f t="array" ref="V7101">IF(COUNTA(Y7100:DP7103)=0,0,IF(ISERROR(HLOOKUP(V7103,Y7103:DP7103,1,FALSE)),0,INDEX(Y7101:DP7101,MATCH(V7100&amp;V7103,Y7100:DP7100&amp;Y7103:DP7103,0))))</f>
        <v>0</v>
      </c>
      <c r="W7101" s="90">
        <f t="array" ref="W7101">IF(COUNTA(Y7100:DP7103)=0,0,IF(ISERROR(HLOOKUP(W7103,Y7103:DP7103,1,FALSE)),0,AVERAGEIF(Y7103:DP7103,$W7103,Y7101:DP7101)))</f>
        <v>0</v>
      </c>
      <c r="X7101" s="107"/>
      <c r="Y7101" s="102">
        <v>0.89377906976744181</v>
      </c>
    </row>
    <row r="7102" spans="2:26">
      <c r="B7102" s="83"/>
      <c r="C7102" s="84"/>
      <c r="D7102" s="83"/>
      <c r="E7102" s="83"/>
      <c r="F7102" s="83"/>
      <c r="G7102" s="83"/>
      <c r="H7102" s="83"/>
      <c r="I7102" s="83"/>
      <c r="J7102" s="83"/>
      <c r="K7102" s="83"/>
      <c r="L7102" s="83"/>
      <c r="M7102" s="83"/>
      <c r="N7102" s="83"/>
      <c r="O7102" s="83"/>
      <c r="P7102" s="84"/>
      <c r="Q7102" s="217"/>
      <c r="R7102" s="91">
        <f t="shared" ref="R7102" si="18845">IF(COUNTA(Y7100:DP7103)=0,0,HLOOKUP(R7101,Y7101:DP7103,2,FALSE))</f>
        <v>0</v>
      </c>
      <c r="S7102" s="92">
        <f t="shared" ref="S7102" si="18846">IF(COUNTA(Y7100:DP7103)=0,0,HLOOKUP(S7100,Y7100:DP7103,3,FALSE))</f>
        <v>0</v>
      </c>
      <c r="T7102" s="93"/>
      <c r="U7102" s="94">
        <f t="array" ref="U7102">IF(COUNTA(Y7100:DP7103)=0,0,IF(ISERROR(HLOOKUP(U7103,Y7103:DP7103,1,FALSE)),0,INDEX(Y7102:DP7102,MATCH(U7101&amp;U7103,Y7101:DP7101&amp;Y7103:DP7103,0))))</f>
        <v>0</v>
      </c>
      <c r="V7102" s="94">
        <f t="array" ref="V7102">IF(COUNTA(Y7100:DP7103)=0,0,IF(ISERROR(HLOOKUP(V7103,Y7103:DP7103,1,FALSE)),0,INDEX(Y7102:DP7102,MATCH(V7101&amp;V7103,Y7101:DP7101&amp;Y7103:DP7103,0))))</f>
        <v>0</v>
      </c>
      <c r="W7102" s="95"/>
      <c r="X7102" s="108"/>
      <c r="Y7102" s="103">
        <v>0</v>
      </c>
    </row>
    <row r="7103" spans="2:26" ht="13.9" thickBot="1">
      <c r="B7103" s="96"/>
      <c r="C7103" s="97"/>
      <c r="D7103" s="96"/>
      <c r="E7103" s="96"/>
      <c r="F7103" s="96"/>
      <c r="G7103" s="96"/>
      <c r="H7103" s="96"/>
      <c r="I7103" s="96"/>
      <c r="J7103" s="96"/>
      <c r="K7103" s="96"/>
      <c r="L7103" s="96"/>
      <c r="M7103" s="96"/>
      <c r="N7103" s="96"/>
      <c r="O7103" s="96"/>
      <c r="P7103" s="97"/>
      <c r="Q7103" s="218"/>
      <c r="R7103" s="98" t="str">
        <f t="shared" ref="R7103" si="18847">IF(COUNTA(Y7100:DP7103)=0,"none",HLOOKUP(R7101,Y7101:DP7103,3,FALSE))</f>
        <v>ECI</v>
      </c>
      <c r="S7103" s="99" t="str">
        <f t="shared" ref="S7103" si="18848">IF(COUNTA(Y7100:DP7103)=0,"none",HLOOKUP(S7100,Y7100:DP7103,4,FALSE))</f>
        <v>ECI</v>
      </c>
      <c r="T7103" s="100"/>
      <c r="U7103" s="100">
        <f t="array" ref="U7103">IF(COUNTA(Y7100:DP7103)=0,"none",IF($U$2="WAHR",$W$3,Abfrage!$F$4))</f>
        <v>0</v>
      </c>
      <c r="V7103" s="100">
        <f t="array" ref="V7103">IF(COUNTA(Y7100:DP7103)=0,"none",IF($U$2="WAHR",$W$3,Abfrage!$F$4))</f>
        <v>0</v>
      </c>
      <c r="W7103" s="100">
        <f t="array" ref="W7103">IF(COUNTA(Y7100:DP7103)=0,"none",IF($U$2="WAHR",$W$3,Abfrage!$F$4))</f>
        <v>0</v>
      </c>
      <c r="X7103" s="109"/>
      <c r="Y7103" s="104" t="s">
        <v>101</v>
      </c>
    </row>
    <row r="7104" spans="2:26">
      <c r="B7104" s="75" t="s">
        <v>4343</v>
      </c>
      <c r="C7104" s="76">
        <v>1000474185</v>
      </c>
      <c r="D7104" s="75" t="s">
        <v>95</v>
      </c>
      <c r="E7104" s="75" t="s">
        <v>175</v>
      </c>
      <c r="F7104" s="75" t="s">
        <v>97</v>
      </c>
      <c r="G7104" s="75" t="s">
        <v>4344</v>
      </c>
      <c r="H7104" s="75" t="e">
        <v>#N/A</v>
      </c>
      <c r="I7104" s="75" t="s">
        <v>51</v>
      </c>
      <c r="J7104" s="75" t="s">
        <v>4345</v>
      </c>
      <c r="K7104" s="75" t="s">
        <v>306</v>
      </c>
      <c r="L7104" s="75" t="s">
        <v>306</v>
      </c>
      <c r="M7104" s="75" t="s">
        <v>307</v>
      </c>
      <c r="N7104" s="75" t="s">
        <v>628</v>
      </c>
      <c r="O7104" s="75" t="s">
        <v>315</v>
      </c>
      <c r="P7104" s="76" t="s">
        <v>306</v>
      </c>
      <c r="Q7104" s="216"/>
      <c r="R7104" s="77" t="str">
        <f t="shared" ref="R7104" si="18849">IF(COUNTA(Y7104:DP7107)=0,"01.01.1900",INDEX(Y7104:DP7104,MATCH(R7105,Y7105:DP7105,0)))</f>
        <v>01.01.1900</v>
      </c>
      <c r="S7104" s="78" t="str">
        <f t="shared" ref="S7104" si="18850">IF(COUNTA(Y7104:DP7107)=0,"01.01.1900",MAX(Y7104:DP7104))</f>
        <v>01.01.1900</v>
      </c>
      <c r="T7104" s="79"/>
      <c r="U7104" s="80" t="str">
        <f t="array" ref="U7104">IF(COUNTA(Y7104:DP7107)=0,"01.01.1900",IF(ISERROR(HLOOKUP(U7107,Y7107:DP7107,1,FALSE)),"01.01.1900",INDEX(Y7104:DP7104,MATCH(U7105&amp;U7107,Y7105:DP7105&amp;Y7107:DP7107,0))))</f>
        <v>01.01.1900</v>
      </c>
      <c r="V7104" s="81" t="str">
        <f t="shared" ref="V7104" si="18851">IF(COUNTA(Y7104:DP7107)=0,"01.01.1900",_xlfn.MAXIFS(Y7104:DP7104,Y7107:DP7107,V7107))</f>
        <v>01.01.1900</v>
      </c>
      <c r="W7104" s="82"/>
      <c r="X7104" s="106"/>
    </row>
    <row r="7105" spans="2:25">
      <c r="B7105" s="83"/>
      <c r="C7105" s="84"/>
      <c r="D7105" s="83"/>
      <c r="E7105" s="83"/>
      <c r="F7105" s="83"/>
      <c r="G7105" s="83"/>
      <c r="H7105" s="83"/>
      <c r="I7105" s="83"/>
      <c r="J7105" s="83"/>
      <c r="K7105" s="83"/>
      <c r="L7105" s="83"/>
      <c r="M7105" s="83"/>
      <c r="N7105" s="83"/>
      <c r="O7105" s="83"/>
      <c r="P7105" s="84"/>
      <c r="Q7105" s="217"/>
      <c r="R7105" s="85">
        <f t="shared" ref="R7105" si="18852">IF(COUNTA(Y7104:DP7107)=0,0,MIN(Y7105:DP7105))</f>
        <v>0</v>
      </c>
      <c r="S7105" s="86">
        <f t="shared" ref="S7105" si="18853">IF(COUNTA(Y7104:DP7107)=0,0,HLOOKUP(S7104,Y7104:DP7107,2,FALSE))</f>
        <v>0</v>
      </c>
      <c r="T7105" s="87">
        <f t="shared" ref="T7105" si="18854">IF(COUNTA(Y7104:DP7107)=0,0,AVERAGE(Y7105:DP7105))</f>
        <v>0</v>
      </c>
      <c r="U7105" s="88">
        <f t="shared" ref="U7105" si="18855">IF(COUNTA(Y7104:DP7107)=0,0,_xlfn.MINIFS(Y7105:DP7105,Y7107:DP7107,U7107))</f>
        <v>0</v>
      </c>
      <c r="V7105" s="89">
        <f t="array" ref="V7105">IF(COUNTA(Y7104:DP7107)=0,0,IF(ISERROR(HLOOKUP(V7107,Y7107:DP7107,1,FALSE)),0,INDEX(Y7105:DP7105,MATCH(V7104&amp;V7107,Y7104:DP7104&amp;Y7107:DP7107,0))))</f>
        <v>0</v>
      </c>
      <c r="W7105" s="90">
        <f t="array" ref="W7105">IF(COUNTA(Y7104:DP7107)=0,0,IF(ISERROR(HLOOKUP(W7107,Y7107:DP7107,1,FALSE)),0,AVERAGEIF(Y7107:DP7107,$W7107,Y7105:DP7105)))</f>
        <v>0</v>
      </c>
      <c r="X7105" s="107"/>
    </row>
    <row r="7106" spans="2:25">
      <c r="B7106" s="83"/>
      <c r="C7106" s="84"/>
      <c r="D7106" s="83"/>
      <c r="E7106" s="83"/>
      <c r="F7106" s="83"/>
      <c r="G7106" s="83"/>
      <c r="H7106" s="83"/>
      <c r="I7106" s="83"/>
      <c r="J7106" s="83"/>
      <c r="K7106" s="83"/>
      <c r="L7106" s="83"/>
      <c r="M7106" s="83"/>
      <c r="N7106" s="83"/>
      <c r="O7106" s="83"/>
      <c r="P7106" s="84"/>
      <c r="Q7106" s="217"/>
      <c r="R7106" s="91">
        <f t="shared" ref="R7106" si="18856">IF(COUNTA(Y7104:DP7107)=0,0,HLOOKUP(R7105,Y7105:DP7107,2,FALSE))</f>
        <v>0</v>
      </c>
      <c r="S7106" s="92">
        <f t="shared" ref="S7106" si="18857">IF(COUNTA(Y7104:DP7107)=0,0,HLOOKUP(S7104,Y7104:DP7107,3,FALSE))</f>
        <v>0</v>
      </c>
      <c r="T7106" s="93"/>
      <c r="U7106" s="94">
        <f t="array" ref="U7106">IF(COUNTA(Y7104:DP7107)=0,0,IF(ISERROR(HLOOKUP(U7107,Y7107:DP7107,1,FALSE)),0,INDEX(Y7106:DP7106,MATCH(U7105&amp;U7107,Y7105:DP7105&amp;Y7107:DP7107,0))))</f>
        <v>0</v>
      </c>
      <c r="V7106" s="94">
        <f t="array" ref="V7106">IF(COUNTA(Y7104:DP7107)=0,0,IF(ISERROR(HLOOKUP(V7107,Y7107:DP7107,1,FALSE)),0,INDEX(Y7106:DP7106,MATCH(V7105&amp;V7107,Y7105:DP7105&amp;Y7107:DP7107,0))))</f>
        <v>0</v>
      </c>
      <c r="W7106" s="95"/>
      <c r="X7106" s="108"/>
    </row>
    <row r="7107" spans="2:25" ht="13.9" thickBot="1">
      <c r="B7107" s="96"/>
      <c r="C7107" s="97"/>
      <c r="D7107" s="96"/>
      <c r="E7107" s="96"/>
      <c r="F7107" s="96"/>
      <c r="G7107" s="96"/>
      <c r="H7107" s="96"/>
      <c r="I7107" s="96"/>
      <c r="J7107" s="96"/>
      <c r="K7107" s="96"/>
      <c r="L7107" s="96"/>
      <c r="M7107" s="96"/>
      <c r="N7107" s="96"/>
      <c r="O7107" s="96"/>
      <c r="P7107" s="97"/>
      <c r="Q7107" s="218"/>
      <c r="R7107" s="98" t="str">
        <f t="shared" ref="R7107" si="18858">IF(COUNTA(Y7104:DP7107)=0,"none",HLOOKUP(R7105,Y7105:DP7107,3,FALSE))</f>
        <v>none</v>
      </c>
      <c r="S7107" s="99" t="str">
        <f t="shared" ref="S7107" si="18859">IF(COUNTA(Y7104:DP7107)=0,"none",HLOOKUP(S7104,Y7104:DP7107,4,FALSE))</f>
        <v>none</v>
      </c>
      <c r="T7107" s="100"/>
      <c r="U7107" s="100" t="str">
        <f t="array" ref="U7107">IF(COUNTA(Y7104:DP7107)=0,"none",IF($U$2="WAHR",$W$3,Abfrage!$F$4))</f>
        <v>none</v>
      </c>
      <c r="V7107" s="100" t="str">
        <f t="array" ref="V7107">IF(COUNTA(Y7104:DP7107)=0,"none",IF($U$2="WAHR",$W$3,Abfrage!$F$4))</f>
        <v>none</v>
      </c>
      <c r="W7107" s="100" t="str">
        <f t="array" ref="W7107">IF(COUNTA(Y7104:DP7107)=0,"none",IF($U$2="WAHR",$W$3,Abfrage!$F$4))</f>
        <v>none</v>
      </c>
      <c r="X7107" s="109"/>
    </row>
    <row r="7108" spans="2:25">
      <c r="B7108" s="75" t="s">
        <v>4346</v>
      </c>
      <c r="C7108" s="76">
        <v>1000328767</v>
      </c>
      <c r="D7108" s="75" t="s">
        <v>158</v>
      </c>
      <c r="E7108" s="75" t="s">
        <v>2780</v>
      </c>
      <c r="F7108" s="75" t="s">
        <v>2496</v>
      </c>
      <c r="G7108" s="75" t="s">
        <v>3221</v>
      </c>
      <c r="H7108" s="75" t="e">
        <v>#N/A</v>
      </c>
      <c r="I7108" s="75" t="s">
        <v>364</v>
      </c>
      <c r="J7108" s="75" t="s">
        <v>4347</v>
      </c>
      <c r="K7108" s="75" t="s">
        <v>306</v>
      </c>
      <c r="L7108" s="75" t="s">
        <v>306</v>
      </c>
      <c r="M7108" s="75" t="s">
        <v>306</v>
      </c>
      <c r="N7108" s="75" t="s">
        <v>306</v>
      </c>
      <c r="O7108" s="75" t="s">
        <v>306</v>
      </c>
      <c r="P7108" s="76" t="s">
        <v>306</v>
      </c>
      <c r="Q7108" s="216"/>
      <c r="R7108" s="77">
        <f t="shared" ref="R7108" si="18860">IF(COUNTA(Y7108:DP7111)=0,"01.01.1900",INDEX(Y7108:DP7108,MATCH(R7109,Y7109:DP7109,0)))</f>
        <v>44013</v>
      </c>
      <c r="S7108" s="78">
        <f t="shared" ref="S7108" si="18861">IF(COUNTA(Y7108:DP7111)=0,"01.01.1900",MAX(Y7108:DP7108))</f>
        <v>44013</v>
      </c>
      <c r="T7108" s="79"/>
      <c r="U7108" s="80" t="str">
        <f t="array" ref="U7108">IF(COUNTA(Y7108:DP7111)=0,"01.01.1900",IF(ISERROR(HLOOKUP(U7111,Y7111:DP7111,1,FALSE)),"01.01.1900",INDEX(Y7108:DP7108,MATCH(U7109&amp;U7111,Y7109:DP7109&amp;Y7111:DP7111,0))))</f>
        <v>01.01.1900</v>
      </c>
      <c r="V7108" s="81">
        <f t="shared" ref="V7108" si="18862">IF(COUNTA(Y7108:DP7111)=0,"01.01.1900",_xlfn.MAXIFS(Y7108:DP7108,Y7111:DP7111,V7111))</f>
        <v>0</v>
      </c>
      <c r="W7108" s="82"/>
      <c r="X7108" s="106"/>
      <c r="Y7108" s="101">
        <v>44013</v>
      </c>
    </row>
    <row r="7109" spans="2:25">
      <c r="B7109" s="83"/>
      <c r="C7109" s="84"/>
      <c r="D7109" s="83"/>
      <c r="E7109" s="83"/>
      <c r="F7109" s="83"/>
      <c r="G7109" s="83"/>
      <c r="H7109" s="83"/>
      <c r="I7109" s="83"/>
      <c r="J7109" s="83"/>
      <c r="K7109" s="83"/>
      <c r="L7109" s="83"/>
      <c r="M7109" s="83"/>
      <c r="N7109" s="83"/>
      <c r="O7109" s="83"/>
      <c r="P7109" s="84"/>
      <c r="Q7109" s="217"/>
      <c r="R7109" s="85">
        <f t="shared" ref="R7109" si="18863">IF(COUNTA(Y7108:DP7111)=0,0,MIN(Y7109:DP7109))</f>
        <v>1.5599906976744187</v>
      </c>
      <c r="S7109" s="86">
        <f t="shared" ref="S7109" si="18864">IF(COUNTA(Y7108:DP7111)=0,0,HLOOKUP(S7108,Y7108:DP7111,2,FALSE))</f>
        <v>1.5599906976744187</v>
      </c>
      <c r="T7109" s="87">
        <f t="shared" ref="T7109" si="18865">IF(COUNTA(Y7108:DP7111)=0,0,AVERAGE(Y7109:DP7109))</f>
        <v>1.5599906976744187</v>
      </c>
      <c r="U7109" s="88">
        <f t="shared" ref="U7109" si="18866">IF(COUNTA(Y7108:DP7111)=0,0,_xlfn.MINIFS(Y7109:DP7109,Y7111:DP7111,U7111))</f>
        <v>0</v>
      </c>
      <c r="V7109" s="89">
        <f t="array" ref="V7109">IF(COUNTA(Y7108:DP7111)=0,0,IF(ISERROR(HLOOKUP(V7111,Y7111:DP7111,1,FALSE)),0,INDEX(Y7109:DP7109,MATCH(V7108&amp;V7111,Y7108:DP7108&amp;Y7111:DP7111,0))))</f>
        <v>0</v>
      </c>
      <c r="W7109" s="90">
        <f t="array" ref="W7109">IF(COUNTA(Y7108:DP7111)=0,0,IF(ISERROR(HLOOKUP(W7111,Y7111:DP7111,1,FALSE)),0,AVERAGEIF(Y7111:DP7111,$W7111,Y7109:DP7109)))</f>
        <v>0</v>
      </c>
      <c r="X7109" s="107"/>
      <c r="Y7109" s="102">
        <v>1.5599906976744187</v>
      </c>
    </row>
    <row r="7110" spans="2:25">
      <c r="B7110" s="83"/>
      <c r="C7110" s="84"/>
      <c r="D7110" s="83"/>
      <c r="E7110" s="83"/>
      <c r="F7110" s="83"/>
      <c r="G7110" s="83"/>
      <c r="H7110" s="83"/>
      <c r="I7110" s="83"/>
      <c r="J7110" s="83"/>
      <c r="K7110" s="83"/>
      <c r="L7110" s="83"/>
      <c r="M7110" s="83"/>
      <c r="N7110" s="83"/>
      <c r="O7110" s="83"/>
      <c r="P7110" s="84"/>
      <c r="Q7110" s="217"/>
      <c r="R7110" s="91">
        <f t="shared" ref="R7110" si="18867">IF(COUNTA(Y7108:DP7111)=0,0,HLOOKUP(R7109,Y7109:DP7111,2,FALSE))</f>
        <v>0</v>
      </c>
      <c r="S7110" s="92">
        <f t="shared" ref="S7110" si="18868">IF(COUNTA(Y7108:DP7111)=0,0,HLOOKUP(S7108,Y7108:DP7111,3,FALSE))</f>
        <v>0</v>
      </c>
      <c r="T7110" s="93"/>
      <c r="U7110" s="94">
        <f t="array" ref="U7110">IF(COUNTA(Y7108:DP7111)=0,0,IF(ISERROR(HLOOKUP(U7111,Y7111:DP7111,1,FALSE)),0,INDEX(Y7110:DP7110,MATCH(U7109&amp;U7111,Y7109:DP7109&amp;Y7111:DP7111,0))))</f>
        <v>0</v>
      </c>
      <c r="V7110" s="94">
        <f t="array" ref="V7110">IF(COUNTA(Y7108:DP7111)=0,0,IF(ISERROR(HLOOKUP(V7111,Y7111:DP7111,1,FALSE)),0,INDEX(Y7110:DP7110,MATCH(V7109&amp;V7111,Y7109:DP7109&amp;Y7111:DP7111,0))))</f>
        <v>0</v>
      </c>
      <c r="W7110" s="95"/>
      <c r="X7110" s="108"/>
      <c r="Y7110" s="103">
        <v>0</v>
      </c>
    </row>
    <row r="7111" spans="2:25" ht="13.9" thickBot="1">
      <c r="B7111" s="96"/>
      <c r="C7111" s="97"/>
      <c r="D7111" s="96"/>
      <c r="E7111" s="96"/>
      <c r="F7111" s="96"/>
      <c r="G7111" s="96"/>
      <c r="H7111" s="96"/>
      <c r="I7111" s="96"/>
      <c r="J7111" s="96"/>
      <c r="K7111" s="96"/>
      <c r="L7111" s="96"/>
      <c r="M7111" s="96"/>
      <c r="N7111" s="96"/>
      <c r="O7111" s="96"/>
      <c r="P7111" s="97"/>
      <c r="Q7111" s="218"/>
      <c r="R7111" s="98" t="str">
        <f t="shared" ref="R7111" si="18869">IF(COUNTA(Y7108:DP7111)=0,"none",HLOOKUP(R7109,Y7109:DP7111,3,FALSE))</f>
        <v>ECI</v>
      </c>
      <c r="S7111" s="99" t="str">
        <f t="shared" ref="S7111" si="18870">IF(COUNTA(Y7108:DP7111)=0,"none",HLOOKUP(S7108,Y7108:DP7111,4,FALSE))</f>
        <v>ECI</v>
      </c>
      <c r="T7111" s="100"/>
      <c r="U7111" s="100">
        <f t="array" ref="U7111">IF(COUNTA(Y7108:DP7111)=0,"none",IF($U$2="WAHR",$W$3,Abfrage!$F$4))</f>
        <v>0</v>
      </c>
      <c r="V7111" s="100">
        <f t="array" ref="V7111">IF(COUNTA(Y7108:DP7111)=0,"none",IF($U$2="WAHR",$W$3,Abfrage!$F$4))</f>
        <v>0</v>
      </c>
      <c r="W7111" s="100">
        <f t="array" ref="W7111">IF(COUNTA(Y7108:DP7111)=0,"none",IF($U$2="WAHR",$W$3,Abfrage!$F$4))</f>
        <v>0</v>
      </c>
      <c r="X7111" s="109"/>
      <c r="Y7111" s="104" t="s">
        <v>101</v>
      </c>
    </row>
    <row r="7112" spans="2:25">
      <c r="B7112" s="75" t="s">
        <v>4348</v>
      </c>
      <c r="C7112" s="76">
        <v>1000437113</v>
      </c>
      <c r="D7112" s="75" t="s">
        <v>95</v>
      </c>
      <c r="E7112" s="75" t="s">
        <v>306</v>
      </c>
      <c r="F7112" s="75" t="s">
        <v>306</v>
      </c>
      <c r="G7112" s="75" t="s">
        <v>4349</v>
      </c>
      <c r="H7112" s="75" t="e">
        <v>#N/A</v>
      </c>
      <c r="I7112" s="75" t="s">
        <v>51</v>
      </c>
      <c r="J7112" s="75" t="s">
        <v>4350</v>
      </c>
      <c r="K7112" s="75" t="s">
        <v>306</v>
      </c>
      <c r="L7112" s="75" t="s">
        <v>306</v>
      </c>
      <c r="M7112" s="75" t="s">
        <v>307</v>
      </c>
      <c r="N7112" s="75" t="s">
        <v>360</v>
      </c>
      <c r="O7112" s="75" t="s">
        <v>306</v>
      </c>
      <c r="P7112" s="76" t="s">
        <v>306</v>
      </c>
      <c r="Q7112" s="216"/>
      <c r="R7112" s="77" t="str">
        <f t="shared" ref="R7112" si="18871">IF(COUNTA(Y7112:DP7115)=0,"01.01.1900",INDEX(Y7112:DP7112,MATCH(R7113,Y7113:DP7113,0)))</f>
        <v>01.01.1900</v>
      </c>
      <c r="S7112" s="78" t="str">
        <f t="shared" ref="S7112" si="18872">IF(COUNTA(Y7112:DP7115)=0,"01.01.1900",MAX(Y7112:DP7112))</f>
        <v>01.01.1900</v>
      </c>
      <c r="T7112" s="79"/>
      <c r="U7112" s="80" t="str">
        <f t="array" ref="U7112">IF(COUNTA(Y7112:DP7115)=0,"01.01.1900",IF(ISERROR(HLOOKUP(U7115,Y7115:DP7115,1,FALSE)),"01.01.1900",INDEX(Y7112:DP7112,MATCH(U7113&amp;U7115,Y7113:DP7113&amp;Y7115:DP7115,0))))</f>
        <v>01.01.1900</v>
      </c>
      <c r="V7112" s="81" t="str">
        <f t="shared" ref="V7112" si="18873">IF(COUNTA(Y7112:DP7115)=0,"01.01.1900",_xlfn.MAXIFS(Y7112:DP7112,Y7115:DP7115,V7115))</f>
        <v>01.01.1900</v>
      </c>
      <c r="W7112" s="82"/>
      <c r="X7112" s="106"/>
    </row>
    <row r="7113" spans="2:25">
      <c r="B7113" s="83"/>
      <c r="C7113" s="84"/>
      <c r="D7113" s="83"/>
      <c r="E7113" s="83"/>
      <c r="F7113" s="83"/>
      <c r="G7113" s="83"/>
      <c r="H7113" s="83"/>
      <c r="I7113" s="83"/>
      <c r="J7113" s="83"/>
      <c r="K7113" s="83"/>
      <c r="L7113" s="83"/>
      <c r="M7113" s="83"/>
      <c r="N7113" s="83"/>
      <c r="O7113" s="83"/>
      <c r="P7113" s="84"/>
      <c r="Q7113" s="217"/>
      <c r="R7113" s="85">
        <f t="shared" ref="R7113" si="18874">IF(COUNTA(Y7112:DP7115)=0,0,MIN(Y7113:DP7113))</f>
        <v>0</v>
      </c>
      <c r="S7113" s="86">
        <f t="shared" ref="S7113" si="18875">IF(COUNTA(Y7112:DP7115)=0,0,HLOOKUP(S7112,Y7112:DP7115,2,FALSE))</f>
        <v>0</v>
      </c>
      <c r="T7113" s="87">
        <f t="shared" ref="T7113" si="18876">IF(COUNTA(Y7112:DP7115)=0,0,AVERAGE(Y7113:DP7113))</f>
        <v>0</v>
      </c>
      <c r="U7113" s="88">
        <f t="shared" ref="U7113" si="18877">IF(COUNTA(Y7112:DP7115)=0,0,_xlfn.MINIFS(Y7113:DP7113,Y7115:DP7115,U7115))</f>
        <v>0</v>
      </c>
      <c r="V7113" s="89">
        <f t="array" ref="V7113">IF(COUNTA(Y7112:DP7115)=0,0,IF(ISERROR(HLOOKUP(V7115,Y7115:DP7115,1,FALSE)),0,INDEX(Y7113:DP7113,MATCH(V7112&amp;V7115,Y7112:DP7112&amp;Y7115:DP7115,0))))</f>
        <v>0</v>
      </c>
      <c r="W7113" s="90">
        <f t="array" ref="W7113">IF(COUNTA(Y7112:DP7115)=0,0,IF(ISERROR(HLOOKUP(W7115,Y7115:DP7115,1,FALSE)),0,AVERAGEIF(Y7115:DP7115,$W7115,Y7113:DP7113)))</f>
        <v>0</v>
      </c>
      <c r="X7113" s="107"/>
    </row>
    <row r="7114" spans="2:25">
      <c r="B7114" s="83"/>
      <c r="C7114" s="84"/>
      <c r="D7114" s="83"/>
      <c r="E7114" s="83"/>
      <c r="F7114" s="83"/>
      <c r="G7114" s="83"/>
      <c r="H7114" s="83"/>
      <c r="I7114" s="83"/>
      <c r="J7114" s="83"/>
      <c r="K7114" s="83"/>
      <c r="L7114" s="83"/>
      <c r="M7114" s="83"/>
      <c r="N7114" s="83"/>
      <c r="O7114" s="83"/>
      <c r="P7114" s="84"/>
      <c r="Q7114" s="217"/>
      <c r="R7114" s="91">
        <f t="shared" ref="R7114" si="18878">IF(COUNTA(Y7112:DP7115)=0,0,HLOOKUP(R7113,Y7113:DP7115,2,FALSE))</f>
        <v>0</v>
      </c>
      <c r="S7114" s="92">
        <f t="shared" ref="S7114" si="18879">IF(COUNTA(Y7112:DP7115)=0,0,HLOOKUP(S7112,Y7112:DP7115,3,FALSE))</f>
        <v>0</v>
      </c>
      <c r="T7114" s="93"/>
      <c r="U7114" s="94">
        <f t="array" ref="U7114">IF(COUNTA(Y7112:DP7115)=0,0,IF(ISERROR(HLOOKUP(U7115,Y7115:DP7115,1,FALSE)),0,INDEX(Y7114:DP7114,MATCH(U7113&amp;U7115,Y7113:DP7113&amp;Y7115:DP7115,0))))</f>
        <v>0</v>
      </c>
      <c r="V7114" s="94">
        <f t="array" ref="V7114">IF(COUNTA(Y7112:DP7115)=0,0,IF(ISERROR(HLOOKUP(V7115,Y7115:DP7115,1,FALSE)),0,INDEX(Y7114:DP7114,MATCH(V7113&amp;V7115,Y7113:DP7113&amp;Y7115:DP7115,0))))</f>
        <v>0</v>
      </c>
      <c r="W7114" s="95"/>
      <c r="X7114" s="108"/>
    </row>
    <row r="7115" spans="2:25" ht="13.9" thickBot="1">
      <c r="B7115" s="96"/>
      <c r="C7115" s="97"/>
      <c r="D7115" s="96"/>
      <c r="E7115" s="96"/>
      <c r="F7115" s="96"/>
      <c r="G7115" s="96"/>
      <c r="H7115" s="96"/>
      <c r="I7115" s="96"/>
      <c r="J7115" s="96"/>
      <c r="K7115" s="96"/>
      <c r="L7115" s="96"/>
      <c r="M7115" s="96"/>
      <c r="N7115" s="96"/>
      <c r="O7115" s="96"/>
      <c r="P7115" s="97"/>
      <c r="Q7115" s="218"/>
      <c r="R7115" s="98" t="str">
        <f t="shared" ref="R7115" si="18880">IF(COUNTA(Y7112:DP7115)=0,"none",HLOOKUP(R7113,Y7113:DP7115,3,FALSE))</f>
        <v>none</v>
      </c>
      <c r="S7115" s="99" t="str">
        <f t="shared" ref="S7115" si="18881">IF(COUNTA(Y7112:DP7115)=0,"none",HLOOKUP(S7112,Y7112:DP7115,4,FALSE))</f>
        <v>none</v>
      </c>
      <c r="T7115" s="100"/>
      <c r="U7115" s="100" t="str">
        <f t="array" ref="U7115">IF(COUNTA(Y7112:DP7115)=0,"none",IF($U$2="WAHR",$W$3,Abfrage!$F$4))</f>
        <v>none</v>
      </c>
      <c r="V7115" s="100" t="str">
        <f t="array" ref="V7115">IF(COUNTA(Y7112:DP7115)=0,"none",IF($U$2="WAHR",$W$3,Abfrage!$F$4))</f>
        <v>none</v>
      </c>
      <c r="W7115" s="100" t="str">
        <f t="array" ref="W7115">IF(COUNTA(Y7112:DP7115)=0,"none",IF($U$2="WAHR",$W$3,Abfrage!$F$4))</f>
        <v>none</v>
      </c>
      <c r="X7115" s="109"/>
    </row>
    <row r="7116" spans="2:25">
      <c r="B7116" s="75" t="s">
        <v>4351</v>
      </c>
      <c r="C7116" s="76">
        <v>1000274727</v>
      </c>
      <c r="D7116" s="75" t="s">
        <v>89</v>
      </c>
      <c r="E7116" s="75" t="s">
        <v>406</v>
      </c>
      <c r="F7116" s="75" t="s">
        <v>2257</v>
      </c>
      <c r="G7116" s="75" t="s">
        <v>2257</v>
      </c>
      <c r="H7116" s="75" t="e">
        <v>#N/A</v>
      </c>
      <c r="I7116" s="75" t="s">
        <v>79</v>
      </c>
      <c r="J7116" s="75" t="s">
        <v>4352</v>
      </c>
      <c r="K7116" s="75" t="s">
        <v>306</v>
      </c>
      <c r="L7116" s="75" t="s">
        <v>306</v>
      </c>
      <c r="M7116" s="75" t="s">
        <v>306</v>
      </c>
      <c r="N7116" s="75" t="s">
        <v>306</v>
      </c>
      <c r="O7116" s="75" t="s">
        <v>540</v>
      </c>
      <c r="P7116" s="76" t="s">
        <v>306</v>
      </c>
      <c r="Q7116" s="216"/>
      <c r="R7116" s="77" t="str">
        <f t="shared" ref="R7116" si="18882">IF(COUNTA(Y7116:DP7119)=0,"01.01.1900",INDEX(Y7116:DP7116,MATCH(R7117,Y7117:DP7117,0)))</f>
        <v>01.01.1900</v>
      </c>
      <c r="S7116" s="78" t="str">
        <f t="shared" ref="S7116" si="18883">IF(COUNTA(Y7116:DP7119)=0,"01.01.1900",MAX(Y7116:DP7116))</f>
        <v>01.01.1900</v>
      </c>
      <c r="T7116" s="79"/>
      <c r="U7116" s="80" t="str">
        <f t="array" ref="U7116">IF(COUNTA(Y7116:DP7119)=0,"01.01.1900",IF(ISERROR(HLOOKUP(U7119,Y7119:DP7119,1,FALSE)),"01.01.1900",INDEX(Y7116:DP7116,MATCH(U7117&amp;U7119,Y7117:DP7117&amp;Y7119:DP7119,0))))</f>
        <v>01.01.1900</v>
      </c>
      <c r="V7116" s="81" t="str">
        <f t="shared" ref="V7116" si="18884">IF(COUNTA(Y7116:DP7119)=0,"01.01.1900",_xlfn.MAXIFS(Y7116:DP7116,Y7119:DP7119,V7119))</f>
        <v>01.01.1900</v>
      </c>
      <c r="W7116" s="82"/>
      <c r="X7116" s="106"/>
    </row>
    <row r="7117" spans="2:25">
      <c r="B7117" s="83"/>
      <c r="C7117" s="84"/>
      <c r="D7117" s="83"/>
      <c r="E7117" s="83"/>
      <c r="F7117" s="83"/>
      <c r="G7117" s="83"/>
      <c r="H7117" s="83"/>
      <c r="I7117" s="83"/>
      <c r="J7117" s="83"/>
      <c r="K7117" s="83"/>
      <c r="L7117" s="83"/>
      <c r="M7117" s="83"/>
      <c r="N7117" s="83"/>
      <c r="O7117" s="83"/>
      <c r="P7117" s="84"/>
      <c r="Q7117" s="217"/>
      <c r="R7117" s="85">
        <f t="shared" ref="R7117" si="18885">IF(COUNTA(Y7116:DP7119)=0,0,MIN(Y7117:DP7117))</f>
        <v>0</v>
      </c>
      <c r="S7117" s="86">
        <f t="shared" ref="S7117" si="18886">IF(COUNTA(Y7116:DP7119)=0,0,HLOOKUP(S7116,Y7116:DP7119,2,FALSE))</f>
        <v>0</v>
      </c>
      <c r="T7117" s="87">
        <f t="shared" ref="T7117" si="18887">IF(COUNTA(Y7116:DP7119)=0,0,AVERAGE(Y7117:DP7117))</f>
        <v>0</v>
      </c>
      <c r="U7117" s="88">
        <f t="shared" ref="U7117" si="18888">IF(COUNTA(Y7116:DP7119)=0,0,_xlfn.MINIFS(Y7117:DP7117,Y7119:DP7119,U7119))</f>
        <v>0</v>
      </c>
      <c r="V7117" s="89">
        <f t="array" ref="V7117">IF(COUNTA(Y7116:DP7119)=0,0,IF(ISERROR(HLOOKUP(V7119,Y7119:DP7119,1,FALSE)),0,INDEX(Y7117:DP7117,MATCH(V7116&amp;V7119,Y7116:DP7116&amp;Y7119:DP7119,0))))</f>
        <v>0</v>
      </c>
      <c r="W7117" s="90">
        <f t="array" ref="W7117">IF(COUNTA(Y7116:DP7119)=0,0,IF(ISERROR(HLOOKUP(W7119,Y7119:DP7119,1,FALSE)),0,AVERAGEIF(Y7119:DP7119,$W7119,Y7117:DP7117)))</f>
        <v>0</v>
      </c>
      <c r="X7117" s="107"/>
    </row>
    <row r="7118" spans="2:25">
      <c r="B7118" s="83"/>
      <c r="C7118" s="84"/>
      <c r="D7118" s="83"/>
      <c r="E7118" s="83"/>
      <c r="F7118" s="83"/>
      <c r="G7118" s="83"/>
      <c r="H7118" s="83"/>
      <c r="I7118" s="83"/>
      <c r="J7118" s="83"/>
      <c r="K7118" s="83"/>
      <c r="L7118" s="83"/>
      <c r="M7118" s="83"/>
      <c r="N7118" s="83"/>
      <c r="O7118" s="83"/>
      <c r="P7118" s="84"/>
      <c r="Q7118" s="217"/>
      <c r="R7118" s="91">
        <f t="shared" ref="R7118" si="18889">IF(COUNTA(Y7116:DP7119)=0,0,HLOOKUP(R7117,Y7117:DP7119,2,FALSE))</f>
        <v>0</v>
      </c>
      <c r="S7118" s="92">
        <f t="shared" ref="S7118" si="18890">IF(COUNTA(Y7116:DP7119)=0,0,HLOOKUP(S7116,Y7116:DP7119,3,FALSE))</f>
        <v>0</v>
      </c>
      <c r="T7118" s="93"/>
      <c r="U7118" s="94">
        <f t="array" ref="U7118">IF(COUNTA(Y7116:DP7119)=0,0,IF(ISERROR(HLOOKUP(U7119,Y7119:DP7119,1,FALSE)),0,INDEX(Y7118:DP7118,MATCH(U7117&amp;U7119,Y7117:DP7117&amp;Y7119:DP7119,0))))</f>
        <v>0</v>
      </c>
      <c r="V7118" s="94">
        <f t="array" ref="V7118">IF(COUNTA(Y7116:DP7119)=0,0,IF(ISERROR(HLOOKUP(V7119,Y7119:DP7119,1,FALSE)),0,INDEX(Y7118:DP7118,MATCH(V7117&amp;V7119,Y7117:DP7117&amp;Y7119:DP7119,0))))</f>
        <v>0</v>
      </c>
      <c r="W7118" s="95"/>
      <c r="X7118" s="108"/>
    </row>
    <row r="7119" spans="2:25" ht="13.9" thickBot="1">
      <c r="B7119" s="96"/>
      <c r="C7119" s="97"/>
      <c r="D7119" s="96"/>
      <c r="E7119" s="96"/>
      <c r="F7119" s="96"/>
      <c r="G7119" s="96"/>
      <c r="H7119" s="96"/>
      <c r="I7119" s="96"/>
      <c r="J7119" s="96"/>
      <c r="K7119" s="96"/>
      <c r="L7119" s="96"/>
      <c r="M7119" s="96"/>
      <c r="N7119" s="96"/>
      <c r="O7119" s="96"/>
      <c r="P7119" s="97"/>
      <c r="Q7119" s="218"/>
      <c r="R7119" s="98" t="str">
        <f t="shared" ref="R7119" si="18891">IF(COUNTA(Y7116:DP7119)=0,"none",HLOOKUP(R7117,Y7117:DP7119,3,FALSE))</f>
        <v>none</v>
      </c>
      <c r="S7119" s="99" t="str">
        <f t="shared" ref="S7119" si="18892">IF(COUNTA(Y7116:DP7119)=0,"none",HLOOKUP(S7116,Y7116:DP7119,4,FALSE))</f>
        <v>none</v>
      </c>
      <c r="T7119" s="100"/>
      <c r="U7119" s="100" t="str">
        <f t="array" ref="U7119">IF(COUNTA(Y7116:DP7119)=0,"none",IF($U$2="WAHR",$W$3,Abfrage!$F$4))</f>
        <v>none</v>
      </c>
      <c r="V7119" s="100" t="str">
        <f t="array" ref="V7119">IF(COUNTA(Y7116:DP7119)=0,"none",IF($U$2="WAHR",$W$3,Abfrage!$F$4))</f>
        <v>none</v>
      </c>
      <c r="W7119" s="100" t="str">
        <f t="array" ref="W7119">IF(COUNTA(Y7116:DP7119)=0,"none",IF($U$2="WAHR",$W$3,Abfrage!$F$4))</f>
        <v>none</v>
      </c>
      <c r="X7119" s="109"/>
    </row>
    <row r="7120" spans="2:25">
      <c r="B7120" s="75" t="s">
        <v>4353</v>
      </c>
      <c r="C7120" s="76">
        <v>1000422700</v>
      </c>
      <c r="D7120" s="75" t="s">
        <v>89</v>
      </c>
      <c r="E7120" s="75" t="s">
        <v>1148</v>
      </c>
      <c r="F7120" s="75" t="s">
        <v>1634</v>
      </c>
      <c r="G7120" s="75" t="s">
        <v>1634</v>
      </c>
      <c r="H7120" s="75" t="e">
        <v>#N/A</v>
      </c>
      <c r="I7120" s="75" t="s">
        <v>79</v>
      </c>
      <c r="J7120" s="75" t="s">
        <v>4354</v>
      </c>
      <c r="K7120" s="75" t="s">
        <v>306</v>
      </c>
      <c r="L7120" s="75" t="s">
        <v>306</v>
      </c>
      <c r="M7120" s="75" t="s">
        <v>307</v>
      </c>
      <c r="N7120" s="75" t="s">
        <v>352</v>
      </c>
      <c r="O7120" s="75" t="s">
        <v>4355</v>
      </c>
      <c r="P7120" s="76" t="s">
        <v>306</v>
      </c>
      <c r="Q7120" s="216"/>
      <c r="R7120" s="77" t="str">
        <f t="shared" ref="R7120" si="18893">IF(COUNTA(Y7120:DP7123)=0,"01.01.1900",INDEX(Y7120:DP7120,MATCH(R7121,Y7121:DP7121,0)))</f>
        <v>01.01.1900</v>
      </c>
      <c r="S7120" s="78" t="str">
        <f t="shared" ref="S7120" si="18894">IF(COUNTA(Y7120:DP7123)=0,"01.01.1900",MAX(Y7120:DP7120))</f>
        <v>01.01.1900</v>
      </c>
      <c r="T7120" s="79"/>
      <c r="U7120" s="80" t="str">
        <f t="array" ref="U7120">IF(COUNTA(Y7120:DP7123)=0,"01.01.1900",IF(ISERROR(HLOOKUP(U7123,Y7123:DP7123,1,FALSE)),"01.01.1900",INDEX(Y7120:DP7120,MATCH(U7121&amp;U7123,Y7121:DP7121&amp;Y7123:DP7123,0))))</f>
        <v>01.01.1900</v>
      </c>
      <c r="V7120" s="81" t="str">
        <f t="shared" ref="V7120" si="18895">IF(COUNTA(Y7120:DP7123)=0,"01.01.1900",_xlfn.MAXIFS(Y7120:DP7120,Y7123:DP7123,V7123))</f>
        <v>01.01.1900</v>
      </c>
      <c r="W7120" s="82"/>
      <c r="X7120" s="106"/>
    </row>
    <row r="7121" spans="2:24">
      <c r="B7121" s="83"/>
      <c r="C7121" s="84"/>
      <c r="D7121" s="83"/>
      <c r="E7121" s="83"/>
      <c r="F7121" s="83"/>
      <c r="G7121" s="83"/>
      <c r="H7121" s="83"/>
      <c r="I7121" s="83"/>
      <c r="J7121" s="83"/>
      <c r="K7121" s="83"/>
      <c r="L7121" s="83"/>
      <c r="M7121" s="83"/>
      <c r="N7121" s="83"/>
      <c r="O7121" s="83"/>
      <c r="P7121" s="84"/>
      <c r="Q7121" s="217"/>
      <c r="R7121" s="85">
        <f t="shared" ref="R7121" si="18896">IF(COUNTA(Y7120:DP7123)=0,0,MIN(Y7121:DP7121))</f>
        <v>0</v>
      </c>
      <c r="S7121" s="86">
        <f t="shared" ref="S7121" si="18897">IF(COUNTA(Y7120:DP7123)=0,0,HLOOKUP(S7120,Y7120:DP7123,2,FALSE))</f>
        <v>0</v>
      </c>
      <c r="T7121" s="87">
        <f t="shared" ref="T7121" si="18898">IF(COUNTA(Y7120:DP7123)=0,0,AVERAGE(Y7121:DP7121))</f>
        <v>0</v>
      </c>
      <c r="U7121" s="88">
        <f t="shared" ref="U7121" si="18899">IF(COUNTA(Y7120:DP7123)=0,0,_xlfn.MINIFS(Y7121:DP7121,Y7123:DP7123,U7123))</f>
        <v>0</v>
      </c>
      <c r="V7121" s="89">
        <f t="array" ref="V7121">IF(COUNTA(Y7120:DP7123)=0,0,IF(ISERROR(HLOOKUP(V7123,Y7123:DP7123,1,FALSE)),0,INDEX(Y7121:DP7121,MATCH(V7120&amp;V7123,Y7120:DP7120&amp;Y7123:DP7123,0))))</f>
        <v>0</v>
      </c>
      <c r="W7121" s="90">
        <f t="array" ref="W7121">IF(COUNTA(Y7120:DP7123)=0,0,IF(ISERROR(HLOOKUP(W7123,Y7123:DP7123,1,FALSE)),0,AVERAGEIF(Y7123:DP7123,$W7123,Y7121:DP7121)))</f>
        <v>0</v>
      </c>
      <c r="X7121" s="107"/>
    </row>
    <row r="7122" spans="2:24">
      <c r="B7122" s="83"/>
      <c r="C7122" s="84"/>
      <c r="D7122" s="83"/>
      <c r="E7122" s="83"/>
      <c r="F7122" s="83"/>
      <c r="G7122" s="83"/>
      <c r="H7122" s="83"/>
      <c r="I7122" s="83"/>
      <c r="J7122" s="83"/>
      <c r="K7122" s="83"/>
      <c r="L7122" s="83"/>
      <c r="M7122" s="83"/>
      <c r="N7122" s="83"/>
      <c r="O7122" s="83"/>
      <c r="P7122" s="84"/>
      <c r="Q7122" s="217"/>
      <c r="R7122" s="91">
        <f t="shared" ref="R7122" si="18900">IF(COUNTA(Y7120:DP7123)=0,0,HLOOKUP(R7121,Y7121:DP7123,2,FALSE))</f>
        <v>0</v>
      </c>
      <c r="S7122" s="92">
        <f t="shared" ref="S7122" si="18901">IF(COUNTA(Y7120:DP7123)=0,0,HLOOKUP(S7120,Y7120:DP7123,3,FALSE))</f>
        <v>0</v>
      </c>
      <c r="T7122" s="93"/>
      <c r="U7122" s="94">
        <f t="array" ref="U7122">IF(COUNTA(Y7120:DP7123)=0,0,IF(ISERROR(HLOOKUP(U7123,Y7123:DP7123,1,FALSE)),0,INDEX(Y7122:DP7122,MATCH(U7121&amp;U7123,Y7121:DP7121&amp;Y7123:DP7123,0))))</f>
        <v>0</v>
      </c>
      <c r="V7122" s="94">
        <f t="array" ref="V7122">IF(COUNTA(Y7120:DP7123)=0,0,IF(ISERROR(HLOOKUP(V7123,Y7123:DP7123,1,FALSE)),0,INDEX(Y7122:DP7122,MATCH(V7121&amp;V7123,Y7121:DP7121&amp;Y7123:DP7123,0))))</f>
        <v>0</v>
      </c>
      <c r="W7122" s="95"/>
      <c r="X7122" s="108"/>
    </row>
    <row r="7123" spans="2:24" ht="13.9" thickBot="1">
      <c r="B7123" s="96"/>
      <c r="C7123" s="97"/>
      <c r="D7123" s="96"/>
      <c r="E7123" s="96"/>
      <c r="F7123" s="96"/>
      <c r="G7123" s="96"/>
      <c r="H7123" s="96"/>
      <c r="I7123" s="96"/>
      <c r="J7123" s="96"/>
      <c r="K7123" s="96"/>
      <c r="L7123" s="96"/>
      <c r="M7123" s="96"/>
      <c r="N7123" s="96"/>
      <c r="O7123" s="96"/>
      <c r="P7123" s="97"/>
      <c r="Q7123" s="218"/>
      <c r="R7123" s="98" t="str">
        <f t="shared" ref="R7123" si="18902">IF(COUNTA(Y7120:DP7123)=0,"none",HLOOKUP(R7121,Y7121:DP7123,3,FALSE))</f>
        <v>none</v>
      </c>
      <c r="S7123" s="99" t="str">
        <f t="shared" ref="S7123" si="18903">IF(COUNTA(Y7120:DP7123)=0,"none",HLOOKUP(S7120,Y7120:DP7123,4,FALSE))</f>
        <v>none</v>
      </c>
      <c r="T7123" s="100"/>
      <c r="U7123" s="100" t="str">
        <f t="array" ref="U7123">IF(COUNTA(Y7120:DP7123)=0,"none",IF($U$2="WAHR",$W$3,Abfrage!$F$4))</f>
        <v>none</v>
      </c>
      <c r="V7123" s="100" t="str">
        <f t="array" ref="V7123">IF(COUNTA(Y7120:DP7123)=0,"none",IF($U$2="WAHR",$W$3,Abfrage!$F$4))</f>
        <v>none</v>
      </c>
      <c r="W7123" s="100" t="str">
        <f t="array" ref="W7123">IF(COUNTA(Y7120:DP7123)=0,"none",IF($U$2="WAHR",$W$3,Abfrage!$F$4))</f>
        <v>none</v>
      </c>
      <c r="X7123" s="109"/>
    </row>
    <row r="7124" spans="2:24">
      <c r="B7124" s="75" t="s">
        <v>4356</v>
      </c>
      <c r="C7124" s="76">
        <v>1000422706</v>
      </c>
      <c r="D7124" s="75" t="s">
        <v>89</v>
      </c>
      <c r="E7124" s="75" t="s">
        <v>1148</v>
      </c>
      <c r="F7124" s="75" t="s">
        <v>4357</v>
      </c>
      <c r="G7124" s="75" t="s">
        <v>4357</v>
      </c>
      <c r="H7124" s="75" t="e">
        <v>#N/A</v>
      </c>
      <c r="I7124" s="75" t="s">
        <v>79</v>
      </c>
      <c r="J7124" s="75" t="s">
        <v>4358</v>
      </c>
      <c r="K7124" s="75" t="s">
        <v>306</v>
      </c>
      <c r="L7124" s="75" t="s">
        <v>306</v>
      </c>
      <c r="M7124" s="75" t="s">
        <v>307</v>
      </c>
      <c r="N7124" s="75" t="s">
        <v>352</v>
      </c>
      <c r="O7124" s="75" t="s">
        <v>419</v>
      </c>
      <c r="P7124" s="76" t="s">
        <v>306</v>
      </c>
      <c r="Q7124" s="216"/>
      <c r="R7124" s="77" t="str">
        <f t="shared" ref="R7124" si="18904">IF(COUNTA(Y7124:DP7127)=0,"01.01.1900",INDEX(Y7124:DP7124,MATCH(R7125,Y7125:DP7125,0)))</f>
        <v>01.01.1900</v>
      </c>
      <c r="S7124" s="78" t="str">
        <f t="shared" ref="S7124" si="18905">IF(COUNTA(Y7124:DP7127)=0,"01.01.1900",MAX(Y7124:DP7124))</f>
        <v>01.01.1900</v>
      </c>
      <c r="T7124" s="79"/>
      <c r="U7124" s="80" t="str">
        <f t="array" ref="U7124">IF(COUNTA(Y7124:DP7127)=0,"01.01.1900",IF(ISERROR(HLOOKUP(U7127,Y7127:DP7127,1,FALSE)),"01.01.1900",INDEX(Y7124:DP7124,MATCH(U7125&amp;U7127,Y7125:DP7125&amp;Y7127:DP7127,0))))</f>
        <v>01.01.1900</v>
      </c>
      <c r="V7124" s="81" t="str">
        <f t="shared" ref="V7124" si="18906">IF(COUNTA(Y7124:DP7127)=0,"01.01.1900",_xlfn.MAXIFS(Y7124:DP7124,Y7127:DP7127,V7127))</f>
        <v>01.01.1900</v>
      </c>
      <c r="W7124" s="82"/>
      <c r="X7124" s="106"/>
    </row>
    <row r="7125" spans="2:24">
      <c r="B7125" s="83"/>
      <c r="C7125" s="84"/>
      <c r="D7125" s="83"/>
      <c r="E7125" s="83"/>
      <c r="F7125" s="83"/>
      <c r="G7125" s="83"/>
      <c r="H7125" s="83"/>
      <c r="I7125" s="83"/>
      <c r="J7125" s="83"/>
      <c r="K7125" s="83"/>
      <c r="L7125" s="83"/>
      <c r="M7125" s="83"/>
      <c r="N7125" s="83"/>
      <c r="O7125" s="83"/>
      <c r="P7125" s="84"/>
      <c r="Q7125" s="217"/>
      <c r="R7125" s="85">
        <f t="shared" ref="R7125" si="18907">IF(COUNTA(Y7124:DP7127)=0,0,MIN(Y7125:DP7125))</f>
        <v>0</v>
      </c>
      <c r="S7125" s="86">
        <f t="shared" ref="S7125" si="18908">IF(COUNTA(Y7124:DP7127)=0,0,HLOOKUP(S7124,Y7124:DP7127,2,FALSE))</f>
        <v>0</v>
      </c>
      <c r="T7125" s="87">
        <f t="shared" ref="T7125" si="18909">IF(COUNTA(Y7124:DP7127)=0,0,AVERAGE(Y7125:DP7125))</f>
        <v>0</v>
      </c>
      <c r="U7125" s="88">
        <f t="shared" ref="U7125" si="18910">IF(COUNTA(Y7124:DP7127)=0,0,_xlfn.MINIFS(Y7125:DP7125,Y7127:DP7127,U7127))</f>
        <v>0</v>
      </c>
      <c r="V7125" s="89">
        <f t="array" ref="V7125">IF(COUNTA(Y7124:DP7127)=0,0,IF(ISERROR(HLOOKUP(V7127,Y7127:DP7127,1,FALSE)),0,INDEX(Y7125:DP7125,MATCH(V7124&amp;V7127,Y7124:DP7124&amp;Y7127:DP7127,0))))</f>
        <v>0</v>
      </c>
      <c r="W7125" s="90">
        <f t="array" ref="W7125">IF(COUNTA(Y7124:DP7127)=0,0,IF(ISERROR(HLOOKUP(W7127,Y7127:DP7127,1,FALSE)),0,AVERAGEIF(Y7127:DP7127,$W7127,Y7125:DP7125)))</f>
        <v>0</v>
      </c>
      <c r="X7125" s="107"/>
    </row>
    <row r="7126" spans="2:24">
      <c r="B7126" s="83"/>
      <c r="C7126" s="84"/>
      <c r="D7126" s="83"/>
      <c r="E7126" s="83"/>
      <c r="F7126" s="83"/>
      <c r="G7126" s="83"/>
      <c r="H7126" s="83"/>
      <c r="I7126" s="83"/>
      <c r="J7126" s="83"/>
      <c r="K7126" s="83"/>
      <c r="L7126" s="83"/>
      <c r="M7126" s="83"/>
      <c r="N7126" s="83"/>
      <c r="O7126" s="83"/>
      <c r="P7126" s="84"/>
      <c r="Q7126" s="217"/>
      <c r="R7126" s="91">
        <f t="shared" ref="R7126" si="18911">IF(COUNTA(Y7124:DP7127)=0,0,HLOOKUP(R7125,Y7125:DP7127,2,FALSE))</f>
        <v>0</v>
      </c>
      <c r="S7126" s="92">
        <f t="shared" ref="S7126" si="18912">IF(COUNTA(Y7124:DP7127)=0,0,HLOOKUP(S7124,Y7124:DP7127,3,FALSE))</f>
        <v>0</v>
      </c>
      <c r="T7126" s="93"/>
      <c r="U7126" s="94">
        <f t="array" ref="U7126">IF(COUNTA(Y7124:DP7127)=0,0,IF(ISERROR(HLOOKUP(U7127,Y7127:DP7127,1,FALSE)),0,INDEX(Y7126:DP7126,MATCH(U7125&amp;U7127,Y7125:DP7125&amp;Y7127:DP7127,0))))</f>
        <v>0</v>
      </c>
      <c r="V7126" s="94">
        <f t="array" ref="V7126">IF(COUNTA(Y7124:DP7127)=0,0,IF(ISERROR(HLOOKUP(V7127,Y7127:DP7127,1,FALSE)),0,INDEX(Y7126:DP7126,MATCH(V7125&amp;V7127,Y7125:DP7125&amp;Y7127:DP7127,0))))</f>
        <v>0</v>
      </c>
      <c r="W7126" s="95"/>
      <c r="X7126" s="108"/>
    </row>
    <row r="7127" spans="2:24" ht="13.9" thickBot="1">
      <c r="B7127" s="96"/>
      <c r="C7127" s="97"/>
      <c r="D7127" s="96"/>
      <c r="E7127" s="96"/>
      <c r="F7127" s="96"/>
      <c r="G7127" s="96"/>
      <c r="H7127" s="96"/>
      <c r="I7127" s="96"/>
      <c r="J7127" s="96"/>
      <c r="K7127" s="96"/>
      <c r="L7127" s="96"/>
      <c r="M7127" s="96"/>
      <c r="N7127" s="96"/>
      <c r="O7127" s="96"/>
      <c r="P7127" s="97"/>
      <c r="Q7127" s="218"/>
      <c r="R7127" s="98" t="str">
        <f t="shared" ref="R7127" si="18913">IF(COUNTA(Y7124:DP7127)=0,"none",HLOOKUP(R7125,Y7125:DP7127,3,FALSE))</f>
        <v>none</v>
      </c>
      <c r="S7127" s="99" t="str">
        <f t="shared" ref="S7127" si="18914">IF(COUNTA(Y7124:DP7127)=0,"none",HLOOKUP(S7124,Y7124:DP7127,4,FALSE))</f>
        <v>none</v>
      </c>
      <c r="T7127" s="100"/>
      <c r="U7127" s="100" t="str">
        <f t="array" ref="U7127">IF(COUNTA(Y7124:DP7127)=0,"none",IF($U$2="WAHR",$W$3,Abfrage!$F$4))</f>
        <v>none</v>
      </c>
      <c r="V7127" s="100" t="str">
        <f t="array" ref="V7127">IF(COUNTA(Y7124:DP7127)=0,"none",IF($U$2="WAHR",$W$3,Abfrage!$F$4))</f>
        <v>none</v>
      </c>
      <c r="W7127" s="100" t="str">
        <f t="array" ref="W7127">IF(COUNTA(Y7124:DP7127)=0,"none",IF($U$2="WAHR",$W$3,Abfrage!$F$4))</f>
        <v>none</v>
      </c>
      <c r="X7127" s="109"/>
    </row>
    <row r="7128" spans="2:24">
      <c r="B7128" s="75" t="s">
        <v>4359</v>
      </c>
      <c r="C7128" s="76">
        <v>1000422707</v>
      </c>
      <c r="D7128" s="75" t="s">
        <v>89</v>
      </c>
      <c r="E7128" s="75" t="s">
        <v>1148</v>
      </c>
      <c r="F7128" s="75" t="s">
        <v>2315</v>
      </c>
      <c r="G7128" s="75" t="s">
        <v>2315</v>
      </c>
      <c r="H7128" s="75" t="e">
        <v>#N/A</v>
      </c>
      <c r="I7128" s="75" t="s">
        <v>79</v>
      </c>
      <c r="J7128" s="75" t="s">
        <v>4360</v>
      </c>
      <c r="K7128" s="75" t="s">
        <v>306</v>
      </c>
      <c r="L7128" s="75" t="s">
        <v>306</v>
      </c>
      <c r="M7128" s="75" t="s">
        <v>307</v>
      </c>
      <c r="N7128" s="75" t="s">
        <v>352</v>
      </c>
      <c r="O7128" s="75" t="s">
        <v>547</v>
      </c>
      <c r="P7128" s="76" t="s">
        <v>306</v>
      </c>
      <c r="Q7128" s="216"/>
      <c r="R7128" s="77" t="str">
        <f t="shared" ref="R7128" si="18915">IF(COUNTA(Y7128:DP7131)=0,"01.01.1900",INDEX(Y7128:DP7128,MATCH(R7129,Y7129:DP7129,0)))</f>
        <v>01.01.1900</v>
      </c>
      <c r="S7128" s="78" t="str">
        <f t="shared" ref="S7128" si="18916">IF(COUNTA(Y7128:DP7131)=0,"01.01.1900",MAX(Y7128:DP7128))</f>
        <v>01.01.1900</v>
      </c>
      <c r="T7128" s="79"/>
      <c r="U7128" s="80" t="str">
        <f t="array" ref="U7128">IF(COUNTA(Y7128:DP7131)=0,"01.01.1900",IF(ISERROR(HLOOKUP(U7131,Y7131:DP7131,1,FALSE)),"01.01.1900",INDEX(Y7128:DP7128,MATCH(U7129&amp;U7131,Y7129:DP7129&amp;Y7131:DP7131,0))))</f>
        <v>01.01.1900</v>
      </c>
      <c r="V7128" s="81" t="str">
        <f t="shared" ref="V7128" si="18917">IF(COUNTA(Y7128:DP7131)=0,"01.01.1900",_xlfn.MAXIFS(Y7128:DP7128,Y7131:DP7131,V7131))</f>
        <v>01.01.1900</v>
      </c>
      <c r="W7128" s="82"/>
      <c r="X7128" s="106"/>
    </row>
    <row r="7129" spans="2:24">
      <c r="B7129" s="83"/>
      <c r="C7129" s="84"/>
      <c r="D7129" s="83"/>
      <c r="E7129" s="83"/>
      <c r="F7129" s="83"/>
      <c r="G7129" s="83"/>
      <c r="H7129" s="83"/>
      <c r="I7129" s="83"/>
      <c r="J7129" s="83"/>
      <c r="K7129" s="83"/>
      <c r="L7129" s="83"/>
      <c r="M7129" s="83"/>
      <c r="N7129" s="83"/>
      <c r="O7129" s="83"/>
      <c r="P7129" s="84"/>
      <c r="Q7129" s="217"/>
      <c r="R7129" s="85">
        <f t="shared" ref="R7129" si="18918">IF(COUNTA(Y7128:DP7131)=0,0,MIN(Y7129:DP7129))</f>
        <v>0</v>
      </c>
      <c r="S7129" s="86">
        <f t="shared" ref="S7129" si="18919">IF(COUNTA(Y7128:DP7131)=0,0,HLOOKUP(S7128,Y7128:DP7131,2,FALSE))</f>
        <v>0</v>
      </c>
      <c r="T7129" s="87">
        <f t="shared" ref="T7129" si="18920">IF(COUNTA(Y7128:DP7131)=0,0,AVERAGE(Y7129:DP7129))</f>
        <v>0</v>
      </c>
      <c r="U7129" s="88">
        <f t="shared" ref="U7129" si="18921">IF(COUNTA(Y7128:DP7131)=0,0,_xlfn.MINIFS(Y7129:DP7129,Y7131:DP7131,U7131))</f>
        <v>0</v>
      </c>
      <c r="V7129" s="89">
        <f t="array" ref="V7129">IF(COUNTA(Y7128:DP7131)=0,0,IF(ISERROR(HLOOKUP(V7131,Y7131:DP7131,1,FALSE)),0,INDEX(Y7129:DP7129,MATCH(V7128&amp;V7131,Y7128:DP7128&amp;Y7131:DP7131,0))))</f>
        <v>0</v>
      </c>
      <c r="W7129" s="90">
        <f t="array" ref="W7129">IF(COUNTA(Y7128:DP7131)=0,0,IF(ISERROR(HLOOKUP(W7131,Y7131:DP7131,1,FALSE)),0,AVERAGEIF(Y7131:DP7131,$W7131,Y7129:DP7129)))</f>
        <v>0</v>
      </c>
      <c r="X7129" s="107"/>
    </row>
    <row r="7130" spans="2:24">
      <c r="B7130" s="83"/>
      <c r="C7130" s="84"/>
      <c r="D7130" s="83"/>
      <c r="E7130" s="83"/>
      <c r="F7130" s="83"/>
      <c r="G7130" s="83"/>
      <c r="H7130" s="83"/>
      <c r="I7130" s="83"/>
      <c r="J7130" s="83"/>
      <c r="K7130" s="83"/>
      <c r="L7130" s="83"/>
      <c r="M7130" s="83"/>
      <c r="N7130" s="83"/>
      <c r="O7130" s="83"/>
      <c r="P7130" s="84"/>
      <c r="Q7130" s="217"/>
      <c r="R7130" s="91">
        <f t="shared" ref="R7130" si="18922">IF(COUNTA(Y7128:DP7131)=0,0,HLOOKUP(R7129,Y7129:DP7131,2,FALSE))</f>
        <v>0</v>
      </c>
      <c r="S7130" s="92">
        <f t="shared" ref="S7130" si="18923">IF(COUNTA(Y7128:DP7131)=0,0,HLOOKUP(S7128,Y7128:DP7131,3,FALSE))</f>
        <v>0</v>
      </c>
      <c r="T7130" s="93"/>
      <c r="U7130" s="94">
        <f t="array" ref="U7130">IF(COUNTA(Y7128:DP7131)=0,0,IF(ISERROR(HLOOKUP(U7131,Y7131:DP7131,1,FALSE)),0,INDEX(Y7130:DP7130,MATCH(U7129&amp;U7131,Y7129:DP7129&amp;Y7131:DP7131,0))))</f>
        <v>0</v>
      </c>
      <c r="V7130" s="94">
        <f t="array" ref="V7130">IF(COUNTA(Y7128:DP7131)=0,0,IF(ISERROR(HLOOKUP(V7131,Y7131:DP7131,1,FALSE)),0,INDEX(Y7130:DP7130,MATCH(V7129&amp;V7131,Y7129:DP7129&amp;Y7131:DP7131,0))))</f>
        <v>0</v>
      </c>
      <c r="W7130" s="95"/>
      <c r="X7130" s="108"/>
    </row>
    <row r="7131" spans="2:24" ht="13.9" thickBot="1">
      <c r="B7131" s="96"/>
      <c r="C7131" s="97"/>
      <c r="D7131" s="96"/>
      <c r="E7131" s="96"/>
      <c r="F7131" s="96"/>
      <c r="G7131" s="96"/>
      <c r="H7131" s="96"/>
      <c r="I7131" s="96"/>
      <c r="J7131" s="96"/>
      <c r="K7131" s="96"/>
      <c r="L7131" s="96"/>
      <c r="M7131" s="96"/>
      <c r="N7131" s="96"/>
      <c r="O7131" s="96"/>
      <c r="P7131" s="97"/>
      <c r="Q7131" s="218"/>
      <c r="R7131" s="98" t="str">
        <f t="shared" ref="R7131" si="18924">IF(COUNTA(Y7128:DP7131)=0,"none",HLOOKUP(R7129,Y7129:DP7131,3,FALSE))</f>
        <v>none</v>
      </c>
      <c r="S7131" s="99" t="str">
        <f t="shared" ref="S7131" si="18925">IF(COUNTA(Y7128:DP7131)=0,"none",HLOOKUP(S7128,Y7128:DP7131,4,FALSE))</f>
        <v>none</v>
      </c>
      <c r="T7131" s="100"/>
      <c r="U7131" s="100" t="str">
        <f t="array" ref="U7131">IF(COUNTA(Y7128:DP7131)=0,"none",IF($U$2="WAHR",$W$3,Abfrage!$F$4))</f>
        <v>none</v>
      </c>
      <c r="V7131" s="100" t="str">
        <f t="array" ref="V7131">IF(COUNTA(Y7128:DP7131)=0,"none",IF($U$2="WAHR",$W$3,Abfrage!$F$4))</f>
        <v>none</v>
      </c>
      <c r="W7131" s="100" t="str">
        <f t="array" ref="W7131">IF(COUNTA(Y7128:DP7131)=0,"none",IF($U$2="WAHR",$W$3,Abfrage!$F$4))</f>
        <v>none</v>
      </c>
      <c r="X7131" s="109"/>
    </row>
    <row r="7132" spans="2:24">
      <c r="B7132" s="75" t="s">
        <v>4361</v>
      </c>
      <c r="C7132" s="76">
        <v>1000434916</v>
      </c>
      <c r="D7132" s="75" t="s">
        <v>95</v>
      </c>
      <c r="E7132" s="75" t="s">
        <v>148</v>
      </c>
      <c r="F7132" s="75" t="s">
        <v>2271</v>
      </c>
      <c r="G7132" s="75" t="s">
        <v>4362</v>
      </c>
      <c r="H7132" s="75" t="e">
        <v>#N/A</v>
      </c>
      <c r="I7132" s="75" t="s">
        <v>155</v>
      </c>
      <c r="J7132" s="75" t="s">
        <v>4363</v>
      </c>
      <c r="K7132" s="75" t="s">
        <v>809</v>
      </c>
      <c r="L7132" s="75" t="s">
        <v>900</v>
      </c>
      <c r="M7132" s="75" t="s">
        <v>313</v>
      </c>
      <c r="N7132" s="75" t="s">
        <v>327</v>
      </c>
      <c r="O7132" s="75" t="s">
        <v>306</v>
      </c>
      <c r="P7132" s="76" t="s">
        <v>306</v>
      </c>
      <c r="Q7132" s="216"/>
      <c r="R7132" s="77" t="str">
        <f t="shared" ref="R7132" si="18926">IF(COUNTA(Y7132:DP7135)=0,"01.01.1900",INDEX(Y7132:DP7132,MATCH(R7133,Y7133:DP7133,0)))</f>
        <v>01.01.1900</v>
      </c>
      <c r="S7132" s="78" t="str">
        <f t="shared" ref="S7132" si="18927">IF(COUNTA(Y7132:DP7135)=0,"01.01.1900",MAX(Y7132:DP7132))</f>
        <v>01.01.1900</v>
      </c>
      <c r="T7132" s="79"/>
      <c r="U7132" s="80" t="str">
        <f t="array" ref="U7132">IF(COUNTA(Y7132:DP7135)=0,"01.01.1900",IF(ISERROR(HLOOKUP(U7135,Y7135:DP7135,1,FALSE)),"01.01.1900",INDEX(Y7132:DP7132,MATCH(U7133&amp;U7135,Y7133:DP7133&amp;Y7135:DP7135,0))))</f>
        <v>01.01.1900</v>
      </c>
      <c r="V7132" s="81" t="str">
        <f t="shared" ref="V7132" si="18928">IF(COUNTA(Y7132:DP7135)=0,"01.01.1900",_xlfn.MAXIFS(Y7132:DP7132,Y7135:DP7135,V7135))</f>
        <v>01.01.1900</v>
      </c>
      <c r="W7132" s="82"/>
      <c r="X7132" s="106"/>
    </row>
    <row r="7133" spans="2:24">
      <c r="B7133" s="83"/>
      <c r="C7133" s="84"/>
      <c r="D7133" s="83"/>
      <c r="E7133" s="83"/>
      <c r="F7133" s="83"/>
      <c r="G7133" s="83"/>
      <c r="H7133" s="83"/>
      <c r="I7133" s="83"/>
      <c r="J7133" s="83"/>
      <c r="K7133" s="83"/>
      <c r="L7133" s="83"/>
      <c r="M7133" s="83"/>
      <c r="N7133" s="83"/>
      <c r="O7133" s="83"/>
      <c r="P7133" s="84"/>
      <c r="Q7133" s="217"/>
      <c r="R7133" s="85">
        <f t="shared" ref="R7133" si="18929">IF(COUNTA(Y7132:DP7135)=0,0,MIN(Y7133:DP7133))</f>
        <v>0</v>
      </c>
      <c r="S7133" s="86">
        <f t="shared" ref="S7133" si="18930">IF(COUNTA(Y7132:DP7135)=0,0,HLOOKUP(S7132,Y7132:DP7135,2,FALSE))</f>
        <v>0</v>
      </c>
      <c r="T7133" s="87">
        <f t="shared" ref="T7133" si="18931">IF(COUNTA(Y7132:DP7135)=0,0,AVERAGE(Y7133:DP7133))</f>
        <v>0</v>
      </c>
      <c r="U7133" s="88">
        <f t="shared" ref="U7133" si="18932">IF(COUNTA(Y7132:DP7135)=0,0,_xlfn.MINIFS(Y7133:DP7133,Y7135:DP7135,U7135))</f>
        <v>0</v>
      </c>
      <c r="V7133" s="89">
        <f t="array" ref="V7133">IF(COUNTA(Y7132:DP7135)=0,0,IF(ISERROR(HLOOKUP(V7135,Y7135:DP7135,1,FALSE)),0,INDEX(Y7133:DP7133,MATCH(V7132&amp;V7135,Y7132:DP7132&amp;Y7135:DP7135,0))))</f>
        <v>0</v>
      </c>
      <c r="W7133" s="90">
        <f t="array" ref="W7133">IF(COUNTA(Y7132:DP7135)=0,0,IF(ISERROR(HLOOKUP(W7135,Y7135:DP7135,1,FALSE)),0,AVERAGEIF(Y7135:DP7135,$W7135,Y7133:DP7133)))</f>
        <v>0</v>
      </c>
      <c r="X7133" s="107"/>
    </row>
    <row r="7134" spans="2:24">
      <c r="B7134" s="83"/>
      <c r="C7134" s="84"/>
      <c r="D7134" s="83"/>
      <c r="E7134" s="83"/>
      <c r="F7134" s="83"/>
      <c r="G7134" s="83"/>
      <c r="H7134" s="83"/>
      <c r="I7134" s="83"/>
      <c r="J7134" s="83"/>
      <c r="K7134" s="83"/>
      <c r="L7134" s="83"/>
      <c r="M7134" s="83"/>
      <c r="N7134" s="83"/>
      <c r="O7134" s="83"/>
      <c r="P7134" s="84"/>
      <c r="Q7134" s="217"/>
      <c r="R7134" s="91">
        <f t="shared" ref="R7134" si="18933">IF(COUNTA(Y7132:DP7135)=0,0,HLOOKUP(R7133,Y7133:DP7135,2,FALSE))</f>
        <v>0</v>
      </c>
      <c r="S7134" s="92">
        <f t="shared" ref="S7134" si="18934">IF(COUNTA(Y7132:DP7135)=0,0,HLOOKUP(S7132,Y7132:DP7135,3,FALSE))</f>
        <v>0</v>
      </c>
      <c r="T7134" s="93"/>
      <c r="U7134" s="94">
        <f t="array" ref="U7134">IF(COUNTA(Y7132:DP7135)=0,0,IF(ISERROR(HLOOKUP(U7135,Y7135:DP7135,1,FALSE)),0,INDEX(Y7134:DP7134,MATCH(U7133&amp;U7135,Y7133:DP7133&amp;Y7135:DP7135,0))))</f>
        <v>0</v>
      </c>
      <c r="V7134" s="94">
        <f t="array" ref="V7134">IF(COUNTA(Y7132:DP7135)=0,0,IF(ISERROR(HLOOKUP(V7135,Y7135:DP7135,1,FALSE)),0,INDEX(Y7134:DP7134,MATCH(V7133&amp;V7135,Y7133:DP7133&amp;Y7135:DP7135,0))))</f>
        <v>0</v>
      </c>
      <c r="W7134" s="95"/>
      <c r="X7134" s="108"/>
    </row>
    <row r="7135" spans="2:24" ht="13.9" thickBot="1">
      <c r="B7135" s="96"/>
      <c r="C7135" s="97"/>
      <c r="D7135" s="96"/>
      <c r="E7135" s="96"/>
      <c r="F7135" s="96"/>
      <c r="G7135" s="96"/>
      <c r="H7135" s="96"/>
      <c r="I7135" s="96"/>
      <c r="J7135" s="96"/>
      <c r="K7135" s="96"/>
      <c r="L7135" s="96"/>
      <c r="M7135" s="96"/>
      <c r="N7135" s="96"/>
      <c r="O7135" s="96"/>
      <c r="P7135" s="97"/>
      <c r="Q7135" s="218"/>
      <c r="R7135" s="98" t="str">
        <f t="shared" ref="R7135" si="18935">IF(COUNTA(Y7132:DP7135)=0,"none",HLOOKUP(R7133,Y7133:DP7135,3,FALSE))</f>
        <v>none</v>
      </c>
      <c r="S7135" s="99" t="str">
        <f t="shared" ref="S7135" si="18936">IF(COUNTA(Y7132:DP7135)=0,"none",HLOOKUP(S7132,Y7132:DP7135,4,FALSE))</f>
        <v>none</v>
      </c>
      <c r="T7135" s="100"/>
      <c r="U7135" s="100" t="str">
        <f t="array" ref="U7135">IF(COUNTA(Y7132:DP7135)=0,"none",IF($U$2="WAHR",$W$3,Abfrage!$F$4))</f>
        <v>none</v>
      </c>
      <c r="V7135" s="100" t="str">
        <f t="array" ref="V7135">IF(COUNTA(Y7132:DP7135)=0,"none",IF($U$2="WAHR",$W$3,Abfrage!$F$4))</f>
        <v>none</v>
      </c>
      <c r="W7135" s="100" t="str">
        <f t="array" ref="W7135">IF(COUNTA(Y7132:DP7135)=0,"none",IF($U$2="WAHR",$W$3,Abfrage!$F$4))</f>
        <v>none</v>
      </c>
      <c r="X7135" s="109"/>
    </row>
    <row r="7136" spans="2:24">
      <c r="B7136" s="75" t="s">
        <v>4364</v>
      </c>
      <c r="C7136" s="76">
        <v>1000434917</v>
      </c>
      <c r="D7136" s="75" t="s">
        <v>95</v>
      </c>
      <c r="E7136" s="75" t="s">
        <v>148</v>
      </c>
      <c r="F7136" s="75" t="s">
        <v>2271</v>
      </c>
      <c r="G7136" s="75" t="s">
        <v>4365</v>
      </c>
      <c r="H7136" s="75" t="e">
        <v>#N/A</v>
      </c>
      <c r="I7136" s="75" t="s">
        <v>155</v>
      </c>
      <c r="J7136" s="75" t="s">
        <v>4366</v>
      </c>
      <c r="K7136" s="75" t="s">
        <v>900</v>
      </c>
      <c r="L7136" s="75" t="s">
        <v>628</v>
      </c>
      <c r="M7136" s="75" t="s">
        <v>313</v>
      </c>
      <c r="N7136" s="75" t="s">
        <v>327</v>
      </c>
      <c r="O7136" s="75" t="s">
        <v>306</v>
      </c>
      <c r="P7136" s="76" t="s">
        <v>306</v>
      </c>
      <c r="Q7136" s="216"/>
      <c r="R7136" s="77" t="str">
        <f t="shared" ref="R7136" si="18937">IF(COUNTA(Y7136:DP7139)=0,"01.01.1900",INDEX(Y7136:DP7136,MATCH(R7137,Y7137:DP7137,0)))</f>
        <v>01.01.1900</v>
      </c>
      <c r="S7136" s="78" t="str">
        <f t="shared" ref="S7136" si="18938">IF(COUNTA(Y7136:DP7139)=0,"01.01.1900",MAX(Y7136:DP7136))</f>
        <v>01.01.1900</v>
      </c>
      <c r="T7136" s="79"/>
      <c r="U7136" s="80" t="str">
        <f t="array" ref="U7136">IF(COUNTA(Y7136:DP7139)=0,"01.01.1900",IF(ISERROR(HLOOKUP(U7139,Y7139:DP7139,1,FALSE)),"01.01.1900",INDEX(Y7136:DP7136,MATCH(U7137&amp;U7139,Y7137:DP7137&amp;Y7139:DP7139,0))))</f>
        <v>01.01.1900</v>
      </c>
      <c r="V7136" s="81" t="str">
        <f t="shared" ref="V7136" si="18939">IF(COUNTA(Y7136:DP7139)=0,"01.01.1900",_xlfn.MAXIFS(Y7136:DP7136,Y7139:DP7139,V7139))</f>
        <v>01.01.1900</v>
      </c>
      <c r="W7136" s="82"/>
      <c r="X7136" s="106"/>
    </row>
    <row r="7137" spans="2:25">
      <c r="B7137" s="83"/>
      <c r="C7137" s="84"/>
      <c r="D7137" s="83"/>
      <c r="E7137" s="83"/>
      <c r="F7137" s="83"/>
      <c r="G7137" s="83"/>
      <c r="H7137" s="83"/>
      <c r="I7137" s="83"/>
      <c r="J7137" s="83"/>
      <c r="K7137" s="83"/>
      <c r="L7137" s="83"/>
      <c r="M7137" s="83"/>
      <c r="N7137" s="83"/>
      <c r="O7137" s="83"/>
      <c r="P7137" s="84"/>
      <c r="Q7137" s="217"/>
      <c r="R7137" s="85">
        <f t="shared" ref="R7137" si="18940">IF(COUNTA(Y7136:DP7139)=0,0,MIN(Y7137:DP7137))</f>
        <v>0</v>
      </c>
      <c r="S7137" s="86">
        <f t="shared" ref="S7137" si="18941">IF(COUNTA(Y7136:DP7139)=0,0,HLOOKUP(S7136,Y7136:DP7139,2,FALSE))</f>
        <v>0</v>
      </c>
      <c r="T7137" s="87">
        <f t="shared" ref="T7137" si="18942">IF(COUNTA(Y7136:DP7139)=0,0,AVERAGE(Y7137:DP7137))</f>
        <v>0</v>
      </c>
      <c r="U7137" s="88">
        <f t="shared" ref="U7137" si="18943">IF(COUNTA(Y7136:DP7139)=0,0,_xlfn.MINIFS(Y7137:DP7137,Y7139:DP7139,U7139))</f>
        <v>0</v>
      </c>
      <c r="V7137" s="89">
        <f t="array" ref="V7137">IF(COUNTA(Y7136:DP7139)=0,0,IF(ISERROR(HLOOKUP(V7139,Y7139:DP7139,1,FALSE)),0,INDEX(Y7137:DP7137,MATCH(V7136&amp;V7139,Y7136:DP7136&amp;Y7139:DP7139,0))))</f>
        <v>0</v>
      </c>
      <c r="W7137" s="90">
        <f t="array" ref="W7137">IF(COUNTA(Y7136:DP7139)=0,0,IF(ISERROR(HLOOKUP(W7139,Y7139:DP7139,1,FALSE)),0,AVERAGEIF(Y7139:DP7139,$W7139,Y7137:DP7137)))</f>
        <v>0</v>
      </c>
      <c r="X7137" s="107"/>
    </row>
    <row r="7138" spans="2:25">
      <c r="B7138" s="83"/>
      <c r="C7138" s="84"/>
      <c r="D7138" s="83"/>
      <c r="E7138" s="83"/>
      <c r="F7138" s="83"/>
      <c r="G7138" s="83"/>
      <c r="H7138" s="83"/>
      <c r="I7138" s="83"/>
      <c r="J7138" s="83"/>
      <c r="K7138" s="83"/>
      <c r="L7138" s="83"/>
      <c r="M7138" s="83"/>
      <c r="N7138" s="83"/>
      <c r="O7138" s="83"/>
      <c r="P7138" s="84"/>
      <c r="Q7138" s="217"/>
      <c r="R7138" s="91">
        <f t="shared" ref="R7138" si="18944">IF(COUNTA(Y7136:DP7139)=0,0,HLOOKUP(R7137,Y7137:DP7139,2,FALSE))</f>
        <v>0</v>
      </c>
      <c r="S7138" s="92">
        <f t="shared" ref="S7138" si="18945">IF(COUNTA(Y7136:DP7139)=0,0,HLOOKUP(S7136,Y7136:DP7139,3,FALSE))</f>
        <v>0</v>
      </c>
      <c r="T7138" s="93"/>
      <c r="U7138" s="94">
        <f t="array" ref="U7138">IF(COUNTA(Y7136:DP7139)=0,0,IF(ISERROR(HLOOKUP(U7139,Y7139:DP7139,1,FALSE)),0,INDEX(Y7138:DP7138,MATCH(U7137&amp;U7139,Y7137:DP7137&amp;Y7139:DP7139,0))))</f>
        <v>0</v>
      </c>
      <c r="V7138" s="94">
        <f t="array" ref="V7138">IF(COUNTA(Y7136:DP7139)=0,0,IF(ISERROR(HLOOKUP(V7139,Y7139:DP7139,1,FALSE)),0,INDEX(Y7138:DP7138,MATCH(V7137&amp;V7139,Y7137:DP7137&amp;Y7139:DP7139,0))))</f>
        <v>0</v>
      </c>
      <c r="W7138" s="95"/>
      <c r="X7138" s="108"/>
    </row>
    <row r="7139" spans="2:25" ht="13.9" thickBot="1">
      <c r="B7139" s="96"/>
      <c r="C7139" s="97"/>
      <c r="D7139" s="96"/>
      <c r="E7139" s="96"/>
      <c r="F7139" s="96"/>
      <c r="G7139" s="96"/>
      <c r="H7139" s="96"/>
      <c r="I7139" s="96"/>
      <c r="J7139" s="96"/>
      <c r="K7139" s="96"/>
      <c r="L7139" s="96"/>
      <c r="M7139" s="96"/>
      <c r="N7139" s="96"/>
      <c r="O7139" s="96"/>
      <c r="P7139" s="97"/>
      <c r="Q7139" s="218"/>
      <c r="R7139" s="98" t="str">
        <f t="shared" ref="R7139" si="18946">IF(COUNTA(Y7136:DP7139)=0,"none",HLOOKUP(R7137,Y7137:DP7139,3,FALSE))</f>
        <v>none</v>
      </c>
      <c r="S7139" s="99" t="str">
        <f t="shared" ref="S7139" si="18947">IF(COUNTA(Y7136:DP7139)=0,"none",HLOOKUP(S7136,Y7136:DP7139,4,FALSE))</f>
        <v>none</v>
      </c>
      <c r="T7139" s="100"/>
      <c r="U7139" s="100" t="str">
        <f t="array" ref="U7139">IF(COUNTA(Y7136:DP7139)=0,"none",IF($U$2="WAHR",$W$3,Abfrage!$F$4))</f>
        <v>none</v>
      </c>
      <c r="V7139" s="100" t="str">
        <f t="array" ref="V7139">IF(COUNTA(Y7136:DP7139)=0,"none",IF($U$2="WAHR",$W$3,Abfrage!$F$4))</f>
        <v>none</v>
      </c>
      <c r="W7139" s="100" t="str">
        <f t="array" ref="W7139">IF(COUNTA(Y7136:DP7139)=0,"none",IF($U$2="WAHR",$W$3,Abfrage!$F$4))</f>
        <v>none</v>
      </c>
      <c r="X7139" s="109"/>
    </row>
    <row r="7140" spans="2:25">
      <c r="B7140" s="75" t="s">
        <v>4367</v>
      </c>
      <c r="C7140" s="76">
        <v>1000434918</v>
      </c>
      <c r="D7140" s="75" t="s">
        <v>95</v>
      </c>
      <c r="E7140" s="75" t="s">
        <v>148</v>
      </c>
      <c r="F7140" s="75" t="s">
        <v>2271</v>
      </c>
      <c r="G7140" s="75" t="s">
        <v>4368</v>
      </c>
      <c r="H7140" s="75" t="e">
        <v>#N/A</v>
      </c>
      <c r="I7140" s="75" t="s">
        <v>155</v>
      </c>
      <c r="J7140" s="75" t="s">
        <v>4369</v>
      </c>
      <c r="K7140" s="75" t="s">
        <v>628</v>
      </c>
      <c r="L7140" s="75" t="s">
        <v>339</v>
      </c>
      <c r="M7140" s="75" t="s">
        <v>313</v>
      </c>
      <c r="N7140" s="75" t="s">
        <v>327</v>
      </c>
      <c r="O7140" s="75" t="s">
        <v>306</v>
      </c>
      <c r="P7140" s="76" t="s">
        <v>306</v>
      </c>
      <c r="Q7140" s="216"/>
      <c r="R7140" s="77" t="str">
        <f t="shared" ref="R7140" si="18948">IF(COUNTA(Y7140:DP7143)=0,"01.01.1900",INDEX(Y7140:DP7140,MATCH(R7141,Y7141:DP7141,0)))</f>
        <v>01.01.1900</v>
      </c>
      <c r="S7140" s="78" t="str">
        <f t="shared" ref="S7140" si="18949">IF(COUNTA(Y7140:DP7143)=0,"01.01.1900",MAX(Y7140:DP7140))</f>
        <v>01.01.1900</v>
      </c>
      <c r="T7140" s="79"/>
      <c r="U7140" s="80" t="str">
        <f t="array" ref="U7140">IF(COUNTA(Y7140:DP7143)=0,"01.01.1900",IF(ISERROR(HLOOKUP(U7143,Y7143:DP7143,1,FALSE)),"01.01.1900",INDEX(Y7140:DP7140,MATCH(U7141&amp;U7143,Y7141:DP7141&amp;Y7143:DP7143,0))))</f>
        <v>01.01.1900</v>
      </c>
      <c r="V7140" s="81" t="str">
        <f t="shared" ref="V7140" si="18950">IF(COUNTA(Y7140:DP7143)=0,"01.01.1900",_xlfn.MAXIFS(Y7140:DP7140,Y7143:DP7143,V7143))</f>
        <v>01.01.1900</v>
      </c>
      <c r="W7140" s="82"/>
      <c r="X7140" s="106"/>
    </row>
    <row r="7141" spans="2:25">
      <c r="B7141" s="83"/>
      <c r="C7141" s="84"/>
      <c r="D7141" s="83"/>
      <c r="E7141" s="83"/>
      <c r="F7141" s="83"/>
      <c r="G7141" s="83"/>
      <c r="H7141" s="83"/>
      <c r="I7141" s="83"/>
      <c r="J7141" s="83"/>
      <c r="K7141" s="83"/>
      <c r="L7141" s="83"/>
      <c r="M7141" s="83"/>
      <c r="N7141" s="83"/>
      <c r="O7141" s="83"/>
      <c r="P7141" s="84"/>
      <c r="Q7141" s="217"/>
      <c r="R7141" s="85">
        <f t="shared" ref="R7141" si="18951">IF(COUNTA(Y7140:DP7143)=0,0,MIN(Y7141:DP7141))</f>
        <v>0</v>
      </c>
      <c r="S7141" s="86">
        <f t="shared" ref="S7141" si="18952">IF(COUNTA(Y7140:DP7143)=0,0,HLOOKUP(S7140,Y7140:DP7143,2,FALSE))</f>
        <v>0</v>
      </c>
      <c r="T7141" s="87">
        <f t="shared" ref="T7141" si="18953">IF(COUNTA(Y7140:DP7143)=0,0,AVERAGE(Y7141:DP7141))</f>
        <v>0</v>
      </c>
      <c r="U7141" s="88">
        <f t="shared" ref="U7141" si="18954">IF(COUNTA(Y7140:DP7143)=0,0,_xlfn.MINIFS(Y7141:DP7141,Y7143:DP7143,U7143))</f>
        <v>0</v>
      </c>
      <c r="V7141" s="89">
        <f t="array" ref="V7141">IF(COUNTA(Y7140:DP7143)=0,0,IF(ISERROR(HLOOKUP(V7143,Y7143:DP7143,1,FALSE)),0,INDEX(Y7141:DP7141,MATCH(V7140&amp;V7143,Y7140:DP7140&amp;Y7143:DP7143,0))))</f>
        <v>0</v>
      </c>
      <c r="W7141" s="90">
        <f t="array" ref="W7141">IF(COUNTA(Y7140:DP7143)=0,0,IF(ISERROR(HLOOKUP(W7143,Y7143:DP7143,1,FALSE)),0,AVERAGEIF(Y7143:DP7143,$W7143,Y7141:DP7141)))</f>
        <v>0</v>
      </c>
      <c r="X7141" s="107"/>
    </row>
    <row r="7142" spans="2:25">
      <c r="B7142" s="83"/>
      <c r="C7142" s="84"/>
      <c r="D7142" s="83"/>
      <c r="E7142" s="83"/>
      <c r="F7142" s="83"/>
      <c r="G7142" s="83"/>
      <c r="H7142" s="83"/>
      <c r="I7142" s="83"/>
      <c r="J7142" s="83"/>
      <c r="K7142" s="83"/>
      <c r="L7142" s="83"/>
      <c r="M7142" s="83"/>
      <c r="N7142" s="83"/>
      <c r="O7142" s="83"/>
      <c r="P7142" s="84"/>
      <c r="Q7142" s="217"/>
      <c r="R7142" s="91">
        <f t="shared" ref="R7142" si="18955">IF(COUNTA(Y7140:DP7143)=0,0,HLOOKUP(R7141,Y7141:DP7143,2,FALSE))</f>
        <v>0</v>
      </c>
      <c r="S7142" s="92">
        <f t="shared" ref="S7142" si="18956">IF(COUNTA(Y7140:DP7143)=0,0,HLOOKUP(S7140,Y7140:DP7143,3,FALSE))</f>
        <v>0</v>
      </c>
      <c r="T7142" s="93"/>
      <c r="U7142" s="94">
        <f t="array" ref="U7142">IF(COUNTA(Y7140:DP7143)=0,0,IF(ISERROR(HLOOKUP(U7143,Y7143:DP7143,1,FALSE)),0,INDEX(Y7142:DP7142,MATCH(U7141&amp;U7143,Y7141:DP7141&amp;Y7143:DP7143,0))))</f>
        <v>0</v>
      </c>
      <c r="V7142" s="94">
        <f t="array" ref="V7142">IF(COUNTA(Y7140:DP7143)=0,0,IF(ISERROR(HLOOKUP(V7143,Y7143:DP7143,1,FALSE)),0,INDEX(Y7142:DP7142,MATCH(V7141&amp;V7143,Y7141:DP7141&amp;Y7143:DP7143,0))))</f>
        <v>0</v>
      </c>
      <c r="W7142" s="95"/>
      <c r="X7142" s="108"/>
    </row>
    <row r="7143" spans="2:25" ht="13.9" thickBot="1">
      <c r="B7143" s="96"/>
      <c r="C7143" s="97"/>
      <c r="D7143" s="96"/>
      <c r="E7143" s="96"/>
      <c r="F7143" s="96"/>
      <c r="G7143" s="96"/>
      <c r="H7143" s="96"/>
      <c r="I7143" s="96"/>
      <c r="J7143" s="96"/>
      <c r="K7143" s="96"/>
      <c r="L7143" s="96"/>
      <c r="M7143" s="96"/>
      <c r="N7143" s="96"/>
      <c r="O7143" s="96"/>
      <c r="P7143" s="97"/>
      <c r="Q7143" s="218"/>
      <c r="R7143" s="98" t="str">
        <f t="shared" ref="R7143" si="18957">IF(COUNTA(Y7140:DP7143)=0,"none",HLOOKUP(R7141,Y7141:DP7143,3,FALSE))</f>
        <v>none</v>
      </c>
      <c r="S7143" s="99" t="str">
        <f t="shared" ref="S7143" si="18958">IF(COUNTA(Y7140:DP7143)=0,"none",HLOOKUP(S7140,Y7140:DP7143,4,FALSE))</f>
        <v>none</v>
      </c>
      <c r="T7143" s="100"/>
      <c r="U7143" s="100" t="str">
        <f t="array" ref="U7143">IF(COUNTA(Y7140:DP7143)=0,"none",IF($U$2="WAHR",$W$3,Abfrage!$F$4))</f>
        <v>none</v>
      </c>
      <c r="V7143" s="100" t="str">
        <f t="array" ref="V7143">IF(COUNTA(Y7140:DP7143)=0,"none",IF($U$2="WAHR",$W$3,Abfrage!$F$4))</f>
        <v>none</v>
      </c>
      <c r="W7143" s="100" t="str">
        <f t="array" ref="W7143">IF(COUNTA(Y7140:DP7143)=0,"none",IF($U$2="WAHR",$W$3,Abfrage!$F$4))</f>
        <v>none</v>
      </c>
      <c r="X7143" s="109"/>
    </row>
    <row r="7144" spans="2:25">
      <c r="B7144" s="75" t="s">
        <v>4370</v>
      </c>
      <c r="C7144" s="76">
        <v>1000434919</v>
      </c>
      <c r="D7144" s="75" t="s">
        <v>95</v>
      </c>
      <c r="E7144" s="75" t="s">
        <v>148</v>
      </c>
      <c r="F7144" s="75" t="s">
        <v>2271</v>
      </c>
      <c r="G7144" s="75" t="s">
        <v>4371</v>
      </c>
      <c r="H7144" s="75" t="e">
        <v>#N/A</v>
      </c>
      <c r="I7144" s="75" t="s">
        <v>155</v>
      </c>
      <c r="J7144" s="75" t="s">
        <v>4372</v>
      </c>
      <c r="K7144" s="75" t="s">
        <v>339</v>
      </c>
      <c r="L7144" s="75" t="s">
        <v>321</v>
      </c>
      <c r="M7144" s="75" t="s">
        <v>313</v>
      </c>
      <c r="N7144" s="75" t="s">
        <v>327</v>
      </c>
      <c r="O7144" s="75" t="s">
        <v>306</v>
      </c>
      <c r="P7144" s="76" t="s">
        <v>306</v>
      </c>
      <c r="Q7144" s="216"/>
      <c r="R7144" s="77" t="str">
        <f t="shared" ref="R7144" si="18959">IF(COUNTA(Y7144:DP7147)=0,"01.01.1900",INDEX(Y7144:DP7144,MATCH(R7145,Y7145:DP7145,0)))</f>
        <v>01.01.1900</v>
      </c>
      <c r="S7144" s="78" t="str">
        <f t="shared" ref="S7144" si="18960">IF(COUNTA(Y7144:DP7147)=0,"01.01.1900",MAX(Y7144:DP7144))</f>
        <v>01.01.1900</v>
      </c>
      <c r="T7144" s="79"/>
      <c r="U7144" s="80" t="str">
        <f t="array" ref="U7144">IF(COUNTA(Y7144:DP7147)=0,"01.01.1900",IF(ISERROR(HLOOKUP(U7147,Y7147:DP7147,1,FALSE)),"01.01.1900",INDEX(Y7144:DP7144,MATCH(U7145&amp;U7147,Y7145:DP7145&amp;Y7147:DP7147,0))))</f>
        <v>01.01.1900</v>
      </c>
      <c r="V7144" s="81" t="str">
        <f t="shared" ref="V7144" si="18961">IF(COUNTA(Y7144:DP7147)=0,"01.01.1900",_xlfn.MAXIFS(Y7144:DP7144,Y7147:DP7147,V7147))</f>
        <v>01.01.1900</v>
      </c>
      <c r="W7144" s="82"/>
      <c r="X7144" s="106"/>
    </row>
    <row r="7145" spans="2:25">
      <c r="B7145" s="83"/>
      <c r="C7145" s="84"/>
      <c r="D7145" s="83"/>
      <c r="E7145" s="83"/>
      <c r="F7145" s="83"/>
      <c r="G7145" s="83"/>
      <c r="H7145" s="83"/>
      <c r="I7145" s="83"/>
      <c r="J7145" s="83"/>
      <c r="K7145" s="83"/>
      <c r="L7145" s="83"/>
      <c r="M7145" s="83"/>
      <c r="N7145" s="83"/>
      <c r="O7145" s="83"/>
      <c r="P7145" s="84"/>
      <c r="Q7145" s="217"/>
      <c r="R7145" s="85">
        <f t="shared" ref="R7145" si="18962">IF(COUNTA(Y7144:DP7147)=0,0,MIN(Y7145:DP7145))</f>
        <v>0</v>
      </c>
      <c r="S7145" s="86">
        <f t="shared" ref="S7145" si="18963">IF(COUNTA(Y7144:DP7147)=0,0,HLOOKUP(S7144,Y7144:DP7147,2,FALSE))</f>
        <v>0</v>
      </c>
      <c r="T7145" s="87">
        <f t="shared" ref="T7145" si="18964">IF(COUNTA(Y7144:DP7147)=0,0,AVERAGE(Y7145:DP7145))</f>
        <v>0</v>
      </c>
      <c r="U7145" s="88">
        <f t="shared" ref="U7145" si="18965">IF(COUNTA(Y7144:DP7147)=0,0,_xlfn.MINIFS(Y7145:DP7145,Y7147:DP7147,U7147))</f>
        <v>0</v>
      </c>
      <c r="V7145" s="89">
        <f t="array" ref="V7145">IF(COUNTA(Y7144:DP7147)=0,0,IF(ISERROR(HLOOKUP(V7147,Y7147:DP7147,1,FALSE)),0,INDEX(Y7145:DP7145,MATCH(V7144&amp;V7147,Y7144:DP7144&amp;Y7147:DP7147,0))))</f>
        <v>0</v>
      </c>
      <c r="W7145" s="90">
        <f t="array" ref="W7145">IF(COUNTA(Y7144:DP7147)=0,0,IF(ISERROR(HLOOKUP(W7147,Y7147:DP7147,1,FALSE)),0,AVERAGEIF(Y7147:DP7147,$W7147,Y7145:DP7145)))</f>
        <v>0</v>
      </c>
      <c r="X7145" s="107"/>
    </row>
    <row r="7146" spans="2:25">
      <c r="B7146" s="83"/>
      <c r="C7146" s="84"/>
      <c r="D7146" s="83"/>
      <c r="E7146" s="83"/>
      <c r="F7146" s="83"/>
      <c r="G7146" s="83"/>
      <c r="H7146" s="83"/>
      <c r="I7146" s="83"/>
      <c r="J7146" s="83"/>
      <c r="K7146" s="83"/>
      <c r="L7146" s="83"/>
      <c r="M7146" s="83"/>
      <c r="N7146" s="83"/>
      <c r="O7146" s="83"/>
      <c r="P7146" s="84"/>
      <c r="Q7146" s="217"/>
      <c r="R7146" s="91">
        <f t="shared" ref="R7146" si="18966">IF(COUNTA(Y7144:DP7147)=0,0,HLOOKUP(R7145,Y7145:DP7147,2,FALSE))</f>
        <v>0</v>
      </c>
      <c r="S7146" s="92">
        <f t="shared" ref="S7146" si="18967">IF(COUNTA(Y7144:DP7147)=0,0,HLOOKUP(S7144,Y7144:DP7147,3,FALSE))</f>
        <v>0</v>
      </c>
      <c r="T7146" s="93"/>
      <c r="U7146" s="94">
        <f t="array" ref="U7146">IF(COUNTA(Y7144:DP7147)=0,0,IF(ISERROR(HLOOKUP(U7147,Y7147:DP7147,1,FALSE)),0,INDEX(Y7146:DP7146,MATCH(U7145&amp;U7147,Y7145:DP7145&amp;Y7147:DP7147,0))))</f>
        <v>0</v>
      </c>
      <c r="V7146" s="94">
        <f t="array" ref="V7146">IF(COUNTA(Y7144:DP7147)=0,0,IF(ISERROR(HLOOKUP(V7147,Y7147:DP7147,1,FALSE)),0,INDEX(Y7146:DP7146,MATCH(V7145&amp;V7147,Y7145:DP7145&amp;Y7147:DP7147,0))))</f>
        <v>0</v>
      </c>
      <c r="W7146" s="95"/>
      <c r="X7146" s="108"/>
    </row>
    <row r="7147" spans="2:25" ht="13.9" thickBot="1">
      <c r="B7147" s="96"/>
      <c r="C7147" s="97"/>
      <c r="D7147" s="96"/>
      <c r="E7147" s="96"/>
      <c r="F7147" s="96"/>
      <c r="G7147" s="96"/>
      <c r="H7147" s="96"/>
      <c r="I7147" s="96"/>
      <c r="J7147" s="96"/>
      <c r="K7147" s="96"/>
      <c r="L7147" s="96"/>
      <c r="M7147" s="96"/>
      <c r="N7147" s="96"/>
      <c r="O7147" s="96"/>
      <c r="P7147" s="97"/>
      <c r="Q7147" s="218"/>
      <c r="R7147" s="98" t="str">
        <f t="shared" ref="R7147" si="18968">IF(COUNTA(Y7144:DP7147)=0,"none",HLOOKUP(R7145,Y7145:DP7147,3,FALSE))</f>
        <v>none</v>
      </c>
      <c r="S7147" s="99" t="str">
        <f t="shared" ref="S7147" si="18969">IF(COUNTA(Y7144:DP7147)=0,"none",HLOOKUP(S7144,Y7144:DP7147,4,FALSE))</f>
        <v>none</v>
      </c>
      <c r="T7147" s="100"/>
      <c r="U7147" s="100" t="str">
        <f t="array" ref="U7147">IF(COUNTA(Y7144:DP7147)=0,"none",IF($U$2="WAHR",$W$3,Abfrage!$F$4))</f>
        <v>none</v>
      </c>
      <c r="V7147" s="100" t="str">
        <f t="array" ref="V7147">IF(COUNTA(Y7144:DP7147)=0,"none",IF($U$2="WAHR",$W$3,Abfrage!$F$4))</f>
        <v>none</v>
      </c>
      <c r="W7147" s="100" t="str">
        <f t="array" ref="W7147">IF(COUNTA(Y7144:DP7147)=0,"none",IF($U$2="WAHR",$W$3,Abfrage!$F$4))</f>
        <v>none</v>
      </c>
      <c r="X7147" s="109"/>
    </row>
    <row r="7148" spans="2:25">
      <c r="B7148" s="75" t="s">
        <v>4373</v>
      </c>
      <c r="C7148" s="76">
        <v>1000434920</v>
      </c>
      <c r="D7148" s="75" t="s">
        <v>95</v>
      </c>
      <c r="E7148" s="75" t="s">
        <v>148</v>
      </c>
      <c r="F7148" s="75" t="s">
        <v>153</v>
      </c>
      <c r="G7148" s="75" t="s">
        <v>4374</v>
      </c>
      <c r="H7148" s="75" t="s">
        <v>334</v>
      </c>
      <c r="I7148" s="75" t="s">
        <v>155</v>
      </c>
      <c r="J7148" s="75" t="s">
        <v>4375</v>
      </c>
      <c r="K7148" s="75" t="s">
        <v>809</v>
      </c>
      <c r="L7148" s="75" t="s">
        <v>900</v>
      </c>
      <c r="M7148" s="75" t="s">
        <v>313</v>
      </c>
      <c r="N7148" s="75" t="s">
        <v>327</v>
      </c>
      <c r="O7148" s="75" t="s">
        <v>306</v>
      </c>
      <c r="P7148" s="76" t="s">
        <v>306</v>
      </c>
      <c r="Q7148" s="216"/>
      <c r="R7148" s="77">
        <f t="shared" ref="R7148" si="18970">IF(COUNTA(Y7148:DP7151)=0,"01.01.1900",INDEX(Y7148:DP7148,MATCH(R7149,Y7149:DP7149,0)))</f>
        <v>45846</v>
      </c>
      <c r="S7148" s="78">
        <f t="shared" ref="S7148" si="18971">IF(COUNTA(Y7148:DP7151)=0,"01.01.1900",MAX(Y7148:DP7148))</f>
        <v>45846</v>
      </c>
      <c r="T7148" s="79"/>
      <c r="U7148" s="80" t="str">
        <f t="array" ref="U7148">IF(COUNTA(Y7148:DP7151)=0,"01.01.1900",IF(ISERROR(HLOOKUP(U7151,Y7151:DP7151,1,FALSE)),"01.01.1900",INDEX(Y7148:DP7148,MATCH(U7149&amp;U7151,Y7149:DP7149&amp;Y7151:DP7151,0))))</f>
        <v>01.01.1900</v>
      </c>
      <c r="V7148" s="81">
        <f t="shared" ref="V7148" si="18972">IF(COUNTA(Y7148:DP7151)=0,"01.01.1900",_xlfn.MAXIFS(Y7148:DP7148,Y7151:DP7151,V7151))</f>
        <v>0</v>
      </c>
      <c r="W7148" s="82"/>
      <c r="X7148" s="106"/>
      <c r="Y7148" s="141">
        <v>45846</v>
      </c>
    </row>
    <row r="7149" spans="2:25">
      <c r="B7149" s="83"/>
      <c r="C7149" s="84"/>
      <c r="D7149" s="83"/>
      <c r="E7149" s="83"/>
      <c r="F7149" s="83"/>
      <c r="G7149" s="83"/>
      <c r="H7149" s="83"/>
      <c r="I7149" s="83"/>
      <c r="J7149" s="83"/>
      <c r="K7149" s="83"/>
      <c r="L7149" s="83"/>
      <c r="M7149" s="83"/>
      <c r="N7149" s="83"/>
      <c r="O7149" s="83"/>
      <c r="P7149" s="84"/>
      <c r="Q7149" s="217"/>
      <c r="R7149" s="85">
        <f t="shared" ref="R7149" si="18973">IF(COUNTA(Y7148:DP7151)=0,0,MIN(Y7149:DP7149))</f>
        <v>1.099</v>
      </c>
      <c r="S7149" s="86">
        <f t="shared" ref="S7149" si="18974">IF(COUNTA(Y7148:DP7151)=0,0,HLOOKUP(S7148,Y7148:DP7151,2,FALSE))</f>
        <v>1.099</v>
      </c>
      <c r="T7149" s="87">
        <f t="shared" ref="T7149" si="18975">IF(COUNTA(Y7148:DP7151)=0,0,AVERAGE(Y7149:DP7149))</f>
        <v>1.099</v>
      </c>
      <c r="U7149" s="88">
        <f t="shared" ref="U7149" si="18976">IF(COUNTA(Y7148:DP7151)=0,0,_xlfn.MINIFS(Y7149:DP7149,Y7151:DP7151,U7151))</f>
        <v>0</v>
      </c>
      <c r="V7149" s="89">
        <f t="array" ref="V7149">IF(COUNTA(Y7148:DP7151)=0,0,IF(ISERROR(HLOOKUP(V7151,Y7151:DP7151,1,FALSE)),0,INDEX(Y7149:DP7149,MATCH(V7148&amp;V7151,Y7148:DP7148&amp;Y7151:DP7151,0))))</f>
        <v>0</v>
      </c>
      <c r="W7149" s="90">
        <f t="array" ref="W7149">IF(COUNTA(Y7148:DP7151)=0,0,IF(ISERROR(HLOOKUP(W7151,Y7151:DP7151,1,FALSE)),0,AVERAGEIF(Y7151:DP7151,$W7151,Y7149:DP7149)))</f>
        <v>0</v>
      </c>
      <c r="X7149" s="107"/>
      <c r="Y7149" s="142">
        <v>1.099</v>
      </c>
    </row>
    <row r="7150" spans="2:25">
      <c r="B7150" s="83"/>
      <c r="C7150" s="84"/>
      <c r="D7150" s="83"/>
      <c r="E7150" s="83"/>
      <c r="F7150" s="83"/>
      <c r="G7150" s="83"/>
      <c r="H7150" s="83"/>
      <c r="I7150" s="83"/>
      <c r="J7150" s="83"/>
      <c r="K7150" s="83"/>
      <c r="L7150" s="83"/>
      <c r="M7150" s="83"/>
      <c r="N7150" s="83"/>
      <c r="O7150" s="83"/>
      <c r="P7150" s="84"/>
      <c r="Q7150" s="217"/>
      <c r="R7150" s="91">
        <f t="shared" ref="R7150" si="18977">IF(COUNTA(Y7148:DP7151)=0,0,HLOOKUP(R7149,Y7149:DP7151,2,FALSE))</f>
        <v>1</v>
      </c>
      <c r="S7150" s="92">
        <f t="shared" ref="S7150" si="18978">IF(COUNTA(Y7148:DP7151)=0,0,HLOOKUP(S7148,Y7148:DP7151,3,FALSE))</f>
        <v>1</v>
      </c>
      <c r="T7150" s="93"/>
      <c r="U7150" s="94">
        <f t="array" ref="U7150">IF(COUNTA(Y7148:DP7151)=0,0,IF(ISERROR(HLOOKUP(U7151,Y7151:DP7151,1,FALSE)),0,INDEX(Y7150:DP7150,MATCH(U7149&amp;U7151,Y7149:DP7149&amp;Y7151:DP7151,0))))</f>
        <v>0</v>
      </c>
      <c r="V7150" s="94">
        <f t="array" ref="V7150">IF(COUNTA(Y7148:DP7151)=0,0,IF(ISERROR(HLOOKUP(V7151,Y7151:DP7151,1,FALSE)),0,INDEX(Y7150:DP7150,MATCH(V7149&amp;V7151,Y7149:DP7149&amp;Y7151:DP7151,0))))</f>
        <v>0</v>
      </c>
      <c r="W7150" s="95"/>
      <c r="X7150" s="108"/>
      <c r="Y7150" s="143">
        <v>1</v>
      </c>
    </row>
    <row r="7151" spans="2:25" ht="13.9" thickBot="1">
      <c r="B7151" s="96"/>
      <c r="C7151" s="97"/>
      <c r="D7151" s="96"/>
      <c r="E7151" s="96"/>
      <c r="F7151" s="96"/>
      <c r="G7151" s="96"/>
      <c r="H7151" s="96"/>
      <c r="I7151" s="96"/>
      <c r="J7151" s="96"/>
      <c r="K7151" s="96"/>
      <c r="L7151" s="96"/>
      <c r="M7151" s="96"/>
      <c r="N7151" s="96"/>
      <c r="O7151" s="96"/>
      <c r="P7151" s="97"/>
      <c r="Q7151" s="218"/>
      <c r="R7151" s="98" t="str">
        <f t="shared" ref="R7151" si="18979">IF(COUNTA(Y7148:DP7151)=0,"none",HLOOKUP(R7149,Y7149:DP7151,3,FALSE))</f>
        <v>www (-30%)</v>
      </c>
      <c r="S7151" s="99" t="str">
        <f t="shared" ref="S7151" si="18980">IF(COUNTA(Y7148:DP7151)=0,"none",HLOOKUP(S7148,Y7148:DP7151,4,FALSE))</f>
        <v>www (-30%)</v>
      </c>
      <c r="T7151" s="100"/>
      <c r="U7151" s="100">
        <f t="array" ref="U7151">IF(COUNTA(Y7148:DP7151)=0,"none",IF($U$2="WAHR",$W$3,Abfrage!$F$4))</f>
        <v>0</v>
      </c>
      <c r="V7151" s="100">
        <f t="array" ref="V7151">IF(COUNTA(Y7148:DP7151)=0,"none",IF($U$2="WAHR",$W$3,Abfrage!$F$4))</f>
        <v>0</v>
      </c>
      <c r="W7151" s="100">
        <f t="array" ref="W7151">IF(COUNTA(Y7148:DP7151)=0,"none",IF($U$2="WAHR",$W$3,Abfrage!$F$4))</f>
        <v>0</v>
      </c>
      <c r="X7151" s="109"/>
      <c r="Y7151" s="144" t="s">
        <v>43</v>
      </c>
    </row>
    <row r="7152" spans="2:25">
      <c r="B7152" s="75" t="s">
        <v>4376</v>
      </c>
      <c r="C7152" s="76">
        <v>1000434921</v>
      </c>
      <c r="D7152" s="75" t="s">
        <v>95</v>
      </c>
      <c r="E7152" s="75" t="s">
        <v>148</v>
      </c>
      <c r="F7152" s="75" t="s">
        <v>153</v>
      </c>
      <c r="G7152" s="75" t="s">
        <v>4377</v>
      </c>
      <c r="H7152" s="75" t="s">
        <v>334</v>
      </c>
      <c r="I7152" s="75" t="s">
        <v>155</v>
      </c>
      <c r="J7152" s="75" t="s">
        <v>4378</v>
      </c>
      <c r="K7152" s="75" t="s">
        <v>339</v>
      </c>
      <c r="L7152" s="75" t="s">
        <v>321</v>
      </c>
      <c r="M7152" s="75" t="s">
        <v>313</v>
      </c>
      <c r="N7152" s="75" t="s">
        <v>327</v>
      </c>
      <c r="O7152" s="75" t="s">
        <v>306</v>
      </c>
      <c r="P7152" s="76" t="s">
        <v>306</v>
      </c>
      <c r="Q7152" s="216"/>
      <c r="R7152" s="77">
        <f t="shared" ref="R7152" si="18981">IF(COUNTA(Y7152:DP7155)=0,"01.01.1900",INDEX(Y7152:DP7152,MATCH(R7153,Y7153:DP7153,0)))</f>
        <v>45846</v>
      </c>
      <c r="S7152" s="78">
        <f t="shared" ref="S7152" si="18982">IF(COUNTA(Y7152:DP7155)=0,"01.01.1900",MAX(Y7152:DP7152))</f>
        <v>45846</v>
      </c>
      <c r="T7152" s="79"/>
      <c r="U7152" s="80" t="str">
        <f t="array" ref="U7152">IF(COUNTA(Y7152:DP7155)=0,"01.01.1900",IF(ISERROR(HLOOKUP(U7155,Y7155:DP7155,1,FALSE)),"01.01.1900",INDEX(Y7152:DP7152,MATCH(U7153&amp;U7155,Y7153:DP7153&amp;Y7155:DP7155,0))))</f>
        <v>01.01.1900</v>
      </c>
      <c r="V7152" s="81">
        <f t="shared" ref="V7152" si="18983">IF(COUNTA(Y7152:DP7155)=0,"01.01.1900",_xlfn.MAXIFS(Y7152:DP7152,Y7155:DP7155,V7155))</f>
        <v>0</v>
      </c>
      <c r="W7152" s="82"/>
      <c r="X7152" s="106"/>
      <c r="Y7152" s="141">
        <v>45846</v>
      </c>
    </row>
    <row r="7153" spans="2:25">
      <c r="B7153" s="83"/>
      <c r="C7153" s="84"/>
      <c r="D7153" s="83"/>
      <c r="E7153" s="83"/>
      <c r="F7153" s="83"/>
      <c r="G7153" s="83"/>
      <c r="H7153" s="83"/>
      <c r="I7153" s="83"/>
      <c r="J7153" s="83"/>
      <c r="K7153" s="83"/>
      <c r="L7153" s="83"/>
      <c r="M7153" s="83"/>
      <c r="N7153" s="83"/>
      <c r="O7153" s="83"/>
      <c r="P7153" s="84"/>
      <c r="Q7153" s="217"/>
      <c r="R7153" s="85">
        <f t="shared" ref="R7153" si="18984">IF(COUNTA(Y7152:DP7155)=0,0,MIN(Y7153:DP7153))</f>
        <v>0.36399999999999999</v>
      </c>
      <c r="S7153" s="86">
        <f t="shared" ref="S7153" si="18985">IF(COUNTA(Y7152:DP7155)=0,0,HLOOKUP(S7152,Y7152:DP7155,2,FALSE))</f>
        <v>0.36399999999999999</v>
      </c>
      <c r="T7153" s="87">
        <f t="shared" ref="T7153" si="18986">IF(COUNTA(Y7152:DP7155)=0,0,AVERAGE(Y7153:DP7153))</f>
        <v>0.36399999999999999</v>
      </c>
      <c r="U7153" s="88">
        <f t="shared" ref="U7153" si="18987">IF(COUNTA(Y7152:DP7155)=0,0,_xlfn.MINIFS(Y7153:DP7153,Y7155:DP7155,U7155))</f>
        <v>0</v>
      </c>
      <c r="V7153" s="89">
        <f t="array" ref="V7153">IF(COUNTA(Y7152:DP7155)=0,0,IF(ISERROR(HLOOKUP(V7155,Y7155:DP7155,1,FALSE)),0,INDEX(Y7153:DP7153,MATCH(V7152&amp;V7155,Y7152:DP7152&amp;Y7155:DP7155,0))))</f>
        <v>0</v>
      </c>
      <c r="W7153" s="90">
        <f t="array" ref="W7153">IF(COUNTA(Y7152:DP7155)=0,0,IF(ISERROR(HLOOKUP(W7155,Y7155:DP7155,1,FALSE)),0,AVERAGEIF(Y7155:DP7155,$W7155,Y7153:DP7153)))</f>
        <v>0</v>
      </c>
      <c r="X7153" s="107"/>
      <c r="Y7153" s="142">
        <v>0.36399999999999999</v>
      </c>
    </row>
    <row r="7154" spans="2:25">
      <c r="B7154" s="83"/>
      <c r="C7154" s="84"/>
      <c r="D7154" s="83"/>
      <c r="E7154" s="83"/>
      <c r="F7154" s="83"/>
      <c r="G7154" s="83"/>
      <c r="H7154" s="83"/>
      <c r="I7154" s="83"/>
      <c r="J7154" s="83"/>
      <c r="K7154" s="83"/>
      <c r="L7154" s="83"/>
      <c r="M7154" s="83"/>
      <c r="N7154" s="83"/>
      <c r="O7154" s="83"/>
      <c r="P7154" s="84"/>
      <c r="Q7154" s="217"/>
      <c r="R7154" s="91">
        <f t="shared" ref="R7154" si="18988">IF(COUNTA(Y7152:DP7155)=0,0,HLOOKUP(R7153,Y7153:DP7155,2,FALSE))</f>
        <v>1</v>
      </c>
      <c r="S7154" s="92">
        <f t="shared" ref="S7154" si="18989">IF(COUNTA(Y7152:DP7155)=0,0,HLOOKUP(S7152,Y7152:DP7155,3,FALSE))</f>
        <v>1</v>
      </c>
      <c r="T7154" s="93"/>
      <c r="U7154" s="94">
        <f t="array" ref="U7154">IF(COUNTA(Y7152:DP7155)=0,0,IF(ISERROR(HLOOKUP(U7155,Y7155:DP7155,1,FALSE)),0,INDEX(Y7154:DP7154,MATCH(U7153&amp;U7155,Y7153:DP7153&amp;Y7155:DP7155,0))))</f>
        <v>0</v>
      </c>
      <c r="V7154" s="94">
        <f t="array" ref="V7154">IF(COUNTA(Y7152:DP7155)=0,0,IF(ISERROR(HLOOKUP(V7155,Y7155:DP7155,1,FALSE)),0,INDEX(Y7154:DP7154,MATCH(V7153&amp;V7155,Y7153:DP7153&amp;Y7155:DP7155,0))))</f>
        <v>0</v>
      </c>
      <c r="W7154" s="95"/>
      <c r="X7154" s="108"/>
      <c r="Y7154" s="143">
        <v>1</v>
      </c>
    </row>
    <row r="7155" spans="2:25" ht="13.9" thickBot="1">
      <c r="B7155" s="96"/>
      <c r="C7155" s="97"/>
      <c r="D7155" s="96"/>
      <c r="E7155" s="96"/>
      <c r="F7155" s="96"/>
      <c r="G7155" s="96"/>
      <c r="H7155" s="96"/>
      <c r="I7155" s="96"/>
      <c r="J7155" s="96"/>
      <c r="K7155" s="96"/>
      <c r="L7155" s="96"/>
      <c r="M7155" s="96"/>
      <c r="N7155" s="96"/>
      <c r="O7155" s="96"/>
      <c r="P7155" s="97"/>
      <c r="Q7155" s="218"/>
      <c r="R7155" s="98" t="str">
        <f t="shared" ref="R7155" si="18990">IF(COUNTA(Y7152:DP7155)=0,"none",HLOOKUP(R7153,Y7153:DP7155,3,FALSE))</f>
        <v>www (-30%)</v>
      </c>
      <c r="S7155" s="99" t="str">
        <f t="shared" ref="S7155" si="18991">IF(COUNTA(Y7152:DP7155)=0,"none",HLOOKUP(S7152,Y7152:DP7155,4,FALSE))</f>
        <v>www (-30%)</v>
      </c>
      <c r="T7155" s="100"/>
      <c r="U7155" s="100">
        <f t="array" ref="U7155">IF(COUNTA(Y7152:DP7155)=0,"none",IF($U$2="WAHR",$W$3,Abfrage!$F$4))</f>
        <v>0</v>
      </c>
      <c r="V7155" s="100">
        <f t="array" ref="V7155">IF(COUNTA(Y7152:DP7155)=0,"none",IF($U$2="WAHR",$W$3,Abfrage!$F$4))</f>
        <v>0</v>
      </c>
      <c r="W7155" s="100">
        <f t="array" ref="W7155">IF(COUNTA(Y7152:DP7155)=0,"none",IF($U$2="WAHR",$W$3,Abfrage!$F$4))</f>
        <v>0</v>
      </c>
      <c r="X7155" s="109"/>
      <c r="Y7155" s="144" t="s">
        <v>43</v>
      </c>
    </row>
    <row r="7156" spans="2:25">
      <c r="B7156" s="75" t="s">
        <v>4379</v>
      </c>
      <c r="C7156" s="76">
        <v>1000434922</v>
      </c>
      <c r="D7156" s="75" t="s">
        <v>95</v>
      </c>
      <c r="E7156" s="75" t="s">
        <v>148</v>
      </c>
      <c r="F7156" s="75" t="s">
        <v>4287</v>
      </c>
      <c r="G7156" s="75" t="s">
        <v>4380</v>
      </c>
      <c r="H7156" s="75" t="e">
        <v>#N/A</v>
      </c>
      <c r="I7156" s="75" t="s">
        <v>155</v>
      </c>
      <c r="J7156" s="75" t="s">
        <v>4381</v>
      </c>
      <c r="K7156" s="75" t="s">
        <v>900</v>
      </c>
      <c r="L7156" s="75" t="s">
        <v>628</v>
      </c>
      <c r="M7156" s="75" t="s">
        <v>313</v>
      </c>
      <c r="N7156" s="75" t="s">
        <v>327</v>
      </c>
      <c r="O7156" s="75" t="s">
        <v>306</v>
      </c>
      <c r="P7156" s="76" t="s">
        <v>306</v>
      </c>
      <c r="Q7156" s="216"/>
      <c r="R7156" s="77" t="str">
        <f t="shared" ref="R7156" si="18992">IF(COUNTA(Y7156:DP7159)=0,"01.01.1900",INDEX(Y7156:DP7156,MATCH(R7157,Y7157:DP7157,0)))</f>
        <v>01.01.1900</v>
      </c>
      <c r="S7156" s="78" t="str">
        <f t="shared" ref="S7156" si="18993">IF(COUNTA(Y7156:DP7159)=0,"01.01.1900",MAX(Y7156:DP7156))</f>
        <v>01.01.1900</v>
      </c>
      <c r="T7156" s="79"/>
      <c r="U7156" s="80" t="str">
        <f t="array" ref="U7156">IF(COUNTA(Y7156:DP7159)=0,"01.01.1900",IF(ISERROR(HLOOKUP(U7159,Y7159:DP7159,1,FALSE)),"01.01.1900",INDEX(Y7156:DP7156,MATCH(U7157&amp;U7159,Y7157:DP7157&amp;Y7159:DP7159,0))))</f>
        <v>01.01.1900</v>
      </c>
      <c r="V7156" s="81" t="str">
        <f t="shared" ref="V7156" si="18994">IF(COUNTA(Y7156:DP7159)=0,"01.01.1900",_xlfn.MAXIFS(Y7156:DP7156,Y7159:DP7159,V7159))</f>
        <v>01.01.1900</v>
      </c>
      <c r="W7156" s="82"/>
      <c r="X7156" s="106"/>
    </row>
    <row r="7157" spans="2:25">
      <c r="B7157" s="83"/>
      <c r="C7157" s="84"/>
      <c r="D7157" s="83"/>
      <c r="E7157" s="83"/>
      <c r="F7157" s="83"/>
      <c r="G7157" s="83"/>
      <c r="H7157" s="83"/>
      <c r="I7157" s="83"/>
      <c r="J7157" s="83"/>
      <c r="K7157" s="83"/>
      <c r="L7157" s="83"/>
      <c r="M7157" s="83"/>
      <c r="N7157" s="83"/>
      <c r="O7157" s="83"/>
      <c r="P7157" s="84"/>
      <c r="Q7157" s="217"/>
      <c r="R7157" s="85">
        <f t="shared" ref="R7157" si="18995">IF(COUNTA(Y7156:DP7159)=0,0,MIN(Y7157:DP7157))</f>
        <v>0</v>
      </c>
      <c r="S7157" s="86">
        <f t="shared" ref="S7157" si="18996">IF(COUNTA(Y7156:DP7159)=0,0,HLOOKUP(S7156,Y7156:DP7159,2,FALSE))</f>
        <v>0</v>
      </c>
      <c r="T7157" s="87">
        <f t="shared" ref="T7157" si="18997">IF(COUNTA(Y7156:DP7159)=0,0,AVERAGE(Y7157:DP7157))</f>
        <v>0</v>
      </c>
      <c r="U7157" s="88">
        <f t="shared" ref="U7157" si="18998">IF(COUNTA(Y7156:DP7159)=0,0,_xlfn.MINIFS(Y7157:DP7157,Y7159:DP7159,U7159))</f>
        <v>0</v>
      </c>
      <c r="V7157" s="89">
        <f t="array" ref="V7157">IF(COUNTA(Y7156:DP7159)=0,0,IF(ISERROR(HLOOKUP(V7159,Y7159:DP7159,1,FALSE)),0,INDEX(Y7157:DP7157,MATCH(V7156&amp;V7159,Y7156:DP7156&amp;Y7159:DP7159,0))))</f>
        <v>0</v>
      </c>
      <c r="W7157" s="90">
        <f t="array" ref="W7157">IF(COUNTA(Y7156:DP7159)=0,0,IF(ISERROR(HLOOKUP(W7159,Y7159:DP7159,1,FALSE)),0,AVERAGEIF(Y7159:DP7159,$W7159,Y7157:DP7157)))</f>
        <v>0</v>
      </c>
      <c r="X7157" s="107"/>
    </row>
    <row r="7158" spans="2:25">
      <c r="B7158" s="83"/>
      <c r="C7158" s="84"/>
      <c r="D7158" s="83"/>
      <c r="E7158" s="83"/>
      <c r="F7158" s="83"/>
      <c r="G7158" s="83"/>
      <c r="H7158" s="83"/>
      <c r="I7158" s="83"/>
      <c r="J7158" s="83"/>
      <c r="K7158" s="83"/>
      <c r="L7158" s="83"/>
      <c r="M7158" s="83"/>
      <c r="N7158" s="83"/>
      <c r="O7158" s="83"/>
      <c r="P7158" s="84"/>
      <c r="Q7158" s="217"/>
      <c r="R7158" s="91">
        <f t="shared" ref="R7158" si="18999">IF(COUNTA(Y7156:DP7159)=0,0,HLOOKUP(R7157,Y7157:DP7159,2,FALSE))</f>
        <v>0</v>
      </c>
      <c r="S7158" s="92">
        <f t="shared" ref="S7158" si="19000">IF(COUNTA(Y7156:DP7159)=0,0,HLOOKUP(S7156,Y7156:DP7159,3,FALSE))</f>
        <v>0</v>
      </c>
      <c r="T7158" s="93"/>
      <c r="U7158" s="94">
        <f t="array" ref="U7158">IF(COUNTA(Y7156:DP7159)=0,0,IF(ISERROR(HLOOKUP(U7159,Y7159:DP7159,1,FALSE)),0,INDEX(Y7158:DP7158,MATCH(U7157&amp;U7159,Y7157:DP7157&amp;Y7159:DP7159,0))))</f>
        <v>0</v>
      </c>
      <c r="V7158" s="94">
        <f t="array" ref="V7158">IF(COUNTA(Y7156:DP7159)=0,0,IF(ISERROR(HLOOKUP(V7159,Y7159:DP7159,1,FALSE)),0,INDEX(Y7158:DP7158,MATCH(V7157&amp;V7159,Y7157:DP7157&amp;Y7159:DP7159,0))))</f>
        <v>0</v>
      </c>
      <c r="W7158" s="95"/>
      <c r="X7158" s="108"/>
    </row>
    <row r="7159" spans="2:25" ht="13.9" thickBot="1">
      <c r="B7159" s="96"/>
      <c r="C7159" s="97"/>
      <c r="D7159" s="96"/>
      <c r="E7159" s="96"/>
      <c r="F7159" s="96"/>
      <c r="G7159" s="96"/>
      <c r="H7159" s="96"/>
      <c r="I7159" s="96"/>
      <c r="J7159" s="96"/>
      <c r="K7159" s="96"/>
      <c r="L7159" s="96"/>
      <c r="M7159" s="96"/>
      <c r="N7159" s="96"/>
      <c r="O7159" s="96"/>
      <c r="P7159" s="97"/>
      <c r="Q7159" s="218"/>
      <c r="R7159" s="98" t="str">
        <f t="shared" ref="R7159" si="19001">IF(COUNTA(Y7156:DP7159)=0,"none",HLOOKUP(R7157,Y7157:DP7159,3,FALSE))</f>
        <v>none</v>
      </c>
      <c r="S7159" s="99" t="str">
        <f t="shared" ref="S7159" si="19002">IF(COUNTA(Y7156:DP7159)=0,"none",HLOOKUP(S7156,Y7156:DP7159,4,FALSE))</f>
        <v>none</v>
      </c>
      <c r="T7159" s="100"/>
      <c r="U7159" s="100" t="str">
        <f t="array" ref="U7159">IF(COUNTA(Y7156:DP7159)=0,"none",IF($U$2="WAHR",$W$3,Abfrage!$F$4))</f>
        <v>none</v>
      </c>
      <c r="V7159" s="100" t="str">
        <f t="array" ref="V7159">IF(COUNTA(Y7156:DP7159)=0,"none",IF($U$2="WAHR",$W$3,Abfrage!$F$4))</f>
        <v>none</v>
      </c>
      <c r="W7159" s="100" t="str">
        <f t="array" ref="W7159">IF(COUNTA(Y7156:DP7159)=0,"none",IF($U$2="WAHR",$W$3,Abfrage!$F$4))</f>
        <v>none</v>
      </c>
      <c r="X7159" s="109"/>
    </row>
    <row r="7160" spans="2:25">
      <c r="B7160" s="75" t="s">
        <v>4382</v>
      </c>
      <c r="C7160" s="76">
        <v>1000434923</v>
      </c>
      <c r="D7160" s="75" t="s">
        <v>95</v>
      </c>
      <c r="E7160" s="75" t="s">
        <v>148</v>
      </c>
      <c r="F7160" s="75" t="s">
        <v>4287</v>
      </c>
      <c r="G7160" s="75" t="s">
        <v>4383</v>
      </c>
      <c r="H7160" s="75" t="e">
        <v>#N/A</v>
      </c>
      <c r="I7160" s="75" t="s">
        <v>155</v>
      </c>
      <c r="J7160" s="75" t="s">
        <v>4384</v>
      </c>
      <c r="K7160" s="75" t="s">
        <v>339</v>
      </c>
      <c r="L7160" s="75" t="s">
        <v>321</v>
      </c>
      <c r="M7160" s="75" t="s">
        <v>313</v>
      </c>
      <c r="N7160" s="75" t="s">
        <v>306</v>
      </c>
      <c r="O7160" s="75" t="s">
        <v>306</v>
      </c>
      <c r="P7160" s="76" t="s">
        <v>306</v>
      </c>
      <c r="Q7160" s="216"/>
      <c r="R7160" s="77" t="str">
        <f t="shared" ref="R7160" si="19003">IF(COUNTA(Y7160:DP7163)=0,"01.01.1900",INDEX(Y7160:DP7160,MATCH(R7161,Y7161:DP7161,0)))</f>
        <v>01.01.1900</v>
      </c>
      <c r="S7160" s="78" t="str">
        <f t="shared" ref="S7160" si="19004">IF(COUNTA(Y7160:DP7163)=0,"01.01.1900",MAX(Y7160:DP7160))</f>
        <v>01.01.1900</v>
      </c>
      <c r="T7160" s="79"/>
      <c r="U7160" s="80" t="str">
        <f t="array" ref="U7160">IF(COUNTA(Y7160:DP7163)=0,"01.01.1900",IF(ISERROR(HLOOKUP(U7163,Y7163:DP7163,1,FALSE)),"01.01.1900",INDEX(Y7160:DP7160,MATCH(U7161&amp;U7163,Y7161:DP7161&amp;Y7163:DP7163,0))))</f>
        <v>01.01.1900</v>
      </c>
      <c r="V7160" s="81" t="str">
        <f t="shared" ref="V7160" si="19005">IF(COUNTA(Y7160:DP7163)=0,"01.01.1900",_xlfn.MAXIFS(Y7160:DP7160,Y7163:DP7163,V7163))</f>
        <v>01.01.1900</v>
      </c>
      <c r="W7160" s="82"/>
      <c r="X7160" s="106"/>
    </row>
    <row r="7161" spans="2:25">
      <c r="B7161" s="83"/>
      <c r="C7161" s="84"/>
      <c r="D7161" s="83"/>
      <c r="E7161" s="83"/>
      <c r="F7161" s="83"/>
      <c r="G7161" s="83"/>
      <c r="H7161" s="83"/>
      <c r="I7161" s="83"/>
      <c r="J7161" s="83"/>
      <c r="K7161" s="83"/>
      <c r="L7161" s="83"/>
      <c r="M7161" s="83"/>
      <c r="N7161" s="83"/>
      <c r="O7161" s="83"/>
      <c r="P7161" s="84"/>
      <c r="Q7161" s="217"/>
      <c r="R7161" s="85">
        <f t="shared" ref="R7161" si="19006">IF(COUNTA(Y7160:DP7163)=0,0,MIN(Y7161:DP7161))</f>
        <v>0</v>
      </c>
      <c r="S7161" s="86">
        <f t="shared" ref="S7161" si="19007">IF(COUNTA(Y7160:DP7163)=0,0,HLOOKUP(S7160,Y7160:DP7163,2,FALSE))</f>
        <v>0</v>
      </c>
      <c r="T7161" s="87">
        <f t="shared" ref="T7161" si="19008">IF(COUNTA(Y7160:DP7163)=0,0,AVERAGE(Y7161:DP7161))</f>
        <v>0</v>
      </c>
      <c r="U7161" s="88">
        <f t="shared" ref="U7161" si="19009">IF(COUNTA(Y7160:DP7163)=0,0,_xlfn.MINIFS(Y7161:DP7161,Y7163:DP7163,U7163))</f>
        <v>0</v>
      </c>
      <c r="V7161" s="89">
        <f t="array" ref="V7161">IF(COUNTA(Y7160:DP7163)=0,0,IF(ISERROR(HLOOKUP(V7163,Y7163:DP7163,1,FALSE)),0,INDEX(Y7161:DP7161,MATCH(V7160&amp;V7163,Y7160:DP7160&amp;Y7163:DP7163,0))))</f>
        <v>0</v>
      </c>
      <c r="W7161" s="90">
        <f t="array" ref="W7161">IF(COUNTA(Y7160:DP7163)=0,0,IF(ISERROR(HLOOKUP(W7163,Y7163:DP7163,1,FALSE)),0,AVERAGEIF(Y7163:DP7163,$W7163,Y7161:DP7161)))</f>
        <v>0</v>
      </c>
      <c r="X7161" s="107"/>
    </row>
    <row r="7162" spans="2:25">
      <c r="B7162" s="83"/>
      <c r="C7162" s="84"/>
      <c r="D7162" s="83"/>
      <c r="E7162" s="83"/>
      <c r="F7162" s="83"/>
      <c r="G7162" s="83"/>
      <c r="H7162" s="83"/>
      <c r="I7162" s="83"/>
      <c r="J7162" s="83"/>
      <c r="K7162" s="83"/>
      <c r="L7162" s="83"/>
      <c r="M7162" s="83"/>
      <c r="N7162" s="83"/>
      <c r="O7162" s="83"/>
      <c r="P7162" s="84"/>
      <c r="Q7162" s="217"/>
      <c r="R7162" s="91">
        <f t="shared" ref="R7162" si="19010">IF(COUNTA(Y7160:DP7163)=0,0,HLOOKUP(R7161,Y7161:DP7163,2,FALSE))</f>
        <v>0</v>
      </c>
      <c r="S7162" s="92">
        <f t="shared" ref="S7162" si="19011">IF(COUNTA(Y7160:DP7163)=0,0,HLOOKUP(S7160,Y7160:DP7163,3,FALSE))</f>
        <v>0</v>
      </c>
      <c r="T7162" s="93"/>
      <c r="U7162" s="94">
        <f t="array" ref="U7162">IF(COUNTA(Y7160:DP7163)=0,0,IF(ISERROR(HLOOKUP(U7163,Y7163:DP7163,1,FALSE)),0,INDEX(Y7162:DP7162,MATCH(U7161&amp;U7163,Y7161:DP7161&amp;Y7163:DP7163,0))))</f>
        <v>0</v>
      </c>
      <c r="V7162" s="94">
        <f t="array" ref="V7162">IF(COUNTA(Y7160:DP7163)=0,0,IF(ISERROR(HLOOKUP(V7163,Y7163:DP7163,1,FALSE)),0,INDEX(Y7162:DP7162,MATCH(V7161&amp;V7163,Y7161:DP7161&amp;Y7163:DP7163,0))))</f>
        <v>0</v>
      </c>
      <c r="W7162" s="95"/>
      <c r="X7162" s="108"/>
    </row>
    <row r="7163" spans="2:25" ht="13.9" thickBot="1">
      <c r="B7163" s="96"/>
      <c r="C7163" s="97"/>
      <c r="D7163" s="96"/>
      <c r="E7163" s="96"/>
      <c r="F7163" s="96"/>
      <c r="G7163" s="96"/>
      <c r="H7163" s="96"/>
      <c r="I7163" s="96"/>
      <c r="J7163" s="96"/>
      <c r="K7163" s="96"/>
      <c r="L7163" s="96"/>
      <c r="M7163" s="96"/>
      <c r="N7163" s="96"/>
      <c r="O7163" s="96"/>
      <c r="P7163" s="97"/>
      <c r="Q7163" s="218"/>
      <c r="R7163" s="98" t="str">
        <f t="shared" ref="R7163" si="19012">IF(COUNTA(Y7160:DP7163)=0,"none",HLOOKUP(R7161,Y7161:DP7163,3,FALSE))</f>
        <v>none</v>
      </c>
      <c r="S7163" s="99" t="str">
        <f t="shared" ref="S7163" si="19013">IF(COUNTA(Y7160:DP7163)=0,"none",HLOOKUP(S7160,Y7160:DP7163,4,FALSE))</f>
        <v>none</v>
      </c>
      <c r="T7163" s="100"/>
      <c r="U7163" s="100" t="str">
        <f t="array" ref="U7163">IF(COUNTA(Y7160:DP7163)=0,"none",IF($U$2="WAHR",$W$3,Abfrage!$F$4))</f>
        <v>none</v>
      </c>
      <c r="V7163" s="100" t="str">
        <f t="array" ref="V7163">IF(COUNTA(Y7160:DP7163)=0,"none",IF($U$2="WAHR",$W$3,Abfrage!$F$4))</f>
        <v>none</v>
      </c>
      <c r="W7163" s="100" t="str">
        <f t="array" ref="W7163">IF(COUNTA(Y7160:DP7163)=0,"none",IF($U$2="WAHR",$W$3,Abfrage!$F$4))</f>
        <v>none</v>
      </c>
      <c r="X7163" s="109"/>
    </row>
    <row r="7164" spans="2:25">
      <c r="B7164" s="75" t="s">
        <v>4385</v>
      </c>
      <c r="C7164" s="76">
        <v>1000434924</v>
      </c>
      <c r="D7164" s="75" t="s">
        <v>95</v>
      </c>
      <c r="E7164" s="75" t="s">
        <v>148</v>
      </c>
      <c r="F7164" s="75" t="s">
        <v>2271</v>
      </c>
      <c r="G7164" s="75" t="s">
        <v>4386</v>
      </c>
      <c r="H7164" s="75" t="e">
        <v>#N/A</v>
      </c>
      <c r="I7164" s="75" t="s">
        <v>155</v>
      </c>
      <c r="J7164" s="75" t="s">
        <v>4387</v>
      </c>
      <c r="K7164" s="75" t="s">
        <v>1135</v>
      </c>
      <c r="L7164" s="75" t="s">
        <v>1135</v>
      </c>
      <c r="M7164" s="75" t="s">
        <v>313</v>
      </c>
      <c r="N7164" s="75" t="s">
        <v>327</v>
      </c>
      <c r="O7164" s="75" t="s">
        <v>306</v>
      </c>
      <c r="P7164" s="76" t="s">
        <v>306</v>
      </c>
      <c r="Q7164" s="216"/>
      <c r="R7164" s="77" t="str">
        <f t="shared" ref="R7164" si="19014">IF(COUNTA(Y7164:DP7167)=0,"01.01.1900",INDEX(Y7164:DP7164,MATCH(R7165,Y7165:DP7165,0)))</f>
        <v>01.01.1900</v>
      </c>
      <c r="S7164" s="78" t="str">
        <f t="shared" ref="S7164" si="19015">IF(COUNTA(Y7164:DP7167)=0,"01.01.1900",MAX(Y7164:DP7164))</f>
        <v>01.01.1900</v>
      </c>
      <c r="T7164" s="79"/>
      <c r="U7164" s="80" t="str">
        <f t="array" ref="U7164">IF(COUNTA(Y7164:DP7167)=0,"01.01.1900",IF(ISERROR(HLOOKUP(U7167,Y7167:DP7167,1,FALSE)),"01.01.1900",INDEX(Y7164:DP7164,MATCH(U7165&amp;U7167,Y7165:DP7165&amp;Y7167:DP7167,0))))</f>
        <v>01.01.1900</v>
      </c>
      <c r="V7164" s="81" t="str">
        <f t="shared" ref="V7164" si="19016">IF(COUNTA(Y7164:DP7167)=0,"01.01.1900",_xlfn.MAXIFS(Y7164:DP7164,Y7167:DP7167,V7167))</f>
        <v>01.01.1900</v>
      </c>
      <c r="W7164" s="82"/>
      <c r="X7164" s="106"/>
    </row>
    <row r="7165" spans="2:25">
      <c r="B7165" s="83"/>
      <c r="C7165" s="84"/>
      <c r="D7165" s="83"/>
      <c r="E7165" s="83"/>
      <c r="F7165" s="83"/>
      <c r="G7165" s="83"/>
      <c r="H7165" s="83"/>
      <c r="I7165" s="83"/>
      <c r="J7165" s="83"/>
      <c r="K7165" s="83"/>
      <c r="L7165" s="83"/>
      <c r="M7165" s="83"/>
      <c r="N7165" s="83"/>
      <c r="O7165" s="83"/>
      <c r="P7165" s="84"/>
      <c r="Q7165" s="217"/>
      <c r="R7165" s="85">
        <f t="shared" ref="R7165" si="19017">IF(COUNTA(Y7164:DP7167)=0,0,MIN(Y7165:DP7165))</f>
        <v>0</v>
      </c>
      <c r="S7165" s="86">
        <f t="shared" ref="S7165" si="19018">IF(COUNTA(Y7164:DP7167)=0,0,HLOOKUP(S7164,Y7164:DP7167,2,FALSE))</f>
        <v>0</v>
      </c>
      <c r="T7165" s="87">
        <f t="shared" ref="T7165" si="19019">IF(COUNTA(Y7164:DP7167)=0,0,AVERAGE(Y7165:DP7165))</f>
        <v>0</v>
      </c>
      <c r="U7165" s="88">
        <f t="shared" ref="U7165" si="19020">IF(COUNTA(Y7164:DP7167)=0,0,_xlfn.MINIFS(Y7165:DP7165,Y7167:DP7167,U7167))</f>
        <v>0</v>
      </c>
      <c r="V7165" s="89">
        <f t="array" ref="V7165">IF(COUNTA(Y7164:DP7167)=0,0,IF(ISERROR(HLOOKUP(V7167,Y7167:DP7167,1,FALSE)),0,INDEX(Y7165:DP7165,MATCH(V7164&amp;V7167,Y7164:DP7164&amp;Y7167:DP7167,0))))</f>
        <v>0</v>
      </c>
      <c r="W7165" s="90">
        <f t="array" ref="W7165">IF(COUNTA(Y7164:DP7167)=0,0,IF(ISERROR(HLOOKUP(W7167,Y7167:DP7167,1,FALSE)),0,AVERAGEIF(Y7167:DP7167,$W7167,Y7165:DP7165)))</f>
        <v>0</v>
      </c>
      <c r="X7165" s="107"/>
    </row>
    <row r="7166" spans="2:25">
      <c r="B7166" s="83"/>
      <c r="C7166" s="84"/>
      <c r="D7166" s="83"/>
      <c r="E7166" s="83"/>
      <c r="F7166" s="83"/>
      <c r="G7166" s="83"/>
      <c r="H7166" s="83"/>
      <c r="I7166" s="83"/>
      <c r="J7166" s="83"/>
      <c r="K7166" s="83"/>
      <c r="L7166" s="83"/>
      <c r="M7166" s="83"/>
      <c r="N7166" s="83"/>
      <c r="O7166" s="83"/>
      <c r="P7166" s="84"/>
      <c r="Q7166" s="217"/>
      <c r="R7166" s="91">
        <f t="shared" ref="R7166" si="19021">IF(COUNTA(Y7164:DP7167)=0,0,HLOOKUP(R7165,Y7165:DP7167,2,FALSE))</f>
        <v>0</v>
      </c>
      <c r="S7166" s="92">
        <f t="shared" ref="S7166" si="19022">IF(COUNTA(Y7164:DP7167)=0,0,HLOOKUP(S7164,Y7164:DP7167,3,FALSE))</f>
        <v>0</v>
      </c>
      <c r="T7166" s="93"/>
      <c r="U7166" s="94">
        <f t="array" ref="U7166">IF(COUNTA(Y7164:DP7167)=0,0,IF(ISERROR(HLOOKUP(U7167,Y7167:DP7167,1,FALSE)),0,INDEX(Y7166:DP7166,MATCH(U7165&amp;U7167,Y7165:DP7165&amp;Y7167:DP7167,0))))</f>
        <v>0</v>
      </c>
      <c r="V7166" s="94">
        <f t="array" ref="V7166">IF(COUNTA(Y7164:DP7167)=0,0,IF(ISERROR(HLOOKUP(V7167,Y7167:DP7167,1,FALSE)),0,INDEX(Y7166:DP7166,MATCH(V7165&amp;V7167,Y7165:DP7165&amp;Y7167:DP7167,0))))</f>
        <v>0</v>
      </c>
      <c r="W7166" s="95"/>
      <c r="X7166" s="108"/>
    </row>
    <row r="7167" spans="2:25" ht="13.9" thickBot="1">
      <c r="B7167" s="96"/>
      <c r="C7167" s="97"/>
      <c r="D7167" s="96"/>
      <c r="E7167" s="96"/>
      <c r="F7167" s="96"/>
      <c r="G7167" s="96"/>
      <c r="H7167" s="96"/>
      <c r="I7167" s="96"/>
      <c r="J7167" s="96"/>
      <c r="K7167" s="96"/>
      <c r="L7167" s="96"/>
      <c r="M7167" s="96"/>
      <c r="N7167" s="96"/>
      <c r="O7167" s="96"/>
      <c r="P7167" s="97"/>
      <c r="Q7167" s="218"/>
      <c r="R7167" s="98" t="str">
        <f t="shared" ref="R7167" si="19023">IF(COUNTA(Y7164:DP7167)=0,"none",HLOOKUP(R7165,Y7165:DP7167,3,FALSE))</f>
        <v>none</v>
      </c>
      <c r="S7167" s="99" t="str">
        <f t="shared" ref="S7167" si="19024">IF(COUNTA(Y7164:DP7167)=0,"none",HLOOKUP(S7164,Y7164:DP7167,4,FALSE))</f>
        <v>none</v>
      </c>
      <c r="T7167" s="100"/>
      <c r="U7167" s="100" t="str">
        <f t="array" ref="U7167">IF(COUNTA(Y7164:DP7167)=0,"none",IF($U$2="WAHR",$W$3,Abfrage!$F$4))</f>
        <v>none</v>
      </c>
      <c r="V7167" s="100" t="str">
        <f t="array" ref="V7167">IF(COUNTA(Y7164:DP7167)=0,"none",IF($U$2="WAHR",$W$3,Abfrage!$F$4))</f>
        <v>none</v>
      </c>
      <c r="W7167" s="100" t="str">
        <f t="array" ref="W7167">IF(COUNTA(Y7164:DP7167)=0,"none",IF($U$2="WAHR",$W$3,Abfrage!$F$4))</f>
        <v>none</v>
      </c>
      <c r="X7167" s="109"/>
    </row>
    <row r="7168" spans="2:25">
      <c r="B7168" s="75" t="s">
        <v>4388</v>
      </c>
      <c r="C7168" s="76">
        <v>1000434925</v>
      </c>
      <c r="D7168" s="75" t="s">
        <v>95</v>
      </c>
      <c r="E7168" s="75" t="s">
        <v>148</v>
      </c>
      <c r="F7168" s="75" t="s">
        <v>2271</v>
      </c>
      <c r="G7168" s="75" t="s">
        <v>4389</v>
      </c>
      <c r="H7168" s="75" t="e">
        <v>#N/A</v>
      </c>
      <c r="I7168" s="75" t="s">
        <v>155</v>
      </c>
      <c r="J7168" s="75" t="s">
        <v>4390</v>
      </c>
      <c r="K7168" s="75" t="s">
        <v>900</v>
      </c>
      <c r="L7168" s="75" t="s">
        <v>809</v>
      </c>
      <c r="M7168" s="75" t="s">
        <v>313</v>
      </c>
      <c r="N7168" s="75" t="s">
        <v>339</v>
      </c>
      <c r="O7168" s="75" t="s">
        <v>306</v>
      </c>
      <c r="P7168" s="76" t="s">
        <v>306</v>
      </c>
      <c r="Q7168" s="216"/>
      <c r="R7168" s="77" t="str">
        <f t="shared" ref="R7168" si="19025">IF(COUNTA(Y7168:DP7171)=0,"01.01.1900",INDEX(Y7168:DP7168,MATCH(R7169,Y7169:DP7169,0)))</f>
        <v>01.01.1900</v>
      </c>
      <c r="S7168" s="78" t="str">
        <f t="shared" ref="S7168" si="19026">IF(COUNTA(Y7168:DP7171)=0,"01.01.1900",MAX(Y7168:DP7168))</f>
        <v>01.01.1900</v>
      </c>
      <c r="T7168" s="79"/>
      <c r="U7168" s="80" t="str">
        <f t="array" ref="U7168">IF(COUNTA(Y7168:DP7171)=0,"01.01.1900",IF(ISERROR(HLOOKUP(U7171,Y7171:DP7171,1,FALSE)),"01.01.1900",INDEX(Y7168:DP7168,MATCH(U7169&amp;U7171,Y7169:DP7169&amp;Y7171:DP7171,0))))</f>
        <v>01.01.1900</v>
      </c>
      <c r="V7168" s="81" t="str">
        <f t="shared" ref="V7168" si="19027">IF(COUNTA(Y7168:DP7171)=0,"01.01.1900",_xlfn.MAXIFS(Y7168:DP7168,Y7171:DP7171,V7171))</f>
        <v>01.01.1900</v>
      </c>
      <c r="W7168" s="82"/>
      <c r="X7168" s="106"/>
    </row>
    <row r="7169" spans="2:24">
      <c r="B7169" s="83"/>
      <c r="C7169" s="84"/>
      <c r="D7169" s="83"/>
      <c r="E7169" s="83"/>
      <c r="F7169" s="83"/>
      <c r="G7169" s="83"/>
      <c r="H7169" s="83"/>
      <c r="I7169" s="83"/>
      <c r="J7169" s="83"/>
      <c r="K7169" s="83"/>
      <c r="L7169" s="83"/>
      <c r="M7169" s="83"/>
      <c r="N7169" s="83"/>
      <c r="O7169" s="83"/>
      <c r="P7169" s="84"/>
      <c r="Q7169" s="217"/>
      <c r="R7169" s="85">
        <f t="shared" ref="R7169" si="19028">IF(COUNTA(Y7168:DP7171)=0,0,MIN(Y7169:DP7169))</f>
        <v>0</v>
      </c>
      <c r="S7169" s="86">
        <f t="shared" ref="S7169" si="19029">IF(COUNTA(Y7168:DP7171)=0,0,HLOOKUP(S7168,Y7168:DP7171,2,FALSE))</f>
        <v>0</v>
      </c>
      <c r="T7169" s="87">
        <f t="shared" ref="T7169" si="19030">IF(COUNTA(Y7168:DP7171)=0,0,AVERAGE(Y7169:DP7169))</f>
        <v>0</v>
      </c>
      <c r="U7169" s="88">
        <f t="shared" ref="U7169" si="19031">IF(COUNTA(Y7168:DP7171)=0,0,_xlfn.MINIFS(Y7169:DP7169,Y7171:DP7171,U7171))</f>
        <v>0</v>
      </c>
      <c r="V7169" s="89">
        <f t="array" ref="V7169">IF(COUNTA(Y7168:DP7171)=0,0,IF(ISERROR(HLOOKUP(V7171,Y7171:DP7171,1,FALSE)),0,INDEX(Y7169:DP7169,MATCH(V7168&amp;V7171,Y7168:DP7168&amp;Y7171:DP7171,0))))</f>
        <v>0</v>
      </c>
      <c r="W7169" s="90">
        <f t="array" ref="W7169">IF(COUNTA(Y7168:DP7171)=0,0,IF(ISERROR(HLOOKUP(W7171,Y7171:DP7171,1,FALSE)),0,AVERAGEIF(Y7171:DP7171,$W7171,Y7169:DP7169)))</f>
        <v>0</v>
      </c>
      <c r="X7169" s="107"/>
    </row>
    <row r="7170" spans="2:24">
      <c r="B7170" s="83"/>
      <c r="C7170" s="84"/>
      <c r="D7170" s="83"/>
      <c r="E7170" s="83"/>
      <c r="F7170" s="83"/>
      <c r="G7170" s="83"/>
      <c r="H7170" s="83"/>
      <c r="I7170" s="83"/>
      <c r="J7170" s="83"/>
      <c r="K7170" s="83"/>
      <c r="L7170" s="83"/>
      <c r="M7170" s="83"/>
      <c r="N7170" s="83"/>
      <c r="O7170" s="83"/>
      <c r="P7170" s="84"/>
      <c r="Q7170" s="217"/>
      <c r="R7170" s="91">
        <f t="shared" ref="R7170" si="19032">IF(COUNTA(Y7168:DP7171)=0,0,HLOOKUP(R7169,Y7169:DP7171,2,FALSE))</f>
        <v>0</v>
      </c>
      <c r="S7170" s="92">
        <f t="shared" ref="S7170" si="19033">IF(COUNTA(Y7168:DP7171)=0,0,HLOOKUP(S7168,Y7168:DP7171,3,FALSE))</f>
        <v>0</v>
      </c>
      <c r="T7170" s="93"/>
      <c r="U7170" s="94">
        <f t="array" ref="U7170">IF(COUNTA(Y7168:DP7171)=0,0,IF(ISERROR(HLOOKUP(U7171,Y7171:DP7171,1,FALSE)),0,INDEX(Y7170:DP7170,MATCH(U7169&amp;U7171,Y7169:DP7169&amp;Y7171:DP7171,0))))</f>
        <v>0</v>
      </c>
      <c r="V7170" s="94">
        <f t="array" ref="V7170">IF(COUNTA(Y7168:DP7171)=0,0,IF(ISERROR(HLOOKUP(V7171,Y7171:DP7171,1,FALSE)),0,INDEX(Y7170:DP7170,MATCH(V7169&amp;V7171,Y7169:DP7169&amp;Y7171:DP7171,0))))</f>
        <v>0</v>
      </c>
      <c r="W7170" s="95"/>
      <c r="X7170" s="108"/>
    </row>
    <row r="7171" spans="2:24" ht="13.9" thickBot="1">
      <c r="B7171" s="96"/>
      <c r="C7171" s="97"/>
      <c r="D7171" s="96"/>
      <c r="E7171" s="96"/>
      <c r="F7171" s="96"/>
      <c r="G7171" s="96"/>
      <c r="H7171" s="96"/>
      <c r="I7171" s="96"/>
      <c r="J7171" s="96"/>
      <c r="K7171" s="96"/>
      <c r="L7171" s="96"/>
      <c r="M7171" s="96"/>
      <c r="N7171" s="96"/>
      <c r="O7171" s="96"/>
      <c r="P7171" s="97"/>
      <c r="Q7171" s="218"/>
      <c r="R7171" s="98" t="str">
        <f t="shared" ref="R7171" si="19034">IF(COUNTA(Y7168:DP7171)=0,"none",HLOOKUP(R7169,Y7169:DP7171,3,FALSE))</f>
        <v>none</v>
      </c>
      <c r="S7171" s="99" t="str">
        <f t="shared" ref="S7171" si="19035">IF(COUNTA(Y7168:DP7171)=0,"none",HLOOKUP(S7168,Y7168:DP7171,4,FALSE))</f>
        <v>none</v>
      </c>
      <c r="T7171" s="100"/>
      <c r="U7171" s="100" t="str">
        <f t="array" ref="U7171">IF(COUNTA(Y7168:DP7171)=0,"none",IF($U$2="WAHR",$W$3,Abfrage!$F$4))</f>
        <v>none</v>
      </c>
      <c r="V7171" s="100" t="str">
        <f t="array" ref="V7171">IF(COUNTA(Y7168:DP7171)=0,"none",IF($U$2="WAHR",$W$3,Abfrage!$F$4))</f>
        <v>none</v>
      </c>
      <c r="W7171" s="100" t="str">
        <f t="array" ref="W7171">IF(COUNTA(Y7168:DP7171)=0,"none",IF($U$2="WAHR",$W$3,Abfrage!$F$4))</f>
        <v>none</v>
      </c>
      <c r="X7171" s="109"/>
    </row>
    <row r="7172" spans="2:24">
      <c r="B7172" s="75" t="s">
        <v>4391</v>
      </c>
      <c r="C7172" s="76">
        <v>1000434926</v>
      </c>
      <c r="D7172" s="75" t="s">
        <v>95</v>
      </c>
      <c r="E7172" s="75" t="s">
        <v>148</v>
      </c>
      <c r="F7172" s="75" t="s">
        <v>2271</v>
      </c>
      <c r="G7172" s="75" t="s">
        <v>4392</v>
      </c>
      <c r="H7172" s="75" t="e">
        <v>#N/A</v>
      </c>
      <c r="I7172" s="75" t="s">
        <v>155</v>
      </c>
      <c r="J7172" s="75" t="s">
        <v>4393</v>
      </c>
      <c r="K7172" s="75" t="s">
        <v>628</v>
      </c>
      <c r="L7172" s="75" t="s">
        <v>628</v>
      </c>
      <c r="M7172" s="75" t="s">
        <v>313</v>
      </c>
      <c r="N7172" s="75" t="s">
        <v>327</v>
      </c>
      <c r="O7172" s="75" t="s">
        <v>306</v>
      </c>
      <c r="P7172" s="76" t="s">
        <v>306</v>
      </c>
      <c r="Q7172" s="216"/>
      <c r="R7172" s="77" t="str">
        <f t="shared" ref="R7172" si="19036">IF(COUNTA(Y7172:DP7175)=0,"01.01.1900",INDEX(Y7172:DP7172,MATCH(R7173,Y7173:DP7173,0)))</f>
        <v>01.01.1900</v>
      </c>
      <c r="S7172" s="78" t="str">
        <f t="shared" ref="S7172" si="19037">IF(COUNTA(Y7172:DP7175)=0,"01.01.1900",MAX(Y7172:DP7172))</f>
        <v>01.01.1900</v>
      </c>
      <c r="T7172" s="79"/>
      <c r="U7172" s="80" t="str">
        <f t="array" ref="U7172">IF(COUNTA(Y7172:DP7175)=0,"01.01.1900",IF(ISERROR(HLOOKUP(U7175,Y7175:DP7175,1,FALSE)),"01.01.1900",INDEX(Y7172:DP7172,MATCH(U7173&amp;U7175,Y7173:DP7173&amp;Y7175:DP7175,0))))</f>
        <v>01.01.1900</v>
      </c>
      <c r="V7172" s="81" t="str">
        <f t="shared" ref="V7172" si="19038">IF(COUNTA(Y7172:DP7175)=0,"01.01.1900",_xlfn.MAXIFS(Y7172:DP7172,Y7175:DP7175,V7175))</f>
        <v>01.01.1900</v>
      </c>
      <c r="W7172" s="82"/>
      <c r="X7172" s="106"/>
    </row>
    <row r="7173" spans="2:24">
      <c r="B7173" s="83"/>
      <c r="C7173" s="84"/>
      <c r="D7173" s="83"/>
      <c r="E7173" s="83"/>
      <c r="F7173" s="83"/>
      <c r="G7173" s="83"/>
      <c r="H7173" s="83"/>
      <c r="I7173" s="83"/>
      <c r="J7173" s="83"/>
      <c r="K7173" s="83"/>
      <c r="L7173" s="83"/>
      <c r="M7173" s="83"/>
      <c r="N7173" s="83"/>
      <c r="O7173" s="83"/>
      <c r="P7173" s="84"/>
      <c r="Q7173" s="217"/>
      <c r="R7173" s="85">
        <f t="shared" ref="R7173" si="19039">IF(COUNTA(Y7172:DP7175)=0,0,MIN(Y7173:DP7173))</f>
        <v>0</v>
      </c>
      <c r="S7173" s="86">
        <f t="shared" ref="S7173" si="19040">IF(COUNTA(Y7172:DP7175)=0,0,HLOOKUP(S7172,Y7172:DP7175,2,FALSE))</f>
        <v>0</v>
      </c>
      <c r="T7173" s="87">
        <f t="shared" ref="T7173" si="19041">IF(COUNTA(Y7172:DP7175)=0,0,AVERAGE(Y7173:DP7173))</f>
        <v>0</v>
      </c>
      <c r="U7173" s="88">
        <f t="shared" ref="U7173" si="19042">IF(COUNTA(Y7172:DP7175)=0,0,_xlfn.MINIFS(Y7173:DP7173,Y7175:DP7175,U7175))</f>
        <v>0</v>
      </c>
      <c r="V7173" s="89">
        <f t="array" ref="V7173">IF(COUNTA(Y7172:DP7175)=0,0,IF(ISERROR(HLOOKUP(V7175,Y7175:DP7175,1,FALSE)),0,INDEX(Y7173:DP7173,MATCH(V7172&amp;V7175,Y7172:DP7172&amp;Y7175:DP7175,0))))</f>
        <v>0</v>
      </c>
      <c r="W7173" s="90">
        <f t="array" ref="W7173">IF(COUNTA(Y7172:DP7175)=0,0,IF(ISERROR(HLOOKUP(W7175,Y7175:DP7175,1,FALSE)),0,AVERAGEIF(Y7175:DP7175,$W7175,Y7173:DP7173)))</f>
        <v>0</v>
      </c>
      <c r="X7173" s="107"/>
    </row>
    <row r="7174" spans="2:24">
      <c r="B7174" s="83"/>
      <c r="C7174" s="84"/>
      <c r="D7174" s="83"/>
      <c r="E7174" s="83"/>
      <c r="F7174" s="83"/>
      <c r="G7174" s="83"/>
      <c r="H7174" s="83"/>
      <c r="I7174" s="83"/>
      <c r="J7174" s="83"/>
      <c r="K7174" s="83"/>
      <c r="L7174" s="83"/>
      <c r="M7174" s="83"/>
      <c r="N7174" s="83"/>
      <c r="O7174" s="83"/>
      <c r="P7174" s="84"/>
      <c r="Q7174" s="217"/>
      <c r="R7174" s="91">
        <f t="shared" ref="R7174" si="19043">IF(COUNTA(Y7172:DP7175)=0,0,HLOOKUP(R7173,Y7173:DP7175,2,FALSE))</f>
        <v>0</v>
      </c>
      <c r="S7174" s="92">
        <f t="shared" ref="S7174" si="19044">IF(COUNTA(Y7172:DP7175)=0,0,HLOOKUP(S7172,Y7172:DP7175,3,FALSE))</f>
        <v>0</v>
      </c>
      <c r="T7174" s="93"/>
      <c r="U7174" s="94">
        <f t="array" ref="U7174">IF(COUNTA(Y7172:DP7175)=0,0,IF(ISERROR(HLOOKUP(U7175,Y7175:DP7175,1,FALSE)),0,INDEX(Y7174:DP7174,MATCH(U7173&amp;U7175,Y7173:DP7173&amp;Y7175:DP7175,0))))</f>
        <v>0</v>
      </c>
      <c r="V7174" s="94">
        <f t="array" ref="V7174">IF(COUNTA(Y7172:DP7175)=0,0,IF(ISERROR(HLOOKUP(V7175,Y7175:DP7175,1,FALSE)),0,INDEX(Y7174:DP7174,MATCH(V7173&amp;V7175,Y7173:DP7173&amp;Y7175:DP7175,0))))</f>
        <v>0</v>
      </c>
      <c r="W7174" s="95"/>
      <c r="X7174" s="108"/>
    </row>
    <row r="7175" spans="2:24" ht="13.9" thickBot="1">
      <c r="B7175" s="96"/>
      <c r="C7175" s="97"/>
      <c r="D7175" s="96"/>
      <c r="E7175" s="96"/>
      <c r="F7175" s="96"/>
      <c r="G7175" s="96"/>
      <c r="H7175" s="96"/>
      <c r="I7175" s="96"/>
      <c r="J7175" s="96"/>
      <c r="K7175" s="96"/>
      <c r="L7175" s="96"/>
      <c r="M7175" s="96"/>
      <c r="N7175" s="96"/>
      <c r="O7175" s="96"/>
      <c r="P7175" s="97"/>
      <c r="Q7175" s="218"/>
      <c r="R7175" s="98" t="str">
        <f t="shared" ref="R7175" si="19045">IF(COUNTA(Y7172:DP7175)=0,"none",HLOOKUP(R7173,Y7173:DP7175,3,FALSE))</f>
        <v>none</v>
      </c>
      <c r="S7175" s="99" t="str">
        <f t="shared" ref="S7175" si="19046">IF(COUNTA(Y7172:DP7175)=0,"none",HLOOKUP(S7172,Y7172:DP7175,4,FALSE))</f>
        <v>none</v>
      </c>
      <c r="T7175" s="100"/>
      <c r="U7175" s="100" t="str">
        <f t="array" ref="U7175">IF(COUNTA(Y7172:DP7175)=0,"none",IF($U$2="WAHR",$W$3,Abfrage!$F$4))</f>
        <v>none</v>
      </c>
      <c r="V7175" s="100" t="str">
        <f t="array" ref="V7175">IF(COUNTA(Y7172:DP7175)=0,"none",IF($U$2="WAHR",$W$3,Abfrage!$F$4))</f>
        <v>none</v>
      </c>
      <c r="W7175" s="100" t="str">
        <f t="array" ref="W7175">IF(COUNTA(Y7172:DP7175)=0,"none",IF($U$2="WAHR",$W$3,Abfrage!$F$4))</f>
        <v>none</v>
      </c>
      <c r="X7175" s="109"/>
    </row>
    <row r="7176" spans="2:24">
      <c r="B7176" s="75" t="s">
        <v>4394</v>
      </c>
      <c r="C7176" s="76">
        <v>1000434927</v>
      </c>
      <c r="D7176" s="75" t="s">
        <v>95</v>
      </c>
      <c r="E7176" s="75" t="s">
        <v>148</v>
      </c>
      <c r="F7176" s="75" t="s">
        <v>2271</v>
      </c>
      <c r="G7176" s="75" t="s">
        <v>4395</v>
      </c>
      <c r="H7176" s="75" t="e">
        <v>#N/A</v>
      </c>
      <c r="I7176" s="75" t="s">
        <v>155</v>
      </c>
      <c r="J7176" s="75" t="s">
        <v>4396</v>
      </c>
      <c r="K7176" s="75" t="s">
        <v>348</v>
      </c>
      <c r="L7176" s="75" t="s">
        <v>339</v>
      </c>
      <c r="M7176" s="75" t="s">
        <v>313</v>
      </c>
      <c r="N7176" s="75" t="s">
        <v>352</v>
      </c>
      <c r="O7176" s="75" t="s">
        <v>306</v>
      </c>
      <c r="P7176" s="76" t="s">
        <v>306</v>
      </c>
      <c r="Q7176" s="216"/>
      <c r="R7176" s="77" t="str">
        <f t="shared" ref="R7176" si="19047">IF(COUNTA(Y7176:DP7179)=0,"01.01.1900",INDEX(Y7176:DP7176,MATCH(R7177,Y7177:DP7177,0)))</f>
        <v>01.01.1900</v>
      </c>
      <c r="S7176" s="78" t="str">
        <f t="shared" ref="S7176" si="19048">IF(COUNTA(Y7176:DP7179)=0,"01.01.1900",MAX(Y7176:DP7176))</f>
        <v>01.01.1900</v>
      </c>
      <c r="T7176" s="79"/>
      <c r="U7176" s="80" t="str">
        <f t="array" ref="U7176">IF(COUNTA(Y7176:DP7179)=0,"01.01.1900",IF(ISERROR(HLOOKUP(U7179,Y7179:DP7179,1,FALSE)),"01.01.1900",INDEX(Y7176:DP7176,MATCH(U7177&amp;U7179,Y7177:DP7177&amp;Y7179:DP7179,0))))</f>
        <v>01.01.1900</v>
      </c>
      <c r="V7176" s="81" t="str">
        <f t="shared" ref="V7176" si="19049">IF(COUNTA(Y7176:DP7179)=0,"01.01.1900",_xlfn.MAXIFS(Y7176:DP7176,Y7179:DP7179,V7179))</f>
        <v>01.01.1900</v>
      </c>
      <c r="W7176" s="82"/>
      <c r="X7176" s="106"/>
    </row>
    <row r="7177" spans="2:24">
      <c r="B7177" s="83"/>
      <c r="C7177" s="84"/>
      <c r="D7177" s="83"/>
      <c r="E7177" s="83"/>
      <c r="F7177" s="83"/>
      <c r="G7177" s="83"/>
      <c r="H7177" s="83"/>
      <c r="I7177" s="83"/>
      <c r="J7177" s="83"/>
      <c r="K7177" s="83"/>
      <c r="L7177" s="83"/>
      <c r="M7177" s="83"/>
      <c r="N7177" s="83"/>
      <c r="O7177" s="83"/>
      <c r="P7177" s="84"/>
      <c r="Q7177" s="217"/>
      <c r="R7177" s="85">
        <f t="shared" ref="R7177" si="19050">IF(COUNTA(Y7176:DP7179)=0,0,MIN(Y7177:DP7177))</f>
        <v>0</v>
      </c>
      <c r="S7177" s="86">
        <f t="shared" ref="S7177" si="19051">IF(COUNTA(Y7176:DP7179)=0,0,HLOOKUP(S7176,Y7176:DP7179,2,FALSE))</f>
        <v>0</v>
      </c>
      <c r="T7177" s="87">
        <f t="shared" ref="T7177" si="19052">IF(COUNTA(Y7176:DP7179)=0,0,AVERAGE(Y7177:DP7177))</f>
        <v>0</v>
      </c>
      <c r="U7177" s="88">
        <f t="shared" ref="U7177" si="19053">IF(COUNTA(Y7176:DP7179)=0,0,_xlfn.MINIFS(Y7177:DP7177,Y7179:DP7179,U7179))</f>
        <v>0</v>
      </c>
      <c r="V7177" s="89">
        <f t="array" ref="V7177">IF(COUNTA(Y7176:DP7179)=0,0,IF(ISERROR(HLOOKUP(V7179,Y7179:DP7179,1,FALSE)),0,INDEX(Y7177:DP7177,MATCH(V7176&amp;V7179,Y7176:DP7176&amp;Y7179:DP7179,0))))</f>
        <v>0</v>
      </c>
      <c r="W7177" s="90">
        <f t="array" ref="W7177">IF(COUNTA(Y7176:DP7179)=0,0,IF(ISERROR(HLOOKUP(W7179,Y7179:DP7179,1,FALSE)),0,AVERAGEIF(Y7179:DP7179,$W7179,Y7177:DP7177)))</f>
        <v>0</v>
      </c>
      <c r="X7177" s="107"/>
    </row>
    <row r="7178" spans="2:24">
      <c r="B7178" s="83"/>
      <c r="C7178" s="84"/>
      <c r="D7178" s="83"/>
      <c r="E7178" s="83"/>
      <c r="F7178" s="83"/>
      <c r="G7178" s="83"/>
      <c r="H7178" s="83"/>
      <c r="I7178" s="83"/>
      <c r="J7178" s="83"/>
      <c r="K7178" s="83"/>
      <c r="L7178" s="83"/>
      <c r="M7178" s="83"/>
      <c r="N7178" s="83"/>
      <c r="O7178" s="83"/>
      <c r="P7178" s="84"/>
      <c r="Q7178" s="217"/>
      <c r="R7178" s="91">
        <f t="shared" ref="R7178" si="19054">IF(COUNTA(Y7176:DP7179)=0,0,HLOOKUP(R7177,Y7177:DP7179,2,FALSE))</f>
        <v>0</v>
      </c>
      <c r="S7178" s="92">
        <f t="shared" ref="S7178" si="19055">IF(COUNTA(Y7176:DP7179)=0,0,HLOOKUP(S7176,Y7176:DP7179,3,FALSE))</f>
        <v>0</v>
      </c>
      <c r="T7178" s="93"/>
      <c r="U7178" s="94">
        <f t="array" ref="U7178">IF(COUNTA(Y7176:DP7179)=0,0,IF(ISERROR(HLOOKUP(U7179,Y7179:DP7179,1,FALSE)),0,INDEX(Y7178:DP7178,MATCH(U7177&amp;U7179,Y7177:DP7177&amp;Y7179:DP7179,0))))</f>
        <v>0</v>
      </c>
      <c r="V7178" s="94">
        <f t="array" ref="V7178">IF(COUNTA(Y7176:DP7179)=0,0,IF(ISERROR(HLOOKUP(V7179,Y7179:DP7179,1,FALSE)),0,INDEX(Y7178:DP7178,MATCH(V7177&amp;V7179,Y7177:DP7177&amp;Y7179:DP7179,0))))</f>
        <v>0</v>
      </c>
      <c r="W7178" s="95"/>
      <c r="X7178" s="108"/>
    </row>
    <row r="7179" spans="2:24" ht="13.9" thickBot="1">
      <c r="B7179" s="96"/>
      <c r="C7179" s="97"/>
      <c r="D7179" s="96"/>
      <c r="E7179" s="96"/>
      <c r="F7179" s="96"/>
      <c r="G7179" s="96"/>
      <c r="H7179" s="96"/>
      <c r="I7179" s="96"/>
      <c r="J7179" s="96"/>
      <c r="K7179" s="96"/>
      <c r="L7179" s="96"/>
      <c r="M7179" s="96"/>
      <c r="N7179" s="96"/>
      <c r="O7179" s="96"/>
      <c r="P7179" s="97"/>
      <c r="Q7179" s="218"/>
      <c r="R7179" s="98" t="str">
        <f t="shared" ref="R7179" si="19056">IF(COUNTA(Y7176:DP7179)=0,"none",HLOOKUP(R7177,Y7177:DP7179,3,FALSE))</f>
        <v>none</v>
      </c>
      <c r="S7179" s="99" t="str">
        <f t="shared" ref="S7179" si="19057">IF(COUNTA(Y7176:DP7179)=0,"none",HLOOKUP(S7176,Y7176:DP7179,4,FALSE))</f>
        <v>none</v>
      </c>
      <c r="T7179" s="100"/>
      <c r="U7179" s="100" t="str">
        <f t="array" ref="U7179">IF(COUNTA(Y7176:DP7179)=0,"none",IF($U$2="WAHR",$W$3,Abfrage!$F$4))</f>
        <v>none</v>
      </c>
      <c r="V7179" s="100" t="str">
        <f t="array" ref="V7179">IF(COUNTA(Y7176:DP7179)=0,"none",IF($U$2="WAHR",$W$3,Abfrage!$F$4))</f>
        <v>none</v>
      </c>
      <c r="W7179" s="100" t="str">
        <f t="array" ref="W7179">IF(COUNTA(Y7176:DP7179)=0,"none",IF($U$2="WAHR",$W$3,Abfrage!$F$4))</f>
        <v>none</v>
      </c>
      <c r="X7179" s="109"/>
    </row>
    <row r="7180" spans="2:24">
      <c r="B7180" s="75" t="s">
        <v>4397</v>
      </c>
      <c r="C7180" s="76">
        <v>1000434928</v>
      </c>
      <c r="D7180" s="75" t="s">
        <v>95</v>
      </c>
      <c r="E7180" s="75" t="s">
        <v>148</v>
      </c>
      <c r="F7180" s="75" t="s">
        <v>153</v>
      </c>
      <c r="G7180" s="75" t="s">
        <v>4398</v>
      </c>
      <c r="H7180" s="75" t="e">
        <v>#N/A</v>
      </c>
      <c r="I7180" s="75" t="s">
        <v>155</v>
      </c>
      <c r="J7180" s="75" t="s">
        <v>4399</v>
      </c>
      <c r="K7180" s="75" t="s">
        <v>1135</v>
      </c>
      <c r="L7180" s="75" t="s">
        <v>1135</v>
      </c>
      <c r="M7180" s="75" t="s">
        <v>313</v>
      </c>
      <c r="N7180" s="75" t="s">
        <v>327</v>
      </c>
      <c r="O7180" s="75" t="s">
        <v>306</v>
      </c>
      <c r="P7180" s="76" t="s">
        <v>306</v>
      </c>
      <c r="Q7180" s="216"/>
      <c r="R7180" s="77" t="str">
        <f t="shared" ref="R7180" si="19058">IF(COUNTA(Y7180:DP7183)=0,"01.01.1900",INDEX(Y7180:DP7180,MATCH(R7181,Y7181:DP7181,0)))</f>
        <v>01.01.1900</v>
      </c>
      <c r="S7180" s="78" t="str">
        <f t="shared" ref="S7180" si="19059">IF(COUNTA(Y7180:DP7183)=0,"01.01.1900",MAX(Y7180:DP7180))</f>
        <v>01.01.1900</v>
      </c>
      <c r="T7180" s="79"/>
      <c r="U7180" s="80" t="str">
        <f t="array" ref="U7180">IF(COUNTA(Y7180:DP7183)=0,"01.01.1900",IF(ISERROR(HLOOKUP(U7183,Y7183:DP7183,1,FALSE)),"01.01.1900",INDEX(Y7180:DP7180,MATCH(U7181&amp;U7183,Y7181:DP7181&amp;Y7183:DP7183,0))))</f>
        <v>01.01.1900</v>
      </c>
      <c r="V7180" s="81" t="str">
        <f t="shared" ref="V7180" si="19060">IF(COUNTA(Y7180:DP7183)=0,"01.01.1900",_xlfn.MAXIFS(Y7180:DP7180,Y7183:DP7183,V7183))</f>
        <v>01.01.1900</v>
      </c>
      <c r="W7180" s="82"/>
      <c r="X7180" s="106"/>
    </row>
    <row r="7181" spans="2:24">
      <c r="B7181" s="83"/>
      <c r="C7181" s="84"/>
      <c r="D7181" s="83"/>
      <c r="E7181" s="83"/>
      <c r="F7181" s="83"/>
      <c r="G7181" s="83"/>
      <c r="H7181" s="83"/>
      <c r="I7181" s="83"/>
      <c r="J7181" s="83"/>
      <c r="K7181" s="83"/>
      <c r="L7181" s="83"/>
      <c r="M7181" s="83"/>
      <c r="N7181" s="83"/>
      <c r="O7181" s="83"/>
      <c r="P7181" s="84"/>
      <c r="Q7181" s="217"/>
      <c r="R7181" s="85">
        <f t="shared" ref="R7181" si="19061">IF(COUNTA(Y7180:DP7183)=0,0,MIN(Y7181:DP7181))</f>
        <v>0</v>
      </c>
      <c r="S7181" s="86">
        <f t="shared" ref="S7181" si="19062">IF(COUNTA(Y7180:DP7183)=0,0,HLOOKUP(S7180,Y7180:DP7183,2,FALSE))</f>
        <v>0</v>
      </c>
      <c r="T7181" s="87">
        <f t="shared" ref="T7181" si="19063">IF(COUNTA(Y7180:DP7183)=0,0,AVERAGE(Y7181:DP7181))</f>
        <v>0</v>
      </c>
      <c r="U7181" s="88">
        <f t="shared" ref="U7181" si="19064">IF(COUNTA(Y7180:DP7183)=0,0,_xlfn.MINIFS(Y7181:DP7181,Y7183:DP7183,U7183))</f>
        <v>0</v>
      </c>
      <c r="V7181" s="89">
        <f t="array" ref="V7181">IF(COUNTA(Y7180:DP7183)=0,0,IF(ISERROR(HLOOKUP(V7183,Y7183:DP7183,1,FALSE)),0,INDEX(Y7181:DP7181,MATCH(V7180&amp;V7183,Y7180:DP7180&amp;Y7183:DP7183,0))))</f>
        <v>0</v>
      </c>
      <c r="W7181" s="90">
        <f t="array" ref="W7181">IF(COUNTA(Y7180:DP7183)=0,0,IF(ISERROR(HLOOKUP(W7183,Y7183:DP7183,1,FALSE)),0,AVERAGEIF(Y7183:DP7183,$W7183,Y7181:DP7181)))</f>
        <v>0</v>
      </c>
      <c r="X7181" s="107"/>
    </row>
    <row r="7182" spans="2:24">
      <c r="B7182" s="83"/>
      <c r="C7182" s="84"/>
      <c r="D7182" s="83"/>
      <c r="E7182" s="83"/>
      <c r="F7182" s="83"/>
      <c r="G7182" s="83"/>
      <c r="H7182" s="83"/>
      <c r="I7182" s="83"/>
      <c r="J7182" s="83"/>
      <c r="K7182" s="83"/>
      <c r="L7182" s="83"/>
      <c r="M7182" s="83"/>
      <c r="N7182" s="83"/>
      <c r="O7182" s="83"/>
      <c r="P7182" s="84"/>
      <c r="Q7182" s="217"/>
      <c r="R7182" s="91">
        <f t="shared" ref="R7182" si="19065">IF(COUNTA(Y7180:DP7183)=0,0,HLOOKUP(R7181,Y7181:DP7183,2,FALSE))</f>
        <v>0</v>
      </c>
      <c r="S7182" s="92">
        <f t="shared" ref="S7182" si="19066">IF(COUNTA(Y7180:DP7183)=0,0,HLOOKUP(S7180,Y7180:DP7183,3,FALSE))</f>
        <v>0</v>
      </c>
      <c r="T7182" s="93"/>
      <c r="U7182" s="94">
        <f t="array" ref="U7182">IF(COUNTA(Y7180:DP7183)=0,0,IF(ISERROR(HLOOKUP(U7183,Y7183:DP7183,1,FALSE)),0,INDEX(Y7182:DP7182,MATCH(U7181&amp;U7183,Y7181:DP7181&amp;Y7183:DP7183,0))))</f>
        <v>0</v>
      </c>
      <c r="V7182" s="94">
        <f t="array" ref="V7182">IF(COUNTA(Y7180:DP7183)=0,0,IF(ISERROR(HLOOKUP(V7183,Y7183:DP7183,1,FALSE)),0,INDEX(Y7182:DP7182,MATCH(V7181&amp;V7183,Y7181:DP7181&amp;Y7183:DP7183,0))))</f>
        <v>0</v>
      </c>
      <c r="W7182" s="95"/>
      <c r="X7182" s="108"/>
    </row>
    <row r="7183" spans="2:24" ht="13.9" thickBot="1">
      <c r="B7183" s="96"/>
      <c r="C7183" s="97"/>
      <c r="D7183" s="96"/>
      <c r="E7183" s="96"/>
      <c r="F7183" s="96"/>
      <c r="G7183" s="96"/>
      <c r="H7183" s="96"/>
      <c r="I7183" s="96"/>
      <c r="J7183" s="96"/>
      <c r="K7183" s="96"/>
      <c r="L7183" s="96"/>
      <c r="M7183" s="96"/>
      <c r="N7183" s="96"/>
      <c r="O7183" s="96"/>
      <c r="P7183" s="97"/>
      <c r="Q7183" s="218"/>
      <c r="R7183" s="98" t="str">
        <f t="shared" ref="R7183" si="19067">IF(COUNTA(Y7180:DP7183)=0,"none",HLOOKUP(R7181,Y7181:DP7183,3,FALSE))</f>
        <v>none</v>
      </c>
      <c r="S7183" s="99" t="str">
        <f t="shared" ref="S7183" si="19068">IF(COUNTA(Y7180:DP7183)=0,"none",HLOOKUP(S7180,Y7180:DP7183,4,FALSE))</f>
        <v>none</v>
      </c>
      <c r="T7183" s="100"/>
      <c r="U7183" s="100" t="str">
        <f t="array" ref="U7183">IF(COUNTA(Y7180:DP7183)=0,"none",IF($U$2="WAHR",$W$3,Abfrage!$F$4))</f>
        <v>none</v>
      </c>
      <c r="V7183" s="100" t="str">
        <f t="array" ref="V7183">IF(COUNTA(Y7180:DP7183)=0,"none",IF($U$2="WAHR",$W$3,Abfrage!$F$4))</f>
        <v>none</v>
      </c>
      <c r="W7183" s="100" t="str">
        <f t="array" ref="W7183">IF(COUNTA(Y7180:DP7183)=0,"none",IF($U$2="WAHR",$W$3,Abfrage!$F$4))</f>
        <v>none</v>
      </c>
      <c r="X7183" s="109"/>
    </row>
    <row r="7184" spans="2:24">
      <c r="B7184" s="75" t="s">
        <v>4400</v>
      </c>
      <c r="C7184" s="76">
        <v>1000434929</v>
      </c>
      <c r="D7184" s="75" t="s">
        <v>95</v>
      </c>
      <c r="E7184" s="75" t="s">
        <v>148</v>
      </c>
      <c r="F7184" s="75" t="s">
        <v>153</v>
      </c>
      <c r="G7184" s="75" t="s">
        <v>4401</v>
      </c>
      <c r="H7184" s="75" t="e">
        <v>#N/A</v>
      </c>
      <c r="I7184" s="75" t="s">
        <v>155</v>
      </c>
      <c r="J7184" s="75" t="s">
        <v>4402</v>
      </c>
      <c r="K7184" s="75" t="s">
        <v>1136</v>
      </c>
      <c r="L7184" s="75" t="s">
        <v>1136</v>
      </c>
      <c r="M7184" s="75" t="s">
        <v>313</v>
      </c>
      <c r="N7184" s="75" t="s">
        <v>327</v>
      </c>
      <c r="O7184" s="75" t="s">
        <v>306</v>
      </c>
      <c r="P7184" s="76" t="s">
        <v>306</v>
      </c>
      <c r="Q7184" s="216"/>
      <c r="R7184" s="77" t="str">
        <f t="shared" ref="R7184" si="19069">IF(COUNTA(Y7184:DP7187)=0,"01.01.1900",INDEX(Y7184:DP7184,MATCH(R7185,Y7185:DP7185,0)))</f>
        <v>01.01.1900</v>
      </c>
      <c r="S7184" s="78" t="str">
        <f t="shared" ref="S7184" si="19070">IF(COUNTA(Y7184:DP7187)=0,"01.01.1900",MAX(Y7184:DP7184))</f>
        <v>01.01.1900</v>
      </c>
      <c r="T7184" s="79"/>
      <c r="U7184" s="80" t="str">
        <f t="array" ref="U7184">IF(COUNTA(Y7184:DP7187)=0,"01.01.1900",IF(ISERROR(HLOOKUP(U7187,Y7187:DP7187,1,FALSE)),"01.01.1900",INDEX(Y7184:DP7184,MATCH(U7185&amp;U7187,Y7185:DP7185&amp;Y7187:DP7187,0))))</f>
        <v>01.01.1900</v>
      </c>
      <c r="V7184" s="81" t="str">
        <f t="shared" ref="V7184" si="19071">IF(COUNTA(Y7184:DP7187)=0,"01.01.1900",_xlfn.MAXIFS(Y7184:DP7184,Y7187:DP7187,V7187))</f>
        <v>01.01.1900</v>
      </c>
      <c r="W7184" s="82"/>
      <c r="X7184" s="106"/>
    </row>
    <row r="7185" spans="2:27">
      <c r="B7185" s="83"/>
      <c r="C7185" s="84"/>
      <c r="D7185" s="83"/>
      <c r="E7185" s="83"/>
      <c r="F7185" s="83"/>
      <c r="G7185" s="83"/>
      <c r="H7185" s="83"/>
      <c r="I7185" s="83"/>
      <c r="J7185" s="83"/>
      <c r="K7185" s="83"/>
      <c r="L7185" s="83"/>
      <c r="M7185" s="83"/>
      <c r="N7185" s="83"/>
      <c r="O7185" s="83"/>
      <c r="P7185" s="84"/>
      <c r="Q7185" s="217"/>
      <c r="R7185" s="85">
        <f t="shared" ref="R7185" si="19072">IF(COUNTA(Y7184:DP7187)=0,0,MIN(Y7185:DP7185))</f>
        <v>0</v>
      </c>
      <c r="S7185" s="86">
        <f t="shared" ref="S7185" si="19073">IF(COUNTA(Y7184:DP7187)=0,0,HLOOKUP(S7184,Y7184:DP7187,2,FALSE))</f>
        <v>0</v>
      </c>
      <c r="T7185" s="87">
        <f t="shared" ref="T7185" si="19074">IF(COUNTA(Y7184:DP7187)=0,0,AVERAGE(Y7185:DP7185))</f>
        <v>0</v>
      </c>
      <c r="U7185" s="88">
        <f t="shared" ref="U7185" si="19075">IF(COUNTA(Y7184:DP7187)=0,0,_xlfn.MINIFS(Y7185:DP7185,Y7187:DP7187,U7187))</f>
        <v>0</v>
      </c>
      <c r="V7185" s="89">
        <f t="array" ref="V7185">IF(COUNTA(Y7184:DP7187)=0,0,IF(ISERROR(HLOOKUP(V7187,Y7187:DP7187,1,FALSE)),0,INDEX(Y7185:DP7185,MATCH(V7184&amp;V7187,Y7184:DP7184&amp;Y7187:DP7187,0))))</f>
        <v>0</v>
      </c>
      <c r="W7185" s="90">
        <f t="array" ref="W7185">IF(COUNTA(Y7184:DP7187)=0,0,IF(ISERROR(HLOOKUP(W7187,Y7187:DP7187,1,FALSE)),0,AVERAGEIF(Y7187:DP7187,$W7187,Y7185:DP7185)))</f>
        <v>0</v>
      </c>
      <c r="X7185" s="107"/>
    </row>
    <row r="7186" spans="2:27">
      <c r="B7186" s="83"/>
      <c r="C7186" s="84"/>
      <c r="D7186" s="83"/>
      <c r="E7186" s="83"/>
      <c r="F7186" s="83"/>
      <c r="G7186" s="83"/>
      <c r="H7186" s="83"/>
      <c r="I7186" s="83"/>
      <c r="J7186" s="83"/>
      <c r="K7186" s="83"/>
      <c r="L7186" s="83"/>
      <c r="M7186" s="83"/>
      <c r="N7186" s="83"/>
      <c r="O7186" s="83"/>
      <c r="P7186" s="84"/>
      <c r="Q7186" s="217"/>
      <c r="R7186" s="91">
        <f t="shared" ref="R7186" si="19076">IF(COUNTA(Y7184:DP7187)=0,0,HLOOKUP(R7185,Y7185:DP7187,2,FALSE))</f>
        <v>0</v>
      </c>
      <c r="S7186" s="92">
        <f t="shared" ref="S7186" si="19077">IF(COUNTA(Y7184:DP7187)=0,0,HLOOKUP(S7184,Y7184:DP7187,3,FALSE))</f>
        <v>0</v>
      </c>
      <c r="T7186" s="93"/>
      <c r="U7186" s="94">
        <f t="array" ref="U7186">IF(COUNTA(Y7184:DP7187)=0,0,IF(ISERROR(HLOOKUP(U7187,Y7187:DP7187,1,FALSE)),0,INDEX(Y7186:DP7186,MATCH(U7185&amp;U7187,Y7185:DP7185&amp;Y7187:DP7187,0))))</f>
        <v>0</v>
      </c>
      <c r="V7186" s="94">
        <f t="array" ref="V7186">IF(COUNTA(Y7184:DP7187)=0,0,IF(ISERROR(HLOOKUP(V7187,Y7187:DP7187,1,FALSE)),0,INDEX(Y7186:DP7186,MATCH(V7185&amp;V7187,Y7185:DP7185&amp;Y7187:DP7187,0))))</f>
        <v>0</v>
      </c>
      <c r="W7186" s="95"/>
      <c r="X7186" s="108"/>
    </row>
    <row r="7187" spans="2:27" ht="13.9" thickBot="1">
      <c r="B7187" s="96"/>
      <c r="C7187" s="97"/>
      <c r="D7187" s="96"/>
      <c r="E7187" s="96"/>
      <c r="F7187" s="96"/>
      <c r="G7187" s="96"/>
      <c r="H7187" s="96"/>
      <c r="I7187" s="96"/>
      <c r="J7187" s="96"/>
      <c r="K7187" s="96"/>
      <c r="L7187" s="96"/>
      <c r="M7187" s="96"/>
      <c r="N7187" s="96"/>
      <c r="O7187" s="96"/>
      <c r="P7187" s="97"/>
      <c r="Q7187" s="218"/>
      <c r="R7187" s="98" t="str">
        <f t="shared" ref="R7187" si="19078">IF(COUNTA(Y7184:DP7187)=0,"none",HLOOKUP(R7185,Y7185:DP7187,3,FALSE))</f>
        <v>none</v>
      </c>
      <c r="S7187" s="99" t="str">
        <f t="shared" ref="S7187" si="19079">IF(COUNTA(Y7184:DP7187)=0,"none",HLOOKUP(S7184,Y7184:DP7187,4,FALSE))</f>
        <v>none</v>
      </c>
      <c r="T7187" s="100"/>
      <c r="U7187" s="100" t="str">
        <f t="array" ref="U7187">IF(COUNTA(Y7184:DP7187)=0,"none",IF($U$2="WAHR",$W$3,Abfrage!$F$4))</f>
        <v>none</v>
      </c>
      <c r="V7187" s="100" t="str">
        <f t="array" ref="V7187">IF(COUNTA(Y7184:DP7187)=0,"none",IF($U$2="WAHR",$W$3,Abfrage!$F$4))</f>
        <v>none</v>
      </c>
      <c r="W7187" s="100" t="str">
        <f t="array" ref="W7187">IF(COUNTA(Y7184:DP7187)=0,"none",IF($U$2="WAHR",$W$3,Abfrage!$F$4))</f>
        <v>none</v>
      </c>
      <c r="X7187" s="109"/>
    </row>
    <row r="7188" spans="2:27">
      <c r="B7188" s="75" t="s">
        <v>4403</v>
      </c>
      <c r="C7188" s="76">
        <v>1000434930</v>
      </c>
      <c r="D7188" s="75" t="s">
        <v>95</v>
      </c>
      <c r="E7188" s="75" t="s">
        <v>148</v>
      </c>
      <c r="F7188" s="75" t="s">
        <v>153</v>
      </c>
      <c r="G7188" s="75" t="s">
        <v>4404</v>
      </c>
      <c r="H7188" s="75" t="e">
        <v>#N/A</v>
      </c>
      <c r="I7188" s="75" t="s">
        <v>155</v>
      </c>
      <c r="J7188" s="75" t="s">
        <v>4405</v>
      </c>
      <c r="K7188" s="75" t="s">
        <v>809</v>
      </c>
      <c r="L7188" s="75" t="s">
        <v>808</v>
      </c>
      <c r="M7188" s="75" t="s">
        <v>313</v>
      </c>
      <c r="N7188" s="75" t="s">
        <v>339</v>
      </c>
      <c r="O7188" s="75" t="s">
        <v>306</v>
      </c>
      <c r="P7188" s="76" t="s">
        <v>306</v>
      </c>
      <c r="Q7188" s="216"/>
      <c r="R7188" s="77" t="str">
        <f t="shared" ref="R7188" si="19080">IF(COUNTA(Y7188:DP7191)=0,"01.01.1900",INDEX(Y7188:DP7188,MATCH(R7189,Y7189:DP7189,0)))</f>
        <v>01.01.1900</v>
      </c>
      <c r="S7188" s="78" t="str">
        <f t="shared" ref="S7188" si="19081">IF(COUNTA(Y7188:DP7191)=0,"01.01.1900",MAX(Y7188:DP7188))</f>
        <v>01.01.1900</v>
      </c>
      <c r="T7188" s="79"/>
      <c r="U7188" s="80" t="str">
        <f t="array" ref="U7188">IF(COUNTA(Y7188:DP7191)=0,"01.01.1900",IF(ISERROR(HLOOKUP(U7191,Y7191:DP7191,1,FALSE)),"01.01.1900",INDEX(Y7188:DP7188,MATCH(U7189&amp;U7191,Y7189:DP7189&amp;Y7191:DP7191,0))))</f>
        <v>01.01.1900</v>
      </c>
      <c r="V7188" s="81" t="str">
        <f t="shared" ref="V7188" si="19082">IF(COUNTA(Y7188:DP7191)=0,"01.01.1900",_xlfn.MAXIFS(Y7188:DP7188,Y7191:DP7191,V7191))</f>
        <v>01.01.1900</v>
      </c>
      <c r="W7188" s="82"/>
      <c r="X7188" s="106"/>
    </row>
    <row r="7189" spans="2:27">
      <c r="B7189" s="83"/>
      <c r="C7189" s="84"/>
      <c r="D7189" s="83"/>
      <c r="E7189" s="83"/>
      <c r="F7189" s="83"/>
      <c r="G7189" s="83"/>
      <c r="H7189" s="83"/>
      <c r="I7189" s="83"/>
      <c r="J7189" s="83"/>
      <c r="K7189" s="83"/>
      <c r="L7189" s="83"/>
      <c r="M7189" s="83"/>
      <c r="N7189" s="83"/>
      <c r="O7189" s="83"/>
      <c r="P7189" s="84"/>
      <c r="Q7189" s="217"/>
      <c r="R7189" s="85">
        <f t="shared" ref="R7189" si="19083">IF(COUNTA(Y7188:DP7191)=0,0,MIN(Y7189:DP7189))</f>
        <v>0</v>
      </c>
      <c r="S7189" s="86">
        <f t="shared" ref="S7189" si="19084">IF(COUNTA(Y7188:DP7191)=0,0,HLOOKUP(S7188,Y7188:DP7191,2,FALSE))</f>
        <v>0</v>
      </c>
      <c r="T7189" s="87">
        <f t="shared" ref="T7189" si="19085">IF(COUNTA(Y7188:DP7191)=0,0,AVERAGE(Y7189:DP7189))</f>
        <v>0</v>
      </c>
      <c r="U7189" s="88">
        <f t="shared" ref="U7189" si="19086">IF(COUNTA(Y7188:DP7191)=0,0,_xlfn.MINIFS(Y7189:DP7189,Y7191:DP7191,U7191))</f>
        <v>0</v>
      </c>
      <c r="V7189" s="89">
        <f t="array" ref="V7189">IF(COUNTA(Y7188:DP7191)=0,0,IF(ISERROR(HLOOKUP(V7191,Y7191:DP7191,1,FALSE)),0,INDEX(Y7189:DP7189,MATCH(V7188&amp;V7191,Y7188:DP7188&amp;Y7191:DP7191,0))))</f>
        <v>0</v>
      </c>
      <c r="W7189" s="90">
        <f t="array" ref="W7189">IF(COUNTA(Y7188:DP7191)=0,0,IF(ISERROR(HLOOKUP(W7191,Y7191:DP7191,1,FALSE)),0,AVERAGEIF(Y7191:DP7191,$W7191,Y7189:DP7189)))</f>
        <v>0</v>
      </c>
      <c r="X7189" s="107"/>
    </row>
    <row r="7190" spans="2:27">
      <c r="B7190" s="83"/>
      <c r="C7190" s="84"/>
      <c r="D7190" s="83"/>
      <c r="E7190" s="83"/>
      <c r="F7190" s="83"/>
      <c r="G7190" s="83"/>
      <c r="H7190" s="83"/>
      <c r="I7190" s="83"/>
      <c r="J7190" s="83"/>
      <c r="K7190" s="83"/>
      <c r="L7190" s="83"/>
      <c r="M7190" s="83"/>
      <c r="N7190" s="83"/>
      <c r="O7190" s="83"/>
      <c r="P7190" s="84"/>
      <c r="Q7190" s="217"/>
      <c r="R7190" s="91">
        <f t="shared" ref="R7190" si="19087">IF(COUNTA(Y7188:DP7191)=0,0,HLOOKUP(R7189,Y7189:DP7191,2,FALSE))</f>
        <v>0</v>
      </c>
      <c r="S7190" s="92">
        <f t="shared" ref="S7190" si="19088">IF(COUNTA(Y7188:DP7191)=0,0,HLOOKUP(S7188,Y7188:DP7191,3,FALSE))</f>
        <v>0</v>
      </c>
      <c r="T7190" s="93"/>
      <c r="U7190" s="94">
        <f t="array" ref="U7190">IF(COUNTA(Y7188:DP7191)=0,0,IF(ISERROR(HLOOKUP(U7191,Y7191:DP7191,1,FALSE)),0,INDEX(Y7190:DP7190,MATCH(U7189&amp;U7191,Y7189:DP7189&amp;Y7191:DP7191,0))))</f>
        <v>0</v>
      </c>
      <c r="V7190" s="94">
        <f t="array" ref="V7190">IF(COUNTA(Y7188:DP7191)=0,0,IF(ISERROR(HLOOKUP(V7191,Y7191:DP7191,1,FALSE)),0,INDEX(Y7190:DP7190,MATCH(V7189&amp;V7191,Y7189:DP7189&amp;Y7191:DP7191,0))))</f>
        <v>0</v>
      </c>
      <c r="W7190" s="95"/>
      <c r="X7190" s="108"/>
    </row>
    <row r="7191" spans="2:27" ht="13.9" thickBot="1">
      <c r="B7191" s="96"/>
      <c r="C7191" s="97"/>
      <c r="D7191" s="96"/>
      <c r="E7191" s="96"/>
      <c r="F7191" s="96"/>
      <c r="G7191" s="96"/>
      <c r="H7191" s="96"/>
      <c r="I7191" s="96"/>
      <c r="J7191" s="96"/>
      <c r="K7191" s="96"/>
      <c r="L7191" s="96"/>
      <c r="M7191" s="96"/>
      <c r="N7191" s="96"/>
      <c r="O7191" s="96"/>
      <c r="P7191" s="97"/>
      <c r="Q7191" s="218"/>
      <c r="R7191" s="98" t="str">
        <f t="shared" ref="R7191" si="19089">IF(COUNTA(Y7188:DP7191)=0,"none",HLOOKUP(R7189,Y7189:DP7191,3,FALSE))</f>
        <v>none</v>
      </c>
      <c r="S7191" s="99" t="str">
        <f t="shared" ref="S7191" si="19090">IF(COUNTA(Y7188:DP7191)=0,"none",HLOOKUP(S7188,Y7188:DP7191,4,FALSE))</f>
        <v>none</v>
      </c>
      <c r="T7191" s="100"/>
      <c r="U7191" s="100" t="str">
        <f t="array" ref="U7191">IF(COUNTA(Y7188:DP7191)=0,"none",IF($U$2="WAHR",$W$3,Abfrage!$F$4))</f>
        <v>none</v>
      </c>
      <c r="V7191" s="100" t="str">
        <f t="array" ref="V7191">IF(COUNTA(Y7188:DP7191)=0,"none",IF($U$2="WAHR",$W$3,Abfrage!$F$4))</f>
        <v>none</v>
      </c>
      <c r="W7191" s="100" t="str">
        <f t="array" ref="W7191">IF(COUNTA(Y7188:DP7191)=0,"none",IF($U$2="WAHR",$W$3,Abfrage!$F$4))</f>
        <v>none</v>
      </c>
      <c r="X7191" s="109"/>
    </row>
    <row r="7192" spans="2:27">
      <c r="B7192" s="75" t="s">
        <v>4406</v>
      </c>
      <c r="C7192" s="76">
        <v>1000434931</v>
      </c>
      <c r="D7192" s="75" t="s">
        <v>95</v>
      </c>
      <c r="E7192" s="75" t="s">
        <v>148</v>
      </c>
      <c r="F7192" s="75" t="s">
        <v>153</v>
      </c>
      <c r="G7192" s="75" t="s">
        <v>4407</v>
      </c>
      <c r="H7192" s="75" t="e">
        <v>#N/A</v>
      </c>
      <c r="I7192" s="75" t="s">
        <v>155</v>
      </c>
      <c r="J7192" s="75" t="s">
        <v>4408</v>
      </c>
      <c r="K7192" s="75" t="s">
        <v>900</v>
      </c>
      <c r="L7192" s="75" t="s">
        <v>809</v>
      </c>
      <c r="M7192" s="75" t="s">
        <v>313</v>
      </c>
      <c r="N7192" s="75" t="s">
        <v>339</v>
      </c>
      <c r="O7192" s="75" t="s">
        <v>306</v>
      </c>
      <c r="P7192" s="76" t="s">
        <v>306</v>
      </c>
      <c r="Q7192" s="216"/>
      <c r="R7192" s="77" t="str">
        <f t="shared" ref="R7192" si="19091">IF(COUNTA(Y7192:DP7195)=0,"01.01.1900",INDEX(Y7192:DP7192,MATCH(R7193,Y7193:DP7193,0)))</f>
        <v>01.01.1900</v>
      </c>
      <c r="S7192" s="78" t="str">
        <f t="shared" ref="S7192" si="19092">IF(COUNTA(Y7192:DP7195)=0,"01.01.1900",MAX(Y7192:DP7192))</f>
        <v>01.01.1900</v>
      </c>
      <c r="T7192" s="79"/>
      <c r="U7192" s="80" t="str">
        <f t="array" ref="U7192">IF(COUNTA(Y7192:DP7195)=0,"01.01.1900",IF(ISERROR(HLOOKUP(U7195,Y7195:DP7195,1,FALSE)),"01.01.1900",INDEX(Y7192:DP7192,MATCH(U7193&amp;U7195,Y7193:DP7193&amp;Y7195:DP7195,0))))</f>
        <v>01.01.1900</v>
      </c>
      <c r="V7192" s="81" t="str">
        <f t="shared" ref="V7192" si="19093">IF(COUNTA(Y7192:DP7195)=0,"01.01.1900",_xlfn.MAXIFS(Y7192:DP7192,Y7195:DP7195,V7195))</f>
        <v>01.01.1900</v>
      </c>
      <c r="W7192" s="82"/>
      <c r="X7192" s="106"/>
    </row>
    <row r="7193" spans="2:27">
      <c r="B7193" s="83"/>
      <c r="C7193" s="84"/>
      <c r="D7193" s="83"/>
      <c r="E7193" s="83"/>
      <c r="F7193" s="83"/>
      <c r="G7193" s="83"/>
      <c r="H7193" s="83"/>
      <c r="I7193" s="83"/>
      <c r="J7193" s="83"/>
      <c r="K7193" s="83"/>
      <c r="L7193" s="83"/>
      <c r="M7193" s="83"/>
      <c r="N7193" s="83"/>
      <c r="O7193" s="83"/>
      <c r="P7193" s="84"/>
      <c r="Q7193" s="217"/>
      <c r="R7193" s="85">
        <f t="shared" ref="R7193" si="19094">IF(COUNTA(Y7192:DP7195)=0,0,MIN(Y7193:DP7193))</f>
        <v>0</v>
      </c>
      <c r="S7193" s="86">
        <f t="shared" ref="S7193" si="19095">IF(COUNTA(Y7192:DP7195)=0,0,HLOOKUP(S7192,Y7192:DP7195,2,FALSE))</f>
        <v>0</v>
      </c>
      <c r="T7193" s="87">
        <f t="shared" ref="T7193" si="19096">IF(COUNTA(Y7192:DP7195)=0,0,AVERAGE(Y7193:DP7193))</f>
        <v>0</v>
      </c>
      <c r="U7193" s="88">
        <f t="shared" ref="U7193" si="19097">IF(COUNTA(Y7192:DP7195)=0,0,_xlfn.MINIFS(Y7193:DP7193,Y7195:DP7195,U7195))</f>
        <v>0</v>
      </c>
      <c r="V7193" s="89">
        <f t="array" ref="V7193">IF(COUNTA(Y7192:DP7195)=0,0,IF(ISERROR(HLOOKUP(V7195,Y7195:DP7195,1,FALSE)),0,INDEX(Y7193:DP7193,MATCH(V7192&amp;V7195,Y7192:DP7192&amp;Y7195:DP7195,0))))</f>
        <v>0</v>
      </c>
      <c r="W7193" s="90">
        <f t="array" ref="W7193">IF(COUNTA(Y7192:DP7195)=0,0,IF(ISERROR(HLOOKUP(W7195,Y7195:DP7195,1,FALSE)),0,AVERAGEIF(Y7195:DP7195,$W7195,Y7193:DP7193)))</f>
        <v>0</v>
      </c>
      <c r="X7193" s="107"/>
    </row>
    <row r="7194" spans="2:27">
      <c r="B7194" s="83"/>
      <c r="C7194" s="84"/>
      <c r="D7194" s="83"/>
      <c r="E7194" s="83"/>
      <c r="F7194" s="83"/>
      <c r="G7194" s="83"/>
      <c r="H7194" s="83"/>
      <c r="I7194" s="83"/>
      <c r="J7194" s="83"/>
      <c r="K7194" s="83"/>
      <c r="L7194" s="83"/>
      <c r="M7194" s="83"/>
      <c r="N7194" s="83"/>
      <c r="O7194" s="83"/>
      <c r="P7194" s="84"/>
      <c r="Q7194" s="217"/>
      <c r="R7194" s="91">
        <f t="shared" ref="R7194" si="19098">IF(COUNTA(Y7192:DP7195)=0,0,HLOOKUP(R7193,Y7193:DP7195,2,FALSE))</f>
        <v>0</v>
      </c>
      <c r="S7194" s="92">
        <f t="shared" ref="S7194" si="19099">IF(COUNTA(Y7192:DP7195)=0,0,HLOOKUP(S7192,Y7192:DP7195,3,FALSE))</f>
        <v>0</v>
      </c>
      <c r="T7194" s="93"/>
      <c r="U7194" s="94">
        <f t="array" ref="U7194">IF(COUNTA(Y7192:DP7195)=0,0,IF(ISERROR(HLOOKUP(U7195,Y7195:DP7195,1,FALSE)),0,INDEX(Y7194:DP7194,MATCH(U7193&amp;U7195,Y7193:DP7193&amp;Y7195:DP7195,0))))</f>
        <v>0</v>
      </c>
      <c r="V7194" s="94">
        <f t="array" ref="V7194">IF(COUNTA(Y7192:DP7195)=0,0,IF(ISERROR(HLOOKUP(V7195,Y7195:DP7195,1,FALSE)),0,INDEX(Y7194:DP7194,MATCH(V7193&amp;V7195,Y7193:DP7193&amp;Y7195:DP7195,0))))</f>
        <v>0</v>
      </c>
      <c r="W7194" s="95"/>
      <c r="X7194" s="108"/>
    </row>
    <row r="7195" spans="2:27" ht="13.9" thickBot="1">
      <c r="B7195" s="96"/>
      <c r="C7195" s="97"/>
      <c r="D7195" s="96"/>
      <c r="E7195" s="96"/>
      <c r="F7195" s="96"/>
      <c r="G7195" s="96"/>
      <c r="H7195" s="96"/>
      <c r="I7195" s="96"/>
      <c r="J7195" s="96"/>
      <c r="K7195" s="96"/>
      <c r="L7195" s="96"/>
      <c r="M7195" s="96"/>
      <c r="N7195" s="96"/>
      <c r="O7195" s="96"/>
      <c r="P7195" s="97"/>
      <c r="Q7195" s="218"/>
      <c r="R7195" s="98" t="str">
        <f t="shared" ref="R7195" si="19100">IF(COUNTA(Y7192:DP7195)=0,"none",HLOOKUP(R7193,Y7193:DP7195,3,FALSE))</f>
        <v>none</v>
      </c>
      <c r="S7195" s="99" t="str">
        <f t="shared" ref="S7195" si="19101">IF(COUNTA(Y7192:DP7195)=0,"none",HLOOKUP(S7192,Y7192:DP7195,4,FALSE))</f>
        <v>none</v>
      </c>
      <c r="T7195" s="100"/>
      <c r="U7195" s="100" t="str">
        <f t="array" ref="U7195">IF(COUNTA(Y7192:DP7195)=0,"none",IF($U$2="WAHR",$W$3,Abfrage!$F$4))</f>
        <v>none</v>
      </c>
      <c r="V7195" s="100" t="str">
        <f t="array" ref="V7195">IF(COUNTA(Y7192:DP7195)=0,"none",IF($U$2="WAHR",$W$3,Abfrage!$F$4))</f>
        <v>none</v>
      </c>
      <c r="W7195" s="100" t="str">
        <f t="array" ref="W7195">IF(COUNTA(Y7192:DP7195)=0,"none",IF($U$2="WAHR",$W$3,Abfrage!$F$4))</f>
        <v>none</v>
      </c>
      <c r="X7195" s="109"/>
    </row>
    <row r="7196" spans="2:27">
      <c r="B7196" s="75" t="s">
        <v>4409</v>
      </c>
      <c r="C7196" s="76">
        <v>1000434932</v>
      </c>
      <c r="D7196" s="75" t="s">
        <v>95</v>
      </c>
      <c r="E7196" s="75" t="s">
        <v>148</v>
      </c>
      <c r="F7196" s="75" t="s">
        <v>153</v>
      </c>
      <c r="G7196" s="75" t="s">
        <v>2396</v>
      </c>
      <c r="H7196" s="75" t="s">
        <v>334</v>
      </c>
      <c r="I7196" s="75" t="s">
        <v>155</v>
      </c>
      <c r="J7196" s="75" t="s">
        <v>4410</v>
      </c>
      <c r="K7196" s="75" t="s">
        <v>900</v>
      </c>
      <c r="L7196" s="75" t="s">
        <v>628</v>
      </c>
      <c r="M7196" s="75" t="s">
        <v>313</v>
      </c>
      <c r="N7196" s="75" t="s">
        <v>339</v>
      </c>
      <c r="O7196" s="75" t="s">
        <v>306</v>
      </c>
      <c r="P7196" s="76" t="s">
        <v>306</v>
      </c>
      <c r="Q7196" s="216"/>
      <c r="R7196" s="77">
        <f t="shared" ref="R7196" si="19102">IF(COUNTA(Y7196:DP7199)=0,"01.01.1900",INDEX(Y7196:DP7196,MATCH(R7197,Y7197:DP7197,0)))</f>
        <v>45847</v>
      </c>
      <c r="S7196" s="78">
        <f t="shared" ref="S7196" si="19103">IF(COUNTA(Y7196:DP7199)=0,"01.01.1900",MAX(Y7196:DP7196))</f>
        <v>45847</v>
      </c>
      <c r="T7196" s="79"/>
      <c r="U7196" s="80" t="str">
        <f t="array" ref="U7196">IF(COUNTA(Y7196:DP7199)=0,"01.01.1900",IF(ISERROR(HLOOKUP(U7199,Y7199:DP7199,1,FALSE)),"01.01.1900",INDEX(Y7196:DP7196,MATCH(U7197&amp;U7199,Y7197:DP7197&amp;Y7199:DP7199,0))))</f>
        <v>01.01.1900</v>
      </c>
      <c r="V7196" s="81">
        <f t="shared" ref="V7196" si="19104">IF(COUNTA(Y7196:DP7199)=0,"01.01.1900",_xlfn.MAXIFS(Y7196:DP7196,Y7199:DP7199,V7199))</f>
        <v>0</v>
      </c>
      <c r="W7196" s="82"/>
      <c r="X7196" s="106"/>
      <c r="Y7196" s="141">
        <v>45847</v>
      </c>
    </row>
    <row r="7197" spans="2:27">
      <c r="B7197" s="83"/>
      <c r="C7197" s="84"/>
      <c r="D7197" s="83"/>
      <c r="E7197" s="83"/>
      <c r="F7197" s="83"/>
      <c r="G7197" s="83"/>
      <c r="H7197" s="83"/>
      <c r="I7197" s="83"/>
      <c r="J7197" s="83"/>
      <c r="K7197" s="83"/>
      <c r="L7197" s="83"/>
      <c r="M7197" s="83"/>
      <c r="N7197" s="83"/>
      <c r="O7197" s="83"/>
      <c r="P7197" s="84"/>
      <c r="Q7197" s="217"/>
      <c r="R7197" s="85">
        <f t="shared" ref="R7197" si="19105">IF(COUNTA(Y7196:DP7199)=0,0,MIN(Y7197:DP7197))</f>
        <v>0.79100000000000004</v>
      </c>
      <c r="S7197" s="86">
        <f t="shared" ref="S7197" si="19106">IF(COUNTA(Y7196:DP7199)=0,0,HLOOKUP(S7196,Y7196:DP7199,2,FALSE))</f>
        <v>0.79100000000000004</v>
      </c>
      <c r="T7197" s="87">
        <f t="shared" ref="T7197" si="19107">IF(COUNTA(Y7196:DP7199)=0,0,AVERAGE(Y7197:DP7197))</f>
        <v>0.79100000000000004</v>
      </c>
      <c r="U7197" s="88">
        <f t="shared" ref="U7197" si="19108">IF(COUNTA(Y7196:DP7199)=0,0,_xlfn.MINIFS(Y7197:DP7197,Y7199:DP7199,U7199))</f>
        <v>0</v>
      </c>
      <c r="V7197" s="89">
        <f t="array" ref="V7197">IF(COUNTA(Y7196:DP7199)=0,0,IF(ISERROR(HLOOKUP(V7199,Y7199:DP7199,1,FALSE)),0,INDEX(Y7197:DP7197,MATCH(V7196&amp;V7199,Y7196:DP7196&amp;Y7199:DP7199,0))))</f>
        <v>0</v>
      </c>
      <c r="W7197" s="90">
        <f t="array" ref="W7197">IF(COUNTA(Y7196:DP7199)=0,0,IF(ISERROR(HLOOKUP(W7199,Y7199:DP7199,1,FALSE)),0,AVERAGEIF(Y7199:DP7199,$W7199,Y7197:DP7197)))</f>
        <v>0</v>
      </c>
      <c r="X7197" s="107"/>
      <c r="Y7197" s="142">
        <v>0.79100000000000004</v>
      </c>
    </row>
    <row r="7198" spans="2:27">
      <c r="B7198" s="83"/>
      <c r="C7198" s="84"/>
      <c r="D7198" s="83"/>
      <c r="E7198" s="83"/>
      <c r="F7198" s="83"/>
      <c r="G7198" s="83"/>
      <c r="H7198" s="83"/>
      <c r="I7198" s="83"/>
      <c r="J7198" s="83"/>
      <c r="K7198" s="83"/>
      <c r="L7198" s="83"/>
      <c r="M7198" s="83"/>
      <c r="N7198" s="83"/>
      <c r="O7198" s="83"/>
      <c r="P7198" s="84"/>
      <c r="Q7198" s="217"/>
      <c r="R7198" s="91">
        <f t="shared" ref="R7198" si="19109">IF(COUNTA(Y7196:DP7199)=0,0,HLOOKUP(R7197,Y7197:DP7199,2,FALSE))</f>
        <v>20</v>
      </c>
      <c r="S7198" s="92">
        <f t="shared" ref="S7198" si="19110">IF(COUNTA(Y7196:DP7199)=0,0,HLOOKUP(S7196,Y7196:DP7199,3,FALSE))</f>
        <v>20</v>
      </c>
      <c r="T7198" s="93"/>
      <c r="U7198" s="94">
        <f t="array" ref="U7198">IF(COUNTA(Y7196:DP7199)=0,0,IF(ISERROR(HLOOKUP(U7199,Y7199:DP7199,1,FALSE)),0,INDEX(Y7198:DP7198,MATCH(U7197&amp;U7199,Y7197:DP7197&amp;Y7199:DP7199,0))))</f>
        <v>0</v>
      </c>
      <c r="V7198" s="94">
        <f t="array" ref="V7198">IF(COUNTA(Y7196:DP7199)=0,0,IF(ISERROR(HLOOKUP(V7199,Y7199:DP7199,1,FALSE)),0,INDEX(Y7198:DP7198,MATCH(V7197&amp;V7199,Y7197:DP7197&amp;Y7199:DP7199,0))))</f>
        <v>0</v>
      </c>
      <c r="W7198" s="95"/>
      <c r="X7198" s="108"/>
      <c r="Y7198" s="143">
        <v>20</v>
      </c>
    </row>
    <row r="7199" spans="2:27" ht="13.9" thickBot="1">
      <c r="B7199" s="96"/>
      <c r="C7199" s="97"/>
      <c r="D7199" s="96"/>
      <c r="E7199" s="96"/>
      <c r="F7199" s="96"/>
      <c r="G7199" s="96"/>
      <c r="H7199" s="96"/>
      <c r="I7199" s="96"/>
      <c r="J7199" s="96"/>
      <c r="K7199" s="96"/>
      <c r="L7199" s="96"/>
      <c r="M7199" s="96"/>
      <c r="N7199" s="96"/>
      <c r="O7199" s="96"/>
      <c r="P7199" s="97"/>
      <c r="Q7199" s="218"/>
      <c r="R7199" s="98" t="str">
        <f t="shared" ref="R7199" si="19111">IF(COUNTA(Y7196:DP7199)=0,"none",HLOOKUP(R7197,Y7197:DP7199,3,FALSE))</f>
        <v>www (-30%)</v>
      </c>
      <c r="S7199" s="99" t="str">
        <f t="shared" ref="S7199" si="19112">IF(COUNTA(Y7196:DP7199)=0,"none",HLOOKUP(S7196,Y7196:DP7199,4,FALSE))</f>
        <v>www (-30%)</v>
      </c>
      <c r="T7199" s="100"/>
      <c r="U7199" s="100">
        <f t="array" ref="U7199">IF(COUNTA(Y7196:DP7199)=0,"none",IF($U$2="WAHR",$W$3,Abfrage!$F$4))</f>
        <v>0</v>
      </c>
      <c r="V7199" s="100">
        <f t="array" ref="V7199">IF(COUNTA(Y7196:DP7199)=0,"none",IF($U$2="WAHR",$W$3,Abfrage!$F$4))</f>
        <v>0</v>
      </c>
      <c r="W7199" s="100">
        <f t="array" ref="W7199">IF(COUNTA(Y7196:DP7199)=0,"none",IF($U$2="WAHR",$W$3,Abfrage!$F$4))</f>
        <v>0</v>
      </c>
      <c r="X7199" s="109"/>
      <c r="Y7199" s="144" t="s">
        <v>43</v>
      </c>
    </row>
    <row r="7200" spans="2:27">
      <c r="B7200" s="75" t="s">
        <v>4411</v>
      </c>
      <c r="C7200" s="76">
        <v>1000434933</v>
      </c>
      <c r="D7200" s="75" t="s">
        <v>95</v>
      </c>
      <c r="E7200" s="75" t="s">
        <v>148</v>
      </c>
      <c r="F7200" s="75" t="s">
        <v>153</v>
      </c>
      <c r="G7200" s="75" t="s">
        <v>4412</v>
      </c>
      <c r="H7200" s="75" t="s">
        <v>154</v>
      </c>
      <c r="I7200" s="75" t="s">
        <v>155</v>
      </c>
      <c r="J7200" s="75" t="s">
        <v>156</v>
      </c>
      <c r="K7200" s="75" t="s">
        <v>628</v>
      </c>
      <c r="L7200" s="75" t="s">
        <v>339</v>
      </c>
      <c r="M7200" s="75" t="s">
        <v>313</v>
      </c>
      <c r="N7200" s="75" t="s">
        <v>339</v>
      </c>
      <c r="O7200" s="75" t="s">
        <v>306</v>
      </c>
      <c r="P7200" s="76" t="s">
        <v>306</v>
      </c>
      <c r="Q7200" s="216"/>
      <c r="R7200" s="77">
        <f t="shared" ref="R7200" si="19113">IF(COUNTA(Y7200:DP7203)=0,"01.01.1900",INDEX(Y7200:DP7200,MATCH(R7201,Y7201:DP7201,0)))</f>
        <v>45502</v>
      </c>
      <c r="S7200" s="78">
        <f t="shared" ref="S7200" si="19114">IF(COUNTA(Y7200:DP7203)=0,"01.01.1900",MAX(Y7200:DP7200))</f>
        <v>45671</v>
      </c>
      <c r="T7200" s="79"/>
      <c r="U7200" s="80" t="str">
        <f t="array" ref="U7200">IF(COUNTA(Y7200:DP7203)=0,"01.01.1900",IF(ISERROR(HLOOKUP(U7203,Y7203:DP7203,1,FALSE)),"01.01.1900",INDEX(Y7200:DP7200,MATCH(U7201&amp;U7203,Y7201:DP7201&amp;Y7203:DP7203,0))))</f>
        <v>01.01.1900</v>
      </c>
      <c r="V7200" s="81">
        <f t="shared" ref="V7200" si="19115">IF(COUNTA(Y7200:DP7203)=0,"01.01.1900",_xlfn.MAXIFS(Y7200:DP7200,Y7203:DP7203,V7203))</f>
        <v>0</v>
      </c>
      <c r="W7200" s="82"/>
      <c r="X7200" s="106"/>
      <c r="Y7200" s="141">
        <v>45502</v>
      </c>
      <c r="Z7200" s="141">
        <v>45502</v>
      </c>
      <c r="AA7200" s="141">
        <v>45671</v>
      </c>
    </row>
    <row r="7201" spans="2:27">
      <c r="B7201" s="83"/>
      <c r="C7201" s="84"/>
      <c r="D7201" s="83"/>
      <c r="E7201" s="83"/>
      <c r="F7201" s="83"/>
      <c r="G7201" s="83"/>
      <c r="H7201" s="83"/>
      <c r="I7201" s="83"/>
      <c r="J7201" s="83"/>
      <c r="K7201" s="83"/>
      <c r="L7201" s="83"/>
      <c r="M7201" s="83"/>
      <c r="N7201" s="83"/>
      <c r="O7201" s="83"/>
      <c r="P7201" s="84"/>
      <c r="Q7201" s="217"/>
      <c r="R7201" s="85">
        <f t="shared" ref="R7201" si="19116">IF(COUNTA(Y7200:DP7203)=0,0,MIN(Y7201:DP7201))</f>
        <v>0.35</v>
      </c>
      <c r="S7201" s="86">
        <f t="shared" ref="S7201" si="19117">IF(COUNTA(Y7200:DP7203)=0,0,HLOOKUP(S7200,Y7200:DP7203,2,FALSE))</f>
        <v>0.51512999999999998</v>
      </c>
      <c r="T7201" s="87">
        <f t="shared" ref="T7201" si="19118">IF(COUNTA(Y7200:DP7203)=0,0,AVERAGE(Y7201:DP7201))</f>
        <v>0.40504333333333326</v>
      </c>
      <c r="U7201" s="88">
        <f t="shared" ref="U7201" si="19119">IF(COUNTA(Y7200:DP7203)=0,0,_xlfn.MINIFS(Y7201:DP7201,Y7203:DP7203,U7203))</f>
        <v>0</v>
      </c>
      <c r="V7201" s="89">
        <f t="array" ref="V7201">IF(COUNTA(Y7200:DP7203)=0,0,IF(ISERROR(HLOOKUP(V7203,Y7203:DP7203,1,FALSE)),0,INDEX(Y7201:DP7201,MATCH(V7200&amp;V7203,Y7200:DP7200&amp;Y7203:DP7203,0))))</f>
        <v>0</v>
      </c>
      <c r="W7201" s="90">
        <f t="array" ref="W7201">IF(COUNTA(Y7200:DP7203)=0,0,IF(ISERROR(HLOOKUP(W7203,Y7203:DP7203,1,FALSE)),0,AVERAGEIF(Y7203:DP7203,$W7203,Y7201:DP7201)))</f>
        <v>0</v>
      </c>
      <c r="X7201" s="107"/>
      <c r="Y7201" s="142">
        <v>0.35</v>
      </c>
      <c r="Z7201" s="142">
        <v>0.35</v>
      </c>
      <c r="AA7201" s="142">
        <v>0.51512999999999998</v>
      </c>
    </row>
    <row r="7202" spans="2:27">
      <c r="B7202" s="83"/>
      <c r="C7202" s="84"/>
      <c r="D7202" s="83"/>
      <c r="E7202" s="83"/>
      <c r="F7202" s="83"/>
      <c r="G7202" s="83"/>
      <c r="H7202" s="83"/>
      <c r="I7202" s="83"/>
      <c r="J7202" s="83"/>
      <c r="K7202" s="83"/>
      <c r="L7202" s="83"/>
      <c r="M7202" s="83"/>
      <c r="N7202" s="83"/>
      <c r="O7202" s="83"/>
      <c r="P7202" s="84"/>
      <c r="Q7202" s="217"/>
      <c r="R7202" s="91">
        <f t="shared" ref="R7202" si="19120">IF(COUNTA(Y7200:DP7203)=0,0,HLOOKUP(R7201,Y7201:DP7203,2,FALSE))</f>
        <v>0</v>
      </c>
      <c r="S7202" s="92">
        <f t="shared" ref="S7202" si="19121">IF(COUNTA(Y7200:DP7203)=0,0,HLOOKUP(S7200,Y7200:DP7203,3,FALSE))</f>
        <v>0</v>
      </c>
      <c r="T7202" s="93"/>
      <c r="U7202" s="94">
        <f t="array" ref="U7202">IF(COUNTA(Y7200:DP7203)=0,0,IF(ISERROR(HLOOKUP(U7203,Y7203:DP7203,1,FALSE)),0,INDEX(Y7202:DP7202,MATCH(U7201&amp;U7203,Y7201:DP7201&amp;Y7203:DP7203,0))))</f>
        <v>0</v>
      </c>
      <c r="V7202" s="94">
        <f t="array" ref="V7202">IF(COUNTA(Y7200:DP7203)=0,0,IF(ISERROR(HLOOKUP(V7203,Y7203:DP7203,1,FALSE)),0,INDEX(Y7202:DP7202,MATCH(V7201&amp;V7203,Y7201:DP7201&amp;Y7203:DP7203,0))))</f>
        <v>0</v>
      </c>
      <c r="W7202" s="95"/>
      <c r="X7202" s="108"/>
      <c r="Y7202" s="143">
        <v>0</v>
      </c>
      <c r="Z7202" s="143">
        <v>0</v>
      </c>
      <c r="AA7202" s="143">
        <v>0</v>
      </c>
    </row>
    <row r="7203" spans="2:27" ht="13.9" thickBot="1">
      <c r="B7203" s="96"/>
      <c r="C7203" s="97"/>
      <c r="D7203" s="96"/>
      <c r="E7203" s="96"/>
      <c r="F7203" s="96"/>
      <c r="G7203" s="96"/>
      <c r="H7203" s="96"/>
      <c r="I7203" s="96"/>
      <c r="J7203" s="96"/>
      <c r="K7203" s="96"/>
      <c r="L7203" s="96"/>
      <c r="M7203" s="96"/>
      <c r="N7203" s="96"/>
      <c r="O7203" s="96"/>
      <c r="P7203" s="97"/>
      <c r="Q7203" s="218"/>
      <c r="R7203" s="98" t="str">
        <f t="shared" ref="R7203" si="19122">IF(COUNTA(Y7200:DP7203)=0,"none",HLOOKUP(R7201,Y7201:DP7203,3,FALSE))</f>
        <v>PSZ</v>
      </c>
      <c r="S7203" s="99" t="str">
        <f t="shared" ref="S7203" si="19123">IF(COUNTA(Y7200:DP7203)=0,"none",HLOOKUP(S7200,Y7200:DP7203,4,FALSE))</f>
        <v>ECI</v>
      </c>
      <c r="T7203" s="100"/>
      <c r="U7203" s="100">
        <f t="array" ref="U7203">IF(COUNTA(Y7200:DP7203)=0,"none",IF($U$2="WAHR",$W$3,Abfrage!$F$4))</f>
        <v>0</v>
      </c>
      <c r="V7203" s="100">
        <f t="array" ref="V7203">IF(COUNTA(Y7200:DP7203)=0,"none",IF($U$2="WAHR",$W$3,Abfrage!$F$4))</f>
        <v>0</v>
      </c>
      <c r="W7203" s="100">
        <f t="array" ref="W7203">IF(COUNTA(Y7200:DP7203)=0,"none",IF($U$2="WAHR",$W$3,Abfrage!$F$4))</f>
        <v>0</v>
      </c>
      <c r="X7203" s="109"/>
      <c r="Y7203" s="144" t="s">
        <v>185</v>
      </c>
      <c r="Z7203" s="144" t="s">
        <v>185</v>
      </c>
      <c r="AA7203" s="144" t="s">
        <v>101</v>
      </c>
    </row>
    <row r="7204" spans="2:27">
      <c r="B7204" s="75" t="s">
        <v>4413</v>
      </c>
      <c r="C7204" s="76">
        <v>1000434934</v>
      </c>
      <c r="D7204" s="75" t="s">
        <v>95</v>
      </c>
      <c r="E7204" s="75" t="s">
        <v>148</v>
      </c>
      <c r="F7204" s="75" t="s">
        <v>153</v>
      </c>
      <c r="G7204" s="75" t="s">
        <v>4414</v>
      </c>
      <c r="H7204" s="75" t="e">
        <v>#N/A</v>
      </c>
      <c r="I7204" s="75" t="s">
        <v>155</v>
      </c>
      <c r="J7204" s="75" t="s">
        <v>4415</v>
      </c>
      <c r="K7204" s="75" t="s">
        <v>321</v>
      </c>
      <c r="L7204" s="75" t="s">
        <v>339</v>
      </c>
      <c r="M7204" s="75" t="s">
        <v>313</v>
      </c>
      <c r="N7204" s="75" t="s">
        <v>308</v>
      </c>
      <c r="O7204" s="75" t="s">
        <v>306</v>
      </c>
      <c r="P7204" s="76" t="s">
        <v>306</v>
      </c>
      <c r="Q7204" s="216"/>
      <c r="R7204" s="77" t="str">
        <f t="shared" ref="R7204" si="19124">IF(COUNTA(Y7204:DP7207)=0,"01.01.1900",INDEX(Y7204:DP7204,MATCH(R7205,Y7205:DP7205,0)))</f>
        <v>01.01.1900</v>
      </c>
      <c r="S7204" s="78" t="str">
        <f t="shared" ref="S7204" si="19125">IF(COUNTA(Y7204:DP7207)=0,"01.01.1900",MAX(Y7204:DP7204))</f>
        <v>01.01.1900</v>
      </c>
      <c r="T7204" s="79"/>
      <c r="U7204" s="80" t="str">
        <f t="array" ref="U7204">IF(COUNTA(Y7204:DP7207)=0,"01.01.1900",IF(ISERROR(HLOOKUP(U7207,Y7207:DP7207,1,FALSE)),"01.01.1900",INDEX(Y7204:DP7204,MATCH(U7205&amp;U7207,Y7205:DP7205&amp;Y7207:DP7207,0))))</f>
        <v>01.01.1900</v>
      </c>
      <c r="V7204" s="81" t="str">
        <f t="shared" ref="V7204" si="19126">IF(COUNTA(Y7204:DP7207)=0,"01.01.1900",_xlfn.MAXIFS(Y7204:DP7204,Y7207:DP7207,V7207))</f>
        <v>01.01.1900</v>
      </c>
      <c r="W7204" s="82"/>
      <c r="X7204" s="106"/>
    </row>
    <row r="7205" spans="2:27">
      <c r="B7205" s="83"/>
      <c r="C7205" s="84"/>
      <c r="D7205" s="83"/>
      <c r="E7205" s="83"/>
      <c r="F7205" s="83"/>
      <c r="G7205" s="83"/>
      <c r="H7205" s="83"/>
      <c r="I7205" s="83"/>
      <c r="J7205" s="83"/>
      <c r="K7205" s="83"/>
      <c r="L7205" s="83"/>
      <c r="M7205" s="83"/>
      <c r="N7205" s="83"/>
      <c r="O7205" s="83"/>
      <c r="P7205" s="84"/>
      <c r="Q7205" s="217"/>
      <c r="R7205" s="85">
        <f t="shared" ref="R7205" si="19127">IF(COUNTA(Y7204:DP7207)=0,0,MIN(Y7205:DP7205))</f>
        <v>0</v>
      </c>
      <c r="S7205" s="86">
        <f t="shared" ref="S7205" si="19128">IF(COUNTA(Y7204:DP7207)=0,0,HLOOKUP(S7204,Y7204:DP7207,2,FALSE))</f>
        <v>0</v>
      </c>
      <c r="T7205" s="87">
        <f t="shared" ref="T7205" si="19129">IF(COUNTA(Y7204:DP7207)=0,0,AVERAGE(Y7205:DP7205))</f>
        <v>0</v>
      </c>
      <c r="U7205" s="88">
        <f t="shared" ref="U7205" si="19130">IF(COUNTA(Y7204:DP7207)=0,0,_xlfn.MINIFS(Y7205:DP7205,Y7207:DP7207,U7207))</f>
        <v>0</v>
      </c>
      <c r="V7205" s="89">
        <f t="array" ref="V7205">IF(COUNTA(Y7204:DP7207)=0,0,IF(ISERROR(HLOOKUP(V7207,Y7207:DP7207,1,FALSE)),0,INDEX(Y7205:DP7205,MATCH(V7204&amp;V7207,Y7204:DP7204&amp;Y7207:DP7207,0))))</f>
        <v>0</v>
      </c>
      <c r="W7205" s="90">
        <f t="array" ref="W7205">IF(COUNTA(Y7204:DP7207)=0,0,IF(ISERROR(HLOOKUP(W7207,Y7207:DP7207,1,FALSE)),0,AVERAGEIF(Y7207:DP7207,$W7207,Y7205:DP7205)))</f>
        <v>0</v>
      </c>
      <c r="X7205" s="107"/>
    </row>
    <row r="7206" spans="2:27">
      <c r="B7206" s="83"/>
      <c r="C7206" s="84"/>
      <c r="D7206" s="83"/>
      <c r="E7206" s="83"/>
      <c r="F7206" s="83"/>
      <c r="G7206" s="83"/>
      <c r="H7206" s="83"/>
      <c r="I7206" s="83"/>
      <c r="J7206" s="83"/>
      <c r="K7206" s="83"/>
      <c r="L7206" s="83"/>
      <c r="M7206" s="83"/>
      <c r="N7206" s="83"/>
      <c r="O7206" s="83"/>
      <c r="P7206" s="84"/>
      <c r="Q7206" s="217"/>
      <c r="R7206" s="91">
        <f t="shared" ref="R7206" si="19131">IF(COUNTA(Y7204:DP7207)=0,0,HLOOKUP(R7205,Y7205:DP7207,2,FALSE))</f>
        <v>0</v>
      </c>
      <c r="S7206" s="92">
        <f t="shared" ref="S7206" si="19132">IF(COUNTA(Y7204:DP7207)=0,0,HLOOKUP(S7204,Y7204:DP7207,3,FALSE))</f>
        <v>0</v>
      </c>
      <c r="T7206" s="93"/>
      <c r="U7206" s="94">
        <f t="array" ref="U7206">IF(COUNTA(Y7204:DP7207)=0,0,IF(ISERROR(HLOOKUP(U7207,Y7207:DP7207,1,FALSE)),0,INDEX(Y7206:DP7206,MATCH(U7205&amp;U7207,Y7205:DP7205&amp;Y7207:DP7207,0))))</f>
        <v>0</v>
      </c>
      <c r="V7206" s="94">
        <f t="array" ref="V7206">IF(COUNTA(Y7204:DP7207)=0,0,IF(ISERROR(HLOOKUP(V7207,Y7207:DP7207,1,FALSE)),0,INDEX(Y7206:DP7206,MATCH(V7205&amp;V7207,Y7205:DP7205&amp;Y7207:DP7207,0))))</f>
        <v>0</v>
      </c>
      <c r="W7206" s="95"/>
      <c r="X7206" s="108"/>
    </row>
    <row r="7207" spans="2:27" ht="13.9" thickBot="1">
      <c r="B7207" s="96"/>
      <c r="C7207" s="97"/>
      <c r="D7207" s="96"/>
      <c r="E7207" s="96"/>
      <c r="F7207" s="96"/>
      <c r="G7207" s="96"/>
      <c r="H7207" s="96"/>
      <c r="I7207" s="96"/>
      <c r="J7207" s="96"/>
      <c r="K7207" s="96"/>
      <c r="L7207" s="96"/>
      <c r="M7207" s="96"/>
      <c r="N7207" s="96"/>
      <c r="O7207" s="96"/>
      <c r="P7207" s="97"/>
      <c r="Q7207" s="218"/>
      <c r="R7207" s="98" t="str">
        <f t="shared" ref="R7207" si="19133">IF(COUNTA(Y7204:DP7207)=0,"none",HLOOKUP(R7205,Y7205:DP7207,3,FALSE))</f>
        <v>none</v>
      </c>
      <c r="S7207" s="99" t="str">
        <f t="shared" ref="S7207" si="19134">IF(COUNTA(Y7204:DP7207)=0,"none",HLOOKUP(S7204,Y7204:DP7207,4,FALSE))</f>
        <v>none</v>
      </c>
      <c r="T7207" s="100"/>
      <c r="U7207" s="100" t="str">
        <f t="array" ref="U7207">IF(COUNTA(Y7204:DP7207)=0,"none",IF($U$2="WAHR",$W$3,Abfrage!$F$4))</f>
        <v>none</v>
      </c>
      <c r="V7207" s="100" t="str">
        <f t="array" ref="V7207">IF(COUNTA(Y7204:DP7207)=0,"none",IF($U$2="WAHR",$W$3,Abfrage!$F$4))</f>
        <v>none</v>
      </c>
      <c r="W7207" s="100" t="str">
        <f t="array" ref="W7207">IF(COUNTA(Y7204:DP7207)=0,"none",IF($U$2="WAHR",$W$3,Abfrage!$F$4))</f>
        <v>none</v>
      </c>
      <c r="X7207" s="109"/>
    </row>
    <row r="7208" spans="2:27">
      <c r="B7208" s="75" t="s">
        <v>4416</v>
      </c>
      <c r="C7208" s="76">
        <v>1000437932</v>
      </c>
      <c r="D7208" s="75" t="s">
        <v>95</v>
      </c>
      <c r="E7208" s="75" t="s">
        <v>175</v>
      </c>
      <c r="F7208" s="75" t="s">
        <v>97</v>
      </c>
      <c r="G7208" s="75" t="s">
        <v>4151</v>
      </c>
      <c r="H7208" s="75" t="e">
        <v>#N/A</v>
      </c>
      <c r="I7208" s="75" t="s">
        <v>1035</v>
      </c>
      <c r="J7208" s="75" t="s">
        <v>4417</v>
      </c>
      <c r="K7208" s="75" t="s">
        <v>306</v>
      </c>
      <c r="L7208" s="75" t="s">
        <v>306</v>
      </c>
      <c r="M7208" s="75" t="s">
        <v>307</v>
      </c>
      <c r="N7208" s="75" t="s">
        <v>348</v>
      </c>
      <c r="O7208" s="75" t="s">
        <v>309</v>
      </c>
      <c r="P7208" s="76" t="s">
        <v>306</v>
      </c>
      <c r="Q7208" s="216"/>
      <c r="R7208" s="77" t="str">
        <f t="shared" ref="R7208" si="19135">IF(COUNTA(Y7208:DP7211)=0,"01.01.1900",INDEX(Y7208:DP7208,MATCH(R7209,Y7209:DP7209,0)))</f>
        <v>01.01.1900</v>
      </c>
      <c r="S7208" s="78" t="str">
        <f t="shared" ref="S7208" si="19136">IF(COUNTA(Y7208:DP7211)=0,"01.01.1900",MAX(Y7208:DP7208))</f>
        <v>01.01.1900</v>
      </c>
      <c r="T7208" s="79"/>
      <c r="U7208" s="80" t="str">
        <f t="array" ref="U7208">IF(COUNTA(Y7208:DP7211)=0,"01.01.1900",IF(ISERROR(HLOOKUP(U7211,Y7211:DP7211,1,FALSE)),"01.01.1900",INDEX(Y7208:DP7208,MATCH(U7209&amp;U7211,Y7209:DP7209&amp;Y7211:DP7211,0))))</f>
        <v>01.01.1900</v>
      </c>
      <c r="V7208" s="81" t="str">
        <f t="shared" ref="V7208" si="19137">IF(COUNTA(Y7208:DP7211)=0,"01.01.1900",_xlfn.MAXIFS(Y7208:DP7208,Y7211:DP7211,V7211))</f>
        <v>01.01.1900</v>
      </c>
      <c r="W7208" s="82"/>
      <c r="X7208" s="106"/>
    </row>
    <row r="7209" spans="2:27">
      <c r="B7209" s="83"/>
      <c r="C7209" s="84"/>
      <c r="D7209" s="83"/>
      <c r="E7209" s="83"/>
      <c r="F7209" s="83"/>
      <c r="G7209" s="83"/>
      <c r="H7209" s="83"/>
      <c r="I7209" s="83"/>
      <c r="J7209" s="83"/>
      <c r="K7209" s="83"/>
      <c r="L7209" s="83"/>
      <c r="M7209" s="83"/>
      <c r="N7209" s="83"/>
      <c r="O7209" s="83"/>
      <c r="P7209" s="84"/>
      <c r="Q7209" s="217"/>
      <c r="R7209" s="85">
        <f t="shared" ref="R7209" si="19138">IF(COUNTA(Y7208:DP7211)=0,0,MIN(Y7209:DP7209))</f>
        <v>0</v>
      </c>
      <c r="S7209" s="86">
        <f t="shared" ref="S7209" si="19139">IF(COUNTA(Y7208:DP7211)=0,0,HLOOKUP(S7208,Y7208:DP7211,2,FALSE))</f>
        <v>0</v>
      </c>
      <c r="T7209" s="87">
        <f t="shared" ref="T7209" si="19140">IF(COUNTA(Y7208:DP7211)=0,0,AVERAGE(Y7209:DP7209))</f>
        <v>0</v>
      </c>
      <c r="U7209" s="88">
        <f t="shared" ref="U7209" si="19141">IF(COUNTA(Y7208:DP7211)=0,0,_xlfn.MINIFS(Y7209:DP7209,Y7211:DP7211,U7211))</f>
        <v>0</v>
      </c>
      <c r="V7209" s="89">
        <f t="array" ref="V7209">IF(COUNTA(Y7208:DP7211)=0,0,IF(ISERROR(HLOOKUP(V7211,Y7211:DP7211,1,FALSE)),0,INDEX(Y7209:DP7209,MATCH(V7208&amp;V7211,Y7208:DP7208&amp;Y7211:DP7211,0))))</f>
        <v>0</v>
      </c>
      <c r="W7209" s="90">
        <f t="array" ref="W7209">IF(COUNTA(Y7208:DP7211)=0,0,IF(ISERROR(HLOOKUP(W7211,Y7211:DP7211,1,FALSE)),0,AVERAGEIF(Y7211:DP7211,$W7211,Y7209:DP7209)))</f>
        <v>0</v>
      </c>
      <c r="X7209" s="107"/>
    </row>
    <row r="7210" spans="2:27">
      <c r="B7210" s="83"/>
      <c r="C7210" s="84"/>
      <c r="D7210" s="83"/>
      <c r="E7210" s="83"/>
      <c r="F7210" s="83"/>
      <c r="G7210" s="83"/>
      <c r="H7210" s="83"/>
      <c r="I7210" s="83"/>
      <c r="J7210" s="83"/>
      <c r="K7210" s="83"/>
      <c r="L7210" s="83"/>
      <c r="M7210" s="83"/>
      <c r="N7210" s="83"/>
      <c r="O7210" s="83"/>
      <c r="P7210" s="84"/>
      <c r="Q7210" s="217"/>
      <c r="R7210" s="91">
        <f t="shared" ref="R7210" si="19142">IF(COUNTA(Y7208:DP7211)=0,0,HLOOKUP(R7209,Y7209:DP7211,2,FALSE))</f>
        <v>0</v>
      </c>
      <c r="S7210" s="92">
        <f t="shared" ref="S7210" si="19143">IF(COUNTA(Y7208:DP7211)=0,0,HLOOKUP(S7208,Y7208:DP7211,3,FALSE))</f>
        <v>0</v>
      </c>
      <c r="T7210" s="93"/>
      <c r="U7210" s="94">
        <f t="array" ref="U7210">IF(COUNTA(Y7208:DP7211)=0,0,IF(ISERROR(HLOOKUP(U7211,Y7211:DP7211,1,FALSE)),0,INDEX(Y7210:DP7210,MATCH(U7209&amp;U7211,Y7209:DP7209&amp;Y7211:DP7211,0))))</f>
        <v>0</v>
      </c>
      <c r="V7210" s="94">
        <f t="array" ref="V7210">IF(COUNTA(Y7208:DP7211)=0,0,IF(ISERROR(HLOOKUP(V7211,Y7211:DP7211,1,FALSE)),0,INDEX(Y7210:DP7210,MATCH(V7209&amp;V7211,Y7209:DP7209&amp;Y7211:DP7211,0))))</f>
        <v>0</v>
      </c>
      <c r="W7210" s="95"/>
      <c r="X7210" s="108"/>
    </row>
    <row r="7211" spans="2:27" ht="13.9" thickBot="1">
      <c r="B7211" s="96"/>
      <c r="C7211" s="97"/>
      <c r="D7211" s="96"/>
      <c r="E7211" s="96"/>
      <c r="F7211" s="96"/>
      <c r="G7211" s="96"/>
      <c r="H7211" s="96"/>
      <c r="I7211" s="96"/>
      <c r="J7211" s="96"/>
      <c r="K7211" s="96"/>
      <c r="L7211" s="96"/>
      <c r="M7211" s="96"/>
      <c r="N7211" s="96"/>
      <c r="O7211" s="96"/>
      <c r="P7211" s="97"/>
      <c r="Q7211" s="218"/>
      <c r="R7211" s="98" t="str">
        <f t="shared" ref="R7211" si="19144">IF(COUNTA(Y7208:DP7211)=0,"none",HLOOKUP(R7209,Y7209:DP7211,3,FALSE))</f>
        <v>none</v>
      </c>
      <c r="S7211" s="99" t="str">
        <f t="shared" ref="S7211" si="19145">IF(COUNTA(Y7208:DP7211)=0,"none",HLOOKUP(S7208,Y7208:DP7211,4,FALSE))</f>
        <v>none</v>
      </c>
      <c r="T7211" s="100"/>
      <c r="U7211" s="100" t="str">
        <f t="array" ref="U7211">IF(COUNTA(Y7208:DP7211)=0,"none",IF($U$2="WAHR",$W$3,Abfrage!$F$4))</f>
        <v>none</v>
      </c>
      <c r="V7211" s="100" t="str">
        <f t="array" ref="V7211">IF(COUNTA(Y7208:DP7211)=0,"none",IF($U$2="WAHR",$W$3,Abfrage!$F$4))</f>
        <v>none</v>
      </c>
      <c r="W7211" s="100" t="str">
        <f t="array" ref="W7211">IF(COUNTA(Y7208:DP7211)=0,"none",IF($U$2="WAHR",$W$3,Abfrage!$F$4))</f>
        <v>none</v>
      </c>
      <c r="X7211" s="109"/>
    </row>
    <row r="7212" spans="2:27">
      <c r="B7212" s="75" t="s">
        <v>4418</v>
      </c>
      <c r="C7212" s="76">
        <v>1000437933</v>
      </c>
      <c r="D7212" s="75" t="s">
        <v>95</v>
      </c>
      <c r="E7212" s="75" t="s">
        <v>96</v>
      </c>
      <c r="F7212" s="75" t="s">
        <v>97</v>
      </c>
      <c r="G7212" s="75" t="s">
        <v>4151</v>
      </c>
      <c r="H7212" s="75" t="s">
        <v>44</v>
      </c>
      <c r="I7212" s="75" t="s">
        <v>1035</v>
      </c>
      <c r="J7212" s="75" t="s">
        <v>4419</v>
      </c>
      <c r="K7212" s="75" t="s">
        <v>306</v>
      </c>
      <c r="L7212" s="75" t="s">
        <v>306</v>
      </c>
      <c r="M7212" s="75" t="s">
        <v>313</v>
      </c>
      <c r="N7212" s="75" t="s">
        <v>348</v>
      </c>
      <c r="O7212" s="75" t="s">
        <v>309</v>
      </c>
      <c r="P7212" s="76" t="s">
        <v>306</v>
      </c>
      <c r="Q7212" s="216"/>
      <c r="R7212" s="77">
        <f t="shared" ref="R7212" si="19146">IF(COUNTA(Y7212:DP7215)=0,"01.01.1900",INDEX(Y7212:DP7212,MATCH(R7213,Y7213:DP7213,0)))</f>
        <v>44970</v>
      </c>
      <c r="S7212" s="78">
        <f t="shared" ref="S7212" si="19147">IF(COUNTA(Y7212:DP7215)=0,"01.01.1900",MAX(Y7212:DP7212))</f>
        <v>44970</v>
      </c>
      <c r="T7212" s="79"/>
      <c r="U7212" s="80" t="str">
        <f t="array" ref="U7212">IF(COUNTA(Y7212:DP7215)=0,"01.01.1900",IF(ISERROR(HLOOKUP(U7215,Y7215:DP7215,1,FALSE)),"01.01.1900",INDEX(Y7212:DP7212,MATCH(U7213&amp;U7215,Y7213:DP7213&amp;Y7215:DP7215,0))))</f>
        <v>01.01.1900</v>
      </c>
      <c r="V7212" s="81">
        <f t="shared" ref="V7212" si="19148">IF(COUNTA(Y7212:DP7215)=0,"01.01.1900",_xlfn.MAXIFS(Y7212:DP7212,Y7215:DP7215,V7215))</f>
        <v>0</v>
      </c>
      <c r="W7212" s="82"/>
      <c r="X7212" s="106"/>
      <c r="Y7212" s="141">
        <v>44970</v>
      </c>
      <c r="Z7212" s="141">
        <v>44970</v>
      </c>
    </row>
    <row r="7213" spans="2:27">
      <c r="B7213" s="83"/>
      <c r="C7213" s="84"/>
      <c r="D7213" s="83"/>
      <c r="E7213" s="83"/>
      <c r="F7213" s="83"/>
      <c r="G7213" s="83"/>
      <c r="H7213" s="83"/>
      <c r="I7213" s="83"/>
      <c r="J7213" s="83"/>
      <c r="K7213" s="83"/>
      <c r="L7213" s="83"/>
      <c r="M7213" s="83"/>
      <c r="N7213" s="83"/>
      <c r="O7213" s="83"/>
      <c r="P7213" s="84"/>
      <c r="Q7213" s="217"/>
      <c r="R7213" s="85">
        <f t="shared" ref="R7213" si="19149">IF(COUNTA(Y7212:DP7215)=0,0,MIN(Y7213:DP7213))</f>
        <v>1.1759999999999999</v>
      </c>
      <c r="S7213" s="86">
        <f t="shared" ref="S7213" si="19150">IF(COUNTA(Y7212:DP7215)=0,0,HLOOKUP(S7212,Y7212:DP7215,2,FALSE))</f>
        <v>1.1759999999999999</v>
      </c>
      <c r="T7213" s="87">
        <f t="shared" ref="T7213" si="19151">IF(COUNTA(Y7212:DP7215)=0,0,AVERAGE(Y7213:DP7213))</f>
        <v>1.1759999999999999</v>
      </c>
      <c r="U7213" s="88">
        <f t="shared" ref="U7213" si="19152">IF(COUNTA(Y7212:DP7215)=0,0,_xlfn.MINIFS(Y7213:DP7213,Y7215:DP7215,U7215))</f>
        <v>0</v>
      </c>
      <c r="V7213" s="89">
        <f t="array" ref="V7213">IF(COUNTA(Y7212:DP7215)=0,0,IF(ISERROR(HLOOKUP(V7215,Y7215:DP7215,1,FALSE)),0,INDEX(Y7213:DP7213,MATCH(V7212&amp;V7215,Y7212:DP7212&amp;Y7215:DP7215,0))))</f>
        <v>0</v>
      </c>
      <c r="W7213" s="90">
        <f t="array" ref="W7213">IF(COUNTA(Y7212:DP7215)=0,0,IF(ISERROR(HLOOKUP(W7215,Y7215:DP7215,1,FALSE)),0,AVERAGEIF(Y7215:DP7215,$W7215,Y7213:DP7213)))</f>
        <v>0</v>
      </c>
      <c r="X7213" s="107"/>
      <c r="Y7213" s="142">
        <v>1.1759999999999999</v>
      </c>
      <c r="Z7213" s="142">
        <v>1.1759999999999999</v>
      </c>
    </row>
    <row r="7214" spans="2:27">
      <c r="B7214" s="83"/>
      <c r="C7214" s="84"/>
      <c r="D7214" s="83"/>
      <c r="E7214" s="83"/>
      <c r="F7214" s="83"/>
      <c r="G7214" s="83"/>
      <c r="H7214" s="83"/>
      <c r="I7214" s="83"/>
      <c r="J7214" s="83"/>
      <c r="K7214" s="83"/>
      <c r="L7214" s="83"/>
      <c r="M7214" s="83"/>
      <c r="N7214" s="83"/>
      <c r="O7214" s="83"/>
      <c r="P7214" s="84"/>
      <c r="Q7214" s="217"/>
      <c r="R7214" s="91">
        <f t="shared" ref="R7214" si="19153">IF(COUNTA(Y7212:DP7215)=0,0,HLOOKUP(R7213,Y7213:DP7215,2,FALSE))</f>
        <v>1000</v>
      </c>
      <c r="S7214" s="92">
        <f t="shared" ref="S7214" si="19154">IF(COUNTA(Y7212:DP7215)=0,0,HLOOKUP(S7212,Y7212:DP7215,3,FALSE))</f>
        <v>1000</v>
      </c>
      <c r="T7214" s="93"/>
      <c r="U7214" s="94">
        <f t="array" ref="U7214">IF(COUNTA(Y7212:DP7215)=0,0,IF(ISERROR(HLOOKUP(U7215,Y7215:DP7215,1,FALSE)),0,INDEX(Y7214:DP7214,MATCH(U7213&amp;U7215,Y7213:DP7213&amp;Y7215:DP7215,0))))</f>
        <v>0</v>
      </c>
      <c r="V7214" s="94">
        <f t="array" ref="V7214">IF(COUNTA(Y7212:DP7215)=0,0,IF(ISERROR(HLOOKUP(V7215,Y7215:DP7215,1,FALSE)),0,INDEX(Y7214:DP7214,MATCH(V7213&amp;V7215,Y7213:DP7213&amp;Y7215:DP7215,0))))</f>
        <v>0</v>
      </c>
      <c r="W7214" s="95"/>
      <c r="X7214" s="108"/>
      <c r="Y7214" s="143">
        <v>1000</v>
      </c>
      <c r="Z7214" s="143">
        <v>1000</v>
      </c>
    </row>
    <row r="7215" spans="2:27" ht="13.9" thickBot="1">
      <c r="B7215" s="96"/>
      <c r="C7215" s="97"/>
      <c r="D7215" s="96"/>
      <c r="E7215" s="96"/>
      <c r="F7215" s="96"/>
      <c r="G7215" s="96"/>
      <c r="H7215" s="96"/>
      <c r="I7215" s="96"/>
      <c r="J7215" s="96"/>
      <c r="K7215" s="96"/>
      <c r="L7215" s="96"/>
      <c r="M7215" s="96"/>
      <c r="N7215" s="96"/>
      <c r="O7215" s="96"/>
      <c r="P7215" s="97"/>
      <c r="Q7215" s="218"/>
      <c r="R7215" s="98" t="str">
        <f t="shared" ref="R7215" si="19155">IF(COUNTA(Y7212:DP7215)=0,"none",HLOOKUP(R7213,Y7213:DP7215,3,FALSE))</f>
        <v>www (-30%)</v>
      </c>
      <c r="S7215" s="99" t="str">
        <f t="shared" ref="S7215" si="19156">IF(COUNTA(Y7212:DP7215)=0,"none",HLOOKUP(S7212,Y7212:DP7215,4,FALSE))</f>
        <v>www (-30%)</v>
      </c>
      <c r="T7215" s="100"/>
      <c r="U7215" s="100">
        <f t="array" ref="U7215">IF(COUNTA(Y7212:DP7215)=0,"none",IF($U$2="WAHR",$W$3,Abfrage!$F$4))</f>
        <v>0</v>
      </c>
      <c r="V7215" s="100">
        <f t="array" ref="V7215">IF(COUNTA(Y7212:DP7215)=0,"none",IF($U$2="WAHR",$W$3,Abfrage!$F$4))</f>
        <v>0</v>
      </c>
      <c r="W7215" s="100">
        <f t="array" ref="W7215">IF(COUNTA(Y7212:DP7215)=0,"none",IF($U$2="WAHR",$W$3,Abfrage!$F$4))</f>
        <v>0</v>
      </c>
      <c r="X7215" s="109"/>
      <c r="Y7215" s="144" t="s">
        <v>43</v>
      </c>
      <c r="Z7215" s="144" t="s">
        <v>43</v>
      </c>
    </row>
    <row r="7216" spans="2:27">
      <c r="B7216" s="75" t="s">
        <v>4420</v>
      </c>
      <c r="C7216" s="76">
        <v>1000438698</v>
      </c>
      <c r="D7216" s="75" t="s">
        <v>95</v>
      </c>
      <c r="E7216" s="75" t="s">
        <v>96</v>
      </c>
      <c r="F7216" s="75" t="s">
        <v>306</v>
      </c>
      <c r="G7216" s="75" t="s">
        <v>97</v>
      </c>
      <c r="H7216" s="75" t="s">
        <v>44</v>
      </c>
      <c r="I7216" s="75" t="s">
        <v>51</v>
      </c>
      <c r="J7216" s="75" t="s">
        <v>4421</v>
      </c>
      <c r="K7216" s="75" t="s">
        <v>306</v>
      </c>
      <c r="L7216" s="75" t="s">
        <v>306</v>
      </c>
      <c r="M7216" s="75" t="s">
        <v>313</v>
      </c>
      <c r="N7216" s="75" t="s">
        <v>360</v>
      </c>
      <c r="O7216" s="75" t="s">
        <v>306</v>
      </c>
      <c r="P7216" s="76" t="s">
        <v>306</v>
      </c>
      <c r="Q7216" s="216"/>
      <c r="R7216" s="77">
        <f t="shared" ref="R7216" si="19157">IF(COUNTA(Y7216:DP7219)=0,"01.01.1900",INDEX(Y7216:DP7216,MATCH(R7217,Y7217:DP7217,0)))</f>
        <v>44502</v>
      </c>
      <c r="S7216" s="78">
        <f t="shared" ref="S7216" si="19158">IF(COUNTA(Y7216:DP7219)=0,"01.01.1900",MAX(Y7216:DP7216))</f>
        <v>45154</v>
      </c>
      <c r="T7216" s="79"/>
      <c r="U7216" s="80" t="str">
        <f t="array" ref="U7216">IF(COUNTA(Y7216:DP7219)=0,"01.01.1900",IF(ISERROR(HLOOKUP(U7219,Y7219:DP7219,1,FALSE)),"01.01.1900",INDEX(Y7216:DP7216,MATCH(U7217&amp;U7219,Y7217:DP7217&amp;Y7219:DP7219,0))))</f>
        <v>01.01.1900</v>
      </c>
      <c r="V7216" s="81">
        <f t="shared" ref="V7216" si="19159">IF(COUNTA(Y7216:DP7219)=0,"01.01.1900",_xlfn.MAXIFS(Y7216:DP7216,Y7219:DP7219,V7219))</f>
        <v>0</v>
      </c>
      <c r="W7216" s="82"/>
      <c r="X7216" s="106"/>
      <c r="Y7216" s="141">
        <v>44502</v>
      </c>
      <c r="Z7216" s="141">
        <v>45154</v>
      </c>
      <c r="AA7216" s="141">
        <v>45154</v>
      </c>
    </row>
    <row r="7217" spans="2:27">
      <c r="B7217" s="83"/>
      <c r="C7217" s="84"/>
      <c r="D7217" s="83"/>
      <c r="E7217" s="83"/>
      <c r="F7217" s="83"/>
      <c r="G7217" s="83"/>
      <c r="H7217" s="83"/>
      <c r="I7217" s="83"/>
      <c r="J7217" s="83"/>
      <c r="K7217" s="83"/>
      <c r="L7217" s="83"/>
      <c r="M7217" s="83"/>
      <c r="N7217" s="83"/>
      <c r="O7217" s="83"/>
      <c r="P7217" s="84"/>
      <c r="Q7217" s="217"/>
      <c r="R7217" s="85">
        <f t="shared" ref="R7217" si="19160">IF(COUNTA(Y7216:DP7219)=0,0,MIN(Y7217:DP7217))</f>
        <v>0.45050000000000001</v>
      </c>
      <c r="S7217" s="86">
        <f t="shared" ref="S7217" si="19161">IF(COUNTA(Y7216:DP7219)=0,0,HLOOKUP(S7216,Y7216:DP7219,2,FALSE))</f>
        <v>0.46200000000000002</v>
      </c>
      <c r="T7217" s="87">
        <f t="shared" ref="T7217" si="19162">IF(COUNTA(Y7216:DP7219)=0,0,AVERAGE(Y7217:DP7217))</f>
        <v>0.45816666666666667</v>
      </c>
      <c r="U7217" s="88">
        <f t="shared" ref="U7217" si="19163">IF(COUNTA(Y7216:DP7219)=0,0,_xlfn.MINIFS(Y7217:DP7217,Y7219:DP7219,U7219))</f>
        <v>0</v>
      </c>
      <c r="V7217" s="89">
        <f t="array" ref="V7217">IF(COUNTA(Y7216:DP7219)=0,0,IF(ISERROR(HLOOKUP(V7219,Y7219:DP7219,1,FALSE)),0,INDEX(Y7217:DP7217,MATCH(V7216&amp;V7219,Y7216:DP7216&amp;Y7219:DP7219,0))))</f>
        <v>0</v>
      </c>
      <c r="W7217" s="90">
        <f t="array" ref="W7217">IF(COUNTA(Y7216:DP7219)=0,0,IF(ISERROR(HLOOKUP(W7219,Y7219:DP7219,1,FALSE)),0,AVERAGEIF(Y7219:DP7219,$W7219,Y7217:DP7217)))</f>
        <v>0</v>
      </c>
      <c r="X7217" s="107"/>
      <c r="Y7217" s="142">
        <v>0.45050000000000001</v>
      </c>
      <c r="Z7217" s="142">
        <v>0.46200000000000002</v>
      </c>
      <c r="AA7217" s="142">
        <v>0.46200000000000002</v>
      </c>
    </row>
    <row r="7218" spans="2:27">
      <c r="B7218" s="83"/>
      <c r="C7218" s="84"/>
      <c r="D7218" s="83"/>
      <c r="E7218" s="83"/>
      <c r="F7218" s="83"/>
      <c r="G7218" s="83"/>
      <c r="H7218" s="83"/>
      <c r="I7218" s="83"/>
      <c r="J7218" s="83"/>
      <c r="K7218" s="83"/>
      <c r="L7218" s="83"/>
      <c r="M7218" s="83"/>
      <c r="N7218" s="83"/>
      <c r="O7218" s="83"/>
      <c r="P7218" s="84"/>
      <c r="Q7218" s="217"/>
      <c r="R7218" s="91">
        <f t="shared" ref="R7218" si="19164">IF(COUNTA(Y7216:DP7219)=0,0,HLOOKUP(R7217,Y7217:DP7219,2,FALSE))</f>
        <v>1000</v>
      </c>
      <c r="S7218" s="92">
        <f t="shared" ref="S7218" si="19165">IF(COUNTA(Y7216:DP7219)=0,0,HLOOKUP(S7216,Y7216:DP7219,3,FALSE))</f>
        <v>1000</v>
      </c>
      <c r="T7218" s="93"/>
      <c r="U7218" s="94">
        <f t="array" ref="U7218">IF(COUNTA(Y7216:DP7219)=0,0,IF(ISERROR(HLOOKUP(U7219,Y7219:DP7219,1,FALSE)),0,INDEX(Y7218:DP7218,MATCH(U7217&amp;U7219,Y7217:DP7217&amp;Y7219:DP7219,0))))</f>
        <v>0</v>
      </c>
      <c r="V7218" s="94">
        <f t="array" ref="V7218">IF(COUNTA(Y7216:DP7219)=0,0,IF(ISERROR(HLOOKUP(V7219,Y7219:DP7219,1,FALSE)),0,INDEX(Y7218:DP7218,MATCH(V7217&amp;V7219,Y7217:DP7217&amp;Y7219:DP7219,0))))</f>
        <v>0</v>
      </c>
      <c r="W7218" s="95"/>
      <c r="X7218" s="108"/>
      <c r="Y7218" s="143">
        <v>1000</v>
      </c>
      <c r="Z7218" s="143">
        <v>1000</v>
      </c>
      <c r="AA7218" s="143">
        <v>1000</v>
      </c>
    </row>
    <row r="7219" spans="2:27" ht="13.9" thickBot="1">
      <c r="B7219" s="96"/>
      <c r="C7219" s="97"/>
      <c r="D7219" s="96"/>
      <c r="E7219" s="96"/>
      <c r="F7219" s="96"/>
      <c r="G7219" s="96"/>
      <c r="H7219" s="96"/>
      <c r="I7219" s="96"/>
      <c r="J7219" s="96"/>
      <c r="K7219" s="96"/>
      <c r="L7219" s="96"/>
      <c r="M7219" s="96"/>
      <c r="N7219" s="96"/>
      <c r="O7219" s="96"/>
      <c r="P7219" s="97"/>
      <c r="Q7219" s="218"/>
      <c r="R7219" s="98" t="str">
        <f t="shared" ref="R7219" si="19166">IF(COUNTA(Y7216:DP7219)=0,"none",HLOOKUP(R7217,Y7217:DP7219,3,FALSE))</f>
        <v>www (-15%)</v>
      </c>
      <c r="S7219" s="99" t="str">
        <f t="shared" ref="S7219" si="19167">IF(COUNTA(Y7216:DP7219)=0,"none",HLOOKUP(S7216,Y7216:DP7219,4,FALSE))</f>
        <v>www (-30%)</v>
      </c>
      <c r="T7219" s="100"/>
      <c r="U7219" s="100">
        <f t="array" ref="U7219">IF(COUNTA(Y7216:DP7219)=0,"none",IF($U$2="WAHR",$W$3,Abfrage!$F$4))</f>
        <v>0</v>
      </c>
      <c r="V7219" s="100">
        <f t="array" ref="V7219">IF(COUNTA(Y7216:DP7219)=0,"none",IF($U$2="WAHR",$W$3,Abfrage!$F$4))</f>
        <v>0</v>
      </c>
      <c r="W7219" s="100">
        <f t="array" ref="W7219">IF(COUNTA(Y7216:DP7219)=0,"none",IF($U$2="WAHR",$W$3,Abfrage!$F$4))</f>
        <v>0</v>
      </c>
      <c r="X7219" s="109"/>
      <c r="Y7219" s="144" t="s">
        <v>354</v>
      </c>
      <c r="Z7219" s="144" t="s">
        <v>43</v>
      </c>
      <c r="AA7219" s="144" t="s">
        <v>721</v>
      </c>
    </row>
    <row r="7220" spans="2:27">
      <c r="B7220" s="75" t="s">
        <v>4422</v>
      </c>
      <c r="C7220" s="76">
        <v>1000439547</v>
      </c>
      <c r="D7220" s="75" t="s">
        <v>217</v>
      </c>
      <c r="E7220" s="75" t="s">
        <v>138</v>
      </c>
      <c r="F7220" s="75" t="s">
        <v>4423</v>
      </c>
      <c r="G7220" s="75" t="s">
        <v>4424</v>
      </c>
      <c r="H7220" s="75" t="s">
        <v>4425</v>
      </c>
      <c r="I7220" s="75" t="s">
        <v>51</v>
      </c>
      <c r="J7220" s="75" t="s">
        <v>4426</v>
      </c>
      <c r="K7220" s="75" t="s">
        <v>306</v>
      </c>
      <c r="L7220" s="75" t="s">
        <v>306</v>
      </c>
      <c r="M7220" s="75" t="s">
        <v>306</v>
      </c>
      <c r="N7220" s="75" t="s">
        <v>352</v>
      </c>
      <c r="O7220" s="75" t="s">
        <v>306</v>
      </c>
      <c r="P7220" s="76" t="s">
        <v>306</v>
      </c>
      <c r="Q7220" s="216"/>
      <c r="R7220" s="77">
        <f t="shared" ref="R7220" si="19168">IF(COUNTA(Y7220:DP7223)=0,"01.01.1900",INDEX(Y7220:DP7220,MATCH(R7221,Y7221:DP7221,0)))</f>
        <v>44714</v>
      </c>
      <c r="S7220" s="78">
        <f t="shared" ref="S7220" si="19169">IF(COUNTA(Y7220:DP7223)=0,"01.01.1900",MAX(Y7220:DP7220))</f>
        <v>44714</v>
      </c>
      <c r="T7220" s="79"/>
      <c r="U7220" s="80" t="str">
        <f t="array" ref="U7220">IF(COUNTA(Y7220:DP7223)=0,"01.01.1900",IF(ISERROR(HLOOKUP(U7223,Y7223:DP7223,1,FALSE)),"01.01.1900",INDEX(Y7220:DP7220,MATCH(U7221&amp;U7223,Y7221:DP7221&amp;Y7223:DP7223,0))))</f>
        <v>01.01.1900</v>
      </c>
      <c r="V7220" s="81">
        <f t="shared" ref="V7220" si="19170">IF(COUNTA(Y7220:DP7223)=0,"01.01.1900",_xlfn.MAXIFS(Y7220:DP7220,Y7223:DP7223,V7223))</f>
        <v>0</v>
      </c>
      <c r="W7220" s="82"/>
      <c r="X7220" s="106"/>
      <c r="Y7220" s="141">
        <v>44714</v>
      </c>
      <c r="Z7220" s="141">
        <v>44714</v>
      </c>
    </row>
    <row r="7221" spans="2:27">
      <c r="B7221" s="83"/>
      <c r="C7221" s="84"/>
      <c r="D7221" s="83"/>
      <c r="E7221" s="83"/>
      <c r="F7221" s="83"/>
      <c r="G7221" s="83"/>
      <c r="H7221" s="83"/>
      <c r="I7221" s="83"/>
      <c r="J7221" s="83"/>
      <c r="K7221" s="83"/>
      <c r="L7221" s="83"/>
      <c r="M7221" s="83"/>
      <c r="N7221" s="83"/>
      <c r="O7221" s="83"/>
      <c r="P7221" s="84"/>
      <c r="Q7221" s="217"/>
      <c r="R7221" s="85">
        <f t="shared" ref="R7221" si="19171">IF(COUNTA(Y7220:DP7223)=0,0,MIN(Y7221:DP7221))</f>
        <v>3.5000000000000003E-2</v>
      </c>
      <c r="S7221" s="86">
        <f t="shared" ref="S7221" si="19172">IF(COUNTA(Y7220:DP7223)=0,0,HLOOKUP(S7220,Y7220:DP7223,2,FALSE))</f>
        <v>3.5000000000000003E-2</v>
      </c>
      <c r="T7221" s="87">
        <f t="shared" ref="T7221" si="19173">IF(COUNTA(Y7220:DP7223)=0,0,AVERAGE(Y7221:DP7221))</f>
        <v>3.5000000000000003E-2</v>
      </c>
      <c r="U7221" s="88">
        <f t="shared" ref="U7221" si="19174">IF(COUNTA(Y7220:DP7223)=0,0,_xlfn.MINIFS(Y7221:DP7221,Y7223:DP7223,U7223))</f>
        <v>0</v>
      </c>
      <c r="V7221" s="89">
        <f t="array" ref="V7221">IF(COUNTA(Y7220:DP7223)=0,0,IF(ISERROR(HLOOKUP(V7223,Y7223:DP7223,1,FALSE)),0,INDEX(Y7221:DP7221,MATCH(V7220&amp;V7223,Y7220:DP7220&amp;Y7223:DP7223,0))))</f>
        <v>0</v>
      </c>
      <c r="W7221" s="90">
        <f t="array" ref="W7221">IF(COUNTA(Y7220:DP7223)=0,0,IF(ISERROR(HLOOKUP(W7223,Y7223:DP7223,1,FALSE)),0,AVERAGEIF(Y7223:DP7223,$W7223,Y7221:DP7221)))</f>
        <v>0</v>
      </c>
      <c r="X7221" s="107"/>
      <c r="Y7221" s="142">
        <v>3.5000000000000003E-2</v>
      </c>
      <c r="Z7221" s="142">
        <v>3.5000000000000003E-2</v>
      </c>
    </row>
    <row r="7222" spans="2:27">
      <c r="B7222" s="83"/>
      <c r="C7222" s="84"/>
      <c r="D7222" s="83"/>
      <c r="E7222" s="83"/>
      <c r="F7222" s="83"/>
      <c r="G7222" s="83"/>
      <c r="H7222" s="83"/>
      <c r="I7222" s="83"/>
      <c r="J7222" s="83"/>
      <c r="K7222" s="83"/>
      <c r="L7222" s="83"/>
      <c r="M7222" s="83"/>
      <c r="N7222" s="83"/>
      <c r="O7222" s="83"/>
      <c r="P7222" s="84"/>
      <c r="Q7222" s="217"/>
      <c r="R7222" s="91" t="str">
        <f t="shared" ref="R7222" si="19175">IF(COUNTA(Y7220:DP7223)=0,0,HLOOKUP(R7221,Y7221:DP7223,2,FALSE))</f>
        <v>nn</v>
      </c>
      <c r="S7222" s="92" t="str">
        <f t="shared" ref="S7222" si="19176">IF(COUNTA(Y7220:DP7223)=0,0,HLOOKUP(S7220,Y7220:DP7223,3,FALSE))</f>
        <v>nn</v>
      </c>
      <c r="T7222" s="93"/>
      <c r="U7222" s="94">
        <f t="array" ref="U7222">IF(COUNTA(Y7220:DP7223)=0,0,IF(ISERROR(HLOOKUP(U7223,Y7223:DP7223,1,FALSE)),0,INDEX(Y7222:DP7222,MATCH(U7221&amp;U7223,Y7221:DP7221&amp;Y7223:DP7223,0))))</f>
        <v>0</v>
      </c>
      <c r="V7222" s="94">
        <f t="array" ref="V7222">IF(COUNTA(Y7220:DP7223)=0,0,IF(ISERROR(HLOOKUP(V7223,Y7223:DP7223,1,FALSE)),0,INDEX(Y7222:DP7222,MATCH(V7221&amp;V7223,Y7221:DP7221&amp;Y7223:DP7223,0))))</f>
        <v>0</v>
      </c>
      <c r="W7222" s="95"/>
      <c r="X7222" s="108"/>
      <c r="Y7222" s="143" t="s">
        <v>345</v>
      </c>
      <c r="Z7222" s="143">
        <v>0</v>
      </c>
    </row>
    <row r="7223" spans="2:27" ht="13.9" thickBot="1">
      <c r="B7223" s="96"/>
      <c r="C7223" s="97"/>
      <c r="D7223" s="96"/>
      <c r="E7223" s="96"/>
      <c r="F7223" s="96"/>
      <c r="G7223" s="96"/>
      <c r="H7223" s="96"/>
      <c r="I7223" s="96"/>
      <c r="J7223" s="96"/>
      <c r="K7223" s="96"/>
      <c r="L7223" s="96"/>
      <c r="M7223" s="96"/>
      <c r="N7223" s="96"/>
      <c r="O7223" s="96"/>
      <c r="P7223" s="97"/>
      <c r="Q7223" s="218"/>
      <c r="R7223" s="98" t="str">
        <f t="shared" ref="R7223" si="19177">IF(COUNTA(Y7220:DP7223)=0,"none",HLOOKUP(R7221,Y7221:DP7223,3,FALSE))</f>
        <v>SAP</v>
      </c>
      <c r="S7223" s="99" t="str">
        <f t="shared" ref="S7223" si="19178">IF(COUNTA(Y7220:DP7223)=0,"none",HLOOKUP(S7220,Y7220:DP7223,4,FALSE))</f>
        <v>SAP</v>
      </c>
      <c r="T7223" s="100"/>
      <c r="U7223" s="100">
        <f t="array" ref="U7223">IF(COUNTA(Y7220:DP7223)=0,"none",IF($U$2="WAHR",$W$3,Abfrage!$F$4))</f>
        <v>0</v>
      </c>
      <c r="V7223" s="100">
        <f t="array" ref="V7223">IF(COUNTA(Y7220:DP7223)=0,"none",IF($U$2="WAHR",$W$3,Abfrage!$F$4))</f>
        <v>0</v>
      </c>
      <c r="W7223" s="100">
        <f t="array" ref="W7223">IF(COUNTA(Y7220:DP7223)=0,"none",IF($U$2="WAHR",$W$3,Abfrage!$F$4))</f>
        <v>0</v>
      </c>
      <c r="X7223" s="109"/>
      <c r="Y7223" s="144" t="s">
        <v>47</v>
      </c>
      <c r="Z7223" s="144" t="s">
        <v>47</v>
      </c>
    </row>
    <row r="7224" spans="2:27">
      <c r="B7224" s="75" t="s">
        <v>4427</v>
      </c>
      <c r="C7224" s="76">
        <v>1000441135</v>
      </c>
      <c r="D7224" s="75" t="s">
        <v>217</v>
      </c>
      <c r="E7224" s="75" t="s">
        <v>306</v>
      </c>
      <c r="F7224" s="75" t="s">
        <v>4428</v>
      </c>
      <c r="G7224" s="75" t="s">
        <v>4429</v>
      </c>
      <c r="H7224" s="75" t="e">
        <v>#N/A</v>
      </c>
      <c r="I7224" s="75" t="s">
        <v>4430</v>
      </c>
      <c r="J7224" s="75" t="s">
        <v>4431</v>
      </c>
      <c r="K7224" s="75" t="s">
        <v>306</v>
      </c>
      <c r="L7224" s="75" t="s">
        <v>306</v>
      </c>
      <c r="M7224" s="75" t="s">
        <v>306</v>
      </c>
      <c r="N7224" s="75" t="s">
        <v>306</v>
      </c>
      <c r="O7224" s="75" t="s">
        <v>306</v>
      </c>
      <c r="P7224" s="76" t="s">
        <v>306</v>
      </c>
      <c r="Q7224" s="216"/>
      <c r="R7224" s="77" t="str">
        <f t="shared" ref="R7224" si="19179">IF(COUNTA(Y7224:DP7227)=0,"01.01.1900",INDEX(Y7224:DP7224,MATCH(R7225,Y7225:DP7225,0)))</f>
        <v>01.01.1900</v>
      </c>
      <c r="S7224" s="78" t="str">
        <f t="shared" ref="S7224" si="19180">IF(COUNTA(Y7224:DP7227)=0,"01.01.1900",MAX(Y7224:DP7224))</f>
        <v>01.01.1900</v>
      </c>
      <c r="T7224" s="79"/>
      <c r="U7224" s="80" t="str">
        <f t="array" ref="U7224">IF(COUNTA(Y7224:DP7227)=0,"01.01.1900",IF(ISERROR(HLOOKUP(U7227,Y7227:DP7227,1,FALSE)),"01.01.1900",INDEX(Y7224:DP7224,MATCH(U7225&amp;U7227,Y7225:DP7225&amp;Y7227:DP7227,0))))</f>
        <v>01.01.1900</v>
      </c>
      <c r="V7224" s="81" t="str">
        <f t="shared" ref="V7224" si="19181">IF(COUNTA(Y7224:DP7227)=0,"01.01.1900",_xlfn.MAXIFS(Y7224:DP7224,Y7227:DP7227,V7227))</f>
        <v>01.01.1900</v>
      </c>
      <c r="W7224" s="82"/>
      <c r="X7224" s="106"/>
    </row>
    <row r="7225" spans="2:27">
      <c r="B7225" s="83"/>
      <c r="C7225" s="84"/>
      <c r="D7225" s="83"/>
      <c r="E7225" s="83"/>
      <c r="F7225" s="83"/>
      <c r="G7225" s="83"/>
      <c r="H7225" s="83"/>
      <c r="I7225" s="83"/>
      <c r="J7225" s="83"/>
      <c r="K7225" s="83"/>
      <c r="L7225" s="83"/>
      <c r="M7225" s="83"/>
      <c r="N7225" s="83"/>
      <c r="O7225" s="83"/>
      <c r="P7225" s="84"/>
      <c r="Q7225" s="217"/>
      <c r="R7225" s="85">
        <f t="shared" ref="R7225" si="19182">IF(COUNTA(Y7224:DP7227)=0,0,MIN(Y7225:DP7225))</f>
        <v>0</v>
      </c>
      <c r="S7225" s="86">
        <f t="shared" ref="S7225" si="19183">IF(COUNTA(Y7224:DP7227)=0,0,HLOOKUP(S7224,Y7224:DP7227,2,FALSE))</f>
        <v>0</v>
      </c>
      <c r="T7225" s="87">
        <f t="shared" ref="T7225" si="19184">IF(COUNTA(Y7224:DP7227)=0,0,AVERAGE(Y7225:DP7225))</f>
        <v>0</v>
      </c>
      <c r="U7225" s="88">
        <f t="shared" ref="U7225" si="19185">IF(COUNTA(Y7224:DP7227)=0,0,_xlfn.MINIFS(Y7225:DP7225,Y7227:DP7227,U7227))</f>
        <v>0</v>
      </c>
      <c r="V7225" s="89">
        <f t="array" ref="V7225">IF(COUNTA(Y7224:DP7227)=0,0,IF(ISERROR(HLOOKUP(V7227,Y7227:DP7227,1,FALSE)),0,INDEX(Y7225:DP7225,MATCH(V7224&amp;V7227,Y7224:DP7224&amp;Y7227:DP7227,0))))</f>
        <v>0</v>
      </c>
      <c r="W7225" s="90">
        <f t="array" ref="W7225">IF(COUNTA(Y7224:DP7227)=0,0,IF(ISERROR(HLOOKUP(W7227,Y7227:DP7227,1,FALSE)),0,AVERAGEIF(Y7227:DP7227,$W7227,Y7225:DP7225)))</f>
        <v>0</v>
      </c>
      <c r="X7225" s="107"/>
    </row>
    <row r="7226" spans="2:27">
      <c r="B7226" s="83"/>
      <c r="C7226" s="84"/>
      <c r="D7226" s="83"/>
      <c r="E7226" s="83"/>
      <c r="F7226" s="83"/>
      <c r="G7226" s="83"/>
      <c r="H7226" s="83"/>
      <c r="I7226" s="83"/>
      <c r="J7226" s="83"/>
      <c r="K7226" s="83"/>
      <c r="L7226" s="83"/>
      <c r="M7226" s="83"/>
      <c r="N7226" s="83"/>
      <c r="O7226" s="83"/>
      <c r="P7226" s="84"/>
      <c r="Q7226" s="217"/>
      <c r="R7226" s="91">
        <f t="shared" ref="R7226" si="19186">IF(COUNTA(Y7224:DP7227)=0,0,HLOOKUP(R7225,Y7225:DP7227,2,FALSE))</f>
        <v>0</v>
      </c>
      <c r="S7226" s="92">
        <f t="shared" ref="S7226" si="19187">IF(COUNTA(Y7224:DP7227)=0,0,HLOOKUP(S7224,Y7224:DP7227,3,FALSE))</f>
        <v>0</v>
      </c>
      <c r="T7226" s="93"/>
      <c r="U7226" s="94">
        <f t="array" ref="U7226">IF(COUNTA(Y7224:DP7227)=0,0,IF(ISERROR(HLOOKUP(U7227,Y7227:DP7227,1,FALSE)),0,INDEX(Y7226:DP7226,MATCH(U7225&amp;U7227,Y7225:DP7225&amp;Y7227:DP7227,0))))</f>
        <v>0</v>
      </c>
      <c r="V7226" s="94">
        <f t="array" ref="V7226">IF(COUNTA(Y7224:DP7227)=0,0,IF(ISERROR(HLOOKUP(V7227,Y7227:DP7227,1,FALSE)),0,INDEX(Y7226:DP7226,MATCH(V7225&amp;V7227,Y7225:DP7225&amp;Y7227:DP7227,0))))</f>
        <v>0</v>
      </c>
      <c r="W7226" s="95"/>
      <c r="X7226" s="108"/>
    </row>
    <row r="7227" spans="2:27" ht="13.9" thickBot="1">
      <c r="B7227" s="96"/>
      <c r="C7227" s="97"/>
      <c r="D7227" s="96"/>
      <c r="E7227" s="96"/>
      <c r="F7227" s="96"/>
      <c r="G7227" s="96"/>
      <c r="H7227" s="96"/>
      <c r="I7227" s="96"/>
      <c r="J7227" s="96"/>
      <c r="K7227" s="96"/>
      <c r="L7227" s="96"/>
      <c r="M7227" s="96"/>
      <c r="N7227" s="96"/>
      <c r="O7227" s="96"/>
      <c r="P7227" s="97"/>
      <c r="Q7227" s="218"/>
      <c r="R7227" s="98" t="str">
        <f t="shared" ref="R7227" si="19188">IF(COUNTA(Y7224:DP7227)=0,"none",HLOOKUP(R7225,Y7225:DP7227,3,FALSE))</f>
        <v>none</v>
      </c>
      <c r="S7227" s="99" t="str">
        <f t="shared" ref="S7227" si="19189">IF(COUNTA(Y7224:DP7227)=0,"none",HLOOKUP(S7224,Y7224:DP7227,4,FALSE))</f>
        <v>none</v>
      </c>
      <c r="T7227" s="100"/>
      <c r="U7227" s="100" t="str">
        <f t="array" ref="U7227">IF(COUNTA(Y7224:DP7227)=0,"none",IF($U$2="WAHR",$W$3,Abfrage!$F$4))</f>
        <v>none</v>
      </c>
      <c r="V7227" s="100" t="str">
        <f t="array" ref="V7227">IF(COUNTA(Y7224:DP7227)=0,"none",IF($U$2="WAHR",$W$3,Abfrage!$F$4))</f>
        <v>none</v>
      </c>
      <c r="W7227" s="100" t="str">
        <f t="array" ref="W7227">IF(COUNTA(Y7224:DP7227)=0,"none",IF($U$2="WAHR",$W$3,Abfrage!$F$4))</f>
        <v>none</v>
      </c>
      <c r="X7227" s="109"/>
    </row>
    <row r="7228" spans="2:27">
      <c r="B7228" s="75" t="s">
        <v>4432</v>
      </c>
      <c r="C7228" s="76">
        <v>1000441158</v>
      </c>
      <c r="D7228" s="75" t="s">
        <v>95</v>
      </c>
      <c r="E7228" s="75" t="s">
        <v>148</v>
      </c>
      <c r="F7228" s="75" t="s">
        <v>96</v>
      </c>
      <c r="G7228" s="75" t="s">
        <v>4433</v>
      </c>
      <c r="H7228" s="75" t="e">
        <v>#N/A</v>
      </c>
      <c r="I7228" s="75" t="s">
        <v>51</v>
      </c>
      <c r="J7228" s="75" t="s">
        <v>4434</v>
      </c>
      <c r="K7228" s="75" t="s">
        <v>339</v>
      </c>
      <c r="L7228" s="75" t="s">
        <v>308</v>
      </c>
      <c r="M7228" s="75" t="s">
        <v>313</v>
      </c>
      <c r="N7228" s="75" t="s">
        <v>327</v>
      </c>
      <c r="O7228" s="75" t="s">
        <v>306</v>
      </c>
      <c r="P7228" s="76" t="s">
        <v>306</v>
      </c>
      <c r="Q7228" s="216"/>
      <c r="R7228" s="77" t="str">
        <f t="shared" ref="R7228" si="19190">IF(COUNTA(Y7228:DP7231)=0,"01.01.1900",INDEX(Y7228:DP7228,MATCH(R7229,Y7229:DP7229,0)))</f>
        <v>01.01.1900</v>
      </c>
      <c r="S7228" s="78" t="str">
        <f t="shared" ref="S7228" si="19191">IF(COUNTA(Y7228:DP7231)=0,"01.01.1900",MAX(Y7228:DP7228))</f>
        <v>01.01.1900</v>
      </c>
      <c r="T7228" s="79"/>
      <c r="U7228" s="80" t="str">
        <f t="array" ref="U7228">IF(COUNTA(Y7228:DP7231)=0,"01.01.1900",IF(ISERROR(HLOOKUP(U7231,Y7231:DP7231,1,FALSE)),"01.01.1900",INDEX(Y7228:DP7228,MATCH(U7229&amp;U7231,Y7229:DP7229&amp;Y7231:DP7231,0))))</f>
        <v>01.01.1900</v>
      </c>
      <c r="V7228" s="81" t="str">
        <f t="shared" ref="V7228" si="19192">IF(COUNTA(Y7228:DP7231)=0,"01.01.1900",_xlfn.MAXIFS(Y7228:DP7228,Y7231:DP7231,V7231))</f>
        <v>01.01.1900</v>
      </c>
      <c r="W7228" s="82"/>
      <c r="X7228" s="106"/>
    </row>
    <row r="7229" spans="2:27">
      <c r="B7229" s="83"/>
      <c r="C7229" s="84"/>
      <c r="D7229" s="83"/>
      <c r="E7229" s="83"/>
      <c r="F7229" s="83"/>
      <c r="G7229" s="83"/>
      <c r="H7229" s="83"/>
      <c r="I7229" s="83"/>
      <c r="J7229" s="83"/>
      <c r="K7229" s="83"/>
      <c r="L7229" s="83"/>
      <c r="M7229" s="83"/>
      <c r="N7229" s="83"/>
      <c r="O7229" s="83"/>
      <c r="P7229" s="84"/>
      <c r="Q7229" s="217"/>
      <c r="R7229" s="85">
        <f t="shared" ref="R7229" si="19193">IF(COUNTA(Y7228:DP7231)=0,0,MIN(Y7229:DP7229))</f>
        <v>0</v>
      </c>
      <c r="S7229" s="86">
        <f t="shared" ref="S7229" si="19194">IF(COUNTA(Y7228:DP7231)=0,0,HLOOKUP(S7228,Y7228:DP7231,2,FALSE))</f>
        <v>0</v>
      </c>
      <c r="T7229" s="87">
        <f t="shared" ref="T7229" si="19195">IF(COUNTA(Y7228:DP7231)=0,0,AVERAGE(Y7229:DP7229))</f>
        <v>0</v>
      </c>
      <c r="U7229" s="88">
        <f t="shared" ref="U7229" si="19196">IF(COUNTA(Y7228:DP7231)=0,0,_xlfn.MINIFS(Y7229:DP7229,Y7231:DP7231,U7231))</f>
        <v>0</v>
      </c>
      <c r="V7229" s="89">
        <f t="array" ref="V7229">IF(COUNTA(Y7228:DP7231)=0,0,IF(ISERROR(HLOOKUP(V7231,Y7231:DP7231,1,FALSE)),0,INDEX(Y7229:DP7229,MATCH(V7228&amp;V7231,Y7228:DP7228&amp;Y7231:DP7231,0))))</f>
        <v>0</v>
      </c>
      <c r="W7229" s="90">
        <f t="array" ref="W7229">IF(COUNTA(Y7228:DP7231)=0,0,IF(ISERROR(HLOOKUP(W7231,Y7231:DP7231,1,FALSE)),0,AVERAGEIF(Y7231:DP7231,$W7231,Y7229:DP7229)))</f>
        <v>0</v>
      </c>
      <c r="X7229" s="107"/>
    </row>
    <row r="7230" spans="2:27">
      <c r="B7230" s="83"/>
      <c r="C7230" s="84"/>
      <c r="D7230" s="83"/>
      <c r="E7230" s="83"/>
      <c r="F7230" s="83"/>
      <c r="G7230" s="83"/>
      <c r="H7230" s="83"/>
      <c r="I7230" s="83"/>
      <c r="J7230" s="83"/>
      <c r="K7230" s="83"/>
      <c r="L7230" s="83"/>
      <c r="M7230" s="83"/>
      <c r="N7230" s="83"/>
      <c r="O7230" s="83"/>
      <c r="P7230" s="84"/>
      <c r="Q7230" s="217"/>
      <c r="R7230" s="91">
        <f t="shared" ref="R7230" si="19197">IF(COUNTA(Y7228:DP7231)=0,0,HLOOKUP(R7229,Y7229:DP7231,2,FALSE))</f>
        <v>0</v>
      </c>
      <c r="S7230" s="92">
        <f t="shared" ref="S7230" si="19198">IF(COUNTA(Y7228:DP7231)=0,0,HLOOKUP(S7228,Y7228:DP7231,3,FALSE))</f>
        <v>0</v>
      </c>
      <c r="T7230" s="93"/>
      <c r="U7230" s="94">
        <f t="array" ref="U7230">IF(COUNTA(Y7228:DP7231)=0,0,IF(ISERROR(HLOOKUP(U7231,Y7231:DP7231,1,FALSE)),0,INDEX(Y7230:DP7230,MATCH(U7229&amp;U7231,Y7229:DP7229&amp;Y7231:DP7231,0))))</f>
        <v>0</v>
      </c>
      <c r="V7230" s="94">
        <f t="array" ref="V7230">IF(COUNTA(Y7228:DP7231)=0,0,IF(ISERROR(HLOOKUP(V7231,Y7231:DP7231,1,FALSE)),0,INDEX(Y7230:DP7230,MATCH(V7229&amp;V7231,Y7229:DP7229&amp;Y7231:DP7231,0))))</f>
        <v>0</v>
      </c>
      <c r="W7230" s="95"/>
      <c r="X7230" s="108"/>
    </row>
    <row r="7231" spans="2:27" ht="13.9" thickBot="1">
      <c r="B7231" s="96"/>
      <c r="C7231" s="97"/>
      <c r="D7231" s="96"/>
      <c r="E7231" s="96"/>
      <c r="F7231" s="96"/>
      <c r="G7231" s="96"/>
      <c r="H7231" s="96"/>
      <c r="I7231" s="96"/>
      <c r="J7231" s="96"/>
      <c r="K7231" s="96"/>
      <c r="L7231" s="96"/>
      <c r="M7231" s="96"/>
      <c r="N7231" s="96"/>
      <c r="O7231" s="96"/>
      <c r="P7231" s="97"/>
      <c r="Q7231" s="218"/>
      <c r="R7231" s="98" t="str">
        <f t="shared" ref="R7231" si="19199">IF(COUNTA(Y7228:DP7231)=0,"none",HLOOKUP(R7229,Y7229:DP7231,3,FALSE))</f>
        <v>none</v>
      </c>
      <c r="S7231" s="99" t="str">
        <f t="shared" ref="S7231" si="19200">IF(COUNTA(Y7228:DP7231)=0,"none",HLOOKUP(S7228,Y7228:DP7231,4,FALSE))</f>
        <v>none</v>
      </c>
      <c r="T7231" s="100"/>
      <c r="U7231" s="100" t="str">
        <f t="array" ref="U7231">IF(COUNTA(Y7228:DP7231)=0,"none",IF($U$2="WAHR",$W$3,Abfrage!$F$4))</f>
        <v>none</v>
      </c>
      <c r="V7231" s="100" t="str">
        <f t="array" ref="V7231">IF(COUNTA(Y7228:DP7231)=0,"none",IF($U$2="WAHR",$W$3,Abfrage!$F$4))</f>
        <v>none</v>
      </c>
      <c r="W7231" s="100" t="str">
        <f t="array" ref="W7231">IF(COUNTA(Y7228:DP7231)=0,"none",IF($U$2="WAHR",$W$3,Abfrage!$F$4))</f>
        <v>none</v>
      </c>
      <c r="X7231" s="109"/>
    </row>
    <row r="7232" spans="2:27">
      <c r="B7232" s="75" t="s">
        <v>4435</v>
      </c>
      <c r="C7232" s="76">
        <v>1000441159</v>
      </c>
      <c r="D7232" s="75" t="s">
        <v>95</v>
      </c>
      <c r="E7232" s="75" t="s">
        <v>90</v>
      </c>
      <c r="F7232" s="75" t="s">
        <v>685</v>
      </c>
      <c r="G7232" s="75" t="s">
        <v>685</v>
      </c>
      <c r="H7232" s="75" t="e">
        <v>#N/A</v>
      </c>
      <c r="I7232" s="75" t="s">
        <v>51</v>
      </c>
      <c r="J7232" s="75" t="s">
        <v>4436</v>
      </c>
      <c r="K7232" s="75" t="s">
        <v>339</v>
      </c>
      <c r="L7232" s="75" t="s">
        <v>308</v>
      </c>
      <c r="M7232" s="75" t="s">
        <v>306</v>
      </c>
      <c r="N7232" s="75" t="s">
        <v>327</v>
      </c>
      <c r="O7232" s="75" t="s">
        <v>402</v>
      </c>
      <c r="P7232" s="76" t="s">
        <v>306</v>
      </c>
      <c r="Q7232" s="216"/>
      <c r="R7232" s="77" t="str">
        <f t="shared" ref="R7232" si="19201">IF(COUNTA(Y7232:DP7235)=0,"01.01.1900",INDEX(Y7232:DP7232,MATCH(R7233,Y7233:DP7233,0)))</f>
        <v>01.01.1900</v>
      </c>
      <c r="S7232" s="78" t="str">
        <f t="shared" ref="S7232" si="19202">IF(COUNTA(Y7232:DP7235)=0,"01.01.1900",MAX(Y7232:DP7232))</f>
        <v>01.01.1900</v>
      </c>
      <c r="T7232" s="79"/>
      <c r="U7232" s="80" t="str">
        <f t="array" ref="U7232">IF(COUNTA(Y7232:DP7235)=0,"01.01.1900",IF(ISERROR(HLOOKUP(U7235,Y7235:DP7235,1,FALSE)),"01.01.1900",INDEX(Y7232:DP7232,MATCH(U7233&amp;U7235,Y7233:DP7233&amp;Y7235:DP7235,0))))</f>
        <v>01.01.1900</v>
      </c>
      <c r="V7232" s="81" t="str">
        <f t="shared" ref="V7232" si="19203">IF(COUNTA(Y7232:DP7235)=0,"01.01.1900",_xlfn.MAXIFS(Y7232:DP7232,Y7235:DP7235,V7235))</f>
        <v>01.01.1900</v>
      </c>
      <c r="W7232" s="82"/>
      <c r="X7232" s="106"/>
    </row>
    <row r="7233" spans="2:26">
      <c r="B7233" s="83"/>
      <c r="C7233" s="84"/>
      <c r="D7233" s="83"/>
      <c r="E7233" s="83"/>
      <c r="F7233" s="83"/>
      <c r="G7233" s="83"/>
      <c r="H7233" s="83"/>
      <c r="I7233" s="83"/>
      <c r="J7233" s="83"/>
      <c r="K7233" s="83"/>
      <c r="L7233" s="83"/>
      <c r="M7233" s="83"/>
      <c r="N7233" s="83"/>
      <c r="O7233" s="83"/>
      <c r="P7233" s="84"/>
      <c r="Q7233" s="217"/>
      <c r="R7233" s="85">
        <f t="shared" ref="R7233" si="19204">IF(COUNTA(Y7232:DP7235)=0,0,MIN(Y7233:DP7233))</f>
        <v>0</v>
      </c>
      <c r="S7233" s="86">
        <f t="shared" ref="S7233" si="19205">IF(COUNTA(Y7232:DP7235)=0,0,HLOOKUP(S7232,Y7232:DP7235,2,FALSE))</f>
        <v>0</v>
      </c>
      <c r="T7233" s="87">
        <f t="shared" ref="T7233" si="19206">IF(COUNTA(Y7232:DP7235)=0,0,AVERAGE(Y7233:DP7233))</f>
        <v>0</v>
      </c>
      <c r="U7233" s="88">
        <f t="shared" ref="U7233" si="19207">IF(COUNTA(Y7232:DP7235)=0,0,_xlfn.MINIFS(Y7233:DP7233,Y7235:DP7235,U7235))</f>
        <v>0</v>
      </c>
      <c r="V7233" s="89">
        <f t="array" ref="V7233">IF(COUNTA(Y7232:DP7235)=0,0,IF(ISERROR(HLOOKUP(V7235,Y7235:DP7235,1,FALSE)),0,INDEX(Y7233:DP7233,MATCH(V7232&amp;V7235,Y7232:DP7232&amp;Y7235:DP7235,0))))</f>
        <v>0</v>
      </c>
      <c r="W7233" s="90">
        <f t="array" ref="W7233">IF(COUNTA(Y7232:DP7235)=0,0,IF(ISERROR(HLOOKUP(W7235,Y7235:DP7235,1,FALSE)),0,AVERAGEIF(Y7235:DP7235,$W7235,Y7233:DP7233)))</f>
        <v>0</v>
      </c>
      <c r="X7233" s="107"/>
    </row>
    <row r="7234" spans="2:26">
      <c r="B7234" s="83"/>
      <c r="C7234" s="84"/>
      <c r="D7234" s="83"/>
      <c r="E7234" s="83"/>
      <c r="F7234" s="83"/>
      <c r="G7234" s="83"/>
      <c r="H7234" s="83"/>
      <c r="I7234" s="83"/>
      <c r="J7234" s="83"/>
      <c r="K7234" s="83"/>
      <c r="L7234" s="83"/>
      <c r="M7234" s="83"/>
      <c r="N7234" s="83"/>
      <c r="O7234" s="83"/>
      <c r="P7234" s="84"/>
      <c r="Q7234" s="217"/>
      <c r="R7234" s="91">
        <f t="shared" ref="R7234" si="19208">IF(COUNTA(Y7232:DP7235)=0,0,HLOOKUP(R7233,Y7233:DP7235,2,FALSE))</f>
        <v>0</v>
      </c>
      <c r="S7234" s="92">
        <f t="shared" ref="S7234" si="19209">IF(COUNTA(Y7232:DP7235)=0,0,HLOOKUP(S7232,Y7232:DP7235,3,FALSE))</f>
        <v>0</v>
      </c>
      <c r="T7234" s="93"/>
      <c r="U7234" s="94">
        <f t="array" ref="U7234">IF(COUNTA(Y7232:DP7235)=0,0,IF(ISERROR(HLOOKUP(U7235,Y7235:DP7235,1,FALSE)),0,INDEX(Y7234:DP7234,MATCH(U7233&amp;U7235,Y7233:DP7233&amp;Y7235:DP7235,0))))</f>
        <v>0</v>
      </c>
      <c r="V7234" s="94">
        <f t="array" ref="V7234">IF(COUNTA(Y7232:DP7235)=0,0,IF(ISERROR(HLOOKUP(V7235,Y7235:DP7235,1,FALSE)),0,INDEX(Y7234:DP7234,MATCH(V7233&amp;V7235,Y7233:DP7233&amp;Y7235:DP7235,0))))</f>
        <v>0</v>
      </c>
      <c r="W7234" s="95"/>
      <c r="X7234" s="108"/>
    </row>
    <row r="7235" spans="2:26" ht="13.9" thickBot="1">
      <c r="B7235" s="96"/>
      <c r="C7235" s="97"/>
      <c r="D7235" s="96"/>
      <c r="E7235" s="96"/>
      <c r="F7235" s="96"/>
      <c r="G7235" s="96"/>
      <c r="H7235" s="96"/>
      <c r="I7235" s="96"/>
      <c r="J7235" s="96"/>
      <c r="K7235" s="96"/>
      <c r="L7235" s="96"/>
      <c r="M7235" s="96"/>
      <c r="N7235" s="96"/>
      <c r="O7235" s="96"/>
      <c r="P7235" s="97"/>
      <c r="Q7235" s="218"/>
      <c r="R7235" s="98" t="str">
        <f t="shared" ref="R7235" si="19210">IF(COUNTA(Y7232:DP7235)=0,"none",HLOOKUP(R7233,Y7233:DP7235,3,FALSE))</f>
        <v>none</v>
      </c>
      <c r="S7235" s="99" t="str">
        <f t="shared" ref="S7235" si="19211">IF(COUNTA(Y7232:DP7235)=0,"none",HLOOKUP(S7232,Y7232:DP7235,4,FALSE))</f>
        <v>none</v>
      </c>
      <c r="T7235" s="100"/>
      <c r="U7235" s="100" t="str">
        <f t="array" ref="U7235">IF(COUNTA(Y7232:DP7235)=0,"none",IF($U$2="WAHR",$W$3,Abfrage!$F$4))</f>
        <v>none</v>
      </c>
      <c r="V7235" s="100" t="str">
        <f t="array" ref="V7235">IF(COUNTA(Y7232:DP7235)=0,"none",IF($U$2="WAHR",$W$3,Abfrage!$F$4))</f>
        <v>none</v>
      </c>
      <c r="W7235" s="100" t="str">
        <f t="array" ref="W7235">IF(COUNTA(Y7232:DP7235)=0,"none",IF($U$2="WAHR",$W$3,Abfrage!$F$4))</f>
        <v>none</v>
      </c>
      <c r="X7235" s="109"/>
    </row>
    <row r="7236" spans="2:26">
      <c r="B7236" s="75" t="s">
        <v>4437</v>
      </c>
      <c r="C7236" s="76">
        <v>1000441160</v>
      </c>
      <c r="D7236" s="75" t="s">
        <v>95</v>
      </c>
      <c r="E7236" s="75" t="s">
        <v>90</v>
      </c>
      <c r="F7236" s="75" t="s">
        <v>122</v>
      </c>
      <c r="G7236" s="75" t="s">
        <v>122</v>
      </c>
      <c r="H7236" s="75" t="e">
        <v>#N/A</v>
      </c>
      <c r="I7236" s="75" t="s">
        <v>51</v>
      </c>
      <c r="J7236" s="75" t="s">
        <v>4438</v>
      </c>
      <c r="K7236" s="75" t="s">
        <v>306</v>
      </c>
      <c r="L7236" s="75" t="s">
        <v>306</v>
      </c>
      <c r="M7236" s="75" t="s">
        <v>306</v>
      </c>
      <c r="N7236" s="75" t="s">
        <v>327</v>
      </c>
      <c r="O7236" s="75" t="s">
        <v>419</v>
      </c>
      <c r="P7236" s="76" t="s">
        <v>306</v>
      </c>
      <c r="Q7236" s="216"/>
      <c r="R7236" s="77" t="str">
        <f t="shared" ref="R7236" si="19212">IF(COUNTA(Y7236:DP7239)=0,"01.01.1900",INDEX(Y7236:DP7236,MATCH(R7237,Y7237:DP7237,0)))</f>
        <v>01.01.1900</v>
      </c>
      <c r="S7236" s="78" t="str">
        <f t="shared" ref="S7236" si="19213">IF(COUNTA(Y7236:DP7239)=0,"01.01.1900",MAX(Y7236:DP7236))</f>
        <v>01.01.1900</v>
      </c>
      <c r="T7236" s="79"/>
      <c r="U7236" s="80" t="str">
        <f t="array" ref="U7236">IF(COUNTA(Y7236:DP7239)=0,"01.01.1900",IF(ISERROR(HLOOKUP(U7239,Y7239:DP7239,1,FALSE)),"01.01.1900",INDEX(Y7236:DP7236,MATCH(U7237&amp;U7239,Y7237:DP7237&amp;Y7239:DP7239,0))))</f>
        <v>01.01.1900</v>
      </c>
      <c r="V7236" s="81" t="str">
        <f t="shared" ref="V7236" si="19214">IF(COUNTA(Y7236:DP7239)=0,"01.01.1900",_xlfn.MAXIFS(Y7236:DP7236,Y7239:DP7239,V7239))</f>
        <v>01.01.1900</v>
      </c>
      <c r="W7236" s="82"/>
      <c r="X7236" s="106"/>
    </row>
    <row r="7237" spans="2:26">
      <c r="B7237" s="83"/>
      <c r="C7237" s="84"/>
      <c r="D7237" s="83"/>
      <c r="E7237" s="83"/>
      <c r="F7237" s="83"/>
      <c r="G7237" s="83"/>
      <c r="H7237" s="83"/>
      <c r="I7237" s="83"/>
      <c r="J7237" s="83"/>
      <c r="K7237" s="83"/>
      <c r="L7237" s="83"/>
      <c r="M7237" s="83"/>
      <c r="N7237" s="83"/>
      <c r="O7237" s="83"/>
      <c r="P7237" s="84"/>
      <c r="Q7237" s="217"/>
      <c r="R7237" s="85">
        <f t="shared" ref="R7237" si="19215">IF(COUNTA(Y7236:DP7239)=0,0,MIN(Y7237:DP7237))</f>
        <v>0</v>
      </c>
      <c r="S7237" s="86">
        <f t="shared" ref="S7237" si="19216">IF(COUNTA(Y7236:DP7239)=0,0,HLOOKUP(S7236,Y7236:DP7239,2,FALSE))</f>
        <v>0</v>
      </c>
      <c r="T7237" s="87">
        <f t="shared" ref="T7237" si="19217">IF(COUNTA(Y7236:DP7239)=0,0,AVERAGE(Y7237:DP7237))</f>
        <v>0</v>
      </c>
      <c r="U7237" s="88">
        <f t="shared" ref="U7237" si="19218">IF(COUNTA(Y7236:DP7239)=0,0,_xlfn.MINIFS(Y7237:DP7237,Y7239:DP7239,U7239))</f>
        <v>0</v>
      </c>
      <c r="V7237" s="89">
        <f t="array" ref="V7237">IF(COUNTA(Y7236:DP7239)=0,0,IF(ISERROR(HLOOKUP(V7239,Y7239:DP7239,1,FALSE)),0,INDEX(Y7237:DP7237,MATCH(V7236&amp;V7239,Y7236:DP7236&amp;Y7239:DP7239,0))))</f>
        <v>0</v>
      </c>
      <c r="W7237" s="90">
        <f t="array" ref="W7237">IF(COUNTA(Y7236:DP7239)=0,0,IF(ISERROR(HLOOKUP(W7239,Y7239:DP7239,1,FALSE)),0,AVERAGEIF(Y7239:DP7239,$W7239,Y7237:DP7237)))</f>
        <v>0</v>
      </c>
      <c r="X7237" s="107"/>
    </row>
    <row r="7238" spans="2:26">
      <c r="B7238" s="83"/>
      <c r="C7238" s="84"/>
      <c r="D7238" s="83"/>
      <c r="E7238" s="83"/>
      <c r="F7238" s="83"/>
      <c r="G7238" s="83"/>
      <c r="H7238" s="83"/>
      <c r="I7238" s="83"/>
      <c r="J7238" s="83"/>
      <c r="K7238" s="83"/>
      <c r="L7238" s="83"/>
      <c r="M7238" s="83"/>
      <c r="N7238" s="83"/>
      <c r="O7238" s="83"/>
      <c r="P7238" s="84"/>
      <c r="Q7238" s="217"/>
      <c r="R7238" s="91">
        <f t="shared" ref="R7238" si="19219">IF(COUNTA(Y7236:DP7239)=0,0,HLOOKUP(R7237,Y7237:DP7239,2,FALSE))</f>
        <v>0</v>
      </c>
      <c r="S7238" s="92">
        <f t="shared" ref="S7238" si="19220">IF(COUNTA(Y7236:DP7239)=0,0,HLOOKUP(S7236,Y7236:DP7239,3,FALSE))</f>
        <v>0</v>
      </c>
      <c r="T7238" s="93"/>
      <c r="U7238" s="94">
        <f t="array" ref="U7238">IF(COUNTA(Y7236:DP7239)=0,0,IF(ISERROR(HLOOKUP(U7239,Y7239:DP7239,1,FALSE)),0,INDEX(Y7238:DP7238,MATCH(U7237&amp;U7239,Y7237:DP7237&amp;Y7239:DP7239,0))))</f>
        <v>0</v>
      </c>
      <c r="V7238" s="94">
        <f t="array" ref="V7238">IF(COUNTA(Y7236:DP7239)=0,0,IF(ISERROR(HLOOKUP(V7239,Y7239:DP7239,1,FALSE)),0,INDEX(Y7238:DP7238,MATCH(V7237&amp;V7239,Y7237:DP7237&amp;Y7239:DP7239,0))))</f>
        <v>0</v>
      </c>
      <c r="W7238" s="95"/>
      <c r="X7238" s="108"/>
    </row>
    <row r="7239" spans="2:26" ht="13.9" thickBot="1">
      <c r="B7239" s="96"/>
      <c r="C7239" s="97"/>
      <c r="D7239" s="96"/>
      <c r="E7239" s="96"/>
      <c r="F7239" s="96"/>
      <c r="G7239" s="96"/>
      <c r="H7239" s="96"/>
      <c r="I7239" s="96"/>
      <c r="J7239" s="96"/>
      <c r="K7239" s="96"/>
      <c r="L7239" s="96"/>
      <c r="M7239" s="96"/>
      <c r="N7239" s="96"/>
      <c r="O7239" s="96"/>
      <c r="P7239" s="97"/>
      <c r="Q7239" s="218"/>
      <c r="R7239" s="98" t="str">
        <f t="shared" ref="R7239" si="19221">IF(COUNTA(Y7236:DP7239)=0,"none",HLOOKUP(R7237,Y7237:DP7239,3,FALSE))</f>
        <v>none</v>
      </c>
      <c r="S7239" s="99" t="str">
        <f t="shared" ref="S7239" si="19222">IF(COUNTA(Y7236:DP7239)=0,"none",HLOOKUP(S7236,Y7236:DP7239,4,FALSE))</f>
        <v>none</v>
      </c>
      <c r="T7239" s="100"/>
      <c r="U7239" s="100" t="str">
        <f t="array" ref="U7239">IF(COUNTA(Y7236:DP7239)=0,"none",IF($U$2="WAHR",$W$3,Abfrage!$F$4))</f>
        <v>none</v>
      </c>
      <c r="V7239" s="100" t="str">
        <f t="array" ref="V7239">IF(COUNTA(Y7236:DP7239)=0,"none",IF($U$2="WAHR",$W$3,Abfrage!$F$4))</f>
        <v>none</v>
      </c>
      <c r="W7239" s="100" t="str">
        <f t="array" ref="W7239">IF(COUNTA(Y7236:DP7239)=0,"none",IF($U$2="WAHR",$W$3,Abfrage!$F$4))</f>
        <v>none</v>
      </c>
      <c r="X7239" s="109"/>
    </row>
    <row r="7240" spans="2:26">
      <c r="B7240" s="75" t="s">
        <v>4439</v>
      </c>
      <c r="C7240" s="76">
        <v>1000441241</v>
      </c>
      <c r="D7240" s="75" t="s">
        <v>95</v>
      </c>
      <c r="E7240" s="75" t="s">
        <v>96</v>
      </c>
      <c r="F7240" s="75" t="s">
        <v>97</v>
      </c>
      <c r="G7240" s="75" t="s">
        <v>97</v>
      </c>
      <c r="H7240" s="75" t="e">
        <v>#N/A</v>
      </c>
      <c r="I7240" s="75" t="s">
        <v>51</v>
      </c>
      <c r="J7240" s="75" t="s">
        <v>4440</v>
      </c>
      <c r="K7240" s="75" t="s">
        <v>306</v>
      </c>
      <c r="L7240" s="75" t="s">
        <v>306</v>
      </c>
      <c r="M7240" s="75" t="s">
        <v>313</v>
      </c>
      <c r="N7240" s="75" t="s">
        <v>327</v>
      </c>
      <c r="O7240" s="75" t="s">
        <v>309</v>
      </c>
      <c r="P7240" s="76" t="s">
        <v>306</v>
      </c>
      <c r="Q7240" s="216"/>
      <c r="R7240" s="77" t="str">
        <f t="shared" ref="R7240" si="19223">IF(COUNTA(Y7240:DP7243)=0,"01.01.1900",INDEX(Y7240:DP7240,MATCH(R7241,Y7241:DP7241,0)))</f>
        <v>01.01.1900</v>
      </c>
      <c r="S7240" s="78" t="str">
        <f t="shared" ref="S7240" si="19224">IF(COUNTA(Y7240:DP7243)=0,"01.01.1900",MAX(Y7240:DP7240))</f>
        <v>01.01.1900</v>
      </c>
      <c r="T7240" s="79"/>
      <c r="U7240" s="80" t="str">
        <f t="array" ref="U7240">IF(COUNTA(Y7240:DP7243)=0,"01.01.1900",IF(ISERROR(HLOOKUP(U7243,Y7243:DP7243,1,FALSE)),"01.01.1900",INDEX(Y7240:DP7240,MATCH(U7241&amp;U7243,Y7241:DP7241&amp;Y7243:DP7243,0))))</f>
        <v>01.01.1900</v>
      </c>
      <c r="V7240" s="81" t="str">
        <f t="shared" ref="V7240" si="19225">IF(COUNTA(Y7240:DP7243)=0,"01.01.1900",_xlfn.MAXIFS(Y7240:DP7240,Y7243:DP7243,V7243))</f>
        <v>01.01.1900</v>
      </c>
      <c r="W7240" s="82"/>
      <c r="X7240" s="106"/>
    </row>
    <row r="7241" spans="2:26">
      <c r="B7241" s="83"/>
      <c r="C7241" s="84"/>
      <c r="D7241" s="83"/>
      <c r="E7241" s="83"/>
      <c r="F7241" s="83"/>
      <c r="G7241" s="83"/>
      <c r="H7241" s="83"/>
      <c r="I7241" s="83"/>
      <c r="J7241" s="83"/>
      <c r="K7241" s="83"/>
      <c r="L7241" s="83"/>
      <c r="M7241" s="83"/>
      <c r="N7241" s="83"/>
      <c r="O7241" s="83"/>
      <c r="P7241" s="84"/>
      <c r="Q7241" s="217"/>
      <c r="R7241" s="85">
        <f t="shared" ref="R7241" si="19226">IF(COUNTA(Y7240:DP7243)=0,0,MIN(Y7241:DP7241))</f>
        <v>0</v>
      </c>
      <c r="S7241" s="86">
        <f t="shared" ref="S7241" si="19227">IF(COUNTA(Y7240:DP7243)=0,0,HLOOKUP(S7240,Y7240:DP7243,2,FALSE))</f>
        <v>0</v>
      </c>
      <c r="T7241" s="87">
        <f t="shared" ref="T7241" si="19228">IF(COUNTA(Y7240:DP7243)=0,0,AVERAGE(Y7241:DP7241))</f>
        <v>0</v>
      </c>
      <c r="U7241" s="88">
        <f t="shared" ref="U7241" si="19229">IF(COUNTA(Y7240:DP7243)=0,0,_xlfn.MINIFS(Y7241:DP7241,Y7243:DP7243,U7243))</f>
        <v>0</v>
      </c>
      <c r="V7241" s="89">
        <f t="array" ref="V7241">IF(COUNTA(Y7240:DP7243)=0,0,IF(ISERROR(HLOOKUP(V7243,Y7243:DP7243,1,FALSE)),0,INDEX(Y7241:DP7241,MATCH(V7240&amp;V7243,Y7240:DP7240&amp;Y7243:DP7243,0))))</f>
        <v>0</v>
      </c>
      <c r="W7241" s="90">
        <f t="array" ref="W7241">IF(COUNTA(Y7240:DP7243)=0,0,IF(ISERROR(HLOOKUP(W7243,Y7243:DP7243,1,FALSE)),0,AVERAGEIF(Y7243:DP7243,$W7243,Y7241:DP7241)))</f>
        <v>0</v>
      </c>
      <c r="X7241" s="107"/>
    </row>
    <row r="7242" spans="2:26">
      <c r="B7242" s="83"/>
      <c r="C7242" s="84"/>
      <c r="D7242" s="83"/>
      <c r="E7242" s="83"/>
      <c r="F7242" s="83"/>
      <c r="G7242" s="83"/>
      <c r="H7242" s="83"/>
      <c r="I7242" s="83"/>
      <c r="J7242" s="83"/>
      <c r="K7242" s="83"/>
      <c r="L7242" s="83"/>
      <c r="M7242" s="83"/>
      <c r="N7242" s="83"/>
      <c r="O7242" s="83"/>
      <c r="P7242" s="84"/>
      <c r="Q7242" s="217"/>
      <c r="R7242" s="91">
        <f t="shared" ref="R7242" si="19230">IF(COUNTA(Y7240:DP7243)=0,0,HLOOKUP(R7241,Y7241:DP7243,2,FALSE))</f>
        <v>0</v>
      </c>
      <c r="S7242" s="92">
        <f t="shared" ref="S7242" si="19231">IF(COUNTA(Y7240:DP7243)=0,0,HLOOKUP(S7240,Y7240:DP7243,3,FALSE))</f>
        <v>0</v>
      </c>
      <c r="T7242" s="93"/>
      <c r="U7242" s="94">
        <f t="array" ref="U7242">IF(COUNTA(Y7240:DP7243)=0,0,IF(ISERROR(HLOOKUP(U7243,Y7243:DP7243,1,FALSE)),0,INDEX(Y7242:DP7242,MATCH(U7241&amp;U7243,Y7241:DP7241&amp;Y7243:DP7243,0))))</f>
        <v>0</v>
      </c>
      <c r="V7242" s="94">
        <f t="array" ref="V7242">IF(COUNTA(Y7240:DP7243)=0,0,IF(ISERROR(HLOOKUP(V7243,Y7243:DP7243,1,FALSE)),0,INDEX(Y7242:DP7242,MATCH(V7241&amp;V7243,Y7241:DP7241&amp;Y7243:DP7243,0))))</f>
        <v>0</v>
      </c>
      <c r="W7242" s="95"/>
      <c r="X7242" s="108"/>
    </row>
    <row r="7243" spans="2:26" ht="13.9" thickBot="1">
      <c r="B7243" s="96"/>
      <c r="C7243" s="97"/>
      <c r="D7243" s="96"/>
      <c r="E7243" s="96"/>
      <c r="F7243" s="96"/>
      <c r="G7243" s="96"/>
      <c r="H7243" s="96"/>
      <c r="I7243" s="96"/>
      <c r="J7243" s="96"/>
      <c r="K7243" s="96"/>
      <c r="L7243" s="96"/>
      <c r="M7243" s="96"/>
      <c r="N7243" s="96"/>
      <c r="O7243" s="96"/>
      <c r="P7243" s="97"/>
      <c r="Q7243" s="218"/>
      <c r="R7243" s="98" t="str">
        <f t="shared" ref="R7243" si="19232">IF(COUNTA(Y7240:DP7243)=0,"none",HLOOKUP(R7241,Y7241:DP7243,3,FALSE))</f>
        <v>none</v>
      </c>
      <c r="S7243" s="99" t="str">
        <f t="shared" ref="S7243" si="19233">IF(COUNTA(Y7240:DP7243)=0,"none",HLOOKUP(S7240,Y7240:DP7243,4,FALSE))</f>
        <v>none</v>
      </c>
      <c r="T7243" s="100"/>
      <c r="U7243" s="100" t="str">
        <f t="array" ref="U7243">IF(COUNTA(Y7240:DP7243)=0,"none",IF($U$2="WAHR",$W$3,Abfrage!$F$4))</f>
        <v>none</v>
      </c>
      <c r="V7243" s="100" t="str">
        <f t="array" ref="V7243">IF(COUNTA(Y7240:DP7243)=0,"none",IF($U$2="WAHR",$W$3,Abfrage!$F$4))</f>
        <v>none</v>
      </c>
      <c r="W7243" s="100" t="str">
        <f t="array" ref="W7243">IF(COUNTA(Y7240:DP7243)=0,"none",IF($U$2="WAHR",$W$3,Abfrage!$F$4))</f>
        <v>none</v>
      </c>
      <c r="X7243" s="109"/>
    </row>
    <row r="7244" spans="2:26">
      <c r="B7244" s="75" t="s">
        <v>4441</v>
      </c>
      <c r="C7244" s="76">
        <v>1000377645</v>
      </c>
      <c r="D7244" s="75" t="s">
        <v>169</v>
      </c>
      <c r="E7244" s="75" t="s">
        <v>125</v>
      </c>
      <c r="F7244" s="75" t="s">
        <v>371</v>
      </c>
      <c r="G7244" s="75" t="s">
        <v>371</v>
      </c>
      <c r="H7244" s="75" t="e">
        <v>#N/A</v>
      </c>
      <c r="I7244" s="75" t="s">
        <v>41</v>
      </c>
      <c r="J7244" s="75" t="s">
        <v>4442</v>
      </c>
      <c r="K7244" s="75" t="s">
        <v>306</v>
      </c>
      <c r="L7244" s="75" t="s">
        <v>306</v>
      </c>
      <c r="M7244" s="75" t="s">
        <v>306</v>
      </c>
      <c r="N7244" s="75" t="s">
        <v>360</v>
      </c>
      <c r="O7244" s="75" t="s">
        <v>309</v>
      </c>
      <c r="P7244" s="76" t="s">
        <v>306</v>
      </c>
      <c r="Q7244" s="216"/>
      <c r="R7244" s="77" t="str">
        <f t="shared" ref="R7244" si="19234">IF(COUNTA(Y7244:DP7247)=0,"01.01.1900",INDEX(Y7244:DP7244,MATCH(R7245,Y7245:DP7245,0)))</f>
        <v>01.01.1900</v>
      </c>
      <c r="S7244" s="78" t="str">
        <f t="shared" ref="S7244" si="19235">IF(COUNTA(Y7244:DP7247)=0,"01.01.1900",MAX(Y7244:DP7244))</f>
        <v>01.01.1900</v>
      </c>
      <c r="T7244" s="79"/>
      <c r="U7244" s="80" t="str">
        <f t="array" ref="U7244">IF(COUNTA(Y7244:DP7247)=0,"01.01.1900",IF(ISERROR(HLOOKUP(U7247,Y7247:DP7247,1,FALSE)),"01.01.1900",INDEX(Y7244:DP7244,MATCH(U7245&amp;U7247,Y7245:DP7245&amp;Y7247:DP7247,0))))</f>
        <v>01.01.1900</v>
      </c>
      <c r="V7244" s="81" t="str">
        <f t="shared" ref="V7244" si="19236">IF(COUNTA(Y7244:DP7247)=0,"01.01.1900",_xlfn.MAXIFS(Y7244:DP7244,Y7247:DP7247,V7247))</f>
        <v>01.01.1900</v>
      </c>
      <c r="W7244" s="82"/>
      <c r="X7244" s="106"/>
    </row>
    <row r="7245" spans="2:26">
      <c r="B7245" s="83"/>
      <c r="C7245" s="84"/>
      <c r="D7245" s="83"/>
      <c r="E7245" s="83"/>
      <c r="F7245" s="83"/>
      <c r="G7245" s="83"/>
      <c r="H7245" s="83"/>
      <c r="I7245" s="83"/>
      <c r="J7245" s="83"/>
      <c r="K7245" s="83"/>
      <c r="L7245" s="83"/>
      <c r="M7245" s="83"/>
      <c r="N7245" s="83"/>
      <c r="O7245" s="83"/>
      <c r="P7245" s="84"/>
      <c r="Q7245" s="217"/>
      <c r="R7245" s="85">
        <f t="shared" ref="R7245" si="19237">IF(COUNTA(Y7244:DP7247)=0,0,MIN(Y7245:DP7245))</f>
        <v>0</v>
      </c>
      <c r="S7245" s="86">
        <f t="shared" ref="S7245" si="19238">IF(COUNTA(Y7244:DP7247)=0,0,HLOOKUP(S7244,Y7244:DP7247,2,FALSE))</f>
        <v>0</v>
      </c>
      <c r="T7245" s="87">
        <f t="shared" ref="T7245" si="19239">IF(COUNTA(Y7244:DP7247)=0,0,AVERAGE(Y7245:DP7245))</f>
        <v>0</v>
      </c>
      <c r="U7245" s="88">
        <f t="shared" ref="U7245" si="19240">IF(COUNTA(Y7244:DP7247)=0,0,_xlfn.MINIFS(Y7245:DP7245,Y7247:DP7247,U7247))</f>
        <v>0</v>
      </c>
      <c r="V7245" s="89">
        <f t="array" ref="V7245">IF(COUNTA(Y7244:DP7247)=0,0,IF(ISERROR(HLOOKUP(V7247,Y7247:DP7247,1,FALSE)),0,INDEX(Y7245:DP7245,MATCH(V7244&amp;V7247,Y7244:DP7244&amp;Y7247:DP7247,0))))</f>
        <v>0</v>
      </c>
      <c r="W7245" s="90">
        <f t="array" ref="W7245">IF(COUNTA(Y7244:DP7247)=0,0,IF(ISERROR(HLOOKUP(W7247,Y7247:DP7247,1,FALSE)),0,AVERAGEIF(Y7247:DP7247,$W7247,Y7245:DP7245)))</f>
        <v>0</v>
      </c>
      <c r="X7245" s="107"/>
    </row>
    <row r="7246" spans="2:26">
      <c r="B7246" s="83"/>
      <c r="C7246" s="84"/>
      <c r="D7246" s="83"/>
      <c r="E7246" s="83"/>
      <c r="F7246" s="83"/>
      <c r="G7246" s="83"/>
      <c r="H7246" s="83"/>
      <c r="I7246" s="83"/>
      <c r="J7246" s="83"/>
      <c r="K7246" s="83"/>
      <c r="L7246" s="83"/>
      <c r="M7246" s="83"/>
      <c r="N7246" s="83"/>
      <c r="O7246" s="83"/>
      <c r="P7246" s="84"/>
      <c r="Q7246" s="217"/>
      <c r="R7246" s="91">
        <f t="shared" ref="R7246" si="19241">IF(COUNTA(Y7244:DP7247)=0,0,HLOOKUP(R7245,Y7245:DP7247,2,FALSE))</f>
        <v>0</v>
      </c>
      <c r="S7246" s="92">
        <f t="shared" ref="S7246" si="19242">IF(COUNTA(Y7244:DP7247)=0,0,HLOOKUP(S7244,Y7244:DP7247,3,FALSE))</f>
        <v>0</v>
      </c>
      <c r="T7246" s="93"/>
      <c r="U7246" s="94">
        <f t="array" ref="U7246">IF(COUNTA(Y7244:DP7247)=0,0,IF(ISERROR(HLOOKUP(U7247,Y7247:DP7247,1,FALSE)),0,INDEX(Y7246:DP7246,MATCH(U7245&amp;U7247,Y7245:DP7245&amp;Y7247:DP7247,0))))</f>
        <v>0</v>
      </c>
      <c r="V7246" s="94">
        <f t="array" ref="V7246">IF(COUNTA(Y7244:DP7247)=0,0,IF(ISERROR(HLOOKUP(V7247,Y7247:DP7247,1,FALSE)),0,INDEX(Y7246:DP7246,MATCH(V7245&amp;V7247,Y7245:DP7245&amp;Y7247:DP7247,0))))</f>
        <v>0</v>
      </c>
      <c r="W7246" s="95"/>
      <c r="X7246" s="108"/>
    </row>
    <row r="7247" spans="2:26" ht="13.9" thickBot="1">
      <c r="B7247" s="96"/>
      <c r="C7247" s="97"/>
      <c r="D7247" s="96"/>
      <c r="E7247" s="96"/>
      <c r="F7247" s="96"/>
      <c r="G7247" s="96"/>
      <c r="H7247" s="96"/>
      <c r="I7247" s="96"/>
      <c r="J7247" s="96"/>
      <c r="K7247" s="96"/>
      <c r="L7247" s="96"/>
      <c r="M7247" s="96"/>
      <c r="N7247" s="96"/>
      <c r="O7247" s="96"/>
      <c r="P7247" s="97"/>
      <c r="Q7247" s="218"/>
      <c r="R7247" s="98" t="str">
        <f t="shared" ref="R7247" si="19243">IF(COUNTA(Y7244:DP7247)=0,"none",HLOOKUP(R7245,Y7245:DP7247,3,FALSE))</f>
        <v>none</v>
      </c>
      <c r="S7247" s="99" t="str">
        <f t="shared" ref="S7247" si="19244">IF(COUNTA(Y7244:DP7247)=0,"none",HLOOKUP(S7244,Y7244:DP7247,4,FALSE))</f>
        <v>none</v>
      </c>
      <c r="T7247" s="100"/>
      <c r="U7247" s="100" t="str">
        <f t="array" ref="U7247">IF(COUNTA(Y7244:DP7247)=0,"none",IF($U$2="WAHR",$W$3,Abfrage!$F$4))</f>
        <v>none</v>
      </c>
      <c r="V7247" s="100" t="str">
        <f t="array" ref="V7247">IF(COUNTA(Y7244:DP7247)=0,"none",IF($U$2="WAHR",$W$3,Abfrage!$F$4))</f>
        <v>none</v>
      </c>
      <c r="W7247" s="100" t="str">
        <f t="array" ref="W7247">IF(COUNTA(Y7244:DP7247)=0,"none",IF($U$2="WAHR",$W$3,Abfrage!$F$4))</f>
        <v>none</v>
      </c>
      <c r="X7247" s="109"/>
    </row>
    <row r="7248" spans="2:26">
      <c r="B7248" s="75" t="s">
        <v>4443</v>
      </c>
      <c r="C7248" s="76">
        <v>1000442679</v>
      </c>
      <c r="D7248" s="75" t="s">
        <v>95</v>
      </c>
      <c r="E7248" s="75" t="s">
        <v>175</v>
      </c>
      <c r="F7248" s="75" t="s">
        <v>97</v>
      </c>
      <c r="G7248" s="75" t="s">
        <v>97</v>
      </c>
      <c r="H7248" s="75" t="s">
        <v>44</v>
      </c>
      <c r="I7248" s="75" t="s">
        <v>41</v>
      </c>
      <c r="J7248" s="75" t="s">
        <v>4444</v>
      </c>
      <c r="K7248" s="75" t="s">
        <v>306</v>
      </c>
      <c r="L7248" s="75" t="s">
        <v>306</v>
      </c>
      <c r="M7248" s="75" t="s">
        <v>313</v>
      </c>
      <c r="N7248" s="75" t="s">
        <v>360</v>
      </c>
      <c r="O7248" s="75" t="s">
        <v>309</v>
      </c>
      <c r="P7248" s="76" t="s">
        <v>306</v>
      </c>
      <c r="Q7248" s="216"/>
      <c r="R7248" s="77">
        <f t="shared" ref="R7248" si="19245">IF(COUNTA(Y7248:DP7251)=0,"01.01.1900",INDEX(Y7248:DP7248,MATCH(R7249,Y7249:DP7249,0)))</f>
        <v>45840</v>
      </c>
      <c r="S7248" s="78">
        <f t="shared" ref="S7248" si="19246">IF(COUNTA(Y7248:DP7251)=0,"01.01.1900",MAX(Y7248:DP7248))</f>
        <v>45840</v>
      </c>
      <c r="T7248" s="79"/>
      <c r="U7248" s="80" t="str">
        <f t="array" ref="U7248">IF(COUNTA(Y7248:DP7251)=0,"01.01.1900",IF(ISERROR(HLOOKUP(U7251,Y7251:DP7251,1,FALSE)),"01.01.1900",INDEX(Y7248:DP7248,MATCH(U7249&amp;U7251,Y7249:DP7249&amp;Y7251:DP7251,0))))</f>
        <v>01.01.1900</v>
      </c>
      <c r="V7248" s="81">
        <f t="shared" ref="V7248" si="19247">IF(COUNTA(Y7248:DP7251)=0,"01.01.1900",_xlfn.MAXIFS(Y7248:DP7248,Y7251:DP7251,V7251))</f>
        <v>0</v>
      </c>
      <c r="W7248" s="82"/>
      <c r="X7248" s="106"/>
      <c r="Y7248" s="141">
        <v>45840</v>
      </c>
      <c r="Z7248" s="141">
        <v>45840</v>
      </c>
    </row>
    <row r="7249" spans="2:26">
      <c r="B7249" s="83"/>
      <c r="C7249" s="84"/>
      <c r="D7249" s="83"/>
      <c r="E7249" s="83"/>
      <c r="F7249" s="83"/>
      <c r="G7249" s="83"/>
      <c r="H7249" s="83"/>
      <c r="I7249" s="83"/>
      <c r="J7249" s="83"/>
      <c r="K7249" s="83"/>
      <c r="L7249" s="83"/>
      <c r="M7249" s="83"/>
      <c r="N7249" s="83"/>
      <c r="O7249" s="83"/>
      <c r="P7249" s="84"/>
      <c r="Q7249" s="217"/>
      <c r="R7249" s="85">
        <f t="shared" ref="R7249" si="19248">IF(COUNTA(Y7248:DP7251)=0,0,MIN(Y7249:DP7249))</f>
        <v>0.53200000000000003</v>
      </c>
      <c r="S7249" s="86">
        <f t="shared" ref="S7249" si="19249">IF(COUNTA(Y7248:DP7251)=0,0,HLOOKUP(S7248,Y7248:DP7251,2,FALSE))</f>
        <v>0.63955463400000001</v>
      </c>
      <c r="T7249" s="87">
        <f t="shared" ref="T7249" si="19250">IF(COUNTA(Y7248:DP7251)=0,0,AVERAGE(Y7249:DP7249))</f>
        <v>0.58577731700000002</v>
      </c>
      <c r="U7249" s="88">
        <f t="shared" ref="U7249" si="19251">IF(COUNTA(Y7248:DP7251)=0,0,_xlfn.MINIFS(Y7249:DP7249,Y7251:DP7251,U7251))</f>
        <v>0</v>
      </c>
      <c r="V7249" s="89">
        <f t="array" ref="V7249">IF(COUNTA(Y7248:DP7251)=0,0,IF(ISERROR(HLOOKUP(V7251,Y7251:DP7251,1,FALSE)),0,INDEX(Y7249:DP7249,MATCH(V7248&amp;V7251,Y7248:DP7248&amp;Y7251:DP7251,0))))</f>
        <v>0</v>
      </c>
      <c r="W7249" s="90">
        <f t="array" ref="W7249">IF(COUNTA(Y7248:DP7251)=0,0,IF(ISERROR(HLOOKUP(W7251,Y7251:DP7251,1,FALSE)),0,AVERAGEIF(Y7251:DP7251,$W7251,Y7249:DP7249)))</f>
        <v>0</v>
      </c>
      <c r="X7249" s="107"/>
      <c r="Y7249" s="142">
        <v>0.63955463400000001</v>
      </c>
      <c r="Z7249" s="142">
        <v>0.53200000000000003</v>
      </c>
    </row>
    <row r="7250" spans="2:26">
      <c r="B7250" s="83"/>
      <c r="C7250" s="84"/>
      <c r="D7250" s="83"/>
      <c r="E7250" s="83"/>
      <c r="F7250" s="83"/>
      <c r="G7250" s="83"/>
      <c r="H7250" s="83"/>
      <c r="I7250" s="83"/>
      <c r="J7250" s="83"/>
      <c r="K7250" s="83"/>
      <c r="L7250" s="83"/>
      <c r="M7250" s="83"/>
      <c r="N7250" s="83"/>
      <c r="O7250" s="83"/>
      <c r="P7250" s="84"/>
      <c r="Q7250" s="217"/>
      <c r="R7250" s="91">
        <f t="shared" ref="R7250" si="19252">IF(COUNTA(Y7248:DP7251)=0,0,HLOOKUP(R7249,Y7249:DP7251,2,FALSE))</f>
        <v>1000</v>
      </c>
      <c r="S7250" s="92">
        <f t="shared" ref="S7250" si="19253">IF(COUNTA(Y7248:DP7251)=0,0,HLOOKUP(S7248,Y7248:DP7251,3,FALSE))</f>
        <v>0</v>
      </c>
      <c r="T7250" s="93"/>
      <c r="U7250" s="94">
        <f t="array" ref="U7250">IF(COUNTA(Y7248:DP7251)=0,0,IF(ISERROR(HLOOKUP(U7251,Y7251:DP7251,1,FALSE)),0,INDEX(Y7250:DP7250,MATCH(U7249&amp;U7251,Y7249:DP7249&amp;Y7251:DP7251,0))))</f>
        <v>0</v>
      </c>
      <c r="V7250" s="94">
        <f t="array" ref="V7250">IF(COUNTA(Y7248:DP7251)=0,0,IF(ISERROR(HLOOKUP(V7251,Y7251:DP7251,1,FALSE)),0,INDEX(Y7250:DP7250,MATCH(V7249&amp;V7251,Y7249:DP7249&amp;Y7251:DP7251,0))))</f>
        <v>0</v>
      </c>
      <c r="W7250" s="95"/>
      <c r="X7250" s="108"/>
      <c r="Y7250" s="143">
        <v>0</v>
      </c>
      <c r="Z7250" s="143">
        <v>1000</v>
      </c>
    </row>
    <row r="7251" spans="2:26" ht="13.9" thickBot="1">
      <c r="B7251" s="96"/>
      <c r="C7251" s="97"/>
      <c r="D7251" s="96"/>
      <c r="E7251" s="96"/>
      <c r="F7251" s="96"/>
      <c r="G7251" s="96"/>
      <c r="H7251" s="96"/>
      <c r="I7251" s="96"/>
      <c r="J7251" s="96"/>
      <c r="K7251" s="96"/>
      <c r="L7251" s="96"/>
      <c r="M7251" s="96"/>
      <c r="N7251" s="96"/>
      <c r="O7251" s="96"/>
      <c r="P7251" s="97"/>
      <c r="Q7251" s="218"/>
      <c r="R7251" s="98" t="str">
        <f t="shared" ref="R7251" si="19254">IF(COUNTA(Y7248:DP7251)=0,"none",HLOOKUP(R7249,Y7249:DP7251,3,FALSE))</f>
        <v>www (-30%)</v>
      </c>
      <c r="S7251" s="99" t="str">
        <f t="shared" ref="S7251" si="19255">IF(COUNTA(Y7248:DP7251)=0,"none",HLOOKUP(S7248,Y7248:DP7251,4,FALSE))</f>
        <v>ECI</v>
      </c>
      <c r="T7251" s="100"/>
      <c r="U7251" s="100">
        <f t="array" ref="U7251">IF(COUNTA(Y7248:DP7251)=0,"none",IF($U$2="WAHR",$W$3,Abfrage!$F$4))</f>
        <v>0</v>
      </c>
      <c r="V7251" s="100">
        <f t="array" ref="V7251">IF(COUNTA(Y7248:DP7251)=0,"none",IF($U$2="WAHR",$W$3,Abfrage!$F$4))</f>
        <v>0</v>
      </c>
      <c r="W7251" s="100">
        <f t="array" ref="W7251">IF(COUNTA(Y7248:DP7251)=0,"none",IF($U$2="WAHR",$W$3,Abfrage!$F$4))</f>
        <v>0</v>
      </c>
      <c r="X7251" s="109"/>
      <c r="Y7251" s="144" t="s">
        <v>101</v>
      </c>
      <c r="Z7251" s="144" t="s">
        <v>43</v>
      </c>
    </row>
    <row r="7252" spans="2:26">
      <c r="B7252" s="75" t="s">
        <v>4445</v>
      </c>
      <c r="C7252" s="76">
        <v>1000330903</v>
      </c>
      <c r="D7252" s="75" t="s">
        <v>95</v>
      </c>
      <c r="E7252" s="75" t="s">
        <v>170</v>
      </c>
      <c r="F7252" s="75" t="s">
        <v>103</v>
      </c>
      <c r="G7252" s="75" t="s">
        <v>103</v>
      </c>
      <c r="H7252" s="75" t="s">
        <v>127</v>
      </c>
      <c r="I7252" s="75" t="s">
        <v>51</v>
      </c>
      <c r="J7252" s="75" t="s">
        <v>4446</v>
      </c>
      <c r="K7252" s="75" t="s">
        <v>306</v>
      </c>
      <c r="L7252" s="75" t="s">
        <v>306</v>
      </c>
      <c r="M7252" s="75" t="s">
        <v>306</v>
      </c>
      <c r="N7252" s="75" t="s">
        <v>306</v>
      </c>
      <c r="O7252" s="75" t="s">
        <v>2798</v>
      </c>
      <c r="P7252" s="76" t="s">
        <v>306</v>
      </c>
      <c r="Q7252" s="216"/>
      <c r="R7252" s="77">
        <f t="shared" ref="R7252" si="19256">IF(COUNTA(Y7252:DP7255)=0,"01.01.1900",INDEX(Y7252:DP7252,MATCH(R7253,Y7253:DP7253,0)))</f>
        <v>45848</v>
      </c>
      <c r="S7252" s="78">
        <f t="shared" ref="S7252" si="19257">IF(COUNTA(Y7252:DP7255)=0,"01.01.1900",MAX(Y7252:DP7252))</f>
        <v>45848</v>
      </c>
      <c r="T7252" s="79"/>
      <c r="U7252" s="80" t="str">
        <f t="array" ref="U7252">IF(COUNTA(Y7252:DP7255)=0,"01.01.1900",IF(ISERROR(HLOOKUP(U7255,Y7255:DP7255,1,FALSE)),"01.01.1900",INDEX(Y7252:DP7252,MATCH(U7253&amp;U7255,Y7253:DP7253&amp;Y7255:DP7255,0))))</f>
        <v>01.01.1900</v>
      </c>
      <c r="V7252" s="81">
        <f t="shared" ref="V7252" si="19258">IF(COUNTA(Y7252:DP7255)=0,"01.01.1900",_xlfn.MAXIFS(Y7252:DP7252,Y7255:DP7255,V7255))</f>
        <v>0</v>
      </c>
      <c r="W7252" s="82"/>
      <c r="X7252" s="106"/>
      <c r="Y7252" s="141">
        <v>45848</v>
      </c>
    </row>
    <row r="7253" spans="2:26">
      <c r="B7253" s="83"/>
      <c r="C7253" s="84"/>
      <c r="D7253" s="83"/>
      <c r="E7253" s="83"/>
      <c r="F7253" s="83"/>
      <c r="G7253" s="83"/>
      <c r="H7253" s="83"/>
      <c r="I7253" s="83"/>
      <c r="J7253" s="83"/>
      <c r="K7253" s="83"/>
      <c r="L7253" s="83"/>
      <c r="M7253" s="83"/>
      <c r="N7253" s="83"/>
      <c r="O7253" s="83"/>
      <c r="P7253" s="84"/>
      <c r="Q7253" s="217"/>
      <c r="R7253" s="85">
        <f t="shared" ref="R7253" si="19259">IF(COUNTA(Y7252:DP7255)=0,0,MIN(Y7253:DP7253))</f>
        <v>0.28000000000000003</v>
      </c>
      <c r="S7253" s="86">
        <f t="shared" ref="S7253" si="19260">IF(COUNTA(Y7252:DP7255)=0,0,HLOOKUP(S7252,Y7252:DP7255,2,FALSE))</f>
        <v>0.28000000000000003</v>
      </c>
      <c r="T7253" s="87">
        <f t="shared" ref="T7253" si="19261">IF(COUNTA(Y7252:DP7255)=0,0,AVERAGE(Y7253:DP7253))</f>
        <v>0.28000000000000003</v>
      </c>
      <c r="U7253" s="88">
        <f t="shared" ref="U7253" si="19262">IF(COUNTA(Y7252:DP7255)=0,0,_xlfn.MINIFS(Y7253:DP7253,Y7255:DP7255,U7255))</f>
        <v>0</v>
      </c>
      <c r="V7253" s="89">
        <f t="array" ref="V7253">IF(COUNTA(Y7252:DP7255)=0,0,IF(ISERROR(HLOOKUP(V7255,Y7255:DP7255,1,FALSE)),0,INDEX(Y7253:DP7253,MATCH(V7252&amp;V7255,Y7252:DP7252&amp;Y7255:DP7255,0))))</f>
        <v>0</v>
      </c>
      <c r="W7253" s="90">
        <f t="array" ref="W7253">IF(COUNTA(Y7252:DP7255)=0,0,IF(ISERROR(HLOOKUP(W7255,Y7255:DP7255,1,FALSE)),0,AVERAGEIF(Y7255:DP7255,$W7255,Y7253:DP7253)))</f>
        <v>0</v>
      </c>
      <c r="X7253" s="107"/>
      <c r="Y7253" s="142">
        <v>0.28000000000000003</v>
      </c>
    </row>
    <row r="7254" spans="2:26">
      <c r="B7254" s="83"/>
      <c r="C7254" s="84"/>
      <c r="D7254" s="83"/>
      <c r="E7254" s="83"/>
      <c r="F7254" s="83"/>
      <c r="G7254" s="83"/>
      <c r="H7254" s="83"/>
      <c r="I7254" s="83"/>
      <c r="J7254" s="83"/>
      <c r="K7254" s="83"/>
      <c r="L7254" s="83"/>
      <c r="M7254" s="83"/>
      <c r="N7254" s="83"/>
      <c r="O7254" s="83"/>
      <c r="P7254" s="84"/>
      <c r="Q7254" s="217"/>
      <c r="R7254" s="91">
        <f t="shared" ref="R7254" si="19263">IF(COUNTA(Y7252:DP7255)=0,0,HLOOKUP(R7253,Y7253:DP7255,2,FALSE))</f>
        <v>1000</v>
      </c>
      <c r="S7254" s="92">
        <f t="shared" ref="S7254" si="19264">IF(COUNTA(Y7252:DP7255)=0,0,HLOOKUP(S7252,Y7252:DP7255,3,FALSE))</f>
        <v>1000</v>
      </c>
      <c r="T7254" s="93"/>
      <c r="U7254" s="94">
        <f t="array" ref="U7254">IF(COUNTA(Y7252:DP7255)=0,0,IF(ISERROR(HLOOKUP(U7255,Y7255:DP7255,1,FALSE)),0,INDEX(Y7254:DP7254,MATCH(U7253&amp;U7255,Y7253:DP7253&amp;Y7255:DP7255,0))))</f>
        <v>0</v>
      </c>
      <c r="V7254" s="94">
        <f t="array" ref="V7254">IF(COUNTA(Y7252:DP7255)=0,0,IF(ISERROR(HLOOKUP(V7255,Y7255:DP7255,1,FALSE)),0,INDEX(Y7254:DP7254,MATCH(V7253&amp;V7255,Y7253:DP7253&amp;Y7255:DP7255,0))))</f>
        <v>0</v>
      </c>
      <c r="W7254" s="95"/>
      <c r="X7254" s="108"/>
      <c r="Y7254" s="143">
        <v>1000</v>
      </c>
    </row>
    <row r="7255" spans="2:26" ht="13.9" thickBot="1">
      <c r="B7255" s="96"/>
      <c r="C7255" s="97"/>
      <c r="D7255" s="96"/>
      <c r="E7255" s="96"/>
      <c r="F7255" s="96"/>
      <c r="G7255" s="96"/>
      <c r="H7255" s="96"/>
      <c r="I7255" s="96"/>
      <c r="J7255" s="96"/>
      <c r="K7255" s="96"/>
      <c r="L7255" s="96"/>
      <c r="M7255" s="96"/>
      <c r="N7255" s="96"/>
      <c r="O7255" s="96"/>
      <c r="P7255" s="97"/>
      <c r="Q7255" s="218"/>
      <c r="R7255" s="98" t="str">
        <f t="shared" ref="R7255" si="19265">IF(COUNTA(Y7252:DP7255)=0,"none",HLOOKUP(R7253,Y7253:DP7255,3,FALSE))</f>
        <v>www (-30%)</v>
      </c>
      <c r="S7255" s="99" t="str">
        <f t="shared" ref="S7255" si="19266">IF(COUNTA(Y7252:DP7255)=0,"none",HLOOKUP(S7252,Y7252:DP7255,4,FALSE))</f>
        <v>www (-30%)</v>
      </c>
      <c r="T7255" s="100"/>
      <c r="U7255" s="100">
        <f t="array" ref="U7255">IF(COUNTA(Y7252:DP7255)=0,"none",IF($U$2="WAHR",$W$3,Abfrage!$F$4))</f>
        <v>0</v>
      </c>
      <c r="V7255" s="100">
        <f t="array" ref="V7255">IF(COUNTA(Y7252:DP7255)=0,"none",IF($U$2="WAHR",$W$3,Abfrage!$F$4))</f>
        <v>0</v>
      </c>
      <c r="W7255" s="100">
        <f t="array" ref="W7255">IF(COUNTA(Y7252:DP7255)=0,"none",IF($U$2="WAHR",$W$3,Abfrage!$F$4))</f>
        <v>0</v>
      </c>
      <c r="X7255" s="109"/>
      <c r="Y7255" s="144" t="s">
        <v>43</v>
      </c>
    </row>
    <row r="7256" spans="2:26">
      <c r="B7256" s="75" t="s">
        <v>4447</v>
      </c>
      <c r="C7256" s="76">
        <v>1000229824</v>
      </c>
      <c r="D7256" s="75" t="s">
        <v>95</v>
      </c>
      <c r="E7256" s="75" t="s">
        <v>96</v>
      </c>
      <c r="F7256" s="75" t="s">
        <v>97</v>
      </c>
      <c r="G7256" s="75" t="s">
        <v>97</v>
      </c>
      <c r="H7256" s="75" t="e">
        <v>#N/A</v>
      </c>
      <c r="I7256" s="75" t="s">
        <v>41</v>
      </c>
      <c r="J7256" s="75" t="s">
        <v>4448</v>
      </c>
      <c r="K7256" s="75" t="s">
        <v>306</v>
      </c>
      <c r="L7256" s="75" t="s">
        <v>306</v>
      </c>
      <c r="M7256" s="75" t="s">
        <v>313</v>
      </c>
      <c r="N7256" s="75" t="s">
        <v>393</v>
      </c>
      <c r="O7256" s="75" t="s">
        <v>315</v>
      </c>
      <c r="P7256" s="76" t="s">
        <v>306</v>
      </c>
      <c r="Q7256" s="216"/>
      <c r="R7256" s="77" t="str">
        <f t="shared" ref="R7256" si="19267">IF(COUNTA(Y7256:DP7259)=0,"01.01.1900",INDEX(Y7256:DP7256,MATCH(R7257,Y7257:DP7257,0)))</f>
        <v>01.01.1900</v>
      </c>
      <c r="S7256" s="78" t="str">
        <f t="shared" ref="S7256" si="19268">IF(COUNTA(Y7256:DP7259)=0,"01.01.1900",MAX(Y7256:DP7256))</f>
        <v>01.01.1900</v>
      </c>
      <c r="T7256" s="79"/>
      <c r="U7256" s="80" t="str">
        <f t="array" ref="U7256">IF(COUNTA(Y7256:DP7259)=0,"01.01.1900",IF(ISERROR(HLOOKUP(U7259,Y7259:DP7259,1,FALSE)),"01.01.1900",INDEX(Y7256:DP7256,MATCH(U7257&amp;U7259,Y7257:DP7257&amp;Y7259:DP7259,0))))</f>
        <v>01.01.1900</v>
      </c>
      <c r="V7256" s="81" t="str">
        <f t="shared" ref="V7256" si="19269">IF(COUNTA(Y7256:DP7259)=0,"01.01.1900",_xlfn.MAXIFS(Y7256:DP7256,Y7259:DP7259,V7259))</f>
        <v>01.01.1900</v>
      </c>
      <c r="W7256" s="82"/>
      <c r="X7256" s="106"/>
    </row>
    <row r="7257" spans="2:26">
      <c r="B7257" s="83"/>
      <c r="C7257" s="84"/>
      <c r="D7257" s="83"/>
      <c r="E7257" s="83"/>
      <c r="F7257" s="83"/>
      <c r="G7257" s="83"/>
      <c r="H7257" s="83"/>
      <c r="I7257" s="83"/>
      <c r="J7257" s="83"/>
      <c r="K7257" s="83"/>
      <c r="L7257" s="83"/>
      <c r="M7257" s="83"/>
      <c r="N7257" s="83"/>
      <c r="O7257" s="83"/>
      <c r="P7257" s="84"/>
      <c r="Q7257" s="217"/>
      <c r="R7257" s="85">
        <f t="shared" ref="R7257" si="19270">IF(COUNTA(Y7256:DP7259)=0,0,MIN(Y7257:DP7257))</f>
        <v>0</v>
      </c>
      <c r="S7257" s="86">
        <f t="shared" ref="S7257" si="19271">IF(COUNTA(Y7256:DP7259)=0,0,HLOOKUP(S7256,Y7256:DP7259,2,FALSE))</f>
        <v>0</v>
      </c>
      <c r="T7257" s="87">
        <f t="shared" ref="T7257" si="19272">IF(COUNTA(Y7256:DP7259)=0,0,AVERAGE(Y7257:DP7257))</f>
        <v>0</v>
      </c>
      <c r="U7257" s="88">
        <f t="shared" ref="U7257" si="19273">IF(COUNTA(Y7256:DP7259)=0,0,_xlfn.MINIFS(Y7257:DP7257,Y7259:DP7259,U7259))</f>
        <v>0</v>
      </c>
      <c r="V7257" s="89">
        <f t="array" ref="V7257">IF(COUNTA(Y7256:DP7259)=0,0,IF(ISERROR(HLOOKUP(V7259,Y7259:DP7259,1,FALSE)),0,INDEX(Y7257:DP7257,MATCH(V7256&amp;V7259,Y7256:DP7256&amp;Y7259:DP7259,0))))</f>
        <v>0</v>
      </c>
      <c r="W7257" s="90">
        <f t="array" ref="W7257">IF(COUNTA(Y7256:DP7259)=0,0,IF(ISERROR(HLOOKUP(W7259,Y7259:DP7259,1,FALSE)),0,AVERAGEIF(Y7259:DP7259,$W7259,Y7257:DP7257)))</f>
        <v>0</v>
      </c>
      <c r="X7257" s="107"/>
    </row>
    <row r="7258" spans="2:26">
      <c r="B7258" s="83"/>
      <c r="C7258" s="84"/>
      <c r="D7258" s="83"/>
      <c r="E7258" s="83"/>
      <c r="F7258" s="83"/>
      <c r="G7258" s="83"/>
      <c r="H7258" s="83"/>
      <c r="I7258" s="83"/>
      <c r="J7258" s="83"/>
      <c r="K7258" s="83"/>
      <c r="L7258" s="83"/>
      <c r="M7258" s="83"/>
      <c r="N7258" s="83"/>
      <c r="O7258" s="83"/>
      <c r="P7258" s="84"/>
      <c r="Q7258" s="217"/>
      <c r="R7258" s="91">
        <f t="shared" ref="R7258" si="19274">IF(COUNTA(Y7256:DP7259)=0,0,HLOOKUP(R7257,Y7257:DP7259,2,FALSE))</f>
        <v>0</v>
      </c>
      <c r="S7258" s="92">
        <f t="shared" ref="S7258" si="19275">IF(COUNTA(Y7256:DP7259)=0,0,HLOOKUP(S7256,Y7256:DP7259,3,FALSE))</f>
        <v>0</v>
      </c>
      <c r="T7258" s="93"/>
      <c r="U7258" s="94">
        <f t="array" ref="U7258">IF(COUNTA(Y7256:DP7259)=0,0,IF(ISERROR(HLOOKUP(U7259,Y7259:DP7259,1,FALSE)),0,INDEX(Y7258:DP7258,MATCH(U7257&amp;U7259,Y7257:DP7257&amp;Y7259:DP7259,0))))</f>
        <v>0</v>
      </c>
      <c r="V7258" s="94">
        <f t="array" ref="V7258">IF(COUNTA(Y7256:DP7259)=0,0,IF(ISERROR(HLOOKUP(V7259,Y7259:DP7259,1,FALSE)),0,INDEX(Y7258:DP7258,MATCH(V7257&amp;V7259,Y7257:DP7257&amp;Y7259:DP7259,0))))</f>
        <v>0</v>
      </c>
      <c r="W7258" s="95"/>
      <c r="X7258" s="108"/>
    </row>
    <row r="7259" spans="2:26" ht="13.9" thickBot="1">
      <c r="B7259" s="96"/>
      <c r="C7259" s="97"/>
      <c r="D7259" s="96"/>
      <c r="E7259" s="96"/>
      <c r="F7259" s="96"/>
      <c r="G7259" s="96"/>
      <c r="H7259" s="96"/>
      <c r="I7259" s="96"/>
      <c r="J7259" s="96"/>
      <c r="K7259" s="96"/>
      <c r="L7259" s="96"/>
      <c r="M7259" s="96"/>
      <c r="N7259" s="96"/>
      <c r="O7259" s="96"/>
      <c r="P7259" s="97"/>
      <c r="Q7259" s="218"/>
      <c r="R7259" s="98" t="str">
        <f t="shared" ref="R7259" si="19276">IF(COUNTA(Y7256:DP7259)=0,"none",HLOOKUP(R7257,Y7257:DP7259,3,FALSE))</f>
        <v>none</v>
      </c>
      <c r="S7259" s="99" t="str">
        <f t="shared" ref="S7259" si="19277">IF(COUNTA(Y7256:DP7259)=0,"none",HLOOKUP(S7256,Y7256:DP7259,4,FALSE))</f>
        <v>none</v>
      </c>
      <c r="T7259" s="100"/>
      <c r="U7259" s="100" t="str">
        <f t="array" ref="U7259">IF(COUNTA(Y7256:DP7259)=0,"none",IF($U$2="WAHR",$W$3,Abfrage!$F$4))</f>
        <v>none</v>
      </c>
      <c r="V7259" s="100" t="str">
        <f t="array" ref="V7259">IF(COUNTA(Y7256:DP7259)=0,"none",IF($U$2="WAHR",$W$3,Abfrage!$F$4))</f>
        <v>none</v>
      </c>
      <c r="W7259" s="100" t="str">
        <f t="array" ref="W7259">IF(COUNTA(Y7256:DP7259)=0,"none",IF($U$2="WAHR",$W$3,Abfrage!$F$4))</f>
        <v>none</v>
      </c>
      <c r="X7259" s="109"/>
    </row>
    <row r="7260" spans="2:26">
      <c r="B7260" s="75" t="s">
        <v>4449</v>
      </c>
      <c r="C7260" s="76">
        <v>1000387758</v>
      </c>
      <c r="D7260" s="75" t="s">
        <v>95</v>
      </c>
      <c r="E7260" s="75" t="s">
        <v>96</v>
      </c>
      <c r="F7260" s="75" t="s">
        <v>97</v>
      </c>
      <c r="G7260" s="75" t="s">
        <v>97</v>
      </c>
      <c r="H7260" s="75" t="s">
        <v>44</v>
      </c>
      <c r="I7260" s="75" t="s">
        <v>41</v>
      </c>
      <c r="J7260" s="75" t="s">
        <v>4450</v>
      </c>
      <c r="K7260" s="75" t="s">
        <v>306</v>
      </c>
      <c r="L7260" s="75" t="s">
        <v>306</v>
      </c>
      <c r="M7260" s="75" t="s">
        <v>313</v>
      </c>
      <c r="N7260" s="75" t="s">
        <v>352</v>
      </c>
      <c r="O7260" s="75" t="s">
        <v>315</v>
      </c>
      <c r="P7260" s="76" t="s">
        <v>306</v>
      </c>
      <c r="Q7260" s="216"/>
      <c r="R7260" s="77">
        <f t="shared" ref="R7260" si="19278">IF(COUNTA(Y7260:DP7263)=0,"01.01.1900",INDEX(Y7260:DP7260,MATCH(R7261,Y7261:DP7261,0)))</f>
        <v>45849</v>
      </c>
      <c r="S7260" s="78">
        <f t="shared" ref="S7260" si="19279">IF(COUNTA(Y7260:DP7263)=0,"01.01.1900",MAX(Y7260:DP7260))</f>
        <v>45849</v>
      </c>
      <c r="T7260" s="79"/>
      <c r="U7260" s="80" t="str">
        <f t="array" ref="U7260">IF(COUNTA(Y7260:DP7263)=0,"01.01.1900",IF(ISERROR(HLOOKUP(U7263,Y7263:DP7263,1,FALSE)),"01.01.1900",INDEX(Y7260:DP7260,MATCH(U7261&amp;U7263,Y7261:DP7261&amp;Y7263:DP7263,0))))</f>
        <v>01.01.1900</v>
      </c>
      <c r="V7260" s="81">
        <f t="shared" ref="V7260" si="19280">IF(COUNTA(Y7260:DP7263)=0,"01.01.1900",_xlfn.MAXIFS(Y7260:DP7260,Y7263:DP7263,V7263))</f>
        <v>0</v>
      </c>
      <c r="W7260" s="82"/>
      <c r="X7260" s="106"/>
      <c r="Y7260" s="141">
        <v>45849</v>
      </c>
      <c r="Z7260" s="141">
        <v>45849</v>
      </c>
    </row>
    <row r="7261" spans="2:26">
      <c r="B7261" s="83"/>
      <c r="C7261" s="84"/>
      <c r="D7261" s="83"/>
      <c r="E7261" s="83"/>
      <c r="F7261" s="83"/>
      <c r="G7261" s="83"/>
      <c r="H7261" s="83"/>
      <c r="I7261" s="83"/>
      <c r="J7261" s="83"/>
      <c r="K7261" s="83"/>
      <c r="L7261" s="83"/>
      <c r="M7261" s="83"/>
      <c r="N7261" s="83"/>
      <c r="O7261" s="83"/>
      <c r="P7261" s="84"/>
      <c r="Q7261" s="217"/>
      <c r="R7261" s="85">
        <f t="shared" ref="R7261" si="19281">IF(COUNTA(Y7260:DP7263)=0,0,MIN(Y7261:DP7261))</f>
        <v>0.30099999999999999</v>
      </c>
      <c r="S7261" s="86">
        <f t="shared" ref="S7261" si="19282">IF(COUNTA(Y7260:DP7263)=0,0,HLOOKUP(S7260,Y7260:DP7263,2,FALSE))</f>
        <v>0.30099999999999999</v>
      </c>
      <c r="T7261" s="87">
        <f t="shared" ref="T7261" si="19283">IF(COUNTA(Y7260:DP7263)=0,0,AVERAGE(Y7261:DP7261))</f>
        <v>0.66609999999999991</v>
      </c>
      <c r="U7261" s="88">
        <f t="shared" ref="U7261" si="19284">IF(COUNTA(Y7260:DP7263)=0,0,_xlfn.MINIFS(Y7261:DP7261,Y7263:DP7263,U7263))</f>
        <v>0</v>
      </c>
      <c r="V7261" s="89">
        <f t="array" ref="V7261">IF(COUNTA(Y7260:DP7263)=0,0,IF(ISERROR(HLOOKUP(V7263,Y7263:DP7263,1,FALSE)),0,INDEX(Y7261:DP7261,MATCH(V7260&amp;V7263,Y7260:DP7260&amp;Y7263:DP7263,0))))</f>
        <v>0</v>
      </c>
      <c r="W7261" s="90">
        <f t="array" ref="W7261">IF(COUNTA(Y7260:DP7263)=0,0,IF(ISERROR(HLOOKUP(W7263,Y7263:DP7263,1,FALSE)),0,AVERAGEIF(Y7263:DP7263,$W7263,Y7261:DP7261)))</f>
        <v>0</v>
      </c>
      <c r="X7261" s="107"/>
      <c r="Y7261" s="142">
        <v>0.30099999999999999</v>
      </c>
      <c r="Z7261" s="142">
        <v>1.0311999999999999</v>
      </c>
    </row>
    <row r="7262" spans="2:26">
      <c r="B7262" s="83"/>
      <c r="C7262" s="84"/>
      <c r="D7262" s="83"/>
      <c r="E7262" s="83"/>
      <c r="F7262" s="83"/>
      <c r="G7262" s="83"/>
      <c r="H7262" s="83"/>
      <c r="I7262" s="83"/>
      <c r="J7262" s="83"/>
      <c r="K7262" s="83"/>
      <c r="L7262" s="83"/>
      <c r="M7262" s="83"/>
      <c r="N7262" s="83"/>
      <c r="O7262" s="83"/>
      <c r="P7262" s="84"/>
      <c r="Q7262" s="217"/>
      <c r="R7262" s="91">
        <f t="shared" ref="R7262" si="19285">IF(COUNTA(Y7260:DP7263)=0,0,HLOOKUP(R7261,Y7261:DP7263,2,FALSE))</f>
        <v>1000</v>
      </c>
      <c r="S7262" s="92">
        <f t="shared" ref="S7262" si="19286">IF(COUNTA(Y7260:DP7263)=0,0,HLOOKUP(S7260,Y7260:DP7263,3,FALSE))</f>
        <v>1000</v>
      </c>
      <c r="T7262" s="93"/>
      <c r="U7262" s="94">
        <f t="array" ref="U7262">IF(COUNTA(Y7260:DP7263)=0,0,IF(ISERROR(HLOOKUP(U7263,Y7263:DP7263,1,FALSE)),0,INDEX(Y7262:DP7262,MATCH(U7261&amp;U7263,Y7261:DP7261&amp;Y7263:DP7263,0))))</f>
        <v>0</v>
      </c>
      <c r="V7262" s="94">
        <f t="array" ref="V7262">IF(COUNTA(Y7260:DP7263)=0,0,IF(ISERROR(HLOOKUP(V7263,Y7263:DP7263,1,FALSE)),0,INDEX(Y7262:DP7262,MATCH(V7261&amp;V7263,Y7261:DP7261&amp;Y7263:DP7263,0))))</f>
        <v>0</v>
      </c>
      <c r="W7262" s="95"/>
      <c r="X7262" s="108"/>
      <c r="Y7262" s="143">
        <v>1000</v>
      </c>
      <c r="Z7262" s="143">
        <v>100</v>
      </c>
    </row>
    <row r="7263" spans="2:26" ht="13.9" thickBot="1">
      <c r="B7263" s="96"/>
      <c r="C7263" s="97"/>
      <c r="D7263" s="96"/>
      <c r="E7263" s="96"/>
      <c r="F7263" s="96"/>
      <c r="G7263" s="96"/>
      <c r="H7263" s="96"/>
      <c r="I7263" s="96"/>
      <c r="J7263" s="96"/>
      <c r="K7263" s="96"/>
      <c r="L7263" s="96"/>
      <c r="M7263" s="96"/>
      <c r="N7263" s="96"/>
      <c r="O7263" s="96"/>
      <c r="P7263" s="97"/>
      <c r="Q7263" s="218"/>
      <c r="R7263" s="98" t="str">
        <f t="shared" ref="R7263" si="19287">IF(COUNTA(Y7260:DP7263)=0,"none",HLOOKUP(R7261,Y7261:DP7263,3,FALSE))</f>
        <v>www (-30%)</v>
      </c>
      <c r="S7263" s="99" t="str">
        <f t="shared" ref="S7263" si="19288">IF(COUNTA(Y7260:DP7263)=0,"none",HLOOKUP(S7260,Y7260:DP7263,4,FALSE))</f>
        <v>www (-30%)</v>
      </c>
      <c r="T7263" s="100"/>
      <c r="U7263" s="100">
        <f t="array" ref="U7263">IF(COUNTA(Y7260:DP7263)=0,"none",IF($U$2="WAHR",$W$3,Abfrage!$F$4))</f>
        <v>0</v>
      </c>
      <c r="V7263" s="100">
        <f t="array" ref="V7263">IF(COUNTA(Y7260:DP7263)=0,"none",IF($U$2="WAHR",$W$3,Abfrage!$F$4))</f>
        <v>0</v>
      </c>
      <c r="W7263" s="100">
        <f t="array" ref="W7263">IF(COUNTA(Y7260:DP7263)=0,"none",IF($U$2="WAHR",$W$3,Abfrage!$F$4))</f>
        <v>0</v>
      </c>
      <c r="X7263" s="109"/>
      <c r="Y7263" s="144" t="s">
        <v>43</v>
      </c>
      <c r="Z7263" s="144" t="s">
        <v>47</v>
      </c>
    </row>
    <row r="7264" spans="2:26">
      <c r="B7264" s="75" t="s">
        <v>4451</v>
      </c>
      <c r="C7264" s="76">
        <v>1000422709</v>
      </c>
      <c r="D7264" s="75" t="s">
        <v>89</v>
      </c>
      <c r="E7264" s="75" t="s">
        <v>306</v>
      </c>
      <c r="F7264" s="75" t="s">
        <v>4452</v>
      </c>
      <c r="G7264" s="75" t="s">
        <v>4452</v>
      </c>
      <c r="H7264" s="75" t="e">
        <v>#N/A</v>
      </c>
      <c r="I7264" s="75" t="s">
        <v>79</v>
      </c>
      <c r="J7264" s="75" t="s">
        <v>4453</v>
      </c>
      <c r="K7264" s="75" t="s">
        <v>306</v>
      </c>
      <c r="L7264" s="75" t="s">
        <v>306</v>
      </c>
      <c r="M7264" s="75" t="s">
        <v>307</v>
      </c>
      <c r="N7264" s="75" t="s">
        <v>352</v>
      </c>
      <c r="O7264" s="75" t="s">
        <v>315</v>
      </c>
      <c r="P7264" s="76" t="s">
        <v>306</v>
      </c>
      <c r="Q7264" s="216"/>
      <c r="R7264" s="77" t="str">
        <f t="shared" ref="R7264" si="19289">IF(COUNTA(Y7264:DP7267)=0,"01.01.1900",INDEX(Y7264:DP7264,MATCH(R7265,Y7265:DP7265,0)))</f>
        <v>01.01.1900</v>
      </c>
      <c r="S7264" s="78" t="str">
        <f t="shared" ref="S7264" si="19290">IF(COUNTA(Y7264:DP7267)=0,"01.01.1900",MAX(Y7264:DP7264))</f>
        <v>01.01.1900</v>
      </c>
      <c r="T7264" s="79"/>
      <c r="U7264" s="80" t="str">
        <f t="array" ref="U7264">IF(COUNTA(Y7264:DP7267)=0,"01.01.1900",IF(ISERROR(HLOOKUP(U7267,Y7267:DP7267,1,FALSE)),"01.01.1900",INDEX(Y7264:DP7264,MATCH(U7265&amp;U7267,Y7265:DP7265&amp;Y7267:DP7267,0))))</f>
        <v>01.01.1900</v>
      </c>
      <c r="V7264" s="81" t="str">
        <f t="shared" ref="V7264" si="19291">IF(COUNTA(Y7264:DP7267)=0,"01.01.1900",_xlfn.MAXIFS(Y7264:DP7264,Y7267:DP7267,V7267))</f>
        <v>01.01.1900</v>
      </c>
      <c r="W7264" s="82"/>
      <c r="X7264" s="106"/>
    </row>
    <row r="7265" spans="2:26">
      <c r="B7265" s="83"/>
      <c r="C7265" s="84"/>
      <c r="D7265" s="83"/>
      <c r="E7265" s="83"/>
      <c r="F7265" s="83"/>
      <c r="G7265" s="83"/>
      <c r="H7265" s="83"/>
      <c r="I7265" s="83"/>
      <c r="J7265" s="83"/>
      <c r="K7265" s="83"/>
      <c r="L7265" s="83"/>
      <c r="M7265" s="83"/>
      <c r="N7265" s="83"/>
      <c r="O7265" s="83"/>
      <c r="P7265" s="84"/>
      <c r="Q7265" s="217"/>
      <c r="R7265" s="85">
        <f t="shared" ref="R7265" si="19292">IF(COUNTA(Y7264:DP7267)=0,0,MIN(Y7265:DP7265))</f>
        <v>0</v>
      </c>
      <c r="S7265" s="86">
        <f t="shared" ref="S7265" si="19293">IF(COUNTA(Y7264:DP7267)=0,0,HLOOKUP(S7264,Y7264:DP7267,2,FALSE))</f>
        <v>0</v>
      </c>
      <c r="T7265" s="87">
        <f t="shared" ref="T7265" si="19294">IF(COUNTA(Y7264:DP7267)=0,0,AVERAGE(Y7265:DP7265))</f>
        <v>0</v>
      </c>
      <c r="U7265" s="88">
        <f t="shared" ref="U7265" si="19295">IF(COUNTA(Y7264:DP7267)=0,0,_xlfn.MINIFS(Y7265:DP7265,Y7267:DP7267,U7267))</f>
        <v>0</v>
      </c>
      <c r="V7265" s="89">
        <f t="array" ref="V7265">IF(COUNTA(Y7264:DP7267)=0,0,IF(ISERROR(HLOOKUP(V7267,Y7267:DP7267,1,FALSE)),0,INDEX(Y7265:DP7265,MATCH(V7264&amp;V7267,Y7264:DP7264&amp;Y7267:DP7267,0))))</f>
        <v>0</v>
      </c>
      <c r="W7265" s="90">
        <f t="array" ref="W7265">IF(COUNTA(Y7264:DP7267)=0,0,IF(ISERROR(HLOOKUP(W7267,Y7267:DP7267,1,FALSE)),0,AVERAGEIF(Y7267:DP7267,$W7267,Y7265:DP7265)))</f>
        <v>0</v>
      </c>
      <c r="X7265" s="107"/>
    </row>
    <row r="7266" spans="2:26">
      <c r="B7266" s="83"/>
      <c r="C7266" s="84"/>
      <c r="D7266" s="83"/>
      <c r="E7266" s="83"/>
      <c r="F7266" s="83"/>
      <c r="G7266" s="83"/>
      <c r="H7266" s="83"/>
      <c r="I7266" s="83"/>
      <c r="J7266" s="83"/>
      <c r="K7266" s="83"/>
      <c r="L7266" s="83"/>
      <c r="M7266" s="83"/>
      <c r="N7266" s="83"/>
      <c r="O7266" s="83"/>
      <c r="P7266" s="84"/>
      <c r="Q7266" s="217"/>
      <c r="R7266" s="91">
        <f t="shared" ref="R7266" si="19296">IF(COUNTA(Y7264:DP7267)=0,0,HLOOKUP(R7265,Y7265:DP7267,2,FALSE))</f>
        <v>0</v>
      </c>
      <c r="S7266" s="92">
        <f t="shared" ref="S7266" si="19297">IF(COUNTA(Y7264:DP7267)=0,0,HLOOKUP(S7264,Y7264:DP7267,3,FALSE))</f>
        <v>0</v>
      </c>
      <c r="T7266" s="93"/>
      <c r="U7266" s="94">
        <f t="array" ref="U7266">IF(COUNTA(Y7264:DP7267)=0,0,IF(ISERROR(HLOOKUP(U7267,Y7267:DP7267,1,FALSE)),0,INDEX(Y7266:DP7266,MATCH(U7265&amp;U7267,Y7265:DP7265&amp;Y7267:DP7267,0))))</f>
        <v>0</v>
      </c>
      <c r="V7266" s="94">
        <f t="array" ref="V7266">IF(COUNTA(Y7264:DP7267)=0,0,IF(ISERROR(HLOOKUP(V7267,Y7267:DP7267,1,FALSE)),0,INDEX(Y7266:DP7266,MATCH(V7265&amp;V7267,Y7265:DP7265&amp;Y7267:DP7267,0))))</f>
        <v>0</v>
      </c>
      <c r="W7266" s="95"/>
      <c r="X7266" s="108"/>
    </row>
    <row r="7267" spans="2:26" ht="13.9" thickBot="1">
      <c r="B7267" s="96"/>
      <c r="C7267" s="97"/>
      <c r="D7267" s="96"/>
      <c r="E7267" s="96"/>
      <c r="F7267" s="96"/>
      <c r="G7267" s="96"/>
      <c r="H7267" s="96"/>
      <c r="I7267" s="96"/>
      <c r="J7267" s="96"/>
      <c r="K7267" s="96"/>
      <c r="L7267" s="96"/>
      <c r="M7267" s="96"/>
      <c r="N7267" s="96"/>
      <c r="O7267" s="96"/>
      <c r="P7267" s="97"/>
      <c r="Q7267" s="218"/>
      <c r="R7267" s="98" t="str">
        <f t="shared" ref="R7267" si="19298">IF(COUNTA(Y7264:DP7267)=0,"none",HLOOKUP(R7265,Y7265:DP7267,3,FALSE))</f>
        <v>none</v>
      </c>
      <c r="S7267" s="99" t="str">
        <f t="shared" ref="S7267" si="19299">IF(COUNTA(Y7264:DP7267)=0,"none",HLOOKUP(S7264,Y7264:DP7267,4,FALSE))</f>
        <v>none</v>
      </c>
      <c r="T7267" s="100"/>
      <c r="U7267" s="100" t="str">
        <f t="array" ref="U7267">IF(COUNTA(Y7264:DP7267)=0,"none",IF($U$2="WAHR",$W$3,Abfrage!$F$4))</f>
        <v>none</v>
      </c>
      <c r="V7267" s="100" t="str">
        <f t="array" ref="V7267">IF(COUNTA(Y7264:DP7267)=0,"none",IF($U$2="WAHR",$W$3,Abfrage!$F$4))</f>
        <v>none</v>
      </c>
      <c r="W7267" s="100" t="str">
        <f t="array" ref="W7267">IF(COUNTA(Y7264:DP7267)=0,"none",IF($U$2="WAHR",$W$3,Abfrage!$F$4))</f>
        <v>none</v>
      </c>
      <c r="X7267" s="109"/>
    </row>
    <row r="7268" spans="2:26">
      <c r="B7268" s="75" t="s">
        <v>4454</v>
      </c>
      <c r="C7268" s="76">
        <v>1000437682</v>
      </c>
      <c r="D7268" s="75" t="s">
        <v>95</v>
      </c>
      <c r="E7268" s="75" t="s">
        <v>96</v>
      </c>
      <c r="F7268" s="75" t="s">
        <v>306</v>
      </c>
      <c r="G7268" s="75" t="s">
        <v>4455</v>
      </c>
      <c r="H7268" s="75" t="e">
        <v>#N/A</v>
      </c>
      <c r="I7268" s="75" t="s">
        <v>51</v>
      </c>
      <c r="J7268" s="75" t="s">
        <v>4456</v>
      </c>
      <c r="K7268" s="75" t="s">
        <v>306</v>
      </c>
      <c r="L7268" s="75" t="s">
        <v>306</v>
      </c>
      <c r="M7268" s="75" t="s">
        <v>307</v>
      </c>
      <c r="N7268" s="75" t="s">
        <v>4457</v>
      </c>
      <c r="O7268" s="75" t="s">
        <v>306</v>
      </c>
      <c r="P7268" s="76" t="s">
        <v>306</v>
      </c>
      <c r="Q7268" s="216"/>
      <c r="R7268" s="77" t="str">
        <f t="shared" ref="R7268" si="19300">IF(COUNTA(Y7268:DP7271)=0,"01.01.1900",INDEX(Y7268:DP7268,MATCH(R7269,Y7269:DP7269,0)))</f>
        <v>01.01.1900</v>
      </c>
      <c r="S7268" s="78" t="str">
        <f t="shared" ref="S7268" si="19301">IF(COUNTA(Y7268:DP7271)=0,"01.01.1900",MAX(Y7268:DP7268))</f>
        <v>01.01.1900</v>
      </c>
      <c r="T7268" s="79"/>
      <c r="U7268" s="80" t="str">
        <f t="array" ref="U7268">IF(COUNTA(Y7268:DP7271)=0,"01.01.1900",IF(ISERROR(HLOOKUP(U7271,Y7271:DP7271,1,FALSE)),"01.01.1900",INDEX(Y7268:DP7268,MATCH(U7269&amp;U7271,Y7269:DP7269&amp;Y7271:DP7271,0))))</f>
        <v>01.01.1900</v>
      </c>
      <c r="V7268" s="81" t="str">
        <f t="shared" ref="V7268" si="19302">IF(COUNTA(Y7268:DP7271)=0,"01.01.1900",_xlfn.MAXIFS(Y7268:DP7268,Y7271:DP7271,V7271))</f>
        <v>01.01.1900</v>
      </c>
      <c r="W7268" s="82"/>
      <c r="X7268" s="106"/>
    </row>
    <row r="7269" spans="2:26">
      <c r="B7269" s="83"/>
      <c r="C7269" s="84"/>
      <c r="D7269" s="83"/>
      <c r="E7269" s="83"/>
      <c r="F7269" s="83"/>
      <c r="G7269" s="83"/>
      <c r="H7269" s="83"/>
      <c r="I7269" s="83"/>
      <c r="J7269" s="83"/>
      <c r="K7269" s="83"/>
      <c r="L7269" s="83"/>
      <c r="M7269" s="83"/>
      <c r="N7269" s="83"/>
      <c r="O7269" s="83"/>
      <c r="P7269" s="84"/>
      <c r="Q7269" s="217"/>
      <c r="R7269" s="85">
        <f t="shared" ref="R7269" si="19303">IF(COUNTA(Y7268:DP7271)=0,0,MIN(Y7269:DP7269))</f>
        <v>0</v>
      </c>
      <c r="S7269" s="86">
        <f t="shared" ref="S7269" si="19304">IF(COUNTA(Y7268:DP7271)=0,0,HLOOKUP(S7268,Y7268:DP7271,2,FALSE))</f>
        <v>0</v>
      </c>
      <c r="T7269" s="87">
        <f t="shared" ref="T7269" si="19305">IF(COUNTA(Y7268:DP7271)=0,0,AVERAGE(Y7269:DP7269))</f>
        <v>0</v>
      </c>
      <c r="U7269" s="88">
        <f t="shared" ref="U7269" si="19306">IF(COUNTA(Y7268:DP7271)=0,0,_xlfn.MINIFS(Y7269:DP7269,Y7271:DP7271,U7271))</f>
        <v>0</v>
      </c>
      <c r="V7269" s="89">
        <f t="array" ref="V7269">IF(COUNTA(Y7268:DP7271)=0,0,IF(ISERROR(HLOOKUP(V7271,Y7271:DP7271,1,FALSE)),0,INDEX(Y7269:DP7269,MATCH(V7268&amp;V7271,Y7268:DP7268&amp;Y7271:DP7271,0))))</f>
        <v>0</v>
      </c>
      <c r="W7269" s="90">
        <f t="array" ref="W7269">IF(COUNTA(Y7268:DP7271)=0,0,IF(ISERROR(HLOOKUP(W7271,Y7271:DP7271,1,FALSE)),0,AVERAGEIF(Y7271:DP7271,$W7271,Y7269:DP7269)))</f>
        <v>0</v>
      </c>
      <c r="X7269" s="107"/>
    </row>
    <row r="7270" spans="2:26">
      <c r="B7270" s="83"/>
      <c r="C7270" s="84"/>
      <c r="D7270" s="83"/>
      <c r="E7270" s="83"/>
      <c r="F7270" s="83"/>
      <c r="G7270" s="83"/>
      <c r="H7270" s="83"/>
      <c r="I7270" s="83"/>
      <c r="J7270" s="83"/>
      <c r="K7270" s="83"/>
      <c r="L7270" s="83"/>
      <c r="M7270" s="83"/>
      <c r="N7270" s="83"/>
      <c r="O7270" s="83"/>
      <c r="P7270" s="84"/>
      <c r="Q7270" s="217"/>
      <c r="R7270" s="91">
        <f t="shared" ref="R7270" si="19307">IF(COUNTA(Y7268:DP7271)=0,0,HLOOKUP(R7269,Y7269:DP7271,2,FALSE))</f>
        <v>0</v>
      </c>
      <c r="S7270" s="92">
        <f t="shared" ref="S7270" si="19308">IF(COUNTA(Y7268:DP7271)=0,0,HLOOKUP(S7268,Y7268:DP7271,3,FALSE))</f>
        <v>0</v>
      </c>
      <c r="T7270" s="93"/>
      <c r="U7270" s="94">
        <f t="array" ref="U7270">IF(COUNTA(Y7268:DP7271)=0,0,IF(ISERROR(HLOOKUP(U7271,Y7271:DP7271,1,FALSE)),0,INDEX(Y7270:DP7270,MATCH(U7269&amp;U7271,Y7269:DP7269&amp;Y7271:DP7271,0))))</f>
        <v>0</v>
      </c>
      <c r="V7270" s="94">
        <f t="array" ref="V7270">IF(COUNTA(Y7268:DP7271)=0,0,IF(ISERROR(HLOOKUP(V7271,Y7271:DP7271,1,FALSE)),0,INDEX(Y7270:DP7270,MATCH(V7269&amp;V7271,Y7269:DP7269&amp;Y7271:DP7271,0))))</f>
        <v>0</v>
      </c>
      <c r="W7270" s="95"/>
      <c r="X7270" s="108"/>
    </row>
    <row r="7271" spans="2:26" ht="13.9" thickBot="1">
      <c r="B7271" s="96"/>
      <c r="C7271" s="97"/>
      <c r="D7271" s="96"/>
      <c r="E7271" s="96"/>
      <c r="F7271" s="96"/>
      <c r="G7271" s="96"/>
      <c r="H7271" s="96"/>
      <c r="I7271" s="96"/>
      <c r="J7271" s="96"/>
      <c r="K7271" s="96"/>
      <c r="L7271" s="96"/>
      <c r="M7271" s="96"/>
      <c r="N7271" s="96"/>
      <c r="O7271" s="96"/>
      <c r="P7271" s="97"/>
      <c r="Q7271" s="218"/>
      <c r="R7271" s="98" t="str">
        <f t="shared" ref="R7271" si="19309">IF(COUNTA(Y7268:DP7271)=0,"none",HLOOKUP(R7269,Y7269:DP7271,3,FALSE))</f>
        <v>none</v>
      </c>
      <c r="S7271" s="99" t="str">
        <f t="shared" ref="S7271" si="19310">IF(COUNTA(Y7268:DP7271)=0,"none",HLOOKUP(S7268,Y7268:DP7271,4,FALSE))</f>
        <v>none</v>
      </c>
      <c r="T7271" s="100"/>
      <c r="U7271" s="100" t="str">
        <f t="array" ref="U7271">IF(COUNTA(Y7268:DP7271)=0,"none",IF($U$2="WAHR",$W$3,Abfrage!$F$4))</f>
        <v>none</v>
      </c>
      <c r="V7271" s="100" t="str">
        <f t="array" ref="V7271">IF(COUNTA(Y7268:DP7271)=0,"none",IF($U$2="WAHR",$W$3,Abfrage!$F$4))</f>
        <v>none</v>
      </c>
      <c r="W7271" s="100" t="str">
        <f t="array" ref="W7271">IF(COUNTA(Y7268:DP7271)=0,"none",IF($U$2="WAHR",$W$3,Abfrage!$F$4))</f>
        <v>none</v>
      </c>
      <c r="X7271" s="109"/>
    </row>
    <row r="7272" spans="2:26">
      <c r="B7272" s="75" t="s">
        <v>4458</v>
      </c>
      <c r="C7272" s="76">
        <v>1000359732</v>
      </c>
      <c r="D7272" s="75" t="s">
        <v>95</v>
      </c>
      <c r="E7272" s="75" t="s">
        <v>96</v>
      </c>
      <c r="F7272" s="75" t="s">
        <v>97</v>
      </c>
      <c r="G7272" s="75" t="s">
        <v>175</v>
      </c>
      <c r="H7272" s="75" t="s">
        <v>44</v>
      </c>
      <c r="I7272" s="75" t="s">
        <v>51</v>
      </c>
      <c r="J7272" s="75" t="s">
        <v>4459</v>
      </c>
      <c r="K7272" s="75" t="s">
        <v>306</v>
      </c>
      <c r="L7272" s="75" t="s">
        <v>306</v>
      </c>
      <c r="M7272" s="75" t="s">
        <v>313</v>
      </c>
      <c r="N7272" s="75" t="s">
        <v>4457</v>
      </c>
      <c r="O7272" s="75" t="s">
        <v>306</v>
      </c>
      <c r="P7272" s="76" t="s">
        <v>306</v>
      </c>
      <c r="Q7272" s="216"/>
      <c r="R7272" s="77">
        <f t="shared" ref="R7272" si="19311">IF(COUNTA(Y7272:DP7275)=0,"01.01.1900",INDEX(Y7272:DP7272,MATCH(R7273,Y7273:DP7273,0)))</f>
        <v>45310</v>
      </c>
      <c r="S7272" s="78">
        <f t="shared" ref="S7272" si="19312">IF(COUNTA(Y7272:DP7275)=0,"01.01.1900",MAX(Y7272:DP7272))</f>
        <v>45310</v>
      </c>
      <c r="T7272" s="79"/>
      <c r="U7272" s="80" t="str">
        <f t="array" ref="U7272">IF(COUNTA(Y7272:DP7275)=0,"01.01.1900",IF(ISERROR(HLOOKUP(U7275,Y7275:DP7275,1,FALSE)),"01.01.1900",INDEX(Y7272:DP7272,MATCH(U7273&amp;U7275,Y7273:DP7273&amp;Y7275:DP7275,0))))</f>
        <v>01.01.1900</v>
      </c>
      <c r="V7272" s="81">
        <f t="shared" ref="V7272" si="19313">IF(COUNTA(Y7272:DP7275)=0,"01.01.1900",_xlfn.MAXIFS(Y7272:DP7272,Y7275:DP7275,V7275))</f>
        <v>0</v>
      </c>
      <c r="W7272" s="82"/>
      <c r="X7272" s="106"/>
      <c r="Y7272" s="141">
        <v>45310</v>
      </c>
    </row>
    <row r="7273" spans="2:26">
      <c r="B7273" s="83"/>
      <c r="C7273" s="84"/>
      <c r="D7273" s="83"/>
      <c r="E7273" s="83"/>
      <c r="F7273" s="83"/>
      <c r="G7273" s="83"/>
      <c r="H7273" s="83"/>
      <c r="I7273" s="83"/>
      <c r="J7273" s="83"/>
      <c r="K7273" s="83"/>
      <c r="L7273" s="83"/>
      <c r="M7273" s="83"/>
      <c r="N7273" s="83"/>
      <c r="O7273" s="83"/>
      <c r="P7273" s="84"/>
      <c r="Q7273" s="217"/>
      <c r="R7273" s="85">
        <f t="shared" ref="R7273" si="19314">IF(COUNTA(Y7272:DP7275)=0,0,MIN(Y7273:DP7273))</f>
        <v>15.3226</v>
      </c>
      <c r="S7273" s="86">
        <f t="shared" ref="S7273" si="19315">IF(COUNTA(Y7272:DP7275)=0,0,HLOOKUP(S7272,Y7272:DP7275,2,FALSE))</f>
        <v>15.3226</v>
      </c>
      <c r="T7273" s="87">
        <f t="shared" ref="T7273" si="19316">IF(COUNTA(Y7272:DP7275)=0,0,AVERAGE(Y7273:DP7273))</f>
        <v>15.3226</v>
      </c>
      <c r="U7273" s="88">
        <f t="shared" ref="U7273" si="19317">IF(COUNTA(Y7272:DP7275)=0,0,_xlfn.MINIFS(Y7273:DP7273,Y7275:DP7275,U7275))</f>
        <v>0</v>
      </c>
      <c r="V7273" s="89">
        <f t="array" ref="V7273">IF(COUNTA(Y7272:DP7275)=0,0,IF(ISERROR(HLOOKUP(V7275,Y7275:DP7275,1,FALSE)),0,INDEX(Y7273:DP7273,MATCH(V7272&amp;V7275,Y7272:DP7272&amp;Y7275:DP7275,0))))</f>
        <v>0</v>
      </c>
      <c r="W7273" s="90">
        <f t="array" ref="W7273">IF(COUNTA(Y7272:DP7275)=0,0,IF(ISERROR(HLOOKUP(W7275,Y7275:DP7275,1,FALSE)),0,AVERAGEIF(Y7275:DP7275,$W7275,Y7273:DP7273)))</f>
        <v>0</v>
      </c>
      <c r="X7273" s="107"/>
      <c r="Y7273" s="142">
        <v>15.3226</v>
      </c>
    </row>
    <row r="7274" spans="2:26">
      <c r="B7274" s="83"/>
      <c r="C7274" s="84"/>
      <c r="D7274" s="83"/>
      <c r="E7274" s="83"/>
      <c r="F7274" s="83"/>
      <c r="G7274" s="83"/>
      <c r="H7274" s="83"/>
      <c r="I7274" s="83"/>
      <c r="J7274" s="83"/>
      <c r="K7274" s="83"/>
      <c r="L7274" s="83"/>
      <c r="M7274" s="83"/>
      <c r="N7274" s="83"/>
      <c r="O7274" s="83"/>
      <c r="P7274" s="84"/>
      <c r="Q7274" s="217"/>
      <c r="R7274" s="91">
        <f t="shared" ref="R7274" si="19318">IF(COUNTA(Y7272:DP7275)=0,0,HLOOKUP(R7273,Y7273:DP7275,2,FALSE))</f>
        <v>0</v>
      </c>
      <c r="S7274" s="92">
        <f t="shared" ref="S7274" si="19319">IF(COUNTA(Y7272:DP7275)=0,0,HLOOKUP(S7272,Y7272:DP7275,3,FALSE))</f>
        <v>0</v>
      </c>
      <c r="T7274" s="93"/>
      <c r="U7274" s="94">
        <f t="array" ref="U7274">IF(COUNTA(Y7272:DP7275)=0,0,IF(ISERROR(HLOOKUP(U7275,Y7275:DP7275,1,FALSE)),0,INDEX(Y7274:DP7274,MATCH(U7273&amp;U7275,Y7273:DP7273&amp;Y7275:DP7275,0))))</f>
        <v>0</v>
      </c>
      <c r="V7274" s="94">
        <f t="array" ref="V7274">IF(COUNTA(Y7272:DP7275)=0,0,IF(ISERROR(HLOOKUP(V7275,Y7275:DP7275,1,FALSE)),0,INDEX(Y7274:DP7274,MATCH(V7273&amp;V7275,Y7273:DP7273&amp;Y7275:DP7275,0))))</f>
        <v>0</v>
      </c>
      <c r="W7274" s="95"/>
      <c r="X7274" s="108"/>
      <c r="Y7274" s="143">
        <v>0</v>
      </c>
    </row>
    <row r="7275" spans="2:26" ht="13.9" thickBot="1">
      <c r="B7275" s="96"/>
      <c r="C7275" s="97"/>
      <c r="D7275" s="96"/>
      <c r="E7275" s="96"/>
      <c r="F7275" s="96"/>
      <c r="G7275" s="96"/>
      <c r="H7275" s="96"/>
      <c r="I7275" s="96"/>
      <c r="J7275" s="96"/>
      <c r="K7275" s="96"/>
      <c r="L7275" s="96"/>
      <c r="M7275" s="96"/>
      <c r="N7275" s="96"/>
      <c r="O7275" s="96"/>
      <c r="P7275" s="97"/>
      <c r="Q7275" s="218"/>
      <c r="R7275" s="98" t="str">
        <f t="shared" ref="R7275" si="19320">IF(COUNTA(Y7272:DP7275)=0,"none",HLOOKUP(R7273,Y7273:DP7275,3,FALSE))</f>
        <v>Email ECI</v>
      </c>
      <c r="S7275" s="99" t="str">
        <f t="shared" ref="S7275" si="19321">IF(COUNTA(Y7272:DP7275)=0,"none",HLOOKUP(S7272,Y7272:DP7275,4,FALSE))</f>
        <v>Email ECI</v>
      </c>
      <c r="T7275" s="100"/>
      <c r="U7275" s="100">
        <f t="array" ref="U7275">IF(COUNTA(Y7272:DP7275)=0,"none",IF($U$2="WAHR",$W$3,Abfrage!$F$4))</f>
        <v>0</v>
      </c>
      <c r="V7275" s="100">
        <f t="array" ref="V7275">IF(COUNTA(Y7272:DP7275)=0,"none",IF($U$2="WAHR",$W$3,Abfrage!$F$4))</f>
        <v>0</v>
      </c>
      <c r="W7275" s="100">
        <f t="array" ref="W7275">IF(COUNTA(Y7272:DP7275)=0,"none",IF($U$2="WAHR",$W$3,Abfrage!$F$4))</f>
        <v>0</v>
      </c>
      <c r="X7275" s="109"/>
      <c r="Y7275" s="144" t="s">
        <v>1697</v>
      </c>
    </row>
    <row r="7276" spans="2:26">
      <c r="B7276" s="75" t="s">
        <v>4460</v>
      </c>
      <c r="C7276" s="76">
        <v>1000442481</v>
      </c>
      <c r="D7276" s="75" t="s">
        <v>95</v>
      </c>
      <c r="E7276" s="75" t="s">
        <v>175</v>
      </c>
      <c r="F7276" s="75" t="s">
        <v>97</v>
      </c>
      <c r="G7276" s="75" t="s">
        <v>97</v>
      </c>
      <c r="H7276" s="75" t="e">
        <v>#N/A</v>
      </c>
      <c r="I7276" s="75" t="s">
        <v>377</v>
      </c>
      <c r="J7276" s="75" t="s">
        <v>4461</v>
      </c>
      <c r="K7276" s="75" t="s">
        <v>306</v>
      </c>
      <c r="L7276" s="75" t="s">
        <v>306</v>
      </c>
      <c r="M7276" s="75" t="s">
        <v>307</v>
      </c>
      <c r="N7276" s="75" t="s">
        <v>352</v>
      </c>
      <c r="O7276" s="75" t="s">
        <v>306</v>
      </c>
      <c r="P7276" s="76" t="s">
        <v>306</v>
      </c>
      <c r="Q7276" s="216"/>
      <c r="R7276" s="77" t="str">
        <f t="shared" ref="R7276" si="19322">IF(COUNTA(Y7276:DP7279)=0,"01.01.1900",INDEX(Y7276:DP7276,MATCH(R7277,Y7277:DP7277,0)))</f>
        <v>01.01.1900</v>
      </c>
      <c r="S7276" s="78" t="str">
        <f t="shared" ref="S7276" si="19323">IF(COUNTA(Y7276:DP7279)=0,"01.01.1900",MAX(Y7276:DP7276))</f>
        <v>01.01.1900</v>
      </c>
      <c r="T7276" s="79"/>
      <c r="U7276" s="80" t="str">
        <f t="array" ref="U7276">IF(COUNTA(Y7276:DP7279)=0,"01.01.1900",IF(ISERROR(HLOOKUP(U7279,Y7279:DP7279,1,FALSE)),"01.01.1900",INDEX(Y7276:DP7276,MATCH(U7277&amp;U7279,Y7277:DP7277&amp;Y7279:DP7279,0))))</f>
        <v>01.01.1900</v>
      </c>
      <c r="V7276" s="81" t="str">
        <f t="shared" ref="V7276" si="19324">IF(COUNTA(Y7276:DP7279)=0,"01.01.1900",_xlfn.MAXIFS(Y7276:DP7276,Y7279:DP7279,V7279))</f>
        <v>01.01.1900</v>
      </c>
      <c r="W7276" s="82"/>
      <c r="X7276" s="106"/>
    </row>
    <row r="7277" spans="2:26">
      <c r="B7277" s="83"/>
      <c r="C7277" s="84"/>
      <c r="D7277" s="83"/>
      <c r="E7277" s="83"/>
      <c r="F7277" s="83"/>
      <c r="G7277" s="83"/>
      <c r="H7277" s="83"/>
      <c r="I7277" s="83"/>
      <c r="J7277" s="83"/>
      <c r="K7277" s="83"/>
      <c r="L7277" s="83"/>
      <c r="M7277" s="83"/>
      <c r="N7277" s="83"/>
      <c r="O7277" s="83"/>
      <c r="P7277" s="84"/>
      <c r="Q7277" s="217"/>
      <c r="R7277" s="85">
        <f t="shared" ref="R7277" si="19325">IF(COUNTA(Y7276:DP7279)=0,0,MIN(Y7277:DP7277))</f>
        <v>0</v>
      </c>
      <c r="S7277" s="86">
        <f t="shared" ref="S7277" si="19326">IF(COUNTA(Y7276:DP7279)=0,0,HLOOKUP(S7276,Y7276:DP7279,2,FALSE))</f>
        <v>0</v>
      </c>
      <c r="T7277" s="87">
        <f t="shared" ref="T7277" si="19327">IF(COUNTA(Y7276:DP7279)=0,0,AVERAGE(Y7277:DP7277))</f>
        <v>0</v>
      </c>
      <c r="U7277" s="88">
        <f t="shared" ref="U7277" si="19328">IF(COUNTA(Y7276:DP7279)=0,0,_xlfn.MINIFS(Y7277:DP7277,Y7279:DP7279,U7279))</f>
        <v>0</v>
      </c>
      <c r="V7277" s="89">
        <f t="array" ref="V7277">IF(COUNTA(Y7276:DP7279)=0,0,IF(ISERROR(HLOOKUP(V7279,Y7279:DP7279,1,FALSE)),0,INDEX(Y7277:DP7277,MATCH(V7276&amp;V7279,Y7276:DP7276&amp;Y7279:DP7279,0))))</f>
        <v>0</v>
      </c>
      <c r="W7277" s="90">
        <f t="array" ref="W7277">IF(COUNTA(Y7276:DP7279)=0,0,IF(ISERROR(HLOOKUP(W7279,Y7279:DP7279,1,FALSE)),0,AVERAGEIF(Y7279:DP7279,$W7279,Y7277:DP7277)))</f>
        <v>0</v>
      </c>
      <c r="X7277" s="107"/>
    </row>
    <row r="7278" spans="2:26">
      <c r="B7278" s="83"/>
      <c r="C7278" s="84"/>
      <c r="D7278" s="83"/>
      <c r="E7278" s="83"/>
      <c r="F7278" s="83"/>
      <c r="G7278" s="83"/>
      <c r="H7278" s="83"/>
      <c r="I7278" s="83"/>
      <c r="J7278" s="83"/>
      <c r="K7278" s="83"/>
      <c r="L7278" s="83"/>
      <c r="M7278" s="83"/>
      <c r="N7278" s="83"/>
      <c r="O7278" s="83"/>
      <c r="P7278" s="84"/>
      <c r="Q7278" s="217"/>
      <c r="R7278" s="91">
        <f t="shared" ref="R7278" si="19329">IF(COUNTA(Y7276:DP7279)=0,0,HLOOKUP(R7277,Y7277:DP7279,2,FALSE))</f>
        <v>0</v>
      </c>
      <c r="S7278" s="92">
        <f t="shared" ref="S7278" si="19330">IF(COUNTA(Y7276:DP7279)=0,0,HLOOKUP(S7276,Y7276:DP7279,3,FALSE))</f>
        <v>0</v>
      </c>
      <c r="T7278" s="93"/>
      <c r="U7278" s="94">
        <f t="array" ref="U7278">IF(COUNTA(Y7276:DP7279)=0,0,IF(ISERROR(HLOOKUP(U7279,Y7279:DP7279,1,FALSE)),0,INDEX(Y7278:DP7278,MATCH(U7277&amp;U7279,Y7277:DP7277&amp;Y7279:DP7279,0))))</f>
        <v>0</v>
      </c>
      <c r="V7278" s="94">
        <f t="array" ref="V7278">IF(COUNTA(Y7276:DP7279)=0,0,IF(ISERROR(HLOOKUP(V7279,Y7279:DP7279,1,FALSE)),0,INDEX(Y7278:DP7278,MATCH(V7277&amp;V7279,Y7277:DP7277&amp;Y7279:DP7279,0))))</f>
        <v>0</v>
      </c>
      <c r="W7278" s="95"/>
      <c r="X7278" s="108"/>
    </row>
    <row r="7279" spans="2:26" ht="13.9" thickBot="1">
      <c r="B7279" s="96"/>
      <c r="C7279" s="97"/>
      <c r="D7279" s="96"/>
      <c r="E7279" s="96"/>
      <c r="F7279" s="96"/>
      <c r="G7279" s="96"/>
      <c r="H7279" s="96"/>
      <c r="I7279" s="96"/>
      <c r="J7279" s="96"/>
      <c r="K7279" s="96"/>
      <c r="L7279" s="96"/>
      <c r="M7279" s="96"/>
      <c r="N7279" s="96"/>
      <c r="O7279" s="96"/>
      <c r="P7279" s="97"/>
      <c r="Q7279" s="218"/>
      <c r="R7279" s="98" t="str">
        <f t="shared" ref="R7279" si="19331">IF(COUNTA(Y7276:DP7279)=0,"none",HLOOKUP(R7277,Y7277:DP7279,3,FALSE))</f>
        <v>none</v>
      </c>
      <c r="S7279" s="99" t="str">
        <f t="shared" ref="S7279" si="19332">IF(COUNTA(Y7276:DP7279)=0,"none",HLOOKUP(S7276,Y7276:DP7279,4,FALSE))</f>
        <v>none</v>
      </c>
      <c r="T7279" s="100"/>
      <c r="U7279" s="100" t="str">
        <f t="array" ref="U7279">IF(COUNTA(Y7276:DP7279)=0,"none",IF($U$2="WAHR",$W$3,Abfrage!$F$4))</f>
        <v>none</v>
      </c>
      <c r="V7279" s="100" t="str">
        <f t="array" ref="V7279">IF(COUNTA(Y7276:DP7279)=0,"none",IF($U$2="WAHR",$W$3,Abfrage!$F$4))</f>
        <v>none</v>
      </c>
      <c r="W7279" s="100" t="str">
        <f t="array" ref="W7279">IF(COUNTA(Y7276:DP7279)=0,"none",IF($U$2="WAHR",$W$3,Abfrage!$F$4))</f>
        <v>none</v>
      </c>
      <c r="X7279" s="109"/>
    </row>
    <row r="7280" spans="2:26">
      <c r="B7280" s="75" t="s">
        <v>4462</v>
      </c>
      <c r="C7280" s="76">
        <v>1000429038</v>
      </c>
      <c r="D7280" s="75" t="s">
        <v>95</v>
      </c>
      <c r="E7280" s="75" t="s">
        <v>90</v>
      </c>
      <c r="F7280" s="75" t="s">
        <v>122</v>
      </c>
      <c r="G7280" s="75" t="s">
        <v>122</v>
      </c>
      <c r="H7280" s="75" t="s">
        <v>50</v>
      </c>
      <c r="I7280" s="75" t="s">
        <v>164</v>
      </c>
      <c r="J7280" s="75" t="s">
        <v>4463</v>
      </c>
      <c r="K7280" s="75" t="s">
        <v>306</v>
      </c>
      <c r="L7280" s="75" t="s">
        <v>306</v>
      </c>
      <c r="M7280" s="75" t="s">
        <v>306</v>
      </c>
      <c r="N7280" s="75" t="s">
        <v>327</v>
      </c>
      <c r="O7280" s="75" t="s">
        <v>306</v>
      </c>
      <c r="P7280" s="76" t="s">
        <v>306</v>
      </c>
      <c r="Q7280" s="216"/>
      <c r="R7280" s="77">
        <f t="shared" ref="R7280" si="19333">IF(COUNTA(Y7280:DP7283)=0,"01.01.1900",INDEX(Y7280:DP7280,MATCH(R7281,Y7281:DP7281,0)))</f>
        <v>45671</v>
      </c>
      <c r="S7280" s="78">
        <f t="shared" ref="S7280" si="19334">IF(COUNTA(Y7280:DP7283)=0,"01.01.1900",MAX(Y7280:DP7280))</f>
        <v>45671</v>
      </c>
      <c r="T7280" s="79"/>
      <c r="U7280" s="80" t="str">
        <f t="array" ref="U7280">IF(COUNTA(Y7280:DP7283)=0,"01.01.1900",IF(ISERROR(HLOOKUP(U7283,Y7283:DP7283,1,FALSE)),"01.01.1900",INDEX(Y7280:DP7280,MATCH(U7281&amp;U7283,Y7281:DP7281&amp;Y7283:DP7283,0))))</f>
        <v>01.01.1900</v>
      </c>
      <c r="V7280" s="81">
        <f t="shared" ref="V7280" si="19335">IF(COUNTA(Y7280:DP7283)=0,"01.01.1900",_xlfn.MAXIFS(Y7280:DP7280,Y7283:DP7283,V7283))</f>
        <v>0</v>
      </c>
      <c r="W7280" s="82"/>
      <c r="X7280" s="106"/>
      <c r="Y7280" s="101">
        <v>44013</v>
      </c>
      <c r="Z7280" s="141">
        <v>45671</v>
      </c>
    </row>
    <row r="7281" spans="2:27">
      <c r="B7281" s="83"/>
      <c r="C7281" s="84"/>
      <c r="D7281" s="83"/>
      <c r="E7281" s="83"/>
      <c r="F7281" s="83"/>
      <c r="G7281" s="83"/>
      <c r="H7281" s="83"/>
      <c r="I7281" s="83"/>
      <c r="J7281" s="83"/>
      <c r="K7281" s="83"/>
      <c r="L7281" s="83"/>
      <c r="M7281" s="83"/>
      <c r="N7281" s="83"/>
      <c r="O7281" s="83"/>
      <c r="P7281" s="84"/>
      <c r="Q7281" s="217"/>
      <c r="R7281" s="85">
        <f t="shared" ref="R7281" si="19336">IF(COUNTA(Y7280:DP7283)=0,0,MIN(Y7281:DP7281))</f>
        <v>1.9290000000000002E-2</v>
      </c>
      <c r="S7281" s="86">
        <f t="shared" ref="S7281" si="19337">IF(COUNTA(Y7280:DP7283)=0,0,HLOOKUP(S7280,Y7280:DP7283,2,FALSE))</f>
        <v>1.9290000000000002E-2</v>
      </c>
      <c r="T7281" s="87">
        <f t="shared" ref="T7281" si="19338">IF(COUNTA(Y7280:DP7283)=0,0,AVERAGE(Y7281:DP7281))</f>
        <v>1.9445E-2</v>
      </c>
      <c r="U7281" s="88">
        <f t="shared" ref="U7281" si="19339">IF(COUNTA(Y7280:DP7283)=0,0,_xlfn.MINIFS(Y7281:DP7281,Y7283:DP7283,U7283))</f>
        <v>0</v>
      </c>
      <c r="V7281" s="89">
        <f t="array" ref="V7281">IF(COUNTA(Y7280:DP7283)=0,0,IF(ISERROR(HLOOKUP(V7283,Y7283:DP7283,1,FALSE)),0,INDEX(Y7281:DP7281,MATCH(V7280&amp;V7283,Y7280:DP7280&amp;Y7283:DP7283,0))))</f>
        <v>0</v>
      </c>
      <c r="W7281" s="90">
        <f t="array" ref="W7281">IF(COUNTA(Y7280:DP7283)=0,0,IF(ISERROR(HLOOKUP(W7283,Y7283:DP7283,1,FALSE)),0,AVERAGEIF(Y7283:DP7283,$W7283,Y7281:DP7281)))</f>
        <v>0</v>
      </c>
      <c r="X7281" s="107"/>
      <c r="Y7281" s="102">
        <v>1.9599999999999999E-2</v>
      </c>
      <c r="Z7281" s="142">
        <v>1.9290000000000002E-2</v>
      </c>
    </row>
    <row r="7282" spans="2:27">
      <c r="B7282" s="83"/>
      <c r="C7282" s="84"/>
      <c r="D7282" s="83"/>
      <c r="E7282" s="83"/>
      <c r="F7282" s="83"/>
      <c r="G7282" s="83"/>
      <c r="H7282" s="83"/>
      <c r="I7282" s="83"/>
      <c r="J7282" s="83"/>
      <c r="K7282" s="83"/>
      <c r="L7282" s="83"/>
      <c r="M7282" s="83"/>
      <c r="N7282" s="83"/>
      <c r="O7282" s="83"/>
      <c r="P7282" s="84"/>
      <c r="Q7282" s="217"/>
      <c r="R7282" s="91">
        <f t="shared" ref="R7282" si="19340">IF(COUNTA(Y7280:DP7283)=0,0,HLOOKUP(R7281,Y7281:DP7283,2,FALSE))</f>
        <v>0</v>
      </c>
      <c r="S7282" s="92">
        <f t="shared" ref="S7282" si="19341">IF(COUNTA(Y7280:DP7283)=0,0,HLOOKUP(S7280,Y7280:DP7283,3,FALSE))</f>
        <v>0</v>
      </c>
      <c r="T7282" s="93"/>
      <c r="U7282" s="94">
        <f t="array" ref="U7282">IF(COUNTA(Y7280:DP7283)=0,0,IF(ISERROR(HLOOKUP(U7283,Y7283:DP7283,1,FALSE)),0,INDEX(Y7282:DP7282,MATCH(U7281&amp;U7283,Y7281:DP7281&amp;Y7283:DP7283,0))))</f>
        <v>0</v>
      </c>
      <c r="V7282" s="94">
        <f t="array" ref="V7282">IF(COUNTA(Y7280:DP7283)=0,0,IF(ISERROR(HLOOKUP(V7283,Y7283:DP7283,1,FALSE)),0,INDEX(Y7282:DP7282,MATCH(V7281&amp;V7283,Y7281:DP7281&amp;Y7283:DP7283,0))))</f>
        <v>0</v>
      </c>
      <c r="W7282" s="95"/>
      <c r="X7282" s="108"/>
      <c r="Y7282" s="103">
        <v>0</v>
      </c>
      <c r="Z7282" s="143">
        <v>0</v>
      </c>
    </row>
    <row r="7283" spans="2:27" ht="13.9" thickBot="1">
      <c r="B7283" s="96"/>
      <c r="C7283" s="97"/>
      <c r="D7283" s="96"/>
      <c r="E7283" s="96"/>
      <c r="F7283" s="96"/>
      <c r="G7283" s="96"/>
      <c r="H7283" s="96"/>
      <c r="I7283" s="96"/>
      <c r="J7283" s="96"/>
      <c r="K7283" s="96"/>
      <c r="L7283" s="96"/>
      <c r="M7283" s="96"/>
      <c r="N7283" s="96"/>
      <c r="O7283" s="96"/>
      <c r="P7283" s="97"/>
      <c r="Q7283" s="218"/>
      <c r="R7283" s="98" t="str">
        <f t="shared" ref="R7283" si="19342">IF(COUNTA(Y7280:DP7283)=0,"none",HLOOKUP(R7281,Y7281:DP7283,3,FALSE))</f>
        <v>ECI</v>
      </c>
      <c r="S7283" s="99" t="str">
        <f t="shared" ref="S7283" si="19343">IF(COUNTA(Y7280:DP7283)=0,"none",HLOOKUP(S7280,Y7280:DP7283,4,FALSE))</f>
        <v>ECI</v>
      </c>
      <c r="T7283" s="100"/>
      <c r="U7283" s="100">
        <f t="array" ref="U7283">IF(COUNTA(Y7280:DP7283)=0,"none",IF($U$2="WAHR",$W$3,Abfrage!$F$4))</f>
        <v>0</v>
      </c>
      <c r="V7283" s="100">
        <f t="array" ref="V7283">IF(COUNTA(Y7280:DP7283)=0,"none",IF($U$2="WAHR",$W$3,Abfrage!$F$4))</f>
        <v>0</v>
      </c>
      <c r="W7283" s="100">
        <f t="array" ref="W7283">IF(COUNTA(Y7280:DP7283)=0,"none",IF($U$2="WAHR",$W$3,Abfrage!$F$4))</f>
        <v>0</v>
      </c>
      <c r="X7283" s="109"/>
      <c r="Y7283" s="104" t="s">
        <v>101</v>
      </c>
      <c r="Z7283" s="144" t="s">
        <v>101</v>
      </c>
    </row>
    <row r="7284" spans="2:27">
      <c r="B7284" s="75" t="s">
        <v>4464</v>
      </c>
      <c r="C7284" s="76">
        <v>1000429037</v>
      </c>
      <c r="D7284" s="75" t="s">
        <v>95</v>
      </c>
      <c r="E7284" s="75" t="s">
        <v>148</v>
      </c>
      <c r="F7284" s="75" t="s">
        <v>96</v>
      </c>
      <c r="G7284" s="75" t="s">
        <v>3814</v>
      </c>
      <c r="H7284" s="75" t="e">
        <v>#N/A</v>
      </c>
      <c r="I7284" s="75" t="s">
        <v>164</v>
      </c>
      <c r="J7284" s="75" t="s">
        <v>4465</v>
      </c>
      <c r="K7284" s="75" t="s">
        <v>652</v>
      </c>
      <c r="L7284" s="75" t="s">
        <v>523</v>
      </c>
      <c r="M7284" s="75" t="s">
        <v>313</v>
      </c>
      <c r="N7284" s="75" t="s">
        <v>327</v>
      </c>
      <c r="O7284" s="75" t="s">
        <v>306</v>
      </c>
      <c r="P7284" s="76" t="s">
        <v>306</v>
      </c>
      <c r="Q7284" s="216"/>
      <c r="R7284" s="77" t="str">
        <f t="shared" ref="R7284" si="19344">IF(COUNTA(Y7284:DP7287)=0,"01.01.1900",INDEX(Y7284:DP7284,MATCH(R7285,Y7285:DP7285,0)))</f>
        <v>01.01.1900</v>
      </c>
      <c r="S7284" s="78" t="str">
        <f t="shared" ref="S7284" si="19345">IF(COUNTA(Y7284:DP7287)=0,"01.01.1900",MAX(Y7284:DP7284))</f>
        <v>01.01.1900</v>
      </c>
      <c r="T7284" s="79"/>
      <c r="U7284" s="80" t="str">
        <f t="array" ref="U7284">IF(COUNTA(Y7284:DP7287)=0,"01.01.1900",IF(ISERROR(HLOOKUP(U7287,Y7287:DP7287,1,FALSE)),"01.01.1900",INDEX(Y7284:DP7284,MATCH(U7285&amp;U7287,Y7285:DP7285&amp;Y7287:DP7287,0))))</f>
        <v>01.01.1900</v>
      </c>
      <c r="V7284" s="81" t="str">
        <f t="shared" ref="V7284" si="19346">IF(COUNTA(Y7284:DP7287)=0,"01.01.1900",_xlfn.MAXIFS(Y7284:DP7284,Y7287:DP7287,V7287))</f>
        <v>01.01.1900</v>
      </c>
      <c r="W7284" s="82"/>
      <c r="X7284" s="106"/>
    </row>
    <row r="7285" spans="2:27">
      <c r="B7285" s="83"/>
      <c r="C7285" s="84"/>
      <c r="D7285" s="83"/>
      <c r="E7285" s="83"/>
      <c r="F7285" s="83"/>
      <c r="G7285" s="83"/>
      <c r="H7285" s="83"/>
      <c r="I7285" s="83"/>
      <c r="J7285" s="83"/>
      <c r="K7285" s="83"/>
      <c r="L7285" s="83"/>
      <c r="M7285" s="83"/>
      <c r="N7285" s="83"/>
      <c r="O7285" s="83"/>
      <c r="P7285" s="84"/>
      <c r="Q7285" s="217"/>
      <c r="R7285" s="85">
        <f t="shared" ref="R7285" si="19347">IF(COUNTA(Y7284:DP7287)=0,0,MIN(Y7285:DP7285))</f>
        <v>0</v>
      </c>
      <c r="S7285" s="86">
        <f t="shared" ref="S7285" si="19348">IF(COUNTA(Y7284:DP7287)=0,0,HLOOKUP(S7284,Y7284:DP7287,2,FALSE))</f>
        <v>0</v>
      </c>
      <c r="T7285" s="87">
        <f t="shared" ref="T7285" si="19349">IF(COUNTA(Y7284:DP7287)=0,0,AVERAGE(Y7285:DP7285))</f>
        <v>0</v>
      </c>
      <c r="U7285" s="88">
        <f t="shared" ref="U7285" si="19350">IF(COUNTA(Y7284:DP7287)=0,0,_xlfn.MINIFS(Y7285:DP7285,Y7287:DP7287,U7287))</f>
        <v>0</v>
      </c>
      <c r="V7285" s="89">
        <f t="array" ref="V7285">IF(COUNTA(Y7284:DP7287)=0,0,IF(ISERROR(HLOOKUP(V7287,Y7287:DP7287,1,FALSE)),0,INDEX(Y7285:DP7285,MATCH(V7284&amp;V7287,Y7284:DP7284&amp;Y7287:DP7287,0))))</f>
        <v>0</v>
      </c>
      <c r="W7285" s="90">
        <f t="array" ref="W7285">IF(COUNTA(Y7284:DP7287)=0,0,IF(ISERROR(HLOOKUP(W7287,Y7287:DP7287,1,FALSE)),0,AVERAGEIF(Y7287:DP7287,$W7287,Y7285:DP7285)))</f>
        <v>0</v>
      </c>
      <c r="X7285" s="107"/>
    </row>
    <row r="7286" spans="2:27">
      <c r="B7286" s="83"/>
      <c r="C7286" s="84"/>
      <c r="D7286" s="83"/>
      <c r="E7286" s="83"/>
      <c r="F7286" s="83"/>
      <c r="G7286" s="83"/>
      <c r="H7286" s="83"/>
      <c r="I7286" s="83"/>
      <c r="J7286" s="83"/>
      <c r="K7286" s="83"/>
      <c r="L7286" s="83"/>
      <c r="M7286" s="83"/>
      <c r="N7286" s="83"/>
      <c r="O7286" s="83"/>
      <c r="P7286" s="84"/>
      <c r="Q7286" s="217"/>
      <c r="R7286" s="91">
        <f t="shared" ref="R7286" si="19351">IF(COUNTA(Y7284:DP7287)=0,0,HLOOKUP(R7285,Y7285:DP7287,2,FALSE))</f>
        <v>0</v>
      </c>
      <c r="S7286" s="92">
        <f t="shared" ref="S7286" si="19352">IF(COUNTA(Y7284:DP7287)=0,0,HLOOKUP(S7284,Y7284:DP7287,3,FALSE))</f>
        <v>0</v>
      </c>
      <c r="T7286" s="93"/>
      <c r="U7286" s="94">
        <f t="array" ref="U7286">IF(COUNTA(Y7284:DP7287)=0,0,IF(ISERROR(HLOOKUP(U7287,Y7287:DP7287,1,FALSE)),0,INDEX(Y7286:DP7286,MATCH(U7285&amp;U7287,Y7285:DP7285&amp;Y7287:DP7287,0))))</f>
        <v>0</v>
      </c>
      <c r="V7286" s="94">
        <f t="array" ref="V7286">IF(COUNTA(Y7284:DP7287)=0,0,IF(ISERROR(HLOOKUP(V7287,Y7287:DP7287,1,FALSE)),0,INDEX(Y7286:DP7286,MATCH(V7285&amp;V7287,Y7285:DP7285&amp;Y7287:DP7287,0))))</f>
        <v>0</v>
      </c>
      <c r="W7286" s="95"/>
      <c r="X7286" s="108"/>
    </row>
    <row r="7287" spans="2:27" ht="13.9" thickBot="1">
      <c r="B7287" s="96"/>
      <c r="C7287" s="97"/>
      <c r="D7287" s="96"/>
      <c r="E7287" s="96"/>
      <c r="F7287" s="96"/>
      <c r="G7287" s="96"/>
      <c r="H7287" s="96"/>
      <c r="I7287" s="96"/>
      <c r="J7287" s="96"/>
      <c r="K7287" s="96"/>
      <c r="L7287" s="96"/>
      <c r="M7287" s="96"/>
      <c r="N7287" s="96"/>
      <c r="O7287" s="96"/>
      <c r="P7287" s="97"/>
      <c r="Q7287" s="218"/>
      <c r="R7287" s="98" t="str">
        <f t="shared" ref="R7287" si="19353">IF(COUNTA(Y7284:DP7287)=0,"none",HLOOKUP(R7285,Y7285:DP7287,3,FALSE))</f>
        <v>none</v>
      </c>
      <c r="S7287" s="99" t="str">
        <f t="shared" ref="S7287" si="19354">IF(COUNTA(Y7284:DP7287)=0,"none",HLOOKUP(S7284,Y7284:DP7287,4,FALSE))</f>
        <v>none</v>
      </c>
      <c r="T7287" s="100"/>
      <c r="U7287" s="100" t="str">
        <f t="array" ref="U7287">IF(COUNTA(Y7284:DP7287)=0,"none",IF($U$2="WAHR",$W$3,Abfrage!$F$4))</f>
        <v>none</v>
      </c>
      <c r="V7287" s="100" t="str">
        <f t="array" ref="V7287">IF(COUNTA(Y7284:DP7287)=0,"none",IF($U$2="WAHR",$W$3,Abfrage!$F$4))</f>
        <v>none</v>
      </c>
      <c r="W7287" s="100" t="str">
        <f t="array" ref="W7287">IF(COUNTA(Y7284:DP7287)=0,"none",IF($U$2="WAHR",$W$3,Abfrage!$F$4))</f>
        <v>none</v>
      </c>
      <c r="X7287" s="109"/>
    </row>
    <row r="7288" spans="2:27">
      <c r="B7288" s="75" t="s">
        <v>4466</v>
      </c>
      <c r="C7288" s="76">
        <v>1000442844</v>
      </c>
      <c r="D7288" s="75" t="s">
        <v>95</v>
      </c>
      <c r="E7288" s="75" t="s">
        <v>148</v>
      </c>
      <c r="F7288" s="75" t="s">
        <v>96</v>
      </c>
      <c r="G7288" s="75" t="s">
        <v>3814</v>
      </c>
      <c r="H7288" s="75" t="e">
        <v>#N/A</v>
      </c>
      <c r="I7288" s="75" t="s">
        <v>164</v>
      </c>
      <c r="J7288" s="75" t="s">
        <v>4467</v>
      </c>
      <c r="K7288" s="75" t="s">
        <v>3579</v>
      </c>
      <c r="L7288" s="75" t="s">
        <v>325</v>
      </c>
      <c r="M7288" s="75" t="s">
        <v>313</v>
      </c>
      <c r="N7288" s="75" t="s">
        <v>327</v>
      </c>
      <c r="O7288" s="75" t="s">
        <v>306</v>
      </c>
      <c r="P7288" s="76" t="s">
        <v>306</v>
      </c>
      <c r="Q7288" s="216"/>
      <c r="R7288" s="77" t="str">
        <f t="shared" ref="R7288" si="19355">IF(COUNTA(Y7288:DP7291)=0,"01.01.1900",INDEX(Y7288:DP7288,MATCH(R7289,Y7289:DP7289,0)))</f>
        <v>01.01.1900</v>
      </c>
      <c r="S7288" s="78" t="str">
        <f t="shared" ref="S7288" si="19356">IF(COUNTA(Y7288:DP7291)=0,"01.01.1900",MAX(Y7288:DP7288))</f>
        <v>01.01.1900</v>
      </c>
      <c r="T7288" s="79"/>
      <c r="U7288" s="80" t="str">
        <f t="array" ref="U7288">IF(COUNTA(Y7288:DP7291)=0,"01.01.1900",IF(ISERROR(HLOOKUP(U7291,Y7291:DP7291,1,FALSE)),"01.01.1900",INDEX(Y7288:DP7288,MATCH(U7289&amp;U7291,Y7289:DP7289&amp;Y7291:DP7291,0))))</f>
        <v>01.01.1900</v>
      </c>
      <c r="V7288" s="81" t="str">
        <f t="shared" ref="V7288" si="19357">IF(COUNTA(Y7288:DP7291)=0,"01.01.1900",_xlfn.MAXIFS(Y7288:DP7288,Y7291:DP7291,V7291))</f>
        <v>01.01.1900</v>
      </c>
      <c r="W7288" s="82"/>
      <c r="X7288" s="106"/>
    </row>
    <row r="7289" spans="2:27">
      <c r="B7289" s="83"/>
      <c r="C7289" s="84"/>
      <c r="D7289" s="83"/>
      <c r="E7289" s="83"/>
      <c r="F7289" s="83"/>
      <c r="G7289" s="83"/>
      <c r="H7289" s="83"/>
      <c r="I7289" s="83"/>
      <c r="J7289" s="83"/>
      <c r="K7289" s="83"/>
      <c r="L7289" s="83"/>
      <c r="M7289" s="83"/>
      <c r="N7289" s="83"/>
      <c r="O7289" s="83"/>
      <c r="P7289" s="84"/>
      <c r="Q7289" s="217"/>
      <c r="R7289" s="85">
        <f t="shared" ref="R7289" si="19358">IF(COUNTA(Y7288:DP7291)=0,0,MIN(Y7289:DP7289))</f>
        <v>0</v>
      </c>
      <c r="S7289" s="86">
        <f t="shared" ref="S7289" si="19359">IF(COUNTA(Y7288:DP7291)=0,0,HLOOKUP(S7288,Y7288:DP7291,2,FALSE))</f>
        <v>0</v>
      </c>
      <c r="T7289" s="87">
        <f t="shared" ref="T7289" si="19360">IF(COUNTA(Y7288:DP7291)=0,0,AVERAGE(Y7289:DP7289))</f>
        <v>0</v>
      </c>
      <c r="U7289" s="88">
        <f t="shared" ref="U7289" si="19361">IF(COUNTA(Y7288:DP7291)=0,0,_xlfn.MINIFS(Y7289:DP7289,Y7291:DP7291,U7291))</f>
        <v>0</v>
      </c>
      <c r="V7289" s="89">
        <f t="array" ref="V7289">IF(COUNTA(Y7288:DP7291)=0,0,IF(ISERROR(HLOOKUP(V7291,Y7291:DP7291,1,FALSE)),0,INDEX(Y7289:DP7289,MATCH(V7288&amp;V7291,Y7288:DP7288&amp;Y7291:DP7291,0))))</f>
        <v>0</v>
      </c>
      <c r="W7289" s="90">
        <f t="array" ref="W7289">IF(COUNTA(Y7288:DP7291)=0,0,IF(ISERROR(HLOOKUP(W7291,Y7291:DP7291,1,FALSE)),0,AVERAGEIF(Y7291:DP7291,$W7291,Y7289:DP7289)))</f>
        <v>0</v>
      </c>
      <c r="X7289" s="107"/>
    </row>
    <row r="7290" spans="2:27">
      <c r="B7290" s="83"/>
      <c r="C7290" s="84"/>
      <c r="D7290" s="83"/>
      <c r="E7290" s="83"/>
      <c r="F7290" s="83"/>
      <c r="G7290" s="83"/>
      <c r="H7290" s="83"/>
      <c r="I7290" s="83"/>
      <c r="J7290" s="83"/>
      <c r="K7290" s="83"/>
      <c r="L7290" s="83"/>
      <c r="M7290" s="83"/>
      <c r="N7290" s="83"/>
      <c r="O7290" s="83"/>
      <c r="P7290" s="84"/>
      <c r="Q7290" s="217"/>
      <c r="R7290" s="91">
        <f t="shared" ref="R7290" si="19362">IF(COUNTA(Y7288:DP7291)=0,0,HLOOKUP(R7289,Y7289:DP7291,2,FALSE))</f>
        <v>0</v>
      </c>
      <c r="S7290" s="92">
        <f t="shared" ref="S7290" si="19363">IF(COUNTA(Y7288:DP7291)=0,0,HLOOKUP(S7288,Y7288:DP7291,3,FALSE))</f>
        <v>0</v>
      </c>
      <c r="T7290" s="93"/>
      <c r="U7290" s="94">
        <f t="array" ref="U7290">IF(COUNTA(Y7288:DP7291)=0,0,IF(ISERROR(HLOOKUP(U7291,Y7291:DP7291,1,FALSE)),0,INDEX(Y7290:DP7290,MATCH(U7289&amp;U7291,Y7289:DP7289&amp;Y7291:DP7291,0))))</f>
        <v>0</v>
      </c>
      <c r="V7290" s="94">
        <f t="array" ref="V7290">IF(COUNTA(Y7288:DP7291)=0,0,IF(ISERROR(HLOOKUP(V7291,Y7291:DP7291,1,FALSE)),0,INDEX(Y7290:DP7290,MATCH(V7289&amp;V7291,Y7289:DP7289&amp;Y7291:DP7291,0))))</f>
        <v>0</v>
      </c>
      <c r="W7290" s="95"/>
      <c r="X7290" s="108"/>
    </row>
    <row r="7291" spans="2:27" ht="13.9" thickBot="1">
      <c r="B7291" s="96"/>
      <c r="C7291" s="97"/>
      <c r="D7291" s="96"/>
      <c r="E7291" s="96"/>
      <c r="F7291" s="96"/>
      <c r="G7291" s="96"/>
      <c r="H7291" s="96"/>
      <c r="I7291" s="96"/>
      <c r="J7291" s="96"/>
      <c r="K7291" s="96"/>
      <c r="L7291" s="96"/>
      <c r="M7291" s="96"/>
      <c r="N7291" s="96"/>
      <c r="O7291" s="96"/>
      <c r="P7291" s="97"/>
      <c r="Q7291" s="218"/>
      <c r="R7291" s="98" t="str">
        <f t="shared" ref="R7291" si="19364">IF(COUNTA(Y7288:DP7291)=0,"none",HLOOKUP(R7289,Y7289:DP7291,3,FALSE))</f>
        <v>none</v>
      </c>
      <c r="S7291" s="99" t="str">
        <f t="shared" ref="S7291" si="19365">IF(COUNTA(Y7288:DP7291)=0,"none",HLOOKUP(S7288,Y7288:DP7291,4,FALSE))</f>
        <v>none</v>
      </c>
      <c r="T7291" s="100"/>
      <c r="U7291" s="100" t="str">
        <f t="array" ref="U7291">IF(COUNTA(Y7288:DP7291)=0,"none",IF($U$2="WAHR",$W$3,Abfrage!$F$4))</f>
        <v>none</v>
      </c>
      <c r="V7291" s="100" t="str">
        <f t="array" ref="V7291">IF(COUNTA(Y7288:DP7291)=0,"none",IF($U$2="WAHR",$W$3,Abfrage!$F$4))</f>
        <v>none</v>
      </c>
      <c r="W7291" s="100" t="str">
        <f t="array" ref="W7291">IF(COUNTA(Y7288:DP7291)=0,"none",IF($U$2="WAHR",$W$3,Abfrage!$F$4))</f>
        <v>none</v>
      </c>
      <c r="X7291" s="109"/>
    </row>
    <row r="7292" spans="2:27">
      <c r="B7292" s="75" t="s">
        <v>4468</v>
      </c>
      <c r="C7292" s="76">
        <v>1000443061</v>
      </c>
      <c r="D7292" s="75" t="s">
        <v>95</v>
      </c>
      <c r="E7292" s="75" t="s">
        <v>96</v>
      </c>
      <c r="F7292" s="75" t="s">
        <v>97</v>
      </c>
      <c r="G7292" s="75" t="s">
        <v>97</v>
      </c>
      <c r="H7292" s="75" t="e">
        <v>#N/A</v>
      </c>
      <c r="I7292" s="75" t="s">
        <v>51</v>
      </c>
      <c r="J7292" s="75" t="s">
        <v>4469</v>
      </c>
      <c r="K7292" s="75" t="s">
        <v>306</v>
      </c>
      <c r="L7292" s="75" t="s">
        <v>306</v>
      </c>
      <c r="M7292" s="75" t="s">
        <v>313</v>
      </c>
      <c r="N7292" s="75" t="s">
        <v>327</v>
      </c>
      <c r="O7292" s="75" t="s">
        <v>437</v>
      </c>
      <c r="P7292" s="76" t="s">
        <v>306</v>
      </c>
      <c r="Q7292" s="216"/>
      <c r="R7292" s="77" t="str">
        <f t="shared" ref="R7292" si="19366">IF(COUNTA(Y7292:DP7295)=0,"01.01.1900",INDEX(Y7292:DP7292,MATCH(R7293,Y7293:DP7293,0)))</f>
        <v>01.01.1900</v>
      </c>
      <c r="S7292" s="78" t="str">
        <f t="shared" ref="S7292" si="19367">IF(COUNTA(Y7292:DP7295)=0,"01.01.1900",MAX(Y7292:DP7292))</f>
        <v>01.01.1900</v>
      </c>
      <c r="T7292" s="79"/>
      <c r="U7292" s="80" t="str">
        <f t="array" ref="U7292">IF(COUNTA(Y7292:DP7295)=0,"01.01.1900",IF(ISERROR(HLOOKUP(U7295,Y7295:DP7295,1,FALSE)),"01.01.1900",INDEX(Y7292:DP7292,MATCH(U7293&amp;U7295,Y7293:DP7293&amp;Y7295:DP7295,0))))</f>
        <v>01.01.1900</v>
      </c>
      <c r="V7292" s="81" t="str">
        <f t="shared" ref="V7292" si="19368">IF(COUNTA(Y7292:DP7295)=0,"01.01.1900",_xlfn.MAXIFS(Y7292:DP7292,Y7295:DP7295,V7295))</f>
        <v>01.01.1900</v>
      </c>
      <c r="W7292" s="82"/>
      <c r="X7292" s="106"/>
    </row>
    <row r="7293" spans="2:27">
      <c r="B7293" s="83"/>
      <c r="C7293" s="84"/>
      <c r="D7293" s="83"/>
      <c r="E7293" s="83"/>
      <c r="F7293" s="83"/>
      <c r="G7293" s="83"/>
      <c r="H7293" s="83"/>
      <c r="I7293" s="83"/>
      <c r="J7293" s="83"/>
      <c r="K7293" s="83"/>
      <c r="L7293" s="83"/>
      <c r="M7293" s="83"/>
      <c r="N7293" s="83"/>
      <c r="O7293" s="83"/>
      <c r="P7293" s="84"/>
      <c r="Q7293" s="217"/>
      <c r="R7293" s="85">
        <f t="shared" ref="R7293" si="19369">IF(COUNTA(Y7292:DP7295)=0,0,MIN(Y7293:DP7293))</f>
        <v>0</v>
      </c>
      <c r="S7293" s="86">
        <f t="shared" ref="S7293" si="19370">IF(COUNTA(Y7292:DP7295)=0,0,HLOOKUP(S7292,Y7292:DP7295,2,FALSE))</f>
        <v>0</v>
      </c>
      <c r="T7293" s="87">
        <f t="shared" ref="T7293" si="19371">IF(COUNTA(Y7292:DP7295)=0,0,AVERAGE(Y7293:DP7293))</f>
        <v>0</v>
      </c>
      <c r="U7293" s="88">
        <f t="shared" ref="U7293" si="19372">IF(COUNTA(Y7292:DP7295)=0,0,_xlfn.MINIFS(Y7293:DP7293,Y7295:DP7295,U7295))</f>
        <v>0</v>
      </c>
      <c r="V7293" s="89">
        <f t="array" ref="V7293">IF(COUNTA(Y7292:DP7295)=0,0,IF(ISERROR(HLOOKUP(V7295,Y7295:DP7295,1,FALSE)),0,INDEX(Y7293:DP7293,MATCH(V7292&amp;V7295,Y7292:DP7292&amp;Y7295:DP7295,0))))</f>
        <v>0</v>
      </c>
      <c r="W7293" s="90">
        <f t="array" ref="W7293">IF(COUNTA(Y7292:DP7295)=0,0,IF(ISERROR(HLOOKUP(W7295,Y7295:DP7295,1,FALSE)),0,AVERAGEIF(Y7295:DP7295,$W7295,Y7293:DP7293)))</f>
        <v>0</v>
      </c>
      <c r="X7293" s="107"/>
    </row>
    <row r="7294" spans="2:27">
      <c r="B7294" s="83"/>
      <c r="C7294" s="84"/>
      <c r="D7294" s="83"/>
      <c r="E7294" s="83"/>
      <c r="F7294" s="83"/>
      <c r="G7294" s="83"/>
      <c r="H7294" s="83"/>
      <c r="I7294" s="83"/>
      <c r="J7294" s="83"/>
      <c r="K7294" s="83"/>
      <c r="L7294" s="83"/>
      <c r="M7294" s="83"/>
      <c r="N7294" s="83"/>
      <c r="O7294" s="83"/>
      <c r="P7294" s="84"/>
      <c r="Q7294" s="217"/>
      <c r="R7294" s="91">
        <f t="shared" ref="R7294" si="19373">IF(COUNTA(Y7292:DP7295)=0,0,HLOOKUP(R7293,Y7293:DP7295,2,FALSE))</f>
        <v>0</v>
      </c>
      <c r="S7294" s="92">
        <f t="shared" ref="S7294" si="19374">IF(COUNTA(Y7292:DP7295)=0,0,HLOOKUP(S7292,Y7292:DP7295,3,FALSE))</f>
        <v>0</v>
      </c>
      <c r="T7294" s="93"/>
      <c r="U7294" s="94">
        <f t="array" ref="U7294">IF(COUNTA(Y7292:DP7295)=0,0,IF(ISERROR(HLOOKUP(U7295,Y7295:DP7295,1,FALSE)),0,INDEX(Y7294:DP7294,MATCH(U7293&amp;U7295,Y7293:DP7293&amp;Y7295:DP7295,0))))</f>
        <v>0</v>
      </c>
      <c r="V7294" s="94">
        <f t="array" ref="V7294">IF(COUNTA(Y7292:DP7295)=0,0,IF(ISERROR(HLOOKUP(V7295,Y7295:DP7295,1,FALSE)),0,INDEX(Y7294:DP7294,MATCH(V7293&amp;V7295,Y7293:DP7293&amp;Y7295:DP7295,0))))</f>
        <v>0</v>
      </c>
      <c r="W7294" s="95"/>
      <c r="X7294" s="108"/>
    </row>
    <row r="7295" spans="2:27" ht="13.9" thickBot="1">
      <c r="B7295" s="96"/>
      <c r="C7295" s="97"/>
      <c r="D7295" s="96"/>
      <c r="E7295" s="96"/>
      <c r="F7295" s="96"/>
      <c r="G7295" s="96"/>
      <c r="H7295" s="96"/>
      <c r="I7295" s="96"/>
      <c r="J7295" s="96"/>
      <c r="K7295" s="96"/>
      <c r="L7295" s="96"/>
      <c r="M7295" s="96"/>
      <c r="N7295" s="96"/>
      <c r="O7295" s="96"/>
      <c r="P7295" s="97"/>
      <c r="Q7295" s="218"/>
      <c r="R7295" s="98" t="str">
        <f t="shared" ref="R7295" si="19375">IF(COUNTA(Y7292:DP7295)=0,"none",HLOOKUP(R7293,Y7293:DP7295,3,FALSE))</f>
        <v>none</v>
      </c>
      <c r="S7295" s="99" t="str">
        <f t="shared" ref="S7295" si="19376">IF(COUNTA(Y7292:DP7295)=0,"none",HLOOKUP(S7292,Y7292:DP7295,4,FALSE))</f>
        <v>none</v>
      </c>
      <c r="T7295" s="100"/>
      <c r="U7295" s="100" t="str">
        <f t="array" ref="U7295">IF(COUNTA(Y7292:DP7295)=0,"none",IF($U$2="WAHR",$W$3,Abfrage!$F$4))</f>
        <v>none</v>
      </c>
      <c r="V7295" s="100" t="str">
        <f t="array" ref="V7295">IF(COUNTA(Y7292:DP7295)=0,"none",IF($U$2="WAHR",$W$3,Abfrage!$F$4))</f>
        <v>none</v>
      </c>
      <c r="W7295" s="100" t="str">
        <f t="array" ref="W7295">IF(COUNTA(Y7292:DP7295)=0,"none",IF($U$2="WAHR",$W$3,Abfrage!$F$4))</f>
        <v>none</v>
      </c>
      <c r="X7295" s="109"/>
    </row>
    <row r="7296" spans="2:27">
      <c r="B7296" s="75" t="s">
        <v>4470</v>
      </c>
      <c r="C7296" s="76">
        <v>1000442914</v>
      </c>
      <c r="D7296" s="75" t="s">
        <v>217</v>
      </c>
      <c r="E7296" s="75" t="s">
        <v>138</v>
      </c>
      <c r="F7296" s="75" t="s">
        <v>702</v>
      </c>
      <c r="G7296" s="75" t="s">
        <v>4471</v>
      </c>
      <c r="H7296" s="75" t="s">
        <v>4472</v>
      </c>
      <c r="I7296" s="75" t="s">
        <v>364</v>
      </c>
      <c r="J7296" s="75" t="s">
        <v>4473</v>
      </c>
      <c r="K7296" s="75" t="s">
        <v>306</v>
      </c>
      <c r="L7296" s="75" t="s">
        <v>306</v>
      </c>
      <c r="M7296" s="75" t="s">
        <v>307</v>
      </c>
      <c r="N7296" s="75" t="s">
        <v>352</v>
      </c>
      <c r="O7296" s="75" t="s">
        <v>476</v>
      </c>
      <c r="P7296" s="76" t="s">
        <v>306</v>
      </c>
      <c r="Q7296" s="216"/>
      <c r="R7296" s="77">
        <f t="shared" ref="R7296" si="19377">IF(COUNTA(Y7296:DP7299)=0,"01.01.1900",INDEX(Y7296:DP7296,MATCH(R7297,Y7297:DP7297,0)))</f>
        <v>44013</v>
      </c>
      <c r="S7296" s="78">
        <f t="shared" ref="S7296" si="19378">IF(COUNTA(Y7296:DP7299)=0,"01.01.1900",MAX(Y7296:DP7296))</f>
        <v>45671</v>
      </c>
      <c r="T7296" s="79"/>
      <c r="U7296" s="80" t="str">
        <f t="array" ref="U7296">IF(COUNTA(Y7296:DP7299)=0,"01.01.1900",IF(ISERROR(HLOOKUP(U7299,Y7299:DP7299,1,FALSE)),"01.01.1900",INDEX(Y7296:DP7296,MATCH(U7297&amp;U7299,Y7297:DP7297&amp;Y7299:DP7299,0))))</f>
        <v>01.01.1900</v>
      </c>
      <c r="V7296" s="81">
        <f t="shared" ref="V7296" si="19379">IF(COUNTA(Y7296:DP7299)=0,"01.01.1900",_xlfn.MAXIFS(Y7296:DP7296,Y7299:DP7299,V7299))</f>
        <v>0</v>
      </c>
      <c r="W7296" s="82"/>
      <c r="X7296" s="106"/>
      <c r="Y7296" s="101">
        <v>44013</v>
      </c>
      <c r="Z7296" s="141">
        <v>45310</v>
      </c>
      <c r="AA7296" s="141">
        <v>45671</v>
      </c>
    </row>
    <row r="7297" spans="2:27">
      <c r="B7297" s="83"/>
      <c r="C7297" s="84"/>
      <c r="D7297" s="83"/>
      <c r="E7297" s="83"/>
      <c r="F7297" s="83"/>
      <c r="G7297" s="83"/>
      <c r="H7297" s="83"/>
      <c r="I7297" s="83"/>
      <c r="J7297" s="83"/>
      <c r="K7297" s="83"/>
      <c r="L7297" s="83"/>
      <c r="M7297" s="83"/>
      <c r="N7297" s="83"/>
      <c r="O7297" s="83"/>
      <c r="P7297" s="84"/>
      <c r="Q7297" s="217"/>
      <c r="R7297" s="85">
        <f t="shared" ref="R7297" si="19380">IF(COUNTA(Y7296:DP7299)=0,0,MIN(Y7297:DP7297))</f>
        <v>1.29</v>
      </c>
      <c r="S7297" s="86">
        <f t="shared" ref="S7297" si="19381">IF(COUNTA(Y7296:DP7299)=0,0,HLOOKUP(S7296,Y7296:DP7299,2,FALSE))</f>
        <v>1.68</v>
      </c>
      <c r="T7297" s="87">
        <f t="shared" ref="T7297" si="19382">IF(COUNTA(Y7296:DP7299)=0,0,AVERAGE(Y7297:DP7297))</f>
        <v>1.6275599999999999</v>
      </c>
      <c r="U7297" s="88">
        <f t="shared" ref="U7297" si="19383">IF(COUNTA(Y7296:DP7299)=0,0,_xlfn.MINIFS(Y7297:DP7297,Y7299:DP7299,U7299))</f>
        <v>0</v>
      </c>
      <c r="V7297" s="89">
        <f t="array" ref="V7297">IF(COUNTA(Y7296:DP7299)=0,0,IF(ISERROR(HLOOKUP(V7299,Y7299:DP7299,1,FALSE)),0,INDEX(Y7297:DP7297,MATCH(V7296&amp;V7299,Y7296:DP7296&amp;Y7299:DP7299,0))))</f>
        <v>0</v>
      </c>
      <c r="W7297" s="90">
        <f t="array" ref="W7297">IF(COUNTA(Y7296:DP7299)=0,0,IF(ISERROR(HLOOKUP(W7299,Y7299:DP7299,1,FALSE)),0,AVERAGEIF(Y7299:DP7299,$W7299,Y7297:DP7297)))</f>
        <v>0</v>
      </c>
      <c r="X7297" s="107"/>
      <c r="Y7297" s="102">
        <v>1.29</v>
      </c>
      <c r="Z7297" s="142">
        <v>1.9126800000000002</v>
      </c>
      <c r="AA7297" s="142">
        <v>1.68</v>
      </c>
    </row>
    <row r="7298" spans="2:27">
      <c r="B7298" s="83"/>
      <c r="C7298" s="84"/>
      <c r="D7298" s="83"/>
      <c r="E7298" s="83"/>
      <c r="F7298" s="83"/>
      <c r="G7298" s="83"/>
      <c r="H7298" s="83"/>
      <c r="I7298" s="83"/>
      <c r="J7298" s="83"/>
      <c r="K7298" s="83"/>
      <c r="L7298" s="83"/>
      <c r="M7298" s="83"/>
      <c r="N7298" s="83"/>
      <c r="O7298" s="83"/>
      <c r="P7298" s="84"/>
      <c r="Q7298" s="217"/>
      <c r="R7298" s="91">
        <f t="shared" ref="R7298" si="19384">IF(COUNTA(Y7296:DP7299)=0,0,HLOOKUP(R7297,Y7297:DP7299,2,FALSE))</f>
        <v>0</v>
      </c>
      <c r="S7298" s="92">
        <f t="shared" ref="S7298" si="19385">IF(COUNTA(Y7296:DP7299)=0,0,HLOOKUP(S7296,Y7296:DP7299,3,FALSE))</f>
        <v>0</v>
      </c>
      <c r="T7298" s="93"/>
      <c r="U7298" s="94">
        <f t="array" ref="U7298">IF(COUNTA(Y7296:DP7299)=0,0,IF(ISERROR(HLOOKUP(U7299,Y7299:DP7299,1,FALSE)),0,INDEX(Y7298:DP7298,MATCH(U7297&amp;U7299,Y7297:DP7297&amp;Y7299:DP7299,0))))</f>
        <v>0</v>
      </c>
      <c r="V7298" s="94">
        <f t="array" ref="V7298">IF(COUNTA(Y7296:DP7299)=0,0,IF(ISERROR(HLOOKUP(V7299,Y7299:DP7299,1,FALSE)),0,INDEX(Y7298:DP7298,MATCH(V7297&amp;V7299,Y7297:DP7297&amp;Y7299:DP7299,0))))</f>
        <v>0</v>
      </c>
      <c r="W7298" s="95"/>
      <c r="X7298" s="108"/>
      <c r="Y7298" s="103">
        <v>0</v>
      </c>
      <c r="Z7298" s="143">
        <v>0</v>
      </c>
      <c r="AA7298" s="143">
        <v>0</v>
      </c>
    </row>
    <row r="7299" spans="2:27" ht="13.9" thickBot="1">
      <c r="B7299" s="96"/>
      <c r="C7299" s="97"/>
      <c r="D7299" s="96"/>
      <c r="E7299" s="96"/>
      <c r="F7299" s="96"/>
      <c r="G7299" s="96"/>
      <c r="H7299" s="96"/>
      <c r="I7299" s="96"/>
      <c r="J7299" s="96"/>
      <c r="K7299" s="96"/>
      <c r="L7299" s="96"/>
      <c r="M7299" s="96"/>
      <c r="N7299" s="96"/>
      <c r="O7299" s="96"/>
      <c r="P7299" s="97"/>
      <c r="Q7299" s="218"/>
      <c r="R7299" s="98" t="str">
        <f t="shared" ref="R7299" si="19386">IF(COUNTA(Y7296:DP7299)=0,"none",HLOOKUP(R7297,Y7297:DP7299,3,FALSE))</f>
        <v>ECI</v>
      </c>
      <c r="S7299" s="99" t="str">
        <f t="shared" ref="S7299" si="19387">IF(COUNTA(Y7296:DP7299)=0,"none",HLOOKUP(S7296,Y7296:DP7299,4,FALSE))</f>
        <v>ECI</v>
      </c>
      <c r="T7299" s="100"/>
      <c r="U7299" s="100">
        <f t="array" ref="U7299">IF(COUNTA(Y7296:DP7299)=0,"none",IF($U$2="WAHR",$W$3,Abfrage!$F$4))</f>
        <v>0</v>
      </c>
      <c r="V7299" s="100">
        <f t="array" ref="V7299">IF(COUNTA(Y7296:DP7299)=0,"none",IF($U$2="WAHR",$W$3,Abfrage!$F$4))</f>
        <v>0</v>
      </c>
      <c r="W7299" s="100">
        <f t="array" ref="W7299">IF(COUNTA(Y7296:DP7299)=0,"none",IF($U$2="WAHR",$W$3,Abfrage!$F$4))</f>
        <v>0</v>
      </c>
      <c r="X7299" s="109"/>
      <c r="Y7299" s="104" t="s">
        <v>101</v>
      </c>
      <c r="Z7299" s="144" t="s">
        <v>101</v>
      </c>
      <c r="AA7299" s="144" t="s">
        <v>101</v>
      </c>
    </row>
    <row r="7300" spans="2:27">
      <c r="B7300" s="75" t="s">
        <v>4474</v>
      </c>
      <c r="C7300" s="76">
        <v>1000442848</v>
      </c>
      <c r="D7300" s="75" t="s">
        <v>95</v>
      </c>
      <c r="E7300" s="75" t="s">
        <v>148</v>
      </c>
      <c r="F7300" s="75" t="s">
        <v>3814</v>
      </c>
      <c r="G7300" s="75" t="s">
        <v>3814</v>
      </c>
      <c r="H7300" s="75" t="e">
        <v>#N/A</v>
      </c>
      <c r="I7300" s="75" t="s">
        <v>164</v>
      </c>
      <c r="J7300" s="75" t="s">
        <v>4475</v>
      </c>
      <c r="K7300" s="75" t="s">
        <v>3579</v>
      </c>
      <c r="L7300" s="75" t="s">
        <v>325</v>
      </c>
      <c r="M7300" s="75" t="s">
        <v>307</v>
      </c>
      <c r="N7300" s="75" t="s">
        <v>327</v>
      </c>
      <c r="O7300" s="75" t="s">
        <v>306</v>
      </c>
      <c r="P7300" s="76" t="s">
        <v>306</v>
      </c>
      <c r="Q7300" s="216"/>
      <c r="R7300" s="77">
        <f t="shared" ref="R7300" si="19388">IF(COUNTA(Y7300:DP7303)=0,"01.01.1900",INDEX(Y7300:DP7300,MATCH(R7301,Y7301:DP7301,0)))</f>
        <v>44013</v>
      </c>
      <c r="S7300" s="78">
        <f t="shared" ref="S7300" si="19389">IF(COUNTA(Y7300:DP7303)=0,"01.01.1900",MAX(Y7300:DP7300))</f>
        <v>44013</v>
      </c>
      <c r="T7300" s="79"/>
      <c r="U7300" s="80" t="str">
        <f t="array" ref="U7300">IF(COUNTA(Y7300:DP7303)=0,"01.01.1900",IF(ISERROR(HLOOKUP(U7303,Y7303:DP7303,1,FALSE)),"01.01.1900",INDEX(Y7300:DP7300,MATCH(U7301&amp;U7303,Y7301:DP7301&amp;Y7303:DP7303,0))))</f>
        <v>01.01.1900</v>
      </c>
      <c r="V7300" s="81">
        <f t="shared" ref="V7300" si="19390">IF(COUNTA(Y7300:DP7303)=0,"01.01.1900",_xlfn.MAXIFS(Y7300:DP7300,Y7303:DP7303,V7303))</f>
        <v>0</v>
      </c>
      <c r="W7300" s="82"/>
      <c r="X7300" s="106"/>
      <c r="Y7300" s="101">
        <v>44013</v>
      </c>
    </row>
    <row r="7301" spans="2:27">
      <c r="B7301" s="83"/>
      <c r="C7301" s="84"/>
      <c r="D7301" s="83"/>
      <c r="E7301" s="83"/>
      <c r="F7301" s="83"/>
      <c r="G7301" s="83"/>
      <c r="H7301" s="83"/>
      <c r="I7301" s="83"/>
      <c r="J7301" s="83"/>
      <c r="K7301" s="83"/>
      <c r="L7301" s="83"/>
      <c r="M7301" s="83"/>
      <c r="N7301" s="83"/>
      <c r="O7301" s="83"/>
      <c r="P7301" s="84"/>
      <c r="Q7301" s="217"/>
      <c r="R7301" s="85">
        <f t="shared" ref="R7301" si="19391">IF(COUNTA(Y7300:DP7303)=0,0,MIN(Y7301:DP7301))</f>
        <v>5.04E-2</v>
      </c>
      <c r="S7301" s="86">
        <f t="shared" ref="S7301" si="19392">IF(COUNTA(Y7300:DP7303)=0,0,HLOOKUP(S7300,Y7300:DP7303,2,FALSE))</f>
        <v>5.04E-2</v>
      </c>
      <c r="T7301" s="87">
        <f t="shared" ref="T7301" si="19393">IF(COUNTA(Y7300:DP7303)=0,0,AVERAGE(Y7301:DP7301))</f>
        <v>5.04E-2</v>
      </c>
      <c r="U7301" s="88">
        <f t="shared" ref="U7301" si="19394">IF(COUNTA(Y7300:DP7303)=0,0,_xlfn.MINIFS(Y7301:DP7301,Y7303:DP7303,U7303))</f>
        <v>0</v>
      </c>
      <c r="V7301" s="89">
        <f t="array" ref="V7301">IF(COUNTA(Y7300:DP7303)=0,0,IF(ISERROR(HLOOKUP(V7303,Y7303:DP7303,1,FALSE)),0,INDEX(Y7301:DP7301,MATCH(V7300&amp;V7303,Y7300:DP7300&amp;Y7303:DP7303,0))))</f>
        <v>0</v>
      </c>
      <c r="W7301" s="90">
        <f t="array" ref="W7301">IF(COUNTA(Y7300:DP7303)=0,0,IF(ISERROR(HLOOKUP(W7303,Y7303:DP7303,1,FALSE)),0,AVERAGEIF(Y7303:DP7303,$W7303,Y7301:DP7301)))</f>
        <v>0</v>
      </c>
      <c r="X7301" s="107"/>
      <c r="Y7301" s="102">
        <v>5.04E-2</v>
      </c>
    </row>
    <row r="7302" spans="2:27">
      <c r="B7302" s="83"/>
      <c r="C7302" s="84"/>
      <c r="D7302" s="83"/>
      <c r="E7302" s="83"/>
      <c r="F7302" s="83"/>
      <c r="G7302" s="83"/>
      <c r="H7302" s="83"/>
      <c r="I7302" s="83"/>
      <c r="J7302" s="83"/>
      <c r="K7302" s="83"/>
      <c r="L7302" s="83"/>
      <c r="M7302" s="83"/>
      <c r="N7302" s="83"/>
      <c r="O7302" s="83"/>
      <c r="P7302" s="84"/>
      <c r="Q7302" s="217"/>
      <c r="R7302" s="91">
        <f t="shared" ref="R7302" si="19395">IF(COUNTA(Y7300:DP7303)=0,0,HLOOKUP(R7301,Y7301:DP7303,2,FALSE))</f>
        <v>0</v>
      </c>
      <c r="S7302" s="92">
        <f t="shared" ref="S7302" si="19396">IF(COUNTA(Y7300:DP7303)=0,0,HLOOKUP(S7300,Y7300:DP7303,3,FALSE))</f>
        <v>0</v>
      </c>
      <c r="T7302" s="93"/>
      <c r="U7302" s="94">
        <f t="array" ref="U7302">IF(COUNTA(Y7300:DP7303)=0,0,IF(ISERROR(HLOOKUP(U7303,Y7303:DP7303,1,FALSE)),0,INDEX(Y7302:DP7302,MATCH(U7301&amp;U7303,Y7301:DP7301&amp;Y7303:DP7303,0))))</f>
        <v>0</v>
      </c>
      <c r="V7302" s="94">
        <f t="array" ref="V7302">IF(COUNTA(Y7300:DP7303)=0,0,IF(ISERROR(HLOOKUP(V7303,Y7303:DP7303,1,FALSE)),0,INDEX(Y7302:DP7302,MATCH(V7301&amp;V7303,Y7301:DP7301&amp;Y7303:DP7303,0))))</f>
        <v>0</v>
      </c>
      <c r="W7302" s="95"/>
      <c r="X7302" s="108"/>
      <c r="Y7302" s="103">
        <v>0</v>
      </c>
    </row>
    <row r="7303" spans="2:27" ht="13.9" thickBot="1">
      <c r="B7303" s="96"/>
      <c r="C7303" s="97"/>
      <c r="D7303" s="96"/>
      <c r="E7303" s="96"/>
      <c r="F7303" s="96"/>
      <c r="G7303" s="96"/>
      <c r="H7303" s="96"/>
      <c r="I7303" s="96"/>
      <c r="J7303" s="96"/>
      <c r="K7303" s="96"/>
      <c r="L7303" s="96"/>
      <c r="M7303" s="96"/>
      <c r="N7303" s="96"/>
      <c r="O7303" s="96"/>
      <c r="P7303" s="97"/>
      <c r="Q7303" s="218"/>
      <c r="R7303" s="98" t="str">
        <f t="shared" ref="R7303" si="19397">IF(COUNTA(Y7300:DP7303)=0,"none",HLOOKUP(R7301,Y7301:DP7303,3,FALSE))</f>
        <v>ECI</v>
      </c>
      <c r="S7303" s="99" t="str">
        <f t="shared" ref="S7303" si="19398">IF(COUNTA(Y7300:DP7303)=0,"none",HLOOKUP(S7300,Y7300:DP7303,4,FALSE))</f>
        <v>ECI</v>
      </c>
      <c r="T7303" s="100"/>
      <c r="U7303" s="100">
        <f t="array" ref="U7303">IF(COUNTA(Y7300:DP7303)=0,"none",IF($U$2="WAHR",$W$3,Abfrage!$F$4))</f>
        <v>0</v>
      </c>
      <c r="V7303" s="100">
        <f t="array" ref="V7303">IF(COUNTA(Y7300:DP7303)=0,"none",IF($U$2="WAHR",$W$3,Abfrage!$F$4))</f>
        <v>0</v>
      </c>
      <c r="W7303" s="100">
        <f t="array" ref="W7303">IF(COUNTA(Y7300:DP7303)=0,"none",IF($U$2="WAHR",$W$3,Abfrage!$F$4))</f>
        <v>0</v>
      </c>
      <c r="X7303" s="109"/>
      <c r="Y7303" s="104" t="s">
        <v>101</v>
      </c>
    </row>
    <row r="7304" spans="2:27">
      <c r="B7304" s="75" t="s">
        <v>4476</v>
      </c>
      <c r="C7304" s="76">
        <v>1000442758</v>
      </c>
      <c r="D7304" s="75" t="s">
        <v>95</v>
      </c>
      <c r="E7304" s="75" t="s">
        <v>90</v>
      </c>
      <c r="F7304" s="75" t="s">
        <v>122</v>
      </c>
      <c r="G7304" s="75" t="s">
        <v>122</v>
      </c>
      <c r="H7304" s="75" t="e">
        <v>#N/A</v>
      </c>
      <c r="I7304" s="75" t="s">
        <v>164</v>
      </c>
      <c r="J7304" s="75" t="s">
        <v>4477</v>
      </c>
      <c r="K7304" s="75" t="s">
        <v>306</v>
      </c>
      <c r="L7304" s="75" t="s">
        <v>306</v>
      </c>
      <c r="M7304" s="75" t="s">
        <v>306</v>
      </c>
      <c r="N7304" s="75" t="s">
        <v>327</v>
      </c>
      <c r="O7304" s="75" t="s">
        <v>306</v>
      </c>
      <c r="P7304" s="76" t="s">
        <v>306</v>
      </c>
      <c r="Q7304" s="216"/>
      <c r="R7304" s="77">
        <f t="shared" ref="R7304" si="19399">IF(COUNTA(Y7304:DP7307)=0,"01.01.1900",INDEX(Y7304:DP7304,MATCH(R7305,Y7305:DP7305,0)))</f>
        <v>44013</v>
      </c>
      <c r="S7304" s="78">
        <f t="shared" ref="S7304" si="19400">IF(COUNTA(Y7304:DP7307)=0,"01.01.1900",MAX(Y7304:DP7304))</f>
        <v>44013</v>
      </c>
      <c r="T7304" s="79"/>
      <c r="U7304" s="80" t="str">
        <f t="array" ref="U7304">IF(COUNTA(Y7304:DP7307)=0,"01.01.1900",IF(ISERROR(HLOOKUP(U7307,Y7307:DP7307,1,FALSE)),"01.01.1900",INDEX(Y7304:DP7304,MATCH(U7305&amp;U7307,Y7305:DP7305&amp;Y7307:DP7307,0))))</f>
        <v>01.01.1900</v>
      </c>
      <c r="V7304" s="81">
        <f t="shared" ref="V7304" si="19401">IF(COUNTA(Y7304:DP7307)=0,"01.01.1900",_xlfn.MAXIFS(Y7304:DP7304,Y7307:DP7307,V7307))</f>
        <v>0</v>
      </c>
      <c r="W7304" s="82"/>
      <c r="X7304" s="106"/>
      <c r="Y7304" s="101">
        <v>44013</v>
      </c>
    </row>
    <row r="7305" spans="2:27">
      <c r="B7305" s="83"/>
      <c r="C7305" s="84"/>
      <c r="D7305" s="83"/>
      <c r="E7305" s="83"/>
      <c r="F7305" s="83"/>
      <c r="G7305" s="83"/>
      <c r="H7305" s="83"/>
      <c r="I7305" s="83"/>
      <c r="J7305" s="83"/>
      <c r="K7305" s="83"/>
      <c r="L7305" s="83"/>
      <c r="M7305" s="83"/>
      <c r="N7305" s="83"/>
      <c r="O7305" s="83"/>
      <c r="P7305" s="84"/>
      <c r="Q7305" s="217"/>
      <c r="R7305" s="85">
        <f t="shared" ref="R7305" si="19402">IF(COUNTA(Y7304:DP7307)=0,0,MIN(Y7305:DP7305))</f>
        <v>0.12833023255813952</v>
      </c>
      <c r="S7305" s="86">
        <f t="shared" ref="S7305" si="19403">IF(COUNTA(Y7304:DP7307)=0,0,HLOOKUP(S7304,Y7304:DP7307,2,FALSE))</f>
        <v>0.12833023255813952</v>
      </c>
      <c r="T7305" s="87">
        <f t="shared" ref="T7305" si="19404">IF(COUNTA(Y7304:DP7307)=0,0,AVERAGE(Y7305:DP7305))</f>
        <v>0.12833023255813952</v>
      </c>
      <c r="U7305" s="88">
        <f t="shared" ref="U7305" si="19405">IF(COUNTA(Y7304:DP7307)=0,0,_xlfn.MINIFS(Y7305:DP7305,Y7307:DP7307,U7307))</f>
        <v>0</v>
      </c>
      <c r="V7305" s="89">
        <f t="array" ref="V7305">IF(COUNTA(Y7304:DP7307)=0,0,IF(ISERROR(HLOOKUP(V7307,Y7307:DP7307,1,FALSE)),0,INDEX(Y7305:DP7305,MATCH(V7304&amp;V7307,Y7304:DP7304&amp;Y7307:DP7307,0))))</f>
        <v>0</v>
      </c>
      <c r="W7305" s="90">
        <f t="array" ref="W7305">IF(COUNTA(Y7304:DP7307)=0,0,IF(ISERROR(HLOOKUP(W7307,Y7307:DP7307,1,FALSE)),0,AVERAGEIF(Y7307:DP7307,$W7307,Y7305:DP7305)))</f>
        <v>0</v>
      </c>
      <c r="X7305" s="107"/>
      <c r="Y7305" s="102">
        <v>0.12833023255813952</v>
      </c>
    </row>
    <row r="7306" spans="2:27">
      <c r="B7306" s="83"/>
      <c r="C7306" s="84"/>
      <c r="D7306" s="83"/>
      <c r="E7306" s="83"/>
      <c r="F7306" s="83"/>
      <c r="G7306" s="83"/>
      <c r="H7306" s="83"/>
      <c r="I7306" s="83"/>
      <c r="J7306" s="83"/>
      <c r="K7306" s="83"/>
      <c r="L7306" s="83"/>
      <c r="M7306" s="83"/>
      <c r="N7306" s="83"/>
      <c r="O7306" s="83"/>
      <c r="P7306" s="84"/>
      <c r="Q7306" s="217"/>
      <c r="R7306" s="91">
        <f t="shared" ref="R7306" si="19406">IF(COUNTA(Y7304:DP7307)=0,0,HLOOKUP(R7305,Y7305:DP7307,2,FALSE))</f>
        <v>0</v>
      </c>
      <c r="S7306" s="92">
        <f t="shared" ref="S7306" si="19407">IF(COUNTA(Y7304:DP7307)=0,0,HLOOKUP(S7304,Y7304:DP7307,3,FALSE))</f>
        <v>0</v>
      </c>
      <c r="T7306" s="93"/>
      <c r="U7306" s="94">
        <f t="array" ref="U7306">IF(COUNTA(Y7304:DP7307)=0,0,IF(ISERROR(HLOOKUP(U7307,Y7307:DP7307,1,FALSE)),0,INDEX(Y7306:DP7306,MATCH(U7305&amp;U7307,Y7305:DP7305&amp;Y7307:DP7307,0))))</f>
        <v>0</v>
      </c>
      <c r="V7306" s="94">
        <f t="array" ref="V7306">IF(COUNTA(Y7304:DP7307)=0,0,IF(ISERROR(HLOOKUP(V7307,Y7307:DP7307,1,FALSE)),0,INDEX(Y7306:DP7306,MATCH(V7305&amp;V7307,Y7305:DP7305&amp;Y7307:DP7307,0))))</f>
        <v>0</v>
      </c>
      <c r="W7306" s="95"/>
      <c r="X7306" s="108"/>
      <c r="Y7306" s="103">
        <v>0</v>
      </c>
    </row>
    <row r="7307" spans="2:27" ht="13.9" thickBot="1">
      <c r="B7307" s="96"/>
      <c r="C7307" s="97"/>
      <c r="D7307" s="96"/>
      <c r="E7307" s="96"/>
      <c r="F7307" s="96"/>
      <c r="G7307" s="96"/>
      <c r="H7307" s="96"/>
      <c r="I7307" s="96"/>
      <c r="J7307" s="96"/>
      <c r="K7307" s="96"/>
      <c r="L7307" s="96"/>
      <c r="M7307" s="96"/>
      <c r="N7307" s="96"/>
      <c r="O7307" s="96"/>
      <c r="P7307" s="97"/>
      <c r="Q7307" s="218"/>
      <c r="R7307" s="98" t="str">
        <f t="shared" ref="R7307" si="19408">IF(COUNTA(Y7304:DP7307)=0,"none",HLOOKUP(R7305,Y7305:DP7307,3,FALSE))</f>
        <v>ECI</v>
      </c>
      <c r="S7307" s="99" t="str">
        <f t="shared" ref="S7307" si="19409">IF(COUNTA(Y7304:DP7307)=0,"none",HLOOKUP(S7304,Y7304:DP7307,4,FALSE))</f>
        <v>ECI</v>
      </c>
      <c r="T7307" s="100"/>
      <c r="U7307" s="100">
        <f t="array" ref="U7307">IF(COUNTA(Y7304:DP7307)=0,"none",IF($U$2="WAHR",$W$3,Abfrage!$F$4))</f>
        <v>0</v>
      </c>
      <c r="V7307" s="100">
        <f t="array" ref="V7307">IF(COUNTA(Y7304:DP7307)=0,"none",IF($U$2="WAHR",$W$3,Abfrage!$F$4))</f>
        <v>0</v>
      </c>
      <c r="W7307" s="100">
        <f t="array" ref="W7307">IF(COUNTA(Y7304:DP7307)=0,"none",IF($U$2="WAHR",$W$3,Abfrage!$F$4))</f>
        <v>0</v>
      </c>
      <c r="X7307" s="109"/>
      <c r="Y7307" s="104" t="s">
        <v>101</v>
      </c>
    </row>
    <row r="7308" spans="2:27">
      <c r="B7308" s="75" t="s">
        <v>4478</v>
      </c>
      <c r="C7308" s="76">
        <v>1000442755</v>
      </c>
      <c r="D7308" s="75" t="s">
        <v>95</v>
      </c>
      <c r="E7308" s="75" t="s">
        <v>90</v>
      </c>
      <c r="F7308" s="75" t="s">
        <v>685</v>
      </c>
      <c r="G7308" s="75" t="s">
        <v>685</v>
      </c>
      <c r="H7308" s="75" t="e">
        <v>#N/A</v>
      </c>
      <c r="I7308" s="75" t="s">
        <v>68</v>
      </c>
      <c r="J7308" s="75" t="s">
        <v>4479</v>
      </c>
      <c r="K7308" s="75" t="s">
        <v>327</v>
      </c>
      <c r="L7308" s="75" t="s">
        <v>326</v>
      </c>
      <c r="M7308" s="75" t="s">
        <v>306</v>
      </c>
      <c r="N7308" s="75" t="s">
        <v>327</v>
      </c>
      <c r="O7308" s="75" t="s">
        <v>419</v>
      </c>
      <c r="P7308" s="76" t="s">
        <v>306</v>
      </c>
      <c r="Q7308" s="216"/>
      <c r="R7308" s="77" t="str">
        <f t="shared" ref="R7308" si="19410">IF(COUNTA(Y7308:DP7311)=0,"01.01.1900",INDEX(Y7308:DP7308,MATCH(R7309,Y7309:DP7309,0)))</f>
        <v>01.01.1900</v>
      </c>
      <c r="S7308" s="78" t="str">
        <f t="shared" ref="S7308" si="19411">IF(COUNTA(Y7308:DP7311)=0,"01.01.1900",MAX(Y7308:DP7308))</f>
        <v>01.01.1900</v>
      </c>
      <c r="T7308" s="79"/>
      <c r="U7308" s="80" t="str">
        <f t="array" ref="U7308">IF(COUNTA(Y7308:DP7311)=0,"01.01.1900",IF(ISERROR(HLOOKUP(U7311,Y7311:DP7311,1,FALSE)),"01.01.1900",INDEX(Y7308:DP7308,MATCH(U7309&amp;U7311,Y7309:DP7309&amp;Y7311:DP7311,0))))</f>
        <v>01.01.1900</v>
      </c>
      <c r="V7308" s="81" t="str">
        <f t="shared" ref="V7308" si="19412">IF(COUNTA(Y7308:DP7311)=0,"01.01.1900",_xlfn.MAXIFS(Y7308:DP7308,Y7311:DP7311,V7311))</f>
        <v>01.01.1900</v>
      </c>
      <c r="W7308" s="82"/>
      <c r="X7308" s="106"/>
    </row>
    <row r="7309" spans="2:27">
      <c r="B7309" s="83"/>
      <c r="C7309" s="84"/>
      <c r="D7309" s="83"/>
      <c r="E7309" s="83"/>
      <c r="F7309" s="83"/>
      <c r="G7309" s="83"/>
      <c r="H7309" s="83"/>
      <c r="I7309" s="83"/>
      <c r="J7309" s="83"/>
      <c r="K7309" s="83"/>
      <c r="L7309" s="83"/>
      <c r="M7309" s="83"/>
      <c r="N7309" s="83"/>
      <c r="O7309" s="83"/>
      <c r="P7309" s="84"/>
      <c r="Q7309" s="217"/>
      <c r="R7309" s="85">
        <f t="shared" ref="R7309" si="19413">IF(COUNTA(Y7308:DP7311)=0,0,MIN(Y7309:DP7309))</f>
        <v>0</v>
      </c>
      <c r="S7309" s="86">
        <f t="shared" ref="S7309" si="19414">IF(COUNTA(Y7308:DP7311)=0,0,HLOOKUP(S7308,Y7308:DP7311,2,FALSE))</f>
        <v>0</v>
      </c>
      <c r="T7309" s="87">
        <f t="shared" ref="T7309" si="19415">IF(COUNTA(Y7308:DP7311)=0,0,AVERAGE(Y7309:DP7309))</f>
        <v>0</v>
      </c>
      <c r="U7309" s="88">
        <f t="shared" ref="U7309" si="19416">IF(COUNTA(Y7308:DP7311)=0,0,_xlfn.MINIFS(Y7309:DP7309,Y7311:DP7311,U7311))</f>
        <v>0</v>
      </c>
      <c r="V7309" s="89">
        <f t="array" ref="V7309">IF(COUNTA(Y7308:DP7311)=0,0,IF(ISERROR(HLOOKUP(V7311,Y7311:DP7311,1,FALSE)),0,INDEX(Y7309:DP7309,MATCH(V7308&amp;V7311,Y7308:DP7308&amp;Y7311:DP7311,0))))</f>
        <v>0</v>
      </c>
      <c r="W7309" s="90">
        <f t="array" ref="W7309">IF(COUNTA(Y7308:DP7311)=0,0,IF(ISERROR(HLOOKUP(W7311,Y7311:DP7311,1,FALSE)),0,AVERAGEIF(Y7311:DP7311,$W7311,Y7309:DP7309)))</f>
        <v>0</v>
      </c>
      <c r="X7309" s="107"/>
    </row>
    <row r="7310" spans="2:27">
      <c r="B7310" s="83"/>
      <c r="C7310" s="84"/>
      <c r="D7310" s="83"/>
      <c r="E7310" s="83"/>
      <c r="F7310" s="83"/>
      <c r="G7310" s="83"/>
      <c r="H7310" s="83"/>
      <c r="I7310" s="83"/>
      <c r="J7310" s="83"/>
      <c r="K7310" s="83"/>
      <c r="L7310" s="83"/>
      <c r="M7310" s="83"/>
      <c r="N7310" s="83"/>
      <c r="O7310" s="83"/>
      <c r="P7310" s="84"/>
      <c r="Q7310" s="217"/>
      <c r="R7310" s="91">
        <f t="shared" ref="R7310" si="19417">IF(COUNTA(Y7308:DP7311)=0,0,HLOOKUP(R7309,Y7309:DP7311,2,FALSE))</f>
        <v>0</v>
      </c>
      <c r="S7310" s="92">
        <f t="shared" ref="S7310" si="19418">IF(COUNTA(Y7308:DP7311)=0,0,HLOOKUP(S7308,Y7308:DP7311,3,FALSE))</f>
        <v>0</v>
      </c>
      <c r="T7310" s="93"/>
      <c r="U7310" s="94">
        <f t="array" ref="U7310">IF(COUNTA(Y7308:DP7311)=0,0,IF(ISERROR(HLOOKUP(U7311,Y7311:DP7311,1,FALSE)),0,INDEX(Y7310:DP7310,MATCH(U7309&amp;U7311,Y7309:DP7309&amp;Y7311:DP7311,0))))</f>
        <v>0</v>
      </c>
      <c r="V7310" s="94">
        <f t="array" ref="V7310">IF(COUNTA(Y7308:DP7311)=0,0,IF(ISERROR(HLOOKUP(V7311,Y7311:DP7311,1,FALSE)),0,INDEX(Y7310:DP7310,MATCH(V7309&amp;V7311,Y7309:DP7309&amp;Y7311:DP7311,0))))</f>
        <v>0</v>
      </c>
      <c r="W7310" s="95"/>
      <c r="X7310" s="108"/>
    </row>
    <row r="7311" spans="2:27" ht="13.9" thickBot="1">
      <c r="B7311" s="96"/>
      <c r="C7311" s="97"/>
      <c r="D7311" s="96"/>
      <c r="E7311" s="96"/>
      <c r="F7311" s="96"/>
      <c r="G7311" s="96"/>
      <c r="H7311" s="96"/>
      <c r="I7311" s="96"/>
      <c r="J7311" s="96"/>
      <c r="K7311" s="96"/>
      <c r="L7311" s="96"/>
      <c r="M7311" s="96"/>
      <c r="N7311" s="96"/>
      <c r="O7311" s="96"/>
      <c r="P7311" s="97"/>
      <c r="Q7311" s="218"/>
      <c r="R7311" s="98" t="str">
        <f t="shared" ref="R7311" si="19419">IF(COUNTA(Y7308:DP7311)=0,"none",HLOOKUP(R7309,Y7309:DP7311,3,FALSE))</f>
        <v>none</v>
      </c>
      <c r="S7311" s="99" t="str">
        <f t="shared" ref="S7311" si="19420">IF(COUNTA(Y7308:DP7311)=0,"none",HLOOKUP(S7308,Y7308:DP7311,4,FALSE))</f>
        <v>none</v>
      </c>
      <c r="T7311" s="100"/>
      <c r="U7311" s="100" t="str">
        <f t="array" ref="U7311">IF(COUNTA(Y7308:DP7311)=0,"none",IF($U$2="WAHR",$W$3,Abfrage!$F$4))</f>
        <v>none</v>
      </c>
      <c r="V7311" s="100" t="str">
        <f t="array" ref="V7311">IF(COUNTA(Y7308:DP7311)=0,"none",IF($U$2="WAHR",$W$3,Abfrage!$F$4))</f>
        <v>none</v>
      </c>
      <c r="W7311" s="100" t="str">
        <f t="array" ref="W7311">IF(COUNTA(Y7308:DP7311)=0,"none",IF($U$2="WAHR",$W$3,Abfrage!$F$4))</f>
        <v>none</v>
      </c>
      <c r="X7311" s="109"/>
    </row>
    <row r="7312" spans="2:27">
      <c r="B7312" s="75" t="s">
        <v>4480</v>
      </c>
      <c r="C7312" s="76">
        <v>1000442756</v>
      </c>
      <c r="D7312" s="75" t="s">
        <v>95</v>
      </c>
      <c r="E7312" s="75" t="s">
        <v>90</v>
      </c>
      <c r="F7312" s="75" t="s">
        <v>122</v>
      </c>
      <c r="G7312" s="75" t="s">
        <v>122</v>
      </c>
      <c r="H7312" s="75" t="e">
        <v>#N/A</v>
      </c>
      <c r="I7312" s="75" t="s">
        <v>68</v>
      </c>
      <c r="J7312" s="75" t="s">
        <v>4481</v>
      </c>
      <c r="K7312" s="75" t="s">
        <v>306</v>
      </c>
      <c r="L7312" s="75" t="s">
        <v>306</v>
      </c>
      <c r="M7312" s="75" t="s">
        <v>306</v>
      </c>
      <c r="N7312" s="75" t="s">
        <v>327</v>
      </c>
      <c r="O7312" s="75" t="s">
        <v>306</v>
      </c>
      <c r="P7312" s="76" t="s">
        <v>306</v>
      </c>
      <c r="Q7312" s="216"/>
      <c r="R7312" s="77" t="str">
        <f t="shared" ref="R7312" si="19421">IF(COUNTA(Y7312:DP7315)=0,"01.01.1900",INDEX(Y7312:DP7312,MATCH(R7313,Y7313:DP7313,0)))</f>
        <v>01.01.1900</v>
      </c>
      <c r="S7312" s="78" t="str">
        <f t="shared" ref="S7312" si="19422">IF(COUNTA(Y7312:DP7315)=0,"01.01.1900",MAX(Y7312:DP7312))</f>
        <v>01.01.1900</v>
      </c>
      <c r="T7312" s="79"/>
      <c r="U7312" s="80" t="str">
        <f t="array" ref="U7312">IF(COUNTA(Y7312:DP7315)=0,"01.01.1900",IF(ISERROR(HLOOKUP(U7315,Y7315:DP7315,1,FALSE)),"01.01.1900",INDEX(Y7312:DP7312,MATCH(U7313&amp;U7315,Y7313:DP7313&amp;Y7315:DP7315,0))))</f>
        <v>01.01.1900</v>
      </c>
      <c r="V7312" s="81" t="str">
        <f t="shared" ref="V7312" si="19423">IF(COUNTA(Y7312:DP7315)=0,"01.01.1900",_xlfn.MAXIFS(Y7312:DP7312,Y7315:DP7315,V7315))</f>
        <v>01.01.1900</v>
      </c>
      <c r="W7312" s="82"/>
      <c r="X7312" s="106"/>
    </row>
    <row r="7313" spans="2:27">
      <c r="B7313" s="83"/>
      <c r="C7313" s="84"/>
      <c r="D7313" s="83"/>
      <c r="E7313" s="83"/>
      <c r="F7313" s="83"/>
      <c r="G7313" s="83"/>
      <c r="H7313" s="83"/>
      <c r="I7313" s="83"/>
      <c r="J7313" s="83"/>
      <c r="K7313" s="83"/>
      <c r="L7313" s="83"/>
      <c r="M7313" s="83"/>
      <c r="N7313" s="83"/>
      <c r="O7313" s="83"/>
      <c r="P7313" s="84"/>
      <c r="Q7313" s="217"/>
      <c r="R7313" s="85">
        <f t="shared" ref="R7313" si="19424">IF(COUNTA(Y7312:DP7315)=0,0,MIN(Y7313:DP7313))</f>
        <v>0</v>
      </c>
      <c r="S7313" s="86">
        <f t="shared" ref="S7313" si="19425">IF(COUNTA(Y7312:DP7315)=0,0,HLOOKUP(S7312,Y7312:DP7315,2,FALSE))</f>
        <v>0</v>
      </c>
      <c r="T7313" s="87">
        <f t="shared" ref="T7313" si="19426">IF(COUNTA(Y7312:DP7315)=0,0,AVERAGE(Y7313:DP7313))</f>
        <v>0</v>
      </c>
      <c r="U7313" s="88">
        <f t="shared" ref="U7313" si="19427">IF(COUNTA(Y7312:DP7315)=0,0,_xlfn.MINIFS(Y7313:DP7313,Y7315:DP7315,U7315))</f>
        <v>0</v>
      </c>
      <c r="V7313" s="89">
        <f t="array" ref="V7313">IF(COUNTA(Y7312:DP7315)=0,0,IF(ISERROR(HLOOKUP(V7315,Y7315:DP7315,1,FALSE)),0,INDEX(Y7313:DP7313,MATCH(V7312&amp;V7315,Y7312:DP7312&amp;Y7315:DP7315,0))))</f>
        <v>0</v>
      </c>
      <c r="W7313" s="90">
        <f t="array" ref="W7313">IF(COUNTA(Y7312:DP7315)=0,0,IF(ISERROR(HLOOKUP(W7315,Y7315:DP7315,1,FALSE)),0,AVERAGEIF(Y7315:DP7315,$W7315,Y7313:DP7313)))</f>
        <v>0</v>
      </c>
      <c r="X7313" s="107"/>
    </row>
    <row r="7314" spans="2:27">
      <c r="B7314" s="83"/>
      <c r="C7314" s="84"/>
      <c r="D7314" s="83"/>
      <c r="E7314" s="83"/>
      <c r="F7314" s="83"/>
      <c r="G7314" s="83"/>
      <c r="H7314" s="83"/>
      <c r="I7314" s="83"/>
      <c r="J7314" s="83"/>
      <c r="K7314" s="83"/>
      <c r="L7314" s="83"/>
      <c r="M7314" s="83"/>
      <c r="N7314" s="83"/>
      <c r="O7314" s="83"/>
      <c r="P7314" s="84"/>
      <c r="Q7314" s="217"/>
      <c r="R7314" s="91">
        <f t="shared" ref="R7314" si="19428">IF(COUNTA(Y7312:DP7315)=0,0,HLOOKUP(R7313,Y7313:DP7315,2,FALSE))</f>
        <v>0</v>
      </c>
      <c r="S7314" s="92">
        <f t="shared" ref="S7314" si="19429">IF(COUNTA(Y7312:DP7315)=0,0,HLOOKUP(S7312,Y7312:DP7315,3,FALSE))</f>
        <v>0</v>
      </c>
      <c r="T7314" s="93"/>
      <c r="U7314" s="94">
        <f t="array" ref="U7314">IF(COUNTA(Y7312:DP7315)=0,0,IF(ISERROR(HLOOKUP(U7315,Y7315:DP7315,1,FALSE)),0,INDEX(Y7314:DP7314,MATCH(U7313&amp;U7315,Y7313:DP7313&amp;Y7315:DP7315,0))))</f>
        <v>0</v>
      </c>
      <c r="V7314" s="94">
        <f t="array" ref="V7314">IF(COUNTA(Y7312:DP7315)=0,0,IF(ISERROR(HLOOKUP(V7315,Y7315:DP7315,1,FALSE)),0,INDEX(Y7314:DP7314,MATCH(V7313&amp;V7315,Y7313:DP7313&amp;Y7315:DP7315,0))))</f>
        <v>0</v>
      </c>
      <c r="W7314" s="95"/>
      <c r="X7314" s="108"/>
    </row>
    <row r="7315" spans="2:27" ht="13.9" thickBot="1">
      <c r="B7315" s="96"/>
      <c r="C7315" s="97"/>
      <c r="D7315" s="96"/>
      <c r="E7315" s="96"/>
      <c r="F7315" s="96"/>
      <c r="G7315" s="96"/>
      <c r="H7315" s="96"/>
      <c r="I7315" s="96"/>
      <c r="J7315" s="96"/>
      <c r="K7315" s="96"/>
      <c r="L7315" s="96"/>
      <c r="M7315" s="96"/>
      <c r="N7315" s="96"/>
      <c r="O7315" s="96"/>
      <c r="P7315" s="97"/>
      <c r="Q7315" s="218"/>
      <c r="R7315" s="98" t="str">
        <f t="shared" ref="R7315" si="19430">IF(COUNTA(Y7312:DP7315)=0,"none",HLOOKUP(R7313,Y7313:DP7315,3,FALSE))</f>
        <v>none</v>
      </c>
      <c r="S7315" s="99" t="str">
        <f t="shared" ref="S7315" si="19431">IF(COUNTA(Y7312:DP7315)=0,"none",HLOOKUP(S7312,Y7312:DP7315,4,FALSE))</f>
        <v>none</v>
      </c>
      <c r="T7315" s="100"/>
      <c r="U7315" s="100" t="str">
        <f t="array" ref="U7315">IF(COUNTA(Y7312:DP7315)=0,"none",IF($U$2="WAHR",$W$3,Abfrage!$F$4))</f>
        <v>none</v>
      </c>
      <c r="V7315" s="100" t="str">
        <f t="array" ref="V7315">IF(COUNTA(Y7312:DP7315)=0,"none",IF($U$2="WAHR",$W$3,Abfrage!$F$4))</f>
        <v>none</v>
      </c>
      <c r="W7315" s="100" t="str">
        <f t="array" ref="W7315">IF(COUNTA(Y7312:DP7315)=0,"none",IF($U$2="WAHR",$W$3,Abfrage!$F$4))</f>
        <v>none</v>
      </c>
      <c r="X7315" s="109"/>
    </row>
    <row r="7316" spans="2:27">
      <c r="B7316" s="75" t="s">
        <v>4482</v>
      </c>
      <c r="C7316" s="76">
        <v>1000445655</v>
      </c>
      <c r="D7316" s="75" t="s">
        <v>95</v>
      </c>
      <c r="E7316" s="75" t="s">
        <v>148</v>
      </c>
      <c r="F7316" s="75" t="s">
        <v>96</v>
      </c>
      <c r="G7316" s="75" t="s">
        <v>4483</v>
      </c>
      <c r="H7316" s="75" t="s">
        <v>50</v>
      </c>
      <c r="I7316" s="75" t="s">
        <v>164</v>
      </c>
      <c r="J7316" s="75" t="s">
        <v>4484</v>
      </c>
      <c r="K7316" s="75" t="s">
        <v>327</v>
      </c>
      <c r="L7316" s="75" t="s">
        <v>326</v>
      </c>
      <c r="M7316" s="75" t="s">
        <v>313</v>
      </c>
      <c r="N7316" s="75" t="s">
        <v>327</v>
      </c>
      <c r="O7316" s="75" t="s">
        <v>306</v>
      </c>
      <c r="P7316" s="76" t="s">
        <v>306</v>
      </c>
      <c r="Q7316" s="216"/>
      <c r="R7316" s="77">
        <f t="shared" ref="R7316" si="19432">IF(COUNTA(Y7316:DP7319)=0,"01.01.1900",INDEX(Y7316:DP7316,MATCH(R7317,Y7317:DP7317,0)))</f>
        <v>45439</v>
      </c>
      <c r="S7316" s="78">
        <f t="shared" ref="S7316" si="19433">IF(COUNTA(Y7316:DP7319)=0,"01.01.1900",MAX(Y7316:DP7316))</f>
        <v>45439</v>
      </c>
      <c r="T7316" s="79"/>
      <c r="U7316" s="80" t="str">
        <f t="array" ref="U7316">IF(COUNTA(Y7316:DP7319)=0,"01.01.1900",IF(ISERROR(HLOOKUP(U7319,Y7319:DP7319,1,FALSE)),"01.01.1900",INDEX(Y7316:DP7316,MATCH(U7317&amp;U7319,Y7317:DP7317&amp;Y7319:DP7319,0))))</f>
        <v>01.01.1900</v>
      </c>
      <c r="V7316" s="81">
        <f t="shared" ref="V7316" si="19434">IF(COUNTA(Y7316:DP7319)=0,"01.01.1900",_xlfn.MAXIFS(Y7316:DP7316,Y7319:DP7319,V7319))</f>
        <v>0</v>
      </c>
      <c r="W7316" s="82"/>
      <c r="X7316" s="106"/>
      <c r="Y7316" s="101">
        <v>44013</v>
      </c>
      <c r="Z7316" s="101">
        <v>44013</v>
      </c>
      <c r="AA7316" s="141">
        <v>45439</v>
      </c>
    </row>
    <row r="7317" spans="2:27">
      <c r="B7317" s="83"/>
      <c r="C7317" s="84"/>
      <c r="D7317" s="83"/>
      <c r="E7317" s="83"/>
      <c r="F7317" s="83"/>
      <c r="G7317" s="83"/>
      <c r="H7317" s="83"/>
      <c r="I7317" s="83"/>
      <c r="J7317" s="83"/>
      <c r="K7317" s="83"/>
      <c r="L7317" s="83"/>
      <c r="M7317" s="83"/>
      <c r="N7317" s="83"/>
      <c r="O7317" s="83"/>
      <c r="P7317" s="84"/>
      <c r="Q7317" s="217"/>
      <c r="R7317" s="85">
        <f t="shared" ref="R7317" si="19435">IF(COUNTA(Y7316:DP7319)=0,0,MIN(Y7317:DP7317))</f>
        <v>5.11E-2</v>
      </c>
      <c r="S7317" s="86">
        <f t="shared" ref="S7317" si="19436">IF(COUNTA(Y7316:DP7319)=0,0,HLOOKUP(S7316,Y7316:DP7319,2,FALSE))</f>
        <v>5.11E-2</v>
      </c>
      <c r="T7317" s="87">
        <f t="shared" ref="T7317" si="19437">IF(COUNTA(Y7316:DP7319)=0,0,AVERAGE(Y7317:DP7317))</f>
        <v>6.3032558139534886E-2</v>
      </c>
      <c r="U7317" s="88">
        <f t="shared" ref="U7317" si="19438">IF(COUNTA(Y7316:DP7319)=0,0,_xlfn.MINIFS(Y7317:DP7317,Y7319:DP7319,U7319))</f>
        <v>0</v>
      </c>
      <c r="V7317" s="89">
        <f t="array" ref="V7317">IF(COUNTA(Y7316:DP7319)=0,0,IF(ISERROR(HLOOKUP(V7319,Y7319:DP7319,1,FALSE)),0,INDEX(Y7317:DP7317,MATCH(V7316&amp;V7319,Y7316:DP7316&amp;Y7319:DP7319,0))))</f>
        <v>0</v>
      </c>
      <c r="W7317" s="90">
        <f t="array" ref="W7317">IF(COUNTA(Y7316:DP7319)=0,0,IF(ISERROR(HLOOKUP(W7319,Y7319:DP7319,1,FALSE)),0,AVERAGEIF(Y7319:DP7319,$W7319,Y7317:DP7317)))</f>
        <v>0</v>
      </c>
      <c r="X7317" s="107"/>
      <c r="Y7317" s="102">
        <v>6.7997674418604645E-2</v>
      </c>
      <c r="Z7317" s="102">
        <v>7.0000000000000007E-2</v>
      </c>
      <c r="AA7317" s="142">
        <v>5.11E-2</v>
      </c>
    </row>
    <row r="7318" spans="2:27">
      <c r="B7318" s="83"/>
      <c r="C7318" s="84"/>
      <c r="D7318" s="83"/>
      <c r="E7318" s="83"/>
      <c r="F7318" s="83"/>
      <c r="G7318" s="83"/>
      <c r="H7318" s="83"/>
      <c r="I7318" s="83"/>
      <c r="J7318" s="83"/>
      <c r="K7318" s="83"/>
      <c r="L7318" s="83"/>
      <c r="M7318" s="83"/>
      <c r="N7318" s="83"/>
      <c r="O7318" s="83"/>
      <c r="P7318" s="84"/>
      <c r="Q7318" s="217"/>
      <c r="R7318" s="91">
        <f t="shared" ref="R7318" si="19439">IF(COUNTA(Y7316:DP7319)=0,0,HLOOKUP(R7317,Y7317:DP7319,2,FALSE))</f>
        <v>1000</v>
      </c>
      <c r="S7318" s="92">
        <f t="shared" ref="S7318" si="19440">IF(COUNTA(Y7316:DP7319)=0,0,HLOOKUP(S7316,Y7316:DP7319,3,FALSE))</f>
        <v>1000</v>
      </c>
      <c r="T7318" s="93"/>
      <c r="U7318" s="94">
        <f t="array" ref="U7318">IF(COUNTA(Y7316:DP7319)=0,0,IF(ISERROR(HLOOKUP(U7319,Y7319:DP7319,1,FALSE)),0,INDEX(Y7318:DP7318,MATCH(U7317&amp;U7319,Y7317:DP7317&amp;Y7319:DP7319,0))))</f>
        <v>0</v>
      </c>
      <c r="V7318" s="94">
        <f t="array" ref="V7318">IF(COUNTA(Y7316:DP7319)=0,0,IF(ISERROR(HLOOKUP(V7319,Y7319:DP7319,1,FALSE)),0,INDEX(Y7318:DP7318,MATCH(V7317&amp;V7319,Y7317:DP7317&amp;Y7319:DP7319,0))))</f>
        <v>0</v>
      </c>
      <c r="W7318" s="95"/>
      <c r="X7318" s="108"/>
      <c r="Y7318" s="103">
        <v>0</v>
      </c>
      <c r="Z7318" s="103">
        <v>0</v>
      </c>
      <c r="AA7318" s="143">
        <v>1000</v>
      </c>
    </row>
    <row r="7319" spans="2:27" ht="13.9" thickBot="1">
      <c r="B7319" s="96"/>
      <c r="C7319" s="97"/>
      <c r="D7319" s="96"/>
      <c r="E7319" s="96"/>
      <c r="F7319" s="96"/>
      <c r="G7319" s="96"/>
      <c r="H7319" s="96"/>
      <c r="I7319" s="96"/>
      <c r="J7319" s="96"/>
      <c r="K7319" s="96"/>
      <c r="L7319" s="96"/>
      <c r="M7319" s="96"/>
      <c r="N7319" s="96"/>
      <c r="O7319" s="96"/>
      <c r="P7319" s="97"/>
      <c r="Q7319" s="218"/>
      <c r="R7319" s="98" t="str">
        <f t="shared" ref="R7319" si="19441">IF(COUNTA(Y7316:DP7319)=0,"none",HLOOKUP(R7317,Y7317:DP7319,3,FALSE))</f>
        <v>Preis aus dem Internet (-30%)</v>
      </c>
      <c r="S7319" s="99" t="str">
        <f t="shared" ref="S7319" si="19442">IF(COUNTA(Y7316:DP7319)=0,"none",HLOOKUP(S7316,Y7316:DP7319,4,FALSE))</f>
        <v>Preis aus dem Internet (-30%)</v>
      </c>
      <c r="T7319" s="100"/>
      <c r="U7319" s="100">
        <f t="array" ref="U7319">IF(COUNTA(Y7316:DP7319)=0,"none",IF($U$2="WAHR",$W$3,Abfrage!$F$4))</f>
        <v>0</v>
      </c>
      <c r="V7319" s="100">
        <f t="array" ref="V7319">IF(COUNTA(Y7316:DP7319)=0,"none",IF($U$2="WAHR",$W$3,Abfrage!$F$4))</f>
        <v>0</v>
      </c>
      <c r="W7319" s="100">
        <f t="array" ref="W7319">IF(COUNTA(Y7316:DP7319)=0,"none",IF($U$2="WAHR",$W$3,Abfrage!$F$4))</f>
        <v>0</v>
      </c>
      <c r="X7319" s="109"/>
      <c r="Y7319" s="104" t="s">
        <v>101</v>
      </c>
      <c r="Z7319" s="104" t="s">
        <v>185</v>
      </c>
      <c r="AA7319" s="144" t="s">
        <v>721</v>
      </c>
    </row>
    <row r="7320" spans="2:27">
      <c r="B7320" s="75" t="s">
        <v>4485</v>
      </c>
      <c r="C7320" s="76">
        <v>1000277469</v>
      </c>
      <c r="D7320" s="75" t="s">
        <v>217</v>
      </c>
      <c r="E7320" s="75" t="s">
        <v>138</v>
      </c>
      <c r="F7320" s="75" t="s">
        <v>233</v>
      </c>
      <c r="G7320" s="75" t="s">
        <v>1398</v>
      </c>
      <c r="H7320" s="75" t="e">
        <v>#N/A</v>
      </c>
      <c r="I7320" s="75" t="s">
        <v>41</v>
      </c>
      <c r="J7320" s="75" t="s">
        <v>4486</v>
      </c>
      <c r="K7320" s="75" t="s">
        <v>306</v>
      </c>
      <c r="L7320" s="75" t="s">
        <v>306</v>
      </c>
      <c r="M7320" s="75" t="s">
        <v>307</v>
      </c>
      <c r="N7320" s="75" t="s">
        <v>360</v>
      </c>
      <c r="O7320" s="75" t="s">
        <v>306</v>
      </c>
      <c r="P7320" s="76" t="s">
        <v>306</v>
      </c>
      <c r="Q7320" s="216"/>
      <c r="R7320" s="77">
        <f t="shared" ref="R7320" si="19443">IF(COUNTA(Y7320:DP7323)=0,"01.01.1900",INDEX(Y7320:DP7320,MATCH(R7321,Y7321:DP7321,0)))</f>
        <v>44013</v>
      </c>
      <c r="S7320" s="78">
        <f t="shared" ref="S7320" si="19444">IF(COUNTA(Y7320:DP7323)=0,"01.01.1900",MAX(Y7320:DP7320))</f>
        <v>44013</v>
      </c>
      <c r="T7320" s="79"/>
      <c r="U7320" s="80" t="str">
        <f t="array" ref="U7320">IF(COUNTA(Y7320:DP7323)=0,"01.01.1900",IF(ISERROR(HLOOKUP(U7323,Y7323:DP7323,1,FALSE)),"01.01.1900",INDEX(Y7320:DP7320,MATCH(U7321&amp;U7323,Y7321:DP7321&amp;Y7323:DP7323,0))))</f>
        <v>01.01.1900</v>
      </c>
      <c r="V7320" s="81">
        <f t="shared" ref="V7320" si="19445">IF(COUNTA(Y7320:DP7323)=0,"01.01.1900",_xlfn.MAXIFS(Y7320:DP7320,Y7323:DP7323,V7323))</f>
        <v>0</v>
      </c>
      <c r="W7320" s="82"/>
      <c r="X7320" s="106"/>
      <c r="Y7320" s="101">
        <v>44013</v>
      </c>
    </row>
    <row r="7321" spans="2:27">
      <c r="B7321" s="83"/>
      <c r="C7321" s="84"/>
      <c r="D7321" s="83"/>
      <c r="E7321" s="83"/>
      <c r="F7321" s="83"/>
      <c r="G7321" s="83"/>
      <c r="H7321" s="83"/>
      <c r="I7321" s="83"/>
      <c r="J7321" s="83"/>
      <c r="K7321" s="83"/>
      <c r="L7321" s="83"/>
      <c r="M7321" s="83"/>
      <c r="N7321" s="83"/>
      <c r="O7321" s="83"/>
      <c r="P7321" s="84"/>
      <c r="Q7321" s="217"/>
      <c r="R7321" s="85">
        <f t="shared" ref="R7321" si="19446">IF(COUNTA(Y7320:DP7323)=0,0,MIN(Y7321:DP7321))</f>
        <v>1.2363627906976746</v>
      </c>
      <c r="S7321" s="86">
        <f t="shared" ref="S7321" si="19447">IF(COUNTA(Y7320:DP7323)=0,0,HLOOKUP(S7320,Y7320:DP7323,2,FALSE))</f>
        <v>1.2363627906976746</v>
      </c>
      <c r="T7321" s="87">
        <f t="shared" ref="T7321" si="19448">IF(COUNTA(Y7320:DP7323)=0,0,AVERAGE(Y7321:DP7321))</f>
        <v>1.2363627906976746</v>
      </c>
      <c r="U7321" s="88">
        <f t="shared" ref="U7321" si="19449">IF(COUNTA(Y7320:DP7323)=0,0,_xlfn.MINIFS(Y7321:DP7321,Y7323:DP7323,U7323))</f>
        <v>0</v>
      </c>
      <c r="V7321" s="89">
        <f t="array" ref="V7321">IF(COUNTA(Y7320:DP7323)=0,0,IF(ISERROR(HLOOKUP(V7323,Y7323:DP7323,1,FALSE)),0,INDEX(Y7321:DP7321,MATCH(V7320&amp;V7323,Y7320:DP7320&amp;Y7323:DP7323,0))))</f>
        <v>0</v>
      </c>
      <c r="W7321" s="90">
        <f t="array" ref="W7321">IF(COUNTA(Y7320:DP7323)=0,0,IF(ISERROR(HLOOKUP(W7323,Y7323:DP7323,1,FALSE)),0,AVERAGEIF(Y7323:DP7323,$W7323,Y7321:DP7321)))</f>
        <v>0</v>
      </c>
      <c r="X7321" s="107"/>
      <c r="Y7321" s="102">
        <v>1.2363627906976746</v>
      </c>
    </row>
    <row r="7322" spans="2:27">
      <c r="B7322" s="83"/>
      <c r="C7322" s="84"/>
      <c r="D7322" s="83"/>
      <c r="E7322" s="83"/>
      <c r="F7322" s="83"/>
      <c r="G7322" s="83"/>
      <c r="H7322" s="83"/>
      <c r="I7322" s="83"/>
      <c r="J7322" s="83"/>
      <c r="K7322" s="83"/>
      <c r="L7322" s="83"/>
      <c r="M7322" s="83"/>
      <c r="N7322" s="83"/>
      <c r="O7322" s="83"/>
      <c r="P7322" s="84"/>
      <c r="Q7322" s="217"/>
      <c r="R7322" s="91">
        <f t="shared" ref="R7322" si="19450">IF(COUNTA(Y7320:DP7323)=0,0,HLOOKUP(R7321,Y7321:DP7323,2,FALSE))</f>
        <v>0</v>
      </c>
      <c r="S7322" s="92">
        <f t="shared" ref="S7322" si="19451">IF(COUNTA(Y7320:DP7323)=0,0,HLOOKUP(S7320,Y7320:DP7323,3,FALSE))</f>
        <v>0</v>
      </c>
      <c r="T7322" s="93"/>
      <c r="U7322" s="94">
        <f t="array" ref="U7322">IF(COUNTA(Y7320:DP7323)=0,0,IF(ISERROR(HLOOKUP(U7323,Y7323:DP7323,1,FALSE)),0,INDEX(Y7322:DP7322,MATCH(U7321&amp;U7323,Y7321:DP7321&amp;Y7323:DP7323,0))))</f>
        <v>0</v>
      </c>
      <c r="V7322" s="94">
        <f t="array" ref="V7322">IF(COUNTA(Y7320:DP7323)=0,0,IF(ISERROR(HLOOKUP(V7323,Y7323:DP7323,1,FALSE)),0,INDEX(Y7322:DP7322,MATCH(V7321&amp;V7323,Y7321:DP7321&amp;Y7323:DP7323,0))))</f>
        <v>0</v>
      </c>
      <c r="W7322" s="95"/>
      <c r="X7322" s="108"/>
      <c r="Y7322" s="103">
        <v>0</v>
      </c>
    </row>
    <row r="7323" spans="2:27" ht="13.9" thickBot="1">
      <c r="B7323" s="96"/>
      <c r="C7323" s="97"/>
      <c r="D7323" s="96"/>
      <c r="E7323" s="96"/>
      <c r="F7323" s="96"/>
      <c r="G7323" s="96"/>
      <c r="H7323" s="96"/>
      <c r="I7323" s="96"/>
      <c r="J7323" s="96"/>
      <c r="K7323" s="96"/>
      <c r="L7323" s="96"/>
      <c r="M7323" s="96"/>
      <c r="N7323" s="96"/>
      <c r="O7323" s="96"/>
      <c r="P7323" s="97"/>
      <c r="Q7323" s="218"/>
      <c r="R7323" s="98" t="str">
        <f t="shared" ref="R7323" si="19452">IF(COUNTA(Y7320:DP7323)=0,"none",HLOOKUP(R7321,Y7321:DP7323,3,FALSE))</f>
        <v>ECI</v>
      </c>
      <c r="S7323" s="99" t="str">
        <f t="shared" ref="S7323" si="19453">IF(COUNTA(Y7320:DP7323)=0,"none",HLOOKUP(S7320,Y7320:DP7323,4,FALSE))</f>
        <v>ECI</v>
      </c>
      <c r="T7323" s="100"/>
      <c r="U7323" s="100">
        <f t="array" ref="U7323">IF(COUNTA(Y7320:DP7323)=0,"none",IF($U$2="WAHR",$W$3,Abfrage!$F$4))</f>
        <v>0</v>
      </c>
      <c r="V7323" s="100">
        <f t="array" ref="V7323">IF(COUNTA(Y7320:DP7323)=0,"none",IF($U$2="WAHR",$W$3,Abfrage!$F$4))</f>
        <v>0</v>
      </c>
      <c r="W7323" s="100">
        <f t="array" ref="W7323">IF(COUNTA(Y7320:DP7323)=0,"none",IF($U$2="WAHR",$W$3,Abfrage!$F$4))</f>
        <v>0</v>
      </c>
      <c r="X7323" s="109"/>
      <c r="Y7323" s="104" t="s">
        <v>101</v>
      </c>
    </row>
    <row r="7324" spans="2:27">
      <c r="B7324" s="75" t="s">
        <v>4487</v>
      </c>
      <c r="C7324" s="76">
        <v>1000468459</v>
      </c>
      <c r="D7324" s="75" t="s">
        <v>95</v>
      </c>
      <c r="E7324" s="75" t="s">
        <v>175</v>
      </c>
      <c r="F7324" s="75" t="s">
        <v>97</v>
      </c>
      <c r="G7324" s="75" t="s">
        <v>4105</v>
      </c>
      <c r="H7324" s="75" t="e">
        <v>#N/A</v>
      </c>
      <c r="I7324" s="75" t="s">
        <v>4106</v>
      </c>
      <c r="J7324" s="75" t="s">
        <v>4488</v>
      </c>
      <c r="K7324" s="75" t="s">
        <v>306</v>
      </c>
      <c r="L7324" s="75" t="s">
        <v>306</v>
      </c>
      <c r="M7324" s="75" t="s">
        <v>307</v>
      </c>
      <c r="N7324" s="75" t="s">
        <v>349</v>
      </c>
      <c r="O7324" s="75" t="s">
        <v>306</v>
      </c>
      <c r="P7324" s="76" t="s">
        <v>306</v>
      </c>
      <c r="Q7324" s="216"/>
      <c r="R7324" s="77" t="str">
        <f t="shared" ref="R7324" si="19454">IF(COUNTA(Y7324:DP7327)=0,"01.01.1900",INDEX(Y7324:DP7324,MATCH(R7325,Y7325:DP7325,0)))</f>
        <v>01.01.1900</v>
      </c>
      <c r="S7324" s="78" t="str">
        <f t="shared" ref="S7324" si="19455">IF(COUNTA(Y7324:DP7327)=0,"01.01.1900",MAX(Y7324:DP7324))</f>
        <v>01.01.1900</v>
      </c>
      <c r="T7324" s="79"/>
      <c r="U7324" s="80" t="str">
        <f t="array" ref="U7324">IF(COUNTA(Y7324:DP7327)=0,"01.01.1900",IF(ISERROR(HLOOKUP(U7327,Y7327:DP7327,1,FALSE)),"01.01.1900",INDEX(Y7324:DP7324,MATCH(U7325&amp;U7327,Y7325:DP7325&amp;Y7327:DP7327,0))))</f>
        <v>01.01.1900</v>
      </c>
      <c r="V7324" s="81" t="str">
        <f t="shared" ref="V7324" si="19456">IF(COUNTA(Y7324:DP7327)=0,"01.01.1900",_xlfn.MAXIFS(Y7324:DP7324,Y7327:DP7327,V7327))</f>
        <v>01.01.1900</v>
      </c>
      <c r="W7324" s="82"/>
      <c r="X7324" s="106"/>
    </row>
    <row r="7325" spans="2:27">
      <c r="B7325" s="83"/>
      <c r="C7325" s="84"/>
      <c r="D7325" s="83"/>
      <c r="E7325" s="83"/>
      <c r="F7325" s="83"/>
      <c r="G7325" s="83"/>
      <c r="H7325" s="83"/>
      <c r="I7325" s="83"/>
      <c r="J7325" s="83"/>
      <c r="K7325" s="83"/>
      <c r="L7325" s="83"/>
      <c r="M7325" s="83"/>
      <c r="N7325" s="83"/>
      <c r="O7325" s="83"/>
      <c r="P7325" s="84"/>
      <c r="Q7325" s="217"/>
      <c r="R7325" s="85">
        <f t="shared" ref="R7325" si="19457">IF(COUNTA(Y7324:DP7327)=0,0,MIN(Y7325:DP7325))</f>
        <v>0</v>
      </c>
      <c r="S7325" s="86">
        <f t="shared" ref="S7325" si="19458">IF(COUNTA(Y7324:DP7327)=0,0,HLOOKUP(S7324,Y7324:DP7327,2,FALSE))</f>
        <v>0</v>
      </c>
      <c r="T7325" s="87">
        <f t="shared" ref="T7325" si="19459">IF(COUNTA(Y7324:DP7327)=0,0,AVERAGE(Y7325:DP7325))</f>
        <v>0</v>
      </c>
      <c r="U7325" s="88">
        <f t="shared" ref="U7325" si="19460">IF(COUNTA(Y7324:DP7327)=0,0,_xlfn.MINIFS(Y7325:DP7325,Y7327:DP7327,U7327))</f>
        <v>0</v>
      </c>
      <c r="V7325" s="89">
        <f t="array" ref="V7325">IF(COUNTA(Y7324:DP7327)=0,0,IF(ISERROR(HLOOKUP(V7327,Y7327:DP7327,1,FALSE)),0,INDEX(Y7325:DP7325,MATCH(V7324&amp;V7327,Y7324:DP7324&amp;Y7327:DP7327,0))))</f>
        <v>0</v>
      </c>
      <c r="W7325" s="90">
        <f t="array" ref="W7325">IF(COUNTA(Y7324:DP7327)=0,0,IF(ISERROR(HLOOKUP(W7327,Y7327:DP7327,1,FALSE)),0,AVERAGEIF(Y7327:DP7327,$W7327,Y7325:DP7325)))</f>
        <v>0</v>
      </c>
      <c r="X7325" s="107"/>
    </row>
    <row r="7326" spans="2:27">
      <c r="B7326" s="83"/>
      <c r="C7326" s="84"/>
      <c r="D7326" s="83"/>
      <c r="E7326" s="83"/>
      <c r="F7326" s="83"/>
      <c r="G7326" s="83"/>
      <c r="H7326" s="83"/>
      <c r="I7326" s="83"/>
      <c r="J7326" s="83"/>
      <c r="K7326" s="83"/>
      <c r="L7326" s="83"/>
      <c r="M7326" s="83"/>
      <c r="N7326" s="83"/>
      <c r="O7326" s="83"/>
      <c r="P7326" s="84"/>
      <c r="Q7326" s="217"/>
      <c r="R7326" s="91">
        <f t="shared" ref="R7326" si="19461">IF(COUNTA(Y7324:DP7327)=0,0,HLOOKUP(R7325,Y7325:DP7327,2,FALSE))</f>
        <v>0</v>
      </c>
      <c r="S7326" s="92">
        <f t="shared" ref="S7326" si="19462">IF(COUNTA(Y7324:DP7327)=0,0,HLOOKUP(S7324,Y7324:DP7327,3,FALSE))</f>
        <v>0</v>
      </c>
      <c r="T7326" s="93"/>
      <c r="U7326" s="94">
        <f t="array" ref="U7326">IF(COUNTA(Y7324:DP7327)=0,0,IF(ISERROR(HLOOKUP(U7327,Y7327:DP7327,1,FALSE)),0,INDEX(Y7326:DP7326,MATCH(U7325&amp;U7327,Y7325:DP7325&amp;Y7327:DP7327,0))))</f>
        <v>0</v>
      </c>
      <c r="V7326" s="94">
        <f t="array" ref="V7326">IF(COUNTA(Y7324:DP7327)=0,0,IF(ISERROR(HLOOKUP(V7327,Y7327:DP7327,1,FALSE)),0,INDEX(Y7326:DP7326,MATCH(V7325&amp;V7327,Y7325:DP7325&amp;Y7327:DP7327,0))))</f>
        <v>0</v>
      </c>
      <c r="W7326" s="95"/>
      <c r="X7326" s="108"/>
    </row>
    <row r="7327" spans="2:27" ht="13.9" thickBot="1">
      <c r="B7327" s="96"/>
      <c r="C7327" s="97"/>
      <c r="D7327" s="96"/>
      <c r="E7327" s="96"/>
      <c r="F7327" s="96"/>
      <c r="G7327" s="96"/>
      <c r="H7327" s="96"/>
      <c r="I7327" s="96"/>
      <c r="J7327" s="96"/>
      <c r="K7327" s="96"/>
      <c r="L7327" s="96"/>
      <c r="M7327" s="96"/>
      <c r="N7327" s="96"/>
      <c r="O7327" s="96"/>
      <c r="P7327" s="97"/>
      <c r="Q7327" s="218"/>
      <c r="R7327" s="98" t="str">
        <f t="shared" ref="R7327" si="19463">IF(COUNTA(Y7324:DP7327)=0,"none",HLOOKUP(R7325,Y7325:DP7327,3,FALSE))</f>
        <v>none</v>
      </c>
      <c r="S7327" s="99" t="str">
        <f t="shared" ref="S7327" si="19464">IF(COUNTA(Y7324:DP7327)=0,"none",HLOOKUP(S7324,Y7324:DP7327,4,FALSE))</f>
        <v>none</v>
      </c>
      <c r="T7327" s="100"/>
      <c r="U7327" s="100" t="str">
        <f t="array" ref="U7327">IF(COUNTA(Y7324:DP7327)=0,"none",IF($U$2="WAHR",$W$3,Abfrage!$F$4))</f>
        <v>none</v>
      </c>
      <c r="V7327" s="100" t="str">
        <f t="array" ref="V7327">IF(COUNTA(Y7324:DP7327)=0,"none",IF($U$2="WAHR",$W$3,Abfrage!$F$4))</f>
        <v>none</v>
      </c>
      <c r="W7327" s="100" t="str">
        <f t="array" ref="W7327">IF(COUNTA(Y7324:DP7327)=0,"none",IF($U$2="WAHR",$W$3,Abfrage!$F$4))</f>
        <v>none</v>
      </c>
      <c r="X7327" s="109"/>
    </row>
    <row r="7328" spans="2:27">
      <c r="B7328" s="75" t="s">
        <v>4489</v>
      </c>
      <c r="C7328" s="76">
        <v>1000443776</v>
      </c>
      <c r="D7328" s="75" t="s">
        <v>95</v>
      </c>
      <c r="E7328" s="75" t="s">
        <v>148</v>
      </c>
      <c r="F7328" s="75" t="s">
        <v>96</v>
      </c>
      <c r="G7328" s="75" t="s">
        <v>4490</v>
      </c>
      <c r="H7328" s="75" t="e">
        <v>#N/A</v>
      </c>
      <c r="I7328" s="75" t="s">
        <v>41</v>
      </c>
      <c r="J7328" s="75" t="s">
        <v>4491</v>
      </c>
      <c r="K7328" s="75" t="s">
        <v>628</v>
      </c>
      <c r="L7328" s="75" t="s">
        <v>628</v>
      </c>
      <c r="M7328" s="75" t="s">
        <v>313</v>
      </c>
      <c r="N7328" s="75" t="s">
        <v>327</v>
      </c>
      <c r="O7328" s="75" t="s">
        <v>306</v>
      </c>
      <c r="P7328" s="76" t="s">
        <v>306</v>
      </c>
      <c r="Q7328" s="216"/>
      <c r="R7328" s="77" t="str">
        <f t="shared" ref="R7328" si="19465">IF(COUNTA(Y7328:DP7331)=0,"01.01.1900",INDEX(Y7328:DP7328,MATCH(R7329,Y7329:DP7329,0)))</f>
        <v>01.01.1900</v>
      </c>
      <c r="S7328" s="78" t="str">
        <f t="shared" ref="S7328" si="19466">IF(COUNTA(Y7328:DP7331)=0,"01.01.1900",MAX(Y7328:DP7328))</f>
        <v>01.01.1900</v>
      </c>
      <c r="T7328" s="79"/>
      <c r="U7328" s="80" t="str">
        <f t="array" ref="U7328">IF(COUNTA(Y7328:DP7331)=0,"01.01.1900",IF(ISERROR(HLOOKUP(U7331,Y7331:DP7331,1,FALSE)),"01.01.1900",INDEX(Y7328:DP7328,MATCH(U7329&amp;U7331,Y7329:DP7329&amp;Y7331:DP7331,0))))</f>
        <v>01.01.1900</v>
      </c>
      <c r="V7328" s="81" t="str">
        <f t="shared" ref="V7328" si="19467">IF(COUNTA(Y7328:DP7331)=0,"01.01.1900",_xlfn.MAXIFS(Y7328:DP7328,Y7331:DP7331,V7331))</f>
        <v>01.01.1900</v>
      </c>
      <c r="W7328" s="82"/>
      <c r="X7328" s="106"/>
    </row>
    <row r="7329" spans="2:24">
      <c r="B7329" s="83"/>
      <c r="C7329" s="84"/>
      <c r="D7329" s="83"/>
      <c r="E7329" s="83"/>
      <c r="F7329" s="83"/>
      <c r="G7329" s="83"/>
      <c r="H7329" s="83"/>
      <c r="I7329" s="83"/>
      <c r="J7329" s="83"/>
      <c r="K7329" s="83"/>
      <c r="L7329" s="83"/>
      <c r="M7329" s="83"/>
      <c r="N7329" s="83"/>
      <c r="O7329" s="83"/>
      <c r="P7329" s="84"/>
      <c r="Q7329" s="217"/>
      <c r="R7329" s="85">
        <f t="shared" ref="R7329" si="19468">IF(COUNTA(Y7328:DP7331)=0,0,MIN(Y7329:DP7329))</f>
        <v>0</v>
      </c>
      <c r="S7329" s="86">
        <f t="shared" ref="S7329" si="19469">IF(COUNTA(Y7328:DP7331)=0,0,HLOOKUP(S7328,Y7328:DP7331,2,FALSE))</f>
        <v>0</v>
      </c>
      <c r="T7329" s="87">
        <f t="shared" ref="T7329" si="19470">IF(COUNTA(Y7328:DP7331)=0,0,AVERAGE(Y7329:DP7329))</f>
        <v>0</v>
      </c>
      <c r="U7329" s="88">
        <f t="shared" ref="U7329" si="19471">IF(COUNTA(Y7328:DP7331)=0,0,_xlfn.MINIFS(Y7329:DP7329,Y7331:DP7331,U7331))</f>
        <v>0</v>
      </c>
      <c r="V7329" s="89">
        <f t="array" ref="V7329">IF(COUNTA(Y7328:DP7331)=0,0,IF(ISERROR(HLOOKUP(V7331,Y7331:DP7331,1,FALSE)),0,INDEX(Y7329:DP7329,MATCH(V7328&amp;V7331,Y7328:DP7328&amp;Y7331:DP7331,0))))</f>
        <v>0</v>
      </c>
      <c r="W7329" s="90">
        <f t="array" ref="W7329">IF(COUNTA(Y7328:DP7331)=0,0,IF(ISERROR(HLOOKUP(W7331,Y7331:DP7331,1,FALSE)),0,AVERAGEIF(Y7331:DP7331,$W7331,Y7329:DP7329)))</f>
        <v>0</v>
      </c>
      <c r="X7329" s="107"/>
    </row>
    <row r="7330" spans="2:24">
      <c r="B7330" s="83"/>
      <c r="C7330" s="84"/>
      <c r="D7330" s="83"/>
      <c r="E7330" s="83"/>
      <c r="F7330" s="83"/>
      <c r="G7330" s="83"/>
      <c r="H7330" s="83"/>
      <c r="I7330" s="83"/>
      <c r="J7330" s="83"/>
      <c r="K7330" s="83"/>
      <c r="L7330" s="83"/>
      <c r="M7330" s="83"/>
      <c r="N7330" s="83"/>
      <c r="O7330" s="83"/>
      <c r="P7330" s="84"/>
      <c r="Q7330" s="217"/>
      <c r="R7330" s="91">
        <f t="shared" ref="R7330" si="19472">IF(COUNTA(Y7328:DP7331)=0,0,HLOOKUP(R7329,Y7329:DP7331,2,FALSE))</f>
        <v>0</v>
      </c>
      <c r="S7330" s="92">
        <f t="shared" ref="S7330" si="19473">IF(COUNTA(Y7328:DP7331)=0,0,HLOOKUP(S7328,Y7328:DP7331,3,FALSE))</f>
        <v>0</v>
      </c>
      <c r="T7330" s="93"/>
      <c r="U7330" s="94">
        <f t="array" ref="U7330">IF(COUNTA(Y7328:DP7331)=0,0,IF(ISERROR(HLOOKUP(U7331,Y7331:DP7331,1,FALSE)),0,INDEX(Y7330:DP7330,MATCH(U7329&amp;U7331,Y7329:DP7329&amp;Y7331:DP7331,0))))</f>
        <v>0</v>
      </c>
      <c r="V7330" s="94">
        <f t="array" ref="V7330">IF(COUNTA(Y7328:DP7331)=0,0,IF(ISERROR(HLOOKUP(V7331,Y7331:DP7331,1,FALSE)),0,INDEX(Y7330:DP7330,MATCH(V7329&amp;V7331,Y7329:DP7329&amp;Y7331:DP7331,0))))</f>
        <v>0</v>
      </c>
      <c r="W7330" s="95"/>
      <c r="X7330" s="108"/>
    </row>
    <row r="7331" spans="2:24" ht="13.9" thickBot="1">
      <c r="B7331" s="96"/>
      <c r="C7331" s="97"/>
      <c r="D7331" s="96"/>
      <c r="E7331" s="96"/>
      <c r="F7331" s="96"/>
      <c r="G7331" s="96"/>
      <c r="H7331" s="96"/>
      <c r="I7331" s="96"/>
      <c r="J7331" s="96"/>
      <c r="K7331" s="96"/>
      <c r="L7331" s="96"/>
      <c r="M7331" s="96"/>
      <c r="N7331" s="96"/>
      <c r="O7331" s="96"/>
      <c r="P7331" s="97"/>
      <c r="Q7331" s="218"/>
      <c r="R7331" s="98" t="str">
        <f t="shared" ref="R7331" si="19474">IF(COUNTA(Y7328:DP7331)=0,"none",HLOOKUP(R7329,Y7329:DP7331,3,FALSE))</f>
        <v>none</v>
      </c>
      <c r="S7331" s="99" t="str">
        <f t="shared" ref="S7331" si="19475">IF(COUNTA(Y7328:DP7331)=0,"none",HLOOKUP(S7328,Y7328:DP7331,4,FALSE))</f>
        <v>none</v>
      </c>
      <c r="T7331" s="100"/>
      <c r="U7331" s="100" t="str">
        <f t="array" ref="U7331">IF(COUNTA(Y7328:DP7331)=0,"none",IF($U$2="WAHR",$W$3,Abfrage!$F$4))</f>
        <v>none</v>
      </c>
      <c r="V7331" s="100" t="str">
        <f t="array" ref="V7331">IF(COUNTA(Y7328:DP7331)=0,"none",IF($U$2="WAHR",$W$3,Abfrage!$F$4))</f>
        <v>none</v>
      </c>
      <c r="W7331" s="100" t="str">
        <f t="array" ref="W7331">IF(COUNTA(Y7328:DP7331)=0,"none",IF($U$2="WAHR",$W$3,Abfrage!$F$4))</f>
        <v>none</v>
      </c>
      <c r="X7331" s="109"/>
    </row>
    <row r="7332" spans="2:24">
      <c r="B7332" s="75" t="s">
        <v>4492</v>
      </c>
      <c r="C7332" s="76">
        <v>1000443775</v>
      </c>
      <c r="D7332" s="75" t="s">
        <v>95</v>
      </c>
      <c r="E7332" s="75" t="s">
        <v>148</v>
      </c>
      <c r="F7332" s="75" t="s">
        <v>175</v>
      </c>
      <c r="G7332" s="75" t="s">
        <v>4493</v>
      </c>
      <c r="H7332" s="75" t="e">
        <v>#N/A</v>
      </c>
      <c r="I7332" s="75" t="s">
        <v>41</v>
      </c>
      <c r="J7332" s="75" t="s">
        <v>4494</v>
      </c>
      <c r="K7332" s="75" t="s">
        <v>628</v>
      </c>
      <c r="L7332" s="75" t="s">
        <v>628</v>
      </c>
      <c r="M7332" s="75" t="s">
        <v>307</v>
      </c>
      <c r="N7332" s="75" t="s">
        <v>327</v>
      </c>
      <c r="O7332" s="75" t="s">
        <v>306</v>
      </c>
      <c r="P7332" s="76" t="s">
        <v>306</v>
      </c>
      <c r="Q7332" s="216"/>
      <c r="R7332" s="77" t="str">
        <f t="shared" ref="R7332" si="19476">IF(COUNTA(Y7332:DP7335)=0,"01.01.1900",INDEX(Y7332:DP7332,MATCH(R7333,Y7333:DP7333,0)))</f>
        <v>01.01.1900</v>
      </c>
      <c r="S7332" s="78" t="str">
        <f t="shared" ref="S7332" si="19477">IF(COUNTA(Y7332:DP7335)=0,"01.01.1900",MAX(Y7332:DP7332))</f>
        <v>01.01.1900</v>
      </c>
      <c r="T7332" s="79"/>
      <c r="U7332" s="80" t="str">
        <f t="array" ref="U7332">IF(COUNTA(Y7332:DP7335)=0,"01.01.1900",IF(ISERROR(HLOOKUP(U7335,Y7335:DP7335,1,FALSE)),"01.01.1900",INDEX(Y7332:DP7332,MATCH(U7333&amp;U7335,Y7333:DP7333&amp;Y7335:DP7335,0))))</f>
        <v>01.01.1900</v>
      </c>
      <c r="V7332" s="81" t="str">
        <f t="shared" ref="V7332" si="19478">IF(COUNTA(Y7332:DP7335)=0,"01.01.1900",_xlfn.MAXIFS(Y7332:DP7332,Y7335:DP7335,V7335))</f>
        <v>01.01.1900</v>
      </c>
      <c r="W7332" s="82"/>
      <c r="X7332" s="106"/>
    </row>
    <row r="7333" spans="2:24">
      <c r="B7333" s="83"/>
      <c r="C7333" s="84"/>
      <c r="D7333" s="83"/>
      <c r="E7333" s="83"/>
      <c r="F7333" s="83"/>
      <c r="G7333" s="83"/>
      <c r="H7333" s="83"/>
      <c r="I7333" s="83"/>
      <c r="J7333" s="83"/>
      <c r="K7333" s="83"/>
      <c r="L7333" s="83"/>
      <c r="M7333" s="83"/>
      <c r="N7333" s="83"/>
      <c r="O7333" s="83"/>
      <c r="P7333" s="84"/>
      <c r="Q7333" s="217"/>
      <c r="R7333" s="85">
        <f t="shared" ref="R7333" si="19479">IF(COUNTA(Y7332:DP7335)=0,0,MIN(Y7333:DP7333))</f>
        <v>0</v>
      </c>
      <c r="S7333" s="86">
        <f t="shared" ref="S7333" si="19480">IF(COUNTA(Y7332:DP7335)=0,0,HLOOKUP(S7332,Y7332:DP7335,2,FALSE))</f>
        <v>0</v>
      </c>
      <c r="T7333" s="87">
        <f t="shared" ref="T7333" si="19481">IF(COUNTA(Y7332:DP7335)=0,0,AVERAGE(Y7333:DP7333))</f>
        <v>0</v>
      </c>
      <c r="U7333" s="88">
        <f t="shared" ref="U7333" si="19482">IF(COUNTA(Y7332:DP7335)=0,0,_xlfn.MINIFS(Y7333:DP7333,Y7335:DP7335,U7335))</f>
        <v>0</v>
      </c>
      <c r="V7333" s="89">
        <f t="array" ref="V7333">IF(COUNTA(Y7332:DP7335)=0,0,IF(ISERROR(HLOOKUP(V7335,Y7335:DP7335,1,FALSE)),0,INDEX(Y7333:DP7333,MATCH(V7332&amp;V7335,Y7332:DP7332&amp;Y7335:DP7335,0))))</f>
        <v>0</v>
      </c>
      <c r="W7333" s="90">
        <f t="array" ref="W7333">IF(COUNTA(Y7332:DP7335)=0,0,IF(ISERROR(HLOOKUP(W7335,Y7335:DP7335,1,FALSE)),0,AVERAGEIF(Y7335:DP7335,$W7335,Y7333:DP7333)))</f>
        <v>0</v>
      </c>
      <c r="X7333" s="107"/>
    </row>
    <row r="7334" spans="2:24">
      <c r="B7334" s="83"/>
      <c r="C7334" s="84"/>
      <c r="D7334" s="83"/>
      <c r="E7334" s="83"/>
      <c r="F7334" s="83"/>
      <c r="G7334" s="83"/>
      <c r="H7334" s="83"/>
      <c r="I7334" s="83"/>
      <c r="J7334" s="83"/>
      <c r="K7334" s="83"/>
      <c r="L7334" s="83"/>
      <c r="M7334" s="83"/>
      <c r="N7334" s="83"/>
      <c r="O7334" s="83"/>
      <c r="P7334" s="84"/>
      <c r="Q7334" s="217"/>
      <c r="R7334" s="91">
        <f t="shared" ref="R7334" si="19483">IF(COUNTA(Y7332:DP7335)=0,0,HLOOKUP(R7333,Y7333:DP7335,2,FALSE))</f>
        <v>0</v>
      </c>
      <c r="S7334" s="92">
        <f t="shared" ref="S7334" si="19484">IF(COUNTA(Y7332:DP7335)=0,0,HLOOKUP(S7332,Y7332:DP7335,3,FALSE))</f>
        <v>0</v>
      </c>
      <c r="T7334" s="93"/>
      <c r="U7334" s="94">
        <f t="array" ref="U7334">IF(COUNTA(Y7332:DP7335)=0,0,IF(ISERROR(HLOOKUP(U7335,Y7335:DP7335,1,FALSE)),0,INDEX(Y7334:DP7334,MATCH(U7333&amp;U7335,Y7333:DP7333&amp;Y7335:DP7335,0))))</f>
        <v>0</v>
      </c>
      <c r="V7334" s="94">
        <f t="array" ref="V7334">IF(COUNTA(Y7332:DP7335)=0,0,IF(ISERROR(HLOOKUP(V7335,Y7335:DP7335,1,FALSE)),0,INDEX(Y7334:DP7334,MATCH(V7333&amp;V7335,Y7333:DP7333&amp;Y7335:DP7335,0))))</f>
        <v>0</v>
      </c>
      <c r="W7334" s="95"/>
      <c r="X7334" s="108"/>
    </row>
    <row r="7335" spans="2:24" ht="13.9" thickBot="1">
      <c r="B7335" s="96"/>
      <c r="C7335" s="97"/>
      <c r="D7335" s="96"/>
      <c r="E7335" s="96"/>
      <c r="F7335" s="96"/>
      <c r="G7335" s="96"/>
      <c r="H7335" s="96"/>
      <c r="I7335" s="96"/>
      <c r="J7335" s="96"/>
      <c r="K7335" s="96"/>
      <c r="L7335" s="96"/>
      <c r="M7335" s="96"/>
      <c r="N7335" s="96"/>
      <c r="O7335" s="96"/>
      <c r="P7335" s="97"/>
      <c r="Q7335" s="218"/>
      <c r="R7335" s="98" t="str">
        <f t="shared" ref="R7335" si="19485">IF(COUNTA(Y7332:DP7335)=0,"none",HLOOKUP(R7333,Y7333:DP7335,3,FALSE))</f>
        <v>none</v>
      </c>
      <c r="S7335" s="99" t="str">
        <f t="shared" ref="S7335" si="19486">IF(COUNTA(Y7332:DP7335)=0,"none",HLOOKUP(S7332,Y7332:DP7335,4,FALSE))</f>
        <v>none</v>
      </c>
      <c r="T7335" s="100"/>
      <c r="U7335" s="100" t="str">
        <f t="array" ref="U7335">IF(COUNTA(Y7332:DP7335)=0,"none",IF($U$2="WAHR",$W$3,Abfrage!$F$4))</f>
        <v>none</v>
      </c>
      <c r="V7335" s="100" t="str">
        <f t="array" ref="V7335">IF(COUNTA(Y7332:DP7335)=0,"none",IF($U$2="WAHR",$W$3,Abfrage!$F$4))</f>
        <v>none</v>
      </c>
      <c r="W7335" s="100" t="str">
        <f t="array" ref="W7335">IF(COUNTA(Y7332:DP7335)=0,"none",IF($U$2="WAHR",$W$3,Abfrage!$F$4))</f>
        <v>none</v>
      </c>
      <c r="X7335" s="109"/>
    </row>
    <row r="7336" spans="2:24">
      <c r="B7336" s="75" t="s">
        <v>4495</v>
      </c>
      <c r="C7336" s="76">
        <v>1000443774</v>
      </c>
      <c r="D7336" s="75" t="s">
        <v>95</v>
      </c>
      <c r="E7336" s="75" t="s">
        <v>96</v>
      </c>
      <c r="F7336" s="75" t="s">
        <v>97</v>
      </c>
      <c r="G7336" s="75" t="s">
        <v>97</v>
      </c>
      <c r="H7336" s="75" t="e">
        <v>#N/A</v>
      </c>
      <c r="I7336" s="75" t="s">
        <v>41</v>
      </c>
      <c r="J7336" s="75" t="s">
        <v>4496</v>
      </c>
      <c r="K7336" s="75" t="s">
        <v>306</v>
      </c>
      <c r="L7336" s="75" t="s">
        <v>306</v>
      </c>
      <c r="M7336" s="75" t="s">
        <v>313</v>
      </c>
      <c r="N7336" s="75" t="s">
        <v>327</v>
      </c>
      <c r="O7336" s="75" t="s">
        <v>309</v>
      </c>
      <c r="P7336" s="76" t="s">
        <v>306</v>
      </c>
      <c r="Q7336" s="216"/>
      <c r="R7336" s="77" t="str">
        <f t="shared" ref="R7336" si="19487">IF(COUNTA(Y7336:DP7339)=0,"01.01.1900",INDEX(Y7336:DP7336,MATCH(R7337,Y7337:DP7337,0)))</f>
        <v>01.01.1900</v>
      </c>
      <c r="S7336" s="78" t="str">
        <f t="shared" ref="S7336" si="19488">IF(COUNTA(Y7336:DP7339)=0,"01.01.1900",MAX(Y7336:DP7336))</f>
        <v>01.01.1900</v>
      </c>
      <c r="T7336" s="79"/>
      <c r="U7336" s="80" t="str">
        <f t="array" ref="U7336">IF(COUNTA(Y7336:DP7339)=0,"01.01.1900",IF(ISERROR(HLOOKUP(U7339,Y7339:DP7339,1,FALSE)),"01.01.1900",INDEX(Y7336:DP7336,MATCH(U7337&amp;U7339,Y7337:DP7337&amp;Y7339:DP7339,0))))</f>
        <v>01.01.1900</v>
      </c>
      <c r="V7336" s="81" t="str">
        <f t="shared" ref="V7336" si="19489">IF(COUNTA(Y7336:DP7339)=0,"01.01.1900",_xlfn.MAXIFS(Y7336:DP7336,Y7339:DP7339,V7339))</f>
        <v>01.01.1900</v>
      </c>
      <c r="W7336" s="82"/>
      <c r="X7336" s="106"/>
    </row>
    <row r="7337" spans="2:24">
      <c r="B7337" s="83"/>
      <c r="C7337" s="84"/>
      <c r="D7337" s="83"/>
      <c r="E7337" s="83"/>
      <c r="F7337" s="83"/>
      <c r="G7337" s="83"/>
      <c r="H7337" s="83"/>
      <c r="I7337" s="83"/>
      <c r="J7337" s="83"/>
      <c r="K7337" s="83"/>
      <c r="L7337" s="83"/>
      <c r="M7337" s="83"/>
      <c r="N7337" s="83"/>
      <c r="O7337" s="83"/>
      <c r="P7337" s="84"/>
      <c r="Q7337" s="217"/>
      <c r="R7337" s="85">
        <f t="shared" ref="R7337" si="19490">IF(COUNTA(Y7336:DP7339)=0,0,MIN(Y7337:DP7337))</f>
        <v>0</v>
      </c>
      <c r="S7337" s="86">
        <f t="shared" ref="S7337" si="19491">IF(COUNTA(Y7336:DP7339)=0,0,HLOOKUP(S7336,Y7336:DP7339,2,FALSE))</f>
        <v>0</v>
      </c>
      <c r="T7337" s="87">
        <f t="shared" ref="T7337" si="19492">IF(COUNTA(Y7336:DP7339)=0,0,AVERAGE(Y7337:DP7337))</f>
        <v>0</v>
      </c>
      <c r="U7337" s="88">
        <f t="shared" ref="U7337" si="19493">IF(COUNTA(Y7336:DP7339)=0,0,_xlfn.MINIFS(Y7337:DP7337,Y7339:DP7339,U7339))</f>
        <v>0</v>
      </c>
      <c r="V7337" s="89">
        <f t="array" ref="V7337">IF(COUNTA(Y7336:DP7339)=0,0,IF(ISERROR(HLOOKUP(V7339,Y7339:DP7339,1,FALSE)),0,INDEX(Y7337:DP7337,MATCH(V7336&amp;V7339,Y7336:DP7336&amp;Y7339:DP7339,0))))</f>
        <v>0</v>
      </c>
      <c r="W7337" s="90">
        <f t="array" ref="W7337">IF(COUNTA(Y7336:DP7339)=0,0,IF(ISERROR(HLOOKUP(W7339,Y7339:DP7339,1,FALSE)),0,AVERAGEIF(Y7339:DP7339,$W7339,Y7337:DP7337)))</f>
        <v>0</v>
      </c>
      <c r="X7337" s="107"/>
    </row>
    <row r="7338" spans="2:24">
      <c r="B7338" s="83"/>
      <c r="C7338" s="84"/>
      <c r="D7338" s="83"/>
      <c r="E7338" s="83"/>
      <c r="F7338" s="83"/>
      <c r="G7338" s="83"/>
      <c r="H7338" s="83"/>
      <c r="I7338" s="83"/>
      <c r="J7338" s="83"/>
      <c r="K7338" s="83"/>
      <c r="L7338" s="83"/>
      <c r="M7338" s="83"/>
      <c r="N7338" s="83"/>
      <c r="O7338" s="83"/>
      <c r="P7338" s="84"/>
      <c r="Q7338" s="217"/>
      <c r="R7338" s="91">
        <f t="shared" ref="R7338" si="19494">IF(COUNTA(Y7336:DP7339)=0,0,HLOOKUP(R7337,Y7337:DP7339,2,FALSE))</f>
        <v>0</v>
      </c>
      <c r="S7338" s="92">
        <f t="shared" ref="S7338" si="19495">IF(COUNTA(Y7336:DP7339)=0,0,HLOOKUP(S7336,Y7336:DP7339,3,FALSE))</f>
        <v>0</v>
      </c>
      <c r="T7338" s="93"/>
      <c r="U7338" s="94">
        <f t="array" ref="U7338">IF(COUNTA(Y7336:DP7339)=0,0,IF(ISERROR(HLOOKUP(U7339,Y7339:DP7339,1,FALSE)),0,INDEX(Y7338:DP7338,MATCH(U7337&amp;U7339,Y7337:DP7337&amp;Y7339:DP7339,0))))</f>
        <v>0</v>
      </c>
      <c r="V7338" s="94">
        <f t="array" ref="V7338">IF(COUNTA(Y7336:DP7339)=0,0,IF(ISERROR(HLOOKUP(V7339,Y7339:DP7339,1,FALSE)),0,INDEX(Y7338:DP7338,MATCH(V7337&amp;V7339,Y7337:DP7337&amp;Y7339:DP7339,0))))</f>
        <v>0</v>
      </c>
      <c r="W7338" s="95"/>
      <c r="X7338" s="108"/>
    </row>
    <row r="7339" spans="2:24" ht="13.9" thickBot="1">
      <c r="B7339" s="96"/>
      <c r="C7339" s="97"/>
      <c r="D7339" s="96"/>
      <c r="E7339" s="96"/>
      <c r="F7339" s="96"/>
      <c r="G7339" s="96"/>
      <c r="H7339" s="96"/>
      <c r="I7339" s="96"/>
      <c r="J7339" s="96"/>
      <c r="K7339" s="96"/>
      <c r="L7339" s="96"/>
      <c r="M7339" s="96"/>
      <c r="N7339" s="96"/>
      <c r="O7339" s="96"/>
      <c r="P7339" s="97"/>
      <c r="Q7339" s="218"/>
      <c r="R7339" s="98" t="str">
        <f t="shared" ref="R7339" si="19496">IF(COUNTA(Y7336:DP7339)=0,"none",HLOOKUP(R7337,Y7337:DP7339,3,FALSE))</f>
        <v>none</v>
      </c>
      <c r="S7339" s="99" t="str">
        <f t="shared" ref="S7339" si="19497">IF(COUNTA(Y7336:DP7339)=0,"none",HLOOKUP(S7336,Y7336:DP7339,4,FALSE))</f>
        <v>none</v>
      </c>
      <c r="T7339" s="100"/>
      <c r="U7339" s="100" t="str">
        <f t="array" ref="U7339">IF(COUNTA(Y7336:DP7339)=0,"none",IF($U$2="WAHR",$W$3,Abfrage!$F$4))</f>
        <v>none</v>
      </c>
      <c r="V7339" s="100" t="str">
        <f t="array" ref="V7339">IF(COUNTA(Y7336:DP7339)=0,"none",IF($U$2="WAHR",$W$3,Abfrage!$F$4))</f>
        <v>none</v>
      </c>
      <c r="W7339" s="100" t="str">
        <f t="array" ref="W7339">IF(COUNTA(Y7336:DP7339)=0,"none",IF($U$2="WAHR",$W$3,Abfrage!$F$4))</f>
        <v>none</v>
      </c>
      <c r="X7339" s="109"/>
    </row>
    <row r="7340" spans="2:24">
      <c r="B7340" s="75" t="s">
        <v>4497</v>
      </c>
      <c r="C7340" s="76">
        <v>1000443773</v>
      </c>
      <c r="D7340" s="75" t="s">
        <v>95</v>
      </c>
      <c r="E7340" s="75" t="s">
        <v>175</v>
      </c>
      <c r="F7340" s="75" t="s">
        <v>97</v>
      </c>
      <c r="G7340" s="75" t="s">
        <v>97</v>
      </c>
      <c r="H7340" s="75" t="e">
        <v>#N/A</v>
      </c>
      <c r="I7340" s="75" t="s">
        <v>41</v>
      </c>
      <c r="J7340" s="75" t="s">
        <v>4498</v>
      </c>
      <c r="K7340" s="75" t="s">
        <v>306</v>
      </c>
      <c r="L7340" s="75" t="s">
        <v>306</v>
      </c>
      <c r="M7340" s="75" t="s">
        <v>307</v>
      </c>
      <c r="N7340" s="75" t="s">
        <v>327</v>
      </c>
      <c r="O7340" s="75" t="s">
        <v>309</v>
      </c>
      <c r="P7340" s="76" t="s">
        <v>306</v>
      </c>
      <c r="Q7340" s="216"/>
      <c r="R7340" s="77" t="str">
        <f t="shared" ref="R7340" si="19498">IF(COUNTA(Y7340:DP7343)=0,"01.01.1900",INDEX(Y7340:DP7340,MATCH(R7341,Y7341:DP7341,0)))</f>
        <v>01.01.1900</v>
      </c>
      <c r="S7340" s="78" t="str">
        <f t="shared" ref="S7340" si="19499">IF(COUNTA(Y7340:DP7343)=0,"01.01.1900",MAX(Y7340:DP7340))</f>
        <v>01.01.1900</v>
      </c>
      <c r="T7340" s="79"/>
      <c r="U7340" s="80" t="str">
        <f t="array" ref="U7340">IF(COUNTA(Y7340:DP7343)=0,"01.01.1900",IF(ISERROR(HLOOKUP(U7343,Y7343:DP7343,1,FALSE)),"01.01.1900",INDEX(Y7340:DP7340,MATCH(U7341&amp;U7343,Y7341:DP7341&amp;Y7343:DP7343,0))))</f>
        <v>01.01.1900</v>
      </c>
      <c r="V7340" s="81" t="str">
        <f t="shared" ref="V7340" si="19500">IF(COUNTA(Y7340:DP7343)=0,"01.01.1900",_xlfn.MAXIFS(Y7340:DP7340,Y7343:DP7343,V7343))</f>
        <v>01.01.1900</v>
      </c>
      <c r="W7340" s="82"/>
      <c r="X7340" s="106"/>
    </row>
    <row r="7341" spans="2:24">
      <c r="B7341" s="83"/>
      <c r="C7341" s="84"/>
      <c r="D7341" s="83"/>
      <c r="E7341" s="83"/>
      <c r="F7341" s="83"/>
      <c r="G7341" s="83"/>
      <c r="H7341" s="83"/>
      <c r="I7341" s="83"/>
      <c r="J7341" s="83"/>
      <c r="K7341" s="83"/>
      <c r="L7341" s="83"/>
      <c r="M7341" s="83"/>
      <c r="N7341" s="83"/>
      <c r="O7341" s="83"/>
      <c r="P7341" s="84"/>
      <c r="Q7341" s="217"/>
      <c r="R7341" s="85">
        <f t="shared" ref="R7341" si="19501">IF(COUNTA(Y7340:DP7343)=0,0,MIN(Y7341:DP7341))</f>
        <v>0</v>
      </c>
      <c r="S7341" s="86">
        <f t="shared" ref="S7341" si="19502">IF(COUNTA(Y7340:DP7343)=0,0,HLOOKUP(S7340,Y7340:DP7343,2,FALSE))</f>
        <v>0</v>
      </c>
      <c r="T7341" s="87">
        <f t="shared" ref="T7341" si="19503">IF(COUNTA(Y7340:DP7343)=0,0,AVERAGE(Y7341:DP7341))</f>
        <v>0</v>
      </c>
      <c r="U7341" s="88">
        <f t="shared" ref="U7341" si="19504">IF(COUNTA(Y7340:DP7343)=0,0,_xlfn.MINIFS(Y7341:DP7341,Y7343:DP7343,U7343))</f>
        <v>0</v>
      </c>
      <c r="V7341" s="89">
        <f t="array" ref="V7341">IF(COUNTA(Y7340:DP7343)=0,0,IF(ISERROR(HLOOKUP(V7343,Y7343:DP7343,1,FALSE)),0,INDEX(Y7341:DP7341,MATCH(V7340&amp;V7343,Y7340:DP7340&amp;Y7343:DP7343,0))))</f>
        <v>0</v>
      </c>
      <c r="W7341" s="90">
        <f t="array" ref="W7341">IF(COUNTA(Y7340:DP7343)=0,0,IF(ISERROR(HLOOKUP(W7343,Y7343:DP7343,1,FALSE)),0,AVERAGEIF(Y7343:DP7343,$W7343,Y7341:DP7341)))</f>
        <v>0</v>
      </c>
      <c r="X7341" s="107"/>
    </row>
    <row r="7342" spans="2:24">
      <c r="B7342" s="83"/>
      <c r="C7342" s="84"/>
      <c r="D7342" s="83"/>
      <c r="E7342" s="83"/>
      <c r="F7342" s="83"/>
      <c r="G7342" s="83"/>
      <c r="H7342" s="83"/>
      <c r="I7342" s="83"/>
      <c r="J7342" s="83"/>
      <c r="K7342" s="83"/>
      <c r="L7342" s="83"/>
      <c r="M7342" s="83"/>
      <c r="N7342" s="83"/>
      <c r="O7342" s="83"/>
      <c r="P7342" s="84"/>
      <c r="Q7342" s="217"/>
      <c r="R7342" s="91">
        <f t="shared" ref="R7342" si="19505">IF(COUNTA(Y7340:DP7343)=0,0,HLOOKUP(R7341,Y7341:DP7343,2,FALSE))</f>
        <v>0</v>
      </c>
      <c r="S7342" s="92">
        <f t="shared" ref="S7342" si="19506">IF(COUNTA(Y7340:DP7343)=0,0,HLOOKUP(S7340,Y7340:DP7343,3,FALSE))</f>
        <v>0</v>
      </c>
      <c r="T7342" s="93"/>
      <c r="U7342" s="94">
        <f t="array" ref="U7342">IF(COUNTA(Y7340:DP7343)=0,0,IF(ISERROR(HLOOKUP(U7343,Y7343:DP7343,1,FALSE)),0,INDEX(Y7342:DP7342,MATCH(U7341&amp;U7343,Y7341:DP7341&amp;Y7343:DP7343,0))))</f>
        <v>0</v>
      </c>
      <c r="V7342" s="94">
        <f t="array" ref="V7342">IF(COUNTA(Y7340:DP7343)=0,0,IF(ISERROR(HLOOKUP(V7343,Y7343:DP7343,1,FALSE)),0,INDEX(Y7342:DP7342,MATCH(V7341&amp;V7343,Y7341:DP7341&amp;Y7343:DP7343,0))))</f>
        <v>0</v>
      </c>
      <c r="W7342" s="95"/>
      <c r="X7342" s="108"/>
    </row>
    <row r="7343" spans="2:24" ht="13.9" thickBot="1">
      <c r="B7343" s="96"/>
      <c r="C7343" s="97"/>
      <c r="D7343" s="96"/>
      <c r="E7343" s="96"/>
      <c r="F7343" s="96"/>
      <c r="G7343" s="96"/>
      <c r="H7343" s="96"/>
      <c r="I7343" s="96"/>
      <c r="J7343" s="96"/>
      <c r="K7343" s="96"/>
      <c r="L7343" s="96"/>
      <c r="M7343" s="96"/>
      <c r="N7343" s="96"/>
      <c r="O7343" s="96"/>
      <c r="P7343" s="97"/>
      <c r="Q7343" s="218"/>
      <c r="R7343" s="98" t="str">
        <f t="shared" ref="R7343" si="19507">IF(COUNTA(Y7340:DP7343)=0,"none",HLOOKUP(R7341,Y7341:DP7343,3,FALSE))</f>
        <v>none</v>
      </c>
      <c r="S7343" s="99" t="str">
        <f t="shared" ref="S7343" si="19508">IF(COUNTA(Y7340:DP7343)=0,"none",HLOOKUP(S7340,Y7340:DP7343,4,FALSE))</f>
        <v>none</v>
      </c>
      <c r="T7343" s="100"/>
      <c r="U7343" s="100" t="str">
        <f t="array" ref="U7343">IF(COUNTA(Y7340:DP7343)=0,"none",IF($U$2="WAHR",$W$3,Abfrage!$F$4))</f>
        <v>none</v>
      </c>
      <c r="V7343" s="100" t="str">
        <f t="array" ref="V7343">IF(COUNTA(Y7340:DP7343)=0,"none",IF($U$2="WAHR",$W$3,Abfrage!$F$4))</f>
        <v>none</v>
      </c>
      <c r="W7343" s="100" t="str">
        <f t="array" ref="W7343">IF(COUNTA(Y7340:DP7343)=0,"none",IF($U$2="WAHR",$W$3,Abfrage!$F$4))</f>
        <v>none</v>
      </c>
      <c r="X7343" s="109"/>
    </row>
    <row r="7344" spans="2:24">
      <c r="B7344" s="75" t="s">
        <v>4499</v>
      </c>
      <c r="C7344" s="76">
        <v>1000444247</v>
      </c>
      <c r="D7344" s="75" t="s">
        <v>95</v>
      </c>
      <c r="E7344" s="75" t="s">
        <v>125</v>
      </c>
      <c r="F7344" s="75" t="s">
        <v>97</v>
      </c>
      <c r="G7344" s="75" t="s">
        <v>4500</v>
      </c>
      <c r="H7344" s="75" t="e">
        <v>#N/A</v>
      </c>
      <c r="I7344" s="75" t="s">
        <v>51</v>
      </c>
      <c r="J7344" s="75" t="s">
        <v>4501</v>
      </c>
      <c r="K7344" s="75" t="s">
        <v>306</v>
      </c>
      <c r="L7344" s="75" t="s">
        <v>306</v>
      </c>
      <c r="M7344" s="75" t="s">
        <v>306</v>
      </c>
      <c r="N7344" s="75" t="s">
        <v>352</v>
      </c>
      <c r="O7344" s="75" t="s">
        <v>306</v>
      </c>
      <c r="P7344" s="76" t="s">
        <v>306</v>
      </c>
      <c r="Q7344" s="216"/>
      <c r="R7344" s="77" t="str">
        <f t="shared" ref="R7344" si="19509">IF(COUNTA(Y7344:DP7347)=0,"01.01.1900",INDEX(Y7344:DP7344,MATCH(R7345,Y7345:DP7345,0)))</f>
        <v>01.01.1900</v>
      </c>
      <c r="S7344" s="78" t="str">
        <f t="shared" ref="S7344" si="19510">IF(COUNTA(Y7344:DP7347)=0,"01.01.1900",MAX(Y7344:DP7344))</f>
        <v>01.01.1900</v>
      </c>
      <c r="T7344" s="79"/>
      <c r="U7344" s="80" t="str">
        <f t="array" ref="U7344">IF(COUNTA(Y7344:DP7347)=0,"01.01.1900",IF(ISERROR(HLOOKUP(U7347,Y7347:DP7347,1,FALSE)),"01.01.1900",INDEX(Y7344:DP7344,MATCH(U7345&amp;U7347,Y7345:DP7345&amp;Y7347:DP7347,0))))</f>
        <v>01.01.1900</v>
      </c>
      <c r="V7344" s="81" t="str">
        <f t="shared" ref="V7344" si="19511">IF(COUNTA(Y7344:DP7347)=0,"01.01.1900",_xlfn.MAXIFS(Y7344:DP7344,Y7347:DP7347,V7347))</f>
        <v>01.01.1900</v>
      </c>
      <c r="W7344" s="82"/>
      <c r="X7344" s="106"/>
    </row>
    <row r="7345" spans="2:26">
      <c r="B7345" s="83"/>
      <c r="C7345" s="84"/>
      <c r="D7345" s="83"/>
      <c r="E7345" s="83"/>
      <c r="F7345" s="83"/>
      <c r="G7345" s="83"/>
      <c r="H7345" s="83"/>
      <c r="I7345" s="83"/>
      <c r="J7345" s="83"/>
      <c r="K7345" s="83"/>
      <c r="L7345" s="83"/>
      <c r="M7345" s="83"/>
      <c r="N7345" s="83"/>
      <c r="O7345" s="83"/>
      <c r="P7345" s="84"/>
      <c r="Q7345" s="217"/>
      <c r="R7345" s="85">
        <f t="shared" ref="R7345" si="19512">IF(COUNTA(Y7344:DP7347)=0,0,MIN(Y7345:DP7345))</f>
        <v>0</v>
      </c>
      <c r="S7345" s="86">
        <f t="shared" ref="S7345" si="19513">IF(COUNTA(Y7344:DP7347)=0,0,HLOOKUP(S7344,Y7344:DP7347,2,FALSE))</f>
        <v>0</v>
      </c>
      <c r="T7345" s="87">
        <f t="shared" ref="T7345" si="19514">IF(COUNTA(Y7344:DP7347)=0,0,AVERAGE(Y7345:DP7345))</f>
        <v>0</v>
      </c>
      <c r="U7345" s="88">
        <f t="shared" ref="U7345" si="19515">IF(COUNTA(Y7344:DP7347)=0,0,_xlfn.MINIFS(Y7345:DP7345,Y7347:DP7347,U7347))</f>
        <v>0</v>
      </c>
      <c r="V7345" s="89">
        <f t="array" ref="V7345">IF(COUNTA(Y7344:DP7347)=0,0,IF(ISERROR(HLOOKUP(V7347,Y7347:DP7347,1,FALSE)),0,INDEX(Y7345:DP7345,MATCH(V7344&amp;V7347,Y7344:DP7344&amp;Y7347:DP7347,0))))</f>
        <v>0</v>
      </c>
      <c r="W7345" s="90">
        <f t="array" ref="W7345">IF(COUNTA(Y7344:DP7347)=0,0,IF(ISERROR(HLOOKUP(W7347,Y7347:DP7347,1,FALSE)),0,AVERAGEIF(Y7347:DP7347,$W7347,Y7345:DP7345)))</f>
        <v>0</v>
      </c>
      <c r="X7345" s="107"/>
    </row>
    <row r="7346" spans="2:26">
      <c r="B7346" s="83"/>
      <c r="C7346" s="84"/>
      <c r="D7346" s="83"/>
      <c r="E7346" s="83"/>
      <c r="F7346" s="83"/>
      <c r="G7346" s="83"/>
      <c r="H7346" s="83"/>
      <c r="I7346" s="83"/>
      <c r="J7346" s="83"/>
      <c r="K7346" s="83"/>
      <c r="L7346" s="83"/>
      <c r="M7346" s="83"/>
      <c r="N7346" s="83"/>
      <c r="O7346" s="83"/>
      <c r="P7346" s="84"/>
      <c r="Q7346" s="217"/>
      <c r="R7346" s="91">
        <f t="shared" ref="R7346" si="19516">IF(COUNTA(Y7344:DP7347)=0,0,HLOOKUP(R7345,Y7345:DP7347,2,FALSE))</f>
        <v>0</v>
      </c>
      <c r="S7346" s="92">
        <f t="shared" ref="S7346" si="19517">IF(COUNTA(Y7344:DP7347)=0,0,HLOOKUP(S7344,Y7344:DP7347,3,FALSE))</f>
        <v>0</v>
      </c>
      <c r="T7346" s="93"/>
      <c r="U7346" s="94">
        <f t="array" ref="U7346">IF(COUNTA(Y7344:DP7347)=0,0,IF(ISERROR(HLOOKUP(U7347,Y7347:DP7347,1,FALSE)),0,INDEX(Y7346:DP7346,MATCH(U7345&amp;U7347,Y7345:DP7345&amp;Y7347:DP7347,0))))</f>
        <v>0</v>
      </c>
      <c r="V7346" s="94">
        <f t="array" ref="V7346">IF(COUNTA(Y7344:DP7347)=0,0,IF(ISERROR(HLOOKUP(V7347,Y7347:DP7347,1,FALSE)),0,INDEX(Y7346:DP7346,MATCH(V7345&amp;V7347,Y7345:DP7345&amp;Y7347:DP7347,0))))</f>
        <v>0</v>
      </c>
      <c r="W7346" s="95"/>
      <c r="X7346" s="108"/>
    </row>
    <row r="7347" spans="2:26" ht="13.9" thickBot="1">
      <c r="B7347" s="96"/>
      <c r="C7347" s="97"/>
      <c r="D7347" s="96"/>
      <c r="E7347" s="96"/>
      <c r="F7347" s="96"/>
      <c r="G7347" s="96"/>
      <c r="H7347" s="96"/>
      <c r="I7347" s="96"/>
      <c r="J7347" s="96"/>
      <c r="K7347" s="96"/>
      <c r="L7347" s="96"/>
      <c r="M7347" s="96"/>
      <c r="N7347" s="96"/>
      <c r="O7347" s="96"/>
      <c r="P7347" s="97"/>
      <c r="Q7347" s="218"/>
      <c r="R7347" s="98" t="str">
        <f t="shared" ref="R7347" si="19518">IF(COUNTA(Y7344:DP7347)=0,"none",HLOOKUP(R7345,Y7345:DP7347,3,FALSE))</f>
        <v>none</v>
      </c>
      <c r="S7347" s="99" t="str">
        <f t="shared" ref="S7347" si="19519">IF(COUNTA(Y7344:DP7347)=0,"none",HLOOKUP(S7344,Y7344:DP7347,4,FALSE))</f>
        <v>none</v>
      </c>
      <c r="T7347" s="100"/>
      <c r="U7347" s="100" t="str">
        <f t="array" ref="U7347">IF(COUNTA(Y7344:DP7347)=0,"none",IF($U$2="WAHR",$W$3,Abfrage!$F$4))</f>
        <v>none</v>
      </c>
      <c r="V7347" s="100" t="str">
        <f t="array" ref="V7347">IF(COUNTA(Y7344:DP7347)=0,"none",IF($U$2="WAHR",$W$3,Abfrage!$F$4))</f>
        <v>none</v>
      </c>
      <c r="W7347" s="100" t="str">
        <f t="array" ref="W7347">IF(COUNTA(Y7344:DP7347)=0,"none",IF($U$2="WAHR",$W$3,Abfrage!$F$4))</f>
        <v>none</v>
      </c>
      <c r="X7347" s="109"/>
    </row>
    <row r="7348" spans="2:26">
      <c r="B7348" s="75" t="s">
        <v>4502</v>
      </c>
      <c r="C7348" s="76">
        <v>1000444298</v>
      </c>
      <c r="D7348" s="75" t="s">
        <v>95</v>
      </c>
      <c r="E7348" s="75" t="s">
        <v>306</v>
      </c>
      <c r="F7348" s="75" t="s">
        <v>306</v>
      </c>
      <c r="G7348" s="75" t="s">
        <v>96</v>
      </c>
      <c r="H7348" s="75" t="e">
        <v>#N/A</v>
      </c>
      <c r="I7348" s="75" t="s">
        <v>68</v>
      </c>
      <c r="J7348" s="75" t="s">
        <v>4503</v>
      </c>
      <c r="K7348" s="75" t="s">
        <v>339</v>
      </c>
      <c r="L7348" s="75" t="s">
        <v>339</v>
      </c>
      <c r="M7348" s="75" t="s">
        <v>313</v>
      </c>
      <c r="N7348" s="75" t="s">
        <v>327</v>
      </c>
      <c r="O7348" s="75" t="s">
        <v>306</v>
      </c>
      <c r="P7348" s="76" t="s">
        <v>306</v>
      </c>
      <c r="Q7348" s="216"/>
      <c r="R7348" s="77" t="str">
        <f t="shared" ref="R7348" si="19520">IF(COUNTA(Y7348:DP7351)=0,"01.01.1900",INDEX(Y7348:DP7348,MATCH(R7349,Y7349:DP7349,0)))</f>
        <v>01.01.1900</v>
      </c>
      <c r="S7348" s="78" t="str">
        <f t="shared" ref="S7348" si="19521">IF(COUNTA(Y7348:DP7351)=0,"01.01.1900",MAX(Y7348:DP7348))</f>
        <v>01.01.1900</v>
      </c>
      <c r="T7348" s="79"/>
      <c r="U7348" s="80" t="str">
        <f t="array" ref="U7348">IF(COUNTA(Y7348:DP7351)=0,"01.01.1900",IF(ISERROR(HLOOKUP(U7351,Y7351:DP7351,1,FALSE)),"01.01.1900",INDEX(Y7348:DP7348,MATCH(U7349&amp;U7351,Y7349:DP7349&amp;Y7351:DP7351,0))))</f>
        <v>01.01.1900</v>
      </c>
      <c r="V7348" s="81" t="str">
        <f t="shared" ref="V7348" si="19522">IF(COUNTA(Y7348:DP7351)=0,"01.01.1900",_xlfn.MAXIFS(Y7348:DP7348,Y7351:DP7351,V7351))</f>
        <v>01.01.1900</v>
      </c>
      <c r="W7348" s="82"/>
      <c r="X7348" s="106"/>
    </row>
    <row r="7349" spans="2:26">
      <c r="B7349" s="83"/>
      <c r="C7349" s="84"/>
      <c r="D7349" s="83"/>
      <c r="E7349" s="83"/>
      <c r="F7349" s="83"/>
      <c r="G7349" s="83"/>
      <c r="H7349" s="83"/>
      <c r="I7349" s="83"/>
      <c r="J7349" s="83"/>
      <c r="K7349" s="83"/>
      <c r="L7349" s="83"/>
      <c r="M7349" s="83"/>
      <c r="N7349" s="83"/>
      <c r="O7349" s="83"/>
      <c r="P7349" s="84"/>
      <c r="Q7349" s="217"/>
      <c r="R7349" s="85">
        <f t="shared" ref="R7349" si="19523">IF(COUNTA(Y7348:DP7351)=0,0,MIN(Y7349:DP7349))</f>
        <v>0</v>
      </c>
      <c r="S7349" s="86">
        <f t="shared" ref="S7349" si="19524">IF(COUNTA(Y7348:DP7351)=0,0,HLOOKUP(S7348,Y7348:DP7351,2,FALSE))</f>
        <v>0</v>
      </c>
      <c r="T7349" s="87">
        <f t="shared" ref="T7349" si="19525">IF(COUNTA(Y7348:DP7351)=0,0,AVERAGE(Y7349:DP7349))</f>
        <v>0</v>
      </c>
      <c r="U7349" s="88">
        <f t="shared" ref="U7349" si="19526">IF(COUNTA(Y7348:DP7351)=0,0,_xlfn.MINIFS(Y7349:DP7349,Y7351:DP7351,U7351))</f>
        <v>0</v>
      </c>
      <c r="V7349" s="89">
        <f t="array" ref="V7349">IF(COUNTA(Y7348:DP7351)=0,0,IF(ISERROR(HLOOKUP(V7351,Y7351:DP7351,1,FALSE)),0,INDEX(Y7349:DP7349,MATCH(V7348&amp;V7351,Y7348:DP7348&amp;Y7351:DP7351,0))))</f>
        <v>0</v>
      </c>
      <c r="W7349" s="90">
        <f t="array" ref="W7349">IF(COUNTA(Y7348:DP7351)=0,0,IF(ISERROR(HLOOKUP(W7351,Y7351:DP7351,1,FALSE)),0,AVERAGEIF(Y7351:DP7351,$W7351,Y7349:DP7349)))</f>
        <v>0</v>
      </c>
      <c r="X7349" s="107"/>
    </row>
    <row r="7350" spans="2:26">
      <c r="B7350" s="83"/>
      <c r="C7350" s="84"/>
      <c r="D7350" s="83"/>
      <c r="E7350" s="83"/>
      <c r="F7350" s="83"/>
      <c r="G7350" s="83"/>
      <c r="H7350" s="83"/>
      <c r="I7350" s="83"/>
      <c r="J7350" s="83"/>
      <c r="K7350" s="83"/>
      <c r="L7350" s="83"/>
      <c r="M7350" s="83"/>
      <c r="N7350" s="83"/>
      <c r="O7350" s="83"/>
      <c r="P7350" s="84"/>
      <c r="Q7350" s="217"/>
      <c r="R7350" s="91">
        <f t="shared" ref="R7350" si="19527">IF(COUNTA(Y7348:DP7351)=0,0,HLOOKUP(R7349,Y7349:DP7351,2,FALSE))</f>
        <v>0</v>
      </c>
      <c r="S7350" s="92">
        <f t="shared" ref="S7350" si="19528">IF(COUNTA(Y7348:DP7351)=0,0,HLOOKUP(S7348,Y7348:DP7351,3,FALSE))</f>
        <v>0</v>
      </c>
      <c r="T7350" s="93"/>
      <c r="U7350" s="94">
        <f t="array" ref="U7350">IF(COUNTA(Y7348:DP7351)=0,0,IF(ISERROR(HLOOKUP(U7351,Y7351:DP7351,1,FALSE)),0,INDEX(Y7350:DP7350,MATCH(U7349&amp;U7351,Y7349:DP7349&amp;Y7351:DP7351,0))))</f>
        <v>0</v>
      </c>
      <c r="V7350" s="94">
        <f t="array" ref="V7350">IF(COUNTA(Y7348:DP7351)=0,0,IF(ISERROR(HLOOKUP(V7351,Y7351:DP7351,1,FALSE)),0,INDEX(Y7350:DP7350,MATCH(V7349&amp;V7351,Y7349:DP7349&amp;Y7351:DP7351,0))))</f>
        <v>0</v>
      </c>
      <c r="W7350" s="95"/>
      <c r="X7350" s="108"/>
    </row>
    <row r="7351" spans="2:26" ht="13.9" thickBot="1">
      <c r="B7351" s="96"/>
      <c r="C7351" s="97"/>
      <c r="D7351" s="96"/>
      <c r="E7351" s="96"/>
      <c r="F7351" s="96"/>
      <c r="G7351" s="96"/>
      <c r="H7351" s="96"/>
      <c r="I7351" s="96"/>
      <c r="J7351" s="96"/>
      <c r="K7351" s="96"/>
      <c r="L7351" s="96"/>
      <c r="M7351" s="96"/>
      <c r="N7351" s="96"/>
      <c r="O7351" s="96"/>
      <c r="P7351" s="97"/>
      <c r="Q7351" s="218"/>
      <c r="R7351" s="98" t="str">
        <f t="shared" ref="R7351" si="19529">IF(COUNTA(Y7348:DP7351)=0,"none",HLOOKUP(R7349,Y7349:DP7351,3,FALSE))</f>
        <v>none</v>
      </c>
      <c r="S7351" s="99" t="str">
        <f t="shared" ref="S7351" si="19530">IF(COUNTA(Y7348:DP7351)=0,"none",HLOOKUP(S7348,Y7348:DP7351,4,FALSE))</f>
        <v>none</v>
      </c>
      <c r="T7351" s="100"/>
      <c r="U7351" s="100" t="str">
        <f t="array" ref="U7351">IF(COUNTA(Y7348:DP7351)=0,"none",IF($U$2="WAHR",$W$3,Abfrage!$F$4))</f>
        <v>none</v>
      </c>
      <c r="V7351" s="100" t="str">
        <f t="array" ref="V7351">IF(COUNTA(Y7348:DP7351)=0,"none",IF($U$2="WAHR",$W$3,Abfrage!$F$4))</f>
        <v>none</v>
      </c>
      <c r="W7351" s="100" t="str">
        <f t="array" ref="W7351">IF(COUNTA(Y7348:DP7351)=0,"none",IF($U$2="WAHR",$W$3,Abfrage!$F$4))</f>
        <v>none</v>
      </c>
      <c r="X7351" s="109"/>
    </row>
    <row r="7352" spans="2:26">
      <c r="B7352" s="75" t="s">
        <v>4504</v>
      </c>
      <c r="C7352" s="76">
        <v>1000444373</v>
      </c>
      <c r="D7352" s="75" t="s">
        <v>95</v>
      </c>
      <c r="E7352" s="75" t="s">
        <v>96</v>
      </c>
      <c r="F7352" s="75" t="s">
        <v>97</v>
      </c>
      <c r="G7352" s="75" t="s">
        <v>4505</v>
      </c>
      <c r="H7352" s="75" t="e">
        <v>#N/A</v>
      </c>
      <c r="I7352" s="75" t="s">
        <v>51</v>
      </c>
      <c r="J7352" s="75" t="s">
        <v>4506</v>
      </c>
      <c r="K7352" s="75" t="s">
        <v>306</v>
      </c>
      <c r="L7352" s="75" t="s">
        <v>306</v>
      </c>
      <c r="M7352" s="75" t="s">
        <v>313</v>
      </c>
      <c r="N7352" s="75" t="s">
        <v>352</v>
      </c>
      <c r="O7352" s="75" t="s">
        <v>306</v>
      </c>
      <c r="P7352" s="76" t="s">
        <v>306</v>
      </c>
      <c r="Q7352" s="216"/>
      <c r="R7352" s="77" t="str">
        <f t="shared" ref="R7352" si="19531">IF(COUNTA(Y7352:DP7355)=0,"01.01.1900",INDEX(Y7352:DP7352,MATCH(R7353,Y7353:DP7353,0)))</f>
        <v>01.01.1900</v>
      </c>
      <c r="S7352" s="78" t="str">
        <f t="shared" ref="S7352" si="19532">IF(COUNTA(Y7352:DP7355)=0,"01.01.1900",MAX(Y7352:DP7352))</f>
        <v>01.01.1900</v>
      </c>
      <c r="T7352" s="79"/>
      <c r="U7352" s="80" t="str">
        <f t="array" ref="U7352">IF(COUNTA(Y7352:DP7355)=0,"01.01.1900",IF(ISERROR(HLOOKUP(U7355,Y7355:DP7355,1,FALSE)),"01.01.1900",INDEX(Y7352:DP7352,MATCH(U7353&amp;U7355,Y7353:DP7353&amp;Y7355:DP7355,0))))</f>
        <v>01.01.1900</v>
      </c>
      <c r="V7352" s="81" t="str">
        <f t="shared" ref="V7352" si="19533">IF(COUNTA(Y7352:DP7355)=0,"01.01.1900",_xlfn.MAXIFS(Y7352:DP7352,Y7355:DP7355,V7355))</f>
        <v>01.01.1900</v>
      </c>
      <c r="W7352" s="82"/>
      <c r="X7352" s="106"/>
    </row>
    <row r="7353" spans="2:26">
      <c r="B7353" s="83"/>
      <c r="C7353" s="84"/>
      <c r="D7353" s="83"/>
      <c r="E7353" s="83"/>
      <c r="F7353" s="83"/>
      <c r="G7353" s="83"/>
      <c r="H7353" s="83"/>
      <c r="I7353" s="83"/>
      <c r="J7353" s="83"/>
      <c r="K7353" s="83"/>
      <c r="L7353" s="83"/>
      <c r="M7353" s="83"/>
      <c r="N7353" s="83"/>
      <c r="O7353" s="83"/>
      <c r="P7353" s="84"/>
      <c r="Q7353" s="217"/>
      <c r="R7353" s="85">
        <f t="shared" ref="R7353" si="19534">IF(COUNTA(Y7352:DP7355)=0,0,MIN(Y7353:DP7353))</f>
        <v>0</v>
      </c>
      <c r="S7353" s="86">
        <f t="shared" ref="S7353" si="19535">IF(COUNTA(Y7352:DP7355)=0,0,HLOOKUP(S7352,Y7352:DP7355,2,FALSE))</f>
        <v>0</v>
      </c>
      <c r="T7353" s="87">
        <f t="shared" ref="T7353" si="19536">IF(COUNTA(Y7352:DP7355)=0,0,AVERAGE(Y7353:DP7353))</f>
        <v>0</v>
      </c>
      <c r="U7353" s="88">
        <f t="shared" ref="U7353" si="19537">IF(COUNTA(Y7352:DP7355)=0,0,_xlfn.MINIFS(Y7353:DP7353,Y7355:DP7355,U7355))</f>
        <v>0</v>
      </c>
      <c r="V7353" s="89">
        <f t="array" ref="V7353">IF(COUNTA(Y7352:DP7355)=0,0,IF(ISERROR(HLOOKUP(V7355,Y7355:DP7355,1,FALSE)),0,INDEX(Y7353:DP7353,MATCH(V7352&amp;V7355,Y7352:DP7352&amp;Y7355:DP7355,0))))</f>
        <v>0</v>
      </c>
      <c r="W7353" s="90">
        <f t="array" ref="W7353">IF(COUNTA(Y7352:DP7355)=0,0,IF(ISERROR(HLOOKUP(W7355,Y7355:DP7355,1,FALSE)),0,AVERAGEIF(Y7355:DP7355,$W7355,Y7353:DP7353)))</f>
        <v>0</v>
      </c>
      <c r="X7353" s="107"/>
    </row>
    <row r="7354" spans="2:26">
      <c r="B7354" s="83"/>
      <c r="C7354" s="84"/>
      <c r="D7354" s="83"/>
      <c r="E7354" s="83"/>
      <c r="F7354" s="83"/>
      <c r="G7354" s="83"/>
      <c r="H7354" s="83"/>
      <c r="I7354" s="83"/>
      <c r="J7354" s="83"/>
      <c r="K7354" s="83"/>
      <c r="L7354" s="83"/>
      <c r="M7354" s="83"/>
      <c r="N7354" s="83"/>
      <c r="O7354" s="83"/>
      <c r="P7354" s="84"/>
      <c r="Q7354" s="217"/>
      <c r="R7354" s="91">
        <f t="shared" ref="R7354" si="19538">IF(COUNTA(Y7352:DP7355)=0,0,HLOOKUP(R7353,Y7353:DP7355,2,FALSE))</f>
        <v>0</v>
      </c>
      <c r="S7354" s="92">
        <f t="shared" ref="S7354" si="19539">IF(COUNTA(Y7352:DP7355)=0,0,HLOOKUP(S7352,Y7352:DP7355,3,FALSE))</f>
        <v>0</v>
      </c>
      <c r="T7354" s="93"/>
      <c r="U7354" s="94">
        <f t="array" ref="U7354">IF(COUNTA(Y7352:DP7355)=0,0,IF(ISERROR(HLOOKUP(U7355,Y7355:DP7355,1,FALSE)),0,INDEX(Y7354:DP7354,MATCH(U7353&amp;U7355,Y7353:DP7353&amp;Y7355:DP7355,0))))</f>
        <v>0</v>
      </c>
      <c r="V7354" s="94">
        <f t="array" ref="V7354">IF(COUNTA(Y7352:DP7355)=0,0,IF(ISERROR(HLOOKUP(V7355,Y7355:DP7355,1,FALSE)),0,INDEX(Y7354:DP7354,MATCH(V7353&amp;V7355,Y7353:DP7353&amp;Y7355:DP7355,0))))</f>
        <v>0</v>
      </c>
      <c r="W7354" s="95"/>
      <c r="X7354" s="108"/>
    </row>
    <row r="7355" spans="2:26" ht="13.9" thickBot="1">
      <c r="B7355" s="96"/>
      <c r="C7355" s="97"/>
      <c r="D7355" s="96"/>
      <c r="E7355" s="96"/>
      <c r="F7355" s="96"/>
      <c r="G7355" s="96"/>
      <c r="H7355" s="96"/>
      <c r="I7355" s="96"/>
      <c r="J7355" s="96"/>
      <c r="K7355" s="96"/>
      <c r="L7355" s="96"/>
      <c r="M7355" s="96"/>
      <c r="N7355" s="96"/>
      <c r="O7355" s="96"/>
      <c r="P7355" s="97"/>
      <c r="Q7355" s="218"/>
      <c r="R7355" s="98" t="str">
        <f t="shared" ref="R7355" si="19540">IF(COUNTA(Y7352:DP7355)=0,"none",HLOOKUP(R7353,Y7353:DP7355,3,FALSE))</f>
        <v>none</v>
      </c>
      <c r="S7355" s="99" t="str">
        <f t="shared" ref="S7355" si="19541">IF(COUNTA(Y7352:DP7355)=0,"none",HLOOKUP(S7352,Y7352:DP7355,4,FALSE))</f>
        <v>none</v>
      </c>
      <c r="T7355" s="100"/>
      <c r="U7355" s="100" t="str">
        <f t="array" ref="U7355">IF(COUNTA(Y7352:DP7355)=0,"none",IF($U$2="WAHR",$W$3,Abfrage!$F$4))</f>
        <v>none</v>
      </c>
      <c r="V7355" s="100" t="str">
        <f t="array" ref="V7355">IF(COUNTA(Y7352:DP7355)=0,"none",IF($U$2="WAHR",$W$3,Abfrage!$F$4))</f>
        <v>none</v>
      </c>
      <c r="W7355" s="100" t="str">
        <f t="array" ref="W7355">IF(COUNTA(Y7352:DP7355)=0,"none",IF($U$2="WAHR",$W$3,Abfrage!$F$4))</f>
        <v>none</v>
      </c>
      <c r="X7355" s="109"/>
    </row>
    <row r="7356" spans="2:26">
      <c r="B7356" s="75" t="s">
        <v>4507</v>
      </c>
      <c r="C7356" s="76">
        <v>1000437205</v>
      </c>
      <c r="D7356" s="75" t="s">
        <v>95</v>
      </c>
      <c r="E7356" s="75" t="s">
        <v>96</v>
      </c>
      <c r="F7356" s="75" t="s">
        <v>97</v>
      </c>
      <c r="G7356" s="75" t="s">
        <v>4508</v>
      </c>
      <c r="H7356" s="75" t="s">
        <v>44</v>
      </c>
      <c r="I7356" s="75" t="s">
        <v>164</v>
      </c>
      <c r="J7356" s="75" t="s">
        <v>4509</v>
      </c>
      <c r="K7356" s="75" t="s">
        <v>306</v>
      </c>
      <c r="L7356" s="75" t="s">
        <v>306</v>
      </c>
      <c r="M7356" s="75" t="s">
        <v>313</v>
      </c>
      <c r="N7356" s="75" t="s">
        <v>321</v>
      </c>
      <c r="O7356" s="75" t="s">
        <v>306</v>
      </c>
      <c r="P7356" s="76" t="s">
        <v>306</v>
      </c>
      <c r="Q7356" s="216"/>
      <c r="R7356" s="77">
        <f t="shared" ref="R7356" si="19542">IF(COUNTA(Y7356:DP7359)=0,"01.01.1900",INDEX(Y7356:DP7356,MATCH(R7357,Y7357:DP7357,0)))</f>
        <v>45439</v>
      </c>
      <c r="S7356" s="78">
        <f t="shared" ref="S7356" si="19543">IF(COUNTA(Y7356:DP7359)=0,"01.01.1900",MAX(Y7356:DP7356))</f>
        <v>45439</v>
      </c>
      <c r="T7356" s="79"/>
      <c r="U7356" s="80" t="str">
        <f t="array" ref="U7356">IF(COUNTA(Y7356:DP7359)=0,"01.01.1900",IF(ISERROR(HLOOKUP(U7359,Y7359:DP7359,1,FALSE)),"01.01.1900",INDEX(Y7356:DP7356,MATCH(U7357&amp;U7359,Y7357:DP7357&amp;Y7359:DP7359,0))))</f>
        <v>01.01.1900</v>
      </c>
      <c r="V7356" s="81">
        <f t="shared" ref="V7356" si="19544">IF(COUNTA(Y7356:DP7359)=0,"01.01.1900",_xlfn.MAXIFS(Y7356:DP7356,Y7359:DP7359,V7359))</f>
        <v>0</v>
      </c>
      <c r="W7356" s="82"/>
      <c r="X7356" s="106"/>
      <c r="Y7356" s="141">
        <v>45439</v>
      </c>
    </row>
    <row r="7357" spans="2:26">
      <c r="B7357" s="83"/>
      <c r="C7357" s="84"/>
      <c r="D7357" s="83"/>
      <c r="E7357" s="83"/>
      <c r="F7357" s="83"/>
      <c r="G7357" s="83"/>
      <c r="H7357" s="83"/>
      <c r="I7357" s="83"/>
      <c r="J7357" s="83"/>
      <c r="K7357" s="83"/>
      <c r="L7357" s="83"/>
      <c r="M7357" s="83"/>
      <c r="N7357" s="83"/>
      <c r="O7357" s="83"/>
      <c r="P7357" s="84"/>
      <c r="Q7357" s="217"/>
      <c r="R7357" s="85">
        <f t="shared" ref="R7357" si="19545">IF(COUNTA(Y7356:DP7359)=0,0,MIN(Y7357:DP7357))</f>
        <v>0.49699999999999994</v>
      </c>
      <c r="S7357" s="86">
        <f t="shared" ref="S7357" si="19546">IF(COUNTA(Y7356:DP7359)=0,0,HLOOKUP(S7356,Y7356:DP7359,2,FALSE))</f>
        <v>0.49699999999999994</v>
      </c>
      <c r="T7357" s="87">
        <f t="shared" ref="T7357" si="19547">IF(COUNTA(Y7356:DP7359)=0,0,AVERAGE(Y7357:DP7357))</f>
        <v>0.49699999999999994</v>
      </c>
      <c r="U7357" s="88">
        <f t="shared" ref="U7357" si="19548">IF(COUNTA(Y7356:DP7359)=0,0,_xlfn.MINIFS(Y7357:DP7357,Y7359:DP7359,U7359))</f>
        <v>0</v>
      </c>
      <c r="V7357" s="89">
        <f t="array" ref="V7357">IF(COUNTA(Y7356:DP7359)=0,0,IF(ISERROR(HLOOKUP(V7359,Y7359:DP7359,1,FALSE)),0,INDEX(Y7357:DP7357,MATCH(V7356&amp;V7359,Y7356:DP7356&amp;Y7359:DP7359,0))))</f>
        <v>0</v>
      </c>
      <c r="W7357" s="90">
        <f t="array" ref="W7357">IF(COUNTA(Y7356:DP7359)=0,0,IF(ISERROR(HLOOKUP(W7359,Y7359:DP7359,1,FALSE)),0,AVERAGEIF(Y7359:DP7359,$W7359,Y7357:DP7357)))</f>
        <v>0</v>
      </c>
      <c r="X7357" s="107"/>
      <c r="Y7357" s="142">
        <v>0.49699999999999994</v>
      </c>
    </row>
    <row r="7358" spans="2:26">
      <c r="B7358" s="83"/>
      <c r="C7358" s="84"/>
      <c r="D7358" s="83"/>
      <c r="E7358" s="83"/>
      <c r="F7358" s="83"/>
      <c r="G7358" s="83"/>
      <c r="H7358" s="83"/>
      <c r="I7358" s="83"/>
      <c r="J7358" s="83"/>
      <c r="K7358" s="83"/>
      <c r="L7358" s="83"/>
      <c r="M7358" s="83"/>
      <c r="N7358" s="83"/>
      <c r="O7358" s="83"/>
      <c r="P7358" s="84"/>
      <c r="Q7358" s="217"/>
      <c r="R7358" s="91">
        <f t="shared" ref="R7358" si="19549">IF(COUNTA(Y7356:DP7359)=0,0,HLOOKUP(R7357,Y7357:DP7359,2,FALSE))</f>
        <v>1000</v>
      </c>
      <c r="S7358" s="92">
        <f t="shared" ref="S7358" si="19550">IF(COUNTA(Y7356:DP7359)=0,0,HLOOKUP(S7356,Y7356:DP7359,3,FALSE))</f>
        <v>1000</v>
      </c>
      <c r="T7358" s="93"/>
      <c r="U7358" s="94">
        <f t="array" ref="U7358">IF(COUNTA(Y7356:DP7359)=0,0,IF(ISERROR(HLOOKUP(U7359,Y7359:DP7359,1,FALSE)),0,INDEX(Y7358:DP7358,MATCH(U7357&amp;U7359,Y7357:DP7357&amp;Y7359:DP7359,0))))</f>
        <v>0</v>
      </c>
      <c r="V7358" s="94">
        <f t="array" ref="V7358">IF(COUNTA(Y7356:DP7359)=0,0,IF(ISERROR(HLOOKUP(V7359,Y7359:DP7359,1,FALSE)),0,INDEX(Y7358:DP7358,MATCH(V7357&amp;V7359,Y7357:DP7357&amp;Y7359:DP7359,0))))</f>
        <v>0</v>
      </c>
      <c r="W7358" s="95"/>
      <c r="X7358" s="108"/>
      <c r="Y7358" s="143">
        <v>1000</v>
      </c>
    </row>
    <row r="7359" spans="2:26" ht="13.9" thickBot="1">
      <c r="B7359" s="96"/>
      <c r="C7359" s="97"/>
      <c r="D7359" s="96"/>
      <c r="E7359" s="96"/>
      <c r="F7359" s="96"/>
      <c r="G7359" s="96"/>
      <c r="H7359" s="96"/>
      <c r="I7359" s="96"/>
      <c r="J7359" s="96"/>
      <c r="K7359" s="96"/>
      <c r="L7359" s="96"/>
      <c r="M7359" s="96"/>
      <c r="N7359" s="96"/>
      <c r="O7359" s="96"/>
      <c r="P7359" s="97"/>
      <c r="Q7359" s="218"/>
      <c r="R7359" s="98" t="str">
        <f t="shared" ref="R7359" si="19551">IF(COUNTA(Y7356:DP7359)=0,"none",HLOOKUP(R7357,Y7357:DP7359,3,FALSE))</f>
        <v>www (-30%)</v>
      </c>
      <c r="S7359" s="99" t="str">
        <f t="shared" ref="S7359" si="19552">IF(COUNTA(Y7356:DP7359)=0,"none",HLOOKUP(S7356,Y7356:DP7359,4,FALSE))</f>
        <v>www (-30%)</v>
      </c>
      <c r="T7359" s="100"/>
      <c r="U7359" s="100">
        <f t="array" ref="U7359">IF(COUNTA(Y7356:DP7359)=0,"none",IF($U$2="WAHR",$W$3,Abfrage!$F$4))</f>
        <v>0</v>
      </c>
      <c r="V7359" s="100">
        <f t="array" ref="V7359">IF(COUNTA(Y7356:DP7359)=0,"none",IF($U$2="WAHR",$W$3,Abfrage!$F$4))</f>
        <v>0</v>
      </c>
      <c r="W7359" s="100">
        <f t="array" ref="W7359">IF(COUNTA(Y7356:DP7359)=0,"none",IF($U$2="WAHR",$W$3,Abfrage!$F$4))</f>
        <v>0</v>
      </c>
      <c r="X7359" s="109"/>
      <c r="Y7359" s="144" t="s">
        <v>43</v>
      </c>
    </row>
    <row r="7360" spans="2:26">
      <c r="B7360" s="75" t="s">
        <v>4510</v>
      </c>
      <c r="C7360" s="76">
        <v>1000446166</v>
      </c>
      <c r="D7360" s="75" t="s">
        <v>95</v>
      </c>
      <c r="E7360" s="75" t="s">
        <v>170</v>
      </c>
      <c r="F7360" s="75" t="s">
        <v>455</v>
      </c>
      <c r="G7360" s="75" t="s">
        <v>4511</v>
      </c>
      <c r="H7360" s="75" t="s">
        <v>2929</v>
      </c>
      <c r="I7360" s="75" t="s">
        <v>51</v>
      </c>
      <c r="J7360" s="75" t="s">
        <v>4512</v>
      </c>
      <c r="K7360" s="75" t="s">
        <v>306</v>
      </c>
      <c r="L7360" s="75" t="s">
        <v>306</v>
      </c>
      <c r="M7360" s="75" t="s">
        <v>306</v>
      </c>
      <c r="N7360" s="75" t="s">
        <v>4513</v>
      </c>
      <c r="O7360" s="75" t="s">
        <v>306</v>
      </c>
      <c r="P7360" s="76" t="s">
        <v>306</v>
      </c>
      <c r="Q7360" s="216"/>
      <c r="R7360" s="77">
        <f t="shared" ref="R7360" si="19553">IF(COUNTA(Y7360:DP7363)=0,"01.01.1900",INDEX(Y7360:DP7360,MATCH(R7361,Y7361:DP7361,0)))</f>
        <v>45848</v>
      </c>
      <c r="S7360" s="78">
        <f t="shared" ref="S7360" si="19554">IF(COUNTA(Y7360:DP7363)=0,"01.01.1900",MAX(Y7360:DP7360))</f>
        <v>45848</v>
      </c>
      <c r="T7360" s="79"/>
      <c r="U7360" s="80" t="str">
        <f t="array" ref="U7360">IF(COUNTA(Y7360:DP7363)=0,"01.01.1900",IF(ISERROR(HLOOKUP(U7363,Y7363:DP7363,1,FALSE)),"01.01.1900",INDEX(Y7360:DP7360,MATCH(U7361&amp;U7363,Y7361:DP7361&amp;Y7363:DP7363,0))))</f>
        <v>01.01.1900</v>
      </c>
      <c r="V7360" s="81">
        <f t="shared" ref="V7360" si="19555">IF(COUNTA(Y7360:DP7363)=0,"01.01.1900",_xlfn.MAXIFS(Y7360:DP7360,Y7363:DP7363,V7363))</f>
        <v>0</v>
      </c>
      <c r="W7360" s="82"/>
      <c r="X7360" s="106"/>
      <c r="Y7360" s="141">
        <v>45468</v>
      </c>
      <c r="Z7360" s="141">
        <v>45848</v>
      </c>
    </row>
    <row r="7361" spans="2:26">
      <c r="B7361" s="83"/>
      <c r="C7361" s="84"/>
      <c r="D7361" s="83"/>
      <c r="E7361" s="83"/>
      <c r="F7361" s="83"/>
      <c r="G7361" s="83"/>
      <c r="H7361" s="83"/>
      <c r="I7361" s="83"/>
      <c r="J7361" s="83"/>
      <c r="K7361" s="83"/>
      <c r="L7361" s="83"/>
      <c r="M7361" s="83"/>
      <c r="N7361" s="83"/>
      <c r="O7361" s="83"/>
      <c r="P7361" s="84"/>
      <c r="Q7361" s="217"/>
      <c r="R7361" s="85">
        <f t="shared" ref="R7361" si="19556">IF(COUNTA(Y7360:DP7363)=0,0,MIN(Y7361:DP7361))</f>
        <v>4.83</v>
      </c>
      <c r="S7361" s="86">
        <f t="shared" ref="S7361" si="19557">IF(COUNTA(Y7360:DP7363)=0,0,HLOOKUP(S7360,Y7360:DP7363,2,FALSE))</f>
        <v>4.83</v>
      </c>
      <c r="T7361" s="87">
        <f t="shared" ref="T7361" si="19558">IF(COUNTA(Y7360:DP7363)=0,0,AVERAGE(Y7361:DP7361))</f>
        <v>4.8755000000000006</v>
      </c>
      <c r="U7361" s="88">
        <f t="shared" ref="U7361" si="19559">IF(COUNTA(Y7360:DP7363)=0,0,_xlfn.MINIFS(Y7361:DP7361,Y7363:DP7363,U7363))</f>
        <v>0</v>
      </c>
      <c r="V7361" s="89">
        <f t="array" ref="V7361">IF(COUNTA(Y7360:DP7363)=0,0,IF(ISERROR(HLOOKUP(V7363,Y7363:DP7363,1,FALSE)),0,INDEX(Y7361:DP7361,MATCH(V7360&amp;V7363,Y7360:DP7360&amp;Y7363:DP7363,0))))</f>
        <v>0</v>
      </c>
      <c r="W7361" s="90">
        <f t="array" ref="W7361">IF(COUNTA(Y7360:DP7363)=0,0,IF(ISERROR(HLOOKUP(W7363,Y7363:DP7363,1,FALSE)),0,AVERAGEIF(Y7363:DP7363,$W7363,Y7361:DP7361)))</f>
        <v>0</v>
      </c>
      <c r="X7361" s="107"/>
      <c r="Y7361" s="142">
        <v>4.9210000000000003</v>
      </c>
      <c r="Z7361" s="142">
        <v>4.83</v>
      </c>
    </row>
    <row r="7362" spans="2:26">
      <c r="B7362" s="83"/>
      <c r="C7362" s="84"/>
      <c r="D7362" s="83"/>
      <c r="E7362" s="83"/>
      <c r="F7362" s="83"/>
      <c r="G7362" s="83"/>
      <c r="H7362" s="83"/>
      <c r="I7362" s="83"/>
      <c r="J7362" s="83"/>
      <c r="K7362" s="83"/>
      <c r="L7362" s="83"/>
      <c r="M7362" s="83"/>
      <c r="N7362" s="83"/>
      <c r="O7362" s="83"/>
      <c r="P7362" s="84"/>
      <c r="Q7362" s="217"/>
      <c r="R7362" s="91">
        <f t="shared" ref="R7362" si="19560">IF(COUNTA(Y7360:DP7363)=0,0,HLOOKUP(R7361,Y7361:DP7363,2,FALSE))</f>
        <v>1000</v>
      </c>
      <c r="S7362" s="92">
        <f t="shared" ref="S7362" si="19561">IF(COUNTA(Y7360:DP7363)=0,0,HLOOKUP(S7360,Y7360:DP7363,3,FALSE))</f>
        <v>1000</v>
      </c>
      <c r="T7362" s="93"/>
      <c r="U7362" s="94">
        <f t="array" ref="U7362">IF(COUNTA(Y7360:DP7363)=0,0,IF(ISERROR(HLOOKUP(U7363,Y7363:DP7363,1,FALSE)),0,INDEX(Y7362:DP7362,MATCH(U7361&amp;U7363,Y7361:DP7361&amp;Y7363:DP7363,0))))</f>
        <v>0</v>
      </c>
      <c r="V7362" s="94">
        <f t="array" ref="V7362">IF(COUNTA(Y7360:DP7363)=0,0,IF(ISERROR(HLOOKUP(V7363,Y7363:DP7363,1,FALSE)),0,INDEX(Y7362:DP7362,MATCH(V7361&amp;V7363,Y7361:DP7361&amp;Y7363:DP7363,0))))</f>
        <v>0</v>
      </c>
      <c r="W7362" s="95"/>
      <c r="X7362" s="108"/>
      <c r="Y7362" s="143">
        <v>1000</v>
      </c>
      <c r="Z7362" s="143">
        <v>1000</v>
      </c>
    </row>
    <row r="7363" spans="2:26" ht="13.9" thickBot="1">
      <c r="B7363" s="96"/>
      <c r="C7363" s="97"/>
      <c r="D7363" s="96"/>
      <c r="E7363" s="96"/>
      <c r="F7363" s="96"/>
      <c r="G7363" s="96"/>
      <c r="H7363" s="96"/>
      <c r="I7363" s="96"/>
      <c r="J7363" s="96"/>
      <c r="K7363" s="96"/>
      <c r="L7363" s="96"/>
      <c r="M7363" s="96"/>
      <c r="N7363" s="96"/>
      <c r="O7363" s="96"/>
      <c r="P7363" s="97"/>
      <c r="Q7363" s="218"/>
      <c r="R7363" s="98" t="str">
        <f t="shared" ref="R7363" si="19562">IF(COUNTA(Y7360:DP7363)=0,"none",HLOOKUP(R7361,Y7361:DP7363,3,FALSE))</f>
        <v>www (-30%)</v>
      </c>
      <c r="S7363" s="99" t="str">
        <f t="shared" ref="S7363" si="19563">IF(COUNTA(Y7360:DP7363)=0,"none",HLOOKUP(S7360,Y7360:DP7363,4,FALSE))</f>
        <v>www (-30%)</v>
      </c>
      <c r="T7363" s="100"/>
      <c r="U7363" s="100">
        <f t="array" ref="U7363">IF(COUNTA(Y7360:DP7363)=0,"none",IF($U$2="WAHR",$W$3,Abfrage!$F$4))</f>
        <v>0</v>
      </c>
      <c r="V7363" s="100">
        <f t="array" ref="V7363">IF(COUNTA(Y7360:DP7363)=0,"none",IF($U$2="WAHR",$W$3,Abfrage!$F$4))</f>
        <v>0</v>
      </c>
      <c r="W7363" s="100">
        <f t="array" ref="W7363">IF(COUNTA(Y7360:DP7363)=0,"none",IF($U$2="WAHR",$W$3,Abfrage!$F$4))</f>
        <v>0</v>
      </c>
      <c r="X7363" s="109"/>
      <c r="Y7363" s="144" t="s">
        <v>43</v>
      </c>
      <c r="Z7363" s="144" t="s">
        <v>43</v>
      </c>
    </row>
    <row r="7364" spans="2:26">
      <c r="B7364" s="75" t="s">
        <v>4514</v>
      </c>
      <c r="C7364" s="76">
        <v>1000446160</v>
      </c>
      <c r="D7364" s="75" t="s">
        <v>95</v>
      </c>
      <c r="E7364" s="75" t="s">
        <v>96</v>
      </c>
      <c r="F7364" s="75" t="s">
        <v>97</v>
      </c>
      <c r="G7364" s="75" t="s">
        <v>4515</v>
      </c>
      <c r="H7364" s="75" t="e">
        <v>#N/A</v>
      </c>
      <c r="I7364" s="75" t="s">
        <v>51</v>
      </c>
      <c r="J7364" s="75" t="s">
        <v>4516</v>
      </c>
      <c r="K7364" s="75" t="s">
        <v>306</v>
      </c>
      <c r="L7364" s="75" t="s">
        <v>306</v>
      </c>
      <c r="M7364" s="75" t="s">
        <v>313</v>
      </c>
      <c r="N7364" s="75" t="s">
        <v>352</v>
      </c>
      <c r="O7364" s="75" t="s">
        <v>315</v>
      </c>
      <c r="P7364" s="76" t="s">
        <v>306</v>
      </c>
      <c r="Q7364" s="216"/>
      <c r="R7364" s="77" t="str">
        <f t="shared" ref="R7364" si="19564">IF(COUNTA(Y7364:DP7367)=0,"01.01.1900",INDEX(Y7364:DP7364,MATCH(R7365,Y7365:DP7365,0)))</f>
        <v>01.01.1900</v>
      </c>
      <c r="S7364" s="78" t="str">
        <f t="shared" ref="S7364" si="19565">IF(COUNTA(Y7364:DP7367)=0,"01.01.1900",MAX(Y7364:DP7364))</f>
        <v>01.01.1900</v>
      </c>
      <c r="T7364" s="79"/>
      <c r="U7364" s="80" t="str">
        <f t="array" ref="U7364">IF(COUNTA(Y7364:DP7367)=0,"01.01.1900",IF(ISERROR(HLOOKUP(U7367,Y7367:DP7367,1,FALSE)),"01.01.1900",INDEX(Y7364:DP7364,MATCH(U7365&amp;U7367,Y7365:DP7365&amp;Y7367:DP7367,0))))</f>
        <v>01.01.1900</v>
      </c>
      <c r="V7364" s="81" t="str">
        <f t="shared" ref="V7364" si="19566">IF(COUNTA(Y7364:DP7367)=0,"01.01.1900",_xlfn.MAXIFS(Y7364:DP7364,Y7367:DP7367,V7367))</f>
        <v>01.01.1900</v>
      </c>
      <c r="W7364" s="82"/>
      <c r="X7364" s="106"/>
    </row>
    <row r="7365" spans="2:26">
      <c r="B7365" s="83"/>
      <c r="C7365" s="84"/>
      <c r="D7365" s="83"/>
      <c r="E7365" s="83"/>
      <c r="F7365" s="83"/>
      <c r="G7365" s="83"/>
      <c r="H7365" s="83"/>
      <c r="I7365" s="83"/>
      <c r="J7365" s="83"/>
      <c r="K7365" s="83"/>
      <c r="L7365" s="83"/>
      <c r="M7365" s="83"/>
      <c r="N7365" s="83"/>
      <c r="O7365" s="83"/>
      <c r="P7365" s="84"/>
      <c r="Q7365" s="217"/>
      <c r="R7365" s="85">
        <f t="shared" ref="R7365" si="19567">IF(COUNTA(Y7364:DP7367)=0,0,MIN(Y7365:DP7365))</f>
        <v>0</v>
      </c>
      <c r="S7365" s="86">
        <f t="shared" ref="S7365" si="19568">IF(COUNTA(Y7364:DP7367)=0,0,HLOOKUP(S7364,Y7364:DP7367,2,FALSE))</f>
        <v>0</v>
      </c>
      <c r="T7365" s="87">
        <f t="shared" ref="T7365" si="19569">IF(COUNTA(Y7364:DP7367)=0,0,AVERAGE(Y7365:DP7365))</f>
        <v>0</v>
      </c>
      <c r="U7365" s="88">
        <f t="shared" ref="U7365" si="19570">IF(COUNTA(Y7364:DP7367)=0,0,_xlfn.MINIFS(Y7365:DP7365,Y7367:DP7367,U7367))</f>
        <v>0</v>
      </c>
      <c r="V7365" s="89">
        <f t="array" ref="V7365">IF(COUNTA(Y7364:DP7367)=0,0,IF(ISERROR(HLOOKUP(V7367,Y7367:DP7367,1,FALSE)),0,INDEX(Y7365:DP7365,MATCH(V7364&amp;V7367,Y7364:DP7364&amp;Y7367:DP7367,0))))</f>
        <v>0</v>
      </c>
      <c r="W7365" s="90">
        <f t="array" ref="W7365">IF(COUNTA(Y7364:DP7367)=0,0,IF(ISERROR(HLOOKUP(W7367,Y7367:DP7367,1,FALSE)),0,AVERAGEIF(Y7367:DP7367,$W7367,Y7365:DP7365)))</f>
        <v>0</v>
      </c>
      <c r="X7365" s="107"/>
    </row>
    <row r="7366" spans="2:26">
      <c r="B7366" s="83"/>
      <c r="C7366" s="84"/>
      <c r="D7366" s="83"/>
      <c r="E7366" s="83"/>
      <c r="F7366" s="83"/>
      <c r="G7366" s="83"/>
      <c r="H7366" s="83"/>
      <c r="I7366" s="83"/>
      <c r="J7366" s="83"/>
      <c r="K7366" s="83"/>
      <c r="L7366" s="83"/>
      <c r="M7366" s="83"/>
      <c r="N7366" s="83"/>
      <c r="O7366" s="83"/>
      <c r="P7366" s="84"/>
      <c r="Q7366" s="217"/>
      <c r="R7366" s="91">
        <f t="shared" ref="R7366" si="19571">IF(COUNTA(Y7364:DP7367)=0,0,HLOOKUP(R7365,Y7365:DP7367,2,FALSE))</f>
        <v>0</v>
      </c>
      <c r="S7366" s="92">
        <f t="shared" ref="S7366" si="19572">IF(COUNTA(Y7364:DP7367)=0,0,HLOOKUP(S7364,Y7364:DP7367,3,FALSE))</f>
        <v>0</v>
      </c>
      <c r="T7366" s="93"/>
      <c r="U7366" s="94">
        <f t="array" ref="U7366">IF(COUNTA(Y7364:DP7367)=0,0,IF(ISERROR(HLOOKUP(U7367,Y7367:DP7367,1,FALSE)),0,INDEX(Y7366:DP7366,MATCH(U7365&amp;U7367,Y7365:DP7365&amp;Y7367:DP7367,0))))</f>
        <v>0</v>
      </c>
      <c r="V7366" s="94">
        <f t="array" ref="V7366">IF(COUNTA(Y7364:DP7367)=0,0,IF(ISERROR(HLOOKUP(V7367,Y7367:DP7367,1,FALSE)),0,INDEX(Y7366:DP7366,MATCH(V7365&amp;V7367,Y7365:DP7365&amp;Y7367:DP7367,0))))</f>
        <v>0</v>
      </c>
      <c r="W7366" s="95"/>
      <c r="X7366" s="108"/>
    </row>
    <row r="7367" spans="2:26" ht="13.9" thickBot="1">
      <c r="B7367" s="96"/>
      <c r="C7367" s="97"/>
      <c r="D7367" s="96"/>
      <c r="E7367" s="96"/>
      <c r="F7367" s="96"/>
      <c r="G7367" s="96"/>
      <c r="H7367" s="96"/>
      <c r="I7367" s="96"/>
      <c r="J7367" s="96"/>
      <c r="K7367" s="96"/>
      <c r="L7367" s="96"/>
      <c r="M7367" s="96"/>
      <c r="N7367" s="96"/>
      <c r="O7367" s="96"/>
      <c r="P7367" s="97"/>
      <c r="Q7367" s="218"/>
      <c r="R7367" s="98" t="str">
        <f t="shared" ref="R7367" si="19573">IF(COUNTA(Y7364:DP7367)=0,"none",HLOOKUP(R7365,Y7365:DP7367,3,FALSE))</f>
        <v>none</v>
      </c>
      <c r="S7367" s="99" t="str">
        <f t="shared" ref="S7367" si="19574">IF(COUNTA(Y7364:DP7367)=0,"none",HLOOKUP(S7364,Y7364:DP7367,4,FALSE))</f>
        <v>none</v>
      </c>
      <c r="T7367" s="100"/>
      <c r="U7367" s="100" t="str">
        <f t="array" ref="U7367">IF(COUNTA(Y7364:DP7367)=0,"none",IF($U$2="WAHR",$W$3,Abfrage!$F$4))</f>
        <v>none</v>
      </c>
      <c r="V7367" s="100" t="str">
        <f t="array" ref="V7367">IF(COUNTA(Y7364:DP7367)=0,"none",IF($U$2="WAHR",$W$3,Abfrage!$F$4))</f>
        <v>none</v>
      </c>
      <c r="W7367" s="100" t="str">
        <f t="array" ref="W7367">IF(COUNTA(Y7364:DP7367)=0,"none",IF($U$2="WAHR",$W$3,Abfrage!$F$4))</f>
        <v>none</v>
      </c>
      <c r="X7367" s="109"/>
    </row>
    <row r="7368" spans="2:26">
      <c r="B7368" s="75" t="s">
        <v>4517</v>
      </c>
      <c r="C7368" s="76">
        <v>1000446161</v>
      </c>
      <c r="D7368" s="75" t="s">
        <v>95</v>
      </c>
      <c r="E7368" s="75" t="s">
        <v>96</v>
      </c>
      <c r="F7368" s="75" t="s">
        <v>97</v>
      </c>
      <c r="G7368" s="75" t="s">
        <v>4518</v>
      </c>
      <c r="H7368" s="75" t="e">
        <v>#N/A</v>
      </c>
      <c r="I7368" s="75" t="s">
        <v>51</v>
      </c>
      <c r="J7368" s="75" t="s">
        <v>4519</v>
      </c>
      <c r="K7368" s="75" t="s">
        <v>306</v>
      </c>
      <c r="L7368" s="75" t="s">
        <v>306</v>
      </c>
      <c r="M7368" s="75" t="s">
        <v>313</v>
      </c>
      <c r="N7368" s="75" t="s">
        <v>352</v>
      </c>
      <c r="O7368" s="75" t="s">
        <v>551</v>
      </c>
      <c r="P7368" s="76" t="s">
        <v>306</v>
      </c>
      <c r="Q7368" s="216"/>
      <c r="R7368" s="77" t="str">
        <f t="shared" ref="R7368" si="19575">IF(COUNTA(Y7368:DP7371)=0,"01.01.1900",INDEX(Y7368:DP7368,MATCH(R7369,Y7369:DP7369,0)))</f>
        <v>01.01.1900</v>
      </c>
      <c r="S7368" s="78" t="str">
        <f t="shared" ref="S7368" si="19576">IF(COUNTA(Y7368:DP7371)=0,"01.01.1900",MAX(Y7368:DP7368))</f>
        <v>01.01.1900</v>
      </c>
      <c r="T7368" s="79"/>
      <c r="U7368" s="80" t="str">
        <f t="array" ref="U7368">IF(COUNTA(Y7368:DP7371)=0,"01.01.1900",IF(ISERROR(HLOOKUP(U7371,Y7371:DP7371,1,FALSE)),"01.01.1900",INDEX(Y7368:DP7368,MATCH(U7369&amp;U7371,Y7369:DP7369&amp;Y7371:DP7371,0))))</f>
        <v>01.01.1900</v>
      </c>
      <c r="V7368" s="81" t="str">
        <f t="shared" ref="V7368" si="19577">IF(COUNTA(Y7368:DP7371)=0,"01.01.1900",_xlfn.MAXIFS(Y7368:DP7368,Y7371:DP7371,V7371))</f>
        <v>01.01.1900</v>
      </c>
      <c r="W7368" s="82"/>
      <c r="X7368" s="106"/>
    </row>
    <row r="7369" spans="2:26">
      <c r="B7369" s="83"/>
      <c r="C7369" s="84"/>
      <c r="D7369" s="83"/>
      <c r="E7369" s="83"/>
      <c r="F7369" s="83"/>
      <c r="G7369" s="83"/>
      <c r="H7369" s="83"/>
      <c r="I7369" s="83"/>
      <c r="J7369" s="83"/>
      <c r="K7369" s="83"/>
      <c r="L7369" s="83"/>
      <c r="M7369" s="83"/>
      <c r="N7369" s="83"/>
      <c r="O7369" s="83"/>
      <c r="P7369" s="84"/>
      <c r="Q7369" s="217"/>
      <c r="R7369" s="85">
        <f t="shared" ref="R7369" si="19578">IF(COUNTA(Y7368:DP7371)=0,0,MIN(Y7369:DP7369))</f>
        <v>0</v>
      </c>
      <c r="S7369" s="86">
        <f t="shared" ref="S7369" si="19579">IF(COUNTA(Y7368:DP7371)=0,0,HLOOKUP(S7368,Y7368:DP7371,2,FALSE))</f>
        <v>0</v>
      </c>
      <c r="T7369" s="87">
        <f t="shared" ref="T7369" si="19580">IF(COUNTA(Y7368:DP7371)=0,0,AVERAGE(Y7369:DP7369))</f>
        <v>0</v>
      </c>
      <c r="U7369" s="88">
        <f t="shared" ref="U7369" si="19581">IF(COUNTA(Y7368:DP7371)=0,0,_xlfn.MINIFS(Y7369:DP7369,Y7371:DP7371,U7371))</f>
        <v>0</v>
      </c>
      <c r="V7369" s="89">
        <f t="array" ref="V7369">IF(COUNTA(Y7368:DP7371)=0,0,IF(ISERROR(HLOOKUP(V7371,Y7371:DP7371,1,FALSE)),0,INDEX(Y7369:DP7369,MATCH(V7368&amp;V7371,Y7368:DP7368&amp;Y7371:DP7371,0))))</f>
        <v>0</v>
      </c>
      <c r="W7369" s="90">
        <f t="array" ref="W7369">IF(COUNTA(Y7368:DP7371)=0,0,IF(ISERROR(HLOOKUP(W7371,Y7371:DP7371,1,FALSE)),0,AVERAGEIF(Y7371:DP7371,$W7371,Y7369:DP7369)))</f>
        <v>0</v>
      </c>
      <c r="X7369" s="107"/>
    </row>
    <row r="7370" spans="2:26">
      <c r="B7370" s="83"/>
      <c r="C7370" s="84"/>
      <c r="D7370" s="83"/>
      <c r="E7370" s="83"/>
      <c r="F7370" s="83"/>
      <c r="G7370" s="83"/>
      <c r="H7370" s="83"/>
      <c r="I7370" s="83"/>
      <c r="J7370" s="83"/>
      <c r="K7370" s="83"/>
      <c r="L7370" s="83"/>
      <c r="M7370" s="83"/>
      <c r="N7370" s="83"/>
      <c r="O7370" s="83"/>
      <c r="P7370" s="84"/>
      <c r="Q7370" s="217"/>
      <c r="R7370" s="91">
        <f t="shared" ref="R7370" si="19582">IF(COUNTA(Y7368:DP7371)=0,0,HLOOKUP(R7369,Y7369:DP7371,2,FALSE))</f>
        <v>0</v>
      </c>
      <c r="S7370" s="92">
        <f t="shared" ref="S7370" si="19583">IF(COUNTA(Y7368:DP7371)=0,0,HLOOKUP(S7368,Y7368:DP7371,3,FALSE))</f>
        <v>0</v>
      </c>
      <c r="T7370" s="93"/>
      <c r="U7370" s="94">
        <f t="array" ref="U7370">IF(COUNTA(Y7368:DP7371)=0,0,IF(ISERROR(HLOOKUP(U7371,Y7371:DP7371,1,FALSE)),0,INDEX(Y7370:DP7370,MATCH(U7369&amp;U7371,Y7369:DP7369&amp;Y7371:DP7371,0))))</f>
        <v>0</v>
      </c>
      <c r="V7370" s="94">
        <f t="array" ref="V7370">IF(COUNTA(Y7368:DP7371)=0,0,IF(ISERROR(HLOOKUP(V7371,Y7371:DP7371,1,FALSE)),0,INDEX(Y7370:DP7370,MATCH(V7369&amp;V7371,Y7369:DP7369&amp;Y7371:DP7371,0))))</f>
        <v>0</v>
      </c>
      <c r="W7370" s="95"/>
      <c r="X7370" s="108"/>
    </row>
    <row r="7371" spans="2:26" ht="13.9" thickBot="1">
      <c r="B7371" s="96"/>
      <c r="C7371" s="97"/>
      <c r="D7371" s="96"/>
      <c r="E7371" s="96"/>
      <c r="F7371" s="96"/>
      <c r="G7371" s="96"/>
      <c r="H7371" s="96"/>
      <c r="I7371" s="96"/>
      <c r="J7371" s="96"/>
      <c r="K7371" s="96"/>
      <c r="L7371" s="96"/>
      <c r="M7371" s="96"/>
      <c r="N7371" s="96"/>
      <c r="O7371" s="96"/>
      <c r="P7371" s="97"/>
      <c r="Q7371" s="218"/>
      <c r="R7371" s="98" t="str">
        <f t="shared" ref="R7371" si="19584">IF(COUNTA(Y7368:DP7371)=0,"none",HLOOKUP(R7369,Y7369:DP7371,3,FALSE))</f>
        <v>none</v>
      </c>
      <c r="S7371" s="99" t="str">
        <f t="shared" ref="S7371" si="19585">IF(COUNTA(Y7368:DP7371)=0,"none",HLOOKUP(S7368,Y7368:DP7371,4,FALSE))</f>
        <v>none</v>
      </c>
      <c r="T7371" s="100"/>
      <c r="U7371" s="100" t="str">
        <f t="array" ref="U7371">IF(COUNTA(Y7368:DP7371)=0,"none",IF($U$2="WAHR",$W$3,Abfrage!$F$4))</f>
        <v>none</v>
      </c>
      <c r="V7371" s="100" t="str">
        <f t="array" ref="V7371">IF(COUNTA(Y7368:DP7371)=0,"none",IF($U$2="WAHR",$W$3,Abfrage!$F$4))</f>
        <v>none</v>
      </c>
      <c r="W7371" s="100" t="str">
        <f t="array" ref="W7371">IF(COUNTA(Y7368:DP7371)=0,"none",IF($U$2="WAHR",$W$3,Abfrage!$F$4))</f>
        <v>none</v>
      </c>
      <c r="X7371" s="109"/>
    </row>
    <row r="7372" spans="2:26">
      <c r="B7372" s="75" t="s">
        <v>4520</v>
      </c>
      <c r="C7372" s="76">
        <v>1000446163</v>
      </c>
      <c r="D7372" s="75" t="s">
        <v>95</v>
      </c>
      <c r="E7372" s="75" t="s">
        <v>96</v>
      </c>
      <c r="F7372" s="75" t="s">
        <v>97</v>
      </c>
      <c r="G7372" s="75" t="s">
        <v>306</v>
      </c>
      <c r="H7372" s="75" t="e">
        <v>#N/A</v>
      </c>
      <c r="I7372" s="75" t="s">
        <v>51</v>
      </c>
      <c r="J7372" s="75" t="s">
        <v>4521</v>
      </c>
      <c r="K7372" s="75" t="s">
        <v>306</v>
      </c>
      <c r="L7372" s="75" t="s">
        <v>306</v>
      </c>
      <c r="M7372" s="75" t="s">
        <v>307</v>
      </c>
      <c r="N7372" s="75" t="s">
        <v>393</v>
      </c>
      <c r="O7372" s="75" t="s">
        <v>306</v>
      </c>
      <c r="P7372" s="76" t="s">
        <v>306</v>
      </c>
      <c r="Q7372" s="216"/>
      <c r="R7372" s="77" t="str">
        <f t="shared" ref="R7372" si="19586">IF(COUNTA(Y7372:DP7375)=0,"01.01.1900",INDEX(Y7372:DP7372,MATCH(R7373,Y7373:DP7373,0)))</f>
        <v>01.01.1900</v>
      </c>
      <c r="S7372" s="78" t="str">
        <f t="shared" ref="S7372" si="19587">IF(COUNTA(Y7372:DP7375)=0,"01.01.1900",MAX(Y7372:DP7372))</f>
        <v>01.01.1900</v>
      </c>
      <c r="T7372" s="79"/>
      <c r="U7372" s="80" t="str">
        <f t="array" ref="U7372">IF(COUNTA(Y7372:DP7375)=0,"01.01.1900",IF(ISERROR(HLOOKUP(U7375,Y7375:DP7375,1,FALSE)),"01.01.1900",INDEX(Y7372:DP7372,MATCH(U7373&amp;U7375,Y7373:DP7373&amp;Y7375:DP7375,0))))</f>
        <v>01.01.1900</v>
      </c>
      <c r="V7372" s="81" t="str">
        <f t="shared" ref="V7372" si="19588">IF(COUNTA(Y7372:DP7375)=0,"01.01.1900",_xlfn.MAXIFS(Y7372:DP7372,Y7375:DP7375,V7375))</f>
        <v>01.01.1900</v>
      </c>
      <c r="W7372" s="82"/>
      <c r="X7372" s="106"/>
    </row>
    <row r="7373" spans="2:26">
      <c r="B7373" s="83"/>
      <c r="C7373" s="84"/>
      <c r="D7373" s="83"/>
      <c r="E7373" s="83"/>
      <c r="F7373" s="83"/>
      <c r="G7373" s="83"/>
      <c r="H7373" s="83"/>
      <c r="I7373" s="83"/>
      <c r="J7373" s="83"/>
      <c r="K7373" s="83"/>
      <c r="L7373" s="83"/>
      <c r="M7373" s="83"/>
      <c r="N7373" s="83"/>
      <c r="O7373" s="83"/>
      <c r="P7373" s="84"/>
      <c r="Q7373" s="217"/>
      <c r="R7373" s="85">
        <f t="shared" ref="R7373" si="19589">IF(COUNTA(Y7372:DP7375)=0,0,MIN(Y7373:DP7373))</f>
        <v>0</v>
      </c>
      <c r="S7373" s="86">
        <f t="shared" ref="S7373" si="19590">IF(COUNTA(Y7372:DP7375)=0,0,HLOOKUP(S7372,Y7372:DP7375,2,FALSE))</f>
        <v>0</v>
      </c>
      <c r="T7373" s="87">
        <f t="shared" ref="T7373" si="19591">IF(COUNTA(Y7372:DP7375)=0,0,AVERAGE(Y7373:DP7373))</f>
        <v>0</v>
      </c>
      <c r="U7373" s="88">
        <f t="shared" ref="U7373" si="19592">IF(COUNTA(Y7372:DP7375)=0,0,_xlfn.MINIFS(Y7373:DP7373,Y7375:DP7375,U7375))</f>
        <v>0</v>
      </c>
      <c r="V7373" s="89">
        <f t="array" ref="V7373">IF(COUNTA(Y7372:DP7375)=0,0,IF(ISERROR(HLOOKUP(V7375,Y7375:DP7375,1,FALSE)),0,INDEX(Y7373:DP7373,MATCH(V7372&amp;V7375,Y7372:DP7372&amp;Y7375:DP7375,0))))</f>
        <v>0</v>
      </c>
      <c r="W7373" s="90">
        <f t="array" ref="W7373">IF(COUNTA(Y7372:DP7375)=0,0,IF(ISERROR(HLOOKUP(W7375,Y7375:DP7375,1,FALSE)),0,AVERAGEIF(Y7375:DP7375,$W7375,Y7373:DP7373)))</f>
        <v>0</v>
      </c>
      <c r="X7373" s="107"/>
    </row>
    <row r="7374" spans="2:26">
      <c r="B7374" s="83"/>
      <c r="C7374" s="84"/>
      <c r="D7374" s="83"/>
      <c r="E7374" s="83"/>
      <c r="F7374" s="83"/>
      <c r="G7374" s="83"/>
      <c r="H7374" s="83"/>
      <c r="I7374" s="83"/>
      <c r="J7374" s="83"/>
      <c r="K7374" s="83"/>
      <c r="L7374" s="83"/>
      <c r="M7374" s="83"/>
      <c r="N7374" s="83"/>
      <c r="O7374" s="83"/>
      <c r="P7374" s="84"/>
      <c r="Q7374" s="217"/>
      <c r="R7374" s="91">
        <f t="shared" ref="R7374" si="19593">IF(COUNTA(Y7372:DP7375)=0,0,HLOOKUP(R7373,Y7373:DP7375,2,FALSE))</f>
        <v>0</v>
      </c>
      <c r="S7374" s="92">
        <f t="shared" ref="S7374" si="19594">IF(COUNTA(Y7372:DP7375)=0,0,HLOOKUP(S7372,Y7372:DP7375,3,FALSE))</f>
        <v>0</v>
      </c>
      <c r="T7374" s="93"/>
      <c r="U7374" s="94">
        <f t="array" ref="U7374">IF(COUNTA(Y7372:DP7375)=0,0,IF(ISERROR(HLOOKUP(U7375,Y7375:DP7375,1,FALSE)),0,INDEX(Y7374:DP7374,MATCH(U7373&amp;U7375,Y7373:DP7373&amp;Y7375:DP7375,0))))</f>
        <v>0</v>
      </c>
      <c r="V7374" s="94">
        <f t="array" ref="V7374">IF(COUNTA(Y7372:DP7375)=0,0,IF(ISERROR(HLOOKUP(V7375,Y7375:DP7375,1,FALSE)),0,INDEX(Y7374:DP7374,MATCH(V7373&amp;V7375,Y7373:DP7373&amp;Y7375:DP7375,0))))</f>
        <v>0</v>
      </c>
      <c r="W7374" s="95"/>
      <c r="X7374" s="108"/>
    </row>
    <row r="7375" spans="2:26" ht="13.9" thickBot="1">
      <c r="B7375" s="96"/>
      <c r="C7375" s="97"/>
      <c r="D7375" s="96"/>
      <c r="E7375" s="96"/>
      <c r="F7375" s="96"/>
      <c r="G7375" s="96"/>
      <c r="H7375" s="96"/>
      <c r="I7375" s="96"/>
      <c r="J7375" s="96"/>
      <c r="K7375" s="96"/>
      <c r="L7375" s="96"/>
      <c r="M7375" s="96"/>
      <c r="N7375" s="96"/>
      <c r="O7375" s="96"/>
      <c r="P7375" s="97"/>
      <c r="Q7375" s="218"/>
      <c r="R7375" s="98" t="str">
        <f t="shared" ref="R7375" si="19595">IF(COUNTA(Y7372:DP7375)=0,"none",HLOOKUP(R7373,Y7373:DP7375,3,FALSE))</f>
        <v>none</v>
      </c>
      <c r="S7375" s="99" t="str">
        <f t="shared" ref="S7375" si="19596">IF(COUNTA(Y7372:DP7375)=0,"none",HLOOKUP(S7372,Y7372:DP7375,4,FALSE))</f>
        <v>none</v>
      </c>
      <c r="T7375" s="100"/>
      <c r="U7375" s="100" t="str">
        <f t="array" ref="U7375">IF(COUNTA(Y7372:DP7375)=0,"none",IF($U$2="WAHR",$W$3,Abfrage!$F$4))</f>
        <v>none</v>
      </c>
      <c r="V7375" s="100" t="str">
        <f t="array" ref="V7375">IF(COUNTA(Y7372:DP7375)=0,"none",IF($U$2="WAHR",$W$3,Abfrage!$F$4))</f>
        <v>none</v>
      </c>
      <c r="W7375" s="100" t="str">
        <f t="array" ref="W7375">IF(COUNTA(Y7372:DP7375)=0,"none",IF($U$2="WAHR",$W$3,Abfrage!$F$4))</f>
        <v>none</v>
      </c>
      <c r="X7375" s="109"/>
    </row>
    <row r="7376" spans="2:26">
      <c r="B7376" s="75" t="s">
        <v>4522</v>
      </c>
      <c r="C7376" s="76">
        <v>1000446164</v>
      </c>
      <c r="D7376" s="75" t="s">
        <v>95</v>
      </c>
      <c r="E7376" s="75" t="s">
        <v>90</v>
      </c>
      <c r="F7376" s="75" t="s">
        <v>1966</v>
      </c>
      <c r="G7376" s="75" t="s">
        <v>306</v>
      </c>
      <c r="H7376" s="75" t="e">
        <v>#N/A</v>
      </c>
      <c r="I7376" s="75" t="s">
        <v>51</v>
      </c>
      <c r="J7376" s="75" t="s">
        <v>4523</v>
      </c>
      <c r="K7376" s="75" t="s">
        <v>306</v>
      </c>
      <c r="L7376" s="75" t="s">
        <v>306</v>
      </c>
      <c r="M7376" s="75" t="s">
        <v>307</v>
      </c>
      <c r="N7376" s="75" t="s">
        <v>393</v>
      </c>
      <c r="O7376" s="75" t="s">
        <v>306</v>
      </c>
      <c r="P7376" s="76" t="s">
        <v>306</v>
      </c>
      <c r="Q7376" s="216"/>
      <c r="R7376" s="77" t="str">
        <f t="shared" ref="R7376" si="19597">IF(COUNTA(Y7376:DP7379)=0,"01.01.1900",INDEX(Y7376:DP7376,MATCH(R7377,Y7377:DP7377,0)))</f>
        <v>01.01.1900</v>
      </c>
      <c r="S7376" s="78" t="str">
        <f t="shared" ref="S7376" si="19598">IF(COUNTA(Y7376:DP7379)=0,"01.01.1900",MAX(Y7376:DP7376))</f>
        <v>01.01.1900</v>
      </c>
      <c r="T7376" s="79"/>
      <c r="U7376" s="80" t="str">
        <f t="array" ref="U7376">IF(COUNTA(Y7376:DP7379)=0,"01.01.1900",IF(ISERROR(HLOOKUP(U7379,Y7379:DP7379,1,FALSE)),"01.01.1900",INDEX(Y7376:DP7376,MATCH(U7377&amp;U7379,Y7377:DP7377&amp;Y7379:DP7379,0))))</f>
        <v>01.01.1900</v>
      </c>
      <c r="V7376" s="81" t="str">
        <f t="shared" ref="V7376" si="19599">IF(COUNTA(Y7376:DP7379)=0,"01.01.1900",_xlfn.MAXIFS(Y7376:DP7376,Y7379:DP7379,V7379))</f>
        <v>01.01.1900</v>
      </c>
      <c r="W7376" s="82"/>
      <c r="X7376" s="106"/>
    </row>
    <row r="7377" spans="2:24">
      <c r="B7377" s="83"/>
      <c r="C7377" s="84"/>
      <c r="D7377" s="83"/>
      <c r="E7377" s="83"/>
      <c r="F7377" s="83"/>
      <c r="G7377" s="83"/>
      <c r="H7377" s="83"/>
      <c r="I7377" s="83"/>
      <c r="J7377" s="83"/>
      <c r="K7377" s="83"/>
      <c r="L7377" s="83"/>
      <c r="M7377" s="83"/>
      <c r="N7377" s="83"/>
      <c r="O7377" s="83"/>
      <c r="P7377" s="84"/>
      <c r="Q7377" s="217"/>
      <c r="R7377" s="85">
        <f t="shared" ref="R7377" si="19600">IF(COUNTA(Y7376:DP7379)=0,0,MIN(Y7377:DP7377))</f>
        <v>0</v>
      </c>
      <c r="S7377" s="86">
        <f t="shared" ref="S7377" si="19601">IF(COUNTA(Y7376:DP7379)=0,0,HLOOKUP(S7376,Y7376:DP7379,2,FALSE))</f>
        <v>0</v>
      </c>
      <c r="T7377" s="87">
        <f t="shared" ref="T7377" si="19602">IF(COUNTA(Y7376:DP7379)=0,0,AVERAGE(Y7377:DP7377))</f>
        <v>0</v>
      </c>
      <c r="U7377" s="88">
        <f t="shared" ref="U7377" si="19603">IF(COUNTA(Y7376:DP7379)=0,0,_xlfn.MINIFS(Y7377:DP7377,Y7379:DP7379,U7379))</f>
        <v>0</v>
      </c>
      <c r="V7377" s="89">
        <f t="array" ref="V7377">IF(COUNTA(Y7376:DP7379)=0,0,IF(ISERROR(HLOOKUP(V7379,Y7379:DP7379,1,FALSE)),0,INDEX(Y7377:DP7377,MATCH(V7376&amp;V7379,Y7376:DP7376&amp;Y7379:DP7379,0))))</f>
        <v>0</v>
      </c>
      <c r="W7377" s="90">
        <f t="array" ref="W7377">IF(COUNTA(Y7376:DP7379)=0,0,IF(ISERROR(HLOOKUP(W7379,Y7379:DP7379,1,FALSE)),0,AVERAGEIF(Y7379:DP7379,$W7379,Y7377:DP7377)))</f>
        <v>0</v>
      </c>
      <c r="X7377" s="107"/>
    </row>
    <row r="7378" spans="2:24">
      <c r="B7378" s="83"/>
      <c r="C7378" s="84"/>
      <c r="D7378" s="83"/>
      <c r="E7378" s="83"/>
      <c r="F7378" s="83"/>
      <c r="G7378" s="83"/>
      <c r="H7378" s="83"/>
      <c r="I7378" s="83"/>
      <c r="J7378" s="83"/>
      <c r="K7378" s="83"/>
      <c r="L7378" s="83"/>
      <c r="M7378" s="83"/>
      <c r="N7378" s="83"/>
      <c r="O7378" s="83"/>
      <c r="P7378" s="84"/>
      <c r="Q7378" s="217"/>
      <c r="R7378" s="91">
        <f t="shared" ref="R7378" si="19604">IF(COUNTA(Y7376:DP7379)=0,0,HLOOKUP(R7377,Y7377:DP7379,2,FALSE))</f>
        <v>0</v>
      </c>
      <c r="S7378" s="92">
        <f t="shared" ref="S7378" si="19605">IF(COUNTA(Y7376:DP7379)=0,0,HLOOKUP(S7376,Y7376:DP7379,3,FALSE))</f>
        <v>0</v>
      </c>
      <c r="T7378" s="93"/>
      <c r="U7378" s="94">
        <f t="array" ref="U7378">IF(COUNTA(Y7376:DP7379)=0,0,IF(ISERROR(HLOOKUP(U7379,Y7379:DP7379,1,FALSE)),0,INDEX(Y7378:DP7378,MATCH(U7377&amp;U7379,Y7377:DP7377&amp;Y7379:DP7379,0))))</f>
        <v>0</v>
      </c>
      <c r="V7378" s="94">
        <f t="array" ref="V7378">IF(COUNTA(Y7376:DP7379)=0,0,IF(ISERROR(HLOOKUP(V7379,Y7379:DP7379,1,FALSE)),0,INDEX(Y7378:DP7378,MATCH(V7377&amp;V7379,Y7377:DP7377&amp;Y7379:DP7379,0))))</f>
        <v>0</v>
      </c>
      <c r="W7378" s="95"/>
      <c r="X7378" s="108"/>
    </row>
    <row r="7379" spans="2:24" ht="13.9" thickBot="1">
      <c r="B7379" s="96"/>
      <c r="C7379" s="97"/>
      <c r="D7379" s="96"/>
      <c r="E7379" s="96"/>
      <c r="F7379" s="96"/>
      <c r="G7379" s="96"/>
      <c r="H7379" s="96"/>
      <c r="I7379" s="96"/>
      <c r="J7379" s="96"/>
      <c r="K7379" s="96"/>
      <c r="L7379" s="96"/>
      <c r="M7379" s="96"/>
      <c r="N7379" s="96"/>
      <c r="O7379" s="96"/>
      <c r="P7379" s="97"/>
      <c r="Q7379" s="218"/>
      <c r="R7379" s="98" t="str">
        <f t="shared" ref="R7379" si="19606">IF(COUNTA(Y7376:DP7379)=0,"none",HLOOKUP(R7377,Y7377:DP7379,3,FALSE))</f>
        <v>none</v>
      </c>
      <c r="S7379" s="99" t="str">
        <f t="shared" ref="S7379" si="19607">IF(COUNTA(Y7376:DP7379)=0,"none",HLOOKUP(S7376,Y7376:DP7379,4,FALSE))</f>
        <v>none</v>
      </c>
      <c r="T7379" s="100"/>
      <c r="U7379" s="100" t="str">
        <f t="array" ref="U7379">IF(COUNTA(Y7376:DP7379)=0,"none",IF($U$2="WAHR",$W$3,Abfrage!$F$4))</f>
        <v>none</v>
      </c>
      <c r="V7379" s="100" t="str">
        <f t="array" ref="V7379">IF(COUNTA(Y7376:DP7379)=0,"none",IF($U$2="WAHR",$W$3,Abfrage!$F$4))</f>
        <v>none</v>
      </c>
      <c r="W7379" s="100" t="str">
        <f t="array" ref="W7379">IF(COUNTA(Y7376:DP7379)=0,"none",IF($U$2="WAHR",$W$3,Abfrage!$F$4))</f>
        <v>none</v>
      </c>
      <c r="X7379" s="109"/>
    </row>
    <row r="7380" spans="2:24">
      <c r="B7380" s="75" t="s">
        <v>4524</v>
      </c>
      <c r="C7380" s="76">
        <v>1000446162</v>
      </c>
      <c r="D7380" s="75" t="s">
        <v>95</v>
      </c>
      <c r="E7380" s="75" t="s">
        <v>96</v>
      </c>
      <c r="F7380" s="75" t="s">
        <v>97</v>
      </c>
      <c r="G7380" s="75" t="s">
        <v>4525</v>
      </c>
      <c r="H7380" s="75" t="e">
        <v>#N/A</v>
      </c>
      <c r="I7380" s="75" t="s">
        <v>68</v>
      </c>
      <c r="J7380" s="75" t="s">
        <v>4526</v>
      </c>
      <c r="K7380" s="75" t="s">
        <v>306</v>
      </c>
      <c r="L7380" s="75" t="s">
        <v>306</v>
      </c>
      <c r="M7380" s="75" t="s">
        <v>313</v>
      </c>
      <c r="N7380" s="75" t="s">
        <v>352</v>
      </c>
      <c r="O7380" s="75" t="s">
        <v>306</v>
      </c>
      <c r="P7380" s="76" t="s">
        <v>306</v>
      </c>
      <c r="Q7380" s="216"/>
      <c r="R7380" s="77" t="str">
        <f t="shared" ref="R7380" si="19608">IF(COUNTA(Y7380:DP7383)=0,"01.01.1900",INDEX(Y7380:DP7380,MATCH(R7381,Y7381:DP7381,0)))</f>
        <v>01.01.1900</v>
      </c>
      <c r="S7380" s="78" t="str">
        <f t="shared" ref="S7380" si="19609">IF(COUNTA(Y7380:DP7383)=0,"01.01.1900",MAX(Y7380:DP7380))</f>
        <v>01.01.1900</v>
      </c>
      <c r="T7380" s="79"/>
      <c r="U7380" s="80" t="str">
        <f t="array" ref="U7380">IF(COUNTA(Y7380:DP7383)=0,"01.01.1900",IF(ISERROR(HLOOKUP(U7383,Y7383:DP7383,1,FALSE)),"01.01.1900",INDEX(Y7380:DP7380,MATCH(U7381&amp;U7383,Y7381:DP7381&amp;Y7383:DP7383,0))))</f>
        <v>01.01.1900</v>
      </c>
      <c r="V7380" s="81" t="str">
        <f t="shared" ref="V7380" si="19610">IF(COUNTA(Y7380:DP7383)=0,"01.01.1900",_xlfn.MAXIFS(Y7380:DP7380,Y7383:DP7383,V7383))</f>
        <v>01.01.1900</v>
      </c>
      <c r="W7380" s="82"/>
      <c r="X7380" s="106"/>
    </row>
    <row r="7381" spans="2:24">
      <c r="B7381" s="83"/>
      <c r="C7381" s="84"/>
      <c r="D7381" s="83"/>
      <c r="E7381" s="83"/>
      <c r="F7381" s="83"/>
      <c r="G7381" s="83"/>
      <c r="H7381" s="83"/>
      <c r="I7381" s="83"/>
      <c r="J7381" s="83"/>
      <c r="K7381" s="83"/>
      <c r="L7381" s="83"/>
      <c r="M7381" s="83"/>
      <c r="N7381" s="83"/>
      <c r="O7381" s="83"/>
      <c r="P7381" s="84"/>
      <c r="Q7381" s="217"/>
      <c r="R7381" s="85">
        <f t="shared" ref="R7381" si="19611">IF(COUNTA(Y7380:DP7383)=0,0,MIN(Y7381:DP7381))</f>
        <v>0</v>
      </c>
      <c r="S7381" s="86">
        <f t="shared" ref="S7381" si="19612">IF(COUNTA(Y7380:DP7383)=0,0,HLOOKUP(S7380,Y7380:DP7383,2,FALSE))</f>
        <v>0</v>
      </c>
      <c r="T7381" s="87">
        <f t="shared" ref="T7381" si="19613">IF(COUNTA(Y7380:DP7383)=0,0,AVERAGE(Y7381:DP7381))</f>
        <v>0</v>
      </c>
      <c r="U7381" s="88">
        <f t="shared" ref="U7381" si="19614">IF(COUNTA(Y7380:DP7383)=0,0,_xlfn.MINIFS(Y7381:DP7381,Y7383:DP7383,U7383))</f>
        <v>0</v>
      </c>
      <c r="V7381" s="89">
        <f t="array" ref="V7381">IF(COUNTA(Y7380:DP7383)=0,0,IF(ISERROR(HLOOKUP(V7383,Y7383:DP7383,1,FALSE)),0,INDEX(Y7381:DP7381,MATCH(V7380&amp;V7383,Y7380:DP7380&amp;Y7383:DP7383,0))))</f>
        <v>0</v>
      </c>
      <c r="W7381" s="90">
        <f t="array" ref="W7381">IF(COUNTA(Y7380:DP7383)=0,0,IF(ISERROR(HLOOKUP(W7383,Y7383:DP7383,1,FALSE)),0,AVERAGEIF(Y7383:DP7383,$W7383,Y7381:DP7381)))</f>
        <v>0</v>
      </c>
      <c r="X7381" s="107"/>
    </row>
    <row r="7382" spans="2:24">
      <c r="B7382" s="83"/>
      <c r="C7382" s="84"/>
      <c r="D7382" s="83"/>
      <c r="E7382" s="83"/>
      <c r="F7382" s="83"/>
      <c r="G7382" s="83"/>
      <c r="H7382" s="83"/>
      <c r="I7382" s="83"/>
      <c r="J7382" s="83"/>
      <c r="K7382" s="83"/>
      <c r="L7382" s="83"/>
      <c r="M7382" s="83"/>
      <c r="N7382" s="83"/>
      <c r="O7382" s="83"/>
      <c r="P7382" s="84"/>
      <c r="Q7382" s="217"/>
      <c r="R7382" s="91">
        <f t="shared" ref="R7382" si="19615">IF(COUNTA(Y7380:DP7383)=0,0,HLOOKUP(R7381,Y7381:DP7383,2,FALSE))</f>
        <v>0</v>
      </c>
      <c r="S7382" s="92">
        <f t="shared" ref="S7382" si="19616">IF(COUNTA(Y7380:DP7383)=0,0,HLOOKUP(S7380,Y7380:DP7383,3,FALSE))</f>
        <v>0</v>
      </c>
      <c r="T7382" s="93"/>
      <c r="U7382" s="94">
        <f t="array" ref="U7382">IF(COUNTA(Y7380:DP7383)=0,0,IF(ISERROR(HLOOKUP(U7383,Y7383:DP7383,1,FALSE)),0,INDEX(Y7382:DP7382,MATCH(U7381&amp;U7383,Y7381:DP7381&amp;Y7383:DP7383,0))))</f>
        <v>0</v>
      </c>
      <c r="V7382" s="94">
        <f t="array" ref="V7382">IF(COUNTA(Y7380:DP7383)=0,0,IF(ISERROR(HLOOKUP(V7383,Y7383:DP7383,1,FALSE)),0,INDEX(Y7382:DP7382,MATCH(V7381&amp;V7383,Y7381:DP7381&amp;Y7383:DP7383,0))))</f>
        <v>0</v>
      </c>
      <c r="W7382" s="95"/>
      <c r="X7382" s="108"/>
    </row>
    <row r="7383" spans="2:24" ht="13.9" thickBot="1">
      <c r="B7383" s="96"/>
      <c r="C7383" s="97"/>
      <c r="D7383" s="96"/>
      <c r="E7383" s="96"/>
      <c r="F7383" s="96"/>
      <c r="G7383" s="96"/>
      <c r="H7383" s="96"/>
      <c r="I7383" s="96"/>
      <c r="J7383" s="96"/>
      <c r="K7383" s="96"/>
      <c r="L7383" s="96"/>
      <c r="M7383" s="96"/>
      <c r="N7383" s="96"/>
      <c r="O7383" s="96"/>
      <c r="P7383" s="97"/>
      <c r="Q7383" s="218"/>
      <c r="R7383" s="98" t="str">
        <f t="shared" ref="R7383" si="19617">IF(COUNTA(Y7380:DP7383)=0,"none",HLOOKUP(R7381,Y7381:DP7383,3,FALSE))</f>
        <v>none</v>
      </c>
      <c r="S7383" s="99" t="str">
        <f t="shared" ref="S7383" si="19618">IF(COUNTA(Y7380:DP7383)=0,"none",HLOOKUP(S7380,Y7380:DP7383,4,FALSE))</f>
        <v>none</v>
      </c>
      <c r="T7383" s="100"/>
      <c r="U7383" s="100" t="str">
        <f t="array" ref="U7383">IF(COUNTA(Y7380:DP7383)=0,"none",IF($U$2="WAHR",$W$3,Abfrage!$F$4))</f>
        <v>none</v>
      </c>
      <c r="V7383" s="100" t="str">
        <f t="array" ref="V7383">IF(COUNTA(Y7380:DP7383)=0,"none",IF($U$2="WAHR",$W$3,Abfrage!$F$4))</f>
        <v>none</v>
      </c>
      <c r="W7383" s="100" t="str">
        <f t="array" ref="W7383">IF(COUNTA(Y7380:DP7383)=0,"none",IF($U$2="WAHR",$W$3,Abfrage!$F$4))</f>
        <v>none</v>
      </c>
      <c r="X7383" s="109"/>
    </row>
    <row r="7384" spans="2:24">
      <c r="B7384" s="75" t="s">
        <v>4527</v>
      </c>
      <c r="C7384" s="76">
        <v>1000446167</v>
      </c>
      <c r="D7384" s="75" t="s">
        <v>95</v>
      </c>
      <c r="E7384" s="75" t="s">
        <v>96</v>
      </c>
      <c r="F7384" s="75" t="s">
        <v>103</v>
      </c>
      <c r="G7384" s="75" t="s">
        <v>4528</v>
      </c>
      <c r="H7384" s="75" t="e">
        <v>#N/A</v>
      </c>
      <c r="I7384" s="75" t="s">
        <v>68</v>
      </c>
      <c r="J7384" s="75" t="s">
        <v>4529</v>
      </c>
      <c r="K7384" s="75" t="s">
        <v>306</v>
      </c>
      <c r="L7384" s="75" t="s">
        <v>306</v>
      </c>
      <c r="M7384" s="75" t="s">
        <v>313</v>
      </c>
      <c r="N7384" s="75" t="s">
        <v>327</v>
      </c>
      <c r="O7384" s="75" t="s">
        <v>306</v>
      </c>
      <c r="P7384" s="76" t="s">
        <v>306</v>
      </c>
      <c r="Q7384" s="216"/>
      <c r="R7384" s="77" t="str">
        <f t="shared" ref="R7384" si="19619">IF(COUNTA(Y7384:DP7387)=0,"01.01.1900",INDEX(Y7384:DP7384,MATCH(R7385,Y7385:DP7385,0)))</f>
        <v>01.01.1900</v>
      </c>
      <c r="S7384" s="78" t="str">
        <f t="shared" ref="S7384" si="19620">IF(COUNTA(Y7384:DP7387)=0,"01.01.1900",MAX(Y7384:DP7384))</f>
        <v>01.01.1900</v>
      </c>
      <c r="T7384" s="79"/>
      <c r="U7384" s="80" t="str">
        <f t="array" ref="U7384">IF(COUNTA(Y7384:DP7387)=0,"01.01.1900",IF(ISERROR(HLOOKUP(U7387,Y7387:DP7387,1,FALSE)),"01.01.1900",INDEX(Y7384:DP7384,MATCH(U7385&amp;U7387,Y7385:DP7385&amp;Y7387:DP7387,0))))</f>
        <v>01.01.1900</v>
      </c>
      <c r="V7384" s="81" t="str">
        <f t="shared" ref="V7384" si="19621">IF(COUNTA(Y7384:DP7387)=0,"01.01.1900",_xlfn.MAXIFS(Y7384:DP7384,Y7387:DP7387,V7387))</f>
        <v>01.01.1900</v>
      </c>
      <c r="W7384" s="82"/>
      <c r="X7384" s="106"/>
    </row>
    <row r="7385" spans="2:24">
      <c r="B7385" s="83"/>
      <c r="C7385" s="84"/>
      <c r="D7385" s="83"/>
      <c r="E7385" s="83"/>
      <c r="F7385" s="83"/>
      <c r="G7385" s="83"/>
      <c r="H7385" s="83"/>
      <c r="I7385" s="83"/>
      <c r="J7385" s="83"/>
      <c r="K7385" s="83"/>
      <c r="L7385" s="83"/>
      <c r="M7385" s="83"/>
      <c r="N7385" s="83"/>
      <c r="O7385" s="83"/>
      <c r="P7385" s="84"/>
      <c r="Q7385" s="217"/>
      <c r="R7385" s="85">
        <f t="shared" ref="R7385" si="19622">IF(COUNTA(Y7384:DP7387)=0,0,MIN(Y7385:DP7385))</f>
        <v>0</v>
      </c>
      <c r="S7385" s="86">
        <f t="shared" ref="S7385" si="19623">IF(COUNTA(Y7384:DP7387)=0,0,HLOOKUP(S7384,Y7384:DP7387,2,FALSE))</f>
        <v>0</v>
      </c>
      <c r="T7385" s="87">
        <f t="shared" ref="T7385" si="19624">IF(COUNTA(Y7384:DP7387)=0,0,AVERAGE(Y7385:DP7385))</f>
        <v>0</v>
      </c>
      <c r="U7385" s="88">
        <f t="shared" ref="U7385" si="19625">IF(COUNTA(Y7384:DP7387)=0,0,_xlfn.MINIFS(Y7385:DP7385,Y7387:DP7387,U7387))</f>
        <v>0</v>
      </c>
      <c r="V7385" s="89">
        <f t="array" ref="V7385">IF(COUNTA(Y7384:DP7387)=0,0,IF(ISERROR(HLOOKUP(V7387,Y7387:DP7387,1,FALSE)),0,INDEX(Y7385:DP7385,MATCH(V7384&amp;V7387,Y7384:DP7384&amp;Y7387:DP7387,0))))</f>
        <v>0</v>
      </c>
      <c r="W7385" s="90">
        <f t="array" ref="W7385">IF(COUNTA(Y7384:DP7387)=0,0,IF(ISERROR(HLOOKUP(W7387,Y7387:DP7387,1,FALSE)),0,AVERAGEIF(Y7387:DP7387,$W7387,Y7385:DP7385)))</f>
        <v>0</v>
      </c>
      <c r="X7385" s="107"/>
    </row>
    <row r="7386" spans="2:24">
      <c r="B7386" s="83"/>
      <c r="C7386" s="84"/>
      <c r="D7386" s="83"/>
      <c r="E7386" s="83"/>
      <c r="F7386" s="83"/>
      <c r="G7386" s="83"/>
      <c r="H7386" s="83"/>
      <c r="I7386" s="83"/>
      <c r="J7386" s="83"/>
      <c r="K7386" s="83"/>
      <c r="L7386" s="83"/>
      <c r="M7386" s="83"/>
      <c r="N7386" s="83"/>
      <c r="O7386" s="83"/>
      <c r="P7386" s="84"/>
      <c r="Q7386" s="217"/>
      <c r="R7386" s="91">
        <f t="shared" ref="R7386" si="19626">IF(COUNTA(Y7384:DP7387)=0,0,HLOOKUP(R7385,Y7385:DP7387,2,FALSE))</f>
        <v>0</v>
      </c>
      <c r="S7386" s="92">
        <f t="shared" ref="S7386" si="19627">IF(COUNTA(Y7384:DP7387)=0,0,HLOOKUP(S7384,Y7384:DP7387,3,FALSE))</f>
        <v>0</v>
      </c>
      <c r="T7386" s="93"/>
      <c r="U7386" s="94">
        <f t="array" ref="U7386">IF(COUNTA(Y7384:DP7387)=0,0,IF(ISERROR(HLOOKUP(U7387,Y7387:DP7387,1,FALSE)),0,INDEX(Y7386:DP7386,MATCH(U7385&amp;U7387,Y7385:DP7385&amp;Y7387:DP7387,0))))</f>
        <v>0</v>
      </c>
      <c r="V7386" s="94">
        <f t="array" ref="V7386">IF(COUNTA(Y7384:DP7387)=0,0,IF(ISERROR(HLOOKUP(V7387,Y7387:DP7387,1,FALSE)),0,INDEX(Y7386:DP7386,MATCH(V7385&amp;V7387,Y7385:DP7385&amp;Y7387:DP7387,0))))</f>
        <v>0</v>
      </c>
      <c r="W7386" s="95"/>
      <c r="X7386" s="108"/>
    </row>
    <row r="7387" spans="2:24" ht="13.9" thickBot="1">
      <c r="B7387" s="96"/>
      <c r="C7387" s="97"/>
      <c r="D7387" s="96"/>
      <c r="E7387" s="96"/>
      <c r="F7387" s="96"/>
      <c r="G7387" s="96"/>
      <c r="H7387" s="96"/>
      <c r="I7387" s="96"/>
      <c r="J7387" s="96"/>
      <c r="K7387" s="96"/>
      <c r="L7387" s="96"/>
      <c r="M7387" s="96"/>
      <c r="N7387" s="96"/>
      <c r="O7387" s="96"/>
      <c r="P7387" s="97"/>
      <c r="Q7387" s="218"/>
      <c r="R7387" s="98" t="str">
        <f t="shared" ref="R7387" si="19628">IF(COUNTA(Y7384:DP7387)=0,"none",HLOOKUP(R7385,Y7385:DP7387,3,FALSE))</f>
        <v>none</v>
      </c>
      <c r="S7387" s="99" t="str">
        <f t="shared" ref="S7387" si="19629">IF(COUNTA(Y7384:DP7387)=0,"none",HLOOKUP(S7384,Y7384:DP7387,4,FALSE))</f>
        <v>none</v>
      </c>
      <c r="T7387" s="100"/>
      <c r="U7387" s="100" t="str">
        <f t="array" ref="U7387">IF(COUNTA(Y7384:DP7387)=0,"none",IF($U$2="WAHR",$W$3,Abfrage!$F$4))</f>
        <v>none</v>
      </c>
      <c r="V7387" s="100" t="str">
        <f t="array" ref="V7387">IF(COUNTA(Y7384:DP7387)=0,"none",IF($U$2="WAHR",$W$3,Abfrage!$F$4))</f>
        <v>none</v>
      </c>
      <c r="W7387" s="100" t="str">
        <f t="array" ref="W7387">IF(COUNTA(Y7384:DP7387)=0,"none",IF($U$2="WAHR",$W$3,Abfrage!$F$4))</f>
        <v>none</v>
      </c>
      <c r="X7387" s="109"/>
    </row>
    <row r="7388" spans="2:24">
      <c r="B7388" s="75" t="s">
        <v>4530</v>
      </c>
      <c r="C7388" s="76">
        <v>1000446168</v>
      </c>
      <c r="D7388" s="75" t="s">
        <v>95</v>
      </c>
      <c r="E7388" s="75" t="s">
        <v>148</v>
      </c>
      <c r="F7388" s="75" t="s">
        <v>96</v>
      </c>
      <c r="G7388" s="75" t="s">
        <v>4531</v>
      </c>
      <c r="H7388" s="75" t="e">
        <v>#N/A</v>
      </c>
      <c r="I7388" s="75" t="s">
        <v>68</v>
      </c>
      <c r="J7388" s="75" t="s">
        <v>4532</v>
      </c>
      <c r="K7388" s="75" t="s">
        <v>321</v>
      </c>
      <c r="L7388" s="75" t="s">
        <v>393</v>
      </c>
      <c r="M7388" s="75" t="s">
        <v>313</v>
      </c>
      <c r="N7388" s="75" t="s">
        <v>327</v>
      </c>
      <c r="O7388" s="75" t="s">
        <v>306</v>
      </c>
      <c r="P7388" s="76" t="s">
        <v>306</v>
      </c>
      <c r="Q7388" s="216"/>
      <c r="R7388" s="77" t="str">
        <f t="shared" ref="R7388" si="19630">IF(COUNTA(Y7388:DP7391)=0,"01.01.1900",INDEX(Y7388:DP7388,MATCH(R7389,Y7389:DP7389,0)))</f>
        <v>01.01.1900</v>
      </c>
      <c r="S7388" s="78" t="str">
        <f t="shared" ref="S7388" si="19631">IF(COUNTA(Y7388:DP7391)=0,"01.01.1900",MAX(Y7388:DP7388))</f>
        <v>01.01.1900</v>
      </c>
      <c r="T7388" s="79"/>
      <c r="U7388" s="80" t="str">
        <f t="array" ref="U7388">IF(COUNTA(Y7388:DP7391)=0,"01.01.1900",IF(ISERROR(HLOOKUP(U7391,Y7391:DP7391,1,FALSE)),"01.01.1900",INDEX(Y7388:DP7388,MATCH(U7389&amp;U7391,Y7389:DP7389&amp;Y7391:DP7391,0))))</f>
        <v>01.01.1900</v>
      </c>
      <c r="V7388" s="81" t="str">
        <f t="shared" ref="V7388" si="19632">IF(COUNTA(Y7388:DP7391)=0,"01.01.1900",_xlfn.MAXIFS(Y7388:DP7388,Y7391:DP7391,V7391))</f>
        <v>01.01.1900</v>
      </c>
      <c r="W7388" s="82"/>
      <c r="X7388" s="106"/>
    </row>
    <row r="7389" spans="2:24">
      <c r="B7389" s="83"/>
      <c r="C7389" s="84"/>
      <c r="D7389" s="83"/>
      <c r="E7389" s="83"/>
      <c r="F7389" s="83"/>
      <c r="G7389" s="83"/>
      <c r="H7389" s="83"/>
      <c r="I7389" s="83"/>
      <c r="J7389" s="83"/>
      <c r="K7389" s="83"/>
      <c r="L7389" s="83"/>
      <c r="M7389" s="83"/>
      <c r="N7389" s="83"/>
      <c r="O7389" s="83"/>
      <c r="P7389" s="84"/>
      <c r="Q7389" s="217"/>
      <c r="R7389" s="85">
        <f t="shared" ref="R7389" si="19633">IF(COUNTA(Y7388:DP7391)=0,0,MIN(Y7389:DP7389))</f>
        <v>0</v>
      </c>
      <c r="S7389" s="86">
        <f t="shared" ref="S7389" si="19634">IF(COUNTA(Y7388:DP7391)=0,0,HLOOKUP(S7388,Y7388:DP7391,2,FALSE))</f>
        <v>0</v>
      </c>
      <c r="T7389" s="87">
        <f t="shared" ref="T7389" si="19635">IF(COUNTA(Y7388:DP7391)=0,0,AVERAGE(Y7389:DP7389))</f>
        <v>0</v>
      </c>
      <c r="U7389" s="88">
        <f t="shared" ref="U7389" si="19636">IF(COUNTA(Y7388:DP7391)=0,0,_xlfn.MINIFS(Y7389:DP7389,Y7391:DP7391,U7391))</f>
        <v>0</v>
      </c>
      <c r="V7389" s="89">
        <f t="array" ref="V7389">IF(COUNTA(Y7388:DP7391)=0,0,IF(ISERROR(HLOOKUP(V7391,Y7391:DP7391,1,FALSE)),0,INDEX(Y7389:DP7389,MATCH(V7388&amp;V7391,Y7388:DP7388&amp;Y7391:DP7391,0))))</f>
        <v>0</v>
      </c>
      <c r="W7389" s="90">
        <f t="array" ref="W7389">IF(COUNTA(Y7388:DP7391)=0,0,IF(ISERROR(HLOOKUP(W7391,Y7391:DP7391,1,FALSE)),0,AVERAGEIF(Y7391:DP7391,$W7391,Y7389:DP7389)))</f>
        <v>0</v>
      </c>
      <c r="X7389" s="107"/>
    </row>
    <row r="7390" spans="2:24">
      <c r="B7390" s="83"/>
      <c r="C7390" s="84"/>
      <c r="D7390" s="83"/>
      <c r="E7390" s="83"/>
      <c r="F7390" s="83"/>
      <c r="G7390" s="83"/>
      <c r="H7390" s="83"/>
      <c r="I7390" s="83"/>
      <c r="J7390" s="83"/>
      <c r="K7390" s="83"/>
      <c r="L7390" s="83"/>
      <c r="M7390" s="83"/>
      <c r="N7390" s="83"/>
      <c r="O7390" s="83"/>
      <c r="P7390" s="84"/>
      <c r="Q7390" s="217"/>
      <c r="R7390" s="91">
        <f t="shared" ref="R7390" si="19637">IF(COUNTA(Y7388:DP7391)=0,0,HLOOKUP(R7389,Y7389:DP7391,2,FALSE))</f>
        <v>0</v>
      </c>
      <c r="S7390" s="92">
        <f t="shared" ref="S7390" si="19638">IF(COUNTA(Y7388:DP7391)=0,0,HLOOKUP(S7388,Y7388:DP7391,3,FALSE))</f>
        <v>0</v>
      </c>
      <c r="T7390" s="93"/>
      <c r="U7390" s="94">
        <f t="array" ref="U7390">IF(COUNTA(Y7388:DP7391)=0,0,IF(ISERROR(HLOOKUP(U7391,Y7391:DP7391,1,FALSE)),0,INDEX(Y7390:DP7390,MATCH(U7389&amp;U7391,Y7389:DP7389&amp;Y7391:DP7391,0))))</f>
        <v>0</v>
      </c>
      <c r="V7390" s="94">
        <f t="array" ref="V7390">IF(COUNTA(Y7388:DP7391)=0,0,IF(ISERROR(HLOOKUP(V7391,Y7391:DP7391,1,FALSE)),0,INDEX(Y7390:DP7390,MATCH(V7389&amp;V7391,Y7389:DP7389&amp;Y7391:DP7391,0))))</f>
        <v>0</v>
      </c>
      <c r="W7390" s="95"/>
      <c r="X7390" s="108"/>
    </row>
    <row r="7391" spans="2:24" ht="13.9" thickBot="1">
      <c r="B7391" s="96"/>
      <c r="C7391" s="97"/>
      <c r="D7391" s="96"/>
      <c r="E7391" s="96"/>
      <c r="F7391" s="96"/>
      <c r="G7391" s="96"/>
      <c r="H7391" s="96"/>
      <c r="I7391" s="96"/>
      <c r="J7391" s="96"/>
      <c r="K7391" s="96"/>
      <c r="L7391" s="96"/>
      <c r="M7391" s="96"/>
      <c r="N7391" s="96"/>
      <c r="O7391" s="96"/>
      <c r="P7391" s="97"/>
      <c r="Q7391" s="218"/>
      <c r="R7391" s="98" t="str">
        <f t="shared" ref="R7391" si="19639">IF(COUNTA(Y7388:DP7391)=0,"none",HLOOKUP(R7389,Y7389:DP7391,3,FALSE))</f>
        <v>none</v>
      </c>
      <c r="S7391" s="99" t="str">
        <f t="shared" ref="S7391" si="19640">IF(COUNTA(Y7388:DP7391)=0,"none",HLOOKUP(S7388,Y7388:DP7391,4,FALSE))</f>
        <v>none</v>
      </c>
      <c r="T7391" s="100"/>
      <c r="U7391" s="100" t="str">
        <f t="array" ref="U7391">IF(COUNTA(Y7388:DP7391)=0,"none",IF($U$2="WAHR",$W$3,Abfrage!$F$4))</f>
        <v>none</v>
      </c>
      <c r="V7391" s="100" t="str">
        <f t="array" ref="V7391">IF(COUNTA(Y7388:DP7391)=0,"none",IF($U$2="WAHR",$W$3,Abfrage!$F$4))</f>
        <v>none</v>
      </c>
      <c r="W7391" s="100" t="str">
        <f t="array" ref="W7391">IF(COUNTA(Y7388:DP7391)=0,"none",IF($U$2="WAHR",$W$3,Abfrage!$F$4))</f>
        <v>none</v>
      </c>
      <c r="X7391" s="109"/>
    </row>
    <row r="7392" spans="2:24">
      <c r="B7392" s="75" t="s">
        <v>4533</v>
      </c>
      <c r="C7392" s="76">
        <v>1000446169</v>
      </c>
      <c r="D7392" s="75" t="s">
        <v>95</v>
      </c>
      <c r="E7392" s="75" t="s">
        <v>90</v>
      </c>
      <c r="F7392" s="75" t="s">
        <v>685</v>
      </c>
      <c r="G7392" s="75" t="s">
        <v>4534</v>
      </c>
      <c r="H7392" s="75" t="e">
        <v>#N/A</v>
      </c>
      <c r="I7392" s="75" t="s">
        <v>68</v>
      </c>
      <c r="J7392" s="75" t="s">
        <v>4535</v>
      </c>
      <c r="K7392" s="75" t="s">
        <v>306</v>
      </c>
      <c r="L7392" s="75" t="s">
        <v>306</v>
      </c>
      <c r="M7392" s="75" t="s">
        <v>307</v>
      </c>
      <c r="N7392" s="75" t="s">
        <v>327</v>
      </c>
      <c r="O7392" s="75" t="s">
        <v>306</v>
      </c>
      <c r="P7392" s="76" t="s">
        <v>306</v>
      </c>
      <c r="Q7392" s="216"/>
      <c r="R7392" s="77" t="str">
        <f t="shared" ref="R7392" si="19641">IF(COUNTA(Y7392:DP7395)=0,"01.01.1900",INDEX(Y7392:DP7392,MATCH(R7393,Y7393:DP7393,0)))</f>
        <v>01.01.1900</v>
      </c>
      <c r="S7392" s="78" t="str">
        <f t="shared" ref="S7392" si="19642">IF(COUNTA(Y7392:DP7395)=0,"01.01.1900",MAX(Y7392:DP7392))</f>
        <v>01.01.1900</v>
      </c>
      <c r="T7392" s="79"/>
      <c r="U7392" s="80" t="str">
        <f t="array" ref="U7392">IF(COUNTA(Y7392:DP7395)=0,"01.01.1900",IF(ISERROR(HLOOKUP(U7395,Y7395:DP7395,1,FALSE)),"01.01.1900",INDEX(Y7392:DP7392,MATCH(U7393&amp;U7395,Y7393:DP7393&amp;Y7395:DP7395,0))))</f>
        <v>01.01.1900</v>
      </c>
      <c r="V7392" s="81" t="str">
        <f t="shared" ref="V7392" si="19643">IF(COUNTA(Y7392:DP7395)=0,"01.01.1900",_xlfn.MAXIFS(Y7392:DP7392,Y7395:DP7395,V7395))</f>
        <v>01.01.1900</v>
      </c>
      <c r="W7392" s="82"/>
      <c r="X7392" s="106"/>
    </row>
    <row r="7393" spans="2:26">
      <c r="B7393" s="83"/>
      <c r="C7393" s="84"/>
      <c r="D7393" s="83"/>
      <c r="E7393" s="83"/>
      <c r="F7393" s="83"/>
      <c r="G7393" s="83"/>
      <c r="H7393" s="83"/>
      <c r="I7393" s="83"/>
      <c r="J7393" s="83"/>
      <c r="K7393" s="83"/>
      <c r="L7393" s="83"/>
      <c r="M7393" s="83"/>
      <c r="N7393" s="83"/>
      <c r="O7393" s="83"/>
      <c r="P7393" s="84"/>
      <c r="Q7393" s="217"/>
      <c r="R7393" s="85">
        <f t="shared" ref="R7393" si="19644">IF(COUNTA(Y7392:DP7395)=0,0,MIN(Y7393:DP7393))</f>
        <v>0</v>
      </c>
      <c r="S7393" s="86">
        <f t="shared" ref="S7393" si="19645">IF(COUNTA(Y7392:DP7395)=0,0,HLOOKUP(S7392,Y7392:DP7395,2,FALSE))</f>
        <v>0</v>
      </c>
      <c r="T7393" s="87">
        <f t="shared" ref="T7393" si="19646">IF(COUNTA(Y7392:DP7395)=0,0,AVERAGE(Y7393:DP7393))</f>
        <v>0</v>
      </c>
      <c r="U7393" s="88">
        <f t="shared" ref="U7393" si="19647">IF(COUNTA(Y7392:DP7395)=0,0,_xlfn.MINIFS(Y7393:DP7393,Y7395:DP7395,U7395))</f>
        <v>0</v>
      </c>
      <c r="V7393" s="89">
        <f t="array" ref="V7393">IF(COUNTA(Y7392:DP7395)=0,0,IF(ISERROR(HLOOKUP(V7395,Y7395:DP7395,1,FALSE)),0,INDEX(Y7393:DP7393,MATCH(V7392&amp;V7395,Y7392:DP7392&amp;Y7395:DP7395,0))))</f>
        <v>0</v>
      </c>
      <c r="W7393" s="90">
        <f t="array" ref="W7393">IF(COUNTA(Y7392:DP7395)=0,0,IF(ISERROR(HLOOKUP(W7395,Y7395:DP7395,1,FALSE)),0,AVERAGEIF(Y7395:DP7395,$W7395,Y7393:DP7393)))</f>
        <v>0</v>
      </c>
      <c r="X7393" s="107"/>
    </row>
    <row r="7394" spans="2:26">
      <c r="B7394" s="83"/>
      <c r="C7394" s="84"/>
      <c r="D7394" s="83"/>
      <c r="E7394" s="83"/>
      <c r="F7394" s="83"/>
      <c r="G7394" s="83"/>
      <c r="H7394" s="83"/>
      <c r="I7394" s="83"/>
      <c r="J7394" s="83"/>
      <c r="K7394" s="83"/>
      <c r="L7394" s="83"/>
      <c r="M7394" s="83"/>
      <c r="N7394" s="83"/>
      <c r="O7394" s="83"/>
      <c r="P7394" s="84"/>
      <c r="Q7394" s="217"/>
      <c r="R7394" s="91">
        <f t="shared" ref="R7394" si="19648">IF(COUNTA(Y7392:DP7395)=0,0,HLOOKUP(R7393,Y7393:DP7395,2,FALSE))</f>
        <v>0</v>
      </c>
      <c r="S7394" s="92">
        <f t="shared" ref="S7394" si="19649">IF(COUNTA(Y7392:DP7395)=0,0,HLOOKUP(S7392,Y7392:DP7395,3,FALSE))</f>
        <v>0</v>
      </c>
      <c r="T7394" s="93"/>
      <c r="U7394" s="94">
        <f t="array" ref="U7394">IF(COUNTA(Y7392:DP7395)=0,0,IF(ISERROR(HLOOKUP(U7395,Y7395:DP7395,1,FALSE)),0,INDEX(Y7394:DP7394,MATCH(U7393&amp;U7395,Y7393:DP7393&amp;Y7395:DP7395,0))))</f>
        <v>0</v>
      </c>
      <c r="V7394" s="94">
        <f t="array" ref="V7394">IF(COUNTA(Y7392:DP7395)=0,0,IF(ISERROR(HLOOKUP(V7395,Y7395:DP7395,1,FALSE)),0,INDEX(Y7394:DP7394,MATCH(V7393&amp;V7395,Y7393:DP7393&amp;Y7395:DP7395,0))))</f>
        <v>0</v>
      </c>
      <c r="W7394" s="95"/>
      <c r="X7394" s="108"/>
    </row>
    <row r="7395" spans="2:26" ht="13.9" thickBot="1">
      <c r="B7395" s="96"/>
      <c r="C7395" s="97"/>
      <c r="D7395" s="96"/>
      <c r="E7395" s="96"/>
      <c r="F7395" s="96"/>
      <c r="G7395" s="96"/>
      <c r="H7395" s="96"/>
      <c r="I7395" s="96"/>
      <c r="J7395" s="96"/>
      <c r="K7395" s="96"/>
      <c r="L7395" s="96"/>
      <c r="M7395" s="96"/>
      <c r="N7395" s="96"/>
      <c r="O7395" s="96"/>
      <c r="P7395" s="97"/>
      <c r="Q7395" s="218"/>
      <c r="R7395" s="98" t="str">
        <f t="shared" ref="R7395" si="19650">IF(COUNTA(Y7392:DP7395)=0,"none",HLOOKUP(R7393,Y7393:DP7395,3,FALSE))</f>
        <v>none</v>
      </c>
      <c r="S7395" s="99" t="str">
        <f t="shared" ref="S7395" si="19651">IF(COUNTA(Y7392:DP7395)=0,"none",HLOOKUP(S7392,Y7392:DP7395,4,FALSE))</f>
        <v>none</v>
      </c>
      <c r="T7395" s="100"/>
      <c r="U7395" s="100" t="str">
        <f t="array" ref="U7395">IF(COUNTA(Y7392:DP7395)=0,"none",IF($U$2="WAHR",$W$3,Abfrage!$F$4))</f>
        <v>none</v>
      </c>
      <c r="V7395" s="100" t="str">
        <f t="array" ref="V7395">IF(COUNTA(Y7392:DP7395)=0,"none",IF($U$2="WAHR",$W$3,Abfrage!$F$4))</f>
        <v>none</v>
      </c>
      <c r="W7395" s="100" t="str">
        <f t="array" ref="W7395">IF(COUNTA(Y7392:DP7395)=0,"none",IF($U$2="WAHR",$W$3,Abfrage!$F$4))</f>
        <v>none</v>
      </c>
      <c r="X7395" s="109"/>
    </row>
    <row r="7396" spans="2:26">
      <c r="B7396" s="75" t="s">
        <v>4536</v>
      </c>
      <c r="C7396" s="76">
        <v>1000443428</v>
      </c>
      <c r="D7396" s="75" t="s">
        <v>95</v>
      </c>
      <c r="E7396" s="75" t="s">
        <v>148</v>
      </c>
      <c r="F7396" s="75" t="s">
        <v>96</v>
      </c>
      <c r="G7396" s="75" t="s">
        <v>4537</v>
      </c>
      <c r="H7396" s="75" t="s">
        <v>50</v>
      </c>
      <c r="I7396" s="75" t="s">
        <v>51</v>
      </c>
      <c r="J7396" s="75" t="s">
        <v>4538</v>
      </c>
      <c r="K7396" s="75" t="s">
        <v>326</v>
      </c>
      <c r="L7396" s="75" t="s">
        <v>915</v>
      </c>
      <c r="M7396" s="75" t="s">
        <v>313</v>
      </c>
      <c r="N7396" s="75" t="s">
        <v>327</v>
      </c>
      <c r="O7396" s="75" t="s">
        <v>306</v>
      </c>
      <c r="P7396" s="76" t="s">
        <v>306</v>
      </c>
      <c r="Q7396" s="216"/>
      <c r="R7396" s="77">
        <f t="shared" ref="R7396" si="19652">IF(COUNTA(Y7396:DP7399)=0,"01.01.1900",INDEX(Y7396:DP7396,MATCH(R7397,Y7397:DP7397,0)))</f>
        <v>45468</v>
      </c>
      <c r="S7396" s="78">
        <f t="shared" ref="S7396" si="19653">IF(COUNTA(Y7396:DP7399)=0,"01.01.1900",MAX(Y7396:DP7396))</f>
        <v>45468</v>
      </c>
      <c r="T7396" s="79"/>
      <c r="U7396" s="80" t="str">
        <f t="array" ref="U7396">IF(COUNTA(Y7396:DP7399)=0,"01.01.1900",IF(ISERROR(HLOOKUP(U7399,Y7399:DP7399,1,FALSE)),"01.01.1900",INDEX(Y7396:DP7396,MATCH(U7397&amp;U7399,Y7397:DP7397&amp;Y7399:DP7399,0))))</f>
        <v>01.01.1900</v>
      </c>
      <c r="V7396" s="81">
        <f t="shared" ref="V7396" si="19654">IF(COUNTA(Y7396:DP7399)=0,"01.01.1900",_xlfn.MAXIFS(Y7396:DP7396,Y7399:DP7399,V7399))</f>
        <v>0</v>
      </c>
      <c r="W7396" s="82"/>
      <c r="X7396" s="106"/>
      <c r="Y7396" s="141">
        <v>45468</v>
      </c>
      <c r="Z7396" s="141">
        <v>45468</v>
      </c>
    </row>
    <row r="7397" spans="2:26">
      <c r="B7397" s="83"/>
      <c r="C7397" s="84"/>
      <c r="D7397" s="83"/>
      <c r="E7397" s="83"/>
      <c r="F7397" s="83"/>
      <c r="G7397" s="83"/>
      <c r="H7397" s="83"/>
      <c r="I7397" s="83"/>
      <c r="J7397" s="83"/>
      <c r="K7397" s="83"/>
      <c r="L7397" s="83"/>
      <c r="M7397" s="83"/>
      <c r="N7397" s="83"/>
      <c r="O7397" s="83"/>
      <c r="P7397" s="84"/>
      <c r="Q7397" s="217"/>
      <c r="R7397" s="85">
        <f t="shared" ref="R7397" si="19655">IF(COUNTA(Y7396:DP7399)=0,0,MIN(Y7397:DP7397))</f>
        <v>3.7100000000000001E-2</v>
      </c>
      <c r="S7397" s="86">
        <f t="shared" ref="S7397" si="19656">IF(COUNTA(Y7396:DP7399)=0,0,HLOOKUP(S7396,Y7396:DP7399,2,FALSE))</f>
        <v>3.7100000000000001E-2</v>
      </c>
      <c r="T7397" s="87">
        <f t="shared" ref="T7397" si="19657">IF(COUNTA(Y7396:DP7399)=0,0,AVERAGE(Y7397:DP7397))</f>
        <v>3.7100000000000001E-2</v>
      </c>
      <c r="U7397" s="88">
        <f t="shared" ref="U7397" si="19658">IF(COUNTA(Y7396:DP7399)=0,0,_xlfn.MINIFS(Y7397:DP7397,Y7399:DP7399,U7399))</f>
        <v>0</v>
      </c>
      <c r="V7397" s="89">
        <f t="array" ref="V7397">IF(COUNTA(Y7396:DP7399)=0,0,IF(ISERROR(HLOOKUP(V7399,Y7399:DP7399,1,FALSE)),0,INDEX(Y7397:DP7397,MATCH(V7396&amp;V7399,Y7396:DP7396&amp;Y7399:DP7399,0))))</f>
        <v>0</v>
      </c>
      <c r="W7397" s="90">
        <f t="array" ref="W7397">IF(COUNTA(Y7396:DP7399)=0,0,IF(ISERROR(HLOOKUP(W7399,Y7399:DP7399,1,FALSE)),0,AVERAGEIF(Y7399:DP7399,$W7399,Y7397:DP7397)))</f>
        <v>0</v>
      </c>
      <c r="X7397" s="107"/>
      <c r="Y7397" s="142">
        <v>3.7100000000000001E-2</v>
      </c>
      <c r="Z7397" s="142">
        <v>3.7100000000000001E-2</v>
      </c>
    </row>
    <row r="7398" spans="2:26">
      <c r="B7398" s="83"/>
      <c r="C7398" s="84"/>
      <c r="D7398" s="83"/>
      <c r="E7398" s="83"/>
      <c r="F7398" s="83"/>
      <c r="G7398" s="83"/>
      <c r="H7398" s="83"/>
      <c r="I7398" s="83"/>
      <c r="J7398" s="83"/>
      <c r="K7398" s="83"/>
      <c r="L7398" s="83"/>
      <c r="M7398" s="83"/>
      <c r="N7398" s="83"/>
      <c r="O7398" s="83"/>
      <c r="P7398" s="84"/>
      <c r="Q7398" s="217"/>
      <c r="R7398" s="91">
        <f t="shared" ref="R7398" si="19659">IF(COUNTA(Y7396:DP7399)=0,0,HLOOKUP(R7397,Y7397:DP7399,2,FALSE))</f>
        <v>1000</v>
      </c>
      <c r="S7398" s="92">
        <f t="shared" ref="S7398" si="19660">IF(COUNTA(Y7396:DP7399)=0,0,HLOOKUP(S7396,Y7396:DP7399,3,FALSE))</f>
        <v>1000</v>
      </c>
      <c r="T7398" s="93"/>
      <c r="U7398" s="94">
        <f t="array" ref="U7398">IF(COUNTA(Y7396:DP7399)=0,0,IF(ISERROR(HLOOKUP(U7399,Y7399:DP7399,1,FALSE)),0,INDEX(Y7398:DP7398,MATCH(U7397&amp;U7399,Y7397:DP7397&amp;Y7399:DP7399,0))))</f>
        <v>0</v>
      </c>
      <c r="V7398" s="94">
        <f t="array" ref="V7398">IF(COUNTA(Y7396:DP7399)=0,0,IF(ISERROR(HLOOKUP(V7399,Y7399:DP7399,1,FALSE)),0,INDEX(Y7398:DP7398,MATCH(V7397&amp;V7399,Y7397:DP7397&amp;Y7399:DP7399,0))))</f>
        <v>0</v>
      </c>
      <c r="W7398" s="95"/>
      <c r="X7398" s="108"/>
      <c r="Y7398" s="143">
        <v>1000</v>
      </c>
      <c r="Z7398" s="143">
        <v>1000</v>
      </c>
    </row>
    <row r="7399" spans="2:26" ht="13.9" thickBot="1">
      <c r="B7399" s="96"/>
      <c r="C7399" s="97"/>
      <c r="D7399" s="96"/>
      <c r="E7399" s="96"/>
      <c r="F7399" s="96"/>
      <c r="G7399" s="96"/>
      <c r="H7399" s="96"/>
      <c r="I7399" s="96"/>
      <c r="J7399" s="96"/>
      <c r="K7399" s="96"/>
      <c r="L7399" s="96"/>
      <c r="M7399" s="96"/>
      <c r="N7399" s="96"/>
      <c r="O7399" s="96"/>
      <c r="P7399" s="97"/>
      <c r="Q7399" s="218"/>
      <c r="R7399" s="98" t="str">
        <f t="shared" ref="R7399" si="19661">IF(COUNTA(Y7396:DP7399)=0,"none",HLOOKUP(R7397,Y7397:DP7399,3,FALSE))</f>
        <v>www (-30%)</v>
      </c>
      <c r="S7399" s="99" t="str">
        <f t="shared" ref="S7399" si="19662">IF(COUNTA(Y7396:DP7399)=0,"none",HLOOKUP(S7396,Y7396:DP7399,4,FALSE))</f>
        <v>www (-30%)</v>
      </c>
      <c r="T7399" s="100"/>
      <c r="U7399" s="100">
        <f t="array" ref="U7399">IF(COUNTA(Y7396:DP7399)=0,"none",IF($U$2="WAHR",$W$3,Abfrage!$F$4))</f>
        <v>0</v>
      </c>
      <c r="V7399" s="100">
        <f t="array" ref="V7399">IF(COUNTA(Y7396:DP7399)=0,"none",IF($U$2="WAHR",$W$3,Abfrage!$F$4))</f>
        <v>0</v>
      </c>
      <c r="W7399" s="100">
        <f t="array" ref="W7399">IF(COUNTA(Y7396:DP7399)=0,"none",IF($U$2="WAHR",$W$3,Abfrage!$F$4))</f>
        <v>0</v>
      </c>
      <c r="X7399" s="109"/>
      <c r="Y7399" s="144" t="s">
        <v>43</v>
      </c>
      <c r="Z7399" s="144" t="s">
        <v>43</v>
      </c>
    </row>
    <row r="7400" spans="2:26">
      <c r="B7400" s="75" t="s">
        <v>4539</v>
      </c>
      <c r="C7400" s="76">
        <v>1000443462</v>
      </c>
      <c r="D7400" s="75" t="s">
        <v>95</v>
      </c>
      <c r="E7400" s="75" t="s">
        <v>148</v>
      </c>
      <c r="F7400" s="75" t="s">
        <v>96</v>
      </c>
      <c r="G7400" s="75" t="s">
        <v>306</v>
      </c>
      <c r="H7400" s="75" t="e">
        <v>#N/A</v>
      </c>
      <c r="I7400" s="75" t="s">
        <v>68</v>
      </c>
      <c r="J7400" s="75" t="s">
        <v>4540</v>
      </c>
      <c r="K7400" s="75" t="s">
        <v>326</v>
      </c>
      <c r="L7400" s="75" t="s">
        <v>915</v>
      </c>
      <c r="M7400" s="75" t="s">
        <v>313</v>
      </c>
      <c r="N7400" s="75" t="s">
        <v>327</v>
      </c>
      <c r="O7400" s="75" t="s">
        <v>306</v>
      </c>
      <c r="P7400" s="76" t="s">
        <v>306</v>
      </c>
      <c r="Q7400" s="216"/>
      <c r="R7400" s="77" t="str">
        <f t="shared" ref="R7400" si="19663">IF(COUNTA(Y7400:DP7403)=0,"01.01.1900",INDEX(Y7400:DP7400,MATCH(R7401,Y7401:DP7401,0)))</f>
        <v>01.01.1900</v>
      </c>
      <c r="S7400" s="78" t="str">
        <f t="shared" ref="S7400" si="19664">IF(COUNTA(Y7400:DP7403)=0,"01.01.1900",MAX(Y7400:DP7400))</f>
        <v>01.01.1900</v>
      </c>
      <c r="T7400" s="79"/>
      <c r="U7400" s="80" t="str">
        <f t="array" ref="U7400">IF(COUNTA(Y7400:DP7403)=0,"01.01.1900",IF(ISERROR(HLOOKUP(U7403,Y7403:DP7403,1,FALSE)),"01.01.1900",INDEX(Y7400:DP7400,MATCH(U7401&amp;U7403,Y7401:DP7401&amp;Y7403:DP7403,0))))</f>
        <v>01.01.1900</v>
      </c>
      <c r="V7400" s="81" t="str">
        <f t="shared" ref="V7400" si="19665">IF(COUNTA(Y7400:DP7403)=0,"01.01.1900",_xlfn.MAXIFS(Y7400:DP7400,Y7403:DP7403,V7403))</f>
        <v>01.01.1900</v>
      </c>
      <c r="W7400" s="82"/>
      <c r="X7400" s="106"/>
    </row>
    <row r="7401" spans="2:26">
      <c r="B7401" s="83"/>
      <c r="C7401" s="84"/>
      <c r="D7401" s="83"/>
      <c r="E7401" s="83"/>
      <c r="F7401" s="83"/>
      <c r="G7401" s="83"/>
      <c r="H7401" s="83"/>
      <c r="I7401" s="83"/>
      <c r="J7401" s="83"/>
      <c r="K7401" s="83"/>
      <c r="L7401" s="83"/>
      <c r="M7401" s="83"/>
      <c r="N7401" s="83"/>
      <c r="O7401" s="83"/>
      <c r="P7401" s="84"/>
      <c r="Q7401" s="217"/>
      <c r="R7401" s="85">
        <f t="shared" ref="R7401" si="19666">IF(COUNTA(Y7400:DP7403)=0,0,MIN(Y7401:DP7401))</f>
        <v>0</v>
      </c>
      <c r="S7401" s="86">
        <f t="shared" ref="S7401" si="19667">IF(COUNTA(Y7400:DP7403)=0,0,HLOOKUP(S7400,Y7400:DP7403,2,FALSE))</f>
        <v>0</v>
      </c>
      <c r="T7401" s="87">
        <f t="shared" ref="T7401" si="19668">IF(COUNTA(Y7400:DP7403)=0,0,AVERAGE(Y7401:DP7401))</f>
        <v>0</v>
      </c>
      <c r="U7401" s="88">
        <f t="shared" ref="U7401" si="19669">IF(COUNTA(Y7400:DP7403)=0,0,_xlfn.MINIFS(Y7401:DP7401,Y7403:DP7403,U7403))</f>
        <v>0</v>
      </c>
      <c r="V7401" s="89">
        <f t="array" ref="V7401">IF(COUNTA(Y7400:DP7403)=0,0,IF(ISERROR(HLOOKUP(V7403,Y7403:DP7403,1,FALSE)),0,INDEX(Y7401:DP7401,MATCH(V7400&amp;V7403,Y7400:DP7400&amp;Y7403:DP7403,0))))</f>
        <v>0</v>
      </c>
      <c r="W7401" s="90">
        <f t="array" ref="W7401">IF(COUNTA(Y7400:DP7403)=0,0,IF(ISERROR(HLOOKUP(W7403,Y7403:DP7403,1,FALSE)),0,AVERAGEIF(Y7403:DP7403,$W7403,Y7401:DP7401)))</f>
        <v>0</v>
      </c>
      <c r="X7401" s="107"/>
    </row>
    <row r="7402" spans="2:26">
      <c r="B7402" s="83"/>
      <c r="C7402" s="84"/>
      <c r="D7402" s="83"/>
      <c r="E7402" s="83"/>
      <c r="F7402" s="83"/>
      <c r="G7402" s="83"/>
      <c r="H7402" s="83"/>
      <c r="I7402" s="83"/>
      <c r="J7402" s="83"/>
      <c r="K7402" s="83"/>
      <c r="L7402" s="83"/>
      <c r="M7402" s="83"/>
      <c r="N7402" s="83"/>
      <c r="O7402" s="83"/>
      <c r="P7402" s="84"/>
      <c r="Q7402" s="217"/>
      <c r="R7402" s="91">
        <f t="shared" ref="R7402" si="19670">IF(COUNTA(Y7400:DP7403)=0,0,HLOOKUP(R7401,Y7401:DP7403,2,FALSE))</f>
        <v>0</v>
      </c>
      <c r="S7402" s="92">
        <f t="shared" ref="S7402" si="19671">IF(COUNTA(Y7400:DP7403)=0,0,HLOOKUP(S7400,Y7400:DP7403,3,FALSE))</f>
        <v>0</v>
      </c>
      <c r="T7402" s="93"/>
      <c r="U7402" s="94">
        <f t="array" ref="U7402">IF(COUNTA(Y7400:DP7403)=0,0,IF(ISERROR(HLOOKUP(U7403,Y7403:DP7403,1,FALSE)),0,INDEX(Y7402:DP7402,MATCH(U7401&amp;U7403,Y7401:DP7401&amp;Y7403:DP7403,0))))</f>
        <v>0</v>
      </c>
      <c r="V7402" s="94">
        <f t="array" ref="V7402">IF(COUNTA(Y7400:DP7403)=0,0,IF(ISERROR(HLOOKUP(V7403,Y7403:DP7403,1,FALSE)),0,INDEX(Y7402:DP7402,MATCH(V7401&amp;V7403,Y7401:DP7401&amp;Y7403:DP7403,0))))</f>
        <v>0</v>
      </c>
      <c r="W7402" s="95"/>
      <c r="X7402" s="108"/>
    </row>
    <row r="7403" spans="2:26" ht="13.9" thickBot="1">
      <c r="B7403" s="96"/>
      <c r="C7403" s="97"/>
      <c r="D7403" s="96"/>
      <c r="E7403" s="96"/>
      <c r="F7403" s="96"/>
      <c r="G7403" s="96"/>
      <c r="H7403" s="96"/>
      <c r="I7403" s="96"/>
      <c r="J7403" s="96"/>
      <c r="K7403" s="96"/>
      <c r="L7403" s="96"/>
      <c r="M7403" s="96"/>
      <c r="N7403" s="96"/>
      <c r="O7403" s="96"/>
      <c r="P7403" s="97"/>
      <c r="Q7403" s="218"/>
      <c r="R7403" s="98" t="str">
        <f t="shared" ref="R7403" si="19672">IF(COUNTA(Y7400:DP7403)=0,"none",HLOOKUP(R7401,Y7401:DP7403,3,FALSE))</f>
        <v>none</v>
      </c>
      <c r="S7403" s="99" t="str">
        <f t="shared" ref="S7403" si="19673">IF(COUNTA(Y7400:DP7403)=0,"none",HLOOKUP(S7400,Y7400:DP7403,4,FALSE))</f>
        <v>none</v>
      </c>
      <c r="T7403" s="100"/>
      <c r="U7403" s="100" t="str">
        <f t="array" ref="U7403">IF(COUNTA(Y7400:DP7403)=0,"none",IF($U$2="WAHR",$W$3,Abfrage!$F$4))</f>
        <v>none</v>
      </c>
      <c r="V7403" s="100" t="str">
        <f t="array" ref="V7403">IF(COUNTA(Y7400:DP7403)=0,"none",IF($U$2="WAHR",$W$3,Abfrage!$F$4))</f>
        <v>none</v>
      </c>
      <c r="W7403" s="100" t="str">
        <f t="array" ref="W7403">IF(COUNTA(Y7400:DP7403)=0,"none",IF($U$2="WAHR",$W$3,Abfrage!$F$4))</f>
        <v>none</v>
      </c>
      <c r="X7403" s="109"/>
    </row>
    <row r="7404" spans="2:26">
      <c r="B7404" s="75" t="s">
        <v>4541</v>
      </c>
      <c r="C7404" s="76">
        <v>1000319756</v>
      </c>
      <c r="D7404" s="75" t="s">
        <v>169</v>
      </c>
      <c r="E7404" s="75" t="s">
        <v>125</v>
      </c>
      <c r="F7404" s="75" t="s">
        <v>371</v>
      </c>
      <c r="G7404" s="75" t="s">
        <v>371</v>
      </c>
      <c r="H7404" s="75" t="e">
        <v>#N/A</v>
      </c>
      <c r="I7404" s="75" t="s">
        <v>51</v>
      </c>
      <c r="J7404" s="75" t="s">
        <v>4542</v>
      </c>
      <c r="K7404" s="75" t="s">
        <v>306</v>
      </c>
      <c r="L7404" s="75" t="s">
        <v>306</v>
      </c>
      <c r="M7404" s="75" t="s">
        <v>306</v>
      </c>
      <c r="N7404" s="75" t="s">
        <v>306</v>
      </c>
      <c r="O7404" s="75" t="s">
        <v>306</v>
      </c>
      <c r="P7404" s="76" t="s">
        <v>306</v>
      </c>
      <c r="Q7404" s="216"/>
      <c r="R7404" s="77" t="str">
        <f t="shared" ref="R7404" si="19674">IF(COUNTA(Y7404:DP7407)=0,"01.01.1900",INDEX(Y7404:DP7404,MATCH(R7405,Y7405:DP7405,0)))</f>
        <v>01.01.1900</v>
      </c>
      <c r="S7404" s="78" t="str">
        <f t="shared" ref="S7404" si="19675">IF(COUNTA(Y7404:DP7407)=0,"01.01.1900",MAX(Y7404:DP7404))</f>
        <v>01.01.1900</v>
      </c>
      <c r="T7404" s="79"/>
      <c r="U7404" s="80" t="str">
        <f t="array" ref="U7404">IF(COUNTA(Y7404:DP7407)=0,"01.01.1900",IF(ISERROR(HLOOKUP(U7407,Y7407:DP7407,1,FALSE)),"01.01.1900",INDEX(Y7404:DP7404,MATCH(U7405&amp;U7407,Y7405:DP7405&amp;Y7407:DP7407,0))))</f>
        <v>01.01.1900</v>
      </c>
      <c r="V7404" s="81" t="str">
        <f t="shared" ref="V7404" si="19676">IF(COUNTA(Y7404:DP7407)=0,"01.01.1900",_xlfn.MAXIFS(Y7404:DP7404,Y7407:DP7407,V7407))</f>
        <v>01.01.1900</v>
      </c>
      <c r="W7404" s="82"/>
      <c r="X7404" s="106"/>
    </row>
    <row r="7405" spans="2:26">
      <c r="B7405" s="83"/>
      <c r="C7405" s="84"/>
      <c r="D7405" s="83"/>
      <c r="E7405" s="83"/>
      <c r="F7405" s="83"/>
      <c r="G7405" s="83"/>
      <c r="H7405" s="83"/>
      <c r="I7405" s="83"/>
      <c r="J7405" s="83"/>
      <c r="K7405" s="83"/>
      <c r="L7405" s="83"/>
      <c r="M7405" s="83"/>
      <c r="N7405" s="83"/>
      <c r="O7405" s="83"/>
      <c r="P7405" s="84"/>
      <c r="Q7405" s="217"/>
      <c r="R7405" s="85">
        <f t="shared" ref="R7405" si="19677">IF(COUNTA(Y7404:DP7407)=0,0,MIN(Y7405:DP7405))</f>
        <v>0</v>
      </c>
      <c r="S7405" s="86">
        <f t="shared" ref="S7405" si="19678">IF(COUNTA(Y7404:DP7407)=0,0,HLOOKUP(S7404,Y7404:DP7407,2,FALSE))</f>
        <v>0</v>
      </c>
      <c r="T7405" s="87">
        <f t="shared" ref="T7405" si="19679">IF(COUNTA(Y7404:DP7407)=0,0,AVERAGE(Y7405:DP7405))</f>
        <v>0</v>
      </c>
      <c r="U7405" s="88">
        <f t="shared" ref="U7405" si="19680">IF(COUNTA(Y7404:DP7407)=0,0,_xlfn.MINIFS(Y7405:DP7405,Y7407:DP7407,U7407))</f>
        <v>0</v>
      </c>
      <c r="V7405" s="89">
        <f t="array" ref="V7405">IF(COUNTA(Y7404:DP7407)=0,0,IF(ISERROR(HLOOKUP(V7407,Y7407:DP7407,1,FALSE)),0,INDEX(Y7405:DP7405,MATCH(V7404&amp;V7407,Y7404:DP7404&amp;Y7407:DP7407,0))))</f>
        <v>0</v>
      </c>
      <c r="W7405" s="90">
        <f t="array" ref="W7405">IF(COUNTA(Y7404:DP7407)=0,0,IF(ISERROR(HLOOKUP(W7407,Y7407:DP7407,1,FALSE)),0,AVERAGEIF(Y7407:DP7407,$W7407,Y7405:DP7405)))</f>
        <v>0</v>
      </c>
      <c r="X7405" s="107"/>
    </row>
    <row r="7406" spans="2:26">
      <c r="B7406" s="83"/>
      <c r="C7406" s="84"/>
      <c r="D7406" s="83"/>
      <c r="E7406" s="83"/>
      <c r="F7406" s="83"/>
      <c r="G7406" s="83"/>
      <c r="H7406" s="83"/>
      <c r="I7406" s="83"/>
      <c r="J7406" s="83"/>
      <c r="K7406" s="83"/>
      <c r="L7406" s="83"/>
      <c r="M7406" s="83"/>
      <c r="N7406" s="83"/>
      <c r="O7406" s="83"/>
      <c r="P7406" s="84"/>
      <c r="Q7406" s="217"/>
      <c r="R7406" s="91">
        <f t="shared" ref="R7406" si="19681">IF(COUNTA(Y7404:DP7407)=0,0,HLOOKUP(R7405,Y7405:DP7407,2,FALSE))</f>
        <v>0</v>
      </c>
      <c r="S7406" s="92">
        <f t="shared" ref="S7406" si="19682">IF(COUNTA(Y7404:DP7407)=0,0,HLOOKUP(S7404,Y7404:DP7407,3,FALSE))</f>
        <v>0</v>
      </c>
      <c r="T7406" s="93"/>
      <c r="U7406" s="94">
        <f t="array" ref="U7406">IF(COUNTA(Y7404:DP7407)=0,0,IF(ISERROR(HLOOKUP(U7407,Y7407:DP7407,1,FALSE)),0,INDEX(Y7406:DP7406,MATCH(U7405&amp;U7407,Y7405:DP7405&amp;Y7407:DP7407,0))))</f>
        <v>0</v>
      </c>
      <c r="V7406" s="94">
        <f t="array" ref="V7406">IF(COUNTA(Y7404:DP7407)=0,0,IF(ISERROR(HLOOKUP(V7407,Y7407:DP7407,1,FALSE)),0,INDEX(Y7406:DP7406,MATCH(V7405&amp;V7407,Y7405:DP7405&amp;Y7407:DP7407,0))))</f>
        <v>0</v>
      </c>
      <c r="W7406" s="95"/>
      <c r="X7406" s="108"/>
    </row>
    <row r="7407" spans="2:26" ht="13.9" thickBot="1">
      <c r="B7407" s="96"/>
      <c r="C7407" s="97"/>
      <c r="D7407" s="96"/>
      <c r="E7407" s="96"/>
      <c r="F7407" s="96"/>
      <c r="G7407" s="96"/>
      <c r="H7407" s="96"/>
      <c r="I7407" s="96"/>
      <c r="J7407" s="96"/>
      <c r="K7407" s="96"/>
      <c r="L7407" s="96"/>
      <c r="M7407" s="96"/>
      <c r="N7407" s="96"/>
      <c r="O7407" s="96"/>
      <c r="P7407" s="97"/>
      <c r="Q7407" s="218"/>
      <c r="R7407" s="98" t="str">
        <f t="shared" ref="R7407" si="19683">IF(COUNTA(Y7404:DP7407)=0,"none",HLOOKUP(R7405,Y7405:DP7407,3,FALSE))</f>
        <v>none</v>
      </c>
      <c r="S7407" s="99" t="str">
        <f t="shared" ref="S7407" si="19684">IF(COUNTA(Y7404:DP7407)=0,"none",HLOOKUP(S7404,Y7404:DP7407,4,FALSE))</f>
        <v>none</v>
      </c>
      <c r="T7407" s="100"/>
      <c r="U7407" s="100" t="str">
        <f t="array" ref="U7407">IF(COUNTA(Y7404:DP7407)=0,"none",IF($U$2="WAHR",$W$3,Abfrage!$F$4))</f>
        <v>none</v>
      </c>
      <c r="V7407" s="100" t="str">
        <f t="array" ref="V7407">IF(COUNTA(Y7404:DP7407)=0,"none",IF($U$2="WAHR",$W$3,Abfrage!$F$4))</f>
        <v>none</v>
      </c>
      <c r="W7407" s="100" t="str">
        <f t="array" ref="W7407">IF(COUNTA(Y7404:DP7407)=0,"none",IF($U$2="WAHR",$W$3,Abfrage!$F$4))</f>
        <v>none</v>
      </c>
      <c r="X7407" s="109"/>
    </row>
    <row r="7408" spans="2:26">
      <c r="B7408" s="75" t="s">
        <v>4543</v>
      </c>
      <c r="C7408" s="76">
        <v>1000443477</v>
      </c>
      <c r="D7408" s="75" t="s">
        <v>95</v>
      </c>
      <c r="E7408" s="75" t="s">
        <v>148</v>
      </c>
      <c r="F7408" s="75" t="s">
        <v>96</v>
      </c>
      <c r="G7408" s="75" t="s">
        <v>306</v>
      </c>
      <c r="H7408" s="75" t="e">
        <v>#N/A</v>
      </c>
      <c r="I7408" s="75" t="s">
        <v>51</v>
      </c>
      <c r="J7408" s="75" t="s">
        <v>4544</v>
      </c>
      <c r="K7408" s="75" t="s">
        <v>352</v>
      </c>
      <c r="L7408" s="75" t="s">
        <v>326</v>
      </c>
      <c r="M7408" s="75" t="s">
        <v>306</v>
      </c>
      <c r="N7408" s="75" t="s">
        <v>327</v>
      </c>
      <c r="O7408" s="75" t="s">
        <v>306</v>
      </c>
      <c r="P7408" s="76" t="s">
        <v>306</v>
      </c>
      <c r="Q7408" s="216"/>
      <c r="R7408" s="77" t="str">
        <f t="shared" ref="R7408" si="19685">IF(COUNTA(Y7408:DP7411)=0,"01.01.1900",INDEX(Y7408:DP7408,MATCH(R7409,Y7409:DP7409,0)))</f>
        <v>01.01.1900</v>
      </c>
      <c r="S7408" s="78" t="str">
        <f t="shared" ref="S7408" si="19686">IF(COUNTA(Y7408:DP7411)=0,"01.01.1900",MAX(Y7408:DP7408))</f>
        <v>01.01.1900</v>
      </c>
      <c r="T7408" s="79"/>
      <c r="U7408" s="80" t="str">
        <f t="array" ref="U7408">IF(COUNTA(Y7408:DP7411)=0,"01.01.1900",IF(ISERROR(HLOOKUP(U7411,Y7411:DP7411,1,FALSE)),"01.01.1900",INDEX(Y7408:DP7408,MATCH(U7409&amp;U7411,Y7409:DP7409&amp;Y7411:DP7411,0))))</f>
        <v>01.01.1900</v>
      </c>
      <c r="V7408" s="81" t="str">
        <f t="shared" ref="V7408" si="19687">IF(COUNTA(Y7408:DP7411)=0,"01.01.1900",_xlfn.MAXIFS(Y7408:DP7408,Y7411:DP7411,V7411))</f>
        <v>01.01.1900</v>
      </c>
      <c r="W7408" s="82"/>
      <c r="X7408" s="106"/>
    </row>
    <row r="7409" spans="2:24">
      <c r="B7409" s="83"/>
      <c r="C7409" s="84"/>
      <c r="D7409" s="83"/>
      <c r="E7409" s="83"/>
      <c r="F7409" s="83"/>
      <c r="G7409" s="83"/>
      <c r="H7409" s="83"/>
      <c r="I7409" s="83"/>
      <c r="J7409" s="83"/>
      <c r="K7409" s="83"/>
      <c r="L7409" s="83"/>
      <c r="M7409" s="83"/>
      <c r="N7409" s="83"/>
      <c r="O7409" s="83"/>
      <c r="P7409" s="84"/>
      <c r="Q7409" s="217"/>
      <c r="R7409" s="85">
        <f t="shared" ref="R7409" si="19688">IF(COUNTA(Y7408:DP7411)=0,0,MIN(Y7409:DP7409))</f>
        <v>0</v>
      </c>
      <c r="S7409" s="86">
        <f t="shared" ref="S7409" si="19689">IF(COUNTA(Y7408:DP7411)=0,0,HLOOKUP(S7408,Y7408:DP7411,2,FALSE))</f>
        <v>0</v>
      </c>
      <c r="T7409" s="87">
        <f t="shared" ref="T7409" si="19690">IF(COUNTA(Y7408:DP7411)=0,0,AVERAGE(Y7409:DP7409))</f>
        <v>0</v>
      </c>
      <c r="U7409" s="88">
        <f t="shared" ref="U7409" si="19691">IF(COUNTA(Y7408:DP7411)=0,0,_xlfn.MINIFS(Y7409:DP7409,Y7411:DP7411,U7411))</f>
        <v>0</v>
      </c>
      <c r="V7409" s="89">
        <f t="array" ref="V7409">IF(COUNTA(Y7408:DP7411)=0,0,IF(ISERROR(HLOOKUP(V7411,Y7411:DP7411,1,FALSE)),0,INDEX(Y7409:DP7409,MATCH(V7408&amp;V7411,Y7408:DP7408&amp;Y7411:DP7411,0))))</f>
        <v>0</v>
      </c>
      <c r="W7409" s="90">
        <f t="array" ref="W7409">IF(COUNTA(Y7408:DP7411)=0,0,IF(ISERROR(HLOOKUP(W7411,Y7411:DP7411,1,FALSE)),0,AVERAGEIF(Y7411:DP7411,$W7411,Y7409:DP7409)))</f>
        <v>0</v>
      </c>
      <c r="X7409" s="107"/>
    </row>
    <row r="7410" spans="2:24">
      <c r="B7410" s="83"/>
      <c r="C7410" s="84"/>
      <c r="D7410" s="83"/>
      <c r="E7410" s="83"/>
      <c r="F7410" s="83"/>
      <c r="G7410" s="83"/>
      <c r="H7410" s="83"/>
      <c r="I7410" s="83"/>
      <c r="J7410" s="83"/>
      <c r="K7410" s="83"/>
      <c r="L7410" s="83"/>
      <c r="M7410" s="83"/>
      <c r="N7410" s="83"/>
      <c r="O7410" s="83"/>
      <c r="P7410" s="84"/>
      <c r="Q7410" s="217"/>
      <c r="R7410" s="91">
        <f t="shared" ref="R7410" si="19692">IF(COUNTA(Y7408:DP7411)=0,0,HLOOKUP(R7409,Y7409:DP7411,2,FALSE))</f>
        <v>0</v>
      </c>
      <c r="S7410" s="92">
        <f t="shared" ref="S7410" si="19693">IF(COUNTA(Y7408:DP7411)=0,0,HLOOKUP(S7408,Y7408:DP7411,3,FALSE))</f>
        <v>0</v>
      </c>
      <c r="T7410" s="93"/>
      <c r="U7410" s="94">
        <f t="array" ref="U7410">IF(COUNTA(Y7408:DP7411)=0,0,IF(ISERROR(HLOOKUP(U7411,Y7411:DP7411,1,FALSE)),0,INDEX(Y7410:DP7410,MATCH(U7409&amp;U7411,Y7409:DP7409&amp;Y7411:DP7411,0))))</f>
        <v>0</v>
      </c>
      <c r="V7410" s="94">
        <f t="array" ref="V7410">IF(COUNTA(Y7408:DP7411)=0,0,IF(ISERROR(HLOOKUP(V7411,Y7411:DP7411,1,FALSE)),0,INDEX(Y7410:DP7410,MATCH(V7409&amp;V7411,Y7409:DP7409&amp;Y7411:DP7411,0))))</f>
        <v>0</v>
      </c>
      <c r="W7410" s="95"/>
      <c r="X7410" s="108"/>
    </row>
    <row r="7411" spans="2:24" ht="13.9" thickBot="1">
      <c r="B7411" s="96"/>
      <c r="C7411" s="97"/>
      <c r="D7411" s="96"/>
      <c r="E7411" s="96"/>
      <c r="F7411" s="96"/>
      <c r="G7411" s="96"/>
      <c r="H7411" s="96"/>
      <c r="I7411" s="96"/>
      <c r="J7411" s="96"/>
      <c r="K7411" s="96"/>
      <c r="L7411" s="96"/>
      <c r="M7411" s="96"/>
      <c r="N7411" s="96"/>
      <c r="O7411" s="96"/>
      <c r="P7411" s="97"/>
      <c r="Q7411" s="218"/>
      <c r="R7411" s="98" t="str">
        <f t="shared" ref="R7411" si="19694">IF(COUNTA(Y7408:DP7411)=0,"none",HLOOKUP(R7409,Y7409:DP7411,3,FALSE))</f>
        <v>none</v>
      </c>
      <c r="S7411" s="99" t="str">
        <f t="shared" ref="S7411" si="19695">IF(COUNTA(Y7408:DP7411)=0,"none",HLOOKUP(S7408,Y7408:DP7411,4,FALSE))</f>
        <v>none</v>
      </c>
      <c r="T7411" s="100"/>
      <c r="U7411" s="100" t="str">
        <f t="array" ref="U7411">IF(COUNTA(Y7408:DP7411)=0,"none",IF($U$2="WAHR",$W$3,Abfrage!$F$4))</f>
        <v>none</v>
      </c>
      <c r="V7411" s="100" t="str">
        <f t="array" ref="V7411">IF(COUNTA(Y7408:DP7411)=0,"none",IF($U$2="WAHR",$W$3,Abfrage!$F$4))</f>
        <v>none</v>
      </c>
      <c r="W7411" s="100" t="str">
        <f t="array" ref="W7411">IF(COUNTA(Y7408:DP7411)=0,"none",IF($U$2="WAHR",$W$3,Abfrage!$F$4))</f>
        <v>none</v>
      </c>
      <c r="X7411" s="109"/>
    </row>
    <row r="7412" spans="2:24">
      <c r="B7412" s="75" t="s">
        <v>4545</v>
      </c>
      <c r="C7412" s="76"/>
      <c r="D7412" s="75" t="s">
        <v>95</v>
      </c>
      <c r="E7412" s="75" t="s">
        <v>148</v>
      </c>
      <c r="F7412" s="75" t="s">
        <v>96</v>
      </c>
      <c r="G7412" s="75" t="s">
        <v>306</v>
      </c>
      <c r="H7412" s="75"/>
      <c r="I7412" s="75" t="s">
        <v>51</v>
      </c>
      <c r="J7412" s="75" t="s">
        <v>4546</v>
      </c>
      <c r="K7412" s="75" t="s">
        <v>4547</v>
      </c>
      <c r="L7412" s="75" t="s">
        <v>4025</v>
      </c>
      <c r="M7412" s="75" t="s">
        <v>313</v>
      </c>
      <c r="N7412" s="75" t="s">
        <v>327</v>
      </c>
      <c r="O7412" s="75" t="s">
        <v>306</v>
      </c>
      <c r="P7412" s="76" t="s">
        <v>306</v>
      </c>
      <c r="Q7412" s="216"/>
      <c r="R7412" s="77" t="str">
        <f t="shared" ref="R7412" si="19696">IF(COUNTA(Y7412:DP7415)=0,"01.01.1900",INDEX(Y7412:DP7412,MATCH(R7413,Y7413:DP7413,0)))</f>
        <v>01.01.1900</v>
      </c>
      <c r="S7412" s="78" t="str">
        <f t="shared" ref="S7412" si="19697">IF(COUNTA(Y7412:DP7415)=0,"01.01.1900",MAX(Y7412:DP7412))</f>
        <v>01.01.1900</v>
      </c>
      <c r="T7412" s="79"/>
      <c r="U7412" s="80" t="str">
        <f t="array" ref="U7412">IF(COUNTA(Y7412:DP7415)=0,"01.01.1900",IF(ISERROR(HLOOKUP(U7415,Y7415:DP7415,1,FALSE)),"01.01.1900",INDEX(Y7412:DP7412,MATCH(U7413&amp;U7415,Y7413:DP7413&amp;Y7415:DP7415,0))))</f>
        <v>01.01.1900</v>
      </c>
      <c r="V7412" s="81" t="str">
        <f t="shared" ref="V7412" si="19698">IF(COUNTA(Y7412:DP7415)=0,"01.01.1900",_xlfn.MAXIFS(Y7412:DP7412,Y7415:DP7415,V7415))</f>
        <v>01.01.1900</v>
      </c>
      <c r="W7412" s="82"/>
      <c r="X7412" s="106"/>
    </row>
    <row r="7413" spans="2:24">
      <c r="B7413" s="83"/>
      <c r="C7413" s="84"/>
      <c r="D7413" s="83"/>
      <c r="E7413" s="83"/>
      <c r="F7413" s="83"/>
      <c r="G7413" s="83"/>
      <c r="H7413" s="83"/>
      <c r="I7413" s="83"/>
      <c r="J7413" s="83"/>
      <c r="K7413" s="83"/>
      <c r="L7413" s="83"/>
      <c r="M7413" s="83"/>
      <c r="N7413" s="83"/>
      <c r="O7413" s="83"/>
      <c r="P7413" s="84"/>
      <c r="Q7413" s="217"/>
      <c r="R7413" s="85">
        <f t="shared" ref="R7413" si="19699">IF(COUNTA(Y7412:DP7415)=0,0,MIN(Y7413:DP7413))</f>
        <v>0</v>
      </c>
      <c r="S7413" s="86">
        <f t="shared" ref="S7413" si="19700">IF(COUNTA(Y7412:DP7415)=0,0,HLOOKUP(S7412,Y7412:DP7415,2,FALSE))</f>
        <v>0</v>
      </c>
      <c r="T7413" s="87">
        <f t="shared" ref="T7413" si="19701">IF(COUNTA(Y7412:DP7415)=0,0,AVERAGE(Y7413:DP7413))</f>
        <v>0</v>
      </c>
      <c r="U7413" s="88">
        <f t="shared" ref="U7413" si="19702">IF(COUNTA(Y7412:DP7415)=0,0,_xlfn.MINIFS(Y7413:DP7413,Y7415:DP7415,U7415))</f>
        <v>0</v>
      </c>
      <c r="V7413" s="89">
        <f t="array" ref="V7413">IF(COUNTA(Y7412:DP7415)=0,0,IF(ISERROR(HLOOKUP(V7415,Y7415:DP7415,1,FALSE)),0,INDEX(Y7413:DP7413,MATCH(V7412&amp;V7415,Y7412:DP7412&amp;Y7415:DP7415,0))))</f>
        <v>0</v>
      </c>
      <c r="W7413" s="90">
        <f t="array" ref="W7413">IF(COUNTA(Y7412:DP7415)=0,0,IF(ISERROR(HLOOKUP(W7415,Y7415:DP7415,1,FALSE)),0,AVERAGEIF(Y7415:DP7415,$W7415,Y7413:DP7413)))</f>
        <v>0</v>
      </c>
      <c r="X7413" s="107"/>
    </row>
    <row r="7414" spans="2:24">
      <c r="B7414" s="83"/>
      <c r="C7414" s="84"/>
      <c r="D7414" s="83"/>
      <c r="E7414" s="83"/>
      <c r="F7414" s="83"/>
      <c r="G7414" s="83"/>
      <c r="H7414" s="83"/>
      <c r="I7414" s="83"/>
      <c r="J7414" s="83"/>
      <c r="K7414" s="83"/>
      <c r="L7414" s="83"/>
      <c r="M7414" s="83"/>
      <c r="N7414" s="83"/>
      <c r="O7414" s="83"/>
      <c r="P7414" s="84"/>
      <c r="Q7414" s="217"/>
      <c r="R7414" s="91">
        <f t="shared" ref="R7414" si="19703">IF(COUNTA(Y7412:DP7415)=0,0,HLOOKUP(R7413,Y7413:DP7415,2,FALSE))</f>
        <v>0</v>
      </c>
      <c r="S7414" s="92">
        <f t="shared" ref="S7414" si="19704">IF(COUNTA(Y7412:DP7415)=0,0,HLOOKUP(S7412,Y7412:DP7415,3,FALSE))</f>
        <v>0</v>
      </c>
      <c r="T7414" s="93"/>
      <c r="U7414" s="94">
        <f t="array" ref="U7414">IF(COUNTA(Y7412:DP7415)=0,0,IF(ISERROR(HLOOKUP(U7415,Y7415:DP7415,1,FALSE)),0,INDEX(Y7414:DP7414,MATCH(U7413&amp;U7415,Y7413:DP7413&amp;Y7415:DP7415,0))))</f>
        <v>0</v>
      </c>
      <c r="V7414" s="94">
        <f t="array" ref="V7414">IF(COUNTA(Y7412:DP7415)=0,0,IF(ISERROR(HLOOKUP(V7415,Y7415:DP7415,1,FALSE)),0,INDEX(Y7414:DP7414,MATCH(V7413&amp;V7415,Y7413:DP7413&amp;Y7415:DP7415,0))))</f>
        <v>0</v>
      </c>
      <c r="W7414" s="95"/>
      <c r="X7414" s="108"/>
    </row>
    <row r="7415" spans="2:24" ht="13.9" thickBot="1">
      <c r="B7415" s="96"/>
      <c r="C7415" s="97"/>
      <c r="D7415" s="96"/>
      <c r="E7415" s="96"/>
      <c r="F7415" s="96"/>
      <c r="G7415" s="96"/>
      <c r="H7415" s="96"/>
      <c r="I7415" s="96"/>
      <c r="J7415" s="96"/>
      <c r="K7415" s="96"/>
      <c r="L7415" s="96"/>
      <c r="M7415" s="96"/>
      <c r="N7415" s="96"/>
      <c r="O7415" s="96"/>
      <c r="P7415" s="97"/>
      <c r="Q7415" s="218"/>
      <c r="R7415" s="98" t="str">
        <f t="shared" ref="R7415" si="19705">IF(COUNTA(Y7412:DP7415)=0,"none",HLOOKUP(R7413,Y7413:DP7415,3,FALSE))</f>
        <v>none</v>
      </c>
      <c r="S7415" s="99" t="str">
        <f t="shared" ref="S7415" si="19706">IF(COUNTA(Y7412:DP7415)=0,"none",HLOOKUP(S7412,Y7412:DP7415,4,FALSE))</f>
        <v>none</v>
      </c>
      <c r="T7415" s="100"/>
      <c r="U7415" s="100" t="str">
        <f t="array" ref="U7415">IF(COUNTA(Y7412:DP7415)=0,"none",IF($U$2="WAHR",$W$3,Abfrage!$F$4))</f>
        <v>none</v>
      </c>
      <c r="V7415" s="100" t="str">
        <f t="array" ref="V7415">IF(COUNTA(Y7412:DP7415)=0,"none",IF($U$2="WAHR",$W$3,Abfrage!$F$4))</f>
        <v>none</v>
      </c>
      <c r="W7415" s="100" t="str">
        <f t="array" ref="W7415">IF(COUNTA(Y7412:DP7415)=0,"none",IF($U$2="WAHR",$W$3,Abfrage!$F$4))</f>
        <v>none</v>
      </c>
      <c r="X7415" s="109"/>
    </row>
    <row r="7416" spans="2:24">
      <c r="B7416" s="75" t="s">
        <v>4548</v>
      </c>
      <c r="C7416" s="76">
        <v>1000455045</v>
      </c>
      <c r="D7416" s="75" t="s">
        <v>95</v>
      </c>
      <c r="E7416" s="75" t="s">
        <v>90</v>
      </c>
      <c r="F7416" s="75" t="s">
        <v>685</v>
      </c>
      <c r="G7416" s="75" t="s">
        <v>306</v>
      </c>
      <c r="H7416" s="75" t="e">
        <v>#N/A</v>
      </c>
      <c r="I7416" s="75" t="s">
        <v>68</v>
      </c>
      <c r="J7416" s="75" t="s">
        <v>4549</v>
      </c>
      <c r="K7416" s="75" t="s">
        <v>321</v>
      </c>
      <c r="L7416" s="75" t="s">
        <v>393</v>
      </c>
      <c r="M7416" s="75" t="s">
        <v>313</v>
      </c>
      <c r="N7416" s="75" t="s">
        <v>327</v>
      </c>
      <c r="O7416" s="75" t="s">
        <v>306</v>
      </c>
      <c r="P7416" s="76" t="s">
        <v>306</v>
      </c>
      <c r="Q7416" s="216"/>
      <c r="R7416" s="77" t="str">
        <f t="shared" ref="R7416" si="19707">IF(COUNTA(Y7416:DP7419)=0,"01.01.1900",INDEX(Y7416:DP7416,MATCH(R7417,Y7417:DP7417,0)))</f>
        <v>01.01.1900</v>
      </c>
      <c r="S7416" s="78" t="str">
        <f t="shared" ref="S7416" si="19708">IF(COUNTA(Y7416:DP7419)=0,"01.01.1900",MAX(Y7416:DP7416))</f>
        <v>01.01.1900</v>
      </c>
      <c r="T7416" s="79"/>
      <c r="U7416" s="80" t="str">
        <f t="array" ref="U7416">IF(COUNTA(Y7416:DP7419)=0,"01.01.1900",IF(ISERROR(HLOOKUP(U7419,Y7419:DP7419,1,FALSE)),"01.01.1900",INDEX(Y7416:DP7416,MATCH(U7417&amp;U7419,Y7417:DP7417&amp;Y7419:DP7419,0))))</f>
        <v>01.01.1900</v>
      </c>
      <c r="V7416" s="81" t="str">
        <f t="shared" ref="V7416" si="19709">IF(COUNTA(Y7416:DP7419)=0,"01.01.1900",_xlfn.MAXIFS(Y7416:DP7416,Y7419:DP7419,V7419))</f>
        <v>01.01.1900</v>
      </c>
      <c r="W7416" s="82"/>
      <c r="X7416" s="106"/>
    </row>
    <row r="7417" spans="2:24">
      <c r="B7417" s="83"/>
      <c r="C7417" s="84"/>
      <c r="D7417" s="83"/>
      <c r="E7417" s="83"/>
      <c r="F7417" s="83"/>
      <c r="G7417" s="83"/>
      <c r="H7417" s="83"/>
      <c r="I7417" s="83"/>
      <c r="J7417" s="83"/>
      <c r="K7417" s="83"/>
      <c r="L7417" s="83"/>
      <c r="M7417" s="83"/>
      <c r="N7417" s="83"/>
      <c r="O7417" s="83"/>
      <c r="P7417" s="84"/>
      <c r="Q7417" s="217"/>
      <c r="R7417" s="85">
        <f t="shared" ref="R7417" si="19710">IF(COUNTA(Y7416:DP7419)=0,0,MIN(Y7417:DP7417))</f>
        <v>0</v>
      </c>
      <c r="S7417" s="86">
        <f t="shared" ref="S7417" si="19711">IF(COUNTA(Y7416:DP7419)=0,0,HLOOKUP(S7416,Y7416:DP7419,2,FALSE))</f>
        <v>0</v>
      </c>
      <c r="T7417" s="87">
        <f t="shared" ref="T7417" si="19712">IF(COUNTA(Y7416:DP7419)=0,0,AVERAGE(Y7417:DP7417))</f>
        <v>0</v>
      </c>
      <c r="U7417" s="88">
        <f t="shared" ref="U7417" si="19713">IF(COUNTA(Y7416:DP7419)=0,0,_xlfn.MINIFS(Y7417:DP7417,Y7419:DP7419,U7419))</f>
        <v>0</v>
      </c>
      <c r="V7417" s="89">
        <f t="array" ref="V7417">IF(COUNTA(Y7416:DP7419)=0,0,IF(ISERROR(HLOOKUP(V7419,Y7419:DP7419,1,FALSE)),0,INDEX(Y7417:DP7417,MATCH(V7416&amp;V7419,Y7416:DP7416&amp;Y7419:DP7419,0))))</f>
        <v>0</v>
      </c>
      <c r="W7417" s="90">
        <f t="array" ref="W7417">IF(COUNTA(Y7416:DP7419)=0,0,IF(ISERROR(HLOOKUP(W7419,Y7419:DP7419,1,FALSE)),0,AVERAGEIF(Y7419:DP7419,$W7419,Y7417:DP7417)))</f>
        <v>0</v>
      </c>
      <c r="X7417" s="107"/>
    </row>
    <row r="7418" spans="2:24">
      <c r="B7418" s="83"/>
      <c r="C7418" s="84"/>
      <c r="D7418" s="83"/>
      <c r="E7418" s="83"/>
      <c r="F7418" s="83"/>
      <c r="G7418" s="83"/>
      <c r="H7418" s="83"/>
      <c r="I7418" s="83"/>
      <c r="J7418" s="83"/>
      <c r="K7418" s="83"/>
      <c r="L7418" s="83"/>
      <c r="M7418" s="83"/>
      <c r="N7418" s="83"/>
      <c r="O7418" s="83"/>
      <c r="P7418" s="84"/>
      <c r="Q7418" s="217"/>
      <c r="R7418" s="91">
        <f t="shared" ref="R7418" si="19714">IF(COUNTA(Y7416:DP7419)=0,0,HLOOKUP(R7417,Y7417:DP7419,2,FALSE))</f>
        <v>0</v>
      </c>
      <c r="S7418" s="92">
        <f t="shared" ref="S7418" si="19715">IF(COUNTA(Y7416:DP7419)=0,0,HLOOKUP(S7416,Y7416:DP7419,3,FALSE))</f>
        <v>0</v>
      </c>
      <c r="T7418" s="93"/>
      <c r="U7418" s="94">
        <f t="array" ref="U7418">IF(COUNTA(Y7416:DP7419)=0,0,IF(ISERROR(HLOOKUP(U7419,Y7419:DP7419,1,FALSE)),0,INDEX(Y7418:DP7418,MATCH(U7417&amp;U7419,Y7417:DP7417&amp;Y7419:DP7419,0))))</f>
        <v>0</v>
      </c>
      <c r="V7418" s="94">
        <f t="array" ref="V7418">IF(COUNTA(Y7416:DP7419)=0,0,IF(ISERROR(HLOOKUP(V7419,Y7419:DP7419,1,FALSE)),0,INDEX(Y7418:DP7418,MATCH(V7417&amp;V7419,Y7417:DP7417&amp;Y7419:DP7419,0))))</f>
        <v>0</v>
      </c>
      <c r="W7418" s="95"/>
      <c r="X7418" s="108"/>
    </row>
    <row r="7419" spans="2:24" ht="13.9" thickBot="1">
      <c r="B7419" s="96"/>
      <c r="C7419" s="97"/>
      <c r="D7419" s="96"/>
      <c r="E7419" s="96"/>
      <c r="F7419" s="96"/>
      <c r="G7419" s="96"/>
      <c r="H7419" s="96"/>
      <c r="I7419" s="96"/>
      <c r="J7419" s="96"/>
      <c r="K7419" s="96"/>
      <c r="L7419" s="96"/>
      <c r="M7419" s="96"/>
      <c r="N7419" s="96"/>
      <c r="O7419" s="96"/>
      <c r="P7419" s="97"/>
      <c r="Q7419" s="218"/>
      <c r="R7419" s="98" t="str">
        <f t="shared" ref="R7419" si="19716">IF(COUNTA(Y7416:DP7419)=0,"none",HLOOKUP(R7417,Y7417:DP7419,3,FALSE))</f>
        <v>none</v>
      </c>
      <c r="S7419" s="99" t="str">
        <f t="shared" ref="S7419" si="19717">IF(COUNTA(Y7416:DP7419)=0,"none",HLOOKUP(S7416,Y7416:DP7419,4,FALSE))</f>
        <v>none</v>
      </c>
      <c r="T7419" s="100"/>
      <c r="U7419" s="100" t="str">
        <f t="array" ref="U7419">IF(COUNTA(Y7416:DP7419)=0,"none",IF($U$2="WAHR",$W$3,Abfrage!$F$4))</f>
        <v>none</v>
      </c>
      <c r="V7419" s="100" t="str">
        <f t="array" ref="V7419">IF(COUNTA(Y7416:DP7419)=0,"none",IF($U$2="WAHR",$W$3,Abfrage!$F$4))</f>
        <v>none</v>
      </c>
      <c r="W7419" s="100" t="str">
        <f t="array" ref="W7419">IF(COUNTA(Y7416:DP7419)=0,"none",IF($U$2="WAHR",$W$3,Abfrage!$F$4))</f>
        <v>none</v>
      </c>
      <c r="X7419" s="109"/>
    </row>
    <row r="7420" spans="2:24">
      <c r="B7420" s="75" t="s">
        <v>4550</v>
      </c>
      <c r="C7420" s="76">
        <v>1000295364</v>
      </c>
      <c r="D7420" s="75" t="s">
        <v>95</v>
      </c>
      <c r="E7420" s="75" t="s">
        <v>148</v>
      </c>
      <c r="F7420" s="75" t="s">
        <v>96</v>
      </c>
      <c r="G7420" s="75" t="s">
        <v>306</v>
      </c>
      <c r="H7420" s="75" t="e">
        <v>#N/A</v>
      </c>
      <c r="I7420" s="75" t="s">
        <v>391</v>
      </c>
      <c r="J7420" s="75" t="s">
        <v>4551</v>
      </c>
      <c r="K7420" s="75" t="s">
        <v>325</v>
      </c>
      <c r="L7420" s="75" t="s">
        <v>326</v>
      </c>
      <c r="M7420" s="75" t="s">
        <v>313</v>
      </c>
      <c r="N7420" s="75" t="s">
        <v>327</v>
      </c>
      <c r="O7420" s="75" t="s">
        <v>306</v>
      </c>
      <c r="P7420" s="76" t="s">
        <v>306</v>
      </c>
      <c r="Q7420" s="216"/>
      <c r="R7420" s="77" t="str">
        <f t="shared" ref="R7420" si="19718">IF(COUNTA(Y7420:DP7423)=0,"01.01.1900",INDEX(Y7420:DP7420,MATCH(R7421,Y7421:DP7421,0)))</f>
        <v>01.01.1900</v>
      </c>
      <c r="S7420" s="78" t="str">
        <f t="shared" ref="S7420" si="19719">IF(COUNTA(Y7420:DP7423)=0,"01.01.1900",MAX(Y7420:DP7420))</f>
        <v>01.01.1900</v>
      </c>
      <c r="T7420" s="79"/>
      <c r="U7420" s="80" t="str">
        <f t="array" ref="U7420">IF(COUNTA(Y7420:DP7423)=0,"01.01.1900",IF(ISERROR(HLOOKUP(U7423,Y7423:DP7423,1,FALSE)),"01.01.1900",INDEX(Y7420:DP7420,MATCH(U7421&amp;U7423,Y7421:DP7421&amp;Y7423:DP7423,0))))</f>
        <v>01.01.1900</v>
      </c>
      <c r="V7420" s="81" t="str">
        <f t="shared" ref="V7420" si="19720">IF(COUNTA(Y7420:DP7423)=0,"01.01.1900",_xlfn.MAXIFS(Y7420:DP7420,Y7423:DP7423,V7423))</f>
        <v>01.01.1900</v>
      </c>
      <c r="W7420" s="82"/>
      <c r="X7420" s="106"/>
    </row>
    <row r="7421" spans="2:24">
      <c r="B7421" s="83"/>
      <c r="C7421" s="84"/>
      <c r="D7421" s="83"/>
      <c r="E7421" s="83"/>
      <c r="F7421" s="83"/>
      <c r="G7421" s="83"/>
      <c r="H7421" s="83"/>
      <c r="I7421" s="83"/>
      <c r="J7421" s="83"/>
      <c r="K7421" s="83"/>
      <c r="L7421" s="83"/>
      <c r="M7421" s="83"/>
      <c r="N7421" s="83"/>
      <c r="O7421" s="83"/>
      <c r="P7421" s="84"/>
      <c r="Q7421" s="217"/>
      <c r="R7421" s="85">
        <f t="shared" ref="R7421" si="19721">IF(COUNTA(Y7420:DP7423)=0,0,MIN(Y7421:DP7421))</f>
        <v>0</v>
      </c>
      <c r="S7421" s="86">
        <f t="shared" ref="S7421" si="19722">IF(COUNTA(Y7420:DP7423)=0,0,HLOOKUP(S7420,Y7420:DP7423,2,FALSE))</f>
        <v>0</v>
      </c>
      <c r="T7421" s="87">
        <f t="shared" ref="T7421" si="19723">IF(COUNTA(Y7420:DP7423)=0,0,AVERAGE(Y7421:DP7421))</f>
        <v>0</v>
      </c>
      <c r="U7421" s="88">
        <f t="shared" ref="U7421" si="19724">IF(COUNTA(Y7420:DP7423)=0,0,_xlfn.MINIFS(Y7421:DP7421,Y7423:DP7423,U7423))</f>
        <v>0</v>
      </c>
      <c r="V7421" s="89">
        <f t="array" ref="V7421">IF(COUNTA(Y7420:DP7423)=0,0,IF(ISERROR(HLOOKUP(V7423,Y7423:DP7423,1,FALSE)),0,INDEX(Y7421:DP7421,MATCH(V7420&amp;V7423,Y7420:DP7420&amp;Y7423:DP7423,0))))</f>
        <v>0</v>
      </c>
      <c r="W7421" s="90">
        <f t="array" ref="W7421">IF(COUNTA(Y7420:DP7423)=0,0,IF(ISERROR(HLOOKUP(W7423,Y7423:DP7423,1,FALSE)),0,AVERAGEIF(Y7423:DP7423,$W7423,Y7421:DP7421)))</f>
        <v>0</v>
      </c>
      <c r="X7421" s="107"/>
    </row>
    <row r="7422" spans="2:24">
      <c r="B7422" s="83"/>
      <c r="C7422" s="84"/>
      <c r="D7422" s="83"/>
      <c r="E7422" s="83"/>
      <c r="F7422" s="83"/>
      <c r="G7422" s="83"/>
      <c r="H7422" s="83"/>
      <c r="I7422" s="83"/>
      <c r="J7422" s="83"/>
      <c r="K7422" s="83"/>
      <c r="L7422" s="83"/>
      <c r="M7422" s="83"/>
      <c r="N7422" s="83"/>
      <c r="O7422" s="83"/>
      <c r="P7422" s="84"/>
      <c r="Q7422" s="217"/>
      <c r="R7422" s="91">
        <f t="shared" ref="R7422" si="19725">IF(COUNTA(Y7420:DP7423)=0,0,HLOOKUP(R7421,Y7421:DP7423,2,FALSE))</f>
        <v>0</v>
      </c>
      <c r="S7422" s="92">
        <f t="shared" ref="S7422" si="19726">IF(COUNTA(Y7420:DP7423)=0,0,HLOOKUP(S7420,Y7420:DP7423,3,FALSE))</f>
        <v>0</v>
      </c>
      <c r="T7422" s="93"/>
      <c r="U7422" s="94">
        <f t="array" ref="U7422">IF(COUNTA(Y7420:DP7423)=0,0,IF(ISERROR(HLOOKUP(U7423,Y7423:DP7423,1,FALSE)),0,INDEX(Y7422:DP7422,MATCH(U7421&amp;U7423,Y7421:DP7421&amp;Y7423:DP7423,0))))</f>
        <v>0</v>
      </c>
      <c r="V7422" s="94">
        <f t="array" ref="V7422">IF(COUNTA(Y7420:DP7423)=0,0,IF(ISERROR(HLOOKUP(V7423,Y7423:DP7423,1,FALSE)),0,INDEX(Y7422:DP7422,MATCH(V7421&amp;V7423,Y7421:DP7421&amp;Y7423:DP7423,0))))</f>
        <v>0</v>
      </c>
      <c r="W7422" s="95"/>
      <c r="X7422" s="108"/>
    </row>
    <row r="7423" spans="2:24" ht="13.9" thickBot="1">
      <c r="B7423" s="96"/>
      <c r="C7423" s="97"/>
      <c r="D7423" s="96"/>
      <c r="E7423" s="96"/>
      <c r="F7423" s="96"/>
      <c r="G7423" s="96"/>
      <c r="H7423" s="96"/>
      <c r="I7423" s="96"/>
      <c r="J7423" s="96"/>
      <c r="K7423" s="96"/>
      <c r="L7423" s="96"/>
      <c r="M7423" s="96"/>
      <c r="N7423" s="96"/>
      <c r="O7423" s="96"/>
      <c r="P7423" s="97"/>
      <c r="Q7423" s="218"/>
      <c r="R7423" s="98" t="str">
        <f t="shared" ref="R7423" si="19727">IF(COUNTA(Y7420:DP7423)=0,"none",HLOOKUP(R7421,Y7421:DP7423,3,FALSE))</f>
        <v>none</v>
      </c>
      <c r="S7423" s="99" t="str">
        <f t="shared" ref="S7423" si="19728">IF(COUNTA(Y7420:DP7423)=0,"none",HLOOKUP(S7420,Y7420:DP7423,4,FALSE))</f>
        <v>none</v>
      </c>
      <c r="T7423" s="100"/>
      <c r="U7423" s="100" t="str">
        <f t="array" ref="U7423">IF(COUNTA(Y7420:DP7423)=0,"none",IF($U$2="WAHR",$W$3,Abfrage!$F$4))</f>
        <v>none</v>
      </c>
      <c r="V7423" s="100" t="str">
        <f t="array" ref="V7423">IF(COUNTA(Y7420:DP7423)=0,"none",IF($U$2="WAHR",$W$3,Abfrage!$F$4))</f>
        <v>none</v>
      </c>
      <c r="W7423" s="100" t="str">
        <f t="array" ref="W7423">IF(COUNTA(Y7420:DP7423)=0,"none",IF($U$2="WAHR",$W$3,Abfrage!$F$4))</f>
        <v>none</v>
      </c>
      <c r="X7423" s="109"/>
    </row>
    <row r="7424" spans="2:24">
      <c r="B7424" s="75" t="s">
        <v>4552</v>
      </c>
      <c r="C7424" s="76">
        <v>1000295365</v>
      </c>
      <c r="D7424" s="75" t="s">
        <v>95</v>
      </c>
      <c r="E7424" s="75" t="s">
        <v>148</v>
      </c>
      <c r="F7424" s="75" t="s">
        <v>96</v>
      </c>
      <c r="G7424" s="75" t="s">
        <v>306</v>
      </c>
      <c r="H7424" s="75" t="e">
        <v>#N/A</v>
      </c>
      <c r="I7424" s="75" t="s">
        <v>391</v>
      </c>
      <c r="J7424" s="75" t="s">
        <v>4553</v>
      </c>
      <c r="K7424" s="75" t="s">
        <v>4547</v>
      </c>
      <c r="L7424" s="75" t="s">
        <v>4025</v>
      </c>
      <c r="M7424" s="75" t="s">
        <v>313</v>
      </c>
      <c r="N7424" s="75" t="s">
        <v>327</v>
      </c>
      <c r="O7424" s="75" t="s">
        <v>306</v>
      </c>
      <c r="P7424" s="76" t="s">
        <v>306</v>
      </c>
      <c r="Q7424" s="216"/>
      <c r="R7424" s="77" t="str">
        <f t="shared" ref="R7424" si="19729">IF(COUNTA(Y7424:DP7427)=0,"01.01.1900",INDEX(Y7424:DP7424,MATCH(R7425,Y7425:DP7425,0)))</f>
        <v>01.01.1900</v>
      </c>
      <c r="S7424" s="78" t="str">
        <f t="shared" ref="S7424" si="19730">IF(COUNTA(Y7424:DP7427)=0,"01.01.1900",MAX(Y7424:DP7424))</f>
        <v>01.01.1900</v>
      </c>
      <c r="T7424" s="79"/>
      <c r="U7424" s="80" t="str">
        <f t="array" ref="U7424">IF(COUNTA(Y7424:DP7427)=0,"01.01.1900",IF(ISERROR(HLOOKUP(U7427,Y7427:DP7427,1,FALSE)),"01.01.1900",INDEX(Y7424:DP7424,MATCH(U7425&amp;U7427,Y7425:DP7425&amp;Y7427:DP7427,0))))</f>
        <v>01.01.1900</v>
      </c>
      <c r="V7424" s="81" t="str">
        <f t="shared" ref="V7424" si="19731">IF(COUNTA(Y7424:DP7427)=0,"01.01.1900",_xlfn.MAXIFS(Y7424:DP7424,Y7427:DP7427,V7427))</f>
        <v>01.01.1900</v>
      </c>
      <c r="W7424" s="82"/>
      <c r="X7424" s="106"/>
    </row>
    <row r="7425" spans="2:24">
      <c r="B7425" s="83"/>
      <c r="C7425" s="84"/>
      <c r="D7425" s="83"/>
      <c r="E7425" s="83"/>
      <c r="F7425" s="83"/>
      <c r="G7425" s="83"/>
      <c r="H7425" s="83"/>
      <c r="I7425" s="83"/>
      <c r="J7425" s="83"/>
      <c r="K7425" s="83"/>
      <c r="L7425" s="83"/>
      <c r="M7425" s="83"/>
      <c r="N7425" s="83"/>
      <c r="O7425" s="83"/>
      <c r="P7425" s="84"/>
      <c r="Q7425" s="217"/>
      <c r="R7425" s="85">
        <f t="shared" ref="R7425" si="19732">IF(COUNTA(Y7424:DP7427)=0,0,MIN(Y7425:DP7425))</f>
        <v>0</v>
      </c>
      <c r="S7425" s="86">
        <f t="shared" ref="S7425" si="19733">IF(COUNTA(Y7424:DP7427)=0,0,HLOOKUP(S7424,Y7424:DP7427,2,FALSE))</f>
        <v>0</v>
      </c>
      <c r="T7425" s="87">
        <f t="shared" ref="T7425" si="19734">IF(COUNTA(Y7424:DP7427)=0,0,AVERAGE(Y7425:DP7425))</f>
        <v>0</v>
      </c>
      <c r="U7425" s="88">
        <f t="shared" ref="U7425" si="19735">IF(COUNTA(Y7424:DP7427)=0,0,_xlfn.MINIFS(Y7425:DP7425,Y7427:DP7427,U7427))</f>
        <v>0</v>
      </c>
      <c r="V7425" s="89">
        <f t="array" ref="V7425">IF(COUNTA(Y7424:DP7427)=0,0,IF(ISERROR(HLOOKUP(V7427,Y7427:DP7427,1,FALSE)),0,INDEX(Y7425:DP7425,MATCH(V7424&amp;V7427,Y7424:DP7424&amp;Y7427:DP7427,0))))</f>
        <v>0</v>
      </c>
      <c r="W7425" s="90">
        <f t="array" ref="W7425">IF(COUNTA(Y7424:DP7427)=0,0,IF(ISERROR(HLOOKUP(W7427,Y7427:DP7427,1,FALSE)),0,AVERAGEIF(Y7427:DP7427,$W7427,Y7425:DP7425)))</f>
        <v>0</v>
      </c>
      <c r="X7425" s="107"/>
    </row>
    <row r="7426" spans="2:24">
      <c r="B7426" s="83"/>
      <c r="C7426" s="84"/>
      <c r="D7426" s="83"/>
      <c r="E7426" s="83"/>
      <c r="F7426" s="83"/>
      <c r="G7426" s="83"/>
      <c r="H7426" s="83"/>
      <c r="I7426" s="83"/>
      <c r="J7426" s="83"/>
      <c r="K7426" s="83"/>
      <c r="L7426" s="83"/>
      <c r="M7426" s="83"/>
      <c r="N7426" s="83"/>
      <c r="O7426" s="83"/>
      <c r="P7426" s="84"/>
      <c r="Q7426" s="217"/>
      <c r="R7426" s="91">
        <f t="shared" ref="R7426" si="19736">IF(COUNTA(Y7424:DP7427)=0,0,HLOOKUP(R7425,Y7425:DP7427,2,FALSE))</f>
        <v>0</v>
      </c>
      <c r="S7426" s="92">
        <f t="shared" ref="S7426" si="19737">IF(COUNTA(Y7424:DP7427)=0,0,HLOOKUP(S7424,Y7424:DP7427,3,FALSE))</f>
        <v>0</v>
      </c>
      <c r="T7426" s="93"/>
      <c r="U7426" s="94">
        <f t="array" ref="U7426">IF(COUNTA(Y7424:DP7427)=0,0,IF(ISERROR(HLOOKUP(U7427,Y7427:DP7427,1,FALSE)),0,INDEX(Y7426:DP7426,MATCH(U7425&amp;U7427,Y7425:DP7425&amp;Y7427:DP7427,0))))</f>
        <v>0</v>
      </c>
      <c r="V7426" s="94">
        <f t="array" ref="V7426">IF(COUNTA(Y7424:DP7427)=0,0,IF(ISERROR(HLOOKUP(V7427,Y7427:DP7427,1,FALSE)),0,INDEX(Y7426:DP7426,MATCH(V7425&amp;V7427,Y7425:DP7425&amp;Y7427:DP7427,0))))</f>
        <v>0</v>
      </c>
      <c r="W7426" s="95"/>
      <c r="X7426" s="108"/>
    </row>
    <row r="7427" spans="2:24" ht="13.9" thickBot="1">
      <c r="B7427" s="96"/>
      <c r="C7427" s="97"/>
      <c r="D7427" s="96"/>
      <c r="E7427" s="96"/>
      <c r="F7427" s="96"/>
      <c r="G7427" s="96"/>
      <c r="H7427" s="96"/>
      <c r="I7427" s="96"/>
      <c r="J7427" s="96"/>
      <c r="K7427" s="96"/>
      <c r="L7427" s="96"/>
      <c r="M7427" s="96"/>
      <c r="N7427" s="96"/>
      <c r="O7427" s="96"/>
      <c r="P7427" s="97"/>
      <c r="Q7427" s="218"/>
      <c r="R7427" s="98" t="str">
        <f t="shared" ref="R7427" si="19738">IF(COUNTA(Y7424:DP7427)=0,"none",HLOOKUP(R7425,Y7425:DP7427,3,FALSE))</f>
        <v>none</v>
      </c>
      <c r="S7427" s="99" t="str">
        <f t="shared" ref="S7427" si="19739">IF(COUNTA(Y7424:DP7427)=0,"none",HLOOKUP(S7424,Y7424:DP7427,4,FALSE))</f>
        <v>none</v>
      </c>
      <c r="T7427" s="100"/>
      <c r="U7427" s="100" t="str">
        <f t="array" ref="U7427">IF(COUNTA(Y7424:DP7427)=0,"none",IF($U$2="WAHR",$W$3,Abfrage!$F$4))</f>
        <v>none</v>
      </c>
      <c r="V7427" s="100" t="str">
        <f t="array" ref="V7427">IF(COUNTA(Y7424:DP7427)=0,"none",IF($U$2="WAHR",$W$3,Abfrage!$F$4))</f>
        <v>none</v>
      </c>
      <c r="W7427" s="100" t="str">
        <f t="array" ref="W7427">IF(COUNTA(Y7424:DP7427)=0,"none",IF($U$2="WAHR",$W$3,Abfrage!$F$4))</f>
        <v>none</v>
      </c>
      <c r="X7427" s="109"/>
    </row>
    <row r="7428" spans="2:24">
      <c r="B7428" s="75" t="s">
        <v>4554</v>
      </c>
      <c r="C7428" s="76">
        <v>1000295362</v>
      </c>
      <c r="D7428" s="75" t="s">
        <v>95</v>
      </c>
      <c r="E7428" s="75" t="s">
        <v>148</v>
      </c>
      <c r="F7428" s="75" t="s">
        <v>96</v>
      </c>
      <c r="G7428" s="75" t="s">
        <v>306</v>
      </c>
      <c r="H7428" s="75" t="e">
        <v>#N/A</v>
      </c>
      <c r="I7428" s="75" t="s">
        <v>391</v>
      </c>
      <c r="J7428" s="75" t="s">
        <v>4555</v>
      </c>
      <c r="K7428" s="75" t="s">
        <v>331</v>
      </c>
      <c r="L7428" s="75" t="s">
        <v>325</v>
      </c>
      <c r="M7428" s="75" t="s">
        <v>313</v>
      </c>
      <c r="N7428" s="75" t="s">
        <v>327</v>
      </c>
      <c r="O7428" s="75" t="s">
        <v>306</v>
      </c>
      <c r="P7428" s="76" t="s">
        <v>306</v>
      </c>
      <c r="Q7428" s="216"/>
      <c r="R7428" s="77" t="str">
        <f t="shared" ref="R7428" si="19740">IF(COUNTA(Y7428:DP7431)=0,"01.01.1900",INDEX(Y7428:DP7428,MATCH(R7429,Y7429:DP7429,0)))</f>
        <v>01.01.1900</v>
      </c>
      <c r="S7428" s="78" t="str">
        <f t="shared" ref="S7428" si="19741">IF(COUNTA(Y7428:DP7431)=0,"01.01.1900",MAX(Y7428:DP7428))</f>
        <v>01.01.1900</v>
      </c>
      <c r="T7428" s="79"/>
      <c r="U7428" s="80" t="str">
        <f t="array" ref="U7428">IF(COUNTA(Y7428:DP7431)=0,"01.01.1900",IF(ISERROR(HLOOKUP(U7431,Y7431:DP7431,1,FALSE)),"01.01.1900",INDEX(Y7428:DP7428,MATCH(U7429&amp;U7431,Y7429:DP7429&amp;Y7431:DP7431,0))))</f>
        <v>01.01.1900</v>
      </c>
      <c r="V7428" s="81" t="str">
        <f t="shared" ref="V7428" si="19742">IF(COUNTA(Y7428:DP7431)=0,"01.01.1900",_xlfn.MAXIFS(Y7428:DP7428,Y7431:DP7431,V7431))</f>
        <v>01.01.1900</v>
      </c>
      <c r="W7428" s="82"/>
      <c r="X7428" s="106"/>
    </row>
    <row r="7429" spans="2:24">
      <c r="B7429" s="83"/>
      <c r="C7429" s="84"/>
      <c r="D7429" s="83"/>
      <c r="E7429" s="83"/>
      <c r="F7429" s="83"/>
      <c r="G7429" s="83"/>
      <c r="H7429" s="83"/>
      <c r="I7429" s="83"/>
      <c r="J7429" s="83"/>
      <c r="K7429" s="83"/>
      <c r="L7429" s="83"/>
      <c r="M7429" s="83"/>
      <c r="N7429" s="83"/>
      <c r="O7429" s="83"/>
      <c r="P7429" s="84"/>
      <c r="Q7429" s="217"/>
      <c r="R7429" s="85">
        <f t="shared" ref="R7429" si="19743">IF(COUNTA(Y7428:DP7431)=0,0,MIN(Y7429:DP7429))</f>
        <v>0</v>
      </c>
      <c r="S7429" s="86">
        <f t="shared" ref="S7429" si="19744">IF(COUNTA(Y7428:DP7431)=0,0,HLOOKUP(S7428,Y7428:DP7431,2,FALSE))</f>
        <v>0</v>
      </c>
      <c r="T7429" s="87">
        <f t="shared" ref="T7429" si="19745">IF(COUNTA(Y7428:DP7431)=0,0,AVERAGE(Y7429:DP7429))</f>
        <v>0</v>
      </c>
      <c r="U7429" s="88">
        <f t="shared" ref="U7429" si="19746">IF(COUNTA(Y7428:DP7431)=0,0,_xlfn.MINIFS(Y7429:DP7429,Y7431:DP7431,U7431))</f>
        <v>0</v>
      </c>
      <c r="V7429" s="89">
        <f t="array" ref="V7429">IF(COUNTA(Y7428:DP7431)=0,0,IF(ISERROR(HLOOKUP(V7431,Y7431:DP7431,1,FALSE)),0,INDEX(Y7429:DP7429,MATCH(V7428&amp;V7431,Y7428:DP7428&amp;Y7431:DP7431,0))))</f>
        <v>0</v>
      </c>
      <c r="W7429" s="90">
        <f t="array" ref="W7429">IF(COUNTA(Y7428:DP7431)=0,0,IF(ISERROR(HLOOKUP(W7431,Y7431:DP7431,1,FALSE)),0,AVERAGEIF(Y7431:DP7431,$W7431,Y7429:DP7429)))</f>
        <v>0</v>
      </c>
      <c r="X7429" s="107"/>
    </row>
    <row r="7430" spans="2:24">
      <c r="B7430" s="83"/>
      <c r="C7430" s="84"/>
      <c r="D7430" s="83"/>
      <c r="E7430" s="83"/>
      <c r="F7430" s="83"/>
      <c r="G7430" s="83"/>
      <c r="H7430" s="83"/>
      <c r="I7430" s="83"/>
      <c r="J7430" s="83"/>
      <c r="K7430" s="83"/>
      <c r="L7430" s="83"/>
      <c r="M7430" s="83"/>
      <c r="N7430" s="83"/>
      <c r="O7430" s="83"/>
      <c r="P7430" s="84"/>
      <c r="Q7430" s="217"/>
      <c r="R7430" s="91">
        <f t="shared" ref="R7430" si="19747">IF(COUNTA(Y7428:DP7431)=0,0,HLOOKUP(R7429,Y7429:DP7431,2,FALSE))</f>
        <v>0</v>
      </c>
      <c r="S7430" s="92">
        <f t="shared" ref="S7430" si="19748">IF(COUNTA(Y7428:DP7431)=0,0,HLOOKUP(S7428,Y7428:DP7431,3,FALSE))</f>
        <v>0</v>
      </c>
      <c r="T7430" s="93"/>
      <c r="U7430" s="94">
        <f t="array" ref="U7430">IF(COUNTA(Y7428:DP7431)=0,0,IF(ISERROR(HLOOKUP(U7431,Y7431:DP7431,1,FALSE)),0,INDEX(Y7430:DP7430,MATCH(U7429&amp;U7431,Y7429:DP7429&amp;Y7431:DP7431,0))))</f>
        <v>0</v>
      </c>
      <c r="V7430" s="94">
        <f t="array" ref="V7430">IF(COUNTA(Y7428:DP7431)=0,0,IF(ISERROR(HLOOKUP(V7431,Y7431:DP7431,1,FALSE)),0,INDEX(Y7430:DP7430,MATCH(V7429&amp;V7431,Y7429:DP7429&amp;Y7431:DP7431,0))))</f>
        <v>0</v>
      </c>
      <c r="W7430" s="95"/>
      <c r="X7430" s="108"/>
    </row>
    <row r="7431" spans="2:24" ht="13.9" thickBot="1">
      <c r="B7431" s="96"/>
      <c r="C7431" s="97"/>
      <c r="D7431" s="96"/>
      <c r="E7431" s="96"/>
      <c r="F7431" s="96"/>
      <c r="G7431" s="96"/>
      <c r="H7431" s="96"/>
      <c r="I7431" s="96"/>
      <c r="J7431" s="96"/>
      <c r="K7431" s="96"/>
      <c r="L7431" s="96"/>
      <c r="M7431" s="96"/>
      <c r="N7431" s="96"/>
      <c r="O7431" s="96"/>
      <c r="P7431" s="97"/>
      <c r="Q7431" s="218"/>
      <c r="R7431" s="98" t="str">
        <f t="shared" ref="R7431" si="19749">IF(COUNTA(Y7428:DP7431)=0,"none",HLOOKUP(R7429,Y7429:DP7431,3,FALSE))</f>
        <v>none</v>
      </c>
      <c r="S7431" s="99" t="str">
        <f t="shared" ref="S7431" si="19750">IF(COUNTA(Y7428:DP7431)=0,"none",HLOOKUP(S7428,Y7428:DP7431,4,FALSE))</f>
        <v>none</v>
      </c>
      <c r="T7431" s="100"/>
      <c r="U7431" s="100" t="str">
        <f t="array" ref="U7431">IF(COUNTA(Y7428:DP7431)=0,"none",IF($U$2="WAHR",$W$3,Abfrage!$F$4))</f>
        <v>none</v>
      </c>
      <c r="V7431" s="100" t="str">
        <f t="array" ref="V7431">IF(COUNTA(Y7428:DP7431)=0,"none",IF($U$2="WAHR",$W$3,Abfrage!$F$4))</f>
        <v>none</v>
      </c>
      <c r="W7431" s="100" t="str">
        <f t="array" ref="W7431">IF(COUNTA(Y7428:DP7431)=0,"none",IF($U$2="WAHR",$W$3,Abfrage!$F$4))</f>
        <v>none</v>
      </c>
      <c r="X7431" s="109"/>
    </row>
    <row r="7432" spans="2:24">
      <c r="B7432" s="75" t="s">
        <v>4556</v>
      </c>
      <c r="C7432" s="76">
        <v>1000446701</v>
      </c>
      <c r="D7432" s="75" t="s">
        <v>95</v>
      </c>
      <c r="E7432" s="75" t="s">
        <v>96</v>
      </c>
      <c r="F7432" s="75" t="s">
        <v>97</v>
      </c>
      <c r="G7432" s="75" t="s">
        <v>97</v>
      </c>
      <c r="H7432" s="75" t="e">
        <v>#N/A</v>
      </c>
      <c r="I7432" s="75" t="s">
        <v>164</v>
      </c>
      <c r="J7432" s="75" t="s">
        <v>4557</v>
      </c>
      <c r="K7432" s="75" t="s">
        <v>306</v>
      </c>
      <c r="L7432" s="75" t="s">
        <v>306</v>
      </c>
      <c r="M7432" s="75" t="s">
        <v>306</v>
      </c>
      <c r="N7432" s="75" t="s">
        <v>352</v>
      </c>
      <c r="O7432" s="75" t="s">
        <v>419</v>
      </c>
      <c r="P7432" s="76" t="s">
        <v>306</v>
      </c>
      <c r="Q7432" s="216"/>
      <c r="R7432" s="77" t="str">
        <f t="shared" ref="R7432" si="19751">IF(COUNTA(Y7432:DP7435)=0,"01.01.1900",INDEX(Y7432:DP7432,MATCH(R7433,Y7433:DP7433,0)))</f>
        <v>01.01.1900</v>
      </c>
      <c r="S7432" s="78" t="str">
        <f t="shared" ref="S7432" si="19752">IF(COUNTA(Y7432:DP7435)=0,"01.01.1900",MAX(Y7432:DP7432))</f>
        <v>01.01.1900</v>
      </c>
      <c r="T7432" s="79"/>
      <c r="U7432" s="80" t="str">
        <f t="array" ref="U7432">IF(COUNTA(Y7432:DP7435)=0,"01.01.1900",IF(ISERROR(HLOOKUP(U7435,Y7435:DP7435,1,FALSE)),"01.01.1900",INDEX(Y7432:DP7432,MATCH(U7433&amp;U7435,Y7433:DP7433&amp;Y7435:DP7435,0))))</f>
        <v>01.01.1900</v>
      </c>
      <c r="V7432" s="81" t="str">
        <f t="shared" ref="V7432" si="19753">IF(COUNTA(Y7432:DP7435)=0,"01.01.1900",_xlfn.MAXIFS(Y7432:DP7432,Y7435:DP7435,V7435))</f>
        <v>01.01.1900</v>
      </c>
      <c r="W7432" s="82"/>
      <c r="X7432" s="106"/>
    </row>
    <row r="7433" spans="2:24">
      <c r="B7433" s="83"/>
      <c r="C7433" s="84"/>
      <c r="D7433" s="83"/>
      <c r="E7433" s="83"/>
      <c r="F7433" s="83"/>
      <c r="G7433" s="83"/>
      <c r="H7433" s="83"/>
      <c r="I7433" s="83"/>
      <c r="J7433" s="83"/>
      <c r="K7433" s="83"/>
      <c r="L7433" s="83"/>
      <c r="M7433" s="83"/>
      <c r="N7433" s="83"/>
      <c r="O7433" s="83"/>
      <c r="P7433" s="84"/>
      <c r="Q7433" s="217"/>
      <c r="R7433" s="85">
        <f t="shared" ref="R7433" si="19754">IF(COUNTA(Y7432:DP7435)=0,0,MIN(Y7433:DP7433))</f>
        <v>0</v>
      </c>
      <c r="S7433" s="86">
        <f t="shared" ref="S7433" si="19755">IF(COUNTA(Y7432:DP7435)=0,0,HLOOKUP(S7432,Y7432:DP7435,2,FALSE))</f>
        <v>0</v>
      </c>
      <c r="T7433" s="87">
        <f t="shared" ref="T7433" si="19756">IF(COUNTA(Y7432:DP7435)=0,0,AVERAGE(Y7433:DP7433))</f>
        <v>0</v>
      </c>
      <c r="U7433" s="88">
        <f t="shared" ref="U7433" si="19757">IF(COUNTA(Y7432:DP7435)=0,0,_xlfn.MINIFS(Y7433:DP7433,Y7435:DP7435,U7435))</f>
        <v>0</v>
      </c>
      <c r="V7433" s="89">
        <f t="array" ref="V7433">IF(COUNTA(Y7432:DP7435)=0,0,IF(ISERROR(HLOOKUP(V7435,Y7435:DP7435,1,FALSE)),0,INDEX(Y7433:DP7433,MATCH(V7432&amp;V7435,Y7432:DP7432&amp;Y7435:DP7435,0))))</f>
        <v>0</v>
      </c>
      <c r="W7433" s="90">
        <f t="array" ref="W7433">IF(COUNTA(Y7432:DP7435)=0,0,IF(ISERROR(HLOOKUP(W7435,Y7435:DP7435,1,FALSE)),0,AVERAGEIF(Y7435:DP7435,$W7435,Y7433:DP7433)))</f>
        <v>0</v>
      </c>
      <c r="X7433" s="107"/>
    </row>
    <row r="7434" spans="2:24">
      <c r="B7434" s="83"/>
      <c r="C7434" s="84"/>
      <c r="D7434" s="83"/>
      <c r="E7434" s="83"/>
      <c r="F7434" s="83"/>
      <c r="G7434" s="83"/>
      <c r="H7434" s="83"/>
      <c r="I7434" s="83"/>
      <c r="J7434" s="83"/>
      <c r="K7434" s="83"/>
      <c r="L7434" s="83"/>
      <c r="M7434" s="83"/>
      <c r="N7434" s="83"/>
      <c r="O7434" s="83"/>
      <c r="P7434" s="84"/>
      <c r="Q7434" s="217"/>
      <c r="R7434" s="91">
        <f t="shared" ref="R7434" si="19758">IF(COUNTA(Y7432:DP7435)=0,0,HLOOKUP(R7433,Y7433:DP7435,2,FALSE))</f>
        <v>0</v>
      </c>
      <c r="S7434" s="92">
        <f t="shared" ref="S7434" si="19759">IF(COUNTA(Y7432:DP7435)=0,0,HLOOKUP(S7432,Y7432:DP7435,3,FALSE))</f>
        <v>0</v>
      </c>
      <c r="T7434" s="93"/>
      <c r="U7434" s="94">
        <f t="array" ref="U7434">IF(COUNTA(Y7432:DP7435)=0,0,IF(ISERROR(HLOOKUP(U7435,Y7435:DP7435,1,FALSE)),0,INDEX(Y7434:DP7434,MATCH(U7433&amp;U7435,Y7433:DP7433&amp;Y7435:DP7435,0))))</f>
        <v>0</v>
      </c>
      <c r="V7434" s="94">
        <f t="array" ref="V7434">IF(COUNTA(Y7432:DP7435)=0,0,IF(ISERROR(HLOOKUP(V7435,Y7435:DP7435,1,FALSE)),0,INDEX(Y7434:DP7434,MATCH(V7433&amp;V7435,Y7433:DP7433&amp;Y7435:DP7435,0))))</f>
        <v>0</v>
      </c>
      <c r="W7434" s="95"/>
      <c r="X7434" s="108"/>
    </row>
    <row r="7435" spans="2:24" ht="13.9" thickBot="1">
      <c r="B7435" s="96"/>
      <c r="C7435" s="97"/>
      <c r="D7435" s="96"/>
      <c r="E7435" s="96"/>
      <c r="F7435" s="96"/>
      <c r="G7435" s="96"/>
      <c r="H7435" s="96"/>
      <c r="I7435" s="96"/>
      <c r="J7435" s="96"/>
      <c r="K7435" s="96"/>
      <c r="L7435" s="96"/>
      <c r="M7435" s="96"/>
      <c r="N7435" s="96"/>
      <c r="O7435" s="96"/>
      <c r="P7435" s="97"/>
      <c r="Q7435" s="218"/>
      <c r="R7435" s="98" t="str">
        <f t="shared" ref="R7435" si="19760">IF(COUNTA(Y7432:DP7435)=0,"none",HLOOKUP(R7433,Y7433:DP7435,3,FALSE))</f>
        <v>none</v>
      </c>
      <c r="S7435" s="99" t="str">
        <f t="shared" ref="S7435" si="19761">IF(COUNTA(Y7432:DP7435)=0,"none",HLOOKUP(S7432,Y7432:DP7435,4,FALSE))</f>
        <v>none</v>
      </c>
      <c r="T7435" s="100"/>
      <c r="U7435" s="100" t="str">
        <f t="array" ref="U7435">IF(COUNTA(Y7432:DP7435)=0,"none",IF($U$2="WAHR",$W$3,Abfrage!$F$4))</f>
        <v>none</v>
      </c>
      <c r="V7435" s="100" t="str">
        <f t="array" ref="V7435">IF(COUNTA(Y7432:DP7435)=0,"none",IF($U$2="WAHR",$W$3,Abfrage!$F$4))</f>
        <v>none</v>
      </c>
      <c r="W7435" s="100" t="str">
        <f t="array" ref="W7435">IF(COUNTA(Y7432:DP7435)=0,"none",IF($U$2="WAHR",$W$3,Abfrage!$F$4))</f>
        <v>none</v>
      </c>
      <c r="X7435" s="109"/>
    </row>
    <row r="7436" spans="2:24">
      <c r="B7436" s="75" t="s">
        <v>4558</v>
      </c>
      <c r="C7436" s="76">
        <v>1000446705</v>
      </c>
      <c r="D7436" s="75" t="s">
        <v>95</v>
      </c>
      <c r="E7436" s="75" t="s">
        <v>175</v>
      </c>
      <c r="F7436" s="75" t="s">
        <v>97</v>
      </c>
      <c r="G7436" s="75" t="s">
        <v>97</v>
      </c>
      <c r="H7436" s="75" t="e">
        <v>#N/A</v>
      </c>
      <c r="I7436" s="75" t="s">
        <v>164</v>
      </c>
      <c r="J7436" s="75" t="s">
        <v>4559</v>
      </c>
      <c r="K7436" s="75" t="s">
        <v>306</v>
      </c>
      <c r="L7436" s="75" t="s">
        <v>306</v>
      </c>
      <c r="M7436" s="75" t="s">
        <v>307</v>
      </c>
      <c r="N7436" s="75" t="s">
        <v>352</v>
      </c>
      <c r="O7436" s="75" t="s">
        <v>419</v>
      </c>
      <c r="P7436" s="76" t="s">
        <v>306</v>
      </c>
      <c r="Q7436" s="216"/>
      <c r="R7436" s="77" t="str">
        <f t="shared" ref="R7436" si="19762">IF(COUNTA(Y7436:DP7439)=0,"01.01.1900",INDEX(Y7436:DP7436,MATCH(R7437,Y7437:DP7437,0)))</f>
        <v>01.01.1900</v>
      </c>
      <c r="S7436" s="78" t="str">
        <f t="shared" ref="S7436" si="19763">IF(COUNTA(Y7436:DP7439)=0,"01.01.1900",MAX(Y7436:DP7436))</f>
        <v>01.01.1900</v>
      </c>
      <c r="T7436" s="79"/>
      <c r="U7436" s="80" t="str">
        <f t="array" ref="U7436">IF(COUNTA(Y7436:DP7439)=0,"01.01.1900",IF(ISERROR(HLOOKUP(U7439,Y7439:DP7439,1,FALSE)),"01.01.1900",INDEX(Y7436:DP7436,MATCH(U7437&amp;U7439,Y7437:DP7437&amp;Y7439:DP7439,0))))</f>
        <v>01.01.1900</v>
      </c>
      <c r="V7436" s="81" t="str">
        <f t="shared" ref="V7436" si="19764">IF(COUNTA(Y7436:DP7439)=0,"01.01.1900",_xlfn.MAXIFS(Y7436:DP7436,Y7439:DP7439,V7439))</f>
        <v>01.01.1900</v>
      </c>
      <c r="W7436" s="82"/>
      <c r="X7436" s="106"/>
    </row>
    <row r="7437" spans="2:24">
      <c r="B7437" s="83"/>
      <c r="C7437" s="84"/>
      <c r="D7437" s="83"/>
      <c r="E7437" s="83"/>
      <c r="F7437" s="83"/>
      <c r="G7437" s="83"/>
      <c r="H7437" s="83"/>
      <c r="I7437" s="83"/>
      <c r="J7437" s="83"/>
      <c r="K7437" s="83"/>
      <c r="L7437" s="83"/>
      <c r="M7437" s="83"/>
      <c r="N7437" s="83"/>
      <c r="O7437" s="83"/>
      <c r="P7437" s="84"/>
      <c r="Q7437" s="217"/>
      <c r="R7437" s="85">
        <f t="shared" ref="R7437" si="19765">IF(COUNTA(Y7436:DP7439)=0,0,MIN(Y7437:DP7437))</f>
        <v>0</v>
      </c>
      <c r="S7437" s="86">
        <f t="shared" ref="S7437" si="19766">IF(COUNTA(Y7436:DP7439)=0,0,HLOOKUP(S7436,Y7436:DP7439,2,FALSE))</f>
        <v>0</v>
      </c>
      <c r="T7437" s="87">
        <f t="shared" ref="T7437" si="19767">IF(COUNTA(Y7436:DP7439)=0,0,AVERAGE(Y7437:DP7437))</f>
        <v>0</v>
      </c>
      <c r="U7437" s="88">
        <f t="shared" ref="U7437" si="19768">IF(COUNTA(Y7436:DP7439)=0,0,_xlfn.MINIFS(Y7437:DP7437,Y7439:DP7439,U7439))</f>
        <v>0</v>
      </c>
      <c r="V7437" s="89">
        <f t="array" ref="V7437">IF(COUNTA(Y7436:DP7439)=0,0,IF(ISERROR(HLOOKUP(V7439,Y7439:DP7439,1,FALSE)),0,INDEX(Y7437:DP7437,MATCH(V7436&amp;V7439,Y7436:DP7436&amp;Y7439:DP7439,0))))</f>
        <v>0</v>
      </c>
      <c r="W7437" s="90">
        <f t="array" ref="W7437">IF(COUNTA(Y7436:DP7439)=0,0,IF(ISERROR(HLOOKUP(W7439,Y7439:DP7439,1,FALSE)),0,AVERAGEIF(Y7439:DP7439,$W7439,Y7437:DP7437)))</f>
        <v>0</v>
      </c>
      <c r="X7437" s="107"/>
    </row>
    <row r="7438" spans="2:24">
      <c r="B7438" s="83"/>
      <c r="C7438" s="84"/>
      <c r="D7438" s="83"/>
      <c r="E7438" s="83"/>
      <c r="F7438" s="83"/>
      <c r="G7438" s="83"/>
      <c r="H7438" s="83"/>
      <c r="I7438" s="83"/>
      <c r="J7438" s="83"/>
      <c r="K7438" s="83"/>
      <c r="L7438" s="83"/>
      <c r="M7438" s="83"/>
      <c r="N7438" s="83"/>
      <c r="O7438" s="83"/>
      <c r="P7438" s="84"/>
      <c r="Q7438" s="217"/>
      <c r="R7438" s="91">
        <f t="shared" ref="R7438" si="19769">IF(COUNTA(Y7436:DP7439)=0,0,HLOOKUP(R7437,Y7437:DP7439,2,FALSE))</f>
        <v>0</v>
      </c>
      <c r="S7438" s="92">
        <f t="shared" ref="S7438" si="19770">IF(COUNTA(Y7436:DP7439)=0,0,HLOOKUP(S7436,Y7436:DP7439,3,FALSE))</f>
        <v>0</v>
      </c>
      <c r="T7438" s="93"/>
      <c r="U7438" s="94">
        <f t="array" ref="U7438">IF(COUNTA(Y7436:DP7439)=0,0,IF(ISERROR(HLOOKUP(U7439,Y7439:DP7439,1,FALSE)),0,INDEX(Y7438:DP7438,MATCH(U7437&amp;U7439,Y7437:DP7437&amp;Y7439:DP7439,0))))</f>
        <v>0</v>
      </c>
      <c r="V7438" s="94">
        <f t="array" ref="V7438">IF(COUNTA(Y7436:DP7439)=0,0,IF(ISERROR(HLOOKUP(V7439,Y7439:DP7439,1,FALSE)),0,INDEX(Y7438:DP7438,MATCH(V7437&amp;V7439,Y7437:DP7437&amp;Y7439:DP7439,0))))</f>
        <v>0</v>
      </c>
      <c r="W7438" s="95"/>
      <c r="X7438" s="108"/>
    </row>
    <row r="7439" spans="2:24" ht="13.9" thickBot="1">
      <c r="B7439" s="96"/>
      <c r="C7439" s="97"/>
      <c r="D7439" s="96"/>
      <c r="E7439" s="96"/>
      <c r="F7439" s="96"/>
      <c r="G7439" s="96"/>
      <c r="H7439" s="96"/>
      <c r="I7439" s="96"/>
      <c r="J7439" s="96"/>
      <c r="K7439" s="96"/>
      <c r="L7439" s="96"/>
      <c r="M7439" s="96"/>
      <c r="N7439" s="96"/>
      <c r="O7439" s="96"/>
      <c r="P7439" s="97"/>
      <c r="Q7439" s="218"/>
      <c r="R7439" s="98" t="str">
        <f t="shared" ref="R7439" si="19771">IF(COUNTA(Y7436:DP7439)=0,"none",HLOOKUP(R7437,Y7437:DP7439,3,FALSE))</f>
        <v>none</v>
      </c>
      <c r="S7439" s="99" t="str">
        <f t="shared" ref="S7439" si="19772">IF(COUNTA(Y7436:DP7439)=0,"none",HLOOKUP(S7436,Y7436:DP7439,4,FALSE))</f>
        <v>none</v>
      </c>
      <c r="T7439" s="100"/>
      <c r="U7439" s="100" t="str">
        <f t="array" ref="U7439">IF(COUNTA(Y7436:DP7439)=0,"none",IF($U$2="WAHR",$W$3,Abfrage!$F$4))</f>
        <v>none</v>
      </c>
      <c r="V7439" s="100" t="str">
        <f t="array" ref="V7439">IF(COUNTA(Y7436:DP7439)=0,"none",IF($U$2="WAHR",$W$3,Abfrage!$F$4))</f>
        <v>none</v>
      </c>
      <c r="W7439" s="100" t="str">
        <f t="array" ref="W7439">IF(COUNTA(Y7436:DP7439)=0,"none",IF($U$2="WAHR",$W$3,Abfrage!$F$4))</f>
        <v>none</v>
      </c>
      <c r="X7439" s="109"/>
    </row>
    <row r="7440" spans="2:24">
      <c r="B7440" s="75" t="s">
        <v>4560</v>
      </c>
      <c r="C7440" s="76">
        <v>1000334050</v>
      </c>
      <c r="D7440" s="75" t="s">
        <v>95</v>
      </c>
      <c r="E7440" s="75" t="s">
        <v>96</v>
      </c>
      <c r="F7440" s="75" t="s">
        <v>97</v>
      </c>
      <c r="G7440" s="75" t="s">
        <v>97</v>
      </c>
      <c r="H7440" s="75" t="e">
        <v>#N/A</v>
      </c>
      <c r="I7440" s="75" t="s">
        <v>51</v>
      </c>
      <c r="J7440" s="75" t="s">
        <v>4561</v>
      </c>
      <c r="K7440" s="75" t="s">
        <v>306</v>
      </c>
      <c r="L7440" s="75" t="s">
        <v>306</v>
      </c>
      <c r="M7440" s="75" t="s">
        <v>313</v>
      </c>
      <c r="N7440" s="75" t="s">
        <v>393</v>
      </c>
      <c r="O7440" s="75" t="s">
        <v>309</v>
      </c>
      <c r="P7440" s="76" t="s">
        <v>306</v>
      </c>
      <c r="Q7440" s="216"/>
      <c r="R7440" s="77" t="str">
        <f t="shared" ref="R7440" si="19773">IF(COUNTA(Y7440:DP7443)=0,"01.01.1900",INDEX(Y7440:DP7440,MATCH(R7441,Y7441:DP7441,0)))</f>
        <v>01.01.1900</v>
      </c>
      <c r="S7440" s="78" t="str">
        <f t="shared" ref="S7440" si="19774">IF(COUNTA(Y7440:DP7443)=0,"01.01.1900",MAX(Y7440:DP7440))</f>
        <v>01.01.1900</v>
      </c>
      <c r="T7440" s="79"/>
      <c r="U7440" s="80" t="str">
        <f t="array" ref="U7440">IF(COUNTA(Y7440:DP7443)=0,"01.01.1900",IF(ISERROR(HLOOKUP(U7443,Y7443:DP7443,1,FALSE)),"01.01.1900",INDEX(Y7440:DP7440,MATCH(U7441&amp;U7443,Y7441:DP7441&amp;Y7443:DP7443,0))))</f>
        <v>01.01.1900</v>
      </c>
      <c r="V7440" s="81" t="str">
        <f t="shared" ref="V7440" si="19775">IF(COUNTA(Y7440:DP7443)=0,"01.01.1900",_xlfn.MAXIFS(Y7440:DP7440,Y7443:DP7443,V7443))</f>
        <v>01.01.1900</v>
      </c>
      <c r="W7440" s="82"/>
      <c r="X7440" s="106"/>
    </row>
    <row r="7441" spans="2:26">
      <c r="B7441" s="83"/>
      <c r="C7441" s="84"/>
      <c r="D7441" s="83"/>
      <c r="E7441" s="83"/>
      <c r="F7441" s="83"/>
      <c r="G7441" s="83"/>
      <c r="H7441" s="83"/>
      <c r="I7441" s="83"/>
      <c r="J7441" s="83"/>
      <c r="K7441" s="83"/>
      <c r="L7441" s="83"/>
      <c r="M7441" s="83"/>
      <c r="N7441" s="83"/>
      <c r="O7441" s="83"/>
      <c r="P7441" s="84"/>
      <c r="Q7441" s="217"/>
      <c r="R7441" s="85">
        <f t="shared" ref="R7441" si="19776">IF(COUNTA(Y7440:DP7443)=0,0,MIN(Y7441:DP7441))</f>
        <v>0</v>
      </c>
      <c r="S7441" s="86">
        <f t="shared" ref="S7441" si="19777">IF(COUNTA(Y7440:DP7443)=0,0,HLOOKUP(S7440,Y7440:DP7443,2,FALSE))</f>
        <v>0</v>
      </c>
      <c r="T7441" s="87">
        <f t="shared" ref="T7441" si="19778">IF(COUNTA(Y7440:DP7443)=0,0,AVERAGE(Y7441:DP7441))</f>
        <v>0</v>
      </c>
      <c r="U7441" s="88">
        <f t="shared" ref="U7441" si="19779">IF(COUNTA(Y7440:DP7443)=0,0,_xlfn.MINIFS(Y7441:DP7441,Y7443:DP7443,U7443))</f>
        <v>0</v>
      </c>
      <c r="V7441" s="89">
        <f t="array" ref="V7441">IF(COUNTA(Y7440:DP7443)=0,0,IF(ISERROR(HLOOKUP(V7443,Y7443:DP7443,1,FALSE)),0,INDEX(Y7441:DP7441,MATCH(V7440&amp;V7443,Y7440:DP7440&amp;Y7443:DP7443,0))))</f>
        <v>0</v>
      </c>
      <c r="W7441" s="90">
        <f t="array" ref="W7441">IF(COUNTA(Y7440:DP7443)=0,0,IF(ISERROR(HLOOKUP(W7443,Y7443:DP7443,1,FALSE)),0,AVERAGEIF(Y7443:DP7443,$W7443,Y7441:DP7441)))</f>
        <v>0</v>
      </c>
      <c r="X7441" s="107"/>
    </row>
    <row r="7442" spans="2:26">
      <c r="B7442" s="83"/>
      <c r="C7442" s="84"/>
      <c r="D7442" s="83"/>
      <c r="E7442" s="83"/>
      <c r="F7442" s="83"/>
      <c r="G7442" s="83"/>
      <c r="H7442" s="83"/>
      <c r="I7442" s="83"/>
      <c r="J7442" s="83"/>
      <c r="K7442" s="83"/>
      <c r="L7442" s="83"/>
      <c r="M7442" s="83"/>
      <c r="N7442" s="83"/>
      <c r="O7442" s="83"/>
      <c r="P7442" s="84"/>
      <c r="Q7442" s="217"/>
      <c r="R7442" s="91">
        <f t="shared" ref="R7442" si="19780">IF(COUNTA(Y7440:DP7443)=0,0,HLOOKUP(R7441,Y7441:DP7443,2,FALSE))</f>
        <v>0</v>
      </c>
      <c r="S7442" s="92">
        <f t="shared" ref="S7442" si="19781">IF(COUNTA(Y7440:DP7443)=0,0,HLOOKUP(S7440,Y7440:DP7443,3,FALSE))</f>
        <v>0</v>
      </c>
      <c r="T7442" s="93"/>
      <c r="U7442" s="94">
        <f t="array" ref="U7442">IF(COUNTA(Y7440:DP7443)=0,0,IF(ISERROR(HLOOKUP(U7443,Y7443:DP7443,1,FALSE)),0,INDEX(Y7442:DP7442,MATCH(U7441&amp;U7443,Y7441:DP7441&amp;Y7443:DP7443,0))))</f>
        <v>0</v>
      </c>
      <c r="V7442" s="94">
        <f t="array" ref="V7442">IF(COUNTA(Y7440:DP7443)=0,0,IF(ISERROR(HLOOKUP(V7443,Y7443:DP7443,1,FALSE)),0,INDEX(Y7442:DP7442,MATCH(V7441&amp;V7443,Y7441:DP7441&amp;Y7443:DP7443,0))))</f>
        <v>0</v>
      </c>
      <c r="W7442" s="95"/>
      <c r="X7442" s="108"/>
    </row>
    <row r="7443" spans="2:26" ht="13.9" thickBot="1">
      <c r="B7443" s="96"/>
      <c r="C7443" s="97"/>
      <c r="D7443" s="96"/>
      <c r="E7443" s="96"/>
      <c r="F7443" s="96"/>
      <c r="G7443" s="96"/>
      <c r="H7443" s="96"/>
      <c r="I7443" s="96"/>
      <c r="J7443" s="96"/>
      <c r="K7443" s="96"/>
      <c r="L7443" s="96"/>
      <c r="M7443" s="96"/>
      <c r="N7443" s="96"/>
      <c r="O7443" s="96"/>
      <c r="P7443" s="97"/>
      <c r="Q7443" s="218"/>
      <c r="R7443" s="98" t="str">
        <f t="shared" ref="R7443" si="19782">IF(COUNTA(Y7440:DP7443)=0,"none",HLOOKUP(R7441,Y7441:DP7443,3,FALSE))</f>
        <v>none</v>
      </c>
      <c r="S7443" s="99" t="str">
        <f t="shared" ref="S7443" si="19783">IF(COUNTA(Y7440:DP7443)=0,"none",HLOOKUP(S7440,Y7440:DP7443,4,FALSE))</f>
        <v>none</v>
      </c>
      <c r="T7443" s="100"/>
      <c r="U7443" s="100" t="str">
        <f t="array" ref="U7443">IF(COUNTA(Y7440:DP7443)=0,"none",IF($U$2="WAHR",$W$3,Abfrage!$F$4))</f>
        <v>none</v>
      </c>
      <c r="V7443" s="100" t="str">
        <f t="array" ref="V7443">IF(COUNTA(Y7440:DP7443)=0,"none",IF($U$2="WAHR",$W$3,Abfrage!$F$4))</f>
        <v>none</v>
      </c>
      <c r="W7443" s="100" t="str">
        <f t="array" ref="W7443">IF(COUNTA(Y7440:DP7443)=0,"none",IF($U$2="WAHR",$W$3,Abfrage!$F$4))</f>
        <v>none</v>
      </c>
      <c r="X7443" s="109"/>
    </row>
    <row r="7444" spans="2:26">
      <c r="B7444" s="75" t="s">
        <v>4562</v>
      </c>
      <c r="C7444" s="76">
        <v>1000443484</v>
      </c>
      <c r="D7444" s="75" t="s">
        <v>95</v>
      </c>
      <c r="E7444" s="75" t="s">
        <v>148</v>
      </c>
      <c r="F7444" s="75" t="s">
        <v>2871</v>
      </c>
      <c r="G7444" s="75" t="s">
        <v>4563</v>
      </c>
      <c r="H7444" s="75" t="e">
        <v>#N/A</v>
      </c>
      <c r="I7444" s="75" t="s">
        <v>155</v>
      </c>
      <c r="J7444" s="75" t="s">
        <v>4564</v>
      </c>
      <c r="K7444" s="75" t="s">
        <v>809</v>
      </c>
      <c r="L7444" s="75" t="s">
        <v>808</v>
      </c>
      <c r="M7444" s="75" t="s">
        <v>313</v>
      </c>
      <c r="N7444" s="75" t="s">
        <v>327</v>
      </c>
      <c r="O7444" s="75" t="s">
        <v>306</v>
      </c>
      <c r="P7444" s="76" t="s">
        <v>306</v>
      </c>
      <c r="Q7444" s="216"/>
      <c r="R7444" s="77" t="str">
        <f t="shared" ref="R7444" si="19784">IF(COUNTA(Y7444:DP7447)=0,"01.01.1900",INDEX(Y7444:DP7444,MATCH(R7445,Y7445:DP7445,0)))</f>
        <v>01.01.1900</v>
      </c>
      <c r="S7444" s="78" t="str">
        <f t="shared" ref="S7444" si="19785">IF(COUNTA(Y7444:DP7447)=0,"01.01.1900",MAX(Y7444:DP7444))</f>
        <v>01.01.1900</v>
      </c>
      <c r="T7444" s="79"/>
      <c r="U7444" s="80" t="str">
        <f t="array" ref="U7444">IF(COUNTA(Y7444:DP7447)=0,"01.01.1900",IF(ISERROR(HLOOKUP(U7447,Y7447:DP7447,1,FALSE)),"01.01.1900",INDEX(Y7444:DP7444,MATCH(U7445&amp;U7447,Y7445:DP7445&amp;Y7447:DP7447,0))))</f>
        <v>01.01.1900</v>
      </c>
      <c r="V7444" s="81" t="str">
        <f t="shared" ref="V7444" si="19786">IF(COUNTA(Y7444:DP7447)=0,"01.01.1900",_xlfn.MAXIFS(Y7444:DP7444,Y7447:DP7447,V7447))</f>
        <v>01.01.1900</v>
      </c>
      <c r="W7444" s="82"/>
      <c r="X7444" s="106"/>
    </row>
    <row r="7445" spans="2:26">
      <c r="B7445" s="83"/>
      <c r="C7445" s="84"/>
      <c r="D7445" s="83"/>
      <c r="E7445" s="83"/>
      <c r="F7445" s="83"/>
      <c r="G7445" s="83"/>
      <c r="H7445" s="83"/>
      <c r="I7445" s="83"/>
      <c r="J7445" s="83"/>
      <c r="K7445" s="83"/>
      <c r="L7445" s="83"/>
      <c r="M7445" s="83"/>
      <c r="N7445" s="83"/>
      <c r="O7445" s="83"/>
      <c r="P7445" s="84"/>
      <c r="Q7445" s="217"/>
      <c r="R7445" s="85">
        <f t="shared" ref="R7445" si="19787">IF(COUNTA(Y7444:DP7447)=0,0,MIN(Y7445:DP7445))</f>
        <v>0</v>
      </c>
      <c r="S7445" s="86">
        <f t="shared" ref="S7445" si="19788">IF(COUNTA(Y7444:DP7447)=0,0,HLOOKUP(S7444,Y7444:DP7447,2,FALSE))</f>
        <v>0</v>
      </c>
      <c r="T7445" s="87">
        <f t="shared" ref="T7445" si="19789">IF(COUNTA(Y7444:DP7447)=0,0,AVERAGE(Y7445:DP7445))</f>
        <v>0</v>
      </c>
      <c r="U7445" s="88">
        <f t="shared" ref="U7445" si="19790">IF(COUNTA(Y7444:DP7447)=0,0,_xlfn.MINIFS(Y7445:DP7445,Y7447:DP7447,U7447))</f>
        <v>0</v>
      </c>
      <c r="V7445" s="89">
        <f t="array" ref="V7445">IF(COUNTA(Y7444:DP7447)=0,0,IF(ISERROR(HLOOKUP(V7447,Y7447:DP7447,1,FALSE)),0,INDEX(Y7445:DP7445,MATCH(V7444&amp;V7447,Y7444:DP7444&amp;Y7447:DP7447,0))))</f>
        <v>0</v>
      </c>
      <c r="W7445" s="90">
        <f t="array" ref="W7445">IF(COUNTA(Y7444:DP7447)=0,0,IF(ISERROR(HLOOKUP(W7447,Y7447:DP7447,1,FALSE)),0,AVERAGEIF(Y7447:DP7447,$W7447,Y7445:DP7445)))</f>
        <v>0</v>
      </c>
      <c r="X7445" s="107"/>
    </row>
    <row r="7446" spans="2:26">
      <c r="B7446" s="83"/>
      <c r="C7446" s="84"/>
      <c r="D7446" s="83"/>
      <c r="E7446" s="83"/>
      <c r="F7446" s="83"/>
      <c r="G7446" s="83"/>
      <c r="H7446" s="83"/>
      <c r="I7446" s="83"/>
      <c r="J7446" s="83"/>
      <c r="K7446" s="83"/>
      <c r="L7446" s="83"/>
      <c r="M7446" s="83"/>
      <c r="N7446" s="83"/>
      <c r="O7446" s="83"/>
      <c r="P7446" s="84"/>
      <c r="Q7446" s="217"/>
      <c r="R7446" s="91">
        <f t="shared" ref="R7446" si="19791">IF(COUNTA(Y7444:DP7447)=0,0,HLOOKUP(R7445,Y7445:DP7447,2,FALSE))</f>
        <v>0</v>
      </c>
      <c r="S7446" s="92">
        <f t="shared" ref="S7446" si="19792">IF(COUNTA(Y7444:DP7447)=0,0,HLOOKUP(S7444,Y7444:DP7447,3,FALSE))</f>
        <v>0</v>
      </c>
      <c r="T7446" s="93"/>
      <c r="U7446" s="94">
        <f t="array" ref="U7446">IF(COUNTA(Y7444:DP7447)=0,0,IF(ISERROR(HLOOKUP(U7447,Y7447:DP7447,1,FALSE)),0,INDEX(Y7446:DP7446,MATCH(U7445&amp;U7447,Y7445:DP7445&amp;Y7447:DP7447,0))))</f>
        <v>0</v>
      </c>
      <c r="V7446" s="94">
        <f t="array" ref="V7446">IF(COUNTA(Y7444:DP7447)=0,0,IF(ISERROR(HLOOKUP(V7447,Y7447:DP7447,1,FALSE)),0,INDEX(Y7446:DP7446,MATCH(V7445&amp;V7447,Y7445:DP7445&amp;Y7447:DP7447,0))))</f>
        <v>0</v>
      </c>
      <c r="W7446" s="95"/>
      <c r="X7446" s="108"/>
    </row>
    <row r="7447" spans="2:26" ht="13.9" thickBot="1">
      <c r="B7447" s="96"/>
      <c r="C7447" s="97"/>
      <c r="D7447" s="96"/>
      <c r="E7447" s="96"/>
      <c r="F7447" s="96"/>
      <c r="G7447" s="96"/>
      <c r="H7447" s="96"/>
      <c r="I7447" s="96"/>
      <c r="J7447" s="96"/>
      <c r="K7447" s="96"/>
      <c r="L7447" s="96"/>
      <c r="M7447" s="96"/>
      <c r="N7447" s="96"/>
      <c r="O7447" s="96"/>
      <c r="P7447" s="97"/>
      <c r="Q7447" s="218"/>
      <c r="R7447" s="98" t="str">
        <f t="shared" ref="R7447" si="19793">IF(COUNTA(Y7444:DP7447)=0,"none",HLOOKUP(R7445,Y7445:DP7447,3,FALSE))</f>
        <v>none</v>
      </c>
      <c r="S7447" s="99" t="str">
        <f t="shared" ref="S7447" si="19794">IF(COUNTA(Y7444:DP7447)=0,"none",HLOOKUP(S7444,Y7444:DP7447,4,FALSE))</f>
        <v>none</v>
      </c>
      <c r="T7447" s="100"/>
      <c r="U7447" s="100" t="str">
        <f t="array" ref="U7447">IF(COUNTA(Y7444:DP7447)=0,"none",IF($U$2="WAHR",$W$3,Abfrage!$F$4))</f>
        <v>none</v>
      </c>
      <c r="V7447" s="100" t="str">
        <f t="array" ref="V7447">IF(COUNTA(Y7444:DP7447)=0,"none",IF($U$2="WAHR",$W$3,Abfrage!$F$4))</f>
        <v>none</v>
      </c>
      <c r="W7447" s="100" t="str">
        <f t="array" ref="W7447">IF(COUNTA(Y7444:DP7447)=0,"none",IF($U$2="WAHR",$W$3,Abfrage!$F$4))</f>
        <v>none</v>
      </c>
      <c r="X7447" s="109"/>
    </row>
    <row r="7448" spans="2:26">
      <c r="B7448" s="75" t="s">
        <v>4565</v>
      </c>
      <c r="C7448" s="76">
        <v>1000356851</v>
      </c>
      <c r="D7448" s="75" t="s">
        <v>169</v>
      </c>
      <c r="E7448" s="75" t="s">
        <v>125</v>
      </c>
      <c r="F7448" s="75" t="s">
        <v>501</v>
      </c>
      <c r="G7448" s="75" t="s">
        <v>306</v>
      </c>
      <c r="H7448" s="75" t="e">
        <v>#N/A</v>
      </c>
      <c r="I7448" s="75" t="s">
        <v>319</v>
      </c>
      <c r="J7448" s="75" t="s">
        <v>4566</v>
      </c>
      <c r="K7448" s="75" t="s">
        <v>306</v>
      </c>
      <c r="L7448" s="75" t="s">
        <v>306</v>
      </c>
      <c r="M7448" s="75" t="s">
        <v>306</v>
      </c>
      <c r="N7448" s="75" t="s">
        <v>306</v>
      </c>
      <c r="O7448" s="75" t="s">
        <v>309</v>
      </c>
      <c r="P7448" s="76" t="s">
        <v>306</v>
      </c>
      <c r="Q7448" s="216"/>
      <c r="R7448" s="77" t="str">
        <f t="shared" ref="R7448" si="19795">IF(COUNTA(Y7448:DP7451)=0,"01.01.1900",INDEX(Y7448:DP7448,MATCH(R7449,Y7449:DP7449,0)))</f>
        <v>01.01.1900</v>
      </c>
      <c r="S7448" s="78" t="str">
        <f t="shared" ref="S7448" si="19796">IF(COUNTA(Y7448:DP7451)=0,"01.01.1900",MAX(Y7448:DP7448))</f>
        <v>01.01.1900</v>
      </c>
      <c r="T7448" s="79"/>
      <c r="U7448" s="80" t="str">
        <f t="array" ref="U7448">IF(COUNTA(Y7448:DP7451)=0,"01.01.1900",IF(ISERROR(HLOOKUP(U7451,Y7451:DP7451,1,FALSE)),"01.01.1900",INDEX(Y7448:DP7448,MATCH(U7449&amp;U7451,Y7449:DP7449&amp;Y7451:DP7451,0))))</f>
        <v>01.01.1900</v>
      </c>
      <c r="V7448" s="81" t="str">
        <f t="shared" ref="V7448" si="19797">IF(COUNTA(Y7448:DP7451)=0,"01.01.1900",_xlfn.MAXIFS(Y7448:DP7448,Y7451:DP7451,V7451))</f>
        <v>01.01.1900</v>
      </c>
      <c r="W7448" s="82"/>
      <c r="X7448" s="106"/>
    </row>
    <row r="7449" spans="2:26">
      <c r="B7449" s="83"/>
      <c r="C7449" s="84"/>
      <c r="D7449" s="83"/>
      <c r="E7449" s="83"/>
      <c r="F7449" s="83"/>
      <c r="G7449" s="83"/>
      <c r="H7449" s="83"/>
      <c r="I7449" s="83"/>
      <c r="J7449" s="83"/>
      <c r="K7449" s="83"/>
      <c r="L7449" s="83"/>
      <c r="M7449" s="83"/>
      <c r="N7449" s="83"/>
      <c r="O7449" s="83"/>
      <c r="P7449" s="84"/>
      <c r="Q7449" s="217"/>
      <c r="R7449" s="85">
        <f t="shared" ref="R7449" si="19798">IF(COUNTA(Y7448:DP7451)=0,0,MIN(Y7449:DP7449))</f>
        <v>0</v>
      </c>
      <c r="S7449" s="86">
        <f t="shared" ref="S7449" si="19799">IF(COUNTA(Y7448:DP7451)=0,0,HLOOKUP(S7448,Y7448:DP7451,2,FALSE))</f>
        <v>0</v>
      </c>
      <c r="T7449" s="87">
        <f t="shared" ref="T7449" si="19800">IF(COUNTA(Y7448:DP7451)=0,0,AVERAGE(Y7449:DP7449))</f>
        <v>0</v>
      </c>
      <c r="U7449" s="88">
        <f t="shared" ref="U7449" si="19801">IF(COUNTA(Y7448:DP7451)=0,0,_xlfn.MINIFS(Y7449:DP7449,Y7451:DP7451,U7451))</f>
        <v>0</v>
      </c>
      <c r="V7449" s="89">
        <f t="array" ref="V7449">IF(COUNTA(Y7448:DP7451)=0,0,IF(ISERROR(HLOOKUP(V7451,Y7451:DP7451,1,FALSE)),0,INDEX(Y7449:DP7449,MATCH(V7448&amp;V7451,Y7448:DP7448&amp;Y7451:DP7451,0))))</f>
        <v>0</v>
      </c>
      <c r="W7449" s="90">
        <f t="array" ref="W7449">IF(COUNTA(Y7448:DP7451)=0,0,IF(ISERROR(HLOOKUP(W7451,Y7451:DP7451,1,FALSE)),0,AVERAGEIF(Y7451:DP7451,$W7451,Y7449:DP7449)))</f>
        <v>0</v>
      </c>
      <c r="X7449" s="107"/>
    </row>
    <row r="7450" spans="2:26">
      <c r="B7450" s="83"/>
      <c r="C7450" s="84"/>
      <c r="D7450" s="83"/>
      <c r="E7450" s="83"/>
      <c r="F7450" s="83"/>
      <c r="G7450" s="83"/>
      <c r="H7450" s="83"/>
      <c r="I7450" s="83"/>
      <c r="J7450" s="83"/>
      <c r="K7450" s="83"/>
      <c r="L7450" s="83"/>
      <c r="M7450" s="83"/>
      <c r="N7450" s="83"/>
      <c r="O7450" s="83"/>
      <c r="P7450" s="84"/>
      <c r="Q7450" s="217"/>
      <c r="R7450" s="91">
        <f t="shared" ref="R7450" si="19802">IF(COUNTA(Y7448:DP7451)=0,0,HLOOKUP(R7449,Y7449:DP7451,2,FALSE))</f>
        <v>0</v>
      </c>
      <c r="S7450" s="92">
        <f t="shared" ref="S7450" si="19803">IF(COUNTA(Y7448:DP7451)=0,0,HLOOKUP(S7448,Y7448:DP7451,3,FALSE))</f>
        <v>0</v>
      </c>
      <c r="T7450" s="93"/>
      <c r="U7450" s="94">
        <f t="array" ref="U7450">IF(COUNTA(Y7448:DP7451)=0,0,IF(ISERROR(HLOOKUP(U7451,Y7451:DP7451,1,FALSE)),0,INDEX(Y7450:DP7450,MATCH(U7449&amp;U7451,Y7449:DP7449&amp;Y7451:DP7451,0))))</f>
        <v>0</v>
      </c>
      <c r="V7450" s="94">
        <f t="array" ref="V7450">IF(COUNTA(Y7448:DP7451)=0,0,IF(ISERROR(HLOOKUP(V7451,Y7451:DP7451,1,FALSE)),0,INDEX(Y7450:DP7450,MATCH(V7449&amp;V7451,Y7449:DP7449&amp;Y7451:DP7451,0))))</f>
        <v>0</v>
      </c>
      <c r="W7450" s="95"/>
      <c r="X7450" s="108"/>
    </row>
    <row r="7451" spans="2:26" ht="13.9" thickBot="1">
      <c r="B7451" s="96"/>
      <c r="C7451" s="97"/>
      <c r="D7451" s="96"/>
      <c r="E7451" s="96"/>
      <c r="F7451" s="96"/>
      <c r="G7451" s="96"/>
      <c r="H7451" s="96"/>
      <c r="I7451" s="96"/>
      <c r="J7451" s="96"/>
      <c r="K7451" s="96"/>
      <c r="L7451" s="96"/>
      <c r="M7451" s="96"/>
      <c r="N7451" s="96"/>
      <c r="O7451" s="96"/>
      <c r="P7451" s="97"/>
      <c r="Q7451" s="218"/>
      <c r="R7451" s="98" t="str">
        <f t="shared" ref="R7451" si="19804">IF(COUNTA(Y7448:DP7451)=0,"none",HLOOKUP(R7449,Y7449:DP7451,3,FALSE))</f>
        <v>none</v>
      </c>
      <c r="S7451" s="99" t="str">
        <f t="shared" ref="S7451" si="19805">IF(COUNTA(Y7448:DP7451)=0,"none",HLOOKUP(S7448,Y7448:DP7451,4,FALSE))</f>
        <v>none</v>
      </c>
      <c r="T7451" s="100"/>
      <c r="U7451" s="100" t="str">
        <f t="array" ref="U7451">IF(COUNTA(Y7448:DP7451)=0,"none",IF($U$2="WAHR",$W$3,Abfrage!$F$4))</f>
        <v>none</v>
      </c>
      <c r="V7451" s="100" t="str">
        <f t="array" ref="V7451">IF(COUNTA(Y7448:DP7451)=0,"none",IF($U$2="WAHR",$W$3,Abfrage!$F$4))</f>
        <v>none</v>
      </c>
      <c r="W7451" s="100" t="str">
        <f t="array" ref="W7451">IF(COUNTA(Y7448:DP7451)=0,"none",IF($U$2="WAHR",$W$3,Abfrage!$F$4))</f>
        <v>none</v>
      </c>
      <c r="X7451" s="109"/>
    </row>
    <row r="7452" spans="2:26">
      <c r="B7452" s="75" t="s">
        <v>4567</v>
      </c>
      <c r="C7452" s="76">
        <v>1000443480</v>
      </c>
      <c r="D7452" s="75" t="s">
        <v>95</v>
      </c>
      <c r="E7452" s="75" t="s">
        <v>148</v>
      </c>
      <c r="F7452" s="75" t="s">
        <v>96</v>
      </c>
      <c r="G7452" s="75" t="s">
        <v>306</v>
      </c>
      <c r="H7452" s="75" t="s">
        <v>50</v>
      </c>
      <c r="I7452" s="75" t="s">
        <v>64</v>
      </c>
      <c r="J7452" s="75" t="s">
        <v>4568</v>
      </c>
      <c r="K7452" s="75" t="s">
        <v>523</v>
      </c>
      <c r="L7452" s="75" t="s">
        <v>326</v>
      </c>
      <c r="M7452" s="75" t="s">
        <v>313</v>
      </c>
      <c r="N7452" s="75" t="s">
        <v>327</v>
      </c>
      <c r="O7452" s="75" t="s">
        <v>306</v>
      </c>
      <c r="P7452" s="76" t="s">
        <v>306</v>
      </c>
      <c r="Q7452" s="216"/>
      <c r="R7452" s="77">
        <f t="shared" ref="R7452" si="19806">IF(COUNTA(Y7452:DP7455)=0,"01.01.1900",INDEX(Y7452:DP7452,MATCH(R7453,Y7453:DP7453,0)))</f>
        <v>45707</v>
      </c>
      <c r="S7452" s="78">
        <f t="shared" ref="S7452" si="19807">IF(COUNTA(Y7452:DP7455)=0,"01.01.1900",MAX(Y7452:DP7452))</f>
        <v>45849</v>
      </c>
      <c r="T7452" s="79"/>
      <c r="U7452" s="80" t="str">
        <f t="array" ref="U7452">IF(COUNTA(Y7452:DP7455)=0,"01.01.1900",IF(ISERROR(HLOOKUP(U7455,Y7455:DP7455,1,FALSE)),"01.01.1900",INDEX(Y7452:DP7452,MATCH(U7453&amp;U7455,Y7453:DP7453&amp;Y7455:DP7455,0))))</f>
        <v>01.01.1900</v>
      </c>
      <c r="V7452" s="81">
        <f t="shared" ref="V7452" si="19808">IF(COUNTA(Y7452:DP7455)=0,"01.01.1900",_xlfn.MAXIFS(Y7452:DP7452,Y7455:DP7455,V7455))</f>
        <v>0</v>
      </c>
      <c r="W7452" s="82"/>
      <c r="X7452" s="106"/>
      <c r="Y7452" s="141">
        <v>45707</v>
      </c>
      <c r="Z7452" s="141">
        <v>45849</v>
      </c>
    </row>
    <row r="7453" spans="2:26">
      <c r="B7453" s="83"/>
      <c r="C7453" s="84"/>
      <c r="D7453" s="83"/>
      <c r="E7453" s="83"/>
      <c r="F7453" s="83"/>
      <c r="G7453" s="83"/>
      <c r="H7453" s="83"/>
      <c r="I7453" s="83"/>
      <c r="J7453" s="83"/>
      <c r="K7453" s="83"/>
      <c r="L7453" s="83"/>
      <c r="M7453" s="83"/>
      <c r="N7453" s="83"/>
      <c r="O7453" s="83"/>
      <c r="P7453" s="84"/>
      <c r="Q7453" s="217"/>
      <c r="R7453" s="85">
        <f t="shared" ref="R7453" si="19809">IF(COUNTA(Y7452:DP7455)=0,0,MIN(Y7453:DP7453))</f>
        <v>7.0000000000000007E-2</v>
      </c>
      <c r="S7453" s="86">
        <f t="shared" ref="S7453" si="19810">IF(COUNTA(Y7452:DP7455)=0,0,HLOOKUP(S7452,Y7452:DP7455,2,FALSE))</f>
        <v>0.13117999999999999</v>
      </c>
      <c r="T7453" s="87">
        <f t="shared" ref="T7453" si="19811">IF(COUNTA(Y7452:DP7455)=0,0,AVERAGE(Y7453:DP7453))</f>
        <v>0.10059</v>
      </c>
      <c r="U7453" s="88">
        <f t="shared" ref="U7453" si="19812">IF(COUNTA(Y7452:DP7455)=0,0,_xlfn.MINIFS(Y7453:DP7453,Y7455:DP7455,U7455))</f>
        <v>0</v>
      </c>
      <c r="V7453" s="89">
        <f t="array" ref="V7453">IF(COUNTA(Y7452:DP7455)=0,0,IF(ISERROR(HLOOKUP(V7455,Y7455:DP7455,1,FALSE)),0,INDEX(Y7453:DP7453,MATCH(V7452&amp;V7455,Y7452:DP7452&amp;Y7455:DP7455,0))))</f>
        <v>0</v>
      </c>
      <c r="W7453" s="90">
        <f t="array" ref="W7453">IF(COUNTA(Y7452:DP7455)=0,0,IF(ISERROR(HLOOKUP(W7455,Y7455:DP7455,1,FALSE)),0,AVERAGEIF(Y7455:DP7455,$W7455,Y7453:DP7453)))</f>
        <v>0</v>
      </c>
      <c r="X7453" s="107"/>
      <c r="Y7453" s="142">
        <v>7.0000000000000007E-2</v>
      </c>
      <c r="Z7453" s="142">
        <v>0.13117999999999999</v>
      </c>
    </row>
    <row r="7454" spans="2:26">
      <c r="B7454" s="83"/>
      <c r="C7454" s="84"/>
      <c r="D7454" s="83"/>
      <c r="E7454" s="83"/>
      <c r="F7454" s="83"/>
      <c r="G7454" s="83"/>
      <c r="H7454" s="83"/>
      <c r="I7454" s="83"/>
      <c r="J7454" s="83"/>
      <c r="K7454" s="83"/>
      <c r="L7454" s="83"/>
      <c r="M7454" s="83"/>
      <c r="N7454" s="83"/>
      <c r="O7454" s="83"/>
      <c r="P7454" s="84"/>
      <c r="Q7454" s="217"/>
      <c r="R7454" s="91">
        <f t="shared" ref="R7454" si="19813">IF(COUNTA(Y7452:DP7455)=0,0,HLOOKUP(R7453,Y7453:DP7455,2,FALSE))</f>
        <v>0</v>
      </c>
      <c r="S7454" s="92">
        <f t="shared" ref="S7454" si="19814">IF(COUNTA(Y7452:DP7455)=0,0,HLOOKUP(S7452,Y7452:DP7455,3,FALSE))</f>
        <v>50</v>
      </c>
      <c r="T7454" s="93"/>
      <c r="U7454" s="94">
        <f t="array" ref="U7454">IF(COUNTA(Y7452:DP7455)=0,0,IF(ISERROR(HLOOKUP(U7455,Y7455:DP7455,1,FALSE)),0,INDEX(Y7454:DP7454,MATCH(U7453&amp;U7455,Y7453:DP7453&amp;Y7455:DP7455,0))))</f>
        <v>0</v>
      </c>
      <c r="V7454" s="94">
        <f t="array" ref="V7454">IF(COUNTA(Y7452:DP7455)=0,0,IF(ISERROR(HLOOKUP(V7455,Y7455:DP7455,1,FALSE)),0,INDEX(Y7454:DP7454,MATCH(V7453&amp;V7455,Y7453:DP7453&amp;Y7455:DP7455,0))))</f>
        <v>0</v>
      </c>
      <c r="W7454" s="95"/>
      <c r="X7454" s="108"/>
      <c r="Y7454" s="143">
        <v>0</v>
      </c>
      <c r="Z7454" s="143">
        <v>50</v>
      </c>
    </row>
    <row r="7455" spans="2:26" ht="13.9" thickBot="1">
      <c r="B7455" s="96"/>
      <c r="C7455" s="97"/>
      <c r="D7455" s="96"/>
      <c r="E7455" s="96"/>
      <c r="F7455" s="96"/>
      <c r="G7455" s="96"/>
      <c r="H7455" s="96"/>
      <c r="I7455" s="96"/>
      <c r="J7455" s="96"/>
      <c r="K7455" s="96"/>
      <c r="L7455" s="96"/>
      <c r="M7455" s="96"/>
      <c r="N7455" s="96"/>
      <c r="O7455" s="96"/>
      <c r="P7455" s="97"/>
      <c r="Q7455" s="218"/>
      <c r="R7455" s="98" t="str">
        <f t="shared" ref="R7455" si="19815">IF(COUNTA(Y7452:DP7455)=0,"none",HLOOKUP(R7453,Y7453:DP7455,3,FALSE))</f>
        <v>Excel</v>
      </c>
      <c r="S7455" s="99" t="str">
        <f t="shared" ref="S7455" si="19816">IF(COUNTA(Y7452:DP7455)=0,"none",HLOOKUP(S7452,Y7452:DP7455,4,FALSE))</f>
        <v>www (-30%)</v>
      </c>
      <c r="T7455" s="100"/>
      <c r="U7455" s="100">
        <f t="array" ref="U7455">IF(COUNTA(Y7452:DP7455)=0,"none",IF($U$2="WAHR",$W$3,Abfrage!$F$4))</f>
        <v>0</v>
      </c>
      <c r="V7455" s="100">
        <f t="array" ref="V7455">IF(COUNTA(Y7452:DP7455)=0,"none",IF($U$2="WAHR",$W$3,Abfrage!$F$4))</f>
        <v>0</v>
      </c>
      <c r="W7455" s="100">
        <f t="array" ref="W7455">IF(COUNTA(Y7452:DP7455)=0,"none",IF($U$2="WAHR",$W$3,Abfrage!$F$4))</f>
        <v>0</v>
      </c>
      <c r="X7455" s="109"/>
      <c r="Y7455" s="144" t="s">
        <v>66</v>
      </c>
      <c r="Z7455" s="144" t="s">
        <v>43</v>
      </c>
    </row>
    <row r="7456" spans="2:26">
      <c r="B7456" s="75" t="s">
        <v>4569</v>
      </c>
      <c r="C7456" s="76">
        <v>1000443481</v>
      </c>
      <c r="D7456" s="75" t="s">
        <v>95</v>
      </c>
      <c r="E7456" s="75" t="s">
        <v>148</v>
      </c>
      <c r="F7456" s="75" t="s">
        <v>96</v>
      </c>
      <c r="G7456" s="75" t="s">
        <v>306</v>
      </c>
      <c r="H7456" s="75" t="e">
        <v>#N/A</v>
      </c>
      <c r="I7456" s="75" t="s">
        <v>64</v>
      </c>
      <c r="J7456" s="75" t="s">
        <v>4570</v>
      </c>
      <c r="K7456" s="75" t="s">
        <v>325</v>
      </c>
      <c r="L7456" s="75" t="s">
        <v>325</v>
      </c>
      <c r="M7456" s="75" t="s">
        <v>313</v>
      </c>
      <c r="N7456" s="75" t="s">
        <v>327</v>
      </c>
      <c r="O7456" s="75" t="s">
        <v>306</v>
      </c>
      <c r="P7456" s="76" t="s">
        <v>306</v>
      </c>
      <c r="Q7456" s="216"/>
      <c r="R7456" s="77" t="str">
        <f t="shared" ref="R7456" si="19817">IF(COUNTA(Y7456:DP7459)=0,"01.01.1900",INDEX(Y7456:DP7456,MATCH(R7457,Y7457:DP7457,0)))</f>
        <v>01.01.1900</v>
      </c>
      <c r="S7456" s="78" t="str">
        <f t="shared" ref="S7456" si="19818">IF(COUNTA(Y7456:DP7459)=0,"01.01.1900",MAX(Y7456:DP7456))</f>
        <v>01.01.1900</v>
      </c>
      <c r="T7456" s="79"/>
      <c r="U7456" s="80" t="str">
        <f t="array" ref="U7456">IF(COUNTA(Y7456:DP7459)=0,"01.01.1900",IF(ISERROR(HLOOKUP(U7459,Y7459:DP7459,1,FALSE)),"01.01.1900",INDEX(Y7456:DP7456,MATCH(U7457&amp;U7459,Y7457:DP7457&amp;Y7459:DP7459,0))))</f>
        <v>01.01.1900</v>
      </c>
      <c r="V7456" s="81" t="str">
        <f t="shared" ref="V7456" si="19819">IF(COUNTA(Y7456:DP7459)=0,"01.01.1900",_xlfn.MAXIFS(Y7456:DP7456,Y7459:DP7459,V7459))</f>
        <v>01.01.1900</v>
      </c>
      <c r="W7456" s="82"/>
      <c r="X7456" s="106"/>
    </row>
    <row r="7457" spans="2:26">
      <c r="B7457" s="83"/>
      <c r="C7457" s="84"/>
      <c r="D7457" s="83"/>
      <c r="E7457" s="83"/>
      <c r="F7457" s="83"/>
      <c r="G7457" s="83"/>
      <c r="H7457" s="83"/>
      <c r="I7457" s="83"/>
      <c r="J7457" s="83"/>
      <c r="K7457" s="83"/>
      <c r="L7457" s="83"/>
      <c r="M7457" s="83"/>
      <c r="N7457" s="83"/>
      <c r="O7457" s="83"/>
      <c r="P7457" s="84"/>
      <c r="Q7457" s="217"/>
      <c r="R7457" s="85">
        <f t="shared" ref="R7457" si="19820">IF(COUNTA(Y7456:DP7459)=0,0,MIN(Y7457:DP7457))</f>
        <v>0</v>
      </c>
      <c r="S7457" s="86">
        <f t="shared" ref="S7457" si="19821">IF(COUNTA(Y7456:DP7459)=0,0,HLOOKUP(S7456,Y7456:DP7459,2,FALSE))</f>
        <v>0</v>
      </c>
      <c r="T7457" s="87">
        <f t="shared" ref="T7457" si="19822">IF(COUNTA(Y7456:DP7459)=0,0,AVERAGE(Y7457:DP7457))</f>
        <v>0</v>
      </c>
      <c r="U7457" s="88">
        <f t="shared" ref="U7457" si="19823">IF(COUNTA(Y7456:DP7459)=0,0,_xlfn.MINIFS(Y7457:DP7457,Y7459:DP7459,U7459))</f>
        <v>0</v>
      </c>
      <c r="V7457" s="89">
        <f t="array" ref="V7457">IF(COUNTA(Y7456:DP7459)=0,0,IF(ISERROR(HLOOKUP(V7459,Y7459:DP7459,1,FALSE)),0,INDEX(Y7457:DP7457,MATCH(V7456&amp;V7459,Y7456:DP7456&amp;Y7459:DP7459,0))))</f>
        <v>0</v>
      </c>
      <c r="W7457" s="90">
        <f t="array" ref="W7457">IF(COUNTA(Y7456:DP7459)=0,0,IF(ISERROR(HLOOKUP(W7459,Y7459:DP7459,1,FALSE)),0,AVERAGEIF(Y7459:DP7459,$W7459,Y7457:DP7457)))</f>
        <v>0</v>
      </c>
      <c r="X7457" s="107"/>
    </row>
    <row r="7458" spans="2:26">
      <c r="B7458" s="83"/>
      <c r="C7458" s="84"/>
      <c r="D7458" s="83"/>
      <c r="E7458" s="83"/>
      <c r="F7458" s="83"/>
      <c r="G7458" s="83"/>
      <c r="H7458" s="83"/>
      <c r="I7458" s="83"/>
      <c r="J7458" s="83"/>
      <c r="K7458" s="83"/>
      <c r="L7458" s="83"/>
      <c r="M7458" s="83"/>
      <c r="N7458" s="83"/>
      <c r="O7458" s="83"/>
      <c r="P7458" s="84"/>
      <c r="Q7458" s="217"/>
      <c r="R7458" s="91">
        <f t="shared" ref="R7458" si="19824">IF(COUNTA(Y7456:DP7459)=0,0,HLOOKUP(R7457,Y7457:DP7459,2,FALSE))</f>
        <v>0</v>
      </c>
      <c r="S7458" s="92">
        <f t="shared" ref="S7458" si="19825">IF(COUNTA(Y7456:DP7459)=0,0,HLOOKUP(S7456,Y7456:DP7459,3,FALSE))</f>
        <v>0</v>
      </c>
      <c r="T7458" s="93"/>
      <c r="U7458" s="94">
        <f t="array" ref="U7458">IF(COUNTA(Y7456:DP7459)=0,0,IF(ISERROR(HLOOKUP(U7459,Y7459:DP7459,1,FALSE)),0,INDEX(Y7458:DP7458,MATCH(U7457&amp;U7459,Y7457:DP7457&amp;Y7459:DP7459,0))))</f>
        <v>0</v>
      </c>
      <c r="V7458" s="94">
        <f t="array" ref="V7458">IF(COUNTA(Y7456:DP7459)=0,0,IF(ISERROR(HLOOKUP(V7459,Y7459:DP7459,1,FALSE)),0,INDEX(Y7458:DP7458,MATCH(V7457&amp;V7459,Y7457:DP7457&amp;Y7459:DP7459,0))))</f>
        <v>0</v>
      </c>
      <c r="W7458" s="95"/>
      <c r="X7458" s="108"/>
    </row>
    <row r="7459" spans="2:26" ht="13.9" thickBot="1">
      <c r="B7459" s="96"/>
      <c r="C7459" s="97"/>
      <c r="D7459" s="96"/>
      <c r="E7459" s="96"/>
      <c r="F7459" s="96"/>
      <c r="G7459" s="96"/>
      <c r="H7459" s="96"/>
      <c r="I7459" s="96"/>
      <c r="J7459" s="96"/>
      <c r="K7459" s="96"/>
      <c r="L7459" s="96"/>
      <c r="M7459" s="96"/>
      <c r="N7459" s="96"/>
      <c r="O7459" s="96"/>
      <c r="P7459" s="97"/>
      <c r="Q7459" s="218"/>
      <c r="R7459" s="98" t="str">
        <f t="shared" ref="R7459" si="19826">IF(COUNTA(Y7456:DP7459)=0,"none",HLOOKUP(R7457,Y7457:DP7459,3,FALSE))</f>
        <v>none</v>
      </c>
      <c r="S7459" s="99" t="str">
        <f t="shared" ref="S7459" si="19827">IF(COUNTA(Y7456:DP7459)=0,"none",HLOOKUP(S7456,Y7456:DP7459,4,FALSE))</f>
        <v>none</v>
      </c>
      <c r="T7459" s="100"/>
      <c r="U7459" s="100" t="str">
        <f t="array" ref="U7459">IF(COUNTA(Y7456:DP7459)=0,"none",IF($U$2="WAHR",$W$3,Abfrage!$F$4))</f>
        <v>none</v>
      </c>
      <c r="V7459" s="100" t="str">
        <f t="array" ref="V7459">IF(COUNTA(Y7456:DP7459)=0,"none",IF($U$2="WAHR",$W$3,Abfrage!$F$4))</f>
        <v>none</v>
      </c>
      <c r="W7459" s="100" t="str">
        <f t="array" ref="W7459">IF(COUNTA(Y7456:DP7459)=0,"none",IF($U$2="WAHR",$W$3,Abfrage!$F$4))</f>
        <v>none</v>
      </c>
      <c r="X7459" s="109"/>
    </row>
    <row r="7460" spans="2:26">
      <c r="B7460" s="75" t="s">
        <v>4571</v>
      </c>
      <c r="C7460" s="76">
        <v>1000443482</v>
      </c>
      <c r="D7460" s="75" t="s">
        <v>95</v>
      </c>
      <c r="E7460" s="75" t="s">
        <v>148</v>
      </c>
      <c r="F7460" s="75" t="s">
        <v>96</v>
      </c>
      <c r="G7460" s="75" t="s">
        <v>306</v>
      </c>
      <c r="H7460" s="75" t="s">
        <v>50</v>
      </c>
      <c r="I7460" s="75" t="s">
        <v>64</v>
      </c>
      <c r="J7460" s="75" t="s">
        <v>4572</v>
      </c>
      <c r="K7460" s="75" t="s">
        <v>331</v>
      </c>
      <c r="L7460" s="75" t="s">
        <v>325</v>
      </c>
      <c r="M7460" s="75" t="s">
        <v>313</v>
      </c>
      <c r="N7460" s="75" t="s">
        <v>327</v>
      </c>
      <c r="O7460" s="75" t="s">
        <v>306</v>
      </c>
      <c r="P7460" s="76" t="s">
        <v>306</v>
      </c>
      <c r="Q7460" s="216"/>
      <c r="R7460" s="77">
        <f t="shared" ref="R7460" si="19828">IF(COUNTA(Y7460:DP7463)=0,"01.01.1900",INDEX(Y7460:DP7460,MATCH(R7461,Y7461:DP7461,0)))</f>
        <v>44987</v>
      </c>
      <c r="S7460" s="78">
        <f t="shared" ref="S7460" si="19829">IF(COUNTA(Y7460:DP7463)=0,"01.01.1900",MAX(Y7460:DP7460))</f>
        <v>44987</v>
      </c>
      <c r="T7460" s="79"/>
      <c r="U7460" s="80" t="str">
        <f t="array" ref="U7460">IF(COUNTA(Y7460:DP7463)=0,"01.01.1900",IF(ISERROR(HLOOKUP(U7463,Y7463:DP7463,1,FALSE)),"01.01.1900",INDEX(Y7460:DP7460,MATCH(U7461&amp;U7463,Y7461:DP7461&amp;Y7463:DP7463,0))))</f>
        <v>01.01.1900</v>
      </c>
      <c r="V7460" s="81">
        <f t="shared" ref="V7460" si="19830">IF(COUNTA(Y7460:DP7463)=0,"01.01.1900",_xlfn.MAXIFS(Y7460:DP7460,Y7463:DP7463,V7463))</f>
        <v>0</v>
      </c>
      <c r="W7460" s="82"/>
      <c r="X7460" s="106"/>
      <c r="Y7460" s="141">
        <v>44987</v>
      </c>
      <c r="Z7460" s="141">
        <v>44987</v>
      </c>
    </row>
    <row r="7461" spans="2:26">
      <c r="B7461" s="83"/>
      <c r="C7461" s="84"/>
      <c r="D7461" s="83"/>
      <c r="E7461" s="83"/>
      <c r="F7461" s="83"/>
      <c r="G7461" s="83"/>
      <c r="H7461" s="83"/>
      <c r="I7461" s="83"/>
      <c r="J7461" s="83"/>
      <c r="K7461" s="83"/>
      <c r="L7461" s="83"/>
      <c r="M7461" s="83"/>
      <c r="N7461" s="83"/>
      <c r="O7461" s="83"/>
      <c r="P7461" s="84"/>
      <c r="Q7461" s="217"/>
      <c r="R7461" s="85">
        <f t="shared" ref="R7461" si="19831">IF(COUNTA(Y7460:DP7463)=0,0,MIN(Y7461:DP7461))</f>
        <v>0.24</v>
      </c>
      <c r="S7461" s="86">
        <f t="shared" ref="S7461" si="19832">IF(COUNTA(Y7460:DP7463)=0,0,HLOOKUP(S7460,Y7460:DP7463,2,FALSE))</f>
        <v>0.24</v>
      </c>
      <c r="T7461" s="87">
        <f t="shared" ref="T7461" si="19833">IF(COUNTA(Y7460:DP7463)=0,0,AVERAGE(Y7461:DP7461))</f>
        <v>0.24</v>
      </c>
      <c r="U7461" s="88">
        <f t="shared" ref="U7461" si="19834">IF(COUNTA(Y7460:DP7463)=0,0,_xlfn.MINIFS(Y7461:DP7461,Y7463:DP7463,U7463))</f>
        <v>0</v>
      </c>
      <c r="V7461" s="89">
        <f t="array" ref="V7461">IF(COUNTA(Y7460:DP7463)=0,0,IF(ISERROR(HLOOKUP(V7463,Y7463:DP7463,1,FALSE)),0,INDEX(Y7461:DP7461,MATCH(V7460&amp;V7463,Y7460:DP7460&amp;Y7463:DP7463,0))))</f>
        <v>0</v>
      </c>
      <c r="W7461" s="90">
        <f t="array" ref="W7461">IF(COUNTA(Y7460:DP7463)=0,0,IF(ISERROR(HLOOKUP(W7463,Y7463:DP7463,1,FALSE)),0,AVERAGEIF(Y7463:DP7463,$W7463,Y7461:DP7461)))</f>
        <v>0</v>
      </c>
      <c r="X7461" s="107"/>
      <c r="Y7461" s="142">
        <v>0.24</v>
      </c>
      <c r="Z7461" s="142">
        <v>0.24</v>
      </c>
    </row>
    <row r="7462" spans="2:26">
      <c r="B7462" s="83"/>
      <c r="C7462" s="84"/>
      <c r="D7462" s="83"/>
      <c r="E7462" s="83"/>
      <c r="F7462" s="83"/>
      <c r="G7462" s="83"/>
      <c r="H7462" s="83"/>
      <c r="I7462" s="83"/>
      <c r="J7462" s="83"/>
      <c r="K7462" s="83"/>
      <c r="L7462" s="83"/>
      <c r="M7462" s="83"/>
      <c r="N7462" s="83"/>
      <c r="O7462" s="83"/>
      <c r="P7462" s="84"/>
      <c r="Q7462" s="217"/>
      <c r="R7462" s="91" t="str">
        <f t="shared" ref="R7462" si="19835">IF(COUNTA(Y7460:DP7463)=0,0,HLOOKUP(R7461,Y7461:DP7463,2,FALSE))</f>
        <v>nn</v>
      </c>
      <c r="S7462" s="92" t="str">
        <f t="shared" ref="S7462" si="19836">IF(COUNTA(Y7460:DP7463)=0,0,HLOOKUP(S7460,Y7460:DP7463,3,FALSE))</f>
        <v>nn</v>
      </c>
      <c r="T7462" s="93"/>
      <c r="U7462" s="94">
        <f t="array" ref="U7462">IF(COUNTA(Y7460:DP7463)=0,0,IF(ISERROR(HLOOKUP(U7463,Y7463:DP7463,1,FALSE)),0,INDEX(Y7462:DP7462,MATCH(U7461&amp;U7463,Y7461:DP7461&amp;Y7463:DP7463,0))))</f>
        <v>0</v>
      </c>
      <c r="V7462" s="94">
        <f t="array" ref="V7462">IF(COUNTA(Y7460:DP7463)=0,0,IF(ISERROR(HLOOKUP(V7463,Y7463:DP7463,1,FALSE)),0,INDEX(Y7462:DP7462,MATCH(V7461&amp;V7463,Y7461:DP7461&amp;Y7463:DP7463,0))))</f>
        <v>0</v>
      </c>
      <c r="W7462" s="95"/>
      <c r="X7462" s="108"/>
      <c r="Y7462" s="143" t="s">
        <v>345</v>
      </c>
      <c r="Z7462" s="143">
        <v>0</v>
      </c>
    </row>
    <row r="7463" spans="2:26" ht="13.9" thickBot="1">
      <c r="B7463" s="96"/>
      <c r="C7463" s="97"/>
      <c r="D7463" s="96"/>
      <c r="E7463" s="96"/>
      <c r="F7463" s="96"/>
      <c r="G7463" s="96"/>
      <c r="H7463" s="96"/>
      <c r="I7463" s="96"/>
      <c r="J7463" s="96"/>
      <c r="K7463" s="96"/>
      <c r="L7463" s="96"/>
      <c r="M7463" s="96"/>
      <c r="N7463" s="96"/>
      <c r="O7463" s="96"/>
      <c r="P7463" s="97"/>
      <c r="Q7463" s="218"/>
      <c r="R7463" s="98" t="str">
        <f t="shared" ref="R7463" si="19837">IF(COUNTA(Y7460:DP7463)=0,"none",HLOOKUP(R7461,Y7461:DP7463,3,FALSE))</f>
        <v>SAP</v>
      </c>
      <c r="S7463" s="99" t="str">
        <f t="shared" ref="S7463" si="19838">IF(COUNTA(Y7460:DP7463)=0,"none",HLOOKUP(S7460,Y7460:DP7463,4,FALSE))</f>
        <v>SAP</v>
      </c>
      <c r="T7463" s="100"/>
      <c r="U7463" s="100">
        <f t="array" ref="U7463">IF(COUNTA(Y7460:DP7463)=0,"none",IF($U$2="WAHR",$W$3,Abfrage!$F$4))</f>
        <v>0</v>
      </c>
      <c r="V7463" s="100">
        <f t="array" ref="V7463">IF(COUNTA(Y7460:DP7463)=0,"none",IF($U$2="WAHR",$W$3,Abfrage!$F$4))</f>
        <v>0</v>
      </c>
      <c r="W7463" s="100">
        <f t="array" ref="W7463">IF(COUNTA(Y7460:DP7463)=0,"none",IF($U$2="WAHR",$W$3,Abfrage!$F$4))</f>
        <v>0</v>
      </c>
      <c r="X7463" s="109"/>
      <c r="Y7463" s="144" t="s">
        <v>47</v>
      </c>
      <c r="Z7463" s="144" t="s">
        <v>47</v>
      </c>
    </row>
    <row r="7464" spans="2:26">
      <c r="B7464" s="75" t="s">
        <v>4573</v>
      </c>
      <c r="C7464" s="76">
        <v>1000443487</v>
      </c>
      <c r="D7464" s="75" t="s">
        <v>95</v>
      </c>
      <c r="E7464" s="75" t="s">
        <v>148</v>
      </c>
      <c r="F7464" s="75" t="s">
        <v>96</v>
      </c>
      <c r="G7464" s="75" t="s">
        <v>306</v>
      </c>
      <c r="H7464" s="75" t="e">
        <v>#N/A</v>
      </c>
      <c r="I7464" s="75" t="s">
        <v>164</v>
      </c>
      <c r="J7464" s="75" t="s">
        <v>4574</v>
      </c>
      <c r="K7464" s="75" t="s">
        <v>326</v>
      </c>
      <c r="L7464" s="75" t="s">
        <v>915</v>
      </c>
      <c r="M7464" s="75" t="s">
        <v>313</v>
      </c>
      <c r="N7464" s="75" t="s">
        <v>327</v>
      </c>
      <c r="O7464" s="75" t="s">
        <v>306</v>
      </c>
      <c r="P7464" s="76" t="s">
        <v>306</v>
      </c>
      <c r="Q7464" s="216"/>
      <c r="R7464" s="77" t="str">
        <f t="shared" ref="R7464" si="19839">IF(COUNTA(Y7464:DP7467)=0,"01.01.1900",INDEX(Y7464:DP7464,MATCH(R7465,Y7465:DP7465,0)))</f>
        <v>01.01.1900</v>
      </c>
      <c r="S7464" s="78" t="str">
        <f t="shared" ref="S7464" si="19840">IF(COUNTA(Y7464:DP7467)=0,"01.01.1900",MAX(Y7464:DP7464))</f>
        <v>01.01.1900</v>
      </c>
      <c r="T7464" s="79"/>
      <c r="U7464" s="80" t="str">
        <f t="array" ref="U7464">IF(COUNTA(Y7464:DP7467)=0,"01.01.1900",IF(ISERROR(HLOOKUP(U7467,Y7467:DP7467,1,FALSE)),"01.01.1900",INDEX(Y7464:DP7464,MATCH(U7465&amp;U7467,Y7465:DP7465&amp;Y7467:DP7467,0))))</f>
        <v>01.01.1900</v>
      </c>
      <c r="V7464" s="81" t="str">
        <f t="shared" ref="V7464" si="19841">IF(COUNTA(Y7464:DP7467)=0,"01.01.1900",_xlfn.MAXIFS(Y7464:DP7464,Y7467:DP7467,V7467))</f>
        <v>01.01.1900</v>
      </c>
      <c r="W7464" s="82"/>
      <c r="X7464" s="106"/>
    </row>
    <row r="7465" spans="2:26">
      <c r="B7465" s="83"/>
      <c r="C7465" s="84"/>
      <c r="D7465" s="83"/>
      <c r="E7465" s="83"/>
      <c r="F7465" s="83"/>
      <c r="G7465" s="83"/>
      <c r="H7465" s="83"/>
      <c r="I7465" s="83"/>
      <c r="J7465" s="83"/>
      <c r="K7465" s="83"/>
      <c r="L7465" s="83"/>
      <c r="M7465" s="83"/>
      <c r="N7465" s="83"/>
      <c r="O7465" s="83"/>
      <c r="P7465" s="84"/>
      <c r="Q7465" s="217"/>
      <c r="R7465" s="85">
        <f t="shared" ref="R7465" si="19842">IF(COUNTA(Y7464:DP7467)=0,0,MIN(Y7465:DP7465))</f>
        <v>0</v>
      </c>
      <c r="S7465" s="86">
        <f t="shared" ref="S7465" si="19843">IF(COUNTA(Y7464:DP7467)=0,0,HLOOKUP(S7464,Y7464:DP7467,2,FALSE))</f>
        <v>0</v>
      </c>
      <c r="T7465" s="87">
        <f t="shared" ref="T7465" si="19844">IF(COUNTA(Y7464:DP7467)=0,0,AVERAGE(Y7465:DP7465))</f>
        <v>0</v>
      </c>
      <c r="U7465" s="88">
        <f t="shared" ref="U7465" si="19845">IF(COUNTA(Y7464:DP7467)=0,0,_xlfn.MINIFS(Y7465:DP7465,Y7467:DP7467,U7467))</f>
        <v>0</v>
      </c>
      <c r="V7465" s="89">
        <f t="array" ref="V7465">IF(COUNTA(Y7464:DP7467)=0,0,IF(ISERROR(HLOOKUP(V7467,Y7467:DP7467,1,FALSE)),0,INDEX(Y7465:DP7465,MATCH(V7464&amp;V7467,Y7464:DP7464&amp;Y7467:DP7467,0))))</f>
        <v>0</v>
      </c>
      <c r="W7465" s="90">
        <f t="array" ref="W7465">IF(COUNTA(Y7464:DP7467)=0,0,IF(ISERROR(HLOOKUP(W7467,Y7467:DP7467,1,FALSE)),0,AVERAGEIF(Y7467:DP7467,$W7467,Y7465:DP7465)))</f>
        <v>0</v>
      </c>
      <c r="X7465" s="107"/>
    </row>
    <row r="7466" spans="2:26">
      <c r="B7466" s="83"/>
      <c r="C7466" s="84"/>
      <c r="D7466" s="83"/>
      <c r="E7466" s="83"/>
      <c r="F7466" s="83"/>
      <c r="G7466" s="83"/>
      <c r="H7466" s="83"/>
      <c r="I7466" s="83"/>
      <c r="J7466" s="83"/>
      <c r="K7466" s="83"/>
      <c r="L7466" s="83"/>
      <c r="M7466" s="83"/>
      <c r="N7466" s="83"/>
      <c r="O7466" s="83"/>
      <c r="P7466" s="84"/>
      <c r="Q7466" s="217"/>
      <c r="R7466" s="91">
        <f t="shared" ref="R7466" si="19846">IF(COUNTA(Y7464:DP7467)=0,0,HLOOKUP(R7465,Y7465:DP7467,2,FALSE))</f>
        <v>0</v>
      </c>
      <c r="S7466" s="92">
        <f t="shared" ref="S7466" si="19847">IF(COUNTA(Y7464:DP7467)=0,0,HLOOKUP(S7464,Y7464:DP7467,3,FALSE))</f>
        <v>0</v>
      </c>
      <c r="T7466" s="93"/>
      <c r="U7466" s="94">
        <f t="array" ref="U7466">IF(COUNTA(Y7464:DP7467)=0,0,IF(ISERROR(HLOOKUP(U7467,Y7467:DP7467,1,FALSE)),0,INDEX(Y7466:DP7466,MATCH(U7465&amp;U7467,Y7465:DP7465&amp;Y7467:DP7467,0))))</f>
        <v>0</v>
      </c>
      <c r="V7466" s="94">
        <f t="array" ref="V7466">IF(COUNTA(Y7464:DP7467)=0,0,IF(ISERROR(HLOOKUP(V7467,Y7467:DP7467,1,FALSE)),0,INDEX(Y7466:DP7466,MATCH(V7465&amp;V7467,Y7465:DP7465&amp;Y7467:DP7467,0))))</f>
        <v>0</v>
      </c>
      <c r="W7466" s="95"/>
      <c r="X7466" s="108"/>
    </row>
    <row r="7467" spans="2:26" ht="13.9" thickBot="1">
      <c r="B7467" s="96"/>
      <c r="C7467" s="97"/>
      <c r="D7467" s="96"/>
      <c r="E7467" s="96"/>
      <c r="F7467" s="96"/>
      <c r="G7467" s="96"/>
      <c r="H7467" s="96"/>
      <c r="I7467" s="96"/>
      <c r="J7467" s="96"/>
      <c r="K7467" s="96"/>
      <c r="L7467" s="96"/>
      <c r="M7467" s="96"/>
      <c r="N7467" s="96"/>
      <c r="O7467" s="96"/>
      <c r="P7467" s="97"/>
      <c r="Q7467" s="218"/>
      <c r="R7467" s="98" t="str">
        <f t="shared" ref="R7467" si="19848">IF(COUNTA(Y7464:DP7467)=0,"none",HLOOKUP(R7465,Y7465:DP7467,3,FALSE))</f>
        <v>none</v>
      </c>
      <c r="S7467" s="99" t="str">
        <f t="shared" ref="S7467" si="19849">IF(COUNTA(Y7464:DP7467)=0,"none",HLOOKUP(S7464,Y7464:DP7467,4,FALSE))</f>
        <v>none</v>
      </c>
      <c r="T7467" s="100"/>
      <c r="U7467" s="100" t="str">
        <f t="array" ref="U7467">IF(COUNTA(Y7464:DP7467)=0,"none",IF($U$2="WAHR",$W$3,Abfrage!$F$4))</f>
        <v>none</v>
      </c>
      <c r="V7467" s="100" t="str">
        <f t="array" ref="V7467">IF(COUNTA(Y7464:DP7467)=0,"none",IF($U$2="WAHR",$W$3,Abfrage!$F$4))</f>
        <v>none</v>
      </c>
      <c r="W7467" s="100" t="str">
        <f t="array" ref="W7467">IF(COUNTA(Y7464:DP7467)=0,"none",IF($U$2="WAHR",$W$3,Abfrage!$F$4))</f>
        <v>none</v>
      </c>
      <c r="X7467" s="109"/>
    </row>
    <row r="7468" spans="2:26">
      <c r="B7468" s="75" t="s">
        <v>4575</v>
      </c>
      <c r="C7468" s="76">
        <v>1000446934</v>
      </c>
      <c r="D7468" s="75" t="s">
        <v>95</v>
      </c>
      <c r="E7468" s="75" t="s">
        <v>96</v>
      </c>
      <c r="F7468" s="75" t="s">
        <v>97</v>
      </c>
      <c r="G7468" s="75" t="s">
        <v>97</v>
      </c>
      <c r="H7468" s="75" t="e">
        <v>#N/A</v>
      </c>
      <c r="I7468" s="75" t="s">
        <v>51</v>
      </c>
      <c r="J7468" s="75" t="s">
        <v>4576</v>
      </c>
      <c r="K7468" s="75" t="s">
        <v>306</v>
      </c>
      <c r="L7468" s="75" t="s">
        <v>306</v>
      </c>
      <c r="M7468" s="75" t="s">
        <v>313</v>
      </c>
      <c r="N7468" s="75" t="s">
        <v>802</v>
      </c>
      <c r="O7468" s="75" t="s">
        <v>306</v>
      </c>
      <c r="P7468" s="76" t="s">
        <v>306</v>
      </c>
      <c r="Q7468" s="216"/>
      <c r="R7468" s="77" t="str">
        <f t="shared" ref="R7468" si="19850">IF(COUNTA(Y7468:DP7471)=0,"01.01.1900",INDEX(Y7468:DP7468,MATCH(R7469,Y7469:DP7469,0)))</f>
        <v>01.01.1900</v>
      </c>
      <c r="S7468" s="78" t="str">
        <f t="shared" ref="S7468" si="19851">IF(COUNTA(Y7468:DP7471)=0,"01.01.1900",MAX(Y7468:DP7468))</f>
        <v>01.01.1900</v>
      </c>
      <c r="T7468" s="79"/>
      <c r="U7468" s="80" t="str">
        <f t="array" ref="U7468">IF(COUNTA(Y7468:DP7471)=0,"01.01.1900",IF(ISERROR(HLOOKUP(U7471,Y7471:DP7471,1,FALSE)),"01.01.1900",INDEX(Y7468:DP7468,MATCH(U7469&amp;U7471,Y7469:DP7469&amp;Y7471:DP7471,0))))</f>
        <v>01.01.1900</v>
      </c>
      <c r="V7468" s="81" t="str">
        <f t="shared" ref="V7468" si="19852">IF(COUNTA(Y7468:DP7471)=0,"01.01.1900",_xlfn.MAXIFS(Y7468:DP7468,Y7471:DP7471,V7471))</f>
        <v>01.01.1900</v>
      </c>
      <c r="W7468" s="82"/>
      <c r="X7468" s="106"/>
    </row>
    <row r="7469" spans="2:26">
      <c r="B7469" s="83"/>
      <c r="C7469" s="84"/>
      <c r="D7469" s="83"/>
      <c r="E7469" s="83"/>
      <c r="F7469" s="83"/>
      <c r="G7469" s="83"/>
      <c r="H7469" s="83"/>
      <c r="I7469" s="83"/>
      <c r="J7469" s="83"/>
      <c r="K7469" s="83"/>
      <c r="L7469" s="83"/>
      <c r="M7469" s="83"/>
      <c r="N7469" s="83"/>
      <c r="O7469" s="83"/>
      <c r="P7469" s="84"/>
      <c r="Q7469" s="217"/>
      <c r="R7469" s="85">
        <f t="shared" ref="R7469" si="19853">IF(COUNTA(Y7468:DP7471)=0,0,MIN(Y7469:DP7469))</f>
        <v>0</v>
      </c>
      <c r="S7469" s="86">
        <f t="shared" ref="S7469" si="19854">IF(COUNTA(Y7468:DP7471)=0,0,HLOOKUP(S7468,Y7468:DP7471,2,FALSE))</f>
        <v>0</v>
      </c>
      <c r="T7469" s="87">
        <f t="shared" ref="T7469" si="19855">IF(COUNTA(Y7468:DP7471)=0,0,AVERAGE(Y7469:DP7469))</f>
        <v>0</v>
      </c>
      <c r="U7469" s="88">
        <f t="shared" ref="U7469" si="19856">IF(COUNTA(Y7468:DP7471)=0,0,_xlfn.MINIFS(Y7469:DP7469,Y7471:DP7471,U7471))</f>
        <v>0</v>
      </c>
      <c r="V7469" s="89">
        <f t="array" ref="V7469">IF(COUNTA(Y7468:DP7471)=0,0,IF(ISERROR(HLOOKUP(V7471,Y7471:DP7471,1,FALSE)),0,INDEX(Y7469:DP7469,MATCH(V7468&amp;V7471,Y7468:DP7468&amp;Y7471:DP7471,0))))</f>
        <v>0</v>
      </c>
      <c r="W7469" s="90">
        <f t="array" ref="W7469">IF(COUNTA(Y7468:DP7471)=0,0,IF(ISERROR(HLOOKUP(W7471,Y7471:DP7471,1,FALSE)),0,AVERAGEIF(Y7471:DP7471,$W7471,Y7469:DP7469)))</f>
        <v>0</v>
      </c>
      <c r="X7469" s="107"/>
    </row>
    <row r="7470" spans="2:26">
      <c r="B7470" s="83"/>
      <c r="C7470" s="84"/>
      <c r="D7470" s="83"/>
      <c r="E7470" s="83"/>
      <c r="F7470" s="83"/>
      <c r="G7470" s="83"/>
      <c r="H7470" s="83"/>
      <c r="I7470" s="83"/>
      <c r="J7470" s="83"/>
      <c r="K7470" s="83"/>
      <c r="L7470" s="83"/>
      <c r="M7470" s="83"/>
      <c r="N7470" s="83"/>
      <c r="O7470" s="83"/>
      <c r="P7470" s="84"/>
      <c r="Q7470" s="217"/>
      <c r="R7470" s="91">
        <f t="shared" ref="R7470" si="19857">IF(COUNTA(Y7468:DP7471)=0,0,HLOOKUP(R7469,Y7469:DP7471,2,FALSE))</f>
        <v>0</v>
      </c>
      <c r="S7470" s="92">
        <f t="shared" ref="S7470" si="19858">IF(COUNTA(Y7468:DP7471)=0,0,HLOOKUP(S7468,Y7468:DP7471,3,FALSE))</f>
        <v>0</v>
      </c>
      <c r="T7470" s="93"/>
      <c r="U7470" s="94">
        <f t="array" ref="U7470">IF(COUNTA(Y7468:DP7471)=0,0,IF(ISERROR(HLOOKUP(U7471,Y7471:DP7471,1,FALSE)),0,INDEX(Y7470:DP7470,MATCH(U7469&amp;U7471,Y7469:DP7469&amp;Y7471:DP7471,0))))</f>
        <v>0</v>
      </c>
      <c r="V7470" s="94">
        <f t="array" ref="V7470">IF(COUNTA(Y7468:DP7471)=0,0,IF(ISERROR(HLOOKUP(V7471,Y7471:DP7471,1,FALSE)),0,INDEX(Y7470:DP7470,MATCH(V7469&amp;V7471,Y7469:DP7469&amp;Y7471:DP7471,0))))</f>
        <v>0</v>
      </c>
      <c r="W7470" s="95"/>
      <c r="X7470" s="108"/>
    </row>
    <row r="7471" spans="2:26" ht="13.9" thickBot="1">
      <c r="B7471" s="96"/>
      <c r="C7471" s="97"/>
      <c r="D7471" s="96"/>
      <c r="E7471" s="96"/>
      <c r="F7471" s="96"/>
      <c r="G7471" s="96"/>
      <c r="H7471" s="96"/>
      <c r="I7471" s="96"/>
      <c r="J7471" s="96"/>
      <c r="K7471" s="96"/>
      <c r="L7471" s="96"/>
      <c r="M7471" s="96"/>
      <c r="N7471" s="96"/>
      <c r="O7471" s="96"/>
      <c r="P7471" s="97"/>
      <c r="Q7471" s="218"/>
      <c r="R7471" s="98" t="str">
        <f t="shared" ref="R7471" si="19859">IF(COUNTA(Y7468:DP7471)=0,"none",HLOOKUP(R7469,Y7469:DP7471,3,FALSE))</f>
        <v>none</v>
      </c>
      <c r="S7471" s="99" t="str">
        <f t="shared" ref="S7471" si="19860">IF(COUNTA(Y7468:DP7471)=0,"none",HLOOKUP(S7468,Y7468:DP7471,4,FALSE))</f>
        <v>none</v>
      </c>
      <c r="T7471" s="100"/>
      <c r="U7471" s="100" t="str">
        <f t="array" ref="U7471">IF(COUNTA(Y7468:DP7471)=0,"none",IF($U$2="WAHR",$W$3,Abfrage!$F$4))</f>
        <v>none</v>
      </c>
      <c r="V7471" s="100" t="str">
        <f t="array" ref="V7471">IF(COUNTA(Y7468:DP7471)=0,"none",IF($U$2="WAHR",$W$3,Abfrage!$F$4))</f>
        <v>none</v>
      </c>
      <c r="W7471" s="100" t="str">
        <f t="array" ref="W7471">IF(COUNTA(Y7468:DP7471)=0,"none",IF($U$2="WAHR",$W$3,Abfrage!$F$4))</f>
        <v>none</v>
      </c>
      <c r="X7471" s="109"/>
    </row>
    <row r="7472" spans="2:26">
      <c r="B7472" s="75" t="s">
        <v>4577</v>
      </c>
      <c r="C7472" s="76">
        <v>1000446938</v>
      </c>
      <c r="D7472" s="75" t="s">
        <v>95</v>
      </c>
      <c r="E7472" s="75" t="s">
        <v>175</v>
      </c>
      <c r="F7472" s="75" t="s">
        <v>97</v>
      </c>
      <c r="G7472" s="75" t="s">
        <v>4578</v>
      </c>
      <c r="H7472" s="75" t="e">
        <v>#N/A</v>
      </c>
      <c r="I7472" s="75" t="s">
        <v>51</v>
      </c>
      <c r="J7472" s="75" t="s">
        <v>4579</v>
      </c>
      <c r="K7472" s="75" t="s">
        <v>306</v>
      </c>
      <c r="L7472" s="75" t="s">
        <v>306</v>
      </c>
      <c r="M7472" s="75" t="s">
        <v>307</v>
      </c>
      <c r="N7472" s="75" t="s">
        <v>802</v>
      </c>
      <c r="O7472" s="75" t="s">
        <v>309</v>
      </c>
      <c r="P7472" s="76" t="s">
        <v>306</v>
      </c>
      <c r="Q7472" s="216"/>
      <c r="R7472" s="77" t="str">
        <f t="shared" ref="R7472" si="19861">IF(COUNTA(Y7472:DP7475)=0,"01.01.1900",INDEX(Y7472:DP7472,MATCH(R7473,Y7473:DP7473,0)))</f>
        <v>01.01.1900</v>
      </c>
      <c r="S7472" s="78" t="str">
        <f t="shared" ref="S7472" si="19862">IF(COUNTA(Y7472:DP7475)=0,"01.01.1900",MAX(Y7472:DP7472))</f>
        <v>01.01.1900</v>
      </c>
      <c r="T7472" s="79"/>
      <c r="U7472" s="80" t="str">
        <f t="array" ref="U7472">IF(COUNTA(Y7472:DP7475)=0,"01.01.1900",IF(ISERROR(HLOOKUP(U7475,Y7475:DP7475,1,FALSE)),"01.01.1900",INDEX(Y7472:DP7472,MATCH(U7473&amp;U7475,Y7473:DP7473&amp;Y7475:DP7475,0))))</f>
        <v>01.01.1900</v>
      </c>
      <c r="V7472" s="81" t="str">
        <f t="shared" ref="V7472" si="19863">IF(COUNTA(Y7472:DP7475)=0,"01.01.1900",_xlfn.MAXIFS(Y7472:DP7472,Y7475:DP7475,V7475))</f>
        <v>01.01.1900</v>
      </c>
      <c r="W7472" s="82"/>
      <c r="X7472" s="106"/>
    </row>
    <row r="7473" spans="2:24">
      <c r="B7473" s="83"/>
      <c r="C7473" s="84"/>
      <c r="D7473" s="83"/>
      <c r="E7473" s="83"/>
      <c r="F7473" s="83"/>
      <c r="G7473" s="83"/>
      <c r="H7473" s="83"/>
      <c r="I7473" s="83"/>
      <c r="J7473" s="83"/>
      <c r="K7473" s="83"/>
      <c r="L7473" s="83"/>
      <c r="M7473" s="83"/>
      <c r="N7473" s="83"/>
      <c r="O7473" s="83"/>
      <c r="P7473" s="84"/>
      <c r="Q7473" s="217"/>
      <c r="R7473" s="85">
        <f t="shared" ref="R7473" si="19864">IF(COUNTA(Y7472:DP7475)=0,0,MIN(Y7473:DP7473))</f>
        <v>0</v>
      </c>
      <c r="S7473" s="86">
        <f t="shared" ref="S7473" si="19865">IF(COUNTA(Y7472:DP7475)=0,0,HLOOKUP(S7472,Y7472:DP7475,2,FALSE))</f>
        <v>0</v>
      </c>
      <c r="T7473" s="87">
        <f t="shared" ref="T7473" si="19866">IF(COUNTA(Y7472:DP7475)=0,0,AVERAGE(Y7473:DP7473))</f>
        <v>0</v>
      </c>
      <c r="U7473" s="88">
        <f t="shared" ref="U7473" si="19867">IF(COUNTA(Y7472:DP7475)=0,0,_xlfn.MINIFS(Y7473:DP7473,Y7475:DP7475,U7475))</f>
        <v>0</v>
      </c>
      <c r="V7473" s="89">
        <f t="array" ref="V7473">IF(COUNTA(Y7472:DP7475)=0,0,IF(ISERROR(HLOOKUP(V7475,Y7475:DP7475,1,FALSE)),0,INDEX(Y7473:DP7473,MATCH(V7472&amp;V7475,Y7472:DP7472&amp;Y7475:DP7475,0))))</f>
        <v>0</v>
      </c>
      <c r="W7473" s="90">
        <f t="array" ref="W7473">IF(COUNTA(Y7472:DP7475)=0,0,IF(ISERROR(HLOOKUP(W7475,Y7475:DP7475,1,FALSE)),0,AVERAGEIF(Y7475:DP7475,$W7475,Y7473:DP7473)))</f>
        <v>0</v>
      </c>
      <c r="X7473" s="107"/>
    </row>
    <row r="7474" spans="2:24">
      <c r="B7474" s="83"/>
      <c r="C7474" s="84"/>
      <c r="D7474" s="83"/>
      <c r="E7474" s="83"/>
      <c r="F7474" s="83"/>
      <c r="G7474" s="83"/>
      <c r="H7474" s="83"/>
      <c r="I7474" s="83"/>
      <c r="J7474" s="83"/>
      <c r="K7474" s="83"/>
      <c r="L7474" s="83"/>
      <c r="M7474" s="83"/>
      <c r="N7474" s="83"/>
      <c r="O7474" s="83"/>
      <c r="P7474" s="84"/>
      <c r="Q7474" s="217"/>
      <c r="R7474" s="91">
        <f t="shared" ref="R7474" si="19868">IF(COUNTA(Y7472:DP7475)=0,0,HLOOKUP(R7473,Y7473:DP7475,2,FALSE))</f>
        <v>0</v>
      </c>
      <c r="S7474" s="92">
        <f t="shared" ref="S7474" si="19869">IF(COUNTA(Y7472:DP7475)=0,0,HLOOKUP(S7472,Y7472:DP7475,3,FALSE))</f>
        <v>0</v>
      </c>
      <c r="T7474" s="93"/>
      <c r="U7474" s="94">
        <f t="array" ref="U7474">IF(COUNTA(Y7472:DP7475)=0,0,IF(ISERROR(HLOOKUP(U7475,Y7475:DP7475,1,FALSE)),0,INDEX(Y7474:DP7474,MATCH(U7473&amp;U7475,Y7473:DP7473&amp;Y7475:DP7475,0))))</f>
        <v>0</v>
      </c>
      <c r="V7474" s="94">
        <f t="array" ref="V7474">IF(COUNTA(Y7472:DP7475)=0,0,IF(ISERROR(HLOOKUP(V7475,Y7475:DP7475,1,FALSE)),0,INDEX(Y7474:DP7474,MATCH(V7473&amp;V7475,Y7473:DP7473&amp;Y7475:DP7475,0))))</f>
        <v>0</v>
      </c>
      <c r="W7474" s="95"/>
      <c r="X7474" s="108"/>
    </row>
    <row r="7475" spans="2:24" ht="13.9" thickBot="1">
      <c r="B7475" s="96"/>
      <c r="C7475" s="97"/>
      <c r="D7475" s="96"/>
      <c r="E7475" s="96"/>
      <c r="F7475" s="96"/>
      <c r="G7475" s="96"/>
      <c r="H7475" s="96"/>
      <c r="I7475" s="96"/>
      <c r="J7475" s="96"/>
      <c r="K7475" s="96"/>
      <c r="L7475" s="96"/>
      <c r="M7475" s="96"/>
      <c r="N7475" s="96"/>
      <c r="O7475" s="96"/>
      <c r="P7475" s="97"/>
      <c r="Q7475" s="218"/>
      <c r="R7475" s="98" t="str">
        <f t="shared" ref="R7475" si="19870">IF(COUNTA(Y7472:DP7475)=0,"none",HLOOKUP(R7473,Y7473:DP7475,3,FALSE))</f>
        <v>none</v>
      </c>
      <c r="S7475" s="99" t="str">
        <f t="shared" ref="S7475" si="19871">IF(COUNTA(Y7472:DP7475)=0,"none",HLOOKUP(S7472,Y7472:DP7475,4,FALSE))</f>
        <v>none</v>
      </c>
      <c r="T7475" s="100"/>
      <c r="U7475" s="100" t="str">
        <f t="array" ref="U7475">IF(COUNTA(Y7472:DP7475)=0,"none",IF($U$2="WAHR",$W$3,Abfrage!$F$4))</f>
        <v>none</v>
      </c>
      <c r="V7475" s="100" t="str">
        <f t="array" ref="V7475">IF(COUNTA(Y7472:DP7475)=0,"none",IF($U$2="WAHR",$W$3,Abfrage!$F$4))</f>
        <v>none</v>
      </c>
      <c r="W7475" s="100" t="str">
        <f t="array" ref="W7475">IF(COUNTA(Y7472:DP7475)=0,"none",IF($U$2="WAHR",$W$3,Abfrage!$F$4))</f>
        <v>none</v>
      </c>
      <c r="X7475" s="109"/>
    </row>
    <row r="7476" spans="2:24">
      <c r="B7476" s="75" t="s">
        <v>4580</v>
      </c>
      <c r="C7476" s="76">
        <v>1000446940</v>
      </c>
      <c r="D7476" s="75" t="s">
        <v>95</v>
      </c>
      <c r="E7476" s="75" t="s">
        <v>125</v>
      </c>
      <c r="F7476" s="75" t="s">
        <v>97</v>
      </c>
      <c r="G7476" s="75" t="s">
        <v>125</v>
      </c>
      <c r="H7476" s="75" t="e">
        <v>#N/A</v>
      </c>
      <c r="I7476" s="75" t="s">
        <v>51</v>
      </c>
      <c r="J7476" s="75" t="s">
        <v>4581</v>
      </c>
      <c r="K7476" s="75" t="s">
        <v>306</v>
      </c>
      <c r="L7476" s="75" t="s">
        <v>306</v>
      </c>
      <c r="M7476" s="75" t="s">
        <v>306</v>
      </c>
      <c r="N7476" s="75" t="s">
        <v>306</v>
      </c>
      <c r="O7476" s="75" t="s">
        <v>309</v>
      </c>
      <c r="P7476" s="76" t="s">
        <v>306</v>
      </c>
      <c r="Q7476" s="216"/>
      <c r="R7476" s="77" t="str">
        <f t="shared" ref="R7476" si="19872">IF(COUNTA(Y7476:DP7479)=0,"01.01.1900",INDEX(Y7476:DP7476,MATCH(R7477,Y7477:DP7477,0)))</f>
        <v>01.01.1900</v>
      </c>
      <c r="S7476" s="78" t="str">
        <f t="shared" ref="S7476" si="19873">IF(COUNTA(Y7476:DP7479)=0,"01.01.1900",MAX(Y7476:DP7476))</f>
        <v>01.01.1900</v>
      </c>
      <c r="T7476" s="79"/>
      <c r="U7476" s="80" t="str">
        <f t="array" ref="U7476">IF(COUNTA(Y7476:DP7479)=0,"01.01.1900",IF(ISERROR(HLOOKUP(U7479,Y7479:DP7479,1,FALSE)),"01.01.1900",INDEX(Y7476:DP7476,MATCH(U7477&amp;U7479,Y7477:DP7477&amp;Y7479:DP7479,0))))</f>
        <v>01.01.1900</v>
      </c>
      <c r="V7476" s="81" t="str">
        <f t="shared" ref="V7476" si="19874">IF(COUNTA(Y7476:DP7479)=0,"01.01.1900",_xlfn.MAXIFS(Y7476:DP7476,Y7479:DP7479,V7479))</f>
        <v>01.01.1900</v>
      </c>
      <c r="W7476" s="82"/>
      <c r="X7476" s="106"/>
    </row>
    <row r="7477" spans="2:24">
      <c r="B7477" s="83"/>
      <c r="C7477" s="84"/>
      <c r="D7477" s="83"/>
      <c r="E7477" s="83"/>
      <c r="F7477" s="83"/>
      <c r="G7477" s="83"/>
      <c r="H7477" s="83"/>
      <c r="I7477" s="83"/>
      <c r="J7477" s="83"/>
      <c r="K7477" s="83"/>
      <c r="L7477" s="83"/>
      <c r="M7477" s="83"/>
      <c r="N7477" s="83"/>
      <c r="O7477" s="83"/>
      <c r="P7477" s="84"/>
      <c r="Q7477" s="217"/>
      <c r="R7477" s="85">
        <f t="shared" ref="R7477" si="19875">IF(COUNTA(Y7476:DP7479)=0,0,MIN(Y7477:DP7477))</f>
        <v>0</v>
      </c>
      <c r="S7477" s="86">
        <f t="shared" ref="S7477" si="19876">IF(COUNTA(Y7476:DP7479)=0,0,HLOOKUP(S7476,Y7476:DP7479,2,FALSE))</f>
        <v>0</v>
      </c>
      <c r="T7477" s="87">
        <f t="shared" ref="T7477" si="19877">IF(COUNTA(Y7476:DP7479)=0,0,AVERAGE(Y7477:DP7477))</f>
        <v>0</v>
      </c>
      <c r="U7477" s="88">
        <f t="shared" ref="U7477" si="19878">IF(COUNTA(Y7476:DP7479)=0,0,_xlfn.MINIFS(Y7477:DP7477,Y7479:DP7479,U7479))</f>
        <v>0</v>
      </c>
      <c r="V7477" s="89">
        <f t="array" ref="V7477">IF(COUNTA(Y7476:DP7479)=0,0,IF(ISERROR(HLOOKUP(V7479,Y7479:DP7479,1,FALSE)),0,INDEX(Y7477:DP7477,MATCH(V7476&amp;V7479,Y7476:DP7476&amp;Y7479:DP7479,0))))</f>
        <v>0</v>
      </c>
      <c r="W7477" s="90">
        <f t="array" ref="W7477">IF(COUNTA(Y7476:DP7479)=0,0,IF(ISERROR(HLOOKUP(W7479,Y7479:DP7479,1,FALSE)),0,AVERAGEIF(Y7479:DP7479,$W7479,Y7477:DP7477)))</f>
        <v>0</v>
      </c>
      <c r="X7477" s="107"/>
    </row>
    <row r="7478" spans="2:24">
      <c r="B7478" s="83"/>
      <c r="C7478" s="84"/>
      <c r="D7478" s="83"/>
      <c r="E7478" s="83"/>
      <c r="F7478" s="83"/>
      <c r="G7478" s="83"/>
      <c r="H7478" s="83"/>
      <c r="I7478" s="83"/>
      <c r="J7478" s="83"/>
      <c r="K7478" s="83"/>
      <c r="L7478" s="83"/>
      <c r="M7478" s="83"/>
      <c r="N7478" s="83"/>
      <c r="O7478" s="83"/>
      <c r="P7478" s="84"/>
      <c r="Q7478" s="217"/>
      <c r="R7478" s="91">
        <f t="shared" ref="R7478" si="19879">IF(COUNTA(Y7476:DP7479)=0,0,HLOOKUP(R7477,Y7477:DP7479,2,FALSE))</f>
        <v>0</v>
      </c>
      <c r="S7478" s="92">
        <f t="shared" ref="S7478" si="19880">IF(COUNTA(Y7476:DP7479)=0,0,HLOOKUP(S7476,Y7476:DP7479,3,FALSE))</f>
        <v>0</v>
      </c>
      <c r="T7478" s="93"/>
      <c r="U7478" s="94">
        <f t="array" ref="U7478">IF(COUNTA(Y7476:DP7479)=0,0,IF(ISERROR(HLOOKUP(U7479,Y7479:DP7479,1,FALSE)),0,INDEX(Y7478:DP7478,MATCH(U7477&amp;U7479,Y7477:DP7477&amp;Y7479:DP7479,0))))</f>
        <v>0</v>
      </c>
      <c r="V7478" s="94">
        <f t="array" ref="V7478">IF(COUNTA(Y7476:DP7479)=0,0,IF(ISERROR(HLOOKUP(V7479,Y7479:DP7479,1,FALSE)),0,INDEX(Y7478:DP7478,MATCH(V7477&amp;V7479,Y7477:DP7477&amp;Y7479:DP7479,0))))</f>
        <v>0</v>
      </c>
      <c r="W7478" s="95"/>
      <c r="X7478" s="108"/>
    </row>
    <row r="7479" spans="2:24" ht="13.9" thickBot="1">
      <c r="B7479" s="96"/>
      <c r="C7479" s="97"/>
      <c r="D7479" s="96"/>
      <c r="E7479" s="96"/>
      <c r="F7479" s="96"/>
      <c r="G7479" s="96"/>
      <c r="H7479" s="96"/>
      <c r="I7479" s="96"/>
      <c r="J7479" s="96"/>
      <c r="K7479" s="96"/>
      <c r="L7479" s="96"/>
      <c r="M7479" s="96"/>
      <c r="N7479" s="96"/>
      <c r="O7479" s="96"/>
      <c r="P7479" s="97"/>
      <c r="Q7479" s="218"/>
      <c r="R7479" s="98" t="str">
        <f t="shared" ref="R7479" si="19881">IF(COUNTA(Y7476:DP7479)=0,"none",HLOOKUP(R7477,Y7477:DP7479,3,FALSE))</f>
        <v>none</v>
      </c>
      <c r="S7479" s="99" t="str">
        <f t="shared" ref="S7479" si="19882">IF(COUNTA(Y7476:DP7479)=0,"none",HLOOKUP(S7476,Y7476:DP7479,4,FALSE))</f>
        <v>none</v>
      </c>
      <c r="T7479" s="100"/>
      <c r="U7479" s="100" t="str">
        <f t="array" ref="U7479">IF(COUNTA(Y7476:DP7479)=0,"none",IF($U$2="WAHR",$W$3,Abfrage!$F$4))</f>
        <v>none</v>
      </c>
      <c r="V7479" s="100" t="str">
        <f t="array" ref="V7479">IF(COUNTA(Y7476:DP7479)=0,"none",IF($U$2="WAHR",$W$3,Abfrage!$F$4))</f>
        <v>none</v>
      </c>
      <c r="W7479" s="100" t="str">
        <f t="array" ref="W7479">IF(COUNTA(Y7476:DP7479)=0,"none",IF($U$2="WAHR",$W$3,Abfrage!$F$4))</f>
        <v>none</v>
      </c>
      <c r="X7479" s="109"/>
    </row>
    <row r="7480" spans="2:24">
      <c r="B7480" s="75" t="s">
        <v>4582</v>
      </c>
      <c r="C7480" s="76">
        <v>1000313370</v>
      </c>
      <c r="D7480" s="75" t="s">
        <v>217</v>
      </c>
      <c r="E7480" s="75" t="s">
        <v>138</v>
      </c>
      <c r="F7480" s="75" t="s">
        <v>4583</v>
      </c>
      <c r="G7480" s="75" t="s">
        <v>4584</v>
      </c>
      <c r="H7480" s="75" t="e">
        <v>#N/A</v>
      </c>
      <c r="I7480" s="75" t="s">
        <v>51</v>
      </c>
      <c r="J7480" s="75" t="s">
        <v>4585</v>
      </c>
      <c r="K7480" s="75" t="s">
        <v>306</v>
      </c>
      <c r="L7480" s="75" t="s">
        <v>306</v>
      </c>
      <c r="M7480" s="75" t="s">
        <v>307</v>
      </c>
      <c r="N7480" s="75" t="s">
        <v>352</v>
      </c>
      <c r="O7480" s="75" t="s">
        <v>306</v>
      </c>
      <c r="P7480" s="76" t="s">
        <v>306</v>
      </c>
      <c r="Q7480" s="216"/>
      <c r="R7480" s="77" t="str">
        <f t="shared" ref="R7480" si="19883">IF(COUNTA(Y7480:DP7483)=0,"01.01.1900",INDEX(Y7480:DP7480,MATCH(R7481,Y7481:DP7481,0)))</f>
        <v>01.01.1900</v>
      </c>
      <c r="S7480" s="78" t="str">
        <f t="shared" ref="S7480" si="19884">IF(COUNTA(Y7480:DP7483)=0,"01.01.1900",MAX(Y7480:DP7480))</f>
        <v>01.01.1900</v>
      </c>
      <c r="T7480" s="79"/>
      <c r="U7480" s="80" t="str">
        <f t="array" ref="U7480">IF(COUNTA(Y7480:DP7483)=0,"01.01.1900",IF(ISERROR(HLOOKUP(U7483,Y7483:DP7483,1,FALSE)),"01.01.1900",INDEX(Y7480:DP7480,MATCH(U7481&amp;U7483,Y7481:DP7481&amp;Y7483:DP7483,0))))</f>
        <v>01.01.1900</v>
      </c>
      <c r="V7480" s="81" t="str">
        <f t="shared" ref="V7480" si="19885">IF(COUNTA(Y7480:DP7483)=0,"01.01.1900",_xlfn.MAXIFS(Y7480:DP7480,Y7483:DP7483,V7483))</f>
        <v>01.01.1900</v>
      </c>
      <c r="W7480" s="82"/>
      <c r="X7480" s="106"/>
    </row>
    <row r="7481" spans="2:24">
      <c r="B7481" s="83"/>
      <c r="C7481" s="84"/>
      <c r="D7481" s="83"/>
      <c r="E7481" s="83"/>
      <c r="F7481" s="83"/>
      <c r="G7481" s="83"/>
      <c r="H7481" s="83"/>
      <c r="I7481" s="83"/>
      <c r="J7481" s="83"/>
      <c r="K7481" s="83"/>
      <c r="L7481" s="83"/>
      <c r="M7481" s="83"/>
      <c r="N7481" s="83"/>
      <c r="O7481" s="83"/>
      <c r="P7481" s="84"/>
      <c r="Q7481" s="217"/>
      <c r="R7481" s="85">
        <f t="shared" ref="R7481" si="19886">IF(COUNTA(Y7480:DP7483)=0,0,MIN(Y7481:DP7481))</f>
        <v>0</v>
      </c>
      <c r="S7481" s="86">
        <f t="shared" ref="S7481" si="19887">IF(COUNTA(Y7480:DP7483)=0,0,HLOOKUP(S7480,Y7480:DP7483,2,FALSE))</f>
        <v>0</v>
      </c>
      <c r="T7481" s="87">
        <f t="shared" ref="T7481" si="19888">IF(COUNTA(Y7480:DP7483)=0,0,AVERAGE(Y7481:DP7481))</f>
        <v>0</v>
      </c>
      <c r="U7481" s="88">
        <f t="shared" ref="U7481" si="19889">IF(COUNTA(Y7480:DP7483)=0,0,_xlfn.MINIFS(Y7481:DP7481,Y7483:DP7483,U7483))</f>
        <v>0</v>
      </c>
      <c r="V7481" s="89">
        <f t="array" ref="V7481">IF(COUNTA(Y7480:DP7483)=0,0,IF(ISERROR(HLOOKUP(V7483,Y7483:DP7483,1,FALSE)),0,INDEX(Y7481:DP7481,MATCH(V7480&amp;V7483,Y7480:DP7480&amp;Y7483:DP7483,0))))</f>
        <v>0</v>
      </c>
      <c r="W7481" s="90">
        <f t="array" ref="W7481">IF(COUNTA(Y7480:DP7483)=0,0,IF(ISERROR(HLOOKUP(W7483,Y7483:DP7483,1,FALSE)),0,AVERAGEIF(Y7483:DP7483,$W7483,Y7481:DP7481)))</f>
        <v>0</v>
      </c>
      <c r="X7481" s="107"/>
    </row>
    <row r="7482" spans="2:24">
      <c r="B7482" s="83"/>
      <c r="C7482" s="84"/>
      <c r="D7482" s="83"/>
      <c r="E7482" s="83"/>
      <c r="F7482" s="83"/>
      <c r="G7482" s="83"/>
      <c r="H7482" s="83"/>
      <c r="I7482" s="83"/>
      <c r="J7482" s="83"/>
      <c r="K7482" s="83"/>
      <c r="L7482" s="83"/>
      <c r="M7482" s="83"/>
      <c r="N7482" s="83"/>
      <c r="O7482" s="83"/>
      <c r="P7482" s="84"/>
      <c r="Q7482" s="217"/>
      <c r="R7482" s="91">
        <f t="shared" ref="R7482" si="19890">IF(COUNTA(Y7480:DP7483)=0,0,HLOOKUP(R7481,Y7481:DP7483,2,FALSE))</f>
        <v>0</v>
      </c>
      <c r="S7482" s="92">
        <f t="shared" ref="S7482" si="19891">IF(COUNTA(Y7480:DP7483)=0,0,HLOOKUP(S7480,Y7480:DP7483,3,FALSE))</f>
        <v>0</v>
      </c>
      <c r="T7482" s="93"/>
      <c r="U7482" s="94">
        <f t="array" ref="U7482">IF(COUNTA(Y7480:DP7483)=0,0,IF(ISERROR(HLOOKUP(U7483,Y7483:DP7483,1,FALSE)),0,INDEX(Y7482:DP7482,MATCH(U7481&amp;U7483,Y7481:DP7481&amp;Y7483:DP7483,0))))</f>
        <v>0</v>
      </c>
      <c r="V7482" s="94">
        <f t="array" ref="V7482">IF(COUNTA(Y7480:DP7483)=0,0,IF(ISERROR(HLOOKUP(V7483,Y7483:DP7483,1,FALSE)),0,INDEX(Y7482:DP7482,MATCH(V7481&amp;V7483,Y7481:DP7481&amp;Y7483:DP7483,0))))</f>
        <v>0</v>
      </c>
      <c r="W7482" s="95"/>
      <c r="X7482" s="108"/>
    </row>
    <row r="7483" spans="2:24" ht="13.9" thickBot="1">
      <c r="B7483" s="96"/>
      <c r="C7483" s="97"/>
      <c r="D7483" s="96"/>
      <c r="E7483" s="96"/>
      <c r="F7483" s="96"/>
      <c r="G7483" s="96"/>
      <c r="H7483" s="96"/>
      <c r="I7483" s="96"/>
      <c r="J7483" s="96"/>
      <c r="K7483" s="96"/>
      <c r="L7483" s="96"/>
      <c r="M7483" s="96"/>
      <c r="N7483" s="96"/>
      <c r="O7483" s="96"/>
      <c r="P7483" s="97"/>
      <c r="Q7483" s="218"/>
      <c r="R7483" s="98" t="str">
        <f t="shared" ref="R7483" si="19892">IF(COUNTA(Y7480:DP7483)=0,"none",HLOOKUP(R7481,Y7481:DP7483,3,FALSE))</f>
        <v>none</v>
      </c>
      <c r="S7483" s="99" t="str">
        <f t="shared" ref="S7483" si="19893">IF(COUNTA(Y7480:DP7483)=0,"none",HLOOKUP(S7480,Y7480:DP7483,4,FALSE))</f>
        <v>none</v>
      </c>
      <c r="T7483" s="100"/>
      <c r="U7483" s="100" t="str">
        <f t="array" ref="U7483">IF(COUNTA(Y7480:DP7483)=0,"none",IF($U$2="WAHR",$W$3,Abfrage!$F$4))</f>
        <v>none</v>
      </c>
      <c r="V7483" s="100" t="str">
        <f t="array" ref="V7483">IF(COUNTA(Y7480:DP7483)=0,"none",IF($U$2="WAHR",$W$3,Abfrage!$F$4))</f>
        <v>none</v>
      </c>
      <c r="W7483" s="100" t="str">
        <f t="array" ref="W7483">IF(COUNTA(Y7480:DP7483)=0,"none",IF($U$2="WAHR",$W$3,Abfrage!$F$4))</f>
        <v>none</v>
      </c>
      <c r="X7483" s="109"/>
    </row>
    <row r="7484" spans="2:24">
      <c r="B7484" s="75" t="s">
        <v>4586</v>
      </c>
      <c r="C7484" s="76">
        <v>1000033427</v>
      </c>
      <c r="D7484" s="75" t="s">
        <v>169</v>
      </c>
      <c r="E7484" s="75" t="s">
        <v>125</v>
      </c>
      <c r="F7484" s="75" t="s">
        <v>501</v>
      </c>
      <c r="G7484" s="75" t="s">
        <v>501</v>
      </c>
      <c r="H7484" s="75" t="e">
        <v>#N/A</v>
      </c>
      <c r="I7484" s="75" t="s">
        <v>4587</v>
      </c>
      <c r="J7484" s="75" t="s">
        <v>4588</v>
      </c>
      <c r="K7484" s="75" t="s">
        <v>306</v>
      </c>
      <c r="L7484" s="75" t="s">
        <v>306</v>
      </c>
      <c r="M7484" s="75" t="s">
        <v>306</v>
      </c>
      <c r="N7484" s="75" t="s">
        <v>306</v>
      </c>
      <c r="O7484" s="75" t="s">
        <v>309</v>
      </c>
      <c r="P7484" s="76" t="s">
        <v>306</v>
      </c>
      <c r="Q7484" s="216"/>
      <c r="R7484" s="77" t="str">
        <f t="shared" ref="R7484" si="19894">IF(COUNTA(Y7484:DP7487)=0,"01.01.1900",INDEX(Y7484:DP7484,MATCH(R7485,Y7485:DP7485,0)))</f>
        <v>01.01.1900</v>
      </c>
      <c r="S7484" s="78" t="str">
        <f t="shared" ref="S7484" si="19895">IF(COUNTA(Y7484:DP7487)=0,"01.01.1900",MAX(Y7484:DP7484))</f>
        <v>01.01.1900</v>
      </c>
      <c r="T7484" s="79"/>
      <c r="U7484" s="80" t="str">
        <f t="array" ref="U7484">IF(COUNTA(Y7484:DP7487)=0,"01.01.1900",IF(ISERROR(HLOOKUP(U7487,Y7487:DP7487,1,FALSE)),"01.01.1900",INDEX(Y7484:DP7484,MATCH(U7485&amp;U7487,Y7485:DP7485&amp;Y7487:DP7487,0))))</f>
        <v>01.01.1900</v>
      </c>
      <c r="V7484" s="81" t="str">
        <f t="shared" ref="V7484" si="19896">IF(COUNTA(Y7484:DP7487)=0,"01.01.1900",_xlfn.MAXIFS(Y7484:DP7484,Y7487:DP7487,V7487))</f>
        <v>01.01.1900</v>
      </c>
      <c r="W7484" s="82"/>
      <c r="X7484" s="106"/>
    </row>
    <row r="7485" spans="2:24">
      <c r="B7485" s="83"/>
      <c r="C7485" s="84"/>
      <c r="D7485" s="83"/>
      <c r="E7485" s="83"/>
      <c r="F7485" s="83"/>
      <c r="G7485" s="83"/>
      <c r="H7485" s="83"/>
      <c r="I7485" s="83"/>
      <c r="J7485" s="83"/>
      <c r="K7485" s="83"/>
      <c r="L7485" s="83"/>
      <c r="M7485" s="83"/>
      <c r="N7485" s="83"/>
      <c r="O7485" s="83"/>
      <c r="P7485" s="84"/>
      <c r="Q7485" s="217"/>
      <c r="R7485" s="85">
        <f t="shared" ref="R7485" si="19897">IF(COUNTA(Y7484:DP7487)=0,0,MIN(Y7485:DP7485))</f>
        <v>0</v>
      </c>
      <c r="S7485" s="86">
        <f t="shared" ref="S7485" si="19898">IF(COUNTA(Y7484:DP7487)=0,0,HLOOKUP(S7484,Y7484:DP7487,2,FALSE))</f>
        <v>0</v>
      </c>
      <c r="T7485" s="87">
        <f t="shared" ref="T7485" si="19899">IF(COUNTA(Y7484:DP7487)=0,0,AVERAGE(Y7485:DP7485))</f>
        <v>0</v>
      </c>
      <c r="U7485" s="88">
        <f t="shared" ref="U7485" si="19900">IF(COUNTA(Y7484:DP7487)=0,0,_xlfn.MINIFS(Y7485:DP7485,Y7487:DP7487,U7487))</f>
        <v>0</v>
      </c>
      <c r="V7485" s="89">
        <f t="array" ref="V7485">IF(COUNTA(Y7484:DP7487)=0,0,IF(ISERROR(HLOOKUP(V7487,Y7487:DP7487,1,FALSE)),0,INDEX(Y7485:DP7485,MATCH(V7484&amp;V7487,Y7484:DP7484&amp;Y7487:DP7487,0))))</f>
        <v>0</v>
      </c>
      <c r="W7485" s="90">
        <f t="array" ref="W7485">IF(COUNTA(Y7484:DP7487)=0,0,IF(ISERROR(HLOOKUP(W7487,Y7487:DP7487,1,FALSE)),0,AVERAGEIF(Y7487:DP7487,$W7487,Y7485:DP7485)))</f>
        <v>0</v>
      </c>
      <c r="X7485" s="107"/>
    </row>
    <row r="7486" spans="2:24">
      <c r="B7486" s="83"/>
      <c r="C7486" s="84"/>
      <c r="D7486" s="83"/>
      <c r="E7486" s="83"/>
      <c r="F7486" s="83"/>
      <c r="G7486" s="83"/>
      <c r="H7486" s="83"/>
      <c r="I7486" s="83"/>
      <c r="J7486" s="83"/>
      <c r="K7486" s="83"/>
      <c r="L7486" s="83"/>
      <c r="M7486" s="83"/>
      <c r="N7486" s="83"/>
      <c r="O7486" s="83"/>
      <c r="P7486" s="84"/>
      <c r="Q7486" s="217"/>
      <c r="R7486" s="91">
        <f t="shared" ref="R7486" si="19901">IF(COUNTA(Y7484:DP7487)=0,0,HLOOKUP(R7485,Y7485:DP7487,2,FALSE))</f>
        <v>0</v>
      </c>
      <c r="S7486" s="92">
        <f t="shared" ref="S7486" si="19902">IF(COUNTA(Y7484:DP7487)=0,0,HLOOKUP(S7484,Y7484:DP7487,3,FALSE))</f>
        <v>0</v>
      </c>
      <c r="T7486" s="93"/>
      <c r="U7486" s="94">
        <f t="array" ref="U7486">IF(COUNTA(Y7484:DP7487)=0,0,IF(ISERROR(HLOOKUP(U7487,Y7487:DP7487,1,FALSE)),0,INDEX(Y7486:DP7486,MATCH(U7485&amp;U7487,Y7485:DP7485&amp;Y7487:DP7487,0))))</f>
        <v>0</v>
      </c>
      <c r="V7486" s="94">
        <f t="array" ref="V7486">IF(COUNTA(Y7484:DP7487)=0,0,IF(ISERROR(HLOOKUP(V7487,Y7487:DP7487,1,FALSE)),0,INDEX(Y7486:DP7486,MATCH(V7485&amp;V7487,Y7485:DP7485&amp;Y7487:DP7487,0))))</f>
        <v>0</v>
      </c>
      <c r="W7486" s="95"/>
      <c r="X7486" s="108"/>
    </row>
    <row r="7487" spans="2:24" ht="13.9" thickBot="1">
      <c r="B7487" s="96"/>
      <c r="C7487" s="97"/>
      <c r="D7487" s="96"/>
      <c r="E7487" s="96"/>
      <c r="F7487" s="96"/>
      <c r="G7487" s="96"/>
      <c r="H7487" s="96"/>
      <c r="I7487" s="96"/>
      <c r="J7487" s="96"/>
      <c r="K7487" s="96"/>
      <c r="L7487" s="96"/>
      <c r="M7487" s="96"/>
      <c r="N7487" s="96"/>
      <c r="O7487" s="96"/>
      <c r="P7487" s="97"/>
      <c r="Q7487" s="218"/>
      <c r="R7487" s="98" t="str">
        <f t="shared" ref="R7487" si="19903">IF(COUNTA(Y7484:DP7487)=0,"none",HLOOKUP(R7485,Y7485:DP7487,3,FALSE))</f>
        <v>none</v>
      </c>
      <c r="S7487" s="99" t="str">
        <f t="shared" ref="S7487" si="19904">IF(COUNTA(Y7484:DP7487)=0,"none",HLOOKUP(S7484,Y7484:DP7487,4,FALSE))</f>
        <v>none</v>
      </c>
      <c r="T7487" s="100"/>
      <c r="U7487" s="100" t="str">
        <f t="array" ref="U7487">IF(COUNTA(Y7484:DP7487)=0,"none",IF($U$2="WAHR",$W$3,Abfrage!$F$4))</f>
        <v>none</v>
      </c>
      <c r="V7487" s="100" t="str">
        <f t="array" ref="V7487">IF(COUNTA(Y7484:DP7487)=0,"none",IF($U$2="WAHR",$W$3,Abfrage!$F$4))</f>
        <v>none</v>
      </c>
      <c r="W7487" s="100" t="str">
        <f t="array" ref="W7487">IF(COUNTA(Y7484:DP7487)=0,"none",IF($U$2="WAHR",$W$3,Abfrage!$F$4))</f>
        <v>none</v>
      </c>
      <c r="X7487" s="109"/>
    </row>
    <row r="7488" spans="2:24">
      <c r="B7488" s="75" t="s">
        <v>4589</v>
      </c>
      <c r="C7488" s="76">
        <v>1000435743</v>
      </c>
      <c r="D7488" s="75" t="s">
        <v>158</v>
      </c>
      <c r="E7488" s="75" t="s">
        <v>367</v>
      </c>
      <c r="F7488" s="75" t="s">
        <v>4590</v>
      </c>
      <c r="G7488" s="75" t="s">
        <v>4591</v>
      </c>
      <c r="H7488" s="75" t="e">
        <v>#N/A</v>
      </c>
      <c r="I7488" s="75" t="s">
        <v>4592</v>
      </c>
      <c r="J7488" s="75" t="s">
        <v>4593</v>
      </c>
      <c r="K7488" s="75" t="s">
        <v>306</v>
      </c>
      <c r="L7488" s="75" t="s">
        <v>306</v>
      </c>
      <c r="M7488" s="75" t="s">
        <v>307</v>
      </c>
      <c r="N7488" s="75" t="s">
        <v>349</v>
      </c>
      <c r="O7488" s="75" t="s">
        <v>306</v>
      </c>
      <c r="P7488" s="76" t="s">
        <v>306</v>
      </c>
      <c r="Q7488" s="216"/>
      <c r="R7488" s="77" t="str">
        <f t="shared" ref="R7488" si="19905">IF(COUNTA(Y7488:DP7491)=0,"01.01.1900",INDEX(Y7488:DP7488,MATCH(R7489,Y7489:DP7489,0)))</f>
        <v>01.01.1900</v>
      </c>
      <c r="S7488" s="78" t="str">
        <f t="shared" ref="S7488" si="19906">IF(COUNTA(Y7488:DP7491)=0,"01.01.1900",MAX(Y7488:DP7488))</f>
        <v>01.01.1900</v>
      </c>
      <c r="T7488" s="79"/>
      <c r="U7488" s="80" t="str">
        <f t="array" ref="U7488">IF(COUNTA(Y7488:DP7491)=0,"01.01.1900",IF(ISERROR(HLOOKUP(U7491,Y7491:DP7491,1,FALSE)),"01.01.1900",INDEX(Y7488:DP7488,MATCH(U7489&amp;U7491,Y7489:DP7489&amp;Y7491:DP7491,0))))</f>
        <v>01.01.1900</v>
      </c>
      <c r="V7488" s="81" t="str">
        <f t="shared" ref="V7488" si="19907">IF(COUNTA(Y7488:DP7491)=0,"01.01.1900",_xlfn.MAXIFS(Y7488:DP7488,Y7491:DP7491,V7491))</f>
        <v>01.01.1900</v>
      </c>
      <c r="W7488" s="82"/>
      <c r="X7488" s="106"/>
    </row>
    <row r="7489" spans="2:27">
      <c r="B7489" s="83"/>
      <c r="C7489" s="84"/>
      <c r="D7489" s="83"/>
      <c r="E7489" s="83"/>
      <c r="F7489" s="83"/>
      <c r="G7489" s="83"/>
      <c r="H7489" s="83"/>
      <c r="I7489" s="83"/>
      <c r="J7489" s="83"/>
      <c r="K7489" s="83"/>
      <c r="L7489" s="83"/>
      <c r="M7489" s="83"/>
      <c r="N7489" s="83"/>
      <c r="O7489" s="83"/>
      <c r="P7489" s="84"/>
      <c r="Q7489" s="217"/>
      <c r="R7489" s="85">
        <f t="shared" ref="R7489" si="19908">IF(COUNTA(Y7488:DP7491)=0,0,MIN(Y7489:DP7489))</f>
        <v>0</v>
      </c>
      <c r="S7489" s="86">
        <f t="shared" ref="S7489" si="19909">IF(COUNTA(Y7488:DP7491)=0,0,HLOOKUP(S7488,Y7488:DP7491,2,FALSE))</f>
        <v>0</v>
      </c>
      <c r="T7489" s="87">
        <f t="shared" ref="T7489" si="19910">IF(COUNTA(Y7488:DP7491)=0,0,AVERAGE(Y7489:DP7489))</f>
        <v>0</v>
      </c>
      <c r="U7489" s="88">
        <f t="shared" ref="U7489" si="19911">IF(COUNTA(Y7488:DP7491)=0,0,_xlfn.MINIFS(Y7489:DP7489,Y7491:DP7491,U7491))</f>
        <v>0</v>
      </c>
      <c r="V7489" s="89">
        <f t="array" ref="V7489">IF(COUNTA(Y7488:DP7491)=0,0,IF(ISERROR(HLOOKUP(V7491,Y7491:DP7491,1,FALSE)),0,INDEX(Y7489:DP7489,MATCH(V7488&amp;V7491,Y7488:DP7488&amp;Y7491:DP7491,0))))</f>
        <v>0</v>
      </c>
      <c r="W7489" s="90">
        <f t="array" ref="W7489">IF(COUNTA(Y7488:DP7491)=0,0,IF(ISERROR(HLOOKUP(W7491,Y7491:DP7491,1,FALSE)),0,AVERAGEIF(Y7491:DP7491,$W7491,Y7489:DP7489)))</f>
        <v>0</v>
      </c>
      <c r="X7489" s="107"/>
    </row>
    <row r="7490" spans="2:27">
      <c r="B7490" s="83"/>
      <c r="C7490" s="84"/>
      <c r="D7490" s="83"/>
      <c r="E7490" s="83"/>
      <c r="F7490" s="83"/>
      <c r="G7490" s="83"/>
      <c r="H7490" s="83"/>
      <c r="I7490" s="83"/>
      <c r="J7490" s="83"/>
      <c r="K7490" s="83"/>
      <c r="L7490" s="83"/>
      <c r="M7490" s="83"/>
      <c r="N7490" s="83"/>
      <c r="O7490" s="83"/>
      <c r="P7490" s="84"/>
      <c r="Q7490" s="217"/>
      <c r="R7490" s="91">
        <f t="shared" ref="R7490" si="19912">IF(COUNTA(Y7488:DP7491)=0,0,HLOOKUP(R7489,Y7489:DP7491,2,FALSE))</f>
        <v>0</v>
      </c>
      <c r="S7490" s="92">
        <f t="shared" ref="S7490" si="19913">IF(COUNTA(Y7488:DP7491)=0,0,HLOOKUP(S7488,Y7488:DP7491,3,FALSE))</f>
        <v>0</v>
      </c>
      <c r="T7490" s="93"/>
      <c r="U7490" s="94">
        <f t="array" ref="U7490">IF(COUNTA(Y7488:DP7491)=0,0,IF(ISERROR(HLOOKUP(U7491,Y7491:DP7491,1,FALSE)),0,INDEX(Y7490:DP7490,MATCH(U7489&amp;U7491,Y7489:DP7489&amp;Y7491:DP7491,0))))</f>
        <v>0</v>
      </c>
      <c r="V7490" s="94">
        <f t="array" ref="V7490">IF(COUNTA(Y7488:DP7491)=0,0,IF(ISERROR(HLOOKUP(V7491,Y7491:DP7491,1,FALSE)),0,INDEX(Y7490:DP7490,MATCH(V7489&amp;V7491,Y7489:DP7489&amp;Y7491:DP7491,0))))</f>
        <v>0</v>
      </c>
      <c r="W7490" s="95"/>
      <c r="X7490" s="108"/>
    </row>
    <row r="7491" spans="2:27" ht="13.9" thickBot="1">
      <c r="B7491" s="96"/>
      <c r="C7491" s="97"/>
      <c r="D7491" s="96"/>
      <c r="E7491" s="96"/>
      <c r="F7491" s="96"/>
      <c r="G7491" s="96"/>
      <c r="H7491" s="96"/>
      <c r="I7491" s="96"/>
      <c r="J7491" s="96"/>
      <c r="K7491" s="96"/>
      <c r="L7491" s="96"/>
      <c r="M7491" s="96"/>
      <c r="N7491" s="96"/>
      <c r="O7491" s="96"/>
      <c r="P7491" s="97"/>
      <c r="Q7491" s="218"/>
      <c r="R7491" s="98" t="str">
        <f t="shared" ref="R7491" si="19914">IF(COUNTA(Y7488:DP7491)=0,"none",HLOOKUP(R7489,Y7489:DP7491,3,FALSE))</f>
        <v>none</v>
      </c>
      <c r="S7491" s="99" t="str">
        <f t="shared" ref="S7491" si="19915">IF(COUNTA(Y7488:DP7491)=0,"none",HLOOKUP(S7488,Y7488:DP7491,4,FALSE))</f>
        <v>none</v>
      </c>
      <c r="T7491" s="100"/>
      <c r="U7491" s="100" t="str">
        <f t="array" ref="U7491">IF(COUNTA(Y7488:DP7491)=0,"none",IF($U$2="WAHR",$W$3,Abfrage!$F$4))</f>
        <v>none</v>
      </c>
      <c r="V7491" s="100" t="str">
        <f t="array" ref="V7491">IF(COUNTA(Y7488:DP7491)=0,"none",IF($U$2="WAHR",$W$3,Abfrage!$F$4))</f>
        <v>none</v>
      </c>
      <c r="W7491" s="100" t="str">
        <f t="array" ref="W7491">IF(COUNTA(Y7488:DP7491)=0,"none",IF($U$2="WAHR",$W$3,Abfrage!$F$4))</f>
        <v>none</v>
      </c>
      <c r="X7491" s="109"/>
    </row>
    <row r="7492" spans="2:27">
      <c r="B7492" s="75" t="s">
        <v>4594</v>
      </c>
      <c r="C7492" s="76">
        <v>1000444146</v>
      </c>
      <c r="D7492" s="75" t="s">
        <v>95</v>
      </c>
      <c r="E7492" s="75" t="s">
        <v>96</v>
      </c>
      <c r="F7492" s="75" t="s">
        <v>97</v>
      </c>
      <c r="G7492" s="75" t="s">
        <v>97</v>
      </c>
      <c r="H7492" s="75" t="s">
        <v>44</v>
      </c>
      <c r="I7492" s="75" t="s">
        <v>41</v>
      </c>
      <c r="J7492" s="75" t="s">
        <v>4595</v>
      </c>
      <c r="K7492" s="75" t="s">
        <v>306</v>
      </c>
      <c r="L7492" s="75" t="s">
        <v>306</v>
      </c>
      <c r="M7492" s="75" t="s">
        <v>313</v>
      </c>
      <c r="N7492" s="75" t="s">
        <v>352</v>
      </c>
      <c r="O7492" s="75" t="s">
        <v>315</v>
      </c>
      <c r="P7492" s="76" t="s">
        <v>306</v>
      </c>
      <c r="Q7492" s="216"/>
      <c r="R7492" s="77">
        <f t="shared" ref="R7492" si="19916">IF(COUNTA(Y7492:DP7495)=0,"01.01.1900",INDEX(Y7492:DP7492,MATCH(R7493,Y7493:DP7493,0)))</f>
        <v>45310</v>
      </c>
      <c r="S7492" s="78">
        <f t="shared" ref="S7492" si="19917">IF(COUNTA(Y7492:DP7495)=0,"01.01.1900",MAX(Y7492:DP7492))</f>
        <v>45310</v>
      </c>
      <c r="T7492" s="79"/>
      <c r="U7492" s="80" t="str">
        <f t="array" ref="U7492">IF(COUNTA(Y7492:DP7495)=0,"01.01.1900",IF(ISERROR(HLOOKUP(U7495,Y7495:DP7495,1,FALSE)),"01.01.1900",INDEX(Y7492:DP7492,MATCH(U7493&amp;U7495,Y7493:DP7493&amp;Y7495:DP7495,0))))</f>
        <v>01.01.1900</v>
      </c>
      <c r="V7492" s="81">
        <f t="shared" ref="V7492" si="19918">IF(COUNTA(Y7492:DP7495)=0,"01.01.1900",_xlfn.MAXIFS(Y7492:DP7492,Y7495:DP7495,V7495))</f>
        <v>0</v>
      </c>
      <c r="W7492" s="82"/>
      <c r="X7492" s="106"/>
      <c r="Y7492" s="101">
        <v>44013</v>
      </c>
      <c r="Z7492" s="141">
        <v>45310</v>
      </c>
    </row>
    <row r="7493" spans="2:27">
      <c r="B7493" s="83"/>
      <c r="C7493" s="84"/>
      <c r="D7493" s="83"/>
      <c r="E7493" s="83"/>
      <c r="F7493" s="83"/>
      <c r="G7493" s="83"/>
      <c r="H7493" s="83"/>
      <c r="I7493" s="83"/>
      <c r="J7493" s="83"/>
      <c r="K7493" s="83"/>
      <c r="L7493" s="83"/>
      <c r="M7493" s="83"/>
      <c r="N7493" s="83"/>
      <c r="O7493" s="83"/>
      <c r="P7493" s="84"/>
      <c r="Q7493" s="217"/>
      <c r="R7493" s="85">
        <f t="shared" ref="R7493" si="19919">IF(COUNTA(Y7492:DP7495)=0,0,MIN(Y7493:DP7493))</f>
        <v>0.42039169999999998</v>
      </c>
      <c r="S7493" s="86">
        <f t="shared" ref="S7493" si="19920">IF(COUNTA(Y7492:DP7495)=0,0,HLOOKUP(S7492,Y7492:DP7495,2,FALSE))</f>
        <v>0.42039169999999998</v>
      </c>
      <c r="T7493" s="87">
        <f t="shared" ref="T7493" si="19921">IF(COUNTA(Y7492:DP7495)=0,0,AVERAGE(Y7493:DP7493))</f>
        <v>0.46519119883720927</v>
      </c>
      <c r="U7493" s="88">
        <f t="shared" ref="U7493" si="19922">IF(COUNTA(Y7492:DP7495)=0,0,_xlfn.MINIFS(Y7493:DP7493,Y7495:DP7495,U7495))</f>
        <v>0</v>
      </c>
      <c r="V7493" s="89">
        <f t="array" ref="V7493">IF(COUNTA(Y7492:DP7495)=0,0,IF(ISERROR(HLOOKUP(V7495,Y7495:DP7495,1,FALSE)),0,INDEX(Y7493:DP7493,MATCH(V7492&amp;V7495,Y7492:DP7492&amp;Y7495:DP7495,0))))</f>
        <v>0</v>
      </c>
      <c r="W7493" s="90">
        <f t="array" ref="W7493">IF(COUNTA(Y7492:DP7495)=0,0,IF(ISERROR(HLOOKUP(W7495,Y7495:DP7495,1,FALSE)),0,AVERAGEIF(Y7495:DP7495,$W7495,Y7493:DP7493)))</f>
        <v>0</v>
      </c>
      <c r="X7493" s="107"/>
      <c r="Y7493" s="102">
        <v>0.50999069767441862</v>
      </c>
      <c r="Z7493" s="142">
        <v>0.42039169999999998</v>
      </c>
    </row>
    <row r="7494" spans="2:27">
      <c r="B7494" s="83"/>
      <c r="C7494" s="84"/>
      <c r="D7494" s="83"/>
      <c r="E7494" s="83"/>
      <c r="F7494" s="83"/>
      <c r="G7494" s="83"/>
      <c r="H7494" s="83"/>
      <c r="I7494" s="83"/>
      <c r="J7494" s="83"/>
      <c r="K7494" s="83"/>
      <c r="L7494" s="83"/>
      <c r="M7494" s="83"/>
      <c r="N7494" s="83"/>
      <c r="O7494" s="83"/>
      <c r="P7494" s="84"/>
      <c r="Q7494" s="217"/>
      <c r="R7494" s="91">
        <f t="shared" ref="R7494" si="19923">IF(COUNTA(Y7492:DP7495)=0,0,HLOOKUP(R7493,Y7493:DP7495,2,FALSE))</f>
        <v>0</v>
      </c>
      <c r="S7494" s="92">
        <f t="shared" ref="S7494" si="19924">IF(COUNTA(Y7492:DP7495)=0,0,HLOOKUP(S7492,Y7492:DP7495,3,FALSE))</f>
        <v>0</v>
      </c>
      <c r="T7494" s="93"/>
      <c r="U7494" s="94">
        <f t="array" ref="U7494">IF(COUNTA(Y7492:DP7495)=0,0,IF(ISERROR(HLOOKUP(U7495,Y7495:DP7495,1,FALSE)),0,INDEX(Y7494:DP7494,MATCH(U7493&amp;U7495,Y7493:DP7493&amp;Y7495:DP7495,0))))</f>
        <v>0</v>
      </c>
      <c r="V7494" s="94">
        <f t="array" ref="V7494">IF(COUNTA(Y7492:DP7495)=0,0,IF(ISERROR(HLOOKUP(V7495,Y7495:DP7495,1,FALSE)),0,INDEX(Y7494:DP7494,MATCH(V7493&amp;V7495,Y7493:DP7493&amp;Y7495:DP7495,0))))</f>
        <v>0</v>
      </c>
      <c r="W7494" s="95"/>
      <c r="X7494" s="108"/>
      <c r="Y7494" s="103">
        <v>0</v>
      </c>
      <c r="Z7494" s="143">
        <v>0</v>
      </c>
    </row>
    <row r="7495" spans="2:27" ht="13.9" thickBot="1">
      <c r="B7495" s="96"/>
      <c r="C7495" s="97"/>
      <c r="D7495" s="96"/>
      <c r="E7495" s="96"/>
      <c r="F7495" s="96"/>
      <c r="G7495" s="96"/>
      <c r="H7495" s="96"/>
      <c r="I7495" s="96"/>
      <c r="J7495" s="96"/>
      <c r="K7495" s="96"/>
      <c r="L7495" s="96"/>
      <c r="M7495" s="96"/>
      <c r="N7495" s="96"/>
      <c r="O7495" s="96"/>
      <c r="P7495" s="97"/>
      <c r="Q7495" s="218"/>
      <c r="R7495" s="98" t="str">
        <f t="shared" ref="R7495" si="19925">IF(COUNTA(Y7492:DP7495)=0,"none",HLOOKUP(R7493,Y7493:DP7495,3,FALSE))</f>
        <v>Email ECI</v>
      </c>
      <c r="S7495" s="99" t="str">
        <f t="shared" ref="S7495" si="19926">IF(COUNTA(Y7492:DP7495)=0,"none",HLOOKUP(S7492,Y7492:DP7495,4,FALSE))</f>
        <v>Email ECI</v>
      </c>
      <c r="T7495" s="100"/>
      <c r="U7495" s="100">
        <f t="array" ref="U7495">IF(COUNTA(Y7492:DP7495)=0,"none",IF($U$2="WAHR",$W$3,Abfrage!$F$4))</f>
        <v>0</v>
      </c>
      <c r="V7495" s="100">
        <f t="array" ref="V7495">IF(COUNTA(Y7492:DP7495)=0,"none",IF($U$2="WAHR",$W$3,Abfrage!$F$4))</f>
        <v>0</v>
      </c>
      <c r="W7495" s="100">
        <f t="array" ref="W7495">IF(COUNTA(Y7492:DP7495)=0,"none",IF($U$2="WAHR",$W$3,Abfrage!$F$4))</f>
        <v>0</v>
      </c>
      <c r="X7495" s="109"/>
      <c r="Y7495" s="104" t="s">
        <v>101</v>
      </c>
      <c r="Z7495" s="144" t="s">
        <v>1697</v>
      </c>
    </row>
    <row r="7496" spans="2:27">
      <c r="B7496" s="75" t="s">
        <v>4596</v>
      </c>
      <c r="C7496" s="76">
        <v>1000444147</v>
      </c>
      <c r="D7496" s="75" t="s">
        <v>95</v>
      </c>
      <c r="E7496" s="75" t="s">
        <v>96</v>
      </c>
      <c r="F7496" s="75" t="s">
        <v>97</v>
      </c>
      <c r="G7496" s="75" t="s">
        <v>97</v>
      </c>
      <c r="H7496" s="75" t="s">
        <v>44</v>
      </c>
      <c r="I7496" s="75" t="s">
        <v>41</v>
      </c>
      <c r="J7496" s="75" t="s">
        <v>4597</v>
      </c>
      <c r="K7496" s="75" t="s">
        <v>306</v>
      </c>
      <c r="L7496" s="75" t="s">
        <v>306</v>
      </c>
      <c r="M7496" s="75" t="s">
        <v>313</v>
      </c>
      <c r="N7496" s="75" t="s">
        <v>393</v>
      </c>
      <c r="O7496" s="75" t="s">
        <v>315</v>
      </c>
      <c r="P7496" s="76" t="s">
        <v>306</v>
      </c>
      <c r="Q7496" s="216"/>
      <c r="R7496" s="77">
        <f t="shared" ref="R7496" si="19927">IF(COUNTA(Y7496:DP7499)=0,"01.01.1900",INDEX(Y7496:DP7496,MATCH(R7497,Y7497:DP7497,0)))</f>
        <v>45840</v>
      </c>
      <c r="S7496" s="78">
        <f t="shared" ref="S7496" si="19928">IF(COUNTA(Y7496:DP7499)=0,"01.01.1900",MAX(Y7496:DP7496))</f>
        <v>45840</v>
      </c>
      <c r="T7496" s="79"/>
      <c r="U7496" s="80" t="str">
        <f t="array" ref="U7496">IF(COUNTA(Y7496:DP7499)=0,"01.01.1900",IF(ISERROR(HLOOKUP(U7499,Y7499:DP7499,1,FALSE)),"01.01.1900",INDEX(Y7496:DP7496,MATCH(U7497&amp;U7499,Y7497:DP7497&amp;Y7499:DP7499,0))))</f>
        <v>01.01.1900</v>
      </c>
      <c r="V7496" s="81">
        <f t="shared" ref="V7496" si="19929">IF(COUNTA(Y7496:DP7499)=0,"01.01.1900",_xlfn.MAXIFS(Y7496:DP7496,Y7499:DP7499,V7499))</f>
        <v>0</v>
      </c>
      <c r="W7496" s="82"/>
      <c r="X7496" s="106"/>
      <c r="Y7496" s="101">
        <v>44013</v>
      </c>
      <c r="Z7496" s="141">
        <v>45840</v>
      </c>
      <c r="AA7496" s="141">
        <v>45840</v>
      </c>
    </row>
    <row r="7497" spans="2:27">
      <c r="B7497" s="83"/>
      <c r="C7497" s="84"/>
      <c r="D7497" s="83"/>
      <c r="E7497" s="83"/>
      <c r="F7497" s="83"/>
      <c r="G7497" s="83"/>
      <c r="H7497" s="83"/>
      <c r="I7497" s="83"/>
      <c r="J7497" s="83"/>
      <c r="K7497" s="83"/>
      <c r="L7497" s="83"/>
      <c r="M7497" s="83"/>
      <c r="N7497" s="83"/>
      <c r="O7497" s="83"/>
      <c r="P7497" s="84"/>
      <c r="Q7497" s="217"/>
      <c r="R7497" s="85">
        <f t="shared" ref="R7497" si="19930">IF(COUNTA(Y7496:DP7499)=0,0,MIN(Y7497:DP7497))</f>
        <v>0.83511075800000001</v>
      </c>
      <c r="S7497" s="86">
        <f t="shared" ref="S7497" si="19931">IF(COUNTA(Y7496:DP7499)=0,0,HLOOKUP(S7496,Y7496:DP7499,2,FALSE))</f>
        <v>0.83511075800000001</v>
      </c>
      <c r="T7497" s="87">
        <f t="shared" ref="T7497" si="19932">IF(COUNTA(Y7496:DP7499)=0,0,AVERAGE(Y7497:DP7497))</f>
        <v>0.89685707437209305</v>
      </c>
      <c r="U7497" s="88">
        <f t="shared" ref="U7497" si="19933">IF(COUNTA(Y7496:DP7499)=0,0,_xlfn.MINIFS(Y7497:DP7497,Y7499:DP7499,U7499))</f>
        <v>0</v>
      </c>
      <c r="V7497" s="89">
        <f t="array" ref="V7497">IF(COUNTA(Y7496:DP7499)=0,0,IF(ISERROR(HLOOKUP(V7499,Y7499:DP7499,1,FALSE)),0,INDEX(Y7497:DP7497,MATCH(V7496&amp;V7499,Y7496:DP7496&amp;Y7499:DP7499,0))))</f>
        <v>0</v>
      </c>
      <c r="W7497" s="90">
        <f t="array" ref="W7497">IF(COUNTA(Y7496:DP7499)=0,0,IF(ISERROR(HLOOKUP(W7499,Y7499:DP7499,1,FALSE)),0,AVERAGEIF(Y7499:DP7499,$W7499,Y7497:DP7497)))</f>
        <v>0</v>
      </c>
      <c r="X7497" s="107"/>
      <c r="Y7497" s="102">
        <v>0.89646046511627908</v>
      </c>
      <c r="Z7497" s="142">
        <v>0.83511075800000001</v>
      </c>
      <c r="AA7497" s="142">
        <v>0.95899999999999996</v>
      </c>
    </row>
    <row r="7498" spans="2:27">
      <c r="B7498" s="83"/>
      <c r="C7498" s="84"/>
      <c r="D7498" s="83"/>
      <c r="E7498" s="83"/>
      <c r="F7498" s="83"/>
      <c r="G7498" s="83"/>
      <c r="H7498" s="83"/>
      <c r="I7498" s="83"/>
      <c r="J7498" s="83"/>
      <c r="K7498" s="83"/>
      <c r="L7498" s="83"/>
      <c r="M7498" s="83"/>
      <c r="N7498" s="83"/>
      <c r="O7498" s="83"/>
      <c r="P7498" s="84"/>
      <c r="Q7498" s="217"/>
      <c r="R7498" s="91">
        <f t="shared" ref="R7498" si="19934">IF(COUNTA(Y7496:DP7499)=0,0,HLOOKUP(R7497,Y7497:DP7499,2,FALSE))</f>
        <v>0</v>
      </c>
      <c r="S7498" s="92">
        <f t="shared" ref="S7498" si="19935">IF(COUNTA(Y7496:DP7499)=0,0,HLOOKUP(S7496,Y7496:DP7499,3,FALSE))</f>
        <v>0</v>
      </c>
      <c r="T7498" s="93"/>
      <c r="U7498" s="94">
        <f t="array" ref="U7498">IF(COUNTA(Y7496:DP7499)=0,0,IF(ISERROR(HLOOKUP(U7499,Y7499:DP7499,1,FALSE)),0,INDEX(Y7498:DP7498,MATCH(U7497&amp;U7499,Y7497:DP7497&amp;Y7499:DP7499,0))))</f>
        <v>0</v>
      </c>
      <c r="V7498" s="94">
        <f t="array" ref="V7498">IF(COUNTA(Y7496:DP7499)=0,0,IF(ISERROR(HLOOKUP(V7499,Y7499:DP7499,1,FALSE)),0,INDEX(Y7498:DP7498,MATCH(V7497&amp;V7499,Y7497:DP7497&amp;Y7499:DP7499,0))))</f>
        <v>0</v>
      </c>
      <c r="W7498" s="95"/>
      <c r="X7498" s="108"/>
      <c r="Y7498" s="103">
        <v>0</v>
      </c>
      <c r="Z7498" s="143">
        <v>0</v>
      </c>
      <c r="AA7498" s="143">
        <v>1000</v>
      </c>
    </row>
    <row r="7499" spans="2:27" ht="13.9" thickBot="1">
      <c r="B7499" s="96"/>
      <c r="C7499" s="97"/>
      <c r="D7499" s="96"/>
      <c r="E7499" s="96"/>
      <c r="F7499" s="96"/>
      <c r="G7499" s="96"/>
      <c r="H7499" s="96"/>
      <c r="I7499" s="96"/>
      <c r="J7499" s="96"/>
      <c r="K7499" s="96"/>
      <c r="L7499" s="96"/>
      <c r="M7499" s="96"/>
      <c r="N7499" s="96"/>
      <c r="O7499" s="96"/>
      <c r="P7499" s="97"/>
      <c r="Q7499" s="218"/>
      <c r="R7499" s="98" t="str">
        <f t="shared" ref="R7499" si="19936">IF(COUNTA(Y7496:DP7499)=0,"none",HLOOKUP(R7497,Y7497:DP7499,3,FALSE))</f>
        <v>ECI</v>
      </c>
      <c r="S7499" s="99" t="str">
        <f t="shared" ref="S7499" si="19937">IF(COUNTA(Y7496:DP7499)=0,"none",HLOOKUP(S7496,Y7496:DP7499,4,FALSE))</f>
        <v>ECI</v>
      </c>
      <c r="T7499" s="100"/>
      <c r="U7499" s="100">
        <f t="array" ref="U7499">IF(COUNTA(Y7496:DP7499)=0,"none",IF($U$2="WAHR",$W$3,Abfrage!$F$4))</f>
        <v>0</v>
      </c>
      <c r="V7499" s="100">
        <f t="array" ref="V7499">IF(COUNTA(Y7496:DP7499)=0,"none",IF($U$2="WAHR",$W$3,Abfrage!$F$4))</f>
        <v>0</v>
      </c>
      <c r="W7499" s="100">
        <f t="array" ref="W7499">IF(COUNTA(Y7496:DP7499)=0,"none",IF($U$2="WAHR",$W$3,Abfrage!$F$4))</f>
        <v>0</v>
      </c>
      <c r="X7499" s="109"/>
      <c r="Y7499" s="104" t="s">
        <v>101</v>
      </c>
      <c r="Z7499" s="144" t="s">
        <v>101</v>
      </c>
      <c r="AA7499" s="144" t="s">
        <v>43</v>
      </c>
    </row>
    <row r="7500" spans="2:27">
      <c r="B7500" s="75" t="s">
        <v>4598</v>
      </c>
      <c r="C7500" s="76">
        <v>1000444641</v>
      </c>
      <c r="D7500" s="75" t="s">
        <v>95</v>
      </c>
      <c r="E7500" s="75" t="s">
        <v>96</v>
      </c>
      <c r="F7500" s="75" t="s">
        <v>103</v>
      </c>
      <c r="G7500" s="75" t="s">
        <v>103</v>
      </c>
      <c r="H7500" s="75" t="s">
        <v>57</v>
      </c>
      <c r="I7500" s="75" t="s">
        <v>41</v>
      </c>
      <c r="J7500" s="75" t="s">
        <v>4599</v>
      </c>
      <c r="K7500" s="75" t="s">
        <v>306</v>
      </c>
      <c r="L7500" s="75" t="s">
        <v>306</v>
      </c>
      <c r="M7500" s="75" t="s">
        <v>313</v>
      </c>
      <c r="N7500" s="75" t="s">
        <v>393</v>
      </c>
      <c r="O7500" s="75" t="s">
        <v>315</v>
      </c>
      <c r="P7500" s="76" t="s">
        <v>306</v>
      </c>
      <c r="Q7500" s="216"/>
      <c r="R7500" s="77">
        <f t="shared" ref="R7500" si="19938">IF(COUNTA(Y7500:DP7503)=0,"01.01.1900",INDEX(Y7500:DP7500,MATCH(R7501,Y7501:DP7501,0)))</f>
        <v>45671</v>
      </c>
      <c r="S7500" s="78">
        <f t="shared" ref="S7500" si="19939">IF(COUNTA(Y7500:DP7503)=0,"01.01.1900",MAX(Y7500:DP7500))</f>
        <v>45671</v>
      </c>
      <c r="T7500" s="79"/>
      <c r="U7500" s="80" t="str">
        <f t="array" ref="U7500">IF(COUNTA(Y7500:DP7503)=0,"01.01.1900",IF(ISERROR(HLOOKUP(U7503,Y7503:DP7503,1,FALSE)),"01.01.1900",INDEX(Y7500:DP7500,MATCH(U7501&amp;U7503,Y7501:DP7501&amp;Y7503:DP7503,0))))</f>
        <v>01.01.1900</v>
      </c>
      <c r="V7500" s="81">
        <f t="shared" ref="V7500" si="19940">IF(COUNTA(Y7500:DP7503)=0,"01.01.1900",_xlfn.MAXIFS(Y7500:DP7500,Y7503:DP7503,V7503))</f>
        <v>0</v>
      </c>
      <c r="W7500" s="82"/>
      <c r="X7500" s="106"/>
      <c r="Y7500" s="141">
        <v>45468</v>
      </c>
      <c r="Z7500" s="141">
        <v>45468</v>
      </c>
      <c r="AA7500" s="141">
        <v>45671</v>
      </c>
    </row>
    <row r="7501" spans="2:27">
      <c r="B7501" s="83"/>
      <c r="C7501" s="84"/>
      <c r="D7501" s="83"/>
      <c r="E7501" s="83"/>
      <c r="F7501" s="83"/>
      <c r="G7501" s="83"/>
      <c r="H7501" s="83"/>
      <c r="I7501" s="83"/>
      <c r="J7501" s="83"/>
      <c r="K7501" s="83"/>
      <c r="L7501" s="83"/>
      <c r="M7501" s="83"/>
      <c r="N7501" s="83"/>
      <c r="O7501" s="83"/>
      <c r="P7501" s="84"/>
      <c r="Q7501" s="217"/>
      <c r="R7501" s="85">
        <f t="shared" ref="R7501" si="19941">IF(COUNTA(Y7500:DP7503)=0,0,MIN(Y7501:DP7501))</f>
        <v>0.10886999999999999</v>
      </c>
      <c r="S7501" s="86">
        <f t="shared" ref="S7501" si="19942">IF(COUNTA(Y7500:DP7503)=0,0,HLOOKUP(S7500,Y7500:DP7503,2,FALSE))</f>
        <v>0.10886999999999999</v>
      </c>
      <c r="T7501" s="87">
        <f t="shared" ref="T7501" si="19943">IF(COUNTA(Y7500:DP7503)=0,0,AVERAGE(Y7501:DP7501))</f>
        <v>0.12029000000000001</v>
      </c>
      <c r="U7501" s="88">
        <f t="shared" ref="U7501" si="19944">IF(COUNTA(Y7500:DP7503)=0,0,_xlfn.MINIFS(Y7501:DP7501,Y7503:DP7503,U7503))</f>
        <v>0</v>
      </c>
      <c r="V7501" s="89">
        <f t="array" ref="V7501">IF(COUNTA(Y7500:DP7503)=0,0,IF(ISERROR(HLOOKUP(V7503,Y7503:DP7503,1,FALSE)),0,INDEX(Y7501:DP7501,MATCH(V7500&amp;V7503,Y7500:DP7500&amp;Y7503:DP7503,0))))</f>
        <v>0</v>
      </c>
      <c r="W7501" s="90">
        <f t="array" ref="W7501">IF(COUNTA(Y7500:DP7503)=0,0,IF(ISERROR(HLOOKUP(W7503,Y7503:DP7503,1,FALSE)),0,AVERAGEIF(Y7503:DP7503,$W7503,Y7501:DP7501)))</f>
        <v>0</v>
      </c>
      <c r="X7501" s="107"/>
      <c r="Y7501" s="142">
        <v>0.126</v>
      </c>
      <c r="Z7501" s="142">
        <v>0.126</v>
      </c>
      <c r="AA7501" s="142">
        <v>0.10886999999999999</v>
      </c>
    </row>
    <row r="7502" spans="2:27">
      <c r="B7502" s="83"/>
      <c r="C7502" s="84"/>
      <c r="D7502" s="83"/>
      <c r="E7502" s="83"/>
      <c r="F7502" s="83"/>
      <c r="G7502" s="83"/>
      <c r="H7502" s="83"/>
      <c r="I7502" s="83"/>
      <c r="J7502" s="83"/>
      <c r="K7502" s="83"/>
      <c r="L7502" s="83"/>
      <c r="M7502" s="83"/>
      <c r="N7502" s="83"/>
      <c r="O7502" s="83"/>
      <c r="P7502" s="84"/>
      <c r="Q7502" s="217"/>
      <c r="R7502" s="91">
        <f t="shared" ref="R7502" si="19945">IF(COUNTA(Y7500:DP7503)=0,0,HLOOKUP(R7501,Y7501:DP7503,2,FALSE))</f>
        <v>0</v>
      </c>
      <c r="S7502" s="92">
        <f t="shared" ref="S7502" si="19946">IF(COUNTA(Y7500:DP7503)=0,0,HLOOKUP(S7500,Y7500:DP7503,3,FALSE))</f>
        <v>0</v>
      </c>
      <c r="T7502" s="93"/>
      <c r="U7502" s="94">
        <f t="array" ref="U7502">IF(COUNTA(Y7500:DP7503)=0,0,IF(ISERROR(HLOOKUP(U7503,Y7503:DP7503,1,FALSE)),0,INDEX(Y7502:DP7502,MATCH(U7501&amp;U7503,Y7501:DP7501&amp;Y7503:DP7503,0))))</f>
        <v>0</v>
      </c>
      <c r="V7502" s="94">
        <f t="array" ref="V7502">IF(COUNTA(Y7500:DP7503)=0,0,IF(ISERROR(HLOOKUP(V7503,Y7503:DP7503,1,FALSE)),0,INDEX(Y7502:DP7502,MATCH(V7501&amp;V7503,Y7501:DP7501&amp;Y7503:DP7503,0))))</f>
        <v>0</v>
      </c>
      <c r="W7502" s="95"/>
      <c r="X7502" s="108"/>
      <c r="Y7502" s="143">
        <v>1000</v>
      </c>
      <c r="Z7502" s="143">
        <v>1000</v>
      </c>
      <c r="AA7502" s="143">
        <v>0</v>
      </c>
    </row>
    <row r="7503" spans="2:27" ht="13.9" thickBot="1">
      <c r="B7503" s="96"/>
      <c r="C7503" s="97"/>
      <c r="D7503" s="96"/>
      <c r="E7503" s="96"/>
      <c r="F7503" s="96"/>
      <c r="G7503" s="96"/>
      <c r="H7503" s="96"/>
      <c r="I7503" s="96"/>
      <c r="J7503" s="96"/>
      <c r="K7503" s="96"/>
      <c r="L7503" s="96"/>
      <c r="M7503" s="96"/>
      <c r="N7503" s="96"/>
      <c r="O7503" s="96"/>
      <c r="P7503" s="97"/>
      <c r="Q7503" s="218"/>
      <c r="R7503" s="98" t="str">
        <f t="shared" ref="R7503" si="19947">IF(COUNTA(Y7500:DP7503)=0,"none",HLOOKUP(R7501,Y7501:DP7503,3,FALSE))</f>
        <v>ECI</v>
      </c>
      <c r="S7503" s="99" t="str">
        <f t="shared" ref="S7503" si="19948">IF(COUNTA(Y7500:DP7503)=0,"none",HLOOKUP(S7500,Y7500:DP7503,4,FALSE))</f>
        <v>ECI</v>
      </c>
      <c r="T7503" s="100"/>
      <c r="U7503" s="100">
        <f t="array" ref="U7503">IF(COUNTA(Y7500:DP7503)=0,"none",IF($U$2="WAHR",$W$3,Abfrage!$F$4))</f>
        <v>0</v>
      </c>
      <c r="V7503" s="100">
        <f t="array" ref="V7503">IF(COUNTA(Y7500:DP7503)=0,"none",IF($U$2="WAHR",$W$3,Abfrage!$F$4))</f>
        <v>0</v>
      </c>
      <c r="W7503" s="100">
        <f t="array" ref="W7503">IF(COUNTA(Y7500:DP7503)=0,"none",IF($U$2="WAHR",$W$3,Abfrage!$F$4))</f>
        <v>0</v>
      </c>
      <c r="X7503" s="109"/>
      <c r="Y7503" s="144" t="s">
        <v>43</v>
      </c>
      <c r="Z7503" s="144" t="s">
        <v>43</v>
      </c>
      <c r="AA7503" s="144" t="s">
        <v>101</v>
      </c>
    </row>
    <row r="7504" spans="2:27">
      <c r="B7504" s="75" t="s">
        <v>4600</v>
      </c>
      <c r="C7504" s="76">
        <v>1000444175</v>
      </c>
      <c r="D7504" s="75" t="s">
        <v>95</v>
      </c>
      <c r="E7504" s="75" t="s">
        <v>96</v>
      </c>
      <c r="F7504" s="75" t="s">
        <v>97</v>
      </c>
      <c r="G7504" s="75" t="s">
        <v>97</v>
      </c>
      <c r="H7504" s="75" t="s">
        <v>44</v>
      </c>
      <c r="I7504" s="75" t="s">
        <v>41</v>
      </c>
      <c r="J7504" s="75" t="s">
        <v>4601</v>
      </c>
      <c r="K7504" s="75" t="s">
        <v>306</v>
      </c>
      <c r="L7504" s="75" t="s">
        <v>306</v>
      </c>
      <c r="M7504" s="75" t="s">
        <v>313</v>
      </c>
      <c r="N7504" s="75" t="s">
        <v>321</v>
      </c>
      <c r="O7504" s="75" t="s">
        <v>315</v>
      </c>
      <c r="P7504" s="76" t="s">
        <v>306</v>
      </c>
      <c r="Q7504" s="216"/>
      <c r="R7504" s="77">
        <f t="shared" ref="R7504" si="19949">IF(COUNTA(Y7504:DP7507)=0,"01.01.1900",INDEX(Y7504:DP7504,MATCH(R7505,Y7505:DP7505,0)))</f>
        <v>45845</v>
      </c>
      <c r="S7504" s="78">
        <f t="shared" ref="S7504" si="19950">IF(COUNTA(Y7504:DP7507)=0,"01.01.1900",MAX(Y7504:DP7504))</f>
        <v>45845</v>
      </c>
      <c r="T7504" s="79"/>
      <c r="U7504" s="80" t="str">
        <f t="array" ref="U7504">IF(COUNTA(Y7504:DP7507)=0,"01.01.1900",IF(ISERROR(HLOOKUP(U7507,Y7507:DP7507,1,FALSE)),"01.01.1900",INDEX(Y7504:DP7504,MATCH(U7505&amp;U7507,Y7505:DP7505&amp;Y7507:DP7507,0))))</f>
        <v>01.01.1900</v>
      </c>
      <c r="V7504" s="81">
        <f t="shared" ref="V7504" si="19951">IF(COUNTA(Y7504:DP7507)=0,"01.01.1900",_xlfn.MAXIFS(Y7504:DP7504,Y7507:DP7507,V7507))</f>
        <v>0</v>
      </c>
      <c r="W7504" s="82"/>
      <c r="X7504" s="106"/>
      <c r="Y7504" s="101">
        <v>44013</v>
      </c>
      <c r="Z7504" s="141">
        <v>45845</v>
      </c>
    </row>
    <row r="7505" spans="2:26">
      <c r="B7505" s="83"/>
      <c r="C7505" s="84"/>
      <c r="D7505" s="83"/>
      <c r="E7505" s="83"/>
      <c r="F7505" s="83"/>
      <c r="G7505" s="83"/>
      <c r="H7505" s="83"/>
      <c r="I7505" s="83"/>
      <c r="J7505" s="83"/>
      <c r="K7505" s="83"/>
      <c r="L7505" s="83"/>
      <c r="M7505" s="83"/>
      <c r="N7505" s="83"/>
      <c r="O7505" s="83"/>
      <c r="P7505" s="84"/>
      <c r="Q7505" s="217"/>
      <c r="R7505" s="85">
        <f t="shared" ref="R7505" si="19952">IF(COUNTA(Y7504:DP7507)=0,0,MIN(Y7505:DP7505))</f>
        <v>0.83299999999999996</v>
      </c>
      <c r="S7505" s="86">
        <f t="shared" ref="S7505" si="19953">IF(COUNTA(Y7504:DP7507)=0,0,HLOOKUP(S7504,Y7504:DP7507,2,FALSE))</f>
        <v>0.83299999999999996</v>
      </c>
      <c r="T7505" s="87">
        <f t="shared" ref="T7505" si="19954">IF(COUNTA(Y7504:DP7507)=0,0,AVERAGE(Y7505:DP7505))</f>
        <v>1.1014895348837208</v>
      </c>
      <c r="U7505" s="88">
        <f t="shared" ref="U7505" si="19955">IF(COUNTA(Y7504:DP7507)=0,0,_xlfn.MINIFS(Y7505:DP7505,Y7507:DP7507,U7507))</f>
        <v>0</v>
      </c>
      <c r="V7505" s="89">
        <f t="array" ref="V7505">IF(COUNTA(Y7504:DP7507)=0,0,IF(ISERROR(HLOOKUP(V7507,Y7507:DP7507,1,FALSE)),0,INDEX(Y7505:DP7505,MATCH(V7504&amp;V7507,Y7504:DP7504&amp;Y7507:DP7507,0))))</f>
        <v>0</v>
      </c>
      <c r="W7505" s="90">
        <f t="array" ref="W7505">IF(COUNTA(Y7504:DP7507)=0,0,IF(ISERROR(HLOOKUP(W7507,Y7507:DP7507,1,FALSE)),0,AVERAGEIF(Y7507:DP7507,$W7507,Y7505:DP7505)))</f>
        <v>0</v>
      </c>
      <c r="X7505" s="107"/>
      <c r="Y7505" s="102">
        <v>1.3699790697674419</v>
      </c>
      <c r="Z7505" s="142">
        <v>0.83299999999999996</v>
      </c>
    </row>
    <row r="7506" spans="2:26">
      <c r="B7506" s="83"/>
      <c r="C7506" s="84"/>
      <c r="D7506" s="83"/>
      <c r="E7506" s="83"/>
      <c r="F7506" s="83"/>
      <c r="G7506" s="83"/>
      <c r="H7506" s="83"/>
      <c r="I7506" s="83"/>
      <c r="J7506" s="83"/>
      <c r="K7506" s="83"/>
      <c r="L7506" s="83"/>
      <c r="M7506" s="83"/>
      <c r="N7506" s="83"/>
      <c r="O7506" s="83"/>
      <c r="P7506" s="84"/>
      <c r="Q7506" s="217"/>
      <c r="R7506" s="91">
        <f t="shared" ref="R7506" si="19956">IF(COUNTA(Y7504:DP7507)=0,0,HLOOKUP(R7505,Y7505:DP7507,2,FALSE))</f>
        <v>1000</v>
      </c>
      <c r="S7506" s="92">
        <f t="shared" ref="S7506" si="19957">IF(COUNTA(Y7504:DP7507)=0,0,HLOOKUP(S7504,Y7504:DP7507,3,FALSE))</f>
        <v>1000</v>
      </c>
      <c r="T7506" s="93"/>
      <c r="U7506" s="94">
        <f t="array" ref="U7506">IF(COUNTA(Y7504:DP7507)=0,0,IF(ISERROR(HLOOKUP(U7507,Y7507:DP7507,1,FALSE)),0,INDEX(Y7506:DP7506,MATCH(U7505&amp;U7507,Y7505:DP7505&amp;Y7507:DP7507,0))))</f>
        <v>0</v>
      </c>
      <c r="V7506" s="94">
        <f t="array" ref="V7506">IF(COUNTA(Y7504:DP7507)=0,0,IF(ISERROR(HLOOKUP(V7507,Y7507:DP7507,1,FALSE)),0,INDEX(Y7506:DP7506,MATCH(V7505&amp;V7507,Y7505:DP7505&amp;Y7507:DP7507,0))))</f>
        <v>0</v>
      </c>
      <c r="W7506" s="95"/>
      <c r="X7506" s="108"/>
      <c r="Y7506" s="103">
        <v>0</v>
      </c>
      <c r="Z7506" s="143">
        <v>1000</v>
      </c>
    </row>
    <row r="7507" spans="2:26" ht="13.9" thickBot="1">
      <c r="B7507" s="96"/>
      <c r="C7507" s="97"/>
      <c r="D7507" s="96"/>
      <c r="E7507" s="96"/>
      <c r="F7507" s="96"/>
      <c r="G7507" s="96"/>
      <c r="H7507" s="96"/>
      <c r="I7507" s="96"/>
      <c r="J7507" s="96"/>
      <c r="K7507" s="96"/>
      <c r="L7507" s="96"/>
      <c r="M7507" s="96"/>
      <c r="N7507" s="96"/>
      <c r="O7507" s="96"/>
      <c r="P7507" s="97"/>
      <c r="Q7507" s="218"/>
      <c r="R7507" s="98" t="str">
        <f t="shared" ref="R7507" si="19958">IF(COUNTA(Y7504:DP7507)=0,"none",HLOOKUP(R7505,Y7505:DP7507,3,FALSE))</f>
        <v>www (-30%)</v>
      </c>
      <c r="S7507" s="99" t="str">
        <f t="shared" ref="S7507" si="19959">IF(COUNTA(Y7504:DP7507)=0,"none",HLOOKUP(S7504,Y7504:DP7507,4,FALSE))</f>
        <v>www (-30%)</v>
      </c>
      <c r="T7507" s="100"/>
      <c r="U7507" s="100">
        <f t="array" ref="U7507">IF(COUNTA(Y7504:DP7507)=0,"none",IF($U$2="WAHR",$W$3,Abfrage!$F$4))</f>
        <v>0</v>
      </c>
      <c r="V7507" s="100">
        <f t="array" ref="V7507">IF(COUNTA(Y7504:DP7507)=0,"none",IF($U$2="WAHR",$W$3,Abfrage!$F$4))</f>
        <v>0</v>
      </c>
      <c r="W7507" s="100">
        <f t="array" ref="W7507">IF(COUNTA(Y7504:DP7507)=0,"none",IF($U$2="WAHR",$W$3,Abfrage!$F$4))</f>
        <v>0</v>
      </c>
      <c r="X7507" s="109"/>
      <c r="Y7507" s="104" t="s">
        <v>101</v>
      </c>
      <c r="Z7507" s="144" t="s">
        <v>43</v>
      </c>
    </row>
    <row r="7508" spans="2:26">
      <c r="B7508" s="75" t="s">
        <v>4602</v>
      </c>
      <c r="C7508" s="76">
        <v>1000444204</v>
      </c>
      <c r="D7508" s="75" t="s">
        <v>95</v>
      </c>
      <c r="E7508" s="75" t="s">
        <v>96</v>
      </c>
      <c r="F7508" s="75" t="s">
        <v>97</v>
      </c>
      <c r="G7508" s="75" t="s">
        <v>97</v>
      </c>
      <c r="H7508" s="75" t="e">
        <v>#N/A</v>
      </c>
      <c r="I7508" s="75" t="s">
        <v>41</v>
      </c>
      <c r="J7508" s="75" t="s">
        <v>4603</v>
      </c>
      <c r="K7508" s="75" t="s">
        <v>306</v>
      </c>
      <c r="L7508" s="75" t="s">
        <v>306</v>
      </c>
      <c r="M7508" s="75" t="s">
        <v>313</v>
      </c>
      <c r="N7508" s="75" t="s">
        <v>314</v>
      </c>
      <c r="O7508" s="75" t="s">
        <v>315</v>
      </c>
      <c r="P7508" s="76" t="s">
        <v>306</v>
      </c>
      <c r="Q7508" s="216"/>
      <c r="R7508" s="77">
        <f t="shared" ref="R7508" si="19960">IF(COUNTA(Y7508:DP7511)=0,"01.01.1900",INDEX(Y7508:DP7508,MATCH(R7509,Y7509:DP7509,0)))</f>
        <v>44013</v>
      </c>
      <c r="S7508" s="78">
        <f t="shared" ref="S7508" si="19961">IF(COUNTA(Y7508:DP7511)=0,"01.01.1900",MAX(Y7508:DP7508))</f>
        <v>44013</v>
      </c>
      <c r="T7508" s="79"/>
      <c r="U7508" s="80" t="str">
        <f t="array" ref="U7508">IF(COUNTA(Y7508:DP7511)=0,"01.01.1900",IF(ISERROR(HLOOKUP(U7511,Y7511:DP7511,1,FALSE)),"01.01.1900",INDEX(Y7508:DP7508,MATCH(U7509&amp;U7511,Y7509:DP7509&amp;Y7511:DP7511,0))))</f>
        <v>01.01.1900</v>
      </c>
      <c r="V7508" s="81">
        <f t="shared" ref="V7508" si="19962">IF(COUNTA(Y7508:DP7511)=0,"01.01.1900",_xlfn.MAXIFS(Y7508:DP7508,Y7511:DP7511,V7511))</f>
        <v>0</v>
      </c>
      <c r="W7508" s="82"/>
      <c r="X7508" s="106"/>
      <c r="Y7508" s="101">
        <v>44013</v>
      </c>
    </row>
    <row r="7509" spans="2:26">
      <c r="B7509" s="83"/>
      <c r="C7509" s="84"/>
      <c r="D7509" s="83"/>
      <c r="E7509" s="83"/>
      <c r="F7509" s="83"/>
      <c r="G7509" s="83"/>
      <c r="H7509" s="83"/>
      <c r="I7509" s="83"/>
      <c r="J7509" s="83"/>
      <c r="K7509" s="83"/>
      <c r="L7509" s="83"/>
      <c r="M7509" s="83"/>
      <c r="N7509" s="83"/>
      <c r="O7509" s="83"/>
      <c r="P7509" s="84"/>
      <c r="Q7509" s="217"/>
      <c r="R7509" s="85">
        <f t="shared" ref="R7509" si="19963">IF(COUNTA(Y7508:DP7511)=0,0,MIN(Y7509:DP7509))</f>
        <v>1.911</v>
      </c>
      <c r="S7509" s="86">
        <f t="shared" ref="S7509" si="19964">IF(COUNTA(Y7508:DP7511)=0,0,HLOOKUP(S7508,Y7508:DP7511,2,FALSE))</f>
        <v>1.911</v>
      </c>
      <c r="T7509" s="87">
        <f t="shared" ref="T7509" si="19965">IF(COUNTA(Y7508:DP7511)=0,0,AVERAGE(Y7509:DP7509))</f>
        <v>1.911</v>
      </c>
      <c r="U7509" s="88">
        <f t="shared" ref="U7509" si="19966">IF(COUNTA(Y7508:DP7511)=0,0,_xlfn.MINIFS(Y7509:DP7509,Y7511:DP7511,U7511))</f>
        <v>0</v>
      </c>
      <c r="V7509" s="89">
        <f t="array" ref="V7509">IF(COUNTA(Y7508:DP7511)=0,0,IF(ISERROR(HLOOKUP(V7511,Y7511:DP7511,1,FALSE)),0,INDEX(Y7509:DP7509,MATCH(V7508&amp;V7511,Y7508:DP7508&amp;Y7511:DP7511,0))))</f>
        <v>0</v>
      </c>
      <c r="W7509" s="90">
        <f t="array" ref="W7509">IF(COUNTA(Y7508:DP7511)=0,0,IF(ISERROR(HLOOKUP(W7511,Y7511:DP7511,1,FALSE)),0,AVERAGEIF(Y7511:DP7511,$W7511,Y7509:DP7509)))</f>
        <v>0</v>
      </c>
      <c r="X7509" s="107"/>
      <c r="Y7509" s="102">
        <v>1.911</v>
      </c>
    </row>
    <row r="7510" spans="2:26">
      <c r="B7510" s="83"/>
      <c r="C7510" s="84"/>
      <c r="D7510" s="83"/>
      <c r="E7510" s="83"/>
      <c r="F7510" s="83"/>
      <c r="G7510" s="83"/>
      <c r="H7510" s="83"/>
      <c r="I7510" s="83"/>
      <c r="J7510" s="83"/>
      <c r="K7510" s="83"/>
      <c r="L7510" s="83"/>
      <c r="M7510" s="83"/>
      <c r="N7510" s="83"/>
      <c r="O7510" s="83"/>
      <c r="P7510" s="84"/>
      <c r="Q7510" s="217"/>
      <c r="R7510" s="91">
        <f t="shared" ref="R7510" si="19967">IF(COUNTA(Y7508:DP7511)=0,0,HLOOKUP(R7509,Y7509:DP7511,2,FALSE))</f>
        <v>0</v>
      </c>
      <c r="S7510" s="92">
        <f t="shared" ref="S7510" si="19968">IF(COUNTA(Y7508:DP7511)=0,0,HLOOKUP(S7508,Y7508:DP7511,3,FALSE))</f>
        <v>0</v>
      </c>
      <c r="T7510" s="93"/>
      <c r="U7510" s="94">
        <f t="array" ref="U7510">IF(COUNTA(Y7508:DP7511)=0,0,IF(ISERROR(HLOOKUP(U7511,Y7511:DP7511,1,FALSE)),0,INDEX(Y7510:DP7510,MATCH(U7509&amp;U7511,Y7509:DP7509&amp;Y7511:DP7511,0))))</f>
        <v>0</v>
      </c>
      <c r="V7510" s="94">
        <f t="array" ref="V7510">IF(COUNTA(Y7508:DP7511)=0,0,IF(ISERROR(HLOOKUP(V7511,Y7511:DP7511,1,FALSE)),0,INDEX(Y7510:DP7510,MATCH(V7509&amp;V7511,Y7509:DP7509&amp;Y7511:DP7511,0))))</f>
        <v>0</v>
      </c>
      <c r="W7510" s="95"/>
      <c r="X7510" s="108"/>
      <c r="Y7510" s="103">
        <v>0</v>
      </c>
    </row>
    <row r="7511" spans="2:26" ht="13.9" thickBot="1">
      <c r="B7511" s="96"/>
      <c r="C7511" s="97"/>
      <c r="D7511" s="96"/>
      <c r="E7511" s="96"/>
      <c r="F7511" s="96"/>
      <c r="G7511" s="96"/>
      <c r="H7511" s="96"/>
      <c r="I7511" s="96"/>
      <c r="J7511" s="96"/>
      <c r="K7511" s="96"/>
      <c r="L7511" s="96"/>
      <c r="M7511" s="96"/>
      <c r="N7511" s="96"/>
      <c r="O7511" s="96"/>
      <c r="P7511" s="97"/>
      <c r="Q7511" s="218"/>
      <c r="R7511" s="98" t="str">
        <f t="shared" ref="R7511" si="19969">IF(COUNTA(Y7508:DP7511)=0,"none",HLOOKUP(R7509,Y7509:DP7511,3,FALSE))</f>
        <v>ECI</v>
      </c>
      <c r="S7511" s="99" t="str">
        <f t="shared" ref="S7511" si="19970">IF(COUNTA(Y7508:DP7511)=0,"none",HLOOKUP(S7508,Y7508:DP7511,4,FALSE))</f>
        <v>ECI</v>
      </c>
      <c r="T7511" s="100"/>
      <c r="U7511" s="100">
        <f t="array" ref="U7511">IF(COUNTA(Y7508:DP7511)=0,"none",IF($U$2="WAHR",$W$3,Abfrage!$F$4))</f>
        <v>0</v>
      </c>
      <c r="V7511" s="100">
        <f t="array" ref="V7511">IF(COUNTA(Y7508:DP7511)=0,"none",IF($U$2="WAHR",$W$3,Abfrage!$F$4))</f>
        <v>0</v>
      </c>
      <c r="W7511" s="100">
        <f t="array" ref="W7511">IF(COUNTA(Y7508:DP7511)=0,"none",IF($U$2="WAHR",$W$3,Abfrage!$F$4))</f>
        <v>0</v>
      </c>
      <c r="X7511" s="109"/>
      <c r="Y7511" s="104" t="s">
        <v>101</v>
      </c>
    </row>
    <row r="7512" spans="2:26">
      <c r="B7512" s="75" t="s">
        <v>4604</v>
      </c>
      <c r="C7512" s="76">
        <v>1000444207</v>
      </c>
      <c r="D7512" s="75" t="s">
        <v>95</v>
      </c>
      <c r="E7512" s="75" t="s">
        <v>96</v>
      </c>
      <c r="F7512" s="75" t="s">
        <v>97</v>
      </c>
      <c r="G7512" s="75" t="s">
        <v>97</v>
      </c>
      <c r="H7512" s="75" t="e">
        <v>#N/A</v>
      </c>
      <c r="I7512" s="75" t="s">
        <v>41</v>
      </c>
      <c r="J7512" s="75" t="s">
        <v>4605</v>
      </c>
      <c r="K7512" s="75" t="s">
        <v>306</v>
      </c>
      <c r="L7512" s="75" t="s">
        <v>306</v>
      </c>
      <c r="M7512" s="75" t="s">
        <v>313</v>
      </c>
      <c r="N7512" s="75" t="s">
        <v>314</v>
      </c>
      <c r="O7512" s="75" t="s">
        <v>315</v>
      </c>
      <c r="P7512" s="76" t="s">
        <v>306</v>
      </c>
      <c r="Q7512" s="216"/>
      <c r="R7512" s="77">
        <f t="shared" ref="R7512" si="19971">IF(COUNTA(Y7512:DP7515)=0,"01.01.1900",INDEX(Y7512:DP7512,MATCH(R7513,Y7513:DP7513,0)))</f>
        <v>44013</v>
      </c>
      <c r="S7512" s="78">
        <f t="shared" ref="S7512" si="19972">IF(COUNTA(Y7512:DP7515)=0,"01.01.1900",MAX(Y7512:DP7512))</f>
        <v>44013</v>
      </c>
      <c r="T7512" s="79"/>
      <c r="U7512" s="80" t="str">
        <f t="array" ref="U7512">IF(COUNTA(Y7512:DP7515)=0,"01.01.1900",IF(ISERROR(HLOOKUP(U7515,Y7515:DP7515,1,FALSE)),"01.01.1900",INDEX(Y7512:DP7512,MATCH(U7513&amp;U7515,Y7513:DP7513&amp;Y7515:DP7515,0))))</f>
        <v>01.01.1900</v>
      </c>
      <c r="V7512" s="81">
        <f t="shared" ref="V7512" si="19973">IF(COUNTA(Y7512:DP7515)=0,"01.01.1900",_xlfn.MAXIFS(Y7512:DP7512,Y7515:DP7515,V7515))</f>
        <v>0</v>
      </c>
      <c r="W7512" s="82"/>
      <c r="X7512" s="106"/>
      <c r="Y7512" s="101">
        <v>44013</v>
      </c>
    </row>
    <row r="7513" spans="2:26">
      <c r="B7513" s="83"/>
      <c r="C7513" s="84"/>
      <c r="D7513" s="83"/>
      <c r="E7513" s="83"/>
      <c r="F7513" s="83"/>
      <c r="G7513" s="83"/>
      <c r="H7513" s="83"/>
      <c r="I7513" s="83"/>
      <c r="J7513" s="83"/>
      <c r="K7513" s="83"/>
      <c r="L7513" s="83"/>
      <c r="M7513" s="83"/>
      <c r="N7513" s="83"/>
      <c r="O7513" s="83"/>
      <c r="P7513" s="84"/>
      <c r="Q7513" s="217"/>
      <c r="R7513" s="85">
        <f t="shared" ref="R7513" si="19974">IF(COUNTA(Y7512:DP7515)=0,0,MIN(Y7513:DP7513))</f>
        <v>1.82</v>
      </c>
      <c r="S7513" s="86">
        <f t="shared" ref="S7513" si="19975">IF(COUNTA(Y7512:DP7515)=0,0,HLOOKUP(S7512,Y7512:DP7515,2,FALSE))</f>
        <v>1.82</v>
      </c>
      <c r="T7513" s="87">
        <f t="shared" ref="T7513" si="19976">IF(COUNTA(Y7512:DP7515)=0,0,AVERAGE(Y7513:DP7513))</f>
        <v>1.82</v>
      </c>
      <c r="U7513" s="88">
        <f t="shared" ref="U7513" si="19977">IF(COUNTA(Y7512:DP7515)=0,0,_xlfn.MINIFS(Y7513:DP7513,Y7515:DP7515,U7515))</f>
        <v>0</v>
      </c>
      <c r="V7513" s="89">
        <f t="array" ref="V7513">IF(COUNTA(Y7512:DP7515)=0,0,IF(ISERROR(HLOOKUP(V7515,Y7515:DP7515,1,FALSE)),0,INDEX(Y7513:DP7513,MATCH(V7512&amp;V7515,Y7512:DP7512&amp;Y7515:DP7515,0))))</f>
        <v>0</v>
      </c>
      <c r="W7513" s="90">
        <f t="array" ref="W7513">IF(COUNTA(Y7512:DP7515)=0,0,IF(ISERROR(HLOOKUP(W7515,Y7515:DP7515,1,FALSE)),0,AVERAGEIF(Y7515:DP7515,$W7515,Y7513:DP7513)))</f>
        <v>0</v>
      </c>
      <c r="X7513" s="107"/>
      <c r="Y7513" s="102">
        <v>1.82</v>
      </c>
    </row>
    <row r="7514" spans="2:26">
      <c r="B7514" s="83"/>
      <c r="C7514" s="84"/>
      <c r="D7514" s="83"/>
      <c r="E7514" s="83"/>
      <c r="F7514" s="83"/>
      <c r="G7514" s="83"/>
      <c r="H7514" s="83"/>
      <c r="I7514" s="83"/>
      <c r="J7514" s="83"/>
      <c r="K7514" s="83"/>
      <c r="L7514" s="83"/>
      <c r="M7514" s="83"/>
      <c r="N7514" s="83"/>
      <c r="O7514" s="83"/>
      <c r="P7514" s="84"/>
      <c r="Q7514" s="217"/>
      <c r="R7514" s="91">
        <f t="shared" ref="R7514" si="19978">IF(COUNTA(Y7512:DP7515)=0,0,HLOOKUP(R7513,Y7513:DP7515,2,FALSE))</f>
        <v>0</v>
      </c>
      <c r="S7514" s="92">
        <f t="shared" ref="S7514" si="19979">IF(COUNTA(Y7512:DP7515)=0,0,HLOOKUP(S7512,Y7512:DP7515,3,FALSE))</f>
        <v>0</v>
      </c>
      <c r="T7514" s="93"/>
      <c r="U7514" s="94">
        <f t="array" ref="U7514">IF(COUNTA(Y7512:DP7515)=0,0,IF(ISERROR(HLOOKUP(U7515,Y7515:DP7515,1,FALSE)),0,INDEX(Y7514:DP7514,MATCH(U7513&amp;U7515,Y7513:DP7513&amp;Y7515:DP7515,0))))</f>
        <v>0</v>
      </c>
      <c r="V7514" s="94">
        <f t="array" ref="V7514">IF(COUNTA(Y7512:DP7515)=0,0,IF(ISERROR(HLOOKUP(V7515,Y7515:DP7515,1,FALSE)),0,INDEX(Y7514:DP7514,MATCH(V7513&amp;V7515,Y7513:DP7513&amp;Y7515:DP7515,0))))</f>
        <v>0</v>
      </c>
      <c r="W7514" s="95"/>
      <c r="X7514" s="108"/>
      <c r="Y7514" s="103">
        <v>0</v>
      </c>
    </row>
    <row r="7515" spans="2:26" ht="13.9" thickBot="1">
      <c r="B7515" s="96"/>
      <c r="C7515" s="97"/>
      <c r="D7515" s="96"/>
      <c r="E7515" s="96"/>
      <c r="F7515" s="96"/>
      <c r="G7515" s="96"/>
      <c r="H7515" s="96"/>
      <c r="I7515" s="96"/>
      <c r="J7515" s="96"/>
      <c r="K7515" s="96"/>
      <c r="L7515" s="96"/>
      <c r="M7515" s="96"/>
      <c r="N7515" s="96"/>
      <c r="O7515" s="96"/>
      <c r="P7515" s="97"/>
      <c r="Q7515" s="218"/>
      <c r="R7515" s="98" t="str">
        <f t="shared" ref="R7515" si="19980">IF(COUNTA(Y7512:DP7515)=0,"none",HLOOKUP(R7513,Y7513:DP7515,3,FALSE))</f>
        <v>ECI</v>
      </c>
      <c r="S7515" s="99" t="str">
        <f t="shared" ref="S7515" si="19981">IF(COUNTA(Y7512:DP7515)=0,"none",HLOOKUP(S7512,Y7512:DP7515,4,FALSE))</f>
        <v>ECI</v>
      </c>
      <c r="T7515" s="100"/>
      <c r="U7515" s="100">
        <f t="array" ref="U7515">IF(COUNTA(Y7512:DP7515)=0,"none",IF($U$2="WAHR",$W$3,Abfrage!$F$4))</f>
        <v>0</v>
      </c>
      <c r="V7515" s="100">
        <f t="array" ref="V7515">IF(COUNTA(Y7512:DP7515)=0,"none",IF($U$2="WAHR",$W$3,Abfrage!$F$4))</f>
        <v>0</v>
      </c>
      <c r="W7515" s="100">
        <f t="array" ref="W7515">IF(COUNTA(Y7512:DP7515)=0,"none",IF($U$2="WAHR",$W$3,Abfrage!$F$4))</f>
        <v>0</v>
      </c>
      <c r="X7515" s="109"/>
      <c r="Y7515" s="104" t="s">
        <v>101</v>
      </c>
    </row>
    <row r="7516" spans="2:26">
      <c r="B7516" s="75" t="s">
        <v>4606</v>
      </c>
      <c r="C7516" s="76">
        <v>1000444569</v>
      </c>
      <c r="D7516" s="75" t="s">
        <v>95</v>
      </c>
      <c r="E7516" s="75" t="s">
        <v>96</v>
      </c>
      <c r="F7516" s="75" t="s">
        <v>97</v>
      </c>
      <c r="G7516" s="75" t="s">
        <v>97</v>
      </c>
      <c r="H7516" s="75" t="s">
        <v>44</v>
      </c>
      <c r="I7516" s="75" t="s">
        <v>41</v>
      </c>
      <c r="J7516" s="75" t="s">
        <v>4607</v>
      </c>
      <c r="K7516" s="75" t="s">
        <v>306</v>
      </c>
      <c r="L7516" s="75" t="s">
        <v>306</v>
      </c>
      <c r="M7516" s="75" t="s">
        <v>307</v>
      </c>
      <c r="N7516" s="75" t="s">
        <v>352</v>
      </c>
      <c r="O7516" s="75" t="s">
        <v>315</v>
      </c>
      <c r="P7516" s="76" t="s">
        <v>306</v>
      </c>
      <c r="Q7516" s="216"/>
      <c r="R7516" s="77">
        <f t="shared" ref="R7516" si="19982">IF(COUNTA(Y7516:DP7519)=0,"01.01.1900",INDEX(Y7516:DP7516,MATCH(R7517,Y7517:DP7517,0)))</f>
        <v>44013</v>
      </c>
      <c r="S7516" s="78">
        <f t="shared" ref="S7516" si="19983">IF(COUNTA(Y7516:DP7519)=0,"01.01.1900",MAX(Y7516:DP7516))</f>
        <v>45845</v>
      </c>
      <c r="T7516" s="79"/>
      <c r="U7516" s="80" t="str">
        <f t="array" ref="U7516">IF(COUNTA(Y7516:DP7519)=0,"01.01.1900",IF(ISERROR(HLOOKUP(U7519,Y7519:DP7519,1,FALSE)),"01.01.1900",INDEX(Y7516:DP7516,MATCH(U7517&amp;U7519,Y7517:DP7517&amp;Y7519:DP7519,0))))</f>
        <v>01.01.1900</v>
      </c>
      <c r="V7516" s="81">
        <f t="shared" ref="V7516" si="19984">IF(COUNTA(Y7516:DP7519)=0,"01.01.1900",_xlfn.MAXIFS(Y7516:DP7516,Y7519:DP7519,V7519))</f>
        <v>0</v>
      </c>
      <c r="W7516" s="82"/>
      <c r="X7516" s="106"/>
      <c r="Y7516" s="101">
        <v>44013</v>
      </c>
      <c r="Z7516" s="141">
        <v>45845</v>
      </c>
    </row>
    <row r="7517" spans="2:26">
      <c r="B7517" s="83"/>
      <c r="C7517" s="84"/>
      <c r="D7517" s="83"/>
      <c r="E7517" s="83"/>
      <c r="F7517" s="83"/>
      <c r="G7517" s="83"/>
      <c r="H7517" s="83"/>
      <c r="I7517" s="83"/>
      <c r="J7517" s="83"/>
      <c r="K7517" s="83"/>
      <c r="L7517" s="83"/>
      <c r="M7517" s="83"/>
      <c r="N7517" s="83"/>
      <c r="O7517" s="83"/>
      <c r="P7517" s="84"/>
      <c r="Q7517" s="217"/>
      <c r="R7517" s="85">
        <f t="shared" ref="R7517" si="19985">IF(COUNTA(Y7516:DP7519)=0,0,MIN(Y7517:DP7517))</f>
        <v>0.50536976744186057</v>
      </c>
      <c r="S7517" s="86">
        <f t="shared" ref="S7517" si="19986">IF(COUNTA(Y7516:DP7519)=0,0,HLOOKUP(S7516,Y7516:DP7519,2,FALSE))</f>
        <v>0.51100000000000001</v>
      </c>
      <c r="T7517" s="87">
        <f t="shared" ref="T7517" si="19987">IF(COUNTA(Y7516:DP7519)=0,0,AVERAGE(Y7517:DP7517))</f>
        <v>0.50818488372093029</v>
      </c>
      <c r="U7517" s="88">
        <f t="shared" ref="U7517" si="19988">IF(COUNTA(Y7516:DP7519)=0,0,_xlfn.MINIFS(Y7517:DP7517,Y7519:DP7519,U7519))</f>
        <v>0</v>
      </c>
      <c r="V7517" s="89">
        <f t="array" ref="V7517">IF(COUNTA(Y7516:DP7519)=0,0,IF(ISERROR(HLOOKUP(V7519,Y7519:DP7519,1,FALSE)),0,INDEX(Y7517:DP7517,MATCH(V7516&amp;V7519,Y7516:DP7516&amp;Y7519:DP7519,0))))</f>
        <v>0</v>
      </c>
      <c r="W7517" s="90">
        <f t="array" ref="W7517">IF(COUNTA(Y7516:DP7519)=0,0,IF(ISERROR(HLOOKUP(W7519,Y7519:DP7519,1,FALSE)),0,AVERAGEIF(Y7519:DP7519,$W7519,Y7517:DP7517)))</f>
        <v>0</v>
      </c>
      <c r="X7517" s="107"/>
      <c r="Y7517" s="102">
        <v>0.50536976744186057</v>
      </c>
      <c r="Z7517" s="142">
        <v>0.51100000000000001</v>
      </c>
    </row>
    <row r="7518" spans="2:26">
      <c r="B7518" s="83"/>
      <c r="C7518" s="84"/>
      <c r="D7518" s="83"/>
      <c r="E7518" s="83"/>
      <c r="F7518" s="83"/>
      <c r="G7518" s="83"/>
      <c r="H7518" s="83"/>
      <c r="I7518" s="83"/>
      <c r="J7518" s="83"/>
      <c r="K7518" s="83"/>
      <c r="L7518" s="83"/>
      <c r="M7518" s="83"/>
      <c r="N7518" s="83"/>
      <c r="O7518" s="83"/>
      <c r="P7518" s="84"/>
      <c r="Q7518" s="217"/>
      <c r="R7518" s="91">
        <f t="shared" ref="R7518" si="19989">IF(COUNTA(Y7516:DP7519)=0,0,HLOOKUP(R7517,Y7517:DP7519,2,FALSE))</f>
        <v>0</v>
      </c>
      <c r="S7518" s="92">
        <f t="shared" ref="S7518" si="19990">IF(COUNTA(Y7516:DP7519)=0,0,HLOOKUP(S7516,Y7516:DP7519,3,FALSE))</f>
        <v>1000</v>
      </c>
      <c r="T7518" s="93"/>
      <c r="U7518" s="94">
        <f t="array" ref="U7518">IF(COUNTA(Y7516:DP7519)=0,0,IF(ISERROR(HLOOKUP(U7519,Y7519:DP7519,1,FALSE)),0,INDEX(Y7518:DP7518,MATCH(U7517&amp;U7519,Y7517:DP7517&amp;Y7519:DP7519,0))))</f>
        <v>0</v>
      </c>
      <c r="V7518" s="94">
        <f t="array" ref="V7518">IF(COUNTA(Y7516:DP7519)=0,0,IF(ISERROR(HLOOKUP(V7519,Y7519:DP7519,1,FALSE)),0,INDEX(Y7518:DP7518,MATCH(V7517&amp;V7519,Y7517:DP7517&amp;Y7519:DP7519,0))))</f>
        <v>0</v>
      </c>
      <c r="W7518" s="95"/>
      <c r="X7518" s="108"/>
      <c r="Y7518" s="103">
        <v>0</v>
      </c>
      <c r="Z7518" s="143">
        <v>1000</v>
      </c>
    </row>
    <row r="7519" spans="2:26" ht="13.9" thickBot="1">
      <c r="B7519" s="96"/>
      <c r="C7519" s="97"/>
      <c r="D7519" s="96"/>
      <c r="E7519" s="96"/>
      <c r="F7519" s="96"/>
      <c r="G7519" s="96"/>
      <c r="H7519" s="96"/>
      <c r="I7519" s="96"/>
      <c r="J7519" s="96"/>
      <c r="K7519" s="96"/>
      <c r="L7519" s="96"/>
      <c r="M7519" s="96"/>
      <c r="N7519" s="96"/>
      <c r="O7519" s="96"/>
      <c r="P7519" s="97"/>
      <c r="Q7519" s="218"/>
      <c r="R7519" s="98" t="str">
        <f t="shared" ref="R7519" si="19991">IF(COUNTA(Y7516:DP7519)=0,"none",HLOOKUP(R7517,Y7517:DP7519,3,FALSE))</f>
        <v>ECI</v>
      </c>
      <c r="S7519" s="99" t="str">
        <f t="shared" ref="S7519" si="19992">IF(COUNTA(Y7516:DP7519)=0,"none",HLOOKUP(S7516,Y7516:DP7519,4,FALSE))</f>
        <v>www (-30%)</v>
      </c>
      <c r="T7519" s="100"/>
      <c r="U7519" s="100">
        <f t="array" ref="U7519">IF(COUNTA(Y7516:DP7519)=0,"none",IF($U$2="WAHR",$W$3,Abfrage!$F$4))</f>
        <v>0</v>
      </c>
      <c r="V7519" s="100">
        <f t="array" ref="V7519">IF(COUNTA(Y7516:DP7519)=0,"none",IF($U$2="WAHR",$W$3,Abfrage!$F$4))</f>
        <v>0</v>
      </c>
      <c r="W7519" s="100">
        <f t="array" ref="W7519">IF(COUNTA(Y7516:DP7519)=0,"none",IF($U$2="WAHR",$W$3,Abfrage!$F$4))</f>
        <v>0</v>
      </c>
      <c r="X7519" s="109"/>
      <c r="Y7519" s="104" t="s">
        <v>101</v>
      </c>
      <c r="Z7519" s="144" t="s">
        <v>43</v>
      </c>
    </row>
    <row r="7520" spans="2:26">
      <c r="B7520" s="75" t="s">
        <v>4608</v>
      </c>
      <c r="C7520" s="76">
        <v>1000444149</v>
      </c>
      <c r="D7520" s="75" t="s">
        <v>95</v>
      </c>
      <c r="E7520" s="75" t="s">
        <v>96</v>
      </c>
      <c r="F7520" s="75" t="s">
        <v>97</v>
      </c>
      <c r="G7520" s="75" t="s">
        <v>97</v>
      </c>
      <c r="H7520" s="75" t="e">
        <v>#N/A</v>
      </c>
      <c r="I7520" s="75" t="s">
        <v>41</v>
      </c>
      <c r="J7520" s="75" t="s">
        <v>4609</v>
      </c>
      <c r="K7520" s="75" t="s">
        <v>306</v>
      </c>
      <c r="L7520" s="75" t="s">
        <v>306</v>
      </c>
      <c r="M7520" s="75" t="s">
        <v>313</v>
      </c>
      <c r="N7520" s="75" t="s">
        <v>393</v>
      </c>
      <c r="O7520" s="75" t="s">
        <v>315</v>
      </c>
      <c r="P7520" s="76" t="s">
        <v>306</v>
      </c>
      <c r="Q7520" s="216"/>
      <c r="R7520" s="77" t="str">
        <f t="shared" ref="R7520" si="19993">IF(COUNTA(Y7520:DP7523)=0,"01.01.1900",INDEX(Y7520:DP7520,MATCH(R7521,Y7521:DP7521,0)))</f>
        <v>01.01.1900</v>
      </c>
      <c r="S7520" s="78" t="str">
        <f t="shared" ref="S7520" si="19994">IF(COUNTA(Y7520:DP7523)=0,"01.01.1900",MAX(Y7520:DP7520))</f>
        <v>01.01.1900</v>
      </c>
      <c r="T7520" s="79"/>
      <c r="U7520" s="80" t="str">
        <f t="array" ref="U7520">IF(COUNTA(Y7520:DP7523)=0,"01.01.1900",IF(ISERROR(HLOOKUP(U7523,Y7523:DP7523,1,FALSE)),"01.01.1900",INDEX(Y7520:DP7520,MATCH(U7521&amp;U7523,Y7521:DP7521&amp;Y7523:DP7523,0))))</f>
        <v>01.01.1900</v>
      </c>
      <c r="V7520" s="81" t="str">
        <f t="shared" ref="V7520" si="19995">IF(COUNTA(Y7520:DP7523)=0,"01.01.1900",_xlfn.MAXIFS(Y7520:DP7520,Y7523:DP7523,V7523))</f>
        <v>01.01.1900</v>
      </c>
      <c r="W7520" s="82"/>
      <c r="X7520" s="106"/>
    </row>
    <row r="7521" spans="2:26">
      <c r="B7521" s="83"/>
      <c r="C7521" s="84"/>
      <c r="D7521" s="83"/>
      <c r="E7521" s="83"/>
      <c r="F7521" s="83"/>
      <c r="G7521" s="83"/>
      <c r="H7521" s="83"/>
      <c r="I7521" s="83"/>
      <c r="J7521" s="83"/>
      <c r="K7521" s="83"/>
      <c r="L7521" s="83"/>
      <c r="M7521" s="83"/>
      <c r="N7521" s="83"/>
      <c r="O7521" s="83"/>
      <c r="P7521" s="84"/>
      <c r="Q7521" s="217"/>
      <c r="R7521" s="85">
        <f t="shared" ref="R7521" si="19996">IF(COUNTA(Y7520:DP7523)=0,0,MIN(Y7521:DP7521))</f>
        <v>0</v>
      </c>
      <c r="S7521" s="86">
        <f t="shared" ref="S7521" si="19997">IF(COUNTA(Y7520:DP7523)=0,0,HLOOKUP(S7520,Y7520:DP7523,2,FALSE))</f>
        <v>0</v>
      </c>
      <c r="T7521" s="87">
        <f t="shared" ref="T7521" si="19998">IF(COUNTA(Y7520:DP7523)=0,0,AVERAGE(Y7521:DP7521))</f>
        <v>0</v>
      </c>
      <c r="U7521" s="88">
        <f t="shared" ref="U7521" si="19999">IF(COUNTA(Y7520:DP7523)=0,0,_xlfn.MINIFS(Y7521:DP7521,Y7523:DP7523,U7523))</f>
        <v>0</v>
      </c>
      <c r="V7521" s="89">
        <f t="array" ref="V7521">IF(COUNTA(Y7520:DP7523)=0,0,IF(ISERROR(HLOOKUP(V7523,Y7523:DP7523,1,FALSE)),0,INDEX(Y7521:DP7521,MATCH(V7520&amp;V7523,Y7520:DP7520&amp;Y7523:DP7523,0))))</f>
        <v>0</v>
      </c>
      <c r="W7521" s="90">
        <f t="array" ref="W7521">IF(COUNTA(Y7520:DP7523)=0,0,IF(ISERROR(HLOOKUP(W7523,Y7523:DP7523,1,FALSE)),0,AVERAGEIF(Y7523:DP7523,$W7523,Y7521:DP7521)))</f>
        <v>0</v>
      </c>
      <c r="X7521" s="107"/>
    </row>
    <row r="7522" spans="2:26">
      <c r="B7522" s="83"/>
      <c r="C7522" s="84"/>
      <c r="D7522" s="83"/>
      <c r="E7522" s="83"/>
      <c r="F7522" s="83"/>
      <c r="G7522" s="83"/>
      <c r="H7522" s="83"/>
      <c r="I7522" s="83"/>
      <c r="J7522" s="83"/>
      <c r="K7522" s="83"/>
      <c r="L7522" s="83"/>
      <c r="M7522" s="83"/>
      <c r="N7522" s="83"/>
      <c r="O7522" s="83"/>
      <c r="P7522" s="84"/>
      <c r="Q7522" s="217"/>
      <c r="R7522" s="91">
        <f t="shared" ref="R7522" si="20000">IF(COUNTA(Y7520:DP7523)=0,0,HLOOKUP(R7521,Y7521:DP7523,2,FALSE))</f>
        <v>0</v>
      </c>
      <c r="S7522" s="92">
        <f t="shared" ref="S7522" si="20001">IF(COUNTA(Y7520:DP7523)=0,0,HLOOKUP(S7520,Y7520:DP7523,3,FALSE))</f>
        <v>0</v>
      </c>
      <c r="T7522" s="93"/>
      <c r="U7522" s="94">
        <f t="array" ref="U7522">IF(COUNTA(Y7520:DP7523)=0,0,IF(ISERROR(HLOOKUP(U7523,Y7523:DP7523,1,FALSE)),0,INDEX(Y7522:DP7522,MATCH(U7521&amp;U7523,Y7521:DP7521&amp;Y7523:DP7523,0))))</f>
        <v>0</v>
      </c>
      <c r="V7522" s="94">
        <f t="array" ref="V7522">IF(COUNTA(Y7520:DP7523)=0,0,IF(ISERROR(HLOOKUP(V7523,Y7523:DP7523,1,FALSE)),0,INDEX(Y7522:DP7522,MATCH(V7521&amp;V7523,Y7521:DP7521&amp;Y7523:DP7523,0))))</f>
        <v>0</v>
      </c>
      <c r="W7522" s="95"/>
      <c r="X7522" s="108"/>
    </row>
    <row r="7523" spans="2:26" ht="13.9" thickBot="1">
      <c r="B7523" s="96"/>
      <c r="C7523" s="97"/>
      <c r="D7523" s="96"/>
      <c r="E7523" s="96"/>
      <c r="F7523" s="96"/>
      <c r="G7523" s="96"/>
      <c r="H7523" s="96"/>
      <c r="I7523" s="96"/>
      <c r="J7523" s="96"/>
      <c r="K7523" s="96"/>
      <c r="L7523" s="96"/>
      <c r="M7523" s="96"/>
      <c r="N7523" s="96"/>
      <c r="O7523" s="96"/>
      <c r="P7523" s="97"/>
      <c r="Q7523" s="218"/>
      <c r="R7523" s="98" t="str">
        <f t="shared" ref="R7523" si="20002">IF(COUNTA(Y7520:DP7523)=0,"none",HLOOKUP(R7521,Y7521:DP7523,3,FALSE))</f>
        <v>none</v>
      </c>
      <c r="S7523" s="99" t="str">
        <f t="shared" ref="S7523" si="20003">IF(COUNTA(Y7520:DP7523)=0,"none",HLOOKUP(S7520,Y7520:DP7523,4,FALSE))</f>
        <v>none</v>
      </c>
      <c r="T7523" s="100"/>
      <c r="U7523" s="100" t="str">
        <f t="array" ref="U7523">IF(COUNTA(Y7520:DP7523)=0,"none",IF($U$2="WAHR",$W$3,Abfrage!$F$4))</f>
        <v>none</v>
      </c>
      <c r="V7523" s="100" t="str">
        <f t="array" ref="V7523">IF(COUNTA(Y7520:DP7523)=0,"none",IF($U$2="WAHR",$W$3,Abfrage!$F$4))</f>
        <v>none</v>
      </c>
      <c r="W7523" s="100" t="str">
        <f t="array" ref="W7523">IF(COUNTA(Y7520:DP7523)=0,"none",IF($U$2="WAHR",$W$3,Abfrage!$F$4))</f>
        <v>none</v>
      </c>
      <c r="X7523" s="109"/>
    </row>
    <row r="7524" spans="2:26">
      <c r="B7524" s="75" t="s">
        <v>4610</v>
      </c>
      <c r="C7524" s="76">
        <v>1000379984</v>
      </c>
      <c r="D7524" s="75" t="s">
        <v>4611</v>
      </c>
      <c r="E7524" s="75" t="s">
        <v>4612</v>
      </c>
      <c r="F7524" s="75" t="s">
        <v>4613</v>
      </c>
      <c r="G7524" s="75" t="s">
        <v>4614</v>
      </c>
      <c r="H7524" s="75" t="e">
        <v>#N/A</v>
      </c>
      <c r="I7524" s="75" t="s">
        <v>4615</v>
      </c>
      <c r="J7524" s="75" t="s">
        <v>4616</v>
      </c>
      <c r="K7524" s="75" t="s">
        <v>306</v>
      </c>
      <c r="L7524" s="75" t="s">
        <v>306</v>
      </c>
      <c r="M7524" s="75" t="s">
        <v>306</v>
      </c>
      <c r="N7524" s="75" t="s">
        <v>306</v>
      </c>
      <c r="O7524" s="75" t="s">
        <v>306</v>
      </c>
      <c r="P7524" s="76" t="s">
        <v>306</v>
      </c>
      <c r="Q7524" s="216"/>
      <c r="R7524" s="77" t="str">
        <f t="shared" ref="R7524" si="20004">IF(COUNTA(Y7524:DP7527)=0,"01.01.1900",INDEX(Y7524:DP7524,MATCH(R7525,Y7525:DP7525,0)))</f>
        <v>01.01.1900</v>
      </c>
      <c r="S7524" s="78" t="str">
        <f t="shared" ref="S7524" si="20005">IF(COUNTA(Y7524:DP7527)=0,"01.01.1900",MAX(Y7524:DP7524))</f>
        <v>01.01.1900</v>
      </c>
      <c r="T7524" s="79"/>
      <c r="U7524" s="80" t="str">
        <f t="array" ref="U7524">IF(COUNTA(Y7524:DP7527)=0,"01.01.1900",IF(ISERROR(HLOOKUP(U7527,Y7527:DP7527,1,FALSE)),"01.01.1900",INDEX(Y7524:DP7524,MATCH(U7525&amp;U7527,Y7525:DP7525&amp;Y7527:DP7527,0))))</f>
        <v>01.01.1900</v>
      </c>
      <c r="V7524" s="81" t="str">
        <f t="shared" ref="V7524" si="20006">IF(COUNTA(Y7524:DP7527)=0,"01.01.1900",_xlfn.MAXIFS(Y7524:DP7524,Y7527:DP7527,V7527))</f>
        <v>01.01.1900</v>
      </c>
      <c r="W7524" s="82"/>
      <c r="X7524" s="106"/>
    </row>
    <row r="7525" spans="2:26">
      <c r="B7525" s="83"/>
      <c r="C7525" s="84"/>
      <c r="D7525" s="83"/>
      <c r="E7525" s="83"/>
      <c r="F7525" s="83"/>
      <c r="G7525" s="83"/>
      <c r="H7525" s="83"/>
      <c r="I7525" s="83"/>
      <c r="J7525" s="83"/>
      <c r="K7525" s="83"/>
      <c r="L7525" s="83"/>
      <c r="M7525" s="83"/>
      <c r="N7525" s="83"/>
      <c r="O7525" s="83"/>
      <c r="P7525" s="84"/>
      <c r="Q7525" s="217"/>
      <c r="R7525" s="85">
        <f t="shared" ref="R7525" si="20007">IF(COUNTA(Y7524:DP7527)=0,0,MIN(Y7525:DP7525))</f>
        <v>0</v>
      </c>
      <c r="S7525" s="86">
        <f t="shared" ref="S7525" si="20008">IF(COUNTA(Y7524:DP7527)=0,0,HLOOKUP(S7524,Y7524:DP7527,2,FALSE))</f>
        <v>0</v>
      </c>
      <c r="T7525" s="87">
        <f t="shared" ref="T7525" si="20009">IF(COUNTA(Y7524:DP7527)=0,0,AVERAGE(Y7525:DP7525))</f>
        <v>0</v>
      </c>
      <c r="U7525" s="88">
        <f t="shared" ref="U7525" si="20010">IF(COUNTA(Y7524:DP7527)=0,0,_xlfn.MINIFS(Y7525:DP7525,Y7527:DP7527,U7527))</f>
        <v>0</v>
      </c>
      <c r="V7525" s="89">
        <f t="array" ref="V7525">IF(COUNTA(Y7524:DP7527)=0,0,IF(ISERROR(HLOOKUP(V7527,Y7527:DP7527,1,FALSE)),0,INDEX(Y7525:DP7525,MATCH(V7524&amp;V7527,Y7524:DP7524&amp;Y7527:DP7527,0))))</f>
        <v>0</v>
      </c>
      <c r="W7525" s="90">
        <f t="array" ref="W7525">IF(COUNTA(Y7524:DP7527)=0,0,IF(ISERROR(HLOOKUP(W7527,Y7527:DP7527,1,FALSE)),0,AVERAGEIF(Y7527:DP7527,$W7527,Y7525:DP7525)))</f>
        <v>0</v>
      </c>
      <c r="X7525" s="107"/>
    </row>
    <row r="7526" spans="2:26">
      <c r="B7526" s="83"/>
      <c r="C7526" s="84"/>
      <c r="D7526" s="83"/>
      <c r="E7526" s="83"/>
      <c r="F7526" s="83"/>
      <c r="G7526" s="83"/>
      <c r="H7526" s="83"/>
      <c r="I7526" s="83"/>
      <c r="J7526" s="83"/>
      <c r="K7526" s="83"/>
      <c r="L7526" s="83"/>
      <c r="M7526" s="83"/>
      <c r="N7526" s="83"/>
      <c r="O7526" s="83"/>
      <c r="P7526" s="84"/>
      <c r="Q7526" s="217"/>
      <c r="R7526" s="91">
        <f t="shared" ref="R7526" si="20011">IF(COUNTA(Y7524:DP7527)=0,0,HLOOKUP(R7525,Y7525:DP7527,2,FALSE))</f>
        <v>0</v>
      </c>
      <c r="S7526" s="92">
        <f t="shared" ref="S7526" si="20012">IF(COUNTA(Y7524:DP7527)=0,0,HLOOKUP(S7524,Y7524:DP7527,3,FALSE))</f>
        <v>0</v>
      </c>
      <c r="T7526" s="93"/>
      <c r="U7526" s="94">
        <f t="array" ref="U7526">IF(COUNTA(Y7524:DP7527)=0,0,IF(ISERROR(HLOOKUP(U7527,Y7527:DP7527,1,FALSE)),0,INDEX(Y7526:DP7526,MATCH(U7525&amp;U7527,Y7525:DP7525&amp;Y7527:DP7527,0))))</f>
        <v>0</v>
      </c>
      <c r="V7526" s="94">
        <f t="array" ref="V7526">IF(COUNTA(Y7524:DP7527)=0,0,IF(ISERROR(HLOOKUP(V7527,Y7527:DP7527,1,FALSE)),0,INDEX(Y7526:DP7526,MATCH(V7525&amp;V7527,Y7525:DP7525&amp;Y7527:DP7527,0))))</f>
        <v>0</v>
      </c>
      <c r="W7526" s="95"/>
      <c r="X7526" s="108"/>
    </row>
    <row r="7527" spans="2:26" ht="13.9" thickBot="1">
      <c r="B7527" s="96"/>
      <c r="C7527" s="97"/>
      <c r="D7527" s="96"/>
      <c r="E7527" s="96"/>
      <c r="F7527" s="96"/>
      <c r="G7527" s="96"/>
      <c r="H7527" s="96"/>
      <c r="I7527" s="96"/>
      <c r="J7527" s="96"/>
      <c r="K7527" s="96"/>
      <c r="L7527" s="96"/>
      <c r="M7527" s="96"/>
      <c r="N7527" s="96"/>
      <c r="O7527" s="96"/>
      <c r="P7527" s="97"/>
      <c r="Q7527" s="218"/>
      <c r="R7527" s="98" t="str">
        <f t="shared" ref="R7527" si="20013">IF(COUNTA(Y7524:DP7527)=0,"none",HLOOKUP(R7525,Y7525:DP7527,3,FALSE))</f>
        <v>none</v>
      </c>
      <c r="S7527" s="99" t="str">
        <f t="shared" ref="S7527" si="20014">IF(COUNTA(Y7524:DP7527)=0,"none",HLOOKUP(S7524,Y7524:DP7527,4,FALSE))</f>
        <v>none</v>
      </c>
      <c r="T7527" s="100"/>
      <c r="U7527" s="100" t="str">
        <f t="array" ref="U7527">IF(COUNTA(Y7524:DP7527)=0,"none",IF($U$2="WAHR",$W$3,Abfrage!$F$4))</f>
        <v>none</v>
      </c>
      <c r="V7527" s="100" t="str">
        <f t="array" ref="V7527">IF(COUNTA(Y7524:DP7527)=0,"none",IF($U$2="WAHR",$W$3,Abfrage!$F$4))</f>
        <v>none</v>
      </c>
      <c r="W7527" s="100" t="str">
        <f t="array" ref="W7527">IF(COUNTA(Y7524:DP7527)=0,"none",IF($U$2="WAHR",$W$3,Abfrage!$F$4))</f>
        <v>none</v>
      </c>
      <c r="X7527" s="109"/>
    </row>
    <row r="7528" spans="2:26">
      <c r="B7528" s="75" t="s">
        <v>4617</v>
      </c>
      <c r="C7528" s="76">
        <v>1000434722</v>
      </c>
      <c r="D7528" s="75" t="s">
        <v>95</v>
      </c>
      <c r="E7528" s="75" t="s">
        <v>96</v>
      </c>
      <c r="F7528" s="75" t="s">
        <v>4618</v>
      </c>
      <c r="G7528" s="75" t="s">
        <v>4619</v>
      </c>
      <c r="H7528" s="75" t="e">
        <v>#N/A</v>
      </c>
      <c r="I7528" s="75" t="s">
        <v>304</v>
      </c>
      <c r="J7528" s="75" t="s">
        <v>4620</v>
      </c>
      <c r="K7528" s="75" t="s">
        <v>306</v>
      </c>
      <c r="L7528" s="75" t="s">
        <v>306</v>
      </c>
      <c r="M7528" s="75" t="s">
        <v>306</v>
      </c>
      <c r="N7528" s="75" t="s">
        <v>306</v>
      </c>
      <c r="O7528" s="75" t="s">
        <v>306</v>
      </c>
      <c r="P7528" s="76" t="s">
        <v>306</v>
      </c>
      <c r="Q7528" s="216"/>
      <c r="R7528" s="77" t="str">
        <f t="shared" ref="R7528" si="20015">IF(COUNTA(Y7528:DP7531)=0,"01.01.1900",INDEX(Y7528:DP7528,MATCH(R7529,Y7529:DP7529,0)))</f>
        <v>01.01.1900</v>
      </c>
      <c r="S7528" s="78" t="str">
        <f t="shared" ref="S7528" si="20016">IF(COUNTA(Y7528:DP7531)=0,"01.01.1900",MAX(Y7528:DP7528))</f>
        <v>01.01.1900</v>
      </c>
      <c r="T7528" s="79"/>
      <c r="U7528" s="80" t="str">
        <f t="array" ref="U7528">IF(COUNTA(Y7528:DP7531)=0,"01.01.1900",IF(ISERROR(HLOOKUP(U7531,Y7531:DP7531,1,FALSE)),"01.01.1900",INDEX(Y7528:DP7528,MATCH(U7529&amp;U7531,Y7529:DP7529&amp;Y7531:DP7531,0))))</f>
        <v>01.01.1900</v>
      </c>
      <c r="V7528" s="81" t="str">
        <f t="shared" ref="V7528" si="20017">IF(COUNTA(Y7528:DP7531)=0,"01.01.1900",_xlfn.MAXIFS(Y7528:DP7528,Y7531:DP7531,V7531))</f>
        <v>01.01.1900</v>
      </c>
      <c r="W7528" s="82"/>
      <c r="X7528" s="106"/>
    </row>
    <row r="7529" spans="2:26">
      <c r="B7529" s="83"/>
      <c r="C7529" s="84"/>
      <c r="D7529" s="83"/>
      <c r="E7529" s="83"/>
      <c r="F7529" s="83"/>
      <c r="G7529" s="83"/>
      <c r="H7529" s="83"/>
      <c r="I7529" s="83"/>
      <c r="J7529" s="83"/>
      <c r="K7529" s="83"/>
      <c r="L7529" s="83"/>
      <c r="M7529" s="83"/>
      <c r="N7529" s="83"/>
      <c r="O7529" s="83"/>
      <c r="P7529" s="84"/>
      <c r="Q7529" s="217"/>
      <c r="R7529" s="85">
        <f t="shared" ref="R7529" si="20018">IF(COUNTA(Y7528:DP7531)=0,0,MIN(Y7529:DP7529))</f>
        <v>0</v>
      </c>
      <c r="S7529" s="86">
        <f t="shared" ref="S7529" si="20019">IF(COUNTA(Y7528:DP7531)=0,0,HLOOKUP(S7528,Y7528:DP7531,2,FALSE))</f>
        <v>0</v>
      </c>
      <c r="T7529" s="87">
        <f t="shared" ref="T7529" si="20020">IF(COUNTA(Y7528:DP7531)=0,0,AVERAGE(Y7529:DP7529))</f>
        <v>0</v>
      </c>
      <c r="U7529" s="88">
        <f t="shared" ref="U7529" si="20021">IF(COUNTA(Y7528:DP7531)=0,0,_xlfn.MINIFS(Y7529:DP7529,Y7531:DP7531,U7531))</f>
        <v>0</v>
      </c>
      <c r="V7529" s="89">
        <f t="array" ref="V7529">IF(COUNTA(Y7528:DP7531)=0,0,IF(ISERROR(HLOOKUP(V7531,Y7531:DP7531,1,FALSE)),0,INDEX(Y7529:DP7529,MATCH(V7528&amp;V7531,Y7528:DP7528&amp;Y7531:DP7531,0))))</f>
        <v>0</v>
      </c>
      <c r="W7529" s="90">
        <f t="array" ref="W7529">IF(COUNTA(Y7528:DP7531)=0,0,IF(ISERROR(HLOOKUP(W7531,Y7531:DP7531,1,FALSE)),0,AVERAGEIF(Y7531:DP7531,$W7531,Y7529:DP7529)))</f>
        <v>0</v>
      </c>
      <c r="X7529" s="107"/>
    </row>
    <row r="7530" spans="2:26">
      <c r="B7530" s="83"/>
      <c r="C7530" s="84"/>
      <c r="D7530" s="83"/>
      <c r="E7530" s="83"/>
      <c r="F7530" s="83"/>
      <c r="G7530" s="83"/>
      <c r="H7530" s="83"/>
      <c r="I7530" s="83"/>
      <c r="J7530" s="83"/>
      <c r="K7530" s="83"/>
      <c r="L7530" s="83"/>
      <c r="M7530" s="83"/>
      <c r="N7530" s="83"/>
      <c r="O7530" s="83"/>
      <c r="P7530" s="84"/>
      <c r="Q7530" s="217"/>
      <c r="R7530" s="91">
        <f t="shared" ref="R7530" si="20022">IF(COUNTA(Y7528:DP7531)=0,0,HLOOKUP(R7529,Y7529:DP7531,2,FALSE))</f>
        <v>0</v>
      </c>
      <c r="S7530" s="92">
        <f t="shared" ref="S7530" si="20023">IF(COUNTA(Y7528:DP7531)=0,0,HLOOKUP(S7528,Y7528:DP7531,3,FALSE))</f>
        <v>0</v>
      </c>
      <c r="T7530" s="93"/>
      <c r="U7530" s="94">
        <f t="array" ref="U7530">IF(COUNTA(Y7528:DP7531)=0,0,IF(ISERROR(HLOOKUP(U7531,Y7531:DP7531,1,FALSE)),0,INDEX(Y7530:DP7530,MATCH(U7529&amp;U7531,Y7529:DP7529&amp;Y7531:DP7531,0))))</f>
        <v>0</v>
      </c>
      <c r="V7530" s="94">
        <f t="array" ref="V7530">IF(COUNTA(Y7528:DP7531)=0,0,IF(ISERROR(HLOOKUP(V7531,Y7531:DP7531,1,FALSE)),0,INDEX(Y7530:DP7530,MATCH(V7529&amp;V7531,Y7529:DP7529&amp;Y7531:DP7531,0))))</f>
        <v>0</v>
      </c>
      <c r="W7530" s="95"/>
      <c r="X7530" s="108"/>
    </row>
    <row r="7531" spans="2:26" ht="13.9" thickBot="1">
      <c r="B7531" s="96"/>
      <c r="C7531" s="97"/>
      <c r="D7531" s="96"/>
      <c r="E7531" s="96"/>
      <c r="F7531" s="96"/>
      <c r="G7531" s="96"/>
      <c r="H7531" s="96"/>
      <c r="I7531" s="96"/>
      <c r="J7531" s="96"/>
      <c r="K7531" s="96"/>
      <c r="L7531" s="96"/>
      <c r="M7531" s="96"/>
      <c r="N7531" s="96"/>
      <c r="O7531" s="96"/>
      <c r="P7531" s="97"/>
      <c r="Q7531" s="218"/>
      <c r="R7531" s="98" t="str">
        <f t="shared" ref="R7531" si="20024">IF(COUNTA(Y7528:DP7531)=0,"none",HLOOKUP(R7529,Y7529:DP7531,3,FALSE))</f>
        <v>none</v>
      </c>
      <c r="S7531" s="99" t="str">
        <f t="shared" ref="S7531" si="20025">IF(COUNTA(Y7528:DP7531)=0,"none",HLOOKUP(S7528,Y7528:DP7531,4,FALSE))</f>
        <v>none</v>
      </c>
      <c r="T7531" s="100"/>
      <c r="U7531" s="100" t="str">
        <f t="array" ref="U7531">IF(COUNTA(Y7528:DP7531)=0,"none",IF($U$2="WAHR",$W$3,Abfrage!$F$4))</f>
        <v>none</v>
      </c>
      <c r="V7531" s="100" t="str">
        <f t="array" ref="V7531">IF(COUNTA(Y7528:DP7531)=0,"none",IF($U$2="WAHR",$W$3,Abfrage!$F$4))</f>
        <v>none</v>
      </c>
      <c r="W7531" s="100" t="str">
        <f t="array" ref="W7531">IF(COUNTA(Y7528:DP7531)=0,"none",IF($U$2="WAHR",$W$3,Abfrage!$F$4))</f>
        <v>none</v>
      </c>
      <c r="X7531" s="109"/>
    </row>
    <row r="7532" spans="2:26">
      <c r="B7532" s="75" t="s">
        <v>4621</v>
      </c>
      <c r="C7532" s="76">
        <v>1000229832</v>
      </c>
      <c r="D7532" s="75" t="s">
        <v>95</v>
      </c>
      <c r="E7532" s="75" t="s">
        <v>175</v>
      </c>
      <c r="F7532" s="75" t="s">
        <v>97</v>
      </c>
      <c r="G7532" s="75" t="s">
        <v>4622</v>
      </c>
      <c r="H7532" s="75" t="e">
        <v>#N/A</v>
      </c>
      <c r="I7532" s="75" t="s">
        <v>319</v>
      </c>
      <c r="J7532" s="75" t="s">
        <v>4623</v>
      </c>
      <c r="K7532" s="75" t="s">
        <v>306</v>
      </c>
      <c r="L7532" s="75" t="s">
        <v>306</v>
      </c>
      <c r="M7532" s="75" t="s">
        <v>306</v>
      </c>
      <c r="N7532" s="75" t="s">
        <v>4513</v>
      </c>
      <c r="O7532" s="75" t="s">
        <v>306</v>
      </c>
      <c r="P7532" s="76" t="s">
        <v>306</v>
      </c>
      <c r="Q7532" s="216"/>
      <c r="R7532" s="77">
        <f t="shared" ref="R7532" si="20026">IF(COUNTA(Y7532:DP7535)=0,"01.01.1900",INDEX(Y7532:DP7532,MATCH(R7533,Y7533:DP7533,0)))</f>
        <v>44448</v>
      </c>
      <c r="S7532" s="78">
        <f t="shared" ref="S7532" si="20027">IF(COUNTA(Y7532:DP7535)=0,"01.01.1900",MAX(Y7532:DP7532))</f>
        <v>44448</v>
      </c>
      <c r="T7532" s="79"/>
      <c r="U7532" s="80" t="str">
        <f t="array" ref="U7532">IF(COUNTA(Y7532:DP7535)=0,"01.01.1900",IF(ISERROR(HLOOKUP(U7535,Y7535:DP7535,1,FALSE)),"01.01.1900",INDEX(Y7532:DP7532,MATCH(U7533&amp;U7535,Y7533:DP7533&amp;Y7535:DP7535,0))))</f>
        <v>01.01.1900</v>
      </c>
      <c r="V7532" s="81">
        <f t="shared" ref="V7532" si="20028">IF(COUNTA(Y7532:DP7535)=0,"01.01.1900",_xlfn.MAXIFS(Y7532:DP7532,Y7535:DP7535,V7535))</f>
        <v>0</v>
      </c>
      <c r="W7532" s="82"/>
      <c r="X7532" s="106"/>
      <c r="Y7532" s="101">
        <v>44013</v>
      </c>
      <c r="Z7532" s="141">
        <v>44448</v>
      </c>
    </row>
    <row r="7533" spans="2:26">
      <c r="B7533" s="83"/>
      <c r="C7533" s="84"/>
      <c r="D7533" s="83"/>
      <c r="E7533" s="83"/>
      <c r="F7533" s="83"/>
      <c r="G7533" s="83"/>
      <c r="H7533" s="83"/>
      <c r="I7533" s="83"/>
      <c r="J7533" s="83"/>
      <c r="K7533" s="83"/>
      <c r="L7533" s="83"/>
      <c r="M7533" s="83"/>
      <c r="N7533" s="83"/>
      <c r="O7533" s="83"/>
      <c r="P7533" s="84"/>
      <c r="Q7533" s="217"/>
      <c r="R7533" s="85">
        <f t="shared" ref="R7533" si="20029">IF(COUNTA(Y7532:DP7535)=0,0,MIN(Y7533:DP7533))</f>
        <v>0.44</v>
      </c>
      <c r="S7533" s="86">
        <f t="shared" ref="S7533" si="20030">IF(COUNTA(Y7532:DP7535)=0,0,HLOOKUP(S7532,Y7532:DP7535,2,FALSE))</f>
        <v>0.44</v>
      </c>
      <c r="T7533" s="87">
        <f t="shared" ref="T7533" si="20031">IF(COUNTA(Y7532:DP7535)=0,0,AVERAGE(Y7533:DP7533))</f>
        <v>0.54500000000000004</v>
      </c>
      <c r="U7533" s="88">
        <f t="shared" ref="U7533" si="20032">IF(COUNTA(Y7532:DP7535)=0,0,_xlfn.MINIFS(Y7533:DP7533,Y7535:DP7535,U7535))</f>
        <v>0</v>
      </c>
      <c r="V7533" s="89">
        <f t="array" ref="V7533">IF(COUNTA(Y7532:DP7535)=0,0,IF(ISERROR(HLOOKUP(V7535,Y7535:DP7535,1,FALSE)),0,INDEX(Y7533:DP7533,MATCH(V7532&amp;V7535,Y7532:DP7532&amp;Y7535:DP7535,0))))</f>
        <v>0</v>
      </c>
      <c r="W7533" s="90">
        <f t="array" ref="W7533">IF(COUNTA(Y7532:DP7535)=0,0,IF(ISERROR(HLOOKUP(W7535,Y7535:DP7535,1,FALSE)),0,AVERAGEIF(Y7535:DP7535,$W7535,Y7533:DP7533)))</f>
        <v>0</v>
      </c>
      <c r="X7533" s="107"/>
      <c r="Y7533" s="102">
        <v>0.65</v>
      </c>
      <c r="Z7533" s="142">
        <v>0.44</v>
      </c>
    </row>
    <row r="7534" spans="2:26">
      <c r="B7534" s="83"/>
      <c r="C7534" s="84"/>
      <c r="D7534" s="83"/>
      <c r="E7534" s="83"/>
      <c r="F7534" s="83"/>
      <c r="G7534" s="83"/>
      <c r="H7534" s="83"/>
      <c r="I7534" s="83"/>
      <c r="J7534" s="83"/>
      <c r="K7534" s="83"/>
      <c r="L7534" s="83"/>
      <c r="M7534" s="83"/>
      <c r="N7534" s="83"/>
      <c r="O7534" s="83"/>
      <c r="P7534" s="84"/>
      <c r="Q7534" s="217"/>
      <c r="R7534" s="91">
        <f t="shared" ref="R7534" si="20033">IF(COUNTA(Y7532:DP7535)=0,0,HLOOKUP(R7533,Y7533:DP7535,2,FALSE))</f>
        <v>1</v>
      </c>
      <c r="S7534" s="92">
        <f t="shared" ref="S7534" si="20034">IF(COUNTA(Y7532:DP7535)=0,0,HLOOKUP(S7532,Y7532:DP7535,3,FALSE))</f>
        <v>1</v>
      </c>
      <c r="T7534" s="93"/>
      <c r="U7534" s="94">
        <f t="array" ref="U7534">IF(COUNTA(Y7532:DP7535)=0,0,IF(ISERROR(HLOOKUP(U7535,Y7535:DP7535,1,FALSE)),0,INDEX(Y7534:DP7534,MATCH(U7533&amp;U7535,Y7533:DP7533&amp;Y7535:DP7535,0))))</f>
        <v>0</v>
      </c>
      <c r="V7534" s="94">
        <f t="array" ref="V7534">IF(COUNTA(Y7532:DP7535)=0,0,IF(ISERROR(HLOOKUP(V7535,Y7535:DP7535,1,FALSE)),0,INDEX(Y7534:DP7534,MATCH(V7533&amp;V7535,Y7533:DP7533&amp;Y7535:DP7535,0))))</f>
        <v>0</v>
      </c>
      <c r="W7534" s="95"/>
      <c r="X7534" s="108"/>
      <c r="Y7534" s="103">
        <v>0</v>
      </c>
      <c r="Z7534" s="143">
        <v>1</v>
      </c>
    </row>
    <row r="7535" spans="2:26" ht="13.9" thickBot="1">
      <c r="B7535" s="96"/>
      <c r="C7535" s="97"/>
      <c r="D7535" s="96"/>
      <c r="E7535" s="96"/>
      <c r="F7535" s="96"/>
      <c r="G7535" s="96"/>
      <c r="H7535" s="96"/>
      <c r="I7535" s="96"/>
      <c r="J7535" s="96"/>
      <c r="K7535" s="96"/>
      <c r="L7535" s="96"/>
      <c r="M7535" s="96"/>
      <c r="N7535" s="96"/>
      <c r="O7535" s="96"/>
      <c r="P7535" s="97"/>
      <c r="Q7535" s="218"/>
      <c r="R7535" s="98" t="str">
        <f t="shared" ref="R7535" si="20035">IF(COUNTA(Y7532:DP7535)=0,"none",HLOOKUP(R7533,Y7533:DP7535,3,FALSE))</f>
        <v>SAP</v>
      </c>
      <c r="S7535" s="99" t="str">
        <f t="shared" ref="S7535" si="20036">IF(COUNTA(Y7532:DP7535)=0,"none",HLOOKUP(S7532,Y7532:DP7535,4,FALSE))</f>
        <v>SAP</v>
      </c>
      <c r="T7535" s="100"/>
      <c r="U7535" s="100">
        <f t="array" ref="U7535">IF(COUNTA(Y7532:DP7535)=0,"none",IF($U$2="WAHR",$W$3,Abfrage!$F$4))</f>
        <v>0</v>
      </c>
      <c r="V7535" s="100">
        <f t="array" ref="V7535">IF(COUNTA(Y7532:DP7535)=0,"none",IF($U$2="WAHR",$W$3,Abfrage!$F$4))</f>
        <v>0</v>
      </c>
      <c r="W7535" s="100">
        <f t="array" ref="W7535">IF(COUNTA(Y7532:DP7535)=0,"none",IF($U$2="WAHR",$W$3,Abfrage!$F$4))</f>
        <v>0</v>
      </c>
      <c r="X7535" s="109"/>
      <c r="Y7535" s="104" t="s">
        <v>185</v>
      </c>
      <c r="Z7535" s="144" t="s">
        <v>47</v>
      </c>
    </row>
    <row r="7536" spans="2:26">
      <c r="B7536" s="75" t="s">
        <v>4624</v>
      </c>
      <c r="C7536" s="76">
        <v>1000280502</v>
      </c>
      <c r="D7536" s="75" t="s">
        <v>4611</v>
      </c>
      <c r="E7536" s="75" t="s">
        <v>4612</v>
      </c>
      <c r="F7536" s="75" t="s">
        <v>4625</v>
      </c>
      <c r="G7536" s="75" t="s">
        <v>4626</v>
      </c>
      <c r="H7536" s="75" t="e">
        <v>#N/A</v>
      </c>
      <c r="I7536" s="75" t="s">
        <v>4627</v>
      </c>
      <c r="J7536" s="75" t="s">
        <v>4628</v>
      </c>
      <c r="K7536" s="75" t="s">
        <v>306</v>
      </c>
      <c r="L7536" s="75" t="s">
        <v>306</v>
      </c>
      <c r="M7536" s="75" t="s">
        <v>306</v>
      </c>
      <c r="N7536" s="75" t="s">
        <v>306</v>
      </c>
      <c r="O7536" s="75" t="s">
        <v>306</v>
      </c>
      <c r="P7536" s="76" t="s">
        <v>306</v>
      </c>
      <c r="Q7536" s="216"/>
      <c r="R7536" s="77" t="str">
        <f t="shared" ref="R7536" si="20037">IF(COUNTA(Y7536:DP7539)=0,"01.01.1900",INDEX(Y7536:DP7536,MATCH(R7537,Y7537:DP7537,0)))</f>
        <v>01.01.1900</v>
      </c>
      <c r="S7536" s="78" t="str">
        <f t="shared" ref="S7536" si="20038">IF(COUNTA(Y7536:DP7539)=0,"01.01.1900",MAX(Y7536:DP7536))</f>
        <v>01.01.1900</v>
      </c>
      <c r="T7536" s="79"/>
      <c r="U7536" s="80" t="str">
        <f t="array" ref="U7536">IF(COUNTA(Y7536:DP7539)=0,"01.01.1900",IF(ISERROR(HLOOKUP(U7539,Y7539:DP7539,1,FALSE)),"01.01.1900",INDEX(Y7536:DP7536,MATCH(U7537&amp;U7539,Y7537:DP7537&amp;Y7539:DP7539,0))))</f>
        <v>01.01.1900</v>
      </c>
      <c r="V7536" s="81" t="str">
        <f t="shared" ref="V7536" si="20039">IF(COUNTA(Y7536:DP7539)=0,"01.01.1900",_xlfn.MAXIFS(Y7536:DP7536,Y7539:DP7539,V7539))</f>
        <v>01.01.1900</v>
      </c>
      <c r="W7536" s="82"/>
      <c r="X7536" s="106"/>
    </row>
    <row r="7537" spans="2:28">
      <c r="B7537" s="83"/>
      <c r="C7537" s="84"/>
      <c r="D7537" s="83"/>
      <c r="E7537" s="83"/>
      <c r="F7537" s="83"/>
      <c r="G7537" s="83"/>
      <c r="H7537" s="83"/>
      <c r="I7537" s="83"/>
      <c r="J7537" s="83"/>
      <c r="K7537" s="83"/>
      <c r="L7537" s="83"/>
      <c r="M7537" s="83"/>
      <c r="N7537" s="83"/>
      <c r="O7537" s="83"/>
      <c r="P7537" s="84"/>
      <c r="Q7537" s="217"/>
      <c r="R7537" s="85">
        <f t="shared" ref="R7537" si="20040">IF(COUNTA(Y7536:DP7539)=0,0,MIN(Y7537:DP7537))</f>
        <v>0</v>
      </c>
      <c r="S7537" s="86">
        <f t="shared" ref="S7537" si="20041">IF(COUNTA(Y7536:DP7539)=0,0,HLOOKUP(S7536,Y7536:DP7539,2,FALSE))</f>
        <v>0</v>
      </c>
      <c r="T7537" s="87">
        <f t="shared" ref="T7537" si="20042">IF(COUNTA(Y7536:DP7539)=0,0,AVERAGE(Y7537:DP7537))</f>
        <v>0</v>
      </c>
      <c r="U7537" s="88">
        <f t="shared" ref="U7537" si="20043">IF(COUNTA(Y7536:DP7539)=0,0,_xlfn.MINIFS(Y7537:DP7537,Y7539:DP7539,U7539))</f>
        <v>0</v>
      </c>
      <c r="V7537" s="89">
        <f t="array" ref="V7537">IF(COUNTA(Y7536:DP7539)=0,0,IF(ISERROR(HLOOKUP(V7539,Y7539:DP7539,1,FALSE)),0,INDEX(Y7537:DP7537,MATCH(V7536&amp;V7539,Y7536:DP7536&amp;Y7539:DP7539,0))))</f>
        <v>0</v>
      </c>
      <c r="W7537" s="90">
        <f t="array" ref="W7537">IF(COUNTA(Y7536:DP7539)=0,0,IF(ISERROR(HLOOKUP(W7539,Y7539:DP7539,1,FALSE)),0,AVERAGEIF(Y7539:DP7539,$W7539,Y7537:DP7537)))</f>
        <v>0</v>
      </c>
      <c r="X7537" s="107"/>
    </row>
    <row r="7538" spans="2:28">
      <c r="B7538" s="83"/>
      <c r="C7538" s="84"/>
      <c r="D7538" s="83"/>
      <c r="E7538" s="83"/>
      <c r="F7538" s="83"/>
      <c r="G7538" s="83"/>
      <c r="H7538" s="83"/>
      <c r="I7538" s="83"/>
      <c r="J7538" s="83"/>
      <c r="K7538" s="83"/>
      <c r="L7538" s="83"/>
      <c r="M7538" s="83"/>
      <c r="N7538" s="83"/>
      <c r="O7538" s="83"/>
      <c r="P7538" s="84"/>
      <c r="Q7538" s="217"/>
      <c r="R7538" s="91">
        <f t="shared" ref="R7538" si="20044">IF(COUNTA(Y7536:DP7539)=0,0,HLOOKUP(R7537,Y7537:DP7539,2,FALSE))</f>
        <v>0</v>
      </c>
      <c r="S7538" s="92">
        <f t="shared" ref="S7538" si="20045">IF(COUNTA(Y7536:DP7539)=0,0,HLOOKUP(S7536,Y7536:DP7539,3,FALSE))</f>
        <v>0</v>
      </c>
      <c r="T7538" s="93"/>
      <c r="U7538" s="94">
        <f t="array" ref="U7538">IF(COUNTA(Y7536:DP7539)=0,0,IF(ISERROR(HLOOKUP(U7539,Y7539:DP7539,1,FALSE)),0,INDEX(Y7538:DP7538,MATCH(U7537&amp;U7539,Y7537:DP7537&amp;Y7539:DP7539,0))))</f>
        <v>0</v>
      </c>
      <c r="V7538" s="94">
        <f t="array" ref="V7538">IF(COUNTA(Y7536:DP7539)=0,0,IF(ISERROR(HLOOKUP(V7539,Y7539:DP7539,1,FALSE)),0,INDEX(Y7538:DP7538,MATCH(V7537&amp;V7539,Y7537:DP7537&amp;Y7539:DP7539,0))))</f>
        <v>0</v>
      </c>
      <c r="W7538" s="95"/>
      <c r="X7538" s="108"/>
    </row>
    <row r="7539" spans="2:28" ht="13.9" thickBot="1">
      <c r="B7539" s="96"/>
      <c r="C7539" s="97"/>
      <c r="D7539" s="96"/>
      <c r="E7539" s="96"/>
      <c r="F7539" s="96"/>
      <c r="G7539" s="96"/>
      <c r="H7539" s="96"/>
      <c r="I7539" s="96"/>
      <c r="J7539" s="96"/>
      <c r="K7539" s="96"/>
      <c r="L7539" s="96"/>
      <c r="M7539" s="96"/>
      <c r="N7539" s="96"/>
      <c r="O7539" s="96"/>
      <c r="P7539" s="97"/>
      <c r="Q7539" s="218"/>
      <c r="R7539" s="98" t="str">
        <f t="shared" ref="R7539" si="20046">IF(COUNTA(Y7536:DP7539)=0,"none",HLOOKUP(R7537,Y7537:DP7539,3,FALSE))</f>
        <v>none</v>
      </c>
      <c r="S7539" s="99" t="str">
        <f t="shared" ref="S7539" si="20047">IF(COUNTA(Y7536:DP7539)=0,"none",HLOOKUP(S7536,Y7536:DP7539,4,FALSE))</f>
        <v>none</v>
      </c>
      <c r="T7539" s="100"/>
      <c r="U7539" s="100" t="str">
        <f t="array" ref="U7539">IF(COUNTA(Y7536:DP7539)=0,"none",IF($U$2="WAHR",$W$3,Abfrage!$F$4))</f>
        <v>none</v>
      </c>
      <c r="V7539" s="100" t="str">
        <f t="array" ref="V7539">IF(COUNTA(Y7536:DP7539)=0,"none",IF($U$2="WAHR",$W$3,Abfrage!$F$4))</f>
        <v>none</v>
      </c>
      <c r="W7539" s="100" t="str">
        <f t="array" ref="W7539">IF(COUNTA(Y7536:DP7539)=0,"none",IF($U$2="WAHR",$W$3,Abfrage!$F$4))</f>
        <v>none</v>
      </c>
      <c r="X7539" s="109"/>
    </row>
    <row r="7540" spans="2:28">
      <c r="B7540" s="75" t="s">
        <v>4629</v>
      </c>
      <c r="C7540" s="76">
        <v>1000444513</v>
      </c>
      <c r="D7540" s="75" t="s">
        <v>95</v>
      </c>
      <c r="E7540" s="75" t="s">
        <v>175</v>
      </c>
      <c r="F7540" s="75" t="s">
        <v>97</v>
      </c>
      <c r="G7540" s="75" t="s">
        <v>4630</v>
      </c>
      <c r="H7540" s="75" t="s">
        <v>44</v>
      </c>
      <c r="I7540" s="75" t="s">
        <v>1035</v>
      </c>
      <c r="J7540" s="75" t="s">
        <v>4631</v>
      </c>
      <c r="K7540" s="75" t="s">
        <v>306</v>
      </c>
      <c r="L7540" s="75" t="s">
        <v>306</v>
      </c>
      <c r="M7540" s="75" t="s">
        <v>307</v>
      </c>
      <c r="N7540" s="75" t="s">
        <v>352</v>
      </c>
      <c r="O7540" s="75" t="s">
        <v>309</v>
      </c>
      <c r="P7540" s="76" t="s">
        <v>306</v>
      </c>
      <c r="Q7540" s="216"/>
      <c r="R7540" s="77">
        <f t="shared" ref="R7540" si="20048">IF(COUNTA(Y7540:DP7543)=0,"01.01.1900",INDEX(Y7540:DP7540,MATCH(R7541,Y7541:DP7541,0)))</f>
        <v>45468</v>
      </c>
      <c r="S7540" s="78">
        <f t="shared" ref="S7540" si="20049">IF(COUNTA(Y7540:DP7543)=0,"01.01.1900",MAX(Y7540:DP7540))</f>
        <v>45468</v>
      </c>
      <c r="T7540" s="79"/>
      <c r="U7540" s="80" t="str">
        <f t="array" ref="U7540">IF(COUNTA(Y7540:DP7543)=0,"01.01.1900",IF(ISERROR(HLOOKUP(U7543,Y7543:DP7543,1,FALSE)),"01.01.1900",INDEX(Y7540:DP7540,MATCH(U7541&amp;U7543,Y7541:DP7541&amp;Y7543:DP7543,0))))</f>
        <v>01.01.1900</v>
      </c>
      <c r="V7540" s="81">
        <f t="shared" ref="V7540" si="20050">IF(COUNTA(Y7540:DP7543)=0,"01.01.1900",_xlfn.MAXIFS(Y7540:DP7540,Y7543:DP7543,V7543))</f>
        <v>0</v>
      </c>
      <c r="W7540" s="82"/>
      <c r="X7540" s="106"/>
      <c r="Y7540" s="141">
        <v>45468</v>
      </c>
      <c r="Z7540" s="141">
        <v>45468</v>
      </c>
      <c r="AA7540" s="141">
        <v>45468</v>
      </c>
    </row>
    <row r="7541" spans="2:28">
      <c r="B7541" s="83"/>
      <c r="C7541" s="84"/>
      <c r="D7541" s="83"/>
      <c r="E7541" s="83"/>
      <c r="F7541" s="83"/>
      <c r="G7541" s="83"/>
      <c r="H7541" s="83"/>
      <c r="I7541" s="83"/>
      <c r="J7541" s="83"/>
      <c r="K7541" s="83"/>
      <c r="L7541" s="83"/>
      <c r="M7541" s="83"/>
      <c r="N7541" s="83"/>
      <c r="O7541" s="83"/>
      <c r="P7541" s="84"/>
      <c r="Q7541" s="217"/>
      <c r="R7541" s="85">
        <f t="shared" ref="R7541" si="20051">IF(COUNTA(Y7540:DP7543)=0,0,MIN(Y7541:DP7541))</f>
        <v>3.6189999999999998</v>
      </c>
      <c r="S7541" s="86">
        <f t="shared" ref="S7541" si="20052">IF(COUNTA(Y7540:DP7543)=0,0,HLOOKUP(S7540,Y7540:DP7543,2,FALSE))</f>
        <v>3.6189999999999998</v>
      </c>
      <c r="T7541" s="87">
        <f t="shared" ref="T7541" si="20053">IF(COUNTA(Y7540:DP7543)=0,0,AVERAGE(Y7541:DP7541))</f>
        <v>3.6189999999999998</v>
      </c>
      <c r="U7541" s="88">
        <f t="shared" ref="U7541" si="20054">IF(COUNTA(Y7540:DP7543)=0,0,_xlfn.MINIFS(Y7541:DP7541,Y7543:DP7543,U7543))</f>
        <v>0</v>
      </c>
      <c r="V7541" s="89">
        <f t="array" ref="V7541">IF(COUNTA(Y7540:DP7543)=0,0,IF(ISERROR(HLOOKUP(V7543,Y7543:DP7543,1,FALSE)),0,INDEX(Y7541:DP7541,MATCH(V7540&amp;V7543,Y7540:DP7540&amp;Y7543:DP7543,0))))</f>
        <v>0</v>
      </c>
      <c r="W7541" s="90">
        <f t="array" ref="W7541">IF(COUNTA(Y7540:DP7543)=0,0,IF(ISERROR(HLOOKUP(W7543,Y7543:DP7543,1,FALSE)),0,AVERAGEIF(Y7543:DP7543,$W7543,Y7541:DP7541)))</f>
        <v>0</v>
      </c>
      <c r="X7541" s="107"/>
      <c r="Y7541" s="142">
        <v>3.6189999999999998</v>
      </c>
      <c r="Z7541" s="142">
        <v>3.6189999999999998</v>
      </c>
      <c r="AA7541" s="142">
        <v>3.6189999999999998</v>
      </c>
    </row>
    <row r="7542" spans="2:28">
      <c r="B7542" s="83"/>
      <c r="C7542" s="84"/>
      <c r="D7542" s="83"/>
      <c r="E7542" s="83"/>
      <c r="F7542" s="83"/>
      <c r="G7542" s="83"/>
      <c r="H7542" s="83"/>
      <c r="I7542" s="83"/>
      <c r="J7542" s="83"/>
      <c r="K7542" s="83"/>
      <c r="L7542" s="83"/>
      <c r="M7542" s="83"/>
      <c r="N7542" s="83"/>
      <c r="O7542" s="83"/>
      <c r="P7542" s="84"/>
      <c r="Q7542" s="217"/>
      <c r="R7542" s="91">
        <f t="shared" ref="R7542" si="20055">IF(COUNTA(Y7540:DP7543)=0,0,HLOOKUP(R7541,Y7541:DP7543,2,FALSE))</f>
        <v>1000</v>
      </c>
      <c r="S7542" s="92">
        <f t="shared" ref="S7542" si="20056">IF(COUNTA(Y7540:DP7543)=0,0,HLOOKUP(S7540,Y7540:DP7543,3,FALSE))</f>
        <v>1000</v>
      </c>
      <c r="T7542" s="93"/>
      <c r="U7542" s="94">
        <f t="array" ref="U7542">IF(COUNTA(Y7540:DP7543)=0,0,IF(ISERROR(HLOOKUP(U7543,Y7543:DP7543,1,FALSE)),0,INDEX(Y7542:DP7542,MATCH(U7541&amp;U7543,Y7541:DP7541&amp;Y7543:DP7543,0))))</f>
        <v>0</v>
      </c>
      <c r="V7542" s="94">
        <f t="array" ref="V7542">IF(COUNTA(Y7540:DP7543)=0,0,IF(ISERROR(HLOOKUP(V7543,Y7543:DP7543,1,FALSE)),0,INDEX(Y7542:DP7542,MATCH(V7541&amp;V7543,Y7541:DP7541&amp;Y7543:DP7543,0))))</f>
        <v>0</v>
      </c>
      <c r="W7542" s="95"/>
      <c r="X7542" s="108"/>
      <c r="Y7542" s="143">
        <v>1000</v>
      </c>
      <c r="Z7542" s="143">
        <v>1000</v>
      </c>
      <c r="AA7542" s="143">
        <v>1000</v>
      </c>
    </row>
    <row r="7543" spans="2:28" ht="13.9" thickBot="1">
      <c r="B7543" s="96"/>
      <c r="C7543" s="97"/>
      <c r="D7543" s="96"/>
      <c r="E7543" s="96"/>
      <c r="F7543" s="96"/>
      <c r="G7543" s="96"/>
      <c r="H7543" s="96"/>
      <c r="I7543" s="96"/>
      <c r="J7543" s="96"/>
      <c r="K7543" s="96"/>
      <c r="L7543" s="96"/>
      <c r="M7543" s="96"/>
      <c r="N7543" s="96"/>
      <c r="O7543" s="96"/>
      <c r="P7543" s="97"/>
      <c r="Q7543" s="218"/>
      <c r="R7543" s="98" t="str">
        <f t="shared" ref="R7543" si="20057">IF(COUNTA(Y7540:DP7543)=0,"none",HLOOKUP(R7541,Y7541:DP7543,3,FALSE))</f>
        <v>www (-30%)</v>
      </c>
      <c r="S7543" s="99" t="str">
        <f t="shared" ref="S7543" si="20058">IF(COUNTA(Y7540:DP7543)=0,"none",HLOOKUP(S7540,Y7540:DP7543,4,FALSE))</f>
        <v>www (-30%)</v>
      </c>
      <c r="T7543" s="100"/>
      <c r="U7543" s="100">
        <f t="array" ref="U7543">IF(COUNTA(Y7540:DP7543)=0,"none",IF($U$2="WAHR",$W$3,Abfrage!$F$4))</f>
        <v>0</v>
      </c>
      <c r="V7543" s="100">
        <f t="array" ref="V7543">IF(COUNTA(Y7540:DP7543)=0,"none",IF($U$2="WAHR",$W$3,Abfrage!$F$4))</f>
        <v>0</v>
      </c>
      <c r="W7543" s="100">
        <f t="array" ref="W7543">IF(COUNTA(Y7540:DP7543)=0,"none",IF($U$2="WAHR",$W$3,Abfrage!$F$4))</f>
        <v>0</v>
      </c>
      <c r="X7543" s="109"/>
      <c r="Y7543" s="144" t="s">
        <v>43</v>
      </c>
      <c r="Z7543" s="144" t="s">
        <v>43</v>
      </c>
      <c r="AA7543" s="144" t="s">
        <v>43</v>
      </c>
    </row>
    <row r="7544" spans="2:28">
      <c r="B7544" s="75" t="s">
        <v>4632</v>
      </c>
      <c r="C7544" s="76">
        <v>1000444568</v>
      </c>
      <c r="D7544" s="75" t="s">
        <v>95</v>
      </c>
      <c r="E7544" s="75" t="s">
        <v>148</v>
      </c>
      <c r="F7544" s="75" t="s">
        <v>96</v>
      </c>
      <c r="G7544" s="75" t="s">
        <v>4633</v>
      </c>
      <c r="H7544" s="75" t="s">
        <v>50</v>
      </c>
      <c r="I7544" s="75" t="s">
        <v>1035</v>
      </c>
      <c r="J7544" s="75" t="s">
        <v>4634</v>
      </c>
      <c r="K7544" s="75" t="s">
        <v>628</v>
      </c>
      <c r="L7544" s="75" t="s">
        <v>306</v>
      </c>
      <c r="M7544" s="75" t="s">
        <v>306</v>
      </c>
      <c r="N7544" s="75" t="s">
        <v>327</v>
      </c>
      <c r="O7544" s="75" t="s">
        <v>306</v>
      </c>
      <c r="P7544" s="76" t="s">
        <v>306</v>
      </c>
      <c r="Q7544" s="216"/>
      <c r="R7544" s="77">
        <f t="shared" ref="R7544" si="20059">IF(COUNTA(Y7544:DP7547)=0,"01.01.1900",INDEX(Y7544:DP7544,MATCH(R7545,Y7545:DP7545,0)))</f>
        <v>45468</v>
      </c>
      <c r="S7544" s="78">
        <f t="shared" ref="S7544" si="20060">IF(COUNTA(Y7544:DP7547)=0,"01.01.1900",MAX(Y7544:DP7544))</f>
        <v>45468</v>
      </c>
      <c r="T7544" s="79"/>
      <c r="U7544" s="80" t="str">
        <f t="array" ref="U7544">IF(COUNTA(Y7544:DP7547)=0,"01.01.1900",IF(ISERROR(HLOOKUP(U7547,Y7547:DP7547,1,FALSE)),"01.01.1900",INDEX(Y7544:DP7544,MATCH(U7545&amp;U7547,Y7545:DP7545&amp;Y7547:DP7547,0))))</f>
        <v>01.01.1900</v>
      </c>
      <c r="V7544" s="81">
        <f t="shared" ref="V7544" si="20061">IF(COUNTA(Y7544:DP7547)=0,"01.01.1900",_xlfn.MAXIFS(Y7544:DP7544,Y7547:DP7547,V7547))</f>
        <v>0</v>
      </c>
      <c r="W7544" s="82"/>
      <c r="X7544" s="106"/>
      <c r="Y7544" s="141">
        <v>45468</v>
      </c>
      <c r="Z7544" s="141">
        <v>45468</v>
      </c>
      <c r="AA7544" s="141">
        <v>45468</v>
      </c>
    </row>
    <row r="7545" spans="2:28">
      <c r="B7545" s="83"/>
      <c r="C7545" s="84"/>
      <c r="D7545" s="83"/>
      <c r="E7545" s="83"/>
      <c r="F7545" s="83"/>
      <c r="G7545" s="83"/>
      <c r="H7545" s="83"/>
      <c r="I7545" s="83"/>
      <c r="J7545" s="83"/>
      <c r="K7545" s="83"/>
      <c r="L7545" s="83"/>
      <c r="M7545" s="83"/>
      <c r="N7545" s="83"/>
      <c r="O7545" s="83"/>
      <c r="P7545" s="84"/>
      <c r="Q7545" s="217"/>
      <c r="R7545" s="85">
        <f t="shared" ref="R7545" si="20062">IF(COUNTA(Y7544:DP7547)=0,0,MIN(Y7545:DP7545))</f>
        <v>3.3389999999999995</v>
      </c>
      <c r="S7545" s="86">
        <f t="shared" ref="S7545" si="20063">IF(COUNTA(Y7544:DP7547)=0,0,HLOOKUP(S7544,Y7544:DP7547,2,FALSE))</f>
        <v>3.3389999999999995</v>
      </c>
      <c r="T7545" s="87">
        <f t="shared" ref="T7545" si="20064">IF(COUNTA(Y7544:DP7547)=0,0,AVERAGE(Y7545:DP7545))</f>
        <v>3.339</v>
      </c>
      <c r="U7545" s="88">
        <f t="shared" ref="U7545" si="20065">IF(COUNTA(Y7544:DP7547)=0,0,_xlfn.MINIFS(Y7545:DP7545,Y7547:DP7547,U7547))</f>
        <v>0</v>
      </c>
      <c r="V7545" s="89">
        <f t="array" ref="V7545">IF(COUNTA(Y7544:DP7547)=0,0,IF(ISERROR(HLOOKUP(V7547,Y7547:DP7547,1,FALSE)),0,INDEX(Y7545:DP7545,MATCH(V7544&amp;V7547,Y7544:DP7544&amp;Y7547:DP7547,0))))</f>
        <v>0</v>
      </c>
      <c r="W7545" s="90">
        <f t="array" ref="W7545">IF(COUNTA(Y7544:DP7547)=0,0,IF(ISERROR(HLOOKUP(W7547,Y7547:DP7547,1,FALSE)),0,AVERAGEIF(Y7547:DP7547,$W7547,Y7545:DP7545)))</f>
        <v>0</v>
      </c>
      <c r="X7545" s="107"/>
      <c r="Y7545" s="142">
        <v>3.3389999999999995</v>
      </c>
      <c r="Z7545" s="142">
        <v>3.3389999999999995</v>
      </c>
      <c r="AA7545" s="142">
        <v>3.3389999999999995</v>
      </c>
    </row>
    <row r="7546" spans="2:28">
      <c r="B7546" s="83"/>
      <c r="C7546" s="84"/>
      <c r="D7546" s="83"/>
      <c r="E7546" s="83"/>
      <c r="F7546" s="83"/>
      <c r="G7546" s="83"/>
      <c r="H7546" s="83"/>
      <c r="I7546" s="83"/>
      <c r="J7546" s="83"/>
      <c r="K7546" s="83"/>
      <c r="L7546" s="83"/>
      <c r="M7546" s="83"/>
      <c r="N7546" s="83"/>
      <c r="O7546" s="83"/>
      <c r="P7546" s="84"/>
      <c r="Q7546" s="217"/>
      <c r="R7546" s="91">
        <f t="shared" ref="R7546" si="20066">IF(COUNTA(Y7544:DP7547)=0,0,HLOOKUP(R7545,Y7545:DP7547,2,FALSE))</f>
        <v>1000</v>
      </c>
      <c r="S7546" s="92">
        <f t="shared" ref="S7546" si="20067">IF(COUNTA(Y7544:DP7547)=0,0,HLOOKUP(S7544,Y7544:DP7547,3,FALSE))</f>
        <v>1000</v>
      </c>
      <c r="T7546" s="93"/>
      <c r="U7546" s="94">
        <f t="array" ref="U7546">IF(COUNTA(Y7544:DP7547)=0,0,IF(ISERROR(HLOOKUP(U7547,Y7547:DP7547,1,FALSE)),0,INDEX(Y7546:DP7546,MATCH(U7545&amp;U7547,Y7545:DP7545&amp;Y7547:DP7547,0))))</f>
        <v>0</v>
      </c>
      <c r="V7546" s="94">
        <f t="array" ref="V7546">IF(COUNTA(Y7544:DP7547)=0,0,IF(ISERROR(HLOOKUP(V7547,Y7547:DP7547,1,FALSE)),0,INDEX(Y7546:DP7546,MATCH(V7545&amp;V7547,Y7545:DP7545&amp;Y7547:DP7547,0))))</f>
        <v>0</v>
      </c>
      <c r="W7546" s="95"/>
      <c r="X7546" s="108"/>
      <c r="Y7546" s="143">
        <v>1000</v>
      </c>
      <c r="Z7546" s="143">
        <v>1000</v>
      </c>
      <c r="AA7546" s="143">
        <v>1000</v>
      </c>
    </row>
    <row r="7547" spans="2:28" ht="13.9" thickBot="1">
      <c r="B7547" s="96"/>
      <c r="C7547" s="97"/>
      <c r="D7547" s="96"/>
      <c r="E7547" s="96"/>
      <c r="F7547" s="96"/>
      <c r="G7547" s="96"/>
      <c r="H7547" s="96"/>
      <c r="I7547" s="96"/>
      <c r="J7547" s="96"/>
      <c r="K7547" s="96"/>
      <c r="L7547" s="96"/>
      <c r="M7547" s="96"/>
      <c r="N7547" s="96"/>
      <c r="O7547" s="96"/>
      <c r="P7547" s="97"/>
      <c r="Q7547" s="218"/>
      <c r="R7547" s="98" t="str">
        <f t="shared" ref="R7547" si="20068">IF(COUNTA(Y7544:DP7547)=0,"none",HLOOKUP(R7545,Y7545:DP7547,3,FALSE))</f>
        <v>www (-30%)</v>
      </c>
      <c r="S7547" s="99" t="str">
        <f t="shared" ref="S7547" si="20069">IF(COUNTA(Y7544:DP7547)=0,"none",HLOOKUP(S7544,Y7544:DP7547,4,FALSE))</f>
        <v>www (-30%)</v>
      </c>
      <c r="T7547" s="100"/>
      <c r="U7547" s="100">
        <f t="array" ref="U7547">IF(COUNTA(Y7544:DP7547)=0,"none",IF($U$2="WAHR",$W$3,Abfrage!$F$4))</f>
        <v>0</v>
      </c>
      <c r="V7547" s="100">
        <f t="array" ref="V7547">IF(COUNTA(Y7544:DP7547)=0,"none",IF($U$2="WAHR",$W$3,Abfrage!$F$4))</f>
        <v>0</v>
      </c>
      <c r="W7547" s="100">
        <f t="array" ref="W7547">IF(COUNTA(Y7544:DP7547)=0,"none",IF($U$2="WAHR",$W$3,Abfrage!$F$4))</f>
        <v>0</v>
      </c>
      <c r="X7547" s="109"/>
      <c r="Y7547" s="144" t="s">
        <v>43</v>
      </c>
      <c r="Z7547" s="144" t="s">
        <v>43</v>
      </c>
      <c r="AA7547" s="144" t="s">
        <v>43</v>
      </c>
    </row>
    <row r="7548" spans="2:28">
      <c r="B7548" s="75" t="s">
        <v>4635</v>
      </c>
      <c r="C7548" s="76">
        <v>1000444671</v>
      </c>
      <c r="D7548" s="75" t="s">
        <v>95</v>
      </c>
      <c r="E7548" s="75" t="s">
        <v>90</v>
      </c>
      <c r="F7548" s="75" t="s">
        <v>685</v>
      </c>
      <c r="G7548" s="75" t="s">
        <v>4636</v>
      </c>
      <c r="H7548" s="75" t="s">
        <v>44</v>
      </c>
      <c r="I7548" s="75" t="s">
        <v>1035</v>
      </c>
      <c r="J7548" s="75" t="s">
        <v>4637</v>
      </c>
      <c r="K7548" s="75" t="s">
        <v>306</v>
      </c>
      <c r="L7548" s="75" t="s">
        <v>306</v>
      </c>
      <c r="M7548" s="75" t="s">
        <v>306</v>
      </c>
      <c r="N7548" s="75" t="s">
        <v>306</v>
      </c>
      <c r="O7548" s="75" t="s">
        <v>306</v>
      </c>
      <c r="P7548" s="76" t="s">
        <v>306</v>
      </c>
      <c r="Q7548" s="216"/>
      <c r="R7548" s="77">
        <f t="shared" ref="R7548" si="20070">IF(COUNTA(Y7548:DP7551)=0,"01.01.1900",INDEX(Y7548:DP7548,MATCH(R7549,Y7549:DP7549,0)))</f>
        <v>44013</v>
      </c>
      <c r="S7548" s="78">
        <f t="shared" ref="S7548" si="20071">IF(COUNTA(Y7548:DP7551)=0,"01.01.1900",MAX(Y7548:DP7548))</f>
        <v>45468</v>
      </c>
      <c r="T7548" s="79"/>
      <c r="U7548" s="80" t="str">
        <f t="array" ref="U7548">IF(COUNTA(Y7548:DP7551)=0,"01.01.1900",IF(ISERROR(HLOOKUP(U7551,Y7551:DP7551,1,FALSE)),"01.01.1900",INDEX(Y7548:DP7548,MATCH(U7549&amp;U7551,Y7549:DP7549&amp;Y7551:DP7551,0))))</f>
        <v>01.01.1900</v>
      </c>
      <c r="V7548" s="81">
        <f t="shared" ref="V7548" si="20072">IF(COUNTA(Y7548:DP7551)=0,"01.01.1900",_xlfn.MAXIFS(Y7548:DP7548,Y7551:DP7551,V7551))</f>
        <v>0</v>
      </c>
      <c r="W7548" s="82"/>
      <c r="X7548" s="106"/>
      <c r="Y7548" s="101">
        <v>44013</v>
      </c>
      <c r="Z7548" s="141">
        <v>45468</v>
      </c>
      <c r="AA7548" s="141">
        <v>45468</v>
      </c>
      <c r="AB7548" s="141">
        <v>45468</v>
      </c>
    </row>
    <row r="7549" spans="2:28">
      <c r="B7549" s="83"/>
      <c r="C7549" s="84"/>
      <c r="D7549" s="83"/>
      <c r="E7549" s="83"/>
      <c r="F7549" s="83"/>
      <c r="G7549" s="83"/>
      <c r="H7549" s="83"/>
      <c r="I7549" s="83"/>
      <c r="J7549" s="83"/>
      <c r="K7549" s="83"/>
      <c r="L7549" s="83"/>
      <c r="M7549" s="83"/>
      <c r="N7549" s="83"/>
      <c r="O7549" s="83"/>
      <c r="P7549" s="84"/>
      <c r="Q7549" s="217"/>
      <c r="R7549" s="85">
        <f t="shared" ref="R7549" si="20073">IF(COUNTA(Y7548:DP7551)=0,0,MIN(Y7549:DP7549))</f>
        <v>3.9</v>
      </c>
      <c r="S7549" s="86">
        <f t="shared" ref="S7549" si="20074">IF(COUNTA(Y7548:DP7551)=0,0,HLOOKUP(S7548,Y7548:DP7551,2,FALSE))</f>
        <v>4.1440000000000001</v>
      </c>
      <c r="T7549" s="87">
        <f t="shared" ref="T7549" si="20075">IF(COUNTA(Y7548:DP7551)=0,0,AVERAGE(Y7549:DP7549))</f>
        <v>4.0830000000000002</v>
      </c>
      <c r="U7549" s="88">
        <f t="shared" ref="U7549" si="20076">IF(COUNTA(Y7548:DP7551)=0,0,_xlfn.MINIFS(Y7549:DP7549,Y7551:DP7551,U7551))</f>
        <v>0</v>
      </c>
      <c r="V7549" s="89">
        <f t="array" ref="V7549">IF(COUNTA(Y7548:DP7551)=0,0,IF(ISERROR(HLOOKUP(V7551,Y7551:DP7551,1,FALSE)),0,INDEX(Y7549:DP7549,MATCH(V7548&amp;V7551,Y7548:DP7548&amp;Y7551:DP7551,0))))</f>
        <v>0</v>
      </c>
      <c r="W7549" s="90">
        <f t="array" ref="W7549">IF(COUNTA(Y7548:DP7551)=0,0,IF(ISERROR(HLOOKUP(W7551,Y7551:DP7551,1,FALSE)),0,AVERAGEIF(Y7551:DP7551,$W7551,Y7549:DP7549)))</f>
        <v>0</v>
      </c>
      <c r="X7549" s="107"/>
      <c r="Y7549" s="102">
        <v>3.9</v>
      </c>
      <c r="Z7549" s="142">
        <v>4.1440000000000001</v>
      </c>
      <c r="AA7549" s="142">
        <v>4.1440000000000001</v>
      </c>
      <c r="AB7549" s="142">
        <v>4.1440000000000001</v>
      </c>
    </row>
    <row r="7550" spans="2:28">
      <c r="B7550" s="83"/>
      <c r="C7550" s="84"/>
      <c r="D7550" s="83"/>
      <c r="E7550" s="83"/>
      <c r="F7550" s="83"/>
      <c r="G7550" s="83"/>
      <c r="H7550" s="83"/>
      <c r="I7550" s="83"/>
      <c r="J7550" s="83"/>
      <c r="K7550" s="83"/>
      <c r="L7550" s="83"/>
      <c r="M7550" s="83"/>
      <c r="N7550" s="83"/>
      <c r="O7550" s="83"/>
      <c r="P7550" s="84"/>
      <c r="Q7550" s="217"/>
      <c r="R7550" s="91">
        <f t="shared" ref="R7550" si="20077">IF(COUNTA(Y7548:DP7551)=0,0,HLOOKUP(R7549,Y7549:DP7551,2,FALSE))</f>
        <v>0</v>
      </c>
      <c r="S7550" s="92">
        <f t="shared" ref="S7550" si="20078">IF(COUNTA(Y7548:DP7551)=0,0,HLOOKUP(S7548,Y7548:DP7551,3,FALSE))</f>
        <v>1000</v>
      </c>
      <c r="T7550" s="93"/>
      <c r="U7550" s="94">
        <f t="array" ref="U7550">IF(COUNTA(Y7548:DP7551)=0,0,IF(ISERROR(HLOOKUP(U7551,Y7551:DP7551,1,FALSE)),0,INDEX(Y7550:DP7550,MATCH(U7549&amp;U7551,Y7549:DP7549&amp;Y7551:DP7551,0))))</f>
        <v>0</v>
      </c>
      <c r="V7550" s="94">
        <f t="array" ref="V7550">IF(COUNTA(Y7548:DP7551)=0,0,IF(ISERROR(HLOOKUP(V7551,Y7551:DP7551,1,FALSE)),0,INDEX(Y7550:DP7550,MATCH(V7549&amp;V7551,Y7549:DP7549&amp;Y7551:DP7551,0))))</f>
        <v>0</v>
      </c>
      <c r="W7550" s="95"/>
      <c r="X7550" s="108"/>
      <c r="Y7550" s="103">
        <v>0</v>
      </c>
      <c r="Z7550" s="143">
        <v>1000</v>
      </c>
      <c r="AA7550" s="143">
        <v>1000</v>
      </c>
      <c r="AB7550" s="143">
        <v>1000</v>
      </c>
    </row>
    <row r="7551" spans="2:28" ht="13.9" thickBot="1">
      <c r="B7551" s="96"/>
      <c r="C7551" s="97"/>
      <c r="D7551" s="96"/>
      <c r="E7551" s="96"/>
      <c r="F7551" s="96"/>
      <c r="G7551" s="96"/>
      <c r="H7551" s="96"/>
      <c r="I7551" s="96"/>
      <c r="J7551" s="96"/>
      <c r="K7551" s="96"/>
      <c r="L7551" s="96"/>
      <c r="M7551" s="96"/>
      <c r="N7551" s="96"/>
      <c r="O7551" s="96"/>
      <c r="P7551" s="97"/>
      <c r="Q7551" s="218"/>
      <c r="R7551" s="98" t="str">
        <f t="shared" ref="R7551" si="20079">IF(COUNTA(Y7548:DP7551)=0,"none",HLOOKUP(R7549,Y7549:DP7551,3,FALSE))</f>
        <v>ECI</v>
      </c>
      <c r="S7551" s="99" t="str">
        <f t="shared" ref="S7551" si="20080">IF(COUNTA(Y7548:DP7551)=0,"none",HLOOKUP(S7548,Y7548:DP7551,4,FALSE))</f>
        <v>www (-30%)</v>
      </c>
      <c r="T7551" s="100"/>
      <c r="U7551" s="100">
        <f t="array" ref="U7551">IF(COUNTA(Y7548:DP7551)=0,"none",IF($U$2="WAHR",$W$3,Abfrage!$F$4))</f>
        <v>0</v>
      </c>
      <c r="V7551" s="100">
        <f t="array" ref="V7551">IF(COUNTA(Y7548:DP7551)=0,"none",IF($U$2="WAHR",$W$3,Abfrage!$F$4))</f>
        <v>0</v>
      </c>
      <c r="W7551" s="100">
        <f t="array" ref="W7551">IF(COUNTA(Y7548:DP7551)=0,"none",IF($U$2="WAHR",$W$3,Abfrage!$F$4))</f>
        <v>0</v>
      </c>
      <c r="X7551" s="109"/>
      <c r="Y7551" s="104" t="s">
        <v>101</v>
      </c>
      <c r="Z7551" s="144" t="s">
        <v>43</v>
      </c>
      <c r="AA7551" s="144" t="s">
        <v>43</v>
      </c>
      <c r="AB7551" s="144" t="s">
        <v>43</v>
      </c>
    </row>
    <row r="7552" spans="2:28">
      <c r="B7552" s="75" t="s">
        <v>4638</v>
      </c>
      <c r="C7552" s="76">
        <v>1000439975</v>
      </c>
      <c r="D7552" s="75" t="s">
        <v>158</v>
      </c>
      <c r="E7552" s="75" t="s">
        <v>4319</v>
      </c>
      <c r="F7552" s="75" t="s">
        <v>4639</v>
      </c>
      <c r="G7552" s="75" t="s">
        <v>4640</v>
      </c>
      <c r="H7552" s="75" t="e">
        <v>#N/A</v>
      </c>
      <c r="I7552" s="75" t="s">
        <v>364</v>
      </c>
      <c r="J7552" s="75" t="s">
        <v>4641</v>
      </c>
      <c r="K7552" s="75" t="s">
        <v>306</v>
      </c>
      <c r="L7552" s="75" t="s">
        <v>306</v>
      </c>
      <c r="M7552" s="75" t="s">
        <v>306</v>
      </c>
      <c r="N7552" s="75" t="s">
        <v>321</v>
      </c>
      <c r="O7552" s="75" t="s">
        <v>309</v>
      </c>
      <c r="P7552" s="76" t="s">
        <v>306</v>
      </c>
      <c r="Q7552" s="216"/>
      <c r="R7552" s="77" t="str">
        <f t="shared" ref="R7552" si="20081">IF(COUNTA(Y7552:DP7555)=0,"01.01.1900",INDEX(Y7552:DP7552,MATCH(R7553,Y7553:DP7553,0)))</f>
        <v>01.01.1900</v>
      </c>
      <c r="S7552" s="78" t="str">
        <f t="shared" ref="S7552" si="20082">IF(COUNTA(Y7552:DP7555)=0,"01.01.1900",MAX(Y7552:DP7552))</f>
        <v>01.01.1900</v>
      </c>
      <c r="T7552" s="79"/>
      <c r="U7552" s="80" t="str">
        <f t="array" ref="U7552">IF(COUNTA(Y7552:DP7555)=0,"01.01.1900",IF(ISERROR(HLOOKUP(U7555,Y7555:DP7555,1,FALSE)),"01.01.1900",INDEX(Y7552:DP7552,MATCH(U7553&amp;U7555,Y7553:DP7553&amp;Y7555:DP7555,0))))</f>
        <v>01.01.1900</v>
      </c>
      <c r="V7552" s="81" t="str">
        <f t="shared" ref="V7552" si="20083">IF(COUNTA(Y7552:DP7555)=0,"01.01.1900",_xlfn.MAXIFS(Y7552:DP7552,Y7555:DP7555,V7555))</f>
        <v>01.01.1900</v>
      </c>
      <c r="W7552" s="82"/>
      <c r="X7552" s="106"/>
    </row>
    <row r="7553" spans="2:27">
      <c r="B7553" s="83"/>
      <c r="C7553" s="84"/>
      <c r="D7553" s="83"/>
      <c r="E7553" s="83"/>
      <c r="F7553" s="83"/>
      <c r="G7553" s="83"/>
      <c r="H7553" s="83"/>
      <c r="I7553" s="83"/>
      <c r="J7553" s="83"/>
      <c r="K7553" s="83"/>
      <c r="L7553" s="83"/>
      <c r="M7553" s="83"/>
      <c r="N7553" s="83"/>
      <c r="O7553" s="83"/>
      <c r="P7553" s="84"/>
      <c r="Q7553" s="217"/>
      <c r="R7553" s="85">
        <f t="shared" ref="R7553" si="20084">IF(COUNTA(Y7552:DP7555)=0,0,MIN(Y7553:DP7553))</f>
        <v>0</v>
      </c>
      <c r="S7553" s="86">
        <f t="shared" ref="S7553" si="20085">IF(COUNTA(Y7552:DP7555)=0,0,HLOOKUP(S7552,Y7552:DP7555,2,FALSE))</f>
        <v>0</v>
      </c>
      <c r="T7553" s="87">
        <f t="shared" ref="T7553" si="20086">IF(COUNTA(Y7552:DP7555)=0,0,AVERAGE(Y7553:DP7553))</f>
        <v>0</v>
      </c>
      <c r="U7553" s="88">
        <f t="shared" ref="U7553" si="20087">IF(COUNTA(Y7552:DP7555)=0,0,_xlfn.MINIFS(Y7553:DP7553,Y7555:DP7555,U7555))</f>
        <v>0</v>
      </c>
      <c r="V7553" s="89">
        <f t="array" ref="V7553">IF(COUNTA(Y7552:DP7555)=0,0,IF(ISERROR(HLOOKUP(V7555,Y7555:DP7555,1,FALSE)),0,INDEX(Y7553:DP7553,MATCH(V7552&amp;V7555,Y7552:DP7552&amp;Y7555:DP7555,0))))</f>
        <v>0</v>
      </c>
      <c r="W7553" s="90">
        <f t="array" ref="W7553">IF(COUNTA(Y7552:DP7555)=0,0,IF(ISERROR(HLOOKUP(W7555,Y7555:DP7555,1,FALSE)),0,AVERAGEIF(Y7555:DP7555,$W7555,Y7553:DP7553)))</f>
        <v>0</v>
      </c>
      <c r="X7553" s="107"/>
    </row>
    <row r="7554" spans="2:27">
      <c r="B7554" s="83"/>
      <c r="C7554" s="84"/>
      <c r="D7554" s="83"/>
      <c r="E7554" s="83"/>
      <c r="F7554" s="83"/>
      <c r="G7554" s="83"/>
      <c r="H7554" s="83"/>
      <c r="I7554" s="83"/>
      <c r="J7554" s="83"/>
      <c r="K7554" s="83"/>
      <c r="L7554" s="83"/>
      <c r="M7554" s="83"/>
      <c r="N7554" s="83"/>
      <c r="O7554" s="83"/>
      <c r="P7554" s="84"/>
      <c r="Q7554" s="217"/>
      <c r="R7554" s="91">
        <f t="shared" ref="R7554" si="20088">IF(COUNTA(Y7552:DP7555)=0,0,HLOOKUP(R7553,Y7553:DP7555,2,FALSE))</f>
        <v>0</v>
      </c>
      <c r="S7554" s="92">
        <f t="shared" ref="S7554" si="20089">IF(COUNTA(Y7552:DP7555)=0,0,HLOOKUP(S7552,Y7552:DP7555,3,FALSE))</f>
        <v>0</v>
      </c>
      <c r="T7554" s="93"/>
      <c r="U7554" s="94">
        <f t="array" ref="U7554">IF(COUNTA(Y7552:DP7555)=0,0,IF(ISERROR(HLOOKUP(U7555,Y7555:DP7555,1,FALSE)),0,INDEX(Y7554:DP7554,MATCH(U7553&amp;U7555,Y7553:DP7553&amp;Y7555:DP7555,0))))</f>
        <v>0</v>
      </c>
      <c r="V7554" s="94">
        <f t="array" ref="V7554">IF(COUNTA(Y7552:DP7555)=0,0,IF(ISERROR(HLOOKUP(V7555,Y7555:DP7555,1,FALSE)),0,INDEX(Y7554:DP7554,MATCH(V7553&amp;V7555,Y7553:DP7553&amp;Y7555:DP7555,0))))</f>
        <v>0</v>
      </c>
      <c r="W7554" s="95"/>
      <c r="X7554" s="108"/>
    </row>
    <row r="7555" spans="2:27" ht="13.9" thickBot="1">
      <c r="B7555" s="96"/>
      <c r="C7555" s="97"/>
      <c r="D7555" s="96"/>
      <c r="E7555" s="96"/>
      <c r="F7555" s="96"/>
      <c r="G7555" s="96"/>
      <c r="H7555" s="96"/>
      <c r="I7555" s="96"/>
      <c r="J7555" s="96"/>
      <c r="K7555" s="96"/>
      <c r="L7555" s="96"/>
      <c r="M7555" s="96"/>
      <c r="N7555" s="96"/>
      <c r="O7555" s="96"/>
      <c r="P7555" s="97"/>
      <c r="Q7555" s="218"/>
      <c r="R7555" s="98" t="str">
        <f t="shared" ref="R7555" si="20090">IF(COUNTA(Y7552:DP7555)=0,"none",HLOOKUP(R7553,Y7553:DP7555,3,FALSE))</f>
        <v>none</v>
      </c>
      <c r="S7555" s="99" t="str">
        <f t="shared" ref="S7555" si="20091">IF(COUNTA(Y7552:DP7555)=0,"none",HLOOKUP(S7552,Y7552:DP7555,4,FALSE))</f>
        <v>none</v>
      </c>
      <c r="T7555" s="100"/>
      <c r="U7555" s="100" t="str">
        <f t="array" ref="U7555">IF(COUNTA(Y7552:DP7555)=0,"none",IF($U$2="WAHR",$W$3,Abfrage!$F$4))</f>
        <v>none</v>
      </c>
      <c r="V7555" s="100" t="str">
        <f t="array" ref="V7555">IF(COUNTA(Y7552:DP7555)=0,"none",IF($U$2="WAHR",$W$3,Abfrage!$F$4))</f>
        <v>none</v>
      </c>
      <c r="W7555" s="100" t="str">
        <f t="array" ref="W7555">IF(COUNTA(Y7552:DP7555)=0,"none",IF($U$2="WAHR",$W$3,Abfrage!$F$4))</f>
        <v>none</v>
      </c>
      <c r="X7555" s="109"/>
    </row>
    <row r="7556" spans="2:27">
      <c r="B7556" s="75" t="s">
        <v>4642</v>
      </c>
      <c r="C7556" s="76">
        <v>1000437682</v>
      </c>
      <c r="D7556" s="75" t="s">
        <v>95</v>
      </c>
      <c r="E7556" s="75" t="s">
        <v>96</v>
      </c>
      <c r="F7556" s="75" t="s">
        <v>97</v>
      </c>
      <c r="G7556" s="75" t="s">
        <v>4643</v>
      </c>
      <c r="H7556" s="75" t="e">
        <v>#N/A</v>
      </c>
      <c r="I7556" s="75" t="s">
        <v>164</v>
      </c>
      <c r="J7556" s="75" t="s">
        <v>4644</v>
      </c>
      <c r="K7556" s="75" t="s">
        <v>306</v>
      </c>
      <c r="L7556" s="75" t="s">
        <v>306</v>
      </c>
      <c r="M7556" s="75" t="s">
        <v>307</v>
      </c>
      <c r="N7556" s="75" t="s">
        <v>2001</v>
      </c>
      <c r="O7556" s="75" t="s">
        <v>309</v>
      </c>
      <c r="P7556" s="76" t="s">
        <v>306</v>
      </c>
      <c r="Q7556" s="216"/>
      <c r="R7556" s="77">
        <f t="shared" ref="R7556" si="20092">IF(COUNTA(Y7556:DP7559)=0,"01.01.1900",INDEX(Y7556:DP7556,MATCH(R7557,Y7557:DP7557,0)))</f>
        <v>44013</v>
      </c>
      <c r="S7556" s="78">
        <f t="shared" ref="S7556" si="20093">IF(COUNTA(Y7556:DP7559)=0,"01.01.1900",MAX(Y7556:DP7556))</f>
        <v>44013</v>
      </c>
      <c r="T7556" s="79"/>
      <c r="U7556" s="80" t="str">
        <f t="array" ref="U7556">IF(COUNTA(Y7556:DP7559)=0,"01.01.1900",IF(ISERROR(HLOOKUP(U7559,Y7559:DP7559,1,FALSE)),"01.01.1900",INDEX(Y7556:DP7556,MATCH(U7557&amp;U7559,Y7557:DP7557&amp;Y7559:DP7559,0))))</f>
        <v>01.01.1900</v>
      </c>
      <c r="V7556" s="81">
        <f t="shared" ref="V7556" si="20094">IF(COUNTA(Y7556:DP7559)=0,"01.01.1900",_xlfn.MAXIFS(Y7556:DP7556,Y7559:DP7559,V7559))</f>
        <v>0</v>
      </c>
      <c r="W7556" s="82"/>
      <c r="X7556" s="106"/>
      <c r="Y7556" s="101">
        <v>44013</v>
      </c>
      <c r="Z7556" s="101">
        <v>44013</v>
      </c>
    </row>
    <row r="7557" spans="2:27">
      <c r="B7557" s="83"/>
      <c r="C7557" s="84"/>
      <c r="D7557" s="83"/>
      <c r="E7557" s="83"/>
      <c r="F7557" s="83"/>
      <c r="G7557" s="83"/>
      <c r="H7557" s="83"/>
      <c r="I7557" s="83"/>
      <c r="J7557" s="83"/>
      <c r="K7557" s="83"/>
      <c r="L7557" s="83"/>
      <c r="M7557" s="83"/>
      <c r="N7557" s="83"/>
      <c r="O7557" s="83"/>
      <c r="P7557" s="84"/>
      <c r="Q7557" s="217"/>
      <c r="R7557" s="85">
        <f t="shared" ref="R7557" si="20095">IF(COUNTA(Y7556:DP7559)=0,0,MIN(Y7557:DP7557))</f>
        <v>12.25</v>
      </c>
      <c r="S7557" s="86">
        <f t="shared" ref="S7557" si="20096">IF(COUNTA(Y7556:DP7559)=0,0,HLOOKUP(S7556,Y7556:DP7559,2,FALSE))</f>
        <v>12.25</v>
      </c>
      <c r="T7557" s="87">
        <f t="shared" ref="T7557" si="20097">IF(COUNTA(Y7556:DP7559)=0,0,AVERAGE(Y7557:DP7557))</f>
        <v>12.925000000000001</v>
      </c>
      <c r="U7557" s="88">
        <f t="shared" ref="U7557" si="20098">IF(COUNTA(Y7556:DP7559)=0,0,_xlfn.MINIFS(Y7557:DP7557,Y7559:DP7559,U7559))</f>
        <v>0</v>
      </c>
      <c r="V7557" s="89">
        <f t="array" ref="V7557">IF(COUNTA(Y7556:DP7559)=0,0,IF(ISERROR(HLOOKUP(V7559,Y7559:DP7559,1,FALSE)),0,INDEX(Y7557:DP7557,MATCH(V7556&amp;V7559,Y7556:DP7556&amp;Y7559:DP7559,0))))</f>
        <v>0</v>
      </c>
      <c r="W7557" s="90">
        <f t="array" ref="W7557">IF(COUNTA(Y7556:DP7559)=0,0,IF(ISERROR(HLOOKUP(W7559,Y7559:DP7559,1,FALSE)),0,AVERAGEIF(Y7559:DP7559,$W7559,Y7557:DP7557)))</f>
        <v>0</v>
      </c>
      <c r="X7557" s="107"/>
      <c r="Y7557" s="102">
        <v>12.25</v>
      </c>
      <c r="Z7557" s="102">
        <v>13.6</v>
      </c>
    </row>
    <row r="7558" spans="2:27">
      <c r="B7558" s="83"/>
      <c r="C7558" s="84"/>
      <c r="D7558" s="83"/>
      <c r="E7558" s="83"/>
      <c r="F7558" s="83"/>
      <c r="G7558" s="83"/>
      <c r="H7558" s="83"/>
      <c r="I7558" s="83"/>
      <c r="J7558" s="83"/>
      <c r="K7558" s="83"/>
      <c r="L7558" s="83"/>
      <c r="M7558" s="83"/>
      <c r="N7558" s="83"/>
      <c r="O7558" s="83"/>
      <c r="P7558" s="84"/>
      <c r="Q7558" s="217"/>
      <c r="R7558" s="91">
        <f t="shared" ref="R7558" si="20099">IF(COUNTA(Y7556:DP7559)=0,0,HLOOKUP(R7557,Y7557:DP7559,2,FALSE))</f>
        <v>0</v>
      </c>
      <c r="S7558" s="92">
        <f t="shared" ref="S7558" si="20100">IF(COUNTA(Y7556:DP7559)=0,0,HLOOKUP(S7556,Y7556:DP7559,3,FALSE))</f>
        <v>0</v>
      </c>
      <c r="T7558" s="93"/>
      <c r="U7558" s="94">
        <f t="array" ref="U7558">IF(COUNTA(Y7556:DP7559)=0,0,IF(ISERROR(HLOOKUP(U7559,Y7559:DP7559,1,FALSE)),0,INDEX(Y7558:DP7558,MATCH(U7557&amp;U7559,Y7557:DP7557&amp;Y7559:DP7559,0))))</f>
        <v>0</v>
      </c>
      <c r="V7558" s="94">
        <f t="array" ref="V7558">IF(COUNTA(Y7556:DP7559)=0,0,IF(ISERROR(HLOOKUP(V7559,Y7559:DP7559,1,FALSE)),0,INDEX(Y7558:DP7558,MATCH(V7557&amp;V7559,Y7557:DP7557&amp;Y7559:DP7559,0))))</f>
        <v>0</v>
      </c>
      <c r="W7558" s="95"/>
      <c r="X7558" s="108"/>
      <c r="Y7558" s="103">
        <v>0</v>
      </c>
      <c r="Z7558" s="103">
        <v>0</v>
      </c>
    </row>
    <row r="7559" spans="2:27" ht="13.9" thickBot="1">
      <c r="B7559" s="96"/>
      <c r="C7559" s="97"/>
      <c r="D7559" s="96"/>
      <c r="E7559" s="96"/>
      <c r="F7559" s="96"/>
      <c r="G7559" s="96"/>
      <c r="H7559" s="96"/>
      <c r="I7559" s="96"/>
      <c r="J7559" s="96"/>
      <c r="K7559" s="96"/>
      <c r="L7559" s="96"/>
      <c r="M7559" s="96"/>
      <c r="N7559" s="96"/>
      <c r="O7559" s="96"/>
      <c r="P7559" s="97"/>
      <c r="Q7559" s="218"/>
      <c r="R7559" s="98" t="str">
        <f t="shared" ref="R7559" si="20101">IF(COUNTA(Y7556:DP7559)=0,"none",HLOOKUP(R7557,Y7557:DP7559,3,FALSE))</f>
        <v>ECI</v>
      </c>
      <c r="S7559" s="99" t="str">
        <f t="shared" ref="S7559" si="20102">IF(COUNTA(Y7556:DP7559)=0,"none",HLOOKUP(S7556,Y7556:DP7559,4,FALSE))</f>
        <v>ECI</v>
      </c>
      <c r="T7559" s="100"/>
      <c r="U7559" s="100">
        <f t="array" ref="U7559">IF(COUNTA(Y7556:DP7559)=0,"none",IF($U$2="WAHR",$W$3,Abfrage!$F$4))</f>
        <v>0</v>
      </c>
      <c r="V7559" s="100">
        <f t="array" ref="V7559">IF(COUNTA(Y7556:DP7559)=0,"none",IF($U$2="WAHR",$W$3,Abfrage!$F$4))</f>
        <v>0</v>
      </c>
      <c r="W7559" s="100">
        <f t="array" ref="W7559">IF(COUNTA(Y7556:DP7559)=0,"none",IF($U$2="WAHR",$W$3,Abfrage!$F$4))</f>
        <v>0</v>
      </c>
      <c r="X7559" s="109"/>
      <c r="Y7559" s="104" t="s">
        <v>101</v>
      </c>
      <c r="Z7559" s="104" t="s">
        <v>185</v>
      </c>
    </row>
    <row r="7560" spans="2:27">
      <c r="B7560" s="75" t="s">
        <v>4645</v>
      </c>
      <c r="C7560" s="76">
        <v>1000442913</v>
      </c>
      <c r="D7560" s="75" t="s">
        <v>95</v>
      </c>
      <c r="E7560" s="75" t="s">
        <v>175</v>
      </c>
      <c r="F7560" s="75" t="s">
        <v>97</v>
      </c>
      <c r="G7560" s="75" t="s">
        <v>4646</v>
      </c>
      <c r="H7560" s="75" t="e">
        <v>#N/A</v>
      </c>
      <c r="I7560" s="75" t="s">
        <v>164</v>
      </c>
      <c r="J7560" s="75" t="s">
        <v>4647</v>
      </c>
      <c r="K7560" s="75" t="s">
        <v>306</v>
      </c>
      <c r="L7560" s="75" t="s">
        <v>306</v>
      </c>
      <c r="M7560" s="75" t="s">
        <v>306</v>
      </c>
      <c r="N7560" s="75" t="s">
        <v>321</v>
      </c>
      <c r="O7560" s="75" t="s">
        <v>309</v>
      </c>
      <c r="P7560" s="76" t="s">
        <v>306</v>
      </c>
      <c r="Q7560" s="216"/>
      <c r="R7560" s="77" t="str">
        <f t="shared" ref="R7560" si="20103">IF(COUNTA(Y7560:DP7563)=0,"01.01.1900",INDEX(Y7560:DP7560,MATCH(R7561,Y7561:DP7561,0)))</f>
        <v>01.01.1900</v>
      </c>
      <c r="S7560" s="78" t="str">
        <f t="shared" ref="S7560" si="20104">IF(COUNTA(Y7560:DP7563)=0,"01.01.1900",MAX(Y7560:DP7560))</f>
        <v>01.01.1900</v>
      </c>
      <c r="T7560" s="79"/>
      <c r="U7560" s="80" t="str">
        <f t="array" ref="U7560">IF(COUNTA(Y7560:DP7563)=0,"01.01.1900",IF(ISERROR(HLOOKUP(U7563,Y7563:DP7563,1,FALSE)),"01.01.1900",INDEX(Y7560:DP7560,MATCH(U7561&amp;U7563,Y7561:DP7561&amp;Y7563:DP7563,0))))</f>
        <v>01.01.1900</v>
      </c>
      <c r="V7560" s="81" t="str">
        <f t="shared" ref="V7560" si="20105">IF(COUNTA(Y7560:DP7563)=0,"01.01.1900",_xlfn.MAXIFS(Y7560:DP7560,Y7563:DP7563,V7563))</f>
        <v>01.01.1900</v>
      </c>
      <c r="W7560" s="82"/>
      <c r="X7560" s="106"/>
    </row>
    <row r="7561" spans="2:27">
      <c r="B7561" s="83"/>
      <c r="C7561" s="84"/>
      <c r="D7561" s="83"/>
      <c r="E7561" s="83"/>
      <c r="F7561" s="83"/>
      <c r="G7561" s="83"/>
      <c r="H7561" s="83"/>
      <c r="I7561" s="83"/>
      <c r="J7561" s="83"/>
      <c r="K7561" s="83"/>
      <c r="L7561" s="83"/>
      <c r="M7561" s="83"/>
      <c r="N7561" s="83"/>
      <c r="O7561" s="83"/>
      <c r="P7561" s="84"/>
      <c r="Q7561" s="217"/>
      <c r="R7561" s="85">
        <f t="shared" ref="R7561" si="20106">IF(COUNTA(Y7560:DP7563)=0,0,MIN(Y7561:DP7561))</f>
        <v>0</v>
      </c>
      <c r="S7561" s="86">
        <f t="shared" ref="S7561" si="20107">IF(COUNTA(Y7560:DP7563)=0,0,HLOOKUP(S7560,Y7560:DP7563,2,FALSE))</f>
        <v>0</v>
      </c>
      <c r="T7561" s="87">
        <f t="shared" ref="T7561" si="20108">IF(COUNTA(Y7560:DP7563)=0,0,AVERAGE(Y7561:DP7561))</f>
        <v>0</v>
      </c>
      <c r="U7561" s="88">
        <f t="shared" ref="U7561" si="20109">IF(COUNTA(Y7560:DP7563)=0,0,_xlfn.MINIFS(Y7561:DP7561,Y7563:DP7563,U7563))</f>
        <v>0</v>
      </c>
      <c r="V7561" s="89">
        <f t="array" ref="V7561">IF(COUNTA(Y7560:DP7563)=0,0,IF(ISERROR(HLOOKUP(V7563,Y7563:DP7563,1,FALSE)),0,INDEX(Y7561:DP7561,MATCH(V7560&amp;V7563,Y7560:DP7560&amp;Y7563:DP7563,0))))</f>
        <v>0</v>
      </c>
      <c r="W7561" s="90">
        <f t="array" ref="W7561">IF(COUNTA(Y7560:DP7563)=0,0,IF(ISERROR(HLOOKUP(W7563,Y7563:DP7563,1,FALSE)),0,AVERAGEIF(Y7563:DP7563,$W7563,Y7561:DP7561)))</f>
        <v>0</v>
      </c>
      <c r="X7561" s="107"/>
    </row>
    <row r="7562" spans="2:27">
      <c r="B7562" s="83"/>
      <c r="C7562" s="84"/>
      <c r="D7562" s="83"/>
      <c r="E7562" s="83"/>
      <c r="F7562" s="83"/>
      <c r="G7562" s="83"/>
      <c r="H7562" s="83"/>
      <c r="I7562" s="83"/>
      <c r="J7562" s="83"/>
      <c r="K7562" s="83"/>
      <c r="L7562" s="83"/>
      <c r="M7562" s="83"/>
      <c r="N7562" s="83"/>
      <c r="O7562" s="83"/>
      <c r="P7562" s="84"/>
      <c r="Q7562" s="217"/>
      <c r="R7562" s="91">
        <f t="shared" ref="R7562" si="20110">IF(COUNTA(Y7560:DP7563)=0,0,HLOOKUP(R7561,Y7561:DP7563,2,FALSE))</f>
        <v>0</v>
      </c>
      <c r="S7562" s="92">
        <f t="shared" ref="S7562" si="20111">IF(COUNTA(Y7560:DP7563)=0,0,HLOOKUP(S7560,Y7560:DP7563,3,FALSE))</f>
        <v>0</v>
      </c>
      <c r="T7562" s="93"/>
      <c r="U7562" s="94">
        <f t="array" ref="U7562">IF(COUNTA(Y7560:DP7563)=0,0,IF(ISERROR(HLOOKUP(U7563,Y7563:DP7563,1,FALSE)),0,INDEX(Y7562:DP7562,MATCH(U7561&amp;U7563,Y7561:DP7561&amp;Y7563:DP7563,0))))</f>
        <v>0</v>
      </c>
      <c r="V7562" s="94">
        <f t="array" ref="V7562">IF(COUNTA(Y7560:DP7563)=0,0,IF(ISERROR(HLOOKUP(V7563,Y7563:DP7563,1,FALSE)),0,INDEX(Y7562:DP7562,MATCH(V7561&amp;V7563,Y7561:DP7561&amp;Y7563:DP7563,0))))</f>
        <v>0</v>
      </c>
      <c r="W7562" s="95"/>
      <c r="X7562" s="108"/>
    </row>
    <row r="7563" spans="2:27" ht="13.9" thickBot="1">
      <c r="B7563" s="96"/>
      <c r="C7563" s="97"/>
      <c r="D7563" s="96"/>
      <c r="E7563" s="96"/>
      <c r="F7563" s="96"/>
      <c r="G7563" s="96"/>
      <c r="H7563" s="96"/>
      <c r="I7563" s="96"/>
      <c r="J7563" s="96"/>
      <c r="K7563" s="96"/>
      <c r="L7563" s="96"/>
      <c r="M7563" s="96"/>
      <c r="N7563" s="96"/>
      <c r="O7563" s="96"/>
      <c r="P7563" s="97"/>
      <c r="Q7563" s="218"/>
      <c r="R7563" s="98" t="str">
        <f t="shared" ref="R7563" si="20112">IF(COUNTA(Y7560:DP7563)=0,"none",HLOOKUP(R7561,Y7561:DP7563,3,FALSE))</f>
        <v>none</v>
      </c>
      <c r="S7563" s="99" t="str">
        <f t="shared" ref="S7563" si="20113">IF(COUNTA(Y7560:DP7563)=0,"none",HLOOKUP(S7560,Y7560:DP7563,4,FALSE))</f>
        <v>none</v>
      </c>
      <c r="T7563" s="100"/>
      <c r="U7563" s="100" t="str">
        <f t="array" ref="U7563">IF(COUNTA(Y7560:DP7563)=0,"none",IF($U$2="WAHR",$W$3,Abfrage!$F$4))</f>
        <v>none</v>
      </c>
      <c r="V7563" s="100" t="str">
        <f t="array" ref="V7563">IF(COUNTA(Y7560:DP7563)=0,"none",IF($U$2="WAHR",$W$3,Abfrage!$F$4))</f>
        <v>none</v>
      </c>
      <c r="W7563" s="100" t="str">
        <f t="array" ref="W7563">IF(COUNTA(Y7560:DP7563)=0,"none",IF($U$2="WAHR",$W$3,Abfrage!$F$4))</f>
        <v>none</v>
      </c>
      <c r="X7563" s="109"/>
    </row>
    <row r="7564" spans="2:27">
      <c r="B7564" s="75" t="s">
        <v>4648</v>
      </c>
      <c r="C7564" s="76"/>
      <c r="D7564" s="75" t="s">
        <v>95</v>
      </c>
      <c r="E7564" s="75" t="s">
        <v>175</v>
      </c>
      <c r="F7564" s="75" t="s">
        <v>2934</v>
      </c>
      <c r="G7564" s="75" t="s">
        <v>4649</v>
      </c>
      <c r="H7564" s="75"/>
      <c r="I7564" s="75" t="s">
        <v>164</v>
      </c>
      <c r="J7564" s="75" t="s">
        <v>4650</v>
      </c>
      <c r="K7564" s="75" t="s">
        <v>306</v>
      </c>
      <c r="L7564" s="75" t="s">
        <v>306</v>
      </c>
      <c r="M7564" s="75" t="s">
        <v>306</v>
      </c>
      <c r="N7564" s="75" t="s">
        <v>4513</v>
      </c>
      <c r="O7564" s="75" t="s">
        <v>309</v>
      </c>
      <c r="P7564" s="76" t="s">
        <v>306</v>
      </c>
      <c r="Q7564" s="216"/>
      <c r="R7564" s="77" t="str">
        <f t="shared" ref="R7564" si="20114">IF(COUNTA(Y7564:DP7567)=0,"01.01.1900",INDEX(Y7564:DP7564,MATCH(R7565,Y7565:DP7565,0)))</f>
        <v>01.01.1900</v>
      </c>
      <c r="S7564" s="78" t="str">
        <f t="shared" ref="S7564" si="20115">IF(COUNTA(Y7564:DP7567)=0,"01.01.1900",MAX(Y7564:DP7564))</f>
        <v>01.01.1900</v>
      </c>
      <c r="T7564" s="79"/>
      <c r="U7564" s="80" t="str">
        <f t="array" ref="U7564">IF(COUNTA(Y7564:DP7567)=0,"01.01.1900",IF(ISERROR(HLOOKUP(U7567,Y7567:DP7567,1,FALSE)),"01.01.1900",INDEX(Y7564:DP7564,MATCH(U7565&amp;U7567,Y7565:DP7565&amp;Y7567:DP7567,0))))</f>
        <v>01.01.1900</v>
      </c>
      <c r="V7564" s="81" t="str">
        <f t="shared" ref="V7564" si="20116">IF(COUNTA(Y7564:DP7567)=0,"01.01.1900",_xlfn.MAXIFS(Y7564:DP7564,Y7567:DP7567,V7567))</f>
        <v>01.01.1900</v>
      </c>
      <c r="W7564" s="82"/>
      <c r="X7564" s="106"/>
    </row>
    <row r="7565" spans="2:27">
      <c r="B7565" s="83"/>
      <c r="C7565" s="84"/>
      <c r="D7565" s="83"/>
      <c r="E7565" s="83"/>
      <c r="F7565" s="83"/>
      <c r="G7565" s="83"/>
      <c r="H7565" s="83"/>
      <c r="I7565" s="83"/>
      <c r="J7565" s="83"/>
      <c r="K7565" s="83"/>
      <c r="L7565" s="83"/>
      <c r="M7565" s="83"/>
      <c r="N7565" s="83"/>
      <c r="O7565" s="83"/>
      <c r="P7565" s="84"/>
      <c r="Q7565" s="217"/>
      <c r="R7565" s="85">
        <f t="shared" ref="R7565" si="20117">IF(COUNTA(Y7564:DP7567)=0,0,MIN(Y7565:DP7565))</f>
        <v>0</v>
      </c>
      <c r="S7565" s="86">
        <f t="shared" ref="S7565" si="20118">IF(COUNTA(Y7564:DP7567)=0,0,HLOOKUP(S7564,Y7564:DP7567,2,FALSE))</f>
        <v>0</v>
      </c>
      <c r="T7565" s="87">
        <f t="shared" ref="T7565" si="20119">IF(COUNTA(Y7564:DP7567)=0,0,AVERAGE(Y7565:DP7565))</f>
        <v>0</v>
      </c>
      <c r="U7565" s="88">
        <f t="shared" ref="U7565" si="20120">IF(COUNTA(Y7564:DP7567)=0,0,_xlfn.MINIFS(Y7565:DP7565,Y7567:DP7567,U7567))</f>
        <v>0</v>
      </c>
      <c r="V7565" s="89">
        <f t="array" ref="V7565">IF(COUNTA(Y7564:DP7567)=0,0,IF(ISERROR(HLOOKUP(V7567,Y7567:DP7567,1,FALSE)),0,INDEX(Y7565:DP7565,MATCH(V7564&amp;V7567,Y7564:DP7564&amp;Y7567:DP7567,0))))</f>
        <v>0</v>
      </c>
      <c r="W7565" s="90">
        <f t="array" ref="W7565">IF(COUNTA(Y7564:DP7567)=0,0,IF(ISERROR(HLOOKUP(W7567,Y7567:DP7567,1,FALSE)),0,AVERAGEIF(Y7567:DP7567,$W7567,Y7565:DP7565)))</f>
        <v>0</v>
      </c>
      <c r="X7565" s="107"/>
    </row>
    <row r="7566" spans="2:27">
      <c r="B7566" s="83"/>
      <c r="C7566" s="84"/>
      <c r="D7566" s="83"/>
      <c r="E7566" s="83"/>
      <c r="F7566" s="83"/>
      <c r="G7566" s="83"/>
      <c r="H7566" s="83"/>
      <c r="I7566" s="83"/>
      <c r="J7566" s="83"/>
      <c r="K7566" s="83"/>
      <c r="L7566" s="83"/>
      <c r="M7566" s="83"/>
      <c r="N7566" s="83"/>
      <c r="O7566" s="83"/>
      <c r="P7566" s="84"/>
      <c r="Q7566" s="217"/>
      <c r="R7566" s="91">
        <f t="shared" ref="R7566" si="20121">IF(COUNTA(Y7564:DP7567)=0,0,HLOOKUP(R7565,Y7565:DP7567,2,FALSE))</f>
        <v>0</v>
      </c>
      <c r="S7566" s="92">
        <f t="shared" ref="S7566" si="20122">IF(COUNTA(Y7564:DP7567)=0,0,HLOOKUP(S7564,Y7564:DP7567,3,FALSE))</f>
        <v>0</v>
      </c>
      <c r="T7566" s="93"/>
      <c r="U7566" s="94">
        <f t="array" ref="U7566">IF(COUNTA(Y7564:DP7567)=0,0,IF(ISERROR(HLOOKUP(U7567,Y7567:DP7567,1,FALSE)),0,INDEX(Y7566:DP7566,MATCH(U7565&amp;U7567,Y7565:DP7565&amp;Y7567:DP7567,0))))</f>
        <v>0</v>
      </c>
      <c r="V7566" s="94">
        <f t="array" ref="V7566">IF(COUNTA(Y7564:DP7567)=0,0,IF(ISERROR(HLOOKUP(V7567,Y7567:DP7567,1,FALSE)),0,INDEX(Y7566:DP7566,MATCH(V7565&amp;V7567,Y7565:DP7565&amp;Y7567:DP7567,0))))</f>
        <v>0</v>
      </c>
      <c r="W7566" s="95"/>
      <c r="X7566" s="108"/>
    </row>
    <row r="7567" spans="2:27" ht="13.9" thickBot="1">
      <c r="B7567" s="96"/>
      <c r="C7567" s="97"/>
      <c r="D7567" s="96"/>
      <c r="E7567" s="96"/>
      <c r="F7567" s="96"/>
      <c r="G7567" s="96"/>
      <c r="H7567" s="96"/>
      <c r="I7567" s="96"/>
      <c r="J7567" s="96"/>
      <c r="K7567" s="96"/>
      <c r="L7567" s="96"/>
      <c r="M7567" s="96"/>
      <c r="N7567" s="96"/>
      <c r="O7567" s="96"/>
      <c r="P7567" s="97"/>
      <c r="Q7567" s="218"/>
      <c r="R7567" s="98" t="str">
        <f t="shared" ref="R7567" si="20123">IF(COUNTA(Y7564:DP7567)=0,"none",HLOOKUP(R7565,Y7565:DP7567,3,FALSE))</f>
        <v>none</v>
      </c>
      <c r="S7567" s="99" t="str">
        <f t="shared" ref="S7567" si="20124">IF(COUNTA(Y7564:DP7567)=0,"none",HLOOKUP(S7564,Y7564:DP7567,4,FALSE))</f>
        <v>none</v>
      </c>
      <c r="T7567" s="100"/>
      <c r="U7567" s="100" t="str">
        <f t="array" ref="U7567">IF(COUNTA(Y7564:DP7567)=0,"none",IF($U$2="WAHR",$W$3,Abfrage!$F$4))</f>
        <v>none</v>
      </c>
      <c r="V7567" s="100" t="str">
        <f t="array" ref="V7567">IF(COUNTA(Y7564:DP7567)=0,"none",IF($U$2="WAHR",$W$3,Abfrage!$F$4))</f>
        <v>none</v>
      </c>
      <c r="W7567" s="100" t="str">
        <f t="array" ref="W7567">IF(COUNTA(Y7564:DP7567)=0,"none",IF($U$2="WAHR",$W$3,Abfrage!$F$4))</f>
        <v>none</v>
      </c>
      <c r="X7567" s="109"/>
    </row>
    <row r="7568" spans="2:27">
      <c r="B7568" s="75" t="s">
        <v>4651</v>
      </c>
      <c r="C7568" s="76">
        <v>1000385306</v>
      </c>
      <c r="D7568" s="75" t="s">
        <v>89</v>
      </c>
      <c r="E7568" s="75" t="s">
        <v>129</v>
      </c>
      <c r="F7568" s="75" t="s">
        <v>97</v>
      </c>
      <c r="G7568" s="75" t="s">
        <v>4652</v>
      </c>
      <c r="H7568" s="75" t="s">
        <v>4653</v>
      </c>
      <c r="I7568" s="75" t="s">
        <v>79</v>
      </c>
      <c r="J7568" s="75" t="s">
        <v>4654</v>
      </c>
      <c r="K7568" s="75" t="s">
        <v>306</v>
      </c>
      <c r="L7568" s="75" t="s">
        <v>306</v>
      </c>
      <c r="M7568" s="75" t="s">
        <v>306</v>
      </c>
      <c r="N7568" s="75" t="s">
        <v>306</v>
      </c>
      <c r="O7568" s="75" t="s">
        <v>315</v>
      </c>
      <c r="P7568" s="76" t="s">
        <v>306</v>
      </c>
      <c r="Q7568" s="216"/>
      <c r="R7568" s="77">
        <f t="shared" ref="R7568" si="20125">IF(COUNTA(Y7568:DP7571)=0,"01.01.1900",INDEX(Y7568:DP7568,MATCH(R7569,Y7569:DP7569,0)))</f>
        <v>44013</v>
      </c>
      <c r="S7568" s="78">
        <f t="shared" ref="S7568" si="20126">IF(COUNTA(Y7568:DP7571)=0,"01.01.1900",MAX(Y7568:DP7568))</f>
        <v>45847</v>
      </c>
      <c r="T7568" s="79"/>
      <c r="U7568" s="80" t="str">
        <f t="array" ref="U7568">IF(COUNTA(Y7568:DP7571)=0,"01.01.1900",IF(ISERROR(HLOOKUP(U7571,Y7571:DP7571,1,FALSE)),"01.01.1900",INDEX(Y7568:DP7568,MATCH(U7569&amp;U7571,Y7569:DP7569&amp;Y7571:DP7571,0))))</f>
        <v>01.01.1900</v>
      </c>
      <c r="V7568" s="81">
        <f t="shared" ref="V7568" si="20127">IF(COUNTA(Y7568:DP7571)=0,"01.01.1900",_xlfn.MAXIFS(Y7568:DP7568,Y7571:DP7571,V7571))</f>
        <v>0</v>
      </c>
      <c r="W7568" s="82"/>
      <c r="X7568" s="106"/>
      <c r="Y7568" s="101">
        <v>44013</v>
      </c>
      <c r="Z7568" s="141">
        <v>45310</v>
      </c>
      <c r="AA7568" s="141">
        <v>45847</v>
      </c>
    </row>
    <row r="7569" spans="2:27">
      <c r="B7569" s="83"/>
      <c r="C7569" s="84"/>
      <c r="D7569" s="83"/>
      <c r="E7569" s="83"/>
      <c r="F7569" s="83"/>
      <c r="G7569" s="83"/>
      <c r="H7569" s="83"/>
      <c r="I7569" s="83"/>
      <c r="J7569" s="83"/>
      <c r="K7569" s="83"/>
      <c r="L7569" s="83"/>
      <c r="M7569" s="83"/>
      <c r="N7569" s="83"/>
      <c r="O7569" s="83"/>
      <c r="P7569" s="84"/>
      <c r="Q7569" s="217"/>
      <c r="R7569" s="85">
        <f t="shared" ref="R7569" si="20128">IF(COUNTA(Y7568:DP7571)=0,0,MIN(Y7569:DP7569))</f>
        <v>1.5989604651162792</v>
      </c>
      <c r="S7569" s="86">
        <f t="shared" ref="S7569" si="20129">IF(COUNTA(Y7568:DP7571)=0,0,HLOOKUP(S7568,Y7568:DP7571,2,FALSE))</f>
        <v>1.8340000000000001</v>
      </c>
      <c r="T7569" s="87">
        <f t="shared" ref="T7569" si="20130">IF(COUNTA(Y7568:DP7571)=0,0,AVERAGE(Y7569:DP7569))</f>
        <v>1.9612809217054263</v>
      </c>
      <c r="U7569" s="88">
        <f t="shared" ref="U7569" si="20131">IF(COUNTA(Y7568:DP7571)=0,0,_xlfn.MINIFS(Y7569:DP7569,Y7571:DP7571,U7571))</f>
        <v>0</v>
      </c>
      <c r="V7569" s="89">
        <f t="array" ref="V7569">IF(COUNTA(Y7568:DP7571)=0,0,IF(ISERROR(HLOOKUP(V7571,Y7571:DP7571,1,FALSE)),0,INDEX(Y7569:DP7569,MATCH(V7568&amp;V7571,Y7568:DP7568&amp;Y7571:DP7571,0))))</f>
        <v>0</v>
      </c>
      <c r="W7569" s="90">
        <f t="array" ref="W7569">IF(COUNTA(Y7568:DP7571)=0,0,IF(ISERROR(HLOOKUP(W7571,Y7571:DP7571,1,FALSE)),0,AVERAGEIF(Y7571:DP7571,$W7571,Y7569:DP7569)))</f>
        <v>0</v>
      </c>
      <c r="X7569" s="107"/>
      <c r="Y7569" s="102">
        <v>1.5989604651162792</v>
      </c>
      <c r="Z7569" s="142">
        <v>2.4508823</v>
      </c>
      <c r="AA7569" s="142">
        <v>1.8340000000000001</v>
      </c>
    </row>
    <row r="7570" spans="2:27">
      <c r="B7570" s="83"/>
      <c r="C7570" s="84"/>
      <c r="D7570" s="83"/>
      <c r="E7570" s="83"/>
      <c r="F7570" s="83"/>
      <c r="G7570" s="83"/>
      <c r="H7570" s="83"/>
      <c r="I7570" s="83"/>
      <c r="J7570" s="83"/>
      <c r="K7570" s="83"/>
      <c r="L7570" s="83"/>
      <c r="M7570" s="83"/>
      <c r="N7570" s="83"/>
      <c r="O7570" s="83"/>
      <c r="P7570" s="84"/>
      <c r="Q7570" s="217"/>
      <c r="R7570" s="91">
        <f t="shared" ref="R7570" si="20132">IF(COUNTA(Y7568:DP7571)=0,0,HLOOKUP(R7569,Y7569:DP7571,2,FALSE))</f>
        <v>0</v>
      </c>
      <c r="S7570" s="92">
        <f t="shared" ref="S7570" si="20133">IF(COUNTA(Y7568:DP7571)=0,0,HLOOKUP(S7568,Y7568:DP7571,3,FALSE))</f>
        <v>50</v>
      </c>
      <c r="T7570" s="93"/>
      <c r="U7570" s="94">
        <f t="array" ref="U7570">IF(COUNTA(Y7568:DP7571)=0,0,IF(ISERROR(HLOOKUP(U7571,Y7571:DP7571,1,FALSE)),0,INDEX(Y7570:DP7570,MATCH(U7569&amp;U7571,Y7569:DP7569&amp;Y7571:DP7571,0))))</f>
        <v>0</v>
      </c>
      <c r="V7570" s="94">
        <f t="array" ref="V7570">IF(COUNTA(Y7568:DP7571)=0,0,IF(ISERROR(HLOOKUP(V7571,Y7571:DP7571,1,FALSE)),0,INDEX(Y7570:DP7570,MATCH(V7569&amp;V7571,Y7569:DP7569&amp;Y7571:DP7571,0))))</f>
        <v>0</v>
      </c>
      <c r="W7570" s="95"/>
      <c r="X7570" s="108"/>
      <c r="Y7570" s="103">
        <v>0</v>
      </c>
      <c r="Z7570" s="143">
        <v>0</v>
      </c>
      <c r="AA7570" s="143">
        <v>50</v>
      </c>
    </row>
    <row r="7571" spans="2:27" ht="13.9" thickBot="1">
      <c r="B7571" s="96"/>
      <c r="C7571" s="97"/>
      <c r="D7571" s="96"/>
      <c r="E7571" s="96"/>
      <c r="F7571" s="96"/>
      <c r="G7571" s="96"/>
      <c r="H7571" s="96"/>
      <c r="I7571" s="96"/>
      <c r="J7571" s="96"/>
      <c r="K7571" s="96"/>
      <c r="L7571" s="96"/>
      <c r="M7571" s="96"/>
      <c r="N7571" s="96"/>
      <c r="O7571" s="96"/>
      <c r="P7571" s="97"/>
      <c r="Q7571" s="218"/>
      <c r="R7571" s="98" t="str">
        <f t="shared" ref="R7571" si="20134">IF(COUNTA(Y7568:DP7571)=0,"none",HLOOKUP(R7569,Y7569:DP7571,3,FALSE))</f>
        <v>ECI</v>
      </c>
      <c r="S7571" s="99" t="str">
        <f t="shared" ref="S7571" si="20135">IF(COUNTA(Y7568:DP7571)=0,"none",HLOOKUP(S7568,Y7568:DP7571,4,FALSE))</f>
        <v>www (-30%)</v>
      </c>
      <c r="T7571" s="100"/>
      <c r="U7571" s="100">
        <f t="array" ref="U7571">IF(COUNTA(Y7568:DP7571)=0,"none",IF($U$2="WAHR",$W$3,Abfrage!$F$4))</f>
        <v>0</v>
      </c>
      <c r="V7571" s="100">
        <f t="array" ref="V7571">IF(COUNTA(Y7568:DP7571)=0,"none",IF($U$2="WAHR",$W$3,Abfrage!$F$4))</f>
        <v>0</v>
      </c>
      <c r="W7571" s="100">
        <f t="array" ref="W7571">IF(COUNTA(Y7568:DP7571)=0,"none",IF($U$2="WAHR",$W$3,Abfrage!$F$4))</f>
        <v>0</v>
      </c>
      <c r="X7571" s="109"/>
      <c r="Y7571" s="104" t="s">
        <v>101</v>
      </c>
      <c r="Z7571" s="144" t="s">
        <v>101</v>
      </c>
      <c r="AA7571" s="144" t="s">
        <v>43</v>
      </c>
    </row>
    <row r="7572" spans="2:27">
      <c r="B7572" s="75" t="s">
        <v>4655</v>
      </c>
      <c r="C7572" s="76">
        <v>1000358214</v>
      </c>
      <c r="D7572" s="75" t="s">
        <v>95</v>
      </c>
      <c r="E7572" s="75" t="s">
        <v>148</v>
      </c>
      <c r="F7572" s="75" t="s">
        <v>96</v>
      </c>
      <c r="G7572" s="75" t="s">
        <v>4656</v>
      </c>
      <c r="H7572" s="75" t="e">
        <v>#N/A</v>
      </c>
      <c r="I7572" s="75" t="s">
        <v>79</v>
      </c>
      <c r="J7572" s="75" t="s">
        <v>83</v>
      </c>
      <c r="K7572" s="75" t="s">
        <v>306</v>
      </c>
      <c r="L7572" s="75" t="s">
        <v>306</v>
      </c>
      <c r="M7572" s="75" t="s">
        <v>306</v>
      </c>
      <c r="N7572" s="75" t="s">
        <v>327</v>
      </c>
      <c r="O7572" s="75" t="s">
        <v>306</v>
      </c>
      <c r="P7572" s="76" t="s">
        <v>306</v>
      </c>
      <c r="Q7572" s="216"/>
      <c r="R7572" s="77" t="str">
        <f t="shared" ref="R7572" si="20136">IF(COUNTA(Y7572:DP7575)=0,"01.01.1900",INDEX(Y7572:DP7572,MATCH(R7573,Y7573:DP7573,0)))</f>
        <v>01.01.1900</v>
      </c>
      <c r="S7572" s="78" t="str">
        <f t="shared" ref="S7572" si="20137">IF(COUNTA(Y7572:DP7575)=0,"01.01.1900",MAX(Y7572:DP7572))</f>
        <v>01.01.1900</v>
      </c>
      <c r="T7572" s="79"/>
      <c r="U7572" s="80" t="str">
        <f t="array" ref="U7572">IF(COUNTA(Y7572:DP7575)=0,"01.01.1900",IF(ISERROR(HLOOKUP(U7575,Y7575:DP7575,1,FALSE)),"01.01.1900",INDEX(Y7572:DP7572,MATCH(U7573&amp;U7575,Y7573:DP7573&amp;Y7575:DP7575,0))))</f>
        <v>01.01.1900</v>
      </c>
      <c r="V7572" s="81" t="str">
        <f t="shared" ref="V7572" si="20138">IF(COUNTA(Y7572:DP7575)=0,"01.01.1900",_xlfn.MAXIFS(Y7572:DP7572,Y7575:DP7575,V7575))</f>
        <v>01.01.1900</v>
      </c>
      <c r="W7572" s="82"/>
      <c r="X7572" s="106"/>
    </row>
    <row r="7573" spans="2:27">
      <c r="B7573" s="83"/>
      <c r="C7573" s="84"/>
      <c r="D7573" s="83"/>
      <c r="E7573" s="83"/>
      <c r="F7573" s="83"/>
      <c r="G7573" s="83"/>
      <c r="H7573" s="83"/>
      <c r="I7573" s="83"/>
      <c r="J7573" s="83"/>
      <c r="K7573" s="83"/>
      <c r="L7573" s="83"/>
      <c r="M7573" s="83"/>
      <c r="N7573" s="83"/>
      <c r="O7573" s="83"/>
      <c r="P7573" s="84"/>
      <c r="Q7573" s="217"/>
      <c r="R7573" s="85">
        <f t="shared" ref="R7573" si="20139">IF(COUNTA(Y7572:DP7575)=0,0,MIN(Y7573:DP7573))</f>
        <v>0</v>
      </c>
      <c r="S7573" s="86">
        <f t="shared" ref="S7573" si="20140">IF(COUNTA(Y7572:DP7575)=0,0,HLOOKUP(S7572,Y7572:DP7575,2,FALSE))</f>
        <v>0</v>
      </c>
      <c r="T7573" s="87">
        <f t="shared" ref="T7573" si="20141">IF(COUNTA(Y7572:DP7575)=0,0,AVERAGE(Y7573:DP7573))</f>
        <v>0</v>
      </c>
      <c r="U7573" s="88">
        <f t="shared" ref="U7573" si="20142">IF(COUNTA(Y7572:DP7575)=0,0,_xlfn.MINIFS(Y7573:DP7573,Y7575:DP7575,U7575))</f>
        <v>0</v>
      </c>
      <c r="V7573" s="89">
        <f t="array" ref="V7573">IF(COUNTA(Y7572:DP7575)=0,0,IF(ISERROR(HLOOKUP(V7575,Y7575:DP7575,1,FALSE)),0,INDEX(Y7573:DP7573,MATCH(V7572&amp;V7575,Y7572:DP7572&amp;Y7575:DP7575,0))))</f>
        <v>0</v>
      </c>
      <c r="W7573" s="90">
        <f t="array" ref="W7573">IF(COUNTA(Y7572:DP7575)=0,0,IF(ISERROR(HLOOKUP(W7575,Y7575:DP7575,1,FALSE)),0,AVERAGEIF(Y7575:DP7575,$W7575,Y7573:DP7573)))</f>
        <v>0</v>
      </c>
      <c r="X7573" s="107"/>
    </row>
    <row r="7574" spans="2:27">
      <c r="B7574" s="83"/>
      <c r="C7574" s="84"/>
      <c r="D7574" s="83"/>
      <c r="E7574" s="83"/>
      <c r="F7574" s="83"/>
      <c r="G7574" s="83"/>
      <c r="H7574" s="83"/>
      <c r="I7574" s="83"/>
      <c r="J7574" s="83"/>
      <c r="K7574" s="83"/>
      <c r="L7574" s="83"/>
      <c r="M7574" s="83"/>
      <c r="N7574" s="83"/>
      <c r="O7574" s="83"/>
      <c r="P7574" s="84"/>
      <c r="Q7574" s="217"/>
      <c r="R7574" s="91">
        <f t="shared" ref="R7574" si="20143">IF(COUNTA(Y7572:DP7575)=0,0,HLOOKUP(R7573,Y7573:DP7575,2,FALSE))</f>
        <v>0</v>
      </c>
      <c r="S7574" s="92">
        <f t="shared" ref="S7574" si="20144">IF(COUNTA(Y7572:DP7575)=0,0,HLOOKUP(S7572,Y7572:DP7575,3,FALSE))</f>
        <v>0</v>
      </c>
      <c r="T7574" s="93"/>
      <c r="U7574" s="94">
        <f t="array" ref="U7574">IF(COUNTA(Y7572:DP7575)=0,0,IF(ISERROR(HLOOKUP(U7575,Y7575:DP7575,1,FALSE)),0,INDEX(Y7574:DP7574,MATCH(U7573&amp;U7575,Y7573:DP7573&amp;Y7575:DP7575,0))))</f>
        <v>0</v>
      </c>
      <c r="V7574" s="94">
        <f t="array" ref="V7574">IF(COUNTA(Y7572:DP7575)=0,0,IF(ISERROR(HLOOKUP(V7575,Y7575:DP7575,1,FALSE)),0,INDEX(Y7574:DP7574,MATCH(V7573&amp;V7575,Y7573:DP7573&amp;Y7575:DP7575,0))))</f>
        <v>0</v>
      </c>
      <c r="W7574" s="95"/>
      <c r="X7574" s="108"/>
    </row>
    <row r="7575" spans="2:27" ht="13.9" thickBot="1">
      <c r="B7575" s="96"/>
      <c r="C7575" s="97"/>
      <c r="D7575" s="96"/>
      <c r="E7575" s="96"/>
      <c r="F7575" s="96"/>
      <c r="G7575" s="96"/>
      <c r="H7575" s="96"/>
      <c r="I7575" s="96"/>
      <c r="J7575" s="96"/>
      <c r="K7575" s="96"/>
      <c r="L7575" s="96"/>
      <c r="M7575" s="96"/>
      <c r="N7575" s="96"/>
      <c r="O7575" s="96"/>
      <c r="P7575" s="97"/>
      <c r="Q7575" s="218"/>
      <c r="R7575" s="98" t="str">
        <f t="shared" ref="R7575" si="20145">IF(COUNTA(Y7572:DP7575)=0,"none",HLOOKUP(R7573,Y7573:DP7575,3,FALSE))</f>
        <v>none</v>
      </c>
      <c r="S7575" s="99" t="str">
        <f t="shared" ref="S7575" si="20146">IF(COUNTA(Y7572:DP7575)=0,"none",HLOOKUP(S7572,Y7572:DP7575,4,FALSE))</f>
        <v>none</v>
      </c>
      <c r="T7575" s="100"/>
      <c r="U7575" s="100" t="str">
        <f t="array" ref="U7575">IF(COUNTA(Y7572:DP7575)=0,"none",IF($U$2="WAHR",$W$3,Abfrage!$F$4))</f>
        <v>none</v>
      </c>
      <c r="V7575" s="100" t="str">
        <f t="array" ref="V7575">IF(COUNTA(Y7572:DP7575)=0,"none",IF($U$2="WAHR",$W$3,Abfrage!$F$4))</f>
        <v>none</v>
      </c>
      <c r="W7575" s="100" t="str">
        <f t="array" ref="W7575">IF(COUNTA(Y7572:DP7575)=0,"none",IF($U$2="WAHR",$W$3,Abfrage!$F$4))</f>
        <v>none</v>
      </c>
      <c r="X7575" s="109"/>
    </row>
    <row r="7576" spans="2:27">
      <c r="B7576" s="75" t="s">
        <v>4657</v>
      </c>
      <c r="C7576" s="76">
        <v>1000358217</v>
      </c>
      <c r="D7576" s="75" t="s">
        <v>95</v>
      </c>
      <c r="E7576" s="75" t="s">
        <v>148</v>
      </c>
      <c r="F7576" s="75" t="s">
        <v>96</v>
      </c>
      <c r="G7576" s="75" t="s">
        <v>4658</v>
      </c>
      <c r="H7576" s="75" t="e">
        <v>#N/A</v>
      </c>
      <c r="I7576" s="75" t="s">
        <v>79</v>
      </c>
      <c r="J7576" s="75" t="s">
        <v>4659</v>
      </c>
      <c r="K7576" s="75" t="s">
        <v>306</v>
      </c>
      <c r="L7576" s="75" t="s">
        <v>306</v>
      </c>
      <c r="M7576" s="75" t="s">
        <v>306</v>
      </c>
      <c r="N7576" s="75" t="s">
        <v>327</v>
      </c>
      <c r="O7576" s="75" t="s">
        <v>306</v>
      </c>
      <c r="P7576" s="76" t="s">
        <v>306</v>
      </c>
      <c r="Q7576" s="216"/>
      <c r="R7576" s="77" t="str">
        <f t="shared" ref="R7576" si="20147">IF(COUNTA(Y7576:DP7579)=0,"01.01.1900",INDEX(Y7576:DP7576,MATCH(R7577,Y7577:DP7577,0)))</f>
        <v>01.01.1900</v>
      </c>
      <c r="S7576" s="78" t="str">
        <f t="shared" ref="S7576" si="20148">IF(COUNTA(Y7576:DP7579)=0,"01.01.1900",MAX(Y7576:DP7576))</f>
        <v>01.01.1900</v>
      </c>
      <c r="T7576" s="79"/>
      <c r="U7576" s="80" t="str">
        <f t="array" ref="U7576">IF(COUNTA(Y7576:DP7579)=0,"01.01.1900",IF(ISERROR(HLOOKUP(U7579,Y7579:DP7579,1,FALSE)),"01.01.1900",INDEX(Y7576:DP7576,MATCH(U7577&amp;U7579,Y7577:DP7577&amp;Y7579:DP7579,0))))</f>
        <v>01.01.1900</v>
      </c>
      <c r="V7576" s="81" t="str">
        <f t="shared" ref="V7576" si="20149">IF(COUNTA(Y7576:DP7579)=0,"01.01.1900",_xlfn.MAXIFS(Y7576:DP7576,Y7579:DP7579,V7579))</f>
        <v>01.01.1900</v>
      </c>
      <c r="W7576" s="82"/>
      <c r="X7576" s="106"/>
    </row>
    <row r="7577" spans="2:27">
      <c r="B7577" s="83"/>
      <c r="C7577" s="84"/>
      <c r="D7577" s="83"/>
      <c r="E7577" s="83"/>
      <c r="F7577" s="83"/>
      <c r="G7577" s="83"/>
      <c r="H7577" s="83"/>
      <c r="I7577" s="83"/>
      <c r="J7577" s="83"/>
      <c r="K7577" s="83"/>
      <c r="L7577" s="83"/>
      <c r="M7577" s="83"/>
      <c r="N7577" s="83"/>
      <c r="O7577" s="83"/>
      <c r="P7577" s="84"/>
      <c r="Q7577" s="217"/>
      <c r="R7577" s="85">
        <f t="shared" ref="R7577" si="20150">IF(COUNTA(Y7576:DP7579)=0,0,MIN(Y7577:DP7577))</f>
        <v>0</v>
      </c>
      <c r="S7577" s="86">
        <f t="shared" ref="S7577" si="20151">IF(COUNTA(Y7576:DP7579)=0,0,HLOOKUP(S7576,Y7576:DP7579,2,FALSE))</f>
        <v>0</v>
      </c>
      <c r="T7577" s="87">
        <f t="shared" ref="T7577" si="20152">IF(COUNTA(Y7576:DP7579)=0,0,AVERAGE(Y7577:DP7577))</f>
        <v>0</v>
      </c>
      <c r="U7577" s="88">
        <f t="shared" ref="U7577" si="20153">IF(COUNTA(Y7576:DP7579)=0,0,_xlfn.MINIFS(Y7577:DP7577,Y7579:DP7579,U7579))</f>
        <v>0</v>
      </c>
      <c r="V7577" s="89">
        <f t="array" ref="V7577">IF(COUNTA(Y7576:DP7579)=0,0,IF(ISERROR(HLOOKUP(V7579,Y7579:DP7579,1,FALSE)),0,INDEX(Y7577:DP7577,MATCH(V7576&amp;V7579,Y7576:DP7576&amp;Y7579:DP7579,0))))</f>
        <v>0</v>
      </c>
      <c r="W7577" s="90">
        <f t="array" ref="W7577">IF(COUNTA(Y7576:DP7579)=0,0,IF(ISERROR(HLOOKUP(W7579,Y7579:DP7579,1,FALSE)),0,AVERAGEIF(Y7579:DP7579,$W7579,Y7577:DP7577)))</f>
        <v>0</v>
      </c>
      <c r="X7577" s="107"/>
    </row>
    <row r="7578" spans="2:27">
      <c r="B7578" s="83"/>
      <c r="C7578" s="84"/>
      <c r="D7578" s="83"/>
      <c r="E7578" s="83"/>
      <c r="F7578" s="83"/>
      <c r="G7578" s="83"/>
      <c r="H7578" s="83"/>
      <c r="I7578" s="83"/>
      <c r="J7578" s="83"/>
      <c r="K7578" s="83"/>
      <c r="L7578" s="83"/>
      <c r="M7578" s="83"/>
      <c r="N7578" s="83"/>
      <c r="O7578" s="83"/>
      <c r="P7578" s="84"/>
      <c r="Q7578" s="217"/>
      <c r="R7578" s="91">
        <f t="shared" ref="R7578" si="20154">IF(COUNTA(Y7576:DP7579)=0,0,HLOOKUP(R7577,Y7577:DP7579,2,FALSE))</f>
        <v>0</v>
      </c>
      <c r="S7578" s="92">
        <f t="shared" ref="S7578" si="20155">IF(COUNTA(Y7576:DP7579)=0,0,HLOOKUP(S7576,Y7576:DP7579,3,FALSE))</f>
        <v>0</v>
      </c>
      <c r="T7578" s="93"/>
      <c r="U7578" s="94">
        <f t="array" ref="U7578">IF(COUNTA(Y7576:DP7579)=0,0,IF(ISERROR(HLOOKUP(U7579,Y7579:DP7579,1,FALSE)),0,INDEX(Y7578:DP7578,MATCH(U7577&amp;U7579,Y7577:DP7577&amp;Y7579:DP7579,0))))</f>
        <v>0</v>
      </c>
      <c r="V7578" s="94">
        <f t="array" ref="V7578">IF(COUNTA(Y7576:DP7579)=0,0,IF(ISERROR(HLOOKUP(V7579,Y7579:DP7579,1,FALSE)),0,INDEX(Y7578:DP7578,MATCH(V7577&amp;V7579,Y7577:DP7577&amp;Y7579:DP7579,0))))</f>
        <v>0</v>
      </c>
      <c r="W7578" s="95"/>
      <c r="X7578" s="108"/>
    </row>
    <row r="7579" spans="2:27" ht="13.9" thickBot="1">
      <c r="B7579" s="96"/>
      <c r="C7579" s="97"/>
      <c r="D7579" s="96"/>
      <c r="E7579" s="96"/>
      <c r="F7579" s="96"/>
      <c r="G7579" s="96"/>
      <c r="H7579" s="96"/>
      <c r="I7579" s="96"/>
      <c r="J7579" s="96"/>
      <c r="K7579" s="96"/>
      <c r="L7579" s="96"/>
      <c r="M7579" s="96"/>
      <c r="N7579" s="96"/>
      <c r="O7579" s="96"/>
      <c r="P7579" s="97"/>
      <c r="Q7579" s="218"/>
      <c r="R7579" s="98" t="str">
        <f t="shared" ref="R7579" si="20156">IF(COUNTA(Y7576:DP7579)=0,"none",HLOOKUP(R7577,Y7577:DP7579,3,FALSE))</f>
        <v>none</v>
      </c>
      <c r="S7579" s="99" t="str">
        <f t="shared" ref="S7579" si="20157">IF(COUNTA(Y7576:DP7579)=0,"none",HLOOKUP(S7576,Y7576:DP7579,4,FALSE))</f>
        <v>none</v>
      </c>
      <c r="T7579" s="100"/>
      <c r="U7579" s="100" t="str">
        <f t="array" ref="U7579">IF(COUNTA(Y7576:DP7579)=0,"none",IF($U$2="WAHR",$W$3,Abfrage!$F$4))</f>
        <v>none</v>
      </c>
      <c r="V7579" s="100" t="str">
        <f t="array" ref="V7579">IF(COUNTA(Y7576:DP7579)=0,"none",IF($U$2="WAHR",$W$3,Abfrage!$F$4))</f>
        <v>none</v>
      </c>
      <c r="W7579" s="100" t="str">
        <f t="array" ref="W7579">IF(COUNTA(Y7576:DP7579)=0,"none",IF($U$2="WAHR",$W$3,Abfrage!$F$4))</f>
        <v>none</v>
      </c>
      <c r="X7579" s="109"/>
    </row>
    <row r="7580" spans="2:27">
      <c r="B7580" s="75" t="s">
        <v>4660</v>
      </c>
      <c r="C7580" s="76">
        <v>1000442757</v>
      </c>
      <c r="D7580" s="75" t="s">
        <v>95</v>
      </c>
      <c r="E7580" s="75" t="s">
        <v>90</v>
      </c>
      <c r="F7580" s="75" t="s">
        <v>685</v>
      </c>
      <c r="G7580" s="75" t="s">
        <v>4661</v>
      </c>
      <c r="H7580" s="75" t="e">
        <v>#N/A</v>
      </c>
      <c r="I7580" s="75" t="s">
        <v>79</v>
      </c>
      <c r="J7580" s="75" t="s">
        <v>4662</v>
      </c>
      <c r="K7580" s="75" t="s">
        <v>306</v>
      </c>
      <c r="L7580" s="75" t="s">
        <v>306</v>
      </c>
      <c r="M7580" s="75" t="s">
        <v>306</v>
      </c>
      <c r="N7580" s="75" t="s">
        <v>4513</v>
      </c>
      <c r="O7580" s="75" t="s">
        <v>306</v>
      </c>
      <c r="P7580" s="76" t="s">
        <v>306</v>
      </c>
      <c r="Q7580" s="216"/>
      <c r="R7580" s="77" t="str">
        <f t="shared" ref="R7580" si="20158">IF(COUNTA(Y7580:DP7583)=0,"01.01.1900",INDEX(Y7580:DP7580,MATCH(R7581,Y7581:DP7581,0)))</f>
        <v>01.01.1900</v>
      </c>
      <c r="S7580" s="78" t="str">
        <f t="shared" ref="S7580" si="20159">IF(COUNTA(Y7580:DP7583)=0,"01.01.1900",MAX(Y7580:DP7580))</f>
        <v>01.01.1900</v>
      </c>
      <c r="T7580" s="79"/>
      <c r="U7580" s="80" t="str">
        <f t="array" ref="U7580">IF(COUNTA(Y7580:DP7583)=0,"01.01.1900",IF(ISERROR(HLOOKUP(U7583,Y7583:DP7583,1,FALSE)),"01.01.1900",INDEX(Y7580:DP7580,MATCH(U7581&amp;U7583,Y7581:DP7581&amp;Y7583:DP7583,0))))</f>
        <v>01.01.1900</v>
      </c>
      <c r="V7580" s="81" t="str">
        <f t="shared" ref="V7580" si="20160">IF(COUNTA(Y7580:DP7583)=0,"01.01.1900",_xlfn.MAXIFS(Y7580:DP7580,Y7583:DP7583,V7583))</f>
        <v>01.01.1900</v>
      </c>
      <c r="W7580" s="82"/>
      <c r="X7580" s="106"/>
    </row>
    <row r="7581" spans="2:27">
      <c r="B7581" s="83"/>
      <c r="C7581" s="84"/>
      <c r="D7581" s="83"/>
      <c r="E7581" s="83"/>
      <c r="F7581" s="83"/>
      <c r="G7581" s="83"/>
      <c r="H7581" s="83"/>
      <c r="I7581" s="83"/>
      <c r="J7581" s="83"/>
      <c r="K7581" s="83"/>
      <c r="L7581" s="83"/>
      <c r="M7581" s="83"/>
      <c r="N7581" s="83"/>
      <c r="O7581" s="83"/>
      <c r="P7581" s="84"/>
      <c r="Q7581" s="217"/>
      <c r="R7581" s="85">
        <f t="shared" ref="R7581" si="20161">IF(COUNTA(Y7580:DP7583)=0,0,MIN(Y7581:DP7581))</f>
        <v>0</v>
      </c>
      <c r="S7581" s="86">
        <f t="shared" ref="S7581" si="20162">IF(COUNTA(Y7580:DP7583)=0,0,HLOOKUP(S7580,Y7580:DP7583,2,FALSE))</f>
        <v>0</v>
      </c>
      <c r="T7581" s="87">
        <f t="shared" ref="T7581" si="20163">IF(COUNTA(Y7580:DP7583)=0,0,AVERAGE(Y7581:DP7581))</f>
        <v>0</v>
      </c>
      <c r="U7581" s="88">
        <f t="shared" ref="U7581" si="20164">IF(COUNTA(Y7580:DP7583)=0,0,_xlfn.MINIFS(Y7581:DP7581,Y7583:DP7583,U7583))</f>
        <v>0</v>
      </c>
      <c r="V7581" s="89">
        <f t="array" ref="V7581">IF(COUNTA(Y7580:DP7583)=0,0,IF(ISERROR(HLOOKUP(V7583,Y7583:DP7583,1,FALSE)),0,INDEX(Y7581:DP7581,MATCH(V7580&amp;V7583,Y7580:DP7580&amp;Y7583:DP7583,0))))</f>
        <v>0</v>
      </c>
      <c r="W7581" s="90">
        <f t="array" ref="W7581">IF(COUNTA(Y7580:DP7583)=0,0,IF(ISERROR(HLOOKUP(W7583,Y7583:DP7583,1,FALSE)),0,AVERAGEIF(Y7583:DP7583,$W7583,Y7581:DP7581)))</f>
        <v>0</v>
      </c>
      <c r="X7581" s="107"/>
    </row>
    <row r="7582" spans="2:27">
      <c r="B7582" s="83"/>
      <c r="C7582" s="84"/>
      <c r="D7582" s="83"/>
      <c r="E7582" s="83"/>
      <c r="F7582" s="83"/>
      <c r="G7582" s="83"/>
      <c r="H7582" s="83"/>
      <c r="I7582" s="83"/>
      <c r="J7582" s="83"/>
      <c r="K7582" s="83"/>
      <c r="L7582" s="83"/>
      <c r="M7582" s="83"/>
      <c r="N7582" s="83"/>
      <c r="O7582" s="83"/>
      <c r="P7582" s="84"/>
      <c r="Q7582" s="217"/>
      <c r="R7582" s="91">
        <f t="shared" ref="R7582" si="20165">IF(COUNTA(Y7580:DP7583)=0,0,HLOOKUP(R7581,Y7581:DP7583,2,FALSE))</f>
        <v>0</v>
      </c>
      <c r="S7582" s="92">
        <f t="shared" ref="S7582" si="20166">IF(COUNTA(Y7580:DP7583)=0,0,HLOOKUP(S7580,Y7580:DP7583,3,FALSE))</f>
        <v>0</v>
      </c>
      <c r="T7582" s="93"/>
      <c r="U7582" s="94">
        <f t="array" ref="U7582">IF(COUNTA(Y7580:DP7583)=0,0,IF(ISERROR(HLOOKUP(U7583,Y7583:DP7583,1,FALSE)),0,INDEX(Y7582:DP7582,MATCH(U7581&amp;U7583,Y7581:DP7581&amp;Y7583:DP7583,0))))</f>
        <v>0</v>
      </c>
      <c r="V7582" s="94">
        <f t="array" ref="V7582">IF(COUNTA(Y7580:DP7583)=0,0,IF(ISERROR(HLOOKUP(V7583,Y7583:DP7583,1,FALSE)),0,INDEX(Y7582:DP7582,MATCH(V7581&amp;V7583,Y7581:DP7581&amp;Y7583:DP7583,0))))</f>
        <v>0</v>
      </c>
      <c r="W7582" s="95"/>
      <c r="X7582" s="108"/>
    </row>
    <row r="7583" spans="2:27" ht="13.9" thickBot="1">
      <c r="B7583" s="96"/>
      <c r="C7583" s="97"/>
      <c r="D7583" s="96"/>
      <c r="E7583" s="96"/>
      <c r="F7583" s="96"/>
      <c r="G7583" s="96"/>
      <c r="H7583" s="96"/>
      <c r="I7583" s="96"/>
      <c r="J7583" s="96"/>
      <c r="K7583" s="96"/>
      <c r="L7583" s="96"/>
      <c r="M7583" s="96"/>
      <c r="N7583" s="96"/>
      <c r="O7583" s="96"/>
      <c r="P7583" s="97"/>
      <c r="Q7583" s="218"/>
      <c r="R7583" s="98" t="str">
        <f t="shared" ref="R7583" si="20167">IF(COUNTA(Y7580:DP7583)=0,"none",HLOOKUP(R7581,Y7581:DP7583,3,FALSE))</f>
        <v>none</v>
      </c>
      <c r="S7583" s="99" t="str">
        <f t="shared" ref="S7583" si="20168">IF(COUNTA(Y7580:DP7583)=0,"none",HLOOKUP(S7580,Y7580:DP7583,4,FALSE))</f>
        <v>none</v>
      </c>
      <c r="T7583" s="100"/>
      <c r="U7583" s="100" t="str">
        <f t="array" ref="U7583">IF(COUNTA(Y7580:DP7583)=0,"none",IF($U$2="WAHR",$W$3,Abfrage!$F$4))</f>
        <v>none</v>
      </c>
      <c r="V7583" s="100" t="str">
        <f t="array" ref="V7583">IF(COUNTA(Y7580:DP7583)=0,"none",IF($U$2="WAHR",$W$3,Abfrage!$F$4))</f>
        <v>none</v>
      </c>
      <c r="W7583" s="100" t="str">
        <f t="array" ref="W7583">IF(COUNTA(Y7580:DP7583)=0,"none",IF($U$2="WAHR",$W$3,Abfrage!$F$4))</f>
        <v>none</v>
      </c>
      <c r="X7583" s="109"/>
    </row>
    <row r="7584" spans="2:27">
      <c r="B7584" s="75" t="s">
        <v>4663</v>
      </c>
      <c r="C7584" s="76">
        <v>1000442754</v>
      </c>
      <c r="D7584" s="75" t="s">
        <v>95</v>
      </c>
      <c r="E7584" s="75" t="s">
        <v>90</v>
      </c>
      <c r="F7584" s="75" t="s">
        <v>685</v>
      </c>
      <c r="G7584" s="75" t="s">
        <v>4664</v>
      </c>
      <c r="H7584" s="75" t="e">
        <v>#N/A</v>
      </c>
      <c r="I7584" s="75" t="s">
        <v>79</v>
      </c>
      <c r="J7584" s="75" t="s">
        <v>4665</v>
      </c>
      <c r="K7584" s="75" t="s">
        <v>306</v>
      </c>
      <c r="L7584" s="75" t="s">
        <v>306</v>
      </c>
      <c r="M7584" s="75" t="s">
        <v>306</v>
      </c>
      <c r="N7584" s="75" t="s">
        <v>306</v>
      </c>
      <c r="O7584" s="75" t="s">
        <v>306</v>
      </c>
      <c r="P7584" s="76" t="s">
        <v>306</v>
      </c>
      <c r="Q7584" s="216"/>
      <c r="R7584" s="77" t="str">
        <f t="shared" ref="R7584" si="20169">IF(COUNTA(Y7584:DP7587)=0,"01.01.1900",INDEX(Y7584:DP7584,MATCH(R7585,Y7585:DP7585,0)))</f>
        <v>01.01.1900</v>
      </c>
      <c r="S7584" s="78" t="str">
        <f t="shared" ref="S7584" si="20170">IF(COUNTA(Y7584:DP7587)=0,"01.01.1900",MAX(Y7584:DP7584))</f>
        <v>01.01.1900</v>
      </c>
      <c r="T7584" s="79"/>
      <c r="U7584" s="80" t="str">
        <f t="array" ref="U7584">IF(COUNTA(Y7584:DP7587)=0,"01.01.1900",IF(ISERROR(HLOOKUP(U7587,Y7587:DP7587,1,FALSE)),"01.01.1900",INDEX(Y7584:DP7584,MATCH(U7585&amp;U7587,Y7585:DP7585&amp;Y7587:DP7587,0))))</f>
        <v>01.01.1900</v>
      </c>
      <c r="V7584" s="81" t="str">
        <f t="shared" ref="V7584" si="20171">IF(COUNTA(Y7584:DP7587)=0,"01.01.1900",_xlfn.MAXIFS(Y7584:DP7584,Y7587:DP7587,V7587))</f>
        <v>01.01.1900</v>
      </c>
      <c r="W7584" s="82"/>
      <c r="X7584" s="106"/>
    </row>
    <row r="7585" spans="2:26">
      <c r="B7585" s="83"/>
      <c r="C7585" s="84"/>
      <c r="D7585" s="83"/>
      <c r="E7585" s="83"/>
      <c r="F7585" s="83"/>
      <c r="G7585" s="83"/>
      <c r="H7585" s="83"/>
      <c r="I7585" s="83"/>
      <c r="J7585" s="83"/>
      <c r="K7585" s="83"/>
      <c r="L7585" s="83"/>
      <c r="M7585" s="83"/>
      <c r="N7585" s="83"/>
      <c r="O7585" s="83"/>
      <c r="P7585" s="84"/>
      <c r="Q7585" s="217"/>
      <c r="R7585" s="85">
        <f t="shared" ref="R7585" si="20172">IF(COUNTA(Y7584:DP7587)=0,0,MIN(Y7585:DP7585))</f>
        <v>0</v>
      </c>
      <c r="S7585" s="86">
        <f t="shared" ref="S7585" si="20173">IF(COUNTA(Y7584:DP7587)=0,0,HLOOKUP(S7584,Y7584:DP7587,2,FALSE))</f>
        <v>0</v>
      </c>
      <c r="T7585" s="87">
        <f t="shared" ref="T7585" si="20174">IF(COUNTA(Y7584:DP7587)=0,0,AVERAGE(Y7585:DP7585))</f>
        <v>0</v>
      </c>
      <c r="U7585" s="88">
        <f t="shared" ref="U7585" si="20175">IF(COUNTA(Y7584:DP7587)=0,0,_xlfn.MINIFS(Y7585:DP7585,Y7587:DP7587,U7587))</f>
        <v>0</v>
      </c>
      <c r="V7585" s="89">
        <f t="array" ref="V7585">IF(COUNTA(Y7584:DP7587)=0,0,IF(ISERROR(HLOOKUP(V7587,Y7587:DP7587,1,FALSE)),0,INDEX(Y7585:DP7585,MATCH(V7584&amp;V7587,Y7584:DP7584&amp;Y7587:DP7587,0))))</f>
        <v>0</v>
      </c>
      <c r="W7585" s="90">
        <f t="array" ref="W7585">IF(COUNTA(Y7584:DP7587)=0,0,IF(ISERROR(HLOOKUP(W7587,Y7587:DP7587,1,FALSE)),0,AVERAGEIF(Y7587:DP7587,$W7587,Y7585:DP7585)))</f>
        <v>0</v>
      </c>
      <c r="X7585" s="107"/>
    </row>
    <row r="7586" spans="2:26">
      <c r="B7586" s="83"/>
      <c r="C7586" s="84"/>
      <c r="D7586" s="83"/>
      <c r="E7586" s="83"/>
      <c r="F7586" s="83"/>
      <c r="G7586" s="83"/>
      <c r="H7586" s="83"/>
      <c r="I7586" s="83"/>
      <c r="J7586" s="83"/>
      <c r="K7586" s="83"/>
      <c r="L7586" s="83"/>
      <c r="M7586" s="83"/>
      <c r="N7586" s="83"/>
      <c r="O7586" s="83"/>
      <c r="P7586" s="84"/>
      <c r="Q7586" s="217"/>
      <c r="R7586" s="91">
        <f t="shared" ref="R7586" si="20176">IF(COUNTA(Y7584:DP7587)=0,0,HLOOKUP(R7585,Y7585:DP7587,2,FALSE))</f>
        <v>0</v>
      </c>
      <c r="S7586" s="92">
        <f t="shared" ref="S7586" si="20177">IF(COUNTA(Y7584:DP7587)=0,0,HLOOKUP(S7584,Y7584:DP7587,3,FALSE))</f>
        <v>0</v>
      </c>
      <c r="T7586" s="93"/>
      <c r="U7586" s="94">
        <f t="array" ref="U7586">IF(COUNTA(Y7584:DP7587)=0,0,IF(ISERROR(HLOOKUP(U7587,Y7587:DP7587,1,FALSE)),0,INDEX(Y7586:DP7586,MATCH(U7585&amp;U7587,Y7585:DP7585&amp;Y7587:DP7587,0))))</f>
        <v>0</v>
      </c>
      <c r="V7586" s="94">
        <f t="array" ref="V7586">IF(COUNTA(Y7584:DP7587)=0,0,IF(ISERROR(HLOOKUP(V7587,Y7587:DP7587,1,FALSE)),0,INDEX(Y7586:DP7586,MATCH(V7585&amp;V7587,Y7585:DP7585&amp;Y7587:DP7587,0))))</f>
        <v>0</v>
      </c>
      <c r="W7586" s="95"/>
      <c r="X7586" s="108"/>
    </row>
    <row r="7587" spans="2:26" ht="13.9" thickBot="1">
      <c r="B7587" s="96"/>
      <c r="C7587" s="97"/>
      <c r="D7587" s="96"/>
      <c r="E7587" s="96"/>
      <c r="F7587" s="96"/>
      <c r="G7587" s="96"/>
      <c r="H7587" s="96"/>
      <c r="I7587" s="96"/>
      <c r="J7587" s="96"/>
      <c r="K7587" s="96"/>
      <c r="L7587" s="96"/>
      <c r="M7587" s="96"/>
      <c r="N7587" s="96"/>
      <c r="O7587" s="96"/>
      <c r="P7587" s="97"/>
      <c r="Q7587" s="218"/>
      <c r="R7587" s="98" t="str">
        <f t="shared" ref="R7587" si="20178">IF(COUNTA(Y7584:DP7587)=0,"none",HLOOKUP(R7585,Y7585:DP7587,3,FALSE))</f>
        <v>none</v>
      </c>
      <c r="S7587" s="99" t="str">
        <f t="shared" ref="S7587" si="20179">IF(COUNTA(Y7584:DP7587)=0,"none",HLOOKUP(S7584,Y7584:DP7587,4,FALSE))</f>
        <v>none</v>
      </c>
      <c r="T7587" s="100"/>
      <c r="U7587" s="100" t="str">
        <f t="array" ref="U7587">IF(COUNTA(Y7584:DP7587)=0,"none",IF($U$2="WAHR",$W$3,Abfrage!$F$4))</f>
        <v>none</v>
      </c>
      <c r="V7587" s="100" t="str">
        <f t="array" ref="V7587">IF(COUNTA(Y7584:DP7587)=0,"none",IF($U$2="WAHR",$W$3,Abfrage!$F$4))</f>
        <v>none</v>
      </c>
      <c r="W7587" s="100" t="str">
        <f t="array" ref="W7587">IF(COUNTA(Y7584:DP7587)=0,"none",IF($U$2="WAHR",$W$3,Abfrage!$F$4))</f>
        <v>none</v>
      </c>
      <c r="X7587" s="109"/>
    </row>
    <row r="7588" spans="2:26">
      <c r="B7588" s="75" t="s">
        <v>4666</v>
      </c>
      <c r="C7588" s="76">
        <v>1000385321</v>
      </c>
      <c r="D7588" s="75" t="s">
        <v>89</v>
      </c>
      <c r="E7588" s="75" t="s">
        <v>125</v>
      </c>
      <c r="F7588" s="75" t="s">
        <v>407</v>
      </c>
      <c r="G7588" s="75" t="s">
        <v>4667</v>
      </c>
      <c r="H7588" s="75" t="s">
        <v>4668</v>
      </c>
      <c r="I7588" s="75" t="s">
        <v>79</v>
      </c>
      <c r="J7588" s="75" t="s">
        <v>4669</v>
      </c>
      <c r="K7588" s="75" t="s">
        <v>306</v>
      </c>
      <c r="L7588" s="75" t="s">
        <v>306</v>
      </c>
      <c r="M7588" s="75" t="s">
        <v>306</v>
      </c>
      <c r="N7588" s="75" t="s">
        <v>4513</v>
      </c>
      <c r="O7588" s="75" t="s">
        <v>315</v>
      </c>
      <c r="P7588" s="76" t="s">
        <v>306</v>
      </c>
      <c r="Q7588" s="216"/>
      <c r="R7588" s="77">
        <f t="shared" ref="R7588" si="20180">IF(COUNTA(Y7588:DP7591)=0,"01.01.1900",INDEX(Y7588:DP7588,MATCH(R7589,Y7589:DP7589,0)))</f>
        <v>45847</v>
      </c>
      <c r="S7588" s="78">
        <f t="shared" ref="S7588" si="20181">IF(COUNTA(Y7588:DP7591)=0,"01.01.1900",MAX(Y7588:DP7588))</f>
        <v>45847</v>
      </c>
      <c r="T7588" s="79"/>
      <c r="U7588" s="80" t="str">
        <f t="array" ref="U7588">IF(COUNTA(Y7588:DP7591)=0,"01.01.1900",IF(ISERROR(HLOOKUP(U7591,Y7591:DP7591,1,FALSE)),"01.01.1900",INDEX(Y7588:DP7588,MATCH(U7589&amp;U7591,Y7589:DP7589&amp;Y7591:DP7591,0))))</f>
        <v>01.01.1900</v>
      </c>
      <c r="V7588" s="81">
        <f t="shared" ref="V7588" si="20182">IF(COUNTA(Y7588:DP7591)=0,"01.01.1900",_xlfn.MAXIFS(Y7588:DP7588,Y7591:DP7591,V7591))</f>
        <v>0</v>
      </c>
      <c r="W7588" s="82"/>
      <c r="X7588" s="106"/>
      <c r="Y7588" s="141">
        <v>45847</v>
      </c>
      <c r="Z7588" s="141">
        <v>45847</v>
      </c>
    </row>
    <row r="7589" spans="2:26">
      <c r="B7589" s="83"/>
      <c r="C7589" s="84"/>
      <c r="D7589" s="83"/>
      <c r="E7589" s="83"/>
      <c r="F7589" s="83"/>
      <c r="G7589" s="83"/>
      <c r="H7589" s="83"/>
      <c r="I7589" s="83"/>
      <c r="J7589" s="83"/>
      <c r="K7589" s="83"/>
      <c r="L7589" s="83"/>
      <c r="M7589" s="83"/>
      <c r="N7589" s="83"/>
      <c r="O7589" s="83"/>
      <c r="P7589" s="84"/>
      <c r="Q7589" s="217"/>
      <c r="R7589" s="85">
        <f t="shared" ref="R7589" si="20183">IF(COUNTA(Y7588:DP7591)=0,0,MIN(Y7589:DP7589))</f>
        <v>0.42030000000000001</v>
      </c>
      <c r="S7589" s="86">
        <f t="shared" ref="S7589" si="20184">IF(COUNTA(Y7588:DP7591)=0,0,HLOOKUP(S7588,Y7588:DP7591,2,FALSE))</f>
        <v>0.42030000000000001</v>
      </c>
      <c r="T7589" s="87">
        <f t="shared" ref="T7589" si="20185">IF(COUNTA(Y7588:DP7591)=0,0,AVERAGE(Y7589:DP7589))</f>
        <v>0.69514999999999993</v>
      </c>
      <c r="U7589" s="88">
        <f t="shared" ref="U7589" si="20186">IF(COUNTA(Y7588:DP7591)=0,0,_xlfn.MINIFS(Y7589:DP7589,Y7591:DP7591,U7591))</f>
        <v>0</v>
      </c>
      <c r="V7589" s="89">
        <f t="array" ref="V7589">IF(COUNTA(Y7588:DP7591)=0,0,IF(ISERROR(HLOOKUP(V7591,Y7591:DP7591,1,FALSE)),0,INDEX(Y7589:DP7589,MATCH(V7588&amp;V7591,Y7588:DP7588&amp;Y7591:DP7591,0))))</f>
        <v>0</v>
      </c>
      <c r="W7589" s="90">
        <f t="array" ref="W7589">IF(COUNTA(Y7588:DP7591)=0,0,IF(ISERROR(HLOOKUP(W7591,Y7591:DP7591,1,FALSE)),0,AVERAGEIF(Y7591:DP7591,$W7591,Y7589:DP7589)))</f>
        <v>0</v>
      </c>
      <c r="X7589" s="107"/>
      <c r="Y7589" s="142">
        <v>0.42030000000000001</v>
      </c>
      <c r="Z7589" s="142">
        <v>0.97</v>
      </c>
    </row>
    <row r="7590" spans="2:26">
      <c r="B7590" s="83"/>
      <c r="C7590" s="84"/>
      <c r="D7590" s="83"/>
      <c r="E7590" s="83"/>
      <c r="F7590" s="83"/>
      <c r="G7590" s="83"/>
      <c r="H7590" s="83"/>
      <c r="I7590" s="83"/>
      <c r="J7590" s="83"/>
      <c r="K7590" s="83"/>
      <c r="L7590" s="83"/>
      <c r="M7590" s="83"/>
      <c r="N7590" s="83"/>
      <c r="O7590" s="83"/>
      <c r="P7590" s="84"/>
      <c r="Q7590" s="217"/>
      <c r="R7590" s="91">
        <f t="shared" ref="R7590" si="20187">IF(COUNTA(Y7588:DP7591)=0,0,HLOOKUP(R7589,Y7589:DP7591,2,FALSE))</f>
        <v>100</v>
      </c>
      <c r="S7590" s="92">
        <f t="shared" ref="S7590" si="20188">IF(COUNTA(Y7588:DP7591)=0,0,HLOOKUP(S7588,Y7588:DP7591,3,FALSE))</f>
        <v>100</v>
      </c>
      <c r="T7590" s="93"/>
      <c r="U7590" s="94">
        <f t="array" ref="U7590">IF(COUNTA(Y7588:DP7591)=0,0,IF(ISERROR(HLOOKUP(U7591,Y7591:DP7591,1,FALSE)),0,INDEX(Y7590:DP7590,MATCH(U7589&amp;U7591,Y7589:DP7589&amp;Y7591:DP7591,0))))</f>
        <v>0</v>
      </c>
      <c r="V7590" s="94">
        <f t="array" ref="V7590">IF(COUNTA(Y7588:DP7591)=0,0,IF(ISERROR(HLOOKUP(V7591,Y7591:DP7591,1,FALSE)),0,INDEX(Y7590:DP7590,MATCH(V7589&amp;V7591,Y7589:DP7589&amp;Y7591:DP7591,0))))</f>
        <v>0</v>
      </c>
      <c r="W7590" s="95"/>
      <c r="X7590" s="108"/>
      <c r="Y7590" s="143">
        <v>100</v>
      </c>
      <c r="Z7590" s="143">
        <v>1</v>
      </c>
    </row>
    <row r="7591" spans="2:26" ht="13.9" thickBot="1">
      <c r="B7591" s="96"/>
      <c r="C7591" s="97"/>
      <c r="D7591" s="96"/>
      <c r="E7591" s="96"/>
      <c r="F7591" s="96"/>
      <c r="G7591" s="96"/>
      <c r="H7591" s="96"/>
      <c r="I7591" s="96"/>
      <c r="J7591" s="96"/>
      <c r="K7591" s="96"/>
      <c r="L7591" s="96"/>
      <c r="M7591" s="96"/>
      <c r="N7591" s="96"/>
      <c r="O7591" s="96"/>
      <c r="P7591" s="97"/>
      <c r="Q7591" s="218"/>
      <c r="R7591" s="98" t="str">
        <f t="shared" ref="R7591" si="20189">IF(COUNTA(Y7588:DP7591)=0,"none",HLOOKUP(R7589,Y7589:DP7591,3,FALSE))</f>
        <v>SAP</v>
      </c>
      <c r="S7591" s="99" t="str">
        <f t="shared" ref="S7591" si="20190">IF(COUNTA(Y7588:DP7591)=0,"none",HLOOKUP(S7588,Y7588:DP7591,4,FALSE))</f>
        <v>SAP</v>
      </c>
      <c r="T7591" s="100"/>
      <c r="U7591" s="100">
        <f t="array" ref="U7591">IF(COUNTA(Y7588:DP7591)=0,"none",IF($U$2="WAHR",$W$3,Abfrage!$F$4))</f>
        <v>0</v>
      </c>
      <c r="V7591" s="100">
        <f t="array" ref="V7591">IF(COUNTA(Y7588:DP7591)=0,"none",IF($U$2="WAHR",$W$3,Abfrage!$F$4))</f>
        <v>0</v>
      </c>
      <c r="W7591" s="100">
        <f t="array" ref="W7591">IF(COUNTA(Y7588:DP7591)=0,"none",IF($U$2="WAHR",$W$3,Abfrage!$F$4))</f>
        <v>0</v>
      </c>
      <c r="X7591" s="109"/>
      <c r="Y7591" s="144" t="s">
        <v>47</v>
      </c>
      <c r="Z7591" s="144" t="s">
        <v>43</v>
      </c>
    </row>
    <row r="7592" spans="2:26">
      <c r="B7592" s="75" t="s">
        <v>4670</v>
      </c>
      <c r="C7592" s="76">
        <v>1000385322</v>
      </c>
      <c r="D7592" s="75" t="s">
        <v>89</v>
      </c>
      <c r="E7592" s="75" t="s">
        <v>125</v>
      </c>
      <c r="F7592" s="75" t="s">
        <v>407</v>
      </c>
      <c r="G7592" s="75" t="s">
        <v>4667</v>
      </c>
      <c r="H7592" s="75" t="s">
        <v>4668</v>
      </c>
      <c r="I7592" s="75" t="s">
        <v>79</v>
      </c>
      <c r="J7592" s="75" t="s">
        <v>4671</v>
      </c>
      <c r="K7592" s="75" t="s">
        <v>306</v>
      </c>
      <c r="L7592" s="75" t="s">
        <v>306</v>
      </c>
      <c r="M7592" s="75" t="s">
        <v>306</v>
      </c>
      <c r="N7592" s="75" t="s">
        <v>4513</v>
      </c>
      <c r="O7592" s="75" t="s">
        <v>315</v>
      </c>
      <c r="P7592" s="76" t="s">
        <v>306</v>
      </c>
      <c r="Q7592" s="216"/>
      <c r="R7592" s="77">
        <f t="shared" ref="R7592" si="20191">IF(COUNTA(Y7592:DP7595)=0,"01.01.1900",INDEX(Y7592:DP7592,MATCH(R7593,Y7593:DP7593,0)))</f>
        <v>45847</v>
      </c>
      <c r="S7592" s="78">
        <f t="shared" ref="S7592" si="20192">IF(COUNTA(Y7592:DP7595)=0,"01.01.1900",MAX(Y7592:DP7592))</f>
        <v>45847</v>
      </c>
      <c r="T7592" s="79"/>
      <c r="U7592" s="80" t="str">
        <f t="array" ref="U7592">IF(COUNTA(Y7592:DP7595)=0,"01.01.1900",IF(ISERROR(HLOOKUP(U7595,Y7595:DP7595,1,FALSE)),"01.01.1900",INDEX(Y7592:DP7592,MATCH(U7593&amp;U7595,Y7593:DP7593&amp;Y7595:DP7595,0))))</f>
        <v>01.01.1900</v>
      </c>
      <c r="V7592" s="81">
        <f t="shared" ref="V7592" si="20193">IF(COUNTA(Y7592:DP7595)=0,"01.01.1900",_xlfn.MAXIFS(Y7592:DP7592,Y7595:DP7595,V7595))</f>
        <v>0</v>
      </c>
      <c r="W7592" s="82"/>
      <c r="X7592" s="106"/>
      <c r="Y7592" s="141">
        <v>45847</v>
      </c>
      <c r="Z7592" s="141">
        <v>45847</v>
      </c>
    </row>
    <row r="7593" spans="2:26">
      <c r="B7593" s="83"/>
      <c r="C7593" s="84"/>
      <c r="D7593" s="83"/>
      <c r="E7593" s="83"/>
      <c r="F7593" s="83"/>
      <c r="G7593" s="83"/>
      <c r="H7593" s="83"/>
      <c r="I7593" s="83"/>
      <c r="J7593" s="83"/>
      <c r="K7593" s="83"/>
      <c r="L7593" s="83"/>
      <c r="M7593" s="83"/>
      <c r="N7593" s="83"/>
      <c r="O7593" s="83"/>
      <c r="P7593" s="84"/>
      <c r="Q7593" s="217"/>
      <c r="R7593" s="85">
        <f t="shared" ref="R7593" si="20194">IF(COUNTA(Y7592:DP7595)=0,0,MIN(Y7593:DP7593))</f>
        <v>0.39200000000000002</v>
      </c>
      <c r="S7593" s="86">
        <f t="shared" ref="S7593" si="20195">IF(COUNTA(Y7592:DP7595)=0,0,HLOOKUP(S7592,Y7592:DP7595,2,FALSE))</f>
        <v>0.42030000000000001</v>
      </c>
      <c r="T7593" s="87">
        <f t="shared" ref="T7593" si="20196">IF(COUNTA(Y7592:DP7595)=0,0,AVERAGE(Y7593:DP7593))</f>
        <v>0.40615000000000001</v>
      </c>
      <c r="U7593" s="88">
        <f t="shared" ref="U7593" si="20197">IF(COUNTA(Y7592:DP7595)=0,0,_xlfn.MINIFS(Y7593:DP7593,Y7595:DP7595,U7595))</f>
        <v>0</v>
      </c>
      <c r="V7593" s="89">
        <f t="array" ref="V7593">IF(COUNTA(Y7592:DP7595)=0,0,IF(ISERROR(HLOOKUP(V7595,Y7595:DP7595,1,FALSE)),0,INDEX(Y7593:DP7593,MATCH(V7592&amp;V7595,Y7592:DP7592&amp;Y7595:DP7595,0))))</f>
        <v>0</v>
      </c>
      <c r="W7593" s="90">
        <f t="array" ref="W7593">IF(COUNTA(Y7592:DP7595)=0,0,IF(ISERROR(HLOOKUP(W7595,Y7595:DP7595,1,FALSE)),0,AVERAGEIF(Y7595:DP7595,$W7595,Y7593:DP7593)))</f>
        <v>0</v>
      </c>
      <c r="X7593" s="107"/>
      <c r="Y7593" s="142">
        <v>0.42030000000000001</v>
      </c>
      <c r="Z7593" s="142">
        <v>0.39200000000000002</v>
      </c>
    </row>
    <row r="7594" spans="2:26">
      <c r="B7594" s="83"/>
      <c r="C7594" s="84"/>
      <c r="D7594" s="83"/>
      <c r="E7594" s="83"/>
      <c r="F7594" s="83"/>
      <c r="G7594" s="83"/>
      <c r="H7594" s="83"/>
      <c r="I7594" s="83"/>
      <c r="J7594" s="83"/>
      <c r="K7594" s="83"/>
      <c r="L7594" s="83"/>
      <c r="M7594" s="83"/>
      <c r="N7594" s="83"/>
      <c r="O7594" s="83"/>
      <c r="P7594" s="84"/>
      <c r="Q7594" s="217"/>
      <c r="R7594" s="91">
        <f t="shared" ref="R7594" si="20198">IF(COUNTA(Y7592:DP7595)=0,0,HLOOKUP(R7593,Y7593:DP7595,2,FALSE))</f>
        <v>50</v>
      </c>
      <c r="S7594" s="92">
        <f t="shared" ref="S7594" si="20199">IF(COUNTA(Y7592:DP7595)=0,0,HLOOKUP(S7592,Y7592:DP7595,3,FALSE))</f>
        <v>100</v>
      </c>
      <c r="T7594" s="93"/>
      <c r="U7594" s="94">
        <f t="array" ref="U7594">IF(COUNTA(Y7592:DP7595)=0,0,IF(ISERROR(HLOOKUP(U7595,Y7595:DP7595,1,FALSE)),0,INDEX(Y7594:DP7594,MATCH(U7593&amp;U7595,Y7593:DP7593&amp;Y7595:DP7595,0))))</f>
        <v>0</v>
      </c>
      <c r="V7594" s="94">
        <f t="array" ref="V7594">IF(COUNTA(Y7592:DP7595)=0,0,IF(ISERROR(HLOOKUP(V7595,Y7595:DP7595,1,FALSE)),0,INDEX(Y7594:DP7594,MATCH(V7593&amp;V7595,Y7593:DP7593&amp;Y7595:DP7595,0))))</f>
        <v>0</v>
      </c>
      <c r="W7594" s="95"/>
      <c r="X7594" s="108"/>
      <c r="Y7594" s="143">
        <v>100</v>
      </c>
      <c r="Z7594" s="143">
        <v>50</v>
      </c>
    </row>
    <row r="7595" spans="2:26" ht="13.9" thickBot="1">
      <c r="B7595" s="96"/>
      <c r="C7595" s="97"/>
      <c r="D7595" s="96"/>
      <c r="E7595" s="96"/>
      <c r="F7595" s="96"/>
      <c r="G7595" s="96"/>
      <c r="H7595" s="96"/>
      <c r="I7595" s="96"/>
      <c r="J7595" s="96"/>
      <c r="K7595" s="96"/>
      <c r="L7595" s="96"/>
      <c r="M7595" s="96"/>
      <c r="N7595" s="96"/>
      <c r="O7595" s="96"/>
      <c r="P7595" s="97"/>
      <c r="Q7595" s="218"/>
      <c r="R7595" s="98" t="str">
        <f t="shared" ref="R7595" si="20200">IF(COUNTA(Y7592:DP7595)=0,"none",HLOOKUP(R7593,Y7593:DP7595,3,FALSE))</f>
        <v>www (-30%)</v>
      </c>
      <c r="S7595" s="99" t="str">
        <f t="shared" ref="S7595" si="20201">IF(COUNTA(Y7592:DP7595)=0,"none",HLOOKUP(S7592,Y7592:DP7595,4,FALSE))</f>
        <v>SAP</v>
      </c>
      <c r="T7595" s="100"/>
      <c r="U7595" s="100">
        <f t="array" ref="U7595">IF(COUNTA(Y7592:DP7595)=0,"none",IF($U$2="WAHR",$W$3,Abfrage!$F$4))</f>
        <v>0</v>
      </c>
      <c r="V7595" s="100">
        <f t="array" ref="V7595">IF(COUNTA(Y7592:DP7595)=0,"none",IF($U$2="WAHR",$W$3,Abfrage!$F$4))</f>
        <v>0</v>
      </c>
      <c r="W7595" s="100">
        <f t="array" ref="W7595">IF(COUNTA(Y7592:DP7595)=0,"none",IF($U$2="WAHR",$W$3,Abfrage!$F$4))</f>
        <v>0</v>
      </c>
      <c r="X7595" s="109"/>
      <c r="Y7595" s="144" t="s">
        <v>47</v>
      </c>
      <c r="Z7595" s="144" t="s">
        <v>43</v>
      </c>
    </row>
    <row r="7596" spans="2:26">
      <c r="B7596" s="75" t="s">
        <v>4672</v>
      </c>
      <c r="C7596" s="76">
        <v>1000355233</v>
      </c>
      <c r="D7596" s="75" t="s">
        <v>89</v>
      </c>
      <c r="E7596" s="75" t="s">
        <v>125</v>
      </c>
      <c r="F7596" s="75" t="s">
        <v>95</v>
      </c>
      <c r="G7596" s="75" t="s">
        <v>4673</v>
      </c>
      <c r="H7596" s="75" t="e">
        <v>#N/A</v>
      </c>
      <c r="I7596" s="75" t="s">
        <v>79</v>
      </c>
      <c r="J7596" s="75" t="s">
        <v>4674</v>
      </c>
      <c r="K7596" s="75" t="s">
        <v>306</v>
      </c>
      <c r="L7596" s="75" t="s">
        <v>306</v>
      </c>
      <c r="M7596" s="75" t="s">
        <v>306</v>
      </c>
      <c r="N7596" s="75" t="s">
        <v>4513</v>
      </c>
      <c r="O7596" s="75" t="s">
        <v>315</v>
      </c>
      <c r="P7596" s="76" t="s">
        <v>306</v>
      </c>
      <c r="Q7596" s="216"/>
      <c r="R7596" s="77" t="str">
        <f t="shared" ref="R7596" si="20202">IF(COUNTA(Y7596:DP7599)=0,"01.01.1900",INDEX(Y7596:DP7596,MATCH(R7597,Y7597:DP7597,0)))</f>
        <v>01.01.1900</v>
      </c>
      <c r="S7596" s="78" t="str">
        <f t="shared" ref="S7596" si="20203">IF(COUNTA(Y7596:DP7599)=0,"01.01.1900",MAX(Y7596:DP7596))</f>
        <v>01.01.1900</v>
      </c>
      <c r="T7596" s="79"/>
      <c r="U7596" s="80" t="str">
        <f t="array" ref="U7596">IF(COUNTA(Y7596:DP7599)=0,"01.01.1900",IF(ISERROR(HLOOKUP(U7599,Y7599:DP7599,1,FALSE)),"01.01.1900",INDEX(Y7596:DP7596,MATCH(U7597&amp;U7599,Y7597:DP7597&amp;Y7599:DP7599,0))))</f>
        <v>01.01.1900</v>
      </c>
      <c r="V7596" s="81" t="str">
        <f t="shared" ref="V7596" si="20204">IF(COUNTA(Y7596:DP7599)=0,"01.01.1900",_xlfn.MAXIFS(Y7596:DP7596,Y7599:DP7599,V7599))</f>
        <v>01.01.1900</v>
      </c>
      <c r="W7596" s="82"/>
      <c r="X7596" s="106"/>
    </row>
    <row r="7597" spans="2:26">
      <c r="B7597" s="83"/>
      <c r="C7597" s="84"/>
      <c r="D7597" s="83"/>
      <c r="E7597" s="83"/>
      <c r="F7597" s="83"/>
      <c r="G7597" s="83"/>
      <c r="H7597" s="83"/>
      <c r="I7597" s="83"/>
      <c r="J7597" s="83"/>
      <c r="K7597" s="83"/>
      <c r="L7597" s="83"/>
      <c r="M7597" s="83"/>
      <c r="N7597" s="83"/>
      <c r="O7597" s="83"/>
      <c r="P7597" s="84"/>
      <c r="Q7597" s="217"/>
      <c r="R7597" s="85">
        <f t="shared" ref="R7597" si="20205">IF(COUNTA(Y7596:DP7599)=0,0,MIN(Y7597:DP7597))</f>
        <v>0</v>
      </c>
      <c r="S7597" s="86">
        <f t="shared" ref="S7597" si="20206">IF(COUNTA(Y7596:DP7599)=0,0,HLOOKUP(S7596,Y7596:DP7599,2,FALSE))</f>
        <v>0</v>
      </c>
      <c r="T7597" s="87">
        <f t="shared" ref="T7597" si="20207">IF(COUNTA(Y7596:DP7599)=0,0,AVERAGE(Y7597:DP7597))</f>
        <v>0</v>
      </c>
      <c r="U7597" s="88">
        <f t="shared" ref="U7597" si="20208">IF(COUNTA(Y7596:DP7599)=0,0,_xlfn.MINIFS(Y7597:DP7597,Y7599:DP7599,U7599))</f>
        <v>0</v>
      </c>
      <c r="V7597" s="89">
        <f t="array" ref="V7597">IF(COUNTA(Y7596:DP7599)=0,0,IF(ISERROR(HLOOKUP(V7599,Y7599:DP7599,1,FALSE)),0,INDEX(Y7597:DP7597,MATCH(V7596&amp;V7599,Y7596:DP7596&amp;Y7599:DP7599,0))))</f>
        <v>0</v>
      </c>
      <c r="W7597" s="90">
        <f t="array" ref="W7597">IF(COUNTA(Y7596:DP7599)=0,0,IF(ISERROR(HLOOKUP(W7599,Y7599:DP7599,1,FALSE)),0,AVERAGEIF(Y7599:DP7599,$W7599,Y7597:DP7597)))</f>
        <v>0</v>
      </c>
      <c r="X7597" s="107"/>
    </row>
    <row r="7598" spans="2:26">
      <c r="B7598" s="83"/>
      <c r="C7598" s="84"/>
      <c r="D7598" s="83"/>
      <c r="E7598" s="83"/>
      <c r="F7598" s="83"/>
      <c r="G7598" s="83"/>
      <c r="H7598" s="83"/>
      <c r="I7598" s="83"/>
      <c r="J7598" s="83"/>
      <c r="K7598" s="83"/>
      <c r="L7598" s="83"/>
      <c r="M7598" s="83"/>
      <c r="N7598" s="83"/>
      <c r="O7598" s="83"/>
      <c r="P7598" s="84"/>
      <c r="Q7598" s="217"/>
      <c r="R7598" s="91">
        <f t="shared" ref="R7598" si="20209">IF(COUNTA(Y7596:DP7599)=0,0,HLOOKUP(R7597,Y7597:DP7599,2,FALSE))</f>
        <v>0</v>
      </c>
      <c r="S7598" s="92">
        <f t="shared" ref="S7598" si="20210">IF(COUNTA(Y7596:DP7599)=0,0,HLOOKUP(S7596,Y7596:DP7599,3,FALSE))</f>
        <v>0</v>
      </c>
      <c r="T7598" s="93"/>
      <c r="U7598" s="94">
        <f t="array" ref="U7598">IF(COUNTA(Y7596:DP7599)=0,0,IF(ISERROR(HLOOKUP(U7599,Y7599:DP7599,1,FALSE)),0,INDEX(Y7598:DP7598,MATCH(U7597&amp;U7599,Y7597:DP7597&amp;Y7599:DP7599,0))))</f>
        <v>0</v>
      </c>
      <c r="V7598" s="94">
        <f t="array" ref="V7598">IF(COUNTA(Y7596:DP7599)=0,0,IF(ISERROR(HLOOKUP(V7599,Y7599:DP7599,1,FALSE)),0,INDEX(Y7598:DP7598,MATCH(V7597&amp;V7599,Y7597:DP7597&amp;Y7599:DP7599,0))))</f>
        <v>0</v>
      </c>
      <c r="W7598" s="95"/>
      <c r="X7598" s="108"/>
    </row>
    <row r="7599" spans="2:26" ht="13.9" thickBot="1">
      <c r="B7599" s="96"/>
      <c r="C7599" s="97"/>
      <c r="D7599" s="96"/>
      <c r="E7599" s="96"/>
      <c r="F7599" s="96"/>
      <c r="G7599" s="96"/>
      <c r="H7599" s="96"/>
      <c r="I7599" s="96"/>
      <c r="J7599" s="96"/>
      <c r="K7599" s="96"/>
      <c r="L7599" s="96"/>
      <c r="M7599" s="96"/>
      <c r="N7599" s="96"/>
      <c r="O7599" s="96"/>
      <c r="P7599" s="97"/>
      <c r="Q7599" s="218"/>
      <c r="R7599" s="98" t="str">
        <f t="shared" ref="R7599" si="20211">IF(COUNTA(Y7596:DP7599)=0,"none",HLOOKUP(R7597,Y7597:DP7599,3,FALSE))</f>
        <v>none</v>
      </c>
      <c r="S7599" s="99" t="str">
        <f t="shared" ref="S7599" si="20212">IF(COUNTA(Y7596:DP7599)=0,"none",HLOOKUP(S7596,Y7596:DP7599,4,FALSE))</f>
        <v>none</v>
      </c>
      <c r="T7599" s="100"/>
      <c r="U7599" s="100" t="str">
        <f t="array" ref="U7599">IF(COUNTA(Y7596:DP7599)=0,"none",IF($U$2="WAHR",$W$3,Abfrage!$F$4))</f>
        <v>none</v>
      </c>
      <c r="V7599" s="100" t="str">
        <f t="array" ref="V7599">IF(COUNTA(Y7596:DP7599)=0,"none",IF($U$2="WAHR",$W$3,Abfrage!$F$4))</f>
        <v>none</v>
      </c>
      <c r="W7599" s="100" t="str">
        <f t="array" ref="W7599">IF(COUNTA(Y7596:DP7599)=0,"none",IF($U$2="WAHR",$W$3,Abfrage!$F$4))</f>
        <v>none</v>
      </c>
      <c r="X7599" s="109"/>
    </row>
    <row r="7600" spans="2:26">
      <c r="B7600" s="75" t="s">
        <v>4675</v>
      </c>
      <c r="C7600" s="76">
        <v>1000399704</v>
      </c>
      <c r="D7600" s="75" t="s">
        <v>95</v>
      </c>
      <c r="E7600" s="75" t="s">
        <v>4676</v>
      </c>
      <c r="F7600" s="75" t="s">
        <v>159</v>
      </c>
      <c r="G7600" s="75" t="s">
        <v>4677</v>
      </c>
      <c r="H7600" s="75" t="e">
        <v>#N/A</v>
      </c>
      <c r="I7600" s="75" t="s">
        <v>79</v>
      </c>
      <c r="J7600" s="75" t="s">
        <v>4678</v>
      </c>
      <c r="K7600" s="75" t="s">
        <v>306</v>
      </c>
      <c r="L7600" s="75" t="s">
        <v>306</v>
      </c>
      <c r="M7600" s="75" t="s">
        <v>306</v>
      </c>
      <c r="N7600" s="75" t="s">
        <v>360</v>
      </c>
      <c r="O7600" s="75" t="s">
        <v>309</v>
      </c>
      <c r="P7600" s="76" t="s">
        <v>306</v>
      </c>
      <c r="Q7600" s="216"/>
      <c r="R7600" s="77" t="str">
        <f t="shared" ref="R7600" si="20213">IF(COUNTA(Y7600:DP7603)=0,"01.01.1900",INDEX(Y7600:DP7600,MATCH(R7601,Y7601:DP7601,0)))</f>
        <v>01.01.1900</v>
      </c>
      <c r="S7600" s="78" t="str">
        <f t="shared" ref="S7600" si="20214">IF(COUNTA(Y7600:DP7603)=0,"01.01.1900",MAX(Y7600:DP7600))</f>
        <v>01.01.1900</v>
      </c>
      <c r="T7600" s="79"/>
      <c r="U7600" s="80" t="str">
        <f t="array" ref="U7600">IF(COUNTA(Y7600:DP7603)=0,"01.01.1900",IF(ISERROR(HLOOKUP(U7603,Y7603:DP7603,1,FALSE)),"01.01.1900",INDEX(Y7600:DP7600,MATCH(U7601&amp;U7603,Y7601:DP7601&amp;Y7603:DP7603,0))))</f>
        <v>01.01.1900</v>
      </c>
      <c r="V7600" s="81" t="str">
        <f t="shared" ref="V7600" si="20215">IF(COUNTA(Y7600:DP7603)=0,"01.01.1900",_xlfn.MAXIFS(Y7600:DP7600,Y7603:DP7603,V7603))</f>
        <v>01.01.1900</v>
      </c>
      <c r="W7600" s="82"/>
      <c r="X7600" s="106"/>
    </row>
    <row r="7601" spans="2:24">
      <c r="B7601" s="83"/>
      <c r="C7601" s="84"/>
      <c r="D7601" s="83"/>
      <c r="E7601" s="83"/>
      <c r="F7601" s="83"/>
      <c r="G7601" s="83"/>
      <c r="H7601" s="83"/>
      <c r="I7601" s="83"/>
      <c r="J7601" s="83"/>
      <c r="K7601" s="83"/>
      <c r="L7601" s="83"/>
      <c r="M7601" s="83"/>
      <c r="N7601" s="83"/>
      <c r="O7601" s="83"/>
      <c r="P7601" s="84"/>
      <c r="Q7601" s="217"/>
      <c r="R7601" s="85">
        <f t="shared" ref="R7601" si="20216">IF(COUNTA(Y7600:DP7603)=0,0,MIN(Y7601:DP7601))</f>
        <v>0</v>
      </c>
      <c r="S7601" s="86">
        <f t="shared" ref="S7601" si="20217">IF(COUNTA(Y7600:DP7603)=0,0,HLOOKUP(S7600,Y7600:DP7603,2,FALSE))</f>
        <v>0</v>
      </c>
      <c r="T7601" s="87">
        <f t="shared" ref="T7601" si="20218">IF(COUNTA(Y7600:DP7603)=0,0,AVERAGE(Y7601:DP7601))</f>
        <v>0</v>
      </c>
      <c r="U7601" s="88">
        <f t="shared" ref="U7601" si="20219">IF(COUNTA(Y7600:DP7603)=0,0,_xlfn.MINIFS(Y7601:DP7601,Y7603:DP7603,U7603))</f>
        <v>0</v>
      </c>
      <c r="V7601" s="89">
        <f t="array" ref="V7601">IF(COUNTA(Y7600:DP7603)=0,0,IF(ISERROR(HLOOKUP(V7603,Y7603:DP7603,1,FALSE)),0,INDEX(Y7601:DP7601,MATCH(V7600&amp;V7603,Y7600:DP7600&amp;Y7603:DP7603,0))))</f>
        <v>0</v>
      </c>
      <c r="W7601" s="90">
        <f t="array" ref="W7601">IF(COUNTA(Y7600:DP7603)=0,0,IF(ISERROR(HLOOKUP(W7603,Y7603:DP7603,1,FALSE)),0,AVERAGEIF(Y7603:DP7603,$W7603,Y7601:DP7601)))</f>
        <v>0</v>
      </c>
      <c r="X7601" s="107"/>
    </row>
    <row r="7602" spans="2:24">
      <c r="B7602" s="83"/>
      <c r="C7602" s="84"/>
      <c r="D7602" s="83"/>
      <c r="E7602" s="83"/>
      <c r="F7602" s="83"/>
      <c r="G7602" s="83"/>
      <c r="H7602" s="83"/>
      <c r="I7602" s="83"/>
      <c r="J7602" s="83"/>
      <c r="K7602" s="83"/>
      <c r="L7602" s="83"/>
      <c r="M7602" s="83"/>
      <c r="N7602" s="83"/>
      <c r="O7602" s="83"/>
      <c r="P7602" s="84"/>
      <c r="Q7602" s="217"/>
      <c r="R7602" s="91">
        <f t="shared" ref="R7602" si="20220">IF(COUNTA(Y7600:DP7603)=0,0,HLOOKUP(R7601,Y7601:DP7603,2,FALSE))</f>
        <v>0</v>
      </c>
      <c r="S7602" s="92">
        <f t="shared" ref="S7602" si="20221">IF(COUNTA(Y7600:DP7603)=0,0,HLOOKUP(S7600,Y7600:DP7603,3,FALSE))</f>
        <v>0</v>
      </c>
      <c r="T7602" s="93"/>
      <c r="U7602" s="94">
        <f t="array" ref="U7602">IF(COUNTA(Y7600:DP7603)=0,0,IF(ISERROR(HLOOKUP(U7603,Y7603:DP7603,1,FALSE)),0,INDEX(Y7602:DP7602,MATCH(U7601&amp;U7603,Y7601:DP7601&amp;Y7603:DP7603,0))))</f>
        <v>0</v>
      </c>
      <c r="V7602" s="94">
        <f t="array" ref="V7602">IF(COUNTA(Y7600:DP7603)=0,0,IF(ISERROR(HLOOKUP(V7603,Y7603:DP7603,1,FALSE)),0,INDEX(Y7602:DP7602,MATCH(V7601&amp;V7603,Y7601:DP7601&amp;Y7603:DP7603,0))))</f>
        <v>0</v>
      </c>
      <c r="W7602" s="95"/>
      <c r="X7602" s="108"/>
    </row>
    <row r="7603" spans="2:24" ht="13.9" thickBot="1">
      <c r="B7603" s="96"/>
      <c r="C7603" s="97"/>
      <c r="D7603" s="96"/>
      <c r="E7603" s="96"/>
      <c r="F7603" s="96"/>
      <c r="G7603" s="96"/>
      <c r="H7603" s="96"/>
      <c r="I7603" s="96"/>
      <c r="J7603" s="96"/>
      <c r="K7603" s="96"/>
      <c r="L7603" s="96"/>
      <c r="M7603" s="96"/>
      <c r="N7603" s="96"/>
      <c r="O7603" s="96"/>
      <c r="P7603" s="97"/>
      <c r="Q7603" s="218"/>
      <c r="R7603" s="98" t="str">
        <f t="shared" ref="R7603" si="20222">IF(COUNTA(Y7600:DP7603)=0,"none",HLOOKUP(R7601,Y7601:DP7603,3,FALSE))</f>
        <v>none</v>
      </c>
      <c r="S7603" s="99" t="str">
        <f t="shared" ref="S7603" si="20223">IF(COUNTA(Y7600:DP7603)=0,"none",HLOOKUP(S7600,Y7600:DP7603,4,FALSE))</f>
        <v>none</v>
      </c>
      <c r="T7603" s="100"/>
      <c r="U7603" s="100" t="str">
        <f t="array" ref="U7603">IF(COUNTA(Y7600:DP7603)=0,"none",IF($U$2="WAHR",$W$3,Abfrage!$F$4))</f>
        <v>none</v>
      </c>
      <c r="V7603" s="100" t="str">
        <f t="array" ref="V7603">IF(COUNTA(Y7600:DP7603)=0,"none",IF($U$2="WAHR",$W$3,Abfrage!$F$4))</f>
        <v>none</v>
      </c>
      <c r="W7603" s="100" t="str">
        <f t="array" ref="W7603">IF(COUNTA(Y7600:DP7603)=0,"none",IF($U$2="WAHR",$W$3,Abfrage!$F$4))</f>
        <v>none</v>
      </c>
      <c r="X7603" s="109"/>
    </row>
    <row r="7604" spans="2:24">
      <c r="B7604" s="75" t="s">
        <v>4679</v>
      </c>
      <c r="C7604" s="76">
        <v>1000401027</v>
      </c>
      <c r="D7604" s="75" t="s">
        <v>95</v>
      </c>
      <c r="E7604" s="75" t="s">
        <v>148</v>
      </c>
      <c r="F7604" s="75" t="s">
        <v>159</v>
      </c>
      <c r="G7604" s="75" t="s">
        <v>4680</v>
      </c>
      <c r="H7604" s="75" t="e">
        <v>#N/A</v>
      </c>
      <c r="I7604" s="75" t="s">
        <v>79</v>
      </c>
      <c r="J7604" s="75" t="s">
        <v>4681</v>
      </c>
      <c r="K7604" s="75" t="s">
        <v>306</v>
      </c>
      <c r="L7604" s="75" t="s">
        <v>306</v>
      </c>
      <c r="M7604" s="75" t="s">
        <v>306</v>
      </c>
      <c r="N7604" s="75" t="s">
        <v>327</v>
      </c>
      <c r="O7604" s="75" t="s">
        <v>306</v>
      </c>
      <c r="P7604" s="76" t="s">
        <v>306</v>
      </c>
      <c r="Q7604" s="216"/>
      <c r="R7604" s="77" t="str">
        <f t="shared" ref="R7604" si="20224">IF(COUNTA(Y7604:DP7607)=0,"01.01.1900",INDEX(Y7604:DP7604,MATCH(R7605,Y7605:DP7605,0)))</f>
        <v>01.01.1900</v>
      </c>
      <c r="S7604" s="78" t="str">
        <f t="shared" ref="S7604" si="20225">IF(COUNTA(Y7604:DP7607)=0,"01.01.1900",MAX(Y7604:DP7604))</f>
        <v>01.01.1900</v>
      </c>
      <c r="T7604" s="79"/>
      <c r="U7604" s="80" t="str">
        <f t="array" ref="U7604">IF(COUNTA(Y7604:DP7607)=0,"01.01.1900",IF(ISERROR(HLOOKUP(U7607,Y7607:DP7607,1,FALSE)),"01.01.1900",INDEX(Y7604:DP7604,MATCH(U7605&amp;U7607,Y7605:DP7605&amp;Y7607:DP7607,0))))</f>
        <v>01.01.1900</v>
      </c>
      <c r="V7604" s="81" t="str">
        <f t="shared" ref="V7604" si="20226">IF(COUNTA(Y7604:DP7607)=0,"01.01.1900",_xlfn.MAXIFS(Y7604:DP7604,Y7607:DP7607,V7607))</f>
        <v>01.01.1900</v>
      </c>
      <c r="W7604" s="82"/>
      <c r="X7604" s="106"/>
    </row>
    <row r="7605" spans="2:24">
      <c r="B7605" s="83"/>
      <c r="C7605" s="84"/>
      <c r="D7605" s="83"/>
      <c r="E7605" s="83"/>
      <c r="F7605" s="83"/>
      <c r="G7605" s="83"/>
      <c r="H7605" s="83"/>
      <c r="I7605" s="83"/>
      <c r="J7605" s="83"/>
      <c r="K7605" s="83"/>
      <c r="L7605" s="83"/>
      <c r="M7605" s="83"/>
      <c r="N7605" s="83"/>
      <c r="O7605" s="83"/>
      <c r="P7605" s="84"/>
      <c r="Q7605" s="217"/>
      <c r="R7605" s="85">
        <f t="shared" ref="R7605" si="20227">IF(COUNTA(Y7604:DP7607)=0,0,MIN(Y7605:DP7605))</f>
        <v>0</v>
      </c>
      <c r="S7605" s="86">
        <f t="shared" ref="S7605" si="20228">IF(COUNTA(Y7604:DP7607)=0,0,HLOOKUP(S7604,Y7604:DP7607,2,FALSE))</f>
        <v>0</v>
      </c>
      <c r="T7605" s="87">
        <f t="shared" ref="T7605" si="20229">IF(COUNTA(Y7604:DP7607)=0,0,AVERAGE(Y7605:DP7605))</f>
        <v>0</v>
      </c>
      <c r="U7605" s="88">
        <f t="shared" ref="U7605" si="20230">IF(COUNTA(Y7604:DP7607)=0,0,_xlfn.MINIFS(Y7605:DP7605,Y7607:DP7607,U7607))</f>
        <v>0</v>
      </c>
      <c r="V7605" s="89">
        <f t="array" ref="V7605">IF(COUNTA(Y7604:DP7607)=0,0,IF(ISERROR(HLOOKUP(V7607,Y7607:DP7607,1,FALSE)),0,INDEX(Y7605:DP7605,MATCH(V7604&amp;V7607,Y7604:DP7604&amp;Y7607:DP7607,0))))</f>
        <v>0</v>
      </c>
      <c r="W7605" s="90">
        <f t="array" ref="W7605">IF(COUNTA(Y7604:DP7607)=0,0,IF(ISERROR(HLOOKUP(W7607,Y7607:DP7607,1,FALSE)),0,AVERAGEIF(Y7607:DP7607,$W7607,Y7605:DP7605)))</f>
        <v>0</v>
      </c>
      <c r="X7605" s="107"/>
    </row>
    <row r="7606" spans="2:24">
      <c r="B7606" s="83"/>
      <c r="C7606" s="84"/>
      <c r="D7606" s="83"/>
      <c r="E7606" s="83"/>
      <c r="F7606" s="83"/>
      <c r="G7606" s="83"/>
      <c r="H7606" s="83"/>
      <c r="I7606" s="83"/>
      <c r="J7606" s="83"/>
      <c r="K7606" s="83"/>
      <c r="L7606" s="83"/>
      <c r="M7606" s="83"/>
      <c r="N7606" s="83"/>
      <c r="O7606" s="83"/>
      <c r="P7606" s="84"/>
      <c r="Q7606" s="217"/>
      <c r="R7606" s="91">
        <f t="shared" ref="R7606" si="20231">IF(COUNTA(Y7604:DP7607)=0,0,HLOOKUP(R7605,Y7605:DP7607,2,FALSE))</f>
        <v>0</v>
      </c>
      <c r="S7606" s="92">
        <f t="shared" ref="S7606" si="20232">IF(COUNTA(Y7604:DP7607)=0,0,HLOOKUP(S7604,Y7604:DP7607,3,FALSE))</f>
        <v>0</v>
      </c>
      <c r="T7606" s="93"/>
      <c r="U7606" s="94">
        <f t="array" ref="U7606">IF(COUNTA(Y7604:DP7607)=0,0,IF(ISERROR(HLOOKUP(U7607,Y7607:DP7607,1,FALSE)),0,INDEX(Y7606:DP7606,MATCH(U7605&amp;U7607,Y7605:DP7605&amp;Y7607:DP7607,0))))</f>
        <v>0</v>
      </c>
      <c r="V7606" s="94">
        <f t="array" ref="V7606">IF(COUNTA(Y7604:DP7607)=0,0,IF(ISERROR(HLOOKUP(V7607,Y7607:DP7607,1,FALSE)),0,INDEX(Y7606:DP7606,MATCH(V7605&amp;V7607,Y7605:DP7605&amp;Y7607:DP7607,0))))</f>
        <v>0</v>
      </c>
      <c r="W7606" s="95"/>
      <c r="X7606" s="108"/>
    </row>
    <row r="7607" spans="2:24" ht="13.9" thickBot="1">
      <c r="B7607" s="96"/>
      <c r="C7607" s="97"/>
      <c r="D7607" s="96"/>
      <c r="E7607" s="96"/>
      <c r="F7607" s="96"/>
      <c r="G7607" s="96"/>
      <c r="H7607" s="96"/>
      <c r="I7607" s="96"/>
      <c r="J7607" s="96"/>
      <c r="K7607" s="96"/>
      <c r="L7607" s="96"/>
      <c r="M7607" s="96"/>
      <c r="N7607" s="96"/>
      <c r="O7607" s="96"/>
      <c r="P7607" s="97"/>
      <c r="Q7607" s="218"/>
      <c r="R7607" s="98" t="str">
        <f t="shared" ref="R7607" si="20233">IF(COUNTA(Y7604:DP7607)=0,"none",HLOOKUP(R7605,Y7605:DP7607,3,FALSE))</f>
        <v>none</v>
      </c>
      <c r="S7607" s="99" t="str">
        <f t="shared" ref="S7607" si="20234">IF(COUNTA(Y7604:DP7607)=0,"none",HLOOKUP(S7604,Y7604:DP7607,4,FALSE))</f>
        <v>none</v>
      </c>
      <c r="T7607" s="100"/>
      <c r="U7607" s="100" t="str">
        <f t="array" ref="U7607">IF(COUNTA(Y7604:DP7607)=0,"none",IF($U$2="WAHR",$W$3,Abfrage!$F$4))</f>
        <v>none</v>
      </c>
      <c r="V7607" s="100" t="str">
        <f t="array" ref="V7607">IF(COUNTA(Y7604:DP7607)=0,"none",IF($U$2="WAHR",$W$3,Abfrage!$F$4))</f>
        <v>none</v>
      </c>
      <c r="W7607" s="100" t="str">
        <f t="array" ref="W7607">IF(COUNTA(Y7604:DP7607)=0,"none",IF($U$2="WAHR",$W$3,Abfrage!$F$4))</f>
        <v>none</v>
      </c>
      <c r="X7607" s="109"/>
    </row>
    <row r="7608" spans="2:24">
      <c r="B7608" s="75" t="s">
        <v>4682</v>
      </c>
      <c r="C7608" s="76">
        <v>1000377649</v>
      </c>
      <c r="D7608" s="75" t="s">
        <v>89</v>
      </c>
      <c r="E7608" s="75" t="s">
        <v>129</v>
      </c>
      <c r="F7608" s="75" t="s">
        <v>3306</v>
      </c>
      <c r="G7608" s="75" t="s">
        <v>4683</v>
      </c>
      <c r="H7608" s="75" t="e">
        <v>#N/A</v>
      </c>
      <c r="I7608" s="75" t="s">
        <v>364</v>
      </c>
      <c r="J7608" s="75" t="s">
        <v>4684</v>
      </c>
      <c r="K7608" s="75" t="s">
        <v>306</v>
      </c>
      <c r="L7608" s="75" t="s">
        <v>306</v>
      </c>
      <c r="M7608" s="75" t="s">
        <v>313</v>
      </c>
      <c r="N7608" s="75" t="s">
        <v>339</v>
      </c>
      <c r="O7608" s="75" t="s">
        <v>306</v>
      </c>
      <c r="P7608" s="76" t="s">
        <v>306</v>
      </c>
      <c r="Q7608" s="216"/>
      <c r="R7608" s="77" t="str">
        <f t="shared" ref="R7608" si="20235">IF(COUNTA(Y7608:DP7611)=0,"01.01.1900",INDEX(Y7608:DP7608,MATCH(R7609,Y7609:DP7609,0)))</f>
        <v>01.01.1900</v>
      </c>
      <c r="S7608" s="78" t="str">
        <f t="shared" ref="S7608" si="20236">IF(COUNTA(Y7608:DP7611)=0,"01.01.1900",MAX(Y7608:DP7608))</f>
        <v>01.01.1900</v>
      </c>
      <c r="T7608" s="79"/>
      <c r="U7608" s="80" t="str">
        <f t="array" ref="U7608">IF(COUNTA(Y7608:DP7611)=0,"01.01.1900",IF(ISERROR(HLOOKUP(U7611,Y7611:DP7611,1,FALSE)),"01.01.1900",INDEX(Y7608:DP7608,MATCH(U7609&amp;U7611,Y7609:DP7609&amp;Y7611:DP7611,0))))</f>
        <v>01.01.1900</v>
      </c>
      <c r="V7608" s="81" t="str">
        <f t="shared" ref="V7608" si="20237">IF(COUNTA(Y7608:DP7611)=0,"01.01.1900",_xlfn.MAXIFS(Y7608:DP7608,Y7611:DP7611,V7611))</f>
        <v>01.01.1900</v>
      </c>
      <c r="W7608" s="82"/>
      <c r="X7608" s="106"/>
    </row>
    <row r="7609" spans="2:24">
      <c r="B7609" s="83"/>
      <c r="C7609" s="84"/>
      <c r="D7609" s="83"/>
      <c r="E7609" s="83"/>
      <c r="F7609" s="83"/>
      <c r="G7609" s="83"/>
      <c r="H7609" s="83"/>
      <c r="I7609" s="83"/>
      <c r="J7609" s="83"/>
      <c r="K7609" s="83"/>
      <c r="L7609" s="83"/>
      <c r="M7609" s="83"/>
      <c r="N7609" s="83"/>
      <c r="O7609" s="83"/>
      <c r="P7609" s="84"/>
      <c r="Q7609" s="217"/>
      <c r="R7609" s="85">
        <f t="shared" ref="R7609" si="20238">IF(COUNTA(Y7608:DP7611)=0,0,MIN(Y7609:DP7609))</f>
        <v>0</v>
      </c>
      <c r="S7609" s="86">
        <f t="shared" ref="S7609" si="20239">IF(COUNTA(Y7608:DP7611)=0,0,HLOOKUP(S7608,Y7608:DP7611,2,FALSE))</f>
        <v>0</v>
      </c>
      <c r="T7609" s="87">
        <f t="shared" ref="T7609" si="20240">IF(COUNTA(Y7608:DP7611)=0,0,AVERAGE(Y7609:DP7609))</f>
        <v>0</v>
      </c>
      <c r="U7609" s="88">
        <f t="shared" ref="U7609" si="20241">IF(COUNTA(Y7608:DP7611)=0,0,_xlfn.MINIFS(Y7609:DP7609,Y7611:DP7611,U7611))</f>
        <v>0</v>
      </c>
      <c r="V7609" s="89">
        <f t="array" ref="V7609">IF(COUNTA(Y7608:DP7611)=0,0,IF(ISERROR(HLOOKUP(V7611,Y7611:DP7611,1,FALSE)),0,INDEX(Y7609:DP7609,MATCH(V7608&amp;V7611,Y7608:DP7608&amp;Y7611:DP7611,0))))</f>
        <v>0</v>
      </c>
      <c r="W7609" s="90">
        <f t="array" ref="W7609">IF(COUNTA(Y7608:DP7611)=0,0,IF(ISERROR(HLOOKUP(W7611,Y7611:DP7611,1,FALSE)),0,AVERAGEIF(Y7611:DP7611,$W7611,Y7609:DP7609)))</f>
        <v>0</v>
      </c>
      <c r="X7609" s="107"/>
    </row>
    <row r="7610" spans="2:24">
      <c r="B7610" s="83"/>
      <c r="C7610" s="84"/>
      <c r="D7610" s="83"/>
      <c r="E7610" s="83"/>
      <c r="F7610" s="83"/>
      <c r="G7610" s="83"/>
      <c r="H7610" s="83"/>
      <c r="I7610" s="83"/>
      <c r="J7610" s="83"/>
      <c r="K7610" s="83"/>
      <c r="L7610" s="83"/>
      <c r="M7610" s="83"/>
      <c r="N7610" s="83"/>
      <c r="O7610" s="83"/>
      <c r="P7610" s="84"/>
      <c r="Q7610" s="217"/>
      <c r="R7610" s="91">
        <f t="shared" ref="R7610" si="20242">IF(COUNTA(Y7608:DP7611)=0,0,HLOOKUP(R7609,Y7609:DP7611,2,FALSE))</f>
        <v>0</v>
      </c>
      <c r="S7610" s="92">
        <f t="shared" ref="S7610" si="20243">IF(COUNTA(Y7608:DP7611)=0,0,HLOOKUP(S7608,Y7608:DP7611,3,FALSE))</f>
        <v>0</v>
      </c>
      <c r="T7610" s="93"/>
      <c r="U7610" s="94">
        <f t="array" ref="U7610">IF(COUNTA(Y7608:DP7611)=0,0,IF(ISERROR(HLOOKUP(U7611,Y7611:DP7611,1,FALSE)),0,INDEX(Y7610:DP7610,MATCH(U7609&amp;U7611,Y7609:DP7609&amp;Y7611:DP7611,0))))</f>
        <v>0</v>
      </c>
      <c r="V7610" s="94">
        <f t="array" ref="V7610">IF(COUNTA(Y7608:DP7611)=0,0,IF(ISERROR(HLOOKUP(V7611,Y7611:DP7611,1,FALSE)),0,INDEX(Y7610:DP7610,MATCH(V7609&amp;V7611,Y7609:DP7609&amp;Y7611:DP7611,0))))</f>
        <v>0</v>
      </c>
      <c r="W7610" s="95"/>
      <c r="X7610" s="108"/>
    </row>
    <row r="7611" spans="2:24" ht="13.9" thickBot="1">
      <c r="B7611" s="96"/>
      <c r="C7611" s="97"/>
      <c r="D7611" s="96"/>
      <c r="E7611" s="96"/>
      <c r="F7611" s="96"/>
      <c r="G7611" s="96"/>
      <c r="H7611" s="96"/>
      <c r="I7611" s="96"/>
      <c r="J7611" s="96"/>
      <c r="K7611" s="96"/>
      <c r="L7611" s="96"/>
      <c r="M7611" s="96"/>
      <c r="N7611" s="96"/>
      <c r="O7611" s="96"/>
      <c r="P7611" s="97"/>
      <c r="Q7611" s="218"/>
      <c r="R7611" s="98" t="str">
        <f t="shared" ref="R7611" si="20244">IF(COUNTA(Y7608:DP7611)=0,"none",HLOOKUP(R7609,Y7609:DP7611,3,FALSE))</f>
        <v>none</v>
      </c>
      <c r="S7611" s="99" t="str">
        <f t="shared" ref="S7611" si="20245">IF(COUNTA(Y7608:DP7611)=0,"none",HLOOKUP(S7608,Y7608:DP7611,4,FALSE))</f>
        <v>none</v>
      </c>
      <c r="T7611" s="100"/>
      <c r="U7611" s="100" t="str">
        <f t="array" ref="U7611">IF(COUNTA(Y7608:DP7611)=0,"none",IF($U$2="WAHR",$W$3,Abfrage!$F$4))</f>
        <v>none</v>
      </c>
      <c r="V7611" s="100" t="str">
        <f t="array" ref="V7611">IF(COUNTA(Y7608:DP7611)=0,"none",IF($U$2="WAHR",$W$3,Abfrage!$F$4))</f>
        <v>none</v>
      </c>
      <c r="W7611" s="100" t="str">
        <f t="array" ref="W7611">IF(COUNTA(Y7608:DP7611)=0,"none",IF($U$2="WAHR",$W$3,Abfrage!$F$4))</f>
        <v>none</v>
      </c>
      <c r="X7611" s="109"/>
    </row>
    <row r="7612" spans="2:24">
      <c r="B7612" s="75" t="s">
        <v>4685</v>
      </c>
      <c r="C7612" s="76">
        <v>1000385677</v>
      </c>
      <c r="D7612" s="75" t="s">
        <v>95</v>
      </c>
      <c r="E7612" s="75" t="s">
        <v>96</v>
      </c>
      <c r="F7612" s="75" t="s">
        <v>103</v>
      </c>
      <c r="G7612" s="75" t="s">
        <v>4686</v>
      </c>
      <c r="H7612" s="75" t="e">
        <v>#N/A</v>
      </c>
      <c r="I7612" s="75" t="s">
        <v>79</v>
      </c>
      <c r="J7612" s="75" t="s">
        <v>4687</v>
      </c>
      <c r="K7612" s="75" t="s">
        <v>306</v>
      </c>
      <c r="L7612" s="75" t="s">
        <v>306</v>
      </c>
      <c r="M7612" s="75" t="s">
        <v>306</v>
      </c>
      <c r="N7612" s="75" t="s">
        <v>4513</v>
      </c>
      <c r="O7612" s="75" t="s">
        <v>551</v>
      </c>
      <c r="P7612" s="76" t="s">
        <v>306</v>
      </c>
      <c r="Q7612" s="216"/>
      <c r="R7612" s="77" t="str">
        <f t="shared" ref="R7612" si="20246">IF(COUNTA(Y7612:DP7615)=0,"01.01.1900",INDEX(Y7612:DP7612,MATCH(R7613,Y7613:DP7613,0)))</f>
        <v>01.01.1900</v>
      </c>
      <c r="S7612" s="78" t="str">
        <f t="shared" ref="S7612" si="20247">IF(COUNTA(Y7612:DP7615)=0,"01.01.1900",MAX(Y7612:DP7612))</f>
        <v>01.01.1900</v>
      </c>
      <c r="T7612" s="79"/>
      <c r="U7612" s="80" t="str">
        <f t="array" ref="U7612">IF(COUNTA(Y7612:DP7615)=0,"01.01.1900",IF(ISERROR(HLOOKUP(U7615,Y7615:DP7615,1,FALSE)),"01.01.1900",INDEX(Y7612:DP7612,MATCH(U7613&amp;U7615,Y7613:DP7613&amp;Y7615:DP7615,0))))</f>
        <v>01.01.1900</v>
      </c>
      <c r="V7612" s="81" t="str">
        <f t="shared" ref="V7612" si="20248">IF(COUNTA(Y7612:DP7615)=0,"01.01.1900",_xlfn.MAXIFS(Y7612:DP7612,Y7615:DP7615,V7615))</f>
        <v>01.01.1900</v>
      </c>
      <c r="W7612" s="82"/>
      <c r="X7612" s="106"/>
    </row>
    <row r="7613" spans="2:24">
      <c r="B7613" s="83"/>
      <c r="C7613" s="84"/>
      <c r="D7613" s="83"/>
      <c r="E7613" s="83"/>
      <c r="F7613" s="83"/>
      <c r="G7613" s="83"/>
      <c r="H7613" s="83"/>
      <c r="I7613" s="83"/>
      <c r="J7613" s="83"/>
      <c r="K7613" s="83"/>
      <c r="L7613" s="83"/>
      <c r="M7613" s="83"/>
      <c r="N7613" s="83"/>
      <c r="O7613" s="83"/>
      <c r="P7613" s="84"/>
      <c r="Q7613" s="217"/>
      <c r="R7613" s="85">
        <f t="shared" ref="R7613" si="20249">IF(COUNTA(Y7612:DP7615)=0,0,MIN(Y7613:DP7613))</f>
        <v>0</v>
      </c>
      <c r="S7613" s="86">
        <f t="shared" ref="S7613" si="20250">IF(COUNTA(Y7612:DP7615)=0,0,HLOOKUP(S7612,Y7612:DP7615,2,FALSE))</f>
        <v>0</v>
      </c>
      <c r="T7613" s="87">
        <f t="shared" ref="T7613" si="20251">IF(COUNTA(Y7612:DP7615)=0,0,AVERAGE(Y7613:DP7613))</f>
        <v>0</v>
      </c>
      <c r="U7613" s="88">
        <f t="shared" ref="U7613" si="20252">IF(COUNTA(Y7612:DP7615)=0,0,_xlfn.MINIFS(Y7613:DP7613,Y7615:DP7615,U7615))</f>
        <v>0</v>
      </c>
      <c r="V7613" s="89">
        <f t="array" ref="V7613">IF(COUNTA(Y7612:DP7615)=0,0,IF(ISERROR(HLOOKUP(V7615,Y7615:DP7615,1,FALSE)),0,INDEX(Y7613:DP7613,MATCH(V7612&amp;V7615,Y7612:DP7612&amp;Y7615:DP7615,0))))</f>
        <v>0</v>
      </c>
      <c r="W7613" s="90">
        <f t="array" ref="W7613">IF(COUNTA(Y7612:DP7615)=0,0,IF(ISERROR(HLOOKUP(W7615,Y7615:DP7615,1,FALSE)),0,AVERAGEIF(Y7615:DP7615,$W7615,Y7613:DP7613)))</f>
        <v>0</v>
      </c>
      <c r="X7613" s="107"/>
    </row>
    <row r="7614" spans="2:24">
      <c r="B7614" s="83"/>
      <c r="C7614" s="84"/>
      <c r="D7614" s="83"/>
      <c r="E7614" s="83"/>
      <c r="F7614" s="83"/>
      <c r="G7614" s="83"/>
      <c r="H7614" s="83"/>
      <c r="I7614" s="83"/>
      <c r="J7614" s="83"/>
      <c r="K7614" s="83"/>
      <c r="L7614" s="83"/>
      <c r="M7614" s="83"/>
      <c r="N7614" s="83"/>
      <c r="O7614" s="83"/>
      <c r="P7614" s="84"/>
      <c r="Q7614" s="217"/>
      <c r="R7614" s="91">
        <f t="shared" ref="R7614" si="20253">IF(COUNTA(Y7612:DP7615)=0,0,HLOOKUP(R7613,Y7613:DP7615,2,FALSE))</f>
        <v>0</v>
      </c>
      <c r="S7614" s="92">
        <f t="shared" ref="S7614" si="20254">IF(COUNTA(Y7612:DP7615)=0,0,HLOOKUP(S7612,Y7612:DP7615,3,FALSE))</f>
        <v>0</v>
      </c>
      <c r="T7614" s="93"/>
      <c r="U7614" s="94">
        <f t="array" ref="U7614">IF(COUNTA(Y7612:DP7615)=0,0,IF(ISERROR(HLOOKUP(U7615,Y7615:DP7615,1,FALSE)),0,INDEX(Y7614:DP7614,MATCH(U7613&amp;U7615,Y7613:DP7613&amp;Y7615:DP7615,0))))</f>
        <v>0</v>
      </c>
      <c r="V7614" s="94">
        <f t="array" ref="V7614">IF(COUNTA(Y7612:DP7615)=0,0,IF(ISERROR(HLOOKUP(V7615,Y7615:DP7615,1,FALSE)),0,INDEX(Y7614:DP7614,MATCH(V7613&amp;V7615,Y7613:DP7613&amp;Y7615:DP7615,0))))</f>
        <v>0</v>
      </c>
      <c r="W7614" s="95"/>
      <c r="X7614" s="108"/>
    </row>
    <row r="7615" spans="2:24" ht="13.9" thickBot="1">
      <c r="B7615" s="96"/>
      <c r="C7615" s="97"/>
      <c r="D7615" s="96"/>
      <c r="E7615" s="96"/>
      <c r="F7615" s="96"/>
      <c r="G7615" s="96"/>
      <c r="H7615" s="96"/>
      <c r="I7615" s="96"/>
      <c r="J7615" s="96"/>
      <c r="K7615" s="96"/>
      <c r="L7615" s="96"/>
      <c r="M7615" s="96"/>
      <c r="N7615" s="96"/>
      <c r="O7615" s="96"/>
      <c r="P7615" s="97"/>
      <c r="Q7615" s="218"/>
      <c r="R7615" s="98" t="str">
        <f t="shared" ref="R7615" si="20255">IF(COUNTA(Y7612:DP7615)=0,"none",HLOOKUP(R7613,Y7613:DP7615,3,FALSE))</f>
        <v>none</v>
      </c>
      <c r="S7615" s="99" t="str">
        <f t="shared" ref="S7615" si="20256">IF(COUNTA(Y7612:DP7615)=0,"none",HLOOKUP(S7612,Y7612:DP7615,4,FALSE))</f>
        <v>none</v>
      </c>
      <c r="T7615" s="100"/>
      <c r="U7615" s="100" t="str">
        <f t="array" ref="U7615">IF(COUNTA(Y7612:DP7615)=0,"none",IF($U$2="WAHR",$W$3,Abfrage!$F$4))</f>
        <v>none</v>
      </c>
      <c r="V7615" s="100" t="str">
        <f t="array" ref="V7615">IF(COUNTA(Y7612:DP7615)=0,"none",IF($U$2="WAHR",$W$3,Abfrage!$F$4))</f>
        <v>none</v>
      </c>
      <c r="W7615" s="100" t="str">
        <f t="array" ref="W7615">IF(COUNTA(Y7612:DP7615)=0,"none",IF($U$2="WAHR",$W$3,Abfrage!$F$4))</f>
        <v>none</v>
      </c>
      <c r="X7615" s="109"/>
    </row>
    <row r="7616" spans="2:24">
      <c r="B7616" s="75" t="s">
        <v>4688</v>
      </c>
      <c r="C7616" s="76">
        <v>1000372522</v>
      </c>
      <c r="D7616" s="75" t="s">
        <v>89</v>
      </c>
      <c r="E7616" s="75" t="s">
        <v>96</v>
      </c>
      <c r="F7616" s="75" t="s">
        <v>103</v>
      </c>
      <c r="G7616" s="75" t="s">
        <v>4689</v>
      </c>
      <c r="H7616" s="75" t="e">
        <v>#N/A</v>
      </c>
      <c r="I7616" s="75" t="s">
        <v>79</v>
      </c>
      <c r="J7616" s="75" t="s">
        <v>4690</v>
      </c>
      <c r="K7616" s="75" t="s">
        <v>306</v>
      </c>
      <c r="L7616" s="75" t="s">
        <v>306</v>
      </c>
      <c r="M7616" s="75" t="s">
        <v>306</v>
      </c>
      <c r="N7616" s="75" t="s">
        <v>4513</v>
      </c>
      <c r="O7616" s="75" t="s">
        <v>551</v>
      </c>
      <c r="P7616" s="76" t="s">
        <v>306</v>
      </c>
      <c r="Q7616" s="216"/>
      <c r="R7616" s="77" t="str">
        <f t="shared" ref="R7616" si="20257">IF(COUNTA(Y7616:DP7619)=0,"01.01.1900",INDEX(Y7616:DP7616,MATCH(R7617,Y7617:DP7617,0)))</f>
        <v>01.01.1900</v>
      </c>
      <c r="S7616" s="78" t="str">
        <f t="shared" ref="S7616" si="20258">IF(COUNTA(Y7616:DP7619)=0,"01.01.1900",MAX(Y7616:DP7616))</f>
        <v>01.01.1900</v>
      </c>
      <c r="T7616" s="79"/>
      <c r="U7616" s="80" t="str">
        <f t="array" ref="U7616">IF(COUNTA(Y7616:DP7619)=0,"01.01.1900",IF(ISERROR(HLOOKUP(U7619,Y7619:DP7619,1,FALSE)),"01.01.1900",INDEX(Y7616:DP7616,MATCH(U7617&amp;U7619,Y7617:DP7617&amp;Y7619:DP7619,0))))</f>
        <v>01.01.1900</v>
      </c>
      <c r="V7616" s="81" t="str">
        <f t="shared" ref="V7616" si="20259">IF(COUNTA(Y7616:DP7619)=0,"01.01.1900",_xlfn.MAXIFS(Y7616:DP7616,Y7619:DP7619,V7619))</f>
        <v>01.01.1900</v>
      </c>
      <c r="W7616" s="82"/>
      <c r="X7616" s="106"/>
    </row>
    <row r="7617" spans="2:24">
      <c r="B7617" s="83"/>
      <c r="C7617" s="84"/>
      <c r="D7617" s="83"/>
      <c r="E7617" s="83"/>
      <c r="F7617" s="83"/>
      <c r="G7617" s="83"/>
      <c r="H7617" s="83"/>
      <c r="I7617" s="83"/>
      <c r="J7617" s="83"/>
      <c r="K7617" s="83"/>
      <c r="L7617" s="83"/>
      <c r="M7617" s="83"/>
      <c r="N7617" s="83"/>
      <c r="O7617" s="83"/>
      <c r="P7617" s="84"/>
      <c r="Q7617" s="217"/>
      <c r="R7617" s="85">
        <f t="shared" ref="R7617" si="20260">IF(COUNTA(Y7616:DP7619)=0,0,MIN(Y7617:DP7617))</f>
        <v>0</v>
      </c>
      <c r="S7617" s="86">
        <f t="shared" ref="S7617" si="20261">IF(COUNTA(Y7616:DP7619)=0,0,HLOOKUP(S7616,Y7616:DP7619,2,FALSE))</f>
        <v>0</v>
      </c>
      <c r="T7617" s="87">
        <f t="shared" ref="T7617" si="20262">IF(COUNTA(Y7616:DP7619)=0,0,AVERAGE(Y7617:DP7617))</f>
        <v>0</v>
      </c>
      <c r="U7617" s="88">
        <f t="shared" ref="U7617" si="20263">IF(COUNTA(Y7616:DP7619)=0,0,_xlfn.MINIFS(Y7617:DP7617,Y7619:DP7619,U7619))</f>
        <v>0</v>
      </c>
      <c r="V7617" s="89">
        <f t="array" ref="V7617">IF(COUNTA(Y7616:DP7619)=0,0,IF(ISERROR(HLOOKUP(V7619,Y7619:DP7619,1,FALSE)),0,INDEX(Y7617:DP7617,MATCH(V7616&amp;V7619,Y7616:DP7616&amp;Y7619:DP7619,0))))</f>
        <v>0</v>
      </c>
      <c r="W7617" s="90">
        <f t="array" ref="W7617">IF(COUNTA(Y7616:DP7619)=0,0,IF(ISERROR(HLOOKUP(W7619,Y7619:DP7619,1,FALSE)),0,AVERAGEIF(Y7619:DP7619,$W7619,Y7617:DP7617)))</f>
        <v>0</v>
      </c>
      <c r="X7617" s="107"/>
    </row>
    <row r="7618" spans="2:24">
      <c r="B7618" s="83"/>
      <c r="C7618" s="84"/>
      <c r="D7618" s="83"/>
      <c r="E7618" s="83"/>
      <c r="F7618" s="83"/>
      <c r="G7618" s="83"/>
      <c r="H7618" s="83"/>
      <c r="I7618" s="83"/>
      <c r="J7618" s="83"/>
      <c r="K7618" s="83"/>
      <c r="L7618" s="83"/>
      <c r="M7618" s="83"/>
      <c r="N7618" s="83"/>
      <c r="O7618" s="83"/>
      <c r="P7618" s="84"/>
      <c r="Q7618" s="217"/>
      <c r="R7618" s="91">
        <f t="shared" ref="R7618" si="20264">IF(COUNTA(Y7616:DP7619)=0,0,HLOOKUP(R7617,Y7617:DP7619,2,FALSE))</f>
        <v>0</v>
      </c>
      <c r="S7618" s="92">
        <f t="shared" ref="S7618" si="20265">IF(COUNTA(Y7616:DP7619)=0,0,HLOOKUP(S7616,Y7616:DP7619,3,FALSE))</f>
        <v>0</v>
      </c>
      <c r="T7618" s="93"/>
      <c r="U7618" s="94">
        <f t="array" ref="U7618">IF(COUNTA(Y7616:DP7619)=0,0,IF(ISERROR(HLOOKUP(U7619,Y7619:DP7619,1,FALSE)),0,INDEX(Y7618:DP7618,MATCH(U7617&amp;U7619,Y7617:DP7617&amp;Y7619:DP7619,0))))</f>
        <v>0</v>
      </c>
      <c r="V7618" s="94">
        <f t="array" ref="V7618">IF(COUNTA(Y7616:DP7619)=0,0,IF(ISERROR(HLOOKUP(V7619,Y7619:DP7619,1,FALSE)),0,INDEX(Y7618:DP7618,MATCH(V7617&amp;V7619,Y7617:DP7617&amp;Y7619:DP7619,0))))</f>
        <v>0</v>
      </c>
      <c r="W7618" s="95"/>
      <c r="X7618" s="108"/>
    </row>
    <row r="7619" spans="2:24" ht="13.9" thickBot="1">
      <c r="B7619" s="96"/>
      <c r="C7619" s="97"/>
      <c r="D7619" s="96"/>
      <c r="E7619" s="96"/>
      <c r="F7619" s="96"/>
      <c r="G7619" s="96"/>
      <c r="H7619" s="96"/>
      <c r="I7619" s="96"/>
      <c r="J7619" s="96"/>
      <c r="K7619" s="96"/>
      <c r="L7619" s="96"/>
      <c r="M7619" s="96"/>
      <c r="N7619" s="96"/>
      <c r="O7619" s="96"/>
      <c r="P7619" s="97"/>
      <c r="Q7619" s="218"/>
      <c r="R7619" s="98" t="str">
        <f t="shared" ref="R7619" si="20266">IF(COUNTA(Y7616:DP7619)=0,"none",HLOOKUP(R7617,Y7617:DP7619,3,FALSE))</f>
        <v>none</v>
      </c>
      <c r="S7619" s="99" t="str">
        <f t="shared" ref="S7619" si="20267">IF(COUNTA(Y7616:DP7619)=0,"none",HLOOKUP(S7616,Y7616:DP7619,4,FALSE))</f>
        <v>none</v>
      </c>
      <c r="T7619" s="100"/>
      <c r="U7619" s="100" t="str">
        <f t="array" ref="U7619">IF(COUNTA(Y7616:DP7619)=0,"none",IF($U$2="WAHR",$W$3,Abfrage!$F$4))</f>
        <v>none</v>
      </c>
      <c r="V7619" s="100" t="str">
        <f t="array" ref="V7619">IF(COUNTA(Y7616:DP7619)=0,"none",IF($U$2="WAHR",$W$3,Abfrage!$F$4))</f>
        <v>none</v>
      </c>
      <c r="W7619" s="100" t="str">
        <f t="array" ref="W7619">IF(COUNTA(Y7616:DP7619)=0,"none",IF($U$2="WAHR",$W$3,Abfrage!$F$4))</f>
        <v>none</v>
      </c>
      <c r="X7619" s="109"/>
    </row>
    <row r="7620" spans="2:24">
      <c r="B7620" s="75" t="s">
        <v>4691</v>
      </c>
      <c r="C7620" s="76">
        <v>1000401669</v>
      </c>
      <c r="D7620" s="75" t="s">
        <v>89</v>
      </c>
      <c r="E7620" s="75" t="s">
        <v>129</v>
      </c>
      <c r="F7620" s="75" t="s">
        <v>407</v>
      </c>
      <c r="G7620" s="75" t="s">
        <v>4692</v>
      </c>
      <c r="H7620" s="75" t="e">
        <v>#N/A</v>
      </c>
      <c r="I7620" s="75" t="s">
        <v>79</v>
      </c>
      <c r="J7620" s="75" t="s">
        <v>4693</v>
      </c>
      <c r="K7620" s="75" t="s">
        <v>306</v>
      </c>
      <c r="L7620" s="75" t="s">
        <v>306</v>
      </c>
      <c r="M7620" s="75" t="s">
        <v>306</v>
      </c>
      <c r="N7620" s="75" t="s">
        <v>348</v>
      </c>
      <c r="O7620" s="75" t="s">
        <v>309</v>
      </c>
      <c r="P7620" s="76" t="s">
        <v>306</v>
      </c>
      <c r="Q7620" s="216"/>
      <c r="R7620" s="77" t="str">
        <f t="shared" ref="R7620" si="20268">IF(COUNTA(Y7620:DP7623)=0,"01.01.1900",INDEX(Y7620:DP7620,MATCH(R7621,Y7621:DP7621,0)))</f>
        <v>01.01.1900</v>
      </c>
      <c r="S7620" s="78" t="str">
        <f t="shared" ref="S7620" si="20269">IF(COUNTA(Y7620:DP7623)=0,"01.01.1900",MAX(Y7620:DP7620))</f>
        <v>01.01.1900</v>
      </c>
      <c r="T7620" s="79"/>
      <c r="U7620" s="80" t="str">
        <f t="array" ref="U7620">IF(COUNTA(Y7620:DP7623)=0,"01.01.1900",IF(ISERROR(HLOOKUP(U7623,Y7623:DP7623,1,FALSE)),"01.01.1900",INDEX(Y7620:DP7620,MATCH(U7621&amp;U7623,Y7621:DP7621&amp;Y7623:DP7623,0))))</f>
        <v>01.01.1900</v>
      </c>
      <c r="V7620" s="81" t="str">
        <f t="shared" ref="V7620" si="20270">IF(COUNTA(Y7620:DP7623)=0,"01.01.1900",_xlfn.MAXIFS(Y7620:DP7620,Y7623:DP7623,V7623))</f>
        <v>01.01.1900</v>
      </c>
      <c r="W7620" s="82"/>
      <c r="X7620" s="106"/>
    </row>
    <row r="7621" spans="2:24">
      <c r="B7621" s="83"/>
      <c r="C7621" s="84"/>
      <c r="D7621" s="83"/>
      <c r="E7621" s="83"/>
      <c r="F7621" s="83"/>
      <c r="G7621" s="83"/>
      <c r="H7621" s="83"/>
      <c r="I7621" s="83"/>
      <c r="J7621" s="83"/>
      <c r="K7621" s="83"/>
      <c r="L7621" s="83"/>
      <c r="M7621" s="83"/>
      <c r="N7621" s="83"/>
      <c r="O7621" s="83"/>
      <c r="P7621" s="84"/>
      <c r="Q7621" s="217"/>
      <c r="R7621" s="85">
        <f t="shared" ref="R7621" si="20271">IF(COUNTA(Y7620:DP7623)=0,0,MIN(Y7621:DP7621))</f>
        <v>0</v>
      </c>
      <c r="S7621" s="86">
        <f t="shared" ref="S7621" si="20272">IF(COUNTA(Y7620:DP7623)=0,0,HLOOKUP(S7620,Y7620:DP7623,2,FALSE))</f>
        <v>0</v>
      </c>
      <c r="T7621" s="87">
        <f t="shared" ref="T7621" si="20273">IF(COUNTA(Y7620:DP7623)=0,0,AVERAGE(Y7621:DP7621))</f>
        <v>0</v>
      </c>
      <c r="U7621" s="88">
        <f t="shared" ref="U7621" si="20274">IF(COUNTA(Y7620:DP7623)=0,0,_xlfn.MINIFS(Y7621:DP7621,Y7623:DP7623,U7623))</f>
        <v>0</v>
      </c>
      <c r="V7621" s="89">
        <f t="array" ref="V7621">IF(COUNTA(Y7620:DP7623)=0,0,IF(ISERROR(HLOOKUP(V7623,Y7623:DP7623,1,FALSE)),0,INDEX(Y7621:DP7621,MATCH(V7620&amp;V7623,Y7620:DP7620&amp;Y7623:DP7623,0))))</f>
        <v>0</v>
      </c>
      <c r="W7621" s="90">
        <f t="array" ref="W7621">IF(COUNTA(Y7620:DP7623)=0,0,IF(ISERROR(HLOOKUP(W7623,Y7623:DP7623,1,FALSE)),0,AVERAGEIF(Y7623:DP7623,$W7623,Y7621:DP7621)))</f>
        <v>0</v>
      </c>
      <c r="X7621" s="107"/>
    </row>
    <row r="7622" spans="2:24">
      <c r="B7622" s="83"/>
      <c r="C7622" s="84"/>
      <c r="D7622" s="83"/>
      <c r="E7622" s="83"/>
      <c r="F7622" s="83"/>
      <c r="G7622" s="83"/>
      <c r="H7622" s="83"/>
      <c r="I7622" s="83"/>
      <c r="J7622" s="83"/>
      <c r="K7622" s="83"/>
      <c r="L7622" s="83"/>
      <c r="M7622" s="83"/>
      <c r="N7622" s="83"/>
      <c r="O7622" s="83"/>
      <c r="P7622" s="84"/>
      <c r="Q7622" s="217"/>
      <c r="R7622" s="91">
        <f t="shared" ref="R7622" si="20275">IF(COUNTA(Y7620:DP7623)=0,0,HLOOKUP(R7621,Y7621:DP7623,2,FALSE))</f>
        <v>0</v>
      </c>
      <c r="S7622" s="92">
        <f t="shared" ref="S7622" si="20276">IF(COUNTA(Y7620:DP7623)=0,0,HLOOKUP(S7620,Y7620:DP7623,3,FALSE))</f>
        <v>0</v>
      </c>
      <c r="T7622" s="93"/>
      <c r="U7622" s="94">
        <f t="array" ref="U7622">IF(COUNTA(Y7620:DP7623)=0,0,IF(ISERROR(HLOOKUP(U7623,Y7623:DP7623,1,FALSE)),0,INDEX(Y7622:DP7622,MATCH(U7621&amp;U7623,Y7621:DP7621&amp;Y7623:DP7623,0))))</f>
        <v>0</v>
      </c>
      <c r="V7622" s="94">
        <f t="array" ref="V7622">IF(COUNTA(Y7620:DP7623)=0,0,IF(ISERROR(HLOOKUP(V7623,Y7623:DP7623,1,FALSE)),0,INDEX(Y7622:DP7622,MATCH(V7621&amp;V7623,Y7621:DP7621&amp;Y7623:DP7623,0))))</f>
        <v>0</v>
      </c>
      <c r="W7622" s="95"/>
      <c r="X7622" s="108"/>
    </row>
    <row r="7623" spans="2:24" ht="13.9" thickBot="1">
      <c r="B7623" s="96"/>
      <c r="C7623" s="97"/>
      <c r="D7623" s="96"/>
      <c r="E7623" s="96"/>
      <c r="F7623" s="96"/>
      <c r="G7623" s="96"/>
      <c r="H7623" s="96"/>
      <c r="I7623" s="96"/>
      <c r="J7623" s="96"/>
      <c r="K7623" s="96"/>
      <c r="L7623" s="96"/>
      <c r="M7623" s="96"/>
      <c r="N7623" s="96"/>
      <c r="O7623" s="96"/>
      <c r="P7623" s="97"/>
      <c r="Q7623" s="218"/>
      <c r="R7623" s="98" t="str">
        <f t="shared" ref="R7623" si="20277">IF(COUNTA(Y7620:DP7623)=0,"none",HLOOKUP(R7621,Y7621:DP7623,3,FALSE))</f>
        <v>none</v>
      </c>
      <c r="S7623" s="99" t="str">
        <f t="shared" ref="S7623" si="20278">IF(COUNTA(Y7620:DP7623)=0,"none",HLOOKUP(S7620,Y7620:DP7623,4,FALSE))</f>
        <v>none</v>
      </c>
      <c r="T7623" s="100"/>
      <c r="U7623" s="100" t="str">
        <f t="array" ref="U7623">IF(COUNTA(Y7620:DP7623)=0,"none",IF($U$2="WAHR",$W$3,Abfrage!$F$4))</f>
        <v>none</v>
      </c>
      <c r="V7623" s="100" t="str">
        <f t="array" ref="V7623">IF(COUNTA(Y7620:DP7623)=0,"none",IF($U$2="WAHR",$W$3,Abfrage!$F$4))</f>
        <v>none</v>
      </c>
      <c r="W7623" s="100" t="str">
        <f t="array" ref="W7623">IF(COUNTA(Y7620:DP7623)=0,"none",IF($U$2="WAHR",$W$3,Abfrage!$F$4))</f>
        <v>none</v>
      </c>
      <c r="X7623" s="109"/>
    </row>
    <row r="7624" spans="2:24">
      <c r="B7624" s="75" t="s">
        <v>4694</v>
      </c>
      <c r="C7624" s="76">
        <v>1000381176</v>
      </c>
      <c r="D7624" s="75" t="s">
        <v>95</v>
      </c>
      <c r="E7624" s="75" t="s">
        <v>96</v>
      </c>
      <c r="F7624" s="75" t="s">
        <v>97</v>
      </c>
      <c r="G7624" s="75" t="s">
        <v>4695</v>
      </c>
      <c r="H7624" s="75" t="e">
        <v>#N/A</v>
      </c>
      <c r="I7624" s="75" t="s">
        <v>4696</v>
      </c>
      <c r="J7624" s="75" t="s">
        <v>4697</v>
      </c>
      <c r="K7624" s="75" t="s">
        <v>306</v>
      </c>
      <c r="L7624" s="75" t="s">
        <v>306</v>
      </c>
      <c r="M7624" s="75" t="s">
        <v>306</v>
      </c>
      <c r="N7624" s="75" t="s">
        <v>306</v>
      </c>
      <c r="O7624" s="75" t="s">
        <v>306</v>
      </c>
      <c r="P7624" s="76" t="s">
        <v>306</v>
      </c>
      <c r="Q7624" s="216"/>
      <c r="R7624" s="77" t="str">
        <f t="shared" ref="R7624" si="20279">IF(COUNTA(Y7624:DP7627)=0,"01.01.1900",INDEX(Y7624:DP7624,MATCH(R7625,Y7625:DP7625,0)))</f>
        <v>01.01.1900</v>
      </c>
      <c r="S7624" s="78" t="str">
        <f t="shared" ref="S7624" si="20280">IF(COUNTA(Y7624:DP7627)=0,"01.01.1900",MAX(Y7624:DP7624))</f>
        <v>01.01.1900</v>
      </c>
      <c r="T7624" s="79"/>
      <c r="U7624" s="80" t="str">
        <f t="array" ref="U7624">IF(COUNTA(Y7624:DP7627)=0,"01.01.1900",IF(ISERROR(HLOOKUP(U7627,Y7627:DP7627,1,FALSE)),"01.01.1900",INDEX(Y7624:DP7624,MATCH(U7625&amp;U7627,Y7625:DP7625&amp;Y7627:DP7627,0))))</f>
        <v>01.01.1900</v>
      </c>
      <c r="V7624" s="81" t="str">
        <f t="shared" ref="V7624" si="20281">IF(COUNTA(Y7624:DP7627)=0,"01.01.1900",_xlfn.MAXIFS(Y7624:DP7624,Y7627:DP7627,V7627))</f>
        <v>01.01.1900</v>
      </c>
      <c r="W7624" s="82"/>
      <c r="X7624" s="106"/>
    </row>
    <row r="7625" spans="2:24">
      <c r="B7625" s="83"/>
      <c r="C7625" s="84"/>
      <c r="D7625" s="83"/>
      <c r="E7625" s="83"/>
      <c r="F7625" s="83"/>
      <c r="G7625" s="83"/>
      <c r="H7625" s="83"/>
      <c r="I7625" s="83"/>
      <c r="J7625" s="83"/>
      <c r="K7625" s="83"/>
      <c r="L7625" s="83"/>
      <c r="M7625" s="83"/>
      <c r="N7625" s="83"/>
      <c r="O7625" s="83"/>
      <c r="P7625" s="84"/>
      <c r="Q7625" s="217"/>
      <c r="R7625" s="85">
        <f t="shared" ref="R7625" si="20282">IF(COUNTA(Y7624:DP7627)=0,0,MIN(Y7625:DP7625))</f>
        <v>0</v>
      </c>
      <c r="S7625" s="86">
        <f t="shared" ref="S7625" si="20283">IF(COUNTA(Y7624:DP7627)=0,0,HLOOKUP(S7624,Y7624:DP7627,2,FALSE))</f>
        <v>0</v>
      </c>
      <c r="T7625" s="87">
        <f t="shared" ref="T7625" si="20284">IF(COUNTA(Y7624:DP7627)=0,0,AVERAGE(Y7625:DP7625))</f>
        <v>0</v>
      </c>
      <c r="U7625" s="88">
        <f t="shared" ref="U7625" si="20285">IF(COUNTA(Y7624:DP7627)=0,0,_xlfn.MINIFS(Y7625:DP7625,Y7627:DP7627,U7627))</f>
        <v>0</v>
      </c>
      <c r="V7625" s="89">
        <f t="array" ref="V7625">IF(COUNTA(Y7624:DP7627)=0,0,IF(ISERROR(HLOOKUP(V7627,Y7627:DP7627,1,FALSE)),0,INDEX(Y7625:DP7625,MATCH(V7624&amp;V7627,Y7624:DP7624&amp;Y7627:DP7627,0))))</f>
        <v>0</v>
      </c>
      <c r="W7625" s="90">
        <f t="array" ref="W7625">IF(COUNTA(Y7624:DP7627)=0,0,IF(ISERROR(HLOOKUP(W7627,Y7627:DP7627,1,FALSE)),0,AVERAGEIF(Y7627:DP7627,$W7627,Y7625:DP7625)))</f>
        <v>0</v>
      </c>
      <c r="X7625" s="107"/>
    </row>
    <row r="7626" spans="2:24">
      <c r="B7626" s="83"/>
      <c r="C7626" s="84"/>
      <c r="D7626" s="83"/>
      <c r="E7626" s="83"/>
      <c r="F7626" s="83"/>
      <c r="G7626" s="83"/>
      <c r="H7626" s="83"/>
      <c r="I7626" s="83"/>
      <c r="J7626" s="83"/>
      <c r="K7626" s="83"/>
      <c r="L7626" s="83"/>
      <c r="M7626" s="83"/>
      <c r="N7626" s="83"/>
      <c r="O7626" s="83"/>
      <c r="P7626" s="84"/>
      <c r="Q7626" s="217"/>
      <c r="R7626" s="91">
        <f t="shared" ref="R7626" si="20286">IF(COUNTA(Y7624:DP7627)=0,0,HLOOKUP(R7625,Y7625:DP7627,2,FALSE))</f>
        <v>0</v>
      </c>
      <c r="S7626" s="92">
        <f t="shared" ref="S7626" si="20287">IF(COUNTA(Y7624:DP7627)=0,0,HLOOKUP(S7624,Y7624:DP7627,3,FALSE))</f>
        <v>0</v>
      </c>
      <c r="T7626" s="93"/>
      <c r="U7626" s="94">
        <f t="array" ref="U7626">IF(COUNTA(Y7624:DP7627)=0,0,IF(ISERROR(HLOOKUP(U7627,Y7627:DP7627,1,FALSE)),0,INDEX(Y7626:DP7626,MATCH(U7625&amp;U7627,Y7625:DP7625&amp;Y7627:DP7627,0))))</f>
        <v>0</v>
      </c>
      <c r="V7626" s="94">
        <f t="array" ref="V7626">IF(COUNTA(Y7624:DP7627)=0,0,IF(ISERROR(HLOOKUP(V7627,Y7627:DP7627,1,FALSE)),0,INDEX(Y7626:DP7626,MATCH(V7625&amp;V7627,Y7625:DP7625&amp;Y7627:DP7627,0))))</f>
        <v>0</v>
      </c>
      <c r="W7626" s="95"/>
      <c r="X7626" s="108"/>
    </row>
    <row r="7627" spans="2:24" ht="13.9" thickBot="1">
      <c r="B7627" s="96"/>
      <c r="C7627" s="97"/>
      <c r="D7627" s="96"/>
      <c r="E7627" s="96"/>
      <c r="F7627" s="96"/>
      <c r="G7627" s="96"/>
      <c r="H7627" s="96"/>
      <c r="I7627" s="96"/>
      <c r="J7627" s="96"/>
      <c r="K7627" s="96"/>
      <c r="L7627" s="96"/>
      <c r="M7627" s="96"/>
      <c r="N7627" s="96"/>
      <c r="O7627" s="96"/>
      <c r="P7627" s="97"/>
      <c r="Q7627" s="218"/>
      <c r="R7627" s="98" t="str">
        <f t="shared" ref="R7627" si="20288">IF(COUNTA(Y7624:DP7627)=0,"none",HLOOKUP(R7625,Y7625:DP7627,3,FALSE))</f>
        <v>none</v>
      </c>
      <c r="S7627" s="99" t="str">
        <f t="shared" ref="S7627" si="20289">IF(COUNTA(Y7624:DP7627)=0,"none",HLOOKUP(S7624,Y7624:DP7627,4,FALSE))</f>
        <v>none</v>
      </c>
      <c r="T7627" s="100"/>
      <c r="U7627" s="100" t="str">
        <f t="array" ref="U7627">IF(COUNTA(Y7624:DP7627)=0,"none",IF($U$2="WAHR",$W$3,Abfrage!$F$4))</f>
        <v>none</v>
      </c>
      <c r="V7627" s="100" t="str">
        <f t="array" ref="V7627">IF(COUNTA(Y7624:DP7627)=0,"none",IF($U$2="WAHR",$W$3,Abfrage!$F$4))</f>
        <v>none</v>
      </c>
      <c r="W7627" s="100" t="str">
        <f t="array" ref="W7627">IF(COUNTA(Y7624:DP7627)=0,"none",IF($U$2="WAHR",$W$3,Abfrage!$F$4))</f>
        <v>none</v>
      </c>
      <c r="X7627" s="109"/>
    </row>
    <row r="7628" spans="2:24">
      <c r="B7628" s="75" t="s">
        <v>4698</v>
      </c>
      <c r="C7628" s="76">
        <v>1000418859</v>
      </c>
      <c r="D7628" s="75" t="s">
        <v>217</v>
      </c>
      <c r="E7628" s="75" t="s">
        <v>138</v>
      </c>
      <c r="F7628" s="75" t="s">
        <v>4699</v>
      </c>
      <c r="G7628" s="75" t="s">
        <v>4700</v>
      </c>
      <c r="H7628" s="75" t="e">
        <v>#N/A</v>
      </c>
      <c r="I7628" s="75" t="s">
        <v>185</v>
      </c>
      <c r="J7628" s="75" t="s">
        <v>4701</v>
      </c>
      <c r="K7628" s="75" t="s">
        <v>306</v>
      </c>
      <c r="L7628" s="75" t="s">
        <v>306</v>
      </c>
      <c r="M7628" s="75" t="s">
        <v>306</v>
      </c>
      <c r="N7628" s="75" t="s">
        <v>306</v>
      </c>
      <c r="O7628" s="75" t="s">
        <v>306</v>
      </c>
      <c r="P7628" s="76" t="s">
        <v>306</v>
      </c>
      <c r="Q7628" s="216"/>
      <c r="R7628" s="77" t="str">
        <f t="shared" ref="R7628" si="20290">IF(COUNTA(Y7628:DP7631)=0,"01.01.1900",INDEX(Y7628:DP7628,MATCH(R7629,Y7629:DP7629,0)))</f>
        <v>01.01.1900</v>
      </c>
      <c r="S7628" s="78" t="str">
        <f t="shared" ref="S7628" si="20291">IF(COUNTA(Y7628:DP7631)=0,"01.01.1900",MAX(Y7628:DP7628))</f>
        <v>01.01.1900</v>
      </c>
      <c r="T7628" s="79"/>
      <c r="U7628" s="80" t="str">
        <f t="array" ref="U7628">IF(COUNTA(Y7628:DP7631)=0,"01.01.1900",IF(ISERROR(HLOOKUP(U7631,Y7631:DP7631,1,FALSE)),"01.01.1900",INDEX(Y7628:DP7628,MATCH(U7629&amp;U7631,Y7629:DP7629&amp;Y7631:DP7631,0))))</f>
        <v>01.01.1900</v>
      </c>
      <c r="V7628" s="81" t="str">
        <f t="shared" ref="V7628" si="20292">IF(COUNTA(Y7628:DP7631)=0,"01.01.1900",_xlfn.MAXIFS(Y7628:DP7628,Y7631:DP7631,V7631))</f>
        <v>01.01.1900</v>
      </c>
      <c r="W7628" s="82"/>
      <c r="X7628" s="106"/>
    </row>
    <row r="7629" spans="2:24">
      <c r="B7629" s="83"/>
      <c r="C7629" s="84"/>
      <c r="D7629" s="83"/>
      <c r="E7629" s="83"/>
      <c r="F7629" s="83"/>
      <c r="G7629" s="83"/>
      <c r="H7629" s="83"/>
      <c r="I7629" s="83"/>
      <c r="J7629" s="83"/>
      <c r="K7629" s="83"/>
      <c r="L7629" s="83"/>
      <c r="M7629" s="83"/>
      <c r="N7629" s="83"/>
      <c r="O7629" s="83"/>
      <c r="P7629" s="84"/>
      <c r="Q7629" s="217"/>
      <c r="R7629" s="85">
        <f t="shared" ref="R7629" si="20293">IF(COUNTA(Y7628:DP7631)=0,0,MIN(Y7629:DP7629))</f>
        <v>0</v>
      </c>
      <c r="S7629" s="86">
        <f t="shared" ref="S7629" si="20294">IF(COUNTA(Y7628:DP7631)=0,0,HLOOKUP(S7628,Y7628:DP7631,2,FALSE))</f>
        <v>0</v>
      </c>
      <c r="T7629" s="87">
        <f t="shared" ref="T7629" si="20295">IF(COUNTA(Y7628:DP7631)=0,0,AVERAGE(Y7629:DP7629))</f>
        <v>0</v>
      </c>
      <c r="U7629" s="88">
        <f t="shared" ref="U7629" si="20296">IF(COUNTA(Y7628:DP7631)=0,0,_xlfn.MINIFS(Y7629:DP7629,Y7631:DP7631,U7631))</f>
        <v>0</v>
      </c>
      <c r="V7629" s="89">
        <f t="array" ref="V7629">IF(COUNTA(Y7628:DP7631)=0,0,IF(ISERROR(HLOOKUP(V7631,Y7631:DP7631,1,FALSE)),0,INDEX(Y7629:DP7629,MATCH(V7628&amp;V7631,Y7628:DP7628&amp;Y7631:DP7631,0))))</f>
        <v>0</v>
      </c>
      <c r="W7629" s="90">
        <f t="array" ref="W7629">IF(COUNTA(Y7628:DP7631)=0,0,IF(ISERROR(HLOOKUP(W7631,Y7631:DP7631,1,FALSE)),0,AVERAGEIF(Y7631:DP7631,$W7631,Y7629:DP7629)))</f>
        <v>0</v>
      </c>
      <c r="X7629" s="107"/>
    </row>
    <row r="7630" spans="2:24">
      <c r="B7630" s="83"/>
      <c r="C7630" s="84"/>
      <c r="D7630" s="83"/>
      <c r="E7630" s="83"/>
      <c r="F7630" s="83"/>
      <c r="G7630" s="83"/>
      <c r="H7630" s="83"/>
      <c r="I7630" s="83"/>
      <c r="J7630" s="83"/>
      <c r="K7630" s="83"/>
      <c r="L7630" s="83"/>
      <c r="M7630" s="83"/>
      <c r="N7630" s="83"/>
      <c r="O7630" s="83"/>
      <c r="P7630" s="84"/>
      <c r="Q7630" s="217"/>
      <c r="R7630" s="91">
        <f t="shared" ref="R7630" si="20297">IF(COUNTA(Y7628:DP7631)=0,0,HLOOKUP(R7629,Y7629:DP7631,2,FALSE))</f>
        <v>0</v>
      </c>
      <c r="S7630" s="92">
        <f t="shared" ref="S7630" si="20298">IF(COUNTA(Y7628:DP7631)=0,0,HLOOKUP(S7628,Y7628:DP7631,3,FALSE))</f>
        <v>0</v>
      </c>
      <c r="T7630" s="93"/>
      <c r="U7630" s="94">
        <f t="array" ref="U7630">IF(COUNTA(Y7628:DP7631)=0,0,IF(ISERROR(HLOOKUP(U7631,Y7631:DP7631,1,FALSE)),0,INDEX(Y7630:DP7630,MATCH(U7629&amp;U7631,Y7629:DP7629&amp;Y7631:DP7631,0))))</f>
        <v>0</v>
      </c>
      <c r="V7630" s="94">
        <f t="array" ref="V7630">IF(COUNTA(Y7628:DP7631)=0,0,IF(ISERROR(HLOOKUP(V7631,Y7631:DP7631,1,FALSE)),0,INDEX(Y7630:DP7630,MATCH(V7629&amp;V7631,Y7629:DP7629&amp;Y7631:DP7631,0))))</f>
        <v>0</v>
      </c>
      <c r="W7630" s="95"/>
      <c r="X7630" s="108"/>
    </row>
    <row r="7631" spans="2:24" ht="13.9" thickBot="1">
      <c r="B7631" s="96"/>
      <c r="C7631" s="97"/>
      <c r="D7631" s="96"/>
      <c r="E7631" s="96"/>
      <c r="F7631" s="96"/>
      <c r="G7631" s="96"/>
      <c r="H7631" s="96"/>
      <c r="I7631" s="96"/>
      <c r="J7631" s="96"/>
      <c r="K7631" s="96"/>
      <c r="L7631" s="96"/>
      <c r="M7631" s="96"/>
      <c r="N7631" s="96"/>
      <c r="O7631" s="96"/>
      <c r="P7631" s="97"/>
      <c r="Q7631" s="218"/>
      <c r="R7631" s="98" t="str">
        <f t="shared" ref="R7631" si="20299">IF(COUNTA(Y7628:DP7631)=0,"none",HLOOKUP(R7629,Y7629:DP7631,3,FALSE))</f>
        <v>none</v>
      </c>
      <c r="S7631" s="99" t="str">
        <f t="shared" ref="S7631" si="20300">IF(COUNTA(Y7628:DP7631)=0,"none",HLOOKUP(S7628,Y7628:DP7631,4,FALSE))</f>
        <v>none</v>
      </c>
      <c r="T7631" s="100"/>
      <c r="U7631" s="100" t="str">
        <f t="array" ref="U7631">IF(COUNTA(Y7628:DP7631)=0,"none",IF($U$2="WAHR",$W$3,Abfrage!$F$4))</f>
        <v>none</v>
      </c>
      <c r="V7631" s="100" t="str">
        <f t="array" ref="V7631">IF(COUNTA(Y7628:DP7631)=0,"none",IF($U$2="WAHR",$W$3,Abfrage!$F$4))</f>
        <v>none</v>
      </c>
      <c r="W7631" s="100" t="str">
        <f t="array" ref="W7631">IF(COUNTA(Y7628:DP7631)=0,"none",IF($U$2="WAHR",$W$3,Abfrage!$F$4))</f>
        <v>none</v>
      </c>
      <c r="X7631" s="109"/>
    </row>
    <row r="7632" spans="2:24">
      <c r="B7632" s="75" t="s">
        <v>4702</v>
      </c>
      <c r="C7632" s="76">
        <v>1000365416</v>
      </c>
      <c r="D7632" s="75" t="s">
        <v>217</v>
      </c>
      <c r="E7632" s="75" t="s">
        <v>138</v>
      </c>
      <c r="F7632" s="75" t="s">
        <v>4699</v>
      </c>
      <c r="G7632" s="75" t="s">
        <v>4703</v>
      </c>
      <c r="H7632" s="75" t="e">
        <v>#N/A</v>
      </c>
      <c r="I7632" s="75" t="s">
        <v>185</v>
      </c>
      <c r="J7632" s="75" t="s">
        <v>4704</v>
      </c>
      <c r="K7632" s="75" t="s">
        <v>306</v>
      </c>
      <c r="L7632" s="75" t="s">
        <v>306</v>
      </c>
      <c r="M7632" s="75" t="s">
        <v>306</v>
      </c>
      <c r="N7632" s="75" t="s">
        <v>306</v>
      </c>
      <c r="O7632" s="75" t="s">
        <v>306</v>
      </c>
      <c r="P7632" s="76" t="s">
        <v>306</v>
      </c>
      <c r="Q7632" s="216"/>
      <c r="R7632" s="77" t="str">
        <f t="shared" ref="R7632" si="20301">IF(COUNTA(Y7632:DP7635)=0,"01.01.1900",INDEX(Y7632:DP7632,MATCH(R7633,Y7633:DP7633,0)))</f>
        <v>01.01.1900</v>
      </c>
      <c r="S7632" s="78" t="str">
        <f t="shared" ref="S7632" si="20302">IF(COUNTA(Y7632:DP7635)=0,"01.01.1900",MAX(Y7632:DP7632))</f>
        <v>01.01.1900</v>
      </c>
      <c r="T7632" s="79"/>
      <c r="U7632" s="80" t="str">
        <f t="array" ref="U7632">IF(COUNTA(Y7632:DP7635)=0,"01.01.1900",IF(ISERROR(HLOOKUP(U7635,Y7635:DP7635,1,FALSE)),"01.01.1900",INDEX(Y7632:DP7632,MATCH(U7633&amp;U7635,Y7633:DP7633&amp;Y7635:DP7635,0))))</f>
        <v>01.01.1900</v>
      </c>
      <c r="V7632" s="81" t="str">
        <f t="shared" ref="V7632" si="20303">IF(COUNTA(Y7632:DP7635)=0,"01.01.1900",_xlfn.MAXIFS(Y7632:DP7632,Y7635:DP7635,V7635))</f>
        <v>01.01.1900</v>
      </c>
      <c r="W7632" s="82"/>
      <c r="X7632" s="106"/>
    </row>
    <row r="7633" spans="2:24">
      <c r="B7633" s="83"/>
      <c r="C7633" s="84"/>
      <c r="D7633" s="83"/>
      <c r="E7633" s="83"/>
      <c r="F7633" s="83"/>
      <c r="G7633" s="83"/>
      <c r="H7633" s="83"/>
      <c r="I7633" s="83"/>
      <c r="J7633" s="83"/>
      <c r="K7633" s="83"/>
      <c r="L7633" s="83"/>
      <c r="M7633" s="83"/>
      <c r="N7633" s="83"/>
      <c r="O7633" s="83"/>
      <c r="P7633" s="84"/>
      <c r="Q7633" s="217"/>
      <c r="R7633" s="85">
        <f t="shared" ref="R7633" si="20304">IF(COUNTA(Y7632:DP7635)=0,0,MIN(Y7633:DP7633))</f>
        <v>0</v>
      </c>
      <c r="S7633" s="86">
        <f t="shared" ref="S7633" si="20305">IF(COUNTA(Y7632:DP7635)=0,0,HLOOKUP(S7632,Y7632:DP7635,2,FALSE))</f>
        <v>0</v>
      </c>
      <c r="T7633" s="87">
        <f t="shared" ref="T7633" si="20306">IF(COUNTA(Y7632:DP7635)=0,0,AVERAGE(Y7633:DP7633))</f>
        <v>0</v>
      </c>
      <c r="U7633" s="88">
        <f t="shared" ref="U7633" si="20307">IF(COUNTA(Y7632:DP7635)=0,0,_xlfn.MINIFS(Y7633:DP7633,Y7635:DP7635,U7635))</f>
        <v>0</v>
      </c>
      <c r="V7633" s="89">
        <f t="array" ref="V7633">IF(COUNTA(Y7632:DP7635)=0,0,IF(ISERROR(HLOOKUP(V7635,Y7635:DP7635,1,FALSE)),0,INDEX(Y7633:DP7633,MATCH(V7632&amp;V7635,Y7632:DP7632&amp;Y7635:DP7635,0))))</f>
        <v>0</v>
      </c>
      <c r="W7633" s="90">
        <f t="array" ref="W7633">IF(COUNTA(Y7632:DP7635)=0,0,IF(ISERROR(HLOOKUP(W7635,Y7635:DP7635,1,FALSE)),0,AVERAGEIF(Y7635:DP7635,$W7635,Y7633:DP7633)))</f>
        <v>0</v>
      </c>
      <c r="X7633" s="107"/>
    </row>
    <row r="7634" spans="2:24">
      <c r="B7634" s="83"/>
      <c r="C7634" s="84"/>
      <c r="D7634" s="83"/>
      <c r="E7634" s="83"/>
      <c r="F7634" s="83"/>
      <c r="G7634" s="83"/>
      <c r="H7634" s="83"/>
      <c r="I7634" s="83"/>
      <c r="J7634" s="83"/>
      <c r="K7634" s="83"/>
      <c r="L7634" s="83"/>
      <c r="M7634" s="83"/>
      <c r="N7634" s="83"/>
      <c r="O7634" s="83"/>
      <c r="P7634" s="84"/>
      <c r="Q7634" s="217"/>
      <c r="R7634" s="91">
        <f t="shared" ref="R7634" si="20308">IF(COUNTA(Y7632:DP7635)=0,0,HLOOKUP(R7633,Y7633:DP7635,2,FALSE))</f>
        <v>0</v>
      </c>
      <c r="S7634" s="92">
        <f t="shared" ref="S7634" si="20309">IF(COUNTA(Y7632:DP7635)=0,0,HLOOKUP(S7632,Y7632:DP7635,3,FALSE))</f>
        <v>0</v>
      </c>
      <c r="T7634" s="93"/>
      <c r="U7634" s="94">
        <f t="array" ref="U7634">IF(COUNTA(Y7632:DP7635)=0,0,IF(ISERROR(HLOOKUP(U7635,Y7635:DP7635,1,FALSE)),0,INDEX(Y7634:DP7634,MATCH(U7633&amp;U7635,Y7633:DP7633&amp;Y7635:DP7635,0))))</f>
        <v>0</v>
      </c>
      <c r="V7634" s="94">
        <f t="array" ref="V7634">IF(COUNTA(Y7632:DP7635)=0,0,IF(ISERROR(HLOOKUP(V7635,Y7635:DP7635,1,FALSE)),0,INDEX(Y7634:DP7634,MATCH(V7633&amp;V7635,Y7633:DP7633&amp;Y7635:DP7635,0))))</f>
        <v>0</v>
      </c>
      <c r="W7634" s="95"/>
      <c r="X7634" s="108"/>
    </row>
    <row r="7635" spans="2:24" ht="13.9" thickBot="1">
      <c r="B7635" s="96"/>
      <c r="C7635" s="97"/>
      <c r="D7635" s="96"/>
      <c r="E7635" s="96"/>
      <c r="F7635" s="96"/>
      <c r="G7635" s="96"/>
      <c r="H7635" s="96"/>
      <c r="I7635" s="96"/>
      <c r="J7635" s="96"/>
      <c r="K7635" s="96"/>
      <c r="L7635" s="96"/>
      <c r="M7635" s="96"/>
      <c r="N7635" s="96"/>
      <c r="O7635" s="96"/>
      <c r="P7635" s="97"/>
      <c r="Q7635" s="218"/>
      <c r="R7635" s="98" t="str">
        <f t="shared" ref="R7635" si="20310">IF(COUNTA(Y7632:DP7635)=0,"none",HLOOKUP(R7633,Y7633:DP7635,3,FALSE))</f>
        <v>none</v>
      </c>
      <c r="S7635" s="99" t="str">
        <f t="shared" ref="S7635" si="20311">IF(COUNTA(Y7632:DP7635)=0,"none",HLOOKUP(S7632,Y7632:DP7635,4,FALSE))</f>
        <v>none</v>
      </c>
      <c r="T7635" s="100"/>
      <c r="U7635" s="100" t="str">
        <f t="array" ref="U7635">IF(COUNTA(Y7632:DP7635)=0,"none",IF($U$2="WAHR",$W$3,Abfrage!$F$4))</f>
        <v>none</v>
      </c>
      <c r="V7635" s="100" t="str">
        <f t="array" ref="V7635">IF(COUNTA(Y7632:DP7635)=0,"none",IF($U$2="WAHR",$W$3,Abfrage!$F$4))</f>
        <v>none</v>
      </c>
      <c r="W7635" s="100" t="str">
        <f t="array" ref="W7635">IF(COUNTA(Y7632:DP7635)=0,"none",IF($U$2="WAHR",$W$3,Abfrage!$F$4))</f>
        <v>none</v>
      </c>
      <c r="X7635" s="109"/>
    </row>
    <row r="7636" spans="2:24">
      <c r="B7636" s="75" t="s">
        <v>4705</v>
      </c>
      <c r="C7636" s="76">
        <v>1000431520</v>
      </c>
      <c r="D7636" s="75" t="s">
        <v>4611</v>
      </c>
      <c r="E7636" s="75" t="s">
        <v>4612</v>
      </c>
      <c r="F7636" s="75" t="s">
        <v>4706</v>
      </c>
      <c r="G7636" s="75" t="s">
        <v>4707</v>
      </c>
      <c r="H7636" s="75" t="e">
        <v>#N/A</v>
      </c>
      <c r="I7636" s="75" t="s">
        <v>4708</v>
      </c>
      <c r="J7636" s="75" t="s">
        <v>4709</v>
      </c>
      <c r="K7636" s="75" t="s">
        <v>306</v>
      </c>
      <c r="L7636" s="75" t="s">
        <v>306</v>
      </c>
      <c r="M7636" s="75" t="s">
        <v>306</v>
      </c>
      <c r="N7636" s="75" t="s">
        <v>306</v>
      </c>
      <c r="O7636" s="75" t="s">
        <v>306</v>
      </c>
      <c r="P7636" s="76" t="s">
        <v>306</v>
      </c>
      <c r="Q7636" s="216"/>
      <c r="R7636" s="77" t="str">
        <f t="shared" ref="R7636" si="20312">IF(COUNTA(Y7636:DP7639)=0,"01.01.1900",INDEX(Y7636:DP7636,MATCH(R7637,Y7637:DP7637,0)))</f>
        <v>01.01.1900</v>
      </c>
      <c r="S7636" s="78" t="str">
        <f t="shared" ref="S7636" si="20313">IF(COUNTA(Y7636:DP7639)=0,"01.01.1900",MAX(Y7636:DP7636))</f>
        <v>01.01.1900</v>
      </c>
      <c r="T7636" s="79"/>
      <c r="U7636" s="80" t="str">
        <f t="array" ref="U7636">IF(COUNTA(Y7636:DP7639)=0,"01.01.1900",IF(ISERROR(HLOOKUP(U7639,Y7639:DP7639,1,FALSE)),"01.01.1900",INDEX(Y7636:DP7636,MATCH(U7637&amp;U7639,Y7637:DP7637&amp;Y7639:DP7639,0))))</f>
        <v>01.01.1900</v>
      </c>
      <c r="V7636" s="81" t="str">
        <f t="shared" ref="V7636" si="20314">IF(COUNTA(Y7636:DP7639)=0,"01.01.1900",_xlfn.MAXIFS(Y7636:DP7636,Y7639:DP7639,V7639))</f>
        <v>01.01.1900</v>
      </c>
      <c r="W7636" s="82"/>
      <c r="X7636" s="106"/>
    </row>
    <row r="7637" spans="2:24">
      <c r="B7637" s="83"/>
      <c r="C7637" s="84"/>
      <c r="D7637" s="83"/>
      <c r="E7637" s="83"/>
      <c r="F7637" s="83"/>
      <c r="G7637" s="83"/>
      <c r="H7637" s="83"/>
      <c r="I7637" s="83"/>
      <c r="J7637" s="83"/>
      <c r="K7637" s="83"/>
      <c r="L7637" s="83"/>
      <c r="M7637" s="83"/>
      <c r="N7637" s="83"/>
      <c r="O7637" s="83"/>
      <c r="P7637" s="84"/>
      <c r="Q7637" s="217"/>
      <c r="R7637" s="85">
        <f t="shared" ref="R7637" si="20315">IF(COUNTA(Y7636:DP7639)=0,0,MIN(Y7637:DP7637))</f>
        <v>0</v>
      </c>
      <c r="S7637" s="86">
        <f t="shared" ref="S7637" si="20316">IF(COUNTA(Y7636:DP7639)=0,0,HLOOKUP(S7636,Y7636:DP7639,2,FALSE))</f>
        <v>0</v>
      </c>
      <c r="T7637" s="87">
        <f t="shared" ref="T7637" si="20317">IF(COUNTA(Y7636:DP7639)=0,0,AVERAGE(Y7637:DP7637))</f>
        <v>0</v>
      </c>
      <c r="U7637" s="88">
        <f t="shared" ref="U7637" si="20318">IF(COUNTA(Y7636:DP7639)=0,0,_xlfn.MINIFS(Y7637:DP7637,Y7639:DP7639,U7639))</f>
        <v>0</v>
      </c>
      <c r="V7637" s="89">
        <f t="array" ref="V7637">IF(COUNTA(Y7636:DP7639)=0,0,IF(ISERROR(HLOOKUP(V7639,Y7639:DP7639,1,FALSE)),0,INDEX(Y7637:DP7637,MATCH(V7636&amp;V7639,Y7636:DP7636&amp;Y7639:DP7639,0))))</f>
        <v>0</v>
      </c>
      <c r="W7637" s="90">
        <f t="array" ref="W7637">IF(COUNTA(Y7636:DP7639)=0,0,IF(ISERROR(HLOOKUP(W7639,Y7639:DP7639,1,FALSE)),0,AVERAGEIF(Y7639:DP7639,$W7639,Y7637:DP7637)))</f>
        <v>0</v>
      </c>
      <c r="X7637" s="107"/>
    </row>
    <row r="7638" spans="2:24">
      <c r="B7638" s="83"/>
      <c r="C7638" s="84"/>
      <c r="D7638" s="83"/>
      <c r="E7638" s="83"/>
      <c r="F7638" s="83"/>
      <c r="G7638" s="83"/>
      <c r="H7638" s="83"/>
      <c r="I7638" s="83"/>
      <c r="J7638" s="83"/>
      <c r="K7638" s="83"/>
      <c r="L7638" s="83"/>
      <c r="M7638" s="83"/>
      <c r="N7638" s="83"/>
      <c r="O7638" s="83"/>
      <c r="P7638" s="84"/>
      <c r="Q7638" s="217"/>
      <c r="R7638" s="91">
        <f t="shared" ref="R7638" si="20319">IF(COUNTA(Y7636:DP7639)=0,0,HLOOKUP(R7637,Y7637:DP7639,2,FALSE))</f>
        <v>0</v>
      </c>
      <c r="S7638" s="92">
        <f t="shared" ref="S7638" si="20320">IF(COUNTA(Y7636:DP7639)=0,0,HLOOKUP(S7636,Y7636:DP7639,3,FALSE))</f>
        <v>0</v>
      </c>
      <c r="T7638" s="93"/>
      <c r="U7638" s="94">
        <f t="array" ref="U7638">IF(COUNTA(Y7636:DP7639)=0,0,IF(ISERROR(HLOOKUP(U7639,Y7639:DP7639,1,FALSE)),0,INDEX(Y7638:DP7638,MATCH(U7637&amp;U7639,Y7637:DP7637&amp;Y7639:DP7639,0))))</f>
        <v>0</v>
      </c>
      <c r="V7638" s="94">
        <f t="array" ref="V7638">IF(COUNTA(Y7636:DP7639)=0,0,IF(ISERROR(HLOOKUP(V7639,Y7639:DP7639,1,FALSE)),0,INDEX(Y7638:DP7638,MATCH(V7637&amp;V7639,Y7637:DP7637&amp;Y7639:DP7639,0))))</f>
        <v>0</v>
      </c>
      <c r="W7638" s="95"/>
      <c r="X7638" s="108"/>
    </row>
    <row r="7639" spans="2:24" ht="13.9" thickBot="1">
      <c r="B7639" s="96"/>
      <c r="C7639" s="97"/>
      <c r="D7639" s="96"/>
      <c r="E7639" s="96"/>
      <c r="F7639" s="96"/>
      <c r="G7639" s="96"/>
      <c r="H7639" s="96"/>
      <c r="I7639" s="96"/>
      <c r="J7639" s="96"/>
      <c r="K7639" s="96"/>
      <c r="L7639" s="96"/>
      <c r="M7639" s="96"/>
      <c r="N7639" s="96"/>
      <c r="O7639" s="96"/>
      <c r="P7639" s="97"/>
      <c r="Q7639" s="218"/>
      <c r="R7639" s="98" t="str">
        <f t="shared" ref="R7639" si="20321">IF(COUNTA(Y7636:DP7639)=0,"none",HLOOKUP(R7637,Y7637:DP7639,3,FALSE))</f>
        <v>none</v>
      </c>
      <c r="S7639" s="99" t="str">
        <f t="shared" ref="S7639" si="20322">IF(COUNTA(Y7636:DP7639)=0,"none",HLOOKUP(S7636,Y7636:DP7639,4,FALSE))</f>
        <v>none</v>
      </c>
      <c r="T7639" s="100"/>
      <c r="U7639" s="100" t="str">
        <f t="array" ref="U7639">IF(COUNTA(Y7636:DP7639)=0,"none",IF($U$2="WAHR",$W$3,Abfrage!$F$4))</f>
        <v>none</v>
      </c>
      <c r="V7639" s="100" t="str">
        <f t="array" ref="V7639">IF(COUNTA(Y7636:DP7639)=0,"none",IF($U$2="WAHR",$W$3,Abfrage!$F$4))</f>
        <v>none</v>
      </c>
      <c r="W7639" s="100" t="str">
        <f t="array" ref="W7639">IF(COUNTA(Y7636:DP7639)=0,"none",IF($U$2="WAHR",$W$3,Abfrage!$F$4))</f>
        <v>none</v>
      </c>
      <c r="X7639" s="109"/>
    </row>
    <row r="7640" spans="2:24">
      <c r="B7640" s="75" t="s">
        <v>4710</v>
      </c>
      <c r="C7640" s="76">
        <v>1000444570</v>
      </c>
      <c r="D7640" s="75" t="s">
        <v>95</v>
      </c>
      <c r="E7640" s="75" t="s">
        <v>96</v>
      </c>
      <c r="F7640" s="75" t="s">
        <v>97</v>
      </c>
      <c r="G7640" s="75" t="s">
        <v>4711</v>
      </c>
      <c r="H7640" s="75" t="e">
        <v>#N/A</v>
      </c>
      <c r="I7640" s="75" t="s">
        <v>150</v>
      </c>
      <c r="J7640" s="75" t="s">
        <v>4712</v>
      </c>
      <c r="K7640" s="75" t="s">
        <v>306</v>
      </c>
      <c r="L7640" s="75" t="s">
        <v>306</v>
      </c>
      <c r="M7640" s="75" t="s">
        <v>313</v>
      </c>
      <c r="N7640" s="75" t="s">
        <v>352</v>
      </c>
      <c r="O7640" s="75" t="s">
        <v>306</v>
      </c>
      <c r="P7640" s="76" t="s">
        <v>306</v>
      </c>
      <c r="Q7640" s="216"/>
      <c r="R7640" s="77" t="str">
        <f t="shared" ref="R7640" si="20323">IF(COUNTA(Y7640:DP7643)=0,"01.01.1900",INDEX(Y7640:DP7640,MATCH(R7641,Y7641:DP7641,0)))</f>
        <v>01.01.1900</v>
      </c>
      <c r="S7640" s="78" t="str">
        <f t="shared" ref="S7640" si="20324">IF(COUNTA(Y7640:DP7643)=0,"01.01.1900",MAX(Y7640:DP7640))</f>
        <v>01.01.1900</v>
      </c>
      <c r="T7640" s="79"/>
      <c r="U7640" s="80" t="str">
        <f t="array" ref="U7640">IF(COUNTA(Y7640:DP7643)=0,"01.01.1900",IF(ISERROR(HLOOKUP(U7643,Y7643:DP7643,1,FALSE)),"01.01.1900",INDEX(Y7640:DP7640,MATCH(U7641&amp;U7643,Y7641:DP7641&amp;Y7643:DP7643,0))))</f>
        <v>01.01.1900</v>
      </c>
      <c r="V7640" s="81" t="str">
        <f t="shared" ref="V7640" si="20325">IF(COUNTA(Y7640:DP7643)=0,"01.01.1900",_xlfn.MAXIFS(Y7640:DP7640,Y7643:DP7643,V7643))</f>
        <v>01.01.1900</v>
      </c>
      <c r="W7640" s="82"/>
      <c r="X7640" s="106"/>
    </row>
    <row r="7641" spans="2:24">
      <c r="B7641" s="83"/>
      <c r="C7641" s="84"/>
      <c r="D7641" s="83"/>
      <c r="E7641" s="83"/>
      <c r="F7641" s="83"/>
      <c r="G7641" s="83"/>
      <c r="H7641" s="83"/>
      <c r="I7641" s="83"/>
      <c r="J7641" s="83"/>
      <c r="K7641" s="83"/>
      <c r="L7641" s="83"/>
      <c r="M7641" s="83"/>
      <c r="N7641" s="83"/>
      <c r="O7641" s="83"/>
      <c r="P7641" s="84"/>
      <c r="Q7641" s="217"/>
      <c r="R7641" s="85">
        <f t="shared" ref="R7641" si="20326">IF(COUNTA(Y7640:DP7643)=0,0,MIN(Y7641:DP7641))</f>
        <v>0</v>
      </c>
      <c r="S7641" s="86">
        <f t="shared" ref="S7641" si="20327">IF(COUNTA(Y7640:DP7643)=0,0,HLOOKUP(S7640,Y7640:DP7643,2,FALSE))</f>
        <v>0</v>
      </c>
      <c r="T7641" s="87">
        <f t="shared" ref="T7641" si="20328">IF(COUNTA(Y7640:DP7643)=0,0,AVERAGE(Y7641:DP7641))</f>
        <v>0</v>
      </c>
      <c r="U7641" s="88">
        <f t="shared" ref="U7641" si="20329">IF(COUNTA(Y7640:DP7643)=0,0,_xlfn.MINIFS(Y7641:DP7641,Y7643:DP7643,U7643))</f>
        <v>0</v>
      </c>
      <c r="V7641" s="89">
        <f t="array" ref="V7641">IF(COUNTA(Y7640:DP7643)=0,0,IF(ISERROR(HLOOKUP(V7643,Y7643:DP7643,1,FALSE)),0,INDEX(Y7641:DP7641,MATCH(V7640&amp;V7643,Y7640:DP7640&amp;Y7643:DP7643,0))))</f>
        <v>0</v>
      </c>
      <c r="W7641" s="90">
        <f t="array" ref="W7641">IF(COUNTA(Y7640:DP7643)=0,0,IF(ISERROR(HLOOKUP(W7643,Y7643:DP7643,1,FALSE)),0,AVERAGEIF(Y7643:DP7643,$W7643,Y7641:DP7641)))</f>
        <v>0</v>
      </c>
      <c r="X7641" s="107"/>
    </row>
    <row r="7642" spans="2:24">
      <c r="B7642" s="83"/>
      <c r="C7642" s="84"/>
      <c r="D7642" s="83"/>
      <c r="E7642" s="83"/>
      <c r="F7642" s="83"/>
      <c r="G7642" s="83"/>
      <c r="H7642" s="83"/>
      <c r="I7642" s="83"/>
      <c r="J7642" s="83"/>
      <c r="K7642" s="83"/>
      <c r="L7642" s="83"/>
      <c r="M7642" s="83"/>
      <c r="N7642" s="83"/>
      <c r="O7642" s="83"/>
      <c r="P7642" s="84"/>
      <c r="Q7642" s="217"/>
      <c r="R7642" s="91">
        <f t="shared" ref="R7642" si="20330">IF(COUNTA(Y7640:DP7643)=0,0,HLOOKUP(R7641,Y7641:DP7643,2,FALSE))</f>
        <v>0</v>
      </c>
      <c r="S7642" s="92">
        <f t="shared" ref="S7642" si="20331">IF(COUNTA(Y7640:DP7643)=0,0,HLOOKUP(S7640,Y7640:DP7643,3,FALSE))</f>
        <v>0</v>
      </c>
      <c r="T7642" s="93"/>
      <c r="U7642" s="94">
        <f t="array" ref="U7642">IF(COUNTA(Y7640:DP7643)=0,0,IF(ISERROR(HLOOKUP(U7643,Y7643:DP7643,1,FALSE)),0,INDEX(Y7642:DP7642,MATCH(U7641&amp;U7643,Y7641:DP7641&amp;Y7643:DP7643,0))))</f>
        <v>0</v>
      </c>
      <c r="V7642" s="94">
        <f t="array" ref="V7642">IF(COUNTA(Y7640:DP7643)=0,0,IF(ISERROR(HLOOKUP(V7643,Y7643:DP7643,1,FALSE)),0,INDEX(Y7642:DP7642,MATCH(V7641&amp;V7643,Y7641:DP7641&amp;Y7643:DP7643,0))))</f>
        <v>0</v>
      </c>
      <c r="W7642" s="95"/>
      <c r="X7642" s="108"/>
    </row>
    <row r="7643" spans="2:24" ht="13.9" thickBot="1">
      <c r="B7643" s="96"/>
      <c r="C7643" s="97"/>
      <c r="D7643" s="96"/>
      <c r="E7643" s="96"/>
      <c r="F7643" s="96"/>
      <c r="G7643" s="96"/>
      <c r="H7643" s="96"/>
      <c r="I7643" s="96"/>
      <c r="J7643" s="96"/>
      <c r="K7643" s="96"/>
      <c r="L7643" s="96"/>
      <c r="M7643" s="96"/>
      <c r="N7643" s="96"/>
      <c r="O7643" s="96"/>
      <c r="P7643" s="97"/>
      <c r="Q7643" s="218"/>
      <c r="R7643" s="98" t="str">
        <f t="shared" ref="R7643" si="20332">IF(COUNTA(Y7640:DP7643)=0,"none",HLOOKUP(R7641,Y7641:DP7643,3,FALSE))</f>
        <v>none</v>
      </c>
      <c r="S7643" s="99" t="str">
        <f t="shared" ref="S7643" si="20333">IF(COUNTA(Y7640:DP7643)=0,"none",HLOOKUP(S7640,Y7640:DP7643,4,FALSE))</f>
        <v>none</v>
      </c>
      <c r="T7643" s="100"/>
      <c r="U7643" s="100" t="str">
        <f t="array" ref="U7643">IF(COUNTA(Y7640:DP7643)=0,"none",IF($U$2="WAHR",$W$3,Abfrage!$F$4))</f>
        <v>none</v>
      </c>
      <c r="V7643" s="100" t="str">
        <f t="array" ref="V7643">IF(COUNTA(Y7640:DP7643)=0,"none",IF($U$2="WAHR",$W$3,Abfrage!$F$4))</f>
        <v>none</v>
      </c>
      <c r="W7643" s="100" t="str">
        <f t="array" ref="W7643">IF(COUNTA(Y7640:DP7643)=0,"none",IF($U$2="WAHR",$W$3,Abfrage!$F$4))</f>
        <v>none</v>
      </c>
      <c r="X7643" s="109"/>
    </row>
    <row r="7644" spans="2:24">
      <c r="B7644" s="75" t="s">
        <v>4713</v>
      </c>
      <c r="C7644" s="76">
        <v>1000444643</v>
      </c>
      <c r="D7644" s="75" t="s">
        <v>95</v>
      </c>
      <c r="E7644" s="75" t="s">
        <v>148</v>
      </c>
      <c r="F7644" s="75" t="s">
        <v>96</v>
      </c>
      <c r="G7644" s="75" t="s">
        <v>4714</v>
      </c>
      <c r="H7644" s="75" t="e">
        <v>#N/A</v>
      </c>
      <c r="I7644" s="75" t="s">
        <v>150</v>
      </c>
      <c r="J7644" s="75" t="s">
        <v>4715</v>
      </c>
      <c r="K7644" s="75" t="s">
        <v>306</v>
      </c>
      <c r="L7644" s="75" t="s">
        <v>306</v>
      </c>
      <c r="M7644" s="75" t="s">
        <v>313</v>
      </c>
      <c r="N7644" s="75" t="s">
        <v>327</v>
      </c>
      <c r="O7644" s="75" t="s">
        <v>306</v>
      </c>
      <c r="P7644" s="76" t="s">
        <v>306</v>
      </c>
      <c r="Q7644" s="216"/>
      <c r="R7644" s="77" t="str">
        <f t="shared" ref="R7644" si="20334">IF(COUNTA(Y7644:DP7647)=0,"01.01.1900",INDEX(Y7644:DP7644,MATCH(R7645,Y7645:DP7645,0)))</f>
        <v>01.01.1900</v>
      </c>
      <c r="S7644" s="78" t="str">
        <f t="shared" ref="S7644" si="20335">IF(COUNTA(Y7644:DP7647)=0,"01.01.1900",MAX(Y7644:DP7644))</f>
        <v>01.01.1900</v>
      </c>
      <c r="T7644" s="79"/>
      <c r="U7644" s="80" t="str">
        <f t="array" ref="U7644">IF(COUNTA(Y7644:DP7647)=0,"01.01.1900",IF(ISERROR(HLOOKUP(U7647,Y7647:DP7647,1,FALSE)),"01.01.1900",INDEX(Y7644:DP7644,MATCH(U7645&amp;U7647,Y7645:DP7645&amp;Y7647:DP7647,0))))</f>
        <v>01.01.1900</v>
      </c>
      <c r="V7644" s="81" t="str">
        <f t="shared" ref="V7644" si="20336">IF(COUNTA(Y7644:DP7647)=0,"01.01.1900",_xlfn.MAXIFS(Y7644:DP7644,Y7647:DP7647,V7647))</f>
        <v>01.01.1900</v>
      </c>
      <c r="W7644" s="82"/>
      <c r="X7644" s="106"/>
    </row>
    <row r="7645" spans="2:24">
      <c r="B7645" s="83"/>
      <c r="C7645" s="84"/>
      <c r="D7645" s="83"/>
      <c r="E7645" s="83"/>
      <c r="F7645" s="83"/>
      <c r="G7645" s="83"/>
      <c r="H7645" s="83"/>
      <c r="I7645" s="83"/>
      <c r="J7645" s="83"/>
      <c r="K7645" s="83"/>
      <c r="L7645" s="83"/>
      <c r="M7645" s="83"/>
      <c r="N7645" s="83"/>
      <c r="O7645" s="83"/>
      <c r="P7645" s="84"/>
      <c r="Q7645" s="217"/>
      <c r="R7645" s="85">
        <f t="shared" ref="R7645" si="20337">IF(COUNTA(Y7644:DP7647)=0,0,MIN(Y7645:DP7645))</f>
        <v>0</v>
      </c>
      <c r="S7645" s="86">
        <f t="shared" ref="S7645" si="20338">IF(COUNTA(Y7644:DP7647)=0,0,HLOOKUP(S7644,Y7644:DP7647,2,FALSE))</f>
        <v>0</v>
      </c>
      <c r="T7645" s="87">
        <f t="shared" ref="T7645" si="20339">IF(COUNTA(Y7644:DP7647)=0,0,AVERAGE(Y7645:DP7645))</f>
        <v>0</v>
      </c>
      <c r="U7645" s="88">
        <f t="shared" ref="U7645" si="20340">IF(COUNTA(Y7644:DP7647)=0,0,_xlfn.MINIFS(Y7645:DP7645,Y7647:DP7647,U7647))</f>
        <v>0</v>
      </c>
      <c r="V7645" s="89">
        <f t="array" ref="V7645">IF(COUNTA(Y7644:DP7647)=0,0,IF(ISERROR(HLOOKUP(V7647,Y7647:DP7647,1,FALSE)),0,INDEX(Y7645:DP7645,MATCH(V7644&amp;V7647,Y7644:DP7644&amp;Y7647:DP7647,0))))</f>
        <v>0</v>
      </c>
      <c r="W7645" s="90">
        <f t="array" ref="W7645">IF(COUNTA(Y7644:DP7647)=0,0,IF(ISERROR(HLOOKUP(W7647,Y7647:DP7647,1,FALSE)),0,AVERAGEIF(Y7647:DP7647,$W7647,Y7645:DP7645)))</f>
        <v>0</v>
      </c>
      <c r="X7645" s="107"/>
    </row>
    <row r="7646" spans="2:24">
      <c r="B7646" s="83"/>
      <c r="C7646" s="84"/>
      <c r="D7646" s="83"/>
      <c r="E7646" s="83"/>
      <c r="F7646" s="83"/>
      <c r="G7646" s="83"/>
      <c r="H7646" s="83"/>
      <c r="I7646" s="83"/>
      <c r="J7646" s="83"/>
      <c r="K7646" s="83"/>
      <c r="L7646" s="83"/>
      <c r="M7646" s="83"/>
      <c r="N7646" s="83"/>
      <c r="O7646" s="83"/>
      <c r="P7646" s="84"/>
      <c r="Q7646" s="217"/>
      <c r="R7646" s="91">
        <f t="shared" ref="R7646" si="20341">IF(COUNTA(Y7644:DP7647)=0,0,HLOOKUP(R7645,Y7645:DP7647,2,FALSE))</f>
        <v>0</v>
      </c>
      <c r="S7646" s="92">
        <f t="shared" ref="S7646" si="20342">IF(COUNTA(Y7644:DP7647)=0,0,HLOOKUP(S7644,Y7644:DP7647,3,FALSE))</f>
        <v>0</v>
      </c>
      <c r="T7646" s="93"/>
      <c r="U7646" s="94">
        <f t="array" ref="U7646">IF(COUNTA(Y7644:DP7647)=0,0,IF(ISERROR(HLOOKUP(U7647,Y7647:DP7647,1,FALSE)),0,INDEX(Y7646:DP7646,MATCH(U7645&amp;U7647,Y7645:DP7645&amp;Y7647:DP7647,0))))</f>
        <v>0</v>
      </c>
      <c r="V7646" s="94">
        <f t="array" ref="V7646">IF(COUNTA(Y7644:DP7647)=0,0,IF(ISERROR(HLOOKUP(V7647,Y7647:DP7647,1,FALSE)),0,INDEX(Y7646:DP7646,MATCH(V7645&amp;V7647,Y7645:DP7645&amp;Y7647:DP7647,0))))</f>
        <v>0</v>
      </c>
      <c r="W7646" s="95"/>
      <c r="X7646" s="108"/>
    </row>
    <row r="7647" spans="2:24" ht="13.9" thickBot="1">
      <c r="B7647" s="96"/>
      <c r="C7647" s="97"/>
      <c r="D7647" s="96"/>
      <c r="E7647" s="96"/>
      <c r="F7647" s="96"/>
      <c r="G7647" s="96"/>
      <c r="H7647" s="96"/>
      <c r="I7647" s="96"/>
      <c r="J7647" s="96"/>
      <c r="K7647" s="96"/>
      <c r="L7647" s="96"/>
      <c r="M7647" s="96"/>
      <c r="N7647" s="96"/>
      <c r="O7647" s="96"/>
      <c r="P7647" s="97"/>
      <c r="Q7647" s="218"/>
      <c r="R7647" s="98" t="str">
        <f t="shared" ref="R7647" si="20343">IF(COUNTA(Y7644:DP7647)=0,"none",HLOOKUP(R7645,Y7645:DP7647,3,FALSE))</f>
        <v>none</v>
      </c>
      <c r="S7647" s="99" t="str">
        <f t="shared" ref="S7647" si="20344">IF(COUNTA(Y7644:DP7647)=0,"none",HLOOKUP(S7644,Y7644:DP7647,4,FALSE))</f>
        <v>none</v>
      </c>
      <c r="T7647" s="100"/>
      <c r="U7647" s="100" t="str">
        <f t="array" ref="U7647">IF(COUNTA(Y7644:DP7647)=0,"none",IF($U$2="WAHR",$W$3,Abfrage!$F$4))</f>
        <v>none</v>
      </c>
      <c r="V7647" s="100" t="str">
        <f t="array" ref="V7647">IF(COUNTA(Y7644:DP7647)=0,"none",IF($U$2="WAHR",$W$3,Abfrage!$F$4))</f>
        <v>none</v>
      </c>
      <c r="W7647" s="100" t="str">
        <f t="array" ref="W7647">IF(COUNTA(Y7644:DP7647)=0,"none",IF($U$2="WAHR",$W$3,Abfrage!$F$4))</f>
        <v>none</v>
      </c>
      <c r="X7647" s="109"/>
    </row>
    <row r="7648" spans="2:24">
      <c r="B7648" s="75" t="s">
        <v>4716</v>
      </c>
      <c r="C7648" s="76">
        <v>1000444645</v>
      </c>
      <c r="D7648" s="75" t="s">
        <v>95</v>
      </c>
      <c r="E7648" s="75" t="s">
        <v>96</v>
      </c>
      <c r="F7648" s="75" t="s">
        <v>103</v>
      </c>
      <c r="G7648" s="75" t="s">
        <v>4717</v>
      </c>
      <c r="H7648" s="75" t="e">
        <v>#N/A</v>
      </c>
      <c r="I7648" s="75" t="s">
        <v>150</v>
      </c>
      <c r="J7648" s="75" t="s">
        <v>4718</v>
      </c>
      <c r="K7648" s="75" t="s">
        <v>306</v>
      </c>
      <c r="L7648" s="75" t="s">
        <v>306</v>
      </c>
      <c r="M7648" s="75" t="s">
        <v>313</v>
      </c>
      <c r="N7648" s="75" t="s">
        <v>352</v>
      </c>
      <c r="O7648" s="75" t="s">
        <v>315</v>
      </c>
      <c r="P7648" s="76" t="s">
        <v>306</v>
      </c>
      <c r="Q7648" s="216"/>
      <c r="R7648" s="77" t="str">
        <f t="shared" ref="R7648" si="20345">IF(COUNTA(Y7648:DP7651)=0,"01.01.1900",INDEX(Y7648:DP7648,MATCH(R7649,Y7649:DP7649,0)))</f>
        <v>01.01.1900</v>
      </c>
      <c r="S7648" s="78" t="str">
        <f t="shared" ref="S7648" si="20346">IF(COUNTA(Y7648:DP7651)=0,"01.01.1900",MAX(Y7648:DP7648))</f>
        <v>01.01.1900</v>
      </c>
      <c r="T7648" s="79"/>
      <c r="U7648" s="80" t="str">
        <f t="array" ref="U7648">IF(COUNTA(Y7648:DP7651)=0,"01.01.1900",IF(ISERROR(HLOOKUP(U7651,Y7651:DP7651,1,FALSE)),"01.01.1900",INDEX(Y7648:DP7648,MATCH(U7649&amp;U7651,Y7649:DP7649&amp;Y7651:DP7651,0))))</f>
        <v>01.01.1900</v>
      </c>
      <c r="V7648" s="81" t="str">
        <f t="shared" ref="V7648" si="20347">IF(COUNTA(Y7648:DP7651)=0,"01.01.1900",_xlfn.MAXIFS(Y7648:DP7648,Y7651:DP7651,V7651))</f>
        <v>01.01.1900</v>
      </c>
      <c r="W7648" s="82"/>
      <c r="X7648" s="106"/>
    </row>
    <row r="7649" spans="2:24">
      <c r="B7649" s="83"/>
      <c r="C7649" s="84"/>
      <c r="D7649" s="83"/>
      <c r="E7649" s="83"/>
      <c r="F7649" s="83"/>
      <c r="G7649" s="83"/>
      <c r="H7649" s="83"/>
      <c r="I7649" s="83"/>
      <c r="J7649" s="83"/>
      <c r="K7649" s="83"/>
      <c r="L7649" s="83"/>
      <c r="M7649" s="83"/>
      <c r="N7649" s="83"/>
      <c r="O7649" s="83"/>
      <c r="P7649" s="84"/>
      <c r="Q7649" s="217"/>
      <c r="R7649" s="85">
        <f t="shared" ref="R7649" si="20348">IF(COUNTA(Y7648:DP7651)=0,0,MIN(Y7649:DP7649))</f>
        <v>0</v>
      </c>
      <c r="S7649" s="86">
        <f t="shared" ref="S7649" si="20349">IF(COUNTA(Y7648:DP7651)=0,0,HLOOKUP(S7648,Y7648:DP7651,2,FALSE))</f>
        <v>0</v>
      </c>
      <c r="T7649" s="87">
        <f t="shared" ref="T7649" si="20350">IF(COUNTA(Y7648:DP7651)=0,0,AVERAGE(Y7649:DP7649))</f>
        <v>0</v>
      </c>
      <c r="U7649" s="88">
        <f t="shared" ref="U7649" si="20351">IF(COUNTA(Y7648:DP7651)=0,0,_xlfn.MINIFS(Y7649:DP7649,Y7651:DP7651,U7651))</f>
        <v>0</v>
      </c>
      <c r="V7649" s="89">
        <f t="array" ref="V7649">IF(COUNTA(Y7648:DP7651)=0,0,IF(ISERROR(HLOOKUP(V7651,Y7651:DP7651,1,FALSE)),0,INDEX(Y7649:DP7649,MATCH(V7648&amp;V7651,Y7648:DP7648&amp;Y7651:DP7651,0))))</f>
        <v>0</v>
      </c>
      <c r="W7649" s="90">
        <f t="array" ref="W7649">IF(COUNTA(Y7648:DP7651)=0,0,IF(ISERROR(HLOOKUP(W7651,Y7651:DP7651,1,FALSE)),0,AVERAGEIF(Y7651:DP7651,$W7651,Y7649:DP7649)))</f>
        <v>0</v>
      </c>
      <c r="X7649" s="107"/>
    </row>
    <row r="7650" spans="2:24">
      <c r="B7650" s="83"/>
      <c r="C7650" s="84"/>
      <c r="D7650" s="83"/>
      <c r="E7650" s="83"/>
      <c r="F7650" s="83"/>
      <c r="G7650" s="83"/>
      <c r="H7650" s="83"/>
      <c r="I7650" s="83"/>
      <c r="J7650" s="83"/>
      <c r="K7650" s="83"/>
      <c r="L7650" s="83"/>
      <c r="M7650" s="83"/>
      <c r="N7650" s="83"/>
      <c r="O7650" s="83"/>
      <c r="P7650" s="84"/>
      <c r="Q7650" s="217"/>
      <c r="R7650" s="91">
        <f t="shared" ref="R7650" si="20352">IF(COUNTA(Y7648:DP7651)=0,0,HLOOKUP(R7649,Y7649:DP7651,2,FALSE))</f>
        <v>0</v>
      </c>
      <c r="S7650" s="92">
        <f t="shared" ref="S7650" si="20353">IF(COUNTA(Y7648:DP7651)=0,0,HLOOKUP(S7648,Y7648:DP7651,3,FALSE))</f>
        <v>0</v>
      </c>
      <c r="T7650" s="93"/>
      <c r="U7650" s="94">
        <f t="array" ref="U7650">IF(COUNTA(Y7648:DP7651)=0,0,IF(ISERROR(HLOOKUP(U7651,Y7651:DP7651,1,FALSE)),0,INDEX(Y7650:DP7650,MATCH(U7649&amp;U7651,Y7649:DP7649&amp;Y7651:DP7651,0))))</f>
        <v>0</v>
      </c>
      <c r="V7650" s="94">
        <f t="array" ref="V7650">IF(COUNTA(Y7648:DP7651)=0,0,IF(ISERROR(HLOOKUP(V7651,Y7651:DP7651,1,FALSE)),0,INDEX(Y7650:DP7650,MATCH(V7649&amp;V7651,Y7649:DP7649&amp;Y7651:DP7651,0))))</f>
        <v>0</v>
      </c>
      <c r="W7650" s="95"/>
      <c r="X7650" s="108"/>
    </row>
    <row r="7651" spans="2:24" ht="13.9" thickBot="1">
      <c r="B7651" s="96"/>
      <c r="C7651" s="97"/>
      <c r="D7651" s="96"/>
      <c r="E7651" s="96"/>
      <c r="F7651" s="96"/>
      <c r="G7651" s="96"/>
      <c r="H7651" s="96"/>
      <c r="I7651" s="96"/>
      <c r="J7651" s="96"/>
      <c r="K7651" s="96"/>
      <c r="L7651" s="96"/>
      <c r="M7651" s="96"/>
      <c r="N7651" s="96"/>
      <c r="O7651" s="96"/>
      <c r="P7651" s="97"/>
      <c r="Q7651" s="218"/>
      <c r="R7651" s="98" t="str">
        <f t="shared" ref="R7651" si="20354">IF(COUNTA(Y7648:DP7651)=0,"none",HLOOKUP(R7649,Y7649:DP7651,3,FALSE))</f>
        <v>none</v>
      </c>
      <c r="S7651" s="99" t="str">
        <f t="shared" ref="S7651" si="20355">IF(COUNTA(Y7648:DP7651)=0,"none",HLOOKUP(S7648,Y7648:DP7651,4,FALSE))</f>
        <v>none</v>
      </c>
      <c r="T7651" s="100"/>
      <c r="U7651" s="100" t="str">
        <f t="array" ref="U7651">IF(COUNTA(Y7648:DP7651)=0,"none",IF($U$2="WAHR",$W$3,Abfrage!$F$4))</f>
        <v>none</v>
      </c>
      <c r="V7651" s="100" t="str">
        <f t="array" ref="V7651">IF(COUNTA(Y7648:DP7651)=0,"none",IF($U$2="WAHR",$W$3,Abfrage!$F$4))</f>
        <v>none</v>
      </c>
      <c r="W7651" s="100" t="str">
        <f t="array" ref="W7651">IF(COUNTA(Y7648:DP7651)=0,"none",IF($U$2="WAHR",$W$3,Abfrage!$F$4))</f>
        <v>none</v>
      </c>
      <c r="X7651" s="109"/>
    </row>
    <row r="7652" spans="2:24">
      <c r="B7652" s="75" t="s">
        <v>4719</v>
      </c>
      <c r="C7652" s="76">
        <v>1000444644</v>
      </c>
      <c r="D7652" s="75" t="s">
        <v>95</v>
      </c>
      <c r="E7652" s="75" t="s">
        <v>148</v>
      </c>
      <c r="F7652" s="75" t="s">
        <v>96</v>
      </c>
      <c r="G7652" s="75" t="s">
        <v>4720</v>
      </c>
      <c r="H7652" s="75" t="e">
        <v>#N/A</v>
      </c>
      <c r="I7652" s="75" t="s">
        <v>150</v>
      </c>
      <c r="J7652" s="75" t="s">
        <v>4721</v>
      </c>
      <c r="K7652" s="75" t="s">
        <v>306</v>
      </c>
      <c r="L7652" s="75" t="s">
        <v>306</v>
      </c>
      <c r="M7652" s="75" t="s">
        <v>313</v>
      </c>
      <c r="N7652" s="75" t="s">
        <v>327</v>
      </c>
      <c r="O7652" s="75" t="s">
        <v>306</v>
      </c>
      <c r="P7652" s="76" t="s">
        <v>306</v>
      </c>
      <c r="Q7652" s="216"/>
      <c r="R7652" s="77" t="str">
        <f t="shared" ref="R7652" si="20356">IF(COUNTA(Y7652:DP7655)=0,"01.01.1900",INDEX(Y7652:DP7652,MATCH(R7653,Y7653:DP7653,0)))</f>
        <v>01.01.1900</v>
      </c>
      <c r="S7652" s="78" t="str">
        <f t="shared" ref="S7652" si="20357">IF(COUNTA(Y7652:DP7655)=0,"01.01.1900",MAX(Y7652:DP7652))</f>
        <v>01.01.1900</v>
      </c>
      <c r="T7652" s="79"/>
      <c r="U7652" s="80" t="str">
        <f t="array" ref="U7652">IF(COUNTA(Y7652:DP7655)=0,"01.01.1900",IF(ISERROR(HLOOKUP(U7655,Y7655:DP7655,1,FALSE)),"01.01.1900",INDEX(Y7652:DP7652,MATCH(U7653&amp;U7655,Y7653:DP7653&amp;Y7655:DP7655,0))))</f>
        <v>01.01.1900</v>
      </c>
      <c r="V7652" s="81" t="str">
        <f t="shared" ref="V7652" si="20358">IF(COUNTA(Y7652:DP7655)=0,"01.01.1900",_xlfn.MAXIFS(Y7652:DP7652,Y7655:DP7655,V7655))</f>
        <v>01.01.1900</v>
      </c>
      <c r="W7652" s="82"/>
      <c r="X7652" s="106"/>
    </row>
    <row r="7653" spans="2:24">
      <c r="B7653" s="83"/>
      <c r="C7653" s="84"/>
      <c r="D7653" s="83"/>
      <c r="E7653" s="83"/>
      <c r="F7653" s="83"/>
      <c r="G7653" s="83"/>
      <c r="H7653" s="83"/>
      <c r="I7653" s="83"/>
      <c r="J7653" s="83"/>
      <c r="K7653" s="83"/>
      <c r="L7653" s="83"/>
      <c r="M7653" s="83"/>
      <c r="N7653" s="83"/>
      <c r="O7653" s="83"/>
      <c r="P7653" s="84"/>
      <c r="Q7653" s="217"/>
      <c r="R7653" s="85">
        <f t="shared" ref="R7653" si="20359">IF(COUNTA(Y7652:DP7655)=0,0,MIN(Y7653:DP7653))</f>
        <v>0</v>
      </c>
      <c r="S7653" s="86">
        <f t="shared" ref="S7653" si="20360">IF(COUNTA(Y7652:DP7655)=0,0,HLOOKUP(S7652,Y7652:DP7655,2,FALSE))</f>
        <v>0</v>
      </c>
      <c r="T7653" s="87">
        <f t="shared" ref="T7653" si="20361">IF(COUNTA(Y7652:DP7655)=0,0,AVERAGE(Y7653:DP7653))</f>
        <v>0</v>
      </c>
      <c r="U7653" s="88">
        <f t="shared" ref="U7653" si="20362">IF(COUNTA(Y7652:DP7655)=0,0,_xlfn.MINIFS(Y7653:DP7653,Y7655:DP7655,U7655))</f>
        <v>0</v>
      </c>
      <c r="V7653" s="89">
        <f t="array" ref="V7653">IF(COUNTA(Y7652:DP7655)=0,0,IF(ISERROR(HLOOKUP(V7655,Y7655:DP7655,1,FALSE)),0,INDEX(Y7653:DP7653,MATCH(V7652&amp;V7655,Y7652:DP7652&amp;Y7655:DP7655,0))))</f>
        <v>0</v>
      </c>
      <c r="W7653" s="90">
        <f t="array" ref="W7653">IF(COUNTA(Y7652:DP7655)=0,0,IF(ISERROR(HLOOKUP(W7655,Y7655:DP7655,1,FALSE)),0,AVERAGEIF(Y7655:DP7655,$W7655,Y7653:DP7653)))</f>
        <v>0</v>
      </c>
      <c r="X7653" s="107"/>
    </row>
    <row r="7654" spans="2:24">
      <c r="B7654" s="83"/>
      <c r="C7654" s="84"/>
      <c r="D7654" s="83"/>
      <c r="E7654" s="83"/>
      <c r="F7654" s="83"/>
      <c r="G7654" s="83"/>
      <c r="H7654" s="83"/>
      <c r="I7654" s="83"/>
      <c r="J7654" s="83"/>
      <c r="K7654" s="83"/>
      <c r="L7654" s="83"/>
      <c r="M7654" s="83"/>
      <c r="N7654" s="83"/>
      <c r="O7654" s="83"/>
      <c r="P7654" s="84"/>
      <c r="Q7654" s="217"/>
      <c r="R7654" s="91">
        <f t="shared" ref="R7654" si="20363">IF(COUNTA(Y7652:DP7655)=0,0,HLOOKUP(R7653,Y7653:DP7655,2,FALSE))</f>
        <v>0</v>
      </c>
      <c r="S7654" s="92">
        <f t="shared" ref="S7654" si="20364">IF(COUNTA(Y7652:DP7655)=0,0,HLOOKUP(S7652,Y7652:DP7655,3,FALSE))</f>
        <v>0</v>
      </c>
      <c r="T7654" s="93"/>
      <c r="U7654" s="94">
        <f t="array" ref="U7654">IF(COUNTA(Y7652:DP7655)=0,0,IF(ISERROR(HLOOKUP(U7655,Y7655:DP7655,1,FALSE)),0,INDEX(Y7654:DP7654,MATCH(U7653&amp;U7655,Y7653:DP7653&amp;Y7655:DP7655,0))))</f>
        <v>0</v>
      </c>
      <c r="V7654" s="94">
        <f t="array" ref="V7654">IF(COUNTA(Y7652:DP7655)=0,0,IF(ISERROR(HLOOKUP(V7655,Y7655:DP7655,1,FALSE)),0,INDEX(Y7654:DP7654,MATCH(V7653&amp;V7655,Y7653:DP7653&amp;Y7655:DP7655,0))))</f>
        <v>0</v>
      </c>
      <c r="W7654" s="95"/>
      <c r="X7654" s="108"/>
    </row>
    <row r="7655" spans="2:24" ht="13.9" thickBot="1">
      <c r="B7655" s="96"/>
      <c r="C7655" s="97"/>
      <c r="D7655" s="96"/>
      <c r="E7655" s="96"/>
      <c r="F7655" s="96"/>
      <c r="G7655" s="96"/>
      <c r="H7655" s="96"/>
      <c r="I7655" s="96"/>
      <c r="J7655" s="96"/>
      <c r="K7655" s="96"/>
      <c r="L7655" s="96"/>
      <c r="M7655" s="96"/>
      <c r="N7655" s="96"/>
      <c r="O7655" s="96"/>
      <c r="P7655" s="97"/>
      <c r="Q7655" s="218"/>
      <c r="R7655" s="98" t="str">
        <f t="shared" ref="R7655" si="20365">IF(COUNTA(Y7652:DP7655)=0,"none",HLOOKUP(R7653,Y7653:DP7655,3,FALSE))</f>
        <v>none</v>
      </c>
      <c r="S7655" s="99" t="str">
        <f t="shared" ref="S7655" si="20366">IF(COUNTA(Y7652:DP7655)=0,"none",HLOOKUP(S7652,Y7652:DP7655,4,FALSE))</f>
        <v>none</v>
      </c>
      <c r="T7655" s="100"/>
      <c r="U7655" s="100" t="str">
        <f t="array" ref="U7655">IF(COUNTA(Y7652:DP7655)=0,"none",IF($U$2="WAHR",$W$3,Abfrage!$F$4))</f>
        <v>none</v>
      </c>
      <c r="V7655" s="100" t="str">
        <f t="array" ref="V7655">IF(COUNTA(Y7652:DP7655)=0,"none",IF($U$2="WAHR",$W$3,Abfrage!$F$4))</f>
        <v>none</v>
      </c>
      <c r="W7655" s="100" t="str">
        <f t="array" ref="W7655">IF(COUNTA(Y7652:DP7655)=0,"none",IF($U$2="WAHR",$W$3,Abfrage!$F$4))</f>
        <v>none</v>
      </c>
      <c r="X7655" s="109"/>
    </row>
    <row r="7656" spans="2:24">
      <c r="B7656" s="75" t="s">
        <v>4722</v>
      </c>
      <c r="C7656" s="76">
        <v>1000444646</v>
      </c>
      <c r="D7656" s="75" t="s">
        <v>95</v>
      </c>
      <c r="E7656" s="75" t="s">
        <v>96</v>
      </c>
      <c r="F7656" s="75" t="s">
        <v>103</v>
      </c>
      <c r="G7656" s="75" t="s">
        <v>407</v>
      </c>
      <c r="H7656" s="75" t="e">
        <v>#N/A</v>
      </c>
      <c r="I7656" s="75" t="s">
        <v>150</v>
      </c>
      <c r="J7656" s="75" t="s">
        <v>4723</v>
      </c>
      <c r="K7656" s="75" t="s">
        <v>306</v>
      </c>
      <c r="L7656" s="75" t="s">
        <v>306</v>
      </c>
      <c r="M7656" s="75" t="s">
        <v>306</v>
      </c>
      <c r="N7656" s="75" t="s">
        <v>4513</v>
      </c>
      <c r="O7656" s="75" t="s">
        <v>306</v>
      </c>
      <c r="P7656" s="76" t="s">
        <v>306</v>
      </c>
      <c r="Q7656" s="216"/>
      <c r="R7656" s="77" t="str">
        <f t="shared" ref="R7656" si="20367">IF(COUNTA(Y7656:DP7659)=0,"01.01.1900",INDEX(Y7656:DP7656,MATCH(R7657,Y7657:DP7657,0)))</f>
        <v>01.01.1900</v>
      </c>
      <c r="S7656" s="78" t="str">
        <f t="shared" ref="S7656" si="20368">IF(COUNTA(Y7656:DP7659)=0,"01.01.1900",MAX(Y7656:DP7656))</f>
        <v>01.01.1900</v>
      </c>
      <c r="T7656" s="79"/>
      <c r="U7656" s="80" t="str">
        <f t="array" ref="U7656">IF(COUNTA(Y7656:DP7659)=0,"01.01.1900",IF(ISERROR(HLOOKUP(U7659,Y7659:DP7659,1,FALSE)),"01.01.1900",INDEX(Y7656:DP7656,MATCH(U7657&amp;U7659,Y7657:DP7657&amp;Y7659:DP7659,0))))</f>
        <v>01.01.1900</v>
      </c>
      <c r="V7656" s="81" t="str">
        <f t="shared" ref="V7656" si="20369">IF(COUNTA(Y7656:DP7659)=0,"01.01.1900",_xlfn.MAXIFS(Y7656:DP7656,Y7659:DP7659,V7659))</f>
        <v>01.01.1900</v>
      </c>
      <c r="W7656" s="82"/>
      <c r="X7656" s="106"/>
    </row>
    <row r="7657" spans="2:24">
      <c r="B7657" s="83"/>
      <c r="C7657" s="84"/>
      <c r="D7657" s="83"/>
      <c r="E7657" s="83"/>
      <c r="F7657" s="83"/>
      <c r="G7657" s="83"/>
      <c r="H7657" s="83"/>
      <c r="I7657" s="83"/>
      <c r="J7657" s="83"/>
      <c r="K7657" s="83"/>
      <c r="L7657" s="83"/>
      <c r="M7657" s="83"/>
      <c r="N7657" s="83"/>
      <c r="O7657" s="83"/>
      <c r="P7657" s="84"/>
      <c r="Q7657" s="217"/>
      <c r="R7657" s="85">
        <f t="shared" ref="R7657" si="20370">IF(COUNTA(Y7656:DP7659)=0,0,MIN(Y7657:DP7657))</f>
        <v>0</v>
      </c>
      <c r="S7657" s="86">
        <f t="shared" ref="S7657" si="20371">IF(COUNTA(Y7656:DP7659)=0,0,HLOOKUP(S7656,Y7656:DP7659,2,FALSE))</f>
        <v>0</v>
      </c>
      <c r="T7657" s="87">
        <f t="shared" ref="T7657" si="20372">IF(COUNTA(Y7656:DP7659)=0,0,AVERAGE(Y7657:DP7657))</f>
        <v>0</v>
      </c>
      <c r="U7657" s="88">
        <f t="shared" ref="U7657" si="20373">IF(COUNTA(Y7656:DP7659)=0,0,_xlfn.MINIFS(Y7657:DP7657,Y7659:DP7659,U7659))</f>
        <v>0</v>
      </c>
      <c r="V7657" s="89">
        <f t="array" ref="V7657">IF(COUNTA(Y7656:DP7659)=0,0,IF(ISERROR(HLOOKUP(V7659,Y7659:DP7659,1,FALSE)),0,INDEX(Y7657:DP7657,MATCH(V7656&amp;V7659,Y7656:DP7656&amp;Y7659:DP7659,0))))</f>
        <v>0</v>
      </c>
      <c r="W7657" s="90">
        <f t="array" ref="W7657">IF(COUNTA(Y7656:DP7659)=0,0,IF(ISERROR(HLOOKUP(W7659,Y7659:DP7659,1,FALSE)),0,AVERAGEIF(Y7659:DP7659,$W7659,Y7657:DP7657)))</f>
        <v>0</v>
      </c>
      <c r="X7657" s="107"/>
    </row>
    <row r="7658" spans="2:24">
      <c r="B7658" s="83"/>
      <c r="C7658" s="84"/>
      <c r="D7658" s="83"/>
      <c r="E7658" s="83"/>
      <c r="F7658" s="83"/>
      <c r="G7658" s="83"/>
      <c r="H7658" s="83"/>
      <c r="I7658" s="83"/>
      <c r="J7658" s="83"/>
      <c r="K7658" s="83"/>
      <c r="L7658" s="83"/>
      <c r="M7658" s="83"/>
      <c r="N7658" s="83"/>
      <c r="O7658" s="83"/>
      <c r="P7658" s="84"/>
      <c r="Q7658" s="217"/>
      <c r="R7658" s="91">
        <f t="shared" ref="R7658" si="20374">IF(COUNTA(Y7656:DP7659)=0,0,HLOOKUP(R7657,Y7657:DP7659,2,FALSE))</f>
        <v>0</v>
      </c>
      <c r="S7658" s="92">
        <f t="shared" ref="S7658" si="20375">IF(COUNTA(Y7656:DP7659)=0,0,HLOOKUP(S7656,Y7656:DP7659,3,FALSE))</f>
        <v>0</v>
      </c>
      <c r="T7658" s="93"/>
      <c r="U7658" s="94">
        <f t="array" ref="U7658">IF(COUNTA(Y7656:DP7659)=0,0,IF(ISERROR(HLOOKUP(U7659,Y7659:DP7659,1,FALSE)),0,INDEX(Y7658:DP7658,MATCH(U7657&amp;U7659,Y7657:DP7657&amp;Y7659:DP7659,0))))</f>
        <v>0</v>
      </c>
      <c r="V7658" s="94">
        <f t="array" ref="V7658">IF(COUNTA(Y7656:DP7659)=0,0,IF(ISERROR(HLOOKUP(V7659,Y7659:DP7659,1,FALSE)),0,INDEX(Y7658:DP7658,MATCH(V7657&amp;V7659,Y7657:DP7657&amp;Y7659:DP7659,0))))</f>
        <v>0</v>
      </c>
      <c r="W7658" s="95"/>
      <c r="X7658" s="108"/>
    </row>
    <row r="7659" spans="2:24" ht="13.9" thickBot="1">
      <c r="B7659" s="96"/>
      <c r="C7659" s="97"/>
      <c r="D7659" s="96"/>
      <c r="E7659" s="96"/>
      <c r="F7659" s="96"/>
      <c r="G7659" s="96"/>
      <c r="H7659" s="96"/>
      <c r="I7659" s="96"/>
      <c r="J7659" s="96"/>
      <c r="K7659" s="96"/>
      <c r="L7659" s="96"/>
      <c r="M7659" s="96"/>
      <c r="N7659" s="96"/>
      <c r="O7659" s="96"/>
      <c r="P7659" s="97"/>
      <c r="Q7659" s="218"/>
      <c r="R7659" s="98" t="str">
        <f t="shared" ref="R7659" si="20376">IF(COUNTA(Y7656:DP7659)=0,"none",HLOOKUP(R7657,Y7657:DP7659,3,FALSE))</f>
        <v>none</v>
      </c>
      <c r="S7659" s="99" t="str">
        <f t="shared" ref="S7659" si="20377">IF(COUNTA(Y7656:DP7659)=0,"none",HLOOKUP(S7656,Y7656:DP7659,4,FALSE))</f>
        <v>none</v>
      </c>
      <c r="T7659" s="100"/>
      <c r="U7659" s="100" t="str">
        <f t="array" ref="U7659">IF(COUNTA(Y7656:DP7659)=0,"none",IF($U$2="WAHR",$W$3,Abfrage!$F$4))</f>
        <v>none</v>
      </c>
      <c r="V7659" s="100" t="str">
        <f t="array" ref="V7659">IF(COUNTA(Y7656:DP7659)=0,"none",IF($U$2="WAHR",$W$3,Abfrage!$F$4))</f>
        <v>none</v>
      </c>
      <c r="W7659" s="100" t="str">
        <f t="array" ref="W7659">IF(COUNTA(Y7656:DP7659)=0,"none",IF($U$2="WAHR",$W$3,Abfrage!$F$4))</f>
        <v>none</v>
      </c>
      <c r="X7659" s="109"/>
    </row>
    <row r="7660" spans="2:24">
      <c r="B7660" s="75" t="s">
        <v>4724</v>
      </c>
      <c r="C7660" s="76"/>
      <c r="D7660" s="75" t="s">
        <v>169</v>
      </c>
      <c r="E7660" s="75" t="s">
        <v>125</v>
      </c>
      <c r="F7660" s="75" t="s">
        <v>501</v>
      </c>
      <c r="G7660" s="75" t="s">
        <v>4725</v>
      </c>
      <c r="H7660" s="75"/>
      <c r="I7660" s="75" t="s">
        <v>150</v>
      </c>
      <c r="J7660" s="75" t="s">
        <v>4726</v>
      </c>
      <c r="K7660" s="75" t="s">
        <v>306</v>
      </c>
      <c r="L7660" s="75" t="s">
        <v>306</v>
      </c>
      <c r="M7660" s="75" t="s">
        <v>306</v>
      </c>
      <c r="N7660" s="75" t="s">
        <v>306</v>
      </c>
      <c r="O7660" s="75" t="s">
        <v>306</v>
      </c>
      <c r="P7660" s="76" t="s">
        <v>306</v>
      </c>
      <c r="Q7660" s="216"/>
      <c r="R7660" s="77" t="str">
        <f t="shared" ref="R7660" si="20378">IF(COUNTA(Y7660:DP7663)=0,"01.01.1900",INDEX(Y7660:DP7660,MATCH(R7661,Y7661:DP7661,0)))</f>
        <v>01.01.1900</v>
      </c>
      <c r="S7660" s="78" t="str">
        <f t="shared" ref="S7660" si="20379">IF(COUNTA(Y7660:DP7663)=0,"01.01.1900",MAX(Y7660:DP7660))</f>
        <v>01.01.1900</v>
      </c>
      <c r="T7660" s="79"/>
      <c r="U7660" s="80" t="str">
        <f t="array" ref="U7660">IF(COUNTA(Y7660:DP7663)=0,"01.01.1900",IF(ISERROR(HLOOKUP(U7663,Y7663:DP7663,1,FALSE)),"01.01.1900",INDEX(Y7660:DP7660,MATCH(U7661&amp;U7663,Y7661:DP7661&amp;Y7663:DP7663,0))))</f>
        <v>01.01.1900</v>
      </c>
      <c r="V7660" s="81" t="str">
        <f t="shared" ref="V7660" si="20380">IF(COUNTA(Y7660:DP7663)=0,"01.01.1900",_xlfn.MAXIFS(Y7660:DP7660,Y7663:DP7663,V7663))</f>
        <v>01.01.1900</v>
      </c>
      <c r="W7660" s="82"/>
      <c r="X7660" s="106"/>
    </row>
    <row r="7661" spans="2:24">
      <c r="B7661" s="83"/>
      <c r="C7661" s="84"/>
      <c r="D7661" s="83"/>
      <c r="E7661" s="83"/>
      <c r="F7661" s="83"/>
      <c r="G7661" s="83"/>
      <c r="H7661" s="83"/>
      <c r="I7661" s="83"/>
      <c r="J7661" s="83"/>
      <c r="K7661" s="83"/>
      <c r="L7661" s="83"/>
      <c r="M7661" s="83"/>
      <c r="N7661" s="83"/>
      <c r="O7661" s="83"/>
      <c r="P7661" s="84"/>
      <c r="Q7661" s="217"/>
      <c r="R7661" s="85">
        <f t="shared" ref="R7661" si="20381">IF(COUNTA(Y7660:DP7663)=0,0,MIN(Y7661:DP7661))</f>
        <v>0</v>
      </c>
      <c r="S7661" s="86">
        <f t="shared" ref="S7661" si="20382">IF(COUNTA(Y7660:DP7663)=0,0,HLOOKUP(S7660,Y7660:DP7663,2,FALSE))</f>
        <v>0</v>
      </c>
      <c r="T7661" s="87">
        <f t="shared" ref="T7661" si="20383">IF(COUNTA(Y7660:DP7663)=0,0,AVERAGE(Y7661:DP7661))</f>
        <v>0</v>
      </c>
      <c r="U7661" s="88">
        <f t="shared" ref="U7661" si="20384">IF(COUNTA(Y7660:DP7663)=0,0,_xlfn.MINIFS(Y7661:DP7661,Y7663:DP7663,U7663))</f>
        <v>0</v>
      </c>
      <c r="V7661" s="89">
        <f t="array" ref="V7661">IF(COUNTA(Y7660:DP7663)=0,0,IF(ISERROR(HLOOKUP(V7663,Y7663:DP7663,1,FALSE)),0,INDEX(Y7661:DP7661,MATCH(V7660&amp;V7663,Y7660:DP7660&amp;Y7663:DP7663,0))))</f>
        <v>0</v>
      </c>
      <c r="W7661" s="90">
        <f t="array" ref="W7661">IF(COUNTA(Y7660:DP7663)=0,0,IF(ISERROR(HLOOKUP(W7663,Y7663:DP7663,1,FALSE)),0,AVERAGEIF(Y7663:DP7663,$W7663,Y7661:DP7661)))</f>
        <v>0</v>
      </c>
      <c r="X7661" s="107"/>
    </row>
    <row r="7662" spans="2:24">
      <c r="B7662" s="83"/>
      <c r="C7662" s="84"/>
      <c r="D7662" s="83"/>
      <c r="E7662" s="83"/>
      <c r="F7662" s="83"/>
      <c r="G7662" s="83"/>
      <c r="H7662" s="83"/>
      <c r="I7662" s="83"/>
      <c r="J7662" s="83"/>
      <c r="K7662" s="83"/>
      <c r="L7662" s="83"/>
      <c r="M7662" s="83"/>
      <c r="N7662" s="83"/>
      <c r="O7662" s="83"/>
      <c r="P7662" s="84"/>
      <c r="Q7662" s="217"/>
      <c r="R7662" s="91">
        <f t="shared" ref="R7662" si="20385">IF(COUNTA(Y7660:DP7663)=0,0,HLOOKUP(R7661,Y7661:DP7663,2,FALSE))</f>
        <v>0</v>
      </c>
      <c r="S7662" s="92">
        <f t="shared" ref="S7662" si="20386">IF(COUNTA(Y7660:DP7663)=0,0,HLOOKUP(S7660,Y7660:DP7663,3,FALSE))</f>
        <v>0</v>
      </c>
      <c r="T7662" s="93"/>
      <c r="U7662" s="94">
        <f t="array" ref="U7662">IF(COUNTA(Y7660:DP7663)=0,0,IF(ISERROR(HLOOKUP(U7663,Y7663:DP7663,1,FALSE)),0,INDEX(Y7662:DP7662,MATCH(U7661&amp;U7663,Y7661:DP7661&amp;Y7663:DP7663,0))))</f>
        <v>0</v>
      </c>
      <c r="V7662" s="94">
        <f t="array" ref="V7662">IF(COUNTA(Y7660:DP7663)=0,0,IF(ISERROR(HLOOKUP(V7663,Y7663:DP7663,1,FALSE)),0,INDEX(Y7662:DP7662,MATCH(V7661&amp;V7663,Y7661:DP7661&amp;Y7663:DP7663,0))))</f>
        <v>0</v>
      </c>
      <c r="W7662" s="95"/>
      <c r="X7662" s="108"/>
    </row>
    <row r="7663" spans="2:24" ht="13.9" thickBot="1">
      <c r="B7663" s="96"/>
      <c r="C7663" s="97"/>
      <c r="D7663" s="96"/>
      <c r="E7663" s="96"/>
      <c r="F7663" s="96"/>
      <c r="G7663" s="96"/>
      <c r="H7663" s="96"/>
      <c r="I7663" s="96"/>
      <c r="J7663" s="96"/>
      <c r="K7663" s="96"/>
      <c r="L7663" s="96"/>
      <c r="M7663" s="96"/>
      <c r="N7663" s="96"/>
      <c r="O7663" s="96"/>
      <c r="P7663" s="97"/>
      <c r="Q7663" s="218"/>
      <c r="R7663" s="98" t="str">
        <f t="shared" ref="R7663" si="20387">IF(COUNTA(Y7660:DP7663)=0,"none",HLOOKUP(R7661,Y7661:DP7663,3,FALSE))</f>
        <v>none</v>
      </c>
      <c r="S7663" s="99" t="str">
        <f t="shared" ref="S7663" si="20388">IF(COUNTA(Y7660:DP7663)=0,"none",HLOOKUP(S7660,Y7660:DP7663,4,FALSE))</f>
        <v>none</v>
      </c>
      <c r="T7663" s="100"/>
      <c r="U7663" s="100" t="str">
        <f t="array" ref="U7663">IF(COUNTA(Y7660:DP7663)=0,"none",IF($U$2="WAHR",$W$3,Abfrage!$F$4))</f>
        <v>none</v>
      </c>
      <c r="V7663" s="100" t="str">
        <f t="array" ref="V7663">IF(COUNTA(Y7660:DP7663)=0,"none",IF($U$2="WAHR",$W$3,Abfrage!$F$4))</f>
        <v>none</v>
      </c>
      <c r="W7663" s="100" t="str">
        <f t="array" ref="W7663">IF(COUNTA(Y7660:DP7663)=0,"none",IF($U$2="WAHR",$W$3,Abfrage!$F$4))</f>
        <v>none</v>
      </c>
      <c r="X7663" s="109"/>
    </row>
    <row r="7664" spans="2:24">
      <c r="B7664" s="75" t="s">
        <v>4727</v>
      </c>
      <c r="C7664" s="76"/>
      <c r="D7664" s="75" t="s">
        <v>95</v>
      </c>
      <c r="E7664" s="75" t="s">
        <v>96</v>
      </c>
      <c r="F7664" s="75" t="s">
        <v>407</v>
      </c>
      <c r="G7664" s="75" t="s">
        <v>4728</v>
      </c>
      <c r="H7664" s="75"/>
      <c r="I7664" s="75" t="s">
        <v>150</v>
      </c>
      <c r="J7664" s="75" t="s">
        <v>4729</v>
      </c>
      <c r="K7664" s="75" t="s">
        <v>306</v>
      </c>
      <c r="L7664" s="75" t="s">
        <v>306</v>
      </c>
      <c r="M7664" s="75" t="s">
        <v>306</v>
      </c>
      <c r="N7664" s="75" t="s">
        <v>4513</v>
      </c>
      <c r="O7664" s="75" t="s">
        <v>306</v>
      </c>
      <c r="P7664" s="76" t="s">
        <v>306</v>
      </c>
      <c r="Q7664" s="216"/>
      <c r="R7664" s="77" t="str">
        <f t="shared" ref="R7664" si="20389">IF(COUNTA(Y7664:DP7667)=0,"01.01.1900",INDEX(Y7664:DP7664,MATCH(R7665,Y7665:DP7665,0)))</f>
        <v>01.01.1900</v>
      </c>
      <c r="S7664" s="78" t="str">
        <f t="shared" ref="S7664" si="20390">IF(COUNTA(Y7664:DP7667)=0,"01.01.1900",MAX(Y7664:DP7664))</f>
        <v>01.01.1900</v>
      </c>
      <c r="T7664" s="79"/>
      <c r="U7664" s="80" t="str">
        <f t="array" ref="U7664">IF(COUNTA(Y7664:DP7667)=0,"01.01.1900",IF(ISERROR(HLOOKUP(U7667,Y7667:DP7667,1,FALSE)),"01.01.1900",INDEX(Y7664:DP7664,MATCH(U7665&amp;U7667,Y7665:DP7665&amp;Y7667:DP7667,0))))</f>
        <v>01.01.1900</v>
      </c>
      <c r="V7664" s="81" t="str">
        <f t="shared" ref="V7664" si="20391">IF(COUNTA(Y7664:DP7667)=0,"01.01.1900",_xlfn.MAXIFS(Y7664:DP7664,Y7667:DP7667,V7667))</f>
        <v>01.01.1900</v>
      </c>
      <c r="W7664" s="82"/>
      <c r="X7664" s="106"/>
    </row>
    <row r="7665" spans="2:25">
      <c r="B7665" s="83"/>
      <c r="C7665" s="84"/>
      <c r="D7665" s="83"/>
      <c r="E7665" s="83"/>
      <c r="F7665" s="83"/>
      <c r="G7665" s="83"/>
      <c r="H7665" s="83"/>
      <c r="I7665" s="83"/>
      <c r="J7665" s="83"/>
      <c r="K7665" s="83"/>
      <c r="L7665" s="83"/>
      <c r="M7665" s="83"/>
      <c r="N7665" s="83"/>
      <c r="O7665" s="83"/>
      <c r="P7665" s="84"/>
      <c r="Q7665" s="217"/>
      <c r="R7665" s="85">
        <f t="shared" ref="R7665" si="20392">IF(COUNTA(Y7664:DP7667)=0,0,MIN(Y7665:DP7665))</f>
        <v>0</v>
      </c>
      <c r="S7665" s="86">
        <f t="shared" ref="S7665" si="20393">IF(COUNTA(Y7664:DP7667)=0,0,HLOOKUP(S7664,Y7664:DP7667,2,FALSE))</f>
        <v>0</v>
      </c>
      <c r="T7665" s="87">
        <f t="shared" ref="T7665" si="20394">IF(COUNTA(Y7664:DP7667)=0,0,AVERAGE(Y7665:DP7665))</f>
        <v>0</v>
      </c>
      <c r="U7665" s="88">
        <f t="shared" ref="U7665" si="20395">IF(COUNTA(Y7664:DP7667)=0,0,_xlfn.MINIFS(Y7665:DP7665,Y7667:DP7667,U7667))</f>
        <v>0</v>
      </c>
      <c r="V7665" s="89">
        <f t="array" ref="V7665">IF(COUNTA(Y7664:DP7667)=0,0,IF(ISERROR(HLOOKUP(V7667,Y7667:DP7667,1,FALSE)),0,INDEX(Y7665:DP7665,MATCH(V7664&amp;V7667,Y7664:DP7664&amp;Y7667:DP7667,0))))</f>
        <v>0</v>
      </c>
      <c r="W7665" s="90">
        <f t="array" ref="W7665">IF(COUNTA(Y7664:DP7667)=0,0,IF(ISERROR(HLOOKUP(W7667,Y7667:DP7667,1,FALSE)),0,AVERAGEIF(Y7667:DP7667,$W7667,Y7665:DP7665)))</f>
        <v>0</v>
      </c>
      <c r="X7665" s="107"/>
    </row>
    <row r="7666" spans="2:25">
      <c r="B7666" s="83"/>
      <c r="C7666" s="84"/>
      <c r="D7666" s="83"/>
      <c r="E7666" s="83"/>
      <c r="F7666" s="83"/>
      <c r="G7666" s="83"/>
      <c r="H7666" s="83"/>
      <c r="I7666" s="83"/>
      <c r="J7666" s="83"/>
      <c r="K7666" s="83"/>
      <c r="L7666" s="83"/>
      <c r="M7666" s="83"/>
      <c r="N7666" s="83"/>
      <c r="O7666" s="83"/>
      <c r="P7666" s="84"/>
      <c r="Q7666" s="217"/>
      <c r="R7666" s="91">
        <f t="shared" ref="R7666" si="20396">IF(COUNTA(Y7664:DP7667)=0,0,HLOOKUP(R7665,Y7665:DP7667,2,FALSE))</f>
        <v>0</v>
      </c>
      <c r="S7666" s="92">
        <f t="shared" ref="S7666" si="20397">IF(COUNTA(Y7664:DP7667)=0,0,HLOOKUP(S7664,Y7664:DP7667,3,FALSE))</f>
        <v>0</v>
      </c>
      <c r="T7666" s="93"/>
      <c r="U7666" s="94">
        <f t="array" ref="U7666">IF(COUNTA(Y7664:DP7667)=0,0,IF(ISERROR(HLOOKUP(U7667,Y7667:DP7667,1,FALSE)),0,INDEX(Y7666:DP7666,MATCH(U7665&amp;U7667,Y7665:DP7665&amp;Y7667:DP7667,0))))</f>
        <v>0</v>
      </c>
      <c r="V7666" s="94">
        <f t="array" ref="V7666">IF(COUNTA(Y7664:DP7667)=0,0,IF(ISERROR(HLOOKUP(V7667,Y7667:DP7667,1,FALSE)),0,INDEX(Y7666:DP7666,MATCH(V7665&amp;V7667,Y7665:DP7665&amp;Y7667:DP7667,0))))</f>
        <v>0</v>
      </c>
      <c r="W7666" s="95"/>
      <c r="X7666" s="108"/>
    </row>
    <row r="7667" spans="2:25" ht="13.9" thickBot="1">
      <c r="B7667" s="96"/>
      <c r="C7667" s="97"/>
      <c r="D7667" s="96"/>
      <c r="E7667" s="96"/>
      <c r="F7667" s="96"/>
      <c r="G7667" s="96"/>
      <c r="H7667" s="96"/>
      <c r="I7667" s="96"/>
      <c r="J7667" s="96"/>
      <c r="K7667" s="96"/>
      <c r="L7667" s="96"/>
      <c r="M7667" s="96"/>
      <c r="N7667" s="96"/>
      <c r="O7667" s="96"/>
      <c r="P7667" s="97"/>
      <c r="Q7667" s="218"/>
      <c r="R7667" s="98" t="str">
        <f t="shared" ref="R7667" si="20398">IF(COUNTA(Y7664:DP7667)=0,"none",HLOOKUP(R7665,Y7665:DP7667,3,FALSE))</f>
        <v>none</v>
      </c>
      <c r="S7667" s="99" t="str">
        <f t="shared" ref="S7667" si="20399">IF(COUNTA(Y7664:DP7667)=0,"none",HLOOKUP(S7664,Y7664:DP7667,4,FALSE))</f>
        <v>none</v>
      </c>
      <c r="T7667" s="100"/>
      <c r="U7667" s="100" t="str">
        <f t="array" ref="U7667">IF(COUNTA(Y7664:DP7667)=0,"none",IF($U$2="WAHR",$W$3,Abfrage!$F$4))</f>
        <v>none</v>
      </c>
      <c r="V7667" s="100" t="str">
        <f t="array" ref="V7667">IF(COUNTA(Y7664:DP7667)=0,"none",IF($U$2="WAHR",$W$3,Abfrage!$F$4))</f>
        <v>none</v>
      </c>
      <c r="W7667" s="100" t="str">
        <f t="array" ref="W7667">IF(COUNTA(Y7664:DP7667)=0,"none",IF($U$2="WAHR",$W$3,Abfrage!$F$4))</f>
        <v>none</v>
      </c>
      <c r="X7667" s="109"/>
    </row>
    <row r="7668" spans="2:25">
      <c r="B7668" s="75" t="s">
        <v>4730</v>
      </c>
      <c r="C7668" s="76">
        <v>1000442841</v>
      </c>
      <c r="D7668" s="75" t="s">
        <v>95</v>
      </c>
      <c r="E7668" s="75" t="s">
        <v>90</v>
      </c>
      <c r="F7668" s="75" t="s">
        <v>122</v>
      </c>
      <c r="G7668" s="75" t="s">
        <v>4731</v>
      </c>
      <c r="H7668" s="75" t="s">
        <v>40</v>
      </c>
      <c r="I7668" s="75" t="s">
        <v>51</v>
      </c>
      <c r="J7668" s="75" t="s">
        <v>322</v>
      </c>
      <c r="K7668" s="75" t="s">
        <v>306</v>
      </c>
      <c r="L7668" s="75" t="s">
        <v>306</v>
      </c>
      <c r="M7668" s="75" t="s">
        <v>306</v>
      </c>
      <c r="N7668" s="75" t="s">
        <v>306</v>
      </c>
      <c r="O7668" s="75" t="s">
        <v>306</v>
      </c>
      <c r="P7668" s="76" t="s">
        <v>306</v>
      </c>
      <c r="Q7668" s="216"/>
      <c r="R7668" s="77">
        <f t="shared" ref="R7668" si="20400">IF(COUNTA(Y7668:DP7671)=0,"01.01.1900",INDEX(Y7668:DP7668,MATCH(R7669,Y7669:DP7669,0)))</f>
        <v>45468</v>
      </c>
      <c r="S7668" s="78">
        <f t="shared" ref="S7668" si="20401">IF(COUNTA(Y7668:DP7671)=0,"01.01.1900",MAX(Y7668:DP7668))</f>
        <v>45468</v>
      </c>
      <c r="T7668" s="79"/>
      <c r="U7668" s="80" t="str">
        <f t="array" ref="U7668">IF(COUNTA(Y7668:DP7671)=0,"01.01.1900",IF(ISERROR(HLOOKUP(U7671,Y7671:DP7671,1,FALSE)),"01.01.1900",INDEX(Y7668:DP7668,MATCH(U7669&amp;U7671,Y7669:DP7669&amp;Y7671:DP7671,0))))</f>
        <v>01.01.1900</v>
      </c>
      <c r="V7668" s="81">
        <f t="shared" ref="V7668" si="20402">IF(COUNTA(Y7668:DP7671)=0,"01.01.1900",_xlfn.MAXIFS(Y7668:DP7668,Y7671:DP7671,V7671))</f>
        <v>0</v>
      </c>
      <c r="W7668" s="82"/>
      <c r="X7668" s="106"/>
      <c r="Y7668" s="141">
        <v>45468</v>
      </c>
    </row>
    <row r="7669" spans="2:25">
      <c r="B7669" s="83"/>
      <c r="C7669" s="84"/>
      <c r="D7669" s="83"/>
      <c r="E7669" s="83"/>
      <c r="F7669" s="83"/>
      <c r="G7669" s="83"/>
      <c r="H7669" s="83"/>
      <c r="I7669" s="83"/>
      <c r="J7669" s="83"/>
      <c r="K7669" s="83"/>
      <c r="L7669" s="83"/>
      <c r="M7669" s="83"/>
      <c r="N7669" s="83"/>
      <c r="O7669" s="83"/>
      <c r="P7669" s="84"/>
      <c r="Q7669" s="217"/>
      <c r="R7669" s="85">
        <f t="shared" ref="R7669" si="20403">IF(COUNTA(Y7668:DP7671)=0,0,MIN(Y7669:DP7669))</f>
        <v>5.9500000000000004E-2</v>
      </c>
      <c r="S7669" s="86">
        <f t="shared" ref="S7669" si="20404">IF(COUNTA(Y7668:DP7671)=0,0,HLOOKUP(S7668,Y7668:DP7671,2,FALSE))</f>
        <v>5.9500000000000004E-2</v>
      </c>
      <c r="T7669" s="87">
        <f t="shared" ref="T7669" si="20405">IF(COUNTA(Y7668:DP7671)=0,0,AVERAGE(Y7669:DP7669))</f>
        <v>5.9500000000000004E-2</v>
      </c>
      <c r="U7669" s="88">
        <f t="shared" ref="U7669" si="20406">IF(COUNTA(Y7668:DP7671)=0,0,_xlfn.MINIFS(Y7669:DP7669,Y7671:DP7671,U7671))</f>
        <v>0</v>
      </c>
      <c r="V7669" s="89">
        <f t="array" ref="V7669">IF(COUNTA(Y7668:DP7671)=0,0,IF(ISERROR(HLOOKUP(V7671,Y7671:DP7671,1,FALSE)),0,INDEX(Y7669:DP7669,MATCH(V7668&amp;V7671,Y7668:DP7668&amp;Y7671:DP7671,0))))</f>
        <v>0</v>
      </c>
      <c r="W7669" s="90">
        <f t="array" ref="W7669">IF(COUNTA(Y7668:DP7671)=0,0,IF(ISERROR(HLOOKUP(W7671,Y7671:DP7671,1,FALSE)),0,AVERAGEIF(Y7671:DP7671,$W7671,Y7669:DP7669)))</f>
        <v>0</v>
      </c>
      <c r="X7669" s="107"/>
      <c r="Y7669" s="142">
        <v>5.9500000000000004E-2</v>
      </c>
    </row>
    <row r="7670" spans="2:25">
      <c r="B7670" s="83"/>
      <c r="C7670" s="84"/>
      <c r="D7670" s="83"/>
      <c r="E7670" s="83"/>
      <c r="F7670" s="83"/>
      <c r="G7670" s="83"/>
      <c r="H7670" s="83"/>
      <c r="I7670" s="83"/>
      <c r="J7670" s="83"/>
      <c r="K7670" s="83"/>
      <c r="L7670" s="83"/>
      <c r="M7670" s="83"/>
      <c r="N7670" s="83"/>
      <c r="O7670" s="83"/>
      <c r="P7670" s="84"/>
      <c r="Q7670" s="217"/>
      <c r="R7670" s="91">
        <f t="shared" ref="R7670" si="20407">IF(COUNTA(Y7668:DP7671)=0,0,HLOOKUP(R7669,Y7669:DP7671,2,FALSE))</f>
        <v>1000</v>
      </c>
      <c r="S7670" s="92">
        <f t="shared" ref="S7670" si="20408">IF(COUNTA(Y7668:DP7671)=0,0,HLOOKUP(S7668,Y7668:DP7671,3,FALSE))</f>
        <v>1000</v>
      </c>
      <c r="T7670" s="93"/>
      <c r="U7670" s="94">
        <f t="array" ref="U7670">IF(COUNTA(Y7668:DP7671)=0,0,IF(ISERROR(HLOOKUP(U7671,Y7671:DP7671,1,FALSE)),0,INDEX(Y7670:DP7670,MATCH(U7669&amp;U7671,Y7669:DP7669&amp;Y7671:DP7671,0))))</f>
        <v>0</v>
      </c>
      <c r="V7670" s="94">
        <f t="array" ref="V7670">IF(COUNTA(Y7668:DP7671)=0,0,IF(ISERROR(HLOOKUP(V7671,Y7671:DP7671,1,FALSE)),0,INDEX(Y7670:DP7670,MATCH(V7669&amp;V7671,Y7669:DP7669&amp;Y7671:DP7671,0))))</f>
        <v>0</v>
      </c>
      <c r="W7670" s="95"/>
      <c r="X7670" s="108"/>
      <c r="Y7670" s="143">
        <v>1000</v>
      </c>
    </row>
    <row r="7671" spans="2:25" ht="13.9" thickBot="1">
      <c r="B7671" s="96"/>
      <c r="C7671" s="97"/>
      <c r="D7671" s="96"/>
      <c r="E7671" s="96"/>
      <c r="F7671" s="96"/>
      <c r="G7671" s="96"/>
      <c r="H7671" s="96"/>
      <c r="I7671" s="96"/>
      <c r="J7671" s="96"/>
      <c r="K7671" s="96"/>
      <c r="L7671" s="96"/>
      <c r="M7671" s="96"/>
      <c r="N7671" s="96"/>
      <c r="O7671" s="96"/>
      <c r="P7671" s="97"/>
      <c r="Q7671" s="218"/>
      <c r="R7671" s="98" t="str">
        <f t="shared" ref="R7671" si="20409">IF(COUNTA(Y7668:DP7671)=0,"none",HLOOKUP(R7669,Y7669:DP7671,3,FALSE))</f>
        <v>www (-30%)</v>
      </c>
      <c r="S7671" s="99" t="str">
        <f t="shared" ref="S7671" si="20410">IF(COUNTA(Y7668:DP7671)=0,"none",HLOOKUP(S7668,Y7668:DP7671,4,FALSE))</f>
        <v>www (-30%)</v>
      </c>
      <c r="T7671" s="100"/>
      <c r="U7671" s="100">
        <f t="array" ref="U7671">IF(COUNTA(Y7668:DP7671)=0,"none",IF($U$2="WAHR",$W$3,Abfrage!$F$4))</f>
        <v>0</v>
      </c>
      <c r="V7671" s="100">
        <f t="array" ref="V7671">IF(COUNTA(Y7668:DP7671)=0,"none",IF($U$2="WAHR",$W$3,Abfrage!$F$4))</f>
        <v>0</v>
      </c>
      <c r="W7671" s="100">
        <f t="array" ref="W7671">IF(COUNTA(Y7668:DP7671)=0,"none",IF($U$2="WAHR",$W$3,Abfrage!$F$4))</f>
        <v>0</v>
      </c>
      <c r="X7671" s="109"/>
      <c r="Y7671" s="144" t="s">
        <v>43</v>
      </c>
    </row>
    <row r="7672" spans="2:25">
      <c r="B7672" s="75" t="s">
        <v>4732</v>
      </c>
      <c r="C7672" s="76">
        <v>1000442915</v>
      </c>
      <c r="D7672" s="75" t="s">
        <v>95</v>
      </c>
      <c r="E7672" s="75" t="s">
        <v>96</v>
      </c>
      <c r="F7672" s="75" t="s">
        <v>97</v>
      </c>
      <c r="G7672" s="75" t="s">
        <v>4733</v>
      </c>
      <c r="H7672" s="75" t="e">
        <v>#N/A</v>
      </c>
      <c r="I7672" s="75" t="s">
        <v>51</v>
      </c>
      <c r="J7672" s="75" t="s">
        <v>4734</v>
      </c>
      <c r="K7672" s="75" t="s">
        <v>306</v>
      </c>
      <c r="L7672" s="75" t="s">
        <v>306</v>
      </c>
      <c r="M7672" s="75" t="s">
        <v>313</v>
      </c>
      <c r="N7672" s="75" t="s">
        <v>308</v>
      </c>
      <c r="O7672" s="75" t="s">
        <v>315</v>
      </c>
      <c r="P7672" s="76" t="s">
        <v>306</v>
      </c>
      <c r="Q7672" s="216"/>
      <c r="R7672" s="77">
        <f t="shared" ref="R7672" si="20411">IF(COUNTA(Y7672:DP7675)=0,"01.01.1900",INDEX(Y7672:DP7672,MATCH(R7673,Y7673:DP7673,0)))</f>
        <v>44013</v>
      </c>
      <c r="S7672" s="78">
        <f t="shared" ref="S7672" si="20412">IF(COUNTA(Y7672:DP7675)=0,"01.01.1900",MAX(Y7672:DP7672))</f>
        <v>44013</v>
      </c>
      <c r="T7672" s="79"/>
      <c r="U7672" s="80" t="str">
        <f t="array" ref="U7672">IF(COUNTA(Y7672:DP7675)=0,"01.01.1900",IF(ISERROR(HLOOKUP(U7675,Y7675:DP7675,1,FALSE)),"01.01.1900",INDEX(Y7672:DP7672,MATCH(U7673&amp;U7675,Y7673:DP7673&amp;Y7675:DP7675,0))))</f>
        <v>01.01.1900</v>
      </c>
      <c r="V7672" s="81">
        <f t="shared" ref="V7672" si="20413">IF(COUNTA(Y7672:DP7675)=0,"01.01.1900",_xlfn.MAXIFS(Y7672:DP7672,Y7675:DP7675,V7675))</f>
        <v>0</v>
      </c>
      <c r="W7672" s="82"/>
      <c r="X7672" s="106"/>
      <c r="Y7672" s="101">
        <v>44013</v>
      </c>
    </row>
    <row r="7673" spans="2:25">
      <c r="B7673" s="83"/>
      <c r="C7673" s="84"/>
      <c r="D7673" s="83"/>
      <c r="E7673" s="83"/>
      <c r="F7673" s="83"/>
      <c r="G7673" s="83"/>
      <c r="H7673" s="83"/>
      <c r="I7673" s="83"/>
      <c r="J7673" s="83"/>
      <c r="K7673" s="83"/>
      <c r="L7673" s="83"/>
      <c r="M7673" s="83"/>
      <c r="N7673" s="83"/>
      <c r="O7673" s="83"/>
      <c r="P7673" s="84"/>
      <c r="Q7673" s="217"/>
      <c r="R7673" s="85">
        <f t="shared" ref="R7673" si="20414">IF(COUNTA(Y7672:DP7675)=0,0,MIN(Y7673:DP7673))</f>
        <v>0.65</v>
      </c>
      <c r="S7673" s="86">
        <f t="shared" ref="S7673" si="20415">IF(COUNTA(Y7672:DP7675)=0,0,HLOOKUP(S7672,Y7672:DP7675,2,FALSE))</f>
        <v>0.65</v>
      </c>
      <c r="T7673" s="87">
        <f t="shared" ref="T7673" si="20416">IF(COUNTA(Y7672:DP7675)=0,0,AVERAGE(Y7673:DP7673))</f>
        <v>0.65</v>
      </c>
      <c r="U7673" s="88">
        <f t="shared" ref="U7673" si="20417">IF(COUNTA(Y7672:DP7675)=0,0,_xlfn.MINIFS(Y7673:DP7673,Y7675:DP7675,U7675))</f>
        <v>0</v>
      </c>
      <c r="V7673" s="89">
        <f t="array" ref="V7673">IF(COUNTA(Y7672:DP7675)=0,0,IF(ISERROR(HLOOKUP(V7675,Y7675:DP7675,1,FALSE)),0,INDEX(Y7673:DP7673,MATCH(V7672&amp;V7675,Y7672:DP7672&amp;Y7675:DP7675,0))))</f>
        <v>0</v>
      </c>
      <c r="W7673" s="90">
        <f t="array" ref="W7673">IF(COUNTA(Y7672:DP7675)=0,0,IF(ISERROR(HLOOKUP(W7675,Y7675:DP7675,1,FALSE)),0,AVERAGEIF(Y7675:DP7675,$W7675,Y7673:DP7673)))</f>
        <v>0</v>
      </c>
      <c r="X7673" s="107"/>
      <c r="Y7673" s="102">
        <v>0.65</v>
      </c>
    </row>
    <row r="7674" spans="2:25">
      <c r="B7674" s="83"/>
      <c r="C7674" s="84"/>
      <c r="D7674" s="83"/>
      <c r="E7674" s="83"/>
      <c r="F7674" s="83"/>
      <c r="G7674" s="83"/>
      <c r="H7674" s="83"/>
      <c r="I7674" s="83"/>
      <c r="J7674" s="83"/>
      <c r="K7674" s="83"/>
      <c r="L7674" s="83"/>
      <c r="M7674" s="83"/>
      <c r="N7674" s="83"/>
      <c r="O7674" s="83"/>
      <c r="P7674" s="84"/>
      <c r="Q7674" s="217"/>
      <c r="R7674" s="91">
        <f t="shared" ref="R7674" si="20418">IF(COUNTA(Y7672:DP7675)=0,0,HLOOKUP(R7673,Y7673:DP7675,2,FALSE))</f>
        <v>0</v>
      </c>
      <c r="S7674" s="92">
        <f t="shared" ref="S7674" si="20419">IF(COUNTA(Y7672:DP7675)=0,0,HLOOKUP(S7672,Y7672:DP7675,3,FALSE))</f>
        <v>0</v>
      </c>
      <c r="T7674" s="93"/>
      <c r="U7674" s="94">
        <f t="array" ref="U7674">IF(COUNTA(Y7672:DP7675)=0,0,IF(ISERROR(HLOOKUP(U7675,Y7675:DP7675,1,FALSE)),0,INDEX(Y7674:DP7674,MATCH(U7673&amp;U7675,Y7673:DP7673&amp;Y7675:DP7675,0))))</f>
        <v>0</v>
      </c>
      <c r="V7674" s="94">
        <f t="array" ref="V7674">IF(COUNTA(Y7672:DP7675)=0,0,IF(ISERROR(HLOOKUP(V7675,Y7675:DP7675,1,FALSE)),0,INDEX(Y7674:DP7674,MATCH(V7673&amp;V7675,Y7673:DP7673&amp;Y7675:DP7675,0))))</f>
        <v>0</v>
      </c>
      <c r="W7674" s="95"/>
      <c r="X7674" s="108"/>
      <c r="Y7674" s="103">
        <v>0</v>
      </c>
    </row>
    <row r="7675" spans="2:25" ht="13.9" thickBot="1">
      <c r="B7675" s="96"/>
      <c r="C7675" s="97"/>
      <c r="D7675" s="96"/>
      <c r="E7675" s="96"/>
      <c r="F7675" s="96"/>
      <c r="G7675" s="96"/>
      <c r="H7675" s="96"/>
      <c r="I7675" s="96"/>
      <c r="J7675" s="96"/>
      <c r="K7675" s="96"/>
      <c r="L7675" s="96"/>
      <c r="M7675" s="96"/>
      <c r="N7675" s="96"/>
      <c r="O7675" s="96"/>
      <c r="P7675" s="97"/>
      <c r="Q7675" s="218"/>
      <c r="R7675" s="98" t="str">
        <f t="shared" ref="R7675" si="20420">IF(COUNTA(Y7672:DP7675)=0,"none",HLOOKUP(R7673,Y7673:DP7675,3,FALSE))</f>
        <v>PSZ</v>
      </c>
      <c r="S7675" s="99" t="str">
        <f t="shared" ref="S7675" si="20421">IF(COUNTA(Y7672:DP7675)=0,"none",HLOOKUP(S7672,Y7672:DP7675,4,FALSE))</f>
        <v>PSZ</v>
      </c>
      <c r="T7675" s="100"/>
      <c r="U7675" s="100">
        <f t="array" ref="U7675">IF(COUNTA(Y7672:DP7675)=0,"none",IF($U$2="WAHR",$W$3,Abfrage!$F$4))</f>
        <v>0</v>
      </c>
      <c r="V7675" s="100">
        <f t="array" ref="V7675">IF(COUNTA(Y7672:DP7675)=0,"none",IF($U$2="WAHR",$W$3,Abfrage!$F$4))</f>
        <v>0</v>
      </c>
      <c r="W7675" s="100">
        <f t="array" ref="W7675">IF(COUNTA(Y7672:DP7675)=0,"none",IF($U$2="WAHR",$W$3,Abfrage!$F$4))</f>
        <v>0</v>
      </c>
      <c r="X7675" s="109"/>
      <c r="Y7675" s="104" t="s">
        <v>185</v>
      </c>
    </row>
    <row r="7676" spans="2:25">
      <c r="B7676" s="75" t="s">
        <v>4735</v>
      </c>
      <c r="C7676" s="76">
        <v>1000454170</v>
      </c>
      <c r="D7676" s="75" t="s">
        <v>95</v>
      </c>
      <c r="E7676" s="75" t="s">
        <v>96</v>
      </c>
      <c r="F7676" s="75" t="s">
        <v>97</v>
      </c>
      <c r="G7676" s="75" t="s">
        <v>4736</v>
      </c>
      <c r="H7676" s="75" t="e">
        <v>#N/A</v>
      </c>
      <c r="I7676" s="75" t="s">
        <v>51</v>
      </c>
      <c r="J7676" s="75" t="s">
        <v>4737</v>
      </c>
      <c r="K7676" s="75" t="s">
        <v>306</v>
      </c>
      <c r="L7676" s="75" t="s">
        <v>306</v>
      </c>
      <c r="M7676" s="75" t="s">
        <v>306</v>
      </c>
      <c r="N7676" s="75" t="s">
        <v>306</v>
      </c>
      <c r="O7676" s="75" t="s">
        <v>306</v>
      </c>
      <c r="P7676" s="76" t="s">
        <v>306</v>
      </c>
      <c r="Q7676" s="216"/>
      <c r="R7676" s="77" t="str">
        <f t="shared" ref="R7676" si="20422">IF(COUNTA(Y7676:DP7679)=0,"01.01.1900",INDEX(Y7676:DP7676,MATCH(R7677,Y7677:DP7677,0)))</f>
        <v>01.01.1900</v>
      </c>
      <c r="S7676" s="78" t="str">
        <f t="shared" ref="S7676" si="20423">IF(COUNTA(Y7676:DP7679)=0,"01.01.1900",MAX(Y7676:DP7676))</f>
        <v>01.01.1900</v>
      </c>
      <c r="T7676" s="79"/>
      <c r="U7676" s="80" t="str">
        <f t="array" ref="U7676">IF(COUNTA(Y7676:DP7679)=0,"01.01.1900",IF(ISERROR(HLOOKUP(U7679,Y7679:DP7679,1,FALSE)),"01.01.1900",INDEX(Y7676:DP7676,MATCH(U7677&amp;U7679,Y7677:DP7677&amp;Y7679:DP7679,0))))</f>
        <v>01.01.1900</v>
      </c>
      <c r="V7676" s="81" t="str">
        <f t="shared" ref="V7676" si="20424">IF(COUNTA(Y7676:DP7679)=0,"01.01.1900",_xlfn.MAXIFS(Y7676:DP7676,Y7679:DP7679,V7679))</f>
        <v>01.01.1900</v>
      </c>
      <c r="W7676" s="82"/>
      <c r="X7676" s="106"/>
    </row>
    <row r="7677" spans="2:25">
      <c r="B7677" s="83"/>
      <c r="C7677" s="84"/>
      <c r="D7677" s="83"/>
      <c r="E7677" s="83"/>
      <c r="F7677" s="83"/>
      <c r="G7677" s="83"/>
      <c r="H7677" s="83"/>
      <c r="I7677" s="83"/>
      <c r="J7677" s="83"/>
      <c r="K7677" s="83"/>
      <c r="L7677" s="83"/>
      <c r="M7677" s="83"/>
      <c r="N7677" s="83"/>
      <c r="O7677" s="83"/>
      <c r="P7677" s="84"/>
      <c r="Q7677" s="217"/>
      <c r="R7677" s="85">
        <f t="shared" ref="R7677" si="20425">IF(COUNTA(Y7676:DP7679)=0,0,MIN(Y7677:DP7677))</f>
        <v>0</v>
      </c>
      <c r="S7677" s="86">
        <f t="shared" ref="S7677" si="20426">IF(COUNTA(Y7676:DP7679)=0,0,HLOOKUP(S7676,Y7676:DP7679,2,FALSE))</f>
        <v>0</v>
      </c>
      <c r="T7677" s="87">
        <f t="shared" ref="T7677" si="20427">IF(COUNTA(Y7676:DP7679)=0,0,AVERAGE(Y7677:DP7677))</f>
        <v>0</v>
      </c>
      <c r="U7677" s="88">
        <f t="shared" ref="U7677" si="20428">IF(COUNTA(Y7676:DP7679)=0,0,_xlfn.MINIFS(Y7677:DP7677,Y7679:DP7679,U7679))</f>
        <v>0</v>
      </c>
      <c r="V7677" s="89">
        <f t="array" ref="V7677">IF(COUNTA(Y7676:DP7679)=0,0,IF(ISERROR(HLOOKUP(V7679,Y7679:DP7679,1,FALSE)),0,INDEX(Y7677:DP7677,MATCH(V7676&amp;V7679,Y7676:DP7676&amp;Y7679:DP7679,0))))</f>
        <v>0</v>
      </c>
      <c r="W7677" s="90">
        <f t="array" ref="W7677">IF(COUNTA(Y7676:DP7679)=0,0,IF(ISERROR(HLOOKUP(W7679,Y7679:DP7679,1,FALSE)),0,AVERAGEIF(Y7679:DP7679,$W7679,Y7677:DP7677)))</f>
        <v>0</v>
      </c>
      <c r="X7677" s="107"/>
    </row>
    <row r="7678" spans="2:25">
      <c r="B7678" s="83"/>
      <c r="C7678" s="84"/>
      <c r="D7678" s="83"/>
      <c r="E7678" s="83"/>
      <c r="F7678" s="83"/>
      <c r="G7678" s="83"/>
      <c r="H7678" s="83"/>
      <c r="I7678" s="83"/>
      <c r="J7678" s="83"/>
      <c r="K7678" s="83"/>
      <c r="L7678" s="83"/>
      <c r="M7678" s="83"/>
      <c r="N7678" s="83"/>
      <c r="O7678" s="83"/>
      <c r="P7678" s="84"/>
      <c r="Q7678" s="217"/>
      <c r="R7678" s="91">
        <f t="shared" ref="R7678" si="20429">IF(COUNTA(Y7676:DP7679)=0,0,HLOOKUP(R7677,Y7677:DP7679,2,FALSE))</f>
        <v>0</v>
      </c>
      <c r="S7678" s="92">
        <f t="shared" ref="S7678" si="20430">IF(COUNTA(Y7676:DP7679)=0,0,HLOOKUP(S7676,Y7676:DP7679,3,FALSE))</f>
        <v>0</v>
      </c>
      <c r="T7678" s="93"/>
      <c r="U7678" s="94">
        <f t="array" ref="U7678">IF(COUNTA(Y7676:DP7679)=0,0,IF(ISERROR(HLOOKUP(U7679,Y7679:DP7679,1,FALSE)),0,INDEX(Y7678:DP7678,MATCH(U7677&amp;U7679,Y7677:DP7677&amp;Y7679:DP7679,0))))</f>
        <v>0</v>
      </c>
      <c r="V7678" s="94">
        <f t="array" ref="V7678">IF(COUNTA(Y7676:DP7679)=0,0,IF(ISERROR(HLOOKUP(V7679,Y7679:DP7679,1,FALSE)),0,INDEX(Y7678:DP7678,MATCH(V7677&amp;V7679,Y7677:DP7677&amp;Y7679:DP7679,0))))</f>
        <v>0</v>
      </c>
      <c r="W7678" s="95"/>
      <c r="X7678" s="108"/>
    </row>
    <row r="7679" spans="2:25" ht="13.9" thickBot="1">
      <c r="B7679" s="96"/>
      <c r="C7679" s="97"/>
      <c r="D7679" s="96"/>
      <c r="E7679" s="96"/>
      <c r="F7679" s="96"/>
      <c r="G7679" s="96"/>
      <c r="H7679" s="96"/>
      <c r="I7679" s="96"/>
      <c r="J7679" s="96"/>
      <c r="K7679" s="96"/>
      <c r="L7679" s="96"/>
      <c r="M7679" s="96"/>
      <c r="N7679" s="96"/>
      <c r="O7679" s="96"/>
      <c r="P7679" s="97"/>
      <c r="Q7679" s="218"/>
      <c r="R7679" s="98" t="str">
        <f t="shared" ref="R7679" si="20431">IF(COUNTA(Y7676:DP7679)=0,"none",HLOOKUP(R7677,Y7677:DP7679,3,FALSE))</f>
        <v>none</v>
      </c>
      <c r="S7679" s="99" t="str">
        <f t="shared" ref="S7679" si="20432">IF(COUNTA(Y7676:DP7679)=0,"none",HLOOKUP(S7676,Y7676:DP7679,4,FALSE))</f>
        <v>none</v>
      </c>
      <c r="T7679" s="100"/>
      <c r="U7679" s="100" t="str">
        <f t="array" ref="U7679">IF(COUNTA(Y7676:DP7679)=0,"none",IF($U$2="WAHR",$W$3,Abfrage!$F$4))</f>
        <v>none</v>
      </c>
      <c r="V7679" s="100" t="str">
        <f t="array" ref="V7679">IF(COUNTA(Y7676:DP7679)=0,"none",IF($U$2="WAHR",$W$3,Abfrage!$F$4))</f>
        <v>none</v>
      </c>
      <c r="W7679" s="100" t="str">
        <f t="array" ref="W7679">IF(COUNTA(Y7676:DP7679)=0,"none",IF($U$2="WAHR",$W$3,Abfrage!$F$4))</f>
        <v>none</v>
      </c>
      <c r="X7679" s="109"/>
    </row>
    <row r="7680" spans="2:25">
      <c r="B7680" s="75" t="s">
        <v>4738</v>
      </c>
      <c r="C7680" s="76">
        <v>1000229903</v>
      </c>
      <c r="D7680" s="75" t="s">
        <v>95</v>
      </c>
      <c r="E7680" s="75" t="s">
        <v>148</v>
      </c>
      <c r="F7680" s="75" t="s">
        <v>96</v>
      </c>
      <c r="G7680" s="75" t="s">
        <v>4739</v>
      </c>
      <c r="H7680" s="75" t="e">
        <v>#N/A</v>
      </c>
      <c r="I7680" s="75" t="s">
        <v>51</v>
      </c>
      <c r="J7680" s="75" t="s">
        <v>4740</v>
      </c>
      <c r="K7680" s="75" t="s">
        <v>306</v>
      </c>
      <c r="L7680" s="75" t="s">
        <v>306</v>
      </c>
      <c r="M7680" s="75" t="s">
        <v>306</v>
      </c>
      <c r="N7680" s="75" t="s">
        <v>306</v>
      </c>
      <c r="O7680" s="75" t="s">
        <v>306</v>
      </c>
      <c r="P7680" s="76" t="s">
        <v>306</v>
      </c>
      <c r="Q7680" s="216"/>
      <c r="R7680" s="77" t="str">
        <f t="shared" ref="R7680" si="20433">IF(COUNTA(Y7680:DP7683)=0,"01.01.1900",INDEX(Y7680:DP7680,MATCH(R7681,Y7681:DP7681,0)))</f>
        <v>01.01.1900</v>
      </c>
      <c r="S7680" s="78" t="str">
        <f t="shared" ref="S7680" si="20434">IF(COUNTA(Y7680:DP7683)=0,"01.01.1900",MAX(Y7680:DP7680))</f>
        <v>01.01.1900</v>
      </c>
      <c r="T7680" s="79"/>
      <c r="U7680" s="80" t="str">
        <f t="array" ref="U7680">IF(COUNTA(Y7680:DP7683)=0,"01.01.1900",IF(ISERROR(HLOOKUP(U7683,Y7683:DP7683,1,FALSE)),"01.01.1900",INDEX(Y7680:DP7680,MATCH(U7681&amp;U7683,Y7681:DP7681&amp;Y7683:DP7683,0))))</f>
        <v>01.01.1900</v>
      </c>
      <c r="V7680" s="81" t="str">
        <f t="shared" ref="V7680" si="20435">IF(COUNTA(Y7680:DP7683)=0,"01.01.1900",_xlfn.MAXIFS(Y7680:DP7680,Y7683:DP7683,V7683))</f>
        <v>01.01.1900</v>
      </c>
      <c r="W7680" s="82"/>
      <c r="X7680" s="106"/>
    </row>
    <row r="7681" spans="2:25">
      <c r="B7681" s="83"/>
      <c r="C7681" s="84"/>
      <c r="D7681" s="83"/>
      <c r="E7681" s="83"/>
      <c r="F7681" s="83"/>
      <c r="G7681" s="83"/>
      <c r="H7681" s="83"/>
      <c r="I7681" s="83"/>
      <c r="J7681" s="83"/>
      <c r="K7681" s="83"/>
      <c r="L7681" s="83"/>
      <c r="M7681" s="83"/>
      <c r="N7681" s="83"/>
      <c r="O7681" s="83"/>
      <c r="P7681" s="84"/>
      <c r="Q7681" s="217"/>
      <c r="R7681" s="85">
        <f t="shared" ref="R7681" si="20436">IF(COUNTA(Y7680:DP7683)=0,0,MIN(Y7681:DP7681))</f>
        <v>0</v>
      </c>
      <c r="S7681" s="86">
        <f t="shared" ref="S7681" si="20437">IF(COUNTA(Y7680:DP7683)=0,0,HLOOKUP(S7680,Y7680:DP7683,2,FALSE))</f>
        <v>0</v>
      </c>
      <c r="T7681" s="87">
        <f t="shared" ref="T7681" si="20438">IF(COUNTA(Y7680:DP7683)=0,0,AVERAGE(Y7681:DP7681))</f>
        <v>0</v>
      </c>
      <c r="U7681" s="88">
        <f t="shared" ref="U7681" si="20439">IF(COUNTA(Y7680:DP7683)=0,0,_xlfn.MINIFS(Y7681:DP7681,Y7683:DP7683,U7683))</f>
        <v>0</v>
      </c>
      <c r="V7681" s="89">
        <f t="array" ref="V7681">IF(COUNTA(Y7680:DP7683)=0,0,IF(ISERROR(HLOOKUP(V7683,Y7683:DP7683,1,FALSE)),0,INDEX(Y7681:DP7681,MATCH(V7680&amp;V7683,Y7680:DP7680&amp;Y7683:DP7683,0))))</f>
        <v>0</v>
      </c>
      <c r="W7681" s="90">
        <f t="array" ref="W7681">IF(COUNTA(Y7680:DP7683)=0,0,IF(ISERROR(HLOOKUP(W7683,Y7683:DP7683,1,FALSE)),0,AVERAGEIF(Y7683:DP7683,$W7683,Y7681:DP7681)))</f>
        <v>0</v>
      </c>
      <c r="X7681" s="107"/>
    </row>
    <row r="7682" spans="2:25">
      <c r="B7682" s="83"/>
      <c r="C7682" s="84"/>
      <c r="D7682" s="83"/>
      <c r="E7682" s="83"/>
      <c r="F7682" s="83"/>
      <c r="G7682" s="83"/>
      <c r="H7682" s="83"/>
      <c r="I7682" s="83"/>
      <c r="J7682" s="83"/>
      <c r="K7682" s="83"/>
      <c r="L7682" s="83"/>
      <c r="M7682" s="83"/>
      <c r="N7682" s="83"/>
      <c r="O7682" s="83"/>
      <c r="P7682" s="84"/>
      <c r="Q7682" s="217"/>
      <c r="R7682" s="91">
        <f t="shared" ref="R7682" si="20440">IF(COUNTA(Y7680:DP7683)=0,0,HLOOKUP(R7681,Y7681:DP7683,2,FALSE))</f>
        <v>0</v>
      </c>
      <c r="S7682" s="92">
        <f t="shared" ref="S7682" si="20441">IF(COUNTA(Y7680:DP7683)=0,0,HLOOKUP(S7680,Y7680:DP7683,3,FALSE))</f>
        <v>0</v>
      </c>
      <c r="T7682" s="93"/>
      <c r="U7682" s="94">
        <f t="array" ref="U7682">IF(COUNTA(Y7680:DP7683)=0,0,IF(ISERROR(HLOOKUP(U7683,Y7683:DP7683,1,FALSE)),0,INDEX(Y7682:DP7682,MATCH(U7681&amp;U7683,Y7681:DP7681&amp;Y7683:DP7683,0))))</f>
        <v>0</v>
      </c>
      <c r="V7682" s="94">
        <f t="array" ref="V7682">IF(COUNTA(Y7680:DP7683)=0,0,IF(ISERROR(HLOOKUP(V7683,Y7683:DP7683,1,FALSE)),0,INDEX(Y7682:DP7682,MATCH(V7681&amp;V7683,Y7681:DP7681&amp;Y7683:DP7683,0))))</f>
        <v>0</v>
      </c>
      <c r="W7682" s="95"/>
      <c r="X7682" s="108"/>
    </row>
    <row r="7683" spans="2:25" ht="13.9" thickBot="1">
      <c r="B7683" s="96"/>
      <c r="C7683" s="97"/>
      <c r="D7683" s="96"/>
      <c r="E7683" s="96"/>
      <c r="F7683" s="96"/>
      <c r="G7683" s="96"/>
      <c r="H7683" s="96"/>
      <c r="I7683" s="96"/>
      <c r="J7683" s="96"/>
      <c r="K7683" s="96"/>
      <c r="L7683" s="96"/>
      <c r="M7683" s="96"/>
      <c r="N7683" s="96"/>
      <c r="O7683" s="96"/>
      <c r="P7683" s="97"/>
      <c r="Q7683" s="218"/>
      <c r="R7683" s="98" t="str">
        <f t="shared" ref="R7683" si="20442">IF(COUNTA(Y7680:DP7683)=0,"none",HLOOKUP(R7681,Y7681:DP7683,3,FALSE))</f>
        <v>none</v>
      </c>
      <c r="S7683" s="99" t="str">
        <f t="shared" ref="S7683" si="20443">IF(COUNTA(Y7680:DP7683)=0,"none",HLOOKUP(S7680,Y7680:DP7683,4,FALSE))</f>
        <v>none</v>
      </c>
      <c r="T7683" s="100"/>
      <c r="U7683" s="100" t="str">
        <f t="array" ref="U7683">IF(COUNTA(Y7680:DP7683)=0,"none",IF($U$2="WAHR",$W$3,Abfrage!$F$4))</f>
        <v>none</v>
      </c>
      <c r="V7683" s="100" t="str">
        <f t="array" ref="V7683">IF(COUNTA(Y7680:DP7683)=0,"none",IF($U$2="WAHR",$W$3,Abfrage!$F$4))</f>
        <v>none</v>
      </c>
      <c r="W7683" s="100" t="str">
        <f t="array" ref="W7683">IF(COUNTA(Y7680:DP7683)=0,"none",IF($U$2="WAHR",$W$3,Abfrage!$F$4))</f>
        <v>none</v>
      </c>
      <c r="X7683" s="109"/>
    </row>
    <row r="7684" spans="2:25">
      <c r="B7684" s="75" t="s">
        <v>4741</v>
      </c>
      <c r="C7684" s="76">
        <v>1000442987</v>
      </c>
      <c r="D7684" s="75" t="s">
        <v>95</v>
      </c>
      <c r="E7684" s="75" t="s">
        <v>96</v>
      </c>
      <c r="F7684" s="75" t="s">
        <v>97</v>
      </c>
      <c r="G7684" s="75" t="s">
        <v>4742</v>
      </c>
      <c r="H7684" s="75" t="e">
        <v>#N/A</v>
      </c>
      <c r="I7684" s="75" t="s">
        <v>51</v>
      </c>
      <c r="J7684" s="75" t="s">
        <v>4743</v>
      </c>
      <c r="K7684" s="75" t="s">
        <v>306</v>
      </c>
      <c r="L7684" s="75" t="s">
        <v>306</v>
      </c>
      <c r="M7684" s="75" t="s">
        <v>313</v>
      </c>
      <c r="N7684" s="75" t="s">
        <v>314</v>
      </c>
      <c r="O7684" s="75" t="s">
        <v>306</v>
      </c>
      <c r="P7684" s="76" t="s">
        <v>306</v>
      </c>
      <c r="Q7684" s="216"/>
      <c r="R7684" s="77">
        <f t="shared" ref="R7684" si="20444">IF(COUNTA(Y7684:DP7687)=0,"01.01.1900",INDEX(Y7684:DP7684,MATCH(R7685,Y7685:DP7685,0)))</f>
        <v>44013</v>
      </c>
      <c r="S7684" s="78">
        <f t="shared" ref="S7684" si="20445">IF(COUNTA(Y7684:DP7687)=0,"01.01.1900",MAX(Y7684:DP7684))</f>
        <v>44013</v>
      </c>
      <c r="T7684" s="79"/>
      <c r="U7684" s="80" t="str">
        <f t="array" ref="U7684">IF(COUNTA(Y7684:DP7687)=0,"01.01.1900",IF(ISERROR(HLOOKUP(U7687,Y7687:DP7687,1,FALSE)),"01.01.1900",INDEX(Y7684:DP7684,MATCH(U7685&amp;U7687,Y7685:DP7685&amp;Y7687:DP7687,0))))</f>
        <v>01.01.1900</v>
      </c>
      <c r="V7684" s="81">
        <f t="shared" ref="V7684" si="20446">IF(COUNTA(Y7684:DP7687)=0,"01.01.1900",_xlfn.MAXIFS(Y7684:DP7684,Y7687:DP7687,V7687))</f>
        <v>0</v>
      </c>
      <c r="W7684" s="82"/>
      <c r="X7684" s="106"/>
      <c r="Y7684" s="101">
        <v>44013</v>
      </c>
    </row>
    <row r="7685" spans="2:25">
      <c r="B7685" s="83"/>
      <c r="C7685" s="84"/>
      <c r="D7685" s="83"/>
      <c r="E7685" s="83"/>
      <c r="F7685" s="83"/>
      <c r="G7685" s="83"/>
      <c r="H7685" s="83"/>
      <c r="I7685" s="83"/>
      <c r="J7685" s="83"/>
      <c r="K7685" s="83"/>
      <c r="L7685" s="83"/>
      <c r="M7685" s="83"/>
      <c r="N7685" s="83"/>
      <c r="O7685" s="83"/>
      <c r="P7685" s="84"/>
      <c r="Q7685" s="217"/>
      <c r="R7685" s="85">
        <f t="shared" ref="R7685" si="20447">IF(COUNTA(Y7684:DP7687)=0,0,MIN(Y7685:DP7685))</f>
        <v>0.25</v>
      </c>
      <c r="S7685" s="86">
        <f t="shared" ref="S7685" si="20448">IF(COUNTA(Y7684:DP7687)=0,0,HLOOKUP(S7684,Y7684:DP7687,2,FALSE))</f>
        <v>0.25</v>
      </c>
      <c r="T7685" s="87">
        <f t="shared" ref="T7685" si="20449">IF(COUNTA(Y7684:DP7687)=0,0,AVERAGE(Y7685:DP7685))</f>
        <v>0.25</v>
      </c>
      <c r="U7685" s="88">
        <f t="shared" ref="U7685" si="20450">IF(COUNTA(Y7684:DP7687)=0,0,_xlfn.MINIFS(Y7685:DP7685,Y7687:DP7687,U7687))</f>
        <v>0</v>
      </c>
      <c r="V7685" s="89">
        <f t="array" ref="V7685">IF(COUNTA(Y7684:DP7687)=0,0,IF(ISERROR(HLOOKUP(V7687,Y7687:DP7687,1,FALSE)),0,INDEX(Y7685:DP7685,MATCH(V7684&amp;V7687,Y7684:DP7684&amp;Y7687:DP7687,0))))</f>
        <v>0</v>
      </c>
      <c r="W7685" s="90">
        <f t="array" ref="W7685">IF(COUNTA(Y7684:DP7687)=0,0,IF(ISERROR(HLOOKUP(W7687,Y7687:DP7687,1,FALSE)),0,AVERAGEIF(Y7687:DP7687,$W7687,Y7685:DP7685)))</f>
        <v>0</v>
      </c>
      <c r="X7685" s="107"/>
      <c r="Y7685" s="102">
        <v>0.25</v>
      </c>
    </row>
    <row r="7686" spans="2:25">
      <c r="B7686" s="83"/>
      <c r="C7686" s="84"/>
      <c r="D7686" s="83"/>
      <c r="E7686" s="83"/>
      <c r="F7686" s="83"/>
      <c r="G7686" s="83"/>
      <c r="H7686" s="83"/>
      <c r="I7686" s="83"/>
      <c r="J7686" s="83"/>
      <c r="K7686" s="83"/>
      <c r="L7686" s="83"/>
      <c r="M7686" s="83"/>
      <c r="N7686" s="83"/>
      <c r="O7686" s="83"/>
      <c r="P7686" s="84"/>
      <c r="Q7686" s="217"/>
      <c r="R7686" s="91">
        <f t="shared" ref="R7686" si="20451">IF(COUNTA(Y7684:DP7687)=0,0,HLOOKUP(R7685,Y7685:DP7687,2,FALSE))</f>
        <v>0</v>
      </c>
      <c r="S7686" s="92">
        <f t="shared" ref="S7686" si="20452">IF(COUNTA(Y7684:DP7687)=0,0,HLOOKUP(S7684,Y7684:DP7687,3,FALSE))</f>
        <v>0</v>
      </c>
      <c r="T7686" s="93"/>
      <c r="U7686" s="94">
        <f t="array" ref="U7686">IF(COUNTA(Y7684:DP7687)=0,0,IF(ISERROR(HLOOKUP(U7687,Y7687:DP7687,1,FALSE)),0,INDEX(Y7686:DP7686,MATCH(U7685&amp;U7687,Y7685:DP7685&amp;Y7687:DP7687,0))))</f>
        <v>0</v>
      </c>
      <c r="V7686" s="94">
        <f t="array" ref="V7686">IF(COUNTA(Y7684:DP7687)=0,0,IF(ISERROR(HLOOKUP(V7687,Y7687:DP7687,1,FALSE)),0,INDEX(Y7686:DP7686,MATCH(V7685&amp;V7687,Y7685:DP7685&amp;Y7687:DP7687,0))))</f>
        <v>0</v>
      </c>
      <c r="W7686" s="95"/>
      <c r="X7686" s="108"/>
      <c r="Y7686" s="103">
        <v>0</v>
      </c>
    </row>
    <row r="7687" spans="2:25" ht="13.9" thickBot="1">
      <c r="B7687" s="96"/>
      <c r="C7687" s="97"/>
      <c r="D7687" s="96"/>
      <c r="E7687" s="96"/>
      <c r="F7687" s="96"/>
      <c r="G7687" s="96"/>
      <c r="H7687" s="96"/>
      <c r="I7687" s="96"/>
      <c r="J7687" s="96"/>
      <c r="K7687" s="96"/>
      <c r="L7687" s="96"/>
      <c r="M7687" s="96"/>
      <c r="N7687" s="96"/>
      <c r="O7687" s="96"/>
      <c r="P7687" s="97"/>
      <c r="Q7687" s="218"/>
      <c r="R7687" s="98" t="str">
        <f t="shared" ref="R7687" si="20453">IF(COUNTA(Y7684:DP7687)=0,"none",HLOOKUP(R7685,Y7685:DP7687,3,FALSE))</f>
        <v>PSZ</v>
      </c>
      <c r="S7687" s="99" t="str">
        <f t="shared" ref="S7687" si="20454">IF(COUNTA(Y7684:DP7687)=0,"none",HLOOKUP(S7684,Y7684:DP7687,4,FALSE))</f>
        <v>PSZ</v>
      </c>
      <c r="T7687" s="100"/>
      <c r="U7687" s="100">
        <f t="array" ref="U7687">IF(COUNTA(Y7684:DP7687)=0,"none",IF($U$2="WAHR",$W$3,Abfrage!$F$4))</f>
        <v>0</v>
      </c>
      <c r="V7687" s="100">
        <f t="array" ref="V7687">IF(COUNTA(Y7684:DP7687)=0,"none",IF($U$2="WAHR",$W$3,Abfrage!$F$4))</f>
        <v>0</v>
      </c>
      <c r="W7687" s="100">
        <f t="array" ref="W7687">IF(COUNTA(Y7684:DP7687)=0,"none",IF($U$2="WAHR",$W$3,Abfrage!$F$4))</f>
        <v>0</v>
      </c>
      <c r="X7687" s="109"/>
      <c r="Y7687" s="104" t="s">
        <v>185</v>
      </c>
    </row>
    <row r="7688" spans="2:25">
      <c r="B7688" s="75" t="s">
        <v>4744</v>
      </c>
      <c r="C7688" s="76">
        <v>1000442990</v>
      </c>
      <c r="D7688" s="75" t="s">
        <v>95</v>
      </c>
      <c r="E7688" s="75" t="s">
        <v>148</v>
      </c>
      <c r="F7688" s="75" t="s">
        <v>96</v>
      </c>
      <c r="G7688" s="75" t="s">
        <v>4745</v>
      </c>
      <c r="H7688" s="75" t="e">
        <v>#N/A</v>
      </c>
      <c r="I7688" s="75" t="s">
        <v>51</v>
      </c>
      <c r="J7688" s="75" t="s">
        <v>4746</v>
      </c>
      <c r="K7688" s="75" t="s">
        <v>306</v>
      </c>
      <c r="L7688" s="75" t="s">
        <v>306</v>
      </c>
      <c r="M7688" s="75" t="s">
        <v>313</v>
      </c>
      <c r="N7688" s="75" t="s">
        <v>327</v>
      </c>
      <c r="O7688" s="75" t="s">
        <v>306</v>
      </c>
      <c r="P7688" s="76" t="s">
        <v>306</v>
      </c>
      <c r="Q7688" s="216"/>
      <c r="R7688" s="77" t="str">
        <f t="shared" ref="R7688" si="20455">IF(COUNTA(Y7688:DP7691)=0,"01.01.1900",INDEX(Y7688:DP7688,MATCH(R7689,Y7689:DP7689,0)))</f>
        <v>01.01.1900</v>
      </c>
      <c r="S7688" s="78" t="str">
        <f t="shared" ref="S7688" si="20456">IF(COUNTA(Y7688:DP7691)=0,"01.01.1900",MAX(Y7688:DP7688))</f>
        <v>01.01.1900</v>
      </c>
      <c r="T7688" s="79"/>
      <c r="U7688" s="80" t="str">
        <f t="array" ref="U7688">IF(COUNTA(Y7688:DP7691)=0,"01.01.1900",IF(ISERROR(HLOOKUP(U7691,Y7691:DP7691,1,FALSE)),"01.01.1900",INDEX(Y7688:DP7688,MATCH(U7689&amp;U7691,Y7689:DP7689&amp;Y7691:DP7691,0))))</f>
        <v>01.01.1900</v>
      </c>
      <c r="V7688" s="81" t="str">
        <f t="shared" ref="V7688" si="20457">IF(COUNTA(Y7688:DP7691)=0,"01.01.1900",_xlfn.MAXIFS(Y7688:DP7688,Y7691:DP7691,V7691))</f>
        <v>01.01.1900</v>
      </c>
      <c r="W7688" s="82"/>
      <c r="X7688" s="106"/>
    </row>
    <row r="7689" spans="2:25">
      <c r="B7689" s="83"/>
      <c r="C7689" s="84"/>
      <c r="D7689" s="83"/>
      <c r="E7689" s="83"/>
      <c r="F7689" s="83"/>
      <c r="G7689" s="83"/>
      <c r="H7689" s="83"/>
      <c r="I7689" s="83"/>
      <c r="J7689" s="83"/>
      <c r="K7689" s="83"/>
      <c r="L7689" s="83"/>
      <c r="M7689" s="83"/>
      <c r="N7689" s="83"/>
      <c r="O7689" s="83"/>
      <c r="P7689" s="84"/>
      <c r="Q7689" s="217"/>
      <c r="R7689" s="85">
        <f t="shared" ref="R7689" si="20458">IF(COUNTA(Y7688:DP7691)=0,0,MIN(Y7689:DP7689))</f>
        <v>0</v>
      </c>
      <c r="S7689" s="86">
        <f t="shared" ref="S7689" si="20459">IF(COUNTA(Y7688:DP7691)=0,0,HLOOKUP(S7688,Y7688:DP7691,2,FALSE))</f>
        <v>0</v>
      </c>
      <c r="T7689" s="87">
        <f t="shared" ref="T7689" si="20460">IF(COUNTA(Y7688:DP7691)=0,0,AVERAGE(Y7689:DP7689))</f>
        <v>0</v>
      </c>
      <c r="U7689" s="88">
        <f t="shared" ref="U7689" si="20461">IF(COUNTA(Y7688:DP7691)=0,0,_xlfn.MINIFS(Y7689:DP7689,Y7691:DP7691,U7691))</f>
        <v>0</v>
      </c>
      <c r="V7689" s="89">
        <f t="array" ref="V7689">IF(COUNTA(Y7688:DP7691)=0,0,IF(ISERROR(HLOOKUP(V7691,Y7691:DP7691,1,FALSE)),0,INDEX(Y7689:DP7689,MATCH(V7688&amp;V7691,Y7688:DP7688&amp;Y7691:DP7691,0))))</f>
        <v>0</v>
      </c>
      <c r="W7689" s="90">
        <f t="array" ref="W7689">IF(COUNTA(Y7688:DP7691)=0,0,IF(ISERROR(HLOOKUP(W7691,Y7691:DP7691,1,FALSE)),0,AVERAGEIF(Y7691:DP7691,$W7691,Y7689:DP7689)))</f>
        <v>0</v>
      </c>
      <c r="X7689" s="107"/>
    </row>
    <row r="7690" spans="2:25">
      <c r="B7690" s="83"/>
      <c r="C7690" s="84"/>
      <c r="D7690" s="83"/>
      <c r="E7690" s="83"/>
      <c r="F7690" s="83"/>
      <c r="G7690" s="83"/>
      <c r="H7690" s="83"/>
      <c r="I7690" s="83"/>
      <c r="J7690" s="83"/>
      <c r="K7690" s="83"/>
      <c r="L7690" s="83"/>
      <c r="M7690" s="83"/>
      <c r="N7690" s="83"/>
      <c r="O7690" s="83"/>
      <c r="P7690" s="84"/>
      <c r="Q7690" s="217"/>
      <c r="R7690" s="91">
        <f t="shared" ref="R7690" si="20462">IF(COUNTA(Y7688:DP7691)=0,0,HLOOKUP(R7689,Y7689:DP7691,2,FALSE))</f>
        <v>0</v>
      </c>
      <c r="S7690" s="92">
        <f t="shared" ref="S7690" si="20463">IF(COUNTA(Y7688:DP7691)=0,0,HLOOKUP(S7688,Y7688:DP7691,3,FALSE))</f>
        <v>0</v>
      </c>
      <c r="T7690" s="93"/>
      <c r="U7690" s="94">
        <f t="array" ref="U7690">IF(COUNTA(Y7688:DP7691)=0,0,IF(ISERROR(HLOOKUP(U7691,Y7691:DP7691,1,FALSE)),0,INDEX(Y7690:DP7690,MATCH(U7689&amp;U7691,Y7689:DP7689&amp;Y7691:DP7691,0))))</f>
        <v>0</v>
      </c>
      <c r="V7690" s="94">
        <f t="array" ref="V7690">IF(COUNTA(Y7688:DP7691)=0,0,IF(ISERROR(HLOOKUP(V7691,Y7691:DP7691,1,FALSE)),0,INDEX(Y7690:DP7690,MATCH(V7689&amp;V7691,Y7689:DP7689&amp;Y7691:DP7691,0))))</f>
        <v>0</v>
      </c>
      <c r="W7690" s="95"/>
      <c r="X7690" s="108"/>
    </row>
    <row r="7691" spans="2:25" ht="13.9" thickBot="1">
      <c r="B7691" s="96"/>
      <c r="C7691" s="97"/>
      <c r="D7691" s="96"/>
      <c r="E7691" s="96"/>
      <c r="F7691" s="96"/>
      <c r="G7691" s="96"/>
      <c r="H7691" s="96"/>
      <c r="I7691" s="96"/>
      <c r="J7691" s="96"/>
      <c r="K7691" s="96"/>
      <c r="L7691" s="96"/>
      <c r="M7691" s="96"/>
      <c r="N7691" s="96"/>
      <c r="O7691" s="96"/>
      <c r="P7691" s="97"/>
      <c r="Q7691" s="218"/>
      <c r="R7691" s="98" t="str">
        <f t="shared" ref="R7691" si="20464">IF(COUNTA(Y7688:DP7691)=0,"none",HLOOKUP(R7689,Y7689:DP7691,3,FALSE))</f>
        <v>none</v>
      </c>
      <c r="S7691" s="99" t="str">
        <f t="shared" ref="S7691" si="20465">IF(COUNTA(Y7688:DP7691)=0,"none",HLOOKUP(S7688,Y7688:DP7691,4,FALSE))</f>
        <v>none</v>
      </c>
      <c r="T7691" s="100"/>
      <c r="U7691" s="100" t="str">
        <f t="array" ref="U7691">IF(COUNTA(Y7688:DP7691)=0,"none",IF($U$2="WAHR",$W$3,Abfrage!$F$4))</f>
        <v>none</v>
      </c>
      <c r="V7691" s="100" t="str">
        <f t="array" ref="V7691">IF(COUNTA(Y7688:DP7691)=0,"none",IF($U$2="WAHR",$W$3,Abfrage!$F$4))</f>
        <v>none</v>
      </c>
      <c r="W7691" s="100" t="str">
        <f t="array" ref="W7691">IF(COUNTA(Y7688:DP7691)=0,"none",IF($U$2="WAHR",$W$3,Abfrage!$F$4))</f>
        <v>none</v>
      </c>
      <c r="X7691" s="109"/>
    </row>
    <row r="7692" spans="2:25">
      <c r="B7692" s="75" t="s">
        <v>4747</v>
      </c>
      <c r="C7692" s="76">
        <v>1000443062</v>
      </c>
      <c r="D7692" s="75" t="s">
        <v>95</v>
      </c>
      <c r="E7692" s="75" t="s">
        <v>148</v>
      </c>
      <c r="F7692" s="75" t="s">
        <v>96</v>
      </c>
      <c r="G7692" s="75" t="s">
        <v>4748</v>
      </c>
      <c r="H7692" s="75" t="e">
        <v>#N/A</v>
      </c>
      <c r="I7692" s="75" t="s">
        <v>51</v>
      </c>
      <c r="J7692" s="75" t="s">
        <v>4749</v>
      </c>
      <c r="K7692" s="75" t="s">
        <v>306</v>
      </c>
      <c r="L7692" s="75" t="s">
        <v>306</v>
      </c>
      <c r="M7692" s="75" t="s">
        <v>306</v>
      </c>
      <c r="N7692" s="75" t="s">
        <v>327</v>
      </c>
      <c r="O7692" s="75" t="s">
        <v>306</v>
      </c>
      <c r="P7692" s="76" t="s">
        <v>306</v>
      </c>
      <c r="Q7692" s="216"/>
      <c r="R7692" s="77" t="str">
        <f t="shared" ref="R7692" si="20466">IF(COUNTA(Y7692:DP7695)=0,"01.01.1900",INDEX(Y7692:DP7692,MATCH(R7693,Y7693:DP7693,0)))</f>
        <v>01.01.1900</v>
      </c>
      <c r="S7692" s="78" t="str">
        <f t="shared" ref="S7692" si="20467">IF(COUNTA(Y7692:DP7695)=0,"01.01.1900",MAX(Y7692:DP7692))</f>
        <v>01.01.1900</v>
      </c>
      <c r="T7692" s="79"/>
      <c r="U7692" s="80" t="str">
        <f t="array" ref="U7692">IF(COUNTA(Y7692:DP7695)=0,"01.01.1900",IF(ISERROR(HLOOKUP(U7695,Y7695:DP7695,1,FALSE)),"01.01.1900",INDEX(Y7692:DP7692,MATCH(U7693&amp;U7695,Y7693:DP7693&amp;Y7695:DP7695,0))))</f>
        <v>01.01.1900</v>
      </c>
      <c r="V7692" s="81" t="str">
        <f t="shared" ref="V7692" si="20468">IF(COUNTA(Y7692:DP7695)=0,"01.01.1900",_xlfn.MAXIFS(Y7692:DP7692,Y7695:DP7695,V7695))</f>
        <v>01.01.1900</v>
      </c>
      <c r="W7692" s="82"/>
      <c r="X7692" s="106"/>
    </row>
    <row r="7693" spans="2:25">
      <c r="B7693" s="83"/>
      <c r="C7693" s="84"/>
      <c r="D7693" s="83"/>
      <c r="E7693" s="83"/>
      <c r="F7693" s="83"/>
      <c r="G7693" s="83"/>
      <c r="H7693" s="83"/>
      <c r="I7693" s="83"/>
      <c r="J7693" s="83"/>
      <c r="K7693" s="83"/>
      <c r="L7693" s="83"/>
      <c r="M7693" s="83"/>
      <c r="N7693" s="83"/>
      <c r="O7693" s="83"/>
      <c r="P7693" s="84"/>
      <c r="Q7693" s="217"/>
      <c r="R7693" s="85">
        <f t="shared" ref="R7693" si="20469">IF(COUNTA(Y7692:DP7695)=0,0,MIN(Y7693:DP7693))</f>
        <v>0</v>
      </c>
      <c r="S7693" s="86">
        <f t="shared" ref="S7693" si="20470">IF(COUNTA(Y7692:DP7695)=0,0,HLOOKUP(S7692,Y7692:DP7695,2,FALSE))</f>
        <v>0</v>
      </c>
      <c r="T7693" s="87">
        <f t="shared" ref="T7693" si="20471">IF(COUNTA(Y7692:DP7695)=0,0,AVERAGE(Y7693:DP7693))</f>
        <v>0</v>
      </c>
      <c r="U7693" s="88">
        <f t="shared" ref="U7693" si="20472">IF(COUNTA(Y7692:DP7695)=0,0,_xlfn.MINIFS(Y7693:DP7693,Y7695:DP7695,U7695))</f>
        <v>0</v>
      </c>
      <c r="V7693" s="89">
        <f t="array" ref="V7693">IF(COUNTA(Y7692:DP7695)=0,0,IF(ISERROR(HLOOKUP(V7695,Y7695:DP7695,1,FALSE)),0,INDEX(Y7693:DP7693,MATCH(V7692&amp;V7695,Y7692:DP7692&amp;Y7695:DP7695,0))))</f>
        <v>0</v>
      </c>
      <c r="W7693" s="90">
        <f t="array" ref="W7693">IF(COUNTA(Y7692:DP7695)=0,0,IF(ISERROR(HLOOKUP(W7695,Y7695:DP7695,1,FALSE)),0,AVERAGEIF(Y7695:DP7695,$W7695,Y7693:DP7693)))</f>
        <v>0</v>
      </c>
      <c r="X7693" s="107"/>
    </row>
    <row r="7694" spans="2:25">
      <c r="B7694" s="83"/>
      <c r="C7694" s="84"/>
      <c r="D7694" s="83"/>
      <c r="E7694" s="83"/>
      <c r="F7694" s="83"/>
      <c r="G7694" s="83"/>
      <c r="H7694" s="83"/>
      <c r="I7694" s="83"/>
      <c r="J7694" s="83"/>
      <c r="K7694" s="83"/>
      <c r="L7694" s="83"/>
      <c r="M7694" s="83"/>
      <c r="N7694" s="83"/>
      <c r="O7694" s="83"/>
      <c r="P7694" s="84"/>
      <c r="Q7694" s="217"/>
      <c r="R7694" s="91">
        <f t="shared" ref="R7694" si="20473">IF(COUNTA(Y7692:DP7695)=0,0,HLOOKUP(R7693,Y7693:DP7695,2,FALSE))</f>
        <v>0</v>
      </c>
      <c r="S7694" s="92">
        <f t="shared" ref="S7694" si="20474">IF(COUNTA(Y7692:DP7695)=0,0,HLOOKUP(S7692,Y7692:DP7695,3,FALSE))</f>
        <v>0</v>
      </c>
      <c r="T7694" s="93"/>
      <c r="U7694" s="94">
        <f t="array" ref="U7694">IF(COUNTA(Y7692:DP7695)=0,0,IF(ISERROR(HLOOKUP(U7695,Y7695:DP7695,1,FALSE)),0,INDEX(Y7694:DP7694,MATCH(U7693&amp;U7695,Y7693:DP7693&amp;Y7695:DP7695,0))))</f>
        <v>0</v>
      </c>
      <c r="V7694" s="94">
        <f t="array" ref="V7694">IF(COUNTA(Y7692:DP7695)=0,0,IF(ISERROR(HLOOKUP(V7695,Y7695:DP7695,1,FALSE)),0,INDEX(Y7694:DP7694,MATCH(V7693&amp;V7695,Y7693:DP7693&amp;Y7695:DP7695,0))))</f>
        <v>0</v>
      </c>
      <c r="W7694" s="95"/>
      <c r="X7694" s="108"/>
    </row>
    <row r="7695" spans="2:25" ht="13.9" thickBot="1">
      <c r="B7695" s="96"/>
      <c r="C7695" s="97"/>
      <c r="D7695" s="96"/>
      <c r="E7695" s="96"/>
      <c r="F7695" s="96"/>
      <c r="G7695" s="96"/>
      <c r="H7695" s="96"/>
      <c r="I7695" s="96"/>
      <c r="J7695" s="96"/>
      <c r="K7695" s="96"/>
      <c r="L7695" s="96"/>
      <c r="M7695" s="96"/>
      <c r="N7695" s="96"/>
      <c r="O7695" s="96"/>
      <c r="P7695" s="97"/>
      <c r="Q7695" s="218"/>
      <c r="R7695" s="98" t="str">
        <f t="shared" ref="R7695" si="20475">IF(COUNTA(Y7692:DP7695)=0,"none",HLOOKUP(R7693,Y7693:DP7695,3,FALSE))</f>
        <v>none</v>
      </c>
      <c r="S7695" s="99" t="str">
        <f t="shared" ref="S7695" si="20476">IF(COUNTA(Y7692:DP7695)=0,"none",HLOOKUP(S7692,Y7692:DP7695,4,FALSE))</f>
        <v>none</v>
      </c>
      <c r="T7695" s="100"/>
      <c r="U7695" s="100" t="str">
        <f t="array" ref="U7695">IF(COUNTA(Y7692:DP7695)=0,"none",IF($U$2="WAHR",$W$3,Abfrage!$F$4))</f>
        <v>none</v>
      </c>
      <c r="V7695" s="100" t="str">
        <f t="array" ref="V7695">IF(COUNTA(Y7692:DP7695)=0,"none",IF($U$2="WAHR",$W$3,Abfrage!$F$4))</f>
        <v>none</v>
      </c>
      <c r="W7695" s="100" t="str">
        <f t="array" ref="W7695">IF(COUNTA(Y7692:DP7695)=0,"none",IF($U$2="WAHR",$W$3,Abfrage!$F$4))</f>
        <v>none</v>
      </c>
      <c r="X7695" s="109"/>
    </row>
    <row r="7696" spans="2:25">
      <c r="B7696" s="75" t="s">
        <v>4750</v>
      </c>
      <c r="C7696" s="76">
        <v>1000443064</v>
      </c>
      <c r="D7696" s="75" t="s">
        <v>95</v>
      </c>
      <c r="E7696" s="75" t="s">
        <v>96</v>
      </c>
      <c r="F7696" s="75" t="s">
        <v>103</v>
      </c>
      <c r="G7696" s="75" t="s">
        <v>4751</v>
      </c>
      <c r="H7696" s="75" t="e">
        <v>#N/A</v>
      </c>
      <c r="I7696" s="75" t="s">
        <v>51</v>
      </c>
      <c r="J7696" s="75" t="s">
        <v>4752</v>
      </c>
      <c r="K7696" s="75" t="s">
        <v>306</v>
      </c>
      <c r="L7696" s="75" t="s">
        <v>306</v>
      </c>
      <c r="M7696" s="75" t="s">
        <v>306</v>
      </c>
      <c r="N7696" s="75" t="s">
        <v>418</v>
      </c>
      <c r="O7696" s="75" t="s">
        <v>306</v>
      </c>
      <c r="P7696" s="76" t="s">
        <v>306</v>
      </c>
      <c r="Q7696" s="216"/>
      <c r="R7696" s="77" t="str">
        <f t="shared" ref="R7696" si="20477">IF(COUNTA(Y7696:DP7699)=0,"01.01.1900",INDEX(Y7696:DP7696,MATCH(R7697,Y7697:DP7697,0)))</f>
        <v>01.01.1900</v>
      </c>
      <c r="S7696" s="78" t="str">
        <f t="shared" ref="S7696" si="20478">IF(COUNTA(Y7696:DP7699)=0,"01.01.1900",MAX(Y7696:DP7696))</f>
        <v>01.01.1900</v>
      </c>
      <c r="T7696" s="79"/>
      <c r="U7696" s="80" t="str">
        <f t="array" ref="U7696">IF(COUNTA(Y7696:DP7699)=0,"01.01.1900",IF(ISERROR(HLOOKUP(U7699,Y7699:DP7699,1,FALSE)),"01.01.1900",INDEX(Y7696:DP7696,MATCH(U7697&amp;U7699,Y7697:DP7697&amp;Y7699:DP7699,0))))</f>
        <v>01.01.1900</v>
      </c>
      <c r="V7696" s="81" t="str">
        <f t="shared" ref="V7696" si="20479">IF(COUNTA(Y7696:DP7699)=0,"01.01.1900",_xlfn.MAXIFS(Y7696:DP7696,Y7699:DP7699,V7699))</f>
        <v>01.01.1900</v>
      </c>
      <c r="W7696" s="82"/>
      <c r="X7696" s="106"/>
    </row>
    <row r="7697" spans="2:27">
      <c r="B7697" s="83"/>
      <c r="C7697" s="84"/>
      <c r="D7697" s="83"/>
      <c r="E7697" s="83"/>
      <c r="F7697" s="83"/>
      <c r="G7697" s="83"/>
      <c r="H7697" s="83"/>
      <c r="I7697" s="83"/>
      <c r="J7697" s="83"/>
      <c r="K7697" s="83"/>
      <c r="L7697" s="83"/>
      <c r="M7697" s="83"/>
      <c r="N7697" s="83"/>
      <c r="O7697" s="83"/>
      <c r="P7697" s="84"/>
      <c r="Q7697" s="217"/>
      <c r="R7697" s="85">
        <f t="shared" ref="R7697" si="20480">IF(COUNTA(Y7696:DP7699)=0,0,MIN(Y7697:DP7697))</f>
        <v>0</v>
      </c>
      <c r="S7697" s="86">
        <f t="shared" ref="S7697" si="20481">IF(COUNTA(Y7696:DP7699)=0,0,HLOOKUP(S7696,Y7696:DP7699,2,FALSE))</f>
        <v>0</v>
      </c>
      <c r="T7697" s="87">
        <f t="shared" ref="T7697" si="20482">IF(COUNTA(Y7696:DP7699)=0,0,AVERAGE(Y7697:DP7697))</f>
        <v>0</v>
      </c>
      <c r="U7697" s="88">
        <f t="shared" ref="U7697" si="20483">IF(COUNTA(Y7696:DP7699)=0,0,_xlfn.MINIFS(Y7697:DP7697,Y7699:DP7699,U7699))</f>
        <v>0</v>
      </c>
      <c r="V7697" s="89">
        <f t="array" ref="V7697">IF(COUNTA(Y7696:DP7699)=0,0,IF(ISERROR(HLOOKUP(V7699,Y7699:DP7699,1,FALSE)),0,INDEX(Y7697:DP7697,MATCH(V7696&amp;V7699,Y7696:DP7696&amp;Y7699:DP7699,0))))</f>
        <v>0</v>
      </c>
      <c r="W7697" s="90">
        <f t="array" ref="W7697">IF(COUNTA(Y7696:DP7699)=0,0,IF(ISERROR(HLOOKUP(W7699,Y7699:DP7699,1,FALSE)),0,AVERAGEIF(Y7699:DP7699,$W7699,Y7697:DP7697)))</f>
        <v>0</v>
      </c>
      <c r="X7697" s="107"/>
    </row>
    <row r="7698" spans="2:27">
      <c r="B7698" s="83"/>
      <c r="C7698" s="84"/>
      <c r="D7698" s="83"/>
      <c r="E7698" s="83"/>
      <c r="F7698" s="83"/>
      <c r="G7698" s="83"/>
      <c r="H7698" s="83"/>
      <c r="I7698" s="83"/>
      <c r="J7698" s="83"/>
      <c r="K7698" s="83"/>
      <c r="L7698" s="83"/>
      <c r="M7698" s="83"/>
      <c r="N7698" s="83"/>
      <c r="O7698" s="83"/>
      <c r="P7698" s="84"/>
      <c r="Q7698" s="217"/>
      <c r="R7698" s="91">
        <f t="shared" ref="R7698" si="20484">IF(COUNTA(Y7696:DP7699)=0,0,HLOOKUP(R7697,Y7697:DP7699,2,FALSE))</f>
        <v>0</v>
      </c>
      <c r="S7698" s="92">
        <f t="shared" ref="S7698" si="20485">IF(COUNTA(Y7696:DP7699)=0,0,HLOOKUP(S7696,Y7696:DP7699,3,FALSE))</f>
        <v>0</v>
      </c>
      <c r="T7698" s="93"/>
      <c r="U7698" s="94">
        <f t="array" ref="U7698">IF(COUNTA(Y7696:DP7699)=0,0,IF(ISERROR(HLOOKUP(U7699,Y7699:DP7699,1,FALSE)),0,INDEX(Y7698:DP7698,MATCH(U7697&amp;U7699,Y7697:DP7697&amp;Y7699:DP7699,0))))</f>
        <v>0</v>
      </c>
      <c r="V7698" s="94">
        <f t="array" ref="V7698">IF(COUNTA(Y7696:DP7699)=0,0,IF(ISERROR(HLOOKUP(V7699,Y7699:DP7699,1,FALSE)),0,INDEX(Y7698:DP7698,MATCH(V7697&amp;V7699,Y7697:DP7697&amp;Y7699:DP7699,0))))</f>
        <v>0</v>
      </c>
      <c r="W7698" s="95"/>
      <c r="X7698" s="108"/>
    </row>
    <row r="7699" spans="2:27" ht="13.9" thickBot="1">
      <c r="B7699" s="96"/>
      <c r="C7699" s="97"/>
      <c r="D7699" s="96"/>
      <c r="E7699" s="96"/>
      <c r="F7699" s="96"/>
      <c r="G7699" s="96"/>
      <c r="H7699" s="96"/>
      <c r="I7699" s="96"/>
      <c r="J7699" s="96"/>
      <c r="K7699" s="96"/>
      <c r="L7699" s="96"/>
      <c r="M7699" s="96"/>
      <c r="N7699" s="96"/>
      <c r="O7699" s="96"/>
      <c r="P7699" s="97"/>
      <c r="Q7699" s="218"/>
      <c r="R7699" s="98" t="str">
        <f t="shared" ref="R7699" si="20486">IF(COUNTA(Y7696:DP7699)=0,"none",HLOOKUP(R7697,Y7697:DP7699,3,FALSE))</f>
        <v>none</v>
      </c>
      <c r="S7699" s="99" t="str">
        <f t="shared" ref="S7699" si="20487">IF(COUNTA(Y7696:DP7699)=0,"none",HLOOKUP(S7696,Y7696:DP7699,4,FALSE))</f>
        <v>none</v>
      </c>
      <c r="T7699" s="100"/>
      <c r="U7699" s="100" t="str">
        <f t="array" ref="U7699">IF(COUNTA(Y7696:DP7699)=0,"none",IF($U$2="WAHR",$W$3,Abfrage!$F$4))</f>
        <v>none</v>
      </c>
      <c r="V7699" s="100" t="str">
        <f t="array" ref="V7699">IF(COUNTA(Y7696:DP7699)=0,"none",IF($U$2="WAHR",$W$3,Abfrage!$F$4))</f>
        <v>none</v>
      </c>
      <c r="W7699" s="100" t="str">
        <f t="array" ref="W7699">IF(COUNTA(Y7696:DP7699)=0,"none",IF($U$2="WAHR",$W$3,Abfrage!$F$4))</f>
        <v>none</v>
      </c>
      <c r="X7699" s="109"/>
    </row>
    <row r="7700" spans="2:27">
      <c r="B7700" s="75" t="s">
        <v>4753</v>
      </c>
      <c r="C7700" s="76">
        <v>1000370354</v>
      </c>
      <c r="D7700" s="75" t="s">
        <v>95</v>
      </c>
      <c r="E7700" s="75" t="s">
        <v>96</v>
      </c>
      <c r="F7700" s="75" t="s">
        <v>103</v>
      </c>
      <c r="G7700" s="75" t="s">
        <v>4754</v>
      </c>
      <c r="H7700" s="75" t="e">
        <v>#N/A</v>
      </c>
      <c r="I7700" s="75" t="s">
        <v>51</v>
      </c>
      <c r="J7700" s="75" t="s">
        <v>4755</v>
      </c>
      <c r="K7700" s="75" t="s">
        <v>306</v>
      </c>
      <c r="L7700" s="75" t="s">
        <v>306</v>
      </c>
      <c r="M7700" s="75" t="s">
        <v>306</v>
      </c>
      <c r="N7700" s="75" t="s">
        <v>306</v>
      </c>
      <c r="O7700" s="75" t="s">
        <v>306</v>
      </c>
      <c r="P7700" s="76" t="s">
        <v>306</v>
      </c>
      <c r="Q7700" s="216"/>
      <c r="R7700" s="77" t="str">
        <f t="shared" ref="R7700" si="20488">IF(COUNTA(Y7700:DP7703)=0,"01.01.1900",INDEX(Y7700:DP7700,MATCH(R7701,Y7701:DP7701,0)))</f>
        <v>01.01.1900</v>
      </c>
      <c r="S7700" s="78" t="str">
        <f t="shared" ref="S7700" si="20489">IF(COUNTA(Y7700:DP7703)=0,"01.01.1900",MAX(Y7700:DP7700))</f>
        <v>01.01.1900</v>
      </c>
      <c r="T7700" s="79"/>
      <c r="U7700" s="80" t="str">
        <f t="array" ref="U7700">IF(COUNTA(Y7700:DP7703)=0,"01.01.1900",IF(ISERROR(HLOOKUP(U7703,Y7703:DP7703,1,FALSE)),"01.01.1900",INDEX(Y7700:DP7700,MATCH(U7701&amp;U7703,Y7701:DP7701&amp;Y7703:DP7703,0))))</f>
        <v>01.01.1900</v>
      </c>
      <c r="V7700" s="81" t="str">
        <f t="shared" ref="V7700" si="20490">IF(COUNTA(Y7700:DP7703)=0,"01.01.1900",_xlfn.MAXIFS(Y7700:DP7700,Y7703:DP7703,V7703))</f>
        <v>01.01.1900</v>
      </c>
      <c r="W7700" s="82"/>
      <c r="X7700" s="106"/>
    </row>
    <row r="7701" spans="2:27">
      <c r="B7701" s="83"/>
      <c r="C7701" s="84"/>
      <c r="D7701" s="83"/>
      <c r="E7701" s="83"/>
      <c r="F7701" s="83"/>
      <c r="G7701" s="83"/>
      <c r="H7701" s="83"/>
      <c r="I7701" s="83"/>
      <c r="J7701" s="83"/>
      <c r="K7701" s="83"/>
      <c r="L7701" s="83"/>
      <c r="M7701" s="83"/>
      <c r="N7701" s="83"/>
      <c r="O7701" s="83"/>
      <c r="P7701" s="84"/>
      <c r="Q7701" s="217"/>
      <c r="R7701" s="85">
        <f t="shared" ref="R7701" si="20491">IF(COUNTA(Y7700:DP7703)=0,0,MIN(Y7701:DP7701))</f>
        <v>0</v>
      </c>
      <c r="S7701" s="86">
        <f t="shared" ref="S7701" si="20492">IF(COUNTA(Y7700:DP7703)=0,0,HLOOKUP(S7700,Y7700:DP7703,2,FALSE))</f>
        <v>0</v>
      </c>
      <c r="T7701" s="87">
        <f t="shared" ref="T7701" si="20493">IF(COUNTA(Y7700:DP7703)=0,0,AVERAGE(Y7701:DP7701))</f>
        <v>0</v>
      </c>
      <c r="U7701" s="88">
        <f t="shared" ref="U7701" si="20494">IF(COUNTA(Y7700:DP7703)=0,0,_xlfn.MINIFS(Y7701:DP7701,Y7703:DP7703,U7703))</f>
        <v>0</v>
      </c>
      <c r="V7701" s="89">
        <f t="array" ref="V7701">IF(COUNTA(Y7700:DP7703)=0,0,IF(ISERROR(HLOOKUP(V7703,Y7703:DP7703,1,FALSE)),0,INDEX(Y7701:DP7701,MATCH(V7700&amp;V7703,Y7700:DP7700&amp;Y7703:DP7703,0))))</f>
        <v>0</v>
      </c>
      <c r="W7701" s="90">
        <f t="array" ref="W7701">IF(COUNTA(Y7700:DP7703)=0,0,IF(ISERROR(HLOOKUP(W7703,Y7703:DP7703,1,FALSE)),0,AVERAGEIF(Y7703:DP7703,$W7703,Y7701:DP7701)))</f>
        <v>0</v>
      </c>
      <c r="X7701" s="107"/>
    </row>
    <row r="7702" spans="2:27">
      <c r="B7702" s="83"/>
      <c r="C7702" s="84"/>
      <c r="D7702" s="83"/>
      <c r="E7702" s="83"/>
      <c r="F7702" s="83"/>
      <c r="G7702" s="83"/>
      <c r="H7702" s="83"/>
      <c r="I7702" s="83"/>
      <c r="J7702" s="83"/>
      <c r="K7702" s="83"/>
      <c r="L7702" s="83"/>
      <c r="M7702" s="83"/>
      <c r="N7702" s="83"/>
      <c r="O7702" s="83"/>
      <c r="P7702" s="84"/>
      <c r="Q7702" s="217"/>
      <c r="R7702" s="91">
        <f t="shared" ref="R7702" si="20495">IF(COUNTA(Y7700:DP7703)=0,0,HLOOKUP(R7701,Y7701:DP7703,2,FALSE))</f>
        <v>0</v>
      </c>
      <c r="S7702" s="92">
        <f t="shared" ref="S7702" si="20496">IF(COUNTA(Y7700:DP7703)=0,0,HLOOKUP(S7700,Y7700:DP7703,3,FALSE))</f>
        <v>0</v>
      </c>
      <c r="T7702" s="93"/>
      <c r="U7702" s="94">
        <f t="array" ref="U7702">IF(COUNTA(Y7700:DP7703)=0,0,IF(ISERROR(HLOOKUP(U7703,Y7703:DP7703,1,FALSE)),0,INDEX(Y7702:DP7702,MATCH(U7701&amp;U7703,Y7701:DP7701&amp;Y7703:DP7703,0))))</f>
        <v>0</v>
      </c>
      <c r="V7702" s="94">
        <f t="array" ref="V7702">IF(COUNTA(Y7700:DP7703)=0,0,IF(ISERROR(HLOOKUP(V7703,Y7703:DP7703,1,FALSE)),0,INDEX(Y7702:DP7702,MATCH(V7701&amp;V7703,Y7701:DP7701&amp;Y7703:DP7703,0))))</f>
        <v>0</v>
      </c>
      <c r="W7702" s="95"/>
      <c r="X7702" s="108"/>
    </row>
    <row r="7703" spans="2:27" ht="13.9" thickBot="1">
      <c r="B7703" s="96"/>
      <c r="C7703" s="97"/>
      <c r="D7703" s="96"/>
      <c r="E7703" s="96"/>
      <c r="F7703" s="96"/>
      <c r="G7703" s="96"/>
      <c r="H7703" s="96"/>
      <c r="I7703" s="96"/>
      <c r="J7703" s="96"/>
      <c r="K7703" s="96"/>
      <c r="L7703" s="96"/>
      <c r="M7703" s="96"/>
      <c r="N7703" s="96"/>
      <c r="O7703" s="96"/>
      <c r="P7703" s="97"/>
      <c r="Q7703" s="218"/>
      <c r="R7703" s="98" t="str">
        <f t="shared" ref="R7703" si="20497">IF(COUNTA(Y7700:DP7703)=0,"none",HLOOKUP(R7701,Y7701:DP7703,3,FALSE))</f>
        <v>none</v>
      </c>
      <c r="S7703" s="99" t="str">
        <f t="shared" ref="S7703" si="20498">IF(COUNTA(Y7700:DP7703)=0,"none",HLOOKUP(S7700,Y7700:DP7703,4,FALSE))</f>
        <v>none</v>
      </c>
      <c r="T7703" s="100"/>
      <c r="U7703" s="100" t="str">
        <f t="array" ref="U7703">IF(COUNTA(Y7700:DP7703)=0,"none",IF($U$2="WAHR",$W$3,Abfrage!$F$4))</f>
        <v>none</v>
      </c>
      <c r="V7703" s="100" t="str">
        <f t="array" ref="V7703">IF(COUNTA(Y7700:DP7703)=0,"none",IF($U$2="WAHR",$W$3,Abfrage!$F$4))</f>
        <v>none</v>
      </c>
      <c r="W7703" s="100" t="str">
        <f t="array" ref="W7703">IF(COUNTA(Y7700:DP7703)=0,"none",IF($U$2="WAHR",$W$3,Abfrage!$F$4))</f>
        <v>none</v>
      </c>
      <c r="X7703" s="109"/>
    </row>
    <row r="7704" spans="2:27">
      <c r="B7704" s="75" t="s">
        <v>4756</v>
      </c>
      <c r="C7704" s="76">
        <v>1000443065</v>
      </c>
      <c r="D7704" s="75" t="s">
        <v>95</v>
      </c>
      <c r="E7704" s="75" t="s">
        <v>96</v>
      </c>
      <c r="F7704" s="75" t="s">
        <v>103</v>
      </c>
      <c r="G7704" s="75" t="s">
        <v>4751</v>
      </c>
      <c r="H7704" s="75" t="e">
        <v>#N/A</v>
      </c>
      <c r="I7704" s="75" t="s">
        <v>51</v>
      </c>
      <c r="J7704" s="75" t="s">
        <v>4757</v>
      </c>
      <c r="K7704" s="75" t="s">
        <v>306</v>
      </c>
      <c r="L7704" s="75" t="s">
        <v>306</v>
      </c>
      <c r="M7704" s="75" t="s">
        <v>306</v>
      </c>
      <c r="N7704" s="75" t="s">
        <v>897</v>
      </c>
      <c r="O7704" s="75" t="s">
        <v>306</v>
      </c>
      <c r="P7704" s="76" t="s">
        <v>306</v>
      </c>
      <c r="Q7704" s="216"/>
      <c r="R7704" s="77" t="str">
        <f t="shared" ref="R7704" si="20499">IF(COUNTA(Y7704:DP7707)=0,"01.01.1900",INDEX(Y7704:DP7704,MATCH(R7705,Y7705:DP7705,0)))</f>
        <v>01.01.1900</v>
      </c>
      <c r="S7704" s="78" t="str">
        <f t="shared" ref="S7704" si="20500">IF(COUNTA(Y7704:DP7707)=0,"01.01.1900",MAX(Y7704:DP7704))</f>
        <v>01.01.1900</v>
      </c>
      <c r="T7704" s="79"/>
      <c r="U7704" s="80" t="str">
        <f t="array" ref="U7704">IF(COUNTA(Y7704:DP7707)=0,"01.01.1900",IF(ISERROR(HLOOKUP(U7707,Y7707:DP7707,1,FALSE)),"01.01.1900",INDEX(Y7704:DP7704,MATCH(U7705&amp;U7707,Y7705:DP7705&amp;Y7707:DP7707,0))))</f>
        <v>01.01.1900</v>
      </c>
      <c r="V7704" s="81" t="str">
        <f t="shared" ref="V7704" si="20501">IF(COUNTA(Y7704:DP7707)=0,"01.01.1900",_xlfn.MAXIFS(Y7704:DP7704,Y7707:DP7707,V7707))</f>
        <v>01.01.1900</v>
      </c>
      <c r="W7704" s="82"/>
      <c r="X7704" s="106"/>
    </row>
    <row r="7705" spans="2:27">
      <c r="B7705" s="83"/>
      <c r="C7705" s="84"/>
      <c r="D7705" s="83"/>
      <c r="E7705" s="83"/>
      <c r="F7705" s="83"/>
      <c r="G7705" s="83"/>
      <c r="H7705" s="83"/>
      <c r="I7705" s="83"/>
      <c r="J7705" s="83"/>
      <c r="K7705" s="83"/>
      <c r="L7705" s="83"/>
      <c r="M7705" s="83"/>
      <c r="N7705" s="83"/>
      <c r="O7705" s="83"/>
      <c r="P7705" s="84"/>
      <c r="Q7705" s="217"/>
      <c r="R7705" s="85">
        <f t="shared" ref="R7705" si="20502">IF(COUNTA(Y7704:DP7707)=0,0,MIN(Y7705:DP7705))</f>
        <v>0</v>
      </c>
      <c r="S7705" s="86">
        <f t="shared" ref="S7705" si="20503">IF(COUNTA(Y7704:DP7707)=0,0,HLOOKUP(S7704,Y7704:DP7707,2,FALSE))</f>
        <v>0</v>
      </c>
      <c r="T7705" s="87">
        <f t="shared" ref="T7705" si="20504">IF(COUNTA(Y7704:DP7707)=0,0,AVERAGE(Y7705:DP7705))</f>
        <v>0</v>
      </c>
      <c r="U7705" s="88">
        <f t="shared" ref="U7705" si="20505">IF(COUNTA(Y7704:DP7707)=0,0,_xlfn.MINIFS(Y7705:DP7705,Y7707:DP7707,U7707))</f>
        <v>0</v>
      </c>
      <c r="V7705" s="89">
        <f t="array" ref="V7705">IF(COUNTA(Y7704:DP7707)=0,0,IF(ISERROR(HLOOKUP(V7707,Y7707:DP7707,1,FALSE)),0,INDEX(Y7705:DP7705,MATCH(V7704&amp;V7707,Y7704:DP7704&amp;Y7707:DP7707,0))))</f>
        <v>0</v>
      </c>
      <c r="W7705" s="90">
        <f t="array" ref="W7705">IF(COUNTA(Y7704:DP7707)=0,0,IF(ISERROR(HLOOKUP(W7707,Y7707:DP7707,1,FALSE)),0,AVERAGEIF(Y7707:DP7707,$W7707,Y7705:DP7705)))</f>
        <v>0</v>
      </c>
      <c r="X7705" s="107"/>
    </row>
    <row r="7706" spans="2:27">
      <c r="B7706" s="83"/>
      <c r="C7706" s="84"/>
      <c r="D7706" s="83"/>
      <c r="E7706" s="83"/>
      <c r="F7706" s="83"/>
      <c r="G7706" s="83"/>
      <c r="H7706" s="83"/>
      <c r="I7706" s="83"/>
      <c r="J7706" s="83"/>
      <c r="K7706" s="83"/>
      <c r="L7706" s="83"/>
      <c r="M7706" s="83"/>
      <c r="N7706" s="83"/>
      <c r="O7706" s="83"/>
      <c r="P7706" s="84"/>
      <c r="Q7706" s="217"/>
      <c r="R7706" s="91">
        <f t="shared" ref="R7706" si="20506">IF(COUNTA(Y7704:DP7707)=0,0,HLOOKUP(R7705,Y7705:DP7707,2,FALSE))</f>
        <v>0</v>
      </c>
      <c r="S7706" s="92">
        <f t="shared" ref="S7706" si="20507">IF(COUNTA(Y7704:DP7707)=0,0,HLOOKUP(S7704,Y7704:DP7707,3,FALSE))</f>
        <v>0</v>
      </c>
      <c r="T7706" s="93"/>
      <c r="U7706" s="94">
        <f t="array" ref="U7706">IF(COUNTA(Y7704:DP7707)=0,0,IF(ISERROR(HLOOKUP(U7707,Y7707:DP7707,1,FALSE)),0,INDEX(Y7706:DP7706,MATCH(U7705&amp;U7707,Y7705:DP7705&amp;Y7707:DP7707,0))))</f>
        <v>0</v>
      </c>
      <c r="V7706" s="94">
        <f t="array" ref="V7706">IF(COUNTA(Y7704:DP7707)=0,0,IF(ISERROR(HLOOKUP(V7707,Y7707:DP7707,1,FALSE)),0,INDEX(Y7706:DP7706,MATCH(V7705&amp;V7707,Y7705:DP7705&amp;Y7707:DP7707,0))))</f>
        <v>0</v>
      </c>
      <c r="W7706" s="95"/>
      <c r="X7706" s="108"/>
    </row>
    <row r="7707" spans="2:27" ht="13.9" thickBot="1">
      <c r="B7707" s="96"/>
      <c r="C7707" s="97"/>
      <c r="D7707" s="96"/>
      <c r="E7707" s="96"/>
      <c r="F7707" s="96"/>
      <c r="G7707" s="96"/>
      <c r="H7707" s="96"/>
      <c r="I7707" s="96"/>
      <c r="J7707" s="96"/>
      <c r="K7707" s="96"/>
      <c r="L7707" s="96"/>
      <c r="M7707" s="96"/>
      <c r="N7707" s="96"/>
      <c r="O7707" s="96"/>
      <c r="P7707" s="97"/>
      <c r="Q7707" s="218"/>
      <c r="R7707" s="98" t="str">
        <f t="shared" ref="R7707" si="20508">IF(COUNTA(Y7704:DP7707)=0,"none",HLOOKUP(R7705,Y7705:DP7707,3,FALSE))</f>
        <v>none</v>
      </c>
      <c r="S7707" s="99" t="str">
        <f t="shared" ref="S7707" si="20509">IF(COUNTA(Y7704:DP7707)=0,"none",HLOOKUP(S7704,Y7704:DP7707,4,FALSE))</f>
        <v>none</v>
      </c>
      <c r="T7707" s="100"/>
      <c r="U7707" s="100" t="str">
        <f t="array" ref="U7707">IF(COUNTA(Y7704:DP7707)=0,"none",IF($U$2="WAHR",$W$3,Abfrage!$F$4))</f>
        <v>none</v>
      </c>
      <c r="V7707" s="100" t="str">
        <f t="array" ref="V7707">IF(COUNTA(Y7704:DP7707)=0,"none",IF($U$2="WAHR",$W$3,Abfrage!$F$4))</f>
        <v>none</v>
      </c>
      <c r="W7707" s="100" t="str">
        <f t="array" ref="W7707">IF(COUNTA(Y7704:DP7707)=0,"none",IF($U$2="WAHR",$W$3,Abfrage!$F$4))</f>
        <v>none</v>
      </c>
      <c r="X7707" s="109"/>
    </row>
    <row r="7708" spans="2:27">
      <c r="B7708" s="75" t="s">
        <v>4758</v>
      </c>
      <c r="C7708" s="76">
        <v>1000442916</v>
      </c>
      <c r="D7708" s="75" t="s">
        <v>95</v>
      </c>
      <c r="E7708" s="75" t="s">
        <v>175</v>
      </c>
      <c r="F7708" s="75" t="s">
        <v>97</v>
      </c>
      <c r="G7708" s="75" t="s">
        <v>4759</v>
      </c>
      <c r="H7708" s="75" t="e">
        <v>#N/A</v>
      </c>
      <c r="I7708" s="75" t="s">
        <v>51</v>
      </c>
      <c r="J7708" s="75" t="s">
        <v>4760</v>
      </c>
      <c r="K7708" s="75" t="s">
        <v>306</v>
      </c>
      <c r="L7708" s="75" t="s">
        <v>306</v>
      </c>
      <c r="M7708" s="75" t="s">
        <v>307</v>
      </c>
      <c r="N7708" s="75" t="s">
        <v>308</v>
      </c>
      <c r="O7708" s="75" t="s">
        <v>315</v>
      </c>
      <c r="P7708" s="76" t="s">
        <v>306</v>
      </c>
      <c r="Q7708" s="216"/>
      <c r="R7708" s="77" t="str">
        <f t="shared" ref="R7708" si="20510">IF(COUNTA(Y7708:DP7711)=0,"01.01.1900",INDEX(Y7708:DP7708,MATCH(R7709,Y7709:DP7709,0)))</f>
        <v>01.01.1900</v>
      </c>
      <c r="S7708" s="78" t="str">
        <f t="shared" ref="S7708" si="20511">IF(COUNTA(Y7708:DP7711)=0,"01.01.1900",MAX(Y7708:DP7708))</f>
        <v>01.01.1900</v>
      </c>
      <c r="T7708" s="79"/>
      <c r="U7708" s="80" t="str">
        <f t="array" ref="U7708">IF(COUNTA(Y7708:DP7711)=0,"01.01.1900",IF(ISERROR(HLOOKUP(U7711,Y7711:DP7711,1,FALSE)),"01.01.1900",INDEX(Y7708:DP7708,MATCH(U7709&amp;U7711,Y7709:DP7709&amp;Y7711:DP7711,0))))</f>
        <v>01.01.1900</v>
      </c>
      <c r="V7708" s="81" t="str">
        <f t="shared" ref="V7708" si="20512">IF(COUNTA(Y7708:DP7711)=0,"01.01.1900",_xlfn.MAXIFS(Y7708:DP7708,Y7711:DP7711,V7711))</f>
        <v>01.01.1900</v>
      </c>
      <c r="W7708" s="82"/>
      <c r="X7708" s="106"/>
    </row>
    <row r="7709" spans="2:27">
      <c r="B7709" s="83"/>
      <c r="C7709" s="84"/>
      <c r="D7709" s="83"/>
      <c r="E7709" s="83"/>
      <c r="F7709" s="83"/>
      <c r="G7709" s="83"/>
      <c r="H7709" s="83"/>
      <c r="I7709" s="83"/>
      <c r="J7709" s="83"/>
      <c r="K7709" s="83"/>
      <c r="L7709" s="83"/>
      <c r="M7709" s="83"/>
      <c r="N7709" s="83"/>
      <c r="O7709" s="83"/>
      <c r="P7709" s="84"/>
      <c r="Q7709" s="217"/>
      <c r="R7709" s="85">
        <f t="shared" ref="R7709" si="20513">IF(COUNTA(Y7708:DP7711)=0,0,MIN(Y7709:DP7709))</f>
        <v>0</v>
      </c>
      <c r="S7709" s="86">
        <f t="shared" ref="S7709" si="20514">IF(COUNTA(Y7708:DP7711)=0,0,HLOOKUP(S7708,Y7708:DP7711,2,FALSE))</f>
        <v>0</v>
      </c>
      <c r="T7709" s="87">
        <f t="shared" ref="T7709" si="20515">IF(COUNTA(Y7708:DP7711)=0,0,AVERAGE(Y7709:DP7709))</f>
        <v>0</v>
      </c>
      <c r="U7709" s="88">
        <f t="shared" ref="U7709" si="20516">IF(COUNTA(Y7708:DP7711)=0,0,_xlfn.MINIFS(Y7709:DP7709,Y7711:DP7711,U7711))</f>
        <v>0</v>
      </c>
      <c r="V7709" s="89">
        <f t="array" ref="V7709">IF(COUNTA(Y7708:DP7711)=0,0,IF(ISERROR(HLOOKUP(V7711,Y7711:DP7711,1,FALSE)),0,INDEX(Y7709:DP7709,MATCH(V7708&amp;V7711,Y7708:DP7708&amp;Y7711:DP7711,0))))</f>
        <v>0</v>
      </c>
      <c r="W7709" s="90">
        <f t="array" ref="W7709">IF(COUNTA(Y7708:DP7711)=0,0,IF(ISERROR(HLOOKUP(W7711,Y7711:DP7711,1,FALSE)),0,AVERAGEIF(Y7711:DP7711,$W7711,Y7709:DP7709)))</f>
        <v>0</v>
      </c>
      <c r="X7709" s="107"/>
    </row>
    <row r="7710" spans="2:27">
      <c r="B7710" s="83"/>
      <c r="C7710" s="84"/>
      <c r="D7710" s="83"/>
      <c r="E7710" s="83"/>
      <c r="F7710" s="83"/>
      <c r="G7710" s="83"/>
      <c r="H7710" s="83"/>
      <c r="I7710" s="83"/>
      <c r="J7710" s="83"/>
      <c r="K7710" s="83"/>
      <c r="L7710" s="83"/>
      <c r="M7710" s="83"/>
      <c r="N7710" s="83"/>
      <c r="O7710" s="83"/>
      <c r="P7710" s="84"/>
      <c r="Q7710" s="217"/>
      <c r="R7710" s="91">
        <f t="shared" ref="R7710" si="20517">IF(COUNTA(Y7708:DP7711)=0,0,HLOOKUP(R7709,Y7709:DP7711,2,FALSE))</f>
        <v>0</v>
      </c>
      <c r="S7710" s="92">
        <f t="shared" ref="S7710" si="20518">IF(COUNTA(Y7708:DP7711)=0,0,HLOOKUP(S7708,Y7708:DP7711,3,FALSE))</f>
        <v>0</v>
      </c>
      <c r="T7710" s="93"/>
      <c r="U7710" s="94">
        <f t="array" ref="U7710">IF(COUNTA(Y7708:DP7711)=0,0,IF(ISERROR(HLOOKUP(U7711,Y7711:DP7711,1,FALSE)),0,INDEX(Y7710:DP7710,MATCH(U7709&amp;U7711,Y7709:DP7709&amp;Y7711:DP7711,0))))</f>
        <v>0</v>
      </c>
      <c r="V7710" s="94">
        <f t="array" ref="V7710">IF(COUNTA(Y7708:DP7711)=0,0,IF(ISERROR(HLOOKUP(V7711,Y7711:DP7711,1,FALSE)),0,INDEX(Y7710:DP7710,MATCH(V7709&amp;V7711,Y7709:DP7709&amp;Y7711:DP7711,0))))</f>
        <v>0</v>
      </c>
      <c r="W7710" s="95"/>
      <c r="X7710" s="108"/>
    </row>
    <row r="7711" spans="2:27" ht="13.9" thickBot="1">
      <c r="B7711" s="96"/>
      <c r="C7711" s="97"/>
      <c r="D7711" s="96"/>
      <c r="E7711" s="96"/>
      <c r="F7711" s="96"/>
      <c r="G7711" s="96"/>
      <c r="H7711" s="96"/>
      <c r="I7711" s="96"/>
      <c r="J7711" s="96"/>
      <c r="K7711" s="96"/>
      <c r="L7711" s="96"/>
      <c r="M7711" s="96"/>
      <c r="N7711" s="96"/>
      <c r="O7711" s="96"/>
      <c r="P7711" s="97"/>
      <c r="Q7711" s="218"/>
      <c r="R7711" s="98" t="str">
        <f t="shared" ref="R7711" si="20519">IF(COUNTA(Y7708:DP7711)=0,"none",HLOOKUP(R7709,Y7709:DP7711,3,FALSE))</f>
        <v>none</v>
      </c>
      <c r="S7711" s="99" t="str">
        <f t="shared" ref="S7711" si="20520">IF(COUNTA(Y7708:DP7711)=0,"none",HLOOKUP(S7708,Y7708:DP7711,4,FALSE))</f>
        <v>none</v>
      </c>
      <c r="T7711" s="100"/>
      <c r="U7711" s="100" t="str">
        <f t="array" ref="U7711">IF(COUNTA(Y7708:DP7711)=0,"none",IF($U$2="WAHR",$W$3,Abfrage!$F$4))</f>
        <v>none</v>
      </c>
      <c r="V7711" s="100" t="str">
        <f t="array" ref="V7711">IF(COUNTA(Y7708:DP7711)=0,"none",IF($U$2="WAHR",$W$3,Abfrage!$F$4))</f>
        <v>none</v>
      </c>
      <c r="W7711" s="100" t="str">
        <f t="array" ref="W7711">IF(COUNTA(Y7708:DP7711)=0,"none",IF($U$2="WAHR",$W$3,Abfrage!$F$4))</f>
        <v>none</v>
      </c>
      <c r="X7711" s="109"/>
    </row>
    <row r="7712" spans="2:27">
      <c r="B7712" s="75" t="s">
        <v>4761</v>
      </c>
      <c r="C7712" s="76">
        <v>1000468063</v>
      </c>
      <c r="D7712" s="75" t="s">
        <v>95</v>
      </c>
      <c r="E7712" s="75" t="s">
        <v>90</v>
      </c>
      <c r="F7712" s="75" t="s">
        <v>685</v>
      </c>
      <c r="G7712" s="75" t="s">
        <v>685</v>
      </c>
      <c r="H7712" s="75" t="s">
        <v>93</v>
      </c>
      <c r="I7712" s="75" t="s">
        <v>51</v>
      </c>
      <c r="J7712" s="75" t="s">
        <v>4762</v>
      </c>
      <c r="K7712" s="75" t="s">
        <v>4763</v>
      </c>
      <c r="L7712" s="75" t="s">
        <v>4763</v>
      </c>
      <c r="M7712" s="75" t="s">
        <v>306</v>
      </c>
      <c r="N7712" s="75" t="s">
        <v>4513</v>
      </c>
      <c r="O7712" s="75" t="s">
        <v>306</v>
      </c>
      <c r="P7712" s="76" t="s">
        <v>306</v>
      </c>
      <c r="Q7712" s="216"/>
      <c r="R7712" s="77">
        <f t="shared" ref="R7712" si="20521">IF(COUNTA(Y7712:DP7715)=0,"01.01.1900",INDEX(Y7712:DP7712,MATCH(R7713,Y7713:DP7713,0)))</f>
        <v>45160</v>
      </c>
      <c r="S7712" s="78">
        <f t="shared" ref="S7712" si="20522">IF(COUNTA(Y7712:DP7715)=0,"01.01.1900",MAX(Y7712:DP7712))</f>
        <v>45160</v>
      </c>
      <c r="T7712" s="79"/>
      <c r="U7712" s="80" t="str">
        <f t="array" ref="U7712">IF(COUNTA(Y7712:DP7715)=0,"01.01.1900",IF(ISERROR(HLOOKUP(U7715,Y7715:DP7715,1,FALSE)),"01.01.1900",INDEX(Y7712:DP7712,MATCH(U7713&amp;U7715,Y7713:DP7713&amp;Y7715:DP7715,0))))</f>
        <v>01.01.1900</v>
      </c>
      <c r="V7712" s="81">
        <f t="shared" ref="V7712" si="20523">IF(COUNTA(Y7712:DP7715)=0,"01.01.1900",_xlfn.MAXIFS(Y7712:DP7712,Y7715:DP7715,V7715))</f>
        <v>0</v>
      </c>
      <c r="W7712" s="82"/>
      <c r="X7712" s="106"/>
      <c r="Y7712" s="101">
        <v>44013</v>
      </c>
      <c r="Z7712" s="141">
        <v>45160</v>
      </c>
      <c r="AA7712" s="141">
        <v>45160</v>
      </c>
    </row>
    <row r="7713" spans="2:27">
      <c r="B7713" s="83"/>
      <c r="C7713" s="84"/>
      <c r="D7713" s="83"/>
      <c r="E7713" s="83"/>
      <c r="F7713" s="83"/>
      <c r="G7713" s="83"/>
      <c r="H7713" s="83"/>
      <c r="I7713" s="83"/>
      <c r="J7713" s="83"/>
      <c r="K7713" s="83"/>
      <c r="L7713" s="83"/>
      <c r="M7713" s="83"/>
      <c r="N7713" s="83"/>
      <c r="O7713" s="83"/>
      <c r="P7713" s="84"/>
      <c r="Q7713" s="217"/>
      <c r="R7713" s="85">
        <f t="shared" ref="R7713" si="20524">IF(COUNTA(Y7712:DP7715)=0,0,MIN(Y7713:DP7713))</f>
        <v>0.1358</v>
      </c>
      <c r="S7713" s="86">
        <f t="shared" ref="S7713" si="20525">IF(COUNTA(Y7712:DP7715)=0,0,HLOOKUP(S7712,Y7712:DP7715,2,FALSE))</f>
        <v>0.1358</v>
      </c>
      <c r="T7713" s="87">
        <f t="shared" ref="T7713" si="20526">IF(COUNTA(Y7712:DP7715)=0,0,AVERAGE(Y7713:DP7713))</f>
        <v>0.18720000000000001</v>
      </c>
      <c r="U7713" s="88">
        <f t="shared" ref="U7713" si="20527">IF(COUNTA(Y7712:DP7715)=0,0,_xlfn.MINIFS(Y7713:DP7713,Y7715:DP7715,U7715))</f>
        <v>0</v>
      </c>
      <c r="V7713" s="89">
        <f t="array" ref="V7713">IF(COUNTA(Y7712:DP7715)=0,0,IF(ISERROR(HLOOKUP(V7715,Y7715:DP7715,1,FALSE)),0,INDEX(Y7713:DP7713,MATCH(V7712&amp;V7715,Y7712:DP7712&amp;Y7715:DP7715,0))))</f>
        <v>0</v>
      </c>
      <c r="W7713" s="90">
        <f t="array" ref="W7713">IF(COUNTA(Y7712:DP7715)=0,0,IF(ISERROR(HLOOKUP(W7715,Y7715:DP7715,1,FALSE)),0,AVERAGEIF(Y7715:DP7715,$W7715,Y7713:DP7713)))</f>
        <v>0</v>
      </c>
      <c r="X7713" s="107"/>
      <c r="Y7713" s="102">
        <v>0.28999999999999998</v>
      </c>
      <c r="Z7713" s="142">
        <v>0.1358</v>
      </c>
      <c r="AA7713" s="142">
        <v>0.1358</v>
      </c>
    </row>
    <row r="7714" spans="2:27">
      <c r="B7714" s="83"/>
      <c r="C7714" s="84"/>
      <c r="D7714" s="83"/>
      <c r="E7714" s="83"/>
      <c r="F7714" s="83"/>
      <c r="G7714" s="83"/>
      <c r="H7714" s="83"/>
      <c r="I7714" s="83"/>
      <c r="J7714" s="83"/>
      <c r="K7714" s="83"/>
      <c r="L7714" s="83"/>
      <c r="M7714" s="83"/>
      <c r="N7714" s="83"/>
      <c r="O7714" s="83"/>
      <c r="P7714" s="84"/>
      <c r="Q7714" s="217"/>
      <c r="R7714" s="91">
        <f t="shared" ref="R7714" si="20528">IF(COUNTA(Y7712:DP7715)=0,0,HLOOKUP(R7713,Y7713:DP7715,2,FALSE))</f>
        <v>1000</v>
      </c>
      <c r="S7714" s="92">
        <f t="shared" ref="S7714" si="20529">IF(COUNTA(Y7712:DP7715)=0,0,HLOOKUP(S7712,Y7712:DP7715,3,FALSE))</f>
        <v>1000</v>
      </c>
      <c r="T7714" s="93"/>
      <c r="U7714" s="94">
        <f t="array" ref="U7714">IF(COUNTA(Y7712:DP7715)=0,0,IF(ISERROR(HLOOKUP(U7715,Y7715:DP7715,1,FALSE)),0,INDEX(Y7714:DP7714,MATCH(U7713&amp;U7715,Y7713:DP7713&amp;Y7715:DP7715,0))))</f>
        <v>0</v>
      </c>
      <c r="V7714" s="94">
        <f t="array" ref="V7714">IF(COUNTA(Y7712:DP7715)=0,0,IF(ISERROR(HLOOKUP(V7715,Y7715:DP7715,1,FALSE)),0,INDEX(Y7714:DP7714,MATCH(V7713&amp;V7715,Y7713:DP7713&amp;Y7715:DP7715,0))))</f>
        <v>0</v>
      </c>
      <c r="W7714" s="95"/>
      <c r="X7714" s="108"/>
      <c r="Y7714" s="103">
        <v>0</v>
      </c>
      <c r="Z7714" s="143">
        <v>1000</v>
      </c>
      <c r="AA7714" s="143">
        <v>1000</v>
      </c>
    </row>
    <row r="7715" spans="2:27" ht="13.9" thickBot="1">
      <c r="B7715" s="96"/>
      <c r="C7715" s="97"/>
      <c r="D7715" s="96"/>
      <c r="E7715" s="96"/>
      <c r="F7715" s="96"/>
      <c r="G7715" s="96"/>
      <c r="H7715" s="96"/>
      <c r="I7715" s="96"/>
      <c r="J7715" s="96"/>
      <c r="K7715" s="96"/>
      <c r="L7715" s="96"/>
      <c r="M7715" s="96"/>
      <c r="N7715" s="96"/>
      <c r="O7715" s="96"/>
      <c r="P7715" s="97"/>
      <c r="Q7715" s="218"/>
      <c r="R7715" s="98" t="str">
        <f t="shared" ref="R7715" si="20530">IF(COUNTA(Y7712:DP7715)=0,"none",HLOOKUP(R7713,Y7713:DP7715,3,FALSE))</f>
        <v>www (-30%)</v>
      </c>
      <c r="S7715" s="99" t="str">
        <f t="shared" ref="S7715" si="20531">IF(COUNTA(Y7712:DP7715)=0,"none",HLOOKUP(S7712,Y7712:DP7715,4,FALSE))</f>
        <v>www (-30%)</v>
      </c>
      <c r="T7715" s="100"/>
      <c r="U7715" s="100">
        <f t="array" ref="U7715">IF(COUNTA(Y7712:DP7715)=0,"none",IF($U$2="WAHR",$W$3,Abfrage!$F$4))</f>
        <v>0</v>
      </c>
      <c r="V7715" s="100">
        <f t="array" ref="V7715">IF(COUNTA(Y7712:DP7715)=0,"none",IF($U$2="WAHR",$W$3,Abfrage!$F$4))</f>
        <v>0</v>
      </c>
      <c r="W7715" s="100">
        <f t="array" ref="W7715">IF(COUNTA(Y7712:DP7715)=0,"none",IF($U$2="WAHR",$W$3,Abfrage!$F$4))</f>
        <v>0</v>
      </c>
      <c r="X7715" s="109"/>
      <c r="Y7715" s="104" t="s">
        <v>101</v>
      </c>
      <c r="Z7715" s="144" t="s">
        <v>43</v>
      </c>
      <c r="AA7715" s="144" t="s">
        <v>721</v>
      </c>
    </row>
    <row r="7716" spans="2:27">
      <c r="B7716" s="75" t="s">
        <v>4764</v>
      </c>
      <c r="C7716" s="76">
        <v>1000198806</v>
      </c>
      <c r="D7716" s="75" t="s">
        <v>95</v>
      </c>
      <c r="E7716" s="75" t="s">
        <v>148</v>
      </c>
      <c r="F7716" s="75" t="s">
        <v>175</v>
      </c>
      <c r="G7716" s="75" t="s">
        <v>4765</v>
      </c>
      <c r="H7716" s="75" t="e">
        <v>#N/A</v>
      </c>
      <c r="I7716" s="75" t="s">
        <v>221</v>
      </c>
      <c r="J7716" s="75" t="s">
        <v>4766</v>
      </c>
      <c r="K7716" s="75" t="s">
        <v>306</v>
      </c>
      <c r="L7716" s="75" t="s">
        <v>306</v>
      </c>
      <c r="M7716" s="75" t="s">
        <v>306</v>
      </c>
      <c r="N7716" s="75" t="s">
        <v>306</v>
      </c>
      <c r="O7716" s="75" t="s">
        <v>306</v>
      </c>
      <c r="P7716" s="76" t="s">
        <v>306</v>
      </c>
      <c r="Q7716" s="216"/>
      <c r="R7716" s="77" t="str">
        <f t="shared" ref="R7716" si="20532">IF(COUNTA(Y7716:DP7719)=0,"01.01.1900",INDEX(Y7716:DP7716,MATCH(R7717,Y7717:DP7717,0)))</f>
        <v>01.01.1900</v>
      </c>
      <c r="S7716" s="78" t="str">
        <f t="shared" ref="S7716" si="20533">IF(COUNTA(Y7716:DP7719)=0,"01.01.1900",MAX(Y7716:DP7716))</f>
        <v>01.01.1900</v>
      </c>
      <c r="T7716" s="79"/>
      <c r="U7716" s="80" t="str">
        <f t="array" ref="U7716">IF(COUNTA(Y7716:DP7719)=0,"01.01.1900",IF(ISERROR(HLOOKUP(U7719,Y7719:DP7719,1,FALSE)),"01.01.1900",INDEX(Y7716:DP7716,MATCH(U7717&amp;U7719,Y7717:DP7717&amp;Y7719:DP7719,0))))</f>
        <v>01.01.1900</v>
      </c>
      <c r="V7716" s="81" t="str">
        <f t="shared" ref="V7716" si="20534">IF(COUNTA(Y7716:DP7719)=0,"01.01.1900",_xlfn.MAXIFS(Y7716:DP7716,Y7719:DP7719,V7719))</f>
        <v>01.01.1900</v>
      </c>
      <c r="W7716" s="82"/>
      <c r="X7716" s="106"/>
    </row>
    <row r="7717" spans="2:27">
      <c r="B7717" s="83"/>
      <c r="C7717" s="84"/>
      <c r="D7717" s="83"/>
      <c r="E7717" s="83"/>
      <c r="F7717" s="83"/>
      <c r="G7717" s="83"/>
      <c r="H7717" s="83"/>
      <c r="I7717" s="83"/>
      <c r="J7717" s="83"/>
      <c r="K7717" s="83"/>
      <c r="L7717" s="83"/>
      <c r="M7717" s="83"/>
      <c r="N7717" s="83"/>
      <c r="O7717" s="83"/>
      <c r="P7717" s="84"/>
      <c r="Q7717" s="217"/>
      <c r="R7717" s="85">
        <f t="shared" ref="R7717" si="20535">IF(COUNTA(Y7716:DP7719)=0,0,MIN(Y7717:DP7717))</f>
        <v>0</v>
      </c>
      <c r="S7717" s="86">
        <f t="shared" ref="S7717" si="20536">IF(COUNTA(Y7716:DP7719)=0,0,HLOOKUP(S7716,Y7716:DP7719,2,FALSE))</f>
        <v>0</v>
      </c>
      <c r="T7717" s="87">
        <f t="shared" ref="T7717" si="20537">IF(COUNTA(Y7716:DP7719)=0,0,AVERAGE(Y7717:DP7717))</f>
        <v>0</v>
      </c>
      <c r="U7717" s="88">
        <f t="shared" ref="U7717" si="20538">IF(COUNTA(Y7716:DP7719)=0,0,_xlfn.MINIFS(Y7717:DP7717,Y7719:DP7719,U7719))</f>
        <v>0</v>
      </c>
      <c r="V7717" s="89">
        <f t="array" ref="V7717">IF(COUNTA(Y7716:DP7719)=0,0,IF(ISERROR(HLOOKUP(V7719,Y7719:DP7719,1,FALSE)),0,INDEX(Y7717:DP7717,MATCH(V7716&amp;V7719,Y7716:DP7716&amp;Y7719:DP7719,0))))</f>
        <v>0</v>
      </c>
      <c r="W7717" s="90">
        <f t="array" ref="W7717">IF(COUNTA(Y7716:DP7719)=0,0,IF(ISERROR(HLOOKUP(W7719,Y7719:DP7719,1,FALSE)),0,AVERAGEIF(Y7719:DP7719,$W7719,Y7717:DP7717)))</f>
        <v>0</v>
      </c>
      <c r="X7717" s="107"/>
    </row>
    <row r="7718" spans="2:27">
      <c r="B7718" s="83"/>
      <c r="C7718" s="84"/>
      <c r="D7718" s="83"/>
      <c r="E7718" s="83"/>
      <c r="F7718" s="83"/>
      <c r="G7718" s="83"/>
      <c r="H7718" s="83"/>
      <c r="I7718" s="83"/>
      <c r="J7718" s="83"/>
      <c r="K7718" s="83"/>
      <c r="L7718" s="83"/>
      <c r="M7718" s="83"/>
      <c r="N7718" s="83"/>
      <c r="O7718" s="83"/>
      <c r="P7718" s="84"/>
      <c r="Q7718" s="217"/>
      <c r="R7718" s="91">
        <f t="shared" ref="R7718" si="20539">IF(COUNTA(Y7716:DP7719)=0,0,HLOOKUP(R7717,Y7717:DP7719,2,FALSE))</f>
        <v>0</v>
      </c>
      <c r="S7718" s="92">
        <f t="shared" ref="S7718" si="20540">IF(COUNTA(Y7716:DP7719)=0,0,HLOOKUP(S7716,Y7716:DP7719,3,FALSE))</f>
        <v>0</v>
      </c>
      <c r="T7718" s="93"/>
      <c r="U7718" s="94">
        <f t="array" ref="U7718">IF(COUNTA(Y7716:DP7719)=0,0,IF(ISERROR(HLOOKUP(U7719,Y7719:DP7719,1,FALSE)),0,INDEX(Y7718:DP7718,MATCH(U7717&amp;U7719,Y7717:DP7717&amp;Y7719:DP7719,0))))</f>
        <v>0</v>
      </c>
      <c r="V7718" s="94">
        <f t="array" ref="V7718">IF(COUNTA(Y7716:DP7719)=0,0,IF(ISERROR(HLOOKUP(V7719,Y7719:DP7719,1,FALSE)),0,INDEX(Y7718:DP7718,MATCH(V7717&amp;V7719,Y7717:DP7717&amp;Y7719:DP7719,0))))</f>
        <v>0</v>
      </c>
      <c r="W7718" s="95"/>
      <c r="X7718" s="108"/>
    </row>
    <row r="7719" spans="2:27" ht="13.9" thickBot="1">
      <c r="B7719" s="96"/>
      <c r="C7719" s="97"/>
      <c r="D7719" s="96"/>
      <c r="E7719" s="96"/>
      <c r="F7719" s="96"/>
      <c r="G7719" s="96"/>
      <c r="H7719" s="96"/>
      <c r="I7719" s="96"/>
      <c r="J7719" s="96"/>
      <c r="K7719" s="96"/>
      <c r="L7719" s="96"/>
      <c r="M7719" s="96"/>
      <c r="N7719" s="96"/>
      <c r="O7719" s="96"/>
      <c r="P7719" s="97"/>
      <c r="Q7719" s="218"/>
      <c r="R7719" s="98" t="str">
        <f t="shared" ref="R7719" si="20541">IF(COUNTA(Y7716:DP7719)=0,"none",HLOOKUP(R7717,Y7717:DP7719,3,FALSE))</f>
        <v>none</v>
      </c>
      <c r="S7719" s="99" t="str">
        <f t="shared" ref="S7719" si="20542">IF(COUNTA(Y7716:DP7719)=0,"none",HLOOKUP(S7716,Y7716:DP7719,4,FALSE))</f>
        <v>none</v>
      </c>
      <c r="T7719" s="100"/>
      <c r="U7719" s="100" t="str">
        <f t="array" ref="U7719">IF(COUNTA(Y7716:DP7719)=0,"none",IF($U$2="WAHR",$W$3,Abfrage!$F$4))</f>
        <v>none</v>
      </c>
      <c r="V7719" s="100" t="str">
        <f t="array" ref="V7719">IF(COUNTA(Y7716:DP7719)=0,"none",IF($U$2="WAHR",$W$3,Abfrage!$F$4))</f>
        <v>none</v>
      </c>
      <c r="W7719" s="100" t="str">
        <f t="array" ref="W7719">IF(COUNTA(Y7716:DP7719)=0,"none",IF($U$2="WAHR",$W$3,Abfrage!$F$4))</f>
        <v>none</v>
      </c>
      <c r="X7719" s="109"/>
    </row>
    <row r="7720" spans="2:27">
      <c r="B7720" s="75" t="s">
        <v>4767</v>
      </c>
      <c r="C7720" s="76">
        <v>1000444145</v>
      </c>
      <c r="D7720" s="75" t="s">
        <v>95</v>
      </c>
      <c r="E7720" s="75" t="s">
        <v>96</v>
      </c>
      <c r="F7720" s="75" t="s">
        <v>97</v>
      </c>
      <c r="G7720" s="75" t="s">
        <v>4768</v>
      </c>
      <c r="H7720" s="75" t="e">
        <v>#N/A</v>
      </c>
      <c r="I7720" s="75" t="s">
        <v>377</v>
      </c>
      <c r="J7720" s="75" t="s">
        <v>4769</v>
      </c>
      <c r="K7720" s="75" t="s">
        <v>306</v>
      </c>
      <c r="L7720" s="75" t="s">
        <v>306</v>
      </c>
      <c r="M7720" s="75" t="s">
        <v>313</v>
      </c>
      <c r="N7720" s="75" t="s">
        <v>352</v>
      </c>
      <c r="O7720" s="75" t="s">
        <v>315</v>
      </c>
      <c r="P7720" s="76" t="s">
        <v>306</v>
      </c>
      <c r="Q7720" s="216"/>
      <c r="R7720" s="77" t="str">
        <f t="shared" ref="R7720" si="20543">IF(COUNTA(Y7720:DP7723)=0,"01.01.1900",INDEX(Y7720:DP7720,MATCH(R7721,Y7721:DP7721,0)))</f>
        <v>01.01.1900</v>
      </c>
      <c r="S7720" s="78" t="str">
        <f t="shared" ref="S7720" si="20544">IF(COUNTA(Y7720:DP7723)=0,"01.01.1900",MAX(Y7720:DP7720))</f>
        <v>01.01.1900</v>
      </c>
      <c r="T7720" s="79"/>
      <c r="U7720" s="80" t="str">
        <f t="array" ref="U7720">IF(COUNTA(Y7720:DP7723)=0,"01.01.1900",IF(ISERROR(HLOOKUP(U7723,Y7723:DP7723,1,FALSE)),"01.01.1900",INDEX(Y7720:DP7720,MATCH(U7721&amp;U7723,Y7721:DP7721&amp;Y7723:DP7723,0))))</f>
        <v>01.01.1900</v>
      </c>
      <c r="V7720" s="81" t="str">
        <f t="shared" ref="V7720" si="20545">IF(COUNTA(Y7720:DP7723)=0,"01.01.1900",_xlfn.MAXIFS(Y7720:DP7720,Y7723:DP7723,V7723))</f>
        <v>01.01.1900</v>
      </c>
      <c r="W7720" s="82"/>
      <c r="X7720" s="106"/>
    </row>
    <row r="7721" spans="2:27">
      <c r="B7721" s="83"/>
      <c r="C7721" s="84"/>
      <c r="D7721" s="83"/>
      <c r="E7721" s="83"/>
      <c r="F7721" s="83"/>
      <c r="G7721" s="83"/>
      <c r="H7721" s="83"/>
      <c r="I7721" s="83"/>
      <c r="J7721" s="83"/>
      <c r="K7721" s="83"/>
      <c r="L7721" s="83"/>
      <c r="M7721" s="83"/>
      <c r="N7721" s="83"/>
      <c r="O7721" s="83"/>
      <c r="P7721" s="84"/>
      <c r="Q7721" s="217"/>
      <c r="R7721" s="85">
        <f t="shared" ref="R7721" si="20546">IF(COUNTA(Y7720:DP7723)=0,0,MIN(Y7721:DP7721))</f>
        <v>0</v>
      </c>
      <c r="S7721" s="86">
        <f t="shared" ref="S7721" si="20547">IF(COUNTA(Y7720:DP7723)=0,0,HLOOKUP(S7720,Y7720:DP7723,2,FALSE))</f>
        <v>0</v>
      </c>
      <c r="T7721" s="87">
        <f t="shared" ref="T7721" si="20548">IF(COUNTA(Y7720:DP7723)=0,0,AVERAGE(Y7721:DP7721))</f>
        <v>0</v>
      </c>
      <c r="U7721" s="88">
        <f t="shared" ref="U7721" si="20549">IF(COUNTA(Y7720:DP7723)=0,0,_xlfn.MINIFS(Y7721:DP7721,Y7723:DP7723,U7723))</f>
        <v>0</v>
      </c>
      <c r="V7721" s="89">
        <f t="array" ref="V7721">IF(COUNTA(Y7720:DP7723)=0,0,IF(ISERROR(HLOOKUP(V7723,Y7723:DP7723,1,FALSE)),0,INDEX(Y7721:DP7721,MATCH(V7720&amp;V7723,Y7720:DP7720&amp;Y7723:DP7723,0))))</f>
        <v>0</v>
      </c>
      <c r="W7721" s="90">
        <f t="array" ref="W7721">IF(COUNTA(Y7720:DP7723)=0,0,IF(ISERROR(HLOOKUP(W7723,Y7723:DP7723,1,FALSE)),0,AVERAGEIF(Y7723:DP7723,$W7723,Y7721:DP7721)))</f>
        <v>0</v>
      </c>
      <c r="X7721" s="107"/>
    </row>
    <row r="7722" spans="2:27">
      <c r="B7722" s="83"/>
      <c r="C7722" s="84"/>
      <c r="D7722" s="83"/>
      <c r="E7722" s="83"/>
      <c r="F7722" s="83"/>
      <c r="G7722" s="83"/>
      <c r="H7722" s="83"/>
      <c r="I7722" s="83"/>
      <c r="J7722" s="83"/>
      <c r="K7722" s="83"/>
      <c r="L7722" s="83"/>
      <c r="M7722" s="83"/>
      <c r="N7722" s="83"/>
      <c r="O7722" s="83"/>
      <c r="P7722" s="84"/>
      <c r="Q7722" s="217"/>
      <c r="R7722" s="91">
        <f t="shared" ref="R7722" si="20550">IF(COUNTA(Y7720:DP7723)=0,0,HLOOKUP(R7721,Y7721:DP7723,2,FALSE))</f>
        <v>0</v>
      </c>
      <c r="S7722" s="92">
        <f t="shared" ref="S7722" si="20551">IF(COUNTA(Y7720:DP7723)=0,0,HLOOKUP(S7720,Y7720:DP7723,3,FALSE))</f>
        <v>0</v>
      </c>
      <c r="T7722" s="93"/>
      <c r="U7722" s="94">
        <f t="array" ref="U7722">IF(COUNTA(Y7720:DP7723)=0,0,IF(ISERROR(HLOOKUP(U7723,Y7723:DP7723,1,FALSE)),0,INDEX(Y7722:DP7722,MATCH(U7721&amp;U7723,Y7721:DP7721&amp;Y7723:DP7723,0))))</f>
        <v>0</v>
      </c>
      <c r="V7722" s="94">
        <f t="array" ref="V7722">IF(COUNTA(Y7720:DP7723)=0,0,IF(ISERROR(HLOOKUP(V7723,Y7723:DP7723,1,FALSE)),0,INDEX(Y7722:DP7722,MATCH(V7721&amp;V7723,Y7721:DP7721&amp;Y7723:DP7723,0))))</f>
        <v>0</v>
      </c>
      <c r="W7722" s="95"/>
      <c r="X7722" s="108"/>
    </row>
    <row r="7723" spans="2:27" ht="13.9" thickBot="1">
      <c r="B7723" s="96"/>
      <c r="C7723" s="97"/>
      <c r="D7723" s="96"/>
      <c r="E7723" s="96"/>
      <c r="F7723" s="96"/>
      <c r="G7723" s="96"/>
      <c r="H7723" s="96"/>
      <c r="I7723" s="96"/>
      <c r="J7723" s="96"/>
      <c r="K7723" s="96"/>
      <c r="L7723" s="96"/>
      <c r="M7723" s="96"/>
      <c r="N7723" s="96"/>
      <c r="O7723" s="96"/>
      <c r="P7723" s="97"/>
      <c r="Q7723" s="218"/>
      <c r="R7723" s="98" t="str">
        <f t="shared" ref="R7723" si="20552">IF(COUNTA(Y7720:DP7723)=0,"none",HLOOKUP(R7721,Y7721:DP7723,3,FALSE))</f>
        <v>none</v>
      </c>
      <c r="S7723" s="99" t="str">
        <f t="shared" ref="S7723" si="20553">IF(COUNTA(Y7720:DP7723)=0,"none",HLOOKUP(S7720,Y7720:DP7723,4,FALSE))</f>
        <v>none</v>
      </c>
      <c r="T7723" s="100"/>
      <c r="U7723" s="100" t="str">
        <f t="array" ref="U7723">IF(COUNTA(Y7720:DP7723)=0,"none",IF($U$2="WAHR",$W$3,Abfrage!$F$4))</f>
        <v>none</v>
      </c>
      <c r="V7723" s="100" t="str">
        <f t="array" ref="V7723">IF(COUNTA(Y7720:DP7723)=0,"none",IF($U$2="WAHR",$W$3,Abfrage!$F$4))</f>
        <v>none</v>
      </c>
      <c r="W7723" s="100" t="str">
        <f t="array" ref="W7723">IF(COUNTA(Y7720:DP7723)=0,"none",IF($U$2="WAHR",$W$3,Abfrage!$F$4))</f>
        <v>none</v>
      </c>
      <c r="X7723" s="109"/>
    </row>
    <row r="7724" spans="2:27">
      <c r="B7724" s="75" t="s">
        <v>4770</v>
      </c>
      <c r="C7724" s="76">
        <v>1000444650</v>
      </c>
      <c r="D7724" s="75" t="s">
        <v>95</v>
      </c>
      <c r="E7724" s="75" t="s">
        <v>90</v>
      </c>
      <c r="F7724" s="75" t="s">
        <v>685</v>
      </c>
      <c r="G7724" s="75" t="s">
        <v>4771</v>
      </c>
      <c r="H7724" s="75" t="e">
        <v>#N/A</v>
      </c>
      <c r="I7724" s="75" t="s">
        <v>377</v>
      </c>
      <c r="J7724" s="75" t="s">
        <v>4772</v>
      </c>
      <c r="K7724" s="75" t="s">
        <v>306</v>
      </c>
      <c r="L7724" s="75" t="s">
        <v>306</v>
      </c>
      <c r="M7724" s="75" t="s">
        <v>306</v>
      </c>
      <c r="N7724" s="75" t="s">
        <v>4513</v>
      </c>
      <c r="O7724" s="75" t="s">
        <v>415</v>
      </c>
      <c r="P7724" s="76" t="s">
        <v>306</v>
      </c>
      <c r="Q7724" s="216"/>
      <c r="R7724" s="77" t="str">
        <f t="shared" ref="R7724" si="20554">IF(COUNTA(Y7724:DP7727)=0,"01.01.1900",INDEX(Y7724:DP7724,MATCH(R7725,Y7725:DP7725,0)))</f>
        <v>01.01.1900</v>
      </c>
      <c r="S7724" s="78" t="str">
        <f t="shared" ref="S7724" si="20555">IF(COUNTA(Y7724:DP7727)=0,"01.01.1900",MAX(Y7724:DP7724))</f>
        <v>01.01.1900</v>
      </c>
      <c r="T7724" s="79"/>
      <c r="U7724" s="80" t="str">
        <f t="array" ref="U7724">IF(COUNTA(Y7724:DP7727)=0,"01.01.1900",IF(ISERROR(HLOOKUP(U7727,Y7727:DP7727,1,FALSE)),"01.01.1900",INDEX(Y7724:DP7724,MATCH(U7725&amp;U7727,Y7725:DP7725&amp;Y7727:DP7727,0))))</f>
        <v>01.01.1900</v>
      </c>
      <c r="V7724" s="81" t="str">
        <f t="shared" ref="V7724" si="20556">IF(COUNTA(Y7724:DP7727)=0,"01.01.1900",_xlfn.MAXIFS(Y7724:DP7724,Y7727:DP7727,V7727))</f>
        <v>01.01.1900</v>
      </c>
      <c r="W7724" s="82"/>
      <c r="X7724" s="106"/>
    </row>
    <row r="7725" spans="2:27">
      <c r="B7725" s="83"/>
      <c r="C7725" s="84"/>
      <c r="D7725" s="83"/>
      <c r="E7725" s="83"/>
      <c r="F7725" s="83"/>
      <c r="G7725" s="83"/>
      <c r="H7725" s="83"/>
      <c r="I7725" s="83"/>
      <c r="J7725" s="83"/>
      <c r="K7725" s="83"/>
      <c r="L7725" s="83"/>
      <c r="M7725" s="83"/>
      <c r="N7725" s="83"/>
      <c r="O7725" s="83"/>
      <c r="P7725" s="84"/>
      <c r="Q7725" s="217"/>
      <c r="R7725" s="85">
        <f t="shared" ref="R7725" si="20557">IF(COUNTA(Y7724:DP7727)=0,0,MIN(Y7725:DP7725))</f>
        <v>0</v>
      </c>
      <c r="S7725" s="86">
        <f t="shared" ref="S7725" si="20558">IF(COUNTA(Y7724:DP7727)=0,0,HLOOKUP(S7724,Y7724:DP7727,2,FALSE))</f>
        <v>0</v>
      </c>
      <c r="T7725" s="87">
        <f t="shared" ref="T7725" si="20559">IF(COUNTA(Y7724:DP7727)=0,0,AVERAGE(Y7725:DP7725))</f>
        <v>0</v>
      </c>
      <c r="U7725" s="88">
        <f t="shared" ref="U7725" si="20560">IF(COUNTA(Y7724:DP7727)=0,0,_xlfn.MINIFS(Y7725:DP7725,Y7727:DP7727,U7727))</f>
        <v>0</v>
      </c>
      <c r="V7725" s="89">
        <f t="array" ref="V7725">IF(COUNTA(Y7724:DP7727)=0,0,IF(ISERROR(HLOOKUP(V7727,Y7727:DP7727,1,FALSE)),0,INDEX(Y7725:DP7725,MATCH(V7724&amp;V7727,Y7724:DP7724&amp;Y7727:DP7727,0))))</f>
        <v>0</v>
      </c>
      <c r="W7725" s="90">
        <f t="array" ref="W7725">IF(COUNTA(Y7724:DP7727)=0,0,IF(ISERROR(HLOOKUP(W7727,Y7727:DP7727,1,FALSE)),0,AVERAGEIF(Y7727:DP7727,$W7727,Y7725:DP7725)))</f>
        <v>0</v>
      </c>
      <c r="X7725" s="107"/>
    </row>
    <row r="7726" spans="2:27">
      <c r="B7726" s="83"/>
      <c r="C7726" s="84"/>
      <c r="D7726" s="83"/>
      <c r="E7726" s="83"/>
      <c r="F7726" s="83"/>
      <c r="G7726" s="83"/>
      <c r="H7726" s="83"/>
      <c r="I7726" s="83"/>
      <c r="J7726" s="83"/>
      <c r="K7726" s="83"/>
      <c r="L7726" s="83"/>
      <c r="M7726" s="83"/>
      <c r="N7726" s="83"/>
      <c r="O7726" s="83"/>
      <c r="P7726" s="84"/>
      <c r="Q7726" s="217"/>
      <c r="R7726" s="91">
        <f t="shared" ref="R7726" si="20561">IF(COUNTA(Y7724:DP7727)=0,0,HLOOKUP(R7725,Y7725:DP7727,2,FALSE))</f>
        <v>0</v>
      </c>
      <c r="S7726" s="92">
        <f t="shared" ref="S7726" si="20562">IF(COUNTA(Y7724:DP7727)=0,0,HLOOKUP(S7724,Y7724:DP7727,3,FALSE))</f>
        <v>0</v>
      </c>
      <c r="T7726" s="93"/>
      <c r="U7726" s="94">
        <f t="array" ref="U7726">IF(COUNTA(Y7724:DP7727)=0,0,IF(ISERROR(HLOOKUP(U7727,Y7727:DP7727,1,FALSE)),0,INDEX(Y7726:DP7726,MATCH(U7725&amp;U7727,Y7725:DP7725&amp;Y7727:DP7727,0))))</f>
        <v>0</v>
      </c>
      <c r="V7726" s="94">
        <f t="array" ref="V7726">IF(COUNTA(Y7724:DP7727)=0,0,IF(ISERROR(HLOOKUP(V7727,Y7727:DP7727,1,FALSE)),0,INDEX(Y7726:DP7726,MATCH(V7725&amp;V7727,Y7725:DP7725&amp;Y7727:DP7727,0))))</f>
        <v>0</v>
      </c>
      <c r="W7726" s="95"/>
      <c r="X7726" s="108"/>
    </row>
    <row r="7727" spans="2:27" ht="13.9" thickBot="1">
      <c r="B7727" s="96"/>
      <c r="C7727" s="97"/>
      <c r="D7727" s="96"/>
      <c r="E7727" s="96"/>
      <c r="F7727" s="96"/>
      <c r="G7727" s="96"/>
      <c r="H7727" s="96"/>
      <c r="I7727" s="96"/>
      <c r="J7727" s="96"/>
      <c r="K7727" s="96"/>
      <c r="L7727" s="96"/>
      <c r="M7727" s="96"/>
      <c r="N7727" s="96"/>
      <c r="O7727" s="96"/>
      <c r="P7727" s="97"/>
      <c r="Q7727" s="218"/>
      <c r="R7727" s="98" t="str">
        <f t="shared" ref="R7727" si="20563">IF(COUNTA(Y7724:DP7727)=0,"none",HLOOKUP(R7725,Y7725:DP7727,3,FALSE))</f>
        <v>none</v>
      </c>
      <c r="S7727" s="99" t="str">
        <f t="shared" ref="S7727" si="20564">IF(COUNTA(Y7724:DP7727)=0,"none",HLOOKUP(S7724,Y7724:DP7727,4,FALSE))</f>
        <v>none</v>
      </c>
      <c r="T7727" s="100"/>
      <c r="U7727" s="100" t="str">
        <f t="array" ref="U7727">IF(COUNTA(Y7724:DP7727)=0,"none",IF($U$2="WAHR",$W$3,Abfrage!$F$4))</f>
        <v>none</v>
      </c>
      <c r="V7727" s="100" t="str">
        <f t="array" ref="V7727">IF(COUNTA(Y7724:DP7727)=0,"none",IF($U$2="WAHR",$W$3,Abfrage!$F$4))</f>
        <v>none</v>
      </c>
      <c r="W7727" s="100" t="str">
        <f t="array" ref="W7727">IF(COUNTA(Y7724:DP7727)=0,"none",IF($U$2="WAHR",$W$3,Abfrage!$F$4))</f>
        <v>none</v>
      </c>
      <c r="X7727" s="109"/>
    </row>
    <row r="7728" spans="2:27">
      <c r="B7728" s="75" t="s">
        <v>4773</v>
      </c>
      <c r="C7728" s="76">
        <v>1000444648</v>
      </c>
      <c r="D7728" s="75" t="s">
        <v>95</v>
      </c>
      <c r="E7728" s="75" t="s">
        <v>148</v>
      </c>
      <c r="F7728" s="75" t="s">
        <v>96</v>
      </c>
      <c r="G7728" s="75" t="s">
        <v>4774</v>
      </c>
      <c r="H7728" s="75" t="e">
        <v>#N/A</v>
      </c>
      <c r="I7728" s="75" t="s">
        <v>377</v>
      </c>
      <c r="J7728" s="75" t="s">
        <v>4775</v>
      </c>
      <c r="K7728" s="75" t="s">
        <v>306</v>
      </c>
      <c r="L7728" s="75" t="s">
        <v>306</v>
      </c>
      <c r="M7728" s="75" t="s">
        <v>313</v>
      </c>
      <c r="N7728" s="75" t="s">
        <v>327</v>
      </c>
      <c r="O7728" s="75" t="s">
        <v>306</v>
      </c>
      <c r="P7728" s="76" t="s">
        <v>306</v>
      </c>
      <c r="Q7728" s="216"/>
      <c r="R7728" s="77" t="str">
        <f t="shared" ref="R7728" si="20565">IF(COUNTA(Y7728:DP7731)=0,"01.01.1900",INDEX(Y7728:DP7728,MATCH(R7729,Y7729:DP7729,0)))</f>
        <v>01.01.1900</v>
      </c>
      <c r="S7728" s="78" t="str">
        <f t="shared" ref="S7728" si="20566">IF(COUNTA(Y7728:DP7731)=0,"01.01.1900",MAX(Y7728:DP7728))</f>
        <v>01.01.1900</v>
      </c>
      <c r="T7728" s="79"/>
      <c r="U7728" s="80" t="str">
        <f t="array" ref="U7728">IF(COUNTA(Y7728:DP7731)=0,"01.01.1900",IF(ISERROR(HLOOKUP(U7731,Y7731:DP7731,1,FALSE)),"01.01.1900",INDEX(Y7728:DP7728,MATCH(U7729&amp;U7731,Y7729:DP7729&amp;Y7731:DP7731,0))))</f>
        <v>01.01.1900</v>
      </c>
      <c r="V7728" s="81" t="str">
        <f t="shared" ref="V7728" si="20567">IF(COUNTA(Y7728:DP7731)=0,"01.01.1900",_xlfn.MAXIFS(Y7728:DP7728,Y7731:DP7731,V7731))</f>
        <v>01.01.1900</v>
      </c>
      <c r="W7728" s="82"/>
      <c r="X7728" s="106"/>
    </row>
    <row r="7729" spans="2:24">
      <c r="B7729" s="83"/>
      <c r="C7729" s="84"/>
      <c r="D7729" s="83"/>
      <c r="E7729" s="83"/>
      <c r="F7729" s="83"/>
      <c r="G7729" s="83"/>
      <c r="H7729" s="83"/>
      <c r="I7729" s="83"/>
      <c r="J7729" s="83"/>
      <c r="K7729" s="83"/>
      <c r="L7729" s="83"/>
      <c r="M7729" s="83"/>
      <c r="N7729" s="83"/>
      <c r="O7729" s="83"/>
      <c r="P7729" s="84"/>
      <c r="Q7729" s="217"/>
      <c r="R7729" s="85">
        <f t="shared" ref="R7729" si="20568">IF(COUNTA(Y7728:DP7731)=0,0,MIN(Y7729:DP7729))</f>
        <v>0</v>
      </c>
      <c r="S7729" s="86">
        <f t="shared" ref="S7729" si="20569">IF(COUNTA(Y7728:DP7731)=0,0,HLOOKUP(S7728,Y7728:DP7731,2,FALSE))</f>
        <v>0</v>
      </c>
      <c r="T7729" s="87">
        <f t="shared" ref="T7729" si="20570">IF(COUNTA(Y7728:DP7731)=0,0,AVERAGE(Y7729:DP7729))</f>
        <v>0</v>
      </c>
      <c r="U7729" s="88">
        <f t="shared" ref="U7729" si="20571">IF(COUNTA(Y7728:DP7731)=0,0,_xlfn.MINIFS(Y7729:DP7729,Y7731:DP7731,U7731))</f>
        <v>0</v>
      </c>
      <c r="V7729" s="89">
        <f t="array" ref="V7729">IF(COUNTA(Y7728:DP7731)=0,0,IF(ISERROR(HLOOKUP(V7731,Y7731:DP7731,1,FALSE)),0,INDEX(Y7729:DP7729,MATCH(V7728&amp;V7731,Y7728:DP7728&amp;Y7731:DP7731,0))))</f>
        <v>0</v>
      </c>
      <c r="W7729" s="90">
        <f t="array" ref="W7729">IF(COUNTA(Y7728:DP7731)=0,0,IF(ISERROR(HLOOKUP(W7731,Y7731:DP7731,1,FALSE)),0,AVERAGEIF(Y7731:DP7731,$W7731,Y7729:DP7729)))</f>
        <v>0</v>
      </c>
      <c r="X7729" s="107"/>
    </row>
    <row r="7730" spans="2:24">
      <c r="B7730" s="83"/>
      <c r="C7730" s="84"/>
      <c r="D7730" s="83"/>
      <c r="E7730" s="83"/>
      <c r="F7730" s="83"/>
      <c r="G7730" s="83"/>
      <c r="H7730" s="83"/>
      <c r="I7730" s="83"/>
      <c r="J7730" s="83"/>
      <c r="K7730" s="83"/>
      <c r="L7730" s="83"/>
      <c r="M7730" s="83"/>
      <c r="N7730" s="83"/>
      <c r="O7730" s="83"/>
      <c r="P7730" s="84"/>
      <c r="Q7730" s="217"/>
      <c r="R7730" s="91">
        <f t="shared" ref="R7730" si="20572">IF(COUNTA(Y7728:DP7731)=0,0,HLOOKUP(R7729,Y7729:DP7731,2,FALSE))</f>
        <v>0</v>
      </c>
      <c r="S7730" s="92">
        <f t="shared" ref="S7730" si="20573">IF(COUNTA(Y7728:DP7731)=0,0,HLOOKUP(S7728,Y7728:DP7731,3,FALSE))</f>
        <v>0</v>
      </c>
      <c r="T7730" s="93"/>
      <c r="U7730" s="94">
        <f t="array" ref="U7730">IF(COUNTA(Y7728:DP7731)=0,0,IF(ISERROR(HLOOKUP(U7731,Y7731:DP7731,1,FALSE)),0,INDEX(Y7730:DP7730,MATCH(U7729&amp;U7731,Y7729:DP7729&amp;Y7731:DP7731,0))))</f>
        <v>0</v>
      </c>
      <c r="V7730" s="94">
        <f t="array" ref="V7730">IF(COUNTA(Y7728:DP7731)=0,0,IF(ISERROR(HLOOKUP(V7731,Y7731:DP7731,1,FALSE)),0,INDEX(Y7730:DP7730,MATCH(V7729&amp;V7731,Y7729:DP7729&amp;Y7731:DP7731,0))))</f>
        <v>0</v>
      </c>
      <c r="W7730" s="95"/>
      <c r="X7730" s="108"/>
    </row>
    <row r="7731" spans="2:24" ht="13.9" thickBot="1">
      <c r="B7731" s="96"/>
      <c r="C7731" s="97"/>
      <c r="D7731" s="96"/>
      <c r="E7731" s="96"/>
      <c r="F7731" s="96"/>
      <c r="G7731" s="96"/>
      <c r="H7731" s="96"/>
      <c r="I7731" s="96"/>
      <c r="J7731" s="96"/>
      <c r="K7731" s="96"/>
      <c r="L7731" s="96"/>
      <c r="M7731" s="96"/>
      <c r="N7731" s="96"/>
      <c r="O7731" s="96"/>
      <c r="P7731" s="97"/>
      <c r="Q7731" s="218"/>
      <c r="R7731" s="98" t="str">
        <f t="shared" ref="R7731" si="20574">IF(COUNTA(Y7728:DP7731)=0,"none",HLOOKUP(R7729,Y7729:DP7731,3,FALSE))</f>
        <v>none</v>
      </c>
      <c r="S7731" s="99" t="str">
        <f t="shared" ref="S7731" si="20575">IF(COUNTA(Y7728:DP7731)=0,"none",HLOOKUP(S7728,Y7728:DP7731,4,FALSE))</f>
        <v>none</v>
      </c>
      <c r="T7731" s="100"/>
      <c r="U7731" s="100" t="str">
        <f t="array" ref="U7731">IF(COUNTA(Y7728:DP7731)=0,"none",IF($U$2="WAHR",$W$3,Abfrage!$F$4))</f>
        <v>none</v>
      </c>
      <c r="V7731" s="100" t="str">
        <f t="array" ref="V7731">IF(COUNTA(Y7728:DP7731)=0,"none",IF($U$2="WAHR",$W$3,Abfrage!$F$4))</f>
        <v>none</v>
      </c>
      <c r="W7731" s="100" t="str">
        <f t="array" ref="W7731">IF(COUNTA(Y7728:DP7731)=0,"none",IF($U$2="WAHR",$W$3,Abfrage!$F$4))</f>
        <v>none</v>
      </c>
      <c r="X7731" s="109"/>
    </row>
    <row r="7732" spans="2:24">
      <c r="B7732" s="75" t="s">
        <v>4776</v>
      </c>
      <c r="C7732" s="76">
        <v>1000444649</v>
      </c>
      <c r="D7732" s="75" t="s">
        <v>95</v>
      </c>
      <c r="E7732" s="75" t="s">
        <v>90</v>
      </c>
      <c r="F7732" s="75" t="s">
        <v>122</v>
      </c>
      <c r="G7732" s="75" t="s">
        <v>122</v>
      </c>
      <c r="H7732" s="75" t="e">
        <v>#N/A</v>
      </c>
      <c r="I7732" s="75" t="s">
        <v>377</v>
      </c>
      <c r="J7732" s="75" t="s">
        <v>4777</v>
      </c>
      <c r="K7732" s="75" t="s">
        <v>306</v>
      </c>
      <c r="L7732" s="75" t="s">
        <v>306</v>
      </c>
      <c r="M7732" s="75" t="s">
        <v>306</v>
      </c>
      <c r="N7732" s="75" t="s">
        <v>4513</v>
      </c>
      <c r="O7732" s="75" t="s">
        <v>415</v>
      </c>
      <c r="P7732" s="76" t="s">
        <v>306</v>
      </c>
      <c r="Q7732" s="216"/>
      <c r="R7732" s="77" t="str">
        <f t="shared" ref="R7732" si="20576">IF(COUNTA(Y7732:DP7735)=0,"01.01.1900",INDEX(Y7732:DP7732,MATCH(R7733,Y7733:DP7733,0)))</f>
        <v>01.01.1900</v>
      </c>
      <c r="S7732" s="78" t="str">
        <f t="shared" ref="S7732" si="20577">IF(COUNTA(Y7732:DP7735)=0,"01.01.1900",MAX(Y7732:DP7732))</f>
        <v>01.01.1900</v>
      </c>
      <c r="T7732" s="79"/>
      <c r="U7732" s="80" t="str">
        <f t="array" ref="U7732">IF(COUNTA(Y7732:DP7735)=0,"01.01.1900",IF(ISERROR(HLOOKUP(U7735,Y7735:DP7735,1,FALSE)),"01.01.1900",INDEX(Y7732:DP7732,MATCH(U7733&amp;U7735,Y7733:DP7733&amp;Y7735:DP7735,0))))</f>
        <v>01.01.1900</v>
      </c>
      <c r="V7732" s="81" t="str">
        <f t="shared" ref="V7732" si="20578">IF(COUNTA(Y7732:DP7735)=0,"01.01.1900",_xlfn.MAXIFS(Y7732:DP7732,Y7735:DP7735,V7735))</f>
        <v>01.01.1900</v>
      </c>
      <c r="W7732" s="82"/>
      <c r="X7732" s="106"/>
    </row>
    <row r="7733" spans="2:24">
      <c r="B7733" s="83"/>
      <c r="C7733" s="84"/>
      <c r="D7733" s="83"/>
      <c r="E7733" s="83"/>
      <c r="F7733" s="83"/>
      <c r="G7733" s="83"/>
      <c r="H7733" s="83"/>
      <c r="I7733" s="83"/>
      <c r="J7733" s="83"/>
      <c r="K7733" s="83"/>
      <c r="L7733" s="83"/>
      <c r="M7733" s="83"/>
      <c r="N7733" s="83"/>
      <c r="O7733" s="83"/>
      <c r="P7733" s="84"/>
      <c r="Q7733" s="217"/>
      <c r="R7733" s="85">
        <f t="shared" ref="R7733" si="20579">IF(COUNTA(Y7732:DP7735)=0,0,MIN(Y7733:DP7733))</f>
        <v>0</v>
      </c>
      <c r="S7733" s="86">
        <f t="shared" ref="S7733" si="20580">IF(COUNTA(Y7732:DP7735)=0,0,HLOOKUP(S7732,Y7732:DP7735,2,FALSE))</f>
        <v>0</v>
      </c>
      <c r="T7733" s="87">
        <f t="shared" ref="T7733" si="20581">IF(COUNTA(Y7732:DP7735)=0,0,AVERAGE(Y7733:DP7733))</f>
        <v>0</v>
      </c>
      <c r="U7733" s="88">
        <f t="shared" ref="U7733" si="20582">IF(COUNTA(Y7732:DP7735)=0,0,_xlfn.MINIFS(Y7733:DP7733,Y7735:DP7735,U7735))</f>
        <v>0</v>
      </c>
      <c r="V7733" s="89">
        <f t="array" ref="V7733">IF(COUNTA(Y7732:DP7735)=0,0,IF(ISERROR(HLOOKUP(V7735,Y7735:DP7735,1,FALSE)),0,INDEX(Y7733:DP7733,MATCH(V7732&amp;V7735,Y7732:DP7732&amp;Y7735:DP7735,0))))</f>
        <v>0</v>
      </c>
      <c r="W7733" s="90">
        <f t="array" ref="W7733">IF(COUNTA(Y7732:DP7735)=0,0,IF(ISERROR(HLOOKUP(W7735,Y7735:DP7735,1,FALSE)),0,AVERAGEIF(Y7735:DP7735,$W7735,Y7733:DP7733)))</f>
        <v>0</v>
      </c>
      <c r="X7733" s="107"/>
    </row>
    <row r="7734" spans="2:24">
      <c r="B7734" s="83"/>
      <c r="C7734" s="84"/>
      <c r="D7734" s="83"/>
      <c r="E7734" s="83"/>
      <c r="F7734" s="83"/>
      <c r="G7734" s="83"/>
      <c r="H7734" s="83"/>
      <c r="I7734" s="83"/>
      <c r="J7734" s="83"/>
      <c r="K7734" s="83"/>
      <c r="L7734" s="83"/>
      <c r="M7734" s="83"/>
      <c r="N7734" s="83"/>
      <c r="O7734" s="83"/>
      <c r="P7734" s="84"/>
      <c r="Q7734" s="217"/>
      <c r="R7734" s="91">
        <f t="shared" ref="R7734" si="20583">IF(COUNTA(Y7732:DP7735)=0,0,HLOOKUP(R7733,Y7733:DP7735,2,FALSE))</f>
        <v>0</v>
      </c>
      <c r="S7734" s="92">
        <f t="shared" ref="S7734" si="20584">IF(COUNTA(Y7732:DP7735)=0,0,HLOOKUP(S7732,Y7732:DP7735,3,FALSE))</f>
        <v>0</v>
      </c>
      <c r="T7734" s="93"/>
      <c r="U7734" s="94">
        <f t="array" ref="U7734">IF(COUNTA(Y7732:DP7735)=0,0,IF(ISERROR(HLOOKUP(U7735,Y7735:DP7735,1,FALSE)),0,INDEX(Y7734:DP7734,MATCH(U7733&amp;U7735,Y7733:DP7733&amp;Y7735:DP7735,0))))</f>
        <v>0</v>
      </c>
      <c r="V7734" s="94">
        <f t="array" ref="V7734">IF(COUNTA(Y7732:DP7735)=0,0,IF(ISERROR(HLOOKUP(V7735,Y7735:DP7735,1,FALSE)),0,INDEX(Y7734:DP7734,MATCH(V7733&amp;V7735,Y7733:DP7733&amp;Y7735:DP7735,0))))</f>
        <v>0</v>
      </c>
      <c r="W7734" s="95"/>
      <c r="X7734" s="108"/>
    </row>
    <row r="7735" spans="2:24" ht="13.9" thickBot="1">
      <c r="B7735" s="96"/>
      <c r="C7735" s="97"/>
      <c r="D7735" s="96"/>
      <c r="E7735" s="96"/>
      <c r="F7735" s="96"/>
      <c r="G7735" s="96"/>
      <c r="H7735" s="96"/>
      <c r="I7735" s="96"/>
      <c r="J7735" s="96"/>
      <c r="K7735" s="96"/>
      <c r="L7735" s="96"/>
      <c r="M7735" s="96"/>
      <c r="N7735" s="96"/>
      <c r="O7735" s="96"/>
      <c r="P7735" s="97"/>
      <c r="Q7735" s="218"/>
      <c r="R7735" s="98" t="str">
        <f t="shared" ref="R7735" si="20585">IF(COUNTA(Y7732:DP7735)=0,"none",HLOOKUP(R7733,Y7733:DP7735,3,FALSE))</f>
        <v>none</v>
      </c>
      <c r="S7735" s="99" t="str">
        <f t="shared" ref="S7735" si="20586">IF(COUNTA(Y7732:DP7735)=0,"none",HLOOKUP(S7732,Y7732:DP7735,4,FALSE))</f>
        <v>none</v>
      </c>
      <c r="T7735" s="100"/>
      <c r="U7735" s="100" t="str">
        <f t="array" ref="U7735">IF(COUNTA(Y7732:DP7735)=0,"none",IF($U$2="WAHR",$W$3,Abfrage!$F$4))</f>
        <v>none</v>
      </c>
      <c r="V7735" s="100" t="str">
        <f t="array" ref="V7735">IF(COUNTA(Y7732:DP7735)=0,"none",IF($U$2="WAHR",$W$3,Abfrage!$F$4))</f>
        <v>none</v>
      </c>
      <c r="W7735" s="100" t="str">
        <f t="array" ref="W7735">IF(COUNTA(Y7732:DP7735)=0,"none",IF($U$2="WAHR",$W$3,Abfrage!$F$4))</f>
        <v>none</v>
      </c>
      <c r="X7735" s="109"/>
    </row>
    <row r="7736" spans="2:24">
      <c r="B7736" s="75" t="s">
        <v>4778</v>
      </c>
      <c r="C7736" s="76"/>
      <c r="D7736" s="75" t="s">
        <v>89</v>
      </c>
      <c r="E7736" s="75" t="s">
        <v>129</v>
      </c>
      <c r="F7736" s="75" t="s">
        <v>2007</v>
      </c>
      <c r="G7736" s="75" t="s">
        <v>129</v>
      </c>
      <c r="H7736" s="75"/>
      <c r="I7736" s="75" t="s">
        <v>221</v>
      </c>
      <c r="J7736" s="75" t="s">
        <v>4779</v>
      </c>
      <c r="K7736" s="75" t="s">
        <v>306</v>
      </c>
      <c r="L7736" s="75" t="s">
        <v>306</v>
      </c>
      <c r="M7736" s="75" t="s">
        <v>306</v>
      </c>
      <c r="N7736" s="75" t="s">
        <v>4780</v>
      </c>
      <c r="O7736" s="75" t="s">
        <v>306</v>
      </c>
      <c r="P7736" s="76" t="s">
        <v>306</v>
      </c>
      <c r="Q7736" s="216"/>
      <c r="R7736" s="77" t="str">
        <f t="shared" ref="R7736" si="20587">IF(COUNTA(Y7736:DP7739)=0,"01.01.1900",INDEX(Y7736:DP7736,MATCH(R7737,Y7737:DP7737,0)))</f>
        <v>01.01.1900</v>
      </c>
      <c r="S7736" s="78" t="str">
        <f t="shared" ref="S7736" si="20588">IF(COUNTA(Y7736:DP7739)=0,"01.01.1900",MAX(Y7736:DP7736))</f>
        <v>01.01.1900</v>
      </c>
      <c r="T7736" s="79"/>
      <c r="U7736" s="80" t="str">
        <f t="array" ref="U7736">IF(COUNTA(Y7736:DP7739)=0,"01.01.1900",IF(ISERROR(HLOOKUP(U7739,Y7739:DP7739,1,FALSE)),"01.01.1900",INDEX(Y7736:DP7736,MATCH(U7737&amp;U7739,Y7737:DP7737&amp;Y7739:DP7739,0))))</f>
        <v>01.01.1900</v>
      </c>
      <c r="V7736" s="81" t="str">
        <f t="shared" ref="V7736" si="20589">IF(COUNTA(Y7736:DP7739)=0,"01.01.1900",_xlfn.MAXIFS(Y7736:DP7736,Y7739:DP7739,V7739))</f>
        <v>01.01.1900</v>
      </c>
      <c r="W7736" s="82"/>
      <c r="X7736" s="106"/>
    </row>
    <row r="7737" spans="2:24">
      <c r="B7737" s="83"/>
      <c r="C7737" s="84"/>
      <c r="D7737" s="83"/>
      <c r="E7737" s="83"/>
      <c r="F7737" s="83"/>
      <c r="G7737" s="83"/>
      <c r="H7737" s="83"/>
      <c r="I7737" s="83"/>
      <c r="J7737" s="83"/>
      <c r="K7737" s="83"/>
      <c r="L7737" s="83"/>
      <c r="M7737" s="83"/>
      <c r="N7737" s="83"/>
      <c r="O7737" s="83"/>
      <c r="P7737" s="84"/>
      <c r="Q7737" s="217"/>
      <c r="R7737" s="85">
        <f t="shared" ref="R7737" si="20590">IF(COUNTA(Y7736:DP7739)=0,0,MIN(Y7737:DP7737))</f>
        <v>0</v>
      </c>
      <c r="S7737" s="86">
        <f t="shared" ref="S7737" si="20591">IF(COUNTA(Y7736:DP7739)=0,0,HLOOKUP(S7736,Y7736:DP7739,2,FALSE))</f>
        <v>0</v>
      </c>
      <c r="T7737" s="87">
        <f t="shared" ref="T7737" si="20592">IF(COUNTA(Y7736:DP7739)=0,0,AVERAGE(Y7737:DP7737))</f>
        <v>0</v>
      </c>
      <c r="U7737" s="88">
        <f t="shared" ref="U7737" si="20593">IF(COUNTA(Y7736:DP7739)=0,0,_xlfn.MINIFS(Y7737:DP7737,Y7739:DP7739,U7739))</f>
        <v>0</v>
      </c>
      <c r="V7737" s="89">
        <f t="array" ref="V7737">IF(COUNTA(Y7736:DP7739)=0,0,IF(ISERROR(HLOOKUP(V7739,Y7739:DP7739,1,FALSE)),0,INDEX(Y7737:DP7737,MATCH(V7736&amp;V7739,Y7736:DP7736&amp;Y7739:DP7739,0))))</f>
        <v>0</v>
      </c>
      <c r="W7737" s="90">
        <f t="array" ref="W7737">IF(COUNTA(Y7736:DP7739)=0,0,IF(ISERROR(HLOOKUP(W7739,Y7739:DP7739,1,FALSE)),0,AVERAGEIF(Y7739:DP7739,$W7739,Y7737:DP7737)))</f>
        <v>0</v>
      </c>
      <c r="X7737" s="107"/>
    </row>
    <row r="7738" spans="2:24">
      <c r="B7738" s="83"/>
      <c r="C7738" s="84"/>
      <c r="D7738" s="83"/>
      <c r="E7738" s="83"/>
      <c r="F7738" s="83"/>
      <c r="G7738" s="83"/>
      <c r="H7738" s="83"/>
      <c r="I7738" s="83"/>
      <c r="J7738" s="83"/>
      <c r="K7738" s="83"/>
      <c r="L7738" s="83"/>
      <c r="M7738" s="83"/>
      <c r="N7738" s="83"/>
      <c r="O7738" s="83"/>
      <c r="P7738" s="84"/>
      <c r="Q7738" s="217"/>
      <c r="R7738" s="91">
        <f t="shared" ref="R7738" si="20594">IF(COUNTA(Y7736:DP7739)=0,0,HLOOKUP(R7737,Y7737:DP7739,2,FALSE))</f>
        <v>0</v>
      </c>
      <c r="S7738" s="92">
        <f t="shared" ref="S7738" si="20595">IF(COUNTA(Y7736:DP7739)=0,0,HLOOKUP(S7736,Y7736:DP7739,3,FALSE))</f>
        <v>0</v>
      </c>
      <c r="T7738" s="93"/>
      <c r="U7738" s="94">
        <f t="array" ref="U7738">IF(COUNTA(Y7736:DP7739)=0,0,IF(ISERROR(HLOOKUP(U7739,Y7739:DP7739,1,FALSE)),0,INDEX(Y7738:DP7738,MATCH(U7737&amp;U7739,Y7737:DP7737&amp;Y7739:DP7739,0))))</f>
        <v>0</v>
      </c>
      <c r="V7738" s="94">
        <f t="array" ref="V7738">IF(COUNTA(Y7736:DP7739)=0,0,IF(ISERROR(HLOOKUP(V7739,Y7739:DP7739,1,FALSE)),0,INDEX(Y7738:DP7738,MATCH(V7737&amp;V7739,Y7737:DP7737&amp;Y7739:DP7739,0))))</f>
        <v>0</v>
      </c>
      <c r="W7738" s="95"/>
      <c r="X7738" s="108"/>
    </row>
    <row r="7739" spans="2:24" ht="13.9" thickBot="1">
      <c r="B7739" s="96"/>
      <c r="C7739" s="97"/>
      <c r="D7739" s="96"/>
      <c r="E7739" s="96"/>
      <c r="F7739" s="96"/>
      <c r="G7739" s="96"/>
      <c r="H7739" s="96"/>
      <c r="I7739" s="96"/>
      <c r="J7739" s="96"/>
      <c r="K7739" s="96"/>
      <c r="L7739" s="96"/>
      <c r="M7739" s="96"/>
      <c r="N7739" s="96"/>
      <c r="O7739" s="96"/>
      <c r="P7739" s="97"/>
      <c r="Q7739" s="218"/>
      <c r="R7739" s="98" t="str">
        <f t="shared" ref="R7739" si="20596">IF(COUNTA(Y7736:DP7739)=0,"none",HLOOKUP(R7737,Y7737:DP7739,3,FALSE))</f>
        <v>none</v>
      </c>
      <c r="S7739" s="99" t="str">
        <f t="shared" ref="S7739" si="20597">IF(COUNTA(Y7736:DP7739)=0,"none",HLOOKUP(S7736,Y7736:DP7739,4,FALSE))</f>
        <v>none</v>
      </c>
      <c r="T7739" s="100"/>
      <c r="U7739" s="100" t="str">
        <f t="array" ref="U7739">IF(COUNTA(Y7736:DP7739)=0,"none",IF($U$2="WAHR",$W$3,Abfrage!$F$4))</f>
        <v>none</v>
      </c>
      <c r="V7739" s="100" t="str">
        <f t="array" ref="V7739">IF(COUNTA(Y7736:DP7739)=0,"none",IF($U$2="WAHR",$W$3,Abfrage!$F$4))</f>
        <v>none</v>
      </c>
      <c r="W7739" s="100" t="str">
        <f t="array" ref="W7739">IF(COUNTA(Y7736:DP7739)=0,"none",IF($U$2="WAHR",$W$3,Abfrage!$F$4))</f>
        <v>none</v>
      </c>
      <c r="X7739" s="109"/>
    </row>
    <row r="7740" spans="2:24">
      <c r="B7740" s="75" t="s">
        <v>4781</v>
      </c>
      <c r="C7740" s="76">
        <v>1000404609</v>
      </c>
      <c r="D7740" s="75" t="s">
        <v>95</v>
      </c>
      <c r="E7740" s="75" t="s">
        <v>148</v>
      </c>
      <c r="F7740" s="75" t="s">
        <v>96</v>
      </c>
      <c r="G7740" s="75" t="s">
        <v>306</v>
      </c>
      <c r="H7740" s="75" t="e">
        <v>#N/A</v>
      </c>
      <c r="I7740" s="75" t="s">
        <v>2472</v>
      </c>
      <c r="J7740" s="75" t="s">
        <v>4782</v>
      </c>
      <c r="K7740" s="75" t="s">
        <v>306</v>
      </c>
      <c r="L7740" s="75" t="s">
        <v>306</v>
      </c>
      <c r="M7740" s="75" t="s">
        <v>313</v>
      </c>
      <c r="N7740" s="75" t="s">
        <v>327</v>
      </c>
      <c r="O7740" s="75" t="s">
        <v>306</v>
      </c>
      <c r="P7740" s="76" t="s">
        <v>306</v>
      </c>
      <c r="Q7740" s="216"/>
      <c r="R7740" s="77" t="str">
        <f t="shared" ref="R7740" si="20598">IF(COUNTA(Y7740:DP7743)=0,"01.01.1900",INDEX(Y7740:DP7740,MATCH(R7741,Y7741:DP7741,0)))</f>
        <v>01.01.1900</v>
      </c>
      <c r="S7740" s="78" t="str">
        <f t="shared" ref="S7740" si="20599">IF(COUNTA(Y7740:DP7743)=0,"01.01.1900",MAX(Y7740:DP7740))</f>
        <v>01.01.1900</v>
      </c>
      <c r="T7740" s="79"/>
      <c r="U7740" s="80" t="str">
        <f t="array" ref="U7740">IF(COUNTA(Y7740:DP7743)=0,"01.01.1900",IF(ISERROR(HLOOKUP(U7743,Y7743:DP7743,1,FALSE)),"01.01.1900",INDEX(Y7740:DP7740,MATCH(U7741&amp;U7743,Y7741:DP7741&amp;Y7743:DP7743,0))))</f>
        <v>01.01.1900</v>
      </c>
      <c r="V7740" s="81" t="str">
        <f t="shared" ref="V7740" si="20600">IF(COUNTA(Y7740:DP7743)=0,"01.01.1900",_xlfn.MAXIFS(Y7740:DP7740,Y7743:DP7743,V7743))</f>
        <v>01.01.1900</v>
      </c>
      <c r="W7740" s="82"/>
      <c r="X7740" s="106"/>
    </row>
    <row r="7741" spans="2:24">
      <c r="B7741" s="83"/>
      <c r="C7741" s="84"/>
      <c r="D7741" s="83"/>
      <c r="E7741" s="83"/>
      <c r="F7741" s="83"/>
      <c r="G7741" s="83"/>
      <c r="H7741" s="83"/>
      <c r="I7741" s="83"/>
      <c r="J7741" s="83"/>
      <c r="K7741" s="83"/>
      <c r="L7741" s="83"/>
      <c r="M7741" s="83"/>
      <c r="N7741" s="83"/>
      <c r="O7741" s="83"/>
      <c r="P7741" s="84"/>
      <c r="Q7741" s="217"/>
      <c r="R7741" s="85">
        <f t="shared" ref="R7741" si="20601">IF(COUNTA(Y7740:DP7743)=0,0,MIN(Y7741:DP7741))</f>
        <v>0</v>
      </c>
      <c r="S7741" s="86">
        <f t="shared" ref="S7741" si="20602">IF(COUNTA(Y7740:DP7743)=0,0,HLOOKUP(S7740,Y7740:DP7743,2,FALSE))</f>
        <v>0</v>
      </c>
      <c r="T7741" s="87">
        <f t="shared" ref="T7741" si="20603">IF(COUNTA(Y7740:DP7743)=0,0,AVERAGE(Y7741:DP7741))</f>
        <v>0</v>
      </c>
      <c r="U7741" s="88">
        <f t="shared" ref="U7741" si="20604">IF(COUNTA(Y7740:DP7743)=0,0,_xlfn.MINIFS(Y7741:DP7741,Y7743:DP7743,U7743))</f>
        <v>0</v>
      </c>
      <c r="V7741" s="89">
        <f t="array" ref="V7741">IF(COUNTA(Y7740:DP7743)=0,0,IF(ISERROR(HLOOKUP(V7743,Y7743:DP7743,1,FALSE)),0,INDEX(Y7741:DP7741,MATCH(V7740&amp;V7743,Y7740:DP7740&amp;Y7743:DP7743,0))))</f>
        <v>0</v>
      </c>
      <c r="W7741" s="90">
        <f t="array" ref="W7741">IF(COUNTA(Y7740:DP7743)=0,0,IF(ISERROR(HLOOKUP(W7743,Y7743:DP7743,1,FALSE)),0,AVERAGEIF(Y7743:DP7743,$W7743,Y7741:DP7741)))</f>
        <v>0</v>
      </c>
      <c r="X7741" s="107"/>
    </row>
    <row r="7742" spans="2:24">
      <c r="B7742" s="83"/>
      <c r="C7742" s="84"/>
      <c r="D7742" s="83"/>
      <c r="E7742" s="83"/>
      <c r="F7742" s="83"/>
      <c r="G7742" s="83"/>
      <c r="H7742" s="83"/>
      <c r="I7742" s="83"/>
      <c r="J7742" s="83"/>
      <c r="K7742" s="83"/>
      <c r="L7742" s="83"/>
      <c r="M7742" s="83"/>
      <c r="N7742" s="83"/>
      <c r="O7742" s="83"/>
      <c r="P7742" s="84"/>
      <c r="Q7742" s="217"/>
      <c r="R7742" s="91">
        <f t="shared" ref="R7742" si="20605">IF(COUNTA(Y7740:DP7743)=0,0,HLOOKUP(R7741,Y7741:DP7743,2,FALSE))</f>
        <v>0</v>
      </c>
      <c r="S7742" s="92">
        <f t="shared" ref="S7742" si="20606">IF(COUNTA(Y7740:DP7743)=0,0,HLOOKUP(S7740,Y7740:DP7743,3,FALSE))</f>
        <v>0</v>
      </c>
      <c r="T7742" s="93"/>
      <c r="U7742" s="94">
        <f t="array" ref="U7742">IF(COUNTA(Y7740:DP7743)=0,0,IF(ISERROR(HLOOKUP(U7743,Y7743:DP7743,1,FALSE)),0,INDEX(Y7742:DP7742,MATCH(U7741&amp;U7743,Y7741:DP7741&amp;Y7743:DP7743,0))))</f>
        <v>0</v>
      </c>
      <c r="V7742" s="94">
        <f t="array" ref="V7742">IF(COUNTA(Y7740:DP7743)=0,0,IF(ISERROR(HLOOKUP(V7743,Y7743:DP7743,1,FALSE)),0,INDEX(Y7742:DP7742,MATCH(V7741&amp;V7743,Y7741:DP7741&amp;Y7743:DP7743,0))))</f>
        <v>0</v>
      </c>
      <c r="W7742" s="95"/>
      <c r="X7742" s="108"/>
    </row>
    <row r="7743" spans="2:24" ht="13.9" thickBot="1">
      <c r="B7743" s="96"/>
      <c r="C7743" s="97"/>
      <c r="D7743" s="96"/>
      <c r="E7743" s="96"/>
      <c r="F7743" s="96"/>
      <c r="G7743" s="96"/>
      <c r="H7743" s="96"/>
      <c r="I7743" s="96"/>
      <c r="J7743" s="96"/>
      <c r="K7743" s="96"/>
      <c r="L7743" s="96"/>
      <c r="M7743" s="96"/>
      <c r="N7743" s="96"/>
      <c r="O7743" s="96"/>
      <c r="P7743" s="97"/>
      <c r="Q7743" s="218"/>
      <c r="R7743" s="98" t="str">
        <f t="shared" ref="R7743" si="20607">IF(COUNTA(Y7740:DP7743)=0,"none",HLOOKUP(R7741,Y7741:DP7743,3,FALSE))</f>
        <v>none</v>
      </c>
      <c r="S7743" s="99" t="str">
        <f t="shared" ref="S7743" si="20608">IF(COUNTA(Y7740:DP7743)=0,"none",HLOOKUP(S7740,Y7740:DP7743,4,FALSE))</f>
        <v>none</v>
      </c>
      <c r="T7743" s="100"/>
      <c r="U7743" s="100" t="str">
        <f t="array" ref="U7743">IF(COUNTA(Y7740:DP7743)=0,"none",IF($U$2="WAHR",$W$3,Abfrage!$F$4))</f>
        <v>none</v>
      </c>
      <c r="V7743" s="100" t="str">
        <f t="array" ref="V7743">IF(COUNTA(Y7740:DP7743)=0,"none",IF($U$2="WAHR",$W$3,Abfrage!$F$4))</f>
        <v>none</v>
      </c>
      <c r="W7743" s="100" t="str">
        <f t="array" ref="W7743">IF(COUNTA(Y7740:DP7743)=0,"none",IF($U$2="WAHR",$W$3,Abfrage!$F$4))</f>
        <v>none</v>
      </c>
      <c r="X7743" s="109"/>
    </row>
    <row r="7744" spans="2:24">
      <c r="B7744" s="75" t="s">
        <v>4783</v>
      </c>
      <c r="C7744" s="76">
        <v>1000450431</v>
      </c>
      <c r="D7744" s="75" t="s">
        <v>95</v>
      </c>
      <c r="E7744" s="75" t="s">
        <v>175</v>
      </c>
      <c r="F7744" s="75" t="s">
        <v>97</v>
      </c>
      <c r="G7744" s="75" t="s">
        <v>4784</v>
      </c>
      <c r="H7744" s="75" t="e">
        <v>#N/A</v>
      </c>
      <c r="I7744" s="75" t="s">
        <v>1659</v>
      </c>
      <c r="J7744" s="75" t="s">
        <v>4785</v>
      </c>
      <c r="K7744" s="75" t="s">
        <v>306</v>
      </c>
      <c r="L7744" s="75" t="s">
        <v>306</v>
      </c>
      <c r="M7744" s="75" t="s">
        <v>307</v>
      </c>
      <c r="N7744" s="75" t="s">
        <v>2198</v>
      </c>
      <c r="O7744" s="75" t="s">
        <v>306</v>
      </c>
      <c r="P7744" s="76" t="s">
        <v>306</v>
      </c>
      <c r="Q7744" s="216"/>
      <c r="R7744" s="77" t="str">
        <f t="shared" ref="R7744" si="20609">IF(COUNTA(Y7744:DP7747)=0,"01.01.1900",INDEX(Y7744:DP7744,MATCH(R7745,Y7745:DP7745,0)))</f>
        <v>01.01.1900</v>
      </c>
      <c r="S7744" s="78" t="str">
        <f t="shared" ref="S7744" si="20610">IF(COUNTA(Y7744:DP7747)=0,"01.01.1900",MAX(Y7744:DP7744))</f>
        <v>01.01.1900</v>
      </c>
      <c r="T7744" s="79"/>
      <c r="U7744" s="80" t="str">
        <f t="array" ref="U7744">IF(COUNTA(Y7744:DP7747)=0,"01.01.1900",IF(ISERROR(HLOOKUP(U7747,Y7747:DP7747,1,FALSE)),"01.01.1900",INDEX(Y7744:DP7744,MATCH(U7745&amp;U7747,Y7745:DP7745&amp;Y7747:DP7747,0))))</f>
        <v>01.01.1900</v>
      </c>
      <c r="V7744" s="81" t="str">
        <f t="shared" ref="V7744" si="20611">IF(COUNTA(Y7744:DP7747)=0,"01.01.1900",_xlfn.MAXIFS(Y7744:DP7744,Y7747:DP7747,V7747))</f>
        <v>01.01.1900</v>
      </c>
      <c r="W7744" s="82"/>
      <c r="X7744" s="106"/>
    </row>
    <row r="7745" spans="2:24">
      <c r="B7745" s="83"/>
      <c r="C7745" s="84"/>
      <c r="D7745" s="83"/>
      <c r="E7745" s="83"/>
      <c r="F7745" s="83"/>
      <c r="G7745" s="83"/>
      <c r="H7745" s="83"/>
      <c r="I7745" s="83"/>
      <c r="J7745" s="83"/>
      <c r="K7745" s="83"/>
      <c r="L7745" s="83"/>
      <c r="M7745" s="83"/>
      <c r="N7745" s="83"/>
      <c r="O7745" s="83"/>
      <c r="P7745" s="84"/>
      <c r="Q7745" s="217"/>
      <c r="R7745" s="85">
        <f t="shared" ref="R7745" si="20612">IF(COUNTA(Y7744:DP7747)=0,0,MIN(Y7745:DP7745))</f>
        <v>0</v>
      </c>
      <c r="S7745" s="86">
        <f t="shared" ref="S7745" si="20613">IF(COUNTA(Y7744:DP7747)=0,0,HLOOKUP(S7744,Y7744:DP7747,2,FALSE))</f>
        <v>0</v>
      </c>
      <c r="T7745" s="87">
        <f t="shared" ref="T7745" si="20614">IF(COUNTA(Y7744:DP7747)=0,0,AVERAGE(Y7745:DP7745))</f>
        <v>0</v>
      </c>
      <c r="U7745" s="88">
        <f t="shared" ref="U7745" si="20615">IF(COUNTA(Y7744:DP7747)=0,0,_xlfn.MINIFS(Y7745:DP7745,Y7747:DP7747,U7747))</f>
        <v>0</v>
      </c>
      <c r="V7745" s="89">
        <f t="array" ref="V7745">IF(COUNTA(Y7744:DP7747)=0,0,IF(ISERROR(HLOOKUP(V7747,Y7747:DP7747,1,FALSE)),0,INDEX(Y7745:DP7745,MATCH(V7744&amp;V7747,Y7744:DP7744&amp;Y7747:DP7747,0))))</f>
        <v>0</v>
      </c>
      <c r="W7745" s="90">
        <f t="array" ref="W7745">IF(COUNTA(Y7744:DP7747)=0,0,IF(ISERROR(HLOOKUP(W7747,Y7747:DP7747,1,FALSE)),0,AVERAGEIF(Y7747:DP7747,$W7747,Y7745:DP7745)))</f>
        <v>0</v>
      </c>
      <c r="X7745" s="107"/>
    </row>
    <row r="7746" spans="2:24">
      <c r="B7746" s="83"/>
      <c r="C7746" s="84"/>
      <c r="D7746" s="83"/>
      <c r="E7746" s="83"/>
      <c r="F7746" s="83"/>
      <c r="G7746" s="83"/>
      <c r="H7746" s="83"/>
      <c r="I7746" s="83"/>
      <c r="J7746" s="83"/>
      <c r="K7746" s="83"/>
      <c r="L7746" s="83"/>
      <c r="M7746" s="83"/>
      <c r="N7746" s="83"/>
      <c r="O7746" s="83"/>
      <c r="P7746" s="84"/>
      <c r="Q7746" s="217"/>
      <c r="R7746" s="91">
        <f t="shared" ref="R7746" si="20616">IF(COUNTA(Y7744:DP7747)=0,0,HLOOKUP(R7745,Y7745:DP7747,2,FALSE))</f>
        <v>0</v>
      </c>
      <c r="S7746" s="92">
        <f t="shared" ref="S7746" si="20617">IF(COUNTA(Y7744:DP7747)=0,0,HLOOKUP(S7744,Y7744:DP7747,3,FALSE))</f>
        <v>0</v>
      </c>
      <c r="T7746" s="93"/>
      <c r="U7746" s="94">
        <f t="array" ref="U7746">IF(COUNTA(Y7744:DP7747)=0,0,IF(ISERROR(HLOOKUP(U7747,Y7747:DP7747,1,FALSE)),0,INDEX(Y7746:DP7746,MATCH(U7745&amp;U7747,Y7745:DP7745&amp;Y7747:DP7747,0))))</f>
        <v>0</v>
      </c>
      <c r="V7746" s="94">
        <f t="array" ref="V7746">IF(COUNTA(Y7744:DP7747)=0,0,IF(ISERROR(HLOOKUP(V7747,Y7747:DP7747,1,FALSE)),0,INDEX(Y7746:DP7746,MATCH(V7745&amp;V7747,Y7745:DP7745&amp;Y7747:DP7747,0))))</f>
        <v>0</v>
      </c>
      <c r="W7746" s="95"/>
      <c r="X7746" s="108"/>
    </row>
    <row r="7747" spans="2:24" ht="13.9" thickBot="1">
      <c r="B7747" s="96"/>
      <c r="C7747" s="97"/>
      <c r="D7747" s="96"/>
      <c r="E7747" s="96"/>
      <c r="F7747" s="96"/>
      <c r="G7747" s="96"/>
      <c r="H7747" s="96"/>
      <c r="I7747" s="96"/>
      <c r="J7747" s="96"/>
      <c r="K7747" s="96"/>
      <c r="L7747" s="96"/>
      <c r="M7747" s="96"/>
      <c r="N7747" s="96"/>
      <c r="O7747" s="96"/>
      <c r="P7747" s="97"/>
      <c r="Q7747" s="218"/>
      <c r="R7747" s="98" t="str">
        <f t="shared" ref="R7747" si="20618">IF(COUNTA(Y7744:DP7747)=0,"none",HLOOKUP(R7745,Y7745:DP7747,3,FALSE))</f>
        <v>none</v>
      </c>
      <c r="S7747" s="99" t="str">
        <f t="shared" ref="S7747" si="20619">IF(COUNTA(Y7744:DP7747)=0,"none",HLOOKUP(S7744,Y7744:DP7747,4,FALSE))</f>
        <v>none</v>
      </c>
      <c r="T7747" s="100"/>
      <c r="U7747" s="100" t="str">
        <f t="array" ref="U7747">IF(COUNTA(Y7744:DP7747)=0,"none",IF($U$2="WAHR",$W$3,Abfrage!$F$4))</f>
        <v>none</v>
      </c>
      <c r="V7747" s="100" t="str">
        <f t="array" ref="V7747">IF(COUNTA(Y7744:DP7747)=0,"none",IF($U$2="WAHR",$W$3,Abfrage!$F$4))</f>
        <v>none</v>
      </c>
      <c r="W7747" s="100" t="str">
        <f t="array" ref="W7747">IF(COUNTA(Y7744:DP7747)=0,"none",IF($U$2="WAHR",$W$3,Abfrage!$F$4))</f>
        <v>none</v>
      </c>
      <c r="X7747" s="109"/>
    </row>
    <row r="7748" spans="2:24">
      <c r="B7748" s="75" t="s">
        <v>4786</v>
      </c>
      <c r="C7748" s="76">
        <v>1000451297</v>
      </c>
      <c r="D7748" s="75" t="s">
        <v>95</v>
      </c>
      <c r="E7748" s="75" t="s">
        <v>96</v>
      </c>
      <c r="F7748" s="75" t="s">
        <v>97</v>
      </c>
      <c r="G7748" s="75" t="s">
        <v>4787</v>
      </c>
      <c r="H7748" s="75" t="e">
        <v>#N/A</v>
      </c>
      <c r="I7748" s="75" t="s">
        <v>51</v>
      </c>
      <c r="J7748" s="75" t="s">
        <v>4788</v>
      </c>
      <c r="K7748" s="75" t="s">
        <v>306</v>
      </c>
      <c r="L7748" s="75" t="s">
        <v>306</v>
      </c>
      <c r="M7748" s="75" t="s">
        <v>313</v>
      </c>
      <c r="N7748" s="75" t="s">
        <v>360</v>
      </c>
      <c r="O7748" s="75" t="s">
        <v>4789</v>
      </c>
      <c r="P7748" s="76" t="s">
        <v>306</v>
      </c>
      <c r="Q7748" s="216"/>
      <c r="R7748" s="77" t="str">
        <f t="shared" ref="R7748" si="20620">IF(COUNTA(Y7748:DP7751)=0,"01.01.1900",INDEX(Y7748:DP7748,MATCH(R7749,Y7749:DP7749,0)))</f>
        <v>01.01.1900</v>
      </c>
      <c r="S7748" s="78" t="str">
        <f t="shared" ref="S7748" si="20621">IF(COUNTA(Y7748:DP7751)=0,"01.01.1900",MAX(Y7748:DP7748))</f>
        <v>01.01.1900</v>
      </c>
      <c r="T7748" s="79"/>
      <c r="U7748" s="80" t="str">
        <f t="array" ref="U7748">IF(COUNTA(Y7748:DP7751)=0,"01.01.1900",IF(ISERROR(HLOOKUP(U7751,Y7751:DP7751,1,FALSE)),"01.01.1900",INDEX(Y7748:DP7748,MATCH(U7749&amp;U7751,Y7749:DP7749&amp;Y7751:DP7751,0))))</f>
        <v>01.01.1900</v>
      </c>
      <c r="V7748" s="81" t="str">
        <f t="shared" ref="V7748" si="20622">IF(COUNTA(Y7748:DP7751)=0,"01.01.1900",_xlfn.MAXIFS(Y7748:DP7748,Y7751:DP7751,V7751))</f>
        <v>01.01.1900</v>
      </c>
      <c r="W7748" s="82"/>
      <c r="X7748" s="106"/>
    </row>
    <row r="7749" spans="2:24">
      <c r="B7749" s="83"/>
      <c r="C7749" s="84"/>
      <c r="D7749" s="83"/>
      <c r="E7749" s="83"/>
      <c r="F7749" s="83"/>
      <c r="G7749" s="83"/>
      <c r="H7749" s="83"/>
      <c r="I7749" s="83"/>
      <c r="J7749" s="83"/>
      <c r="K7749" s="83"/>
      <c r="L7749" s="83"/>
      <c r="M7749" s="83"/>
      <c r="N7749" s="83"/>
      <c r="O7749" s="83"/>
      <c r="P7749" s="84"/>
      <c r="Q7749" s="217"/>
      <c r="R7749" s="85">
        <f t="shared" ref="R7749" si="20623">IF(COUNTA(Y7748:DP7751)=0,0,MIN(Y7749:DP7749))</f>
        <v>0</v>
      </c>
      <c r="S7749" s="86">
        <f t="shared" ref="S7749" si="20624">IF(COUNTA(Y7748:DP7751)=0,0,HLOOKUP(S7748,Y7748:DP7751,2,FALSE))</f>
        <v>0</v>
      </c>
      <c r="T7749" s="87">
        <f t="shared" ref="T7749" si="20625">IF(COUNTA(Y7748:DP7751)=0,0,AVERAGE(Y7749:DP7749))</f>
        <v>0</v>
      </c>
      <c r="U7749" s="88">
        <f t="shared" ref="U7749" si="20626">IF(COUNTA(Y7748:DP7751)=0,0,_xlfn.MINIFS(Y7749:DP7749,Y7751:DP7751,U7751))</f>
        <v>0</v>
      </c>
      <c r="V7749" s="89">
        <f t="array" ref="V7749">IF(COUNTA(Y7748:DP7751)=0,0,IF(ISERROR(HLOOKUP(V7751,Y7751:DP7751,1,FALSE)),0,INDEX(Y7749:DP7749,MATCH(V7748&amp;V7751,Y7748:DP7748&amp;Y7751:DP7751,0))))</f>
        <v>0</v>
      </c>
      <c r="W7749" s="90">
        <f t="array" ref="W7749">IF(COUNTA(Y7748:DP7751)=0,0,IF(ISERROR(HLOOKUP(W7751,Y7751:DP7751,1,FALSE)),0,AVERAGEIF(Y7751:DP7751,$W7751,Y7749:DP7749)))</f>
        <v>0</v>
      </c>
      <c r="X7749" s="107"/>
    </row>
    <row r="7750" spans="2:24">
      <c r="B7750" s="83"/>
      <c r="C7750" s="84"/>
      <c r="D7750" s="83"/>
      <c r="E7750" s="83"/>
      <c r="F7750" s="83"/>
      <c r="G7750" s="83"/>
      <c r="H7750" s="83"/>
      <c r="I7750" s="83"/>
      <c r="J7750" s="83"/>
      <c r="K7750" s="83"/>
      <c r="L7750" s="83"/>
      <c r="M7750" s="83"/>
      <c r="N7750" s="83"/>
      <c r="O7750" s="83"/>
      <c r="P7750" s="84"/>
      <c r="Q7750" s="217"/>
      <c r="R7750" s="91">
        <f t="shared" ref="R7750" si="20627">IF(COUNTA(Y7748:DP7751)=0,0,HLOOKUP(R7749,Y7749:DP7751,2,FALSE))</f>
        <v>0</v>
      </c>
      <c r="S7750" s="92">
        <f t="shared" ref="S7750" si="20628">IF(COUNTA(Y7748:DP7751)=0,0,HLOOKUP(S7748,Y7748:DP7751,3,FALSE))</f>
        <v>0</v>
      </c>
      <c r="T7750" s="93"/>
      <c r="U7750" s="94">
        <f t="array" ref="U7750">IF(COUNTA(Y7748:DP7751)=0,0,IF(ISERROR(HLOOKUP(U7751,Y7751:DP7751,1,FALSE)),0,INDEX(Y7750:DP7750,MATCH(U7749&amp;U7751,Y7749:DP7749&amp;Y7751:DP7751,0))))</f>
        <v>0</v>
      </c>
      <c r="V7750" s="94">
        <f t="array" ref="V7750">IF(COUNTA(Y7748:DP7751)=0,0,IF(ISERROR(HLOOKUP(V7751,Y7751:DP7751,1,FALSE)),0,INDEX(Y7750:DP7750,MATCH(V7749&amp;V7751,Y7749:DP7749&amp;Y7751:DP7751,0))))</f>
        <v>0</v>
      </c>
      <c r="W7750" s="95"/>
      <c r="X7750" s="108"/>
    </row>
    <row r="7751" spans="2:24" ht="13.9" thickBot="1">
      <c r="B7751" s="96"/>
      <c r="C7751" s="97"/>
      <c r="D7751" s="96"/>
      <c r="E7751" s="96"/>
      <c r="F7751" s="96"/>
      <c r="G7751" s="96"/>
      <c r="H7751" s="96"/>
      <c r="I7751" s="96"/>
      <c r="J7751" s="96"/>
      <c r="K7751" s="96"/>
      <c r="L7751" s="96"/>
      <c r="M7751" s="96"/>
      <c r="N7751" s="96"/>
      <c r="O7751" s="96"/>
      <c r="P7751" s="97"/>
      <c r="Q7751" s="218"/>
      <c r="R7751" s="98" t="str">
        <f t="shared" ref="R7751" si="20629">IF(COUNTA(Y7748:DP7751)=0,"none",HLOOKUP(R7749,Y7749:DP7751,3,FALSE))</f>
        <v>none</v>
      </c>
      <c r="S7751" s="99" t="str">
        <f t="shared" ref="S7751" si="20630">IF(COUNTA(Y7748:DP7751)=0,"none",HLOOKUP(S7748,Y7748:DP7751,4,FALSE))</f>
        <v>none</v>
      </c>
      <c r="T7751" s="100"/>
      <c r="U7751" s="100" t="str">
        <f t="array" ref="U7751">IF(COUNTA(Y7748:DP7751)=0,"none",IF($U$2="WAHR",$W$3,Abfrage!$F$4))</f>
        <v>none</v>
      </c>
      <c r="V7751" s="100" t="str">
        <f t="array" ref="V7751">IF(COUNTA(Y7748:DP7751)=0,"none",IF($U$2="WAHR",$W$3,Abfrage!$F$4))</f>
        <v>none</v>
      </c>
      <c r="W7751" s="100" t="str">
        <f t="array" ref="W7751">IF(COUNTA(Y7748:DP7751)=0,"none",IF($U$2="WAHR",$W$3,Abfrage!$F$4))</f>
        <v>none</v>
      </c>
      <c r="X7751" s="109"/>
    </row>
    <row r="7752" spans="2:24">
      <c r="B7752" s="75" t="s">
        <v>4790</v>
      </c>
      <c r="C7752" s="76">
        <v>1000452195</v>
      </c>
      <c r="D7752" s="75" t="s">
        <v>89</v>
      </c>
      <c r="E7752" s="75" t="s">
        <v>406</v>
      </c>
      <c r="F7752" s="75" t="s">
        <v>1465</v>
      </c>
      <c r="G7752" s="75" t="s">
        <v>1465</v>
      </c>
      <c r="H7752" s="75" t="e">
        <v>#N/A</v>
      </c>
      <c r="I7752" s="75" t="s">
        <v>2307</v>
      </c>
      <c r="J7752" s="75" t="s">
        <v>4791</v>
      </c>
      <c r="K7752" s="75" t="s">
        <v>306</v>
      </c>
      <c r="L7752" s="75" t="s">
        <v>306</v>
      </c>
      <c r="M7752" s="75" t="s">
        <v>306</v>
      </c>
      <c r="N7752" s="75" t="s">
        <v>306</v>
      </c>
      <c r="O7752" s="75" t="s">
        <v>419</v>
      </c>
      <c r="P7752" s="76" t="s">
        <v>528</v>
      </c>
      <c r="Q7752" s="216"/>
      <c r="R7752" s="77" t="str">
        <f t="shared" ref="R7752" si="20631">IF(COUNTA(Y7752:DP7755)=0,"01.01.1900",INDEX(Y7752:DP7752,MATCH(R7753,Y7753:DP7753,0)))</f>
        <v>01.01.1900</v>
      </c>
      <c r="S7752" s="78" t="str">
        <f t="shared" ref="S7752" si="20632">IF(COUNTA(Y7752:DP7755)=0,"01.01.1900",MAX(Y7752:DP7752))</f>
        <v>01.01.1900</v>
      </c>
      <c r="T7752" s="79"/>
      <c r="U7752" s="80" t="str">
        <f t="array" ref="U7752">IF(COUNTA(Y7752:DP7755)=0,"01.01.1900",IF(ISERROR(HLOOKUP(U7755,Y7755:DP7755,1,FALSE)),"01.01.1900",INDEX(Y7752:DP7752,MATCH(U7753&amp;U7755,Y7753:DP7753&amp;Y7755:DP7755,0))))</f>
        <v>01.01.1900</v>
      </c>
      <c r="V7752" s="81" t="str">
        <f t="shared" ref="V7752" si="20633">IF(COUNTA(Y7752:DP7755)=0,"01.01.1900",_xlfn.MAXIFS(Y7752:DP7752,Y7755:DP7755,V7755))</f>
        <v>01.01.1900</v>
      </c>
      <c r="W7752" s="82"/>
      <c r="X7752" s="106"/>
    </row>
    <row r="7753" spans="2:24">
      <c r="B7753" s="83"/>
      <c r="C7753" s="84"/>
      <c r="D7753" s="83"/>
      <c r="E7753" s="83"/>
      <c r="F7753" s="83"/>
      <c r="G7753" s="83"/>
      <c r="H7753" s="83"/>
      <c r="I7753" s="83"/>
      <c r="J7753" s="83"/>
      <c r="K7753" s="83"/>
      <c r="L7753" s="83"/>
      <c r="M7753" s="83"/>
      <c r="N7753" s="83"/>
      <c r="O7753" s="83"/>
      <c r="P7753" s="84"/>
      <c r="Q7753" s="217"/>
      <c r="R7753" s="85">
        <f t="shared" ref="R7753" si="20634">IF(COUNTA(Y7752:DP7755)=0,0,MIN(Y7753:DP7753))</f>
        <v>0</v>
      </c>
      <c r="S7753" s="86">
        <f t="shared" ref="S7753" si="20635">IF(COUNTA(Y7752:DP7755)=0,0,HLOOKUP(S7752,Y7752:DP7755,2,FALSE))</f>
        <v>0</v>
      </c>
      <c r="T7753" s="87">
        <f t="shared" ref="T7753" si="20636">IF(COUNTA(Y7752:DP7755)=0,0,AVERAGE(Y7753:DP7753))</f>
        <v>0</v>
      </c>
      <c r="U7753" s="88">
        <f t="shared" ref="U7753" si="20637">IF(COUNTA(Y7752:DP7755)=0,0,_xlfn.MINIFS(Y7753:DP7753,Y7755:DP7755,U7755))</f>
        <v>0</v>
      </c>
      <c r="V7753" s="89">
        <f t="array" ref="V7753">IF(COUNTA(Y7752:DP7755)=0,0,IF(ISERROR(HLOOKUP(V7755,Y7755:DP7755,1,FALSE)),0,INDEX(Y7753:DP7753,MATCH(V7752&amp;V7755,Y7752:DP7752&amp;Y7755:DP7755,0))))</f>
        <v>0</v>
      </c>
      <c r="W7753" s="90">
        <f t="array" ref="W7753">IF(COUNTA(Y7752:DP7755)=0,0,IF(ISERROR(HLOOKUP(W7755,Y7755:DP7755,1,FALSE)),0,AVERAGEIF(Y7755:DP7755,$W7755,Y7753:DP7753)))</f>
        <v>0</v>
      </c>
      <c r="X7753" s="107"/>
    </row>
    <row r="7754" spans="2:24">
      <c r="B7754" s="83"/>
      <c r="C7754" s="84"/>
      <c r="D7754" s="83"/>
      <c r="E7754" s="83"/>
      <c r="F7754" s="83"/>
      <c r="G7754" s="83"/>
      <c r="H7754" s="83"/>
      <c r="I7754" s="83"/>
      <c r="J7754" s="83"/>
      <c r="K7754" s="83"/>
      <c r="L7754" s="83"/>
      <c r="M7754" s="83"/>
      <c r="N7754" s="83"/>
      <c r="O7754" s="83"/>
      <c r="P7754" s="84"/>
      <c r="Q7754" s="217"/>
      <c r="R7754" s="91">
        <f t="shared" ref="R7754" si="20638">IF(COUNTA(Y7752:DP7755)=0,0,HLOOKUP(R7753,Y7753:DP7755,2,FALSE))</f>
        <v>0</v>
      </c>
      <c r="S7754" s="92">
        <f t="shared" ref="S7754" si="20639">IF(COUNTA(Y7752:DP7755)=0,0,HLOOKUP(S7752,Y7752:DP7755,3,FALSE))</f>
        <v>0</v>
      </c>
      <c r="T7754" s="93"/>
      <c r="U7754" s="94">
        <f t="array" ref="U7754">IF(COUNTA(Y7752:DP7755)=0,0,IF(ISERROR(HLOOKUP(U7755,Y7755:DP7755,1,FALSE)),0,INDEX(Y7754:DP7754,MATCH(U7753&amp;U7755,Y7753:DP7753&amp;Y7755:DP7755,0))))</f>
        <v>0</v>
      </c>
      <c r="V7754" s="94">
        <f t="array" ref="V7754">IF(COUNTA(Y7752:DP7755)=0,0,IF(ISERROR(HLOOKUP(V7755,Y7755:DP7755,1,FALSE)),0,INDEX(Y7754:DP7754,MATCH(V7753&amp;V7755,Y7753:DP7753&amp;Y7755:DP7755,0))))</f>
        <v>0</v>
      </c>
      <c r="W7754" s="95"/>
      <c r="X7754" s="108"/>
    </row>
    <row r="7755" spans="2:24" ht="13.9" thickBot="1">
      <c r="B7755" s="96"/>
      <c r="C7755" s="97"/>
      <c r="D7755" s="96"/>
      <c r="E7755" s="96"/>
      <c r="F7755" s="96"/>
      <c r="G7755" s="96"/>
      <c r="H7755" s="96"/>
      <c r="I7755" s="96"/>
      <c r="J7755" s="96"/>
      <c r="K7755" s="96"/>
      <c r="L7755" s="96"/>
      <c r="M7755" s="96"/>
      <c r="N7755" s="96"/>
      <c r="O7755" s="96"/>
      <c r="P7755" s="97"/>
      <c r="Q7755" s="218"/>
      <c r="R7755" s="98" t="str">
        <f t="shared" ref="R7755" si="20640">IF(COUNTA(Y7752:DP7755)=0,"none",HLOOKUP(R7753,Y7753:DP7755,3,FALSE))</f>
        <v>none</v>
      </c>
      <c r="S7755" s="99" t="str">
        <f t="shared" ref="S7755" si="20641">IF(COUNTA(Y7752:DP7755)=0,"none",HLOOKUP(S7752,Y7752:DP7755,4,FALSE))</f>
        <v>none</v>
      </c>
      <c r="T7755" s="100"/>
      <c r="U7755" s="100" t="str">
        <f t="array" ref="U7755">IF(COUNTA(Y7752:DP7755)=0,"none",IF($U$2="WAHR",$W$3,Abfrage!$F$4))</f>
        <v>none</v>
      </c>
      <c r="V7755" s="100" t="str">
        <f t="array" ref="V7755">IF(COUNTA(Y7752:DP7755)=0,"none",IF($U$2="WAHR",$W$3,Abfrage!$F$4))</f>
        <v>none</v>
      </c>
      <c r="W7755" s="100" t="str">
        <f t="array" ref="W7755">IF(COUNTA(Y7752:DP7755)=0,"none",IF($U$2="WAHR",$W$3,Abfrage!$F$4))</f>
        <v>none</v>
      </c>
      <c r="X7755" s="109"/>
    </row>
    <row r="7756" spans="2:24">
      <c r="B7756" s="75" t="s">
        <v>4792</v>
      </c>
      <c r="C7756" s="76">
        <v>1000435044</v>
      </c>
      <c r="D7756" s="75" t="s">
        <v>89</v>
      </c>
      <c r="E7756" s="75" t="s">
        <v>129</v>
      </c>
      <c r="F7756" s="75" t="s">
        <v>407</v>
      </c>
      <c r="G7756" s="75" t="s">
        <v>4793</v>
      </c>
      <c r="H7756" s="75" t="e">
        <v>#N/A</v>
      </c>
      <c r="I7756" s="75" t="s">
        <v>2307</v>
      </c>
      <c r="J7756" s="75" t="s">
        <v>4794</v>
      </c>
      <c r="K7756" s="75" t="s">
        <v>306</v>
      </c>
      <c r="L7756" s="75" t="s">
        <v>306</v>
      </c>
      <c r="M7756" s="75" t="s">
        <v>306</v>
      </c>
      <c r="N7756" s="75" t="s">
        <v>306</v>
      </c>
      <c r="O7756" s="75" t="s">
        <v>306</v>
      </c>
      <c r="P7756" s="76" t="s">
        <v>306</v>
      </c>
      <c r="Q7756" s="216"/>
      <c r="R7756" s="77" t="str">
        <f t="shared" ref="R7756" si="20642">IF(COUNTA(Y7756:DP7759)=0,"01.01.1900",INDEX(Y7756:DP7756,MATCH(R7757,Y7757:DP7757,0)))</f>
        <v>01.01.1900</v>
      </c>
      <c r="S7756" s="78" t="str">
        <f t="shared" ref="S7756" si="20643">IF(COUNTA(Y7756:DP7759)=0,"01.01.1900",MAX(Y7756:DP7756))</f>
        <v>01.01.1900</v>
      </c>
      <c r="T7756" s="79"/>
      <c r="U7756" s="80" t="str">
        <f t="array" ref="U7756">IF(COUNTA(Y7756:DP7759)=0,"01.01.1900",IF(ISERROR(HLOOKUP(U7759,Y7759:DP7759,1,FALSE)),"01.01.1900",INDEX(Y7756:DP7756,MATCH(U7757&amp;U7759,Y7757:DP7757&amp;Y7759:DP7759,0))))</f>
        <v>01.01.1900</v>
      </c>
      <c r="V7756" s="81" t="str">
        <f t="shared" ref="V7756" si="20644">IF(COUNTA(Y7756:DP7759)=0,"01.01.1900",_xlfn.MAXIFS(Y7756:DP7756,Y7759:DP7759,V7759))</f>
        <v>01.01.1900</v>
      </c>
      <c r="W7756" s="82"/>
      <c r="X7756" s="106"/>
    </row>
    <row r="7757" spans="2:24">
      <c r="B7757" s="83"/>
      <c r="C7757" s="84"/>
      <c r="D7757" s="83"/>
      <c r="E7757" s="83"/>
      <c r="F7757" s="83"/>
      <c r="G7757" s="83"/>
      <c r="H7757" s="83"/>
      <c r="I7757" s="83"/>
      <c r="J7757" s="83"/>
      <c r="K7757" s="83"/>
      <c r="L7757" s="83"/>
      <c r="M7757" s="83"/>
      <c r="N7757" s="83"/>
      <c r="O7757" s="83"/>
      <c r="P7757" s="84"/>
      <c r="Q7757" s="217"/>
      <c r="R7757" s="85">
        <f t="shared" ref="R7757" si="20645">IF(COUNTA(Y7756:DP7759)=0,0,MIN(Y7757:DP7757))</f>
        <v>0</v>
      </c>
      <c r="S7757" s="86">
        <f t="shared" ref="S7757" si="20646">IF(COUNTA(Y7756:DP7759)=0,0,HLOOKUP(S7756,Y7756:DP7759,2,FALSE))</f>
        <v>0</v>
      </c>
      <c r="T7757" s="87">
        <f t="shared" ref="T7757" si="20647">IF(COUNTA(Y7756:DP7759)=0,0,AVERAGE(Y7757:DP7757))</f>
        <v>0</v>
      </c>
      <c r="U7757" s="88">
        <f t="shared" ref="U7757" si="20648">IF(COUNTA(Y7756:DP7759)=0,0,_xlfn.MINIFS(Y7757:DP7757,Y7759:DP7759,U7759))</f>
        <v>0</v>
      </c>
      <c r="V7757" s="89">
        <f t="array" ref="V7757">IF(COUNTA(Y7756:DP7759)=0,0,IF(ISERROR(HLOOKUP(V7759,Y7759:DP7759,1,FALSE)),0,INDEX(Y7757:DP7757,MATCH(V7756&amp;V7759,Y7756:DP7756&amp;Y7759:DP7759,0))))</f>
        <v>0</v>
      </c>
      <c r="W7757" s="90">
        <f t="array" ref="W7757">IF(COUNTA(Y7756:DP7759)=0,0,IF(ISERROR(HLOOKUP(W7759,Y7759:DP7759,1,FALSE)),0,AVERAGEIF(Y7759:DP7759,$W7759,Y7757:DP7757)))</f>
        <v>0</v>
      </c>
      <c r="X7757" s="107"/>
    </row>
    <row r="7758" spans="2:24">
      <c r="B7758" s="83"/>
      <c r="C7758" s="84"/>
      <c r="D7758" s="83"/>
      <c r="E7758" s="83"/>
      <c r="F7758" s="83"/>
      <c r="G7758" s="83"/>
      <c r="H7758" s="83"/>
      <c r="I7758" s="83"/>
      <c r="J7758" s="83"/>
      <c r="K7758" s="83"/>
      <c r="L7758" s="83"/>
      <c r="M7758" s="83"/>
      <c r="N7758" s="83"/>
      <c r="O7758" s="83"/>
      <c r="P7758" s="84"/>
      <c r="Q7758" s="217"/>
      <c r="R7758" s="91">
        <f t="shared" ref="R7758" si="20649">IF(COUNTA(Y7756:DP7759)=0,0,HLOOKUP(R7757,Y7757:DP7759,2,FALSE))</f>
        <v>0</v>
      </c>
      <c r="S7758" s="92">
        <f t="shared" ref="S7758" si="20650">IF(COUNTA(Y7756:DP7759)=0,0,HLOOKUP(S7756,Y7756:DP7759,3,FALSE))</f>
        <v>0</v>
      </c>
      <c r="T7758" s="93"/>
      <c r="U7758" s="94">
        <f t="array" ref="U7758">IF(COUNTA(Y7756:DP7759)=0,0,IF(ISERROR(HLOOKUP(U7759,Y7759:DP7759,1,FALSE)),0,INDEX(Y7758:DP7758,MATCH(U7757&amp;U7759,Y7757:DP7757&amp;Y7759:DP7759,0))))</f>
        <v>0</v>
      </c>
      <c r="V7758" s="94">
        <f t="array" ref="V7758">IF(COUNTA(Y7756:DP7759)=0,0,IF(ISERROR(HLOOKUP(V7759,Y7759:DP7759,1,FALSE)),0,INDEX(Y7758:DP7758,MATCH(V7757&amp;V7759,Y7757:DP7757&amp;Y7759:DP7759,0))))</f>
        <v>0</v>
      </c>
      <c r="W7758" s="95"/>
      <c r="X7758" s="108"/>
    </row>
    <row r="7759" spans="2:24" ht="13.9" thickBot="1">
      <c r="B7759" s="96"/>
      <c r="C7759" s="97"/>
      <c r="D7759" s="96"/>
      <c r="E7759" s="96"/>
      <c r="F7759" s="96"/>
      <c r="G7759" s="96"/>
      <c r="H7759" s="96"/>
      <c r="I7759" s="96"/>
      <c r="J7759" s="96"/>
      <c r="K7759" s="96"/>
      <c r="L7759" s="96"/>
      <c r="M7759" s="96"/>
      <c r="N7759" s="96"/>
      <c r="O7759" s="96"/>
      <c r="P7759" s="97"/>
      <c r="Q7759" s="218"/>
      <c r="R7759" s="98" t="str">
        <f t="shared" ref="R7759" si="20651">IF(COUNTA(Y7756:DP7759)=0,"none",HLOOKUP(R7757,Y7757:DP7759,3,FALSE))</f>
        <v>none</v>
      </c>
      <c r="S7759" s="99" t="str">
        <f t="shared" ref="S7759" si="20652">IF(COUNTA(Y7756:DP7759)=0,"none",HLOOKUP(S7756,Y7756:DP7759,4,FALSE))</f>
        <v>none</v>
      </c>
      <c r="T7759" s="100"/>
      <c r="U7759" s="100" t="str">
        <f t="array" ref="U7759">IF(COUNTA(Y7756:DP7759)=0,"none",IF($U$2="WAHR",$W$3,Abfrage!$F$4))</f>
        <v>none</v>
      </c>
      <c r="V7759" s="100" t="str">
        <f t="array" ref="V7759">IF(COUNTA(Y7756:DP7759)=0,"none",IF($U$2="WAHR",$W$3,Abfrage!$F$4))</f>
        <v>none</v>
      </c>
      <c r="W7759" s="100" t="str">
        <f t="array" ref="W7759">IF(COUNTA(Y7756:DP7759)=0,"none",IF($U$2="WAHR",$W$3,Abfrage!$F$4))</f>
        <v>none</v>
      </c>
      <c r="X7759" s="109"/>
    </row>
    <row r="7760" spans="2:24">
      <c r="B7760" s="75" t="s">
        <v>4795</v>
      </c>
      <c r="C7760" s="76">
        <v>1000443465</v>
      </c>
      <c r="D7760" s="75" t="s">
        <v>95</v>
      </c>
      <c r="E7760" s="75" t="s">
        <v>90</v>
      </c>
      <c r="F7760" s="75" t="s">
        <v>685</v>
      </c>
      <c r="G7760" s="75" t="s">
        <v>685</v>
      </c>
      <c r="H7760" s="75" t="e">
        <v>#N/A</v>
      </c>
      <c r="I7760" s="75" t="s">
        <v>68</v>
      </c>
      <c r="J7760" s="75" t="s">
        <v>4796</v>
      </c>
      <c r="K7760" s="75" t="s">
        <v>523</v>
      </c>
      <c r="L7760" s="75" t="s">
        <v>915</v>
      </c>
      <c r="M7760" s="75" t="s">
        <v>306</v>
      </c>
      <c r="N7760" s="75" t="s">
        <v>327</v>
      </c>
      <c r="O7760" s="75" t="s">
        <v>476</v>
      </c>
      <c r="P7760" s="76" t="s">
        <v>306</v>
      </c>
      <c r="Q7760" s="216"/>
      <c r="R7760" s="77" t="str">
        <f t="shared" ref="R7760" si="20653">IF(COUNTA(Y7760:DP7763)=0,"01.01.1900",INDEX(Y7760:DP7760,MATCH(R7761,Y7761:DP7761,0)))</f>
        <v>01.01.1900</v>
      </c>
      <c r="S7760" s="78" t="str">
        <f t="shared" ref="S7760" si="20654">IF(COUNTA(Y7760:DP7763)=0,"01.01.1900",MAX(Y7760:DP7760))</f>
        <v>01.01.1900</v>
      </c>
      <c r="T7760" s="79"/>
      <c r="U7760" s="80" t="str">
        <f t="array" ref="U7760">IF(COUNTA(Y7760:DP7763)=0,"01.01.1900",IF(ISERROR(HLOOKUP(U7763,Y7763:DP7763,1,FALSE)),"01.01.1900",INDEX(Y7760:DP7760,MATCH(U7761&amp;U7763,Y7761:DP7761&amp;Y7763:DP7763,0))))</f>
        <v>01.01.1900</v>
      </c>
      <c r="V7760" s="81" t="str">
        <f t="shared" ref="V7760" si="20655">IF(COUNTA(Y7760:DP7763)=0,"01.01.1900",_xlfn.MAXIFS(Y7760:DP7760,Y7763:DP7763,V7763))</f>
        <v>01.01.1900</v>
      </c>
      <c r="W7760" s="82"/>
      <c r="X7760" s="106"/>
    </row>
    <row r="7761" spans="2:25">
      <c r="B7761" s="83"/>
      <c r="C7761" s="84"/>
      <c r="D7761" s="83"/>
      <c r="E7761" s="83"/>
      <c r="F7761" s="83"/>
      <c r="G7761" s="83"/>
      <c r="H7761" s="83"/>
      <c r="I7761" s="83"/>
      <c r="J7761" s="83"/>
      <c r="K7761" s="83"/>
      <c r="L7761" s="83"/>
      <c r="M7761" s="83"/>
      <c r="N7761" s="83"/>
      <c r="O7761" s="83"/>
      <c r="P7761" s="84"/>
      <c r="Q7761" s="217"/>
      <c r="R7761" s="85">
        <f t="shared" ref="R7761" si="20656">IF(COUNTA(Y7760:DP7763)=0,0,MIN(Y7761:DP7761))</f>
        <v>0</v>
      </c>
      <c r="S7761" s="86">
        <f t="shared" ref="S7761" si="20657">IF(COUNTA(Y7760:DP7763)=0,0,HLOOKUP(S7760,Y7760:DP7763,2,FALSE))</f>
        <v>0</v>
      </c>
      <c r="T7761" s="87">
        <f t="shared" ref="T7761" si="20658">IF(COUNTA(Y7760:DP7763)=0,0,AVERAGE(Y7761:DP7761))</f>
        <v>0</v>
      </c>
      <c r="U7761" s="88">
        <f t="shared" ref="U7761" si="20659">IF(COUNTA(Y7760:DP7763)=0,0,_xlfn.MINIFS(Y7761:DP7761,Y7763:DP7763,U7763))</f>
        <v>0</v>
      </c>
      <c r="V7761" s="89">
        <f t="array" ref="V7761">IF(COUNTA(Y7760:DP7763)=0,0,IF(ISERROR(HLOOKUP(V7763,Y7763:DP7763,1,FALSE)),0,INDEX(Y7761:DP7761,MATCH(V7760&amp;V7763,Y7760:DP7760&amp;Y7763:DP7763,0))))</f>
        <v>0</v>
      </c>
      <c r="W7761" s="90">
        <f t="array" ref="W7761">IF(COUNTA(Y7760:DP7763)=0,0,IF(ISERROR(HLOOKUP(W7763,Y7763:DP7763,1,FALSE)),0,AVERAGEIF(Y7763:DP7763,$W7763,Y7761:DP7761)))</f>
        <v>0</v>
      </c>
      <c r="X7761" s="107"/>
    </row>
    <row r="7762" spans="2:25">
      <c r="B7762" s="83"/>
      <c r="C7762" s="84"/>
      <c r="D7762" s="83"/>
      <c r="E7762" s="83"/>
      <c r="F7762" s="83"/>
      <c r="G7762" s="83"/>
      <c r="H7762" s="83"/>
      <c r="I7762" s="83"/>
      <c r="J7762" s="83"/>
      <c r="K7762" s="83"/>
      <c r="L7762" s="83"/>
      <c r="M7762" s="83"/>
      <c r="N7762" s="83"/>
      <c r="O7762" s="83"/>
      <c r="P7762" s="84"/>
      <c r="Q7762" s="217"/>
      <c r="R7762" s="91">
        <f t="shared" ref="R7762" si="20660">IF(COUNTA(Y7760:DP7763)=0,0,HLOOKUP(R7761,Y7761:DP7763,2,FALSE))</f>
        <v>0</v>
      </c>
      <c r="S7762" s="92">
        <f t="shared" ref="S7762" si="20661">IF(COUNTA(Y7760:DP7763)=0,0,HLOOKUP(S7760,Y7760:DP7763,3,FALSE))</f>
        <v>0</v>
      </c>
      <c r="T7762" s="93"/>
      <c r="U7762" s="94">
        <f t="array" ref="U7762">IF(COUNTA(Y7760:DP7763)=0,0,IF(ISERROR(HLOOKUP(U7763,Y7763:DP7763,1,FALSE)),0,INDEX(Y7762:DP7762,MATCH(U7761&amp;U7763,Y7761:DP7761&amp;Y7763:DP7763,0))))</f>
        <v>0</v>
      </c>
      <c r="V7762" s="94">
        <f t="array" ref="V7762">IF(COUNTA(Y7760:DP7763)=0,0,IF(ISERROR(HLOOKUP(V7763,Y7763:DP7763,1,FALSE)),0,INDEX(Y7762:DP7762,MATCH(V7761&amp;V7763,Y7761:DP7761&amp;Y7763:DP7763,0))))</f>
        <v>0</v>
      </c>
      <c r="W7762" s="95"/>
      <c r="X7762" s="108"/>
    </row>
    <row r="7763" spans="2:25" ht="13.9" thickBot="1">
      <c r="B7763" s="96"/>
      <c r="C7763" s="97"/>
      <c r="D7763" s="96"/>
      <c r="E7763" s="96"/>
      <c r="F7763" s="96"/>
      <c r="G7763" s="96"/>
      <c r="H7763" s="96"/>
      <c r="I7763" s="96"/>
      <c r="J7763" s="96"/>
      <c r="K7763" s="96"/>
      <c r="L7763" s="96"/>
      <c r="M7763" s="96"/>
      <c r="N7763" s="96"/>
      <c r="O7763" s="96"/>
      <c r="P7763" s="97"/>
      <c r="Q7763" s="218"/>
      <c r="R7763" s="98" t="str">
        <f t="shared" ref="R7763" si="20662">IF(COUNTA(Y7760:DP7763)=0,"none",HLOOKUP(R7761,Y7761:DP7763,3,FALSE))</f>
        <v>none</v>
      </c>
      <c r="S7763" s="99" t="str">
        <f t="shared" ref="S7763" si="20663">IF(COUNTA(Y7760:DP7763)=0,"none",HLOOKUP(S7760,Y7760:DP7763,4,FALSE))</f>
        <v>none</v>
      </c>
      <c r="T7763" s="100"/>
      <c r="U7763" s="100" t="str">
        <f t="array" ref="U7763">IF(COUNTA(Y7760:DP7763)=0,"none",IF($U$2="WAHR",$W$3,Abfrage!$F$4))</f>
        <v>none</v>
      </c>
      <c r="V7763" s="100" t="str">
        <f t="array" ref="V7763">IF(COUNTA(Y7760:DP7763)=0,"none",IF($U$2="WAHR",$W$3,Abfrage!$F$4))</f>
        <v>none</v>
      </c>
      <c r="W7763" s="100" t="str">
        <f t="array" ref="W7763">IF(COUNTA(Y7760:DP7763)=0,"none",IF($U$2="WAHR",$W$3,Abfrage!$F$4))</f>
        <v>none</v>
      </c>
      <c r="X7763" s="109"/>
    </row>
    <row r="7764" spans="2:25">
      <c r="B7764" s="75" t="s">
        <v>4797</v>
      </c>
      <c r="C7764" s="76">
        <v>1000229763</v>
      </c>
      <c r="D7764" s="75" t="s">
        <v>95</v>
      </c>
      <c r="E7764" s="75" t="s">
        <v>96</v>
      </c>
      <c r="F7764" s="75" t="s">
        <v>97</v>
      </c>
      <c r="G7764" s="75" t="s">
        <v>4798</v>
      </c>
      <c r="H7764" s="75" t="e">
        <v>#N/A</v>
      </c>
      <c r="I7764" s="75" t="s">
        <v>427</v>
      </c>
      <c r="J7764" s="75" t="s">
        <v>4799</v>
      </c>
      <c r="K7764" s="75" t="s">
        <v>306</v>
      </c>
      <c r="L7764" s="75" t="s">
        <v>306</v>
      </c>
      <c r="M7764" s="75" t="s">
        <v>313</v>
      </c>
      <c r="N7764" s="75" t="s">
        <v>339</v>
      </c>
      <c r="O7764" s="75" t="s">
        <v>309</v>
      </c>
      <c r="P7764" s="76" t="s">
        <v>306</v>
      </c>
      <c r="Q7764" s="216"/>
      <c r="R7764" s="77">
        <f t="shared" ref="R7764" si="20664">IF(COUNTA(Y7764:DP7767)=0,"01.01.1900",INDEX(Y7764:DP7764,MATCH(R7765,Y7765:DP7765,0)))</f>
        <v>44448</v>
      </c>
      <c r="S7764" s="78">
        <f t="shared" ref="S7764" si="20665">IF(COUNTA(Y7764:DP7767)=0,"01.01.1900",MAX(Y7764:DP7764))</f>
        <v>44448</v>
      </c>
      <c r="T7764" s="79"/>
      <c r="U7764" s="80" t="str">
        <f t="array" ref="U7764">IF(COUNTA(Y7764:DP7767)=0,"01.01.1900",IF(ISERROR(HLOOKUP(U7767,Y7767:DP7767,1,FALSE)),"01.01.1900",INDEX(Y7764:DP7764,MATCH(U7765&amp;U7767,Y7765:DP7765&amp;Y7767:DP7767,0))))</f>
        <v>01.01.1900</v>
      </c>
      <c r="V7764" s="81">
        <f t="shared" ref="V7764" si="20666">IF(COUNTA(Y7764:DP7767)=0,"01.01.1900",_xlfn.MAXIFS(Y7764:DP7764,Y7767:DP7767,V7767))</f>
        <v>0</v>
      </c>
      <c r="W7764" s="82"/>
      <c r="X7764" s="106"/>
      <c r="Y7764" s="141">
        <v>44448</v>
      </c>
    </row>
    <row r="7765" spans="2:25">
      <c r="B7765" s="83"/>
      <c r="C7765" s="84"/>
      <c r="D7765" s="83"/>
      <c r="E7765" s="83"/>
      <c r="F7765" s="83"/>
      <c r="G7765" s="83"/>
      <c r="H7765" s="83"/>
      <c r="I7765" s="83"/>
      <c r="J7765" s="83"/>
      <c r="K7765" s="83"/>
      <c r="L7765" s="83"/>
      <c r="M7765" s="83"/>
      <c r="N7765" s="83"/>
      <c r="O7765" s="83"/>
      <c r="P7765" s="84"/>
      <c r="Q7765" s="217"/>
      <c r="R7765" s="85">
        <f t="shared" ref="R7765" si="20667">IF(COUNTA(Y7764:DP7767)=0,0,MIN(Y7765:DP7765))</f>
        <v>0.89</v>
      </c>
      <c r="S7765" s="86">
        <f t="shared" ref="S7765" si="20668">IF(COUNTA(Y7764:DP7767)=0,0,HLOOKUP(S7764,Y7764:DP7767,2,FALSE))</f>
        <v>0.89</v>
      </c>
      <c r="T7765" s="87">
        <f t="shared" ref="T7765" si="20669">IF(COUNTA(Y7764:DP7767)=0,0,AVERAGE(Y7765:DP7765))</f>
        <v>0.89</v>
      </c>
      <c r="U7765" s="88">
        <f t="shared" ref="U7765" si="20670">IF(COUNTA(Y7764:DP7767)=0,0,_xlfn.MINIFS(Y7765:DP7765,Y7767:DP7767,U7767))</f>
        <v>0</v>
      </c>
      <c r="V7765" s="89">
        <f t="array" ref="V7765">IF(COUNTA(Y7764:DP7767)=0,0,IF(ISERROR(HLOOKUP(V7767,Y7767:DP7767,1,FALSE)),0,INDEX(Y7765:DP7765,MATCH(V7764&amp;V7767,Y7764:DP7764&amp;Y7767:DP7767,0))))</f>
        <v>0</v>
      </c>
      <c r="W7765" s="90">
        <f t="array" ref="W7765">IF(COUNTA(Y7764:DP7767)=0,0,IF(ISERROR(HLOOKUP(W7767,Y7767:DP7767,1,FALSE)),0,AVERAGEIF(Y7767:DP7767,$W7767,Y7765:DP7765)))</f>
        <v>0</v>
      </c>
      <c r="X7765" s="107"/>
      <c r="Y7765" s="142">
        <v>0.89</v>
      </c>
    </row>
    <row r="7766" spans="2:25">
      <c r="B7766" s="83"/>
      <c r="C7766" s="84"/>
      <c r="D7766" s="83"/>
      <c r="E7766" s="83"/>
      <c r="F7766" s="83"/>
      <c r="G7766" s="83"/>
      <c r="H7766" s="83"/>
      <c r="I7766" s="83"/>
      <c r="J7766" s="83"/>
      <c r="K7766" s="83"/>
      <c r="L7766" s="83"/>
      <c r="M7766" s="83"/>
      <c r="N7766" s="83"/>
      <c r="O7766" s="83"/>
      <c r="P7766" s="84"/>
      <c r="Q7766" s="217"/>
      <c r="R7766" s="91">
        <f t="shared" ref="R7766" si="20671">IF(COUNTA(Y7764:DP7767)=0,0,HLOOKUP(R7765,Y7765:DP7767,2,FALSE))</f>
        <v>1</v>
      </c>
      <c r="S7766" s="92">
        <f t="shared" ref="S7766" si="20672">IF(COUNTA(Y7764:DP7767)=0,0,HLOOKUP(S7764,Y7764:DP7767,3,FALSE))</f>
        <v>1</v>
      </c>
      <c r="T7766" s="93"/>
      <c r="U7766" s="94">
        <f t="array" ref="U7766">IF(COUNTA(Y7764:DP7767)=0,0,IF(ISERROR(HLOOKUP(U7767,Y7767:DP7767,1,FALSE)),0,INDEX(Y7766:DP7766,MATCH(U7765&amp;U7767,Y7765:DP7765&amp;Y7767:DP7767,0))))</f>
        <v>0</v>
      </c>
      <c r="V7766" s="94">
        <f t="array" ref="V7766">IF(COUNTA(Y7764:DP7767)=0,0,IF(ISERROR(HLOOKUP(V7767,Y7767:DP7767,1,FALSE)),0,INDEX(Y7766:DP7766,MATCH(V7765&amp;V7767,Y7765:DP7765&amp;Y7767:DP7767,0))))</f>
        <v>0</v>
      </c>
      <c r="W7766" s="95"/>
      <c r="X7766" s="108"/>
      <c r="Y7766" s="143">
        <v>1</v>
      </c>
    </row>
    <row r="7767" spans="2:25" ht="13.9" thickBot="1">
      <c r="B7767" s="96"/>
      <c r="C7767" s="97"/>
      <c r="D7767" s="96"/>
      <c r="E7767" s="96"/>
      <c r="F7767" s="96"/>
      <c r="G7767" s="96"/>
      <c r="H7767" s="96"/>
      <c r="I7767" s="96"/>
      <c r="J7767" s="96"/>
      <c r="K7767" s="96"/>
      <c r="L7767" s="96"/>
      <c r="M7767" s="96"/>
      <c r="N7767" s="96"/>
      <c r="O7767" s="96"/>
      <c r="P7767" s="97"/>
      <c r="Q7767" s="218"/>
      <c r="R7767" s="98" t="str">
        <f t="shared" ref="R7767" si="20673">IF(COUNTA(Y7764:DP7767)=0,"none",HLOOKUP(R7765,Y7765:DP7767,3,FALSE))</f>
        <v>SAP</v>
      </c>
      <c r="S7767" s="99" t="str">
        <f t="shared" ref="S7767" si="20674">IF(COUNTA(Y7764:DP7767)=0,"none",HLOOKUP(S7764,Y7764:DP7767,4,FALSE))</f>
        <v>SAP</v>
      </c>
      <c r="T7767" s="100"/>
      <c r="U7767" s="100">
        <f t="array" ref="U7767">IF(COUNTA(Y7764:DP7767)=0,"none",IF($U$2="WAHR",$W$3,Abfrage!$F$4))</f>
        <v>0</v>
      </c>
      <c r="V7767" s="100">
        <f t="array" ref="V7767">IF(COUNTA(Y7764:DP7767)=0,"none",IF($U$2="WAHR",$W$3,Abfrage!$F$4))</f>
        <v>0</v>
      </c>
      <c r="W7767" s="100">
        <f t="array" ref="W7767">IF(COUNTA(Y7764:DP7767)=0,"none",IF($U$2="WAHR",$W$3,Abfrage!$F$4))</f>
        <v>0</v>
      </c>
      <c r="X7767" s="109"/>
      <c r="Y7767" s="144" t="s">
        <v>47</v>
      </c>
    </row>
    <row r="7768" spans="2:25">
      <c r="B7768" s="75" t="s">
        <v>4800</v>
      </c>
      <c r="C7768" s="76">
        <v>1000229796</v>
      </c>
      <c r="D7768" s="75" t="s">
        <v>95</v>
      </c>
      <c r="E7768" s="75" t="s">
        <v>3185</v>
      </c>
      <c r="F7768" s="75" t="s">
        <v>96</v>
      </c>
      <c r="G7768" s="75" t="s">
        <v>4801</v>
      </c>
      <c r="H7768" s="75" t="e">
        <v>#N/A</v>
      </c>
      <c r="I7768" s="75" t="s">
        <v>364</v>
      </c>
      <c r="J7768" s="75" t="s">
        <v>4802</v>
      </c>
      <c r="K7768" s="75" t="s">
        <v>306</v>
      </c>
      <c r="L7768" s="75" t="s">
        <v>306</v>
      </c>
      <c r="M7768" s="75" t="s">
        <v>307</v>
      </c>
      <c r="N7768" s="75" t="s">
        <v>352</v>
      </c>
      <c r="O7768" s="75" t="s">
        <v>309</v>
      </c>
      <c r="P7768" s="76" t="s">
        <v>306</v>
      </c>
      <c r="Q7768" s="216"/>
      <c r="R7768" s="77" t="str">
        <f t="shared" ref="R7768" si="20675">IF(COUNTA(Y7768:DP7771)=0,"01.01.1900",INDEX(Y7768:DP7768,MATCH(R7769,Y7769:DP7769,0)))</f>
        <v>01.01.1900</v>
      </c>
      <c r="S7768" s="78" t="str">
        <f t="shared" ref="S7768" si="20676">IF(COUNTA(Y7768:DP7771)=0,"01.01.1900",MAX(Y7768:DP7768))</f>
        <v>01.01.1900</v>
      </c>
      <c r="T7768" s="79"/>
      <c r="U7768" s="80" t="str">
        <f t="array" ref="U7768">IF(COUNTA(Y7768:DP7771)=0,"01.01.1900",IF(ISERROR(HLOOKUP(U7771,Y7771:DP7771,1,FALSE)),"01.01.1900",INDEX(Y7768:DP7768,MATCH(U7769&amp;U7771,Y7769:DP7769&amp;Y7771:DP7771,0))))</f>
        <v>01.01.1900</v>
      </c>
      <c r="V7768" s="81" t="str">
        <f t="shared" ref="V7768" si="20677">IF(COUNTA(Y7768:DP7771)=0,"01.01.1900",_xlfn.MAXIFS(Y7768:DP7768,Y7771:DP7771,V7771))</f>
        <v>01.01.1900</v>
      </c>
      <c r="W7768" s="82"/>
      <c r="X7768" s="106"/>
    </row>
    <row r="7769" spans="2:25">
      <c r="B7769" s="83"/>
      <c r="C7769" s="84"/>
      <c r="D7769" s="83"/>
      <c r="E7769" s="83"/>
      <c r="F7769" s="83"/>
      <c r="G7769" s="83"/>
      <c r="H7769" s="83"/>
      <c r="I7769" s="83"/>
      <c r="J7769" s="83"/>
      <c r="K7769" s="83"/>
      <c r="L7769" s="83"/>
      <c r="M7769" s="83"/>
      <c r="N7769" s="83"/>
      <c r="O7769" s="83"/>
      <c r="P7769" s="84"/>
      <c r="Q7769" s="217"/>
      <c r="R7769" s="85">
        <f t="shared" ref="R7769" si="20678">IF(COUNTA(Y7768:DP7771)=0,0,MIN(Y7769:DP7769))</f>
        <v>0</v>
      </c>
      <c r="S7769" s="86">
        <f t="shared" ref="S7769" si="20679">IF(COUNTA(Y7768:DP7771)=0,0,HLOOKUP(S7768,Y7768:DP7771,2,FALSE))</f>
        <v>0</v>
      </c>
      <c r="T7769" s="87">
        <f t="shared" ref="T7769" si="20680">IF(COUNTA(Y7768:DP7771)=0,0,AVERAGE(Y7769:DP7769))</f>
        <v>0</v>
      </c>
      <c r="U7769" s="88">
        <f t="shared" ref="U7769" si="20681">IF(COUNTA(Y7768:DP7771)=0,0,_xlfn.MINIFS(Y7769:DP7769,Y7771:DP7771,U7771))</f>
        <v>0</v>
      </c>
      <c r="V7769" s="89">
        <f t="array" ref="V7769">IF(COUNTA(Y7768:DP7771)=0,0,IF(ISERROR(HLOOKUP(V7771,Y7771:DP7771,1,FALSE)),0,INDEX(Y7769:DP7769,MATCH(V7768&amp;V7771,Y7768:DP7768&amp;Y7771:DP7771,0))))</f>
        <v>0</v>
      </c>
      <c r="W7769" s="90">
        <f t="array" ref="W7769">IF(COUNTA(Y7768:DP7771)=0,0,IF(ISERROR(HLOOKUP(W7771,Y7771:DP7771,1,FALSE)),0,AVERAGEIF(Y7771:DP7771,$W7771,Y7769:DP7769)))</f>
        <v>0</v>
      </c>
      <c r="X7769" s="107"/>
    </row>
    <row r="7770" spans="2:25">
      <c r="B7770" s="83"/>
      <c r="C7770" s="84"/>
      <c r="D7770" s="83"/>
      <c r="E7770" s="83"/>
      <c r="F7770" s="83"/>
      <c r="G7770" s="83"/>
      <c r="H7770" s="83"/>
      <c r="I7770" s="83"/>
      <c r="J7770" s="83"/>
      <c r="K7770" s="83"/>
      <c r="L7770" s="83"/>
      <c r="M7770" s="83"/>
      <c r="N7770" s="83"/>
      <c r="O7770" s="83"/>
      <c r="P7770" s="84"/>
      <c r="Q7770" s="217"/>
      <c r="R7770" s="91">
        <f t="shared" ref="R7770" si="20682">IF(COUNTA(Y7768:DP7771)=0,0,HLOOKUP(R7769,Y7769:DP7771,2,FALSE))</f>
        <v>0</v>
      </c>
      <c r="S7770" s="92">
        <f t="shared" ref="S7770" si="20683">IF(COUNTA(Y7768:DP7771)=0,0,HLOOKUP(S7768,Y7768:DP7771,3,FALSE))</f>
        <v>0</v>
      </c>
      <c r="T7770" s="93"/>
      <c r="U7770" s="94">
        <f t="array" ref="U7770">IF(COUNTA(Y7768:DP7771)=0,0,IF(ISERROR(HLOOKUP(U7771,Y7771:DP7771,1,FALSE)),0,INDEX(Y7770:DP7770,MATCH(U7769&amp;U7771,Y7769:DP7769&amp;Y7771:DP7771,0))))</f>
        <v>0</v>
      </c>
      <c r="V7770" s="94">
        <f t="array" ref="V7770">IF(COUNTA(Y7768:DP7771)=0,0,IF(ISERROR(HLOOKUP(V7771,Y7771:DP7771,1,FALSE)),0,INDEX(Y7770:DP7770,MATCH(V7769&amp;V7771,Y7769:DP7769&amp;Y7771:DP7771,0))))</f>
        <v>0</v>
      </c>
      <c r="W7770" s="95"/>
      <c r="X7770" s="108"/>
    </row>
    <row r="7771" spans="2:25" ht="13.9" thickBot="1">
      <c r="B7771" s="96"/>
      <c r="C7771" s="97"/>
      <c r="D7771" s="96"/>
      <c r="E7771" s="96"/>
      <c r="F7771" s="96"/>
      <c r="G7771" s="96"/>
      <c r="H7771" s="96"/>
      <c r="I7771" s="96"/>
      <c r="J7771" s="96"/>
      <c r="K7771" s="96"/>
      <c r="L7771" s="96"/>
      <c r="M7771" s="96"/>
      <c r="N7771" s="96"/>
      <c r="O7771" s="96"/>
      <c r="P7771" s="97"/>
      <c r="Q7771" s="218"/>
      <c r="R7771" s="98" t="str">
        <f t="shared" ref="R7771" si="20684">IF(COUNTA(Y7768:DP7771)=0,"none",HLOOKUP(R7769,Y7769:DP7771,3,FALSE))</f>
        <v>none</v>
      </c>
      <c r="S7771" s="99" t="str">
        <f t="shared" ref="S7771" si="20685">IF(COUNTA(Y7768:DP7771)=0,"none",HLOOKUP(S7768,Y7768:DP7771,4,FALSE))</f>
        <v>none</v>
      </c>
      <c r="T7771" s="100"/>
      <c r="U7771" s="100" t="str">
        <f t="array" ref="U7771">IF(COUNTA(Y7768:DP7771)=0,"none",IF($U$2="WAHR",$W$3,Abfrage!$F$4))</f>
        <v>none</v>
      </c>
      <c r="V7771" s="100" t="str">
        <f t="array" ref="V7771">IF(COUNTA(Y7768:DP7771)=0,"none",IF($U$2="WAHR",$W$3,Abfrage!$F$4))</f>
        <v>none</v>
      </c>
      <c r="W7771" s="100" t="str">
        <f t="array" ref="W7771">IF(COUNTA(Y7768:DP7771)=0,"none",IF($U$2="WAHR",$W$3,Abfrage!$F$4))</f>
        <v>none</v>
      </c>
      <c r="X7771" s="109"/>
    </row>
    <row r="7772" spans="2:25">
      <c r="B7772" s="75" t="s">
        <v>4803</v>
      </c>
      <c r="C7772" s="76">
        <v>1000452283</v>
      </c>
      <c r="D7772" s="75" t="s">
        <v>95</v>
      </c>
      <c r="E7772" s="75" t="s">
        <v>96</v>
      </c>
      <c r="F7772" s="75" t="s">
        <v>97</v>
      </c>
      <c r="G7772" s="75" t="s">
        <v>4804</v>
      </c>
      <c r="H7772" s="75" t="e">
        <v>#N/A</v>
      </c>
      <c r="I7772" s="75" t="s">
        <v>51</v>
      </c>
      <c r="J7772" s="75" t="s">
        <v>4805</v>
      </c>
      <c r="K7772" s="75" t="s">
        <v>306</v>
      </c>
      <c r="L7772" s="75" t="s">
        <v>306</v>
      </c>
      <c r="M7772" s="75" t="s">
        <v>313</v>
      </c>
      <c r="N7772" s="75" t="s">
        <v>809</v>
      </c>
      <c r="O7772" s="75" t="s">
        <v>309</v>
      </c>
      <c r="P7772" s="76" t="s">
        <v>306</v>
      </c>
      <c r="Q7772" s="216"/>
      <c r="R7772" s="77" t="str">
        <f t="shared" ref="R7772" si="20686">IF(COUNTA(Y7772:DP7775)=0,"01.01.1900",INDEX(Y7772:DP7772,MATCH(R7773,Y7773:DP7773,0)))</f>
        <v>01.01.1900</v>
      </c>
      <c r="S7772" s="78" t="str">
        <f t="shared" ref="S7772" si="20687">IF(COUNTA(Y7772:DP7775)=0,"01.01.1900",MAX(Y7772:DP7772))</f>
        <v>01.01.1900</v>
      </c>
      <c r="T7772" s="79"/>
      <c r="U7772" s="80" t="str">
        <f t="array" ref="U7772">IF(COUNTA(Y7772:DP7775)=0,"01.01.1900",IF(ISERROR(HLOOKUP(U7775,Y7775:DP7775,1,FALSE)),"01.01.1900",INDEX(Y7772:DP7772,MATCH(U7773&amp;U7775,Y7773:DP7773&amp;Y7775:DP7775,0))))</f>
        <v>01.01.1900</v>
      </c>
      <c r="V7772" s="81" t="str">
        <f t="shared" ref="V7772" si="20688">IF(COUNTA(Y7772:DP7775)=0,"01.01.1900",_xlfn.MAXIFS(Y7772:DP7772,Y7775:DP7775,V7775))</f>
        <v>01.01.1900</v>
      </c>
      <c r="W7772" s="82"/>
      <c r="X7772" s="106"/>
    </row>
    <row r="7773" spans="2:25">
      <c r="B7773" s="83"/>
      <c r="C7773" s="84"/>
      <c r="D7773" s="83"/>
      <c r="E7773" s="83"/>
      <c r="F7773" s="83"/>
      <c r="G7773" s="83"/>
      <c r="H7773" s="83"/>
      <c r="I7773" s="83"/>
      <c r="J7773" s="83"/>
      <c r="K7773" s="83"/>
      <c r="L7773" s="83"/>
      <c r="M7773" s="83"/>
      <c r="N7773" s="83"/>
      <c r="O7773" s="83"/>
      <c r="P7773" s="84"/>
      <c r="Q7773" s="217"/>
      <c r="R7773" s="85">
        <f t="shared" ref="R7773" si="20689">IF(COUNTA(Y7772:DP7775)=0,0,MIN(Y7773:DP7773))</f>
        <v>0</v>
      </c>
      <c r="S7773" s="86">
        <f t="shared" ref="S7773" si="20690">IF(COUNTA(Y7772:DP7775)=0,0,HLOOKUP(S7772,Y7772:DP7775,2,FALSE))</f>
        <v>0</v>
      </c>
      <c r="T7773" s="87">
        <f t="shared" ref="T7773" si="20691">IF(COUNTA(Y7772:DP7775)=0,0,AVERAGE(Y7773:DP7773))</f>
        <v>0</v>
      </c>
      <c r="U7773" s="88">
        <f t="shared" ref="U7773" si="20692">IF(COUNTA(Y7772:DP7775)=0,0,_xlfn.MINIFS(Y7773:DP7773,Y7775:DP7775,U7775))</f>
        <v>0</v>
      </c>
      <c r="V7773" s="89">
        <f t="array" ref="V7773">IF(COUNTA(Y7772:DP7775)=0,0,IF(ISERROR(HLOOKUP(V7775,Y7775:DP7775,1,FALSE)),0,INDEX(Y7773:DP7773,MATCH(V7772&amp;V7775,Y7772:DP7772&amp;Y7775:DP7775,0))))</f>
        <v>0</v>
      </c>
      <c r="W7773" s="90">
        <f t="array" ref="W7773">IF(COUNTA(Y7772:DP7775)=0,0,IF(ISERROR(HLOOKUP(W7775,Y7775:DP7775,1,FALSE)),0,AVERAGEIF(Y7775:DP7775,$W7775,Y7773:DP7773)))</f>
        <v>0</v>
      </c>
      <c r="X7773" s="107"/>
    </row>
    <row r="7774" spans="2:25">
      <c r="B7774" s="83"/>
      <c r="C7774" s="84"/>
      <c r="D7774" s="83"/>
      <c r="E7774" s="83"/>
      <c r="F7774" s="83"/>
      <c r="G7774" s="83"/>
      <c r="H7774" s="83"/>
      <c r="I7774" s="83"/>
      <c r="J7774" s="83"/>
      <c r="K7774" s="83"/>
      <c r="L7774" s="83"/>
      <c r="M7774" s="83"/>
      <c r="N7774" s="83"/>
      <c r="O7774" s="83"/>
      <c r="P7774" s="84"/>
      <c r="Q7774" s="217"/>
      <c r="R7774" s="91">
        <f t="shared" ref="R7774" si="20693">IF(COUNTA(Y7772:DP7775)=0,0,HLOOKUP(R7773,Y7773:DP7775,2,FALSE))</f>
        <v>0</v>
      </c>
      <c r="S7774" s="92">
        <f t="shared" ref="S7774" si="20694">IF(COUNTA(Y7772:DP7775)=0,0,HLOOKUP(S7772,Y7772:DP7775,3,FALSE))</f>
        <v>0</v>
      </c>
      <c r="T7774" s="93"/>
      <c r="U7774" s="94">
        <f t="array" ref="U7774">IF(COUNTA(Y7772:DP7775)=0,0,IF(ISERROR(HLOOKUP(U7775,Y7775:DP7775,1,FALSE)),0,INDEX(Y7774:DP7774,MATCH(U7773&amp;U7775,Y7773:DP7773&amp;Y7775:DP7775,0))))</f>
        <v>0</v>
      </c>
      <c r="V7774" s="94">
        <f t="array" ref="V7774">IF(COUNTA(Y7772:DP7775)=0,0,IF(ISERROR(HLOOKUP(V7775,Y7775:DP7775,1,FALSE)),0,INDEX(Y7774:DP7774,MATCH(V7773&amp;V7775,Y7773:DP7773&amp;Y7775:DP7775,0))))</f>
        <v>0</v>
      </c>
      <c r="W7774" s="95"/>
      <c r="X7774" s="108"/>
    </row>
    <row r="7775" spans="2:25" ht="13.9" thickBot="1">
      <c r="B7775" s="96"/>
      <c r="C7775" s="97"/>
      <c r="D7775" s="96"/>
      <c r="E7775" s="96"/>
      <c r="F7775" s="96"/>
      <c r="G7775" s="96"/>
      <c r="H7775" s="96"/>
      <c r="I7775" s="96"/>
      <c r="J7775" s="96"/>
      <c r="K7775" s="96"/>
      <c r="L7775" s="96"/>
      <c r="M7775" s="96"/>
      <c r="N7775" s="96"/>
      <c r="O7775" s="96"/>
      <c r="P7775" s="97"/>
      <c r="Q7775" s="218"/>
      <c r="R7775" s="98" t="str">
        <f t="shared" ref="R7775" si="20695">IF(COUNTA(Y7772:DP7775)=0,"none",HLOOKUP(R7773,Y7773:DP7775,3,FALSE))</f>
        <v>none</v>
      </c>
      <c r="S7775" s="99" t="str">
        <f t="shared" ref="S7775" si="20696">IF(COUNTA(Y7772:DP7775)=0,"none",HLOOKUP(S7772,Y7772:DP7775,4,FALSE))</f>
        <v>none</v>
      </c>
      <c r="T7775" s="100"/>
      <c r="U7775" s="100" t="str">
        <f t="array" ref="U7775">IF(COUNTA(Y7772:DP7775)=0,"none",IF($U$2="WAHR",$W$3,Abfrage!$F$4))</f>
        <v>none</v>
      </c>
      <c r="V7775" s="100" t="str">
        <f t="array" ref="V7775">IF(COUNTA(Y7772:DP7775)=0,"none",IF($U$2="WAHR",$W$3,Abfrage!$F$4))</f>
        <v>none</v>
      </c>
      <c r="W7775" s="100" t="str">
        <f t="array" ref="W7775">IF(COUNTA(Y7772:DP7775)=0,"none",IF($U$2="WAHR",$W$3,Abfrage!$F$4))</f>
        <v>none</v>
      </c>
      <c r="X7775" s="109"/>
    </row>
    <row r="7776" spans="2:25">
      <c r="B7776" s="75" t="s">
        <v>4806</v>
      </c>
      <c r="C7776" s="76">
        <v>1000452286</v>
      </c>
      <c r="D7776" s="75" t="s">
        <v>95</v>
      </c>
      <c r="E7776" s="75" t="s">
        <v>96</v>
      </c>
      <c r="F7776" s="75" t="s">
        <v>97</v>
      </c>
      <c r="G7776" s="75" t="s">
        <v>4807</v>
      </c>
      <c r="H7776" s="75" t="e">
        <v>#N/A</v>
      </c>
      <c r="I7776" s="75" t="s">
        <v>51</v>
      </c>
      <c r="J7776" s="75" t="s">
        <v>4808</v>
      </c>
      <c r="K7776" s="75" t="s">
        <v>306</v>
      </c>
      <c r="L7776" s="75" t="s">
        <v>306</v>
      </c>
      <c r="M7776" s="75" t="s">
        <v>313</v>
      </c>
      <c r="N7776" s="75" t="s">
        <v>2198</v>
      </c>
      <c r="O7776" s="75" t="s">
        <v>309</v>
      </c>
      <c r="P7776" s="76" t="s">
        <v>306</v>
      </c>
      <c r="Q7776" s="216"/>
      <c r="R7776" s="77" t="str">
        <f t="shared" ref="R7776" si="20697">IF(COUNTA(Y7776:DP7779)=0,"01.01.1900",INDEX(Y7776:DP7776,MATCH(R7777,Y7777:DP7777,0)))</f>
        <v>01.01.1900</v>
      </c>
      <c r="S7776" s="78" t="str">
        <f t="shared" ref="S7776" si="20698">IF(COUNTA(Y7776:DP7779)=0,"01.01.1900",MAX(Y7776:DP7776))</f>
        <v>01.01.1900</v>
      </c>
      <c r="T7776" s="79"/>
      <c r="U7776" s="80" t="str">
        <f t="array" ref="U7776">IF(COUNTA(Y7776:DP7779)=0,"01.01.1900",IF(ISERROR(HLOOKUP(U7779,Y7779:DP7779,1,FALSE)),"01.01.1900",INDEX(Y7776:DP7776,MATCH(U7777&amp;U7779,Y7777:DP7777&amp;Y7779:DP7779,0))))</f>
        <v>01.01.1900</v>
      </c>
      <c r="V7776" s="81" t="str">
        <f t="shared" ref="V7776" si="20699">IF(COUNTA(Y7776:DP7779)=0,"01.01.1900",_xlfn.MAXIFS(Y7776:DP7776,Y7779:DP7779,V7779))</f>
        <v>01.01.1900</v>
      </c>
      <c r="W7776" s="82"/>
      <c r="X7776" s="106"/>
    </row>
    <row r="7777" spans="2:24">
      <c r="B7777" s="83"/>
      <c r="C7777" s="84"/>
      <c r="D7777" s="83"/>
      <c r="E7777" s="83"/>
      <c r="F7777" s="83"/>
      <c r="G7777" s="83"/>
      <c r="H7777" s="83"/>
      <c r="I7777" s="83"/>
      <c r="J7777" s="83"/>
      <c r="K7777" s="83"/>
      <c r="L7777" s="83"/>
      <c r="M7777" s="83"/>
      <c r="N7777" s="83"/>
      <c r="O7777" s="83"/>
      <c r="P7777" s="84"/>
      <c r="Q7777" s="217"/>
      <c r="R7777" s="85">
        <f t="shared" ref="R7777" si="20700">IF(COUNTA(Y7776:DP7779)=0,0,MIN(Y7777:DP7777))</f>
        <v>0</v>
      </c>
      <c r="S7777" s="86">
        <f t="shared" ref="S7777" si="20701">IF(COUNTA(Y7776:DP7779)=0,0,HLOOKUP(S7776,Y7776:DP7779,2,FALSE))</f>
        <v>0</v>
      </c>
      <c r="T7777" s="87">
        <f t="shared" ref="T7777" si="20702">IF(COUNTA(Y7776:DP7779)=0,0,AVERAGE(Y7777:DP7777))</f>
        <v>0</v>
      </c>
      <c r="U7777" s="88">
        <f t="shared" ref="U7777" si="20703">IF(COUNTA(Y7776:DP7779)=0,0,_xlfn.MINIFS(Y7777:DP7777,Y7779:DP7779,U7779))</f>
        <v>0</v>
      </c>
      <c r="V7777" s="89">
        <f t="array" ref="V7777">IF(COUNTA(Y7776:DP7779)=0,0,IF(ISERROR(HLOOKUP(V7779,Y7779:DP7779,1,FALSE)),0,INDEX(Y7777:DP7777,MATCH(V7776&amp;V7779,Y7776:DP7776&amp;Y7779:DP7779,0))))</f>
        <v>0</v>
      </c>
      <c r="W7777" s="90">
        <f t="array" ref="W7777">IF(COUNTA(Y7776:DP7779)=0,0,IF(ISERROR(HLOOKUP(W7779,Y7779:DP7779,1,FALSE)),0,AVERAGEIF(Y7779:DP7779,$W7779,Y7777:DP7777)))</f>
        <v>0</v>
      </c>
      <c r="X7777" s="107"/>
    </row>
    <row r="7778" spans="2:24">
      <c r="B7778" s="83"/>
      <c r="C7778" s="84"/>
      <c r="D7778" s="83"/>
      <c r="E7778" s="83"/>
      <c r="F7778" s="83"/>
      <c r="G7778" s="83"/>
      <c r="H7778" s="83"/>
      <c r="I7778" s="83"/>
      <c r="J7778" s="83"/>
      <c r="K7778" s="83"/>
      <c r="L7778" s="83"/>
      <c r="M7778" s="83"/>
      <c r="N7778" s="83"/>
      <c r="O7778" s="83"/>
      <c r="P7778" s="84"/>
      <c r="Q7778" s="217"/>
      <c r="R7778" s="91">
        <f t="shared" ref="R7778" si="20704">IF(COUNTA(Y7776:DP7779)=0,0,HLOOKUP(R7777,Y7777:DP7779,2,FALSE))</f>
        <v>0</v>
      </c>
      <c r="S7778" s="92">
        <f t="shared" ref="S7778" si="20705">IF(COUNTA(Y7776:DP7779)=0,0,HLOOKUP(S7776,Y7776:DP7779,3,FALSE))</f>
        <v>0</v>
      </c>
      <c r="T7778" s="93"/>
      <c r="U7778" s="94">
        <f t="array" ref="U7778">IF(COUNTA(Y7776:DP7779)=0,0,IF(ISERROR(HLOOKUP(U7779,Y7779:DP7779,1,FALSE)),0,INDEX(Y7778:DP7778,MATCH(U7777&amp;U7779,Y7777:DP7777&amp;Y7779:DP7779,0))))</f>
        <v>0</v>
      </c>
      <c r="V7778" s="94">
        <f t="array" ref="V7778">IF(COUNTA(Y7776:DP7779)=0,0,IF(ISERROR(HLOOKUP(V7779,Y7779:DP7779,1,FALSE)),0,INDEX(Y7778:DP7778,MATCH(V7777&amp;V7779,Y7777:DP7777&amp;Y7779:DP7779,0))))</f>
        <v>0</v>
      </c>
      <c r="W7778" s="95"/>
      <c r="X7778" s="108"/>
    </row>
    <row r="7779" spans="2:24" ht="13.9" thickBot="1">
      <c r="B7779" s="96"/>
      <c r="C7779" s="97"/>
      <c r="D7779" s="96"/>
      <c r="E7779" s="96"/>
      <c r="F7779" s="96"/>
      <c r="G7779" s="96"/>
      <c r="H7779" s="96"/>
      <c r="I7779" s="96"/>
      <c r="J7779" s="96"/>
      <c r="K7779" s="96"/>
      <c r="L7779" s="96"/>
      <c r="M7779" s="96"/>
      <c r="N7779" s="96"/>
      <c r="O7779" s="96"/>
      <c r="P7779" s="97"/>
      <c r="Q7779" s="218"/>
      <c r="R7779" s="98" t="str">
        <f t="shared" ref="R7779" si="20706">IF(COUNTA(Y7776:DP7779)=0,"none",HLOOKUP(R7777,Y7777:DP7779,3,FALSE))</f>
        <v>none</v>
      </c>
      <c r="S7779" s="99" t="str">
        <f t="shared" ref="S7779" si="20707">IF(COUNTA(Y7776:DP7779)=0,"none",HLOOKUP(S7776,Y7776:DP7779,4,FALSE))</f>
        <v>none</v>
      </c>
      <c r="T7779" s="100"/>
      <c r="U7779" s="100" t="str">
        <f t="array" ref="U7779">IF(COUNTA(Y7776:DP7779)=0,"none",IF($U$2="WAHR",$W$3,Abfrage!$F$4))</f>
        <v>none</v>
      </c>
      <c r="V7779" s="100" t="str">
        <f t="array" ref="V7779">IF(COUNTA(Y7776:DP7779)=0,"none",IF($U$2="WAHR",$W$3,Abfrage!$F$4))</f>
        <v>none</v>
      </c>
      <c r="W7779" s="100" t="str">
        <f t="array" ref="W7779">IF(COUNTA(Y7776:DP7779)=0,"none",IF($U$2="WAHR",$W$3,Abfrage!$F$4))</f>
        <v>none</v>
      </c>
      <c r="X7779" s="109"/>
    </row>
    <row r="7780" spans="2:24">
      <c r="B7780" s="75" t="s">
        <v>4809</v>
      </c>
      <c r="C7780" s="76">
        <v>1000452563</v>
      </c>
      <c r="D7780" s="75" t="s">
        <v>95</v>
      </c>
      <c r="E7780" s="75" t="s">
        <v>96</v>
      </c>
      <c r="F7780" s="75" t="s">
        <v>97</v>
      </c>
      <c r="G7780" s="75" t="s">
        <v>4810</v>
      </c>
      <c r="H7780" s="75" t="e">
        <v>#N/A</v>
      </c>
      <c r="I7780" s="75" t="s">
        <v>51</v>
      </c>
      <c r="J7780" s="75" t="s">
        <v>4811</v>
      </c>
      <c r="K7780" s="75" t="s">
        <v>306</v>
      </c>
      <c r="L7780" s="75" t="s">
        <v>306</v>
      </c>
      <c r="M7780" s="75" t="s">
        <v>313</v>
      </c>
      <c r="N7780" s="75" t="s">
        <v>4812</v>
      </c>
      <c r="O7780" s="75" t="s">
        <v>309</v>
      </c>
      <c r="P7780" s="76" t="s">
        <v>306</v>
      </c>
      <c r="Q7780" s="216"/>
      <c r="R7780" s="77" t="str">
        <f t="shared" ref="R7780" si="20708">IF(COUNTA(Y7780:DP7783)=0,"01.01.1900",INDEX(Y7780:DP7780,MATCH(R7781,Y7781:DP7781,0)))</f>
        <v>01.01.1900</v>
      </c>
      <c r="S7780" s="78" t="str">
        <f t="shared" ref="S7780" si="20709">IF(COUNTA(Y7780:DP7783)=0,"01.01.1900",MAX(Y7780:DP7780))</f>
        <v>01.01.1900</v>
      </c>
      <c r="T7780" s="79"/>
      <c r="U7780" s="80" t="str">
        <f t="array" ref="U7780">IF(COUNTA(Y7780:DP7783)=0,"01.01.1900",IF(ISERROR(HLOOKUP(U7783,Y7783:DP7783,1,FALSE)),"01.01.1900",INDEX(Y7780:DP7780,MATCH(U7781&amp;U7783,Y7781:DP7781&amp;Y7783:DP7783,0))))</f>
        <v>01.01.1900</v>
      </c>
      <c r="V7780" s="81" t="str">
        <f t="shared" ref="V7780" si="20710">IF(COUNTA(Y7780:DP7783)=0,"01.01.1900",_xlfn.MAXIFS(Y7780:DP7780,Y7783:DP7783,V7783))</f>
        <v>01.01.1900</v>
      </c>
      <c r="W7780" s="82"/>
      <c r="X7780" s="106"/>
    </row>
    <row r="7781" spans="2:24">
      <c r="B7781" s="83"/>
      <c r="C7781" s="84"/>
      <c r="D7781" s="83"/>
      <c r="E7781" s="83"/>
      <c r="F7781" s="83"/>
      <c r="G7781" s="83"/>
      <c r="H7781" s="83"/>
      <c r="I7781" s="83"/>
      <c r="J7781" s="83"/>
      <c r="K7781" s="83"/>
      <c r="L7781" s="83"/>
      <c r="M7781" s="83"/>
      <c r="N7781" s="83"/>
      <c r="O7781" s="83"/>
      <c r="P7781" s="84"/>
      <c r="Q7781" s="217"/>
      <c r="R7781" s="85">
        <f t="shared" ref="R7781" si="20711">IF(COUNTA(Y7780:DP7783)=0,0,MIN(Y7781:DP7781))</f>
        <v>0</v>
      </c>
      <c r="S7781" s="86">
        <f t="shared" ref="S7781" si="20712">IF(COUNTA(Y7780:DP7783)=0,0,HLOOKUP(S7780,Y7780:DP7783,2,FALSE))</f>
        <v>0</v>
      </c>
      <c r="T7781" s="87">
        <f t="shared" ref="T7781" si="20713">IF(COUNTA(Y7780:DP7783)=0,0,AVERAGE(Y7781:DP7781))</f>
        <v>0</v>
      </c>
      <c r="U7781" s="88">
        <f t="shared" ref="U7781" si="20714">IF(COUNTA(Y7780:DP7783)=0,0,_xlfn.MINIFS(Y7781:DP7781,Y7783:DP7783,U7783))</f>
        <v>0</v>
      </c>
      <c r="V7781" s="89">
        <f t="array" ref="V7781">IF(COUNTA(Y7780:DP7783)=0,0,IF(ISERROR(HLOOKUP(V7783,Y7783:DP7783,1,FALSE)),0,INDEX(Y7781:DP7781,MATCH(V7780&amp;V7783,Y7780:DP7780&amp;Y7783:DP7783,0))))</f>
        <v>0</v>
      </c>
      <c r="W7781" s="90">
        <f t="array" ref="W7781">IF(COUNTA(Y7780:DP7783)=0,0,IF(ISERROR(HLOOKUP(W7783,Y7783:DP7783,1,FALSE)),0,AVERAGEIF(Y7783:DP7783,$W7783,Y7781:DP7781)))</f>
        <v>0</v>
      </c>
      <c r="X7781" s="107"/>
    </row>
    <row r="7782" spans="2:24">
      <c r="B7782" s="83"/>
      <c r="C7782" s="84"/>
      <c r="D7782" s="83"/>
      <c r="E7782" s="83"/>
      <c r="F7782" s="83"/>
      <c r="G7782" s="83"/>
      <c r="H7782" s="83"/>
      <c r="I7782" s="83"/>
      <c r="J7782" s="83"/>
      <c r="K7782" s="83"/>
      <c r="L7782" s="83"/>
      <c r="M7782" s="83"/>
      <c r="N7782" s="83"/>
      <c r="O7782" s="83"/>
      <c r="P7782" s="84"/>
      <c r="Q7782" s="217"/>
      <c r="R7782" s="91">
        <f t="shared" ref="R7782" si="20715">IF(COUNTA(Y7780:DP7783)=0,0,HLOOKUP(R7781,Y7781:DP7783,2,FALSE))</f>
        <v>0</v>
      </c>
      <c r="S7782" s="92">
        <f t="shared" ref="S7782" si="20716">IF(COUNTA(Y7780:DP7783)=0,0,HLOOKUP(S7780,Y7780:DP7783,3,FALSE))</f>
        <v>0</v>
      </c>
      <c r="T7782" s="93"/>
      <c r="U7782" s="94">
        <f t="array" ref="U7782">IF(COUNTA(Y7780:DP7783)=0,0,IF(ISERROR(HLOOKUP(U7783,Y7783:DP7783,1,FALSE)),0,INDEX(Y7782:DP7782,MATCH(U7781&amp;U7783,Y7781:DP7781&amp;Y7783:DP7783,0))))</f>
        <v>0</v>
      </c>
      <c r="V7782" s="94">
        <f t="array" ref="V7782">IF(COUNTA(Y7780:DP7783)=0,0,IF(ISERROR(HLOOKUP(V7783,Y7783:DP7783,1,FALSE)),0,INDEX(Y7782:DP7782,MATCH(V7781&amp;V7783,Y7781:DP7781&amp;Y7783:DP7783,0))))</f>
        <v>0</v>
      </c>
      <c r="W7782" s="95"/>
      <c r="X7782" s="108"/>
    </row>
    <row r="7783" spans="2:24" ht="13.9" thickBot="1">
      <c r="B7783" s="96"/>
      <c r="C7783" s="97"/>
      <c r="D7783" s="96"/>
      <c r="E7783" s="96"/>
      <c r="F7783" s="96"/>
      <c r="G7783" s="96"/>
      <c r="H7783" s="96"/>
      <c r="I7783" s="96"/>
      <c r="J7783" s="96"/>
      <c r="K7783" s="96"/>
      <c r="L7783" s="96"/>
      <c r="M7783" s="96"/>
      <c r="N7783" s="96"/>
      <c r="O7783" s="96"/>
      <c r="P7783" s="97"/>
      <c r="Q7783" s="218"/>
      <c r="R7783" s="98" t="str">
        <f t="shared" ref="R7783" si="20717">IF(COUNTA(Y7780:DP7783)=0,"none",HLOOKUP(R7781,Y7781:DP7783,3,FALSE))</f>
        <v>none</v>
      </c>
      <c r="S7783" s="99" t="str">
        <f t="shared" ref="S7783" si="20718">IF(COUNTA(Y7780:DP7783)=0,"none",HLOOKUP(S7780,Y7780:DP7783,4,FALSE))</f>
        <v>none</v>
      </c>
      <c r="T7783" s="100"/>
      <c r="U7783" s="100" t="str">
        <f t="array" ref="U7783">IF(COUNTA(Y7780:DP7783)=0,"none",IF($U$2="WAHR",$W$3,Abfrage!$F$4))</f>
        <v>none</v>
      </c>
      <c r="V7783" s="100" t="str">
        <f t="array" ref="V7783">IF(COUNTA(Y7780:DP7783)=0,"none",IF($U$2="WAHR",$W$3,Abfrage!$F$4))</f>
        <v>none</v>
      </c>
      <c r="W7783" s="100" t="str">
        <f t="array" ref="W7783">IF(COUNTA(Y7780:DP7783)=0,"none",IF($U$2="WAHR",$W$3,Abfrage!$F$4))</f>
        <v>none</v>
      </c>
      <c r="X7783" s="109"/>
    </row>
    <row r="7784" spans="2:24">
      <c r="B7784" s="75" t="s">
        <v>4813</v>
      </c>
      <c r="C7784" s="76">
        <v>1000414751</v>
      </c>
      <c r="D7784" s="75" t="s">
        <v>89</v>
      </c>
      <c r="E7784" s="75" t="s">
        <v>129</v>
      </c>
      <c r="F7784" s="75" t="s">
        <v>407</v>
      </c>
      <c r="G7784" s="75" t="s">
        <v>407</v>
      </c>
      <c r="H7784" s="75" t="e">
        <v>#N/A</v>
      </c>
      <c r="I7784" s="75" t="s">
        <v>2307</v>
      </c>
      <c r="J7784" s="75" t="s">
        <v>4814</v>
      </c>
      <c r="K7784" s="75" t="s">
        <v>306</v>
      </c>
      <c r="L7784" s="75" t="s">
        <v>306</v>
      </c>
      <c r="M7784" s="75" t="s">
        <v>306</v>
      </c>
      <c r="N7784" s="75" t="s">
        <v>352</v>
      </c>
      <c r="O7784" s="75" t="s">
        <v>306</v>
      </c>
      <c r="P7784" s="76" t="s">
        <v>306</v>
      </c>
      <c r="Q7784" s="216"/>
      <c r="R7784" s="77" t="str">
        <f t="shared" ref="R7784" si="20719">IF(COUNTA(Y7784:DP7787)=0,"01.01.1900",INDEX(Y7784:DP7784,MATCH(R7785,Y7785:DP7785,0)))</f>
        <v>01.01.1900</v>
      </c>
      <c r="S7784" s="78" t="str">
        <f t="shared" ref="S7784" si="20720">IF(COUNTA(Y7784:DP7787)=0,"01.01.1900",MAX(Y7784:DP7784))</f>
        <v>01.01.1900</v>
      </c>
      <c r="T7784" s="79"/>
      <c r="U7784" s="80" t="str">
        <f t="array" ref="U7784">IF(COUNTA(Y7784:DP7787)=0,"01.01.1900",IF(ISERROR(HLOOKUP(U7787,Y7787:DP7787,1,FALSE)),"01.01.1900",INDEX(Y7784:DP7784,MATCH(U7785&amp;U7787,Y7785:DP7785&amp;Y7787:DP7787,0))))</f>
        <v>01.01.1900</v>
      </c>
      <c r="V7784" s="81" t="str">
        <f t="shared" ref="V7784" si="20721">IF(COUNTA(Y7784:DP7787)=0,"01.01.1900",_xlfn.MAXIFS(Y7784:DP7784,Y7787:DP7787,V7787))</f>
        <v>01.01.1900</v>
      </c>
      <c r="W7784" s="82"/>
      <c r="X7784" s="106"/>
    </row>
    <row r="7785" spans="2:24">
      <c r="B7785" s="83"/>
      <c r="C7785" s="84"/>
      <c r="D7785" s="83"/>
      <c r="E7785" s="83"/>
      <c r="F7785" s="83"/>
      <c r="G7785" s="83"/>
      <c r="H7785" s="83"/>
      <c r="I7785" s="83"/>
      <c r="J7785" s="83"/>
      <c r="K7785" s="83"/>
      <c r="L7785" s="83"/>
      <c r="M7785" s="83"/>
      <c r="N7785" s="83"/>
      <c r="O7785" s="83"/>
      <c r="P7785" s="84"/>
      <c r="Q7785" s="217"/>
      <c r="R7785" s="85">
        <f t="shared" ref="R7785" si="20722">IF(COUNTA(Y7784:DP7787)=0,0,MIN(Y7785:DP7785))</f>
        <v>0</v>
      </c>
      <c r="S7785" s="86">
        <f t="shared" ref="S7785" si="20723">IF(COUNTA(Y7784:DP7787)=0,0,HLOOKUP(S7784,Y7784:DP7787,2,FALSE))</f>
        <v>0</v>
      </c>
      <c r="T7785" s="87">
        <f t="shared" ref="T7785" si="20724">IF(COUNTA(Y7784:DP7787)=0,0,AVERAGE(Y7785:DP7785))</f>
        <v>0</v>
      </c>
      <c r="U7785" s="88">
        <f t="shared" ref="U7785" si="20725">IF(COUNTA(Y7784:DP7787)=0,0,_xlfn.MINIFS(Y7785:DP7785,Y7787:DP7787,U7787))</f>
        <v>0</v>
      </c>
      <c r="V7785" s="89">
        <f t="array" ref="V7785">IF(COUNTA(Y7784:DP7787)=0,0,IF(ISERROR(HLOOKUP(V7787,Y7787:DP7787,1,FALSE)),0,INDEX(Y7785:DP7785,MATCH(V7784&amp;V7787,Y7784:DP7784&amp;Y7787:DP7787,0))))</f>
        <v>0</v>
      </c>
      <c r="W7785" s="90">
        <f t="array" ref="W7785">IF(COUNTA(Y7784:DP7787)=0,0,IF(ISERROR(HLOOKUP(W7787,Y7787:DP7787,1,FALSE)),0,AVERAGEIF(Y7787:DP7787,$W7787,Y7785:DP7785)))</f>
        <v>0</v>
      </c>
      <c r="X7785" s="107"/>
    </row>
    <row r="7786" spans="2:24">
      <c r="B7786" s="83"/>
      <c r="C7786" s="84"/>
      <c r="D7786" s="83"/>
      <c r="E7786" s="83"/>
      <c r="F7786" s="83"/>
      <c r="G7786" s="83"/>
      <c r="H7786" s="83"/>
      <c r="I7786" s="83"/>
      <c r="J7786" s="83"/>
      <c r="K7786" s="83"/>
      <c r="L7786" s="83"/>
      <c r="M7786" s="83"/>
      <c r="N7786" s="83"/>
      <c r="O7786" s="83"/>
      <c r="P7786" s="84"/>
      <c r="Q7786" s="217"/>
      <c r="R7786" s="91">
        <f t="shared" ref="R7786" si="20726">IF(COUNTA(Y7784:DP7787)=0,0,HLOOKUP(R7785,Y7785:DP7787,2,FALSE))</f>
        <v>0</v>
      </c>
      <c r="S7786" s="92">
        <f t="shared" ref="S7786" si="20727">IF(COUNTA(Y7784:DP7787)=0,0,HLOOKUP(S7784,Y7784:DP7787,3,FALSE))</f>
        <v>0</v>
      </c>
      <c r="T7786" s="93"/>
      <c r="U7786" s="94">
        <f t="array" ref="U7786">IF(COUNTA(Y7784:DP7787)=0,0,IF(ISERROR(HLOOKUP(U7787,Y7787:DP7787,1,FALSE)),0,INDEX(Y7786:DP7786,MATCH(U7785&amp;U7787,Y7785:DP7785&amp;Y7787:DP7787,0))))</f>
        <v>0</v>
      </c>
      <c r="V7786" s="94">
        <f t="array" ref="V7786">IF(COUNTA(Y7784:DP7787)=0,0,IF(ISERROR(HLOOKUP(V7787,Y7787:DP7787,1,FALSE)),0,INDEX(Y7786:DP7786,MATCH(V7785&amp;V7787,Y7785:DP7785&amp;Y7787:DP7787,0))))</f>
        <v>0</v>
      </c>
      <c r="W7786" s="95"/>
      <c r="X7786" s="108"/>
    </row>
    <row r="7787" spans="2:24" ht="13.9" thickBot="1">
      <c r="B7787" s="96"/>
      <c r="C7787" s="97"/>
      <c r="D7787" s="96"/>
      <c r="E7787" s="96"/>
      <c r="F7787" s="96"/>
      <c r="G7787" s="96"/>
      <c r="H7787" s="96"/>
      <c r="I7787" s="96"/>
      <c r="J7787" s="96"/>
      <c r="K7787" s="96"/>
      <c r="L7787" s="96"/>
      <c r="M7787" s="96"/>
      <c r="N7787" s="96"/>
      <c r="O7787" s="96"/>
      <c r="P7787" s="97"/>
      <c r="Q7787" s="218"/>
      <c r="R7787" s="98" t="str">
        <f t="shared" ref="R7787" si="20728">IF(COUNTA(Y7784:DP7787)=0,"none",HLOOKUP(R7785,Y7785:DP7787,3,FALSE))</f>
        <v>none</v>
      </c>
      <c r="S7787" s="99" t="str">
        <f t="shared" ref="S7787" si="20729">IF(COUNTA(Y7784:DP7787)=0,"none",HLOOKUP(S7784,Y7784:DP7787,4,FALSE))</f>
        <v>none</v>
      </c>
      <c r="T7787" s="100"/>
      <c r="U7787" s="100" t="str">
        <f t="array" ref="U7787">IF(COUNTA(Y7784:DP7787)=0,"none",IF($U$2="WAHR",$W$3,Abfrage!$F$4))</f>
        <v>none</v>
      </c>
      <c r="V7787" s="100" t="str">
        <f t="array" ref="V7787">IF(COUNTA(Y7784:DP7787)=0,"none",IF($U$2="WAHR",$W$3,Abfrage!$F$4))</f>
        <v>none</v>
      </c>
      <c r="W7787" s="100" t="str">
        <f t="array" ref="W7787">IF(COUNTA(Y7784:DP7787)=0,"none",IF($U$2="WAHR",$W$3,Abfrage!$F$4))</f>
        <v>none</v>
      </c>
      <c r="X7787" s="109"/>
    </row>
    <row r="7788" spans="2:24">
      <c r="B7788" s="75" t="s">
        <v>4815</v>
      </c>
      <c r="C7788" s="76">
        <v>1000416031</v>
      </c>
      <c r="D7788" s="75" t="s">
        <v>89</v>
      </c>
      <c r="E7788" s="75" t="s">
        <v>129</v>
      </c>
      <c r="F7788" s="75" t="s">
        <v>4816</v>
      </c>
      <c r="G7788" s="75" t="s">
        <v>380</v>
      </c>
      <c r="H7788" s="75" t="e">
        <v>#N/A</v>
      </c>
      <c r="I7788" s="75" t="s">
        <v>2307</v>
      </c>
      <c r="J7788" s="75" t="s">
        <v>4817</v>
      </c>
      <c r="K7788" s="75" t="s">
        <v>306</v>
      </c>
      <c r="L7788" s="75" t="s">
        <v>306</v>
      </c>
      <c r="M7788" s="75" t="s">
        <v>306</v>
      </c>
      <c r="N7788" s="75" t="s">
        <v>4513</v>
      </c>
      <c r="O7788" s="75" t="s">
        <v>306</v>
      </c>
      <c r="P7788" s="76" t="s">
        <v>306</v>
      </c>
      <c r="Q7788" s="216"/>
      <c r="R7788" s="77" t="str">
        <f t="shared" ref="R7788" si="20730">IF(COUNTA(Y7788:DP7791)=0,"01.01.1900",INDEX(Y7788:DP7788,MATCH(R7789,Y7789:DP7789,0)))</f>
        <v>01.01.1900</v>
      </c>
      <c r="S7788" s="78" t="str">
        <f t="shared" ref="S7788" si="20731">IF(COUNTA(Y7788:DP7791)=0,"01.01.1900",MAX(Y7788:DP7788))</f>
        <v>01.01.1900</v>
      </c>
      <c r="T7788" s="79"/>
      <c r="U7788" s="80" t="str">
        <f t="array" ref="U7788">IF(COUNTA(Y7788:DP7791)=0,"01.01.1900",IF(ISERROR(HLOOKUP(U7791,Y7791:DP7791,1,FALSE)),"01.01.1900",INDEX(Y7788:DP7788,MATCH(U7789&amp;U7791,Y7789:DP7789&amp;Y7791:DP7791,0))))</f>
        <v>01.01.1900</v>
      </c>
      <c r="V7788" s="81" t="str">
        <f t="shared" ref="V7788" si="20732">IF(COUNTA(Y7788:DP7791)=0,"01.01.1900",_xlfn.MAXIFS(Y7788:DP7788,Y7791:DP7791,V7791))</f>
        <v>01.01.1900</v>
      </c>
      <c r="W7788" s="82"/>
      <c r="X7788" s="106"/>
    </row>
    <row r="7789" spans="2:24">
      <c r="B7789" s="83"/>
      <c r="C7789" s="84"/>
      <c r="D7789" s="83"/>
      <c r="E7789" s="83"/>
      <c r="F7789" s="83"/>
      <c r="G7789" s="83"/>
      <c r="H7789" s="83"/>
      <c r="I7789" s="83"/>
      <c r="J7789" s="83"/>
      <c r="K7789" s="83"/>
      <c r="L7789" s="83"/>
      <c r="M7789" s="83"/>
      <c r="N7789" s="83"/>
      <c r="O7789" s="83"/>
      <c r="P7789" s="84"/>
      <c r="Q7789" s="217"/>
      <c r="R7789" s="85">
        <f t="shared" ref="R7789" si="20733">IF(COUNTA(Y7788:DP7791)=0,0,MIN(Y7789:DP7789))</f>
        <v>0</v>
      </c>
      <c r="S7789" s="86">
        <f t="shared" ref="S7789" si="20734">IF(COUNTA(Y7788:DP7791)=0,0,HLOOKUP(S7788,Y7788:DP7791,2,FALSE))</f>
        <v>0</v>
      </c>
      <c r="T7789" s="87">
        <f t="shared" ref="T7789" si="20735">IF(COUNTA(Y7788:DP7791)=0,0,AVERAGE(Y7789:DP7789))</f>
        <v>0</v>
      </c>
      <c r="U7789" s="88">
        <f t="shared" ref="U7789" si="20736">IF(COUNTA(Y7788:DP7791)=0,0,_xlfn.MINIFS(Y7789:DP7789,Y7791:DP7791,U7791))</f>
        <v>0</v>
      </c>
      <c r="V7789" s="89">
        <f t="array" ref="V7789">IF(COUNTA(Y7788:DP7791)=0,0,IF(ISERROR(HLOOKUP(V7791,Y7791:DP7791,1,FALSE)),0,INDEX(Y7789:DP7789,MATCH(V7788&amp;V7791,Y7788:DP7788&amp;Y7791:DP7791,0))))</f>
        <v>0</v>
      </c>
      <c r="W7789" s="90">
        <f t="array" ref="W7789">IF(COUNTA(Y7788:DP7791)=0,0,IF(ISERROR(HLOOKUP(W7791,Y7791:DP7791,1,FALSE)),0,AVERAGEIF(Y7791:DP7791,$W7791,Y7789:DP7789)))</f>
        <v>0</v>
      </c>
      <c r="X7789" s="107"/>
    </row>
    <row r="7790" spans="2:24">
      <c r="B7790" s="83"/>
      <c r="C7790" s="84"/>
      <c r="D7790" s="83"/>
      <c r="E7790" s="83"/>
      <c r="F7790" s="83"/>
      <c r="G7790" s="83"/>
      <c r="H7790" s="83"/>
      <c r="I7790" s="83"/>
      <c r="J7790" s="83"/>
      <c r="K7790" s="83"/>
      <c r="L7790" s="83"/>
      <c r="M7790" s="83"/>
      <c r="N7790" s="83"/>
      <c r="O7790" s="83"/>
      <c r="P7790" s="84"/>
      <c r="Q7790" s="217"/>
      <c r="R7790" s="91">
        <f t="shared" ref="R7790" si="20737">IF(COUNTA(Y7788:DP7791)=0,0,HLOOKUP(R7789,Y7789:DP7791,2,FALSE))</f>
        <v>0</v>
      </c>
      <c r="S7790" s="92">
        <f t="shared" ref="S7790" si="20738">IF(COUNTA(Y7788:DP7791)=0,0,HLOOKUP(S7788,Y7788:DP7791,3,FALSE))</f>
        <v>0</v>
      </c>
      <c r="T7790" s="93"/>
      <c r="U7790" s="94">
        <f t="array" ref="U7790">IF(COUNTA(Y7788:DP7791)=0,0,IF(ISERROR(HLOOKUP(U7791,Y7791:DP7791,1,FALSE)),0,INDEX(Y7790:DP7790,MATCH(U7789&amp;U7791,Y7789:DP7789&amp;Y7791:DP7791,0))))</f>
        <v>0</v>
      </c>
      <c r="V7790" s="94">
        <f t="array" ref="V7790">IF(COUNTA(Y7788:DP7791)=0,0,IF(ISERROR(HLOOKUP(V7791,Y7791:DP7791,1,FALSE)),0,INDEX(Y7790:DP7790,MATCH(V7789&amp;V7791,Y7789:DP7789&amp;Y7791:DP7791,0))))</f>
        <v>0</v>
      </c>
      <c r="W7790" s="95"/>
      <c r="X7790" s="108"/>
    </row>
    <row r="7791" spans="2:24" ht="13.9" thickBot="1">
      <c r="B7791" s="96"/>
      <c r="C7791" s="97"/>
      <c r="D7791" s="96"/>
      <c r="E7791" s="96"/>
      <c r="F7791" s="96"/>
      <c r="G7791" s="96"/>
      <c r="H7791" s="96"/>
      <c r="I7791" s="96"/>
      <c r="J7791" s="96"/>
      <c r="K7791" s="96"/>
      <c r="L7791" s="96"/>
      <c r="M7791" s="96"/>
      <c r="N7791" s="96"/>
      <c r="O7791" s="96"/>
      <c r="P7791" s="97"/>
      <c r="Q7791" s="218"/>
      <c r="R7791" s="98" t="str">
        <f t="shared" ref="R7791" si="20739">IF(COUNTA(Y7788:DP7791)=0,"none",HLOOKUP(R7789,Y7789:DP7791,3,FALSE))</f>
        <v>none</v>
      </c>
      <c r="S7791" s="99" t="str">
        <f t="shared" ref="S7791" si="20740">IF(COUNTA(Y7788:DP7791)=0,"none",HLOOKUP(S7788,Y7788:DP7791,4,FALSE))</f>
        <v>none</v>
      </c>
      <c r="T7791" s="100"/>
      <c r="U7791" s="100" t="str">
        <f t="array" ref="U7791">IF(COUNTA(Y7788:DP7791)=0,"none",IF($U$2="WAHR",$W$3,Abfrage!$F$4))</f>
        <v>none</v>
      </c>
      <c r="V7791" s="100" t="str">
        <f t="array" ref="V7791">IF(COUNTA(Y7788:DP7791)=0,"none",IF($U$2="WAHR",$W$3,Abfrage!$F$4))</f>
        <v>none</v>
      </c>
      <c r="W7791" s="100" t="str">
        <f t="array" ref="W7791">IF(COUNTA(Y7788:DP7791)=0,"none",IF($U$2="WAHR",$W$3,Abfrage!$F$4))</f>
        <v>none</v>
      </c>
      <c r="X7791" s="109"/>
    </row>
    <row r="7792" spans="2:24">
      <c r="B7792" s="75" t="s">
        <v>4818</v>
      </c>
      <c r="C7792" s="76">
        <v>1000416032</v>
      </c>
      <c r="D7792" s="75" t="s">
        <v>89</v>
      </c>
      <c r="E7792" s="75" t="s">
        <v>129</v>
      </c>
      <c r="F7792" s="75" t="s">
        <v>4819</v>
      </c>
      <c r="G7792" s="75" t="s">
        <v>380</v>
      </c>
      <c r="H7792" s="75" t="e">
        <v>#N/A</v>
      </c>
      <c r="I7792" s="75" t="s">
        <v>2307</v>
      </c>
      <c r="J7792" s="75" t="s">
        <v>4820</v>
      </c>
      <c r="K7792" s="75" t="s">
        <v>306</v>
      </c>
      <c r="L7792" s="75" t="s">
        <v>306</v>
      </c>
      <c r="M7792" s="75" t="s">
        <v>306</v>
      </c>
      <c r="N7792" s="75" t="s">
        <v>4513</v>
      </c>
      <c r="O7792" s="75" t="s">
        <v>306</v>
      </c>
      <c r="P7792" s="76" t="s">
        <v>306</v>
      </c>
      <c r="Q7792" s="216"/>
      <c r="R7792" s="77" t="str">
        <f t="shared" ref="R7792" si="20741">IF(COUNTA(Y7792:DP7795)=0,"01.01.1900",INDEX(Y7792:DP7792,MATCH(R7793,Y7793:DP7793,0)))</f>
        <v>01.01.1900</v>
      </c>
      <c r="S7792" s="78" t="str">
        <f t="shared" ref="S7792" si="20742">IF(COUNTA(Y7792:DP7795)=0,"01.01.1900",MAX(Y7792:DP7792))</f>
        <v>01.01.1900</v>
      </c>
      <c r="T7792" s="79"/>
      <c r="U7792" s="80" t="str">
        <f t="array" ref="U7792">IF(COUNTA(Y7792:DP7795)=0,"01.01.1900",IF(ISERROR(HLOOKUP(U7795,Y7795:DP7795,1,FALSE)),"01.01.1900",INDEX(Y7792:DP7792,MATCH(U7793&amp;U7795,Y7793:DP7793&amp;Y7795:DP7795,0))))</f>
        <v>01.01.1900</v>
      </c>
      <c r="V7792" s="81" t="str">
        <f t="shared" ref="V7792" si="20743">IF(COUNTA(Y7792:DP7795)=0,"01.01.1900",_xlfn.MAXIFS(Y7792:DP7792,Y7795:DP7795,V7795))</f>
        <v>01.01.1900</v>
      </c>
      <c r="W7792" s="82"/>
      <c r="X7792" s="106"/>
    </row>
    <row r="7793" spans="2:24">
      <c r="B7793" s="83"/>
      <c r="C7793" s="84"/>
      <c r="D7793" s="83"/>
      <c r="E7793" s="83"/>
      <c r="F7793" s="83"/>
      <c r="G7793" s="83"/>
      <c r="H7793" s="83"/>
      <c r="I7793" s="83"/>
      <c r="J7793" s="83"/>
      <c r="K7793" s="83"/>
      <c r="L7793" s="83"/>
      <c r="M7793" s="83"/>
      <c r="N7793" s="83"/>
      <c r="O7793" s="83"/>
      <c r="P7793" s="84"/>
      <c r="Q7793" s="217"/>
      <c r="R7793" s="85">
        <f t="shared" ref="R7793" si="20744">IF(COUNTA(Y7792:DP7795)=0,0,MIN(Y7793:DP7793))</f>
        <v>0</v>
      </c>
      <c r="S7793" s="86">
        <f t="shared" ref="S7793" si="20745">IF(COUNTA(Y7792:DP7795)=0,0,HLOOKUP(S7792,Y7792:DP7795,2,FALSE))</f>
        <v>0</v>
      </c>
      <c r="T7793" s="87">
        <f t="shared" ref="T7793" si="20746">IF(COUNTA(Y7792:DP7795)=0,0,AVERAGE(Y7793:DP7793))</f>
        <v>0</v>
      </c>
      <c r="U7793" s="88">
        <f t="shared" ref="U7793" si="20747">IF(COUNTA(Y7792:DP7795)=0,0,_xlfn.MINIFS(Y7793:DP7793,Y7795:DP7795,U7795))</f>
        <v>0</v>
      </c>
      <c r="V7793" s="89">
        <f t="array" ref="V7793">IF(COUNTA(Y7792:DP7795)=0,0,IF(ISERROR(HLOOKUP(V7795,Y7795:DP7795,1,FALSE)),0,INDEX(Y7793:DP7793,MATCH(V7792&amp;V7795,Y7792:DP7792&amp;Y7795:DP7795,0))))</f>
        <v>0</v>
      </c>
      <c r="W7793" s="90">
        <f t="array" ref="W7793">IF(COUNTA(Y7792:DP7795)=0,0,IF(ISERROR(HLOOKUP(W7795,Y7795:DP7795,1,FALSE)),0,AVERAGEIF(Y7795:DP7795,$W7795,Y7793:DP7793)))</f>
        <v>0</v>
      </c>
      <c r="X7793" s="107"/>
    </row>
    <row r="7794" spans="2:24">
      <c r="B7794" s="83"/>
      <c r="C7794" s="84"/>
      <c r="D7794" s="83"/>
      <c r="E7794" s="83"/>
      <c r="F7794" s="83"/>
      <c r="G7794" s="83"/>
      <c r="H7794" s="83"/>
      <c r="I7794" s="83"/>
      <c r="J7794" s="83"/>
      <c r="K7794" s="83"/>
      <c r="L7794" s="83"/>
      <c r="M7794" s="83"/>
      <c r="N7794" s="83"/>
      <c r="O7794" s="83"/>
      <c r="P7794" s="84"/>
      <c r="Q7794" s="217"/>
      <c r="R7794" s="91">
        <f t="shared" ref="R7794" si="20748">IF(COUNTA(Y7792:DP7795)=0,0,HLOOKUP(R7793,Y7793:DP7795,2,FALSE))</f>
        <v>0</v>
      </c>
      <c r="S7794" s="92">
        <f t="shared" ref="S7794" si="20749">IF(COUNTA(Y7792:DP7795)=0,0,HLOOKUP(S7792,Y7792:DP7795,3,FALSE))</f>
        <v>0</v>
      </c>
      <c r="T7794" s="93"/>
      <c r="U7794" s="94">
        <f t="array" ref="U7794">IF(COUNTA(Y7792:DP7795)=0,0,IF(ISERROR(HLOOKUP(U7795,Y7795:DP7795,1,FALSE)),0,INDEX(Y7794:DP7794,MATCH(U7793&amp;U7795,Y7793:DP7793&amp;Y7795:DP7795,0))))</f>
        <v>0</v>
      </c>
      <c r="V7794" s="94">
        <f t="array" ref="V7794">IF(COUNTA(Y7792:DP7795)=0,0,IF(ISERROR(HLOOKUP(V7795,Y7795:DP7795,1,FALSE)),0,INDEX(Y7794:DP7794,MATCH(V7793&amp;V7795,Y7793:DP7793&amp;Y7795:DP7795,0))))</f>
        <v>0</v>
      </c>
      <c r="W7794" s="95"/>
      <c r="X7794" s="108"/>
    </row>
    <row r="7795" spans="2:24" ht="13.9" thickBot="1">
      <c r="B7795" s="96"/>
      <c r="C7795" s="97"/>
      <c r="D7795" s="96"/>
      <c r="E7795" s="96"/>
      <c r="F7795" s="96"/>
      <c r="G7795" s="96"/>
      <c r="H7795" s="96"/>
      <c r="I7795" s="96"/>
      <c r="J7795" s="96"/>
      <c r="K7795" s="96"/>
      <c r="L7795" s="96"/>
      <c r="M7795" s="96"/>
      <c r="N7795" s="96"/>
      <c r="O7795" s="96"/>
      <c r="P7795" s="97"/>
      <c r="Q7795" s="218"/>
      <c r="R7795" s="98" t="str">
        <f t="shared" ref="R7795" si="20750">IF(COUNTA(Y7792:DP7795)=0,"none",HLOOKUP(R7793,Y7793:DP7795,3,FALSE))</f>
        <v>none</v>
      </c>
      <c r="S7795" s="99" t="str">
        <f t="shared" ref="S7795" si="20751">IF(COUNTA(Y7792:DP7795)=0,"none",HLOOKUP(S7792,Y7792:DP7795,4,FALSE))</f>
        <v>none</v>
      </c>
      <c r="T7795" s="100"/>
      <c r="U7795" s="100" t="str">
        <f t="array" ref="U7795">IF(COUNTA(Y7792:DP7795)=0,"none",IF($U$2="WAHR",$W$3,Abfrage!$F$4))</f>
        <v>none</v>
      </c>
      <c r="V7795" s="100" t="str">
        <f t="array" ref="V7795">IF(COUNTA(Y7792:DP7795)=0,"none",IF($U$2="WAHR",$W$3,Abfrage!$F$4))</f>
        <v>none</v>
      </c>
      <c r="W7795" s="100" t="str">
        <f t="array" ref="W7795">IF(COUNTA(Y7792:DP7795)=0,"none",IF($U$2="WAHR",$W$3,Abfrage!$F$4))</f>
        <v>none</v>
      </c>
      <c r="X7795" s="109"/>
    </row>
    <row r="7796" spans="2:24">
      <c r="B7796" s="75" t="s">
        <v>4821</v>
      </c>
      <c r="C7796" s="76">
        <v>1000452911</v>
      </c>
      <c r="D7796" s="75" t="s">
        <v>89</v>
      </c>
      <c r="E7796" s="75" t="s">
        <v>129</v>
      </c>
      <c r="F7796" s="75" t="s">
        <v>4822</v>
      </c>
      <c r="G7796" s="75" t="s">
        <v>380</v>
      </c>
      <c r="H7796" s="75" t="e">
        <v>#N/A</v>
      </c>
      <c r="I7796" s="75" t="s">
        <v>364</v>
      </c>
      <c r="J7796" s="75" t="s">
        <v>4823</v>
      </c>
      <c r="K7796" s="75" t="s">
        <v>306</v>
      </c>
      <c r="L7796" s="75" t="s">
        <v>306</v>
      </c>
      <c r="M7796" s="75" t="s">
        <v>306</v>
      </c>
      <c r="N7796" s="75" t="s">
        <v>4513</v>
      </c>
      <c r="O7796" s="75" t="s">
        <v>309</v>
      </c>
      <c r="P7796" s="76" t="s">
        <v>306</v>
      </c>
      <c r="Q7796" s="216"/>
      <c r="R7796" s="77" t="str">
        <f t="shared" ref="R7796" si="20752">IF(COUNTA(Y7796:DP7799)=0,"01.01.1900",INDEX(Y7796:DP7796,MATCH(R7797,Y7797:DP7797,0)))</f>
        <v>01.01.1900</v>
      </c>
      <c r="S7796" s="78" t="str">
        <f t="shared" ref="S7796" si="20753">IF(COUNTA(Y7796:DP7799)=0,"01.01.1900",MAX(Y7796:DP7796))</f>
        <v>01.01.1900</v>
      </c>
      <c r="T7796" s="79"/>
      <c r="U7796" s="80" t="str">
        <f t="array" ref="U7796">IF(COUNTA(Y7796:DP7799)=0,"01.01.1900",IF(ISERROR(HLOOKUP(U7799,Y7799:DP7799,1,FALSE)),"01.01.1900",INDEX(Y7796:DP7796,MATCH(U7797&amp;U7799,Y7797:DP7797&amp;Y7799:DP7799,0))))</f>
        <v>01.01.1900</v>
      </c>
      <c r="V7796" s="81" t="str">
        <f t="shared" ref="V7796" si="20754">IF(COUNTA(Y7796:DP7799)=0,"01.01.1900",_xlfn.MAXIFS(Y7796:DP7796,Y7799:DP7799,V7799))</f>
        <v>01.01.1900</v>
      </c>
      <c r="W7796" s="82"/>
      <c r="X7796" s="106"/>
    </row>
    <row r="7797" spans="2:24">
      <c r="B7797" s="83"/>
      <c r="C7797" s="84"/>
      <c r="D7797" s="83"/>
      <c r="E7797" s="83"/>
      <c r="F7797" s="83"/>
      <c r="G7797" s="83"/>
      <c r="H7797" s="83"/>
      <c r="I7797" s="83"/>
      <c r="J7797" s="83"/>
      <c r="K7797" s="83"/>
      <c r="L7797" s="83"/>
      <c r="M7797" s="83"/>
      <c r="N7797" s="83"/>
      <c r="O7797" s="83"/>
      <c r="P7797" s="84"/>
      <c r="Q7797" s="217"/>
      <c r="R7797" s="85">
        <f t="shared" ref="R7797" si="20755">IF(COUNTA(Y7796:DP7799)=0,0,MIN(Y7797:DP7797))</f>
        <v>0</v>
      </c>
      <c r="S7797" s="86">
        <f t="shared" ref="S7797" si="20756">IF(COUNTA(Y7796:DP7799)=0,0,HLOOKUP(S7796,Y7796:DP7799,2,FALSE))</f>
        <v>0</v>
      </c>
      <c r="T7797" s="87">
        <f t="shared" ref="T7797" si="20757">IF(COUNTA(Y7796:DP7799)=0,0,AVERAGE(Y7797:DP7797))</f>
        <v>0</v>
      </c>
      <c r="U7797" s="88">
        <f t="shared" ref="U7797" si="20758">IF(COUNTA(Y7796:DP7799)=0,0,_xlfn.MINIFS(Y7797:DP7797,Y7799:DP7799,U7799))</f>
        <v>0</v>
      </c>
      <c r="V7797" s="89">
        <f t="array" ref="V7797">IF(COUNTA(Y7796:DP7799)=0,0,IF(ISERROR(HLOOKUP(V7799,Y7799:DP7799,1,FALSE)),0,INDEX(Y7797:DP7797,MATCH(V7796&amp;V7799,Y7796:DP7796&amp;Y7799:DP7799,0))))</f>
        <v>0</v>
      </c>
      <c r="W7797" s="90">
        <f t="array" ref="W7797">IF(COUNTA(Y7796:DP7799)=0,0,IF(ISERROR(HLOOKUP(W7799,Y7799:DP7799,1,FALSE)),0,AVERAGEIF(Y7799:DP7799,$W7799,Y7797:DP7797)))</f>
        <v>0</v>
      </c>
      <c r="X7797" s="107"/>
    </row>
    <row r="7798" spans="2:24">
      <c r="B7798" s="83"/>
      <c r="C7798" s="84"/>
      <c r="D7798" s="83"/>
      <c r="E7798" s="83"/>
      <c r="F7798" s="83"/>
      <c r="G7798" s="83"/>
      <c r="H7798" s="83"/>
      <c r="I7798" s="83"/>
      <c r="J7798" s="83"/>
      <c r="K7798" s="83"/>
      <c r="L7798" s="83"/>
      <c r="M7798" s="83"/>
      <c r="N7798" s="83"/>
      <c r="O7798" s="83"/>
      <c r="P7798" s="84"/>
      <c r="Q7798" s="217"/>
      <c r="R7798" s="91">
        <f t="shared" ref="R7798" si="20759">IF(COUNTA(Y7796:DP7799)=0,0,HLOOKUP(R7797,Y7797:DP7799,2,FALSE))</f>
        <v>0</v>
      </c>
      <c r="S7798" s="92">
        <f t="shared" ref="S7798" si="20760">IF(COUNTA(Y7796:DP7799)=0,0,HLOOKUP(S7796,Y7796:DP7799,3,FALSE))</f>
        <v>0</v>
      </c>
      <c r="T7798" s="93"/>
      <c r="U7798" s="94">
        <f t="array" ref="U7798">IF(COUNTA(Y7796:DP7799)=0,0,IF(ISERROR(HLOOKUP(U7799,Y7799:DP7799,1,FALSE)),0,INDEX(Y7798:DP7798,MATCH(U7797&amp;U7799,Y7797:DP7797&amp;Y7799:DP7799,0))))</f>
        <v>0</v>
      </c>
      <c r="V7798" s="94">
        <f t="array" ref="V7798">IF(COUNTA(Y7796:DP7799)=0,0,IF(ISERROR(HLOOKUP(V7799,Y7799:DP7799,1,FALSE)),0,INDEX(Y7798:DP7798,MATCH(V7797&amp;V7799,Y7797:DP7797&amp;Y7799:DP7799,0))))</f>
        <v>0</v>
      </c>
      <c r="W7798" s="95"/>
      <c r="X7798" s="108"/>
    </row>
    <row r="7799" spans="2:24" ht="13.9" thickBot="1">
      <c r="B7799" s="96"/>
      <c r="C7799" s="97"/>
      <c r="D7799" s="96"/>
      <c r="E7799" s="96"/>
      <c r="F7799" s="96"/>
      <c r="G7799" s="96"/>
      <c r="H7799" s="96"/>
      <c r="I7799" s="96"/>
      <c r="J7799" s="96"/>
      <c r="K7799" s="96"/>
      <c r="L7799" s="96"/>
      <c r="M7799" s="96"/>
      <c r="N7799" s="96"/>
      <c r="O7799" s="96"/>
      <c r="P7799" s="97"/>
      <c r="Q7799" s="218"/>
      <c r="R7799" s="98" t="str">
        <f t="shared" ref="R7799" si="20761">IF(COUNTA(Y7796:DP7799)=0,"none",HLOOKUP(R7797,Y7797:DP7799,3,FALSE))</f>
        <v>none</v>
      </c>
      <c r="S7799" s="99" t="str">
        <f t="shared" ref="S7799" si="20762">IF(COUNTA(Y7796:DP7799)=0,"none",HLOOKUP(S7796,Y7796:DP7799,4,FALSE))</f>
        <v>none</v>
      </c>
      <c r="T7799" s="100"/>
      <c r="U7799" s="100" t="str">
        <f t="array" ref="U7799">IF(COUNTA(Y7796:DP7799)=0,"none",IF($U$2="WAHR",$W$3,Abfrage!$F$4))</f>
        <v>none</v>
      </c>
      <c r="V7799" s="100" t="str">
        <f t="array" ref="V7799">IF(COUNTA(Y7796:DP7799)=0,"none",IF($U$2="WAHR",$W$3,Abfrage!$F$4))</f>
        <v>none</v>
      </c>
      <c r="W7799" s="100" t="str">
        <f t="array" ref="W7799">IF(COUNTA(Y7796:DP7799)=0,"none",IF($U$2="WAHR",$W$3,Abfrage!$F$4))</f>
        <v>none</v>
      </c>
      <c r="X7799" s="109"/>
    </row>
    <row r="7800" spans="2:24">
      <c r="B7800" s="75" t="s">
        <v>4824</v>
      </c>
      <c r="C7800" s="76">
        <v>1000452912</v>
      </c>
      <c r="D7800" s="75" t="s">
        <v>89</v>
      </c>
      <c r="E7800" s="75" t="s">
        <v>129</v>
      </c>
      <c r="F7800" s="75" t="s">
        <v>4825</v>
      </c>
      <c r="G7800" s="75" t="s">
        <v>380</v>
      </c>
      <c r="H7800" s="75" t="e">
        <v>#N/A</v>
      </c>
      <c r="I7800" s="75" t="s">
        <v>364</v>
      </c>
      <c r="J7800" s="75" t="s">
        <v>4826</v>
      </c>
      <c r="K7800" s="75" t="s">
        <v>306</v>
      </c>
      <c r="L7800" s="75" t="s">
        <v>306</v>
      </c>
      <c r="M7800" s="75" t="s">
        <v>306</v>
      </c>
      <c r="N7800" s="75" t="s">
        <v>4513</v>
      </c>
      <c r="O7800" s="75" t="s">
        <v>309</v>
      </c>
      <c r="P7800" s="76" t="s">
        <v>306</v>
      </c>
      <c r="Q7800" s="216"/>
      <c r="R7800" s="77" t="str">
        <f t="shared" ref="R7800" si="20763">IF(COUNTA(Y7800:DP7803)=0,"01.01.1900",INDEX(Y7800:DP7800,MATCH(R7801,Y7801:DP7801,0)))</f>
        <v>01.01.1900</v>
      </c>
      <c r="S7800" s="78" t="str">
        <f t="shared" ref="S7800" si="20764">IF(COUNTA(Y7800:DP7803)=0,"01.01.1900",MAX(Y7800:DP7800))</f>
        <v>01.01.1900</v>
      </c>
      <c r="T7800" s="79"/>
      <c r="U7800" s="80" t="str">
        <f t="array" ref="U7800">IF(COUNTA(Y7800:DP7803)=0,"01.01.1900",IF(ISERROR(HLOOKUP(U7803,Y7803:DP7803,1,FALSE)),"01.01.1900",INDEX(Y7800:DP7800,MATCH(U7801&amp;U7803,Y7801:DP7801&amp;Y7803:DP7803,0))))</f>
        <v>01.01.1900</v>
      </c>
      <c r="V7800" s="81" t="str">
        <f t="shared" ref="V7800" si="20765">IF(COUNTA(Y7800:DP7803)=0,"01.01.1900",_xlfn.MAXIFS(Y7800:DP7800,Y7803:DP7803,V7803))</f>
        <v>01.01.1900</v>
      </c>
      <c r="W7800" s="82"/>
      <c r="X7800" s="106"/>
    </row>
    <row r="7801" spans="2:24">
      <c r="B7801" s="83"/>
      <c r="C7801" s="84"/>
      <c r="D7801" s="83"/>
      <c r="E7801" s="83"/>
      <c r="F7801" s="83"/>
      <c r="G7801" s="83"/>
      <c r="H7801" s="83"/>
      <c r="I7801" s="83"/>
      <c r="J7801" s="83"/>
      <c r="K7801" s="83"/>
      <c r="L7801" s="83"/>
      <c r="M7801" s="83"/>
      <c r="N7801" s="83"/>
      <c r="O7801" s="83"/>
      <c r="P7801" s="84"/>
      <c r="Q7801" s="217"/>
      <c r="R7801" s="85">
        <f t="shared" ref="R7801" si="20766">IF(COUNTA(Y7800:DP7803)=0,0,MIN(Y7801:DP7801))</f>
        <v>0</v>
      </c>
      <c r="S7801" s="86">
        <f t="shared" ref="S7801" si="20767">IF(COUNTA(Y7800:DP7803)=0,0,HLOOKUP(S7800,Y7800:DP7803,2,FALSE))</f>
        <v>0</v>
      </c>
      <c r="T7801" s="87">
        <f t="shared" ref="T7801" si="20768">IF(COUNTA(Y7800:DP7803)=0,0,AVERAGE(Y7801:DP7801))</f>
        <v>0</v>
      </c>
      <c r="U7801" s="88">
        <f t="shared" ref="U7801" si="20769">IF(COUNTA(Y7800:DP7803)=0,0,_xlfn.MINIFS(Y7801:DP7801,Y7803:DP7803,U7803))</f>
        <v>0</v>
      </c>
      <c r="V7801" s="89">
        <f t="array" ref="V7801">IF(COUNTA(Y7800:DP7803)=0,0,IF(ISERROR(HLOOKUP(V7803,Y7803:DP7803,1,FALSE)),0,INDEX(Y7801:DP7801,MATCH(V7800&amp;V7803,Y7800:DP7800&amp;Y7803:DP7803,0))))</f>
        <v>0</v>
      </c>
      <c r="W7801" s="90">
        <f t="array" ref="W7801">IF(COUNTA(Y7800:DP7803)=0,0,IF(ISERROR(HLOOKUP(W7803,Y7803:DP7803,1,FALSE)),0,AVERAGEIF(Y7803:DP7803,$W7803,Y7801:DP7801)))</f>
        <v>0</v>
      </c>
      <c r="X7801" s="107"/>
    </row>
    <row r="7802" spans="2:24">
      <c r="B7802" s="83"/>
      <c r="C7802" s="84"/>
      <c r="D7802" s="83"/>
      <c r="E7802" s="83"/>
      <c r="F7802" s="83"/>
      <c r="G7802" s="83"/>
      <c r="H7802" s="83"/>
      <c r="I7802" s="83"/>
      <c r="J7802" s="83"/>
      <c r="K7802" s="83"/>
      <c r="L7802" s="83"/>
      <c r="M7802" s="83"/>
      <c r="N7802" s="83"/>
      <c r="O7802" s="83"/>
      <c r="P7802" s="84"/>
      <c r="Q7802" s="217"/>
      <c r="R7802" s="91">
        <f t="shared" ref="R7802" si="20770">IF(COUNTA(Y7800:DP7803)=0,0,HLOOKUP(R7801,Y7801:DP7803,2,FALSE))</f>
        <v>0</v>
      </c>
      <c r="S7802" s="92">
        <f t="shared" ref="S7802" si="20771">IF(COUNTA(Y7800:DP7803)=0,0,HLOOKUP(S7800,Y7800:DP7803,3,FALSE))</f>
        <v>0</v>
      </c>
      <c r="T7802" s="93"/>
      <c r="U7802" s="94">
        <f t="array" ref="U7802">IF(COUNTA(Y7800:DP7803)=0,0,IF(ISERROR(HLOOKUP(U7803,Y7803:DP7803,1,FALSE)),0,INDEX(Y7802:DP7802,MATCH(U7801&amp;U7803,Y7801:DP7801&amp;Y7803:DP7803,0))))</f>
        <v>0</v>
      </c>
      <c r="V7802" s="94">
        <f t="array" ref="V7802">IF(COUNTA(Y7800:DP7803)=0,0,IF(ISERROR(HLOOKUP(V7803,Y7803:DP7803,1,FALSE)),0,INDEX(Y7802:DP7802,MATCH(V7801&amp;V7803,Y7801:DP7801&amp;Y7803:DP7803,0))))</f>
        <v>0</v>
      </c>
      <c r="W7802" s="95"/>
      <c r="X7802" s="108"/>
    </row>
    <row r="7803" spans="2:24" ht="13.9" thickBot="1">
      <c r="B7803" s="96"/>
      <c r="C7803" s="97"/>
      <c r="D7803" s="96"/>
      <c r="E7803" s="96"/>
      <c r="F7803" s="96"/>
      <c r="G7803" s="96"/>
      <c r="H7803" s="96"/>
      <c r="I7803" s="96"/>
      <c r="J7803" s="96"/>
      <c r="K7803" s="96"/>
      <c r="L7803" s="96"/>
      <c r="M7803" s="96"/>
      <c r="N7803" s="96"/>
      <c r="O7803" s="96"/>
      <c r="P7803" s="97"/>
      <c r="Q7803" s="218"/>
      <c r="R7803" s="98" t="str">
        <f t="shared" ref="R7803" si="20772">IF(COUNTA(Y7800:DP7803)=0,"none",HLOOKUP(R7801,Y7801:DP7803,3,FALSE))</f>
        <v>none</v>
      </c>
      <c r="S7803" s="99" t="str">
        <f t="shared" ref="S7803" si="20773">IF(COUNTA(Y7800:DP7803)=0,"none",HLOOKUP(S7800,Y7800:DP7803,4,FALSE))</f>
        <v>none</v>
      </c>
      <c r="T7803" s="100"/>
      <c r="U7803" s="100" t="str">
        <f t="array" ref="U7803">IF(COUNTA(Y7800:DP7803)=0,"none",IF($U$2="WAHR",$W$3,Abfrage!$F$4))</f>
        <v>none</v>
      </c>
      <c r="V7803" s="100" t="str">
        <f t="array" ref="V7803">IF(COUNTA(Y7800:DP7803)=0,"none",IF($U$2="WAHR",$W$3,Abfrage!$F$4))</f>
        <v>none</v>
      </c>
      <c r="W7803" s="100" t="str">
        <f t="array" ref="W7803">IF(COUNTA(Y7800:DP7803)=0,"none",IF($U$2="WAHR",$W$3,Abfrage!$F$4))</f>
        <v>none</v>
      </c>
      <c r="X7803" s="109"/>
    </row>
    <row r="7804" spans="2:24">
      <c r="B7804" s="75" t="s">
        <v>4827</v>
      </c>
      <c r="C7804" s="76">
        <v>1000452927</v>
      </c>
      <c r="D7804" s="75" t="s">
        <v>89</v>
      </c>
      <c r="E7804" s="75" t="s">
        <v>129</v>
      </c>
      <c r="F7804" s="75" t="s">
        <v>2004</v>
      </c>
      <c r="G7804" s="75" t="s">
        <v>380</v>
      </c>
      <c r="H7804" s="75" t="e">
        <v>#N/A</v>
      </c>
      <c r="I7804" s="75" t="s">
        <v>364</v>
      </c>
      <c r="J7804" s="75" t="s">
        <v>4828</v>
      </c>
      <c r="K7804" s="75" t="s">
        <v>306</v>
      </c>
      <c r="L7804" s="75" t="s">
        <v>306</v>
      </c>
      <c r="M7804" s="75" t="s">
        <v>306</v>
      </c>
      <c r="N7804" s="75" t="s">
        <v>306</v>
      </c>
      <c r="O7804" s="75" t="s">
        <v>306</v>
      </c>
      <c r="P7804" s="76" t="s">
        <v>306</v>
      </c>
      <c r="Q7804" s="216"/>
      <c r="R7804" s="77" t="str">
        <f t="shared" ref="R7804" si="20774">IF(COUNTA(Y7804:DP7807)=0,"01.01.1900",INDEX(Y7804:DP7804,MATCH(R7805,Y7805:DP7805,0)))</f>
        <v>01.01.1900</v>
      </c>
      <c r="S7804" s="78" t="str">
        <f t="shared" ref="S7804" si="20775">IF(COUNTA(Y7804:DP7807)=0,"01.01.1900",MAX(Y7804:DP7804))</f>
        <v>01.01.1900</v>
      </c>
      <c r="T7804" s="79"/>
      <c r="U7804" s="80" t="str">
        <f t="array" ref="U7804">IF(COUNTA(Y7804:DP7807)=0,"01.01.1900",IF(ISERROR(HLOOKUP(U7807,Y7807:DP7807,1,FALSE)),"01.01.1900",INDEX(Y7804:DP7804,MATCH(U7805&amp;U7807,Y7805:DP7805&amp;Y7807:DP7807,0))))</f>
        <v>01.01.1900</v>
      </c>
      <c r="V7804" s="81" t="str">
        <f t="shared" ref="V7804" si="20776">IF(COUNTA(Y7804:DP7807)=0,"01.01.1900",_xlfn.MAXIFS(Y7804:DP7804,Y7807:DP7807,V7807))</f>
        <v>01.01.1900</v>
      </c>
      <c r="W7804" s="82"/>
      <c r="X7804" s="106"/>
    </row>
    <row r="7805" spans="2:24">
      <c r="B7805" s="83"/>
      <c r="C7805" s="84"/>
      <c r="D7805" s="83"/>
      <c r="E7805" s="83"/>
      <c r="F7805" s="83"/>
      <c r="G7805" s="83"/>
      <c r="H7805" s="83"/>
      <c r="I7805" s="83"/>
      <c r="J7805" s="83"/>
      <c r="K7805" s="83"/>
      <c r="L7805" s="83"/>
      <c r="M7805" s="83"/>
      <c r="N7805" s="83"/>
      <c r="O7805" s="83"/>
      <c r="P7805" s="84"/>
      <c r="Q7805" s="217"/>
      <c r="R7805" s="85">
        <f t="shared" ref="R7805" si="20777">IF(COUNTA(Y7804:DP7807)=0,0,MIN(Y7805:DP7805))</f>
        <v>0</v>
      </c>
      <c r="S7805" s="86">
        <f t="shared" ref="S7805" si="20778">IF(COUNTA(Y7804:DP7807)=0,0,HLOOKUP(S7804,Y7804:DP7807,2,FALSE))</f>
        <v>0</v>
      </c>
      <c r="T7805" s="87">
        <f t="shared" ref="T7805" si="20779">IF(COUNTA(Y7804:DP7807)=0,0,AVERAGE(Y7805:DP7805))</f>
        <v>0</v>
      </c>
      <c r="U7805" s="88">
        <f t="shared" ref="U7805" si="20780">IF(COUNTA(Y7804:DP7807)=0,0,_xlfn.MINIFS(Y7805:DP7805,Y7807:DP7807,U7807))</f>
        <v>0</v>
      </c>
      <c r="V7805" s="89">
        <f t="array" ref="V7805">IF(COUNTA(Y7804:DP7807)=0,0,IF(ISERROR(HLOOKUP(V7807,Y7807:DP7807,1,FALSE)),0,INDEX(Y7805:DP7805,MATCH(V7804&amp;V7807,Y7804:DP7804&amp;Y7807:DP7807,0))))</f>
        <v>0</v>
      </c>
      <c r="W7805" s="90">
        <f t="array" ref="W7805">IF(COUNTA(Y7804:DP7807)=0,0,IF(ISERROR(HLOOKUP(W7807,Y7807:DP7807,1,FALSE)),0,AVERAGEIF(Y7807:DP7807,$W7807,Y7805:DP7805)))</f>
        <v>0</v>
      </c>
      <c r="X7805" s="107"/>
    </row>
    <row r="7806" spans="2:24">
      <c r="B7806" s="83"/>
      <c r="C7806" s="84"/>
      <c r="D7806" s="83"/>
      <c r="E7806" s="83"/>
      <c r="F7806" s="83"/>
      <c r="G7806" s="83"/>
      <c r="H7806" s="83"/>
      <c r="I7806" s="83"/>
      <c r="J7806" s="83"/>
      <c r="K7806" s="83"/>
      <c r="L7806" s="83"/>
      <c r="M7806" s="83"/>
      <c r="N7806" s="83"/>
      <c r="O7806" s="83"/>
      <c r="P7806" s="84"/>
      <c r="Q7806" s="217"/>
      <c r="R7806" s="91">
        <f t="shared" ref="R7806" si="20781">IF(COUNTA(Y7804:DP7807)=0,0,HLOOKUP(R7805,Y7805:DP7807,2,FALSE))</f>
        <v>0</v>
      </c>
      <c r="S7806" s="92">
        <f t="shared" ref="S7806" si="20782">IF(COUNTA(Y7804:DP7807)=0,0,HLOOKUP(S7804,Y7804:DP7807,3,FALSE))</f>
        <v>0</v>
      </c>
      <c r="T7806" s="93"/>
      <c r="U7806" s="94">
        <f t="array" ref="U7806">IF(COUNTA(Y7804:DP7807)=0,0,IF(ISERROR(HLOOKUP(U7807,Y7807:DP7807,1,FALSE)),0,INDEX(Y7806:DP7806,MATCH(U7805&amp;U7807,Y7805:DP7805&amp;Y7807:DP7807,0))))</f>
        <v>0</v>
      </c>
      <c r="V7806" s="94">
        <f t="array" ref="V7806">IF(COUNTA(Y7804:DP7807)=0,0,IF(ISERROR(HLOOKUP(V7807,Y7807:DP7807,1,FALSE)),0,INDEX(Y7806:DP7806,MATCH(V7805&amp;V7807,Y7805:DP7805&amp;Y7807:DP7807,0))))</f>
        <v>0</v>
      </c>
      <c r="W7806" s="95"/>
      <c r="X7806" s="108"/>
    </row>
    <row r="7807" spans="2:24" ht="13.9" thickBot="1">
      <c r="B7807" s="96"/>
      <c r="C7807" s="97"/>
      <c r="D7807" s="96"/>
      <c r="E7807" s="96"/>
      <c r="F7807" s="96"/>
      <c r="G7807" s="96"/>
      <c r="H7807" s="96"/>
      <c r="I7807" s="96"/>
      <c r="J7807" s="96"/>
      <c r="K7807" s="96"/>
      <c r="L7807" s="96"/>
      <c r="M7807" s="96"/>
      <c r="N7807" s="96"/>
      <c r="O7807" s="96"/>
      <c r="P7807" s="97"/>
      <c r="Q7807" s="218"/>
      <c r="R7807" s="98" t="str">
        <f t="shared" ref="R7807" si="20783">IF(COUNTA(Y7804:DP7807)=0,"none",HLOOKUP(R7805,Y7805:DP7807,3,FALSE))</f>
        <v>none</v>
      </c>
      <c r="S7807" s="99" t="str">
        <f t="shared" ref="S7807" si="20784">IF(COUNTA(Y7804:DP7807)=0,"none",HLOOKUP(S7804,Y7804:DP7807,4,FALSE))</f>
        <v>none</v>
      </c>
      <c r="T7807" s="100"/>
      <c r="U7807" s="100" t="str">
        <f t="array" ref="U7807">IF(COUNTA(Y7804:DP7807)=0,"none",IF($U$2="WAHR",$W$3,Abfrage!$F$4))</f>
        <v>none</v>
      </c>
      <c r="V7807" s="100" t="str">
        <f t="array" ref="V7807">IF(COUNTA(Y7804:DP7807)=0,"none",IF($U$2="WAHR",$W$3,Abfrage!$F$4))</f>
        <v>none</v>
      </c>
      <c r="W7807" s="100" t="str">
        <f t="array" ref="W7807">IF(COUNTA(Y7804:DP7807)=0,"none",IF($U$2="WAHR",$W$3,Abfrage!$F$4))</f>
        <v>none</v>
      </c>
      <c r="X7807" s="109"/>
    </row>
    <row r="7808" spans="2:24">
      <c r="B7808" s="75" t="s">
        <v>4829</v>
      </c>
      <c r="C7808" s="76">
        <v>1000440259</v>
      </c>
      <c r="D7808" s="75" t="s">
        <v>95</v>
      </c>
      <c r="E7808" s="75" t="s">
        <v>175</v>
      </c>
      <c r="F7808" s="75" t="s">
        <v>97</v>
      </c>
      <c r="G7808" s="75" t="s">
        <v>4105</v>
      </c>
      <c r="H7808" s="75" t="e">
        <v>#N/A</v>
      </c>
      <c r="I7808" s="75" t="s">
        <v>4106</v>
      </c>
      <c r="J7808" s="75" t="s">
        <v>4830</v>
      </c>
      <c r="K7808" s="75" t="s">
        <v>306</v>
      </c>
      <c r="L7808" s="75" t="s">
        <v>306</v>
      </c>
      <c r="M7808" s="75" t="s">
        <v>307</v>
      </c>
      <c r="N7808" s="75" t="s">
        <v>349</v>
      </c>
      <c r="O7808" s="75" t="s">
        <v>306</v>
      </c>
      <c r="P7808" s="76" t="s">
        <v>306</v>
      </c>
      <c r="Q7808" s="216"/>
      <c r="R7808" s="77" t="str">
        <f t="shared" ref="R7808" si="20785">IF(COUNTA(Y7808:DP7811)=0,"01.01.1900",INDEX(Y7808:DP7808,MATCH(R7809,Y7809:DP7809,0)))</f>
        <v>01.01.1900</v>
      </c>
      <c r="S7808" s="78" t="str">
        <f t="shared" ref="S7808" si="20786">IF(COUNTA(Y7808:DP7811)=0,"01.01.1900",MAX(Y7808:DP7808))</f>
        <v>01.01.1900</v>
      </c>
      <c r="T7808" s="79"/>
      <c r="U7808" s="80" t="str">
        <f t="array" ref="U7808">IF(COUNTA(Y7808:DP7811)=0,"01.01.1900",IF(ISERROR(HLOOKUP(U7811,Y7811:DP7811,1,FALSE)),"01.01.1900",INDEX(Y7808:DP7808,MATCH(U7809&amp;U7811,Y7809:DP7809&amp;Y7811:DP7811,0))))</f>
        <v>01.01.1900</v>
      </c>
      <c r="V7808" s="81" t="str">
        <f t="shared" ref="V7808" si="20787">IF(COUNTA(Y7808:DP7811)=0,"01.01.1900",_xlfn.MAXIFS(Y7808:DP7808,Y7811:DP7811,V7811))</f>
        <v>01.01.1900</v>
      </c>
      <c r="W7808" s="82"/>
      <c r="X7808" s="106"/>
    </row>
    <row r="7809" spans="2:24">
      <c r="B7809" s="83"/>
      <c r="C7809" s="84"/>
      <c r="D7809" s="83"/>
      <c r="E7809" s="83"/>
      <c r="F7809" s="83"/>
      <c r="G7809" s="83"/>
      <c r="H7809" s="83"/>
      <c r="I7809" s="83"/>
      <c r="J7809" s="83"/>
      <c r="K7809" s="83"/>
      <c r="L7809" s="83"/>
      <c r="M7809" s="83"/>
      <c r="N7809" s="83"/>
      <c r="O7809" s="83"/>
      <c r="P7809" s="84"/>
      <c r="Q7809" s="217"/>
      <c r="R7809" s="85">
        <f t="shared" ref="R7809" si="20788">IF(COUNTA(Y7808:DP7811)=0,0,MIN(Y7809:DP7809))</f>
        <v>0</v>
      </c>
      <c r="S7809" s="86">
        <f t="shared" ref="S7809" si="20789">IF(COUNTA(Y7808:DP7811)=0,0,HLOOKUP(S7808,Y7808:DP7811,2,FALSE))</f>
        <v>0</v>
      </c>
      <c r="T7809" s="87">
        <f t="shared" ref="T7809" si="20790">IF(COUNTA(Y7808:DP7811)=0,0,AVERAGE(Y7809:DP7809))</f>
        <v>0</v>
      </c>
      <c r="U7809" s="88">
        <f t="shared" ref="U7809" si="20791">IF(COUNTA(Y7808:DP7811)=0,0,_xlfn.MINIFS(Y7809:DP7809,Y7811:DP7811,U7811))</f>
        <v>0</v>
      </c>
      <c r="V7809" s="89">
        <f t="array" ref="V7809">IF(COUNTA(Y7808:DP7811)=0,0,IF(ISERROR(HLOOKUP(V7811,Y7811:DP7811,1,FALSE)),0,INDEX(Y7809:DP7809,MATCH(V7808&amp;V7811,Y7808:DP7808&amp;Y7811:DP7811,0))))</f>
        <v>0</v>
      </c>
      <c r="W7809" s="90">
        <f t="array" ref="W7809">IF(COUNTA(Y7808:DP7811)=0,0,IF(ISERROR(HLOOKUP(W7811,Y7811:DP7811,1,FALSE)),0,AVERAGEIF(Y7811:DP7811,$W7811,Y7809:DP7809)))</f>
        <v>0</v>
      </c>
      <c r="X7809" s="107"/>
    </row>
    <row r="7810" spans="2:24">
      <c r="B7810" s="83"/>
      <c r="C7810" s="84"/>
      <c r="D7810" s="83"/>
      <c r="E7810" s="83"/>
      <c r="F7810" s="83"/>
      <c r="G7810" s="83"/>
      <c r="H7810" s="83"/>
      <c r="I7810" s="83"/>
      <c r="J7810" s="83"/>
      <c r="K7810" s="83"/>
      <c r="L7810" s="83"/>
      <c r="M7810" s="83"/>
      <c r="N7810" s="83"/>
      <c r="O7810" s="83"/>
      <c r="P7810" s="84"/>
      <c r="Q7810" s="217"/>
      <c r="R7810" s="91">
        <f t="shared" ref="R7810" si="20792">IF(COUNTA(Y7808:DP7811)=0,0,HLOOKUP(R7809,Y7809:DP7811,2,FALSE))</f>
        <v>0</v>
      </c>
      <c r="S7810" s="92">
        <f t="shared" ref="S7810" si="20793">IF(COUNTA(Y7808:DP7811)=0,0,HLOOKUP(S7808,Y7808:DP7811,3,FALSE))</f>
        <v>0</v>
      </c>
      <c r="T7810" s="93"/>
      <c r="U7810" s="94">
        <f t="array" ref="U7810">IF(COUNTA(Y7808:DP7811)=0,0,IF(ISERROR(HLOOKUP(U7811,Y7811:DP7811,1,FALSE)),0,INDEX(Y7810:DP7810,MATCH(U7809&amp;U7811,Y7809:DP7809&amp;Y7811:DP7811,0))))</f>
        <v>0</v>
      </c>
      <c r="V7810" s="94">
        <f t="array" ref="V7810">IF(COUNTA(Y7808:DP7811)=0,0,IF(ISERROR(HLOOKUP(V7811,Y7811:DP7811,1,FALSE)),0,INDEX(Y7810:DP7810,MATCH(V7809&amp;V7811,Y7809:DP7809&amp;Y7811:DP7811,0))))</f>
        <v>0</v>
      </c>
      <c r="W7810" s="95"/>
      <c r="X7810" s="108"/>
    </row>
    <row r="7811" spans="2:24" ht="13.9" thickBot="1">
      <c r="B7811" s="96"/>
      <c r="C7811" s="97"/>
      <c r="D7811" s="96"/>
      <c r="E7811" s="96"/>
      <c r="F7811" s="96"/>
      <c r="G7811" s="96"/>
      <c r="H7811" s="96"/>
      <c r="I7811" s="96"/>
      <c r="J7811" s="96"/>
      <c r="K7811" s="96"/>
      <c r="L7811" s="96"/>
      <c r="M7811" s="96"/>
      <c r="N7811" s="96"/>
      <c r="O7811" s="96"/>
      <c r="P7811" s="97"/>
      <c r="Q7811" s="218"/>
      <c r="R7811" s="98" t="str">
        <f t="shared" ref="R7811" si="20794">IF(COUNTA(Y7808:DP7811)=0,"none",HLOOKUP(R7809,Y7809:DP7811,3,FALSE))</f>
        <v>none</v>
      </c>
      <c r="S7811" s="99" t="str">
        <f t="shared" ref="S7811" si="20795">IF(COUNTA(Y7808:DP7811)=0,"none",HLOOKUP(S7808,Y7808:DP7811,4,FALSE))</f>
        <v>none</v>
      </c>
      <c r="T7811" s="100"/>
      <c r="U7811" s="100" t="str">
        <f t="array" ref="U7811">IF(COUNTA(Y7808:DP7811)=0,"none",IF($U$2="WAHR",$W$3,Abfrage!$F$4))</f>
        <v>none</v>
      </c>
      <c r="V7811" s="100" t="str">
        <f t="array" ref="V7811">IF(COUNTA(Y7808:DP7811)=0,"none",IF($U$2="WAHR",$W$3,Abfrage!$F$4))</f>
        <v>none</v>
      </c>
      <c r="W7811" s="100" t="str">
        <f t="array" ref="W7811">IF(COUNTA(Y7808:DP7811)=0,"none",IF($U$2="WAHR",$W$3,Abfrage!$F$4))</f>
        <v>none</v>
      </c>
      <c r="X7811" s="109"/>
    </row>
    <row r="7812" spans="2:24">
      <c r="B7812" s="75" t="s">
        <v>4831</v>
      </c>
      <c r="C7812" s="76">
        <v>1000454175</v>
      </c>
      <c r="D7812" s="75" t="s">
        <v>95</v>
      </c>
      <c r="E7812" s="75" t="s">
        <v>148</v>
      </c>
      <c r="F7812" s="75" t="s">
        <v>2271</v>
      </c>
      <c r="G7812" s="75" t="s">
        <v>4832</v>
      </c>
      <c r="H7812" s="75" t="e">
        <v>#N/A</v>
      </c>
      <c r="I7812" s="75" t="s">
        <v>4264</v>
      </c>
      <c r="J7812" s="75" t="s">
        <v>4833</v>
      </c>
      <c r="K7812" s="75" t="s">
        <v>1136</v>
      </c>
      <c r="L7812" s="75" t="s">
        <v>1136</v>
      </c>
      <c r="M7812" s="75" t="s">
        <v>313</v>
      </c>
      <c r="N7812" s="75" t="s">
        <v>327</v>
      </c>
      <c r="O7812" s="75" t="s">
        <v>306</v>
      </c>
      <c r="P7812" s="76" t="s">
        <v>306</v>
      </c>
      <c r="Q7812" s="216"/>
      <c r="R7812" s="77" t="str">
        <f t="shared" ref="R7812" si="20796">IF(COUNTA(Y7812:DP7815)=0,"01.01.1900",INDEX(Y7812:DP7812,MATCH(R7813,Y7813:DP7813,0)))</f>
        <v>01.01.1900</v>
      </c>
      <c r="S7812" s="78" t="str">
        <f t="shared" ref="S7812" si="20797">IF(COUNTA(Y7812:DP7815)=0,"01.01.1900",MAX(Y7812:DP7812))</f>
        <v>01.01.1900</v>
      </c>
      <c r="T7812" s="79"/>
      <c r="U7812" s="80" t="str">
        <f t="array" ref="U7812">IF(COUNTA(Y7812:DP7815)=0,"01.01.1900",IF(ISERROR(HLOOKUP(U7815,Y7815:DP7815,1,FALSE)),"01.01.1900",INDEX(Y7812:DP7812,MATCH(U7813&amp;U7815,Y7813:DP7813&amp;Y7815:DP7815,0))))</f>
        <v>01.01.1900</v>
      </c>
      <c r="V7812" s="81" t="str">
        <f t="shared" ref="V7812" si="20798">IF(COUNTA(Y7812:DP7815)=0,"01.01.1900",_xlfn.MAXIFS(Y7812:DP7812,Y7815:DP7815,V7815))</f>
        <v>01.01.1900</v>
      </c>
      <c r="W7812" s="82"/>
      <c r="X7812" s="106"/>
    </row>
    <row r="7813" spans="2:24">
      <c r="B7813" s="83"/>
      <c r="C7813" s="84"/>
      <c r="D7813" s="83"/>
      <c r="E7813" s="83"/>
      <c r="F7813" s="83"/>
      <c r="G7813" s="83"/>
      <c r="H7813" s="83"/>
      <c r="I7813" s="83"/>
      <c r="J7813" s="83"/>
      <c r="K7813" s="83"/>
      <c r="L7813" s="83"/>
      <c r="M7813" s="83"/>
      <c r="N7813" s="83"/>
      <c r="O7813" s="83"/>
      <c r="P7813" s="84"/>
      <c r="Q7813" s="217"/>
      <c r="R7813" s="85">
        <f t="shared" ref="R7813" si="20799">IF(COUNTA(Y7812:DP7815)=0,0,MIN(Y7813:DP7813))</f>
        <v>0</v>
      </c>
      <c r="S7813" s="86">
        <f t="shared" ref="S7813" si="20800">IF(COUNTA(Y7812:DP7815)=0,0,HLOOKUP(S7812,Y7812:DP7815,2,FALSE))</f>
        <v>0</v>
      </c>
      <c r="T7813" s="87">
        <f t="shared" ref="T7813" si="20801">IF(COUNTA(Y7812:DP7815)=0,0,AVERAGE(Y7813:DP7813))</f>
        <v>0</v>
      </c>
      <c r="U7813" s="88">
        <f t="shared" ref="U7813" si="20802">IF(COUNTA(Y7812:DP7815)=0,0,_xlfn.MINIFS(Y7813:DP7813,Y7815:DP7815,U7815))</f>
        <v>0</v>
      </c>
      <c r="V7813" s="89">
        <f t="array" ref="V7813">IF(COUNTA(Y7812:DP7815)=0,0,IF(ISERROR(HLOOKUP(V7815,Y7815:DP7815,1,FALSE)),0,INDEX(Y7813:DP7813,MATCH(V7812&amp;V7815,Y7812:DP7812&amp;Y7815:DP7815,0))))</f>
        <v>0</v>
      </c>
      <c r="W7813" s="90">
        <f t="array" ref="W7813">IF(COUNTA(Y7812:DP7815)=0,0,IF(ISERROR(HLOOKUP(W7815,Y7815:DP7815,1,FALSE)),0,AVERAGEIF(Y7815:DP7815,$W7815,Y7813:DP7813)))</f>
        <v>0</v>
      </c>
      <c r="X7813" s="107"/>
    </row>
    <row r="7814" spans="2:24">
      <c r="B7814" s="83"/>
      <c r="C7814" s="84"/>
      <c r="D7814" s="83"/>
      <c r="E7814" s="83"/>
      <c r="F7814" s="83"/>
      <c r="G7814" s="83"/>
      <c r="H7814" s="83"/>
      <c r="I7814" s="83"/>
      <c r="J7814" s="83"/>
      <c r="K7814" s="83"/>
      <c r="L7814" s="83"/>
      <c r="M7814" s="83"/>
      <c r="N7814" s="83"/>
      <c r="O7814" s="83"/>
      <c r="P7814" s="84"/>
      <c r="Q7814" s="217"/>
      <c r="R7814" s="91">
        <f t="shared" ref="R7814" si="20803">IF(COUNTA(Y7812:DP7815)=0,0,HLOOKUP(R7813,Y7813:DP7815,2,FALSE))</f>
        <v>0</v>
      </c>
      <c r="S7814" s="92">
        <f t="shared" ref="S7814" si="20804">IF(COUNTA(Y7812:DP7815)=0,0,HLOOKUP(S7812,Y7812:DP7815,3,FALSE))</f>
        <v>0</v>
      </c>
      <c r="T7814" s="93"/>
      <c r="U7814" s="94">
        <f t="array" ref="U7814">IF(COUNTA(Y7812:DP7815)=0,0,IF(ISERROR(HLOOKUP(U7815,Y7815:DP7815,1,FALSE)),0,INDEX(Y7814:DP7814,MATCH(U7813&amp;U7815,Y7813:DP7813&amp;Y7815:DP7815,0))))</f>
        <v>0</v>
      </c>
      <c r="V7814" s="94">
        <f t="array" ref="V7814">IF(COUNTA(Y7812:DP7815)=0,0,IF(ISERROR(HLOOKUP(V7815,Y7815:DP7815,1,FALSE)),0,INDEX(Y7814:DP7814,MATCH(V7813&amp;V7815,Y7813:DP7813&amp;Y7815:DP7815,0))))</f>
        <v>0</v>
      </c>
      <c r="W7814" s="95"/>
      <c r="X7814" s="108"/>
    </row>
    <row r="7815" spans="2:24" ht="13.9" thickBot="1">
      <c r="B7815" s="96"/>
      <c r="C7815" s="97"/>
      <c r="D7815" s="96"/>
      <c r="E7815" s="96"/>
      <c r="F7815" s="96"/>
      <c r="G7815" s="96"/>
      <c r="H7815" s="96"/>
      <c r="I7815" s="96"/>
      <c r="J7815" s="96"/>
      <c r="K7815" s="96"/>
      <c r="L7815" s="96"/>
      <c r="M7815" s="96"/>
      <c r="N7815" s="96"/>
      <c r="O7815" s="96"/>
      <c r="P7815" s="97"/>
      <c r="Q7815" s="218"/>
      <c r="R7815" s="98" t="str">
        <f t="shared" ref="R7815" si="20805">IF(COUNTA(Y7812:DP7815)=0,"none",HLOOKUP(R7813,Y7813:DP7815,3,FALSE))</f>
        <v>none</v>
      </c>
      <c r="S7815" s="99" t="str">
        <f t="shared" ref="S7815" si="20806">IF(COUNTA(Y7812:DP7815)=0,"none",HLOOKUP(S7812,Y7812:DP7815,4,FALSE))</f>
        <v>none</v>
      </c>
      <c r="T7815" s="100"/>
      <c r="U7815" s="100" t="str">
        <f t="array" ref="U7815">IF(COUNTA(Y7812:DP7815)=0,"none",IF($U$2="WAHR",$W$3,Abfrage!$F$4))</f>
        <v>none</v>
      </c>
      <c r="V7815" s="100" t="str">
        <f t="array" ref="V7815">IF(COUNTA(Y7812:DP7815)=0,"none",IF($U$2="WAHR",$W$3,Abfrage!$F$4))</f>
        <v>none</v>
      </c>
      <c r="W7815" s="100" t="str">
        <f t="array" ref="W7815">IF(COUNTA(Y7812:DP7815)=0,"none",IF($U$2="WAHR",$W$3,Abfrage!$F$4))</f>
        <v>none</v>
      </c>
      <c r="X7815" s="109"/>
    </row>
    <row r="7816" spans="2:24">
      <c r="B7816" s="75" t="s">
        <v>4834</v>
      </c>
      <c r="C7816" s="76">
        <v>1000455043</v>
      </c>
      <c r="D7816" s="75" t="s">
        <v>95</v>
      </c>
      <c r="E7816" s="75" t="s">
        <v>90</v>
      </c>
      <c r="F7816" s="75" t="s">
        <v>685</v>
      </c>
      <c r="G7816" s="75" t="s">
        <v>306</v>
      </c>
      <c r="H7816" s="75" t="e">
        <v>#N/A</v>
      </c>
      <c r="I7816" s="75" t="s">
        <v>68</v>
      </c>
      <c r="J7816" s="75" t="s">
        <v>4835</v>
      </c>
      <c r="K7816" s="75" t="s">
        <v>339</v>
      </c>
      <c r="L7816" s="75" t="s">
        <v>339</v>
      </c>
      <c r="M7816" s="75" t="s">
        <v>313</v>
      </c>
      <c r="N7816" s="75" t="s">
        <v>327</v>
      </c>
      <c r="O7816" s="75" t="s">
        <v>306</v>
      </c>
      <c r="P7816" s="76" t="s">
        <v>306</v>
      </c>
      <c r="Q7816" s="216"/>
      <c r="R7816" s="77" t="str">
        <f t="shared" ref="R7816" si="20807">IF(COUNTA(Y7816:DP7819)=0,"01.01.1900",INDEX(Y7816:DP7816,MATCH(R7817,Y7817:DP7817,0)))</f>
        <v>01.01.1900</v>
      </c>
      <c r="S7816" s="78" t="str">
        <f t="shared" ref="S7816" si="20808">IF(COUNTA(Y7816:DP7819)=0,"01.01.1900",MAX(Y7816:DP7816))</f>
        <v>01.01.1900</v>
      </c>
      <c r="T7816" s="79"/>
      <c r="U7816" s="80" t="str">
        <f t="array" ref="U7816">IF(COUNTA(Y7816:DP7819)=0,"01.01.1900",IF(ISERROR(HLOOKUP(U7819,Y7819:DP7819,1,FALSE)),"01.01.1900",INDEX(Y7816:DP7816,MATCH(U7817&amp;U7819,Y7817:DP7817&amp;Y7819:DP7819,0))))</f>
        <v>01.01.1900</v>
      </c>
      <c r="V7816" s="81" t="str">
        <f t="shared" ref="V7816" si="20809">IF(COUNTA(Y7816:DP7819)=0,"01.01.1900",_xlfn.MAXIFS(Y7816:DP7816,Y7819:DP7819,V7819))</f>
        <v>01.01.1900</v>
      </c>
      <c r="W7816" s="82"/>
      <c r="X7816" s="106"/>
    </row>
    <row r="7817" spans="2:24">
      <c r="B7817" s="83"/>
      <c r="C7817" s="84"/>
      <c r="D7817" s="83"/>
      <c r="E7817" s="83"/>
      <c r="F7817" s="83"/>
      <c r="G7817" s="83"/>
      <c r="H7817" s="83"/>
      <c r="I7817" s="83"/>
      <c r="J7817" s="83"/>
      <c r="K7817" s="83"/>
      <c r="L7817" s="83"/>
      <c r="M7817" s="83"/>
      <c r="N7817" s="83"/>
      <c r="O7817" s="83"/>
      <c r="P7817" s="84"/>
      <c r="Q7817" s="217"/>
      <c r="R7817" s="85">
        <f t="shared" ref="R7817" si="20810">IF(COUNTA(Y7816:DP7819)=0,0,MIN(Y7817:DP7817))</f>
        <v>0</v>
      </c>
      <c r="S7817" s="86">
        <f t="shared" ref="S7817" si="20811">IF(COUNTA(Y7816:DP7819)=0,0,HLOOKUP(S7816,Y7816:DP7819,2,FALSE))</f>
        <v>0</v>
      </c>
      <c r="T7817" s="87">
        <f t="shared" ref="T7817" si="20812">IF(COUNTA(Y7816:DP7819)=0,0,AVERAGE(Y7817:DP7817))</f>
        <v>0</v>
      </c>
      <c r="U7817" s="88">
        <f t="shared" ref="U7817" si="20813">IF(COUNTA(Y7816:DP7819)=0,0,_xlfn.MINIFS(Y7817:DP7817,Y7819:DP7819,U7819))</f>
        <v>0</v>
      </c>
      <c r="V7817" s="89">
        <f t="array" ref="V7817">IF(COUNTA(Y7816:DP7819)=0,0,IF(ISERROR(HLOOKUP(V7819,Y7819:DP7819,1,FALSE)),0,INDEX(Y7817:DP7817,MATCH(V7816&amp;V7819,Y7816:DP7816&amp;Y7819:DP7819,0))))</f>
        <v>0</v>
      </c>
      <c r="W7817" s="90">
        <f t="array" ref="W7817">IF(COUNTA(Y7816:DP7819)=0,0,IF(ISERROR(HLOOKUP(W7819,Y7819:DP7819,1,FALSE)),0,AVERAGEIF(Y7819:DP7819,$W7819,Y7817:DP7817)))</f>
        <v>0</v>
      </c>
      <c r="X7817" s="107"/>
    </row>
    <row r="7818" spans="2:24">
      <c r="B7818" s="83"/>
      <c r="C7818" s="84"/>
      <c r="D7818" s="83"/>
      <c r="E7818" s="83"/>
      <c r="F7818" s="83"/>
      <c r="G7818" s="83"/>
      <c r="H7818" s="83"/>
      <c r="I7818" s="83"/>
      <c r="J7818" s="83"/>
      <c r="K7818" s="83"/>
      <c r="L7818" s="83"/>
      <c r="M7818" s="83"/>
      <c r="N7818" s="83"/>
      <c r="O7818" s="83"/>
      <c r="P7818" s="84"/>
      <c r="Q7818" s="217"/>
      <c r="R7818" s="91">
        <f t="shared" ref="R7818" si="20814">IF(COUNTA(Y7816:DP7819)=0,0,HLOOKUP(R7817,Y7817:DP7819,2,FALSE))</f>
        <v>0</v>
      </c>
      <c r="S7818" s="92">
        <f t="shared" ref="S7818" si="20815">IF(COUNTA(Y7816:DP7819)=0,0,HLOOKUP(S7816,Y7816:DP7819,3,FALSE))</f>
        <v>0</v>
      </c>
      <c r="T7818" s="93"/>
      <c r="U7818" s="94">
        <f t="array" ref="U7818">IF(COUNTA(Y7816:DP7819)=0,0,IF(ISERROR(HLOOKUP(U7819,Y7819:DP7819,1,FALSE)),0,INDEX(Y7818:DP7818,MATCH(U7817&amp;U7819,Y7817:DP7817&amp;Y7819:DP7819,0))))</f>
        <v>0</v>
      </c>
      <c r="V7818" s="94">
        <f t="array" ref="V7818">IF(COUNTA(Y7816:DP7819)=0,0,IF(ISERROR(HLOOKUP(V7819,Y7819:DP7819,1,FALSE)),0,INDEX(Y7818:DP7818,MATCH(V7817&amp;V7819,Y7817:DP7817&amp;Y7819:DP7819,0))))</f>
        <v>0</v>
      </c>
      <c r="W7818" s="95"/>
      <c r="X7818" s="108"/>
    </row>
    <row r="7819" spans="2:24" ht="13.9" thickBot="1">
      <c r="B7819" s="96"/>
      <c r="C7819" s="97"/>
      <c r="D7819" s="96"/>
      <c r="E7819" s="96"/>
      <c r="F7819" s="96"/>
      <c r="G7819" s="96"/>
      <c r="H7819" s="96"/>
      <c r="I7819" s="96"/>
      <c r="J7819" s="96"/>
      <c r="K7819" s="96"/>
      <c r="L7819" s="96"/>
      <c r="M7819" s="96"/>
      <c r="N7819" s="96"/>
      <c r="O7819" s="96"/>
      <c r="P7819" s="97"/>
      <c r="Q7819" s="218"/>
      <c r="R7819" s="98" t="str">
        <f t="shared" ref="R7819" si="20816">IF(COUNTA(Y7816:DP7819)=0,"none",HLOOKUP(R7817,Y7817:DP7819,3,FALSE))</f>
        <v>none</v>
      </c>
      <c r="S7819" s="99" t="str">
        <f t="shared" ref="S7819" si="20817">IF(COUNTA(Y7816:DP7819)=0,"none",HLOOKUP(S7816,Y7816:DP7819,4,FALSE))</f>
        <v>none</v>
      </c>
      <c r="T7819" s="100"/>
      <c r="U7819" s="100" t="str">
        <f t="array" ref="U7819">IF(COUNTA(Y7816:DP7819)=0,"none",IF($U$2="WAHR",$W$3,Abfrage!$F$4))</f>
        <v>none</v>
      </c>
      <c r="V7819" s="100" t="str">
        <f t="array" ref="V7819">IF(COUNTA(Y7816:DP7819)=0,"none",IF($U$2="WAHR",$W$3,Abfrage!$F$4))</f>
        <v>none</v>
      </c>
      <c r="W7819" s="100" t="str">
        <f t="array" ref="W7819">IF(COUNTA(Y7816:DP7819)=0,"none",IF($U$2="WAHR",$W$3,Abfrage!$F$4))</f>
        <v>none</v>
      </c>
      <c r="X7819" s="109"/>
    </row>
    <row r="7820" spans="2:24">
      <c r="B7820" s="75" t="s">
        <v>4836</v>
      </c>
      <c r="C7820" s="76">
        <v>1000454354</v>
      </c>
      <c r="D7820" s="75" t="s">
        <v>95</v>
      </c>
      <c r="E7820" s="75" t="s">
        <v>148</v>
      </c>
      <c r="F7820" s="75" t="s">
        <v>153</v>
      </c>
      <c r="G7820" s="75" t="s">
        <v>4837</v>
      </c>
      <c r="H7820" s="75" t="e">
        <v>#N/A</v>
      </c>
      <c r="I7820" s="75" t="s">
        <v>155</v>
      </c>
      <c r="J7820" s="75" t="s">
        <v>4838</v>
      </c>
      <c r="K7820" s="75" t="s">
        <v>1135</v>
      </c>
      <c r="L7820" s="75" t="s">
        <v>4204</v>
      </c>
      <c r="M7820" s="75" t="s">
        <v>313</v>
      </c>
      <c r="N7820" s="75" t="s">
        <v>327</v>
      </c>
      <c r="O7820" s="75" t="s">
        <v>306</v>
      </c>
      <c r="P7820" s="76" t="s">
        <v>306</v>
      </c>
      <c r="Q7820" s="216"/>
      <c r="R7820" s="77" t="str">
        <f t="shared" ref="R7820" si="20818">IF(COUNTA(Y7820:DP7823)=0,"01.01.1900",INDEX(Y7820:DP7820,MATCH(R7821,Y7821:DP7821,0)))</f>
        <v>01.01.1900</v>
      </c>
      <c r="S7820" s="78" t="str">
        <f t="shared" ref="S7820" si="20819">IF(COUNTA(Y7820:DP7823)=0,"01.01.1900",MAX(Y7820:DP7820))</f>
        <v>01.01.1900</v>
      </c>
      <c r="T7820" s="79"/>
      <c r="U7820" s="80" t="str">
        <f t="array" ref="U7820">IF(COUNTA(Y7820:DP7823)=0,"01.01.1900",IF(ISERROR(HLOOKUP(U7823,Y7823:DP7823,1,FALSE)),"01.01.1900",INDEX(Y7820:DP7820,MATCH(U7821&amp;U7823,Y7821:DP7821&amp;Y7823:DP7823,0))))</f>
        <v>01.01.1900</v>
      </c>
      <c r="V7820" s="81" t="str">
        <f t="shared" ref="V7820" si="20820">IF(COUNTA(Y7820:DP7823)=0,"01.01.1900",_xlfn.MAXIFS(Y7820:DP7820,Y7823:DP7823,V7823))</f>
        <v>01.01.1900</v>
      </c>
      <c r="W7820" s="82"/>
      <c r="X7820" s="106"/>
    </row>
    <row r="7821" spans="2:24">
      <c r="B7821" s="83"/>
      <c r="C7821" s="84"/>
      <c r="D7821" s="83"/>
      <c r="E7821" s="83"/>
      <c r="F7821" s="83"/>
      <c r="G7821" s="83"/>
      <c r="H7821" s="83"/>
      <c r="I7821" s="83"/>
      <c r="J7821" s="83"/>
      <c r="K7821" s="83"/>
      <c r="L7821" s="83"/>
      <c r="M7821" s="83"/>
      <c r="N7821" s="83"/>
      <c r="O7821" s="83"/>
      <c r="P7821" s="84"/>
      <c r="Q7821" s="217"/>
      <c r="R7821" s="85">
        <f t="shared" ref="R7821" si="20821">IF(COUNTA(Y7820:DP7823)=0,0,MIN(Y7821:DP7821))</f>
        <v>0</v>
      </c>
      <c r="S7821" s="86">
        <f t="shared" ref="S7821" si="20822">IF(COUNTA(Y7820:DP7823)=0,0,HLOOKUP(S7820,Y7820:DP7823,2,FALSE))</f>
        <v>0</v>
      </c>
      <c r="T7821" s="87">
        <f t="shared" ref="T7821" si="20823">IF(COUNTA(Y7820:DP7823)=0,0,AVERAGE(Y7821:DP7821))</f>
        <v>0</v>
      </c>
      <c r="U7821" s="88">
        <f t="shared" ref="U7821" si="20824">IF(COUNTA(Y7820:DP7823)=0,0,_xlfn.MINIFS(Y7821:DP7821,Y7823:DP7823,U7823))</f>
        <v>0</v>
      </c>
      <c r="V7821" s="89">
        <f t="array" ref="V7821">IF(COUNTA(Y7820:DP7823)=0,0,IF(ISERROR(HLOOKUP(V7823,Y7823:DP7823,1,FALSE)),0,INDEX(Y7821:DP7821,MATCH(V7820&amp;V7823,Y7820:DP7820&amp;Y7823:DP7823,0))))</f>
        <v>0</v>
      </c>
      <c r="W7821" s="90">
        <f t="array" ref="W7821">IF(COUNTA(Y7820:DP7823)=0,0,IF(ISERROR(HLOOKUP(W7823,Y7823:DP7823,1,FALSE)),0,AVERAGEIF(Y7823:DP7823,$W7823,Y7821:DP7821)))</f>
        <v>0</v>
      </c>
      <c r="X7821" s="107"/>
    </row>
    <row r="7822" spans="2:24">
      <c r="B7822" s="83"/>
      <c r="C7822" s="84"/>
      <c r="D7822" s="83"/>
      <c r="E7822" s="83"/>
      <c r="F7822" s="83"/>
      <c r="G7822" s="83"/>
      <c r="H7822" s="83"/>
      <c r="I7822" s="83"/>
      <c r="J7822" s="83"/>
      <c r="K7822" s="83"/>
      <c r="L7822" s="83"/>
      <c r="M7822" s="83"/>
      <c r="N7822" s="83"/>
      <c r="O7822" s="83"/>
      <c r="P7822" s="84"/>
      <c r="Q7822" s="217"/>
      <c r="R7822" s="91">
        <f t="shared" ref="R7822" si="20825">IF(COUNTA(Y7820:DP7823)=0,0,HLOOKUP(R7821,Y7821:DP7823,2,FALSE))</f>
        <v>0</v>
      </c>
      <c r="S7822" s="92">
        <f t="shared" ref="S7822" si="20826">IF(COUNTA(Y7820:DP7823)=0,0,HLOOKUP(S7820,Y7820:DP7823,3,FALSE))</f>
        <v>0</v>
      </c>
      <c r="T7822" s="93"/>
      <c r="U7822" s="94">
        <f t="array" ref="U7822">IF(COUNTA(Y7820:DP7823)=0,0,IF(ISERROR(HLOOKUP(U7823,Y7823:DP7823,1,FALSE)),0,INDEX(Y7822:DP7822,MATCH(U7821&amp;U7823,Y7821:DP7821&amp;Y7823:DP7823,0))))</f>
        <v>0</v>
      </c>
      <c r="V7822" s="94">
        <f t="array" ref="V7822">IF(COUNTA(Y7820:DP7823)=0,0,IF(ISERROR(HLOOKUP(V7823,Y7823:DP7823,1,FALSE)),0,INDEX(Y7822:DP7822,MATCH(V7821&amp;V7823,Y7821:DP7821&amp;Y7823:DP7823,0))))</f>
        <v>0</v>
      </c>
      <c r="W7822" s="95"/>
      <c r="X7822" s="108"/>
    </row>
    <row r="7823" spans="2:24" ht="13.9" thickBot="1">
      <c r="B7823" s="96"/>
      <c r="C7823" s="97"/>
      <c r="D7823" s="96"/>
      <c r="E7823" s="96"/>
      <c r="F7823" s="96"/>
      <c r="G7823" s="96"/>
      <c r="H7823" s="96"/>
      <c r="I7823" s="96"/>
      <c r="J7823" s="96"/>
      <c r="K7823" s="96"/>
      <c r="L7823" s="96"/>
      <c r="M7823" s="96"/>
      <c r="N7823" s="96"/>
      <c r="O7823" s="96"/>
      <c r="P7823" s="97"/>
      <c r="Q7823" s="218"/>
      <c r="R7823" s="98" t="str">
        <f t="shared" ref="R7823" si="20827">IF(COUNTA(Y7820:DP7823)=0,"none",HLOOKUP(R7821,Y7821:DP7823,3,FALSE))</f>
        <v>none</v>
      </c>
      <c r="S7823" s="99" t="str">
        <f t="shared" ref="S7823" si="20828">IF(COUNTA(Y7820:DP7823)=0,"none",HLOOKUP(S7820,Y7820:DP7823,4,FALSE))</f>
        <v>none</v>
      </c>
      <c r="T7823" s="100"/>
      <c r="U7823" s="100" t="str">
        <f t="array" ref="U7823">IF(COUNTA(Y7820:DP7823)=0,"none",IF($U$2="WAHR",$W$3,Abfrage!$F$4))</f>
        <v>none</v>
      </c>
      <c r="V7823" s="100" t="str">
        <f t="array" ref="V7823">IF(COUNTA(Y7820:DP7823)=0,"none",IF($U$2="WAHR",$W$3,Abfrage!$F$4))</f>
        <v>none</v>
      </c>
      <c r="W7823" s="100" t="str">
        <f t="array" ref="W7823">IF(COUNTA(Y7820:DP7823)=0,"none",IF($U$2="WAHR",$W$3,Abfrage!$F$4))</f>
        <v>none</v>
      </c>
      <c r="X7823" s="109"/>
    </row>
    <row r="7824" spans="2:24">
      <c r="B7824" s="75" t="s">
        <v>4839</v>
      </c>
      <c r="C7824" s="76">
        <v>1000452399</v>
      </c>
      <c r="D7824" s="75" t="s">
        <v>95</v>
      </c>
      <c r="E7824" s="75" t="s">
        <v>148</v>
      </c>
      <c r="F7824" s="75" t="s">
        <v>153</v>
      </c>
      <c r="G7824" s="75" t="s">
        <v>4840</v>
      </c>
      <c r="H7824" s="75" t="e">
        <v>#N/A</v>
      </c>
      <c r="I7824" s="75" t="s">
        <v>155</v>
      </c>
      <c r="J7824" s="75" t="s">
        <v>4841</v>
      </c>
      <c r="K7824" s="75" t="s">
        <v>1136</v>
      </c>
      <c r="L7824" s="75" t="s">
        <v>1136</v>
      </c>
      <c r="M7824" s="75" t="s">
        <v>313</v>
      </c>
      <c r="N7824" s="75" t="s">
        <v>327</v>
      </c>
      <c r="O7824" s="75" t="s">
        <v>306</v>
      </c>
      <c r="P7824" s="76" t="s">
        <v>306</v>
      </c>
      <c r="Q7824" s="216"/>
      <c r="R7824" s="77" t="str">
        <f t="shared" ref="R7824" si="20829">IF(COUNTA(Y7824:DP7827)=0,"01.01.1900",INDEX(Y7824:DP7824,MATCH(R7825,Y7825:DP7825,0)))</f>
        <v>01.01.1900</v>
      </c>
      <c r="S7824" s="78" t="str">
        <f t="shared" ref="S7824" si="20830">IF(COUNTA(Y7824:DP7827)=0,"01.01.1900",MAX(Y7824:DP7824))</f>
        <v>01.01.1900</v>
      </c>
      <c r="T7824" s="79"/>
      <c r="U7824" s="80" t="str">
        <f t="array" ref="U7824">IF(COUNTA(Y7824:DP7827)=0,"01.01.1900",IF(ISERROR(HLOOKUP(U7827,Y7827:DP7827,1,FALSE)),"01.01.1900",INDEX(Y7824:DP7824,MATCH(U7825&amp;U7827,Y7825:DP7825&amp;Y7827:DP7827,0))))</f>
        <v>01.01.1900</v>
      </c>
      <c r="V7824" s="81" t="str">
        <f t="shared" ref="V7824" si="20831">IF(COUNTA(Y7824:DP7827)=0,"01.01.1900",_xlfn.MAXIFS(Y7824:DP7824,Y7827:DP7827,V7827))</f>
        <v>01.01.1900</v>
      </c>
      <c r="W7824" s="82"/>
      <c r="X7824" s="106"/>
    </row>
    <row r="7825" spans="2:26">
      <c r="B7825" s="83"/>
      <c r="C7825" s="84"/>
      <c r="D7825" s="83"/>
      <c r="E7825" s="83"/>
      <c r="F7825" s="83"/>
      <c r="G7825" s="83"/>
      <c r="H7825" s="83"/>
      <c r="I7825" s="83"/>
      <c r="J7825" s="83"/>
      <c r="K7825" s="83"/>
      <c r="L7825" s="83"/>
      <c r="M7825" s="83"/>
      <c r="N7825" s="83"/>
      <c r="O7825" s="83"/>
      <c r="P7825" s="84"/>
      <c r="Q7825" s="217"/>
      <c r="R7825" s="85">
        <f t="shared" ref="R7825" si="20832">IF(COUNTA(Y7824:DP7827)=0,0,MIN(Y7825:DP7825))</f>
        <v>0</v>
      </c>
      <c r="S7825" s="86">
        <f t="shared" ref="S7825" si="20833">IF(COUNTA(Y7824:DP7827)=0,0,HLOOKUP(S7824,Y7824:DP7827,2,FALSE))</f>
        <v>0</v>
      </c>
      <c r="T7825" s="87">
        <f t="shared" ref="T7825" si="20834">IF(COUNTA(Y7824:DP7827)=0,0,AVERAGE(Y7825:DP7825))</f>
        <v>0</v>
      </c>
      <c r="U7825" s="88">
        <f t="shared" ref="U7825" si="20835">IF(COUNTA(Y7824:DP7827)=0,0,_xlfn.MINIFS(Y7825:DP7825,Y7827:DP7827,U7827))</f>
        <v>0</v>
      </c>
      <c r="V7825" s="89">
        <f t="array" ref="V7825">IF(COUNTA(Y7824:DP7827)=0,0,IF(ISERROR(HLOOKUP(V7827,Y7827:DP7827,1,FALSE)),0,INDEX(Y7825:DP7825,MATCH(V7824&amp;V7827,Y7824:DP7824&amp;Y7827:DP7827,0))))</f>
        <v>0</v>
      </c>
      <c r="W7825" s="90">
        <f t="array" ref="W7825">IF(COUNTA(Y7824:DP7827)=0,0,IF(ISERROR(HLOOKUP(W7827,Y7827:DP7827,1,FALSE)),0,AVERAGEIF(Y7827:DP7827,$W7827,Y7825:DP7825)))</f>
        <v>0</v>
      </c>
      <c r="X7825" s="107"/>
    </row>
    <row r="7826" spans="2:26">
      <c r="B7826" s="83"/>
      <c r="C7826" s="84"/>
      <c r="D7826" s="83"/>
      <c r="E7826" s="83"/>
      <c r="F7826" s="83"/>
      <c r="G7826" s="83"/>
      <c r="H7826" s="83"/>
      <c r="I7826" s="83"/>
      <c r="J7826" s="83"/>
      <c r="K7826" s="83"/>
      <c r="L7826" s="83"/>
      <c r="M7826" s="83"/>
      <c r="N7826" s="83"/>
      <c r="O7826" s="83"/>
      <c r="P7826" s="84"/>
      <c r="Q7826" s="217"/>
      <c r="R7826" s="91">
        <f t="shared" ref="R7826" si="20836">IF(COUNTA(Y7824:DP7827)=0,0,HLOOKUP(R7825,Y7825:DP7827,2,FALSE))</f>
        <v>0</v>
      </c>
      <c r="S7826" s="92">
        <f t="shared" ref="S7826" si="20837">IF(COUNTA(Y7824:DP7827)=0,0,HLOOKUP(S7824,Y7824:DP7827,3,FALSE))</f>
        <v>0</v>
      </c>
      <c r="T7826" s="93"/>
      <c r="U7826" s="94">
        <f t="array" ref="U7826">IF(COUNTA(Y7824:DP7827)=0,0,IF(ISERROR(HLOOKUP(U7827,Y7827:DP7827,1,FALSE)),0,INDEX(Y7826:DP7826,MATCH(U7825&amp;U7827,Y7825:DP7825&amp;Y7827:DP7827,0))))</f>
        <v>0</v>
      </c>
      <c r="V7826" s="94">
        <f t="array" ref="V7826">IF(COUNTA(Y7824:DP7827)=0,0,IF(ISERROR(HLOOKUP(V7827,Y7827:DP7827,1,FALSE)),0,INDEX(Y7826:DP7826,MATCH(V7825&amp;V7827,Y7825:DP7825&amp;Y7827:DP7827,0))))</f>
        <v>0</v>
      </c>
      <c r="W7826" s="95"/>
      <c r="X7826" s="108"/>
    </row>
    <row r="7827" spans="2:26" ht="13.9" thickBot="1">
      <c r="B7827" s="96"/>
      <c r="C7827" s="97"/>
      <c r="D7827" s="96"/>
      <c r="E7827" s="96"/>
      <c r="F7827" s="96"/>
      <c r="G7827" s="96"/>
      <c r="H7827" s="96"/>
      <c r="I7827" s="96"/>
      <c r="J7827" s="96"/>
      <c r="K7827" s="96"/>
      <c r="L7827" s="96"/>
      <c r="M7827" s="96"/>
      <c r="N7827" s="96"/>
      <c r="O7827" s="96"/>
      <c r="P7827" s="97"/>
      <c r="Q7827" s="218"/>
      <c r="R7827" s="98" t="str">
        <f t="shared" ref="R7827" si="20838">IF(COUNTA(Y7824:DP7827)=0,"none",HLOOKUP(R7825,Y7825:DP7827,3,FALSE))</f>
        <v>none</v>
      </c>
      <c r="S7827" s="99" t="str">
        <f t="shared" ref="S7827" si="20839">IF(COUNTA(Y7824:DP7827)=0,"none",HLOOKUP(S7824,Y7824:DP7827,4,FALSE))</f>
        <v>none</v>
      </c>
      <c r="T7827" s="100"/>
      <c r="U7827" s="100" t="str">
        <f t="array" ref="U7827">IF(COUNTA(Y7824:DP7827)=0,"none",IF($U$2="WAHR",$W$3,Abfrage!$F$4))</f>
        <v>none</v>
      </c>
      <c r="V7827" s="100" t="str">
        <f t="array" ref="V7827">IF(COUNTA(Y7824:DP7827)=0,"none",IF($U$2="WAHR",$W$3,Abfrage!$F$4))</f>
        <v>none</v>
      </c>
      <c r="W7827" s="100" t="str">
        <f t="array" ref="W7827">IF(COUNTA(Y7824:DP7827)=0,"none",IF($U$2="WAHR",$W$3,Abfrage!$F$4))</f>
        <v>none</v>
      </c>
      <c r="X7827" s="109"/>
    </row>
    <row r="7828" spans="2:26">
      <c r="B7828" s="75" t="s">
        <v>4842</v>
      </c>
      <c r="C7828" s="76">
        <v>1000454352</v>
      </c>
      <c r="D7828" s="75" t="s">
        <v>95</v>
      </c>
      <c r="E7828" s="75" t="s">
        <v>148</v>
      </c>
      <c r="F7828" s="75" t="s">
        <v>2271</v>
      </c>
      <c r="G7828" s="75" t="s">
        <v>4843</v>
      </c>
      <c r="H7828" s="75" t="e">
        <v>#N/A</v>
      </c>
      <c r="I7828" s="75" t="s">
        <v>155</v>
      </c>
      <c r="J7828" s="75" t="s">
        <v>4844</v>
      </c>
      <c r="K7828" s="75" t="s">
        <v>1136</v>
      </c>
      <c r="L7828" s="75" t="s">
        <v>1136</v>
      </c>
      <c r="M7828" s="75" t="s">
        <v>313</v>
      </c>
      <c r="N7828" s="75" t="s">
        <v>327</v>
      </c>
      <c r="O7828" s="75" t="s">
        <v>306</v>
      </c>
      <c r="P7828" s="76" t="s">
        <v>306</v>
      </c>
      <c r="Q7828" s="216"/>
      <c r="R7828" s="77" t="str">
        <f t="shared" ref="R7828" si="20840">IF(COUNTA(Y7828:DP7831)=0,"01.01.1900",INDEX(Y7828:DP7828,MATCH(R7829,Y7829:DP7829,0)))</f>
        <v>01.01.1900</v>
      </c>
      <c r="S7828" s="78" t="str">
        <f t="shared" ref="S7828" si="20841">IF(COUNTA(Y7828:DP7831)=0,"01.01.1900",MAX(Y7828:DP7828))</f>
        <v>01.01.1900</v>
      </c>
      <c r="T7828" s="79"/>
      <c r="U7828" s="80" t="str">
        <f t="array" ref="U7828">IF(COUNTA(Y7828:DP7831)=0,"01.01.1900",IF(ISERROR(HLOOKUP(U7831,Y7831:DP7831,1,FALSE)),"01.01.1900",INDEX(Y7828:DP7828,MATCH(U7829&amp;U7831,Y7829:DP7829&amp;Y7831:DP7831,0))))</f>
        <v>01.01.1900</v>
      </c>
      <c r="V7828" s="81" t="str">
        <f t="shared" ref="V7828" si="20842">IF(COUNTA(Y7828:DP7831)=0,"01.01.1900",_xlfn.MAXIFS(Y7828:DP7828,Y7831:DP7831,V7831))</f>
        <v>01.01.1900</v>
      </c>
      <c r="W7828" s="82"/>
      <c r="X7828" s="106"/>
    </row>
    <row r="7829" spans="2:26">
      <c r="B7829" s="83"/>
      <c r="C7829" s="84"/>
      <c r="D7829" s="83"/>
      <c r="E7829" s="83"/>
      <c r="F7829" s="83"/>
      <c r="G7829" s="83"/>
      <c r="H7829" s="83"/>
      <c r="I7829" s="83"/>
      <c r="J7829" s="83"/>
      <c r="K7829" s="83"/>
      <c r="L7829" s="83"/>
      <c r="M7829" s="83"/>
      <c r="N7829" s="83"/>
      <c r="O7829" s="83"/>
      <c r="P7829" s="84"/>
      <c r="Q7829" s="217"/>
      <c r="R7829" s="85">
        <f t="shared" ref="R7829" si="20843">IF(COUNTA(Y7828:DP7831)=0,0,MIN(Y7829:DP7829))</f>
        <v>0</v>
      </c>
      <c r="S7829" s="86">
        <f t="shared" ref="S7829" si="20844">IF(COUNTA(Y7828:DP7831)=0,0,HLOOKUP(S7828,Y7828:DP7831,2,FALSE))</f>
        <v>0</v>
      </c>
      <c r="T7829" s="87">
        <f t="shared" ref="T7829" si="20845">IF(COUNTA(Y7828:DP7831)=0,0,AVERAGE(Y7829:DP7829))</f>
        <v>0</v>
      </c>
      <c r="U7829" s="88">
        <f t="shared" ref="U7829" si="20846">IF(COUNTA(Y7828:DP7831)=0,0,_xlfn.MINIFS(Y7829:DP7829,Y7831:DP7831,U7831))</f>
        <v>0</v>
      </c>
      <c r="V7829" s="89">
        <f t="array" ref="V7829">IF(COUNTA(Y7828:DP7831)=0,0,IF(ISERROR(HLOOKUP(V7831,Y7831:DP7831,1,FALSE)),0,INDEX(Y7829:DP7829,MATCH(V7828&amp;V7831,Y7828:DP7828&amp;Y7831:DP7831,0))))</f>
        <v>0</v>
      </c>
      <c r="W7829" s="90">
        <f t="array" ref="W7829">IF(COUNTA(Y7828:DP7831)=0,0,IF(ISERROR(HLOOKUP(W7831,Y7831:DP7831,1,FALSE)),0,AVERAGEIF(Y7831:DP7831,$W7831,Y7829:DP7829)))</f>
        <v>0</v>
      </c>
      <c r="X7829" s="107"/>
    </row>
    <row r="7830" spans="2:26">
      <c r="B7830" s="83"/>
      <c r="C7830" s="84"/>
      <c r="D7830" s="83"/>
      <c r="E7830" s="83"/>
      <c r="F7830" s="83"/>
      <c r="G7830" s="83"/>
      <c r="H7830" s="83"/>
      <c r="I7830" s="83"/>
      <c r="J7830" s="83"/>
      <c r="K7830" s="83"/>
      <c r="L7830" s="83"/>
      <c r="M7830" s="83"/>
      <c r="N7830" s="83"/>
      <c r="O7830" s="83"/>
      <c r="P7830" s="84"/>
      <c r="Q7830" s="217"/>
      <c r="R7830" s="91">
        <f t="shared" ref="R7830" si="20847">IF(COUNTA(Y7828:DP7831)=0,0,HLOOKUP(R7829,Y7829:DP7831,2,FALSE))</f>
        <v>0</v>
      </c>
      <c r="S7830" s="92">
        <f t="shared" ref="S7830" si="20848">IF(COUNTA(Y7828:DP7831)=0,0,HLOOKUP(S7828,Y7828:DP7831,3,FALSE))</f>
        <v>0</v>
      </c>
      <c r="T7830" s="93"/>
      <c r="U7830" s="94">
        <f t="array" ref="U7830">IF(COUNTA(Y7828:DP7831)=0,0,IF(ISERROR(HLOOKUP(U7831,Y7831:DP7831,1,FALSE)),0,INDEX(Y7830:DP7830,MATCH(U7829&amp;U7831,Y7829:DP7829&amp;Y7831:DP7831,0))))</f>
        <v>0</v>
      </c>
      <c r="V7830" s="94">
        <f t="array" ref="V7830">IF(COUNTA(Y7828:DP7831)=0,0,IF(ISERROR(HLOOKUP(V7831,Y7831:DP7831,1,FALSE)),0,INDEX(Y7830:DP7830,MATCH(V7829&amp;V7831,Y7829:DP7829&amp;Y7831:DP7831,0))))</f>
        <v>0</v>
      </c>
      <c r="W7830" s="95"/>
      <c r="X7830" s="108"/>
    </row>
    <row r="7831" spans="2:26" ht="13.9" thickBot="1">
      <c r="B7831" s="96"/>
      <c r="C7831" s="97"/>
      <c r="D7831" s="96"/>
      <c r="E7831" s="96"/>
      <c r="F7831" s="96"/>
      <c r="G7831" s="96"/>
      <c r="H7831" s="96"/>
      <c r="I7831" s="96"/>
      <c r="J7831" s="96"/>
      <c r="K7831" s="96"/>
      <c r="L7831" s="96"/>
      <c r="M7831" s="96"/>
      <c r="N7831" s="96"/>
      <c r="O7831" s="96"/>
      <c r="P7831" s="97"/>
      <c r="Q7831" s="218"/>
      <c r="R7831" s="98" t="str">
        <f t="shared" ref="R7831" si="20849">IF(COUNTA(Y7828:DP7831)=0,"none",HLOOKUP(R7829,Y7829:DP7831,3,FALSE))</f>
        <v>none</v>
      </c>
      <c r="S7831" s="99" t="str">
        <f t="shared" ref="S7831" si="20850">IF(COUNTA(Y7828:DP7831)=0,"none",HLOOKUP(S7828,Y7828:DP7831,4,FALSE))</f>
        <v>none</v>
      </c>
      <c r="T7831" s="100"/>
      <c r="U7831" s="100" t="str">
        <f t="array" ref="U7831">IF(COUNTA(Y7828:DP7831)=0,"none",IF($U$2="WAHR",$W$3,Abfrage!$F$4))</f>
        <v>none</v>
      </c>
      <c r="V7831" s="100" t="str">
        <f t="array" ref="V7831">IF(COUNTA(Y7828:DP7831)=0,"none",IF($U$2="WAHR",$W$3,Abfrage!$F$4))</f>
        <v>none</v>
      </c>
      <c r="W7831" s="100" t="str">
        <f t="array" ref="W7831">IF(COUNTA(Y7828:DP7831)=0,"none",IF($U$2="WAHR",$W$3,Abfrage!$F$4))</f>
        <v>none</v>
      </c>
      <c r="X7831" s="109"/>
    </row>
    <row r="7832" spans="2:26">
      <c r="B7832" s="75" t="s">
        <v>4845</v>
      </c>
      <c r="C7832" s="76">
        <v>1000456513</v>
      </c>
      <c r="D7832" s="75" t="s">
        <v>217</v>
      </c>
      <c r="E7832" s="75" t="s">
        <v>138</v>
      </c>
      <c r="F7832" s="75" t="s">
        <v>233</v>
      </c>
      <c r="G7832" s="75" t="s">
        <v>4846</v>
      </c>
      <c r="H7832" s="75" t="e">
        <v>#N/A</v>
      </c>
      <c r="I7832" s="75" t="s">
        <v>3741</v>
      </c>
      <c r="J7832" s="75" t="s">
        <v>4847</v>
      </c>
      <c r="K7832" s="75" t="s">
        <v>306</v>
      </c>
      <c r="L7832" s="75" t="s">
        <v>306</v>
      </c>
      <c r="M7832" s="75" t="s">
        <v>306</v>
      </c>
      <c r="N7832" s="75" t="s">
        <v>352</v>
      </c>
      <c r="O7832" s="75" t="s">
        <v>306</v>
      </c>
      <c r="P7832" s="76" t="s">
        <v>306</v>
      </c>
      <c r="Q7832" s="216"/>
      <c r="R7832" s="77" t="str">
        <f t="shared" ref="R7832" si="20851">IF(COUNTA(Y7832:DP7835)=0,"01.01.1900",INDEX(Y7832:DP7832,MATCH(R7833,Y7833:DP7833,0)))</f>
        <v>01.01.1900</v>
      </c>
      <c r="S7832" s="78" t="str">
        <f t="shared" ref="S7832" si="20852">IF(COUNTA(Y7832:DP7835)=0,"01.01.1900",MAX(Y7832:DP7832))</f>
        <v>01.01.1900</v>
      </c>
      <c r="T7832" s="79"/>
      <c r="U7832" s="80" t="str">
        <f t="array" ref="U7832">IF(COUNTA(Y7832:DP7835)=0,"01.01.1900",IF(ISERROR(HLOOKUP(U7835,Y7835:DP7835,1,FALSE)),"01.01.1900",INDEX(Y7832:DP7832,MATCH(U7833&amp;U7835,Y7833:DP7833&amp;Y7835:DP7835,0))))</f>
        <v>01.01.1900</v>
      </c>
      <c r="V7832" s="81" t="str">
        <f t="shared" ref="V7832" si="20853">IF(COUNTA(Y7832:DP7835)=0,"01.01.1900",_xlfn.MAXIFS(Y7832:DP7832,Y7835:DP7835,V7835))</f>
        <v>01.01.1900</v>
      </c>
      <c r="W7832" s="82"/>
      <c r="X7832" s="106"/>
    </row>
    <row r="7833" spans="2:26">
      <c r="B7833" s="83"/>
      <c r="C7833" s="84"/>
      <c r="D7833" s="83"/>
      <c r="E7833" s="83"/>
      <c r="F7833" s="83"/>
      <c r="G7833" s="83"/>
      <c r="H7833" s="83"/>
      <c r="I7833" s="83"/>
      <c r="J7833" s="83"/>
      <c r="K7833" s="83"/>
      <c r="L7833" s="83"/>
      <c r="M7833" s="83"/>
      <c r="N7833" s="83"/>
      <c r="O7833" s="83"/>
      <c r="P7833" s="84"/>
      <c r="Q7833" s="217"/>
      <c r="R7833" s="85">
        <f t="shared" ref="R7833" si="20854">IF(COUNTA(Y7832:DP7835)=0,0,MIN(Y7833:DP7833))</f>
        <v>0</v>
      </c>
      <c r="S7833" s="86">
        <f t="shared" ref="S7833" si="20855">IF(COUNTA(Y7832:DP7835)=0,0,HLOOKUP(S7832,Y7832:DP7835,2,FALSE))</f>
        <v>0</v>
      </c>
      <c r="T7833" s="87">
        <f t="shared" ref="T7833" si="20856">IF(COUNTA(Y7832:DP7835)=0,0,AVERAGE(Y7833:DP7833))</f>
        <v>0</v>
      </c>
      <c r="U7833" s="88">
        <f t="shared" ref="U7833" si="20857">IF(COUNTA(Y7832:DP7835)=0,0,_xlfn.MINIFS(Y7833:DP7833,Y7835:DP7835,U7835))</f>
        <v>0</v>
      </c>
      <c r="V7833" s="89">
        <f t="array" ref="V7833">IF(COUNTA(Y7832:DP7835)=0,0,IF(ISERROR(HLOOKUP(V7835,Y7835:DP7835,1,FALSE)),0,INDEX(Y7833:DP7833,MATCH(V7832&amp;V7835,Y7832:DP7832&amp;Y7835:DP7835,0))))</f>
        <v>0</v>
      </c>
      <c r="W7833" s="90">
        <f t="array" ref="W7833">IF(COUNTA(Y7832:DP7835)=0,0,IF(ISERROR(HLOOKUP(W7835,Y7835:DP7835,1,FALSE)),0,AVERAGEIF(Y7835:DP7835,$W7835,Y7833:DP7833)))</f>
        <v>0</v>
      </c>
      <c r="X7833" s="107"/>
    </row>
    <row r="7834" spans="2:26">
      <c r="B7834" s="83"/>
      <c r="C7834" s="84"/>
      <c r="D7834" s="83"/>
      <c r="E7834" s="83"/>
      <c r="F7834" s="83"/>
      <c r="G7834" s="83"/>
      <c r="H7834" s="83"/>
      <c r="I7834" s="83"/>
      <c r="J7834" s="83"/>
      <c r="K7834" s="83"/>
      <c r="L7834" s="83"/>
      <c r="M7834" s="83"/>
      <c r="N7834" s="83"/>
      <c r="O7834" s="83"/>
      <c r="P7834" s="84"/>
      <c r="Q7834" s="217"/>
      <c r="R7834" s="91">
        <f t="shared" ref="R7834" si="20858">IF(COUNTA(Y7832:DP7835)=0,0,HLOOKUP(R7833,Y7833:DP7835,2,FALSE))</f>
        <v>0</v>
      </c>
      <c r="S7834" s="92">
        <f t="shared" ref="S7834" si="20859">IF(COUNTA(Y7832:DP7835)=0,0,HLOOKUP(S7832,Y7832:DP7835,3,FALSE))</f>
        <v>0</v>
      </c>
      <c r="T7834" s="93"/>
      <c r="U7834" s="94">
        <f t="array" ref="U7834">IF(COUNTA(Y7832:DP7835)=0,0,IF(ISERROR(HLOOKUP(U7835,Y7835:DP7835,1,FALSE)),0,INDEX(Y7834:DP7834,MATCH(U7833&amp;U7835,Y7833:DP7833&amp;Y7835:DP7835,0))))</f>
        <v>0</v>
      </c>
      <c r="V7834" s="94">
        <f t="array" ref="V7834">IF(COUNTA(Y7832:DP7835)=0,0,IF(ISERROR(HLOOKUP(V7835,Y7835:DP7835,1,FALSE)),0,INDEX(Y7834:DP7834,MATCH(V7833&amp;V7835,Y7833:DP7833&amp;Y7835:DP7835,0))))</f>
        <v>0</v>
      </c>
      <c r="W7834" s="95"/>
      <c r="X7834" s="108"/>
    </row>
    <row r="7835" spans="2:26" ht="13.9" thickBot="1">
      <c r="B7835" s="96"/>
      <c r="C7835" s="97"/>
      <c r="D7835" s="96"/>
      <c r="E7835" s="96"/>
      <c r="F7835" s="96"/>
      <c r="G7835" s="96"/>
      <c r="H7835" s="96"/>
      <c r="I7835" s="96"/>
      <c r="J7835" s="96"/>
      <c r="K7835" s="96"/>
      <c r="L7835" s="96"/>
      <c r="M7835" s="96"/>
      <c r="N7835" s="96"/>
      <c r="O7835" s="96"/>
      <c r="P7835" s="97"/>
      <c r="Q7835" s="218"/>
      <c r="R7835" s="98" t="str">
        <f t="shared" ref="R7835" si="20860">IF(COUNTA(Y7832:DP7835)=0,"none",HLOOKUP(R7833,Y7833:DP7835,3,FALSE))</f>
        <v>none</v>
      </c>
      <c r="S7835" s="99" t="str">
        <f t="shared" ref="S7835" si="20861">IF(COUNTA(Y7832:DP7835)=0,"none",HLOOKUP(S7832,Y7832:DP7835,4,FALSE))</f>
        <v>none</v>
      </c>
      <c r="T7835" s="100"/>
      <c r="U7835" s="100" t="str">
        <f t="array" ref="U7835">IF(COUNTA(Y7832:DP7835)=0,"none",IF($U$2="WAHR",$W$3,Abfrage!$F$4))</f>
        <v>none</v>
      </c>
      <c r="V7835" s="100" t="str">
        <f t="array" ref="V7835">IF(COUNTA(Y7832:DP7835)=0,"none",IF($U$2="WAHR",$W$3,Abfrage!$F$4))</f>
        <v>none</v>
      </c>
      <c r="W7835" s="100" t="str">
        <f t="array" ref="W7835">IF(COUNTA(Y7832:DP7835)=0,"none",IF($U$2="WAHR",$W$3,Abfrage!$F$4))</f>
        <v>none</v>
      </c>
      <c r="X7835" s="109"/>
    </row>
    <row r="7836" spans="2:26">
      <c r="B7836" s="75" t="s">
        <v>4848</v>
      </c>
      <c r="C7836" s="76">
        <v>1000456948</v>
      </c>
      <c r="D7836" s="75" t="s">
        <v>217</v>
      </c>
      <c r="E7836" s="75" t="s">
        <v>218</v>
      </c>
      <c r="F7836" s="75" t="s">
        <v>218</v>
      </c>
      <c r="G7836" s="75" t="s">
        <v>218</v>
      </c>
      <c r="H7836" s="75" t="s">
        <v>4849</v>
      </c>
      <c r="I7836" s="75" t="s">
        <v>221</v>
      </c>
      <c r="J7836" s="75" t="s">
        <v>4850</v>
      </c>
      <c r="K7836" s="75" t="s">
        <v>306</v>
      </c>
      <c r="L7836" s="75" t="s">
        <v>306</v>
      </c>
      <c r="M7836" s="75" t="s">
        <v>306</v>
      </c>
      <c r="N7836" s="75" t="s">
        <v>306</v>
      </c>
      <c r="O7836" s="75" t="s">
        <v>306</v>
      </c>
      <c r="P7836" s="76" t="s">
        <v>306</v>
      </c>
      <c r="Q7836" s="216"/>
      <c r="R7836" s="77">
        <f t="shared" ref="R7836" si="20862">IF(COUNTA(Y7836:DP7839)=0,"01.01.1900",INDEX(Y7836:DP7836,MATCH(R7837,Y7837:DP7837,0)))</f>
        <v>44986</v>
      </c>
      <c r="S7836" s="78">
        <f t="shared" ref="S7836" si="20863">IF(COUNTA(Y7836:DP7839)=0,"01.01.1900",MAX(Y7836:DP7836))</f>
        <v>44986</v>
      </c>
      <c r="T7836" s="79"/>
      <c r="U7836" s="80" t="str">
        <f t="array" ref="U7836">IF(COUNTA(Y7836:DP7839)=0,"01.01.1900",IF(ISERROR(HLOOKUP(U7839,Y7839:DP7839,1,FALSE)),"01.01.1900",INDEX(Y7836:DP7836,MATCH(U7837&amp;U7839,Y7837:DP7837&amp;Y7839:DP7839,0))))</f>
        <v>01.01.1900</v>
      </c>
      <c r="V7836" s="81">
        <f t="shared" ref="V7836" si="20864">IF(COUNTA(Y7836:DP7839)=0,"01.01.1900",_xlfn.MAXIFS(Y7836:DP7836,Y7839:DP7839,V7839))</f>
        <v>0</v>
      </c>
      <c r="W7836" s="82"/>
      <c r="X7836" s="106"/>
      <c r="Y7836" s="141">
        <v>44986</v>
      </c>
      <c r="Z7836" s="141">
        <v>44986</v>
      </c>
    </row>
    <row r="7837" spans="2:26">
      <c r="B7837" s="83"/>
      <c r="C7837" s="84"/>
      <c r="D7837" s="83"/>
      <c r="E7837" s="83"/>
      <c r="F7837" s="83"/>
      <c r="G7837" s="83"/>
      <c r="H7837" s="83"/>
      <c r="I7837" s="83"/>
      <c r="J7837" s="83"/>
      <c r="K7837" s="83"/>
      <c r="L7837" s="83"/>
      <c r="M7837" s="83"/>
      <c r="N7837" s="83"/>
      <c r="O7837" s="83"/>
      <c r="P7837" s="84"/>
      <c r="Q7837" s="217"/>
      <c r="R7837" s="85">
        <f t="shared" ref="R7837" si="20865">IF(COUNTA(Y7836:DP7839)=0,0,MIN(Y7837:DP7837))</f>
        <v>2.4710000000000001</v>
      </c>
      <c r="S7837" s="86">
        <f t="shared" ref="S7837" si="20866">IF(COUNTA(Y7836:DP7839)=0,0,HLOOKUP(S7836,Y7836:DP7839,2,FALSE))</f>
        <v>2.4710000000000001</v>
      </c>
      <c r="T7837" s="87">
        <f t="shared" ref="T7837" si="20867">IF(COUNTA(Y7836:DP7839)=0,0,AVERAGE(Y7837:DP7837))</f>
        <v>2.4710000000000001</v>
      </c>
      <c r="U7837" s="88">
        <f t="shared" ref="U7837" si="20868">IF(COUNTA(Y7836:DP7839)=0,0,_xlfn.MINIFS(Y7837:DP7837,Y7839:DP7839,U7839))</f>
        <v>0</v>
      </c>
      <c r="V7837" s="89">
        <f t="array" ref="V7837">IF(COUNTA(Y7836:DP7839)=0,0,IF(ISERROR(HLOOKUP(V7839,Y7839:DP7839,1,FALSE)),0,INDEX(Y7837:DP7837,MATCH(V7836&amp;V7839,Y7836:DP7836&amp;Y7839:DP7839,0))))</f>
        <v>0</v>
      </c>
      <c r="W7837" s="90">
        <f t="array" ref="W7837">IF(COUNTA(Y7836:DP7839)=0,0,IF(ISERROR(HLOOKUP(W7839,Y7839:DP7839,1,FALSE)),0,AVERAGEIF(Y7839:DP7839,$W7839,Y7837:DP7837)))</f>
        <v>0</v>
      </c>
      <c r="X7837" s="107"/>
      <c r="Y7837" s="142">
        <v>2.4710000000000001</v>
      </c>
      <c r="Z7837" s="142">
        <v>2.4710000000000001</v>
      </c>
    </row>
    <row r="7838" spans="2:26">
      <c r="B7838" s="83"/>
      <c r="C7838" s="84"/>
      <c r="D7838" s="83"/>
      <c r="E7838" s="83"/>
      <c r="F7838" s="83"/>
      <c r="G7838" s="83"/>
      <c r="H7838" s="83"/>
      <c r="I7838" s="83"/>
      <c r="J7838" s="83"/>
      <c r="K7838" s="83"/>
      <c r="L7838" s="83"/>
      <c r="M7838" s="83"/>
      <c r="N7838" s="83"/>
      <c r="O7838" s="83"/>
      <c r="P7838" s="84"/>
      <c r="Q7838" s="217"/>
      <c r="R7838" s="91">
        <f t="shared" ref="R7838" si="20869">IF(COUNTA(Y7836:DP7839)=0,0,HLOOKUP(R7837,Y7837:DP7839,2,FALSE))</f>
        <v>1000</v>
      </c>
      <c r="S7838" s="92">
        <f t="shared" ref="S7838" si="20870">IF(COUNTA(Y7836:DP7839)=0,0,HLOOKUP(S7836,Y7836:DP7839,3,FALSE))</f>
        <v>1000</v>
      </c>
      <c r="T7838" s="93"/>
      <c r="U7838" s="94">
        <f t="array" ref="U7838">IF(COUNTA(Y7836:DP7839)=0,0,IF(ISERROR(HLOOKUP(U7839,Y7839:DP7839,1,FALSE)),0,INDEX(Y7838:DP7838,MATCH(U7837&amp;U7839,Y7837:DP7837&amp;Y7839:DP7839,0))))</f>
        <v>0</v>
      </c>
      <c r="V7838" s="94">
        <f t="array" ref="V7838">IF(COUNTA(Y7836:DP7839)=0,0,IF(ISERROR(HLOOKUP(V7839,Y7839:DP7839,1,FALSE)),0,INDEX(Y7838:DP7838,MATCH(V7837&amp;V7839,Y7837:DP7837&amp;Y7839:DP7839,0))))</f>
        <v>0</v>
      </c>
      <c r="W7838" s="95"/>
      <c r="X7838" s="108"/>
      <c r="Y7838" s="143">
        <v>1000</v>
      </c>
      <c r="Z7838" s="143">
        <v>1000</v>
      </c>
    </row>
    <row r="7839" spans="2:26" ht="13.9" thickBot="1">
      <c r="B7839" s="96"/>
      <c r="C7839" s="97"/>
      <c r="D7839" s="96"/>
      <c r="E7839" s="96"/>
      <c r="F7839" s="96"/>
      <c r="G7839" s="96"/>
      <c r="H7839" s="96"/>
      <c r="I7839" s="96"/>
      <c r="J7839" s="96"/>
      <c r="K7839" s="96"/>
      <c r="L7839" s="96"/>
      <c r="M7839" s="96"/>
      <c r="N7839" s="96"/>
      <c r="O7839" s="96"/>
      <c r="P7839" s="97"/>
      <c r="Q7839" s="218"/>
      <c r="R7839" s="98" t="str">
        <f t="shared" ref="R7839" si="20871">IF(COUNTA(Y7836:DP7839)=0,"none",HLOOKUP(R7837,Y7837:DP7839,3,FALSE))</f>
        <v>www (-30%)</v>
      </c>
      <c r="S7839" s="99" t="str">
        <f t="shared" ref="S7839" si="20872">IF(COUNTA(Y7836:DP7839)=0,"none",HLOOKUP(S7836,Y7836:DP7839,4,FALSE))</f>
        <v>www (-30%)</v>
      </c>
      <c r="T7839" s="100"/>
      <c r="U7839" s="100">
        <f t="array" ref="U7839">IF(COUNTA(Y7836:DP7839)=0,"none",IF($U$2="WAHR",$W$3,Abfrage!$F$4))</f>
        <v>0</v>
      </c>
      <c r="V7839" s="100">
        <f t="array" ref="V7839">IF(COUNTA(Y7836:DP7839)=0,"none",IF($U$2="WAHR",$W$3,Abfrage!$F$4))</f>
        <v>0</v>
      </c>
      <c r="W7839" s="100">
        <f t="array" ref="W7839">IF(COUNTA(Y7836:DP7839)=0,"none",IF($U$2="WAHR",$W$3,Abfrage!$F$4))</f>
        <v>0</v>
      </c>
      <c r="X7839" s="109"/>
      <c r="Y7839" s="144" t="s">
        <v>43</v>
      </c>
      <c r="Z7839" s="144" t="s">
        <v>43</v>
      </c>
    </row>
    <row r="7840" spans="2:26">
      <c r="B7840" s="75" t="s">
        <v>4851</v>
      </c>
      <c r="C7840" s="76">
        <v>1000458327</v>
      </c>
      <c r="D7840" s="75" t="s">
        <v>95</v>
      </c>
      <c r="E7840" s="75" t="s">
        <v>148</v>
      </c>
      <c r="F7840" s="75" t="s">
        <v>341</v>
      </c>
      <c r="G7840" s="75" t="s">
        <v>341</v>
      </c>
      <c r="H7840" s="75" t="s">
        <v>334</v>
      </c>
      <c r="I7840" s="75" t="s">
        <v>342</v>
      </c>
      <c r="J7840" s="75" t="s">
        <v>4852</v>
      </c>
      <c r="K7840" s="75" t="s">
        <v>321</v>
      </c>
      <c r="L7840" s="75" t="s">
        <v>393</v>
      </c>
      <c r="M7840" s="75" t="s">
        <v>306</v>
      </c>
      <c r="N7840" s="75" t="s">
        <v>327</v>
      </c>
      <c r="O7840" s="75" t="s">
        <v>306</v>
      </c>
      <c r="P7840" s="76" t="s">
        <v>344</v>
      </c>
      <c r="Q7840" s="216"/>
      <c r="R7840" s="77">
        <f t="shared" ref="R7840" si="20873">IF(COUNTA(Y7840:DP7843)=0,"01.01.1900",INDEX(Y7840:DP7840,MATCH(R7841,Y7841:DP7841,0)))</f>
        <v>44502</v>
      </c>
      <c r="S7840" s="78">
        <f t="shared" ref="S7840" si="20874">IF(COUNTA(Y7840:DP7843)=0,"01.01.1900",MAX(Y7840:DP7840))</f>
        <v>44502</v>
      </c>
      <c r="T7840" s="79"/>
      <c r="U7840" s="80" t="str">
        <f t="array" ref="U7840">IF(COUNTA(Y7840:DP7843)=0,"01.01.1900",IF(ISERROR(HLOOKUP(U7843,Y7843:DP7843,1,FALSE)),"01.01.1900",INDEX(Y7840:DP7840,MATCH(U7841&amp;U7843,Y7841:DP7841&amp;Y7843:DP7843,0))))</f>
        <v>01.01.1900</v>
      </c>
      <c r="V7840" s="81">
        <f t="shared" ref="V7840" si="20875">IF(COUNTA(Y7840:DP7843)=0,"01.01.1900",_xlfn.MAXIFS(Y7840:DP7840,Y7843:DP7843,V7843))</f>
        <v>0</v>
      </c>
      <c r="W7840" s="82"/>
      <c r="X7840" s="106"/>
      <c r="Y7840" s="141">
        <v>44502</v>
      </c>
    </row>
    <row r="7841" spans="2:25">
      <c r="B7841" s="83"/>
      <c r="C7841" s="84"/>
      <c r="D7841" s="83"/>
      <c r="E7841" s="83"/>
      <c r="F7841" s="83"/>
      <c r="G7841" s="83"/>
      <c r="H7841" s="83"/>
      <c r="I7841" s="83"/>
      <c r="J7841" s="83"/>
      <c r="K7841" s="83"/>
      <c r="L7841" s="83"/>
      <c r="M7841" s="83"/>
      <c r="N7841" s="83"/>
      <c r="O7841" s="83"/>
      <c r="P7841" s="84"/>
      <c r="Q7841" s="217"/>
      <c r="R7841" s="85">
        <f t="shared" ref="R7841" si="20876">IF(COUNTA(Y7840:DP7843)=0,0,MIN(Y7841:DP7841))</f>
        <v>0.255</v>
      </c>
      <c r="S7841" s="86">
        <f t="shared" ref="S7841" si="20877">IF(COUNTA(Y7840:DP7843)=0,0,HLOOKUP(S7840,Y7840:DP7843,2,FALSE))</f>
        <v>0.255</v>
      </c>
      <c r="T7841" s="87">
        <f t="shared" ref="T7841" si="20878">IF(COUNTA(Y7840:DP7843)=0,0,AVERAGE(Y7841:DP7841))</f>
        <v>0.255</v>
      </c>
      <c r="U7841" s="88">
        <f t="shared" ref="U7841" si="20879">IF(COUNTA(Y7840:DP7843)=0,0,_xlfn.MINIFS(Y7841:DP7841,Y7843:DP7843,U7843))</f>
        <v>0</v>
      </c>
      <c r="V7841" s="89">
        <f t="array" ref="V7841">IF(COUNTA(Y7840:DP7843)=0,0,IF(ISERROR(HLOOKUP(V7843,Y7843:DP7843,1,FALSE)),0,INDEX(Y7841:DP7841,MATCH(V7840&amp;V7843,Y7840:DP7840&amp;Y7843:DP7843,0))))</f>
        <v>0</v>
      </c>
      <c r="W7841" s="90">
        <f t="array" ref="W7841">IF(COUNTA(Y7840:DP7843)=0,0,IF(ISERROR(HLOOKUP(W7843,Y7843:DP7843,1,FALSE)),0,AVERAGEIF(Y7843:DP7843,$W7843,Y7841:DP7841)))</f>
        <v>0</v>
      </c>
      <c r="X7841" s="107"/>
      <c r="Y7841" s="142">
        <v>0.255</v>
      </c>
    </row>
    <row r="7842" spans="2:25">
      <c r="B7842" s="83"/>
      <c r="C7842" s="84"/>
      <c r="D7842" s="83"/>
      <c r="E7842" s="83"/>
      <c r="F7842" s="83"/>
      <c r="G7842" s="83"/>
      <c r="H7842" s="83"/>
      <c r="I7842" s="83"/>
      <c r="J7842" s="83"/>
      <c r="K7842" s="83"/>
      <c r="L7842" s="83"/>
      <c r="M7842" s="83"/>
      <c r="N7842" s="83"/>
      <c r="O7842" s="83"/>
      <c r="P7842" s="84"/>
      <c r="Q7842" s="217"/>
      <c r="R7842" s="91">
        <f t="shared" ref="R7842" si="20880">IF(COUNTA(Y7840:DP7843)=0,0,HLOOKUP(R7841,Y7841:DP7843,2,FALSE))</f>
        <v>1</v>
      </c>
      <c r="S7842" s="92">
        <f t="shared" ref="S7842" si="20881">IF(COUNTA(Y7840:DP7843)=0,0,HLOOKUP(S7840,Y7840:DP7843,3,FALSE))</f>
        <v>1</v>
      </c>
      <c r="T7842" s="93"/>
      <c r="U7842" s="94">
        <f t="array" ref="U7842">IF(COUNTA(Y7840:DP7843)=0,0,IF(ISERROR(HLOOKUP(U7843,Y7843:DP7843,1,FALSE)),0,INDEX(Y7842:DP7842,MATCH(U7841&amp;U7843,Y7841:DP7841&amp;Y7843:DP7843,0))))</f>
        <v>0</v>
      </c>
      <c r="V7842" s="94">
        <f t="array" ref="V7842">IF(COUNTA(Y7840:DP7843)=0,0,IF(ISERROR(HLOOKUP(V7843,Y7843:DP7843,1,FALSE)),0,INDEX(Y7842:DP7842,MATCH(V7841&amp;V7843,Y7841:DP7841&amp;Y7843:DP7843,0))))</f>
        <v>0</v>
      </c>
      <c r="W7842" s="95"/>
      <c r="X7842" s="108"/>
      <c r="Y7842" s="143">
        <v>1</v>
      </c>
    </row>
    <row r="7843" spans="2:25" ht="13.9" thickBot="1">
      <c r="B7843" s="96"/>
      <c r="C7843" s="97"/>
      <c r="D7843" s="96"/>
      <c r="E7843" s="96"/>
      <c r="F7843" s="96"/>
      <c r="G7843" s="96"/>
      <c r="H7843" s="96"/>
      <c r="I7843" s="96"/>
      <c r="J7843" s="96"/>
      <c r="K7843" s="96"/>
      <c r="L7843" s="96"/>
      <c r="M7843" s="96"/>
      <c r="N7843" s="96"/>
      <c r="O7843" s="96"/>
      <c r="P7843" s="97"/>
      <c r="Q7843" s="218"/>
      <c r="R7843" s="98" t="str">
        <f t="shared" ref="R7843" si="20882">IF(COUNTA(Y7840:DP7843)=0,"none",HLOOKUP(R7841,Y7841:DP7843,3,FALSE))</f>
        <v>www (-15%)</v>
      </c>
      <c r="S7843" s="99" t="str">
        <f t="shared" ref="S7843" si="20883">IF(COUNTA(Y7840:DP7843)=0,"none",HLOOKUP(S7840,Y7840:DP7843,4,FALSE))</f>
        <v>www (-15%)</v>
      </c>
      <c r="T7843" s="100"/>
      <c r="U7843" s="100">
        <f t="array" ref="U7843">IF(COUNTA(Y7840:DP7843)=0,"none",IF($U$2="WAHR",$W$3,Abfrage!$F$4))</f>
        <v>0</v>
      </c>
      <c r="V7843" s="100">
        <f t="array" ref="V7843">IF(COUNTA(Y7840:DP7843)=0,"none",IF($U$2="WAHR",$W$3,Abfrage!$F$4))</f>
        <v>0</v>
      </c>
      <c r="W7843" s="100">
        <f t="array" ref="W7843">IF(COUNTA(Y7840:DP7843)=0,"none",IF($U$2="WAHR",$W$3,Abfrage!$F$4))</f>
        <v>0</v>
      </c>
      <c r="X7843" s="109"/>
      <c r="Y7843" s="144" t="s">
        <v>354</v>
      </c>
    </row>
    <row r="7844" spans="2:25">
      <c r="B7844" s="75" t="s">
        <v>4853</v>
      </c>
      <c r="C7844" s="76">
        <v>1000448971</v>
      </c>
      <c r="D7844" s="75" t="s">
        <v>95</v>
      </c>
      <c r="E7844" s="75" t="s">
        <v>96</v>
      </c>
      <c r="F7844" s="75" t="s">
        <v>97</v>
      </c>
      <c r="G7844" s="75" t="s">
        <v>97</v>
      </c>
      <c r="H7844" s="75" t="e">
        <v>#N/A</v>
      </c>
      <c r="I7844" s="75" t="s">
        <v>41</v>
      </c>
      <c r="J7844" s="75" t="s">
        <v>4854</v>
      </c>
      <c r="K7844" s="75" t="s">
        <v>306</v>
      </c>
      <c r="L7844" s="75" t="s">
        <v>306</v>
      </c>
      <c r="M7844" s="75" t="s">
        <v>307</v>
      </c>
      <c r="N7844" s="75" t="s">
        <v>393</v>
      </c>
      <c r="O7844" s="75" t="s">
        <v>315</v>
      </c>
      <c r="P7844" s="76" t="s">
        <v>306</v>
      </c>
      <c r="Q7844" s="216"/>
      <c r="R7844" s="77" t="str">
        <f t="shared" ref="R7844" si="20884">IF(COUNTA(Y7844:DP7847)=0,"01.01.1900",INDEX(Y7844:DP7844,MATCH(R7845,Y7845:DP7845,0)))</f>
        <v>01.01.1900</v>
      </c>
      <c r="S7844" s="78" t="str">
        <f t="shared" ref="S7844" si="20885">IF(COUNTA(Y7844:DP7847)=0,"01.01.1900",MAX(Y7844:DP7844))</f>
        <v>01.01.1900</v>
      </c>
      <c r="T7844" s="79"/>
      <c r="U7844" s="80" t="str">
        <f t="array" ref="U7844">IF(COUNTA(Y7844:DP7847)=0,"01.01.1900",IF(ISERROR(HLOOKUP(U7847,Y7847:DP7847,1,FALSE)),"01.01.1900",INDEX(Y7844:DP7844,MATCH(U7845&amp;U7847,Y7845:DP7845&amp;Y7847:DP7847,0))))</f>
        <v>01.01.1900</v>
      </c>
      <c r="V7844" s="81" t="str">
        <f t="shared" ref="V7844" si="20886">IF(COUNTA(Y7844:DP7847)=0,"01.01.1900",_xlfn.MAXIFS(Y7844:DP7844,Y7847:DP7847,V7847))</f>
        <v>01.01.1900</v>
      </c>
      <c r="W7844" s="82"/>
      <c r="X7844" s="106"/>
    </row>
    <row r="7845" spans="2:25">
      <c r="B7845" s="83"/>
      <c r="C7845" s="84"/>
      <c r="D7845" s="83"/>
      <c r="E7845" s="83"/>
      <c r="F7845" s="83"/>
      <c r="G7845" s="83"/>
      <c r="H7845" s="83"/>
      <c r="I7845" s="83"/>
      <c r="J7845" s="83"/>
      <c r="K7845" s="83"/>
      <c r="L7845" s="83"/>
      <c r="M7845" s="83"/>
      <c r="N7845" s="83"/>
      <c r="O7845" s="83"/>
      <c r="P7845" s="84"/>
      <c r="Q7845" s="217"/>
      <c r="R7845" s="85">
        <f t="shared" ref="R7845" si="20887">IF(COUNTA(Y7844:DP7847)=0,0,MIN(Y7845:DP7845))</f>
        <v>0</v>
      </c>
      <c r="S7845" s="86">
        <f t="shared" ref="S7845" si="20888">IF(COUNTA(Y7844:DP7847)=0,0,HLOOKUP(S7844,Y7844:DP7847,2,FALSE))</f>
        <v>0</v>
      </c>
      <c r="T7845" s="87">
        <f t="shared" ref="T7845" si="20889">IF(COUNTA(Y7844:DP7847)=0,0,AVERAGE(Y7845:DP7845))</f>
        <v>0</v>
      </c>
      <c r="U7845" s="88">
        <f t="shared" ref="U7845" si="20890">IF(COUNTA(Y7844:DP7847)=0,0,_xlfn.MINIFS(Y7845:DP7845,Y7847:DP7847,U7847))</f>
        <v>0</v>
      </c>
      <c r="V7845" s="89">
        <f t="array" ref="V7845">IF(COUNTA(Y7844:DP7847)=0,0,IF(ISERROR(HLOOKUP(V7847,Y7847:DP7847,1,FALSE)),0,INDEX(Y7845:DP7845,MATCH(V7844&amp;V7847,Y7844:DP7844&amp;Y7847:DP7847,0))))</f>
        <v>0</v>
      </c>
      <c r="W7845" s="90">
        <f t="array" ref="W7845">IF(COUNTA(Y7844:DP7847)=0,0,IF(ISERROR(HLOOKUP(W7847,Y7847:DP7847,1,FALSE)),0,AVERAGEIF(Y7847:DP7847,$W7847,Y7845:DP7845)))</f>
        <v>0</v>
      </c>
      <c r="X7845" s="107"/>
    </row>
    <row r="7846" spans="2:25">
      <c r="B7846" s="83"/>
      <c r="C7846" s="84"/>
      <c r="D7846" s="83"/>
      <c r="E7846" s="83"/>
      <c r="F7846" s="83"/>
      <c r="G7846" s="83"/>
      <c r="H7846" s="83"/>
      <c r="I7846" s="83"/>
      <c r="J7846" s="83"/>
      <c r="K7846" s="83"/>
      <c r="L7846" s="83"/>
      <c r="M7846" s="83"/>
      <c r="N7846" s="83"/>
      <c r="O7846" s="83"/>
      <c r="P7846" s="84"/>
      <c r="Q7846" s="217"/>
      <c r="R7846" s="91">
        <f t="shared" ref="R7846" si="20891">IF(COUNTA(Y7844:DP7847)=0,0,HLOOKUP(R7845,Y7845:DP7847,2,FALSE))</f>
        <v>0</v>
      </c>
      <c r="S7846" s="92">
        <f t="shared" ref="S7846" si="20892">IF(COUNTA(Y7844:DP7847)=0,0,HLOOKUP(S7844,Y7844:DP7847,3,FALSE))</f>
        <v>0</v>
      </c>
      <c r="T7846" s="93"/>
      <c r="U7846" s="94">
        <f t="array" ref="U7846">IF(COUNTA(Y7844:DP7847)=0,0,IF(ISERROR(HLOOKUP(U7847,Y7847:DP7847,1,FALSE)),0,INDEX(Y7846:DP7846,MATCH(U7845&amp;U7847,Y7845:DP7845&amp;Y7847:DP7847,0))))</f>
        <v>0</v>
      </c>
      <c r="V7846" s="94">
        <f t="array" ref="V7846">IF(COUNTA(Y7844:DP7847)=0,0,IF(ISERROR(HLOOKUP(V7847,Y7847:DP7847,1,FALSE)),0,INDEX(Y7846:DP7846,MATCH(V7845&amp;V7847,Y7845:DP7845&amp;Y7847:DP7847,0))))</f>
        <v>0</v>
      </c>
      <c r="W7846" s="95"/>
      <c r="X7846" s="108"/>
    </row>
    <row r="7847" spans="2:25" ht="13.9" thickBot="1">
      <c r="B7847" s="96"/>
      <c r="C7847" s="97"/>
      <c r="D7847" s="96"/>
      <c r="E7847" s="96"/>
      <c r="F7847" s="96"/>
      <c r="G7847" s="96"/>
      <c r="H7847" s="96"/>
      <c r="I7847" s="96"/>
      <c r="J7847" s="96"/>
      <c r="K7847" s="96"/>
      <c r="L7847" s="96"/>
      <c r="M7847" s="96"/>
      <c r="N7847" s="96"/>
      <c r="O7847" s="96"/>
      <c r="P7847" s="97"/>
      <c r="Q7847" s="218"/>
      <c r="R7847" s="98" t="str">
        <f t="shared" ref="R7847" si="20893">IF(COUNTA(Y7844:DP7847)=0,"none",HLOOKUP(R7845,Y7845:DP7847,3,FALSE))</f>
        <v>none</v>
      </c>
      <c r="S7847" s="99" t="str">
        <f t="shared" ref="S7847" si="20894">IF(COUNTA(Y7844:DP7847)=0,"none",HLOOKUP(S7844,Y7844:DP7847,4,FALSE))</f>
        <v>none</v>
      </c>
      <c r="T7847" s="100"/>
      <c r="U7847" s="100" t="str">
        <f t="array" ref="U7847">IF(COUNTA(Y7844:DP7847)=0,"none",IF($U$2="WAHR",$W$3,Abfrage!$F$4))</f>
        <v>none</v>
      </c>
      <c r="V7847" s="100" t="str">
        <f t="array" ref="V7847">IF(COUNTA(Y7844:DP7847)=0,"none",IF($U$2="WAHR",$W$3,Abfrage!$F$4))</f>
        <v>none</v>
      </c>
      <c r="W7847" s="100" t="str">
        <f t="array" ref="W7847">IF(COUNTA(Y7844:DP7847)=0,"none",IF($U$2="WAHR",$W$3,Abfrage!$F$4))</f>
        <v>none</v>
      </c>
      <c r="X7847" s="109"/>
    </row>
    <row r="7848" spans="2:25">
      <c r="B7848" s="75" t="s">
        <v>4855</v>
      </c>
      <c r="C7848" s="76">
        <v>1000455928</v>
      </c>
      <c r="D7848" s="75" t="s">
        <v>95</v>
      </c>
      <c r="E7848" s="75" t="s">
        <v>148</v>
      </c>
      <c r="F7848" s="75" t="s">
        <v>2871</v>
      </c>
      <c r="G7848" s="75" t="s">
        <v>4856</v>
      </c>
      <c r="H7848" s="75" t="s">
        <v>334</v>
      </c>
      <c r="I7848" s="75" t="s">
        <v>155</v>
      </c>
      <c r="J7848" s="75" t="s">
        <v>4857</v>
      </c>
      <c r="K7848" s="75" t="s">
        <v>809</v>
      </c>
      <c r="L7848" s="75" t="s">
        <v>809</v>
      </c>
      <c r="M7848" s="75" t="s">
        <v>313</v>
      </c>
      <c r="N7848" s="75" t="s">
        <v>327</v>
      </c>
      <c r="O7848" s="75" t="s">
        <v>306</v>
      </c>
      <c r="P7848" s="76" t="s">
        <v>306</v>
      </c>
      <c r="Q7848" s="216"/>
      <c r="R7848" s="77">
        <f t="shared" ref="R7848" si="20895">IF(COUNTA(Y7848:DP7851)=0,"01.01.1900",INDEX(Y7848:DP7848,MATCH(R7849,Y7849:DP7849,0)))</f>
        <v>45846</v>
      </c>
      <c r="S7848" s="78">
        <f t="shared" ref="S7848" si="20896">IF(COUNTA(Y7848:DP7851)=0,"01.01.1900",MAX(Y7848:DP7848))</f>
        <v>45846</v>
      </c>
      <c r="T7848" s="79"/>
      <c r="U7848" s="80" t="str">
        <f t="array" ref="U7848">IF(COUNTA(Y7848:DP7851)=0,"01.01.1900",IF(ISERROR(HLOOKUP(U7851,Y7851:DP7851,1,FALSE)),"01.01.1900",INDEX(Y7848:DP7848,MATCH(U7849&amp;U7851,Y7849:DP7849&amp;Y7851:DP7851,0))))</f>
        <v>01.01.1900</v>
      </c>
      <c r="V7848" s="81">
        <f t="shared" ref="V7848" si="20897">IF(COUNTA(Y7848:DP7851)=0,"01.01.1900",_xlfn.MAXIFS(Y7848:DP7848,Y7851:DP7851,V7851))</f>
        <v>0</v>
      </c>
      <c r="W7848" s="82"/>
      <c r="X7848" s="106"/>
      <c r="Y7848" s="141">
        <v>45846</v>
      </c>
    </row>
    <row r="7849" spans="2:25">
      <c r="B7849" s="83"/>
      <c r="C7849" s="84"/>
      <c r="D7849" s="83"/>
      <c r="E7849" s="83"/>
      <c r="F7849" s="83"/>
      <c r="G7849" s="83"/>
      <c r="H7849" s="83"/>
      <c r="I7849" s="83"/>
      <c r="J7849" s="83"/>
      <c r="K7849" s="83"/>
      <c r="L7849" s="83"/>
      <c r="M7849" s="83"/>
      <c r="N7849" s="83"/>
      <c r="O7849" s="83"/>
      <c r="P7849" s="84"/>
      <c r="Q7849" s="217"/>
      <c r="R7849" s="85">
        <f t="shared" ref="R7849" si="20898">IF(COUNTA(Y7848:DP7851)=0,0,MIN(Y7849:DP7849))</f>
        <v>1.022</v>
      </c>
      <c r="S7849" s="86">
        <f t="shared" ref="S7849" si="20899">IF(COUNTA(Y7848:DP7851)=0,0,HLOOKUP(S7848,Y7848:DP7851,2,FALSE))</f>
        <v>1.022</v>
      </c>
      <c r="T7849" s="87">
        <f t="shared" ref="T7849" si="20900">IF(COUNTA(Y7848:DP7851)=0,0,AVERAGE(Y7849:DP7849))</f>
        <v>1.022</v>
      </c>
      <c r="U7849" s="88">
        <f t="shared" ref="U7849" si="20901">IF(COUNTA(Y7848:DP7851)=0,0,_xlfn.MINIFS(Y7849:DP7849,Y7851:DP7851,U7851))</f>
        <v>0</v>
      </c>
      <c r="V7849" s="89">
        <f t="array" ref="V7849">IF(COUNTA(Y7848:DP7851)=0,0,IF(ISERROR(HLOOKUP(V7851,Y7851:DP7851,1,FALSE)),0,INDEX(Y7849:DP7849,MATCH(V7848&amp;V7851,Y7848:DP7848&amp;Y7851:DP7851,0))))</f>
        <v>0</v>
      </c>
      <c r="W7849" s="90">
        <f t="array" ref="W7849">IF(COUNTA(Y7848:DP7851)=0,0,IF(ISERROR(HLOOKUP(W7851,Y7851:DP7851,1,FALSE)),0,AVERAGEIF(Y7851:DP7851,$W7851,Y7849:DP7849)))</f>
        <v>0</v>
      </c>
      <c r="X7849" s="107"/>
      <c r="Y7849" s="142">
        <v>1.022</v>
      </c>
    </row>
    <row r="7850" spans="2:25">
      <c r="B7850" s="83"/>
      <c r="C7850" s="84"/>
      <c r="D7850" s="83"/>
      <c r="E7850" s="83"/>
      <c r="F7850" s="83"/>
      <c r="G7850" s="83"/>
      <c r="H7850" s="83"/>
      <c r="I7850" s="83"/>
      <c r="J7850" s="83"/>
      <c r="K7850" s="83"/>
      <c r="L7850" s="83"/>
      <c r="M7850" s="83"/>
      <c r="N7850" s="83"/>
      <c r="O7850" s="83"/>
      <c r="P7850" s="84"/>
      <c r="Q7850" s="217"/>
      <c r="R7850" s="91">
        <f t="shared" ref="R7850" si="20902">IF(COUNTA(Y7848:DP7851)=0,0,HLOOKUP(R7849,Y7849:DP7851,2,FALSE))</f>
        <v>1</v>
      </c>
      <c r="S7850" s="92">
        <f t="shared" ref="S7850" si="20903">IF(COUNTA(Y7848:DP7851)=0,0,HLOOKUP(S7848,Y7848:DP7851,3,FALSE))</f>
        <v>1</v>
      </c>
      <c r="T7850" s="93"/>
      <c r="U7850" s="94">
        <f t="array" ref="U7850">IF(COUNTA(Y7848:DP7851)=0,0,IF(ISERROR(HLOOKUP(U7851,Y7851:DP7851,1,FALSE)),0,INDEX(Y7850:DP7850,MATCH(U7849&amp;U7851,Y7849:DP7849&amp;Y7851:DP7851,0))))</f>
        <v>0</v>
      </c>
      <c r="V7850" s="94">
        <f t="array" ref="V7850">IF(COUNTA(Y7848:DP7851)=0,0,IF(ISERROR(HLOOKUP(V7851,Y7851:DP7851,1,FALSE)),0,INDEX(Y7850:DP7850,MATCH(V7849&amp;V7851,Y7849:DP7849&amp;Y7851:DP7851,0))))</f>
        <v>0</v>
      </c>
      <c r="W7850" s="95"/>
      <c r="X7850" s="108"/>
      <c r="Y7850" s="143">
        <v>1</v>
      </c>
    </row>
    <row r="7851" spans="2:25" ht="13.9" thickBot="1">
      <c r="B7851" s="96"/>
      <c r="C7851" s="97"/>
      <c r="D7851" s="96"/>
      <c r="E7851" s="96"/>
      <c r="F7851" s="96"/>
      <c r="G7851" s="96"/>
      <c r="H7851" s="96"/>
      <c r="I7851" s="96"/>
      <c r="J7851" s="96"/>
      <c r="K7851" s="96"/>
      <c r="L7851" s="96"/>
      <c r="M7851" s="96"/>
      <c r="N7851" s="96"/>
      <c r="O7851" s="96"/>
      <c r="P7851" s="97"/>
      <c r="Q7851" s="218"/>
      <c r="R7851" s="98" t="str">
        <f t="shared" ref="R7851" si="20904">IF(COUNTA(Y7848:DP7851)=0,"none",HLOOKUP(R7849,Y7849:DP7851,3,FALSE))</f>
        <v>www (-15%)</v>
      </c>
      <c r="S7851" s="99" t="str">
        <f t="shared" ref="S7851" si="20905">IF(COUNTA(Y7848:DP7851)=0,"none",HLOOKUP(S7848,Y7848:DP7851,4,FALSE))</f>
        <v>www (-15%)</v>
      </c>
      <c r="T7851" s="100"/>
      <c r="U7851" s="100">
        <f t="array" ref="U7851">IF(COUNTA(Y7848:DP7851)=0,"none",IF($U$2="WAHR",$W$3,Abfrage!$F$4))</f>
        <v>0</v>
      </c>
      <c r="V7851" s="100">
        <f t="array" ref="V7851">IF(COUNTA(Y7848:DP7851)=0,"none",IF($U$2="WAHR",$W$3,Abfrage!$F$4))</f>
        <v>0</v>
      </c>
      <c r="W7851" s="100">
        <f t="array" ref="W7851">IF(COUNTA(Y7848:DP7851)=0,"none",IF($U$2="WAHR",$W$3,Abfrage!$F$4))</f>
        <v>0</v>
      </c>
      <c r="X7851" s="109"/>
      <c r="Y7851" s="144" t="s">
        <v>354</v>
      </c>
    </row>
    <row r="7852" spans="2:25">
      <c r="B7852" s="75" t="s">
        <v>4858</v>
      </c>
      <c r="C7852" s="76">
        <v>1000455930</v>
      </c>
      <c r="D7852" s="75" t="s">
        <v>95</v>
      </c>
      <c r="E7852" s="75" t="s">
        <v>96</v>
      </c>
      <c r="F7852" s="75" t="s">
        <v>97</v>
      </c>
      <c r="G7852" s="75" t="s">
        <v>97</v>
      </c>
      <c r="H7852" s="75" t="e">
        <v>#N/A</v>
      </c>
      <c r="I7852" s="75" t="s">
        <v>51</v>
      </c>
      <c r="J7852" s="75" t="s">
        <v>4859</v>
      </c>
      <c r="K7852" s="75" t="s">
        <v>306</v>
      </c>
      <c r="L7852" s="75" t="s">
        <v>306</v>
      </c>
      <c r="M7852" s="75" t="s">
        <v>306</v>
      </c>
      <c r="N7852" s="75" t="s">
        <v>306</v>
      </c>
      <c r="O7852" s="75" t="s">
        <v>306</v>
      </c>
      <c r="P7852" s="76" t="s">
        <v>306</v>
      </c>
      <c r="Q7852" s="216"/>
      <c r="R7852" s="77" t="str">
        <f t="shared" ref="R7852" si="20906">IF(COUNTA(Y7852:DP7855)=0,"01.01.1900",INDEX(Y7852:DP7852,MATCH(R7853,Y7853:DP7853,0)))</f>
        <v>01.01.1900</v>
      </c>
      <c r="S7852" s="78" t="str">
        <f t="shared" ref="S7852" si="20907">IF(COUNTA(Y7852:DP7855)=0,"01.01.1900",MAX(Y7852:DP7852))</f>
        <v>01.01.1900</v>
      </c>
      <c r="T7852" s="79"/>
      <c r="U7852" s="80" t="str">
        <f t="array" ref="U7852">IF(COUNTA(Y7852:DP7855)=0,"01.01.1900",IF(ISERROR(HLOOKUP(U7855,Y7855:DP7855,1,FALSE)),"01.01.1900",INDEX(Y7852:DP7852,MATCH(U7853&amp;U7855,Y7853:DP7853&amp;Y7855:DP7855,0))))</f>
        <v>01.01.1900</v>
      </c>
      <c r="V7852" s="81" t="str">
        <f t="shared" ref="V7852" si="20908">IF(COUNTA(Y7852:DP7855)=0,"01.01.1900",_xlfn.MAXIFS(Y7852:DP7852,Y7855:DP7855,V7855))</f>
        <v>01.01.1900</v>
      </c>
      <c r="W7852" s="82"/>
      <c r="X7852" s="106"/>
    </row>
    <row r="7853" spans="2:25">
      <c r="B7853" s="83"/>
      <c r="C7853" s="84"/>
      <c r="D7853" s="83"/>
      <c r="E7853" s="83"/>
      <c r="F7853" s="83"/>
      <c r="G7853" s="83"/>
      <c r="H7853" s="83"/>
      <c r="I7853" s="83"/>
      <c r="J7853" s="83"/>
      <c r="K7853" s="83"/>
      <c r="L7853" s="83"/>
      <c r="M7853" s="83"/>
      <c r="N7853" s="83"/>
      <c r="O7853" s="83"/>
      <c r="P7853" s="84"/>
      <c r="Q7853" s="217"/>
      <c r="R7853" s="85">
        <f t="shared" ref="R7853" si="20909">IF(COUNTA(Y7852:DP7855)=0,0,MIN(Y7853:DP7853))</f>
        <v>0</v>
      </c>
      <c r="S7853" s="86">
        <f t="shared" ref="S7853" si="20910">IF(COUNTA(Y7852:DP7855)=0,0,HLOOKUP(S7852,Y7852:DP7855,2,FALSE))</f>
        <v>0</v>
      </c>
      <c r="T7853" s="87">
        <f t="shared" ref="T7853" si="20911">IF(COUNTA(Y7852:DP7855)=0,0,AVERAGE(Y7853:DP7853))</f>
        <v>0</v>
      </c>
      <c r="U7853" s="88">
        <f t="shared" ref="U7853" si="20912">IF(COUNTA(Y7852:DP7855)=0,0,_xlfn.MINIFS(Y7853:DP7853,Y7855:DP7855,U7855))</f>
        <v>0</v>
      </c>
      <c r="V7853" s="89">
        <f t="array" ref="V7853">IF(COUNTA(Y7852:DP7855)=0,0,IF(ISERROR(HLOOKUP(V7855,Y7855:DP7855,1,FALSE)),0,INDEX(Y7853:DP7853,MATCH(V7852&amp;V7855,Y7852:DP7852&amp;Y7855:DP7855,0))))</f>
        <v>0</v>
      </c>
      <c r="W7853" s="90">
        <f t="array" ref="W7853">IF(COUNTA(Y7852:DP7855)=0,0,IF(ISERROR(HLOOKUP(W7855,Y7855:DP7855,1,FALSE)),0,AVERAGEIF(Y7855:DP7855,$W7855,Y7853:DP7853)))</f>
        <v>0</v>
      </c>
      <c r="X7853" s="107"/>
    </row>
    <row r="7854" spans="2:25">
      <c r="B7854" s="83"/>
      <c r="C7854" s="84"/>
      <c r="D7854" s="83"/>
      <c r="E7854" s="83"/>
      <c r="F7854" s="83"/>
      <c r="G7854" s="83"/>
      <c r="H7854" s="83"/>
      <c r="I7854" s="83"/>
      <c r="J7854" s="83"/>
      <c r="K7854" s="83"/>
      <c r="L7854" s="83"/>
      <c r="M7854" s="83"/>
      <c r="N7854" s="83"/>
      <c r="O7854" s="83"/>
      <c r="P7854" s="84"/>
      <c r="Q7854" s="217"/>
      <c r="R7854" s="91">
        <f t="shared" ref="R7854" si="20913">IF(COUNTA(Y7852:DP7855)=0,0,HLOOKUP(R7853,Y7853:DP7855,2,FALSE))</f>
        <v>0</v>
      </c>
      <c r="S7854" s="92">
        <f t="shared" ref="S7854" si="20914">IF(COUNTA(Y7852:DP7855)=0,0,HLOOKUP(S7852,Y7852:DP7855,3,FALSE))</f>
        <v>0</v>
      </c>
      <c r="T7854" s="93"/>
      <c r="U7854" s="94">
        <f t="array" ref="U7854">IF(COUNTA(Y7852:DP7855)=0,0,IF(ISERROR(HLOOKUP(U7855,Y7855:DP7855,1,FALSE)),0,INDEX(Y7854:DP7854,MATCH(U7853&amp;U7855,Y7853:DP7853&amp;Y7855:DP7855,0))))</f>
        <v>0</v>
      </c>
      <c r="V7854" s="94">
        <f t="array" ref="V7854">IF(COUNTA(Y7852:DP7855)=0,0,IF(ISERROR(HLOOKUP(V7855,Y7855:DP7855,1,FALSE)),0,INDEX(Y7854:DP7854,MATCH(V7853&amp;V7855,Y7853:DP7853&amp;Y7855:DP7855,0))))</f>
        <v>0</v>
      </c>
      <c r="W7854" s="95"/>
      <c r="X7854" s="108"/>
    </row>
    <row r="7855" spans="2:25" ht="13.9" thickBot="1">
      <c r="B7855" s="96"/>
      <c r="C7855" s="97"/>
      <c r="D7855" s="96"/>
      <c r="E7855" s="96"/>
      <c r="F7855" s="96"/>
      <c r="G7855" s="96"/>
      <c r="H7855" s="96"/>
      <c r="I7855" s="96"/>
      <c r="J7855" s="96"/>
      <c r="K7855" s="96"/>
      <c r="L7855" s="96"/>
      <c r="M7855" s="96"/>
      <c r="N7855" s="96"/>
      <c r="O7855" s="96"/>
      <c r="P7855" s="97"/>
      <c r="Q7855" s="218"/>
      <c r="R7855" s="98" t="str">
        <f t="shared" ref="R7855" si="20915">IF(COUNTA(Y7852:DP7855)=0,"none",HLOOKUP(R7853,Y7853:DP7855,3,FALSE))</f>
        <v>none</v>
      </c>
      <c r="S7855" s="99" t="str">
        <f t="shared" ref="S7855" si="20916">IF(COUNTA(Y7852:DP7855)=0,"none",HLOOKUP(S7852,Y7852:DP7855,4,FALSE))</f>
        <v>none</v>
      </c>
      <c r="T7855" s="100"/>
      <c r="U7855" s="100" t="str">
        <f t="array" ref="U7855">IF(COUNTA(Y7852:DP7855)=0,"none",IF($U$2="WAHR",$W$3,Abfrage!$F$4))</f>
        <v>none</v>
      </c>
      <c r="V7855" s="100" t="str">
        <f t="array" ref="V7855">IF(COUNTA(Y7852:DP7855)=0,"none",IF($U$2="WAHR",$W$3,Abfrage!$F$4))</f>
        <v>none</v>
      </c>
      <c r="W7855" s="100" t="str">
        <f t="array" ref="W7855">IF(COUNTA(Y7852:DP7855)=0,"none",IF($U$2="WAHR",$W$3,Abfrage!$F$4))</f>
        <v>none</v>
      </c>
      <c r="X7855" s="109"/>
    </row>
    <row r="7856" spans="2:25">
      <c r="B7856" s="75" t="s">
        <v>4860</v>
      </c>
      <c r="C7856" s="76">
        <v>1000454330</v>
      </c>
      <c r="D7856" s="75" t="s">
        <v>95</v>
      </c>
      <c r="E7856" s="75" t="s">
        <v>148</v>
      </c>
      <c r="F7856" s="75" t="s">
        <v>2871</v>
      </c>
      <c r="G7856" s="75" t="s">
        <v>4861</v>
      </c>
      <c r="H7856" s="75" t="e">
        <v>#N/A</v>
      </c>
      <c r="I7856" s="75" t="s">
        <v>155</v>
      </c>
      <c r="J7856" s="75" t="s">
        <v>4862</v>
      </c>
      <c r="K7856" s="75" t="s">
        <v>321</v>
      </c>
      <c r="L7856" s="75" t="s">
        <v>321</v>
      </c>
      <c r="M7856" s="75" t="s">
        <v>313</v>
      </c>
      <c r="N7856" s="75" t="s">
        <v>327</v>
      </c>
      <c r="O7856" s="75" t="s">
        <v>306</v>
      </c>
      <c r="P7856" s="76" t="s">
        <v>306</v>
      </c>
      <c r="Q7856" s="216"/>
      <c r="R7856" s="77" t="str">
        <f t="shared" ref="R7856" si="20917">IF(COUNTA(Y7856:DP7859)=0,"01.01.1900",INDEX(Y7856:DP7856,MATCH(R7857,Y7857:DP7857,0)))</f>
        <v>01.01.1900</v>
      </c>
      <c r="S7856" s="78" t="str">
        <f t="shared" ref="S7856" si="20918">IF(COUNTA(Y7856:DP7859)=0,"01.01.1900",MAX(Y7856:DP7856))</f>
        <v>01.01.1900</v>
      </c>
      <c r="T7856" s="79"/>
      <c r="U7856" s="80" t="str">
        <f t="array" ref="U7856">IF(COUNTA(Y7856:DP7859)=0,"01.01.1900",IF(ISERROR(HLOOKUP(U7859,Y7859:DP7859,1,FALSE)),"01.01.1900",INDEX(Y7856:DP7856,MATCH(U7857&amp;U7859,Y7857:DP7857&amp;Y7859:DP7859,0))))</f>
        <v>01.01.1900</v>
      </c>
      <c r="V7856" s="81" t="str">
        <f t="shared" ref="V7856" si="20919">IF(COUNTA(Y7856:DP7859)=0,"01.01.1900",_xlfn.MAXIFS(Y7856:DP7856,Y7859:DP7859,V7859))</f>
        <v>01.01.1900</v>
      </c>
      <c r="W7856" s="82"/>
      <c r="X7856" s="106"/>
    </row>
    <row r="7857" spans="2:24">
      <c r="B7857" s="83"/>
      <c r="C7857" s="84"/>
      <c r="D7857" s="83"/>
      <c r="E7857" s="83"/>
      <c r="F7857" s="83"/>
      <c r="G7857" s="83"/>
      <c r="H7857" s="83"/>
      <c r="I7857" s="83"/>
      <c r="J7857" s="83"/>
      <c r="K7857" s="83"/>
      <c r="L7857" s="83"/>
      <c r="M7857" s="83"/>
      <c r="N7857" s="83"/>
      <c r="O7857" s="83"/>
      <c r="P7857" s="84"/>
      <c r="Q7857" s="217"/>
      <c r="R7857" s="85">
        <f t="shared" ref="R7857" si="20920">IF(COUNTA(Y7856:DP7859)=0,0,MIN(Y7857:DP7857))</f>
        <v>0</v>
      </c>
      <c r="S7857" s="86">
        <f t="shared" ref="S7857" si="20921">IF(COUNTA(Y7856:DP7859)=0,0,HLOOKUP(S7856,Y7856:DP7859,2,FALSE))</f>
        <v>0</v>
      </c>
      <c r="T7857" s="87">
        <f t="shared" ref="T7857" si="20922">IF(COUNTA(Y7856:DP7859)=0,0,AVERAGE(Y7857:DP7857))</f>
        <v>0</v>
      </c>
      <c r="U7857" s="88">
        <f t="shared" ref="U7857" si="20923">IF(COUNTA(Y7856:DP7859)=0,0,_xlfn.MINIFS(Y7857:DP7857,Y7859:DP7859,U7859))</f>
        <v>0</v>
      </c>
      <c r="V7857" s="89">
        <f t="array" ref="V7857">IF(COUNTA(Y7856:DP7859)=0,0,IF(ISERROR(HLOOKUP(V7859,Y7859:DP7859,1,FALSE)),0,INDEX(Y7857:DP7857,MATCH(V7856&amp;V7859,Y7856:DP7856&amp;Y7859:DP7859,0))))</f>
        <v>0</v>
      </c>
      <c r="W7857" s="90">
        <f t="array" ref="W7857">IF(COUNTA(Y7856:DP7859)=0,0,IF(ISERROR(HLOOKUP(W7859,Y7859:DP7859,1,FALSE)),0,AVERAGEIF(Y7859:DP7859,$W7859,Y7857:DP7857)))</f>
        <v>0</v>
      </c>
      <c r="X7857" s="107"/>
    </row>
    <row r="7858" spans="2:24">
      <c r="B7858" s="83"/>
      <c r="C7858" s="84"/>
      <c r="D7858" s="83"/>
      <c r="E7858" s="83"/>
      <c r="F7858" s="83"/>
      <c r="G7858" s="83"/>
      <c r="H7858" s="83"/>
      <c r="I7858" s="83"/>
      <c r="J7858" s="83"/>
      <c r="K7858" s="83"/>
      <c r="L7858" s="83"/>
      <c r="M7858" s="83"/>
      <c r="N7858" s="83"/>
      <c r="O7858" s="83"/>
      <c r="P7858" s="84"/>
      <c r="Q7858" s="217"/>
      <c r="R7858" s="91">
        <f t="shared" ref="R7858" si="20924">IF(COUNTA(Y7856:DP7859)=0,0,HLOOKUP(R7857,Y7857:DP7859,2,FALSE))</f>
        <v>0</v>
      </c>
      <c r="S7858" s="92">
        <f t="shared" ref="S7858" si="20925">IF(COUNTA(Y7856:DP7859)=0,0,HLOOKUP(S7856,Y7856:DP7859,3,FALSE))</f>
        <v>0</v>
      </c>
      <c r="T7858" s="93"/>
      <c r="U7858" s="94">
        <f t="array" ref="U7858">IF(COUNTA(Y7856:DP7859)=0,0,IF(ISERROR(HLOOKUP(U7859,Y7859:DP7859,1,FALSE)),0,INDEX(Y7858:DP7858,MATCH(U7857&amp;U7859,Y7857:DP7857&amp;Y7859:DP7859,0))))</f>
        <v>0</v>
      </c>
      <c r="V7858" s="94">
        <f t="array" ref="V7858">IF(COUNTA(Y7856:DP7859)=0,0,IF(ISERROR(HLOOKUP(V7859,Y7859:DP7859,1,FALSE)),0,INDEX(Y7858:DP7858,MATCH(V7857&amp;V7859,Y7857:DP7857&amp;Y7859:DP7859,0))))</f>
        <v>0</v>
      </c>
      <c r="W7858" s="95"/>
      <c r="X7858" s="108"/>
    </row>
    <row r="7859" spans="2:24" ht="13.9" thickBot="1">
      <c r="B7859" s="96"/>
      <c r="C7859" s="97"/>
      <c r="D7859" s="96"/>
      <c r="E7859" s="96"/>
      <c r="F7859" s="96"/>
      <c r="G7859" s="96"/>
      <c r="H7859" s="96"/>
      <c r="I7859" s="96"/>
      <c r="J7859" s="96"/>
      <c r="K7859" s="96"/>
      <c r="L7859" s="96"/>
      <c r="M7859" s="96"/>
      <c r="N7859" s="96"/>
      <c r="O7859" s="96"/>
      <c r="P7859" s="97"/>
      <c r="Q7859" s="218"/>
      <c r="R7859" s="98" t="str">
        <f t="shared" ref="R7859" si="20926">IF(COUNTA(Y7856:DP7859)=0,"none",HLOOKUP(R7857,Y7857:DP7859,3,FALSE))</f>
        <v>none</v>
      </c>
      <c r="S7859" s="99" t="str">
        <f t="shared" ref="S7859" si="20927">IF(COUNTA(Y7856:DP7859)=0,"none",HLOOKUP(S7856,Y7856:DP7859,4,FALSE))</f>
        <v>none</v>
      </c>
      <c r="T7859" s="100"/>
      <c r="U7859" s="100" t="str">
        <f t="array" ref="U7859">IF(COUNTA(Y7856:DP7859)=0,"none",IF($U$2="WAHR",$W$3,Abfrage!$F$4))</f>
        <v>none</v>
      </c>
      <c r="V7859" s="100" t="str">
        <f t="array" ref="V7859">IF(COUNTA(Y7856:DP7859)=0,"none",IF($U$2="WAHR",$W$3,Abfrage!$F$4))</f>
        <v>none</v>
      </c>
      <c r="W7859" s="100" t="str">
        <f t="array" ref="W7859">IF(COUNTA(Y7856:DP7859)=0,"none",IF($U$2="WAHR",$W$3,Abfrage!$F$4))</f>
        <v>none</v>
      </c>
      <c r="X7859" s="109"/>
    </row>
    <row r="7860" spans="2:24">
      <c r="B7860" s="75" t="s">
        <v>4863</v>
      </c>
      <c r="C7860" s="76">
        <v>1000454331</v>
      </c>
      <c r="D7860" s="75" t="s">
        <v>95</v>
      </c>
      <c r="E7860" s="75" t="s">
        <v>148</v>
      </c>
      <c r="F7860" s="75" t="s">
        <v>2871</v>
      </c>
      <c r="G7860" s="75" t="s">
        <v>4864</v>
      </c>
      <c r="H7860" s="75" t="e">
        <v>#N/A</v>
      </c>
      <c r="I7860" s="75" t="s">
        <v>155</v>
      </c>
      <c r="J7860" s="75" t="s">
        <v>4865</v>
      </c>
      <c r="K7860" s="75" t="s">
        <v>339</v>
      </c>
      <c r="L7860" s="75" t="s">
        <v>339</v>
      </c>
      <c r="M7860" s="75" t="s">
        <v>313</v>
      </c>
      <c r="N7860" s="75" t="s">
        <v>327</v>
      </c>
      <c r="O7860" s="75" t="s">
        <v>306</v>
      </c>
      <c r="P7860" s="76" t="s">
        <v>306</v>
      </c>
      <c r="Q7860" s="216"/>
      <c r="R7860" s="77" t="str">
        <f t="shared" ref="R7860" si="20928">IF(COUNTA(Y7860:DP7863)=0,"01.01.1900",INDEX(Y7860:DP7860,MATCH(R7861,Y7861:DP7861,0)))</f>
        <v>01.01.1900</v>
      </c>
      <c r="S7860" s="78" t="str">
        <f t="shared" ref="S7860" si="20929">IF(COUNTA(Y7860:DP7863)=0,"01.01.1900",MAX(Y7860:DP7860))</f>
        <v>01.01.1900</v>
      </c>
      <c r="T7860" s="79"/>
      <c r="U7860" s="80" t="str">
        <f t="array" ref="U7860">IF(COUNTA(Y7860:DP7863)=0,"01.01.1900",IF(ISERROR(HLOOKUP(U7863,Y7863:DP7863,1,FALSE)),"01.01.1900",INDEX(Y7860:DP7860,MATCH(U7861&amp;U7863,Y7861:DP7861&amp;Y7863:DP7863,0))))</f>
        <v>01.01.1900</v>
      </c>
      <c r="V7860" s="81" t="str">
        <f t="shared" ref="V7860" si="20930">IF(COUNTA(Y7860:DP7863)=0,"01.01.1900",_xlfn.MAXIFS(Y7860:DP7860,Y7863:DP7863,V7863))</f>
        <v>01.01.1900</v>
      </c>
      <c r="W7860" s="82"/>
      <c r="X7860" s="106"/>
    </row>
    <row r="7861" spans="2:24">
      <c r="B7861" s="83"/>
      <c r="C7861" s="84"/>
      <c r="D7861" s="83"/>
      <c r="E7861" s="83"/>
      <c r="F7861" s="83"/>
      <c r="G7861" s="83"/>
      <c r="H7861" s="83"/>
      <c r="I7861" s="83"/>
      <c r="J7861" s="83"/>
      <c r="K7861" s="83"/>
      <c r="L7861" s="83"/>
      <c r="M7861" s="83"/>
      <c r="N7861" s="83"/>
      <c r="O7861" s="83"/>
      <c r="P7861" s="84"/>
      <c r="Q7861" s="217"/>
      <c r="R7861" s="85">
        <f t="shared" ref="R7861" si="20931">IF(COUNTA(Y7860:DP7863)=0,0,MIN(Y7861:DP7861))</f>
        <v>0</v>
      </c>
      <c r="S7861" s="86">
        <f t="shared" ref="S7861" si="20932">IF(COUNTA(Y7860:DP7863)=0,0,HLOOKUP(S7860,Y7860:DP7863,2,FALSE))</f>
        <v>0</v>
      </c>
      <c r="T7861" s="87">
        <f t="shared" ref="T7861" si="20933">IF(COUNTA(Y7860:DP7863)=0,0,AVERAGE(Y7861:DP7861))</f>
        <v>0</v>
      </c>
      <c r="U7861" s="88">
        <f t="shared" ref="U7861" si="20934">IF(COUNTA(Y7860:DP7863)=0,0,_xlfn.MINIFS(Y7861:DP7861,Y7863:DP7863,U7863))</f>
        <v>0</v>
      </c>
      <c r="V7861" s="89">
        <f t="array" ref="V7861">IF(COUNTA(Y7860:DP7863)=0,0,IF(ISERROR(HLOOKUP(V7863,Y7863:DP7863,1,FALSE)),0,INDEX(Y7861:DP7861,MATCH(V7860&amp;V7863,Y7860:DP7860&amp;Y7863:DP7863,0))))</f>
        <v>0</v>
      </c>
      <c r="W7861" s="90">
        <f t="array" ref="W7861">IF(COUNTA(Y7860:DP7863)=0,0,IF(ISERROR(HLOOKUP(W7863,Y7863:DP7863,1,FALSE)),0,AVERAGEIF(Y7863:DP7863,$W7863,Y7861:DP7861)))</f>
        <v>0</v>
      </c>
      <c r="X7861" s="107"/>
    </row>
    <row r="7862" spans="2:24">
      <c r="B7862" s="83"/>
      <c r="C7862" s="84"/>
      <c r="D7862" s="83"/>
      <c r="E7862" s="83"/>
      <c r="F7862" s="83"/>
      <c r="G7862" s="83"/>
      <c r="H7862" s="83"/>
      <c r="I7862" s="83"/>
      <c r="J7862" s="83"/>
      <c r="K7862" s="83"/>
      <c r="L7862" s="83"/>
      <c r="M7862" s="83"/>
      <c r="N7862" s="83"/>
      <c r="O7862" s="83"/>
      <c r="P7862" s="84"/>
      <c r="Q7862" s="217"/>
      <c r="R7862" s="91">
        <f t="shared" ref="R7862" si="20935">IF(COUNTA(Y7860:DP7863)=0,0,HLOOKUP(R7861,Y7861:DP7863,2,FALSE))</f>
        <v>0</v>
      </c>
      <c r="S7862" s="92">
        <f t="shared" ref="S7862" si="20936">IF(COUNTA(Y7860:DP7863)=0,0,HLOOKUP(S7860,Y7860:DP7863,3,FALSE))</f>
        <v>0</v>
      </c>
      <c r="T7862" s="93"/>
      <c r="U7862" s="94">
        <f t="array" ref="U7862">IF(COUNTA(Y7860:DP7863)=0,0,IF(ISERROR(HLOOKUP(U7863,Y7863:DP7863,1,FALSE)),0,INDEX(Y7862:DP7862,MATCH(U7861&amp;U7863,Y7861:DP7861&amp;Y7863:DP7863,0))))</f>
        <v>0</v>
      </c>
      <c r="V7862" s="94">
        <f t="array" ref="V7862">IF(COUNTA(Y7860:DP7863)=0,0,IF(ISERROR(HLOOKUP(V7863,Y7863:DP7863,1,FALSE)),0,INDEX(Y7862:DP7862,MATCH(V7861&amp;V7863,Y7861:DP7861&amp;Y7863:DP7863,0))))</f>
        <v>0</v>
      </c>
      <c r="W7862" s="95"/>
      <c r="X7862" s="108"/>
    </row>
    <row r="7863" spans="2:24" ht="13.9" thickBot="1">
      <c r="B7863" s="96"/>
      <c r="C7863" s="97"/>
      <c r="D7863" s="96"/>
      <c r="E7863" s="96"/>
      <c r="F7863" s="96"/>
      <c r="G7863" s="96"/>
      <c r="H7863" s="96"/>
      <c r="I7863" s="96"/>
      <c r="J7863" s="96"/>
      <c r="K7863" s="96"/>
      <c r="L7863" s="96"/>
      <c r="M7863" s="96"/>
      <c r="N7863" s="96"/>
      <c r="O7863" s="96"/>
      <c r="P7863" s="97"/>
      <c r="Q7863" s="218"/>
      <c r="R7863" s="98" t="str">
        <f t="shared" ref="R7863" si="20937">IF(COUNTA(Y7860:DP7863)=0,"none",HLOOKUP(R7861,Y7861:DP7863,3,FALSE))</f>
        <v>none</v>
      </c>
      <c r="S7863" s="99" t="str">
        <f t="shared" ref="S7863" si="20938">IF(COUNTA(Y7860:DP7863)=0,"none",HLOOKUP(S7860,Y7860:DP7863,4,FALSE))</f>
        <v>none</v>
      </c>
      <c r="T7863" s="100"/>
      <c r="U7863" s="100" t="str">
        <f t="array" ref="U7863">IF(COUNTA(Y7860:DP7863)=0,"none",IF($U$2="WAHR",$W$3,Abfrage!$F$4))</f>
        <v>none</v>
      </c>
      <c r="V7863" s="100" t="str">
        <f t="array" ref="V7863">IF(COUNTA(Y7860:DP7863)=0,"none",IF($U$2="WAHR",$W$3,Abfrage!$F$4))</f>
        <v>none</v>
      </c>
      <c r="W7863" s="100" t="str">
        <f t="array" ref="W7863">IF(COUNTA(Y7860:DP7863)=0,"none",IF($U$2="WAHR",$W$3,Abfrage!$F$4))</f>
        <v>none</v>
      </c>
      <c r="X7863" s="109"/>
    </row>
    <row r="7864" spans="2:24">
      <c r="B7864" s="75" t="s">
        <v>4866</v>
      </c>
      <c r="C7864" s="76">
        <v>1000454333</v>
      </c>
      <c r="D7864" s="75" t="s">
        <v>158</v>
      </c>
      <c r="E7864" s="75" t="s">
        <v>2442</v>
      </c>
      <c r="F7864" s="75" t="s">
        <v>1637</v>
      </c>
      <c r="G7864" s="75" t="s">
        <v>4867</v>
      </c>
      <c r="H7864" s="75" t="e">
        <v>#N/A</v>
      </c>
      <c r="I7864" s="75" t="s">
        <v>4868</v>
      </c>
      <c r="J7864" s="75" t="s">
        <v>4869</v>
      </c>
      <c r="K7864" s="75" t="s">
        <v>306</v>
      </c>
      <c r="L7864" s="75" t="s">
        <v>306</v>
      </c>
      <c r="M7864" s="75" t="s">
        <v>306</v>
      </c>
      <c r="N7864" s="75" t="s">
        <v>306</v>
      </c>
      <c r="O7864" s="75" t="s">
        <v>306</v>
      </c>
      <c r="P7864" s="76" t="s">
        <v>306</v>
      </c>
      <c r="Q7864" s="216"/>
      <c r="R7864" s="77" t="str">
        <f t="shared" ref="R7864" si="20939">IF(COUNTA(Y7864:DP7867)=0,"01.01.1900",INDEX(Y7864:DP7864,MATCH(R7865,Y7865:DP7865,0)))</f>
        <v>01.01.1900</v>
      </c>
      <c r="S7864" s="78" t="str">
        <f t="shared" ref="S7864" si="20940">IF(COUNTA(Y7864:DP7867)=0,"01.01.1900",MAX(Y7864:DP7864))</f>
        <v>01.01.1900</v>
      </c>
      <c r="T7864" s="79"/>
      <c r="U7864" s="80" t="str">
        <f t="array" ref="U7864">IF(COUNTA(Y7864:DP7867)=0,"01.01.1900",IF(ISERROR(HLOOKUP(U7867,Y7867:DP7867,1,FALSE)),"01.01.1900",INDEX(Y7864:DP7864,MATCH(U7865&amp;U7867,Y7865:DP7865&amp;Y7867:DP7867,0))))</f>
        <v>01.01.1900</v>
      </c>
      <c r="V7864" s="81" t="str">
        <f t="shared" ref="V7864" si="20941">IF(COUNTA(Y7864:DP7867)=0,"01.01.1900",_xlfn.MAXIFS(Y7864:DP7864,Y7867:DP7867,V7867))</f>
        <v>01.01.1900</v>
      </c>
      <c r="W7864" s="82"/>
      <c r="X7864" s="106"/>
    </row>
    <row r="7865" spans="2:24">
      <c r="B7865" s="83"/>
      <c r="C7865" s="84"/>
      <c r="D7865" s="83"/>
      <c r="E7865" s="83"/>
      <c r="F7865" s="83"/>
      <c r="G7865" s="83"/>
      <c r="H7865" s="83"/>
      <c r="I7865" s="83"/>
      <c r="J7865" s="83"/>
      <c r="K7865" s="83"/>
      <c r="L7865" s="83"/>
      <c r="M7865" s="83"/>
      <c r="N7865" s="83"/>
      <c r="O7865" s="83"/>
      <c r="P7865" s="84"/>
      <c r="Q7865" s="217"/>
      <c r="R7865" s="85">
        <f t="shared" ref="R7865" si="20942">IF(COUNTA(Y7864:DP7867)=0,0,MIN(Y7865:DP7865))</f>
        <v>0</v>
      </c>
      <c r="S7865" s="86">
        <f t="shared" ref="S7865" si="20943">IF(COUNTA(Y7864:DP7867)=0,0,HLOOKUP(S7864,Y7864:DP7867,2,FALSE))</f>
        <v>0</v>
      </c>
      <c r="T7865" s="87">
        <f t="shared" ref="T7865" si="20944">IF(COUNTA(Y7864:DP7867)=0,0,AVERAGE(Y7865:DP7865))</f>
        <v>0</v>
      </c>
      <c r="U7865" s="88">
        <f t="shared" ref="U7865" si="20945">IF(COUNTA(Y7864:DP7867)=0,0,_xlfn.MINIFS(Y7865:DP7865,Y7867:DP7867,U7867))</f>
        <v>0</v>
      </c>
      <c r="V7865" s="89">
        <f t="array" ref="V7865">IF(COUNTA(Y7864:DP7867)=0,0,IF(ISERROR(HLOOKUP(V7867,Y7867:DP7867,1,FALSE)),0,INDEX(Y7865:DP7865,MATCH(V7864&amp;V7867,Y7864:DP7864&amp;Y7867:DP7867,0))))</f>
        <v>0</v>
      </c>
      <c r="W7865" s="90">
        <f t="array" ref="W7865">IF(COUNTA(Y7864:DP7867)=0,0,IF(ISERROR(HLOOKUP(W7867,Y7867:DP7867,1,FALSE)),0,AVERAGEIF(Y7867:DP7867,$W7867,Y7865:DP7865)))</f>
        <v>0</v>
      </c>
      <c r="X7865" s="107"/>
    </row>
    <row r="7866" spans="2:24">
      <c r="B7866" s="83"/>
      <c r="C7866" s="84"/>
      <c r="D7866" s="83"/>
      <c r="E7866" s="83"/>
      <c r="F7866" s="83"/>
      <c r="G7866" s="83"/>
      <c r="H7866" s="83"/>
      <c r="I7866" s="83"/>
      <c r="J7866" s="83"/>
      <c r="K7866" s="83"/>
      <c r="L7866" s="83"/>
      <c r="M7866" s="83"/>
      <c r="N7866" s="83"/>
      <c r="O7866" s="83"/>
      <c r="P7866" s="84"/>
      <c r="Q7866" s="217"/>
      <c r="R7866" s="91">
        <f t="shared" ref="R7866" si="20946">IF(COUNTA(Y7864:DP7867)=0,0,HLOOKUP(R7865,Y7865:DP7867,2,FALSE))</f>
        <v>0</v>
      </c>
      <c r="S7866" s="92">
        <f t="shared" ref="S7866" si="20947">IF(COUNTA(Y7864:DP7867)=0,0,HLOOKUP(S7864,Y7864:DP7867,3,FALSE))</f>
        <v>0</v>
      </c>
      <c r="T7866" s="93"/>
      <c r="U7866" s="94">
        <f t="array" ref="U7866">IF(COUNTA(Y7864:DP7867)=0,0,IF(ISERROR(HLOOKUP(U7867,Y7867:DP7867,1,FALSE)),0,INDEX(Y7866:DP7866,MATCH(U7865&amp;U7867,Y7865:DP7865&amp;Y7867:DP7867,0))))</f>
        <v>0</v>
      </c>
      <c r="V7866" s="94">
        <f t="array" ref="V7866">IF(COUNTA(Y7864:DP7867)=0,0,IF(ISERROR(HLOOKUP(V7867,Y7867:DP7867,1,FALSE)),0,INDEX(Y7866:DP7866,MATCH(V7865&amp;V7867,Y7865:DP7865&amp;Y7867:DP7867,0))))</f>
        <v>0</v>
      </c>
      <c r="W7866" s="95"/>
      <c r="X7866" s="108"/>
    </row>
    <row r="7867" spans="2:24" ht="13.9" thickBot="1">
      <c r="B7867" s="96"/>
      <c r="C7867" s="97"/>
      <c r="D7867" s="96"/>
      <c r="E7867" s="96"/>
      <c r="F7867" s="96"/>
      <c r="G7867" s="96"/>
      <c r="H7867" s="96"/>
      <c r="I7867" s="96"/>
      <c r="J7867" s="96"/>
      <c r="K7867" s="96"/>
      <c r="L7867" s="96"/>
      <c r="M7867" s="96"/>
      <c r="N7867" s="96"/>
      <c r="O7867" s="96"/>
      <c r="P7867" s="97"/>
      <c r="Q7867" s="218"/>
      <c r="R7867" s="98" t="str">
        <f t="shared" ref="R7867" si="20948">IF(COUNTA(Y7864:DP7867)=0,"none",HLOOKUP(R7865,Y7865:DP7867,3,FALSE))</f>
        <v>none</v>
      </c>
      <c r="S7867" s="99" t="str">
        <f t="shared" ref="S7867" si="20949">IF(COUNTA(Y7864:DP7867)=0,"none",HLOOKUP(S7864,Y7864:DP7867,4,FALSE))</f>
        <v>none</v>
      </c>
      <c r="T7867" s="100"/>
      <c r="U7867" s="100" t="str">
        <f t="array" ref="U7867">IF(COUNTA(Y7864:DP7867)=0,"none",IF($U$2="WAHR",$W$3,Abfrage!$F$4))</f>
        <v>none</v>
      </c>
      <c r="V7867" s="100" t="str">
        <f t="array" ref="V7867">IF(COUNTA(Y7864:DP7867)=0,"none",IF($U$2="WAHR",$W$3,Abfrage!$F$4))</f>
        <v>none</v>
      </c>
      <c r="W7867" s="100" t="str">
        <f t="array" ref="W7867">IF(COUNTA(Y7864:DP7867)=0,"none",IF($U$2="WAHR",$W$3,Abfrage!$F$4))</f>
        <v>none</v>
      </c>
      <c r="X7867" s="109"/>
    </row>
    <row r="7868" spans="2:24">
      <c r="B7868" s="75" t="s">
        <v>4870</v>
      </c>
      <c r="C7868" s="76">
        <v>1000028480</v>
      </c>
      <c r="D7868" s="75" t="s">
        <v>169</v>
      </c>
      <c r="E7868" s="75" t="s">
        <v>4871</v>
      </c>
      <c r="F7868" s="75" t="s">
        <v>4872</v>
      </c>
      <c r="G7868" s="75" t="s">
        <v>4872</v>
      </c>
      <c r="H7868" s="75" t="e">
        <v>#N/A</v>
      </c>
      <c r="I7868" s="75" t="s">
        <v>4873</v>
      </c>
      <c r="J7868" s="75" t="s">
        <v>4874</v>
      </c>
      <c r="K7868" s="75" t="s">
        <v>306</v>
      </c>
      <c r="L7868" s="75" t="s">
        <v>306</v>
      </c>
      <c r="M7868" s="75" t="s">
        <v>306</v>
      </c>
      <c r="N7868" s="75" t="s">
        <v>306</v>
      </c>
      <c r="O7868" s="75" t="s">
        <v>306</v>
      </c>
      <c r="P7868" s="76" t="s">
        <v>306</v>
      </c>
      <c r="Q7868" s="216"/>
      <c r="R7868" s="77" t="str">
        <f t="shared" ref="R7868" si="20950">IF(COUNTA(Y7868:DP7871)=0,"01.01.1900",INDEX(Y7868:DP7868,MATCH(R7869,Y7869:DP7869,0)))</f>
        <v>01.01.1900</v>
      </c>
      <c r="S7868" s="78" t="str">
        <f t="shared" ref="S7868" si="20951">IF(COUNTA(Y7868:DP7871)=0,"01.01.1900",MAX(Y7868:DP7868))</f>
        <v>01.01.1900</v>
      </c>
      <c r="T7868" s="79"/>
      <c r="U7868" s="80" t="str">
        <f t="array" ref="U7868">IF(COUNTA(Y7868:DP7871)=0,"01.01.1900",IF(ISERROR(HLOOKUP(U7871,Y7871:DP7871,1,FALSE)),"01.01.1900",INDEX(Y7868:DP7868,MATCH(U7869&amp;U7871,Y7869:DP7869&amp;Y7871:DP7871,0))))</f>
        <v>01.01.1900</v>
      </c>
      <c r="V7868" s="81" t="str">
        <f t="shared" ref="V7868" si="20952">IF(COUNTA(Y7868:DP7871)=0,"01.01.1900",_xlfn.MAXIFS(Y7868:DP7868,Y7871:DP7871,V7871))</f>
        <v>01.01.1900</v>
      </c>
      <c r="W7868" s="82"/>
      <c r="X7868" s="106"/>
    </row>
    <row r="7869" spans="2:24">
      <c r="B7869" s="83"/>
      <c r="C7869" s="84"/>
      <c r="D7869" s="83"/>
      <c r="E7869" s="83"/>
      <c r="F7869" s="83"/>
      <c r="G7869" s="83"/>
      <c r="H7869" s="83"/>
      <c r="I7869" s="83"/>
      <c r="J7869" s="83"/>
      <c r="K7869" s="83"/>
      <c r="L7869" s="83"/>
      <c r="M7869" s="83"/>
      <c r="N7869" s="83"/>
      <c r="O7869" s="83"/>
      <c r="P7869" s="84"/>
      <c r="Q7869" s="217"/>
      <c r="R7869" s="85">
        <f t="shared" ref="R7869" si="20953">IF(COUNTA(Y7868:DP7871)=0,0,MIN(Y7869:DP7869))</f>
        <v>0</v>
      </c>
      <c r="S7869" s="86">
        <f t="shared" ref="S7869" si="20954">IF(COUNTA(Y7868:DP7871)=0,0,HLOOKUP(S7868,Y7868:DP7871,2,FALSE))</f>
        <v>0</v>
      </c>
      <c r="T7869" s="87">
        <f t="shared" ref="T7869" si="20955">IF(COUNTA(Y7868:DP7871)=0,0,AVERAGE(Y7869:DP7869))</f>
        <v>0</v>
      </c>
      <c r="U7869" s="88">
        <f t="shared" ref="U7869" si="20956">IF(COUNTA(Y7868:DP7871)=0,0,_xlfn.MINIFS(Y7869:DP7869,Y7871:DP7871,U7871))</f>
        <v>0</v>
      </c>
      <c r="V7869" s="89">
        <f t="array" ref="V7869">IF(COUNTA(Y7868:DP7871)=0,0,IF(ISERROR(HLOOKUP(V7871,Y7871:DP7871,1,FALSE)),0,INDEX(Y7869:DP7869,MATCH(V7868&amp;V7871,Y7868:DP7868&amp;Y7871:DP7871,0))))</f>
        <v>0</v>
      </c>
      <c r="W7869" s="90">
        <f t="array" ref="W7869">IF(COUNTA(Y7868:DP7871)=0,0,IF(ISERROR(HLOOKUP(W7871,Y7871:DP7871,1,FALSE)),0,AVERAGEIF(Y7871:DP7871,$W7871,Y7869:DP7869)))</f>
        <v>0</v>
      </c>
      <c r="X7869" s="107"/>
    </row>
    <row r="7870" spans="2:24">
      <c r="B7870" s="83"/>
      <c r="C7870" s="84"/>
      <c r="D7870" s="83"/>
      <c r="E7870" s="83"/>
      <c r="F7870" s="83"/>
      <c r="G7870" s="83"/>
      <c r="H7870" s="83"/>
      <c r="I7870" s="83"/>
      <c r="J7870" s="83"/>
      <c r="K7870" s="83"/>
      <c r="L7870" s="83"/>
      <c r="M7870" s="83"/>
      <c r="N7870" s="83"/>
      <c r="O7870" s="83"/>
      <c r="P7870" s="84"/>
      <c r="Q7870" s="217"/>
      <c r="R7870" s="91">
        <f t="shared" ref="R7870" si="20957">IF(COUNTA(Y7868:DP7871)=0,0,HLOOKUP(R7869,Y7869:DP7871,2,FALSE))</f>
        <v>0</v>
      </c>
      <c r="S7870" s="92">
        <f t="shared" ref="S7870" si="20958">IF(COUNTA(Y7868:DP7871)=0,0,HLOOKUP(S7868,Y7868:DP7871,3,FALSE))</f>
        <v>0</v>
      </c>
      <c r="T7870" s="93"/>
      <c r="U7870" s="94">
        <f t="array" ref="U7870">IF(COUNTA(Y7868:DP7871)=0,0,IF(ISERROR(HLOOKUP(U7871,Y7871:DP7871,1,FALSE)),0,INDEX(Y7870:DP7870,MATCH(U7869&amp;U7871,Y7869:DP7869&amp;Y7871:DP7871,0))))</f>
        <v>0</v>
      </c>
      <c r="V7870" s="94">
        <f t="array" ref="V7870">IF(COUNTA(Y7868:DP7871)=0,0,IF(ISERROR(HLOOKUP(V7871,Y7871:DP7871,1,FALSE)),0,INDEX(Y7870:DP7870,MATCH(V7869&amp;V7871,Y7869:DP7869&amp;Y7871:DP7871,0))))</f>
        <v>0</v>
      </c>
      <c r="W7870" s="95"/>
      <c r="X7870" s="108"/>
    </row>
    <row r="7871" spans="2:24" ht="13.9" thickBot="1">
      <c r="B7871" s="96"/>
      <c r="C7871" s="97"/>
      <c r="D7871" s="96"/>
      <c r="E7871" s="96"/>
      <c r="F7871" s="96"/>
      <c r="G7871" s="96"/>
      <c r="H7871" s="96"/>
      <c r="I7871" s="96"/>
      <c r="J7871" s="96"/>
      <c r="K7871" s="96"/>
      <c r="L7871" s="96"/>
      <c r="M7871" s="96"/>
      <c r="N7871" s="96"/>
      <c r="O7871" s="96"/>
      <c r="P7871" s="97"/>
      <c r="Q7871" s="218"/>
      <c r="R7871" s="98" t="str">
        <f t="shared" ref="R7871" si="20959">IF(COUNTA(Y7868:DP7871)=0,"none",HLOOKUP(R7869,Y7869:DP7871,3,FALSE))</f>
        <v>none</v>
      </c>
      <c r="S7871" s="99" t="str">
        <f t="shared" ref="S7871" si="20960">IF(COUNTA(Y7868:DP7871)=0,"none",HLOOKUP(S7868,Y7868:DP7871,4,FALSE))</f>
        <v>none</v>
      </c>
      <c r="T7871" s="100"/>
      <c r="U7871" s="100" t="str">
        <f t="array" ref="U7871">IF(COUNTA(Y7868:DP7871)=0,"none",IF($U$2="WAHR",$W$3,Abfrage!$F$4))</f>
        <v>none</v>
      </c>
      <c r="V7871" s="100" t="str">
        <f t="array" ref="V7871">IF(COUNTA(Y7868:DP7871)=0,"none",IF($U$2="WAHR",$W$3,Abfrage!$F$4))</f>
        <v>none</v>
      </c>
      <c r="W7871" s="100" t="str">
        <f t="array" ref="W7871">IF(COUNTA(Y7868:DP7871)=0,"none",IF($U$2="WAHR",$W$3,Abfrage!$F$4))</f>
        <v>none</v>
      </c>
      <c r="X7871" s="109"/>
    </row>
    <row r="7872" spans="2:24">
      <c r="B7872" s="75" t="s">
        <v>4875</v>
      </c>
      <c r="C7872" s="76">
        <v>1000461813</v>
      </c>
      <c r="D7872" s="75" t="s">
        <v>95</v>
      </c>
      <c r="E7872" s="75" t="s">
        <v>90</v>
      </c>
      <c r="F7872" s="75" t="s">
        <v>685</v>
      </c>
      <c r="G7872" s="75" t="s">
        <v>685</v>
      </c>
      <c r="H7872" s="75" t="e">
        <v>#N/A</v>
      </c>
      <c r="I7872" s="75" t="s">
        <v>51</v>
      </c>
      <c r="J7872" s="75" t="s">
        <v>4876</v>
      </c>
      <c r="K7872" s="75" t="s">
        <v>306</v>
      </c>
      <c r="L7872" s="75" t="s">
        <v>306</v>
      </c>
      <c r="M7872" s="75" t="s">
        <v>306</v>
      </c>
      <c r="N7872" s="75" t="s">
        <v>327</v>
      </c>
      <c r="O7872" s="75" t="s">
        <v>306</v>
      </c>
      <c r="P7872" s="76" t="s">
        <v>306</v>
      </c>
      <c r="Q7872" s="216"/>
      <c r="R7872" s="77" t="str">
        <f t="shared" ref="R7872" si="20961">IF(COUNTA(Y7872:DP7875)=0,"01.01.1900",INDEX(Y7872:DP7872,MATCH(R7873,Y7873:DP7873,0)))</f>
        <v>01.01.1900</v>
      </c>
      <c r="S7872" s="78" t="str">
        <f t="shared" ref="S7872" si="20962">IF(COUNTA(Y7872:DP7875)=0,"01.01.1900",MAX(Y7872:DP7872))</f>
        <v>01.01.1900</v>
      </c>
      <c r="T7872" s="79"/>
      <c r="U7872" s="80" t="str">
        <f t="array" ref="U7872">IF(COUNTA(Y7872:DP7875)=0,"01.01.1900",IF(ISERROR(HLOOKUP(U7875,Y7875:DP7875,1,FALSE)),"01.01.1900",INDEX(Y7872:DP7872,MATCH(U7873&amp;U7875,Y7873:DP7873&amp;Y7875:DP7875,0))))</f>
        <v>01.01.1900</v>
      </c>
      <c r="V7872" s="81" t="str">
        <f t="shared" ref="V7872" si="20963">IF(COUNTA(Y7872:DP7875)=0,"01.01.1900",_xlfn.MAXIFS(Y7872:DP7872,Y7875:DP7875,V7875))</f>
        <v>01.01.1900</v>
      </c>
      <c r="W7872" s="82"/>
      <c r="X7872" s="106"/>
    </row>
    <row r="7873" spans="2:24">
      <c r="B7873" s="83"/>
      <c r="C7873" s="84"/>
      <c r="D7873" s="83"/>
      <c r="E7873" s="83"/>
      <c r="F7873" s="83"/>
      <c r="G7873" s="83"/>
      <c r="H7873" s="83"/>
      <c r="I7873" s="83"/>
      <c r="J7873" s="83"/>
      <c r="K7873" s="83"/>
      <c r="L7873" s="83"/>
      <c r="M7873" s="83"/>
      <c r="N7873" s="83"/>
      <c r="O7873" s="83"/>
      <c r="P7873" s="84"/>
      <c r="Q7873" s="217"/>
      <c r="R7873" s="85">
        <f t="shared" ref="R7873" si="20964">IF(COUNTA(Y7872:DP7875)=0,0,MIN(Y7873:DP7873))</f>
        <v>0</v>
      </c>
      <c r="S7873" s="86">
        <f t="shared" ref="S7873" si="20965">IF(COUNTA(Y7872:DP7875)=0,0,HLOOKUP(S7872,Y7872:DP7875,2,FALSE))</f>
        <v>0</v>
      </c>
      <c r="T7873" s="87">
        <f t="shared" ref="T7873" si="20966">IF(COUNTA(Y7872:DP7875)=0,0,AVERAGE(Y7873:DP7873))</f>
        <v>0</v>
      </c>
      <c r="U7873" s="88">
        <f t="shared" ref="U7873" si="20967">IF(COUNTA(Y7872:DP7875)=0,0,_xlfn.MINIFS(Y7873:DP7873,Y7875:DP7875,U7875))</f>
        <v>0</v>
      </c>
      <c r="V7873" s="89">
        <f t="array" ref="V7873">IF(COUNTA(Y7872:DP7875)=0,0,IF(ISERROR(HLOOKUP(V7875,Y7875:DP7875,1,FALSE)),0,INDEX(Y7873:DP7873,MATCH(V7872&amp;V7875,Y7872:DP7872&amp;Y7875:DP7875,0))))</f>
        <v>0</v>
      </c>
      <c r="W7873" s="90">
        <f t="array" ref="W7873">IF(COUNTA(Y7872:DP7875)=0,0,IF(ISERROR(HLOOKUP(W7875,Y7875:DP7875,1,FALSE)),0,AVERAGEIF(Y7875:DP7875,$W7875,Y7873:DP7873)))</f>
        <v>0</v>
      </c>
      <c r="X7873" s="107"/>
    </row>
    <row r="7874" spans="2:24">
      <c r="B7874" s="83"/>
      <c r="C7874" s="84"/>
      <c r="D7874" s="83"/>
      <c r="E7874" s="83"/>
      <c r="F7874" s="83"/>
      <c r="G7874" s="83"/>
      <c r="H7874" s="83"/>
      <c r="I7874" s="83"/>
      <c r="J7874" s="83"/>
      <c r="K7874" s="83"/>
      <c r="L7874" s="83"/>
      <c r="M7874" s="83"/>
      <c r="N7874" s="83"/>
      <c r="O7874" s="83"/>
      <c r="P7874" s="84"/>
      <c r="Q7874" s="217"/>
      <c r="R7874" s="91">
        <f t="shared" ref="R7874" si="20968">IF(COUNTA(Y7872:DP7875)=0,0,HLOOKUP(R7873,Y7873:DP7875,2,FALSE))</f>
        <v>0</v>
      </c>
      <c r="S7874" s="92">
        <f t="shared" ref="S7874" si="20969">IF(COUNTA(Y7872:DP7875)=0,0,HLOOKUP(S7872,Y7872:DP7875,3,FALSE))</f>
        <v>0</v>
      </c>
      <c r="T7874" s="93"/>
      <c r="U7874" s="94">
        <f t="array" ref="U7874">IF(COUNTA(Y7872:DP7875)=0,0,IF(ISERROR(HLOOKUP(U7875,Y7875:DP7875,1,FALSE)),0,INDEX(Y7874:DP7874,MATCH(U7873&amp;U7875,Y7873:DP7873&amp;Y7875:DP7875,0))))</f>
        <v>0</v>
      </c>
      <c r="V7874" s="94">
        <f t="array" ref="V7874">IF(COUNTA(Y7872:DP7875)=0,0,IF(ISERROR(HLOOKUP(V7875,Y7875:DP7875,1,FALSE)),0,INDEX(Y7874:DP7874,MATCH(V7873&amp;V7875,Y7873:DP7873&amp;Y7875:DP7875,0))))</f>
        <v>0</v>
      </c>
      <c r="W7874" s="95"/>
      <c r="X7874" s="108"/>
    </row>
    <row r="7875" spans="2:24" ht="13.9" thickBot="1">
      <c r="B7875" s="96"/>
      <c r="C7875" s="97"/>
      <c r="D7875" s="96"/>
      <c r="E7875" s="96"/>
      <c r="F7875" s="96"/>
      <c r="G7875" s="96"/>
      <c r="H7875" s="96"/>
      <c r="I7875" s="96"/>
      <c r="J7875" s="96"/>
      <c r="K7875" s="96"/>
      <c r="L7875" s="96"/>
      <c r="M7875" s="96"/>
      <c r="N7875" s="96"/>
      <c r="O7875" s="96"/>
      <c r="P7875" s="97"/>
      <c r="Q7875" s="218"/>
      <c r="R7875" s="98" t="str">
        <f t="shared" ref="R7875" si="20970">IF(COUNTA(Y7872:DP7875)=0,"none",HLOOKUP(R7873,Y7873:DP7875,3,FALSE))</f>
        <v>none</v>
      </c>
      <c r="S7875" s="99" t="str">
        <f t="shared" ref="S7875" si="20971">IF(COUNTA(Y7872:DP7875)=0,"none",HLOOKUP(S7872,Y7872:DP7875,4,FALSE))</f>
        <v>none</v>
      </c>
      <c r="T7875" s="100"/>
      <c r="U7875" s="100" t="str">
        <f t="array" ref="U7875">IF(COUNTA(Y7872:DP7875)=0,"none",IF($U$2="WAHR",$W$3,Abfrage!$F$4))</f>
        <v>none</v>
      </c>
      <c r="V7875" s="100" t="str">
        <f t="array" ref="V7875">IF(COUNTA(Y7872:DP7875)=0,"none",IF($U$2="WAHR",$W$3,Abfrage!$F$4))</f>
        <v>none</v>
      </c>
      <c r="W7875" s="100" t="str">
        <f t="array" ref="W7875">IF(COUNTA(Y7872:DP7875)=0,"none",IF($U$2="WAHR",$W$3,Abfrage!$F$4))</f>
        <v>none</v>
      </c>
      <c r="X7875" s="109"/>
    </row>
    <row r="7876" spans="2:24">
      <c r="B7876" s="75" t="s">
        <v>4877</v>
      </c>
      <c r="C7876" s="76">
        <v>1000460123</v>
      </c>
      <c r="D7876" s="75" t="s">
        <v>217</v>
      </c>
      <c r="E7876" s="75" t="s">
        <v>218</v>
      </c>
      <c r="F7876" s="75" t="s">
        <v>218</v>
      </c>
      <c r="G7876" s="75" t="s">
        <v>219</v>
      </c>
      <c r="H7876" s="75" t="e">
        <v>#N/A</v>
      </c>
      <c r="I7876" s="75" t="s">
        <v>221</v>
      </c>
      <c r="J7876" s="75" t="s">
        <v>4878</v>
      </c>
      <c r="K7876" s="75" t="s">
        <v>306</v>
      </c>
      <c r="L7876" s="75" t="s">
        <v>306</v>
      </c>
      <c r="M7876" s="75" t="s">
        <v>306</v>
      </c>
      <c r="N7876" s="75" t="s">
        <v>306</v>
      </c>
      <c r="O7876" s="75" t="s">
        <v>306</v>
      </c>
      <c r="P7876" s="76" t="s">
        <v>306</v>
      </c>
      <c r="Q7876" s="216"/>
      <c r="R7876" s="77" t="str">
        <f t="shared" ref="R7876" si="20972">IF(COUNTA(Y7876:DP7879)=0,"01.01.1900",INDEX(Y7876:DP7876,MATCH(R7877,Y7877:DP7877,0)))</f>
        <v>01.01.1900</v>
      </c>
      <c r="S7876" s="78" t="str">
        <f t="shared" ref="S7876" si="20973">IF(COUNTA(Y7876:DP7879)=0,"01.01.1900",MAX(Y7876:DP7876))</f>
        <v>01.01.1900</v>
      </c>
      <c r="T7876" s="79"/>
      <c r="U7876" s="80" t="str">
        <f t="array" ref="U7876">IF(COUNTA(Y7876:DP7879)=0,"01.01.1900",IF(ISERROR(HLOOKUP(U7879,Y7879:DP7879,1,FALSE)),"01.01.1900",INDEX(Y7876:DP7876,MATCH(U7877&amp;U7879,Y7877:DP7877&amp;Y7879:DP7879,0))))</f>
        <v>01.01.1900</v>
      </c>
      <c r="V7876" s="81" t="str">
        <f t="shared" ref="V7876" si="20974">IF(COUNTA(Y7876:DP7879)=0,"01.01.1900",_xlfn.MAXIFS(Y7876:DP7876,Y7879:DP7879,V7879))</f>
        <v>01.01.1900</v>
      </c>
      <c r="W7876" s="82"/>
      <c r="X7876" s="106"/>
    </row>
    <row r="7877" spans="2:24">
      <c r="B7877" s="83"/>
      <c r="C7877" s="84"/>
      <c r="D7877" s="83"/>
      <c r="E7877" s="83"/>
      <c r="F7877" s="83"/>
      <c r="G7877" s="83"/>
      <c r="H7877" s="83"/>
      <c r="I7877" s="83"/>
      <c r="J7877" s="83"/>
      <c r="K7877" s="83"/>
      <c r="L7877" s="83"/>
      <c r="M7877" s="83"/>
      <c r="N7877" s="83"/>
      <c r="O7877" s="83"/>
      <c r="P7877" s="84"/>
      <c r="Q7877" s="217"/>
      <c r="R7877" s="85">
        <f t="shared" ref="R7877" si="20975">IF(COUNTA(Y7876:DP7879)=0,0,MIN(Y7877:DP7877))</f>
        <v>0</v>
      </c>
      <c r="S7877" s="86">
        <f t="shared" ref="S7877" si="20976">IF(COUNTA(Y7876:DP7879)=0,0,HLOOKUP(S7876,Y7876:DP7879,2,FALSE))</f>
        <v>0</v>
      </c>
      <c r="T7877" s="87">
        <f t="shared" ref="T7877" si="20977">IF(COUNTA(Y7876:DP7879)=0,0,AVERAGE(Y7877:DP7877))</f>
        <v>0</v>
      </c>
      <c r="U7877" s="88">
        <f t="shared" ref="U7877" si="20978">IF(COUNTA(Y7876:DP7879)=0,0,_xlfn.MINIFS(Y7877:DP7877,Y7879:DP7879,U7879))</f>
        <v>0</v>
      </c>
      <c r="V7877" s="89">
        <f t="array" ref="V7877">IF(COUNTA(Y7876:DP7879)=0,0,IF(ISERROR(HLOOKUP(V7879,Y7879:DP7879,1,FALSE)),0,INDEX(Y7877:DP7877,MATCH(V7876&amp;V7879,Y7876:DP7876&amp;Y7879:DP7879,0))))</f>
        <v>0</v>
      </c>
      <c r="W7877" s="90">
        <f t="array" ref="W7877">IF(COUNTA(Y7876:DP7879)=0,0,IF(ISERROR(HLOOKUP(W7879,Y7879:DP7879,1,FALSE)),0,AVERAGEIF(Y7879:DP7879,$W7879,Y7877:DP7877)))</f>
        <v>0</v>
      </c>
      <c r="X7877" s="107"/>
    </row>
    <row r="7878" spans="2:24">
      <c r="B7878" s="83"/>
      <c r="C7878" s="84"/>
      <c r="D7878" s="83"/>
      <c r="E7878" s="83"/>
      <c r="F7878" s="83"/>
      <c r="G7878" s="83"/>
      <c r="H7878" s="83"/>
      <c r="I7878" s="83"/>
      <c r="J7878" s="83"/>
      <c r="K7878" s="83"/>
      <c r="L7878" s="83"/>
      <c r="M7878" s="83"/>
      <c r="N7878" s="83"/>
      <c r="O7878" s="83"/>
      <c r="P7878" s="84"/>
      <c r="Q7878" s="217"/>
      <c r="R7878" s="91">
        <f t="shared" ref="R7878" si="20979">IF(COUNTA(Y7876:DP7879)=0,0,HLOOKUP(R7877,Y7877:DP7879,2,FALSE))</f>
        <v>0</v>
      </c>
      <c r="S7878" s="92">
        <f t="shared" ref="S7878" si="20980">IF(COUNTA(Y7876:DP7879)=0,0,HLOOKUP(S7876,Y7876:DP7879,3,FALSE))</f>
        <v>0</v>
      </c>
      <c r="T7878" s="93"/>
      <c r="U7878" s="94">
        <f t="array" ref="U7878">IF(COUNTA(Y7876:DP7879)=0,0,IF(ISERROR(HLOOKUP(U7879,Y7879:DP7879,1,FALSE)),0,INDEX(Y7878:DP7878,MATCH(U7877&amp;U7879,Y7877:DP7877&amp;Y7879:DP7879,0))))</f>
        <v>0</v>
      </c>
      <c r="V7878" s="94">
        <f t="array" ref="V7878">IF(COUNTA(Y7876:DP7879)=0,0,IF(ISERROR(HLOOKUP(V7879,Y7879:DP7879,1,FALSE)),0,INDEX(Y7878:DP7878,MATCH(V7877&amp;V7879,Y7877:DP7877&amp;Y7879:DP7879,0))))</f>
        <v>0</v>
      </c>
      <c r="W7878" s="95"/>
      <c r="X7878" s="108"/>
    </row>
    <row r="7879" spans="2:24" ht="13.9" thickBot="1">
      <c r="B7879" s="96"/>
      <c r="C7879" s="97"/>
      <c r="D7879" s="96"/>
      <c r="E7879" s="96"/>
      <c r="F7879" s="96"/>
      <c r="G7879" s="96"/>
      <c r="H7879" s="96"/>
      <c r="I7879" s="96"/>
      <c r="J7879" s="96"/>
      <c r="K7879" s="96"/>
      <c r="L7879" s="96"/>
      <c r="M7879" s="96"/>
      <c r="N7879" s="96"/>
      <c r="O7879" s="96"/>
      <c r="P7879" s="97"/>
      <c r="Q7879" s="218"/>
      <c r="R7879" s="98" t="str">
        <f t="shared" ref="R7879" si="20981">IF(COUNTA(Y7876:DP7879)=0,"none",HLOOKUP(R7877,Y7877:DP7879,3,FALSE))</f>
        <v>none</v>
      </c>
      <c r="S7879" s="99" t="str">
        <f t="shared" ref="S7879" si="20982">IF(COUNTA(Y7876:DP7879)=0,"none",HLOOKUP(S7876,Y7876:DP7879,4,FALSE))</f>
        <v>none</v>
      </c>
      <c r="T7879" s="100"/>
      <c r="U7879" s="100" t="str">
        <f t="array" ref="U7879">IF(COUNTA(Y7876:DP7879)=0,"none",IF($U$2="WAHR",$W$3,Abfrage!$F$4))</f>
        <v>none</v>
      </c>
      <c r="V7879" s="100" t="str">
        <f t="array" ref="V7879">IF(COUNTA(Y7876:DP7879)=0,"none",IF($U$2="WAHR",$W$3,Abfrage!$F$4))</f>
        <v>none</v>
      </c>
      <c r="W7879" s="100" t="str">
        <f t="array" ref="W7879">IF(COUNTA(Y7876:DP7879)=0,"none",IF($U$2="WAHR",$W$3,Abfrage!$F$4))</f>
        <v>none</v>
      </c>
      <c r="X7879" s="109"/>
    </row>
    <row r="7880" spans="2:24">
      <c r="B7880" s="75" t="s">
        <v>4879</v>
      </c>
      <c r="C7880" s="76">
        <v>1000461823</v>
      </c>
      <c r="D7880" s="75" t="s">
        <v>95</v>
      </c>
      <c r="E7880" s="75" t="s">
        <v>175</v>
      </c>
      <c r="F7880" s="75" t="s">
        <v>97</v>
      </c>
      <c r="G7880" s="75" t="s">
        <v>97</v>
      </c>
      <c r="H7880" s="75" t="e">
        <v>#N/A</v>
      </c>
      <c r="I7880" s="75" t="s">
        <v>51</v>
      </c>
      <c r="J7880" s="75" t="s">
        <v>4880</v>
      </c>
      <c r="K7880" s="75" t="s">
        <v>306</v>
      </c>
      <c r="L7880" s="75" t="s">
        <v>306</v>
      </c>
      <c r="M7880" s="75" t="s">
        <v>307</v>
      </c>
      <c r="N7880" s="75" t="s">
        <v>352</v>
      </c>
      <c r="O7880" s="75" t="s">
        <v>309</v>
      </c>
      <c r="P7880" s="76" t="s">
        <v>306</v>
      </c>
      <c r="Q7880" s="216"/>
      <c r="R7880" s="77" t="str">
        <f t="shared" ref="R7880" si="20983">IF(COUNTA(Y7880:DP7883)=0,"01.01.1900",INDEX(Y7880:DP7880,MATCH(R7881,Y7881:DP7881,0)))</f>
        <v>01.01.1900</v>
      </c>
      <c r="S7880" s="78" t="str">
        <f t="shared" ref="S7880" si="20984">IF(COUNTA(Y7880:DP7883)=0,"01.01.1900",MAX(Y7880:DP7880))</f>
        <v>01.01.1900</v>
      </c>
      <c r="T7880" s="79"/>
      <c r="U7880" s="80" t="str">
        <f t="array" ref="U7880">IF(COUNTA(Y7880:DP7883)=0,"01.01.1900",IF(ISERROR(HLOOKUP(U7883,Y7883:DP7883,1,FALSE)),"01.01.1900",INDEX(Y7880:DP7880,MATCH(U7881&amp;U7883,Y7881:DP7881&amp;Y7883:DP7883,0))))</f>
        <v>01.01.1900</v>
      </c>
      <c r="V7880" s="81" t="str">
        <f t="shared" ref="V7880" si="20985">IF(COUNTA(Y7880:DP7883)=0,"01.01.1900",_xlfn.MAXIFS(Y7880:DP7880,Y7883:DP7883,V7883))</f>
        <v>01.01.1900</v>
      </c>
      <c r="W7880" s="82"/>
      <c r="X7880" s="106"/>
    </row>
    <row r="7881" spans="2:24">
      <c r="B7881" s="83"/>
      <c r="C7881" s="84"/>
      <c r="D7881" s="83"/>
      <c r="E7881" s="83"/>
      <c r="F7881" s="83"/>
      <c r="G7881" s="83"/>
      <c r="H7881" s="83"/>
      <c r="I7881" s="83"/>
      <c r="J7881" s="83"/>
      <c r="K7881" s="83"/>
      <c r="L7881" s="83"/>
      <c r="M7881" s="83"/>
      <c r="N7881" s="83"/>
      <c r="O7881" s="83"/>
      <c r="P7881" s="84"/>
      <c r="Q7881" s="217"/>
      <c r="R7881" s="85">
        <f t="shared" ref="R7881" si="20986">IF(COUNTA(Y7880:DP7883)=0,0,MIN(Y7881:DP7881))</f>
        <v>0</v>
      </c>
      <c r="S7881" s="86">
        <f t="shared" ref="S7881" si="20987">IF(COUNTA(Y7880:DP7883)=0,0,HLOOKUP(S7880,Y7880:DP7883,2,FALSE))</f>
        <v>0</v>
      </c>
      <c r="T7881" s="87">
        <f t="shared" ref="T7881" si="20988">IF(COUNTA(Y7880:DP7883)=0,0,AVERAGE(Y7881:DP7881))</f>
        <v>0</v>
      </c>
      <c r="U7881" s="88">
        <f t="shared" ref="U7881" si="20989">IF(COUNTA(Y7880:DP7883)=0,0,_xlfn.MINIFS(Y7881:DP7881,Y7883:DP7883,U7883))</f>
        <v>0</v>
      </c>
      <c r="V7881" s="89">
        <f t="array" ref="V7881">IF(COUNTA(Y7880:DP7883)=0,0,IF(ISERROR(HLOOKUP(V7883,Y7883:DP7883,1,FALSE)),0,INDEX(Y7881:DP7881,MATCH(V7880&amp;V7883,Y7880:DP7880&amp;Y7883:DP7883,0))))</f>
        <v>0</v>
      </c>
      <c r="W7881" s="90">
        <f t="array" ref="W7881">IF(COUNTA(Y7880:DP7883)=0,0,IF(ISERROR(HLOOKUP(W7883,Y7883:DP7883,1,FALSE)),0,AVERAGEIF(Y7883:DP7883,$W7883,Y7881:DP7881)))</f>
        <v>0</v>
      </c>
      <c r="X7881" s="107"/>
    </row>
    <row r="7882" spans="2:24">
      <c r="B7882" s="83"/>
      <c r="C7882" s="84"/>
      <c r="D7882" s="83"/>
      <c r="E7882" s="83"/>
      <c r="F7882" s="83"/>
      <c r="G7882" s="83"/>
      <c r="H7882" s="83"/>
      <c r="I7882" s="83"/>
      <c r="J7882" s="83"/>
      <c r="K7882" s="83"/>
      <c r="L7882" s="83"/>
      <c r="M7882" s="83"/>
      <c r="N7882" s="83"/>
      <c r="O7882" s="83"/>
      <c r="P7882" s="84"/>
      <c r="Q7882" s="217"/>
      <c r="R7882" s="91">
        <f t="shared" ref="R7882" si="20990">IF(COUNTA(Y7880:DP7883)=0,0,HLOOKUP(R7881,Y7881:DP7883,2,FALSE))</f>
        <v>0</v>
      </c>
      <c r="S7882" s="92">
        <f t="shared" ref="S7882" si="20991">IF(COUNTA(Y7880:DP7883)=0,0,HLOOKUP(S7880,Y7880:DP7883,3,FALSE))</f>
        <v>0</v>
      </c>
      <c r="T7882" s="93"/>
      <c r="U7882" s="94">
        <f t="array" ref="U7882">IF(COUNTA(Y7880:DP7883)=0,0,IF(ISERROR(HLOOKUP(U7883,Y7883:DP7883,1,FALSE)),0,INDEX(Y7882:DP7882,MATCH(U7881&amp;U7883,Y7881:DP7881&amp;Y7883:DP7883,0))))</f>
        <v>0</v>
      </c>
      <c r="V7882" s="94">
        <f t="array" ref="V7882">IF(COUNTA(Y7880:DP7883)=0,0,IF(ISERROR(HLOOKUP(V7883,Y7883:DP7883,1,FALSE)),0,INDEX(Y7882:DP7882,MATCH(V7881&amp;V7883,Y7881:DP7881&amp;Y7883:DP7883,0))))</f>
        <v>0</v>
      </c>
      <c r="W7882" s="95"/>
      <c r="X7882" s="108"/>
    </row>
    <row r="7883" spans="2:24" ht="13.9" thickBot="1">
      <c r="B7883" s="96"/>
      <c r="C7883" s="97"/>
      <c r="D7883" s="96"/>
      <c r="E7883" s="96"/>
      <c r="F7883" s="96"/>
      <c r="G7883" s="96"/>
      <c r="H7883" s="96"/>
      <c r="I7883" s="96"/>
      <c r="J7883" s="96"/>
      <c r="K7883" s="96"/>
      <c r="L7883" s="96"/>
      <c r="M7883" s="96"/>
      <c r="N7883" s="96"/>
      <c r="O7883" s="96"/>
      <c r="P7883" s="97"/>
      <c r="Q7883" s="218"/>
      <c r="R7883" s="98" t="str">
        <f t="shared" ref="R7883" si="20992">IF(COUNTA(Y7880:DP7883)=0,"none",HLOOKUP(R7881,Y7881:DP7883,3,FALSE))</f>
        <v>none</v>
      </c>
      <c r="S7883" s="99" t="str">
        <f t="shared" ref="S7883" si="20993">IF(COUNTA(Y7880:DP7883)=0,"none",HLOOKUP(S7880,Y7880:DP7883,4,FALSE))</f>
        <v>none</v>
      </c>
      <c r="T7883" s="100"/>
      <c r="U7883" s="100" t="str">
        <f t="array" ref="U7883">IF(COUNTA(Y7880:DP7883)=0,"none",IF($U$2="WAHR",$W$3,Abfrage!$F$4))</f>
        <v>none</v>
      </c>
      <c r="V7883" s="100" t="str">
        <f t="array" ref="V7883">IF(COUNTA(Y7880:DP7883)=0,"none",IF($U$2="WAHR",$W$3,Abfrage!$F$4))</f>
        <v>none</v>
      </c>
      <c r="W7883" s="100" t="str">
        <f t="array" ref="W7883">IF(COUNTA(Y7880:DP7883)=0,"none",IF($U$2="WAHR",$W$3,Abfrage!$F$4))</f>
        <v>none</v>
      </c>
      <c r="X7883" s="109"/>
    </row>
    <row r="7884" spans="2:24">
      <c r="B7884" s="75" t="s">
        <v>4881</v>
      </c>
      <c r="C7884" s="76">
        <v>1000461295</v>
      </c>
      <c r="D7884" s="75" t="s">
        <v>95</v>
      </c>
      <c r="E7884" s="75" t="s">
        <v>175</v>
      </c>
      <c r="F7884" s="75" t="s">
        <v>2934</v>
      </c>
      <c r="G7884" s="75" t="s">
        <v>2934</v>
      </c>
      <c r="H7884" s="75" t="e">
        <v>#N/A</v>
      </c>
      <c r="I7884" s="75" t="s">
        <v>48</v>
      </c>
      <c r="J7884" s="75" t="s">
        <v>4882</v>
      </c>
      <c r="K7884" s="75" t="s">
        <v>306</v>
      </c>
      <c r="L7884" s="75" t="s">
        <v>306</v>
      </c>
      <c r="M7884" s="75" t="s">
        <v>306</v>
      </c>
      <c r="N7884" s="75" t="s">
        <v>306</v>
      </c>
      <c r="O7884" s="75" t="s">
        <v>309</v>
      </c>
      <c r="P7884" s="76" t="s">
        <v>306</v>
      </c>
      <c r="Q7884" s="216"/>
      <c r="R7884" s="77" t="str">
        <f t="shared" ref="R7884" si="20994">IF(COUNTA(Y7884:DP7887)=0,"01.01.1900",INDEX(Y7884:DP7884,MATCH(R7885,Y7885:DP7885,0)))</f>
        <v>01.01.1900</v>
      </c>
      <c r="S7884" s="78" t="str">
        <f t="shared" ref="S7884" si="20995">IF(COUNTA(Y7884:DP7887)=0,"01.01.1900",MAX(Y7884:DP7884))</f>
        <v>01.01.1900</v>
      </c>
      <c r="T7884" s="79"/>
      <c r="U7884" s="80" t="str">
        <f t="array" ref="U7884">IF(COUNTA(Y7884:DP7887)=0,"01.01.1900",IF(ISERROR(HLOOKUP(U7887,Y7887:DP7887,1,FALSE)),"01.01.1900",INDEX(Y7884:DP7884,MATCH(U7885&amp;U7887,Y7885:DP7885&amp;Y7887:DP7887,0))))</f>
        <v>01.01.1900</v>
      </c>
      <c r="V7884" s="81" t="str">
        <f t="shared" ref="V7884" si="20996">IF(COUNTA(Y7884:DP7887)=0,"01.01.1900",_xlfn.MAXIFS(Y7884:DP7884,Y7887:DP7887,V7887))</f>
        <v>01.01.1900</v>
      </c>
      <c r="W7884" s="82"/>
      <c r="X7884" s="106"/>
    </row>
    <row r="7885" spans="2:24">
      <c r="B7885" s="83"/>
      <c r="C7885" s="84"/>
      <c r="D7885" s="83"/>
      <c r="E7885" s="83"/>
      <c r="F7885" s="83"/>
      <c r="G7885" s="83"/>
      <c r="H7885" s="83"/>
      <c r="I7885" s="83"/>
      <c r="J7885" s="83"/>
      <c r="K7885" s="83"/>
      <c r="L7885" s="83"/>
      <c r="M7885" s="83"/>
      <c r="N7885" s="83"/>
      <c r="O7885" s="83"/>
      <c r="P7885" s="84"/>
      <c r="Q7885" s="217"/>
      <c r="R7885" s="85">
        <f t="shared" ref="R7885" si="20997">IF(COUNTA(Y7884:DP7887)=0,0,MIN(Y7885:DP7885))</f>
        <v>0</v>
      </c>
      <c r="S7885" s="86">
        <f t="shared" ref="S7885" si="20998">IF(COUNTA(Y7884:DP7887)=0,0,HLOOKUP(S7884,Y7884:DP7887,2,FALSE))</f>
        <v>0</v>
      </c>
      <c r="T7885" s="87">
        <f t="shared" ref="T7885" si="20999">IF(COUNTA(Y7884:DP7887)=0,0,AVERAGE(Y7885:DP7885))</f>
        <v>0</v>
      </c>
      <c r="U7885" s="88">
        <f t="shared" ref="U7885" si="21000">IF(COUNTA(Y7884:DP7887)=0,0,_xlfn.MINIFS(Y7885:DP7885,Y7887:DP7887,U7887))</f>
        <v>0</v>
      </c>
      <c r="V7885" s="89">
        <f t="array" ref="V7885">IF(COUNTA(Y7884:DP7887)=0,0,IF(ISERROR(HLOOKUP(V7887,Y7887:DP7887,1,FALSE)),0,INDEX(Y7885:DP7885,MATCH(V7884&amp;V7887,Y7884:DP7884&amp;Y7887:DP7887,0))))</f>
        <v>0</v>
      </c>
      <c r="W7885" s="90">
        <f t="array" ref="W7885">IF(COUNTA(Y7884:DP7887)=0,0,IF(ISERROR(HLOOKUP(W7887,Y7887:DP7887,1,FALSE)),0,AVERAGEIF(Y7887:DP7887,$W7887,Y7885:DP7885)))</f>
        <v>0</v>
      </c>
      <c r="X7885" s="107"/>
    </row>
    <row r="7886" spans="2:24">
      <c r="B7886" s="83"/>
      <c r="C7886" s="84"/>
      <c r="D7886" s="83"/>
      <c r="E7886" s="83"/>
      <c r="F7886" s="83"/>
      <c r="G7886" s="83"/>
      <c r="H7886" s="83"/>
      <c r="I7886" s="83"/>
      <c r="J7886" s="83"/>
      <c r="K7886" s="83"/>
      <c r="L7886" s="83"/>
      <c r="M7886" s="83"/>
      <c r="N7886" s="83"/>
      <c r="O7886" s="83"/>
      <c r="P7886" s="84"/>
      <c r="Q7886" s="217"/>
      <c r="R7886" s="91">
        <f t="shared" ref="R7886" si="21001">IF(COUNTA(Y7884:DP7887)=0,0,HLOOKUP(R7885,Y7885:DP7887,2,FALSE))</f>
        <v>0</v>
      </c>
      <c r="S7886" s="92">
        <f t="shared" ref="S7886" si="21002">IF(COUNTA(Y7884:DP7887)=0,0,HLOOKUP(S7884,Y7884:DP7887,3,FALSE))</f>
        <v>0</v>
      </c>
      <c r="T7886" s="93"/>
      <c r="U7886" s="94">
        <f t="array" ref="U7886">IF(COUNTA(Y7884:DP7887)=0,0,IF(ISERROR(HLOOKUP(U7887,Y7887:DP7887,1,FALSE)),0,INDEX(Y7886:DP7886,MATCH(U7885&amp;U7887,Y7885:DP7885&amp;Y7887:DP7887,0))))</f>
        <v>0</v>
      </c>
      <c r="V7886" s="94">
        <f t="array" ref="V7886">IF(COUNTA(Y7884:DP7887)=0,0,IF(ISERROR(HLOOKUP(V7887,Y7887:DP7887,1,FALSE)),0,INDEX(Y7886:DP7886,MATCH(V7885&amp;V7887,Y7885:DP7885&amp;Y7887:DP7887,0))))</f>
        <v>0</v>
      </c>
      <c r="W7886" s="95"/>
      <c r="X7886" s="108"/>
    </row>
    <row r="7887" spans="2:24" ht="13.9" thickBot="1">
      <c r="B7887" s="96"/>
      <c r="C7887" s="97"/>
      <c r="D7887" s="96"/>
      <c r="E7887" s="96"/>
      <c r="F7887" s="96"/>
      <c r="G7887" s="96"/>
      <c r="H7887" s="96"/>
      <c r="I7887" s="96"/>
      <c r="J7887" s="96"/>
      <c r="K7887" s="96"/>
      <c r="L7887" s="96"/>
      <c r="M7887" s="96"/>
      <c r="N7887" s="96"/>
      <c r="O7887" s="96"/>
      <c r="P7887" s="97"/>
      <c r="Q7887" s="218"/>
      <c r="R7887" s="98" t="str">
        <f t="shared" ref="R7887" si="21003">IF(COUNTA(Y7884:DP7887)=0,"none",HLOOKUP(R7885,Y7885:DP7887,3,FALSE))</f>
        <v>none</v>
      </c>
      <c r="S7887" s="99" t="str">
        <f t="shared" ref="S7887" si="21004">IF(COUNTA(Y7884:DP7887)=0,"none",HLOOKUP(S7884,Y7884:DP7887,4,FALSE))</f>
        <v>none</v>
      </c>
      <c r="T7887" s="100"/>
      <c r="U7887" s="100" t="str">
        <f t="array" ref="U7887">IF(COUNTA(Y7884:DP7887)=0,"none",IF($U$2="WAHR",$W$3,Abfrage!$F$4))</f>
        <v>none</v>
      </c>
      <c r="V7887" s="100" t="str">
        <f t="array" ref="V7887">IF(COUNTA(Y7884:DP7887)=0,"none",IF($U$2="WAHR",$W$3,Abfrage!$F$4))</f>
        <v>none</v>
      </c>
      <c r="W7887" s="100" t="str">
        <f t="array" ref="W7887">IF(COUNTA(Y7884:DP7887)=0,"none",IF($U$2="WAHR",$W$3,Abfrage!$F$4))</f>
        <v>none</v>
      </c>
      <c r="X7887" s="109"/>
    </row>
    <row r="7888" spans="2:24">
      <c r="B7888" s="75" t="s">
        <v>4883</v>
      </c>
      <c r="C7888" s="76">
        <v>1000460917</v>
      </c>
      <c r="D7888" s="75" t="s">
        <v>95</v>
      </c>
      <c r="E7888" s="75" t="s">
        <v>96</v>
      </c>
      <c r="F7888" s="75" t="s">
        <v>97</v>
      </c>
      <c r="G7888" s="75" t="s">
        <v>4711</v>
      </c>
      <c r="H7888" s="75" t="e">
        <v>#N/A</v>
      </c>
      <c r="I7888" s="75" t="s">
        <v>150</v>
      </c>
      <c r="J7888" s="75" t="s">
        <v>4884</v>
      </c>
      <c r="K7888" s="75" t="s">
        <v>306</v>
      </c>
      <c r="L7888" s="75" t="s">
        <v>306</v>
      </c>
      <c r="M7888" s="75" t="s">
        <v>313</v>
      </c>
      <c r="N7888" s="75" t="s">
        <v>352</v>
      </c>
      <c r="O7888" s="75" t="s">
        <v>315</v>
      </c>
      <c r="P7888" s="76" t="s">
        <v>306</v>
      </c>
      <c r="Q7888" s="216"/>
      <c r="R7888" s="77" t="str">
        <f t="shared" ref="R7888" si="21005">IF(COUNTA(Y7888:DP7891)=0,"01.01.1900",INDEX(Y7888:DP7888,MATCH(R7889,Y7889:DP7889,0)))</f>
        <v>01.01.1900</v>
      </c>
      <c r="S7888" s="78" t="str">
        <f t="shared" ref="S7888" si="21006">IF(COUNTA(Y7888:DP7891)=0,"01.01.1900",MAX(Y7888:DP7888))</f>
        <v>01.01.1900</v>
      </c>
      <c r="T7888" s="79"/>
      <c r="U7888" s="80" t="str">
        <f t="array" ref="U7888">IF(COUNTA(Y7888:DP7891)=0,"01.01.1900",IF(ISERROR(HLOOKUP(U7891,Y7891:DP7891,1,FALSE)),"01.01.1900",INDEX(Y7888:DP7888,MATCH(U7889&amp;U7891,Y7889:DP7889&amp;Y7891:DP7891,0))))</f>
        <v>01.01.1900</v>
      </c>
      <c r="V7888" s="81" t="str">
        <f t="shared" ref="V7888" si="21007">IF(COUNTA(Y7888:DP7891)=0,"01.01.1900",_xlfn.MAXIFS(Y7888:DP7888,Y7891:DP7891,V7891))</f>
        <v>01.01.1900</v>
      </c>
      <c r="W7888" s="82"/>
      <c r="X7888" s="106"/>
    </row>
    <row r="7889" spans="2:24">
      <c r="B7889" s="83"/>
      <c r="C7889" s="84"/>
      <c r="D7889" s="83"/>
      <c r="E7889" s="83"/>
      <c r="F7889" s="83"/>
      <c r="G7889" s="83"/>
      <c r="H7889" s="83"/>
      <c r="I7889" s="83"/>
      <c r="J7889" s="83"/>
      <c r="K7889" s="83"/>
      <c r="L7889" s="83"/>
      <c r="M7889" s="83"/>
      <c r="N7889" s="83"/>
      <c r="O7889" s="83"/>
      <c r="P7889" s="84"/>
      <c r="Q7889" s="217"/>
      <c r="R7889" s="85">
        <f t="shared" ref="R7889" si="21008">IF(COUNTA(Y7888:DP7891)=0,0,MIN(Y7889:DP7889))</f>
        <v>0</v>
      </c>
      <c r="S7889" s="86">
        <f t="shared" ref="S7889" si="21009">IF(COUNTA(Y7888:DP7891)=0,0,HLOOKUP(S7888,Y7888:DP7891,2,FALSE))</f>
        <v>0</v>
      </c>
      <c r="T7889" s="87">
        <f t="shared" ref="T7889" si="21010">IF(COUNTA(Y7888:DP7891)=0,0,AVERAGE(Y7889:DP7889))</f>
        <v>0</v>
      </c>
      <c r="U7889" s="88">
        <f t="shared" ref="U7889" si="21011">IF(COUNTA(Y7888:DP7891)=0,0,_xlfn.MINIFS(Y7889:DP7889,Y7891:DP7891,U7891))</f>
        <v>0</v>
      </c>
      <c r="V7889" s="89">
        <f t="array" ref="V7889">IF(COUNTA(Y7888:DP7891)=0,0,IF(ISERROR(HLOOKUP(V7891,Y7891:DP7891,1,FALSE)),0,INDEX(Y7889:DP7889,MATCH(V7888&amp;V7891,Y7888:DP7888&amp;Y7891:DP7891,0))))</f>
        <v>0</v>
      </c>
      <c r="W7889" s="90">
        <f t="array" ref="W7889">IF(COUNTA(Y7888:DP7891)=0,0,IF(ISERROR(HLOOKUP(W7891,Y7891:DP7891,1,FALSE)),0,AVERAGEIF(Y7891:DP7891,$W7891,Y7889:DP7889)))</f>
        <v>0</v>
      </c>
      <c r="X7889" s="107"/>
    </row>
    <row r="7890" spans="2:24">
      <c r="B7890" s="83"/>
      <c r="C7890" s="84"/>
      <c r="D7890" s="83"/>
      <c r="E7890" s="83"/>
      <c r="F7890" s="83"/>
      <c r="G7890" s="83"/>
      <c r="H7890" s="83"/>
      <c r="I7890" s="83"/>
      <c r="J7890" s="83"/>
      <c r="K7890" s="83"/>
      <c r="L7890" s="83"/>
      <c r="M7890" s="83"/>
      <c r="N7890" s="83"/>
      <c r="O7890" s="83"/>
      <c r="P7890" s="84"/>
      <c r="Q7890" s="217"/>
      <c r="R7890" s="91">
        <f t="shared" ref="R7890" si="21012">IF(COUNTA(Y7888:DP7891)=0,0,HLOOKUP(R7889,Y7889:DP7891,2,FALSE))</f>
        <v>0</v>
      </c>
      <c r="S7890" s="92">
        <f t="shared" ref="S7890" si="21013">IF(COUNTA(Y7888:DP7891)=0,0,HLOOKUP(S7888,Y7888:DP7891,3,FALSE))</f>
        <v>0</v>
      </c>
      <c r="T7890" s="93"/>
      <c r="U7890" s="94">
        <f t="array" ref="U7890">IF(COUNTA(Y7888:DP7891)=0,0,IF(ISERROR(HLOOKUP(U7891,Y7891:DP7891,1,FALSE)),0,INDEX(Y7890:DP7890,MATCH(U7889&amp;U7891,Y7889:DP7889&amp;Y7891:DP7891,0))))</f>
        <v>0</v>
      </c>
      <c r="V7890" s="94">
        <f t="array" ref="V7890">IF(COUNTA(Y7888:DP7891)=0,0,IF(ISERROR(HLOOKUP(V7891,Y7891:DP7891,1,FALSE)),0,INDEX(Y7890:DP7890,MATCH(V7889&amp;V7891,Y7889:DP7889&amp;Y7891:DP7891,0))))</f>
        <v>0</v>
      </c>
      <c r="W7890" s="95"/>
      <c r="X7890" s="108"/>
    </row>
    <row r="7891" spans="2:24" ht="13.9" thickBot="1">
      <c r="B7891" s="96"/>
      <c r="C7891" s="97"/>
      <c r="D7891" s="96"/>
      <c r="E7891" s="96"/>
      <c r="F7891" s="96"/>
      <c r="G7891" s="96"/>
      <c r="H7891" s="96"/>
      <c r="I7891" s="96"/>
      <c r="J7891" s="96"/>
      <c r="K7891" s="96"/>
      <c r="L7891" s="96"/>
      <c r="M7891" s="96"/>
      <c r="N7891" s="96"/>
      <c r="O7891" s="96"/>
      <c r="P7891" s="97"/>
      <c r="Q7891" s="218"/>
      <c r="R7891" s="98" t="str">
        <f t="shared" ref="R7891" si="21014">IF(COUNTA(Y7888:DP7891)=0,"none",HLOOKUP(R7889,Y7889:DP7891,3,FALSE))</f>
        <v>none</v>
      </c>
      <c r="S7891" s="99" t="str">
        <f t="shared" ref="S7891" si="21015">IF(COUNTA(Y7888:DP7891)=0,"none",HLOOKUP(S7888,Y7888:DP7891,4,FALSE))</f>
        <v>none</v>
      </c>
      <c r="T7891" s="100"/>
      <c r="U7891" s="100" t="str">
        <f t="array" ref="U7891">IF(COUNTA(Y7888:DP7891)=0,"none",IF($U$2="WAHR",$W$3,Abfrage!$F$4))</f>
        <v>none</v>
      </c>
      <c r="V7891" s="100" t="str">
        <f t="array" ref="V7891">IF(COUNTA(Y7888:DP7891)=0,"none",IF($U$2="WAHR",$W$3,Abfrage!$F$4))</f>
        <v>none</v>
      </c>
      <c r="W7891" s="100" t="str">
        <f t="array" ref="W7891">IF(COUNTA(Y7888:DP7891)=0,"none",IF($U$2="WAHR",$W$3,Abfrage!$F$4))</f>
        <v>none</v>
      </c>
      <c r="X7891" s="109"/>
    </row>
    <row r="7892" spans="2:24">
      <c r="B7892" s="75" t="s">
        <v>4885</v>
      </c>
      <c r="C7892" s="76">
        <v>1000461201</v>
      </c>
      <c r="D7892" s="75" t="s">
        <v>95</v>
      </c>
      <c r="E7892" s="75" t="s">
        <v>90</v>
      </c>
      <c r="F7892" s="75" t="s">
        <v>685</v>
      </c>
      <c r="G7892" s="75" t="s">
        <v>4886</v>
      </c>
      <c r="H7892" s="75" t="e">
        <v>#N/A</v>
      </c>
      <c r="I7892" s="75" t="s">
        <v>150</v>
      </c>
      <c r="J7892" s="75" t="s">
        <v>4887</v>
      </c>
      <c r="K7892" s="75" t="s">
        <v>306</v>
      </c>
      <c r="L7892" s="75" t="s">
        <v>306</v>
      </c>
      <c r="M7892" s="75" t="s">
        <v>306</v>
      </c>
      <c r="N7892" s="75" t="s">
        <v>306</v>
      </c>
      <c r="O7892" s="75" t="s">
        <v>415</v>
      </c>
      <c r="P7892" s="76" t="s">
        <v>306</v>
      </c>
      <c r="Q7892" s="216"/>
      <c r="R7892" s="77" t="str">
        <f t="shared" ref="R7892" si="21016">IF(COUNTA(Y7892:DP7895)=0,"01.01.1900",INDEX(Y7892:DP7892,MATCH(R7893,Y7893:DP7893,0)))</f>
        <v>01.01.1900</v>
      </c>
      <c r="S7892" s="78" t="str">
        <f t="shared" ref="S7892" si="21017">IF(COUNTA(Y7892:DP7895)=0,"01.01.1900",MAX(Y7892:DP7892))</f>
        <v>01.01.1900</v>
      </c>
      <c r="T7892" s="79"/>
      <c r="U7892" s="80" t="str">
        <f t="array" ref="U7892">IF(COUNTA(Y7892:DP7895)=0,"01.01.1900",IF(ISERROR(HLOOKUP(U7895,Y7895:DP7895,1,FALSE)),"01.01.1900",INDEX(Y7892:DP7892,MATCH(U7893&amp;U7895,Y7893:DP7893&amp;Y7895:DP7895,0))))</f>
        <v>01.01.1900</v>
      </c>
      <c r="V7892" s="81" t="str">
        <f t="shared" ref="V7892" si="21018">IF(COUNTA(Y7892:DP7895)=0,"01.01.1900",_xlfn.MAXIFS(Y7892:DP7892,Y7895:DP7895,V7895))</f>
        <v>01.01.1900</v>
      </c>
      <c r="W7892" s="82"/>
      <c r="X7892" s="106"/>
    </row>
    <row r="7893" spans="2:24">
      <c r="B7893" s="83"/>
      <c r="C7893" s="84"/>
      <c r="D7893" s="83"/>
      <c r="E7893" s="83"/>
      <c r="F7893" s="83"/>
      <c r="G7893" s="83"/>
      <c r="H7893" s="83"/>
      <c r="I7893" s="83"/>
      <c r="J7893" s="83"/>
      <c r="K7893" s="83"/>
      <c r="L7893" s="83"/>
      <c r="M7893" s="83"/>
      <c r="N7893" s="83"/>
      <c r="O7893" s="83"/>
      <c r="P7893" s="84"/>
      <c r="Q7893" s="217"/>
      <c r="R7893" s="85">
        <f t="shared" ref="R7893" si="21019">IF(COUNTA(Y7892:DP7895)=0,0,MIN(Y7893:DP7893))</f>
        <v>0</v>
      </c>
      <c r="S7893" s="86">
        <f t="shared" ref="S7893" si="21020">IF(COUNTA(Y7892:DP7895)=0,0,HLOOKUP(S7892,Y7892:DP7895,2,FALSE))</f>
        <v>0</v>
      </c>
      <c r="T7893" s="87">
        <f t="shared" ref="T7893" si="21021">IF(COUNTA(Y7892:DP7895)=0,0,AVERAGE(Y7893:DP7893))</f>
        <v>0</v>
      </c>
      <c r="U7893" s="88">
        <f t="shared" ref="U7893" si="21022">IF(COUNTA(Y7892:DP7895)=0,0,_xlfn.MINIFS(Y7893:DP7893,Y7895:DP7895,U7895))</f>
        <v>0</v>
      </c>
      <c r="V7893" s="89">
        <f t="array" ref="V7893">IF(COUNTA(Y7892:DP7895)=0,0,IF(ISERROR(HLOOKUP(V7895,Y7895:DP7895,1,FALSE)),0,INDEX(Y7893:DP7893,MATCH(V7892&amp;V7895,Y7892:DP7892&amp;Y7895:DP7895,0))))</f>
        <v>0</v>
      </c>
      <c r="W7893" s="90">
        <f t="array" ref="W7893">IF(COUNTA(Y7892:DP7895)=0,0,IF(ISERROR(HLOOKUP(W7895,Y7895:DP7895,1,FALSE)),0,AVERAGEIF(Y7895:DP7895,$W7895,Y7893:DP7893)))</f>
        <v>0</v>
      </c>
      <c r="X7893" s="107"/>
    </row>
    <row r="7894" spans="2:24">
      <c r="B7894" s="83"/>
      <c r="C7894" s="84"/>
      <c r="D7894" s="83"/>
      <c r="E7894" s="83"/>
      <c r="F7894" s="83"/>
      <c r="G7894" s="83"/>
      <c r="H7894" s="83"/>
      <c r="I7894" s="83"/>
      <c r="J7894" s="83"/>
      <c r="K7894" s="83"/>
      <c r="L7894" s="83"/>
      <c r="M7894" s="83"/>
      <c r="N7894" s="83"/>
      <c r="O7894" s="83"/>
      <c r="P7894" s="84"/>
      <c r="Q7894" s="217"/>
      <c r="R7894" s="91">
        <f t="shared" ref="R7894" si="21023">IF(COUNTA(Y7892:DP7895)=0,0,HLOOKUP(R7893,Y7893:DP7895,2,FALSE))</f>
        <v>0</v>
      </c>
      <c r="S7894" s="92">
        <f t="shared" ref="S7894" si="21024">IF(COUNTA(Y7892:DP7895)=0,0,HLOOKUP(S7892,Y7892:DP7895,3,FALSE))</f>
        <v>0</v>
      </c>
      <c r="T7894" s="93"/>
      <c r="U7894" s="94">
        <f t="array" ref="U7894">IF(COUNTA(Y7892:DP7895)=0,0,IF(ISERROR(HLOOKUP(U7895,Y7895:DP7895,1,FALSE)),0,INDEX(Y7894:DP7894,MATCH(U7893&amp;U7895,Y7893:DP7893&amp;Y7895:DP7895,0))))</f>
        <v>0</v>
      </c>
      <c r="V7894" s="94">
        <f t="array" ref="V7894">IF(COUNTA(Y7892:DP7895)=0,0,IF(ISERROR(HLOOKUP(V7895,Y7895:DP7895,1,FALSE)),0,INDEX(Y7894:DP7894,MATCH(V7893&amp;V7895,Y7893:DP7893&amp;Y7895:DP7895,0))))</f>
        <v>0</v>
      </c>
      <c r="W7894" s="95"/>
      <c r="X7894" s="108"/>
    </row>
    <row r="7895" spans="2:24" ht="13.9" thickBot="1">
      <c r="B7895" s="96"/>
      <c r="C7895" s="97"/>
      <c r="D7895" s="96"/>
      <c r="E7895" s="96"/>
      <c r="F7895" s="96"/>
      <c r="G7895" s="96"/>
      <c r="H7895" s="96"/>
      <c r="I7895" s="96"/>
      <c r="J7895" s="96"/>
      <c r="K7895" s="96"/>
      <c r="L7895" s="96"/>
      <c r="M7895" s="96"/>
      <c r="N7895" s="96"/>
      <c r="O7895" s="96"/>
      <c r="P7895" s="97"/>
      <c r="Q7895" s="218"/>
      <c r="R7895" s="98" t="str">
        <f t="shared" ref="R7895" si="21025">IF(COUNTA(Y7892:DP7895)=0,"none",HLOOKUP(R7893,Y7893:DP7895,3,FALSE))</f>
        <v>none</v>
      </c>
      <c r="S7895" s="99" t="str">
        <f t="shared" ref="S7895" si="21026">IF(COUNTA(Y7892:DP7895)=0,"none",HLOOKUP(S7892,Y7892:DP7895,4,FALSE))</f>
        <v>none</v>
      </c>
      <c r="T7895" s="100"/>
      <c r="U7895" s="100" t="str">
        <f t="array" ref="U7895">IF(COUNTA(Y7892:DP7895)=0,"none",IF($U$2="WAHR",$W$3,Abfrage!$F$4))</f>
        <v>none</v>
      </c>
      <c r="V7895" s="100" t="str">
        <f t="array" ref="V7895">IF(COUNTA(Y7892:DP7895)=0,"none",IF($U$2="WAHR",$W$3,Abfrage!$F$4))</f>
        <v>none</v>
      </c>
      <c r="W7895" s="100" t="str">
        <f t="array" ref="W7895">IF(COUNTA(Y7892:DP7895)=0,"none",IF($U$2="WAHR",$W$3,Abfrage!$F$4))</f>
        <v>none</v>
      </c>
      <c r="X7895" s="109"/>
    </row>
    <row r="7896" spans="2:24">
      <c r="B7896" s="75" t="s">
        <v>4888</v>
      </c>
      <c r="C7896" s="76">
        <v>1000461211</v>
      </c>
      <c r="D7896" s="75" t="s">
        <v>95</v>
      </c>
      <c r="E7896" s="75" t="s">
        <v>96</v>
      </c>
      <c r="F7896" s="75" t="s">
        <v>97</v>
      </c>
      <c r="G7896" s="75" t="s">
        <v>4711</v>
      </c>
      <c r="H7896" s="75" t="e">
        <v>#N/A</v>
      </c>
      <c r="I7896" s="75" t="s">
        <v>150</v>
      </c>
      <c r="J7896" s="75" t="s">
        <v>4889</v>
      </c>
      <c r="K7896" s="75" t="s">
        <v>306</v>
      </c>
      <c r="L7896" s="75" t="s">
        <v>306</v>
      </c>
      <c r="M7896" s="75" t="s">
        <v>313</v>
      </c>
      <c r="N7896" s="75" t="s">
        <v>352</v>
      </c>
      <c r="O7896" s="75" t="s">
        <v>315</v>
      </c>
      <c r="P7896" s="76" t="s">
        <v>306</v>
      </c>
      <c r="Q7896" s="216"/>
      <c r="R7896" s="77" t="str">
        <f t="shared" ref="R7896" si="21027">IF(COUNTA(Y7896:DP7899)=0,"01.01.1900",INDEX(Y7896:DP7896,MATCH(R7897,Y7897:DP7897,0)))</f>
        <v>01.01.1900</v>
      </c>
      <c r="S7896" s="78" t="str">
        <f t="shared" ref="S7896" si="21028">IF(COUNTA(Y7896:DP7899)=0,"01.01.1900",MAX(Y7896:DP7896))</f>
        <v>01.01.1900</v>
      </c>
      <c r="T7896" s="79"/>
      <c r="U7896" s="80" t="str">
        <f t="array" ref="U7896">IF(COUNTA(Y7896:DP7899)=0,"01.01.1900",IF(ISERROR(HLOOKUP(U7899,Y7899:DP7899,1,FALSE)),"01.01.1900",INDEX(Y7896:DP7896,MATCH(U7897&amp;U7899,Y7897:DP7897&amp;Y7899:DP7899,0))))</f>
        <v>01.01.1900</v>
      </c>
      <c r="V7896" s="81" t="str">
        <f t="shared" ref="V7896" si="21029">IF(COUNTA(Y7896:DP7899)=0,"01.01.1900",_xlfn.MAXIFS(Y7896:DP7896,Y7899:DP7899,V7899))</f>
        <v>01.01.1900</v>
      </c>
      <c r="W7896" s="82"/>
      <c r="X7896" s="106"/>
    </row>
    <row r="7897" spans="2:24">
      <c r="B7897" s="83"/>
      <c r="C7897" s="84"/>
      <c r="D7897" s="83"/>
      <c r="E7897" s="83"/>
      <c r="F7897" s="83"/>
      <c r="G7897" s="83"/>
      <c r="H7897" s="83"/>
      <c r="I7897" s="83"/>
      <c r="J7897" s="83"/>
      <c r="K7897" s="83"/>
      <c r="L7897" s="83"/>
      <c r="M7897" s="83"/>
      <c r="N7897" s="83"/>
      <c r="O7897" s="83"/>
      <c r="P7897" s="84"/>
      <c r="Q7897" s="217"/>
      <c r="R7897" s="85">
        <f t="shared" ref="R7897" si="21030">IF(COUNTA(Y7896:DP7899)=0,0,MIN(Y7897:DP7897))</f>
        <v>0</v>
      </c>
      <c r="S7897" s="86">
        <f t="shared" ref="S7897" si="21031">IF(COUNTA(Y7896:DP7899)=0,0,HLOOKUP(S7896,Y7896:DP7899,2,FALSE))</f>
        <v>0</v>
      </c>
      <c r="T7897" s="87">
        <f t="shared" ref="T7897" si="21032">IF(COUNTA(Y7896:DP7899)=0,0,AVERAGE(Y7897:DP7897))</f>
        <v>0</v>
      </c>
      <c r="U7897" s="88">
        <f t="shared" ref="U7897" si="21033">IF(COUNTA(Y7896:DP7899)=0,0,_xlfn.MINIFS(Y7897:DP7897,Y7899:DP7899,U7899))</f>
        <v>0</v>
      </c>
      <c r="V7897" s="89">
        <f t="array" ref="V7897">IF(COUNTA(Y7896:DP7899)=0,0,IF(ISERROR(HLOOKUP(V7899,Y7899:DP7899,1,FALSE)),0,INDEX(Y7897:DP7897,MATCH(V7896&amp;V7899,Y7896:DP7896&amp;Y7899:DP7899,0))))</f>
        <v>0</v>
      </c>
      <c r="W7897" s="90">
        <f t="array" ref="W7897">IF(COUNTA(Y7896:DP7899)=0,0,IF(ISERROR(HLOOKUP(W7899,Y7899:DP7899,1,FALSE)),0,AVERAGEIF(Y7899:DP7899,$W7899,Y7897:DP7897)))</f>
        <v>0</v>
      </c>
      <c r="X7897" s="107"/>
    </row>
    <row r="7898" spans="2:24">
      <c r="B7898" s="83"/>
      <c r="C7898" s="84"/>
      <c r="D7898" s="83"/>
      <c r="E7898" s="83"/>
      <c r="F7898" s="83"/>
      <c r="G7898" s="83"/>
      <c r="H7898" s="83"/>
      <c r="I7898" s="83"/>
      <c r="J7898" s="83"/>
      <c r="K7898" s="83"/>
      <c r="L7898" s="83"/>
      <c r="M7898" s="83"/>
      <c r="N7898" s="83"/>
      <c r="O7898" s="83"/>
      <c r="P7898" s="84"/>
      <c r="Q7898" s="217"/>
      <c r="R7898" s="91">
        <f t="shared" ref="R7898" si="21034">IF(COUNTA(Y7896:DP7899)=0,0,HLOOKUP(R7897,Y7897:DP7899,2,FALSE))</f>
        <v>0</v>
      </c>
      <c r="S7898" s="92">
        <f t="shared" ref="S7898" si="21035">IF(COUNTA(Y7896:DP7899)=0,0,HLOOKUP(S7896,Y7896:DP7899,3,FALSE))</f>
        <v>0</v>
      </c>
      <c r="T7898" s="93"/>
      <c r="U7898" s="94">
        <f t="array" ref="U7898">IF(COUNTA(Y7896:DP7899)=0,0,IF(ISERROR(HLOOKUP(U7899,Y7899:DP7899,1,FALSE)),0,INDEX(Y7898:DP7898,MATCH(U7897&amp;U7899,Y7897:DP7897&amp;Y7899:DP7899,0))))</f>
        <v>0</v>
      </c>
      <c r="V7898" s="94">
        <f t="array" ref="V7898">IF(COUNTA(Y7896:DP7899)=0,0,IF(ISERROR(HLOOKUP(V7899,Y7899:DP7899,1,FALSE)),0,INDEX(Y7898:DP7898,MATCH(V7897&amp;V7899,Y7897:DP7897&amp;Y7899:DP7899,0))))</f>
        <v>0</v>
      </c>
      <c r="W7898" s="95"/>
      <c r="X7898" s="108"/>
    </row>
    <row r="7899" spans="2:24" ht="13.9" thickBot="1">
      <c r="B7899" s="96"/>
      <c r="C7899" s="97"/>
      <c r="D7899" s="96"/>
      <c r="E7899" s="96"/>
      <c r="F7899" s="96"/>
      <c r="G7899" s="96"/>
      <c r="H7899" s="96"/>
      <c r="I7899" s="96"/>
      <c r="J7899" s="96"/>
      <c r="K7899" s="96"/>
      <c r="L7899" s="96"/>
      <c r="M7899" s="96"/>
      <c r="N7899" s="96"/>
      <c r="O7899" s="96"/>
      <c r="P7899" s="97"/>
      <c r="Q7899" s="218"/>
      <c r="R7899" s="98" t="str">
        <f t="shared" ref="R7899" si="21036">IF(COUNTA(Y7896:DP7899)=0,"none",HLOOKUP(R7897,Y7897:DP7899,3,FALSE))</f>
        <v>none</v>
      </c>
      <c r="S7899" s="99" t="str">
        <f t="shared" ref="S7899" si="21037">IF(COUNTA(Y7896:DP7899)=0,"none",HLOOKUP(S7896,Y7896:DP7899,4,FALSE))</f>
        <v>none</v>
      </c>
      <c r="T7899" s="100"/>
      <c r="U7899" s="100" t="str">
        <f t="array" ref="U7899">IF(COUNTA(Y7896:DP7899)=0,"none",IF($U$2="WAHR",$W$3,Abfrage!$F$4))</f>
        <v>none</v>
      </c>
      <c r="V7899" s="100" t="str">
        <f t="array" ref="V7899">IF(COUNTA(Y7896:DP7899)=0,"none",IF($U$2="WAHR",$W$3,Abfrage!$F$4))</f>
        <v>none</v>
      </c>
      <c r="W7899" s="100" t="str">
        <f t="array" ref="W7899">IF(COUNTA(Y7896:DP7899)=0,"none",IF($U$2="WAHR",$W$3,Abfrage!$F$4))</f>
        <v>none</v>
      </c>
      <c r="X7899" s="109"/>
    </row>
    <row r="7900" spans="2:24">
      <c r="B7900" s="75" t="s">
        <v>4890</v>
      </c>
      <c r="C7900" s="76">
        <v>1000461230</v>
      </c>
      <c r="D7900" s="75" t="s">
        <v>95</v>
      </c>
      <c r="E7900" s="75" t="s">
        <v>148</v>
      </c>
      <c r="F7900" s="75" t="s">
        <v>96</v>
      </c>
      <c r="G7900" s="75" t="s">
        <v>96</v>
      </c>
      <c r="H7900" s="75" t="e">
        <v>#N/A</v>
      </c>
      <c r="I7900" s="75" t="s">
        <v>150</v>
      </c>
      <c r="J7900" s="75" t="s">
        <v>4891</v>
      </c>
      <c r="K7900" s="75" t="s">
        <v>353</v>
      </c>
      <c r="L7900" s="75" t="s">
        <v>789</v>
      </c>
      <c r="M7900" s="75" t="s">
        <v>313</v>
      </c>
      <c r="N7900" s="75" t="s">
        <v>327</v>
      </c>
      <c r="O7900" s="75" t="s">
        <v>306</v>
      </c>
      <c r="P7900" s="76" t="s">
        <v>306</v>
      </c>
      <c r="Q7900" s="216"/>
      <c r="R7900" s="77" t="str">
        <f t="shared" ref="R7900" si="21038">IF(COUNTA(Y7900:DP7903)=0,"01.01.1900",INDEX(Y7900:DP7900,MATCH(R7901,Y7901:DP7901,0)))</f>
        <v>01.01.1900</v>
      </c>
      <c r="S7900" s="78" t="str">
        <f t="shared" ref="S7900" si="21039">IF(COUNTA(Y7900:DP7903)=0,"01.01.1900",MAX(Y7900:DP7900))</f>
        <v>01.01.1900</v>
      </c>
      <c r="T7900" s="79"/>
      <c r="U7900" s="80" t="str">
        <f t="array" ref="U7900">IF(COUNTA(Y7900:DP7903)=0,"01.01.1900",IF(ISERROR(HLOOKUP(U7903,Y7903:DP7903,1,FALSE)),"01.01.1900",INDEX(Y7900:DP7900,MATCH(U7901&amp;U7903,Y7901:DP7901&amp;Y7903:DP7903,0))))</f>
        <v>01.01.1900</v>
      </c>
      <c r="V7900" s="81" t="str">
        <f t="shared" ref="V7900" si="21040">IF(COUNTA(Y7900:DP7903)=0,"01.01.1900",_xlfn.MAXIFS(Y7900:DP7900,Y7903:DP7903,V7903))</f>
        <v>01.01.1900</v>
      </c>
      <c r="W7900" s="82"/>
      <c r="X7900" s="106"/>
    </row>
    <row r="7901" spans="2:24">
      <c r="B7901" s="83"/>
      <c r="C7901" s="84"/>
      <c r="D7901" s="83"/>
      <c r="E7901" s="83"/>
      <c r="F7901" s="83"/>
      <c r="G7901" s="83"/>
      <c r="H7901" s="83"/>
      <c r="I7901" s="83"/>
      <c r="J7901" s="83"/>
      <c r="K7901" s="83"/>
      <c r="L7901" s="83"/>
      <c r="M7901" s="83"/>
      <c r="N7901" s="83"/>
      <c r="O7901" s="83"/>
      <c r="P7901" s="84"/>
      <c r="Q7901" s="217"/>
      <c r="R7901" s="85">
        <f t="shared" ref="R7901" si="21041">IF(COUNTA(Y7900:DP7903)=0,0,MIN(Y7901:DP7901))</f>
        <v>0</v>
      </c>
      <c r="S7901" s="86">
        <f t="shared" ref="S7901" si="21042">IF(COUNTA(Y7900:DP7903)=0,0,HLOOKUP(S7900,Y7900:DP7903,2,FALSE))</f>
        <v>0</v>
      </c>
      <c r="T7901" s="87">
        <f t="shared" ref="T7901" si="21043">IF(COUNTA(Y7900:DP7903)=0,0,AVERAGE(Y7901:DP7901))</f>
        <v>0</v>
      </c>
      <c r="U7901" s="88">
        <f t="shared" ref="U7901" si="21044">IF(COUNTA(Y7900:DP7903)=0,0,_xlfn.MINIFS(Y7901:DP7901,Y7903:DP7903,U7903))</f>
        <v>0</v>
      </c>
      <c r="V7901" s="89">
        <f t="array" ref="V7901">IF(COUNTA(Y7900:DP7903)=0,0,IF(ISERROR(HLOOKUP(V7903,Y7903:DP7903,1,FALSE)),0,INDEX(Y7901:DP7901,MATCH(V7900&amp;V7903,Y7900:DP7900&amp;Y7903:DP7903,0))))</f>
        <v>0</v>
      </c>
      <c r="W7901" s="90">
        <f t="array" ref="W7901">IF(COUNTA(Y7900:DP7903)=0,0,IF(ISERROR(HLOOKUP(W7903,Y7903:DP7903,1,FALSE)),0,AVERAGEIF(Y7903:DP7903,$W7903,Y7901:DP7901)))</f>
        <v>0</v>
      </c>
      <c r="X7901" s="107"/>
    </row>
    <row r="7902" spans="2:24">
      <c r="B7902" s="83"/>
      <c r="C7902" s="84"/>
      <c r="D7902" s="83"/>
      <c r="E7902" s="83"/>
      <c r="F7902" s="83"/>
      <c r="G7902" s="83"/>
      <c r="H7902" s="83"/>
      <c r="I7902" s="83"/>
      <c r="J7902" s="83"/>
      <c r="K7902" s="83"/>
      <c r="L7902" s="83"/>
      <c r="M7902" s="83"/>
      <c r="N7902" s="83"/>
      <c r="O7902" s="83"/>
      <c r="P7902" s="84"/>
      <c r="Q7902" s="217"/>
      <c r="R7902" s="91">
        <f t="shared" ref="R7902" si="21045">IF(COUNTA(Y7900:DP7903)=0,0,HLOOKUP(R7901,Y7901:DP7903,2,FALSE))</f>
        <v>0</v>
      </c>
      <c r="S7902" s="92">
        <f t="shared" ref="S7902" si="21046">IF(COUNTA(Y7900:DP7903)=0,0,HLOOKUP(S7900,Y7900:DP7903,3,FALSE))</f>
        <v>0</v>
      </c>
      <c r="T7902" s="93"/>
      <c r="U7902" s="94">
        <f t="array" ref="U7902">IF(COUNTA(Y7900:DP7903)=0,0,IF(ISERROR(HLOOKUP(U7903,Y7903:DP7903,1,FALSE)),0,INDEX(Y7902:DP7902,MATCH(U7901&amp;U7903,Y7901:DP7901&amp;Y7903:DP7903,0))))</f>
        <v>0</v>
      </c>
      <c r="V7902" s="94">
        <f t="array" ref="V7902">IF(COUNTA(Y7900:DP7903)=0,0,IF(ISERROR(HLOOKUP(V7903,Y7903:DP7903,1,FALSE)),0,INDEX(Y7902:DP7902,MATCH(V7901&amp;V7903,Y7901:DP7901&amp;Y7903:DP7903,0))))</f>
        <v>0</v>
      </c>
      <c r="W7902" s="95"/>
      <c r="X7902" s="108"/>
    </row>
    <row r="7903" spans="2:24" ht="13.9" thickBot="1">
      <c r="B7903" s="96"/>
      <c r="C7903" s="97"/>
      <c r="D7903" s="96"/>
      <c r="E7903" s="96"/>
      <c r="F7903" s="96"/>
      <c r="G7903" s="96"/>
      <c r="H7903" s="96"/>
      <c r="I7903" s="96"/>
      <c r="J7903" s="96"/>
      <c r="K7903" s="96"/>
      <c r="L7903" s="96"/>
      <c r="M7903" s="96"/>
      <c r="N7903" s="96"/>
      <c r="O7903" s="96"/>
      <c r="P7903" s="97"/>
      <c r="Q7903" s="218"/>
      <c r="R7903" s="98" t="str">
        <f t="shared" ref="R7903" si="21047">IF(COUNTA(Y7900:DP7903)=0,"none",HLOOKUP(R7901,Y7901:DP7903,3,FALSE))</f>
        <v>none</v>
      </c>
      <c r="S7903" s="99" t="str">
        <f t="shared" ref="S7903" si="21048">IF(COUNTA(Y7900:DP7903)=0,"none",HLOOKUP(S7900,Y7900:DP7903,4,FALSE))</f>
        <v>none</v>
      </c>
      <c r="T7903" s="100"/>
      <c r="U7903" s="100" t="str">
        <f t="array" ref="U7903">IF(COUNTA(Y7900:DP7903)=0,"none",IF($U$2="WAHR",$W$3,Abfrage!$F$4))</f>
        <v>none</v>
      </c>
      <c r="V7903" s="100" t="str">
        <f t="array" ref="V7903">IF(COUNTA(Y7900:DP7903)=0,"none",IF($U$2="WAHR",$W$3,Abfrage!$F$4))</f>
        <v>none</v>
      </c>
      <c r="W7903" s="100" t="str">
        <f t="array" ref="W7903">IF(COUNTA(Y7900:DP7903)=0,"none",IF($U$2="WAHR",$W$3,Abfrage!$F$4))</f>
        <v>none</v>
      </c>
      <c r="X7903" s="109"/>
    </row>
    <row r="7904" spans="2:24">
      <c r="B7904" s="75" t="s">
        <v>4892</v>
      </c>
      <c r="C7904" s="76">
        <v>1000461203</v>
      </c>
      <c r="D7904" s="75" t="s">
        <v>95</v>
      </c>
      <c r="E7904" s="75" t="s">
        <v>90</v>
      </c>
      <c r="F7904" s="75" t="s">
        <v>685</v>
      </c>
      <c r="G7904" s="75" t="s">
        <v>4893</v>
      </c>
      <c r="H7904" s="75" t="e">
        <v>#N/A</v>
      </c>
      <c r="I7904" s="75" t="s">
        <v>150</v>
      </c>
      <c r="J7904" s="75" t="s">
        <v>4894</v>
      </c>
      <c r="K7904" s="75" t="s">
        <v>306</v>
      </c>
      <c r="L7904" s="75" t="s">
        <v>306</v>
      </c>
      <c r="M7904" s="75" t="s">
        <v>306</v>
      </c>
      <c r="N7904" s="75" t="s">
        <v>306</v>
      </c>
      <c r="O7904" s="75" t="s">
        <v>309</v>
      </c>
      <c r="P7904" s="76" t="s">
        <v>306</v>
      </c>
      <c r="Q7904" s="216"/>
      <c r="R7904" s="77" t="str">
        <f t="shared" ref="R7904" si="21049">IF(COUNTA(Y7904:DP7907)=0,"01.01.1900",INDEX(Y7904:DP7904,MATCH(R7905,Y7905:DP7905,0)))</f>
        <v>01.01.1900</v>
      </c>
      <c r="S7904" s="78" t="str">
        <f t="shared" ref="S7904" si="21050">IF(COUNTA(Y7904:DP7907)=0,"01.01.1900",MAX(Y7904:DP7904))</f>
        <v>01.01.1900</v>
      </c>
      <c r="T7904" s="79"/>
      <c r="U7904" s="80" t="str">
        <f t="array" ref="U7904">IF(COUNTA(Y7904:DP7907)=0,"01.01.1900",IF(ISERROR(HLOOKUP(U7907,Y7907:DP7907,1,FALSE)),"01.01.1900",INDEX(Y7904:DP7904,MATCH(U7905&amp;U7907,Y7905:DP7905&amp;Y7907:DP7907,0))))</f>
        <v>01.01.1900</v>
      </c>
      <c r="V7904" s="81" t="str">
        <f t="shared" ref="V7904" si="21051">IF(COUNTA(Y7904:DP7907)=0,"01.01.1900",_xlfn.MAXIFS(Y7904:DP7904,Y7907:DP7907,V7907))</f>
        <v>01.01.1900</v>
      </c>
      <c r="W7904" s="82"/>
      <c r="X7904" s="106"/>
    </row>
    <row r="7905" spans="2:24">
      <c r="B7905" s="83"/>
      <c r="C7905" s="84"/>
      <c r="D7905" s="83"/>
      <c r="E7905" s="83"/>
      <c r="F7905" s="83"/>
      <c r="G7905" s="83"/>
      <c r="H7905" s="83"/>
      <c r="I7905" s="83"/>
      <c r="J7905" s="83"/>
      <c r="K7905" s="83"/>
      <c r="L7905" s="83"/>
      <c r="M7905" s="83"/>
      <c r="N7905" s="83"/>
      <c r="O7905" s="83"/>
      <c r="P7905" s="84"/>
      <c r="Q7905" s="217"/>
      <c r="R7905" s="85">
        <f t="shared" ref="R7905" si="21052">IF(COUNTA(Y7904:DP7907)=0,0,MIN(Y7905:DP7905))</f>
        <v>0</v>
      </c>
      <c r="S7905" s="86">
        <f t="shared" ref="S7905" si="21053">IF(COUNTA(Y7904:DP7907)=0,0,HLOOKUP(S7904,Y7904:DP7907,2,FALSE))</f>
        <v>0</v>
      </c>
      <c r="T7905" s="87">
        <f t="shared" ref="T7905" si="21054">IF(COUNTA(Y7904:DP7907)=0,0,AVERAGE(Y7905:DP7905))</f>
        <v>0</v>
      </c>
      <c r="U7905" s="88">
        <f t="shared" ref="U7905" si="21055">IF(COUNTA(Y7904:DP7907)=0,0,_xlfn.MINIFS(Y7905:DP7905,Y7907:DP7907,U7907))</f>
        <v>0</v>
      </c>
      <c r="V7905" s="89">
        <f t="array" ref="V7905">IF(COUNTA(Y7904:DP7907)=0,0,IF(ISERROR(HLOOKUP(V7907,Y7907:DP7907,1,FALSE)),0,INDEX(Y7905:DP7905,MATCH(V7904&amp;V7907,Y7904:DP7904&amp;Y7907:DP7907,0))))</f>
        <v>0</v>
      </c>
      <c r="W7905" s="90">
        <f t="array" ref="W7905">IF(COUNTA(Y7904:DP7907)=0,0,IF(ISERROR(HLOOKUP(W7907,Y7907:DP7907,1,FALSE)),0,AVERAGEIF(Y7907:DP7907,$W7907,Y7905:DP7905)))</f>
        <v>0</v>
      </c>
      <c r="X7905" s="107"/>
    </row>
    <row r="7906" spans="2:24">
      <c r="B7906" s="83"/>
      <c r="C7906" s="84"/>
      <c r="D7906" s="83"/>
      <c r="E7906" s="83"/>
      <c r="F7906" s="83"/>
      <c r="G7906" s="83"/>
      <c r="H7906" s="83"/>
      <c r="I7906" s="83"/>
      <c r="J7906" s="83"/>
      <c r="K7906" s="83"/>
      <c r="L7906" s="83"/>
      <c r="M7906" s="83"/>
      <c r="N7906" s="83"/>
      <c r="O7906" s="83"/>
      <c r="P7906" s="84"/>
      <c r="Q7906" s="217"/>
      <c r="R7906" s="91">
        <f t="shared" ref="R7906" si="21056">IF(COUNTA(Y7904:DP7907)=0,0,HLOOKUP(R7905,Y7905:DP7907,2,FALSE))</f>
        <v>0</v>
      </c>
      <c r="S7906" s="92">
        <f t="shared" ref="S7906" si="21057">IF(COUNTA(Y7904:DP7907)=0,0,HLOOKUP(S7904,Y7904:DP7907,3,FALSE))</f>
        <v>0</v>
      </c>
      <c r="T7906" s="93"/>
      <c r="U7906" s="94">
        <f t="array" ref="U7906">IF(COUNTA(Y7904:DP7907)=0,0,IF(ISERROR(HLOOKUP(U7907,Y7907:DP7907,1,FALSE)),0,INDEX(Y7906:DP7906,MATCH(U7905&amp;U7907,Y7905:DP7905&amp;Y7907:DP7907,0))))</f>
        <v>0</v>
      </c>
      <c r="V7906" s="94">
        <f t="array" ref="V7906">IF(COUNTA(Y7904:DP7907)=0,0,IF(ISERROR(HLOOKUP(V7907,Y7907:DP7907,1,FALSE)),0,INDEX(Y7906:DP7906,MATCH(V7905&amp;V7907,Y7905:DP7905&amp;Y7907:DP7907,0))))</f>
        <v>0</v>
      </c>
      <c r="W7906" s="95"/>
      <c r="X7906" s="108"/>
    </row>
    <row r="7907" spans="2:24" ht="13.9" thickBot="1">
      <c r="B7907" s="96"/>
      <c r="C7907" s="97"/>
      <c r="D7907" s="96"/>
      <c r="E7907" s="96"/>
      <c r="F7907" s="96"/>
      <c r="G7907" s="96"/>
      <c r="H7907" s="96"/>
      <c r="I7907" s="96"/>
      <c r="J7907" s="96"/>
      <c r="K7907" s="96"/>
      <c r="L7907" s="96"/>
      <c r="M7907" s="96"/>
      <c r="N7907" s="96"/>
      <c r="O7907" s="96"/>
      <c r="P7907" s="97"/>
      <c r="Q7907" s="218"/>
      <c r="R7907" s="98" t="str">
        <f t="shared" ref="R7907" si="21058">IF(COUNTA(Y7904:DP7907)=0,"none",HLOOKUP(R7905,Y7905:DP7907,3,FALSE))</f>
        <v>none</v>
      </c>
      <c r="S7907" s="99" t="str">
        <f t="shared" ref="S7907" si="21059">IF(COUNTA(Y7904:DP7907)=0,"none",HLOOKUP(S7904,Y7904:DP7907,4,FALSE))</f>
        <v>none</v>
      </c>
      <c r="T7907" s="100"/>
      <c r="U7907" s="100" t="str">
        <f t="array" ref="U7907">IF(COUNTA(Y7904:DP7907)=0,"none",IF($U$2="WAHR",$W$3,Abfrage!$F$4))</f>
        <v>none</v>
      </c>
      <c r="V7907" s="100" t="str">
        <f t="array" ref="V7907">IF(COUNTA(Y7904:DP7907)=0,"none",IF($U$2="WAHR",$W$3,Abfrage!$F$4))</f>
        <v>none</v>
      </c>
      <c r="W7907" s="100" t="str">
        <f t="array" ref="W7907">IF(COUNTA(Y7904:DP7907)=0,"none",IF($U$2="WAHR",$W$3,Abfrage!$F$4))</f>
        <v>none</v>
      </c>
      <c r="X7907" s="109"/>
    </row>
    <row r="7908" spans="2:24">
      <c r="B7908" s="75" t="s">
        <v>4895</v>
      </c>
      <c r="C7908" s="76">
        <v>1000461214</v>
      </c>
      <c r="D7908" s="75" t="s">
        <v>95</v>
      </c>
      <c r="E7908" s="75" t="s">
        <v>96</v>
      </c>
      <c r="F7908" s="75" t="s">
        <v>97</v>
      </c>
      <c r="G7908" s="75" t="s">
        <v>4896</v>
      </c>
      <c r="H7908" s="75" t="e">
        <v>#N/A</v>
      </c>
      <c r="I7908" s="75" t="s">
        <v>150</v>
      </c>
      <c r="J7908" s="75" t="s">
        <v>4897</v>
      </c>
      <c r="K7908" s="75" t="s">
        <v>306</v>
      </c>
      <c r="L7908" s="75" t="s">
        <v>306</v>
      </c>
      <c r="M7908" s="75" t="s">
        <v>313</v>
      </c>
      <c r="N7908" s="75" t="s">
        <v>360</v>
      </c>
      <c r="O7908" s="75" t="s">
        <v>315</v>
      </c>
      <c r="P7908" s="76" t="s">
        <v>306</v>
      </c>
      <c r="Q7908" s="216"/>
      <c r="R7908" s="77" t="str">
        <f t="shared" ref="R7908" si="21060">IF(COUNTA(Y7908:DP7911)=0,"01.01.1900",INDEX(Y7908:DP7908,MATCH(R7909,Y7909:DP7909,0)))</f>
        <v>01.01.1900</v>
      </c>
      <c r="S7908" s="78" t="str">
        <f t="shared" ref="S7908" si="21061">IF(COUNTA(Y7908:DP7911)=0,"01.01.1900",MAX(Y7908:DP7908))</f>
        <v>01.01.1900</v>
      </c>
      <c r="T7908" s="79"/>
      <c r="U7908" s="80" t="str">
        <f t="array" ref="U7908">IF(COUNTA(Y7908:DP7911)=0,"01.01.1900",IF(ISERROR(HLOOKUP(U7911,Y7911:DP7911,1,FALSE)),"01.01.1900",INDEX(Y7908:DP7908,MATCH(U7909&amp;U7911,Y7909:DP7909&amp;Y7911:DP7911,0))))</f>
        <v>01.01.1900</v>
      </c>
      <c r="V7908" s="81" t="str">
        <f t="shared" ref="V7908" si="21062">IF(COUNTA(Y7908:DP7911)=0,"01.01.1900",_xlfn.MAXIFS(Y7908:DP7908,Y7911:DP7911,V7911))</f>
        <v>01.01.1900</v>
      </c>
      <c r="W7908" s="82"/>
      <c r="X7908" s="106"/>
    </row>
    <row r="7909" spans="2:24">
      <c r="B7909" s="83"/>
      <c r="C7909" s="84"/>
      <c r="D7909" s="83"/>
      <c r="E7909" s="83"/>
      <c r="F7909" s="83"/>
      <c r="G7909" s="83"/>
      <c r="H7909" s="83"/>
      <c r="I7909" s="83"/>
      <c r="J7909" s="83"/>
      <c r="K7909" s="83"/>
      <c r="L7909" s="83"/>
      <c r="M7909" s="83"/>
      <c r="N7909" s="83"/>
      <c r="O7909" s="83"/>
      <c r="P7909" s="84"/>
      <c r="Q7909" s="217"/>
      <c r="R7909" s="85">
        <f t="shared" ref="R7909" si="21063">IF(COUNTA(Y7908:DP7911)=0,0,MIN(Y7909:DP7909))</f>
        <v>0</v>
      </c>
      <c r="S7909" s="86">
        <f t="shared" ref="S7909" si="21064">IF(COUNTA(Y7908:DP7911)=0,0,HLOOKUP(S7908,Y7908:DP7911,2,FALSE))</f>
        <v>0</v>
      </c>
      <c r="T7909" s="87">
        <f t="shared" ref="T7909" si="21065">IF(COUNTA(Y7908:DP7911)=0,0,AVERAGE(Y7909:DP7909))</f>
        <v>0</v>
      </c>
      <c r="U7909" s="88">
        <f t="shared" ref="U7909" si="21066">IF(COUNTA(Y7908:DP7911)=0,0,_xlfn.MINIFS(Y7909:DP7909,Y7911:DP7911,U7911))</f>
        <v>0</v>
      </c>
      <c r="V7909" s="89">
        <f t="array" ref="V7909">IF(COUNTA(Y7908:DP7911)=0,0,IF(ISERROR(HLOOKUP(V7911,Y7911:DP7911,1,FALSE)),0,INDEX(Y7909:DP7909,MATCH(V7908&amp;V7911,Y7908:DP7908&amp;Y7911:DP7911,0))))</f>
        <v>0</v>
      </c>
      <c r="W7909" s="90">
        <f t="array" ref="W7909">IF(COUNTA(Y7908:DP7911)=0,0,IF(ISERROR(HLOOKUP(W7911,Y7911:DP7911,1,FALSE)),0,AVERAGEIF(Y7911:DP7911,$W7911,Y7909:DP7909)))</f>
        <v>0</v>
      </c>
      <c r="X7909" s="107"/>
    </row>
    <row r="7910" spans="2:24">
      <c r="B7910" s="83"/>
      <c r="C7910" s="84"/>
      <c r="D7910" s="83"/>
      <c r="E7910" s="83"/>
      <c r="F7910" s="83"/>
      <c r="G7910" s="83"/>
      <c r="H7910" s="83"/>
      <c r="I7910" s="83"/>
      <c r="J7910" s="83"/>
      <c r="K7910" s="83"/>
      <c r="L7910" s="83"/>
      <c r="M7910" s="83"/>
      <c r="N7910" s="83"/>
      <c r="O7910" s="83"/>
      <c r="P7910" s="84"/>
      <c r="Q7910" s="217"/>
      <c r="R7910" s="91">
        <f t="shared" ref="R7910" si="21067">IF(COUNTA(Y7908:DP7911)=0,0,HLOOKUP(R7909,Y7909:DP7911,2,FALSE))</f>
        <v>0</v>
      </c>
      <c r="S7910" s="92">
        <f t="shared" ref="S7910" si="21068">IF(COUNTA(Y7908:DP7911)=0,0,HLOOKUP(S7908,Y7908:DP7911,3,FALSE))</f>
        <v>0</v>
      </c>
      <c r="T7910" s="93"/>
      <c r="U7910" s="94">
        <f t="array" ref="U7910">IF(COUNTA(Y7908:DP7911)=0,0,IF(ISERROR(HLOOKUP(U7911,Y7911:DP7911,1,FALSE)),0,INDEX(Y7910:DP7910,MATCH(U7909&amp;U7911,Y7909:DP7909&amp;Y7911:DP7911,0))))</f>
        <v>0</v>
      </c>
      <c r="V7910" s="94">
        <f t="array" ref="V7910">IF(COUNTA(Y7908:DP7911)=0,0,IF(ISERROR(HLOOKUP(V7911,Y7911:DP7911,1,FALSE)),0,INDEX(Y7910:DP7910,MATCH(V7909&amp;V7911,Y7909:DP7909&amp;Y7911:DP7911,0))))</f>
        <v>0</v>
      </c>
      <c r="W7910" s="95"/>
      <c r="X7910" s="108"/>
    </row>
    <row r="7911" spans="2:24" ht="13.9" thickBot="1">
      <c r="B7911" s="96"/>
      <c r="C7911" s="97"/>
      <c r="D7911" s="96"/>
      <c r="E7911" s="96"/>
      <c r="F7911" s="96"/>
      <c r="G7911" s="96"/>
      <c r="H7911" s="96"/>
      <c r="I7911" s="96"/>
      <c r="J7911" s="96"/>
      <c r="K7911" s="96"/>
      <c r="L7911" s="96"/>
      <c r="M7911" s="96"/>
      <c r="N7911" s="96"/>
      <c r="O7911" s="96"/>
      <c r="P7911" s="97"/>
      <c r="Q7911" s="218"/>
      <c r="R7911" s="98" t="str">
        <f t="shared" ref="R7911" si="21069">IF(COUNTA(Y7908:DP7911)=0,"none",HLOOKUP(R7909,Y7909:DP7911,3,FALSE))</f>
        <v>none</v>
      </c>
      <c r="S7911" s="99" t="str">
        <f t="shared" ref="S7911" si="21070">IF(COUNTA(Y7908:DP7911)=0,"none",HLOOKUP(S7908,Y7908:DP7911,4,FALSE))</f>
        <v>none</v>
      </c>
      <c r="T7911" s="100"/>
      <c r="U7911" s="100" t="str">
        <f t="array" ref="U7911">IF(COUNTA(Y7908:DP7911)=0,"none",IF($U$2="WAHR",$W$3,Abfrage!$F$4))</f>
        <v>none</v>
      </c>
      <c r="V7911" s="100" t="str">
        <f t="array" ref="V7911">IF(COUNTA(Y7908:DP7911)=0,"none",IF($U$2="WAHR",$W$3,Abfrage!$F$4))</f>
        <v>none</v>
      </c>
      <c r="W7911" s="100" t="str">
        <f t="array" ref="W7911">IF(COUNTA(Y7908:DP7911)=0,"none",IF($U$2="WAHR",$W$3,Abfrage!$F$4))</f>
        <v>none</v>
      </c>
      <c r="X7911" s="109"/>
    </row>
    <row r="7912" spans="2:24">
      <c r="B7912" s="75" t="s">
        <v>4898</v>
      </c>
      <c r="C7912" s="76">
        <v>1000461255</v>
      </c>
      <c r="D7912" s="75" t="s">
        <v>95</v>
      </c>
      <c r="E7912" s="75" t="s">
        <v>148</v>
      </c>
      <c r="F7912" s="75" t="s">
        <v>96</v>
      </c>
      <c r="G7912" s="75" t="s">
        <v>96</v>
      </c>
      <c r="H7912" s="75" t="e">
        <v>#N/A</v>
      </c>
      <c r="I7912" s="75" t="s">
        <v>150</v>
      </c>
      <c r="J7912" s="75" t="s">
        <v>4899</v>
      </c>
      <c r="K7912" s="75" t="s">
        <v>789</v>
      </c>
      <c r="L7912" s="75" t="s">
        <v>789</v>
      </c>
      <c r="M7912" s="75" t="s">
        <v>313</v>
      </c>
      <c r="N7912" s="75" t="s">
        <v>327</v>
      </c>
      <c r="O7912" s="75" t="s">
        <v>306</v>
      </c>
      <c r="P7912" s="76" t="s">
        <v>306</v>
      </c>
      <c r="Q7912" s="216"/>
      <c r="R7912" s="77" t="str">
        <f t="shared" ref="R7912" si="21071">IF(COUNTA(Y7912:DP7915)=0,"01.01.1900",INDEX(Y7912:DP7912,MATCH(R7913,Y7913:DP7913,0)))</f>
        <v>01.01.1900</v>
      </c>
      <c r="S7912" s="78" t="str">
        <f t="shared" ref="S7912" si="21072">IF(COUNTA(Y7912:DP7915)=0,"01.01.1900",MAX(Y7912:DP7912))</f>
        <v>01.01.1900</v>
      </c>
      <c r="T7912" s="79"/>
      <c r="U7912" s="80" t="str">
        <f t="array" ref="U7912">IF(COUNTA(Y7912:DP7915)=0,"01.01.1900",IF(ISERROR(HLOOKUP(U7915,Y7915:DP7915,1,FALSE)),"01.01.1900",INDEX(Y7912:DP7912,MATCH(U7913&amp;U7915,Y7913:DP7913&amp;Y7915:DP7915,0))))</f>
        <v>01.01.1900</v>
      </c>
      <c r="V7912" s="81" t="str">
        <f t="shared" ref="V7912" si="21073">IF(COUNTA(Y7912:DP7915)=0,"01.01.1900",_xlfn.MAXIFS(Y7912:DP7912,Y7915:DP7915,V7915))</f>
        <v>01.01.1900</v>
      </c>
      <c r="W7912" s="82"/>
      <c r="X7912" s="106"/>
    </row>
    <row r="7913" spans="2:24">
      <c r="B7913" s="83"/>
      <c r="C7913" s="84"/>
      <c r="D7913" s="83"/>
      <c r="E7913" s="83"/>
      <c r="F7913" s="83"/>
      <c r="G7913" s="83"/>
      <c r="H7913" s="83"/>
      <c r="I7913" s="83"/>
      <c r="J7913" s="83"/>
      <c r="K7913" s="83"/>
      <c r="L7913" s="83"/>
      <c r="M7913" s="83"/>
      <c r="N7913" s="83"/>
      <c r="O7913" s="83"/>
      <c r="P7913" s="84"/>
      <c r="Q7913" s="217"/>
      <c r="R7913" s="85">
        <f t="shared" ref="R7913" si="21074">IF(COUNTA(Y7912:DP7915)=0,0,MIN(Y7913:DP7913))</f>
        <v>0</v>
      </c>
      <c r="S7913" s="86">
        <f t="shared" ref="S7913" si="21075">IF(COUNTA(Y7912:DP7915)=0,0,HLOOKUP(S7912,Y7912:DP7915,2,FALSE))</f>
        <v>0</v>
      </c>
      <c r="T7913" s="87">
        <f t="shared" ref="T7913" si="21076">IF(COUNTA(Y7912:DP7915)=0,0,AVERAGE(Y7913:DP7913))</f>
        <v>0</v>
      </c>
      <c r="U7913" s="88">
        <f t="shared" ref="U7913" si="21077">IF(COUNTA(Y7912:DP7915)=0,0,_xlfn.MINIFS(Y7913:DP7913,Y7915:DP7915,U7915))</f>
        <v>0</v>
      </c>
      <c r="V7913" s="89">
        <f t="array" ref="V7913">IF(COUNTA(Y7912:DP7915)=0,0,IF(ISERROR(HLOOKUP(V7915,Y7915:DP7915,1,FALSE)),0,INDEX(Y7913:DP7913,MATCH(V7912&amp;V7915,Y7912:DP7912&amp;Y7915:DP7915,0))))</f>
        <v>0</v>
      </c>
      <c r="W7913" s="90">
        <f t="array" ref="W7913">IF(COUNTA(Y7912:DP7915)=0,0,IF(ISERROR(HLOOKUP(W7915,Y7915:DP7915,1,FALSE)),0,AVERAGEIF(Y7915:DP7915,$W7915,Y7913:DP7913)))</f>
        <v>0</v>
      </c>
      <c r="X7913" s="107"/>
    </row>
    <row r="7914" spans="2:24">
      <c r="B7914" s="83"/>
      <c r="C7914" s="84"/>
      <c r="D7914" s="83"/>
      <c r="E7914" s="83"/>
      <c r="F7914" s="83"/>
      <c r="G7914" s="83"/>
      <c r="H7914" s="83"/>
      <c r="I7914" s="83"/>
      <c r="J7914" s="83"/>
      <c r="K7914" s="83"/>
      <c r="L7914" s="83"/>
      <c r="M7914" s="83"/>
      <c r="N7914" s="83"/>
      <c r="O7914" s="83"/>
      <c r="P7914" s="84"/>
      <c r="Q7914" s="217"/>
      <c r="R7914" s="91">
        <f t="shared" ref="R7914" si="21078">IF(COUNTA(Y7912:DP7915)=0,0,HLOOKUP(R7913,Y7913:DP7915,2,FALSE))</f>
        <v>0</v>
      </c>
      <c r="S7914" s="92">
        <f t="shared" ref="S7914" si="21079">IF(COUNTA(Y7912:DP7915)=0,0,HLOOKUP(S7912,Y7912:DP7915,3,FALSE))</f>
        <v>0</v>
      </c>
      <c r="T7914" s="93"/>
      <c r="U7914" s="94">
        <f t="array" ref="U7914">IF(COUNTA(Y7912:DP7915)=0,0,IF(ISERROR(HLOOKUP(U7915,Y7915:DP7915,1,FALSE)),0,INDEX(Y7914:DP7914,MATCH(U7913&amp;U7915,Y7913:DP7913&amp;Y7915:DP7915,0))))</f>
        <v>0</v>
      </c>
      <c r="V7914" s="94">
        <f t="array" ref="V7914">IF(COUNTA(Y7912:DP7915)=0,0,IF(ISERROR(HLOOKUP(V7915,Y7915:DP7915,1,FALSE)),0,INDEX(Y7914:DP7914,MATCH(V7913&amp;V7915,Y7913:DP7913&amp;Y7915:DP7915,0))))</f>
        <v>0</v>
      </c>
      <c r="W7914" s="95"/>
      <c r="X7914" s="108"/>
    </row>
    <row r="7915" spans="2:24" ht="13.9" thickBot="1">
      <c r="B7915" s="96"/>
      <c r="C7915" s="97"/>
      <c r="D7915" s="96"/>
      <c r="E7915" s="96"/>
      <c r="F7915" s="96"/>
      <c r="G7915" s="96"/>
      <c r="H7915" s="96"/>
      <c r="I7915" s="96"/>
      <c r="J7915" s="96"/>
      <c r="K7915" s="96"/>
      <c r="L7915" s="96"/>
      <c r="M7915" s="96"/>
      <c r="N7915" s="96"/>
      <c r="O7915" s="96"/>
      <c r="P7915" s="97"/>
      <c r="Q7915" s="218"/>
      <c r="R7915" s="98" t="str">
        <f t="shared" ref="R7915" si="21080">IF(COUNTA(Y7912:DP7915)=0,"none",HLOOKUP(R7913,Y7913:DP7915,3,FALSE))</f>
        <v>none</v>
      </c>
      <c r="S7915" s="99" t="str">
        <f t="shared" ref="S7915" si="21081">IF(COUNTA(Y7912:DP7915)=0,"none",HLOOKUP(S7912,Y7912:DP7915,4,FALSE))</f>
        <v>none</v>
      </c>
      <c r="T7915" s="100"/>
      <c r="U7915" s="100" t="str">
        <f t="array" ref="U7915">IF(COUNTA(Y7912:DP7915)=0,"none",IF($U$2="WAHR",$W$3,Abfrage!$F$4))</f>
        <v>none</v>
      </c>
      <c r="V7915" s="100" t="str">
        <f t="array" ref="V7915">IF(COUNTA(Y7912:DP7915)=0,"none",IF($U$2="WAHR",$W$3,Abfrage!$F$4))</f>
        <v>none</v>
      </c>
      <c r="W7915" s="100" t="str">
        <f t="array" ref="W7915">IF(COUNTA(Y7912:DP7915)=0,"none",IF($U$2="WAHR",$W$3,Abfrage!$F$4))</f>
        <v>none</v>
      </c>
      <c r="X7915" s="109"/>
    </row>
    <row r="7916" spans="2:24">
      <c r="B7916" s="75" t="s">
        <v>4900</v>
      </c>
      <c r="C7916" s="76">
        <v>1000461209</v>
      </c>
      <c r="D7916" s="75" t="s">
        <v>95</v>
      </c>
      <c r="E7916" s="75" t="s">
        <v>90</v>
      </c>
      <c r="F7916" s="75" t="s">
        <v>685</v>
      </c>
      <c r="G7916" s="75" t="s">
        <v>4901</v>
      </c>
      <c r="H7916" s="75" t="e">
        <v>#N/A</v>
      </c>
      <c r="I7916" s="75" t="s">
        <v>150</v>
      </c>
      <c r="J7916" s="75" t="s">
        <v>4902</v>
      </c>
      <c r="K7916" s="75" t="s">
        <v>306</v>
      </c>
      <c r="L7916" s="75" t="s">
        <v>306</v>
      </c>
      <c r="M7916" s="75" t="s">
        <v>306</v>
      </c>
      <c r="N7916" s="75" t="s">
        <v>306</v>
      </c>
      <c r="O7916" s="75" t="s">
        <v>551</v>
      </c>
      <c r="P7916" s="76" t="s">
        <v>306</v>
      </c>
      <c r="Q7916" s="216"/>
      <c r="R7916" s="77" t="str">
        <f t="shared" ref="R7916" si="21082">IF(COUNTA(Y7916:DP7919)=0,"01.01.1900",INDEX(Y7916:DP7916,MATCH(R7917,Y7917:DP7917,0)))</f>
        <v>01.01.1900</v>
      </c>
      <c r="S7916" s="78" t="str">
        <f t="shared" ref="S7916" si="21083">IF(COUNTA(Y7916:DP7919)=0,"01.01.1900",MAX(Y7916:DP7916))</f>
        <v>01.01.1900</v>
      </c>
      <c r="T7916" s="79"/>
      <c r="U7916" s="80" t="str">
        <f t="array" ref="U7916">IF(COUNTA(Y7916:DP7919)=0,"01.01.1900",IF(ISERROR(HLOOKUP(U7919,Y7919:DP7919,1,FALSE)),"01.01.1900",INDEX(Y7916:DP7916,MATCH(U7917&amp;U7919,Y7917:DP7917&amp;Y7919:DP7919,0))))</f>
        <v>01.01.1900</v>
      </c>
      <c r="V7916" s="81" t="str">
        <f t="shared" ref="V7916" si="21084">IF(COUNTA(Y7916:DP7919)=0,"01.01.1900",_xlfn.MAXIFS(Y7916:DP7916,Y7919:DP7919,V7919))</f>
        <v>01.01.1900</v>
      </c>
      <c r="W7916" s="82"/>
      <c r="X7916" s="106"/>
    </row>
    <row r="7917" spans="2:24">
      <c r="B7917" s="83"/>
      <c r="C7917" s="84"/>
      <c r="D7917" s="83"/>
      <c r="E7917" s="83"/>
      <c r="F7917" s="83"/>
      <c r="G7917" s="83"/>
      <c r="H7917" s="83"/>
      <c r="I7917" s="83"/>
      <c r="J7917" s="83"/>
      <c r="K7917" s="83"/>
      <c r="L7917" s="83"/>
      <c r="M7917" s="83"/>
      <c r="N7917" s="83"/>
      <c r="O7917" s="83"/>
      <c r="P7917" s="84"/>
      <c r="Q7917" s="217"/>
      <c r="R7917" s="85">
        <f t="shared" ref="R7917" si="21085">IF(COUNTA(Y7916:DP7919)=0,0,MIN(Y7917:DP7917))</f>
        <v>0</v>
      </c>
      <c r="S7917" s="86">
        <f t="shared" ref="S7917" si="21086">IF(COUNTA(Y7916:DP7919)=0,0,HLOOKUP(S7916,Y7916:DP7919,2,FALSE))</f>
        <v>0</v>
      </c>
      <c r="T7917" s="87">
        <f t="shared" ref="T7917" si="21087">IF(COUNTA(Y7916:DP7919)=0,0,AVERAGE(Y7917:DP7917))</f>
        <v>0</v>
      </c>
      <c r="U7917" s="88">
        <f t="shared" ref="U7917" si="21088">IF(COUNTA(Y7916:DP7919)=0,0,_xlfn.MINIFS(Y7917:DP7917,Y7919:DP7919,U7919))</f>
        <v>0</v>
      </c>
      <c r="V7917" s="89">
        <f t="array" ref="V7917">IF(COUNTA(Y7916:DP7919)=0,0,IF(ISERROR(HLOOKUP(V7919,Y7919:DP7919,1,FALSE)),0,INDEX(Y7917:DP7917,MATCH(V7916&amp;V7919,Y7916:DP7916&amp;Y7919:DP7919,0))))</f>
        <v>0</v>
      </c>
      <c r="W7917" s="90">
        <f t="array" ref="W7917">IF(COUNTA(Y7916:DP7919)=0,0,IF(ISERROR(HLOOKUP(W7919,Y7919:DP7919,1,FALSE)),0,AVERAGEIF(Y7919:DP7919,$W7919,Y7917:DP7917)))</f>
        <v>0</v>
      </c>
      <c r="X7917" s="107"/>
    </row>
    <row r="7918" spans="2:24">
      <c r="B7918" s="83"/>
      <c r="C7918" s="84"/>
      <c r="D7918" s="83"/>
      <c r="E7918" s="83"/>
      <c r="F7918" s="83"/>
      <c r="G7918" s="83"/>
      <c r="H7918" s="83"/>
      <c r="I7918" s="83"/>
      <c r="J7918" s="83"/>
      <c r="K7918" s="83"/>
      <c r="L7918" s="83"/>
      <c r="M7918" s="83"/>
      <c r="N7918" s="83"/>
      <c r="O7918" s="83"/>
      <c r="P7918" s="84"/>
      <c r="Q7918" s="217"/>
      <c r="R7918" s="91">
        <f t="shared" ref="R7918" si="21089">IF(COUNTA(Y7916:DP7919)=0,0,HLOOKUP(R7917,Y7917:DP7919,2,FALSE))</f>
        <v>0</v>
      </c>
      <c r="S7918" s="92">
        <f t="shared" ref="S7918" si="21090">IF(COUNTA(Y7916:DP7919)=0,0,HLOOKUP(S7916,Y7916:DP7919,3,FALSE))</f>
        <v>0</v>
      </c>
      <c r="T7918" s="93"/>
      <c r="U7918" s="94">
        <f t="array" ref="U7918">IF(COUNTA(Y7916:DP7919)=0,0,IF(ISERROR(HLOOKUP(U7919,Y7919:DP7919,1,FALSE)),0,INDEX(Y7918:DP7918,MATCH(U7917&amp;U7919,Y7917:DP7917&amp;Y7919:DP7919,0))))</f>
        <v>0</v>
      </c>
      <c r="V7918" s="94">
        <f t="array" ref="V7918">IF(COUNTA(Y7916:DP7919)=0,0,IF(ISERROR(HLOOKUP(V7919,Y7919:DP7919,1,FALSE)),0,INDEX(Y7918:DP7918,MATCH(V7917&amp;V7919,Y7917:DP7917&amp;Y7919:DP7919,0))))</f>
        <v>0</v>
      </c>
      <c r="W7918" s="95"/>
      <c r="X7918" s="108"/>
    </row>
    <row r="7919" spans="2:24" ht="13.9" thickBot="1">
      <c r="B7919" s="96"/>
      <c r="C7919" s="97"/>
      <c r="D7919" s="96"/>
      <c r="E7919" s="96"/>
      <c r="F7919" s="96"/>
      <c r="G7919" s="96"/>
      <c r="H7919" s="96"/>
      <c r="I7919" s="96"/>
      <c r="J7919" s="96"/>
      <c r="K7919" s="96"/>
      <c r="L7919" s="96"/>
      <c r="M7919" s="96"/>
      <c r="N7919" s="96"/>
      <c r="O7919" s="96"/>
      <c r="P7919" s="97"/>
      <c r="Q7919" s="218"/>
      <c r="R7919" s="98" t="str">
        <f t="shared" ref="R7919" si="21091">IF(COUNTA(Y7916:DP7919)=0,"none",HLOOKUP(R7917,Y7917:DP7919,3,FALSE))</f>
        <v>none</v>
      </c>
      <c r="S7919" s="99" t="str">
        <f t="shared" ref="S7919" si="21092">IF(COUNTA(Y7916:DP7919)=0,"none",HLOOKUP(S7916,Y7916:DP7919,4,FALSE))</f>
        <v>none</v>
      </c>
      <c r="T7919" s="100"/>
      <c r="U7919" s="100" t="str">
        <f t="array" ref="U7919">IF(COUNTA(Y7916:DP7919)=0,"none",IF($U$2="WAHR",$W$3,Abfrage!$F$4))</f>
        <v>none</v>
      </c>
      <c r="V7919" s="100" t="str">
        <f t="array" ref="V7919">IF(COUNTA(Y7916:DP7919)=0,"none",IF($U$2="WAHR",$W$3,Abfrage!$F$4))</f>
        <v>none</v>
      </c>
      <c r="W7919" s="100" t="str">
        <f t="array" ref="W7919">IF(COUNTA(Y7916:DP7919)=0,"none",IF($U$2="WAHR",$W$3,Abfrage!$F$4))</f>
        <v>none</v>
      </c>
      <c r="X7919" s="109"/>
    </row>
    <row r="7920" spans="2:24">
      <c r="B7920" s="75" t="s">
        <v>4903</v>
      </c>
      <c r="C7920" s="76">
        <v>1000461205</v>
      </c>
      <c r="D7920" s="75" t="s">
        <v>95</v>
      </c>
      <c r="E7920" s="75" t="s">
        <v>90</v>
      </c>
      <c r="F7920" s="75" t="s">
        <v>685</v>
      </c>
      <c r="G7920" s="75" t="s">
        <v>4904</v>
      </c>
      <c r="H7920" s="75" t="e">
        <v>#N/A</v>
      </c>
      <c r="I7920" s="75" t="s">
        <v>150</v>
      </c>
      <c r="J7920" s="75" t="s">
        <v>4905</v>
      </c>
      <c r="K7920" s="75" t="s">
        <v>306</v>
      </c>
      <c r="L7920" s="75" t="s">
        <v>306</v>
      </c>
      <c r="M7920" s="75" t="s">
        <v>306</v>
      </c>
      <c r="N7920" s="75" t="s">
        <v>306</v>
      </c>
      <c r="O7920" s="75" t="s">
        <v>375</v>
      </c>
      <c r="P7920" s="76" t="s">
        <v>306</v>
      </c>
      <c r="Q7920" s="216"/>
      <c r="R7920" s="77" t="str">
        <f t="shared" ref="R7920" si="21093">IF(COUNTA(Y7920:DP7923)=0,"01.01.1900",INDEX(Y7920:DP7920,MATCH(R7921,Y7921:DP7921,0)))</f>
        <v>01.01.1900</v>
      </c>
      <c r="S7920" s="78" t="str">
        <f t="shared" ref="S7920" si="21094">IF(COUNTA(Y7920:DP7923)=0,"01.01.1900",MAX(Y7920:DP7920))</f>
        <v>01.01.1900</v>
      </c>
      <c r="T7920" s="79"/>
      <c r="U7920" s="80" t="str">
        <f t="array" ref="U7920">IF(COUNTA(Y7920:DP7923)=0,"01.01.1900",IF(ISERROR(HLOOKUP(U7923,Y7923:DP7923,1,FALSE)),"01.01.1900",INDEX(Y7920:DP7920,MATCH(U7921&amp;U7923,Y7921:DP7921&amp;Y7923:DP7923,0))))</f>
        <v>01.01.1900</v>
      </c>
      <c r="V7920" s="81" t="str">
        <f t="shared" ref="V7920" si="21095">IF(COUNTA(Y7920:DP7923)=0,"01.01.1900",_xlfn.MAXIFS(Y7920:DP7920,Y7923:DP7923,V7923))</f>
        <v>01.01.1900</v>
      </c>
      <c r="W7920" s="82"/>
      <c r="X7920" s="106"/>
    </row>
    <row r="7921" spans="2:24">
      <c r="B7921" s="83"/>
      <c r="C7921" s="84"/>
      <c r="D7921" s="83"/>
      <c r="E7921" s="83"/>
      <c r="F7921" s="83"/>
      <c r="G7921" s="83"/>
      <c r="H7921" s="83"/>
      <c r="I7921" s="83"/>
      <c r="J7921" s="83"/>
      <c r="K7921" s="83"/>
      <c r="L7921" s="83"/>
      <c r="M7921" s="83"/>
      <c r="N7921" s="83"/>
      <c r="O7921" s="83"/>
      <c r="P7921" s="84"/>
      <c r="Q7921" s="217"/>
      <c r="R7921" s="85">
        <f t="shared" ref="R7921" si="21096">IF(COUNTA(Y7920:DP7923)=0,0,MIN(Y7921:DP7921))</f>
        <v>0</v>
      </c>
      <c r="S7921" s="86">
        <f t="shared" ref="S7921" si="21097">IF(COUNTA(Y7920:DP7923)=0,0,HLOOKUP(S7920,Y7920:DP7923,2,FALSE))</f>
        <v>0</v>
      </c>
      <c r="T7921" s="87">
        <f t="shared" ref="T7921" si="21098">IF(COUNTA(Y7920:DP7923)=0,0,AVERAGE(Y7921:DP7921))</f>
        <v>0</v>
      </c>
      <c r="U7921" s="88">
        <f t="shared" ref="U7921" si="21099">IF(COUNTA(Y7920:DP7923)=0,0,_xlfn.MINIFS(Y7921:DP7921,Y7923:DP7923,U7923))</f>
        <v>0</v>
      </c>
      <c r="V7921" s="89">
        <f t="array" ref="V7921">IF(COUNTA(Y7920:DP7923)=0,0,IF(ISERROR(HLOOKUP(V7923,Y7923:DP7923,1,FALSE)),0,INDEX(Y7921:DP7921,MATCH(V7920&amp;V7923,Y7920:DP7920&amp;Y7923:DP7923,0))))</f>
        <v>0</v>
      </c>
      <c r="W7921" s="90">
        <f t="array" ref="W7921">IF(COUNTA(Y7920:DP7923)=0,0,IF(ISERROR(HLOOKUP(W7923,Y7923:DP7923,1,FALSE)),0,AVERAGEIF(Y7923:DP7923,$W7923,Y7921:DP7921)))</f>
        <v>0</v>
      </c>
      <c r="X7921" s="107"/>
    </row>
    <row r="7922" spans="2:24">
      <c r="B7922" s="83"/>
      <c r="C7922" s="84"/>
      <c r="D7922" s="83"/>
      <c r="E7922" s="83"/>
      <c r="F7922" s="83"/>
      <c r="G7922" s="83"/>
      <c r="H7922" s="83"/>
      <c r="I7922" s="83"/>
      <c r="J7922" s="83"/>
      <c r="K7922" s="83"/>
      <c r="L7922" s="83"/>
      <c r="M7922" s="83"/>
      <c r="N7922" s="83"/>
      <c r="O7922" s="83"/>
      <c r="P7922" s="84"/>
      <c r="Q7922" s="217"/>
      <c r="R7922" s="91">
        <f t="shared" ref="R7922" si="21100">IF(COUNTA(Y7920:DP7923)=0,0,HLOOKUP(R7921,Y7921:DP7923,2,FALSE))</f>
        <v>0</v>
      </c>
      <c r="S7922" s="92">
        <f t="shared" ref="S7922" si="21101">IF(COUNTA(Y7920:DP7923)=0,0,HLOOKUP(S7920,Y7920:DP7923,3,FALSE))</f>
        <v>0</v>
      </c>
      <c r="T7922" s="93"/>
      <c r="U7922" s="94">
        <f t="array" ref="U7922">IF(COUNTA(Y7920:DP7923)=0,0,IF(ISERROR(HLOOKUP(U7923,Y7923:DP7923,1,FALSE)),0,INDEX(Y7922:DP7922,MATCH(U7921&amp;U7923,Y7921:DP7921&amp;Y7923:DP7923,0))))</f>
        <v>0</v>
      </c>
      <c r="V7922" s="94">
        <f t="array" ref="V7922">IF(COUNTA(Y7920:DP7923)=0,0,IF(ISERROR(HLOOKUP(V7923,Y7923:DP7923,1,FALSE)),0,INDEX(Y7922:DP7922,MATCH(V7921&amp;V7923,Y7921:DP7921&amp;Y7923:DP7923,0))))</f>
        <v>0</v>
      </c>
      <c r="W7922" s="95"/>
      <c r="X7922" s="108"/>
    </row>
    <row r="7923" spans="2:24" ht="13.9" thickBot="1">
      <c r="B7923" s="96"/>
      <c r="C7923" s="97"/>
      <c r="D7923" s="96"/>
      <c r="E7923" s="96"/>
      <c r="F7923" s="96"/>
      <c r="G7923" s="96"/>
      <c r="H7923" s="96"/>
      <c r="I7923" s="96"/>
      <c r="J7923" s="96"/>
      <c r="K7923" s="96"/>
      <c r="L7923" s="96"/>
      <c r="M7923" s="96"/>
      <c r="N7923" s="96"/>
      <c r="O7923" s="96"/>
      <c r="P7923" s="97"/>
      <c r="Q7923" s="218"/>
      <c r="R7923" s="98" t="str">
        <f t="shared" ref="R7923" si="21102">IF(COUNTA(Y7920:DP7923)=0,"none",HLOOKUP(R7921,Y7921:DP7923,3,FALSE))</f>
        <v>none</v>
      </c>
      <c r="S7923" s="99" t="str">
        <f t="shared" ref="S7923" si="21103">IF(COUNTA(Y7920:DP7923)=0,"none",HLOOKUP(S7920,Y7920:DP7923,4,FALSE))</f>
        <v>none</v>
      </c>
      <c r="T7923" s="100"/>
      <c r="U7923" s="100" t="str">
        <f t="array" ref="U7923">IF(COUNTA(Y7920:DP7923)=0,"none",IF($U$2="WAHR",$W$3,Abfrage!$F$4))</f>
        <v>none</v>
      </c>
      <c r="V7923" s="100" t="str">
        <f t="array" ref="V7923">IF(COUNTA(Y7920:DP7923)=0,"none",IF($U$2="WAHR",$W$3,Abfrage!$F$4))</f>
        <v>none</v>
      </c>
      <c r="W7923" s="100" t="str">
        <f t="array" ref="W7923">IF(COUNTA(Y7920:DP7923)=0,"none",IF($U$2="WAHR",$W$3,Abfrage!$F$4))</f>
        <v>none</v>
      </c>
      <c r="X7923" s="109"/>
    </row>
    <row r="7924" spans="2:24">
      <c r="B7924" s="75" t="s">
        <v>4906</v>
      </c>
      <c r="C7924" s="76">
        <v>1000461215</v>
      </c>
      <c r="D7924" s="75" t="s">
        <v>95</v>
      </c>
      <c r="E7924" s="75" t="s">
        <v>96</v>
      </c>
      <c r="F7924" s="75" t="s">
        <v>97</v>
      </c>
      <c r="G7924" s="75" t="s">
        <v>4711</v>
      </c>
      <c r="H7924" s="75" t="e">
        <v>#N/A</v>
      </c>
      <c r="I7924" s="75" t="s">
        <v>150</v>
      </c>
      <c r="J7924" s="75" t="s">
        <v>4907</v>
      </c>
      <c r="K7924" s="75" t="s">
        <v>306</v>
      </c>
      <c r="L7924" s="75" t="s">
        <v>306</v>
      </c>
      <c r="M7924" s="75" t="s">
        <v>313</v>
      </c>
      <c r="N7924" s="75" t="s">
        <v>352</v>
      </c>
      <c r="O7924" s="75" t="s">
        <v>315</v>
      </c>
      <c r="P7924" s="76" t="s">
        <v>306</v>
      </c>
      <c r="Q7924" s="216"/>
      <c r="R7924" s="77" t="str">
        <f t="shared" ref="R7924" si="21104">IF(COUNTA(Y7924:DP7927)=0,"01.01.1900",INDEX(Y7924:DP7924,MATCH(R7925,Y7925:DP7925,0)))</f>
        <v>01.01.1900</v>
      </c>
      <c r="S7924" s="78" t="str">
        <f t="shared" ref="S7924" si="21105">IF(COUNTA(Y7924:DP7927)=0,"01.01.1900",MAX(Y7924:DP7924))</f>
        <v>01.01.1900</v>
      </c>
      <c r="T7924" s="79"/>
      <c r="U7924" s="80" t="str">
        <f t="array" ref="U7924">IF(COUNTA(Y7924:DP7927)=0,"01.01.1900",IF(ISERROR(HLOOKUP(U7927,Y7927:DP7927,1,FALSE)),"01.01.1900",INDEX(Y7924:DP7924,MATCH(U7925&amp;U7927,Y7925:DP7925&amp;Y7927:DP7927,0))))</f>
        <v>01.01.1900</v>
      </c>
      <c r="V7924" s="81" t="str">
        <f t="shared" ref="V7924" si="21106">IF(COUNTA(Y7924:DP7927)=0,"01.01.1900",_xlfn.MAXIFS(Y7924:DP7924,Y7927:DP7927,V7927))</f>
        <v>01.01.1900</v>
      </c>
      <c r="W7924" s="82"/>
      <c r="X7924" s="106"/>
    </row>
    <row r="7925" spans="2:24">
      <c r="B7925" s="83"/>
      <c r="C7925" s="84"/>
      <c r="D7925" s="83"/>
      <c r="E7925" s="83"/>
      <c r="F7925" s="83"/>
      <c r="G7925" s="83"/>
      <c r="H7925" s="83"/>
      <c r="I7925" s="83"/>
      <c r="J7925" s="83"/>
      <c r="K7925" s="83"/>
      <c r="L7925" s="83"/>
      <c r="M7925" s="83"/>
      <c r="N7925" s="83"/>
      <c r="O7925" s="83"/>
      <c r="P7925" s="84"/>
      <c r="Q7925" s="217"/>
      <c r="R7925" s="85">
        <f t="shared" ref="R7925" si="21107">IF(COUNTA(Y7924:DP7927)=0,0,MIN(Y7925:DP7925))</f>
        <v>0</v>
      </c>
      <c r="S7925" s="86">
        <f t="shared" ref="S7925" si="21108">IF(COUNTA(Y7924:DP7927)=0,0,HLOOKUP(S7924,Y7924:DP7927,2,FALSE))</f>
        <v>0</v>
      </c>
      <c r="T7925" s="87">
        <f t="shared" ref="T7925" si="21109">IF(COUNTA(Y7924:DP7927)=0,0,AVERAGE(Y7925:DP7925))</f>
        <v>0</v>
      </c>
      <c r="U7925" s="88">
        <f t="shared" ref="U7925" si="21110">IF(COUNTA(Y7924:DP7927)=0,0,_xlfn.MINIFS(Y7925:DP7925,Y7927:DP7927,U7927))</f>
        <v>0</v>
      </c>
      <c r="V7925" s="89">
        <f t="array" ref="V7925">IF(COUNTA(Y7924:DP7927)=0,0,IF(ISERROR(HLOOKUP(V7927,Y7927:DP7927,1,FALSE)),0,INDEX(Y7925:DP7925,MATCH(V7924&amp;V7927,Y7924:DP7924&amp;Y7927:DP7927,0))))</f>
        <v>0</v>
      </c>
      <c r="W7925" s="90">
        <f t="array" ref="W7925">IF(COUNTA(Y7924:DP7927)=0,0,IF(ISERROR(HLOOKUP(W7927,Y7927:DP7927,1,FALSE)),0,AVERAGEIF(Y7927:DP7927,$W7927,Y7925:DP7925)))</f>
        <v>0</v>
      </c>
      <c r="X7925" s="107"/>
    </row>
    <row r="7926" spans="2:24">
      <c r="B7926" s="83"/>
      <c r="C7926" s="84"/>
      <c r="D7926" s="83"/>
      <c r="E7926" s="83"/>
      <c r="F7926" s="83"/>
      <c r="G7926" s="83"/>
      <c r="H7926" s="83"/>
      <c r="I7926" s="83"/>
      <c r="J7926" s="83"/>
      <c r="K7926" s="83"/>
      <c r="L7926" s="83"/>
      <c r="M7926" s="83"/>
      <c r="N7926" s="83"/>
      <c r="O7926" s="83"/>
      <c r="P7926" s="84"/>
      <c r="Q7926" s="217"/>
      <c r="R7926" s="91">
        <f t="shared" ref="R7926" si="21111">IF(COUNTA(Y7924:DP7927)=0,0,HLOOKUP(R7925,Y7925:DP7927,2,FALSE))</f>
        <v>0</v>
      </c>
      <c r="S7926" s="92">
        <f t="shared" ref="S7926" si="21112">IF(COUNTA(Y7924:DP7927)=0,0,HLOOKUP(S7924,Y7924:DP7927,3,FALSE))</f>
        <v>0</v>
      </c>
      <c r="T7926" s="93"/>
      <c r="U7926" s="94">
        <f t="array" ref="U7926">IF(COUNTA(Y7924:DP7927)=0,0,IF(ISERROR(HLOOKUP(U7927,Y7927:DP7927,1,FALSE)),0,INDEX(Y7926:DP7926,MATCH(U7925&amp;U7927,Y7925:DP7925&amp;Y7927:DP7927,0))))</f>
        <v>0</v>
      </c>
      <c r="V7926" s="94">
        <f t="array" ref="V7926">IF(COUNTA(Y7924:DP7927)=0,0,IF(ISERROR(HLOOKUP(V7927,Y7927:DP7927,1,FALSE)),0,INDEX(Y7926:DP7926,MATCH(V7925&amp;V7927,Y7925:DP7925&amp;Y7927:DP7927,0))))</f>
        <v>0</v>
      </c>
      <c r="W7926" s="95"/>
      <c r="X7926" s="108"/>
    </row>
    <row r="7927" spans="2:24" ht="13.9" thickBot="1">
      <c r="B7927" s="96"/>
      <c r="C7927" s="97"/>
      <c r="D7927" s="96"/>
      <c r="E7927" s="96"/>
      <c r="F7927" s="96"/>
      <c r="G7927" s="96"/>
      <c r="H7927" s="96"/>
      <c r="I7927" s="96"/>
      <c r="J7927" s="96"/>
      <c r="K7927" s="96"/>
      <c r="L7927" s="96"/>
      <c r="M7927" s="96"/>
      <c r="N7927" s="96"/>
      <c r="O7927" s="96"/>
      <c r="P7927" s="97"/>
      <c r="Q7927" s="218"/>
      <c r="R7927" s="98" t="str">
        <f t="shared" ref="R7927" si="21113">IF(COUNTA(Y7924:DP7927)=0,"none",HLOOKUP(R7925,Y7925:DP7927,3,FALSE))</f>
        <v>none</v>
      </c>
      <c r="S7927" s="99" t="str">
        <f t="shared" ref="S7927" si="21114">IF(COUNTA(Y7924:DP7927)=0,"none",HLOOKUP(S7924,Y7924:DP7927,4,FALSE))</f>
        <v>none</v>
      </c>
      <c r="T7927" s="100"/>
      <c r="U7927" s="100" t="str">
        <f t="array" ref="U7927">IF(COUNTA(Y7924:DP7927)=0,"none",IF($U$2="WAHR",$W$3,Abfrage!$F$4))</f>
        <v>none</v>
      </c>
      <c r="V7927" s="100" t="str">
        <f t="array" ref="V7927">IF(COUNTA(Y7924:DP7927)=0,"none",IF($U$2="WAHR",$W$3,Abfrage!$F$4))</f>
        <v>none</v>
      </c>
      <c r="W7927" s="100" t="str">
        <f t="array" ref="W7927">IF(COUNTA(Y7924:DP7927)=0,"none",IF($U$2="WAHR",$W$3,Abfrage!$F$4))</f>
        <v>none</v>
      </c>
      <c r="X7927" s="109"/>
    </row>
    <row r="7928" spans="2:24">
      <c r="B7928" s="75" t="s">
        <v>4908</v>
      </c>
      <c r="C7928" s="76">
        <v>1000461279</v>
      </c>
      <c r="D7928" s="75" t="s">
        <v>95</v>
      </c>
      <c r="E7928" s="75" t="s">
        <v>148</v>
      </c>
      <c r="F7928" s="75" t="s">
        <v>96</v>
      </c>
      <c r="G7928" s="75" t="s">
        <v>4909</v>
      </c>
      <c r="H7928" s="75" t="e">
        <v>#N/A</v>
      </c>
      <c r="I7928" s="75" t="s">
        <v>377</v>
      </c>
      <c r="J7928" s="75" t="s">
        <v>4910</v>
      </c>
      <c r="K7928" s="75" t="s">
        <v>353</v>
      </c>
      <c r="L7928" s="75" t="s">
        <v>1704</v>
      </c>
      <c r="M7928" s="75" t="s">
        <v>313</v>
      </c>
      <c r="N7928" s="75" t="s">
        <v>327</v>
      </c>
      <c r="O7928" s="75" t="s">
        <v>306</v>
      </c>
      <c r="P7928" s="76" t="s">
        <v>306</v>
      </c>
      <c r="Q7928" s="216"/>
      <c r="R7928" s="77" t="str">
        <f t="shared" ref="R7928" si="21115">IF(COUNTA(Y7928:DP7931)=0,"01.01.1900",INDEX(Y7928:DP7928,MATCH(R7929,Y7929:DP7929,0)))</f>
        <v>01.01.1900</v>
      </c>
      <c r="S7928" s="78" t="str">
        <f t="shared" ref="S7928" si="21116">IF(COUNTA(Y7928:DP7931)=0,"01.01.1900",MAX(Y7928:DP7928))</f>
        <v>01.01.1900</v>
      </c>
      <c r="T7928" s="79"/>
      <c r="U7928" s="80" t="str">
        <f t="array" ref="U7928">IF(COUNTA(Y7928:DP7931)=0,"01.01.1900",IF(ISERROR(HLOOKUP(U7931,Y7931:DP7931,1,FALSE)),"01.01.1900",INDEX(Y7928:DP7928,MATCH(U7929&amp;U7931,Y7929:DP7929&amp;Y7931:DP7931,0))))</f>
        <v>01.01.1900</v>
      </c>
      <c r="V7928" s="81" t="str">
        <f t="shared" ref="V7928" si="21117">IF(COUNTA(Y7928:DP7931)=0,"01.01.1900",_xlfn.MAXIFS(Y7928:DP7928,Y7931:DP7931,V7931))</f>
        <v>01.01.1900</v>
      </c>
      <c r="W7928" s="82"/>
      <c r="X7928" s="106"/>
    </row>
    <row r="7929" spans="2:24">
      <c r="B7929" s="83"/>
      <c r="C7929" s="84"/>
      <c r="D7929" s="83"/>
      <c r="E7929" s="83"/>
      <c r="F7929" s="83"/>
      <c r="G7929" s="83"/>
      <c r="H7929" s="83"/>
      <c r="I7929" s="83"/>
      <c r="J7929" s="83"/>
      <c r="K7929" s="83"/>
      <c r="L7929" s="83"/>
      <c r="M7929" s="83"/>
      <c r="N7929" s="83"/>
      <c r="O7929" s="83"/>
      <c r="P7929" s="84"/>
      <c r="Q7929" s="217"/>
      <c r="R7929" s="85">
        <f t="shared" ref="R7929" si="21118">IF(COUNTA(Y7928:DP7931)=0,0,MIN(Y7929:DP7929))</f>
        <v>0</v>
      </c>
      <c r="S7929" s="86">
        <f t="shared" ref="S7929" si="21119">IF(COUNTA(Y7928:DP7931)=0,0,HLOOKUP(S7928,Y7928:DP7931,2,FALSE))</f>
        <v>0</v>
      </c>
      <c r="T7929" s="87">
        <f t="shared" ref="T7929" si="21120">IF(COUNTA(Y7928:DP7931)=0,0,AVERAGE(Y7929:DP7929))</f>
        <v>0</v>
      </c>
      <c r="U7929" s="88">
        <f t="shared" ref="U7929" si="21121">IF(COUNTA(Y7928:DP7931)=0,0,_xlfn.MINIFS(Y7929:DP7929,Y7931:DP7931,U7931))</f>
        <v>0</v>
      </c>
      <c r="V7929" s="89">
        <f t="array" ref="V7929">IF(COUNTA(Y7928:DP7931)=0,0,IF(ISERROR(HLOOKUP(V7931,Y7931:DP7931,1,FALSE)),0,INDEX(Y7929:DP7929,MATCH(V7928&amp;V7931,Y7928:DP7928&amp;Y7931:DP7931,0))))</f>
        <v>0</v>
      </c>
      <c r="W7929" s="90">
        <f t="array" ref="W7929">IF(COUNTA(Y7928:DP7931)=0,0,IF(ISERROR(HLOOKUP(W7931,Y7931:DP7931,1,FALSE)),0,AVERAGEIF(Y7931:DP7931,$W7931,Y7929:DP7929)))</f>
        <v>0</v>
      </c>
      <c r="X7929" s="107"/>
    </row>
    <row r="7930" spans="2:24">
      <c r="B7930" s="83"/>
      <c r="C7930" s="84"/>
      <c r="D7930" s="83"/>
      <c r="E7930" s="83"/>
      <c r="F7930" s="83"/>
      <c r="G7930" s="83"/>
      <c r="H7930" s="83"/>
      <c r="I7930" s="83"/>
      <c r="J7930" s="83"/>
      <c r="K7930" s="83"/>
      <c r="L7930" s="83"/>
      <c r="M7930" s="83"/>
      <c r="N7930" s="83"/>
      <c r="O7930" s="83"/>
      <c r="P7930" s="84"/>
      <c r="Q7930" s="217"/>
      <c r="R7930" s="91">
        <f t="shared" ref="R7930" si="21122">IF(COUNTA(Y7928:DP7931)=0,0,HLOOKUP(R7929,Y7929:DP7931,2,FALSE))</f>
        <v>0</v>
      </c>
      <c r="S7930" s="92">
        <f t="shared" ref="S7930" si="21123">IF(COUNTA(Y7928:DP7931)=0,0,HLOOKUP(S7928,Y7928:DP7931,3,FALSE))</f>
        <v>0</v>
      </c>
      <c r="T7930" s="93"/>
      <c r="U7930" s="94">
        <f t="array" ref="U7930">IF(COUNTA(Y7928:DP7931)=0,0,IF(ISERROR(HLOOKUP(U7931,Y7931:DP7931,1,FALSE)),0,INDEX(Y7930:DP7930,MATCH(U7929&amp;U7931,Y7929:DP7929&amp;Y7931:DP7931,0))))</f>
        <v>0</v>
      </c>
      <c r="V7930" s="94">
        <f t="array" ref="V7930">IF(COUNTA(Y7928:DP7931)=0,0,IF(ISERROR(HLOOKUP(V7931,Y7931:DP7931,1,FALSE)),0,INDEX(Y7930:DP7930,MATCH(V7929&amp;V7931,Y7929:DP7929&amp;Y7931:DP7931,0))))</f>
        <v>0</v>
      </c>
      <c r="W7930" s="95"/>
      <c r="X7930" s="108"/>
    </row>
    <row r="7931" spans="2:24" ht="13.9" thickBot="1">
      <c r="B7931" s="96"/>
      <c r="C7931" s="97"/>
      <c r="D7931" s="96"/>
      <c r="E7931" s="96"/>
      <c r="F7931" s="96"/>
      <c r="G7931" s="96"/>
      <c r="H7931" s="96"/>
      <c r="I7931" s="96"/>
      <c r="J7931" s="96"/>
      <c r="K7931" s="96"/>
      <c r="L7931" s="96"/>
      <c r="M7931" s="96"/>
      <c r="N7931" s="96"/>
      <c r="O7931" s="96"/>
      <c r="P7931" s="97"/>
      <c r="Q7931" s="218"/>
      <c r="R7931" s="98" t="str">
        <f t="shared" ref="R7931" si="21124">IF(COUNTA(Y7928:DP7931)=0,"none",HLOOKUP(R7929,Y7929:DP7931,3,FALSE))</f>
        <v>none</v>
      </c>
      <c r="S7931" s="99" t="str">
        <f t="shared" ref="S7931" si="21125">IF(COUNTA(Y7928:DP7931)=0,"none",HLOOKUP(S7928,Y7928:DP7931,4,FALSE))</f>
        <v>none</v>
      </c>
      <c r="T7931" s="100"/>
      <c r="U7931" s="100" t="str">
        <f t="array" ref="U7931">IF(COUNTA(Y7928:DP7931)=0,"none",IF($U$2="WAHR",$W$3,Abfrage!$F$4))</f>
        <v>none</v>
      </c>
      <c r="V7931" s="100" t="str">
        <f t="array" ref="V7931">IF(COUNTA(Y7928:DP7931)=0,"none",IF($U$2="WAHR",$W$3,Abfrage!$F$4))</f>
        <v>none</v>
      </c>
      <c r="W7931" s="100" t="str">
        <f t="array" ref="W7931">IF(COUNTA(Y7928:DP7931)=0,"none",IF($U$2="WAHR",$W$3,Abfrage!$F$4))</f>
        <v>none</v>
      </c>
      <c r="X7931" s="109"/>
    </row>
    <row r="7932" spans="2:24">
      <c r="B7932" s="75" t="s">
        <v>4911</v>
      </c>
      <c r="C7932" s="76">
        <v>1000461206</v>
      </c>
      <c r="D7932" s="75" t="s">
        <v>95</v>
      </c>
      <c r="E7932" s="75" t="s">
        <v>90</v>
      </c>
      <c r="F7932" s="75" t="s">
        <v>685</v>
      </c>
      <c r="G7932" s="75" t="s">
        <v>4912</v>
      </c>
      <c r="H7932" s="75" t="e">
        <v>#N/A</v>
      </c>
      <c r="I7932" s="75" t="s">
        <v>377</v>
      </c>
      <c r="J7932" s="75" t="s">
        <v>4913</v>
      </c>
      <c r="K7932" s="75" t="s">
        <v>306</v>
      </c>
      <c r="L7932" s="75" t="s">
        <v>306</v>
      </c>
      <c r="M7932" s="75" t="s">
        <v>306</v>
      </c>
      <c r="N7932" s="75" t="s">
        <v>306</v>
      </c>
      <c r="O7932" s="75" t="s">
        <v>547</v>
      </c>
      <c r="P7932" s="76" t="s">
        <v>306</v>
      </c>
      <c r="Q7932" s="216"/>
      <c r="R7932" s="77" t="str">
        <f t="shared" ref="R7932" si="21126">IF(COUNTA(Y7932:DP7935)=0,"01.01.1900",INDEX(Y7932:DP7932,MATCH(R7933,Y7933:DP7933,0)))</f>
        <v>01.01.1900</v>
      </c>
      <c r="S7932" s="78" t="str">
        <f t="shared" ref="S7932" si="21127">IF(COUNTA(Y7932:DP7935)=0,"01.01.1900",MAX(Y7932:DP7932))</f>
        <v>01.01.1900</v>
      </c>
      <c r="T7932" s="79"/>
      <c r="U7932" s="80" t="str">
        <f t="array" ref="U7932">IF(COUNTA(Y7932:DP7935)=0,"01.01.1900",IF(ISERROR(HLOOKUP(U7935,Y7935:DP7935,1,FALSE)),"01.01.1900",INDEX(Y7932:DP7932,MATCH(U7933&amp;U7935,Y7933:DP7933&amp;Y7935:DP7935,0))))</f>
        <v>01.01.1900</v>
      </c>
      <c r="V7932" s="81" t="str">
        <f t="shared" ref="V7932" si="21128">IF(COUNTA(Y7932:DP7935)=0,"01.01.1900",_xlfn.MAXIFS(Y7932:DP7932,Y7935:DP7935,V7935))</f>
        <v>01.01.1900</v>
      </c>
      <c r="W7932" s="82"/>
      <c r="X7932" s="106"/>
    </row>
    <row r="7933" spans="2:24">
      <c r="B7933" s="83"/>
      <c r="C7933" s="84"/>
      <c r="D7933" s="83"/>
      <c r="E7933" s="83"/>
      <c r="F7933" s="83"/>
      <c r="G7933" s="83"/>
      <c r="H7933" s="83"/>
      <c r="I7933" s="83"/>
      <c r="J7933" s="83"/>
      <c r="K7933" s="83"/>
      <c r="L7933" s="83"/>
      <c r="M7933" s="83"/>
      <c r="N7933" s="83"/>
      <c r="O7933" s="83"/>
      <c r="P7933" s="84"/>
      <c r="Q7933" s="217"/>
      <c r="R7933" s="85">
        <f t="shared" ref="R7933" si="21129">IF(COUNTA(Y7932:DP7935)=0,0,MIN(Y7933:DP7933))</f>
        <v>0</v>
      </c>
      <c r="S7933" s="86">
        <f t="shared" ref="S7933" si="21130">IF(COUNTA(Y7932:DP7935)=0,0,HLOOKUP(S7932,Y7932:DP7935,2,FALSE))</f>
        <v>0</v>
      </c>
      <c r="T7933" s="87">
        <f t="shared" ref="T7933" si="21131">IF(COUNTA(Y7932:DP7935)=0,0,AVERAGE(Y7933:DP7933))</f>
        <v>0</v>
      </c>
      <c r="U7933" s="88">
        <f t="shared" ref="U7933" si="21132">IF(COUNTA(Y7932:DP7935)=0,0,_xlfn.MINIFS(Y7933:DP7933,Y7935:DP7935,U7935))</f>
        <v>0</v>
      </c>
      <c r="V7933" s="89">
        <f t="array" ref="V7933">IF(COUNTA(Y7932:DP7935)=0,0,IF(ISERROR(HLOOKUP(V7935,Y7935:DP7935,1,FALSE)),0,INDEX(Y7933:DP7933,MATCH(V7932&amp;V7935,Y7932:DP7932&amp;Y7935:DP7935,0))))</f>
        <v>0</v>
      </c>
      <c r="W7933" s="90">
        <f t="array" ref="W7933">IF(COUNTA(Y7932:DP7935)=0,0,IF(ISERROR(HLOOKUP(W7935,Y7935:DP7935,1,FALSE)),0,AVERAGEIF(Y7935:DP7935,$W7935,Y7933:DP7933)))</f>
        <v>0</v>
      </c>
      <c r="X7933" s="107"/>
    </row>
    <row r="7934" spans="2:24">
      <c r="B7934" s="83"/>
      <c r="C7934" s="84"/>
      <c r="D7934" s="83"/>
      <c r="E7934" s="83"/>
      <c r="F7934" s="83"/>
      <c r="G7934" s="83"/>
      <c r="H7934" s="83"/>
      <c r="I7934" s="83"/>
      <c r="J7934" s="83"/>
      <c r="K7934" s="83"/>
      <c r="L7934" s="83"/>
      <c r="M7934" s="83"/>
      <c r="N7934" s="83"/>
      <c r="O7934" s="83"/>
      <c r="P7934" s="84"/>
      <c r="Q7934" s="217"/>
      <c r="R7934" s="91">
        <f t="shared" ref="R7934" si="21133">IF(COUNTA(Y7932:DP7935)=0,0,HLOOKUP(R7933,Y7933:DP7935,2,FALSE))</f>
        <v>0</v>
      </c>
      <c r="S7934" s="92">
        <f t="shared" ref="S7934" si="21134">IF(COUNTA(Y7932:DP7935)=0,0,HLOOKUP(S7932,Y7932:DP7935,3,FALSE))</f>
        <v>0</v>
      </c>
      <c r="T7934" s="93"/>
      <c r="U7934" s="94">
        <f t="array" ref="U7934">IF(COUNTA(Y7932:DP7935)=0,0,IF(ISERROR(HLOOKUP(U7935,Y7935:DP7935,1,FALSE)),0,INDEX(Y7934:DP7934,MATCH(U7933&amp;U7935,Y7933:DP7933&amp;Y7935:DP7935,0))))</f>
        <v>0</v>
      </c>
      <c r="V7934" s="94">
        <f t="array" ref="V7934">IF(COUNTA(Y7932:DP7935)=0,0,IF(ISERROR(HLOOKUP(V7935,Y7935:DP7935,1,FALSE)),0,INDEX(Y7934:DP7934,MATCH(V7933&amp;V7935,Y7933:DP7933&amp;Y7935:DP7935,0))))</f>
        <v>0</v>
      </c>
      <c r="W7934" s="95"/>
      <c r="X7934" s="108"/>
    </row>
    <row r="7935" spans="2:24" ht="13.9" thickBot="1">
      <c r="B7935" s="96"/>
      <c r="C7935" s="97"/>
      <c r="D7935" s="96"/>
      <c r="E7935" s="96"/>
      <c r="F7935" s="96"/>
      <c r="G7935" s="96"/>
      <c r="H7935" s="96"/>
      <c r="I7935" s="96"/>
      <c r="J7935" s="96"/>
      <c r="K7935" s="96"/>
      <c r="L7935" s="96"/>
      <c r="M7935" s="96"/>
      <c r="N7935" s="96"/>
      <c r="O7935" s="96"/>
      <c r="P7935" s="97"/>
      <c r="Q7935" s="218"/>
      <c r="R7935" s="98" t="str">
        <f t="shared" ref="R7935" si="21135">IF(COUNTA(Y7932:DP7935)=0,"none",HLOOKUP(R7933,Y7933:DP7935,3,FALSE))</f>
        <v>none</v>
      </c>
      <c r="S7935" s="99" t="str">
        <f t="shared" ref="S7935" si="21136">IF(COUNTA(Y7932:DP7935)=0,"none",HLOOKUP(S7932,Y7932:DP7935,4,FALSE))</f>
        <v>none</v>
      </c>
      <c r="T7935" s="100"/>
      <c r="U7935" s="100" t="str">
        <f t="array" ref="U7935">IF(COUNTA(Y7932:DP7935)=0,"none",IF($U$2="WAHR",$W$3,Abfrage!$F$4))</f>
        <v>none</v>
      </c>
      <c r="V7935" s="100" t="str">
        <f t="array" ref="V7935">IF(COUNTA(Y7932:DP7935)=0,"none",IF($U$2="WAHR",$W$3,Abfrage!$F$4))</f>
        <v>none</v>
      </c>
      <c r="W7935" s="100" t="str">
        <f t="array" ref="W7935">IF(COUNTA(Y7932:DP7935)=0,"none",IF($U$2="WAHR",$W$3,Abfrage!$F$4))</f>
        <v>none</v>
      </c>
      <c r="X7935" s="109"/>
    </row>
    <row r="7936" spans="2:24">
      <c r="B7936" s="75" t="s">
        <v>4914</v>
      </c>
      <c r="C7936" s="76">
        <v>1000461218</v>
      </c>
      <c r="D7936" s="75" t="s">
        <v>95</v>
      </c>
      <c r="E7936" s="75" t="s">
        <v>96</v>
      </c>
      <c r="F7936" s="75" t="s">
        <v>97</v>
      </c>
      <c r="G7936" s="75" t="s">
        <v>4711</v>
      </c>
      <c r="H7936" s="75" t="e">
        <v>#N/A</v>
      </c>
      <c r="I7936" s="75" t="s">
        <v>51</v>
      </c>
      <c r="J7936" s="75" t="s">
        <v>4915</v>
      </c>
      <c r="K7936" s="75" t="s">
        <v>306</v>
      </c>
      <c r="L7936" s="75" t="s">
        <v>306</v>
      </c>
      <c r="M7936" s="75" t="s">
        <v>313</v>
      </c>
      <c r="N7936" s="75" t="s">
        <v>352</v>
      </c>
      <c r="O7936" s="75" t="s">
        <v>309</v>
      </c>
      <c r="P7936" s="76" t="s">
        <v>306</v>
      </c>
      <c r="Q7936" s="216"/>
      <c r="R7936" s="77" t="str">
        <f t="shared" ref="R7936" si="21137">IF(COUNTA(Y7936:DP7939)=0,"01.01.1900",INDEX(Y7936:DP7936,MATCH(R7937,Y7937:DP7937,0)))</f>
        <v>01.01.1900</v>
      </c>
      <c r="S7936" s="78" t="str">
        <f t="shared" ref="S7936" si="21138">IF(COUNTA(Y7936:DP7939)=0,"01.01.1900",MAX(Y7936:DP7936))</f>
        <v>01.01.1900</v>
      </c>
      <c r="T7936" s="79"/>
      <c r="U7936" s="80" t="str">
        <f t="array" ref="U7936">IF(COUNTA(Y7936:DP7939)=0,"01.01.1900",IF(ISERROR(HLOOKUP(U7939,Y7939:DP7939,1,FALSE)),"01.01.1900",INDEX(Y7936:DP7936,MATCH(U7937&amp;U7939,Y7937:DP7937&amp;Y7939:DP7939,0))))</f>
        <v>01.01.1900</v>
      </c>
      <c r="V7936" s="81" t="str">
        <f t="shared" ref="V7936" si="21139">IF(COUNTA(Y7936:DP7939)=0,"01.01.1900",_xlfn.MAXIFS(Y7936:DP7936,Y7939:DP7939,V7939))</f>
        <v>01.01.1900</v>
      </c>
      <c r="W7936" s="82"/>
      <c r="X7936" s="106"/>
    </row>
    <row r="7937" spans="2:24">
      <c r="B7937" s="83"/>
      <c r="C7937" s="84"/>
      <c r="D7937" s="83"/>
      <c r="E7937" s="83"/>
      <c r="F7937" s="83"/>
      <c r="G7937" s="83"/>
      <c r="H7937" s="83"/>
      <c r="I7937" s="83"/>
      <c r="J7937" s="83"/>
      <c r="K7937" s="83"/>
      <c r="L7937" s="83"/>
      <c r="M7937" s="83"/>
      <c r="N7937" s="83"/>
      <c r="O7937" s="83"/>
      <c r="P7937" s="84"/>
      <c r="Q7937" s="217"/>
      <c r="R7937" s="85">
        <f t="shared" ref="R7937" si="21140">IF(COUNTA(Y7936:DP7939)=0,0,MIN(Y7937:DP7937))</f>
        <v>0</v>
      </c>
      <c r="S7937" s="86">
        <f t="shared" ref="S7937" si="21141">IF(COUNTA(Y7936:DP7939)=0,0,HLOOKUP(S7936,Y7936:DP7939,2,FALSE))</f>
        <v>0</v>
      </c>
      <c r="T7937" s="87">
        <f t="shared" ref="T7937" si="21142">IF(COUNTA(Y7936:DP7939)=0,0,AVERAGE(Y7937:DP7937))</f>
        <v>0</v>
      </c>
      <c r="U7937" s="88">
        <f t="shared" ref="U7937" si="21143">IF(COUNTA(Y7936:DP7939)=0,0,_xlfn.MINIFS(Y7937:DP7937,Y7939:DP7939,U7939))</f>
        <v>0</v>
      </c>
      <c r="V7937" s="89">
        <f t="array" ref="V7937">IF(COUNTA(Y7936:DP7939)=0,0,IF(ISERROR(HLOOKUP(V7939,Y7939:DP7939,1,FALSE)),0,INDEX(Y7937:DP7937,MATCH(V7936&amp;V7939,Y7936:DP7936&amp;Y7939:DP7939,0))))</f>
        <v>0</v>
      </c>
      <c r="W7937" s="90">
        <f t="array" ref="W7937">IF(COUNTA(Y7936:DP7939)=0,0,IF(ISERROR(HLOOKUP(W7939,Y7939:DP7939,1,FALSE)),0,AVERAGEIF(Y7939:DP7939,$W7939,Y7937:DP7937)))</f>
        <v>0</v>
      </c>
      <c r="X7937" s="107"/>
    </row>
    <row r="7938" spans="2:24">
      <c r="B7938" s="83"/>
      <c r="C7938" s="84"/>
      <c r="D7938" s="83"/>
      <c r="E7938" s="83"/>
      <c r="F7938" s="83"/>
      <c r="G7938" s="83"/>
      <c r="H7938" s="83"/>
      <c r="I7938" s="83"/>
      <c r="J7938" s="83"/>
      <c r="K7938" s="83"/>
      <c r="L7938" s="83"/>
      <c r="M7938" s="83"/>
      <c r="N7938" s="83"/>
      <c r="O7938" s="83"/>
      <c r="P7938" s="84"/>
      <c r="Q7938" s="217"/>
      <c r="R7938" s="91">
        <f t="shared" ref="R7938" si="21144">IF(COUNTA(Y7936:DP7939)=0,0,HLOOKUP(R7937,Y7937:DP7939,2,FALSE))</f>
        <v>0</v>
      </c>
      <c r="S7938" s="92">
        <f t="shared" ref="S7938" si="21145">IF(COUNTA(Y7936:DP7939)=0,0,HLOOKUP(S7936,Y7936:DP7939,3,FALSE))</f>
        <v>0</v>
      </c>
      <c r="T7938" s="93"/>
      <c r="U7938" s="94">
        <f t="array" ref="U7938">IF(COUNTA(Y7936:DP7939)=0,0,IF(ISERROR(HLOOKUP(U7939,Y7939:DP7939,1,FALSE)),0,INDEX(Y7938:DP7938,MATCH(U7937&amp;U7939,Y7937:DP7937&amp;Y7939:DP7939,0))))</f>
        <v>0</v>
      </c>
      <c r="V7938" s="94">
        <f t="array" ref="V7938">IF(COUNTA(Y7936:DP7939)=0,0,IF(ISERROR(HLOOKUP(V7939,Y7939:DP7939,1,FALSE)),0,INDEX(Y7938:DP7938,MATCH(V7937&amp;V7939,Y7937:DP7937&amp;Y7939:DP7939,0))))</f>
        <v>0</v>
      </c>
      <c r="W7938" s="95"/>
      <c r="X7938" s="108"/>
    </row>
    <row r="7939" spans="2:24" ht="13.9" thickBot="1">
      <c r="B7939" s="96"/>
      <c r="C7939" s="97"/>
      <c r="D7939" s="96"/>
      <c r="E7939" s="96"/>
      <c r="F7939" s="96"/>
      <c r="G7939" s="96"/>
      <c r="H7939" s="96"/>
      <c r="I7939" s="96"/>
      <c r="J7939" s="96"/>
      <c r="K7939" s="96"/>
      <c r="L7939" s="96"/>
      <c r="M7939" s="96"/>
      <c r="N7939" s="96"/>
      <c r="O7939" s="96"/>
      <c r="P7939" s="97"/>
      <c r="Q7939" s="218"/>
      <c r="R7939" s="98" t="str">
        <f t="shared" ref="R7939" si="21146">IF(COUNTA(Y7936:DP7939)=0,"none",HLOOKUP(R7937,Y7937:DP7939,3,FALSE))</f>
        <v>none</v>
      </c>
      <c r="S7939" s="99" t="str">
        <f t="shared" ref="S7939" si="21147">IF(COUNTA(Y7936:DP7939)=0,"none",HLOOKUP(S7936,Y7936:DP7939,4,FALSE))</f>
        <v>none</v>
      </c>
      <c r="T7939" s="100"/>
      <c r="U7939" s="100" t="str">
        <f t="array" ref="U7939">IF(COUNTA(Y7936:DP7939)=0,"none",IF($U$2="WAHR",$W$3,Abfrage!$F$4))</f>
        <v>none</v>
      </c>
      <c r="V7939" s="100" t="str">
        <f t="array" ref="V7939">IF(COUNTA(Y7936:DP7939)=0,"none",IF($U$2="WAHR",$W$3,Abfrage!$F$4))</f>
        <v>none</v>
      </c>
      <c r="W7939" s="100" t="str">
        <f t="array" ref="W7939">IF(COUNTA(Y7936:DP7939)=0,"none",IF($U$2="WAHR",$W$3,Abfrage!$F$4))</f>
        <v>none</v>
      </c>
      <c r="X7939" s="109"/>
    </row>
    <row r="7940" spans="2:24">
      <c r="B7940" s="75" t="s">
        <v>4916</v>
      </c>
      <c r="C7940" s="76">
        <v>1000461281</v>
      </c>
      <c r="D7940" s="75" t="s">
        <v>95</v>
      </c>
      <c r="E7940" s="75" t="s">
        <v>148</v>
      </c>
      <c r="F7940" s="75" t="s">
        <v>96</v>
      </c>
      <c r="G7940" s="75" t="s">
        <v>4909</v>
      </c>
      <c r="H7940" s="75" t="e">
        <v>#N/A</v>
      </c>
      <c r="I7940" s="75" t="s">
        <v>51</v>
      </c>
      <c r="J7940" s="75" t="s">
        <v>4917</v>
      </c>
      <c r="K7940" s="75" t="s">
        <v>4918</v>
      </c>
      <c r="L7940" s="75" t="s">
        <v>4919</v>
      </c>
      <c r="M7940" s="75" t="s">
        <v>313</v>
      </c>
      <c r="N7940" s="75" t="s">
        <v>327</v>
      </c>
      <c r="O7940" s="75" t="s">
        <v>306</v>
      </c>
      <c r="P7940" s="76" t="s">
        <v>306</v>
      </c>
      <c r="Q7940" s="216"/>
      <c r="R7940" s="77" t="str">
        <f t="shared" ref="R7940" si="21148">IF(COUNTA(Y7940:DP7943)=0,"01.01.1900",INDEX(Y7940:DP7940,MATCH(R7941,Y7941:DP7941,0)))</f>
        <v>01.01.1900</v>
      </c>
      <c r="S7940" s="78" t="str">
        <f t="shared" ref="S7940" si="21149">IF(COUNTA(Y7940:DP7943)=0,"01.01.1900",MAX(Y7940:DP7940))</f>
        <v>01.01.1900</v>
      </c>
      <c r="T7940" s="79"/>
      <c r="U7940" s="80" t="str">
        <f t="array" ref="U7940">IF(COUNTA(Y7940:DP7943)=0,"01.01.1900",IF(ISERROR(HLOOKUP(U7943,Y7943:DP7943,1,FALSE)),"01.01.1900",INDEX(Y7940:DP7940,MATCH(U7941&amp;U7943,Y7941:DP7941&amp;Y7943:DP7943,0))))</f>
        <v>01.01.1900</v>
      </c>
      <c r="V7940" s="81" t="str">
        <f t="shared" ref="V7940" si="21150">IF(COUNTA(Y7940:DP7943)=0,"01.01.1900",_xlfn.MAXIFS(Y7940:DP7940,Y7943:DP7943,V7943))</f>
        <v>01.01.1900</v>
      </c>
      <c r="W7940" s="82"/>
      <c r="X7940" s="106"/>
    </row>
    <row r="7941" spans="2:24">
      <c r="B7941" s="83"/>
      <c r="C7941" s="84"/>
      <c r="D7941" s="83"/>
      <c r="E7941" s="83"/>
      <c r="F7941" s="83"/>
      <c r="G7941" s="83"/>
      <c r="H7941" s="83"/>
      <c r="I7941" s="83"/>
      <c r="J7941" s="83"/>
      <c r="K7941" s="83"/>
      <c r="L7941" s="83"/>
      <c r="M7941" s="83"/>
      <c r="N7941" s="83"/>
      <c r="O7941" s="83"/>
      <c r="P7941" s="84"/>
      <c r="Q7941" s="217"/>
      <c r="R7941" s="85">
        <f t="shared" ref="R7941" si="21151">IF(COUNTA(Y7940:DP7943)=0,0,MIN(Y7941:DP7941))</f>
        <v>0</v>
      </c>
      <c r="S7941" s="86">
        <f t="shared" ref="S7941" si="21152">IF(COUNTA(Y7940:DP7943)=0,0,HLOOKUP(S7940,Y7940:DP7943,2,FALSE))</f>
        <v>0</v>
      </c>
      <c r="T7941" s="87">
        <f t="shared" ref="T7941" si="21153">IF(COUNTA(Y7940:DP7943)=0,0,AVERAGE(Y7941:DP7941))</f>
        <v>0</v>
      </c>
      <c r="U7941" s="88">
        <f t="shared" ref="U7941" si="21154">IF(COUNTA(Y7940:DP7943)=0,0,_xlfn.MINIFS(Y7941:DP7941,Y7943:DP7943,U7943))</f>
        <v>0</v>
      </c>
      <c r="V7941" s="89">
        <f t="array" ref="V7941">IF(COUNTA(Y7940:DP7943)=0,0,IF(ISERROR(HLOOKUP(V7943,Y7943:DP7943,1,FALSE)),0,INDEX(Y7941:DP7941,MATCH(V7940&amp;V7943,Y7940:DP7940&amp;Y7943:DP7943,0))))</f>
        <v>0</v>
      </c>
      <c r="W7941" s="90">
        <f t="array" ref="W7941">IF(COUNTA(Y7940:DP7943)=0,0,IF(ISERROR(HLOOKUP(W7943,Y7943:DP7943,1,FALSE)),0,AVERAGEIF(Y7943:DP7943,$W7943,Y7941:DP7941)))</f>
        <v>0</v>
      </c>
      <c r="X7941" s="107"/>
    </row>
    <row r="7942" spans="2:24">
      <c r="B7942" s="83"/>
      <c r="C7942" s="84"/>
      <c r="D7942" s="83"/>
      <c r="E7942" s="83"/>
      <c r="F7942" s="83"/>
      <c r="G7942" s="83"/>
      <c r="H7942" s="83"/>
      <c r="I7942" s="83"/>
      <c r="J7942" s="83"/>
      <c r="K7942" s="83"/>
      <c r="L7942" s="83"/>
      <c r="M7942" s="83"/>
      <c r="N7942" s="83"/>
      <c r="O7942" s="83"/>
      <c r="P7942" s="84"/>
      <c r="Q7942" s="217"/>
      <c r="R7942" s="91">
        <f t="shared" ref="R7942" si="21155">IF(COUNTA(Y7940:DP7943)=0,0,HLOOKUP(R7941,Y7941:DP7943,2,FALSE))</f>
        <v>0</v>
      </c>
      <c r="S7942" s="92">
        <f t="shared" ref="S7942" si="21156">IF(COUNTA(Y7940:DP7943)=0,0,HLOOKUP(S7940,Y7940:DP7943,3,FALSE))</f>
        <v>0</v>
      </c>
      <c r="T7942" s="93"/>
      <c r="U7942" s="94">
        <f t="array" ref="U7942">IF(COUNTA(Y7940:DP7943)=0,0,IF(ISERROR(HLOOKUP(U7943,Y7943:DP7943,1,FALSE)),0,INDEX(Y7942:DP7942,MATCH(U7941&amp;U7943,Y7941:DP7941&amp;Y7943:DP7943,0))))</f>
        <v>0</v>
      </c>
      <c r="V7942" s="94">
        <f t="array" ref="V7942">IF(COUNTA(Y7940:DP7943)=0,0,IF(ISERROR(HLOOKUP(V7943,Y7943:DP7943,1,FALSE)),0,INDEX(Y7942:DP7942,MATCH(V7941&amp;V7943,Y7941:DP7941&amp;Y7943:DP7943,0))))</f>
        <v>0</v>
      </c>
      <c r="W7942" s="95"/>
      <c r="X7942" s="108"/>
    </row>
    <row r="7943" spans="2:24" ht="13.9" thickBot="1">
      <c r="B7943" s="96"/>
      <c r="C7943" s="97"/>
      <c r="D7943" s="96"/>
      <c r="E7943" s="96"/>
      <c r="F7943" s="96"/>
      <c r="G7943" s="96"/>
      <c r="H7943" s="96"/>
      <c r="I7943" s="96"/>
      <c r="J7943" s="96"/>
      <c r="K7943" s="96"/>
      <c r="L7943" s="96"/>
      <c r="M7943" s="96"/>
      <c r="N7943" s="96"/>
      <c r="O7943" s="96"/>
      <c r="P7943" s="97"/>
      <c r="Q7943" s="218"/>
      <c r="R7943" s="98" t="str">
        <f t="shared" ref="R7943" si="21157">IF(COUNTA(Y7940:DP7943)=0,"none",HLOOKUP(R7941,Y7941:DP7943,3,FALSE))</f>
        <v>none</v>
      </c>
      <c r="S7943" s="99" t="str">
        <f t="shared" ref="S7943" si="21158">IF(COUNTA(Y7940:DP7943)=0,"none",HLOOKUP(S7940,Y7940:DP7943,4,FALSE))</f>
        <v>none</v>
      </c>
      <c r="T7943" s="100"/>
      <c r="U7943" s="100" t="str">
        <f t="array" ref="U7943">IF(COUNTA(Y7940:DP7943)=0,"none",IF($U$2="WAHR",$W$3,Abfrage!$F$4))</f>
        <v>none</v>
      </c>
      <c r="V7943" s="100" t="str">
        <f t="array" ref="V7943">IF(COUNTA(Y7940:DP7943)=0,"none",IF($U$2="WAHR",$W$3,Abfrage!$F$4))</f>
        <v>none</v>
      </c>
      <c r="W7943" s="100" t="str">
        <f t="array" ref="W7943">IF(COUNTA(Y7940:DP7943)=0,"none",IF($U$2="WAHR",$W$3,Abfrage!$F$4))</f>
        <v>none</v>
      </c>
      <c r="X7943" s="109"/>
    </row>
    <row r="7944" spans="2:24">
      <c r="B7944" s="75" t="s">
        <v>4920</v>
      </c>
      <c r="C7944" s="76">
        <v>1000451208</v>
      </c>
      <c r="D7944" s="75" t="s">
        <v>95</v>
      </c>
      <c r="E7944" s="75" t="s">
        <v>90</v>
      </c>
      <c r="F7944" s="75" t="s">
        <v>685</v>
      </c>
      <c r="G7944" s="75" t="s">
        <v>4921</v>
      </c>
      <c r="H7944" s="75" t="e">
        <v>#N/A</v>
      </c>
      <c r="I7944" s="75" t="s">
        <v>51</v>
      </c>
      <c r="J7944" s="75" t="s">
        <v>4922</v>
      </c>
      <c r="K7944" s="75" t="s">
        <v>306</v>
      </c>
      <c r="L7944" s="75" t="s">
        <v>306</v>
      </c>
      <c r="M7944" s="75" t="s">
        <v>306</v>
      </c>
      <c r="N7944" s="75" t="s">
        <v>306</v>
      </c>
      <c r="O7944" s="75" t="s">
        <v>476</v>
      </c>
      <c r="P7944" s="76" t="s">
        <v>306</v>
      </c>
      <c r="Q7944" s="216"/>
      <c r="R7944" s="77" t="str">
        <f t="shared" ref="R7944" si="21159">IF(COUNTA(Y7944:DP7947)=0,"01.01.1900",INDEX(Y7944:DP7944,MATCH(R7945,Y7945:DP7945,0)))</f>
        <v>01.01.1900</v>
      </c>
      <c r="S7944" s="78" t="str">
        <f t="shared" ref="S7944" si="21160">IF(COUNTA(Y7944:DP7947)=0,"01.01.1900",MAX(Y7944:DP7944))</f>
        <v>01.01.1900</v>
      </c>
      <c r="T7944" s="79"/>
      <c r="U7944" s="80" t="str">
        <f t="array" ref="U7944">IF(COUNTA(Y7944:DP7947)=0,"01.01.1900",IF(ISERROR(HLOOKUP(U7947,Y7947:DP7947,1,FALSE)),"01.01.1900",INDEX(Y7944:DP7944,MATCH(U7945&amp;U7947,Y7945:DP7945&amp;Y7947:DP7947,0))))</f>
        <v>01.01.1900</v>
      </c>
      <c r="V7944" s="81" t="str">
        <f t="shared" ref="V7944" si="21161">IF(COUNTA(Y7944:DP7947)=0,"01.01.1900",_xlfn.MAXIFS(Y7944:DP7944,Y7947:DP7947,V7947))</f>
        <v>01.01.1900</v>
      </c>
      <c r="W7944" s="82"/>
      <c r="X7944" s="106"/>
    </row>
    <row r="7945" spans="2:24">
      <c r="B7945" s="83"/>
      <c r="C7945" s="84"/>
      <c r="D7945" s="83"/>
      <c r="E7945" s="83"/>
      <c r="F7945" s="83"/>
      <c r="G7945" s="83"/>
      <c r="H7945" s="83"/>
      <c r="I7945" s="83"/>
      <c r="J7945" s="83"/>
      <c r="K7945" s="83"/>
      <c r="L7945" s="83"/>
      <c r="M7945" s="83"/>
      <c r="N7945" s="83"/>
      <c r="O7945" s="83"/>
      <c r="P7945" s="84"/>
      <c r="Q7945" s="217"/>
      <c r="R7945" s="85">
        <f t="shared" ref="R7945" si="21162">IF(COUNTA(Y7944:DP7947)=0,0,MIN(Y7945:DP7945))</f>
        <v>0</v>
      </c>
      <c r="S7945" s="86">
        <f t="shared" ref="S7945" si="21163">IF(COUNTA(Y7944:DP7947)=0,0,HLOOKUP(S7944,Y7944:DP7947,2,FALSE))</f>
        <v>0</v>
      </c>
      <c r="T7945" s="87">
        <f t="shared" ref="T7945" si="21164">IF(COUNTA(Y7944:DP7947)=0,0,AVERAGE(Y7945:DP7945))</f>
        <v>0</v>
      </c>
      <c r="U7945" s="88">
        <f t="shared" ref="U7945" si="21165">IF(COUNTA(Y7944:DP7947)=0,0,_xlfn.MINIFS(Y7945:DP7945,Y7947:DP7947,U7947))</f>
        <v>0</v>
      </c>
      <c r="V7945" s="89">
        <f t="array" ref="V7945">IF(COUNTA(Y7944:DP7947)=0,0,IF(ISERROR(HLOOKUP(V7947,Y7947:DP7947,1,FALSE)),0,INDEX(Y7945:DP7945,MATCH(V7944&amp;V7947,Y7944:DP7944&amp;Y7947:DP7947,0))))</f>
        <v>0</v>
      </c>
      <c r="W7945" s="90">
        <f t="array" ref="W7945">IF(COUNTA(Y7944:DP7947)=0,0,IF(ISERROR(HLOOKUP(W7947,Y7947:DP7947,1,FALSE)),0,AVERAGEIF(Y7947:DP7947,$W7947,Y7945:DP7945)))</f>
        <v>0</v>
      </c>
      <c r="X7945" s="107"/>
    </row>
    <row r="7946" spans="2:24">
      <c r="B7946" s="83"/>
      <c r="C7946" s="84"/>
      <c r="D7946" s="83"/>
      <c r="E7946" s="83"/>
      <c r="F7946" s="83"/>
      <c r="G7946" s="83"/>
      <c r="H7946" s="83"/>
      <c r="I7946" s="83"/>
      <c r="J7946" s="83"/>
      <c r="K7946" s="83"/>
      <c r="L7946" s="83"/>
      <c r="M7946" s="83"/>
      <c r="N7946" s="83"/>
      <c r="O7946" s="83"/>
      <c r="P7946" s="84"/>
      <c r="Q7946" s="217"/>
      <c r="R7946" s="91">
        <f t="shared" ref="R7946" si="21166">IF(COUNTA(Y7944:DP7947)=0,0,HLOOKUP(R7945,Y7945:DP7947,2,FALSE))</f>
        <v>0</v>
      </c>
      <c r="S7946" s="92">
        <f t="shared" ref="S7946" si="21167">IF(COUNTA(Y7944:DP7947)=0,0,HLOOKUP(S7944,Y7944:DP7947,3,FALSE))</f>
        <v>0</v>
      </c>
      <c r="T7946" s="93"/>
      <c r="U7946" s="94">
        <f t="array" ref="U7946">IF(COUNTA(Y7944:DP7947)=0,0,IF(ISERROR(HLOOKUP(U7947,Y7947:DP7947,1,FALSE)),0,INDEX(Y7946:DP7946,MATCH(U7945&amp;U7947,Y7945:DP7945&amp;Y7947:DP7947,0))))</f>
        <v>0</v>
      </c>
      <c r="V7946" s="94">
        <f t="array" ref="V7946">IF(COUNTA(Y7944:DP7947)=0,0,IF(ISERROR(HLOOKUP(V7947,Y7947:DP7947,1,FALSE)),0,INDEX(Y7946:DP7946,MATCH(V7945&amp;V7947,Y7945:DP7945&amp;Y7947:DP7947,0))))</f>
        <v>0</v>
      </c>
      <c r="W7946" s="95"/>
      <c r="X7946" s="108"/>
    </row>
    <row r="7947" spans="2:24" ht="13.9" thickBot="1">
      <c r="B7947" s="96"/>
      <c r="C7947" s="97"/>
      <c r="D7947" s="96"/>
      <c r="E7947" s="96"/>
      <c r="F7947" s="96"/>
      <c r="G7947" s="96"/>
      <c r="H7947" s="96"/>
      <c r="I7947" s="96"/>
      <c r="J7947" s="96"/>
      <c r="K7947" s="96"/>
      <c r="L7947" s="96"/>
      <c r="M7947" s="96"/>
      <c r="N7947" s="96"/>
      <c r="O7947" s="96"/>
      <c r="P7947" s="97"/>
      <c r="Q7947" s="218"/>
      <c r="R7947" s="98" t="str">
        <f t="shared" ref="R7947" si="21168">IF(COUNTA(Y7944:DP7947)=0,"none",HLOOKUP(R7945,Y7945:DP7947,3,FALSE))</f>
        <v>none</v>
      </c>
      <c r="S7947" s="99" t="str">
        <f t="shared" ref="S7947" si="21169">IF(COUNTA(Y7944:DP7947)=0,"none",HLOOKUP(S7944,Y7944:DP7947,4,FALSE))</f>
        <v>none</v>
      </c>
      <c r="T7947" s="100"/>
      <c r="U7947" s="100" t="str">
        <f t="array" ref="U7947">IF(COUNTA(Y7944:DP7947)=0,"none",IF($U$2="WAHR",$W$3,Abfrage!$F$4))</f>
        <v>none</v>
      </c>
      <c r="V7947" s="100" t="str">
        <f t="array" ref="V7947">IF(COUNTA(Y7944:DP7947)=0,"none",IF($U$2="WAHR",$W$3,Abfrage!$F$4))</f>
        <v>none</v>
      </c>
      <c r="W7947" s="100" t="str">
        <f t="array" ref="W7947">IF(COUNTA(Y7944:DP7947)=0,"none",IF($U$2="WAHR",$W$3,Abfrage!$F$4))</f>
        <v>none</v>
      </c>
      <c r="X7947" s="109"/>
    </row>
    <row r="7948" spans="2:24">
      <c r="B7948" s="75" t="s">
        <v>4923</v>
      </c>
      <c r="C7948" s="76">
        <v>1000461265</v>
      </c>
      <c r="D7948" s="75" t="s">
        <v>95</v>
      </c>
      <c r="E7948" s="75" t="s">
        <v>96</v>
      </c>
      <c r="F7948" s="75" t="s">
        <v>103</v>
      </c>
      <c r="G7948" s="75" t="s">
        <v>4924</v>
      </c>
      <c r="H7948" s="75" t="e">
        <v>#N/A</v>
      </c>
      <c r="I7948" s="75" t="s">
        <v>51</v>
      </c>
      <c r="J7948" s="75" t="s">
        <v>4925</v>
      </c>
      <c r="K7948" s="75" t="s">
        <v>306</v>
      </c>
      <c r="L7948" s="75" t="s">
        <v>306</v>
      </c>
      <c r="M7948" s="75" t="s">
        <v>306</v>
      </c>
      <c r="N7948" s="75" t="s">
        <v>360</v>
      </c>
      <c r="O7948" s="75" t="s">
        <v>306</v>
      </c>
      <c r="P7948" s="76" t="s">
        <v>306</v>
      </c>
      <c r="Q7948" s="216"/>
      <c r="R7948" s="77" t="str">
        <f t="shared" ref="R7948" si="21170">IF(COUNTA(Y7948:DP7951)=0,"01.01.1900",INDEX(Y7948:DP7948,MATCH(R7949,Y7949:DP7949,0)))</f>
        <v>01.01.1900</v>
      </c>
      <c r="S7948" s="78" t="str">
        <f t="shared" ref="S7948" si="21171">IF(COUNTA(Y7948:DP7951)=0,"01.01.1900",MAX(Y7948:DP7948))</f>
        <v>01.01.1900</v>
      </c>
      <c r="T7948" s="79"/>
      <c r="U7948" s="80" t="str">
        <f t="array" ref="U7948">IF(COUNTA(Y7948:DP7951)=0,"01.01.1900",IF(ISERROR(HLOOKUP(U7951,Y7951:DP7951,1,FALSE)),"01.01.1900",INDEX(Y7948:DP7948,MATCH(U7949&amp;U7951,Y7949:DP7949&amp;Y7951:DP7951,0))))</f>
        <v>01.01.1900</v>
      </c>
      <c r="V7948" s="81" t="str">
        <f t="shared" ref="V7948" si="21172">IF(COUNTA(Y7948:DP7951)=0,"01.01.1900",_xlfn.MAXIFS(Y7948:DP7948,Y7951:DP7951,V7951))</f>
        <v>01.01.1900</v>
      </c>
      <c r="W7948" s="82"/>
      <c r="X7948" s="106"/>
    </row>
    <row r="7949" spans="2:24">
      <c r="B7949" s="83"/>
      <c r="C7949" s="84"/>
      <c r="D7949" s="83"/>
      <c r="E7949" s="83"/>
      <c r="F7949" s="83"/>
      <c r="G7949" s="83"/>
      <c r="H7949" s="83"/>
      <c r="I7949" s="83"/>
      <c r="J7949" s="83"/>
      <c r="K7949" s="83"/>
      <c r="L7949" s="83"/>
      <c r="M7949" s="83"/>
      <c r="N7949" s="83"/>
      <c r="O7949" s="83"/>
      <c r="P7949" s="84"/>
      <c r="Q7949" s="217"/>
      <c r="R7949" s="85">
        <f t="shared" ref="R7949" si="21173">IF(COUNTA(Y7948:DP7951)=0,0,MIN(Y7949:DP7949))</f>
        <v>0</v>
      </c>
      <c r="S7949" s="86">
        <f t="shared" ref="S7949" si="21174">IF(COUNTA(Y7948:DP7951)=0,0,HLOOKUP(S7948,Y7948:DP7951,2,FALSE))</f>
        <v>0</v>
      </c>
      <c r="T7949" s="87">
        <f t="shared" ref="T7949" si="21175">IF(COUNTA(Y7948:DP7951)=0,0,AVERAGE(Y7949:DP7949))</f>
        <v>0</v>
      </c>
      <c r="U7949" s="88">
        <f t="shared" ref="U7949" si="21176">IF(COUNTA(Y7948:DP7951)=0,0,_xlfn.MINIFS(Y7949:DP7949,Y7951:DP7951,U7951))</f>
        <v>0</v>
      </c>
      <c r="V7949" s="89">
        <f t="array" ref="V7949">IF(COUNTA(Y7948:DP7951)=0,0,IF(ISERROR(HLOOKUP(V7951,Y7951:DP7951,1,FALSE)),0,INDEX(Y7949:DP7949,MATCH(V7948&amp;V7951,Y7948:DP7948&amp;Y7951:DP7951,0))))</f>
        <v>0</v>
      </c>
      <c r="W7949" s="90">
        <f t="array" ref="W7949">IF(COUNTA(Y7948:DP7951)=0,0,IF(ISERROR(HLOOKUP(W7951,Y7951:DP7951,1,FALSE)),0,AVERAGEIF(Y7951:DP7951,$W7951,Y7949:DP7949)))</f>
        <v>0</v>
      </c>
      <c r="X7949" s="107"/>
    </row>
    <row r="7950" spans="2:24">
      <c r="B7950" s="83"/>
      <c r="C7950" s="84"/>
      <c r="D7950" s="83"/>
      <c r="E7950" s="83"/>
      <c r="F7950" s="83"/>
      <c r="G7950" s="83"/>
      <c r="H7950" s="83"/>
      <c r="I7950" s="83"/>
      <c r="J7950" s="83"/>
      <c r="K7950" s="83"/>
      <c r="L7950" s="83"/>
      <c r="M7950" s="83"/>
      <c r="N7950" s="83"/>
      <c r="O7950" s="83"/>
      <c r="P7950" s="84"/>
      <c r="Q7950" s="217"/>
      <c r="R7950" s="91">
        <f t="shared" ref="R7950" si="21177">IF(COUNTA(Y7948:DP7951)=0,0,HLOOKUP(R7949,Y7949:DP7951,2,FALSE))</f>
        <v>0</v>
      </c>
      <c r="S7950" s="92">
        <f t="shared" ref="S7950" si="21178">IF(COUNTA(Y7948:DP7951)=0,0,HLOOKUP(S7948,Y7948:DP7951,3,FALSE))</f>
        <v>0</v>
      </c>
      <c r="T7950" s="93"/>
      <c r="U7950" s="94">
        <f t="array" ref="U7950">IF(COUNTA(Y7948:DP7951)=0,0,IF(ISERROR(HLOOKUP(U7951,Y7951:DP7951,1,FALSE)),0,INDEX(Y7950:DP7950,MATCH(U7949&amp;U7951,Y7949:DP7949&amp;Y7951:DP7951,0))))</f>
        <v>0</v>
      </c>
      <c r="V7950" s="94">
        <f t="array" ref="V7950">IF(COUNTA(Y7948:DP7951)=0,0,IF(ISERROR(HLOOKUP(V7951,Y7951:DP7951,1,FALSE)),0,INDEX(Y7950:DP7950,MATCH(V7949&amp;V7951,Y7949:DP7949&amp;Y7951:DP7951,0))))</f>
        <v>0</v>
      </c>
      <c r="W7950" s="95"/>
      <c r="X7950" s="108"/>
    </row>
    <row r="7951" spans="2:24" ht="13.9" thickBot="1">
      <c r="B7951" s="96"/>
      <c r="C7951" s="97"/>
      <c r="D7951" s="96"/>
      <c r="E7951" s="96"/>
      <c r="F7951" s="96"/>
      <c r="G7951" s="96"/>
      <c r="H7951" s="96"/>
      <c r="I7951" s="96"/>
      <c r="J7951" s="96"/>
      <c r="K7951" s="96"/>
      <c r="L7951" s="96"/>
      <c r="M7951" s="96"/>
      <c r="N7951" s="96"/>
      <c r="O7951" s="96"/>
      <c r="P7951" s="97"/>
      <c r="Q7951" s="218"/>
      <c r="R7951" s="98" t="str">
        <f t="shared" ref="R7951" si="21179">IF(COUNTA(Y7948:DP7951)=0,"none",HLOOKUP(R7949,Y7949:DP7951,3,FALSE))</f>
        <v>none</v>
      </c>
      <c r="S7951" s="99" t="str">
        <f t="shared" ref="S7951" si="21180">IF(COUNTA(Y7948:DP7951)=0,"none",HLOOKUP(S7948,Y7948:DP7951,4,FALSE))</f>
        <v>none</v>
      </c>
      <c r="T7951" s="100"/>
      <c r="U7951" s="100" t="str">
        <f t="array" ref="U7951">IF(COUNTA(Y7948:DP7951)=0,"none",IF($U$2="WAHR",$W$3,Abfrage!$F$4))</f>
        <v>none</v>
      </c>
      <c r="V7951" s="100" t="str">
        <f t="array" ref="V7951">IF(COUNTA(Y7948:DP7951)=0,"none",IF($U$2="WAHR",$W$3,Abfrage!$F$4))</f>
        <v>none</v>
      </c>
      <c r="W7951" s="100" t="str">
        <f t="array" ref="W7951">IF(COUNTA(Y7948:DP7951)=0,"none",IF($U$2="WAHR",$W$3,Abfrage!$F$4))</f>
        <v>none</v>
      </c>
      <c r="X7951" s="109"/>
    </row>
    <row r="7952" spans="2:24">
      <c r="B7952" s="75" t="s">
        <v>4926</v>
      </c>
      <c r="C7952" s="76">
        <v>1000461267</v>
      </c>
      <c r="D7952" s="75" t="s">
        <v>95</v>
      </c>
      <c r="E7952" s="75" t="s">
        <v>96</v>
      </c>
      <c r="F7952" s="75" t="s">
        <v>97</v>
      </c>
      <c r="G7952" s="75" t="s">
        <v>4927</v>
      </c>
      <c r="H7952" s="75" t="e">
        <v>#N/A</v>
      </c>
      <c r="I7952" s="75" t="s">
        <v>51</v>
      </c>
      <c r="J7952" s="75" t="s">
        <v>4928</v>
      </c>
      <c r="K7952" s="75" t="s">
        <v>306</v>
      </c>
      <c r="L7952" s="75" t="s">
        <v>306</v>
      </c>
      <c r="M7952" s="75" t="s">
        <v>313</v>
      </c>
      <c r="N7952" s="75" t="s">
        <v>352</v>
      </c>
      <c r="O7952" s="75" t="s">
        <v>2798</v>
      </c>
      <c r="P7952" s="76" t="s">
        <v>306</v>
      </c>
      <c r="Q7952" s="216"/>
      <c r="R7952" s="77" t="str">
        <f t="shared" ref="R7952" si="21181">IF(COUNTA(Y7952:DP7955)=0,"01.01.1900",INDEX(Y7952:DP7952,MATCH(R7953,Y7953:DP7953,0)))</f>
        <v>01.01.1900</v>
      </c>
      <c r="S7952" s="78" t="str">
        <f t="shared" ref="S7952" si="21182">IF(COUNTA(Y7952:DP7955)=0,"01.01.1900",MAX(Y7952:DP7952))</f>
        <v>01.01.1900</v>
      </c>
      <c r="T7952" s="79"/>
      <c r="U7952" s="80" t="str">
        <f t="array" ref="U7952">IF(COUNTA(Y7952:DP7955)=0,"01.01.1900",IF(ISERROR(HLOOKUP(U7955,Y7955:DP7955,1,FALSE)),"01.01.1900",INDEX(Y7952:DP7952,MATCH(U7953&amp;U7955,Y7953:DP7953&amp;Y7955:DP7955,0))))</f>
        <v>01.01.1900</v>
      </c>
      <c r="V7952" s="81" t="str">
        <f t="shared" ref="V7952" si="21183">IF(COUNTA(Y7952:DP7955)=0,"01.01.1900",_xlfn.MAXIFS(Y7952:DP7952,Y7955:DP7955,V7955))</f>
        <v>01.01.1900</v>
      </c>
      <c r="W7952" s="82"/>
      <c r="X7952" s="106"/>
    </row>
    <row r="7953" spans="2:24">
      <c r="B7953" s="83"/>
      <c r="C7953" s="84"/>
      <c r="D7953" s="83"/>
      <c r="E7953" s="83"/>
      <c r="F7953" s="83"/>
      <c r="G7953" s="83"/>
      <c r="H7953" s="83"/>
      <c r="I7953" s="83"/>
      <c r="J7953" s="83"/>
      <c r="K7953" s="83"/>
      <c r="L7953" s="83"/>
      <c r="M7953" s="83"/>
      <c r="N7953" s="83"/>
      <c r="O7953" s="83"/>
      <c r="P7953" s="84"/>
      <c r="Q7953" s="217"/>
      <c r="R7953" s="85">
        <f t="shared" ref="R7953" si="21184">IF(COUNTA(Y7952:DP7955)=0,0,MIN(Y7953:DP7953))</f>
        <v>0</v>
      </c>
      <c r="S7953" s="86">
        <f t="shared" ref="S7953" si="21185">IF(COUNTA(Y7952:DP7955)=0,0,HLOOKUP(S7952,Y7952:DP7955,2,FALSE))</f>
        <v>0</v>
      </c>
      <c r="T7953" s="87">
        <f t="shared" ref="T7953" si="21186">IF(COUNTA(Y7952:DP7955)=0,0,AVERAGE(Y7953:DP7953))</f>
        <v>0</v>
      </c>
      <c r="U7953" s="88">
        <f t="shared" ref="U7953" si="21187">IF(COUNTA(Y7952:DP7955)=0,0,_xlfn.MINIFS(Y7953:DP7953,Y7955:DP7955,U7955))</f>
        <v>0</v>
      </c>
      <c r="V7953" s="89">
        <f t="array" ref="V7953">IF(COUNTA(Y7952:DP7955)=0,0,IF(ISERROR(HLOOKUP(V7955,Y7955:DP7955,1,FALSE)),0,INDEX(Y7953:DP7953,MATCH(V7952&amp;V7955,Y7952:DP7952&amp;Y7955:DP7955,0))))</f>
        <v>0</v>
      </c>
      <c r="W7953" s="90">
        <f t="array" ref="W7953">IF(COUNTA(Y7952:DP7955)=0,0,IF(ISERROR(HLOOKUP(W7955,Y7955:DP7955,1,FALSE)),0,AVERAGEIF(Y7955:DP7955,$W7955,Y7953:DP7953)))</f>
        <v>0</v>
      </c>
      <c r="X7953" s="107"/>
    </row>
    <row r="7954" spans="2:24">
      <c r="B7954" s="83"/>
      <c r="C7954" s="84"/>
      <c r="D7954" s="83"/>
      <c r="E7954" s="83"/>
      <c r="F7954" s="83"/>
      <c r="G7954" s="83"/>
      <c r="H7954" s="83"/>
      <c r="I7954" s="83"/>
      <c r="J7954" s="83"/>
      <c r="K7954" s="83"/>
      <c r="L7954" s="83"/>
      <c r="M7954" s="83"/>
      <c r="N7954" s="83"/>
      <c r="O7954" s="83"/>
      <c r="P7954" s="84"/>
      <c r="Q7954" s="217"/>
      <c r="R7954" s="91">
        <f t="shared" ref="R7954" si="21188">IF(COUNTA(Y7952:DP7955)=0,0,HLOOKUP(R7953,Y7953:DP7955,2,FALSE))</f>
        <v>0</v>
      </c>
      <c r="S7954" s="92">
        <f t="shared" ref="S7954" si="21189">IF(COUNTA(Y7952:DP7955)=0,0,HLOOKUP(S7952,Y7952:DP7955,3,FALSE))</f>
        <v>0</v>
      </c>
      <c r="T7954" s="93"/>
      <c r="U7954" s="94">
        <f t="array" ref="U7954">IF(COUNTA(Y7952:DP7955)=0,0,IF(ISERROR(HLOOKUP(U7955,Y7955:DP7955,1,FALSE)),0,INDEX(Y7954:DP7954,MATCH(U7953&amp;U7955,Y7953:DP7953&amp;Y7955:DP7955,0))))</f>
        <v>0</v>
      </c>
      <c r="V7954" s="94">
        <f t="array" ref="V7954">IF(COUNTA(Y7952:DP7955)=0,0,IF(ISERROR(HLOOKUP(V7955,Y7955:DP7955,1,FALSE)),0,INDEX(Y7954:DP7954,MATCH(V7953&amp;V7955,Y7953:DP7953&amp;Y7955:DP7955,0))))</f>
        <v>0</v>
      </c>
      <c r="W7954" s="95"/>
      <c r="X7954" s="108"/>
    </row>
    <row r="7955" spans="2:24" ht="13.9" thickBot="1">
      <c r="B7955" s="96"/>
      <c r="C7955" s="97"/>
      <c r="D7955" s="96"/>
      <c r="E7955" s="96"/>
      <c r="F7955" s="96"/>
      <c r="G7955" s="96"/>
      <c r="H7955" s="96"/>
      <c r="I7955" s="96"/>
      <c r="J7955" s="96"/>
      <c r="K7955" s="96"/>
      <c r="L7955" s="96"/>
      <c r="M7955" s="96"/>
      <c r="N7955" s="96"/>
      <c r="O7955" s="96"/>
      <c r="P7955" s="97"/>
      <c r="Q7955" s="218"/>
      <c r="R7955" s="98" t="str">
        <f t="shared" ref="R7955" si="21190">IF(COUNTA(Y7952:DP7955)=0,"none",HLOOKUP(R7953,Y7953:DP7955,3,FALSE))</f>
        <v>none</v>
      </c>
      <c r="S7955" s="99" t="str">
        <f t="shared" ref="S7955" si="21191">IF(COUNTA(Y7952:DP7955)=0,"none",HLOOKUP(S7952,Y7952:DP7955,4,FALSE))</f>
        <v>none</v>
      </c>
      <c r="T7955" s="100"/>
      <c r="U7955" s="100" t="str">
        <f t="array" ref="U7955">IF(COUNTA(Y7952:DP7955)=0,"none",IF($U$2="WAHR",$W$3,Abfrage!$F$4))</f>
        <v>none</v>
      </c>
      <c r="V7955" s="100" t="str">
        <f t="array" ref="V7955">IF(COUNTA(Y7952:DP7955)=0,"none",IF($U$2="WAHR",$W$3,Abfrage!$F$4))</f>
        <v>none</v>
      </c>
      <c r="W7955" s="100" t="str">
        <f t="array" ref="W7955">IF(COUNTA(Y7952:DP7955)=0,"none",IF($U$2="WAHR",$W$3,Abfrage!$F$4))</f>
        <v>none</v>
      </c>
      <c r="X7955" s="109"/>
    </row>
    <row r="7956" spans="2:24">
      <c r="B7956" s="75" t="s">
        <v>4929</v>
      </c>
      <c r="C7956" s="76">
        <v>1000464848</v>
      </c>
      <c r="D7956" s="75" t="s">
        <v>169</v>
      </c>
      <c r="E7956" s="75" t="s">
        <v>2805</v>
      </c>
      <c r="F7956" s="75" t="s">
        <v>604</v>
      </c>
      <c r="G7956" s="75" t="s">
        <v>306</v>
      </c>
      <c r="H7956" s="75" t="e">
        <v>#N/A</v>
      </c>
      <c r="I7956" s="75" t="s">
        <v>2806</v>
      </c>
      <c r="J7956" s="75" t="s">
        <v>4930</v>
      </c>
      <c r="K7956" s="75" t="s">
        <v>306</v>
      </c>
      <c r="L7956" s="75" t="s">
        <v>306</v>
      </c>
      <c r="M7956" s="75" t="s">
        <v>306</v>
      </c>
      <c r="N7956" s="75" t="s">
        <v>306</v>
      </c>
      <c r="O7956" s="75" t="s">
        <v>309</v>
      </c>
      <c r="P7956" s="76" t="s">
        <v>306</v>
      </c>
      <c r="Q7956" s="216"/>
      <c r="R7956" s="77" t="str">
        <f t="shared" ref="R7956" si="21192">IF(COUNTA(Y7956:DP7959)=0,"01.01.1900",INDEX(Y7956:DP7956,MATCH(R7957,Y7957:DP7957,0)))</f>
        <v>01.01.1900</v>
      </c>
      <c r="S7956" s="78" t="str">
        <f t="shared" ref="S7956" si="21193">IF(COUNTA(Y7956:DP7959)=0,"01.01.1900",MAX(Y7956:DP7956))</f>
        <v>01.01.1900</v>
      </c>
      <c r="T7956" s="79"/>
      <c r="U7956" s="80" t="str">
        <f t="array" ref="U7956">IF(COUNTA(Y7956:DP7959)=0,"01.01.1900",IF(ISERROR(HLOOKUP(U7959,Y7959:DP7959,1,FALSE)),"01.01.1900",INDEX(Y7956:DP7956,MATCH(U7957&amp;U7959,Y7957:DP7957&amp;Y7959:DP7959,0))))</f>
        <v>01.01.1900</v>
      </c>
      <c r="V7956" s="81" t="str">
        <f t="shared" ref="V7956" si="21194">IF(COUNTA(Y7956:DP7959)=0,"01.01.1900",_xlfn.MAXIFS(Y7956:DP7956,Y7959:DP7959,V7959))</f>
        <v>01.01.1900</v>
      </c>
      <c r="W7956" s="82"/>
      <c r="X7956" s="106"/>
    </row>
    <row r="7957" spans="2:24">
      <c r="B7957" s="83"/>
      <c r="C7957" s="84"/>
      <c r="D7957" s="83"/>
      <c r="E7957" s="83"/>
      <c r="F7957" s="83"/>
      <c r="G7957" s="83"/>
      <c r="H7957" s="83"/>
      <c r="I7957" s="83"/>
      <c r="J7957" s="83"/>
      <c r="K7957" s="83"/>
      <c r="L7957" s="83"/>
      <c r="M7957" s="83"/>
      <c r="N7957" s="83"/>
      <c r="O7957" s="83"/>
      <c r="P7957" s="84"/>
      <c r="Q7957" s="217"/>
      <c r="R7957" s="85">
        <f t="shared" ref="R7957" si="21195">IF(COUNTA(Y7956:DP7959)=0,0,MIN(Y7957:DP7957))</f>
        <v>0</v>
      </c>
      <c r="S7957" s="86">
        <f t="shared" ref="S7957" si="21196">IF(COUNTA(Y7956:DP7959)=0,0,HLOOKUP(S7956,Y7956:DP7959,2,FALSE))</f>
        <v>0</v>
      </c>
      <c r="T7957" s="87">
        <f t="shared" ref="T7957" si="21197">IF(COUNTA(Y7956:DP7959)=0,0,AVERAGE(Y7957:DP7957))</f>
        <v>0</v>
      </c>
      <c r="U7957" s="88">
        <f t="shared" ref="U7957" si="21198">IF(COUNTA(Y7956:DP7959)=0,0,_xlfn.MINIFS(Y7957:DP7957,Y7959:DP7959,U7959))</f>
        <v>0</v>
      </c>
      <c r="V7957" s="89">
        <f t="array" ref="V7957">IF(COUNTA(Y7956:DP7959)=0,0,IF(ISERROR(HLOOKUP(V7959,Y7959:DP7959,1,FALSE)),0,INDEX(Y7957:DP7957,MATCH(V7956&amp;V7959,Y7956:DP7956&amp;Y7959:DP7959,0))))</f>
        <v>0</v>
      </c>
      <c r="W7957" s="90">
        <f t="array" ref="W7957">IF(COUNTA(Y7956:DP7959)=0,0,IF(ISERROR(HLOOKUP(W7959,Y7959:DP7959,1,FALSE)),0,AVERAGEIF(Y7959:DP7959,$W7959,Y7957:DP7957)))</f>
        <v>0</v>
      </c>
      <c r="X7957" s="107"/>
    </row>
    <row r="7958" spans="2:24">
      <c r="B7958" s="83"/>
      <c r="C7958" s="84"/>
      <c r="D7958" s="83"/>
      <c r="E7958" s="83"/>
      <c r="F7958" s="83"/>
      <c r="G7958" s="83"/>
      <c r="H7958" s="83"/>
      <c r="I7958" s="83"/>
      <c r="J7958" s="83"/>
      <c r="K7958" s="83"/>
      <c r="L7958" s="83"/>
      <c r="M7958" s="83"/>
      <c r="N7958" s="83"/>
      <c r="O7958" s="83"/>
      <c r="P7958" s="84"/>
      <c r="Q7958" s="217"/>
      <c r="R7958" s="91">
        <f t="shared" ref="R7958" si="21199">IF(COUNTA(Y7956:DP7959)=0,0,HLOOKUP(R7957,Y7957:DP7959,2,FALSE))</f>
        <v>0</v>
      </c>
      <c r="S7958" s="92">
        <f t="shared" ref="S7958" si="21200">IF(COUNTA(Y7956:DP7959)=0,0,HLOOKUP(S7956,Y7956:DP7959,3,FALSE))</f>
        <v>0</v>
      </c>
      <c r="T7958" s="93"/>
      <c r="U7958" s="94">
        <f t="array" ref="U7958">IF(COUNTA(Y7956:DP7959)=0,0,IF(ISERROR(HLOOKUP(U7959,Y7959:DP7959,1,FALSE)),0,INDEX(Y7958:DP7958,MATCH(U7957&amp;U7959,Y7957:DP7957&amp;Y7959:DP7959,0))))</f>
        <v>0</v>
      </c>
      <c r="V7958" s="94">
        <f t="array" ref="V7958">IF(COUNTA(Y7956:DP7959)=0,0,IF(ISERROR(HLOOKUP(V7959,Y7959:DP7959,1,FALSE)),0,INDEX(Y7958:DP7958,MATCH(V7957&amp;V7959,Y7957:DP7957&amp;Y7959:DP7959,0))))</f>
        <v>0</v>
      </c>
      <c r="W7958" s="95"/>
      <c r="X7958" s="108"/>
    </row>
    <row r="7959" spans="2:24" ht="13.9" thickBot="1">
      <c r="B7959" s="96"/>
      <c r="C7959" s="97"/>
      <c r="D7959" s="96"/>
      <c r="E7959" s="96"/>
      <c r="F7959" s="96"/>
      <c r="G7959" s="96"/>
      <c r="H7959" s="96"/>
      <c r="I7959" s="96"/>
      <c r="J7959" s="96"/>
      <c r="K7959" s="96"/>
      <c r="L7959" s="96"/>
      <c r="M7959" s="96"/>
      <c r="N7959" s="96"/>
      <c r="O7959" s="96"/>
      <c r="P7959" s="97"/>
      <c r="Q7959" s="218"/>
      <c r="R7959" s="98" t="str">
        <f t="shared" ref="R7959" si="21201">IF(COUNTA(Y7956:DP7959)=0,"none",HLOOKUP(R7957,Y7957:DP7959,3,FALSE))</f>
        <v>none</v>
      </c>
      <c r="S7959" s="99" t="str">
        <f t="shared" ref="S7959" si="21202">IF(COUNTA(Y7956:DP7959)=0,"none",HLOOKUP(S7956,Y7956:DP7959,4,FALSE))</f>
        <v>none</v>
      </c>
      <c r="T7959" s="100"/>
      <c r="U7959" s="100" t="str">
        <f t="array" ref="U7959">IF(COUNTA(Y7956:DP7959)=0,"none",IF($U$2="WAHR",$W$3,Abfrage!$F$4))</f>
        <v>none</v>
      </c>
      <c r="V7959" s="100" t="str">
        <f t="array" ref="V7959">IF(COUNTA(Y7956:DP7959)=0,"none",IF($U$2="WAHR",$W$3,Abfrage!$F$4))</f>
        <v>none</v>
      </c>
      <c r="W7959" s="100" t="str">
        <f t="array" ref="W7959">IF(COUNTA(Y7956:DP7959)=0,"none",IF($U$2="WAHR",$W$3,Abfrage!$F$4))</f>
        <v>none</v>
      </c>
      <c r="X7959" s="109"/>
    </row>
    <row r="7960" spans="2:24">
      <c r="B7960" s="75" t="s">
        <v>4931</v>
      </c>
      <c r="C7960" s="76">
        <v>1000464773</v>
      </c>
      <c r="D7960" s="75" t="s">
        <v>95</v>
      </c>
      <c r="E7960" s="75" t="s">
        <v>96</v>
      </c>
      <c r="F7960" s="75" t="s">
        <v>97</v>
      </c>
      <c r="G7960" s="75" t="s">
        <v>97</v>
      </c>
      <c r="H7960" s="75" t="e">
        <v>#N/A</v>
      </c>
      <c r="I7960" s="75" t="s">
        <v>164</v>
      </c>
      <c r="J7960" s="75" t="s">
        <v>4932</v>
      </c>
      <c r="K7960" s="75" t="s">
        <v>306</v>
      </c>
      <c r="L7960" s="75" t="s">
        <v>306</v>
      </c>
      <c r="M7960" s="75" t="s">
        <v>313</v>
      </c>
      <c r="N7960" s="75" t="s">
        <v>930</v>
      </c>
      <c r="O7960" s="75" t="s">
        <v>419</v>
      </c>
      <c r="P7960" s="76" t="s">
        <v>306</v>
      </c>
      <c r="Q7960" s="216"/>
      <c r="R7960" s="77" t="str">
        <f t="shared" ref="R7960" si="21203">IF(COUNTA(Y7960:DP7963)=0,"01.01.1900",INDEX(Y7960:DP7960,MATCH(R7961,Y7961:DP7961,0)))</f>
        <v>01.01.1900</v>
      </c>
      <c r="S7960" s="78" t="str">
        <f t="shared" ref="S7960" si="21204">IF(COUNTA(Y7960:DP7963)=0,"01.01.1900",MAX(Y7960:DP7960))</f>
        <v>01.01.1900</v>
      </c>
      <c r="T7960" s="79"/>
      <c r="U7960" s="80" t="str">
        <f t="array" ref="U7960">IF(COUNTA(Y7960:DP7963)=0,"01.01.1900",IF(ISERROR(HLOOKUP(U7963,Y7963:DP7963,1,FALSE)),"01.01.1900",INDEX(Y7960:DP7960,MATCH(U7961&amp;U7963,Y7961:DP7961&amp;Y7963:DP7963,0))))</f>
        <v>01.01.1900</v>
      </c>
      <c r="V7960" s="81" t="str">
        <f t="shared" ref="V7960" si="21205">IF(COUNTA(Y7960:DP7963)=0,"01.01.1900",_xlfn.MAXIFS(Y7960:DP7960,Y7963:DP7963,V7963))</f>
        <v>01.01.1900</v>
      </c>
      <c r="W7960" s="82"/>
      <c r="X7960" s="106"/>
    </row>
    <row r="7961" spans="2:24">
      <c r="B7961" s="83"/>
      <c r="C7961" s="84"/>
      <c r="D7961" s="83"/>
      <c r="E7961" s="83"/>
      <c r="F7961" s="83"/>
      <c r="G7961" s="83"/>
      <c r="H7961" s="83"/>
      <c r="I7961" s="83"/>
      <c r="J7961" s="83"/>
      <c r="K7961" s="83"/>
      <c r="L7961" s="83"/>
      <c r="M7961" s="83"/>
      <c r="N7961" s="83"/>
      <c r="O7961" s="83"/>
      <c r="P7961" s="84"/>
      <c r="Q7961" s="217"/>
      <c r="R7961" s="85">
        <f t="shared" ref="R7961" si="21206">IF(COUNTA(Y7960:DP7963)=0,0,MIN(Y7961:DP7961))</f>
        <v>0</v>
      </c>
      <c r="S7961" s="86">
        <f t="shared" ref="S7961" si="21207">IF(COUNTA(Y7960:DP7963)=0,0,HLOOKUP(S7960,Y7960:DP7963,2,FALSE))</f>
        <v>0</v>
      </c>
      <c r="T7961" s="87">
        <f t="shared" ref="T7961" si="21208">IF(COUNTA(Y7960:DP7963)=0,0,AVERAGE(Y7961:DP7961))</f>
        <v>0</v>
      </c>
      <c r="U7961" s="88">
        <f t="shared" ref="U7961" si="21209">IF(COUNTA(Y7960:DP7963)=0,0,_xlfn.MINIFS(Y7961:DP7961,Y7963:DP7963,U7963))</f>
        <v>0</v>
      </c>
      <c r="V7961" s="89">
        <f t="array" ref="V7961">IF(COUNTA(Y7960:DP7963)=0,0,IF(ISERROR(HLOOKUP(V7963,Y7963:DP7963,1,FALSE)),0,INDEX(Y7961:DP7961,MATCH(V7960&amp;V7963,Y7960:DP7960&amp;Y7963:DP7963,0))))</f>
        <v>0</v>
      </c>
      <c r="W7961" s="90">
        <f t="array" ref="W7961">IF(COUNTA(Y7960:DP7963)=0,0,IF(ISERROR(HLOOKUP(W7963,Y7963:DP7963,1,FALSE)),0,AVERAGEIF(Y7963:DP7963,$W7963,Y7961:DP7961)))</f>
        <v>0</v>
      </c>
      <c r="X7961" s="107"/>
    </row>
    <row r="7962" spans="2:24">
      <c r="B7962" s="83"/>
      <c r="C7962" s="84"/>
      <c r="D7962" s="83"/>
      <c r="E7962" s="83"/>
      <c r="F7962" s="83"/>
      <c r="G7962" s="83"/>
      <c r="H7962" s="83"/>
      <c r="I7962" s="83"/>
      <c r="J7962" s="83"/>
      <c r="K7962" s="83"/>
      <c r="L7962" s="83"/>
      <c r="M7962" s="83"/>
      <c r="N7962" s="83"/>
      <c r="O7962" s="83"/>
      <c r="P7962" s="84"/>
      <c r="Q7962" s="217"/>
      <c r="R7962" s="91">
        <f t="shared" ref="R7962" si="21210">IF(COUNTA(Y7960:DP7963)=0,0,HLOOKUP(R7961,Y7961:DP7963,2,FALSE))</f>
        <v>0</v>
      </c>
      <c r="S7962" s="92">
        <f t="shared" ref="S7962" si="21211">IF(COUNTA(Y7960:DP7963)=0,0,HLOOKUP(S7960,Y7960:DP7963,3,FALSE))</f>
        <v>0</v>
      </c>
      <c r="T7962" s="93"/>
      <c r="U7962" s="94">
        <f t="array" ref="U7962">IF(COUNTA(Y7960:DP7963)=0,0,IF(ISERROR(HLOOKUP(U7963,Y7963:DP7963,1,FALSE)),0,INDEX(Y7962:DP7962,MATCH(U7961&amp;U7963,Y7961:DP7961&amp;Y7963:DP7963,0))))</f>
        <v>0</v>
      </c>
      <c r="V7962" s="94">
        <f t="array" ref="V7962">IF(COUNTA(Y7960:DP7963)=0,0,IF(ISERROR(HLOOKUP(V7963,Y7963:DP7963,1,FALSE)),0,INDEX(Y7962:DP7962,MATCH(V7961&amp;V7963,Y7961:DP7961&amp;Y7963:DP7963,0))))</f>
        <v>0</v>
      </c>
      <c r="W7962" s="95"/>
      <c r="X7962" s="108"/>
    </row>
    <row r="7963" spans="2:24" ht="13.9" thickBot="1">
      <c r="B7963" s="96"/>
      <c r="C7963" s="97"/>
      <c r="D7963" s="96"/>
      <c r="E7963" s="96"/>
      <c r="F7963" s="96"/>
      <c r="G7963" s="96"/>
      <c r="H7963" s="96"/>
      <c r="I7963" s="96"/>
      <c r="J7963" s="96"/>
      <c r="K7963" s="96"/>
      <c r="L7963" s="96"/>
      <c r="M7963" s="96"/>
      <c r="N7963" s="96"/>
      <c r="O7963" s="96"/>
      <c r="P7963" s="97"/>
      <c r="Q7963" s="218"/>
      <c r="R7963" s="98" t="str">
        <f t="shared" ref="R7963" si="21212">IF(COUNTA(Y7960:DP7963)=0,"none",HLOOKUP(R7961,Y7961:DP7963,3,FALSE))</f>
        <v>none</v>
      </c>
      <c r="S7963" s="99" t="str">
        <f t="shared" ref="S7963" si="21213">IF(COUNTA(Y7960:DP7963)=0,"none",HLOOKUP(S7960,Y7960:DP7963,4,FALSE))</f>
        <v>none</v>
      </c>
      <c r="T7963" s="100"/>
      <c r="U7963" s="100" t="str">
        <f t="array" ref="U7963">IF(COUNTA(Y7960:DP7963)=0,"none",IF($U$2="WAHR",$W$3,Abfrage!$F$4))</f>
        <v>none</v>
      </c>
      <c r="V7963" s="100" t="str">
        <f t="array" ref="V7963">IF(COUNTA(Y7960:DP7963)=0,"none",IF($U$2="WAHR",$W$3,Abfrage!$F$4))</f>
        <v>none</v>
      </c>
      <c r="W7963" s="100" t="str">
        <f t="array" ref="W7963">IF(COUNTA(Y7960:DP7963)=0,"none",IF($U$2="WAHR",$W$3,Abfrage!$F$4))</f>
        <v>none</v>
      </c>
      <c r="X7963" s="109"/>
    </row>
    <row r="7964" spans="2:24">
      <c r="B7964" s="75" t="s">
        <v>4933</v>
      </c>
      <c r="C7964" s="76">
        <v>1000464979</v>
      </c>
      <c r="D7964" s="75" t="s">
        <v>95</v>
      </c>
      <c r="E7964" s="75" t="s">
        <v>175</v>
      </c>
      <c r="F7964" s="75" t="s">
        <v>97</v>
      </c>
      <c r="G7964" s="75" t="s">
        <v>97</v>
      </c>
      <c r="H7964" s="75" t="e">
        <v>#N/A</v>
      </c>
      <c r="I7964" s="75" t="s">
        <v>377</v>
      </c>
      <c r="J7964" s="75" t="s">
        <v>4934</v>
      </c>
      <c r="K7964" s="75" t="s">
        <v>306</v>
      </c>
      <c r="L7964" s="75" t="s">
        <v>306</v>
      </c>
      <c r="M7964" s="75" t="s">
        <v>307</v>
      </c>
      <c r="N7964" s="75" t="s">
        <v>393</v>
      </c>
      <c r="O7964" s="75" t="s">
        <v>437</v>
      </c>
      <c r="P7964" s="76" t="s">
        <v>306</v>
      </c>
      <c r="Q7964" s="216"/>
      <c r="R7964" s="77" t="str">
        <f t="shared" ref="R7964" si="21214">IF(COUNTA(Y7964:DP7967)=0,"01.01.1900",INDEX(Y7964:DP7964,MATCH(R7965,Y7965:DP7965,0)))</f>
        <v>01.01.1900</v>
      </c>
      <c r="S7964" s="78" t="str">
        <f t="shared" ref="S7964" si="21215">IF(COUNTA(Y7964:DP7967)=0,"01.01.1900",MAX(Y7964:DP7964))</f>
        <v>01.01.1900</v>
      </c>
      <c r="T7964" s="79"/>
      <c r="U7964" s="80" t="str">
        <f t="array" ref="U7964">IF(COUNTA(Y7964:DP7967)=0,"01.01.1900",IF(ISERROR(HLOOKUP(U7967,Y7967:DP7967,1,FALSE)),"01.01.1900",INDEX(Y7964:DP7964,MATCH(U7965&amp;U7967,Y7965:DP7965&amp;Y7967:DP7967,0))))</f>
        <v>01.01.1900</v>
      </c>
      <c r="V7964" s="81" t="str">
        <f t="shared" ref="V7964" si="21216">IF(COUNTA(Y7964:DP7967)=0,"01.01.1900",_xlfn.MAXIFS(Y7964:DP7964,Y7967:DP7967,V7967))</f>
        <v>01.01.1900</v>
      </c>
      <c r="W7964" s="82"/>
      <c r="X7964" s="106"/>
    </row>
    <row r="7965" spans="2:24">
      <c r="B7965" s="83"/>
      <c r="C7965" s="84"/>
      <c r="D7965" s="83"/>
      <c r="E7965" s="83"/>
      <c r="F7965" s="83"/>
      <c r="G7965" s="83"/>
      <c r="H7965" s="83"/>
      <c r="I7965" s="83"/>
      <c r="J7965" s="83"/>
      <c r="K7965" s="83"/>
      <c r="L7965" s="83"/>
      <c r="M7965" s="83"/>
      <c r="N7965" s="83"/>
      <c r="O7965" s="83"/>
      <c r="P7965" s="84"/>
      <c r="Q7965" s="217"/>
      <c r="R7965" s="85">
        <f t="shared" ref="R7965" si="21217">IF(COUNTA(Y7964:DP7967)=0,0,MIN(Y7965:DP7965))</f>
        <v>0</v>
      </c>
      <c r="S7965" s="86">
        <f t="shared" ref="S7965" si="21218">IF(COUNTA(Y7964:DP7967)=0,0,HLOOKUP(S7964,Y7964:DP7967,2,FALSE))</f>
        <v>0</v>
      </c>
      <c r="T7965" s="87">
        <f t="shared" ref="T7965" si="21219">IF(COUNTA(Y7964:DP7967)=0,0,AVERAGE(Y7965:DP7965))</f>
        <v>0</v>
      </c>
      <c r="U7965" s="88">
        <f t="shared" ref="U7965" si="21220">IF(COUNTA(Y7964:DP7967)=0,0,_xlfn.MINIFS(Y7965:DP7965,Y7967:DP7967,U7967))</f>
        <v>0</v>
      </c>
      <c r="V7965" s="89">
        <f t="array" ref="V7965">IF(COUNTA(Y7964:DP7967)=0,0,IF(ISERROR(HLOOKUP(V7967,Y7967:DP7967,1,FALSE)),0,INDEX(Y7965:DP7965,MATCH(V7964&amp;V7967,Y7964:DP7964&amp;Y7967:DP7967,0))))</f>
        <v>0</v>
      </c>
      <c r="W7965" s="90">
        <f t="array" ref="W7965">IF(COUNTA(Y7964:DP7967)=0,0,IF(ISERROR(HLOOKUP(W7967,Y7967:DP7967,1,FALSE)),0,AVERAGEIF(Y7967:DP7967,$W7967,Y7965:DP7965)))</f>
        <v>0</v>
      </c>
      <c r="X7965" s="107"/>
    </row>
    <row r="7966" spans="2:24">
      <c r="B7966" s="83"/>
      <c r="C7966" s="84"/>
      <c r="D7966" s="83"/>
      <c r="E7966" s="83"/>
      <c r="F7966" s="83"/>
      <c r="G7966" s="83"/>
      <c r="H7966" s="83"/>
      <c r="I7966" s="83"/>
      <c r="J7966" s="83"/>
      <c r="K7966" s="83"/>
      <c r="L7966" s="83"/>
      <c r="M7966" s="83"/>
      <c r="N7966" s="83"/>
      <c r="O7966" s="83"/>
      <c r="P7966" s="84"/>
      <c r="Q7966" s="217"/>
      <c r="R7966" s="91">
        <f t="shared" ref="R7966" si="21221">IF(COUNTA(Y7964:DP7967)=0,0,HLOOKUP(R7965,Y7965:DP7967,2,FALSE))</f>
        <v>0</v>
      </c>
      <c r="S7966" s="92">
        <f t="shared" ref="S7966" si="21222">IF(COUNTA(Y7964:DP7967)=0,0,HLOOKUP(S7964,Y7964:DP7967,3,FALSE))</f>
        <v>0</v>
      </c>
      <c r="T7966" s="93"/>
      <c r="U7966" s="94">
        <f t="array" ref="U7966">IF(COUNTA(Y7964:DP7967)=0,0,IF(ISERROR(HLOOKUP(U7967,Y7967:DP7967,1,FALSE)),0,INDEX(Y7966:DP7966,MATCH(U7965&amp;U7967,Y7965:DP7965&amp;Y7967:DP7967,0))))</f>
        <v>0</v>
      </c>
      <c r="V7966" s="94">
        <f t="array" ref="V7966">IF(COUNTA(Y7964:DP7967)=0,0,IF(ISERROR(HLOOKUP(V7967,Y7967:DP7967,1,FALSE)),0,INDEX(Y7966:DP7966,MATCH(V7965&amp;V7967,Y7965:DP7965&amp;Y7967:DP7967,0))))</f>
        <v>0</v>
      </c>
      <c r="W7966" s="95"/>
      <c r="X7966" s="108"/>
    </row>
    <row r="7967" spans="2:24" ht="13.9" thickBot="1">
      <c r="B7967" s="96"/>
      <c r="C7967" s="97"/>
      <c r="D7967" s="96"/>
      <c r="E7967" s="96"/>
      <c r="F7967" s="96"/>
      <c r="G7967" s="96"/>
      <c r="H7967" s="96"/>
      <c r="I7967" s="96"/>
      <c r="J7967" s="96"/>
      <c r="K7967" s="96"/>
      <c r="L7967" s="96"/>
      <c r="M7967" s="96"/>
      <c r="N7967" s="96"/>
      <c r="O7967" s="96"/>
      <c r="P7967" s="97"/>
      <c r="Q7967" s="218"/>
      <c r="R7967" s="98" t="str">
        <f t="shared" ref="R7967" si="21223">IF(COUNTA(Y7964:DP7967)=0,"none",HLOOKUP(R7965,Y7965:DP7967,3,FALSE))</f>
        <v>none</v>
      </c>
      <c r="S7967" s="99" t="str">
        <f t="shared" ref="S7967" si="21224">IF(COUNTA(Y7964:DP7967)=0,"none",HLOOKUP(S7964,Y7964:DP7967,4,FALSE))</f>
        <v>none</v>
      </c>
      <c r="T7967" s="100"/>
      <c r="U7967" s="100" t="str">
        <f t="array" ref="U7967">IF(COUNTA(Y7964:DP7967)=0,"none",IF($U$2="WAHR",$W$3,Abfrage!$F$4))</f>
        <v>none</v>
      </c>
      <c r="V7967" s="100" t="str">
        <f t="array" ref="V7967">IF(COUNTA(Y7964:DP7967)=0,"none",IF($U$2="WAHR",$W$3,Abfrage!$F$4))</f>
        <v>none</v>
      </c>
      <c r="W7967" s="100" t="str">
        <f t="array" ref="W7967">IF(COUNTA(Y7964:DP7967)=0,"none",IF($U$2="WAHR",$W$3,Abfrage!$F$4))</f>
        <v>none</v>
      </c>
      <c r="X7967" s="109"/>
    </row>
    <row r="7968" spans="2:24">
      <c r="B7968" s="75" t="s">
        <v>4935</v>
      </c>
      <c r="C7968" s="76">
        <v>1000465114</v>
      </c>
      <c r="D7968" s="75" t="s">
        <v>95</v>
      </c>
      <c r="E7968" s="75" t="s">
        <v>148</v>
      </c>
      <c r="F7968" s="75" t="s">
        <v>175</v>
      </c>
      <c r="G7968" s="75" t="s">
        <v>96</v>
      </c>
      <c r="H7968" s="75" t="e">
        <v>#N/A</v>
      </c>
      <c r="I7968" s="75" t="s">
        <v>377</v>
      </c>
      <c r="J7968" s="75" t="s">
        <v>4936</v>
      </c>
      <c r="K7968" s="75" t="s">
        <v>352</v>
      </c>
      <c r="L7968" s="75" t="s">
        <v>326</v>
      </c>
      <c r="M7968" s="75" t="s">
        <v>307</v>
      </c>
      <c r="N7968" s="75" t="s">
        <v>306</v>
      </c>
      <c r="O7968" s="75" t="s">
        <v>306</v>
      </c>
      <c r="P7968" s="76" t="s">
        <v>306</v>
      </c>
      <c r="Q7968" s="216"/>
      <c r="R7968" s="77" t="str">
        <f t="shared" ref="R7968" si="21225">IF(COUNTA(Y7968:DP7971)=0,"01.01.1900",INDEX(Y7968:DP7968,MATCH(R7969,Y7969:DP7969,0)))</f>
        <v>01.01.1900</v>
      </c>
      <c r="S7968" s="78" t="str">
        <f t="shared" ref="S7968" si="21226">IF(COUNTA(Y7968:DP7971)=0,"01.01.1900",MAX(Y7968:DP7968))</f>
        <v>01.01.1900</v>
      </c>
      <c r="T7968" s="79"/>
      <c r="U7968" s="80" t="str">
        <f t="array" ref="U7968">IF(COUNTA(Y7968:DP7971)=0,"01.01.1900",IF(ISERROR(HLOOKUP(U7971,Y7971:DP7971,1,FALSE)),"01.01.1900",INDEX(Y7968:DP7968,MATCH(U7969&amp;U7971,Y7969:DP7969&amp;Y7971:DP7971,0))))</f>
        <v>01.01.1900</v>
      </c>
      <c r="V7968" s="81" t="str">
        <f t="shared" ref="V7968" si="21227">IF(COUNTA(Y7968:DP7971)=0,"01.01.1900",_xlfn.MAXIFS(Y7968:DP7968,Y7971:DP7971,V7971))</f>
        <v>01.01.1900</v>
      </c>
      <c r="W7968" s="82"/>
      <c r="X7968" s="106"/>
    </row>
    <row r="7969" spans="2:24">
      <c r="B7969" s="83"/>
      <c r="C7969" s="84"/>
      <c r="D7969" s="83"/>
      <c r="E7969" s="83"/>
      <c r="F7969" s="83"/>
      <c r="G7969" s="83"/>
      <c r="H7969" s="83"/>
      <c r="I7969" s="83"/>
      <c r="J7969" s="83"/>
      <c r="K7969" s="83"/>
      <c r="L7969" s="83"/>
      <c r="M7969" s="83"/>
      <c r="N7969" s="83"/>
      <c r="O7969" s="83"/>
      <c r="P7969" s="84"/>
      <c r="Q7969" s="217"/>
      <c r="R7969" s="85">
        <f t="shared" ref="R7969" si="21228">IF(COUNTA(Y7968:DP7971)=0,0,MIN(Y7969:DP7969))</f>
        <v>0</v>
      </c>
      <c r="S7969" s="86">
        <f t="shared" ref="S7969" si="21229">IF(COUNTA(Y7968:DP7971)=0,0,HLOOKUP(S7968,Y7968:DP7971,2,FALSE))</f>
        <v>0</v>
      </c>
      <c r="T7969" s="87">
        <f t="shared" ref="T7969" si="21230">IF(COUNTA(Y7968:DP7971)=0,0,AVERAGE(Y7969:DP7969))</f>
        <v>0</v>
      </c>
      <c r="U7969" s="88">
        <f t="shared" ref="U7969" si="21231">IF(COUNTA(Y7968:DP7971)=0,0,_xlfn.MINIFS(Y7969:DP7969,Y7971:DP7971,U7971))</f>
        <v>0</v>
      </c>
      <c r="V7969" s="89">
        <f t="array" ref="V7969">IF(COUNTA(Y7968:DP7971)=0,0,IF(ISERROR(HLOOKUP(V7971,Y7971:DP7971,1,FALSE)),0,INDEX(Y7969:DP7969,MATCH(V7968&amp;V7971,Y7968:DP7968&amp;Y7971:DP7971,0))))</f>
        <v>0</v>
      </c>
      <c r="W7969" s="90">
        <f t="array" ref="W7969">IF(COUNTA(Y7968:DP7971)=0,0,IF(ISERROR(HLOOKUP(W7971,Y7971:DP7971,1,FALSE)),0,AVERAGEIF(Y7971:DP7971,$W7971,Y7969:DP7969)))</f>
        <v>0</v>
      </c>
      <c r="X7969" s="107"/>
    </row>
    <row r="7970" spans="2:24">
      <c r="B7970" s="83"/>
      <c r="C7970" s="84"/>
      <c r="D7970" s="83"/>
      <c r="E7970" s="83"/>
      <c r="F7970" s="83"/>
      <c r="G7970" s="83"/>
      <c r="H7970" s="83"/>
      <c r="I7970" s="83"/>
      <c r="J7970" s="83"/>
      <c r="K7970" s="83"/>
      <c r="L7970" s="83"/>
      <c r="M7970" s="83"/>
      <c r="N7970" s="83"/>
      <c r="O7970" s="83"/>
      <c r="P7970" s="84"/>
      <c r="Q7970" s="217"/>
      <c r="R7970" s="91">
        <f t="shared" ref="R7970" si="21232">IF(COUNTA(Y7968:DP7971)=0,0,HLOOKUP(R7969,Y7969:DP7971,2,FALSE))</f>
        <v>0</v>
      </c>
      <c r="S7970" s="92">
        <f t="shared" ref="S7970" si="21233">IF(COUNTA(Y7968:DP7971)=0,0,HLOOKUP(S7968,Y7968:DP7971,3,FALSE))</f>
        <v>0</v>
      </c>
      <c r="T7970" s="93"/>
      <c r="U7970" s="94">
        <f t="array" ref="U7970">IF(COUNTA(Y7968:DP7971)=0,0,IF(ISERROR(HLOOKUP(U7971,Y7971:DP7971,1,FALSE)),0,INDEX(Y7970:DP7970,MATCH(U7969&amp;U7971,Y7969:DP7969&amp;Y7971:DP7971,0))))</f>
        <v>0</v>
      </c>
      <c r="V7970" s="94">
        <f t="array" ref="V7970">IF(COUNTA(Y7968:DP7971)=0,0,IF(ISERROR(HLOOKUP(V7971,Y7971:DP7971,1,FALSE)),0,INDEX(Y7970:DP7970,MATCH(V7969&amp;V7971,Y7969:DP7969&amp;Y7971:DP7971,0))))</f>
        <v>0</v>
      </c>
      <c r="W7970" s="95"/>
      <c r="X7970" s="108"/>
    </row>
    <row r="7971" spans="2:24" ht="13.9" thickBot="1">
      <c r="B7971" s="96"/>
      <c r="C7971" s="97"/>
      <c r="D7971" s="96"/>
      <c r="E7971" s="96"/>
      <c r="F7971" s="96"/>
      <c r="G7971" s="96"/>
      <c r="H7971" s="96"/>
      <c r="I7971" s="96"/>
      <c r="J7971" s="96"/>
      <c r="K7971" s="96"/>
      <c r="L7971" s="96"/>
      <c r="M7971" s="96"/>
      <c r="N7971" s="96"/>
      <c r="O7971" s="96"/>
      <c r="P7971" s="97"/>
      <c r="Q7971" s="218"/>
      <c r="R7971" s="98" t="str">
        <f t="shared" ref="R7971" si="21234">IF(COUNTA(Y7968:DP7971)=0,"none",HLOOKUP(R7969,Y7969:DP7971,3,FALSE))</f>
        <v>none</v>
      </c>
      <c r="S7971" s="99" t="str">
        <f t="shared" ref="S7971" si="21235">IF(COUNTA(Y7968:DP7971)=0,"none",HLOOKUP(S7968,Y7968:DP7971,4,FALSE))</f>
        <v>none</v>
      </c>
      <c r="T7971" s="100"/>
      <c r="U7971" s="100" t="str">
        <f t="array" ref="U7971">IF(COUNTA(Y7968:DP7971)=0,"none",IF($U$2="WAHR",$W$3,Abfrage!$F$4))</f>
        <v>none</v>
      </c>
      <c r="V7971" s="100" t="str">
        <f t="array" ref="V7971">IF(COUNTA(Y7968:DP7971)=0,"none",IF($U$2="WAHR",$W$3,Abfrage!$F$4))</f>
        <v>none</v>
      </c>
      <c r="W7971" s="100" t="str">
        <f t="array" ref="W7971">IF(COUNTA(Y7968:DP7971)=0,"none",IF($U$2="WAHR",$W$3,Abfrage!$F$4))</f>
        <v>none</v>
      </c>
      <c r="X7971" s="109"/>
    </row>
    <row r="7972" spans="2:24">
      <c r="B7972" s="75" t="s">
        <v>4937</v>
      </c>
      <c r="C7972" s="76"/>
      <c r="D7972" s="75" t="s">
        <v>4938</v>
      </c>
      <c r="E7972" s="75" t="s">
        <v>96</v>
      </c>
      <c r="F7972" s="75" t="s">
        <v>97</v>
      </c>
      <c r="G7972" s="75" t="s">
        <v>97</v>
      </c>
      <c r="H7972" s="75"/>
      <c r="I7972" s="75" t="s">
        <v>51</v>
      </c>
      <c r="J7972" s="75" t="s">
        <v>4939</v>
      </c>
      <c r="K7972" s="75" t="s">
        <v>306</v>
      </c>
      <c r="L7972" s="75" t="s">
        <v>306</v>
      </c>
      <c r="M7972" s="75" t="s">
        <v>313</v>
      </c>
      <c r="N7972" s="75" t="s">
        <v>348</v>
      </c>
      <c r="O7972" s="75" t="s">
        <v>309</v>
      </c>
      <c r="P7972" s="76" t="s">
        <v>306</v>
      </c>
      <c r="Q7972" s="216"/>
      <c r="R7972" s="77" t="str">
        <f t="shared" ref="R7972" si="21236">IF(COUNTA(Y7972:DP7975)=0,"01.01.1900",INDEX(Y7972:DP7972,MATCH(R7973,Y7973:DP7973,0)))</f>
        <v>01.01.1900</v>
      </c>
      <c r="S7972" s="78" t="str">
        <f t="shared" ref="S7972" si="21237">IF(COUNTA(Y7972:DP7975)=0,"01.01.1900",MAX(Y7972:DP7972))</f>
        <v>01.01.1900</v>
      </c>
      <c r="T7972" s="79"/>
      <c r="U7972" s="80" t="str">
        <f t="array" ref="U7972">IF(COUNTA(Y7972:DP7975)=0,"01.01.1900",IF(ISERROR(HLOOKUP(U7975,Y7975:DP7975,1,FALSE)),"01.01.1900",INDEX(Y7972:DP7972,MATCH(U7973&amp;U7975,Y7973:DP7973&amp;Y7975:DP7975,0))))</f>
        <v>01.01.1900</v>
      </c>
      <c r="V7972" s="81" t="str">
        <f t="shared" ref="V7972" si="21238">IF(COUNTA(Y7972:DP7975)=0,"01.01.1900",_xlfn.MAXIFS(Y7972:DP7972,Y7975:DP7975,V7975))</f>
        <v>01.01.1900</v>
      </c>
      <c r="W7972" s="82"/>
      <c r="X7972" s="106"/>
    </row>
    <row r="7973" spans="2:24">
      <c r="B7973" s="83"/>
      <c r="C7973" s="84"/>
      <c r="D7973" s="83"/>
      <c r="E7973" s="83"/>
      <c r="F7973" s="83"/>
      <c r="G7973" s="83"/>
      <c r="H7973" s="83"/>
      <c r="I7973" s="83"/>
      <c r="J7973" s="83"/>
      <c r="K7973" s="83"/>
      <c r="L7973" s="83"/>
      <c r="M7973" s="83"/>
      <c r="N7973" s="83"/>
      <c r="O7973" s="83"/>
      <c r="P7973" s="84"/>
      <c r="Q7973" s="217"/>
      <c r="R7973" s="85">
        <f t="shared" ref="R7973" si="21239">IF(COUNTA(Y7972:DP7975)=0,0,MIN(Y7973:DP7973))</f>
        <v>0</v>
      </c>
      <c r="S7973" s="86">
        <f t="shared" ref="S7973" si="21240">IF(COUNTA(Y7972:DP7975)=0,0,HLOOKUP(S7972,Y7972:DP7975,2,FALSE))</f>
        <v>0</v>
      </c>
      <c r="T7973" s="87">
        <f t="shared" ref="T7973" si="21241">IF(COUNTA(Y7972:DP7975)=0,0,AVERAGE(Y7973:DP7973))</f>
        <v>0</v>
      </c>
      <c r="U7973" s="88">
        <f t="shared" ref="U7973" si="21242">IF(COUNTA(Y7972:DP7975)=0,0,_xlfn.MINIFS(Y7973:DP7973,Y7975:DP7975,U7975))</f>
        <v>0</v>
      </c>
      <c r="V7973" s="89">
        <f t="array" ref="V7973">IF(COUNTA(Y7972:DP7975)=0,0,IF(ISERROR(HLOOKUP(V7975,Y7975:DP7975,1,FALSE)),0,INDEX(Y7973:DP7973,MATCH(V7972&amp;V7975,Y7972:DP7972&amp;Y7975:DP7975,0))))</f>
        <v>0</v>
      </c>
      <c r="W7973" s="90">
        <f t="array" ref="W7973">IF(COUNTA(Y7972:DP7975)=0,0,IF(ISERROR(HLOOKUP(W7975,Y7975:DP7975,1,FALSE)),0,AVERAGEIF(Y7975:DP7975,$W7975,Y7973:DP7973)))</f>
        <v>0</v>
      </c>
      <c r="X7973" s="107"/>
    </row>
    <row r="7974" spans="2:24">
      <c r="B7974" s="83"/>
      <c r="C7974" s="84"/>
      <c r="D7974" s="83"/>
      <c r="E7974" s="83"/>
      <c r="F7974" s="83"/>
      <c r="G7974" s="83"/>
      <c r="H7974" s="83"/>
      <c r="I7974" s="83"/>
      <c r="J7974" s="83"/>
      <c r="K7974" s="83"/>
      <c r="L7974" s="83"/>
      <c r="M7974" s="83"/>
      <c r="N7974" s="83"/>
      <c r="O7974" s="83"/>
      <c r="P7974" s="84"/>
      <c r="Q7974" s="217"/>
      <c r="R7974" s="91">
        <f t="shared" ref="R7974" si="21243">IF(COUNTA(Y7972:DP7975)=0,0,HLOOKUP(R7973,Y7973:DP7975,2,FALSE))</f>
        <v>0</v>
      </c>
      <c r="S7974" s="92">
        <f t="shared" ref="S7974" si="21244">IF(COUNTA(Y7972:DP7975)=0,0,HLOOKUP(S7972,Y7972:DP7975,3,FALSE))</f>
        <v>0</v>
      </c>
      <c r="T7974" s="93"/>
      <c r="U7974" s="94">
        <f t="array" ref="U7974">IF(COUNTA(Y7972:DP7975)=0,0,IF(ISERROR(HLOOKUP(U7975,Y7975:DP7975,1,FALSE)),0,INDEX(Y7974:DP7974,MATCH(U7973&amp;U7975,Y7973:DP7973&amp;Y7975:DP7975,0))))</f>
        <v>0</v>
      </c>
      <c r="V7974" s="94">
        <f t="array" ref="V7974">IF(COUNTA(Y7972:DP7975)=0,0,IF(ISERROR(HLOOKUP(V7975,Y7975:DP7975,1,FALSE)),0,INDEX(Y7974:DP7974,MATCH(V7973&amp;V7975,Y7973:DP7973&amp;Y7975:DP7975,0))))</f>
        <v>0</v>
      </c>
      <c r="W7974" s="95"/>
      <c r="X7974" s="108"/>
    </row>
    <row r="7975" spans="2:24" ht="13.9" thickBot="1">
      <c r="B7975" s="96"/>
      <c r="C7975" s="97"/>
      <c r="D7975" s="96"/>
      <c r="E7975" s="96"/>
      <c r="F7975" s="96"/>
      <c r="G7975" s="96"/>
      <c r="H7975" s="96"/>
      <c r="I7975" s="96"/>
      <c r="J7975" s="96"/>
      <c r="K7975" s="96"/>
      <c r="L7975" s="96"/>
      <c r="M7975" s="96"/>
      <c r="N7975" s="96"/>
      <c r="O7975" s="96"/>
      <c r="P7975" s="97"/>
      <c r="Q7975" s="218"/>
      <c r="R7975" s="98" t="str">
        <f t="shared" ref="R7975" si="21245">IF(COUNTA(Y7972:DP7975)=0,"none",HLOOKUP(R7973,Y7973:DP7975,3,FALSE))</f>
        <v>none</v>
      </c>
      <c r="S7975" s="99" t="str">
        <f t="shared" ref="S7975" si="21246">IF(COUNTA(Y7972:DP7975)=0,"none",HLOOKUP(S7972,Y7972:DP7975,4,FALSE))</f>
        <v>none</v>
      </c>
      <c r="T7975" s="100"/>
      <c r="U7975" s="100" t="str">
        <f t="array" ref="U7975">IF(COUNTA(Y7972:DP7975)=0,"none",IF($U$2="WAHR",$W$3,Abfrage!$F$4))</f>
        <v>none</v>
      </c>
      <c r="V7975" s="100" t="str">
        <f t="array" ref="V7975">IF(COUNTA(Y7972:DP7975)=0,"none",IF($U$2="WAHR",$W$3,Abfrage!$F$4))</f>
        <v>none</v>
      </c>
      <c r="W7975" s="100" t="str">
        <f t="array" ref="W7975">IF(COUNTA(Y7972:DP7975)=0,"none",IF($U$2="WAHR",$W$3,Abfrage!$F$4))</f>
        <v>none</v>
      </c>
      <c r="X7975" s="109"/>
    </row>
    <row r="7976" spans="2:24">
      <c r="B7976" s="75" t="s">
        <v>4940</v>
      </c>
      <c r="C7976" s="76"/>
      <c r="D7976" s="75" t="s">
        <v>4938</v>
      </c>
      <c r="E7976" s="75" t="s">
        <v>96</v>
      </c>
      <c r="F7976" s="75" t="s">
        <v>97</v>
      </c>
      <c r="G7976" s="75" t="s">
        <v>97</v>
      </c>
      <c r="H7976" s="75"/>
      <c r="I7976" s="75" t="s">
        <v>51</v>
      </c>
      <c r="J7976" s="75" t="s">
        <v>4941</v>
      </c>
      <c r="K7976" s="75" t="s">
        <v>306</v>
      </c>
      <c r="L7976" s="75" t="s">
        <v>306</v>
      </c>
      <c r="M7976" s="75" t="s">
        <v>313</v>
      </c>
      <c r="N7976" s="75" t="s">
        <v>393</v>
      </c>
      <c r="O7976" s="75" t="s">
        <v>309</v>
      </c>
      <c r="P7976" s="76" t="s">
        <v>306</v>
      </c>
      <c r="Q7976" s="216"/>
      <c r="R7976" s="77" t="str">
        <f t="shared" ref="R7976" si="21247">IF(COUNTA(Y7976:DP7979)=0,"01.01.1900",INDEX(Y7976:DP7976,MATCH(R7977,Y7977:DP7977,0)))</f>
        <v>01.01.1900</v>
      </c>
      <c r="S7976" s="78" t="str">
        <f t="shared" ref="S7976" si="21248">IF(COUNTA(Y7976:DP7979)=0,"01.01.1900",MAX(Y7976:DP7976))</f>
        <v>01.01.1900</v>
      </c>
      <c r="T7976" s="79"/>
      <c r="U7976" s="80" t="str">
        <f t="array" ref="U7976">IF(COUNTA(Y7976:DP7979)=0,"01.01.1900",IF(ISERROR(HLOOKUP(U7979,Y7979:DP7979,1,FALSE)),"01.01.1900",INDEX(Y7976:DP7976,MATCH(U7977&amp;U7979,Y7977:DP7977&amp;Y7979:DP7979,0))))</f>
        <v>01.01.1900</v>
      </c>
      <c r="V7976" s="81" t="str">
        <f t="shared" ref="V7976" si="21249">IF(COUNTA(Y7976:DP7979)=0,"01.01.1900",_xlfn.MAXIFS(Y7976:DP7976,Y7979:DP7979,V7979))</f>
        <v>01.01.1900</v>
      </c>
      <c r="W7976" s="82"/>
      <c r="X7976" s="106"/>
    </row>
    <row r="7977" spans="2:24">
      <c r="B7977" s="83"/>
      <c r="C7977" s="84"/>
      <c r="D7977" s="83"/>
      <c r="E7977" s="83"/>
      <c r="F7977" s="83"/>
      <c r="G7977" s="83"/>
      <c r="H7977" s="83"/>
      <c r="I7977" s="83"/>
      <c r="J7977" s="83"/>
      <c r="K7977" s="83"/>
      <c r="L7977" s="83"/>
      <c r="M7977" s="83"/>
      <c r="N7977" s="83"/>
      <c r="O7977" s="83"/>
      <c r="P7977" s="84"/>
      <c r="Q7977" s="217"/>
      <c r="R7977" s="85">
        <f t="shared" ref="R7977" si="21250">IF(COUNTA(Y7976:DP7979)=0,0,MIN(Y7977:DP7977))</f>
        <v>0</v>
      </c>
      <c r="S7977" s="86">
        <f t="shared" ref="S7977" si="21251">IF(COUNTA(Y7976:DP7979)=0,0,HLOOKUP(S7976,Y7976:DP7979,2,FALSE))</f>
        <v>0</v>
      </c>
      <c r="T7977" s="87">
        <f t="shared" ref="T7977" si="21252">IF(COUNTA(Y7976:DP7979)=0,0,AVERAGE(Y7977:DP7977))</f>
        <v>0</v>
      </c>
      <c r="U7977" s="88">
        <f t="shared" ref="U7977" si="21253">IF(COUNTA(Y7976:DP7979)=0,0,_xlfn.MINIFS(Y7977:DP7977,Y7979:DP7979,U7979))</f>
        <v>0</v>
      </c>
      <c r="V7977" s="89">
        <f t="array" ref="V7977">IF(COUNTA(Y7976:DP7979)=0,0,IF(ISERROR(HLOOKUP(V7979,Y7979:DP7979,1,FALSE)),0,INDEX(Y7977:DP7977,MATCH(V7976&amp;V7979,Y7976:DP7976&amp;Y7979:DP7979,0))))</f>
        <v>0</v>
      </c>
      <c r="W7977" s="90">
        <f t="array" ref="W7977">IF(COUNTA(Y7976:DP7979)=0,0,IF(ISERROR(HLOOKUP(W7979,Y7979:DP7979,1,FALSE)),0,AVERAGEIF(Y7979:DP7979,$W7979,Y7977:DP7977)))</f>
        <v>0</v>
      </c>
      <c r="X7977" s="107"/>
    </row>
    <row r="7978" spans="2:24">
      <c r="B7978" s="83"/>
      <c r="C7978" s="84"/>
      <c r="D7978" s="83"/>
      <c r="E7978" s="83"/>
      <c r="F7978" s="83"/>
      <c r="G7978" s="83"/>
      <c r="H7978" s="83"/>
      <c r="I7978" s="83"/>
      <c r="J7978" s="83"/>
      <c r="K7978" s="83"/>
      <c r="L7978" s="83"/>
      <c r="M7978" s="83"/>
      <c r="N7978" s="83"/>
      <c r="O7978" s="83"/>
      <c r="P7978" s="84"/>
      <c r="Q7978" s="217"/>
      <c r="R7978" s="91">
        <f t="shared" ref="R7978" si="21254">IF(COUNTA(Y7976:DP7979)=0,0,HLOOKUP(R7977,Y7977:DP7979,2,FALSE))</f>
        <v>0</v>
      </c>
      <c r="S7978" s="92">
        <f t="shared" ref="S7978" si="21255">IF(COUNTA(Y7976:DP7979)=0,0,HLOOKUP(S7976,Y7976:DP7979,3,FALSE))</f>
        <v>0</v>
      </c>
      <c r="T7978" s="93"/>
      <c r="U7978" s="94">
        <f t="array" ref="U7978">IF(COUNTA(Y7976:DP7979)=0,0,IF(ISERROR(HLOOKUP(U7979,Y7979:DP7979,1,FALSE)),0,INDEX(Y7978:DP7978,MATCH(U7977&amp;U7979,Y7977:DP7977&amp;Y7979:DP7979,0))))</f>
        <v>0</v>
      </c>
      <c r="V7978" s="94">
        <f t="array" ref="V7978">IF(COUNTA(Y7976:DP7979)=0,0,IF(ISERROR(HLOOKUP(V7979,Y7979:DP7979,1,FALSE)),0,INDEX(Y7978:DP7978,MATCH(V7977&amp;V7979,Y7977:DP7977&amp;Y7979:DP7979,0))))</f>
        <v>0</v>
      </c>
      <c r="W7978" s="95"/>
      <c r="X7978" s="108"/>
    </row>
    <row r="7979" spans="2:24" ht="13.9" thickBot="1">
      <c r="B7979" s="96"/>
      <c r="C7979" s="97"/>
      <c r="D7979" s="96"/>
      <c r="E7979" s="96"/>
      <c r="F7979" s="96"/>
      <c r="G7979" s="96"/>
      <c r="H7979" s="96"/>
      <c r="I7979" s="96"/>
      <c r="J7979" s="96"/>
      <c r="K7979" s="96"/>
      <c r="L7979" s="96"/>
      <c r="M7979" s="96"/>
      <c r="N7979" s="96"/>
      <c r="O7979" s="96"/>
      <c r="P7979" s="97"/>
      <c r="Q7979" s="218"/>
      <c r="R7979" s="98" t="str">
        <f t="shared" ref="R7979" si="21256">IF(COUNTA(Y7976:DP7979)=0,"none",HLOOKUP(R7977,Y7977:DP7979,3,FALSE))</f>
        <v>none</v>
      </c>
      <c r="S7979" s="99" t="str">
        <f t="shared" ref="S7979" si="21257">IF(COUNTA(Y7976:DP7979)=0,"none",HLOOKUP(S7976,Y7976:DP7979,4,FALSE))</f>
        <v>none</v>
      </c>
      <c r="T7979" s="100"/>
      <c r="U7979" s="100" t="str">
        <f t="array" ref="U7979">IF(COUNTA(Y7976:DP7979)=0,"none",IF($U$2="WAHR",$W$3,Abfrage!$F$4))</f>
        <v>none</v>
      </c>
      <c r="V7979" s="100" t="str">
        <f t="array" ref="V7979">IF(COUNTA(Y7976:DP7979)=0,"none",IF($U$2="WAHR",$W$3,Abfrage!$F$4))</f>
        <v>none</v>
      </c>
      <c r="W7979" s="100" t="str">
        <f t="array" ref="W7979">IF(COUNTA(Y7976:DP7979)=0,"none",IF($U$2="WAHR",$W$3,Abfrage!$F$4))</f>
        <v>none</v>
      </c>
      <c r="X7979" s="109"/>
    </row>
    <row r="7980" spans="2:24">
      <c r="B7980" s="75" t="s">
        <v>4942</v>
      </c>
      <c r="C7980" s="76">
        <v>1000354531</v>
      </c>
      <c r="D7980" s="75" t="s">
        <v>89</v>
      </c>
      <c r="E7980" s="75" t="s">
        <v>406</v>
      </c>
      <c r="F7980" s="75" t="s">
        <v>601</v>
      </c>
      <c r="G7980" s="75" t="s">
        <v>601</v>
      </c>
      <c r="H7980" s="75" t="e">
        <v>#N/A</v>
      </c>
      <c r="I7980" s="75" t="s">
        <v>2307</v>
      </c>
      <c r="J7980" s="75" t="s">
        <v>4943</v>
      </c>
      <c r="K7980" s="75" t="s">
        <v>306</v>
      </c>
      <c r="L7980" s="75" t="s">
        <v>306</v>
      </c>
      <c r="M7980" s="75" t="s">
        <v>307</v>
      </c>
      <c r="N7980" s="75" t="s">
        <v>352</v>
      </c>
      <c r="O7980" s="75" t="s">
        <v>415</v>
      </c>
      <c r="P7980" s="76" t="s">
        <v>306</v>
      </c>
      <c r="Q7980" s="216"/>
      <c r="R7980" s="77" t="str">
        <f t="shared" ref="R7980" si="21258">IF(COUNTA(Y7980:DP7983)=0,"01.01.1900",INDEX(Y7980:DP7980,MATCH(R7981,Y7981:DP7981,0)))</f>
        <v>01.01.1900</v>
      </c>
      <c r="S7980" s="78" t="str">
        <f t="shared" ref="S7980" si="21259">IF(COUNTA(Y7980:DP7983)=0,"01.01.1900",MAX(Y7980:DP7980))</f>
        <v>01.01.1900</v>
      </c>
      <c r="T7980" s="79"/>
      <c r="U7980" s="80" t="str">
        <f t="array" ref="U7980">IF(COUNTA(Y7980:DP7983)=0,"01.01.1900",IF(ISERROR(HLOOKUP(U7983,Y7983:DP7983,1,FALSE)),"01.01.1900",INDEX(Y7980:DP7980,MATCH(U7981&amp;U7983,Y7981:DP7981&amp;Y7983:DP7983,0))))</f>
        <v>01.01.1900</v>
      </c>
      <c r="V7980" s="81" t="str">
        <f t="shared" ref="V7980" si="21260">IF(COUNTA(Y7980:DP7983)=0,"01.01.1900",_xlfn.MAXIFS(Y7980:DP7980,Y7983:DP7983,V7983))</f>
        <v>01.01.1900</v>
      </c>
      <c r="W7980" s="82"/>
      <c r="X7980" s="106"/>
    </row>
    <row r="7981" spans="2:24">
      <c r="B7981" s="83"/>
      <c r="C7981" s="84"/>
      <c r="D7981" s="83"/>
      <c r="E7981" s="83"/>
      <c r="F7981" s="83"/>
      <c r="G7981" s="83"/>
      <c r="H7981" s="83"/>
      <c r="I7981" s="83"/>
      <c r="J7981" s="83"/>
      <c r="K7981" s="83"/>
      <c r="L7981" s="83"/>
      <c r="M7981" s="83"/>
      <c r="N7981" s="83"/>
      <c r="O7981" s="83"/>
      <c r="P7981" s="84"/>
      <c r="Q7981" s="217"/>
      <c r="R7981" s="85">
        <f t="shared" ref="R7981" si="21261">IF(COUNTA(Y7980:DP7983)=0,0,MIN(Y7981:DP7981))</f>
        <v>0</v>
      </c>
      <c r="S7981" s="86">
        <f t="shared" ref="S7981" si="21262">IF(COUNTA(Y7980:DP7983)=0,0,HLOOKUP(S7980,Y7980:DP7983,2,FALSE))</f>
        <v>0</v>
      </c>
      <c r="T7981" s="87">
        <f t="shared" ref="T7981" si="21263">IF(COUNTA(Y7980:DP7983)=0,0,AVERAGE(Y7981:DP7981))</f>
        <v>0</v>
      </c>
      <c r="U7981" s="88">
        <f t="shared" ref="U7981" si="21264">IF(COUNTA(Y7980:DP7983)=0,0,_xlfn.MINIFS(Y7981:DP7981,Y7983:DP7983,U7983))</f>
        <v>0</v>
      </c>
      <c r="V7981" s="89">
        <f t="array" ref="V7981">IF(COUNTA(Y7980:DP7983)=0,0,IF(ISERROR(HLOOKUP(V7983,Y7983:DP7983,1,FALSE)),0,INDEX(Y7981:DP7981,MATCH(V7980&amp;V7983,Y7980:DP7980&amp;Y7983:DP7983,0))))</f>
        <v>0</v>
      </c>
      <c r="W7981" s="90">
        <f t="array" ref="W7981">IF(COUNTA(Y7980:DP7983)=0,0,IF(ISERROR(HLOOKUP(W7983,Y7983:DP7983,1,FALSE)),0,AVERAGEIF(Y7983:DP7983,$W7983,Y7981:DP7981)))</f>
        <v>0</v>
      </c>
      <c r="X7981" s="107"/>
    </row>
    <row r="7982" spans="2:24">
      <c r="B7982" s="83"/>
      <c r="C7982" s="84"/>
      <c r="D7982" s="83"/>
      <c r="E7982" s="83"/>
      <c r="F7982" s="83"/>
      <c r="G7982" s="83"/>
      <c r="H7982" s="83"/>
      <c r="I7982" s="83"/>
      <c r="J7982" s="83"/>
      <c r="K7982" s="83"/>
      <c r="L7982" s="83"/>
      <c r="M7982" s="83"/>
      <c r="N7982" s="83"/>
      <c r="O7982" s="83"/>
      <c r="P7982" s="84"/>
      <c r="Q7982" s="217"/>
      <c r="R7982" s="91">
        <f t="shared" ref="R7982" si="21265">IF(COUNTA(Y7980:DP7983)=0,0,HLOOKUP(R7981,Y7981:DP7983,2,FALSE))</f>
        <v>0</v>
      </c>
      <c r="S7982" s="92">
        <f t="shared" ref="S7982" si="21266">IF(COUNTA(Y7980:DP7983)=0,0,HLOOKUP(S7980,Y7980:DP7983,3,FALSE))</f>
        <v>0</v>
      </c>
      <c r="T7982" s="93"/>
      <c r="U7982" s="94">
        <f t="array" ref="U7982">IF(COUNTA(Y7980:DP7983)=0,0,IF(ISERROR(HLOOKUP(U7983,Y7983:DP7983,1,FALSE)),0,INDEX(Y7982:DP7982,MATCH(U7981&amp;U7983,Y7981:DP7981&amp;Y7983:DP7983,0))))</f>
        <v>0</v>
      </c>
      <c r="V7982" s="94">
        <f t="array" ref="V7982">IF(COUNTA(Y7980:DP7983)=0,0,IF(ISERROR(HLOOKUP(V7983,Y7983:DP7983,1,FALSE)),0,INDEX(Y7982:DP7982,MATCH(V7981&amp;V7983,Y7981:DP7981&amp;Y7983:DP7983,0))))</f>
        <v>0</v>
      </c>
      <c r="W7982" s="95"/>
      <c r="X7982" s="108"/>
    </row>
    <row r="7983" spans="2:24" ht="13.9" thickBot="1">
      <c r="B7983" s="96"/>
      <c r="C7983" s="97"/>
      <c r="D7983" s="96"/>
      <c r="E7983" s="96"/>
      <c r="F7983" s="96"/>
      <c r="G7983" s="96"/>
      <c r="H7983" s="96"/>
      <c r="I7983" s="96"/>
      <c r="J7983" s="96"/>
      <c r="K7983" s="96"/>
      <c r="L7983" s="96"/>
      <c r="M7983" s="96"/>
      <c r="N7983" s="96"/>
      <c r="O7983" s="96"/>
      <c r="P7983" s="97"/>
      <c r="Q7983" s="218"/>
      <c r="R7983" s="98" t="str">
        <f t="shared" ref="R7983" si="21267">IF(COUNTA(Y7980:DP7983)=0,"none",HLOOKUP(R7981,Y7981:DP7983,3,FALSE))</f>
        <v>none</v>
      </c>
      <c r="S7983" s="99" t="str">
        <f t="shared" ref="S7983" si="21268">IF(COUNTA(Y7980:DP7983)=0,"none",HLOOKUP(S7980,Y7980:DP7983,4,FALSE))</f>
        <v>none</v>
      </c>
      <c r="T7983" s="100"/>
      <c r="U7983" s="100" t="str">
        <f t="array" ref="U7983">IF(COUNTA(Y7980:DP7983)=0,"none",IF($U$2="WAHR",$W$3,Abfrage!$F$4))</f>
        <v>none</v>
      </c>
      <c r="V7983" s="100" t="str">
        <f t="array" ref="V7983">IF(COUNTA(Y7980:DP7983)=0,"none",IF($U$2="WAHR",$W$3,Abfrage!$F$4))</f>
        <v>none</v>
      </c>
      <c r="W7983" s="100" t="str">
        <f t="array" ref="W7983">IF(COUNTA(Y7980:DP7983)=0,"none",IF($U$2="WAHR",$W$3,Abfrage!$F$4))</f>
        <v>none</v>
      </c>
      <c r="X7983" s="109"/>
    </row>
    <row r="7984" spans="2:24">
      <c r="B7984" s="75" t="s">
        <v>4944</v>
      </c>
      <c r="C7984" s="76"/>
      <c r="D7984" s="75" t="s">
        <v>95</v>
      </c>
      <c r="E7984" s="75" t="s">
        <v>96</v>
      </c>
      <c r="F7984" s="75" t="s">
        <v>97</v>
      </c>
      <c r="G7984" s="75" t="s">
        <v>306</v>
      </c>
      <c r="H7984" s="75"/>
      <c r="I7984" s="75" t="s">
        <v>48</v>
      </c>
      <c r="J7984" s="75" t="s">
        <v>4945</v>
      </c>
      <c r="K7984" s="75" t="s">
        <v>306</v>
      </c>
      <c r="L7984" s="75" t="s">
        <v>306</v>
      </c>
      <c r="M7984" s="75" t="s">
        <v>313</v>
      </c>
      <c r="N7984" s="75" t="s">
        <v>4946</v>
      </c>
      <c r="O7984" s="75" t="s">
        <v>306</v>
      </c>
      <c r="P7984" s="76" t="s">
        <v>306</v>
      </c>
      <c r="Q7984" s="216"/>
      <c r="R7984" s="77" t="str">
        <f t="shared" ref="R7984" si="21269">IF(COUNTA(Y7984:DP7987)=0,"01.01.1900",INDEX(Y7984:DP7984,MATCH(R7985,Y7985:DP7985,0)))</f>
        <v>01.01.1900</v>
      </c>
      <c r="S7984" s="78" t="str">
        <f t="shared" ref="S7984" si="21270">IF(COUNTA(Y7984:DP7987)=0,"01.01.1900",MAX(Y7984:DP7984))</f>
        <v>01.01.1900</v>
      </c>
      <c r="T7984" s="79"/>
      <c r="U7984" s="80" t="str">
        <f t="array" ref="U7984">IF(COUNTA(Y7984:DP7987)=0,"01.01.1900",IF(ISERROR(HLOOKUP(U7987,Y7987:DP7987,1,FALSE)),"01.01.1900",INDEX(Y7984:DP7984,MATCH(U7985&amp;U7987,Y7985:DP7985&amp;Y7987:DP7987,0))))</f>
        <v>01.01.1900</v>
      </c>
      <c r="V7984" s="81" t="str">
        <f t="shared" ref="V7984" si="21271">IF(COUNTA(Y7984:DP7987)=0,"01.01.1900",_xlfn.MAXIFS(Y7984:DP7984,Y7987:DP7987,V7987))</f>
        <v>01.01.1900</v>
      </c>
      <c r="W7984" s="82"/>
      <c r="X7984" s="106"/>
    </row>
    <row r="7985" spans="2:24">
      <c r="B7985" s="83"/>
      <c r="C7985" s="84"/>
      <c r="D7985" s="83"/>
      <c r="E7985" s="83"/>
      <c r="F7985" s="83"/>
      <c r="G7985" s="83"/>
      <c r="H7985" s="83"/>
      <c r="I7985" s="83"/>
      <c r="J7985" s="83"/>
      <c r="K7985" s="83"/>
      <c r="L7985" s="83"/>
      <c r="M7985" s="83"/>
      <c r="N7985" s="83"/>
      <c r="O7985" s="83"/>
      <c r="P7985" s="84"/>
      <c r="Q7985" s="217"/>
      <c r="R7985" s="85">
        <f t="shared" ref="R7985" si="21272">IF(COUNTA(Y7984:DP7987)=0,0,MIN(Y7985:DP7985))</f>
        <v>0</v>
      </c>
      <c r="S7985" s="86">
        <f t="shared" ref="S7985" si="21273">IF(COUNTA(Y7984:DP7987)=0,0,HLOOKUP(S7984,Y7984:DP7987,2,FALSE))</f>
        <v>0</v>
      </c>
      <c r="T7985" s="87">
        <f t="shared" ref="T7985" si="21274">IF(COUNTA(Y7984:DP7987)=0,0,AVERAGE(Y7985:DP7985))</f>
        <v>0</v>
      </c>
      <c r="U7985" s="88">
        <f t="shared" ref="U7985" si="21275">IF(COUNTA(Y7984:DP7987)=0,0,_xlfn.MINIFS(Y7985:DP7985,Y7987:DP7987,U7987))</f>
        <v>0</v>
      </c>
      <c r="V7985" s="89">
        <f t="array" ref="V7985">IF(COUNTA(Y7984:DP7987)=0,0,IF(ISERROR(HLOOKUP(V7987,Y7987:DP7987,1,FALSE)),0,INDEX(Y7985:DP7985,MATCH(V7984&amp;V7987,Y7984:DP7984&amp;Y7987:DP7987,0))))</f>
        <v>0</v>
      </c>
      <c r="W7985" s="90">
        <f t="array" ref="W7985">IF(COUNTA(Y7984:DP7987)=0,0,IF(ISERROR(HLOOKUP(W7987,Y7987:DP7987,1,FALSE)),0,AVERAGEIF(Y7987:DP7987,$W7987,Y7985:DP7985)))</f>
        <v>0</v>
      </c>
      <c r="X7985" s="107"/>
    </row>
    <row r="7986" spans="2:24">
      <c r="B7986" s="83"/>
      <c r="C7986" s="84"/>
      <c r="D7986" s="83"/>
      <c r="E7986" s="83"/>
      <c r="F7986" s="83"/>
      <c r="G7986" s="83"/>
      <c r="H7986" s="83"/>
      <c r="I7986" s="83"/>
      <c r="J7986" s="83"/>
      <c r="K7986" s="83"/>
      <c r="L7986" s="83"/>
      <c r="M7986" s="83"/>
      <c r="N7986" s="83"/>
      <c r="O7986" s="83"/>
      <c r="P7986" s="84"/>
      <c r="Q7986" s="217"/>
      <c r="R7986" s="91">
        <f t="shared" ref="R7986" si="21276">IF(COUNTA(Y7984:DP7987)=0,0,HLOOKUP(R7985,Y7985:DP7987,2,FALSE))</f>
        <v>0</v>
      </c>
      <c r="S7986" s="92">
        <f t="shared" ref="S7986" si="21277">IF(COUNTA(Y7984:DP7987)=0,0,HLOOKUP(S7984,Y7984:DP7987,3,FALSE))</f>
        <v>0</v>
      </c>
      <c r="T7986" s="93"/>
      <c r="U7986" s="94">
        <f t="array" ref="U7986">IF(COUNTA(Y7984:DP7987)=0,0,IF(ISERROR(HLOOKUP(U7987,Y7987:DP7987,1,FALSE)),0,INDEX(Y7986:DP7986,MATCH(U7985&amp;U7987,Y7985:DP7985&amp;Y7987:DP7987,0))))</f>
        <v>0</v>
      </c>
      <c r="V7986" s="94">
        <f t="array" ref="V7986">IF(COUNTA(Y7984:DP7987)=0,0,IF(ISERROR(HLOOKUP(V7987,Y7987:DP7987,1,FALSE)),0,INDEX(Y7986:DP7986,MATCH(V7985&amp;V7987,Y7985:DP7985&amp;Y7987:DP7987,0))))</f>
        <v>0</v>
      </c>
      <c r="W7986" s="95"/>
      <c r="X7986" s="108"/>
    </row>
    <row r="7987" spans="2:24" ht="13.9" thickBot="1">
      <c r="B7987" s="96"/>
      <c r="C7987" s="97"/>
      <c r="D7987" s="96"/>
      <c r="E7987" s="96"/>
      <c r="F7987" s="96"/>
      <c r="G7987" s="96"/>
      <c r="H7987" s="96"/>
      <c r="I7987" s="96"/>
      <c r="J7987" s="96"/>
      <c r="K7987" s="96"/>
      <c r="L7987" s="96"/>
      <c r="M7987" s="96"/>
      <c r="N7987" s="96"/>
      <c r="O7987" s="96"/>
      <c r="P7987" s="97"/>
      <c r="Q7987" s="218"/>
      <c r="R7987" s="98" t="str">
        <f t="shared" ref="R7987" si="21278">IF(COUNTA(Y7984:DP7987)=0,"none",HLOOKUP(R7985,Y7985:DP7987,3,FALSE))</f>
        <v>none</v>
      </c>
      <c r="S7987" s="99" t="str">
        <f t="shared" ref="S7987" si="21279">IF(COUNTA(Y7984:DP7987)=0,"none",HLOOKUP(S7984,Y7984:DP7987,4,FALSE))</f>
        <v>none</v>
      </c>
      <c r="T7987" s="100"/>
      <c r="U7987" s="100" t="str">
        <f t="array" ref="U7987">IF(COUNTA(Y7984:DP7987)=0,"none",IF($U$2="WAHR",$W$3,Abfrage!$F$4))</f>
        <v>none</v>
      </c>
      <c r="V7987" s="100" t="str">
        <f t="array" ref="V7987">IF(COUNTA(Y7984:DP7987)=0,"none",IF($U$2="WAHR",$W$3,Abfrage!$F$4))</f>
        <v>none</v>
      </c>
      <c r="W7987" s="100" t="str">
        <f t="array" ref="W7987">IF(COUNTA(Y7984:DP7987)=0,"none",IF($U$2="WAHR",$W$3,Abfrage!$F$4))</f>
        <v>none</v>
      </c>
      <c r="X7987" s="109"/>
    </row>
    <row r="7988" spans="2:24">
      <c r="B7988" s="75" t="s">
        <v>4947</v>
      </c>
      <c r="C7988" s="76"/>
      <c r="D7988" s="75" t="s">
        <v>95</v>
      </c>
      <c r="E7988" s="75" t="s">
        <v>96</v>
      </c>
      <c r="F7988" s="75" t="s">
        <v>97</v>
      </c>
      <c r="G7988" s="75" t="s">
        <v>97</v>
      </c>
      <c r="H7988" s="75"/>
      <c r="I7988" s="75" t="s">
        <v>48</v>
      </c>
      <c r="J7988" s="75" t="s">
        <v>4948</v>
      </c>
      <c r="K7988" s="75" t="s">
        <v>306</v>
      </c>
      <c r="L7988" s="75" t="s">
        <v>306</v>
      </c>
      <c r="M7988" s="75" t="s">
        <v>313</v>
      </c>
      <c r="N7988" s="75" t="s">
        <v>4946</v>
      </c>
      <c r="O7988" s="75" t="s">
        <v>306</v>
      </c>
      <c r="P7988" s="76" t="s">
        <v>306</v>
      </c>
      <c r="Q7988" s="216"/>
      <c r="R7988" s="77" t="str">
        <f t="shared" ref="R7988" si="21280">IF(COUNTA(Y7988:DP7991)=0,"01.01.1900",INDEX(Y7988:DP7988,MATCH(R7989,Y7989:DP7989,0)))</f>
        <v>01.01.1900</v>
      </c>
      <c r="S7988" s="78" t="str">
        <f t="shared" ref="S7988" si="21281">IF(COUNTA(Y7988:DP7991)=0,"01.01.1900",MAX(Y7988:DP7988))</f>
        <v>01.01.1900</v>
      </c>
      <c r="T7988" s="79"/>
      <c r="U7988" s="80" t="str">
        <f t="array" ref="U7988">IF(COUNTA(Y7988:DP7991)=0,"01.01.1900",IF(ISERROR(HLOOKUP(U7991,Y7991:DP7991,1,FALSE)),"01.01.1900",INDEX(Y7988:DP7988,MATCH(U7989&amp;U7991,Y7989:DP7989&amp;Y7991:DP7991,0))))</f>
        <v>01.01.1900</v>
      </c>
      <c r="V7988" s="81" t="str">
        <f t="shared" ref="V7988" si="21282">IF(COUNTA(Y7988:DP7991)=0,"01.01.1900",_xlfn.MAXIFS(Y7988:DP7988,Y7991:DP7991,V7991))</f>
        <v>01.01.1900</v>
      </c>
      <c r="W7988" s="82"/>
      <c r="X7988" s="106"/>
    </row>
    <row r="7989" spans="2:24">
      <c r="B7989" s="83"/>
      <c r="C7989" s="84"/>
      <c r="D7989" s="83"/>
      <c r="E7989" s="83"/>
      <c r="F7989" s="83"/>
      <c r="G7989" s="83"/>
      <c r="H7989" s="83"/>
      <c r="I7989" s="83"/>
      <c r="J7989" s="83"/>
      <c r="K7989" s="83"/>
      <c r="L7989" s="83"/>
      <c r="M7989" s="83"/>
      <c r="N7989" s="83"/>
      <c r="O7989" s="83"/>
      <c r="P7989" s="84"/>
      <c r="Q7989" s="217"/>
      <c r="R7989" s="85">
        <f t="shared" ref="R7989" si="21283">IF(COUNTA(Y7988:DP7991)=0,0,MIN(Y7989:DP7989))</f>
        <v>0</v>
      </c>
      <c r="S7989" s="86">
        <f t="shared" ref="S7989" si="21284">IF(COUNTA(Y7988:DP7991)=0,0,HLOOKUP(S7988,Y7988:DP7991,2,FALSE))</f>
        <v>0</v>
      </c>
      <c r="T7989" s="87">
        <f t="shared" ref="T7989" si="21285">IF(COUNTA(Y7988:DP7991)=0,0,AVERAGE(Y7989:DP7989))</f>
        <v>0</v>
      </c>
      <c r="U7989" s="88">
        <f t="shared" ref="U7989" si="21286">IF(COUNTA(Y7988:DP7991)=0,0,_xlfn.MINIFS(Y7989:DP7989,Y7991:DP7991,U7991))</f>
        <v>0</v>
      </c>
      <c r="V7989" s="89">
        <f t="array" ref="V7989">IF(COUNTA(Y7988:DP7991)=0,0,IF(ISERROR(HLOOKUP(V7991,Y7991:DP7991,1,FALSE)),0,INDEX(Y7989:DP7989,MATCH(V7988&amp;V7991,Y7988:DP7988&amp;Y7991:DP7991,0))))</f>
        <v>0</v>
      </c>
      <c r="W7989" s="90">
        <f t="array" ref="W7989">IF(COUNTA(Y7988:DP7991)=0,0,IF(ISERROR(HLOOKUP(W7991,Y7991:DP7991,1,FALSE)),0,AVERAGEIF(Y7991:DP7991,$W7991,Y7989:DP7989)))</f>
        <v>0</v>
      </c>
      <c r="X7989" s="107"/>
    </row>
    <row r="7990" spans="2:24">
      <c r="B7990" s="83"/>
      <c r="C7990" s="84"/>
      <c r="D7990" s="83"/>
      <c r="E7990" s="83"/>
      <c r="F7990" s="83"/>
      <c r="G7990" s="83"/>
      <c r="H7990" s="83"/>
      <c r="I7990" s="83"/>
      <c r="J7990" s="83"/>
      <c r="K7990" s="83"/>
      <c r="L7990" s="83"/>
      <c r="M7990" s="83"/>
      <c r="N7990" s="83"/>
      <c r="O7990" s="83"/>
      <c r="P7990" s="84"/>
      <c r="Q7990" s="217"/>
      <c r="R7990" s="91">
        <f t="shared" ref="R7990" si="21287">IF(COUNTA(Y7988:DP7991)=0,0,HLOOKUP(R7989,Y7989:DP7991,2,FALSE))</f>
        <v>0</v>
      </c>
      <c r="S7990" s="92">
        <f t="shared" ref="S7990" si="21288">IF(COUNTA(Y7988:DP7991)=0,0,HLOOKUP(S7988,Y7988:DP7991,3,FALSE))</f>
        <v>0</v>
      </c>
      <c r="T7990" s="93"/>
      <c r="U7990" s="94">
        <f t="array" ref="U7990">IF(COUNTA(Y7988:DP7991)=0,0,IF(ISERROR(HLOOKUP(U7991,Y7991:DP7991,1,FALSE)),0,INDEX(Y7990:DP7990,MATCH(U7989&amp;U7991,Y7989:DP7989&amp;Y7991:DP7991,0))))</f>
        <v>0</v>
      </c>
      <c r="V7990" s="94">
        <f t="array" ref="V7990">IF(COUNTA(Y7988:DP7991)=0,0,IF(ISERROR(HLOOKUP(V7991,Y7991:DP7991,1,FALSE)),0,INDEX(Y7990:DP7990,MATCH(V7989&amp;V7991,Y7989:DP7989&amp;Y7991:DP7991,0))))</f>
        <v>0</v>
      </c>
      <c r="W7990" s="95"/>
      <c r="X7990" s="108"/>
    </row>
    <row r="7991" spans="2:24" ht="13.9" thickBot="1">
      <c r="B7991" s="96"/>
      <c r="C7991" s="97"/>
      <c r="D7991" s="96"/>
      <c r="E7991" s="96"/>
      <c r="F7991" s="96"/>
      <c r="G7991" s="96"/>
      <c r="H7991" s="96"/>
      <c r="I7991" s="96"/>
      <c r="J7991" s="96"/>
      <c r="K7991" s="96"/>
      <c r="L7991" s="96"/>
      <c r="M7991" s="96"/>
      <c r="N7991" s="96"/>
      <c r="O7991" s="96"/>
      <c r="P7991" s="97"/>
      <c r="Q7991" s="218"/>
      <c r="R7991" s="98" t="str">
        <f t="shared" ref="R7991" si="21289">IF(COUNTA(Y7988:DP7991)=0,"none",HLOOKUP(R7989,Y7989:DP7991,3,FALSE))</f>
        <v>none</v>
      </c>
      <c r="S7991" s="99" t="str">
        <f t="shared" ref="S7991" si="21290">IF(COUNTA(Y7988:DP7991)=0,"none",HLOOKUP(S7988,Y7988:DP7991,4,FALSE))</f>
        <v>none</v>
      </c>
      <c r="T7991" s="100"/>
      <c r="U7991" s="100" t="str">
        <f t="array" ref="U7991">IF(COUNTA(Y7988:DP7991)=0,"none",IF($U$2="WAHR",$W$3,Abfrage!$F$4))</f>
        <v>none</v>
      </c>
      <c r="V7991" s="100" t="str">
        <f t="array" ref="V7991">IF(COUNTA(Y7988:DP7991)=0,"none",IF($U$2="WAHR",$W$3,Abfrage!$F$4))</f>
        <v>none</v>
      </c>
      <c r="W7991" s="100" t="str">
        <f t="array" ref="W7991">IF(COUNTA(Y7988:DP7991)=0,"none",IF($U$2="WAHR",$W$3,Abfrage!$F$4))</f>
        <v>none</v>
      </c>
      <c r="X7991" s="109"/>
    </row>
    <row r="7992" spans="2:24">
      <c r="B7992" s="75" t="s">
        <v>4949</v>
      </c>
      <c r="C7992" s="76">
        <v>1000460050</v>
      </c>
      <c r="D7992" s="75" t="s">
        <v>89</v>
      </c>
      <c r="E7992" s="75" t="s">
        <v>1148</v>
      </c>
      <c r="F7992" s="75" t="s">
        <v>736</v>
      </c>
      <c r="G7992" s="75" t="s">
        <v>736</v>
      </c>
      <c r="H7992" s="75" t="e">
        <v>#N/A</v>
      </c>
      <c r="I7992" s="75" t="s">
        <v>2307</v>
      </c>
      <c r="J7992" s="75" t="s">
        <v>4950</v>
      </c>
      <c r="K7992" s="75" t="s">
        <v>306</v>
      </c>
      <c r="L7992" s="75" t="s">
        <v>306</v>
      </c>
      <c r="M7992" s="75" t="s">
        <v>306</v>
      </c>
      <c r="N7992" s="75" t="s">
        <v>352</v>
      </c>
      <c r="O7992" s="75" t="s">
        <v>306</v>
      </c>
      <c r="P7992" s="76" t="s">
        <v>306</v>
      </c>
      <c r="Q7992" s="216"/>
      <c r="R7992" s="77" t="str">
        <f t="shared" ref="R7992" si="21291">IF(COUNTA(Y7992:DP7995)=0,"01.01.1900",INDEX(Y7992:DP7992,MATCH(R7993,Y7993:DP7993,0)))</f>
        <v>01.01.1900</v>
      </c>
      <c r="S7992" s="78" t="str">
        <f t="shared" ref="S7992" si="21292">IF(COUNTA(Y7992:DP7995)=0,"01.01.1900",MAX(Y7992:DP7992))</f>
        <v>01.01.1900</v>
      </c>
      <c r="T7992" s="79"/>
      <c r="U7992" s="80" t="str">
        <f t="array" ref="U7992">IF(COUNTA(Y7992:DP7995)=0,"01.01.1900",IF(ISERROR(HLOOKUP(U7995,Y7995:DP7995,1,FALSE)),"01.01.1900",INDEX(Y7992:DP7992,MATCH(U7993&amp;U7995,Y7993:DP7993&amp;Y7995:DP7995,0))))</f>
        <v>01.01.1900</v>
      </c>
      <c r="V7992" s="81" t="str">
        <f t="shared" ref="V7992" si="21293">IF(COUNTA(Y7992:DP7995)=0,"01.01.1900",_xlfn.MAXIFS(Y7992:DP7992,Y7995:DP7995,V7995))</f>
        <v>01.01.1900</v>
      </c>
      <c r="W7992" s="82"/>
      <c r="X7992" s="106"/>
    </row>
    <row r="7993" spans="2:24">
      <c r="B7993" s="83"/>
      <c r="C7993" s="84"/>
      <c r="D7993" s="83"/>
      <c r="E7993" s="83"/>
      <c r="F7993" s="83"/>
      <c r="G7993" s="83"/>
      <c r="H7993" s="83"/>
      <c r="I7993" s="83"/>
      <c r="J7993" s="83"/>
      <c r="K7993" s="83"/>
      <c r="L7993" s="83"/>
      <c r="M7993" s="83"/>
      <c r="N7993" s="83"/>
      <c r="O7993" s="83"/>
      <c r="P7993" s="84"/>
      <c r="Q7993" s="217"/>
      <c r="R7993" s="85">
        <f t="shared" ref="R7993" si="21294">IF(COUNTA(Y7992:DP7995)=0,0,MIN(Y7993:DP7993))</f>
        <v>0</v>
      </c>
      <c r="S7993" s="86">
        <f t="shared" ref="S7993" si="21295">IF(COUNTA(Y7992:DP7995)=0,0,HLOOKUP(S7992,Y7992:DP7995,2,FALSE))</f>
        <v>0</v>
      </c>
      <c r="T7993" s="87">
        <f t="shared" ref="T7993" si="21296">IF(COUNTA(Y7992:DP7995)=0,0,AVERAGE(Y7993:DP7993))</f>
        <v>0</v>
      </c>
      <c r="U7993" s="88">
        <f t="shared" ref="U7993" si="21297">IF(COUNTA(Y7992:DP7995)=0,0,_xlfn.MINIFS(Y7993:DP7993,Y7995:DP7995,U7995))</f>
        <v>0</v>
      </c>
      <c r="V7993" s="89">
        <f t="array" ref="V7993">IF(COUNTA(Y7992:DP7995)=0,0,IF(ISERROR(HLOOKUP(V7995,Y7995:DP7995,1,FALSE)),0,INDEX(Y7993:DP7993,MATCH(V7992&amp;V7995,Y7992:DP7992&amp;Y7995:DP7995,0))))</f>
        <v>0</v>
      </c>
      <c r="W7993" s="90">
        <f t="array" ref="W7993">IF(COUNTA(Y7992:DP7995)=0,0,IF(ISERROR(HLOOKUP(W7995,Y7995:DP7995,1,FALSE)),0,AVERAGEIF(Y7995:DP7995,$W7995,Y7993:DP7993)))</f>
        <v>0</v>
      </c>
      <c r="X7993" s="107"/>
    </row>
    <row r="7994" spans="2:24">
      <c r="B7994" s="83"/>
      <c r="C7994" s="84"/>
      <c r="D7994" s="83"/>
      <c r="E7994" s="83"/>
      <c r="F7994" s="83"/>
      <c r="G7994" s="83"/>
      <c r="H7994" s="83"/>
      <c r="I7994" s="83"/>
      <c r="J7994" s="83"/>
      <c r="K7994" s="83"/>
      <c r="L7994" s="83"/>
      <c r="M7994" s="83"/>
      <c r="N7994" s="83"/>
      <c r="O7994" s="83"/>
      <c r="P7994" s="84"/>
      <c r="Q7994" s="217"/>
      <c r="R7994" s="91">
        <f t="shared" ref="R7994" si="21298">IF(COUNTA(Y7992:DP7995)=0,0,HLOOKUP(R7993,Y7993:DP7995,2,FALSE))</f>
        <v>0</v>
      </c>
      <c r="S7994" s="92">
        <f t="shared" ref="S7994" si="21299">IF(COUNTA(Y7992:DP7995)=0,0,HLOOKUP(S7992,Y7992:DP7995,3,FALSE))</f>
        <v>0</v>
      </c>
      <c r="T7994" s="93"/>
      <c r="U7994" s="94">
        <f t="array" ref="U7994">IF(COUNTA(Y7992:DP7995)=0,0,IF(ISERROR(HLOOKUP(U7995,Y7995:DP7995,1,FALSE)),0,INDEX(Y7994:DP7994,MATCH(U7993&amp;U7995,Y7993:DP7993&amp;Y7995:DP7995,0))))</f>
        <v>0</v>
      </c>
      <c r="V7994" s="94">
        <f t="array" ref="V7994">IF(COUNTA(Y7992:DP7995)=0,0,IF(ISERROR(HLOOKUP(V7995,Y7995:DP7995,1,FALSE)),0,INDEX(Y7994:DP7994,MATCH(V7993&amp;V7995,Y7993:DP7993&amp;Y7995:DP7995,0))))</f>
        <v>0</v>
      </c>
      <c r="W7994" s="95"/>
      <c r="X7994" s="108"/>
    </row>
    <row r="7995" spans="2:24" ht="13.9" thickBot="1">
      <c r="B7995" s="96"/>
      <c r="C7995" s="97"/>
      <c r="D7995" s="96"/>
      <c r="E7995" s="96"/>
      <c r="F7995" s="96"/>
      <c r="G7995" s="96"/>
      <c r="H7995" s="96"/>
      <c r="I7995" s="96"/>
      <c r="J7995" s="96"/>
      <c r="K7995" s="96"/>
      <c r="L7995" s="96"/>
      <c r="M7995" s="96"/>
      <c r="N7995" s="96"/>
      <c r="O7995" s="96"/>
      <c r="P7995" s="97"/>
      <c r="Q7995" s="218"/>
      <c r="R7995" s="98" t="str">
        <f t="shared" ref="R7995" si="21300">IF(COUNTA(Y7992:DP7995)=0,"none",HLOOKUP(R7993,Y7993:DP7995,3,FALSE))</f>
        <v>none</v>
      </c>
      <c r="S7995" s="99" t="str">
        <f t="shared" ref="S7995" si="21301">IF(COUNTA(Y7992:DP7995)=0,"none",HLOOKUP(S7992,Y7992:DP7995,4,FALSE))</f>
        <v>none</v>
      </c>
      <c r="T7995" s="100"/>
      <c r="U7995" s="100" t="str">
        <f t="array" ref="U7995">IF(COUNTA(Y7992:DP7995)=0,"none",IF($U$2="WAHR",$W$3,Abfrage!$F$4))</f>
        <v>none</v>
      </c>
      <c r="V7995" s="100" t="str">
        <f t="array" ref="V7995">IF(COUNTA(Y7992:DP7995)=0,"none",IF($U$2="WAHR",$W$3,Abfrage!$F$4))</f>
        <v>none</v>
      </c>
      <c r="W7995" s="100" t="str">
        <f t="array" ref="W7995">IF(COUNTA(Y7992:DP7995)=0,"none",IF($U$2="WAHR",$W$3,Abfrage!$F$4))</f>
        <v>none</v>
      </c>
      <c r="X7995" s="109"/>
    </row>
    <row r="7996" spans="2:24">
      <c r="B7996" s="75" t="s">
        <v>4951</v>
      </c>
      <c r="C7996" s="76">
        <v>1000460055</v>
      </c>
      <c r="D7996" s="75" t="s">
        <v>89</v>
      </c>
      <c r="E7996" s="75" t="s">
        <v>1148</v>
      </c>
      <c r="F7996" s="75" t="s">
        <v>4952</v>
      </c>
      <c r="G7996" s="75" t="s">
        <v>4952</v>
      </c>
      <c r="H7996" s="75" t="e">
        <v>#N/A</v>
      </c>
      <c r="I7996" s="75" t="s">
        <v>2307</v>
      </c>
      <c r="J7996" s="75" t="s">
        <v>4953</v>
      </c>
      <c r="K7996" s="75" t="s">
        <v>306</v>
      </c>
      <c r="L7996" s="75" t="s">
        <v>306</v>
      </c>
      <c r="M7996" s="75" t="s">
        <v>307</v>
      </c>
      <c r="N7996" s="75" t="s">
        <v>352</v>
      </c>
      <c r="O7996" s="75" t="s">
        <v>415</v>
      </c>
      <c r="P7996" s="76" t="s">
        <v>306</v>
      </c>
      <c r="Q7996" s="216"/>
      <c r="R7996" s="77" t="str">
        <f t="shared" ref="R7996" si="21302">IF(COUNTA(Y7996:DP7999)=0,"01.01.1900",INDEX(Y7996:DP7996,MATCH(R7997,Y7997:DP7997,0)))</f>
        <v>01.01.1900</v>
      </c>
      <c r="S7996" s="78" t="str">
        <f t="shared" ref="S7996" si="21303">IF(COUNTA(Y7996:DP7999)=0,"01.01.1900",MAX(Y7996:DP7996))</f>
        <v>01.01.1900</v>
      </c>
      <c r="T7996" s="79"/>
      <c r="U7996" s="80" t="str">
        <f t="array" ref="U7996">IF(COUNTA(Y7996:DP7999)=0,"01.01.1900",IF(ISERROR(HLOOKUP(U7999,Y7999:DP7999,1,FALSE)),"01.01.1900",INDEX(Y7996:DP7996,MATCH(U7997&amp;U7999,Y7997:DP7997&amp;Y7999:DP7999,0))))</f>
        <v>01.01.1900</v>
      </c>
      <c r="V7996" s="81" t="str">
        <f t="shared" ref="V7996" si="21304">IF(COUNTA(Y7996:DP7999)=0,"01.01.1900",_xlfn.MAXIFS(Y7996:DP7996,Y7999:DP7999,V7999))</f>
        <v>01.01.1900</v>
      </c>
      <c r="W7996" s="82"/>
      <c r="X7996" s="106"/>
    </row>
    <row r="7997" spans="2:24">
      <c r="B7997" s="83"/>
      <c r="C7997" s="84"/>
      <c r="D7997" s="83"/>
      <c r="E7997" s="83"/>
      <c r="F7997" s="83"/>
      <c r="G7997" s="83"/>
      <c r="H7997" s="83"/>
      <c r="I7997" s="83"/>
      <c r="J7997" s="83"/>
      <c r="K7997" s="83"/>
      <c r="L7997" s="83"/>
      <c r="M7997" s="83"/>
      <c r="N7997" s="83"/>
      <c r="O7997" s="83"/>
      <c r="P7997" s="84"/>
      <c r="Q7997" s="217"/>
      <c r="R7997" s="85">
        <f t="shared" ref="R7997" si="21305">IF(COUNTA(Y7996:DP7999)=0,0,MIN(Y7997:DP7997))</f>
        <v>0</v>
      </c>
      <c r="S7997" s="86">
        <f t="shared" ref="S7997" si="21306">IF(COUNTA(Y7996:DP7999)=0,0,HLOOKUP(S7996,Y7996:DP7999,2,FALSE))</f>
        <v>0</v>
      </c>
      <c r="T7997" s="87">
        <f t="shared" ref="T7997" si="21307">IF(COUNTA(Y7996:DP7999)=0,0,AVERAGE(Y7997:DP7997))</f>
        <v>0</v>
      </c>
      <c r="U7997" s="88">
        <f t="shared" ref="U7997" si="21308">IF(COUNTA(Y7996:DP7999)=0,0,_xlfn.MINIFS(Y7997:DP7997,Y7999:DP7999,U7999))</f>
        <v>0</v>
      </c>
      <c r="V7997" s="89">
        <f t="array" ref="V7997">IF(COUNTA(Y7996:DP7999)=0,0,IF(ISERROR(HLOOKUP(V7999,Y7999:DP7999,1,FALSE)),0,INDEX(Y7997:DP7997,MATCH(V7996&amp;V7999,Y7996:DP7996&amp;Y7999:DP7999,0))))</f>
        <v>0</v>
      </c>
      <c r="W7997" s="90">
        <f t="array" ref="W7997">IF(COUNTA(Y7996:DP7999)=0,0,IF(ISERROR(HLOOKUP(W7999,Y7999:DP7999,1,FALSE)),0,AVERAGEIF(Y7999:DP7999,$W7999,Y7997:DP7997)))</f>
        <v>0</v>
      </c>
      <c r="X7997" s="107"/>
    </row>
    <row r="7998" spans="2:24">
      <c r="B7998" s="83"/>
      <c r="C7998" s="84"/>
      <c r="D7998" s="83"/>
      <c r="E7998" s="83"/>
      <c r="F7998" s="83"/>
      <c r="G7998" s="83"/>
      <c r="H7998" s="83"/>
      <c r="I7998" s="83"/>
      <c r="J7998" s="83"/>
      <c r="K7998" s="83"/>
      <c r="L7998" s="83"/>
      <c r="M7998" s="83"/>
      <c r="N7998" s="83"/>
      <c r="O7998" s="83"/>
      <c r="P7998" s="84"/>
      <c r="Q7998" s="217"/>
      <c r="R7998" s="91">
        <f t="shared" ref="R7998" si="21309">IF(COUNTA(Y7996:DP7999)=0,0,HLOOKUP(R7997,Y7997:DP7999,2,FALSE))</f>
        <v>0</v>
      </c>
      <c r="S7998" s="92">
        <f t="shared" ref="S7998" si="21310">IF(COUNTA(Y7996:DP7999)=0,0,HLOOKUP(S7996,Y7996:DP7999,3,FALSE))</f>
        <v>0</v>
      </c>
      <c r="T7998" s="93"/>
      <c r="U7998" s="94">
        <f t="array" ref="U7998">IF(COUNTA(Y7996:DP7999)=0,0,IF(ISERROR(HLOOKUP(U7999,Y7999:DP7999,1,FALSE)),0,INDEX(Y7998:DP7998,MATCH(U7997&amp;U7999,Y7997:DP7997&amp;Y7999:DP7999,0))))</f>
        <v>0</v>
      </c>
      <c r="V7998" s="94">
        <f t="array" ref="V7998">IF(COUNTA(Y7996:DP7999)=0,0,IF(ISERROR(HLOOKUP(V7999,Y7999:DP7999,1,FALSE)),0,INDEX(Y7998:DP7998,MATCH(V7997&amp;V7999,Y7997:DP7997&amp;Y7999:DP7999,0))))</f>
        <v>0</v>
      </c>
      <c r="W7998" s="95"/>
      <c r="X7998" s="108"/>
    </row>
    <row r="7999" spans="2:24" ht="13.9" thickBot="1">
      <c r="B7999" s="96"/>
      <c r="C7999" s="97"/>
      <c r="D7999" s="96"/>
      <c r="E7999" s="96"/>
      <c r="F7999" s="96"/>
      <c r="G7999" s="96"/>
      <c r="H7999" s="96"/>
      <c r="I7999" s="96"/>
      <c r="J7999" s="96"/>
      <c r="K7999" s="96"/>
      <c r="L7999" s="96"/>
      <c r="M7999" s="96"/>
      <c r="N7999" s="96"/>
      <c r="O7999" s="96"/>
      <c r="P7999" s="97"/>
      <c r="Q7999" s="218"/>
      <c r="R7999" s="98" t="str">
        <f t="shared" ref="R7999" si="21311">IF(COUNTA(Y7996:DP7999)=0,"none",HLOOKUP(R7997,Y7997:DP7999,3,FALSE))</f>
        <v>none</v>
      </c>
      <c r="S7999" s="99" t="str">
        <f t="shared" ref="S7999" si="21312">IF(COUNTA(Y7996:DP7999)=0,"none",HLOOKUP(S7996,Y7996:DP7999,4,FALSE))</f>
        <v>none</v>
      </c>
      <c r="T7999" s="100"/>
      <c r="U7999" s="100" t="str">
        <f t="array" ref="U7999">IF(COUNTA(Y7996:DP7999)=0,"none",IF($U$2="WAHR",$W$3,Abfrage!$F$4))</f>
        <v>none</v>
      </c>
      <c r="V7999" s="100" t="str">
        <f t="array" ref="V7999">IF(COUNTA(Y7996:DP7999)=0,"none",IF($U$2="WAHR",$W$3,Abfrage!$F$4))</f>
        <v>none</v>
      </c>
      <c r="W7999" s="100" t="str">
        <f t="array" ref="W7999">IF(COUNTA(Y7996:DP7999)=0,"none",IF($U$2="WAHR",$W$3,Abfrage!$F$4))</f>
        <v>none</v>
      </c>
      <c r="X7999" s="109"/>
    </row>
    <row r="8000" spans="2:24">
      <c r="B8000" s="75" t="s">
        <v>4954</v>
      </c>
      <c r="C8000" s="76">
        <v>1000466170</v>
      </c>
      <c r="D8000" s="75" t="s">
        <v>95</v>
      </c>
      <c r="E8000" s="75" t="s">
        <v>96</v>
      </c>
      <c r="F8000" s="75" t="s">
        <v>97</v>
      </c>
      <c r="G8000" s="75" t="s">
        <v>4955</v>
      </c>
      <c r="H8000" s="75" t="e">
        <v>#N/A</v>
      </c>
      <c r="I8000" s="75" t="s">
        <v>51</v>
      </c>
      <c r="J8000" s="75" t="s">
        <v>4956</v>
      </c>
      <c r="K8000" s="75" t="s">
        <v>306</v>
      </c>
      <c r="L8000" s="75" t="s">
        <v>306</v>
      </c>
      <c r="M8000" s="75" t="s">
        <v>313</v>
      </c>
      <c r="N8000" s="75" t="s">
        <v>314</v>
      </c>
      <c r="O8000" s="75" t="s">
        <v>2798</v>
      </c>
      <c r="P8000" s="76" t="s">
        <v>306</v>
      </c>
      <c r="Q8000" s="216"/>
      <c r="R8000" s="77" t="str">
        <f t="shared" ref="R8000" si="21313">IF(COUNTA(Y8000:DP8003)=0,"01.01.1900",INDEX(Y8000:DP8000,MATCH(R8001,Y8001:DP8001,0)))</f>
        <v>01.01.1900</v>
      </c>
      <c r="S8000" s="78" t="str">
        <f t="shared" ref="S8000" si="21314">IF(COUNTA(Y8000:DP8003)=0,"01.01.1900",MAX(Y8000:DP8000))</f>
        <v>01.01.1900</v>
      </c>
      <c r="T8000" s="79"/>
      <c r="U8000" s="80" t="str">
        <f t="array" ref="U8000">IF(COUNTA(Y8000:DP8003)=0,"01.01.1900",IF(ISERROR(HLOOKUP(U8003,Y8003:DP8003,1,FALSE)),"01.01.1900",INDEX(Y8000:DP8000,MATCH(U8001&amp;U8003,Y8001:DP8001&amp;Y8003:DP8003,0))))</f>
        <v>01.01.1900</v>
      </c>
      <c r="V8000" s="81" t="str">
        <f t="shared" ref="V8000" si="21315">IF(COUNTA(Y8000:DP8003)=0,"01.01.1900",_xlfn.MAXIFS(Y8000:DP8000,Y8003:DP8003,V8003))</f>
        <v>01.01.1900</v>
      </c>
      <c r="W8000" s="82"/>
      <c r="X8000" s="106"/>
    </row>
    <row r="8001" spans="2:24">
      <c r="B8001" s="83"/>
      <c r="C8001" s="84"/>
      <c r="D8001" s="83"/>
      <c r="E8001" s="83"/>
      <c r="F8001" s="83"/>
      <c r="G8001" s="83"/>
      <c r="H8001" s="83"/>
      <c r="I8001" s="83"/>
      <c r="J8001" s="83"/>
      <c r="K8001" s="83"/>
      <c r="L8001" s="83"/>
      <c r="M8001" s="83"/>
      <c r="N8001" s="83"/>
      <c r="O8001" s="83"/>
      <c r="P8001" s="84"/>
      <c r="Q8001" s="217"/>
      <c r="R8001" s="85">
        <f t="shared" ref="R8001" si="21316">IF(COUNTA(Y8000:DP8003)=0,0,MIN(Y8001:DP8001))</f>
        <v>0</v>
      </c>
      <c r="S8001" s="86">
        <f t="shared" ref="S8001" si="21317">IF(COUNTA(Y8000:DP8003)=0,0,HLOOKUP(S8000,Y8000:DP8003,2,FALSE))</f>
        <v>0</v>
      </c>
      <c r="T8001" s="87">
        <f t="shared" ref="T8001" si="21318">IF(COUNTA(Y8000:DP8003)=0,0,AVERAGE(Y8001:DP8001))</f>
        <v>0</v>
      </c>
      <c r="U8001" s="88">
        <f t="shared" ref="U8001" si="21319">IF(COUNTA(Y8000:DP8003)=0,0,_xlfn.MINIFS(Y8001:DP8001,Y8003:DP8003,U8003))</f>
        <v>0</v>
      </c>
      <c r="V8001" s="89">
        <f t="array" ref="V8001">IF(COUNTA(Y8000:DP8003)=0,0,IF(ISERROR(HLOOKUP(V8003,Y8003:DP8003,1,FALSE)),0,INDEX(Y8001:DP8001,MATCH(V8000&amp;V8003,Y8000:DP8000&amp;Y8003:DP8003,0))))</f>
        <v>0</v>
      </c>
      <c r="W8001" s="90">
        <f t="array" ref="W8001">IF(COUNTA(Y8000:DP8003)=0,0,IF(ISERROR(HLOOKUP(W8003,Y8003:DP8003,1,FALSE)),0,AVERAGEIF(Y8003:DP8003,$W8003,Y8001:DP8001)))</f>
        <v>0</v>
      </c>
      <c r="X8001" s="107"/>
    </row>
    <row r="8002" spans="2:24">
      <c r="B8002" s="83"/>
      <c r="C8002" s="84"/>
      <c r="D8002" s="83"/>
      <c r="E8002" s="83"/>
      <c r="F8002" s="83"/>
      <c r="G8002" s="83"/>
      <c r="H8002" s="83"/>
      <c r="I8002" s="83"/>
      <c r="J8002" s="83"/>
      <c r="K8002" s="83"/>
      <c r="L8002" s="83"/>
      <c r="M8002" s="83"/>
      <c r="N8002" s="83"/>
      <c r="O8002" s="83"/>
      <c r="P8002" s="84"/>
      <c r="Q8002" s="217"/>
      <c r="R8002" s="91">
        <f t="shared" ref="R8002" si="21320">IF(COUNTA(Y8000:DP8003)=0,0,HLOOKUP(R8001,Y8001:DP8003,2,FALSE))</f>
        <v>0</v>
      </c>
      <c r="S8002" s="92">
        <f t="shared" ref="S8002" si="21321">IF(COUNTA(Y8000:DP8003)=0,0,HLOOKUP(S8000,Y8000:DP8003,3,FALSE))</f>
        <v>0</v>
      </c>
      <c r="T8002" s="93"/>
      <c r="U8002" s="94">
        <f t="array" ref="U8002">IF(COUNTA(Y8000:DP8003)=0,0,IF(ISERROR(HLOOKUP(U8003,Y8003:DP8003,1,FALSE)),0,INDEX(Y8002:DP8002,MATCH(U8001&amp;U8003,Y8001:DP8001&amp;Y8003:DP8003,0))))</f>
        <v>0</v>
      </c>
      <c r="V8002" s="94">
        <f t="array" ref="V8002">IF(COUNTA(Y8000:DP8003)=0,0,IF(ISERROR(HLOOKUP(V8003,Y8003:DP8003,1,FALSE)),0,INDEX(Y8002:DP8002,MATCH(V8001&amp;V8003,Y8001:DP8001&amp;Y8003:DP8003,0))))</f>
        <v>0</v>
      </c>
      <c r="W8002" s="95"/>
      <c r="X8002" s="108"/>
    </row>
    <row r="8003" spans="2:24" ht="13.9" thickBot="1">
      <c r="B8003" s="96"/>
      <c r="C8003" s="97"/>
      <c r="D8003" s="96"/>
      <c r="E8003" s="96"/>
      <c r="F8003" s="96"/>
      <c r="G8003" s="96"/>
      <c r="H8003" s="96"/>
      <c r="I8003" s="96"/>
      <c r="J8003" s="96"/>
      <c r="K8003" s="96"/>
      <c r="L8003" s="96"/>
      <c r="M8003" s="96"/>
      <c r="N8003" s="96"/>
      <c r="O8003" s="96"/>
      <c r="P8003" s="97"/>
      <c r="Q8003" s="218"/>
      <c r="R8003" s="98" t="str">
        <f t="shared" ref="R8003" si="21322">IF(COUNTA(Y8000:DP8003)=0,"none",HLOOKUP(R8001,Y8001:DP8003,3,FALSE))</f>
        <v>none</v>
      </c>
      <c r="S8003" s="99" t="str">
        <f t="shared" ref="S8003" si="21323">IF(COUNTA(Y8000:DP8003)=0,"none",HLOOKUP(S8000,Y8000:DP8003,4,FALSE))</f>
        <v>none</v>
      </c>
      <c r="T8003" s="100"/>
      <c r="U8003" s="100" t="str">
        <f t="array" ref="U8003">IF(COUNTA(Y8000:DP8003)=0,"none",IF($U$2="WAHR",$W$3,Abfrage!$F$4))</f>
        <v>none</v>
      </c>
      <c r="V8003" s="100" t="str">
        <f t="array" ref="V8003">IF(COUNTA(Y8000:DP8003)=0,"none",IF($U$2="WAHR",$W$3,Abfrage!$F$4))</f>
        <v>none</v>
      </c>
      <c r="W8003" s="100" t="str">
        <f t="array" ref="W8003">IF(COUNTA(Y8000:DP8003)=0,"none",IF($U$2="WAHR",$W$3,Abfrage!$F$4))</f>
        <v>none</v>
      </c>
      <c r="X8003" s="109"/>
    </row>
    <row r="8004" spans="2:24">
      <c r="B8004" s="75" t="s">
        <v>4957</v>
      </c>
      <c r="C8004" s="76">
        <v>1000466163</v>
      </c>
      <c r="D8004" s="75" t="s">
        <v>95</v>
      </c>
      <c r="E8004" s="75" t="s">
        <v>90</v>
      </c>
      <c r="F8004" s="75" t="s">
        <v>685</v>
      </c>
      <c r="G8004" s="75" t="s">
        <v>4901</v>
      </c>
      <c r="H8004" s="75" t="e">
        <v>#N/A</v>
      </c>
      <c r="I8004" s="75" t="s">
        <v>51</v>
      </c>
      <c r="J8004" s="75" t="s">
        <v>4958</v>
      </c>
      <c r="K8004" s="75" t="s">
        <v>306</v>
      </c>
      <c r="L8004" s="75" t="s">
        <v>306</v>
      </c>
      <c r="M8004" s="75" t="s">
        <v>306</v>
      </c>
      <c r="N8004" s="75" t="s">
        <v>4513</v>
      </c>
      <c r="O8004" s="75" t="s">
        <v>4355</v>
      </c>
      <c r="P8004" s="76" t="s">
        <v>306</v>
      </c>
      <c r="Q8004" s="216"/>
      <c r="R8004" s="77" t="str">
        <f t="shared" ref="R8004" si="21324">IF(COUNTA(Y8004:DP8007)=0,"01.01.1900",INDEX(Y8004:DP8004,MATCH(R8005,Y8005:DP8005,0)))</f>
        <v>01.01.1900</v>
      </c>
      <c r="S8004" s="78" t="str">
        <f t="shared" ref="S8004" si="21325">IF(COUNTA(Y8004:DP8007)=0,"01.01.1900",MAX(Y8004:DP8004))</f>
        <v>01.01.1900</v>
      </c>
      <c r="T8004" s="79"/>
      <c r="U8004" s="80" t="str">
        <f t="array" ref="U8004">IF(COUNTA(Y8004:DP8007)=0,"01.01.1900",IF(ISERROR(HLOOKUP(U8007,Y8007:DP8007,1,FALSE)),"01.01.1900",INDEX(Y8004:DP8004,MATCH(U8005&amp;U8007,Y8005:DP8005&amp;Y8007:DP8007,0))))</f>
        <v>01.01.1900</v>
      </c>
      <c r="V8004" s="81" t="str">
        <f t="shared" ref="V8004" si="21326">IF(COUNTA(Y8004:DP8007)=0,"01.01.1900",_xlfn.MAXIFS(Y8004:DP8004,Y8007:DP8007,V8007))</f>
        <v>01.01.1900</v>
      </c>
      <c r="W8004" s="82"/>
      <c r="X8004" s="106"/>
    </row>
    <row r="8005" spans="2:24">
      <c r="B8005" s="83"/>
      <c r="C8005" s="84"/>
      <c r="D8005" s="83"/>
      <c r="E8005" s="83"/>
      <c r="F8005" s="83"/>
      <c r="G8005" s="83"/>
      <c r="H8005" s="83"/>
      <c r="I8005" s="83"/>
      <c r="J8005" s="83"/>
      <c r="K8005" s="83"/>
      <c r="L8005" s="83"/>
      <c r="M8005" s="83"/>
      <c r="N8005" s="83"/>
      <c r="O8005" s="83"/>
      <c r="P8005" s="84"/>
      <c r="Q8005" s="217"/>
      <c r="R8005" s="85">
        <f t="shared" ref="R8005" si="21327">IF(COUNTA(Y8004:DP8007)=0,0,MIN(Y8005:DP8005))</f>
        <v>0</v>
      </c>
      <c r="S8005" s="86">
        <f t="shared" ref="S8005" si="21328">IF(COUNTA(Y8004:DP8007)=0,0,HLOOKUP(S8004,Y8004:DP8007,2,FALSE))</f>
        <v>0</v>
      </c>
      <c r="T8005" s="87">
        <f t="shared" ref="T8005" si="21329">IF(COUNTA(Y8004:DP8007)=0,0,AVERAGE(Y8005:DP8005))</f>
        <v>0</v>
      </c>
      <c r="U8005" s="88">
        <f t="shared" ref="U8005" si="21330">IF(COUNTA(Y8004:DP8007)=0,0,_xlfn.MINIFS(Y8005:DP8005,Y8007:DP8007,U8007))</f>
        <v>0</v>
      </c>
      <c r="V8005" s="89">
        <f t="array" ref="V8005">IF(COUNTA(Y8004:DP8007)=0,0,IF(ISERROR(HLOOKUP(V8007,Y8007:DP8007,1,FALSE)),0,INDEX(Y8005:DP8005,MATCH(V8004&amp;V8007,Y8004:DP8004&amp;Y8007:DP8007,0))))</f>
        <v>0</v>
      </c>
      <c r="W8005" s="90">
        <f t="array" ref="W8005">IF(COUNTA(Y8004:DP8007)=0,0,IF(ISERROR(HLOOKUP(W8007,Y8007:DP8007,1,FALSE)),0,AVERAGEIF(Y8007:DP8007,$W8007,Y8005:DP8005)))</f>
        <v>0</v>
      </c>
      <c r="X8005" s="107"/>
    </row>
    <row r="8006" spans="2:24">
      <c r="B8006" s="83"/>
      <c r="C8006" s="84"/>
      <c r="D8006" s="83"/>
      <c r="E8006" s="83"/>
      <c r="F8006" s="83"/>
      <c r="G8006" s="83"/>
      <c r="H8006" s="83"/>
      <c r="I8006" s="83"/>
      <c r="J8006" s="83"/>
      <c r="K8006" s="83"/>
      <c r="L8006" s="83"/>
      <c r="M8006" s="83"/>
      <c r="N8006" s="83"/>
      <c r="O8006" s="83"/>
      <c r="P8006" s="84"/>
      <c r="Q8006" s="217"/>
      <c r="R8006" s="91">
        <f t="shared" ref="R8006" si="21331">IF(COUNTA(Y8004:DP8007)=0,0,HLOOKUP(R8005,Y8005:DP8007,2,FALSE))</f>
        <v>0</v>
      </c>
      <c r="S8006" s="92">
        <f t="shared" ref="S8006" si="21332">IF(COUNTA(Y8004:DP8007)=0,0,HLOOKUP(S8004,Y8004:DP8007,3,FALSE))</f>
        <v>0</v>
      </c>
      <c r="T8006" s="93"/>
      <c r="U8006" s="94">
        <f t="array" ref="U8006">IF(COUNTA(Y8004:DP8007)=0,0,IF(ISERROR(HLOOKUP(U8007,Y8007:DP8007,1,FALSE)),0,INDEX(Y8006:DP8006,MATCH(U8005&amp;U8007,Y8005:DP8005&amp;Y8007:DP8007,0))))</f>
        <v>0</v>
      </c>
      <c r="V8006" s="94">
        <f t="array" ref="V8006">IF(COUNTA(Y8004:DP8007)=0,0,IF(ISERROR(HLOOKUP(V8007,Y8007:DP8007,1,FALSE)),0,INDEX(Y8006:DP8006,MATCH(V8005&amp;V8007,Y8005:DP8005&amp;Y8007:DP8007,0))))</f>
        <v>0</v>
      </c>
      <c r="W8006" s="95"/>
      <c r="X8006" s="108"/>
    </row>
    <row r="8007" spans="2:24" ht="13.9" thickBot="1">
      <c r="B8007" s="96"/>
      <c r="C8007" s="97"/>
      <c r="D8007" s="96"/>
      <c r="E8007" s="96"/>
      <c r="F8007" s="96"/>
      <c r="G8007" s="96"/>
      <c r="H8007" s="96"/>
      <c r="I8007" s="96"/>
      <c r="J8007" s="96"/>
      <c r="K8007" s="96"/>
      <c r="L8007" s="96"/>
      <c r="M8007" s="96"/>
      <c r="N8007" s="96"/>
      <c r="O8007" s="96"/>
      <c r="P8007" s="97"/>
      <c r="Q8007" s="218"/>
      <c r="R8007" s="98" t="str">
        <f t="shared" ref="R8007" si="21333">IF(COUNTA(Y8004:DP8007)=0,"none",HLOOKUP(R8005,Y8005:DP8007,3,FALSE))</f>
        <v>none</v>
      </c>
      <c r="S8007" s="99" t="str">
        <f t="shared" ref="S8007" si="21334">IF(COUNTA(Y8004:DP8007)=0,"none",HLOOKUP(S8004,Y8004:DP8007,4,FALSE))</f>
        <v>none</v>
      </c>
      <c r="T8007" s="100"/>
      <c r="U8007" s="100" t="str">
        <f t="array" ref="U8007">IF(COUNTA(Y8004:DP8007)=0,"none",IF($U$2="WAHR",$W$3,Abfrage!$F$4))</f>
        <v>none</v>
      </c>
      <c r="V8007" s="100" t="str">
        <f t="array" ref="V8007">IF(COUNTA(Y8004:DP8007)=0,"none",IF($U$2="WAHR",$W$3,Abfrage!$F$4))</f>
        <v>none</v>
      </c>
      <c r="W8007" s="100" t="str">
        <f t="array" ref="W8007">IF(COUNTA(Y8004:DP8007)=0,"none",IF($U$2="WAHR",$W$3,Abfrage!$F$4))</f>
        <v>none</v>
      </c>
      <c r="X8007" s="109"/>
    </row>
    <row r="8008" spans="2:24">
      <c r="B8008" s="75" t="s">
        <v>4959</v>
      </c>
      <c r="C8008" s="76">
        <v>1000466194</v>
      </c>
      <c r="D8008" s="75" t="s">
        <v>95</v>
      </c>
      <c r="E8008" s="75" t="s">
        <v>90</v>
      </c>
      <c r="F8008" s="75" t="s">
        <v>122</v>
      </c>
      <c r="G8008" s="75" t="s">
        <v>122</v>
      </c>
      <c r="H8008" s="75" t="e">
        <v>#N/A</v>
      </c>
      <c r="I8008" s="75" t="s">
        <v>51</v>
      </c>
      <c r="J8008" s="75" t="s">
        <v>4960</v>
      </c>
      <c r="K8008" s="75" t="s">
        <v>306</v>
      </c>
      <c r="L8008" s="75" t="s">
        <v>306</v>
      </c>
      <c r="M8008" s="75" t="s">
        <v>306</v>
      </c>
      <c r="N8008" s="75" t="s">
        <v>4513</v>
      </c>
      <c r="O8008" s="75" t="s">
        <v>306</v>
      </c>
      <c r="P8008" s="76" t="s">
        <v>306</v>
      </c>
      <c r="Q8008" s="216"/>
      <c r="R8008" s="77" t="str">
        <f t="shared" ref="R8008" si="21335">IF(COUNTA(Y8008:DP8011)=0,"01.01.1900",INDEX(Y8008:DP8008,MATCH(R8009,Y8009:DP8009,0)))</f>
        <v>01.01.1900</v>
      </c>
      <c r="S8008" s="78" t="str">
        <f t="shared" ref="S8008" si="21336">IF(COUNTA(Y8008:DP8011)=0,"01.01.1900",MAX(Y8008:DP8008))</f>
        <v>01.01.1900</v>
      </c>
      <c r="T8008" s="79"/>
      <c r="U8008" s="80" t="str">
        <f t="array" ref="U8008">IF(COUNTA(Y8008:DP8011)=0,"01.01.1900",IF(ISERROR(HLOOKUP(U8011,Y8011:DP8011,1,FALSE)),"01.01.1900",INDEX(Y8008:DP8008,MATCH(U8009&amp;U8011,Y8009:DP8009&amp;Y8011:DP8011,0))))</f>
        <v>01.01.1900</v>
      </c>
      <c r="V8008" s="81" t="str">
        <f t="shared" ref="V8008" si="21337">IF(COUNTA(Y8008:DP8011)=0,"01.01.1900",_xlfn.MAXIFS(Y8008:DP8008,Y8011:DP8011,V8011))</f>
        <v>01.01.1900</v>
      </c>
      <c r="W8008" s="82"/>
      <c r="X8008" s="106"/>
    </row>
    <row r="8009" spans="2:24">
      <c r="B8009" s="83"/>
      <c r="C8009" s="84"/>
      <c r="D8009" s="83"/>
      <c r="E8009" s="83"/>
      <c r="F8009" s="83"/>
      <c r="G8009" s="83"/>
      <c r="H8009" s="83"/>
      <c r="I8009" s="83"/>
      <c r="J8009" s="83"/>
      <c r="K8009" s="83"/>
      <c r="L8009" s="83"/>
      <c r="M8009" s="83"/>
      <c r="N8009" s="83"/>
      <c r="O8009" s="83"/>
      <c r="P8009" s="84"/>
      <c r="Q8009" s="217"/>
      <c r="R8009" s="85">
        <f t="shared" ref="R8009" si="21338">IF(COUNTA(Y8008:DP8011)=0,0,MIN(Y8009:DP8009))</f>
        <v>0</v>
      </c>
      <c r="S8009" s="86">
        <f t="shared" ref="S8009" si="21339">IF(COUNTA(Y8008:DP8011)=0,0,HLOOKUP(S8008,Y8008:DP8011,2,FALSE))</f>
        <v>0</v>
      </c>
      <c r="T8009" s="87">
        <f t="shared" ref="T8009" si="21340">IF(COUNTA(Y8008:DP8011)=0,0,AVERAGE(Y8009:DP8009))</f>
        <v>0</v>
      </c>
      <c r="U8009" s="88">
        <f t="shared" ref="U8009" si="21341">IF(COUNTA(Y8008:DP8011)=0,0,_xlfn.MINIFS(Y8009:DP8009,Y8011:DP8011,U8011))</f>
        <v>0</v>
      </c>
      <c r="V8009" s="89">
        <f t="array" ref="V8009">IF(COUNTA(Y8008:DP8011)=0,0,IF(ISERROR(HLOOKUP(V8011,Y8011:DP8011,1,FALSE)),0,INDEX(Y8009:DP8009,MATCH(V8008&amp;V8011,Y8008:DP8008&amp;Y8011:DP8011,0))))</f>
        <v>0</v>
      </c>
      <c r="W8009" s="90">
        <f t="array" ref="W8009">IF(COUNTA(Y8008:DP8011)=0,0,IF(ISERROR(HLOOKUP(W8011,Y8011:DP8011,1,FALSE)),0,AVERAGEIF(Y8011:DP8011,$W8011,Y8009:DP8009)))</f>
        <v>0</v>
      </c>
      <c r="X8009" s="107"/>
    </row>
    <row r="8010" spans="2:24">
      <c r="B8010" s="83"/>
      <c r="C8010" s="84"/>
      <c r="D8010" s="83"/>
      <c r="E8010" s="83"/>
      <c r="F8010" s="83"/>
      <c r="G8010" s="83"/>
      <c r="H8010" s="83"/>
      <c r="I8010" s="83"/>
      <c r="J8010" s="83"/>
      <c r="K8010" s="83"/>
      <c r="L8010" s="83"/>
      <c r="M8010" s="83"/>
      <c r="N8010" s="83"/>
      <c r="O8010" s="83"/>
      <c r="P8010" s="84"/>
      <c r="Q8010" s="217"/>
      <c r="R8010" s="91">
        <f t="shared" ref="R8010" si="21342">IF(COUNTA(Y8008:DP8011)=0,0,HLOOKUP(R8009,Y8009:DP8011,2,FALSE))</f>
        <v>0</v>
      </c>
      <c r="S8010" s="92">
        <f t="shared" ref="S8010" si="21343">IF(COUNTA(Y8008:DP8011)=0,0,HLOOKUP(S8008,Y8008:DP8011,3,FALSE))</f>
        <v>0</v>
      </c>
      <c r="T8010" s="93"/>
      <c r="U8010" s="94">
        <f t="array" ref="U8010">IF(COUNTA(Y8008:DP8011)=0,0,IF(ISERROR(HLOOKUP(U8011,Y8011:DP8011,1,FALSE)),0,INDEX(Y8010:DP8010,MATCH(U8009&amp;U8011,Y8009:DP8009&amp;Y8011:DP8011,0))))</f>
        <v>0</v>
      </c>
      <c r="V8010" s="94">
        <f t="array" ref="V8010">IF(COUNTA(Y8008:DP8011)=0,0,IF(ISERROR(HLOOKUP(V8011,Y8011:DP8011,1,FALSE)),0,INDEX(Y8010:DP8010,MATCH(V8009&amp;V8011,Y8009:DP8009&amp;Y8011:DP8011,0))))</f>
        <v>0</v>
      </c>
      <c r="W8010" s="95"/>
      <c r="X8010" s="108"/>
    </row>
    <row r="8011" spans="2:24" ht="13.9" thickBot="1">
      <c r="B8011" s="96"/>
      <c r="C8011" s="97"/>
      <c r="D8011" s="96"/>
      <c r="E8011" s="96"/>
      <c r="F8011" s="96"/>
      <c r="G8011" s="96"/>
      <c r="H8011" s="96"/>
      <c r="I8011" s="96"/>
      <c r="J8011" s="96"/>
      <c r="K8011" s="96"/>
      <c r="L8011" s="96"/>
      <c r="M8011" s="96"/>
      <c r="N8011" s="96"/>
      <c r="O8011" s="96"/>
      <c r="P8011" s="97"/>
      <c r="Q8011" s="218"/>
      <c r="R8011" s="98" t="str">
        <f t="shared" ref="R8011" si="21344">IF(COUNTA(Y8008:DP8011)=0,"none",HLOOKUP(R8009,Y8009:DP8011,3,FALSE))</f>
        <v>none</v>
      </c>
      <c r="S8011" s="99" t="str">
        <f t="shared" ref="S8011" si="21345">IF(COUNTA(Y8008:DP8011)=0,"none",HLOOKUP(S8008,Y8008:DP8011,4,FALSE))</f>
        <v>none</v>
      </c>
      <c r="T8011" s="100"/>
      <c r="U8011" s="100" t="str">
        <f t="array" ref="U8011">IF(COUNTA(Y8008:DP8011)=0,"none",IF($U$2="WAHR",$W$3,Abfrage!$F$4))</f>
        <v>none</v>
      </c>
      <c r="V8011" s="100" t="str">
        <f t="array" ref="V8011">IF(COUNTA(Y8008:DP8011)=0,"none",IF($U$2="WAHR",$W$3,Abfrage!$F$4))</f>
        <v>none</v>
      </c>
      <c r="W8011" s="100" t="str">
        <f t="array" ref="W8011">IF(COUNTA(Y8008:DP8011)=0,"none",IF($U$2="WAHR",$W$3,Abfrage!$F$4))</f>
        <v>none</v>
      </c>
      <c r="X8011" s="109"/>
    </row>
    <row r="8012" spans="2:24">
      <c r="B8012" s="75" t="s">
        <v>4961</v>
      </c>
      <c r="C8012" s="76">
        <v>1000466350</v>
      </c>
      <c r="D8012" s="75" t="s">
        <v>95</v>
      </c>
      <c r="E8012" s="75" t="s">
        <v>3814</v>
      </c>
      <c r="F8012" s="75" t="s">
        <v>97</v>
      </c>
      <c r="G8012" s="75" t="s">
        <v>4962</v>
      </c>
      <c r="H8012" s="75" t="e">
        <v>#N/A</v>
      </c>
      <c r="I8012" s="75" t="s">
        <v>51</v>
      </c>
      <c r="J8012" s="75" t="s">
        <v>4963</v>
      </c>
      <c r="K8012" s="75" t="s">
        <v>306</v>
      </c>
      <c r="L8012" s="75" t="s">
        <v>306</v>
      </c>
      <c r="M8012" s="75" t="s">
        <v>307</v>
      </c>
      <c r="N8012" s="75" t="s">
        <v>314</v>
      </c>
      <c r="O8012" s="75" t="s">
        <v>306</v>
      </c>
      <c r="P8012" s="76" t="s">
        <v>306</v>
      </c>
      <c r="Q8012" s="216"/>
      <c r="R8012" s="77" t="str">
        <f t="shared" ref="R8012" si="21346">IF(COUNTA(Y8012:DP8015)=0,"01.01.1900",INDEX(Y8012:DP8012,MATCH(R8013,Y8013:DP8013,0)))</f>
        <v>01.01.1900</v>
      </c>
      <c r="S8012" s="78" t="str">
        <f t="shared" ref="S8012" si="21347">IF(COUNTA(Y8012:DP8015)=0,"01.01.1900",MAX(Y8012:DP8012))</f>
        <v>01.01.1900</v>
      </c>
      <c r="T8012" s="79"/>
      <c r="U8012" s="80" t="str">
        <f t="array" ref="U8012">IF(COUNTA(Y8012:DP8015)=0,"01.01.1900",IF(ISERROR(HLOOKUP(U8015,Y8015:DP8015,1,FALSE)),"01.01.1900",INDEX(Y8012:DP8012,MATCH(U8013&amp;U8015,Y8013:DP8013&amp;Y8015:DP8015,0))))</f>
        <v>01.01.1900</v>
      </c>
      <c r="V8012" s="81" t="str">
        <f t="shared" ref="V8012" si="21348">IF(COUNTA(Y8012:DP8015)=0,"01.01.1900",_xlfn.MAXIFS(Y8012:DP8012,Y8015:DP8015,V8015))</f>
        <v>01.01.1900</v>
      </c>
      <c r="W8012" s="82"/>
      <c r="X8012" s="106"/>
    </row>
    <row r="8013" spans="2:24">
      <c r="B8013" s="83"/>
      <c r="C8013" s="84"/>
      <c r="D8013" s="83"/>
      <c r="E8013" s="83"/>
      <c r="F8013" s="83"/>
      <c r="G8013" s="83"/>
      <c r="H8013" s="83"/>
      <c r="I8013" s="83"/>
      <c r="J8013" s="83"/>
      <c r="K8013" s="83"/>
      <c r="L8013" s="83"/>
      <c r="M8013" s="83"/>
      <c r="N8013" s="83"/>
      <c r="O8013" s="83"/>
      <c r="P8013" s="84"/>
      <c r="Q8013" s="217"/>
      <c r="R8013" s="85">
        <f t="shared" ref="R8013" si="21349">IF(COUNTA(Y8012:DP8015)=0,0,MIN(Y8013:DP8013))</f>
        <v>0</v>
      </c>
      <c r="S8013" s="86">
        <f t="shared" ref="S8013" si="21350">IF(COUNTA(Y8012:DP8015)=0,0,HLOOKUP(S8012,Y8012:DP8015,2,FALSE))</f>
        <v>0</v>
      </c>
      <c r="T8013" s="87">
        <f t="shared" ref="T8013" si="21351">IF(COUNTA(Y8012:DP8015)=0,0,AVERAGE(Y8013:DP8013))</f>
        <v>0</v>
      </c>
      <c r="U8013" s="88">
        <f t="shared" ref="U8013" si="21352">IF(COUNTA(Y8012:DP8015)=0,0,_xlfn.MINIFS(Y8013:DP8013,Y8015:DP8015,U8015))</f>
        <v>0</v>
      </c>
      <c r="V8013" s="89">
        <f t="array" ref="V8013">IF(COUNTA(Y8012:DP8015)=0,0,IF(ISERROR(HLOOKUP(V8015,Y8015:DP8015,1,FALSE)),0,INDEX(Y8013:DP8013,MATCH(V8012&amp;V8015,Y8012:DP8012&amp;Y8015:DP8015,0))))</f>
        <v>0</v>
      </c>
      <c r="W8013" s="90">
        <f t="array" ref="W8013">IF(COUNTA(Y8012:DP8015)=0,0,IF(ISERROR(HLOOKUP(W8015,Y8015:DP8015,1,FALSE)),0,AVERAGEIF(Y8015:DP8015,$W8015,Y8013:DP8013)))</f>
        <v>0</v>
      </c>
      <c r="X8013" s="107"/>
    </row>
    <row r="8014" spans="2:24">
      <c r="B8014" s="83"/>
      <c r="C8014" s="84"/>
      <c r="D8014" s="83"/>
      <c r="E8014" s="83"/>
      <c r="F8014" s="83"/>
      <c r="G8014" s="83"/>
      <c r="H8014" s="83"/>
      <c r="I8014" s="83"/>
      <c r="J8014" s="83"/>
      <c r="K8014" s="83"/>
      <c r="L8014" s="83"/>
      <c r="M8014" s="83"/>
      <c r="N8014" s="83"/>
      <c r="O8014" s="83"/>
      <c r="P8014" s="84"/>
      <c r="Q8014" s="217"/>
      <c r="R8014" s="91">
        <f t="shared" ref="R8014" si="21353">IF(COUNTA(Y8012:DP8015)=0,0,HLOOKUP(R8013,Y8013:DP8015,2,FALSE))</f>
        <v>0</v>
      </c>
      <c r="S8014" s="92">
        <f t="shared" ref="S8014" si="21354">IF(COUNTA(Y8012:DP8015)=0,0,HLOOKUP(S8012,Y8012:DP8015,3,FALSE))</f>
        <v>0</v>
      </c>
      <c r="T8014" s="93"/>
      <c r="U8014" s="94">
        <f t="array" ref="U8014">IF(COUNTA(Y8012:DP8015)=0,0,IF(ISERROR(HLOOKUP(U8015,Y8015:DP8015,1,FALSE)),0,INDEX(Y8014:DP8014,MATCH(U8013&amp;U8015,Y8013:DP8013&amp;Y8015:DP8015,0))))</f>
        <v>0</v>
      </c>
      <c r="V8014" s="94">
        <f t="array" ref="V8014">IF(COUNTA(Y8012:DP8015)=0,0,IF(ISERROR(HLOOKUP(V8015,Y8015:DP8015,1,FALSE)),0,INDEX(Y8014:DP8014,MATCH(V8013&amp;V8015,Y8013:DP8013&amp;Y8015:DP8015,0))))</f>
        <v>0</v>
      </c>
      <c r="W8014" s="95"/>
      <c r="X8014" s="108"/>
    </row>
    <row r="8015" spans="2:24" ht="13.9" thickBot="1">
      <c r="B8015" s="96"/>
      <c r="C8015" s="97"/>
      <c r="D8015" s="96"/>
      <c r="E8015" s="96"/>
      <c r="F8015" s="96"/>
      <c r="G8015" s="96"/>
      <c r="H8015" s="96"/>
      <c r="I8015" s="96"/>
      <c r="J8015" s="96"/>
      <c r="K8015" s="96"/>
      <c r="L8015" s="96"/>
      <c r="M8015" s="96"/>
      <c r="N8015" s="96"/>
      <c r="O8015" s="96"/>
      <c r="P8015" s="97"/>
      <c r="Q8015" s="218"/>
      <c r="R8015" s="98" t="str">
        <f t="shared" ref="R8015" si="21355">IF(COUNTA(Y8012:DP8015)=0,"none",HLOOKUP(R8013,Y8013:DP8015,3,FALSE))</f>
        <v>none</v>
      </c>
      <c r="S8015" s="99" t="str">
        <f t="shared" ref="S8015" si="21356">IF(COUNTA(Y8012:DP8015)=0,"none",HLOOKUP(S8012,Y8012:DP8015,4,FALSE))</f>
        <v>none</v>
      </c>
      <c r="T8015" s="100"/>
      <c r="U8015" s="100" t="str">
        <f t="array" ref="U8015">IF(COUNTA(Y8012:DP8015)=0,"none",IF($U$2="WAHR",$W$3,Abfrage!$F$4))</f>
        <v>none</v>
      </c>
      <c r="V8015" s="100" t="str">
        <f t="array" ref="V8015">IF(COUNTA(Y8012:DP8015)=0,"none",IF($U$2="WAHR",$W$3,Abfrage!$F$4))</f>
        <v>none</v>
      </c>
      <c r="W8015" s="100" t="str">
        <f t="array" ref="W8015">IF(COUNTA(Y8012:DP8015)=0,"none",IF($U$2="WAHR",$W$3,Abfrage!$F$4))</f>
        <v>none</v>
      </c>
      <c r="X8015" s="109"/>
    </row>
    <row r="8016" spans="2:24">
      <c r="B8016" s="75" t="s">
        <v>4964</v>
      </c>
      <c r="C8016" s="76">
        <v>1000466351</v>
      </c>
      <c r="D8016" s="75" t="s">
        <v>95</v>
      </c>
      <c r="E8016" s="75" t="s">
        <v>175</v>
      </c>
      <c r="F8016" s="75" t="s">
        <v>97</v>
      </c>
      <c r="G8016" s="75" t="s">
        <v>97</v>
      </c>
      <c r="H8016" s="75" t="e">
        <v>#N/A</v>
      </c>
      <c r="I8016" s="75" t="s">
        <v>41</v>
      </c>
      <c r="J8016" s="75" t="s">
        <v>4965</v>
      </c>
      <c r="K8016" s="75" t="s">
        <v>306</v>
      </c>
      <c r="L8016" s="75" t="s">
        <v>306</v>
      </c>
      <c r="M8016" s="75" t="s">
        <v>307</v>
      </c>
      <c r="N8016" s="75" t="s">
        <v>360</v>
      </c>
      <c r="O8016" s="75" t="s">
        <v>2798</v>
      </c>
      <c r="P8016" s="76" t="s">
        <v>306</v>
      </c>
      <c r="Q8016" s="216"/>
      <c r="R8016" s="77" t="str">
        <f t="shared" ref="R8016" si="21357">IF(COUNTA(Y8016:DP8019)=0,"01.01.1900",INDEX(Y8016:DP8016,MATCH(R8017,Y8017:DP8017,0)))</f>
        <v>01.01.1900</v>
      </c>
      <c r="S8016" s="78" t="str">
        <f t="shared" ref="S8016" si="21358">IF(COUNTA(Y8016:DP8019)=0,"01.01.1900",MAX(Y8016:DP8016))</f>
        <v>01.01.1900</v>
      </c>
      <c r="T8016" s="79"/>
      <c r="U8016" s="80" t="str">
        <f t="array" ref="U8016">IF(COUNTA(Y8016:DP8019)=0,"01.01.1900",IF(ISERROR(HLOOKUP(U8019,Y8019:DP8019,1,FALSE)),"01.01.1900",INDEX(Y8016:DP8016,MATCH(U8017&amp;U8019,Y8017:DP8017&amp;Y8019:DP8019,0))))</f>
        <v>01.01.1900</v>
      </c>
      <c r="V8016" s="81" t="str">
        <f t="shared" ref="V8016" si="21359">IF(COUNTA(Y8016:DP8019)=0,"01.01.1900",_xlfn.MAXIFS(Y8016:DP8016,Y8019:DP8019,V8019))</f>
        <v>01.01.1900</v>
      </c>
      <c r="W8016" s="82"/>
      <c r="X8016" s="106"/>
    </row>
    <row r="8017" spans="2:24">
      <c r="B8017" s="83"/>
      <c r="C8017" s="84"/>
      <c r="D8017" s="83"/>
      <c r="E8017" s="83"/>
      <c r="F8017" s="83"/>
      <c r="G8017" s="83"/>
      <c r="H8017" s="83"/>
      <c r="I8017" s="83"/>
      <c r="J8017" s="83"/>
      <c r="K8017" s="83"/>
      <c r="L8017" s="83"/>
      <c r="M8017" s="83"/>
      <c r="N8017" s="83"/>
      <c r="O8017" s="83"/>
      <c r="P8017" s="84"/>
      <c r="Q8017" s="217"/>
      <c r="R8017" s="85">
        <f t="shared" ref="R8017" si="21360">IF(COUNTA(Y8016:DP8019)=0,0,MIN(Y8017:DP8017))</f>
        <v>0</v>
      </c>
      <c r="S8017" s="86">
        <f t="shared" ref="S8017" si="21361">IF(COUNTA(Y8016:DP8019)=0,0,HLOOKUP(S8016,Y8016:DP8019,2,FALSE))</f>
        <v>0</v>
      </c>
      <c r="T8017" s="87">
        <f t="shared" ref="T8017" si="21362">IF(COUNTA(Y8016:DP8019)=0,0,AVERAGE(Y8017:DP8017))</f>
        <v>0</v>
      </c>
      <c r="U8017" s="88">
        <f t="shared" ref="U8017" si="21363">IF(COUNTA(Y8016:DP8019)=0,0,_xlfn.MINIFS(Y8017:DP8017,Y8019:DP8019,U8019))</f>
        <v>0</v>
      </c>
      <c r="V8017" s="89">
        <f t="array" ref="V8017">IF(COUNTA(Y8016:DP8019)=0,0,IF(ISERROR(HLOOKUP(V8019,Y8019:DP8019,1,FALSE)),0,INDEX(Y8017:DP8017,MATCH(V8016&amp;V8019,Y8016:DP8016&amp;Y8019:DP8019,0))))</f>
        <v>0</v>
      </c>
      <c r="W8017" s="90">
        <f t="array" ref="W8017">IF(COUNTA(Y8016:DP8019)=0,0,IF(ISERROR(HLOOKUP(W8019,Y8019:DP8019,1,FALSE)),0,AVERAGEIF(Y8019:DP8019,$W8019,Y8017:DP8017)))</f>
        <v>0</v>
      </c>
      <c r="X8017" s="107"/>
    </row>
    <row r="8018" spans="2:24">
      <c r="B8018" s="83"/>
      <c r="C8018" s="84"/>
      <c r="D8018" s="83"/>
      <c r="E8018" s="83"/>
      <c r="F8018" s="83"/>
      <c r="G8018" s="83"/>
      <c r="H8018" s="83"/>
      <c r="I8018" s="83"/>
      <c r="J8018" s="83"/>
      <c r="K8018" s="83"/>
      <c r="L8018" s="83"/>
      <c r="M8018" s="83"/>
      <c r="N8018" s="83"/>
      <c r="O8018" s="83"/>
      <c r="P8018" s="84"/>
      <c r="Q8018" s="217"/>
      <c r="R8018" s="91">
        <f t="shared" ref="R8018" si="21364">IF(COUNTA(Y8016:DP8019)=0,0,HLOOKUP(R8017,Y8017:DP8019,2,FALSE))</f>
        <v>0</v>
      </c>
      <c r="S8018" s="92">
        <f t="shared" ref="S8018" si="21365">IF(COUNTA(Y8016:DP8019)=0,0,HLOOKUP(S8016,Y8016:DP8019,3,FALSE))</f>
        <v>0</v>
      </c>
      <c r="T8018" s="93"/>
      <c r="U8018" s="94">
        <f t="array" ref="U8018">IF(COUNTA(Y8016:DP8019)=0,0,IF(ISERROR(HLOOKUP(U8019,Y8019:DP8019,1,FALSE)),0,INDEX(Y8018:DP8018,MATCH(U8017&amp;U8019,Y8017:DP8017&amp;Y8019:DP8019,0))))</f>
        <v>0</v>
      </c>
      <c r="V8018" s="94">
        <f t="array" ref="V8018">IF(COUNTA(Y8016:DP8019)=0,0,IF(ISERROR(HLOOKUP(V8019,Y8019:DP8019,1,FALSE)),0,INDEX(Y8018:DP8018,MATCH(V8017&amp;V8019,Y8017:DP8017&amp;Y8019:DP8019,0))))</f>
        <v>0</v>
      </c>
      <c r="W8018" s="95"/>
      <c r="X8018" s="108"/>
    </row>
    <row r="8019" spans="2:24" ht="13.9" thickBot="1">
      <c r="B8019" s="96"/>
      <c r="C8019" s="97"/>
      <c r="D8019" s="96"/>
      <c r="E8019" s="96"/>
      <c r="F8019" s="96"/>
      <c r="G8019" s="96"/>
      <c r="H8019" s="96"/>
      <c r="I8019" s="96"/>
      <c r="J8019" s="96"/>
      <c r="K8019" s="96"/>
      <c r="L8019" s="96"/>
      <c r="M8019" s="96"/>
      <c r="N8019" s="96"/>
      <c r="O8019" s="96"/>
      <c r="P8019" s="97"/>
      <c r="Q8019" s="218"/>
      <c r="R8019" s="98" t="str">
        <f t="shared" ref="R8019" si="21366">IF(COUNTA(Y8016:DP8019)=0,"none",HLOOKUP(R8017,Y8017:DP8019,3,FALSE))</f>
        <v>none</v>
      </c>
      <c r="S8019" s="99" t="str">
        <f t="shared" ref="S8019" si="21367">IF(COUNTA(Y8016:DP8019)=0,"none",HLOOKUP(S8016,Y8016:DP8019,4,FALSE))</f>
        <v>none</v>
      </c>
      <c r="T8019" s="100"/>
      <c r="U8019" s="100" t="str">
        <f t="array" ref="U8019">IF(COUNTA(Y8016:DP8019)=0,"none",IF($U$2="WAHR",$W$3,Abfrage!$F$4))</f>
        <v>none</v>
      </c>
      <c r="V8019" s="100" t="str">
        <f t="array" ref="V8019">IF(COUNTA(Y8016:DP8019)=0,"none",IF($U$2="WAHR",$W$3,Abfrage!$F$4))</f>
        <v>none</v>
      </c>
      <c r="W8019" s="100" t="str">
        <f t="array" ref="W8019">IF(COUNTA(Y8016:DP8019)=0,"none",IF($U$2="WAHR",$W$3,Abfrage!$F$4))</f>
        <v>none</v>
      </c>
      <c r="X8019" s="109"/>
    </row>
    <row r="8020" spans="2:24">
      <c r="B8020" s="75" t="s">
        <v>4966</v>
      </c>
      <c r="C8020" s="76">
        <v>1000466352</v>
      </c>
      <c r="D8020" s="75" t="s">
        <v>95</v>
      </c>
      <c r="E8020" s="75" t="s">
        <v>175</v>
      </c>
      <c r="F8020" s="75" t="s">
        <v>97</v>
      </c>
      <c r="G8020" s="75" t="s">
        <v>97</v>
      </c>
      <c r="H8020" s="75" t="e">
        <v>#N/A</v>
      </c>
      <c r="I8020" s="75" t="s">
        <v>41</v>
      </c>
      <c r="J8020" s="75" t="s">
        <v>4967</v>
      </c>
      <c r="K8020" s="75" t="s">
        <v>306</v>
      </c>
      <c r="L8020" s="75" t="s">
        <v>306</v>
      </c>
      <c r="M8020" s="75" t="s">
        <v>307</v>
      </c>
      <c r="N8020" s="75" t="s">
        <v>314</v>
      </c>
      <c r="O8020" s="75" t="s">
        <v>309</v>
      </c>
      <c r="P8020" s="76" t="s">
        <v>306</v>
      </c>
      <c r="Q8020" s="216"/>
      <c r="R8020" s="77" t="str">
        <f t="shared" ref="R8020" si="21368">IF(COUNTA(Y8020:DP8023)=0,"01.01.1900",INDEX(Y8020:DP8020,MATCH(R8021,Y8021:DP8021,0)))</f>
        <v>01.01.1900</v>
      </c>
      <c r="S8020" s="78" t="str">
        <f t="shared" ref="S8020" si="21369">IF(COUNTA(Y8020:DP8023)=0,"01.01.1900",MAX(Y8020:DP8020))</f>
        <v>01.01.1900</v>
      </c>
      <c r="T8020" s="79"/>
      <c r="U8020" s="80" t="str">
        <f t="array" ref="U8020">IF(COUNTA(Y8020:DP8023)=0,"01.01.1900",IF(ISERROR(HLOOKUP(U8023,Y8023:DP8023,1,FALSE)),"01.01.1900",INDEX(Y8020:DP8020,MATCH(U8021&amp;U8023,Y8021:DP8021&amp;Y8023:DP8023,0))))</f>
        <v>01.01.1900</v>
      </c>
      <c r="V8020" s="81" t="str">
        <f t="shared" ref="V8020" si="21370">IF(COUNTA(Y8020:DP8023)=0,"01.01.1900",_xlfn.MAXIFS(Y8020:DP8020,Y8023:DP8023,V8023))</f>
        <v>01.01.1900</v>
      </c>
      <c r="W8020" s="82"/>
      <c r="X8020" s="106"/>
    </row>
    <row r="8021" spans="2:24">
      <c r="B8021" s="83"/>
      <c r="C8021" s="84"/>
      <c r="D8021" s="83"/>
      <c r="E8021" s="83"/>
      <c r="F8021" s="83"/>
      <c r="G8021" s="83"/>
      <c r="H8021" s="83"/>
      <c r="I8021" s="83"/>
      <c r="J8021" s="83"/>
      <c r="K8021" s="83"/>
      <c r="L8021" s="83"/>
      <c r="M8021" s="83"/>
      <c r="N8021" s="83"/>
      <c r="O8021" s="83"/>
      <c r="P8021" s="84"/>
      <c r="Q8021" s="217"/>
      <c r="R8021" s="85">
        <f t="shared" ref="R8021" si="21371">IF(COUNTA(Y8020:DP8023)=0,0,MIN(Y8021:DP8021))</f>
        <v>0</v>
      </c>
      <c r="S8021" s="86">
        <f t="shared" ref="S8021" si="21372">IF(COUNTA(Y8020:DP8023)=0,0,HLOOKUP(S8020,Y8020:DP8023,2,FALSE))</f>
        <v>0</v>
      </c>
      <c r="T8021" s="87">
        <f t="shared" ref="T8021" si="21373">IF(COUNTA(Y8020:DP8023)=0,0,AVERAGE(Y8021:DP8021))</f>
        <v>0</v>
      </c>
      <c r="U8021" s="88">
        <f t="shared" ref="U8021" si="21374">IF(COUNTA(Y8020:DP8023)=0,0,_xlfn.MINIFS(Y8021:DP8021,Y8023:DP8023,U8023))</f>
        <v>0</v>
      </c>
      <c r="V8021" s="89">
        <f t="array" ref="V8021">IF(COUNTA(Y8020:DP8023)=0,0,IF(ISERROR(HLOOKUP(V8023,Y8023:DP8023,1,FALSE)),0,INDEX(Y8021:DP8021,MATCH(V8020&amp;V8023,Y8020:DP8020&amp;Y8023:DP8023,0))))</f>
        <v>0</v>
      </c>
      <c r="W8021" s="90">
        <f t="array" ref="W8021">IF(COUNTA(Y8020:DP8023)=0,0,IF(ISERROR(HLOOKUP(W8023,Y8023:DP8023,1,FALSE)),0,AVERAGEIF(Y8023:DP8023,$W8023,Y8021:DP8021)))</f>
        <v>0</v>
      </c>
      <c r="X8021" s="107"/>
    </row>
    <row r="8022" spans="2:24">
      <c r="B8022" s="83"/>
      <c r="C8022" s="84"/>
      <c r="D8022" s="83"/>
      <c r="E8022" s="83"/>
      <c r="F8022" s="83"/>
      <c r="G8022" s="83"/>
      <c r="H8022" s="83"/>
      <c r="I8022" s="83"/>
      <c r="J8022" s="83"/>
      <c r="K8022" s="83"/>
      <c r="L8022" s="83"/>
      <c r="M8022" s="83"/>
      <c r="N8022" s="83"/>
      <c r="O8022" s="83"/>
      <c r="P8022" s="84"/>
      <c r="Q8022" s="217"/>
      <c r="R8022" s="91">
        <f t="shared" ref="R8022" si="21375">IF(COUNTA(Y8020:DP8023)=0,0,HLOOKUP(R8021,Y8021:DP8023,2,FALSE))</f>
        <v>0</v>
      </c>
      <c r="S8022" s="92">
        <f t="shared" ref="S8022" si="21376">IF(COUNTA(Y8020:DP8023)=0,0,HLOOKUP(S8020,Y8020:DP8023,3,FALSE))</f>
        <v>0</v>
      </c>
      <c r="T8022" s="93"/>
      <c r="U8022" s="94">
        <f t="array" ref="U8022">IF(COUNTA(Y8020:DP8023)=0,0,IF(ISERROR(HLOOKUP(U8023,Y8023:DP8023,1,FALSE)),0,INDEX(Y8022:DP8022,MATCH(U8021&amp;U8023,Y8021:DP8021&amp;Y8023:DP8023,0))))</f>
        <v>0</v>
      </c>
      <c r="V8022" s="94">
        <f t="array" ref="V8022">IF(COUNTA(Y8020:DP8023)=0,0,IF(ISERROR(HLOOKUP(V8023,Y8023:DP8023,1,FALSE)),0,INDEX(Y8022:DP8022,MATCH(V8021&amp;V8023,Y8021:DP8021&amp;Y8023:DP8023,0))))</f>
        <v>0</v>
      </c>
      <c r="W8022" s="95"/>
      <c r="X8022" s="108"/>
    </row>
    <row r="8023" spans="2:24" ht="13.9" thickBot="1">
      <c r="B8023" s="96"/>
      <c r="C8023" s="97"/>
      <c r="D8023" s="96"/>
      <c r="E8023" s="96"/>
      <c r="F8023" s="96"/>
      <c r="G8023" s="96"/>
      <c r="H8023" s="96"/>
      <c r="I8023" s="96"/>
      <c r="J8023" s="96"/>
      <c r="K8023" s="96"/>
      <c r="L8023" s="96"/>
      <c r="M8023" s="96"/>
      <c r="N8023" s="96"/>
      <c r="O8023" s="96"/>
      <c r="P8023" s="97"/>
      <c r="Q8023" s="218"/>
      <c r="R8023" s="98" t="str">
        <f t="shared" ref="R8023" si="21377">IF(COUNTA(Y8020:DP8023)=0,"none",HLOOKUP(R8021,Y8021:DP8023,3,FALSE))</f>
        <v>none</v>
      </c>
      <c r="S8023" s="99" t="str">
        <f t="shared" ref="S8023" si="21378">IF(COUNTA(Y8020:DP8023)=0,"none",HLOOKUP(S8020,Y8020:DP8023,4,FALSE))</f>
        <v>none</v>
      </c>
      <c r="T8023" s="100"/>
      <c r="U8023" s="100" t="str">
        <f t="array" ref="U8023">IF(COUNTA(Y8020:DP8023)=0,"none",IF($U$2="WAHR",$W$3,Abfrage!$F$4))</f>
        <v>none</v>
      </c>
      <c r="V8023" s="100" t="str">
        <f t="array" ref="V8023">IF(COUNTA(Y8020:DP8023)=0,"none",IF($U$2="WAHR",$W$3,Abfrage!$F$4))</f>
        <v>none</v>
      </c>
      <c r="W8023" s="100" t="str">
        <f t="array" ref="W8023">IF(COUNTA(Y8020:DP8023)=0,"none",IF($U$2="WAHR",$W$3,Abfrage!$F$4))</f>
        <v>none</v>
      </c>
      <c r="X8023" s="109"/>
    </row>
    <row r="8024" spans="2:24">
      <c r="B8024" s="75" t="s">
        <v>4968</v>
      </c>
      <c r="C8024" s="76">
        <v>1000466353</v>
      </c>
      <c r="D8024" s="75" t="s">
        <v>95</v>
      </c>
      <c r="E8024" s="75" t="s">
        <v>175</v>
      </c>
      <c r="F8024" s="75" t="s">
        <v>97</v>
      </c>
      <c r="G8024" s="75" t="s">
        <v>97</v>
      </c>
      <c r="H8024" s="75" t="e">
        <v>#N/A</v>
      </c>
      <c r="I8024" s="75" t="s">
        <v>41</v>
      </c>
      <c r="J8024" s="75" t="s">
        <v>4969</v>
      </c>
      <c r="K8024" s="75" t="s">
        <v>306</v>
      </c>
      <c r="L8024" s="75" t="s">
        <v>306</v>
      </c>
      <c r="M8024" s="75" t="s">
        <v>307</v>
      </c>
      <c r="N8024" s="75" t="s">
        <v>314</v>
      </c>
      <c r="O8024" s="75" t="s">
        <v>476</v>
      </c>
      <c r="P8024" s="76" t="s">
        <v>306</v>
      </c>
      <c r="Q8024" s="216"/>
      <c r="R8024" s="77" t="str">
        <f t="shared" ref="R8024" si="21379">IF(COUNTA(Y8024:DP8027)=0,"01.01.1900",INDEX(Y8024:DP8024,MATCH(R8025,Y8025:DP8025,0)))</f>
        <v>01.01.1900</v>
      </c>
      <c r="S8024" s="78" t="str">
        <f t="shared" ref="S8024" si="21380">IF(COUNTA(Y8024:DP8027)=0,"01.01.1900",MAX(Y8024:DP8024))</f>
        <v>01.01.1900</v>
      </c>
      <c r="T8024" s="79"/>
      <c r="U8024" s="80" t="str">
        <f t="array" ref="U8024">IF(COUNTA(Y8024:DP8027)=0,"01.01.1900",IF(ISERROR(HLOOKUP(U8027,Y8027:DP8027,1,FALSE)),"01.01.1900",INDEX(Y8024:DP8024,MATCH(U8025&amp;U8027,Y8025:DP8025&amp;Y8027:DP8027,0))))</f>
        <v>01.01.1900</v>
      </c>
      <c r="V8024" s="81" t="str">
        <f t="shared" ref="V8024" si="21381">IF(COUNTA(Y8024:DP8027)=0,"01.01.1900",_xlfn.MAXIFS(Y8024:DP8024,Y8027:DP8027,V8027))</f>
        <v>01.01.1900</v>
      </c>
      <c r="W8024" s="82"/>
      <c r="X8024" s="106"/>
    </row>
    <row r="8025" spans="2:24">
      <c r="B8025" s="83"/>
      <c r="C8025" s="84"/>
      <c r="D8025" s="83"/>
      <c r="E8025" s="83"/>
      <c r="F8025" s="83"/>
      <c r="G8025" s="83"/>
      <c r="H8025" s="83"/>
      <c r="I8025" s="83"/>
      <c r="J8025" s="83"/>
      <c r="K8025" s="83"/>
      <c r="L8025" s="83"/>
      <c r="M8025" s="83"/>
      <c r="N8025" s="83"/>
      <c r="O8025" s="83"/>
      <c r="P8025" s="84"/>
      <c r="Q8025" s="217"/>
      <c r="R8025" s="85">
        <f t="shared" ref="R8025" si="21382">IF(COUNTA(Y8024:DP8027)=0,0,MIN(Y8025:DP8025))</f>
        <v>0</v>
      </c>
      <c r="S8025" s="86">
        <f t="shared" ref="S8025" si="21383">IF(COUNTA(Y8024:DP8027)=0,0,HLOOKUP(S8024,Y8024:DP8027,2,FALSE))</f>
        <v>0</v>
      </c>
      <c r="T8025" s="87">
        <f t="shared" ref="T8025" si="21384">IF(COUNTA(Y8024:DP8027)=0,0,AVERAGE(Y8025:DP8025))</f>
        <v>0</v>
      </c>
      <c r="U8025" s="88">
        <f t="shared" ref="U8025" si="21385">IF(COUNTA(Y8024:DP8027)=0,0,_xlfn.MINIFS(Y8025:DP8025,Y8027:DP8027,U8027))</f>
        <v>0</v>
      </c>
      <c r="V8025" s="89">
        <f t="array" ref="V8025">IF(COUNTA(Y8024:DP8027)=0,0,IF(ISERROR(HLOOKUP(V8027,Y8027:DP8027,1,FALSE)),0,INDEX(Y8025:DP8025,MATCH(V8024&amp;V8027,Y8024:DP8024&amp;Y8027:DP8027,0))))</f>
        <v>0</v>
      </c>
      <c r="W8025" s="90">
        <f t="array" ref="W8025">IF(COUNTA(Y8024:DP8027)=0,0,IF(ISERROR(HLOOKUP(W8027,Y8027:DP8027,1,FALSE)),0,AVERAGEIF(Y8027:DP8027,$W8027,Y8025:DP8025)))</f>
        <v>0</v>
      </c>
      <c r="X8025" s="107"/>
    </row>
    <row r="8026" spans="2:24">
      <c r="B8026" s="83"/>
      <c r="C8026" s="84"/>
      <c r="D8026" s="83"/>
      <c r="E8026" s="83"/>
      <c r="F8026" s="83"/>
      <c r="G8026" s="83"/>
      <c r="H8026" s="83"/>
      <c r="I8026" s="83"/>
      <c r="J8026" s="83"/>
      <c r="K8026" s="83"/>
      <c r="L8026" s="83"/>
      <c r="M8026" s="83"/>
      <c r="N8026" s="83"/>
      <c r="O8026" s="83"/>
      <c r="P8026" s="84"/>
      <c r="Q8026" s="217"/>
      <c r="R8026" s="91">
        <f t="shared" ref="R8026" si="21386">IF(COUNTA(Y8024:DP8027)=0,0,HLOOKUP(R8025,Y8025:DP8027,2,FALSE))</f>
        <v>0</v>
      </c>
      <c r="S8026" s="92">
        <f t="shared" ref="S8026" si="21387">IF(COUNTA(Y8024:DP8027)=0,0,HLOOKUP(S8024,Y8024:DP8027,3,FALSE))</f>
        <v>0</v>
      </c>
      <c r="T8026" s="93"/>
      <c r="U8026" s="94">
        <f t="array" ref="U8026">IF(COUNTA(Y8024:DP8027)=0,0,IF(ISERROR(HLOOKUP(U8027,Y8027:DP8027,1,FALSE)),0,INDEX(Y8026:DP8026,MATCH(U8025&amp;U8027,Y8025:DP8025&amp;Y8027:DP8027,0))))</f>
        <v>0</v>
      </c>
      <c r="V8026" s="94">
        <f t="array" ref="V8026">IF(COUNTA(Y8024:DP8027)=0,0,IF(ISERROR(HLOOKUP(V8027,Y8027:DP8027,1,FALSE)),0,INDEX(Y8026:DP8026,MATCH(V8025&amp;V8027,Y8025:DP8025&amp;Y8027:DP8027,0))))</f>
        <v>0</v>
      </c>
      <c r="W8026" s="95"/>
      <c r="X8026" s="108"/>
    </row>
    <row r="8027" spans="2:24" ht="13.9" thickBot="1">
      <c r="B8027" s="96"/>
      <c r="C8027" s="97"/>
      <c r="D8027" s="96"/>
      <c r="E8027" s="96"/>
      <c r="F8027" s="96"/>
      <c r="G8027" s="96"/>
      <c r="H8027" s="96"/>
      <c r="I8027" s="96"/>
      <c r="J8027" s="96"/>
      <c r="K8027" s="96"/>
      <c r="L8027" s="96"/>
      <c r="M8027" s="96"/>
      <c r="N8027" s="96"/>
      <c r="O8027" s="96"/>
      <c r="P8027" s="97"/>
      <c r="Q8027" s="218"/>
      <c r="R8027" s="98" t="str">
        <f t="shared" ref="R8027" si="21388">IF(COUNTA(Y8024:DP8027)=0,"none",HLOOKUP(R8025,Y8025:DP8027,3,FALSE))</f>
        <v>none</v>
      </c>
      <c r="S8027" s="99" t="str">
        <f t="shared" ref="S8027" si="21389">IF(COUNTA(Y8024:DP8027)=0,"none",HLOOKUP(S8024,Y8024:DP8027,4,FALSE))</f>
        <v>none</v>
      </c>
      <c r="T8027" s="100"/>
      <c r="U8027" s="100" t="str">
        <f t="array" ref="U8027">IF(COUNTA(Y8024:DP8027)=0,"none",IF($U$2="WAHR",$W$3,Abfrage!$F$4))</f>
        <v>none</v>
      </c>
      <c r="V8027" s="100" t="str">
        <f t="array" ref="V8027">IF(COUNTA(Y8024:DP8027)=0,"none",IF($U$2="WAHR",$W$3,Abfrage!$F$4))</f>
        <v>none</v>
      </c>
      <c r="W8027" s="100" t="str">
        <f t="array" ref="W8027">IF(COUNTA(Y8024:DP8027)=0,"none",IF($U$2="WAHR",$W$3,Abfrage!$F$4))</f>
        <v>none</v>
      </c>
      <c r="X8027" s="109"/>
    </row>
    <row r="8028" spans="2:24">
      <c r="B8028" s="75" t="s">
        <v>4970</v>
      </c>
      <c r="C8028" s="76">
        <v>1000466525</v>
      </c>
      <c r="D8028" s="75" t="s">
        <v>95</v>
      </c>
      <c r="E8028" s="75" t="s">
        <v>96</v>
      </c>
      <c r="F8028" s="75" t="s">
        <v>97</v>
      </c>
      <c r="G8028" s="75" t="s">
        <v>97</v>
      </c>
      <c r="H8028" s="75" t="e">
        <v>#N/A</v>
      </c>
      <c r="I8028" s="75" t="s">
        <v>41</v>
      </c>
      <c r="J8028" s="75" t="s">
        <v>4971</v>
      </c>
      <c r="K8028" s="75" t="s">
        <v>306</v>
      </c>
      <c r="L8028" s="75" t="s">
        <v>306</v>
      </c>
      <c r="M8028" s="75" t="s">
        <v>313</v>
      </c>
      <c r="N8028" s="75" t="s">
        <v>4972</v>
      </c>
      <c r="O8028" s="75" t="s">
        <v>309</v>
      </c>
      <c r="P8028" s="76" t="s">
        <v>306</v>
      </c>
      <c r="Q8028" s="216"/>
      <c r="R8028" s="77" t="str">
        <f t="shared" ref="R8028" si="21390">IF(COUNTA(Y8028:DP8031)=0,"01.01.1900",INDEX(Y8028:DP8028,MATCH(R8029,Y8029:DP8029,0)))</f>
        <v>01.01.1900</v>
      </c>
      <c r="S8028" s="78" t="str">
        <f t="shared" ref="S8028" si="21391">IF(COUNTA(Y8028:DP8031)=0,"01.01.1900",MAX(Y8028:DP8028))</f>
        <v>01.01.1900</v>
      </c>
      <c r="T8028" s="79"/>
      <c r="U8028" s="80" t="str">
        <f t="array" ref="U8028">IF(COUNTA(Y8028:DP8031)=0,"01.01.1900",IF(ISERROR(HLOOKUP(U8031,Y8031:DP8031,1,FALSE)),"01.01.1900",INDEX(Y8028:DP8028,MATCH(U8029&amp;U8031,Y8029:DP8029&amp;Y8031:DP8031,0))))</f>
        <v>01.01.1900</v>
      </c>
      <c r="V8028" s="81" t="str">
        <f t="shared" ref="V8028" si="21392">IF(COUNTA(Y8028:DP8031)=0,"01.01.1900",_xlfn.MAXIFS(Y8028:DP8028,Y8031:DP8031,V8031))</f>
        <v>01.01.1900</v>
      </c>
      <c r="W8028" s="82"/>
      <c r="X8028" s="106"/>
    </row>
    <row r="8029" spans="2:24">
      <c r="B8029" s="83"/>
      <c r="C8029" s="84"/>
      <c r="D8029" s="83"/>
      <c r="E8029" s="83"/>
      <c r="F8029" s="83"/>
      <c r="G8029" s="83"/>
      <c r="H8029" s="83"/>
      <c r="I8029" s="83"/>
      <c r="J8029" s="83"/>
      <c r="K8029" s="83"/>
      <c r="L8029" s="83"/>
      <c r="M8029" s="83"/>
      <c r="N8029" s="83"/>
      <c r="O8029" s="83"/>
      <c r="P8029" s="84"/>
      <c r="Q8029" s="217"/>
      <c r="R8029" s="85">
        <f t="shared" ref="R8029" si="21393">IF(COUNTA(Y8028:DP8031)=0,0,MIN(Y8029:DP8029))</f>
        <v>0</v>
      </c>
      <c r="S8029" s="86">
        <f t="shared" ref="S8029" si="21394">IF(COUNTA(Y8028:DP8031)=0,0,HLOOKUP(S8028,Y8028:DP8031,2,FALSE))</f>
        <v>0</v>
      </c>
      <c r="T8029" s="87">
        <f t="shared" ref="T8029" si="21395">IF(COUNTA(Y8028:DP8031)=0,0,AVERAGE(Y8029:DP8029))</f>
        <v>0</v>
      </c>
      <c r="U8029" s="88">
        <f t="shared" ref="U8029" si="21396">IF(COUNTA(Y8028:DP8031)=0,0,_xlfn.MINIFS(Y8029:DP8029,Y8031:DP8031,U8031))</f>
        <v>0</v>
      </c>
      <c r="V8029" s="89">
        <f t="array" ref="V8029">IF(COUNTA(Y8028:DP8031)=0,0,IF(ISERROR(HLOOKUP(V8031,Y8031:DP8031,1,FALSE)),0,INDEX(Y8029:DP8029,MATCH(V8028&amp;V8031,Y8028:DP8028&amp;Y8031:DP8031,0))))</f>
        <v>0</v>
      </c>
      <c r="W8029" s="90">
        <f t="array" ref="W8029">IF(COUNTA(Y8028:DP8031)=0,0,IF(ISERROR(HLOOKUP(W8031,Y8031:DP8031,1,FALSE)),0,AVERAGEIF(Y8031:DP8031,$W8031,Y8029:DP8029)))</f>
        <v>0</v>
      </c>
      <c r="X8029" s="107"/>
    </row>
    <row r="8030" spans="2:24">
      <c r="B8030" s="83"/>
      <c r="C8030" s="84"/>
      <c r="D8030" s="83"/>
      <c r="E8030" s="83"/>
      <c r="F8030" s="83"/>
      <c r="G8030" s="83"/>
      <c r="H8030" s="83"/>
      <c r="I8030" s="83"/>
      <c r="J8030" s="83"/>
      <c r="K8030" s="83"/>
      <c r="L8030" s="83"/>
      <c r="M8030" s="83"/>
      <c r="N8030" s="83"/>
      <c r="O8030" s="83"/>
      <c r="P8030" s="84"/>
      <c r="Q8030" s="217"/>
      <c r="R8030" s="91">
        <f t="shared" ref="R8030" si="21397">IF(COUNTA(Y8028:DP8031)=0,0,HLOOKUP(R8029,Y8029:DP8031,2,FALSE))</f>
        <v>0</v>
      </c>
      <c r="S8030" s="92">
        <f t="shared" ref="S8030" si="21398">IF(COUNTA(Y8028:DP8031)=0,0,HLOOKUP(S8028,Y8028:DP8031,3,FALSE))</f>
        <v>0</v>
      </c>
      <c r="T8030" s="93"/>
      <c r="U8030" s="94">
        <f t="array" ref="U8030">IF(COUNTA(Y8028:DP8031)=0,0,IF(ISERROR(HLOOKUP(U8031,Y8031:DP8031,1,FALSE)),0,INDEX(Y8030:DP8030,MATCH(U8029&amp;U8031,Y8029:DP8029&amp;Y8031:DP8031,0))))</f>
        <v>0</v>
      </c>
      <c r="V8030" s="94">
        <f t="array" ref="V8030">IF(COUNTA(Y8028:DP8031)=0,0,IF(ISERROR(HLOOKUP(V8031,Y8031:DP8031,1,FALSE)),0,INDEX(Y8030:DP8030,MATCH(V8029&amp;V8031,Y8029:DP8029&amp;Y8031:DP8031,0))))</f>
        <v>0</v>
      </c>
      <c r="W8030" s="95"/>
      <c r="X8030" s="108"/>
    </row>
    <row r="8031" spans="2:24" ht="13.9" thickBot="1">
      <c r="B8031" s="96"/>
      <c r="C8031" s="97"/>
      <c r="D8031" s="96"/>
      <c r="E8031" s="96"/>
      <c r="F8031" s="96"/>
      <c r="G8031" s="96"/>
      <c r="H8031" s="96"/>
      <c r="I8031" s="96"/>
      <c r="J8031" s="96"/>
      <c r="K8031" s="96"/>
      <c r="L8031" s="96"/>
      <c r="M8031" s="96"/>
      <c r="N8031" s="96"/>
      <c r="O8031" s="96"/>
      <c r="P8031" s="97"/>
      <c r="Q8031" s="218"/>
      <c r="R8031" s="98" t="str">
        <f t="shared" ref="R8031" si="21399">IF(COUNTA(Y8028:DP8031)=0,"none",HLOOKUP(R8029,Y8029:DP8031,3,FALSE))</f>
        <v>none</v>
      </c>
      <c r="S8031" s="99" t="str">
        <f t="shared" ref="S8031" si="21400">IF(COUNTA(Y8028:DP8031)=0,"none",HLOOKUP(S8028,Y8028:DP8031,4,FALSE))</f>
        <v>none</v>
      </c>
      <c r="T8031" s="100"/>
      <c r="U8031" s="100" t="str">
        <f t="array" ref="U8031">IF(COUNTA(Y8028:DP8031)=0,"none",IF($U$2="WAHR",$W$3,Abfrage!$F$4))</f>
        <v>none</v>
      </c>
      <c r="V8031" s="100" t="str">
        <f t="array" ref="V8031">IF(COUNTA(Y8028:DP8031)=0,"none",IF($U$2="WAHR",$W$3,Abfrage!$F$4))</f>
        <v>none</v>
      </c>
      <c r="W8031" s="100" t="str">
        <f t="array" ref="W8031">IF(COUNTA(Y8028:DP8031)=0,"none",IF($U$2="WAHR",$W$3,Abfrage!$F$4))</f>
        <v>none</v>
      </c>
      <c r="X8031" s="109"/>
    </row>
    <row r="8032" spans="2:24">
      <c r="B8032" s="75" t="s">
        <v>4973</v>
      </c>
      <c r="C8032" s="76">
        <v>1000466526</v>
      </c>
      <c r="D8032" s="75" t="s">
        <v>95</v>
      </c>
      <c r="E8032" s="75" t="s">
        <v>175</v>
      </c>
      <c r="F8032" s="75" t="s">
        <v>97</v>
      </c>
      <c r="G8032" s="75" t="s">
        <v>97</v>
      </c>
      <c r="H8032" s="75" t="e">
        <v>#N/A</v>
      </c>
      <c r="I8032" s="75" t="s">
        <v>41</v>
      </c>
      <c r="J8032" s="75" t="s">
        <v>4974</v>
      </c>
      <c r="K8032" s="75" t="s">
        <v>306</v>
      </c>
      <c r="L8032" s="75" t="s">
        <v>306</v>
      </c>
      <c r="M8032" s="75" t="s">
        <v>307</v>
      </c>
      <c r="N8032" s="75" t="s">
        <v>4972</v>
      </c>
      <c r="O8032" s="75" t="s">
        <v>309</v>
      </c>
      <c r="P8032" s="76" t="s">
        <v>306</v>
      </c>
      <c r="Q8032" s="216"/>
      <c r="R8032" s="77" t="str">
        <f t="shared" ref="R8032" si="21401">IF(COUNTA(Y8032:DP8035)=0,"01.01.1900",INDEX(Y8032:DP8032,MATCH(R8033,Y8033:DP8033,0)))</f>
        <v>01.01.1900</v>
      </c>
      <c r="S8032" s="78" t="str">
        <f t="shared" ref="S8032" si="21402">IF(COUNTA(Y8032:DP8035)=0,"01.01.1900",MAX(Y8032:DP8032))</f>
        <v>01.01.1900</v>
      </c>
      <c r="T8032" s="79"/>
      <c r="U8032" s="80" t="str">
        <f t="array" ref="U8032">IF(COUNTA(Y8032:DP8035)=0,"01.01.1900",IF(ISERROR(HLOOKUP(U8035,Y8035:DP8035,1,FALSE)),"01.01.1900",INDEX(Y8032:DP8032,MATCH(U8033&amp;U8035,Y8033:DP8033&amp;Y8035:DP8035,0))))</f>
        <v>01.01.1900</v>
      </c>
      <c r="V8032" s="81" t="str">
        <f t="shared" ref="V8032" si="21403">IF(COUNTA(Y8032:DP8035)=0,"01.01.1900",_xlfn.MAXIFS(Y8032:DP8032,Y8035:DP8035,V8035))</f>
        <v>01.01.1900</v>
      </c>
      <c r="W8032" s="82"/>
      <c r="X8032" s="106"/>
    </row>
    <row r="8033" spans="2:24">
      <c r="B8033" s="83"/>
      <c r="C8033" s="84"/>
      <c r="D8033" s="83"/>
      <c r="E8033" s="83"/>
      <c r="F8033" s="83"/>
      <c r="G8033" s="83"/>
      <c r="H8033" s="83"/>
      <c r="I8033" s="83"/>
      <c r="J8033" s="83"/>
      <c r="K8033" s="83"/>
      <c r="L8033" s="83"/>
      <c r="M8033" s="83"/>
      <c r="N8033" s="83"/>
      <c r="O8033" s="83"/>
      <c r="P8033" s="84"/>
      <c r="Q8033" s="217"/>
      <c r="R8033" s="85">
        <f t="shared" ref="R8033" si="21404">IF(COUNTA(Y8032:DP8035)=0,0,MIN(Y8033:DP8033))</f>
        <v>0</v>
      </c>
      <c r="S8033" s="86">
        <f t="shared" ref="S8033" si="21405">IF(COUNTA(Y8032:DP8035)=0,0,HLOOKUP(S8032,Y8032:DP8035,2,FALSE))</f>
        <v>0</v>
      </c>
      <c r="T8033" s="87">
        <f t="shared" ref="T8033" si="21406">IF(COUNTA(Y8032:DP8035)=0,0,AVERAGE(Y8033:DP8033))</f>
        <v>0</v>
      </c>
      <c r="U8033" s="88">
        <f t="shared" ref="U8033" si="21407">IF(COUNTA(Y8032:DP8035)=0,0,_xlfn.MINIFS(Y8033:DP8033,Y8035:DP8035,U8035))</f>
        <v>0</v>
      </c>
      <c r="V8033" s="89">
        <f t="array" ref="V8033">IF(COUNTA(Y8032:DP8035)=0,0,IF(ISERROR(HLOOKUP(V8035,Y8035:DP8035,1,FALSE)),0,INDEX(Y8033:DP8033,MATCH(V8032&amp;V8035,Y8032:DP8032&amp;Y8035:DP8035,0))))</f>
        <v>0</v>
      </c>
      <c r="W8033" s="90">
        <f t="array" ref="W8033">IF(COUNTA(Y8032:DP8035)=0,0,IF(ISERROR(HLOOKUP(W8035,Y8035:DP8035,1,FALSE)),0,AVERAGEIF(Y8035:DP8035,$W8035,Y8033:DP8033)))</f>
        <v>0</v>
      </c>
      <c r="X8033" s="107"/>
    </row>
    <row r="8034" spans="2:24">
      <c r="B8034" s="83"/>
      <c r="C8034" s="84"/>
      <c r="D8034" s="83"/>
      <c r="E8034" s="83"/>
      <c r="F8034" s="83"/>
      <c r="G8034" s="83"/>
      <c r="H8034" s="83"/>
      <c r="I8034" s="83"/>
      <c r="J8034" s="83"/>
      <c r="K8034" s="83"/>
      <c r="L8034" s="83"/>
      <c r="M8034" s="83"/>
      <c r="N8034" s="83"/>
      <c r="O8034" s="83"/>
      <c r="P8034" s="84"/>
      <c r="Q8034" s="217"/>
      <c r="R8034" s="91">
        <f t="shared" ref="R8034" si="21408">IF(COUNTA(Y8032:DP8035)=0,0,HLOOKUP(R8033,Y8033:DP8035,2,FALSE))</f>
        <v>0</v>
      </c>
      <c r="S8034" s="92">
        <f t="shared" ref="S8034" si="21409">IF(COUNTA(Y8032:DP8035)=0,0,HLOOKUP(S8032,Y8032:DP8035,3,FALSE))</f>
        <v>0</v>
      </c>
      <c r="T8034" s="93"/>
      <c r="U8034" s="94">
        <f t="array" ref="U8034">IF(COUNTA(Y8032:DP8035)=0,0,IF(ISERROR(HLOOKUP(U8035,Y8035:DP8035,1,FALSE)),0,INDEX(Y8034:DP8034,MATCH(U8033&amp;U8035,Y8033:DP8033&amp;Y8035:DP8035,0))))</f>
        <v>0</v>
      </c>
      <c r="V8034" s="94">
        <f t="array" ref="V8034">IF(COUNTA(Y8032:DP8035)=0,0,IF(ISERROR(HLOOKUP(V8035,Y8035:DP8035,1,FALSE)),0,INDEX(Y8034:DP8034,MATCH(V8033&amp;V8035,Y8033:DP8033&amp;Y8035:DP8035,0))))</f>
        <v>0</v>
      </c>
      <c r="W8034" s="95"/>
      <c r="X8034" s="108"/>
    </row>
    <row r="8035" spans="2:24" ht="13.9" thickBot="1">
      <c r="B8035" s="96"/>
      <c r="C8035" s="97"/>
      <c r="D8035" s="96"/>
      <c r="E8035" s="96"/>
      <c r="F8035" s="96"/>
      <c r="G8035" s="96"/>
      <c r="H8035" s="96"/>
      <c r="I8035" s="96"/>
      <c r="J8035" s="96"/>
      <c r="K8035" s="96"/>
      <c r="L8035" s="96"/>
      <c r="M8035" s="96"/>
      <c r="N8035" s="96"/>
      <c r="O8035" s="96"/>
      <c r="P8035" s="97"/>
      <c r="Q8035" s="218"/>
      <c r="R8035" s="98" t="str">
        <f t="shared" ref="R8035" si="21410">IF(COUNTA(Y8032:DP8035)=0,"none",HLOOKUP(R8033,Y8033:DP8035,3,FALSE))</f>
        <v>none</v>
      </c>
      <c r="S8035" s="99" t="str">
        <f t="shared" ref="S8035" si="21411">IF(COUNTA(Y8032:DP8035)=0,"none",HLOOKUP(S8032,Y8032:DP8035,4,FALSE))</f>
        <v>none</v>
      </c>
      <c r="T8035" s="100"/>
      <c r="U8035" s="100" t="str">
        <f t="array" ref="U8035">IF(COUNTA(Y8032:DP8035)=0,"none",IF($U$2="WAHR",$W$3,Abfrage!$F$4))</f>
        <v>none</v>
      </c>
      <c r="V8035" s="100" t="str">
        <f t="array" ref="V8035">IF(COUNTA(Y8032:DP8035)=0,"none",IF($U$2="WAHR",$W$3,Abfrage!$F$4))</f>
        <v>none</v>
      </c>
      <c r="W8035" s="100" t="str">
        <f t="array" ref="W8035">IF(COUNTA(Y8032:DP8035)=0,"none",IF($U$2="WAHR",$W$3,Abfrage!$F$4))</f>
        <v>none</v>
      </c>
      <c r="X8035" s="109"/>
    </row>
    <row r="8036" spans="2:24">
      <c r="B8036" s="75" t="s">
        <v>4975</v>
      </c>
      <c r="C8036" s="76">
        <v>1000466536</v>
      </c>
      <c r="D8036" s="75" t="s">
        <v>95</v>
      </c>
      <c r="E8036" s="75" t="s">
        <v>148</v>
      </c>
      <c r="F8036" s="75" t="s">
        <v>175</v>
      </c>
      <c r="G8036" s="75" t="s">
        <v>175</v>
      </c>
      <c r="H8036" s="75" t="e">
        <v>#N/A</v>
      </c>
      <c r="I8036" s="75" t="s">
        <v>41</v>
      </c>
      <c r="J8036" s="75" t="s">
        <v>4976</v>
      </c>
      <c r="K8036" s="75" t="s">
        <v>393</v>
      </c>
      <c r="L8036" s="75" t="s">
        <v>352</v>
      </c>
      <c r="M8036" s="75" t="s">
        <v>307</v>
      </c>
      <c r="N8036" s="75" t="s">
        <v>327</v>
      </c>
      <c r="O8036" s="75" t="s">
        <v>306</v>
      </c>
      <c r="P8036" s="76" t="s">
        <v>306</v>
      </c>
      <c r="Q8036" s="216"/>
      <c r="R8036" s="77" t="str">
        <f t="shared" ref="R8036" si="21412">IF(COUNTA(Y8036:DP8039)=0,"01.01.1900",INDEX(Y8036:DP8036,MATCH(R8037,Y8037:DP8037,0)))</f>
        <v>01.01.1900</v>
      </c>
      <c r="S8036" s="78" t="str">
        <f t="shared" ref="S8036" si="21413">IF(COUNTA(Y8036:DP8039)=0,"01.01.1900",MAX(Y8036:DP8036))</f>
        <v>01.01.1900</v>
      </c>
      <c r="T8036" s="79"/>
      <c r="U8036" s="80" t="str">
        <f t="array" ref="U8036">IF(COUNTA(Y8036:DP8039)=0,"01.01.1900",IF(ISERROR(HLOOKUP(U8039,Y8039:DP8039,1,FALSE)),"01.01.1900",INDEX(Y8036:DP8036,MATCH(U8037&amp;U8039,Y8037:DP8037&amp;Y8039:DP8039,0))))</f>
        <v>01.01.1900</v>
      </c>
      <c r="V8036" s="81" t="str">
        <f t="shared" ref="V8036" si="21414">IF(COUNTA(Y8036:DP8039)=0,"01.01.1900",_xlfn.MAXIFS(Y8036:DP8036,Y8039:DP8039,V8039))</f>
        <v>01.01.1900</v>
      </c>
      <c r="W8036" s="82"/>
      <c r="X8036" s="106"/>
    </row>
    <row r="8037" spans="2:24">
      <c r="B8037" s="83"/>
      <c r="C8037" s="84"/>
      <c r="D8037" s="83"/>
      <c r="E8037" s="83"/>
      <c r="F8037" s="83"/>
      <c r="G8037" s="83"/>
      <c r="H8037" s="83"/>
      <c r="I8037" s="83"/>
      <c r="J8037" s="83"/>
      <c r="K8037" s="83"/>
      <c r="L8037" s="83"/>
      <c r="M8037" s="83"/>
      <c r="N8037" s="83"/>
      <c r="O8037" s="83"/>
      <c r="P8037" s="84"/>
      <c r="Q8037" s="217"/>
      <c r="R8037" s="85">
        <f t="shared" ref="R8037" si="21415">IF(COUNTA(Y8036:DP8039)=0,0,MIN(Y8037:DP8037))</f>
        <v>0</v>
      </c>
      <c r="S8037" s="86">
        <f t="shared" ref="S8037" si="21416">IF(COUNTA(Y8036:DP8039)=0,0,HLOOKUP(S8036,Y8036:DP8039,2,FALSE))</f>
        <v>0</v>
      </c>
      <c r="T8037" s="87">
        <f t="shared" ref="T8037" si="21417">IF(COUNTA(Y8036:DP8039)=0,0,AVERAGE(Y8037:DP8037))</f>
        <v>0</v>
      </c>
      <c r="U8037" s="88">
        <f t="shared" ref="U8037" si="21418">IF(COUNTA(Y8036:DP8039)=0,0,_xlfn.MINIFS(Y8037:DP8037,Y8039:DP8039,U8039))</f>
        <v>0</v>
      </c>
      <c r="V8037" s="89">
        <f t="array" ref="V8037">IF(COUNTA(Y8036:DP8039)=0,0,IF(ISERROR(HLOOKUP(V8039,Y8039:DP8039,1,FALSE)),0,INDEX(Y8037:DP8037,MATCH(V8036&amp;V8039,Y8036:DP8036&amp;Y8039:DP8039,0))))</f>
        <v>0</v>
      </c>
      <c r="W8037" s="90">
        <f t="array" ref="W8037">IF(COUNTA(Y8036:DP8039)=0,0,IF(ISERROR(HLOOKUP(W8039,Y8039:DP8039,1,FALSE)),0,AVERAGEIF(Y8039:DP8039,$W8039,Y8037:DP8037)))</f>
        <v>0</v>
      </c>
      <c r="X8037" s="107"/>
    </row>
    <row r="8038" spans="2:24">
      <c r="B8038" s="83"/>
      <c r="C8038" s="84"/>
      <c r="D8038" s="83"/>
      <c r="E8038" s="83"/>
      <c r="F8038" s="83"/>
      <c r="G8038" s="83"/>
      <c r="H8038" s="83"/>
      <c r="I8038" s="83"/>
      <c r="J8038" s="83"/>
      <c r="K8038" s="83"/>
      <c r="L8038" s="83"/>
      <c r="M8038" s="83"/>
      <c r="N8038" s="83"/>
      <c r="O8038" s="83"/>
      <c r="P8038" s="84"/>
      <c r="Q8038" s="217"/>
      <c r="R8038" s="91">
        <f t="shared" ref="R8038" si="21419">IF(COUNTA(Y8036:DP8039)=0,0,HLOOKUP(R8037,Y8037:DP8039,2,FALSE))</f>
        <v>0</v>
      </c>
      <c r="S8038" s="92">
        <f t="shared" ref="S8038" si="21420">IF(COUNTA(Y8036:DP8039)=0,0,HLOOKUP(S8036,Y8036:DP8039,3,FALSE))</f>
        <v>0</v>
      </c>
      <c r="T8038" s="93"/>
      <c r="U8038" s="94">
        <f t="array" ref="U8038">IF(COUNTA(Y8036:DP8039)=0,0,IF(ISERROR(HLOOKUP(U8039,Y8039:DP8039,1,FALSE)),0,INDEX(Y8038:DP8038,MATCH(U8037&amp;U8039,Y8037:DP8037&amp;Y8039:DP8039,0))))</f>
        <v>0</v>
      </c>
      <c r="V8038" s="94">
        <f t="array" ref="V8038">IF(COUNTA(Y8036:DP8039)=0,0,IF(ISERROR(HLOOKUP(V8039,Y8039:DP8039,1,FALSE)),0,INDEX(Y8038:DP8038,MATCH(V8037&amp;V8039,Y8037:DP8037&amp;Y8039:DP8039,0))))</f>
        <v>0</v>
      </c>
      <c r="W8038" s="95"/>
      <c r="X8038" s="108"/>
    </row>
    <row r="8039" spans="2:24" ht="13.9" thickBot="1">
      <c r="B8039" s="96"/>
      <c r="C8039" s="97"/>
      <c r="D8039" s="96"/>
      <c r="E8039" s="96"/>
      <c r="F8039" s="96"/>
      <c r="G8039" s="96"/>
      <c r="H8039" s="96"/>
      <c r="I8039" s="96"/>
      <c r="J8039" s="96"/>
      <c r="K8039" s="96"/>
      <c r="L8039" s="96"/>
      <c r="M8039" s="96"/>
      <c r="N8039" s="96"/>
      <c r="O8039" s="96"/>
      <c r="P8039" s="97"/>
      <c r="Q8039" s="218"/>
      <c r="R8039" s="98" t="str">
        <f t="shared" ref="R8039" si="21421">IF(COUNTA(Y8036:DP8039)=0,"none",HLOOKUP(R8037,Y8037:DP8039,3,FALSE))</f>
        <v>none</v>
      </c>
      <c r="S8039" s="99" t="str">
        <f t="shared" ref="S8039" si="21422">IF(COUNTA(Y8036:DP8039)=0,"none",HLOOKUP(S8036,Y8036:DP8039,4,FALSE))</f>
        <v>none</v>
      </c>
      <c r="T8039" s="100"/>
      <c r="U8039" s="100" t="str">
        <f t="array" ref="U8039">IF(COUNTA(Y8036:DP8039)=0,"none",IF($U$2="WAHR",$W$3,Abfrage!$F$4))</f>
        <v>none</v>
      </c>
      <c r="V8039" s="100" t="str">
        <f t="array" ref="V8039">IF(COUNTA(Y8036:DP8039)=0,"none",IF($U$2="WAHR",$W$3,Abfrage!$F$4))</f>
        <v>none</v>
      </c>
      <c r="W8039" s="100" t="str">
        <f t="array" ref="W8039">IF(COUNTA(Y8036:DP8039)=0,"none",IF($U$2="WAHR",$W$3,Abfrage!$F$4))</f>
        <v>none</v>
      </c>
      <c r="X8039" s="109"/>
    </row>
    <row r="8040" spans="2:24">
      <c r="B8040" s="75" t="s">
        <v>4977</v>
      </c>
      <c r="C8040" s="76">
        <v>1000466537</v>
      </c>
      <c r="D8040" s="75" t="s">
        <v>95</v>
      </c>
      <c r="E8040" s="75" t="s">
        <v>148</v>
      </c>
      <c r="F8040" s="75" t="s">
        <v>175</v>
      </c>
      <c r="G8040" s="75" t="s">
        <v>175</v>
      </c>
      <c r="H8040" s="75" t="e">
        <v>#N/A</v>
      </c>
      <c r="I8040" s="75" t="s">
        <v>41</v>
      </c>
      <c r="J8040" s="75" t="s">
        <v>4978</v>
      </c>
      <c r="K8040" s="75" t="s">
        <v>321</v>
      </c>
      <c r="L8040" s="75" t="s">
        <v>393</v>
      </c>
      <c r="M8040" s="75" t="s">
        <v>307</v>
      </c>
      <c r="N8040" s="75" t="s">
        <v>327</v>
      </c>
      <c r="O8040" s="75" t="s">
        <v>306</v>
      </c>
      <c r="P8040" s="76" t="s">
        <v>306</v>
      </c>
      <c r="Q8040" s="216"/>
      <c r="R8040" s="77" t="str">
        <f t="shared" ref="R8040" si="21423">IF(COUNTA(Y8040:DP8043)=0,"01.01.1900",INDEX(Y8040:DP8040,MATCH(R8041,Y8041:DP8041,0)))</f>
        <v>01.01.1900</v>
      </c>
      <c r="S8040" s="78" t="str">
        <f t="shared" ref="S8040" si="21424">IF(COUNTA(Y8040:DP8043)=0,"01.01.1900",MAX(Y8040:DP8040))</f>
        <v>01.01.1900</v>
      </c>
      <c r="T8040" s="79"/>
      <c r="U8040" s="80" t="str">
        <f t="array" ref="U8040">IF(COUNTA(Y8040:DP8043)=0,"01.01.1900",IF(ISERROR(HLOOKUP(U8043,Y8043:DP8043,1,FALSE)),"01.01.1900",INDEX(Y8040:DP8040,MATCH(U8041&amp;U8043,Y8041:DP8041&amp;Y8043:DP8043,0))))</f>
        <v>01.01.1900</v>
      </c>
      <c r="V8040" s="81" t="str">
        <f t="shared" ref="V8040" si="21425">IF(COUNTA(Y8040:DP8043)=0,"01.01.1900",_xlfn.MAXIFS(Y8040:DP8040,Y8043:DP8043,V8043))</f>
        <v>01.01.1900</v>
      </c>
      <c r="W8040" s="82"/>
      <c r="X8040" s="106"/>
    </row>
    <row r="8041" spans="2:24">
      <c r="B8041" s="83"/>
      <c r="C8041" s="84"/>
      <c r="D8041" s="83"/>
      <c r="E8041" s="83"/>
      <c r="F8041" s="83"/>
      <c r="G8041" s="83"/>
      <c r="H8041" s="83"/>
      <c r="I8041" s="83"/>
      <c r="J8041" s="83"/>
      <c r="K8041" s="83"/>
      <c r="L8041" s="83"/>
      <c r="M8041" s="83"/>
      <c r="N8041" s="83"/>
      <c r="O8041" s="83"/>
      <c r="P8041" s="84"/>
      <c r="Q8041" s="217"/>
      <c r="R8041" s="85">
        <f t="shared" ref="R8041" si="21426">IF(COUNTA(Y8040:DP8043)=0,0,MIN(Y8041:DP8041))</f>
        <v>0</v>
      </c>
      <c r="S8041" s="86">
        <f t="shared" ref="S8041" si="21427">IF(COUNTA(Y8040:DP8043)=0,0,HLOOKUP(S8040,Y8040:DP8043,2,FALSE))</f>
        <v>0</v>
      </c>
      <c r="T8041" s="87">
        <f t="shared" ref="T8041" si="21428">IF(COUNTA(Y8040:DP8043)=0,0,AVERAGE(Y8041:DP8041))</f>
        <v>0</v>
      </c>
      <c r="U8041" s="88">
        <f t="shared" ref="U8041" si="21429">IF(COUNTA(Y8040:DP8043)=0,0,_xlfn.MINIFS(Y8041:DP8041,Y8043:DP8043,U8043))</f>
        <v>0</v>
      </c>
      <c r="V8041" s="89">
        <f t="array" ref="V8041">IF(COUNTA(Y8040:DP8043)=0,0,IF(ISERROR(HLOOKUP(V8043,Y8043:DP8043,1,FALSE)),0,INDEX(Y8041:DP8041,MATCH(V8040&amp;V8043,Y8040:DP8040&amp;Y8043:DP8043,0))))</f>
        <v>0</v>
      </c>
      <c r="W8041" s="90">
        <f t="array" ref="W8041">IF(COUNTA(Y8040:DP8043)=0,0,IF(ISERROR(HLOOKUP(W8043,Y8043:DP8043,1,FALSE)),0,AVERAGEIF(Y8043:DP8043,$W8043,Y8041:DP8041)))</f>
        <v>0</v>
      </c>
      <c r="X8041" s="107"/>
    </row>
    <row r="8042" spans="2:24">
      <c r="B8042" s="83"/>
      <c r="C8042" s="84"/>
      <c r="D8042" s="83"/>
      <c r="E8042" s="83"/>
      <c r="F8042" s="83"/>
      <c r="G8042" s="83"/>
      <c r="H8042" s="83"/>
      <c r="I8042" s="83"/>
      <c r="J8042" s="83"/>
      <c r="K8042" s="83"/>
      <c r="L8042" s="83"/>
      <c r="M8042" s="83"/>
      <c r="N8042" s="83"/>
      <c r="O8042" s="83"/>
      <c r="P8042" s="84"/>
      <c r="Q8042" s="217"/>
      <c r="R8042" s="91">
        <f t="shared" ref="R8042" si="21430">IF(COUNTA(Y8040:DP8043)=0,0,HLOOKUP(R8041,Y8041:DP8043,2,FALSE))</f>
        <v>0</v>
      </c>
      <c r="S8042" s="92">
        <f t="shared" ref="S8042" si="21431">IF(COUNTA(Y8040:DP8043)=0,0,HLOOKUP(S8040,Y8040:DP8043,3,FALSE))</f>
        <v>0</v>
      </c>
      <c r="T8042" s="93"/>
      <c r="U8042" s="94">
        <f t="array" ref="U8042">IF(COUNTA(Y8040:DP8043)=0,0,IF(ISERROR(HLOOKUP(U8043,Y8043:DP8043,1,FALSE)),0,INDEX(Y8042:DP8042,MATCH(U8041&amp;U8043,Y8041:DP8041&amp;Y8043:DP8043,0))))</f>
        <v>0</v>
      </c>
      <c r="V8042" s="94">
        <f t="array" ref="V8042">IF(COUNTA(Y8040:DP8043)=0,0,IF(ISERROR(HLOOKUP(V8043,Y8043:DP8043,1,FALSE)),0,INDEX(Y8042:DP8042,MATCH(V8041&amp;V8043,Y8041:DP8041&amp;Y8043:DP8043,0))))</f>
        <v>0</v>
      </c>
      <c r="W8042" s="95"/>
      <c r="X8042" s="108"/>
    </row>
    <row r="8043" spans="2:24" ht="13.9" thickBot="1">
      <c r="B8043" s="96"/>
      <c r="C8043" s="97"/>
      <c r="D8043" s="96"/>
      <c r="E8043" s="96"/>
      <c r="F8043" s="96"/>
      <c r="G8043" s="96"/>
      <c r="H8043" s="96"/>
      <c r="I8043" s="96"/>
      <c r="J8043" s="96"/>
      <c r="K8043" s="96"/>
      <c r="L8043" s="96"/>
      <c r="M8043" s="96"/>
      <c r="N8043" s="96"/>
      <c r="O8043" s="96"/>
      <c r="P8043" s="97"/>
      <c r="Q8043" s="218"/>
      <c r="R8043" s="98" t="str">
        <f t="shared" ref="R8043" si="21432">IF(COUNTA(Y8040:DP8043)=0,"none",HLOOKUP(R8041,Y8041:DP8043,3,FALSE))</f>
        <v>none</v>
      </c>
      <c r="S8043" s="99" t="str">
        <f t="shared" ref="S8043" si="21433">IF(COUNTA(Y8040:DP8043)=0,"none",HLOOKUP(S8040,Y8040:DP8043,4,FALSE))</f>
        <v>none</v>
      </c>
      <c r="T8043" s="100"/>
      <c r="U8043" s="100" t="str">
        <f t="array" ref="U8043">IF(COUNTA(Y8040:DP8043)=0,"none",IF($U$2="WAHR",$W$3,Abfrage!$F$4))</f>
        <v>none</v>
      </c>
      <c r="V8043" s="100" t="str">
        <f t="array" ref="V8043">IF(COUNTA(Y8040:DP8043)=0,"none",IF($U$2="WAHR",$W$3,Abfrage!$F$4))</f>
        <v>none</v>
      </c>
      <c r="W8043" s="100" t="str">
        <f t="array" ref="W8043">IF(COUNTA(Y8040:DP8043)=0,"none",IF($U$2="WAHR",$W$3,Abfrage!$F$4))</f>
        <v>none</v>
      </c>
      <c r="X8043" s="109"/>
    </row>
    <row r="8044" spans="2:24">
      <c r="B8044" s="75" t="s">
        <v>4979</v>
      </c>
      <c r="C8044" s="76">
        <v>1000466538</v>
      </c>
      <c r="D8044" s="75" t="s">
        <v>95</v>
      </c>
      <c r="E8044" s="75" t="s">
        <v>148</v>
      </c>
      <c r="F8044" s="75" t="s">
        <v>96</v>
      </c>
      <c r="G8044" s="75" t="s">
        <v>96</v>
      </c>
      <c r="H8044" s="75" t="e">
        <v>#N/A</v>
      </c>
      <c r="I8044" s="75" t="s">
        <v>41</v>
      </c>
      <c r="J8044" s="75" t="s">
        <v>4980</v>
      </c>
      <c r="K8044" s="75" t="s">
        <v>393</v>
      </c>
      <c r="L8044" s="75" t="s">
        <v>352</v>
      </c>
      <c r="M8044" s="75" t="s">
        <v>313</v>
      </c>
      <c r="N8044" s="75" t="s">
        <v>327</v>
      </c>
      <c r="O8044" s="75" t="s">
        <v>306</v>
      </c>
      <c r="P8044" s="76" t="s">
        <v>306</v>
      </c>
      <c r="Q8044" s="216"/>
      <c r="R8044" s="77" t="str">
        <f t="shared" ref="R8044" si="21434">IF(COUNTA(Y8044:DP8047)=0,"01.01.1900",INDEX(Y8044:DP8044,MATCH(R8045,Y8045:DP8045,0)))</f>
        <v>01.01.1900</v>
      </c>
      <c r="S8044" s="78" t="str">
        <f t="shared" ref="S8044" si="21435">IF(COUNTA(Y8044:DP8047)=0,"01.01.1900",MAX(Y8044:DP8044))</f>
        <v>01.01.1900</v>
      </c>
      <c r="T8044" s="79"/>
      <c r="U8044" s="80" t="str">
        <f t="array" ref="U8044">IF(COUNTA(Y8044:DP8047)=0,"01.01.1900",IF(ISERROR(HLOOKUP(U8047,Y8047:DP8047,1,FALSE)),"01.01.1900",INDEX(Y8044:DP8044,MATCH(U8045&amp;U8047,Y8045:DP8045&amp;Y8047:DP8047,0))))</f>
        <v>01.01.1900</v>
      </c>
      <c r="V8044" s="81" t="str">
        <f t="shared" ref="V8044" si="21436">IF(COUNTA(Y8044:DP8047)=0,"01.01.1900",_xlfn.MAXIFS(Y8044:DP8044,Y8047:DP8047,V8047))</f>
        <v>01.01.1900</v>
      </c>
      <c r="W8044" s="82"/>
      <c r="X8044" s="106"/>
    </row>
    <row r="8045" spans="2:24">
      <c r="B8045" s="83"/>
      <c r="C8045" s="84"/>
      <c r="D8045" s="83"/>
      <c r="E8045" s="83"/>
      <c r="F8045" s="83"/>
      <c r="G8045" s="83"/>
      <c r="H8045" s="83"/>
      <c r="I8045" s="83"/>
      <c r="J8045" s="83"/>
      <c r="K8045" s="83"/>
      <c r="L8045" s="83"/>
      <c r="M8045" s="83"/>
      <c r="N8045" s="83"/>
      <c r="O8045" s="83"/>
      <c r="P8045" s="84"/>
      <c r="Q8045" s="217"/>
      <c r="R8045" s="85">
        <f t="shared" ref="R8045" si="21437">IF(COUNTA(Y8044:DP8047)=0,0,MIN(Y8045:DP8045))</f>
        <v>0</v>
      </c>
      <c r="S8045" s="86">
        <f t="shared" ref="S8045" si="21438">IF(COUNTA(Y8044:DP8047)=0,0,HLOOKUP(S8044,Y8044:DP8047,2,FALSE))</f>
        <v>0</v>
      </c>
      <c r="T8045" s="87">
        <f t="shared" ref="T8045" si="21439">IF(COUNTA(Y8044:DP8047)=0,0,AVERAGE(Y8045:DP8045))</f>
        <v>0</v>
      </c>
      <c r="U8045" s="88">
        <f t="shared" ref="U8045" si="21440">IF(COUNTA(Y8044:DP8047)=0,0,_xlfn.MINIFS(Y8045:DP8045,Y8047:DP8047,U8047))</f>
        <v>0</v>
      </c>
      <c r="V8045" s="89">
        <f t="array" ref="V8045">IF(COUNTA(Y8044:DP8047)=0,0,IF(ISERROR(HLOOKUP(V8047,Y8047:DP8047,1,FALSE)),0,INDEX(Y8045:DP8045,MATCH(V8044&amp;V8047,Y8044:DP8044&amp;Y8047:DP8047,0))))</f>
        <v>0</v>
      </c>
      <c r="W8045" s="90">
        <f t="array" ref="W8045">IF(COUNTA(Y8044:DP8047)=0,0,IF(ISERROR(HLOOKUP(W8047,Y8047:DP8047,1,FALSE)),0,AVERAGEIF(Y8047:DP8047,$W8047,Y8045:DP8045)))</f>
        <v>0</v>
      </c>
      <c r="X8045" s="107"/>
    </row>
    <row r="8046" spans="2:24">
      <c r="B8046" s="83"/>
      <c r="C8046" s="84"/>
      <c r="D8046" s="83"/>
      <c r="E8046" s="83"/>
      <c r="F8046" s="83"/>
      <c r="G8046" s="83"/>
      <c r="H8046" s="83"/>
      <c r="I8046" s="83"/>
      <c r="J8046" s="83"/>
      <c r="K8046" s="83"/>
      <c r="L8046" s="83"/>
      <c r="M8046" s="83"/>
      <c r="N8046" s="83"/>
      <c r="O8046" s="83"/>
      <c r="P8046" s="84"/>
      <c r="Q8046" s="217"/>
      <c r="R8046" s="91">
        <f t="shared" ref="R8046" si="21441">IF(COUNTA(Y8044:DP8047)=0,0,HLOOKUP(R8045,Y8045:DP8047,2,FALSE))</f>
        <v>0</v>
      </c>
      <c r="S8046" s="92">
        <f t="shared" ref="S8046" si="21442">IF(COUNTA(Y8044:DP8047)=0,0,HLOOKUP(S8044,Y8044:DP8047,3,FALSE))</f>
        <v>0</v>
      </c>
      <c r="T8046" s="93"/>
      <c r="U8046" s="94">
        <f t="array" ref="U8046">IF(COUNTA(Y8044:DP8047)=0,0,IF(ISERROR(HLOOKUP(U8047,Y8047:DP8047,1,FALSE)),0,INDEX(Y8046:DP8046,MATCH(U8045&amp;U8047,Y8045:DP8045&amp;Y8047:DP8047,0))))</f>
        <v>0</v>
      </c>
      <c r="V8046" s="94">
        <f t="array" ref="V8046">IF(COUNTA(Y8044:DP8047)=0,0,IF(ISERROR(HLOOKUP(V8047,Y8047:DP8047,1,FALSE)),0,INDEX(Y8046:DP8046,MATCH(V8045&amp;V8047,Y8045:DP8045&amp;Y8047:DP8047,0))))</f>
        <v>0</v>
      </c>
      <c r="W8046" s="95"/>
      <c r="X8046" s="108"/>
    </row>
    <row r="8047" spans="2:24" ht="13.9" thickBot="1">
      <c r="B8047" s="96"/>
      <c r="C8047" s="97"/>
      <c r="D8047" s="96"/>
      <c r="E8047" s="96"/>
      <c r="F8047" s="96"/>
      <c r="G8047" s="96"/>
      <c r="H8047" s="96"/>
      <c r="I8047" s="96"/>
      <c r="J8047" s="96"/>
      <c r="K8047" s="96"/>
      <c r="L8047" s="96"/>
      <c r="M8047" s="96"/>
      <c r="N8047" s="96"/>
      <c r="O8047" s="96"/>
      <c r="P8047" s="97"/>
      <c r="Q8047" s="218"/>
      <c r="R8047" s="98" t="str">
        <f t="shared" ref="R8047" si="21443">IF(COUNTA(Y8044:DP8047)=0,"none",HLOOKUP(R8045,Y8045:DP8047,3,FALSE))</f>
        <v>none</v>
      </c>
      <c r="S8047" s="99" t="str">
        <f t="shared" ref="S8047" si="21444">IF(COUNTA(Y8044:DP8047)=0,"none",HLOOKUP(S8044,Y8044:DP8047,4,FALSE))</f>
        <v>none</v>
      </c>
      <c r="T8047" s="100"/>
      <c r="U8047" s="100" t="str">
        <f t="array" ref="U8047">IF(COUNTA(Y8044:DP8047)=0,"none",IF($U$2="WAHR",$W$3,Abfrage!$F$4))</f>
        <v>none</v>
      </c>
      <c r="V8047" s="100" t="str">
        <f t="array" ref="V8047">IF(COUNTA(Y8044:DP8047)=0,"none",IF($U$2="WAHR",$W$3,Abfrage!$F$4))</f>
        <v>none</v>
      </c>
      <c r="W8047" s="100" t="str">
        <f t="array" ref="W8047">IF(COUNTA(Y8044:DP8047)=0,"none",IF($U$2="WAHR",$W$3,Abfrage!$F$4))</f>
        <v>none</v>
      </c>
      <c r="X8047" s="109"/>
    </row>
    <row r="8048" spans="2:24">
      <c r="B8048" s="75" t="s">
        <v>4981</v>
      </c>
      <c r="C8048" s="76">
        <v>1000466539</v>
      </c>
      <c r="D8048" s="75" t="s">
        <v>95</v>
      </c>
      <c r="E8048" s="75" t="s">
        <v>148</v>
      </c>
      <c r="F8048" s="75" t="s">
        <v>96</v>
      </c>
      <c r="G8048" s="75" t="s">
        <v>96</v>
      </c>
      <c r="H8048" s="75" t="e">
        <v>#N/A</v>
      </c>
      <c r="I8048" s="75" t="s">
        <v>41</v>
      </c>
      <c r="J8048" s="75" t="s">
        <v>4982</v>
      </c>
      <c r="K8048" s="75" t="s">
        <v>321</v>
      </c>
      <c r="L8048" s="75" t="s">
        <v>393</v>
      </c>
      <c r="M8048" s="75" t="s">
        <v>313</v>
      </c>
      <c r="N8048" s="75" t="s">
        <v>327</v>
      </c>
      <c r="O8048" s="75" t="s">
        <v>306</v>
      </c>
      <c r="P8048" s="76" t="s">
        <v>306</v>
      </c>
      <c r="Q8048" s="216"/>
      <c r="R8048" s="77" t="str">
        <f t="shared" ref="R8048" si="21445">IF(COUNTA(Y8048:DP8051)=0,"01.01.1900",INDEX(Y8048:DP8048,MATCH(R8049,Y8049:DP8049,0)))</f>
        <v>01.01.1900</v>
      </c>
      <c r="S8048" s="78" t="str">
        <f t="shared" ref="S8048" si="21446">IF(COUNTA(Y8048:DP8051)=0,"01.01.1900",MAX(Y8048:DP8048))</f>
        <v>01.01.1900</v>
      </c>
      <c r="T8048" s="79"/>
      <c r="U8048" s="80" t="str">
        <f t="array" ref="U8048">IF(COUNTA(Y8048:DP8051)=0,"01.01.1900",IF(ISERROR(HLOOKUP(U8051,Y8051:DP8051,1,FALSE)),"01.01.1900",INDEX(Y8048:DP8048,MATCH(U8049&amp;U8051,Y8049:DP8049&amp;Y8051:DP8051,0))))</f>
        <v>01.01.1900</v>
      </c>
      <c r="V8048" s="81" t="str">
        <f t="shared" ref="V8048" si="21447">IF(COUNTA(Y8048:DP8051)=0,"01.01.1900",_xlfn.MAXIFS(Y8048:DP8048,Y8051:DP8051,V8051))</f>
        <v>01.01.1900</v>
      </c>
      <c r="W8048" s="82"/>
      <c r="X8048" s="106"/>
    </row>
    <row r="8049" spans="2:24">
      <c r="B8049" s="83"/>
      <c r="C8049" s="84"/>
      <c r="D8049" s="83"/>
      <c r="E8049" s="83"/>
      <c r="F8049" s="83"/>
      <c r="G8049" s="83"/>
      <c r="H8049" s="83"/>
      <c r="I8049" s="83"/>
      <c r="J8049" s="83"/>
      <c r="K8049" s="83"/>
      <c r="L8049" s="83"/>
      <c r="M8049" s="83"/>
      <c r="N8049" s="83"/>
      <c r="O8049" s="83"/>
      <c r="P8049" s="84"/>
      <c r="Q8049" s="217"/>
      <c r="R8049" s="85">
        <f t="shared" ref="R8049" si="21448">IF(COUNTA(Y8048:DP8051)=0,0,MIN(Y8049:DP8049))</f>
        <v>0</v>
      </c>
      <c r="S8049" s="86">
        <f t="shared" ref="S8049" si="21449">IF(COUNTA(Y8048:DP8051)=0,0,HLOOKUP(S8048,Y8048:DP8051,2,FALSE))</f>
        <v>0</v>
      </c>
      <c r="T8049" s="87">
        <f t="shared" ref="T8049" si="21450">IF(COUNTA(Y8048:DP8051)=0,0,AVERAGE(Y8049:DP8049))</f>
        <v>0</v>
      </c>
      <c r="U8049" s="88">
        <f t="shared" ref="U8049" si="21451">IF(COUNTA(Y8048:DP8051)=0,0,_xlfn.MINIFS(Y8049:DP8049,Y8051:DP8051,U8051))</f>
        <v>0</v>
      </c>
      <c r="V8049" s="89">
        <f t="array" ref="V8049">IF(COUNTA(Y8048:DP8051)=0,0,IF(ISERROR(HLOOKUP(V8051,Y8051:DP8051,1,FALSE)),0,INDEX(Y8049:DP8049,MATCH(V8048&amp;V8051,Y8048:DP8048&amp;Y8051:DP8051,0))))</f>
        <v>0</v>
      </c>
      <c r="W8049" s="90">
        <f t="array" ref="W8049">IF(COUNTA(Y8048:DP8051)=0,0,IF(ISERROR(HLOOKUP(W8051,Y8051:DP8051,1,FALSE)),0,AVERAGEIF(Y8051:DP8051,$W8051,Y8049:DP8049)))</f>
        <v>0</v>
      </c>
      <c r="X8049" s="107"/>
    </row>
    <row r="8050" spans="2:24">
      <c r="B8050" s="83"/>
      <c r="C8050" s="84"/>
      <c r="D8050" s="83"/>
      <c r="E8050" s="83"/>
      <c r="F8050" s="83"/>
      <c r="G8050" s="83"/>
      <c r="H8050" s="83"/>
      <c r="I8050" s="83"/>
      <c r="J8050" s="83"/>
      <c r="K8050" s="83"/>
      <c r="L8050" s="83"/>
      <c r="M8050" s="83"/>
      <c r="N8050" s="83"/>
      <c r="O8050" s="83"/>
      <c r="P8050" s="84"/>
      <c r="Q8050" s="217"/>
      <c r="R8050" s="91">
        <f t="shared" ref="R8050" si="21452">IF(COUNTA(Y8048:DP8051)=0,0,HLOOKUP(R8049,Y8049:DP8051,2,FALSE))</f>
        <v>0</v>
      </c>
      <c r="S8050" s="92">
        <f t="shared" ref="S8050" si="21453">IF(COUNTA(Y8048:DP8051)=0,0,HLOOKUP(S8048,Y8048:DP8051,3,FALSE))</f>
        <v>0</v>
      </c>
      <c r="T8050" s="93"/>
      <c r="U8050" s="94">
        <f t="array" ref="U8050">IF(COUNTA(Y8048:DP8051)=0,0,IF(ISERROR(HLOOKUP(U8051,Y8051:DP8051,1,FALSE)),0,INDEX(Y8050:DP8050,MATCH(U8049&amp;U8051,Y8049:DP8049&amp;Y8051:DP8051,0))))</f>
        <v>0</v>
      </c>
      <c r="V8050" s="94">
        <f t="array" ref="V8050">IF(COUNTA(Y8048:DP8051)=0,0,IF(ISERROR(HLOOKUP(V8051,Y8051:DP8051,1,FALSE)),0,INDEX(Y8050:DP8050,MATCH(V8049&amp;V8051,Y8049:DP8049&amp;Y8051:DP8051,0))))</f>
        <v>0</v>
      </c>
      <c r="W8050" s="95"/>
      <c r="X8050" s="108"/>
    </row>
    <row r="8051" spans="2:24" ht="13.9" thickBot="1">
      <c r="B8051" s="96"/>
      <c r="C8051" s="97"/>
      <c r="D8051" s="96"/>
      <c r="E8051" s="96"/>
      <c r="F8051" s="96"/>
      <c r="G8051" s="96"/>
      <c r="H8051" s="96"/>
      <c r="I8051" s="96"/>
      <c r="J8051" s="96"/>
      <c r="K8051" s="96"/>
      <c r="L8051" s="96"/>
      <c r="M8051" s="96"/>
      <c r="N8051" s="96"/>
      <c r="O8051" s="96"/>
      <c r="P8051" s="97"/>
      <c r="Q8051" s="218"/>
      <c r="R8051" s="98" t="str">
        <f t="shared" ref="R8051" si="21454">IF(COUNTA(Y8048:DP8051)=0,"none",HLOOKUP(R8049,Y8049:DP8051,3,FALSE))</f>
        <v>none</v>
      </c>
      <c r="S8051" s="99" t="str">
        <f t="shared" ref="S8051" si="21455">IF(COUNTA(Y8048:DP8051)=0,"none",HLOOKUP(S8048,Y8048:DP8051,4,FALSE))</f>
        <v>none</v>
      </c>
      <c r="T8051" s="100"/>
      <c r="U8051" s="100" t="str">
        <f t="array" ref="U8051">IF(COUNTA(Y8048:DP8051)=0,"none",IF($U$2="WAHR",$W$3,Abfrage!$F$4))</f>
        <v>none</v>
      </c>
      <c r="V8051" s="100" t="str">
        <f t="array" ref="V8051">IF(COUNTA(Y8048:DP8051)=0,"none",IF($U$2="WAHR",$W$3,Abfrage!$F$4))</f>
        <v>none</v>
      </c>
      <c r="W8051" s="100" t="str">
        <f t="array" ref="W8051">IF(COUNTA(Y8048:DP8051)=0,"none",IF($U$2="WAHR",$W$3,Abfrage!$F$4))</f>
        <v>none</v>
      </c>
      <c r="X8051" s="109"/>
    </row>
    <row r="8052" spans="2:24">
      <c r="B8052" s="75" t="s">
        <v>4983</v>
      </c>
      <c r="C8052" s="76">
        <v>1000467024</v>
      </c>
      <c r="D8052" s="75" t="s">
        <v>95</v>
      </c>
      <c r="E8052" s="75" t="s">
        <v>96</v>
      </c>
      <c r="F8052" s="75" t="s">
        <v>97</v>
      </c>
      <c r="G8052" s="75" t="s">
        <v>97</v>
      </c>
      <c r="H8052" s="75" t="e">
        <v>#N/A</v>
      </c>
      <c r="I8052" s="75" t="s">
        <v>48</v>
      </c>
      <c r="J8052" s="75" t="s">
        <v>4984</v>
      </c>
      <c r="K8052" s="75" t="s">
        <v>306</v>
      </c>
      <c r="L8052" s="75" t="s">
        <v>306</v>
      </c>
      <c r="M8052" s="75" t="s">
        <v>313</v>
      </c>
      <c r="N8052" s="75" t="s">
        <v>352</v>
      </c>
      <c r="O8052" s="75" t="s">
        <v>309</v>
      </c>
      <c r="P8052" s="76" t="s">
        <v>306</v>
      </c>
      <c r="Q8052" s="216"/>
      <c r="R8052" s="77" t="str">
        <f t="shared" ref="R8052" si="21456">IF(COUNTA(Y8052:DP8055)=0,"01.01.1900",INDEX(Y8052:DP8052,MATCH(R8053,Y8053:DP8053,0)))</f>
        <v>01.01.1900</v>
      </c>
      <c r="S8052" s="78" t="str">
        <f t="shared" ref="S8052" si="21457">IF(COUNTA(Y8052:DP8055)=0,"01.01.1900",MAX(Y8052:DP8052))</f>
        <v>01.01.1900</v>
      </c>
      <c r="T8052" s="79"/>
      <c r="U8052" s="80" t="str">
        <f t="array" ref="U8052">IF(COUNTA(Y8052:DP8055)=0,"01.01.1900",IF(ISERROR(HLOOKUP(U8055,Y8055:DP8055,1,FALSE)),"01.01.1900",INDEX(Y8052:DP8052,MATCH(U8053&amp;U8055,Y8053:DP8053&amp;Y8055:DP8055,0))))</f>
        <v>01.01.1900</v>
      </c>
      <c r="V8052" s="81" t="str">
        <f t="shared" ref="V8052" si="21458">IF(COUNTA(Y8052:DP8055)=0,"01.01.1900",_xlfn.MAXIFS(Y8052:DP8052,Y8055:DP8055,V8055))</f>
        <v>01.01.1900</v>
      </c>
      <c r="W8052" s="82"/>
      <c r="X8052" s="106"/>
    </row>
    <row r="8053" spans="2:24">
      <c r="B8053" s="83"/>
      <c r="C8053" s="84"/>
      <c r="D8053" s="83"/>
      <c r="E8053" s="83"/>
      <c r="F8053" s="83"/>
      <c r="G8053" s="83"/>
      <c r="H8053" s="83"/>
      <c r="I8053" s="83"/>
      <c r="J8053" s="83"/>
      <c r="K8053" s="83"/>
      <c r="L8053" s="83"/>
      <c r="M8053" s="83"/>
      <c r="N8053" s="83"/>
      <c r="O8053" s="83"/>
      <c r="P8053" s="84"/>
      <c r="Q8053" s="217"/>
      <c r="R8053" s="85">
        <f t="shared" ref="R8053" si="21459">IF(COUNTA(Y8052:DP8055)=0,0,MIN(Y8053:DP8053))</f>
        <v>0</v>
      </c>
      <c r="S8053" s="86">
        <f t="shared" ref="S8053" si="21460">IF(COUNTA(Y8052:DP8055)=0,0,HLOOKUP(S8052,Y8052:DP8055,2,FALSE))</f>
        <v>0</v>
      </c>
      <c r="T8053" s="87">
        <f t="shared" ref="T8053" si="21461">IF(COUNTA(Y8052:DP8055)=0,0,AVERAGE(Y8053:DP8053))</f>
        <v>0</v>
      </c>
      <c r="U8053" s="88">
        <f t="shared" ref="U8053" si="21462">IF(COUNTA(Y8052:DP8055)=0,0,_xlfn.MINIFS(Y8053:DP8053,Y8055:DP8055,U8055))</f>
        <v>0</v>
      </c>
      <c r="V8053" s="89">
        <f t="array" ref="V8053">IF(COUNTA(Y8052:DP8055)=0,0,IF(ISERROR(HLOOKUP(V8055,Y8055:DP8055,1,FALSE)),0,INDEX(Y8053:DP8053,MATCH(V8052&amp;V8055,Y8052:DP8052&amp;Y8055:DP8055,0))))</f>
        <v>0</v>
      </c>
      <c r="W8053" s="90">
        <f t="array" ref="W8053">IF(COUNTA(Y8052:DP8055)=0,0,IF(ISERROR(HLOOKUP(W8055,Y8055:DP8055,1,FALSE)),0,AVERAGEIF(Y8055:DP8055,$W8055,Y8053:DP8053)))</f>
        <v>0</v>
      </c>
      <c r="X8053" s="107"/>
    </row>
    <row r="8054" spans="2:24">
      <c r="B8054" s="83"/>
      <c r="C8054" s="84"/>
      <c r="D8054" s="83"/>
      <c r="E8054" s="83"/>
      <c r="F8054" s="83"/>
      <c r="G8054" s="83"/>
      <c r="H8054" s="83"/>
      <c r="I8054" s="83"/>
      <c r="J8054" s="83"/>
      <c r="K8054" s="83"/>
      <c r="L8054" s="83"/>
      <c r="M8054" s="83"/>
      <c r="N8054" s="83"/>
      <c r="O8054" s="83"/>
      <c r="P8054" s="84"/>
      <c r="Q8054" s="217"/>
      <c r="R8054" s="91">
        <f t="shared" ref="R8054" si="21463">IF(COUNTA(Y8052:DP8055)=0,0,HLOOKUP(R8053,Y8053:DP8055,2,FALSE))</f>
        <v>0</v>
      </c>
      <c r="S8054" s="92">
        <f t="shared" ref="S8054" si="21464">IF(COUNTA(Y8052:DP8055)=0,0,HLOOKUP(S8052,Y8052:DP8055,3,FALSE))</f>
        <v>0</v>
      </c>
      <c r="T8054" s="93"/>
      <c r="U8054" s="94">
        <f t="array" ref="U8054">IF(COUNTA(Y8052:DP8055)=0,0,IF(ISERROR(HLOOKUP(U8055,Y8055:DP8055,1,FALSE)),0,INDEX(Y8054:DP8054,MATCH(U8053&amp;U8055,Y8053:DP8053&amp;Y8055:DP8055,0))))</f>
        <v>0</v>
      </c>
      <c r="V8054" s="94">
        <f t="array" ref="V8054">IF(COUNTA(Y8052:DP8055)=0,0,IF(ISERROR(HLOOKUP(V8055,Y8055:DP8055,1,FALSE)),0,INDEX(Y8054:DP8054,MATCH(V8053&amp;V8055,Y8053:DP8053&amp;Y8055:DP8055,0))))</f>
        <v>0</v>
      </c>
      <c r="W8054" s="95"/>
      <c r="X8054" s="108"/>
    </row>
    <row r="8055" spans="2:24" ht="13.9" thickBot="1">
      <c r="B8055" s="96"/>
      <c r="C8055" s="97"/>
      <c r="D8055" s="96"/>
      <c r="E8055" s="96"/>
      <c r="F8055" s="96"/>
      <c r="G8055" s="96"/>
      <c r="H8055" s="96"/>
      <c r="I8055" s="96"/>
      <c r="J8055" s="96"/>
      <c r="K8055" s="96"/>
      <c r="L8055" s="96"/>
      <c r="M8055" s="96"/>
      <c r="N8055" s="96"/>
      <c r="O8055" s="96"/>
      <c r="P8055" s="97"/>
      <c r="Q8055" s="218"/>
      <c r="R8055" s="98" t="str">
        <f t="shared" ref="R8055" si="21465">IF(COUNTA(Y8052:DP8055)=0,"none",HLOOKUP(R8053,Y8053:DP8055,3,FALSE))</f>
        <v>none</v>
      </c>
      <c r="S8055" s="99" t="str">
        <f t="shared" ref="S8055" si="21466">IF(COUNTA(Y8052:DP8055)=0,"none",HLOOKUP(S8052,Y8052:DP8055,4,FALSE))</f>
        <v>none</v>
      </c>
      <c r="T8055" s="100"/>
      <c r="U8055" s="100" t="str">
        <f t="array" ref="U8055">IF(COUNTA(Y8052:DP8055)=0,"none",IF($U$2="WAHR",$W$3,Abfrage!$F$4))</f>
        <v>none</v>
      </c>
      <c r="V8055" s="100" t="str">
        <f t="array" ref="V8055">IF(COUNTA(Y8052:DP8055)=0,"none",IF($U$2="WAHR",$W$3,Abfrage!$F$4))</f>
        <v>none</v>
      </c>
      <c r="W8055" s="100" t="str">
        <f t="array" ref="W8055">IF(COUNTA(Y8052:DP8055)=0,"none",IF($U$2="WAHR",$W$3,Abfrage!$F$4))</f>
        <v>none</v>
      </c>
      <c r="X8055" s="109"/>
    </row>
    <row r="8056" spans="2:24">
      <c r="B8056" s="75" t="s">
        <v>4985</v>
      </c>
      <c r="C8056" s="76">
        <v>1000466528</v>
      </c>
      <c r="D8056" s="75" t="s">
        <v>95</v>
      </c>
      <c r="E8056" s="75" t="s">
        <v>175</v>
      </c>
      <c r="F8056" s="75" t="s">
        <v>103</v>
      </c>
      <c r="G8056" s="75" t="s">
        <v>103</v>
      </c>
      <c r="H8056" s="75" t="e">
        <v>#N/A</v>
      </c>
      <c r="I8056" s="75" t="s">
        <v>41</v>
      </c>
      <c r="J8056" s="75" t="s">
        <v>4986</v>
      </c>
      <c r="K8056" s="75" t="s">
        <v>306</v>
      </c>
      <c r="L8056" s="75" t="s">
        <v>306</v>
      </c>
      <c r="M8056" s="75" t="s">
        <v>307</v>
      </c>
      <c r="N8056" s="75" t="s">
        <v>4972</v>
      </c>
      <c r="O8056" s="75" t="s">
        <v>315</v>
      </c>
      <c r="P8056" s="76" t="s">
        <v>306</v>
      </c>
      <c r="Q8056" s="216"/>
      <c r="R8056" s="77" t="str">
        <f t="shared" ref="R8056" si="21467">IF(COUNTA(Y8056:DP8059)=0,"01.01.1900",INDEX(Y8056:DP8056,MATCH(R8057,Y8057:DP8057,0)))</f>
        <v>01.01.1900</v>
      </c>
      <c r="S8056" s="78" t="str">
        <f t="shared" ref="S8056" si="21468">IF(COUNTA(Y8056:DP8059)=0,"01.01.1900",MAX(Y8056:DP8056))</f>
        <v>01.01.1900</v>
      </c>
      <c r="T8056" s="79"/>
      <c r="U8056" s="80" t="str">
        <f t="array" ref="U8056">IF(COUNTA(Y8056:DP8059)=0,"01.01.1900",IF(ISERROR(HLOOKUP(U8059,Y8059:DP8059,1,FALSE)),"01.01.1900",INDEX(Y8056:DP8056,MATCH(U8057&amp;U8059,Y8057:DP8057&amp;Y8059:DP8059,0))))</f>
        <v>01.01.1900</v>
      </c>
      <c r="V8056" s="81" t="str">
        <f t="shared" ref="V8056" si="21469">IF(COUNTA(Y8056:DP8059)=0,"01.01.1900",_xlfn.MAXIFS(Y8056:DP8056,Y8059:DP8059,V8059))</f>
        <v>01.01.1900</v>
      </c>
      <c r="W8056" s="82"/>
      <c r="X8056" s="106"/>
    </row>
    <row r="8057" spans="2:24">
      <c r="B8057" s="83"/>
      <c r="C8057" s="84"/>
      <c r="D8057" s="83"/>
      <c r="E8057" s="83"/>
      <c r="F8057" s="83"/>
      <c r="G8057" s="83"/>
      <c r="H8057" s="83"/>
      <c r="I8057" s="83"/>
      <c r="J8057" s="83"/>
      <c r="K8057" s="83"/>
      <c r="L8057" s="83"/>
      <c r="M8057" s="83"/>
      <c r="N8057" s="83"/>
      <c r="O8057" s="83"/>
      <c r="P8057" s="84"/>
      <c r="Q8057" s="217"/>
      <c r="R8057" s="85">
        <f t="shared" ref="R8057" si="21470">IF(COUNTA(Y8056:DP8059)=0,0,MIN(Y8057:DP8057))</f>
        <v>0</v>
      </c>
      <c r="S8057" s="86">
        <f t="shared" ref="S8057" si="21471">IF(COUNTA(Y8056:DP8059)=0,0,HLOOKUP(S8056,Y8056:DP8059,2,FALSE))</f>
        <v>0</v>
      </c>
      <c r="T8057" s="87">
        <f t="shared" ref="T8057" si="21472">IF(COUNTA(Y8056:DP8059)=0,0,AVERAGE(Y8057:DP8057))</f>
        <v>0</v>
      </c>
      <c r="U8057" s="88">
        <f t="shared" ref="U8057" si="21473">IF(COUNTA(Y8056:DP8059)=0,0,_xlfn.MINIFS(Y8057:DP8057,Y8059:DP8059,U8059))</f>
        <v>0</v>
      </c>
      <c r="V8057" s="89">
        <f t="array" ref="V8057">IF(COUNTA(Y8056:DP8059)=0,0,IF(ISERROR(HLOOKUP(V8059,Y8059:DP8059,1,FALSE)),0,INDEX(Y8057:DP8057,MATCH(V8056&amp;V8059,Y8056:DP8056&amp;Y8059:DP8059,0))))</f>
        <v>0</v>
      </c>
      <c r="W8057" s="90">
        <f t="array" ref="W8057">IF(COUNTA(Y8056:DP8059)=0,0,IF(ISERROR(HLOOKUP(W8059,Y8059:DP8059,1,FALSE)),0,AVERAGEIF(Y8059:DP8059,$W8059,Y8057:DP8057)))</f>
        <v>0</v>
      </c>
      <c r="X8057" s="107"/>
    </row>
    <row r="8058" spans="2:24">
      <c r="B8058" s="83"/>
      <c r="C8058" s="84"/>
      <c r="D8058" s="83"/>
      <c r="E8058" s="83"/>
      <c r="F8058" s="83"/>
      <c r="G8058" s="83"/>
      <c r="H8058" s="83"/>
      <c r="I8058" s="83"/>
      <c r="J8058" s="83"/>
      <c r="K8058" s="83"/>
      <c r="L8058" s="83"/>
      <c r="M8058" s="83"/>
      <c r="N8058" s="83"/>
      <c r="O8058" s="83"/>
      <c r="P8058" s="84"/>
      <c r="Q8058" s="217"/>
      <c r="R8058" s="91">
        <f t="shared" ref="R8058" si="21474">IF(COUNTA(Y8056:DP8059)=0,0,HLOOKUP(R8057,Y8057:DP8059,2,FALSE))</f>
        <v>0</v>
      </c>
      <c r="S8058" s="92">
        <f t="shared" ref="S8058" si="21475">IF(COUNTA(Y8056:DP8059)=0,0,HLOOKUP(S8056,Y8056:DP8059,3,FALSE))</f>
        <v>0</v>
      </c>
      <c r="T8058" s="93"/>
      <c r="U8058" s="94">
        <f t="array" ref="U8058">IF(COUNTA(Y8056:DP8059)=0,0,IF(ISERROR(HLOOKUP(U8059,Y8059:DP8059,1,FALSE)),0,INDEX(Y8058:DP8058,MATCH(U8057&amp;U8059,Y8057:DP8057&amp;Y8059:DP8059,0))))</f>
        <v>0</v>
      </c>
      <c r="V8058" s="94">
        <f t="array" ref="V8058">IF(COUNTA(Y8056:DP8059)=0,0,IF(ISERROR(HLOOKUP(V8059,Y8059:DP8059,1,FALSE)),0,INDEX(Y8058:DP8058,MATCH(V8057&amp;V8059,Y8057:DP8057&amp;Y8059:DP8059,0))))</f>
        <v>0</v>
      </c>
      <c r="W8058" s="95"/>
      <c r="X8058" s="108"/>
    </row>
    <row r="8059" spans="2:24" ht="13.9" thickBot="1">
      <c r="B8059" s="96"/>
      <c r="C8059" s="97"/>
      <c r="D8059" s="96"/>
      <c r="E8059" s="96"/>
      <c r="F8059" s="96"/>
      <c r="G8059" s="96"/>
      <c r="H8059" s="96"/>
      <c r="I8059" s="96"/>
      <c r="J8059" s="96"/>
      <c r="K8059" s="96"/>
      <c r="L8059" s="96"/>
      <c r="M8059" s="96"/>
      <c r="N8059" s="96"/>
      <c r="O8059" s="96"/>
      <c r="P8059" s="97"/>
      <c r="Q8059" s="218"/>
      <c r="R8059" s="98" t="str">
        <f t="shared" ref="R8059" si="21476">IF(COUNTA(Y8056:DP8059)=0,"none",HLOOKUP(R8057,Y8057:DP8059,3,FALSE))</f>
        <v>none</v>
      </c>
      <c r="S8059" s="99" t="str">
        <f t="shared" ref="S8059" si="21477">IF(COUNTA(Y8056:DP8059)=0,"none",HLOOKUP(S8056,Y8056:DP8059,4,FALSE))</f>
        <v>none</v>
      </c>
      <c r="T8059" s="100"/>
      <c r="U8059" s="100" t="str">
        <f t="array" ref="U8059">IF(COUNTA(Y8056:DP8059)=0,"none",IF($U$2="WAHR",$W$3,Abfrage!$F$4))</f>
        <v>none</v>
      </c>
      <c r="V8059" s="100" t="str">
        <f t="array" ref="V8059">IF(COUNTA(Y8056:DP8059)=0,"none",IF($U$2="WAHR",$W$3,Abfrage!$F$4))</f>
        <v>none</v>
      </c>
      <c r="W8059" s="100" t="str">
        <f t="array" ref="W8059">IF(COUNTA(Y8056:DP8059)=0,"none",IF($U$2="WAHR",$W$3,Abfrage!$F$4))</f>
        <v>none</v>
      </c>
      <c r="X8059" s="109"/>
    </row>
    <row r="8060" spans="2:24">
      <c r="B8060" s="75" t="s">
        <v>4987</v>
      </c>
      <c r="C8060" s="76">
        <v>1000466529</v>
      </c>
      <c r="D8060" s="75" t="s">
        <v>95</v>
      </c>
      <c r="E8060" s="75" t="s">
        <v>175</v>
      </c>
      <c r="F8060" s="75" t="s">
        <v>103</v>
      </c>
      <c r="G8060" s="75" t="s">
        <v>103</v>
      </c>
      <c r="H8060" s="75" t="e">
        <v>#N/A</v>
      </c>
      <c r="I8060" s="75" t="s">
        <v>41</v>
      </c>
      <c r="J8060" s="75" t="s">
        <v>4988</v>
      </c>
      <c r="K8060" s="75" t="s">
        <v>306</v>
      </c>
      <c r="L8060" s="75" t="s">
        <v>306</v>
      </c>
      <c r="M8060" s="75" t="s">
        <v>307</v>
      </c>
      <c r="N8060" s="75" t="s">
        <v>4972</v>
      </c>
      <c r="O8060" s="75" t="s">
        <v>315</v>
      </c>
      <c r="P8060" s="76" t="s">
        <v>306</v>
      </c>
      <c r="Q8060" s="216"/>
      <c r="R8060" s="77" t="str">
        <f t="shared" ref="R8060" si="21478">IF(COUNTA(Y8060:DP8063)=0,"01.01.1900",INDEX(Y8060:DP8060,MATCH(R8061,Y8061:DP8061,0)))</f>
        <v>01.01.1900</v>
      </c>
      <c r="S8060" s="78" t="str">
        <f t="shared" ref="S8060" si="21479">IF(COUNTA(Y8060:DP8063)=0,"01.01.1900",MAX(Y8060:DP8060))</f>
        <v>01.01.1900</v>
      </c>
      <c r="T8060" s="79"/>
      <c r="U8060" s="80" t="str">
        <f t="array" ref="U8060">IF(COUNTA(Y8060:DP8063)=0,"01.01.1900",IF(ISERROR(HLOOKUP(U8063,Y8063:DP8063,1,FALSE)),"01.01.1900",INDEX(Y8060:DP8060,MATCH(U8061&amp;U8063,Y8061:DP8061&amp;Y8063:DP8063,0))))</f>
        <v>01.01.1900</v>
      </c>
      <c r="V8060" s="81" t="str">
        <f t="shared" ref="V8060" si="21480">IF(COUNTA(Y8060:DP8063)=0,"01.01.1900",_xlfn.MAXIFS(Y8060:DP8060,Y8063:DP8063,V8063))</f>
        <v>01.01.1900</v>
      </c>
      <c r="W8060" s="82"/>
      <c r="X8060" s="106"/>
    </row>
    <row r="8061" spans="2:24">
      <c r="B8061" s="83"/>
      <c r="C8061" s="84"/>
      <c r="D8061" s="83"/>
      <c r="E8061" s="83"/>
      <c r="F8061" s="83"/>
      <c r="G8061" s="83"/>
      <c r="H8061" s="83"/>
      <c r="I8061" s="83"/>
      <c r="J8061" s="83"/>
      <c r="K8061" s="83"/>
      <c r="L8061" s="83"/>
      <c r="M8061" s="83"/>
      <c r="N8061" s="83"/>
      <c r="O8061" s="83"/>
      <c r="P8061" s="84"/>
      <c r="Q8061" s="217"/>
      <c r="R8061" s="85">
        <f t="shared" ref="R8061" si="21481">IF(COUNTA(Y8060:DP8063)=0,0,MIN(Y8061:DP8061))</f>
        <v>0</v>
      </c>
      <c r="S8061" s="86">
        <f t="shared" ref="S8061" si="21482">IF(COUNTA(Y8060:DP8063)=0,0,HLOOKUP(S8060,Y8060:DP8063,2,FALSE))</f>
        <v>0</v>
      </c>
      <c r="T8061" s="87">
        <f t="shared" ref="T8061" si="21483">IF(COUNTA(Y8060:DP8063)=0,0,AVERAGE(Y8061:DP8061))</f>
        <v>0</v>
      </c>
      <c r="U8061" s="88">
        <f t="shared" ref="U8061" si="21484">IF(COUNTA(Y8060:DP8063)=0,0,_xlfn.MINIFS(Y8061:DP8061,Y8063:DP8063,U8063))</f>
        <v>0</v>
      </c>
      <c r="V8061" s="89">
        <f t="array" ref="V8061">IF(COUNTA(Y8060:DP8063)=0,0,IF(ISERROR(HLOOKUP(V8063,Y8063:DP8063,1,FALSE)),0,INDEX(Y8061:DP8061,MATCH(V8060&amp;V8063,Y8060:DP8060&amp;Y8063:DP8063,0))))</f>
        <v>0</v>
      </c>
      <c r="W8061" s="90">
        <f t="array" ref="W8061">IF(COUNTA(Y8060:DP8063)=0,0,IF(ISERROR(HLOOKUP(W8063,Y8063:DP8063,1,FALSE)),0,AVERAGEIF(Y8063:DP8063,$W8063,Y8061:DP8061)))</f>
        <v>0</v>
      </c>
      <c r="X8061" s="107"/>
    </row>
    <row r="8062" spans="2:24">
      <c r="B8062" s="83"/>
      <c r="C8062" s="84"/>
      <c r="D8062" s="83"/>
      <c r="E8062" s="83"/>
      <c r="F8062" s="83"/>
      <c r="G8062" s="83"/>
      <c r="H8062" s="83"/>
      <c r="I8062" s="83"/>
      <c r="J8062" s="83"/>
      <c r="K8062" s="83"/>
      <c r="L8062" s="83"/>
      <c r="M8062" s="83"/>
      <c r="N8062" s="83"/>
      <c r="O8062" s="83"/>
      <c r="P8062" s="84"/>
      <c r="Q8062" s="217"/>
      <c r="R8062" s="91">
        <f t="shared" ref="R8062" si="21485">IF(COUNTA(Y8060:DP8063)=0,0,HLOOKUP(R8061,Y8061:DP8063,2,FALSE))</f>
        <v>0</v>
      </c>
      <c r="S8062" s="92">
        <f t="shared" ref="S8062" si="21486">IF(COUNTA(Y8060:DP8063)=0,0,HLOOKUP(S8060,Y8060:DP8063,3,FALSE))</f>
        <v>0</v>
      </c>
      <c r="T8062" s="93"/>
      <c r="U8062" s="94">
        <f t="array" ref="U8062">IF(COUNTA(Y8060:DP8063)=0,0,IF(ISERROR(HLOOKUP(U8063,Y8063:DP8063,1,FALSE)),0,INDEX(Y8062:DP8062,MATCH(U8061&amp;U8063,Y8061:DP8061&amp;Y8063:DP8063,0))))</f>
        <v>0</v>
      </c>
      <c r="V8062" s="94">
        <f t="array" ref="V8062">IF(COUNTA(Y8060:DP8063)=0,0,IF(ISERROR(HLOOKUP(V8063,Y8063:DP8063,1,FALSE)),0,INDEX(Y8062:DP8062,MATCH(V8061&amp;V8063,Y8061:DP8061&amp;Y8063:DP8063,0))))</f>
        <v>0</v>
      </c>
      <c r="W8062" s="95"/>
      <c r="X8062" s="108"/>
    </row>
    <row r="8063" spans="2:24" ht="13.9" thickBot="1">
      <c r="B8063" s="96"/>
      <c r="C8063" s="97"/>
      <c r="D8063" s="96"/>
      <c r="E8063" s="96"/>
      <c r="F8063" s="96"/>
      <c r="G8063" s="96"/>
      <c r="H8063" s="96"/>
      <c r="I8063" s="96"/>
      <c r="J8063" s="96"/>
      <c r="K8063" s="96"/>
      <c r="L8063" s="96"/>
      <c r="M8063" s="96"/>
      <c r="N8063" s="96"/>
      <c r="O8063" s="96"/>
      <c r="P8063" s="97"/>
      <c r="Q8063" s="218"/>
      <c r="R8063" s="98" t="str">
        <f t="shared" ref="R8063" si="21487">IF(COUNTA(Y8060:DP8063)=0,"none",HLOOKUP(R8061,Y8061:DP8063,3,FALSE))</f>
        <v>none</v>
      </c>
      <c r="S8063" s="99" t="str">
        <f t="shared" ref="S8063" si="21488">IF(COUNTA(Y8060:DP8063)=0,"none",HLOOKUP(S8060,Y8060:DP8063,4,FALSE))</f>
        <v>none</v>
      </c>
      <c r="T8063" s="100"/>
      <c r="U8063" s="100" t="str">
        <f t="array" ref="U8063">IF(COUNTA(Y8060:DP8063)=0,"none",IF($U$2="WAHR",$W$3,Abfrage!$F$4))</f>
        <v>none</v>
      </c>
      <c r="V8063" s="100" t="str">
        <f t="array" ref="V8063">IF(COUNTA(Y8060:DP8063)=0,"none",IF($U$2="WAHR",$W$3,Abfrage!$F$4))</f>
        <v>none</v>
      </c>
      <c r="W8063" s="100" t="str">
        <f t="array" ref="W8063">IF(COUNTA(Y8060:DP8063)=0,"none",IF($U$2="WAHR",$W$3,Abfrage!$F$4))</f>
        <v>none</v>
      </c>
      <c r="X8063" s="109"/>
    </row>
    <row r="8064" spans="2:24">
      <c r="B8064" s="75" t="s">
        <v>4989</v>
      </c>
      <c r="C8064" s="76">
        <v>1000466530</v>
      </c>
      <c r="D8064" s="75" t="s">
        <v>95</v>
      </c>
      <c r="E8064" s="75" t="s">
        <v>96</v>
      </c>
      <c r="F8064" s="75" t="s">
        <v>103</v>
      </c>
      <c r="G8064" s="75" t="s">
        <v>103</v>
      </c>
      <c r="H8064" s="75" t="e">
        <v>#N/A</v>
      </c>
      <c r="I8064" s="75" t="s">
        <v>41</v>
      </c>
      <c r="J8064" s="75" t="s">
        <v>4990</v>
      </c>
      <c r="K8064" s="75" t="s">
        <v>306</v>
      </c>
      <c r="L8064" s="75" t="s">
        <v>306</v>
      </c>
      <c r="M8064" s="75" t="s">
        <v>313</v>
      </c>
      <c r="N8064" s="75" t="s">
        <v>4972</v>
      </c>
      <c r="O8064" s="75" t="s">
        <v>315</v>
      </c>
      <c r="P8064" s="76" t="s">
        <v>306</v>
      </c>
      <c r="Q8064" s="216"/>
      <c r="R8064" s="77" t="str">
        <f t="shared" ref="R8064" si="21489">IF(COUNTA(Y8064:DP8067)=0,"01.01.1900",INDEX(Y8064:DP8064,MATCH(R8065,Y8065:DP8065,0)))</f>
        <v>01.01.1900</v>
      </c>
      <c r="S8064" s="78" t="str">
        <f t="shared" ref="S8064" si="21490">IF(COUNTA(Y8064:DP8067)=0,"01.01.1900",MAX(Y8064:DP8064))</f>
        <v>01.01.1900</v>
      </c>
      <c r="T8064" s="79"/>
      <c r="U8064" s="80" t="str">
        <f t="array" ref="U8064">IF(COUNTA(Y8064:DP8067)=0,"01.01.1900",IF(ISERROR(HLOOKUP(U8067,Y8067:DP8067,1,FALSE)),"01.01.1900",INDEX(Y8064:DP8064,MATCH(U8065&amp;U8067,Y8065:DP8065&amp;Y8067:DP8067,0))))</f>
        <v>01.01.1900</v>
      </c>
      <c r="V8064" s="81" t="str">
        <f t="shared" ref="V8064" si="21491">IF(COUNTA(Y8064:DP8067)=0,"01.01.1900",_xlfn.MAXIFS(Y8064:DP8064,Y8067:DP8067,V8067))</f>
        <v>01.01.1900</v>
      </c>
      <c r="W8064" s="82"/>
      <c r="X8064" s="106"/>
    </row>
    <row r="8065" spans="2:24">
      <c r="B8065" s="83"/>
      <c r="C8065" s="84"/>
      <c r="D8065" s="83"/>
      <c r="E8065" s="83"/>
      <c r="F8065" s="83"/>
      <c r="G8065" s="83"/>
      <c r="H8065" s="83"/>
      <c r="I8065" s="83"/>
      <c r="J8065" s="83"/>
      <c r="K8065" s="83"/>
      <c r="L8065" s="83"/>
      <c r="M8065" s="83"/>
      <c r="N8065" s="83"/>
      <c r="O8065" s="83"/>
      <c r="P8065" s="84"/>
      <c r="Q8065" s="217"/>
      <c r="R8065" s="85">
        <f t="shared" ref="R8065" si="21492">IF(COUNTA(Y8064:DP8067)=0,0,MIN(Y8065:DP8065))</f>
        <v>0</v>
      </c>
      <c r="S8065" s="86">
        <f t="shared" ref="S8065" si="21493">IF(COUNTA(Y8064:DP8067)=0,0,HLOOKUP(S8064,Y8064:DP8067,2,FALSE))</f>
        <v>0</v>
      </c>
      <c r="T8065" s="87">
        <f t="shared" ref="T8065" si="21494">IF(COUNTA(Y8064:DP8067)=0,0,AVERAGE(Y8065:DP8065))</f>
        <v>0</v>
      </c>
      <c r="U8065" s="88">
        <f t="shared" ref="U8065" si="21495">IF(COUNTA(Y8064:DP8067)=0,0,_xlfn.MINIFS(Y8065:DP8065,Y8067:DP8067,U8067))</f>
        <v>0</v>
      </c>
      <c r="V8065" s="89">
        <f t="array" ref="V8065">IF(COUNTA(Y8064:DP8067)=0,0,IF(ISERROR(HLOOKUP(V8067,Y8067:DP8067,1,FALSE)),0,INDEX(Y8065:DP8065,MATCH(V8064&amp;V8067,Y8064:DP8064&amp;Y8067:DP8067,0))))</f>
        <v>0</v>
      </c>
      <c r="W8065" s="90">
        <f t="array" ref="W8065">IF(COUNTA(Y8064:DP8067)=0,0,IF(ISERROR(HLOOKUP(W8067,Y8067:DP8067,1,FALSE)),0,AVERAGEIF(Y8067:DP8067,$W8067,Y8065:DP8065)))</f>
        <v>0</v>
      </c>
      <c r="X8065" s="107"/>
    </row>
    <row r="8066" spans="2:24">
      <c r="B8066" s="83"/>
      <c r="C8066" s="84"/>
      <c r="D8066" s="83"/>
      <c r="E8066" s="83"/>
      <c r="F8066" s="83"/>
      <c r="G8066" s="83"/>
      <c r="H8066" s="83"/>
      <c r="I8066" s="83"/>
      <c r="J8066" s="83"/>
      <c r="K8066" s="83"/>
      <c r="L8066" s="83"/>
      <c r="M8066" s="83"/>
      <c r="N8066" s="83"/>
      <c r="O8066" s="83"/>
      <c r="P8066" s="84"/>
      <c r="Q8066" s="217"/>
      <c r="R8066" s="91">
        <f t="shared" ref="R8066" si="21496">IF(COUNTA(Y8064:DP8067)=0,0,HLOOKUP(R8065,Y8065:DP8067,2,FALSE))</f>
        <v>0</v>
      </c>
      <c r="S8066" s="92">
        <f t="shared" ref="S8066" si="21497">IF(COUNTA(Y8064:DP8067)=0,0,HLOOKUP(S8064,Y8064:DP8067,3,FALSE))</f>
        <v>0</v>
      </c>
      <c r="T8066" s="93"/>
      <c r="U8066" s="94">
        <f t="array" ref="U8066">IF(COUNTA(Y8064:DP8067)=0,0,IF(ISERROR(HLOOKUP(U8067,Y8067:DP8067,1,FALSE)),0,INDEX(Y8066:DP8066,MATCH(U8065&amp;U8067,Y8065:DP8065&amp;Y8067:DP8067,0))))</f>
        <v>0</v>
      </c>
      <c r="V8066" s="94">
        <f t="array" ref="V8066">IF(COUNTA(Y8064:DP8067)=0,0,IF(ISERROR(HLOOKUP(V8067,Y8067:DP8067,1,FALSE)),0,INDEX(Y8066:DP8066,MATCH(V8065&amp;V8067,Y8065:DP8065&amp;Y8067:DP8067,0))))</f>
        <v>0</v>
      </c>
      <c r="W8066" s="95"/>
      <c r="X8066" s="108"/>
    </row>
    <row r="8067" spans="2:24" ht="13.9" thickBot="1">
      <c r="B8067" s="96"/>
      <c r="C8067" s="97"/>
      <c r="D8067" s="96"/>
      <c r="E8067" s="96"/>
      <c r="F8067" s="96"/>
      <c r="G8067" s="96"/>
      <c r="H8067" s="96"/>
      <c r="I8067" s="96"/>
      <c r="J8067" s="96"/>
      <c r="K8067" s="96"/>
      <c r="L8067" s="96"/>
      <c r="M8067" s="96"/>
      <c r="N8067" s="96"/>
      <c r="O8067" s="96"/>
      <c r="P8067" s="97"/>
      <c r="Q8067" s="218"/>
      <c r="R8067" s="98" t="str">
        <f t="shared" ref="R8067" si="21498">IF(COUNTA(Y8064:DP8067)=0,"none",HLOOKUP(R8065,Y8065:DP8067,3,FALSE))</f>
        <v>none</v>
      </c>
      <c r="S8067" s="99" t="str">
        <f t="shared" ref="S8067" si="21499">IF(COUNTA(Y8064:DP8067)=0,"none",HLOOKUP(S8064,Y8064:DP8067,4,FALSE))</f>
        <v>none</v>
      </c>
      <c r="T8067" s="100"/>
      <c r="U8067" s="100" t="str">
        <f t="array" ref="U8067">IF(COUNTA(Y8064:DP8067)=0,"none",IF($U$2="WAHR",$W$3,Abfrage!$F$4))</f>
        <v>none</v>
      </c>
      <c r="V8067" s="100" t="str">
        <f t="array" ref="V8067">IF(COUNTA(Y8064:DP8067)=0,"none",IF($U$2="WAHR",$W$3,Abfrage!$F$4))</f>
        <v>none</v>
      </c>
      <c r="W8067" s="100" t="str">
        <f t="array" ref="W8067">IF(COUNTA(Y8064:DP8067)=0,"none",IF($U$2="WAHR",$W$3,Abfrage!$F$4))</f>
        <v>none</v>
      </c>
      <c r="X8067" s="109"/>
    </row>
    <row r="8068" spans="2:24">
      <c r="B8068" s="75" t="s">
        <v>4991</v>
      </c>
      <c r="C8068" s="76">
        <v>1000466531</v>
      </c>
      <c r="D8068" s="75" t="s">
        <v>95</v>
      </c>
      <c r="E8068" s="75" t="s">
        <v>96</v>
      </c>
      <c r="F8068" s="75" t="s">
        <v>103</v>
      </c>
      <c r="G8068" s="75" t="s">
        <v>103</v>
      </c>
      <c r="H8068" s="75" t="e">
        <v>#N/A</v>
      </c>
      <c r="I8068" s="75" t="s">
        <v>41</v>
      </c>
      <c r="J8068" s="75" t="s">
        <v>4992</v>
      </c>
      <c r="K8068" s="75" t="s">
        <v>306</v>
      </c>
      <c r="L8068" s="75" t="s">
        <v>306</v>
      </c>
      <c r="M8068" s="75" t="s">
        <v>313</v>
      </c>
      <c r="N8068" s="75" t="s">
        <v>4972</v>
      </c>
      <c r="O8068" s="75" t="s">
        <v>315</v>
      </c>
      <c r="P8068" s="76" t="s">
        <v>306</v>
      </c>
      <c r="Q8068" s="216"/>
      <c r="R8068" s="77" t="str">
        <f t="shared" ref="R8068" si="21500">IF(COUNTA(Y8068:DP8071)=0,"01.01.1900",INDEX(Y8068:DP8068,MATCH(R8069,Y8069:DP8069,0)))</f>
        <v>01.01.1900</v>
      </c>
      <c r="S8068" s="78" t="str">
        <f t="shared" ref="S8068" si="21501">IF(COUNTA(Y8068:DP8071)=0,"01.01.1900",MAX(Y8068:DP8068))</f>
        <v>01.01.1900</v>
      </c>
      <c r="T8068" s="79"/>
      <c r="U8068" s="80" t="str">
        <f t="array" ref="U8068">IF(COUNTA(Y8068:DP8071)=0,"01.01.1900",IF(ISERROR(HLOOKUP(U8071,Y8071:DP8071,1,FALSE)),"01.01.1900",INDEX(Y8068:DP8068,MATCH(U8069&amp;U8071,Y8069:DP8069&amp;Y8071:DP8071,0))))</f>
        <v>01.01.1900</v>
      </c>
      <c r="V8068" s="81" t="str">
        <f t="shared" ref="V8068" si="21502">IF(COUNTA(Y8068:DP8071)=0,"01.01.1900",_xlfn.MAXIFS(Y8068:DP8068,Y8071:DP8071,V8071))</f>
        <v>01.01.1900</v>
      </c>
      <c r="W8068" s="82"/>
      <c r="X8068" s="106"/>
    </row>
    <row r="8069" spans="2:24">
      <c r="B8069" s="83"/>
      <c r="C8069" s="84"/>
      <c r="D8069" s="83"/>
      <c r="E8069" s="83"/>
      <c r="F8069" s="83"/>
      <c r="G8069" s="83"/>
      <c r="H8069" s="83"/>
      <c r="I8069" s="83"/>
      <c r="J8069" s="83"/>
      <c r="K8069" s="83"/>
      <c r="L8069" s="83"/>
      <c r="M8069" s="83"/>
      <c r="N8069" s="83"/>
      <c r="O8069" s="83"/>
      <c r="P8069" s="84"/>
      <c r="Q8069" s="217"/>
      <c r="R8069" s="85">
        <f t="shared" ref="R8069" si="21503">IF(COUNTA(Y8068:DP8071)=0,0,MIN(Y8069:DP8069))</f>
        <v>0</v>
      </c>
      <c r="S8069" s="86">
        <f t="shared" ref="S8069" si="21504">IF(COUNTA(Y8068:DP8071)=0,0,HLOOKUP(S8068,Y8068:DP8071,2,FALSE))</f>
        <v>0</v>
      </c>
      <c r="T8069" s="87">
        <f t="shared" ref="T8069" si="21505">IF(COUNTA(Y8068:DP8071)=0,0,AVERAGE(Y8069:DP8069))</f>
        <v>0</v>
      </c>
      <c r="U8069" s="88">
        <f t="shared" ref="U8069" si="21506">IF(COUNTA(Y8068:DP8071)=0,0,_xlfn.MINIFS(Y8069:DP8069,Y8071:DP8071,U8071))</f>
        <v>0</v>
      </c>
      <c r="V8069" s="89">
        <f t="array" ref="V8069">IF(COUNTA(Y8068:DP8071)=0,0,IF(ISERROR(HLOOKUP(V8071,Y8071:DP8071,1,FALSE)),0,INDEX(Y8069:DP8069,MATCH(V8068&amp;V8071,Y8068:DP8068&amp;Y8071:DP8071,0))))</f>
        <v>0</v>
      </c>
      <c r="W8069" s="90">
        <f t="array" ref="W8069">IF(COUNTA(Y8068:DP8071)=0,0,IF(ISERROR(HLOOKUP(W8071,Y8071:DP8071,1,FALSE)),0,AVERAGEIF(Y8071:DP8071,$W8071,Y8069:DP8069)))</f>
        <v>0</v>
      </c>
      <c r="X8069" s="107"/>
    </row>
    <row r="8070" spans="2:24">
      <c r="B8070" s="83"/>
      <c r="C8070" s="84"/>
      <c r="D8070" s="83"/>
      <c r="E8070" s="83"/>
      <c r="F8070" s="83"/>
      <c r="G8070" s="83"/>
      <c r="H8070" s="83"/>
      <c r="I8070" s="83"/>
      <c r="J8070" s="83"/>
      <c r="K8070" s="83"/>
      <c r="L8070" s="83"/>
      <c r="M8070" s="83"/>
      <c r="N8070" s="83"/>
      <c r="O8070" s="83"/>
      <c r="P8070" s="84"/>
      <c r="Q8070" s="217"/>
      <c r="R8070" s="91">
        <f t="shared" ref="R8070" si="21507">IF(COUNTA(Y8068:DP8071)=0,0,HLOOKUP(R8069,Y8069:DP8071,2,FALSE))</f>
        <v>0</v>
      </c>
      <c r="S8070" s="92">
        <f t="shared" ref="S8070" si="21508">IF(COUNTA(Y8068:DP8071)=0,0,HLOOKUP(S8068,Y8068:DP8071,3,FALSE))</f>
        <v>0</v>
      </c>
      <c r="T8070" s="93"/>
      <c r="U8070" s="94">
        <f t="array" ref="U8070">IF(COUNTA(Y8068:DP8071)=0,0,IF(ISERROR(HLOOKUP(U8071,Y8071:DP8071,1,FALSE)),0,INDEX(Y8070:DP8070,MATCH(U8069&amp;U8071,Y8069:DP8069&amp;Y8071:DP8071,0))))</f>
        <v>0</v>
      </c>
      <c r="V8070" s="94">
        <f t="array" ref="V8070">IF(COUNTA(Y8068:DP8071)=0,0,IF(ISERROR(HLOOKUP(V8071,Y8071:DP8071,1,FALSE)),0,INDEX(Y8070:DP8070,MATCH(V8069&amp;V8071,Y8069:DP8069&amp;Y8071:DP8071,0))))</f>
        <v>0</v>
      </c>
      <c r="W8070" s="95"/>
      <c r="X8070" s="108"/>
    </row>
    <row r="8071" spans="2:24" ht="13.9" thickBot="1">
      <c r="B8071" s="96"/>
      <c r="C8071" s="97"/>
      <c r="D8071" s="96"/>
      <c r="E8071" s="96"/>
      <c r="F8071" s="96"/>
      <c r="G8071" s="96"/>
      <c r="H8071" s="96"/>
      <c r="I8071" s="96"/>
      <c r="J8071" s="96"/>
      <c r="K8071" s="96"/>
      <c r="L8071" s="96"/>
      <c r="M8071" s="96"/>
      <c r="N8071" s="96"/>
      <c r="O8071" s="96"/>
      <c r="P8071" s="97"/>
      <c r="Q8071" s="218"/>
      <c r="R8071" s="98" t="str">
        <f t="shared" ref="R8071" si="21509">IF(COUNTA(Y8068:DP8071)=0,"none",HLOOKUP(R8069,Y8069:DP8071,3,FALSE))</f>
        <v>none</v>
      </c>
      <c r="S8071" s="99" t="str">
        <f t="shared" ref="S8071" si="21510">IF(COUNTA(Y8068:DP8071)=0,"none",HLOOKUP(S8068,Y8068:DP8071,4,FALSE))</f>
        <v>none</v>
      </c>
      <c r="T8071" s="100"/>
      <c r="U8071" s="100" t="str">
        <f t="array" ref="U8071">IF(COUNTA(Y8068:DP8071)=0,"none",IF($U$2="WAHR",$W$3,Abfrage!$F$4))</f>
        <v>none</v>
      </c>
      <c r="V8071" s="100" t="str">
        <f t="array" ref="V8071">IF(COUNTA(Y8068:DP8071)=0,"none",IF($U$2="WAHR",$W$3,Abfrage!$F$4))</f>
        <v>none</v>
      </c>
      <c r="W8071" s="100" t="str">
        <f t="array" ref="W8071">IF(COUNTA(Y8068:DP8071)=0,"none",IF($U$2="WAHR",$W$3,Abfrage!$F$4))</f>
        <v>none</v>
      </c>
      <c r="X8071" s="109"/>
    </row>
    <row r="8072" spans="2:24">
      <c r="B8072" s="75" t="s">
        <v>4993</v>
      </c>
      <c r="C8072" s="76">
        <v>1000466523</v>
      </c>
      <c r="D8072" s="75" t="s">
        <v>95</v>
      </c>
      <c r="E8072" s="75" t="s">
        <v>90</v>
      </c>
      <c r="F8072" s="75" t="s">
        <v>122</v>
      </c>
      <c r="G8072" s="75" t="s">
        <v>122</v>
      </c>
      <c r="H8072" s="75" t="e">
        <v>#N/A</v>
      </c>
      <c r="I8072" s="75" t="s">
        <v>41</v>
      </c>
      <c r="J8072" s="75" t="s">
        <v>4994</v>
      </c>
      <c r="K8072" s="75" t="s">
        <v>306</v>
      </c>
      <c r="L8072" s="75" t="s">
        <v>306</v>
      </c>
      <c r="M8072" s="75" t="s">
        <v>306</v>
      </c>
      <c r="N8072" s="75" t="s">
        <v>327</v>
      </c>
      <c r="O8072" s="75" t="s">
        <v>375</v>
      </c>
      <c r="P8072" s="76" t="s">
        <v>306</v>
      </c>
      <c r="Q8072" s="216"/>
      <c r="R8072" s="77" t="str">
        <f t="shared" ref="R8072" si="21511">IF(COUNTA(Y8072:DP8075)=0,"01.01.1900",INDEX(Y8072:DP8072,MATCH(R8073,Y8073:DP8073,0)))</f>
        <v>01.01.1900</v>
      </c>
      <c r="S8072" s="78" t="str">
        <f t="shared" ref="S8072" si="21512">IF(COUNTA(Y8072:DP8075)=0,"01.01.1900",MAX(Y8072:DP8072))</f>
        <v>01.01.1900</v>
      </c>
      <c r="T8072" s="79"/>
      <c r="U8072" s="80" t="str">
        <f t="array" ref="U8072">IF(COUNTA(Y8072:DP8075)=0,"01.01.1900",IF(ISERROR(HLOOKUP(U8075,Y8075:DP8075,1,FALSE)),"01.01.1900",INDEX(Y8072:DP8072,MATCH(U8073&amp;U8075,Y8073:DP8073&amp;Y8075:DP8075,0))))</f>
        <v>01.01.1900</v>
      </c>
      <c r="V8072" s="81" t="str">
        <f t="shared" ref="V8072" si="21513">IF(COUNTA(Y8072:DP8075)=0,"01.01.1900",_xlfn.MAXIFS(Y8072:DP8072,Y8075:DP8075,V8075))</f>
        <v>01.01.1900</v>
      </c>
      <c r="W8072" s="82"/>
      <c r="X8072" s="106"/>
    </row>
    <row r="8073" spans="2:24">
      <c r="B8073" s="83"/>
      <c r="C8073" s="84"/>
      <c r="D8073" s="83"/>
      <c r="E8073" s="83"/>
      <c r="F8073" s="83"/>
      <c r="G8073" s="83"/>
      <c r="H8073" s="83"/>
      <c r="I8073" s="83"/>
      <c r="J8073" s="83"/>
      <c r="K8073" s="83"/>
      <c r="L8073" s="83"/>
      <c r="M8073" s="83"/>
      <c r="N8073" s="83"/>
      <c r="O8073" s="83"/>
      <c r="P8073" s="84"/>
      <c r="Q8073" s="217"/>
      <c r="R8073" s="85">
        <f t="shared" ref="R8073" si="21514">IF(COUNTA(Y8072:DP8075)=0,0,MIN(Y8073:DP8073))</f>
        <v>0</v>
      </c>
      <c r="S8073" s="86">
        <f t="shared" ref="S8073" si="21515">IF(COUNTA(Y8072:DP8075)=0,0,HLOOKUP(S8072,Y8072:DP8075,2,FALSE))</f>
        <v>0</v>
      </c>
      <c r="T8073" s="87">
        <f t="shared" ref="T8073" si="21516">IF(COUNTA(Y8072:DP8075)=0,0,AVERAGE(Y8073:DP8073))</f>
        <v>0</v>
      </c>
      <c r="U8073" s="88">
        <f t="shared" ref="U8073" si="21517">IF(COUNTA(Y8072:DP8075)=0,0,_xlfn.MINIFS(Y8073:DP8073,Y8075:DP8075,U8075))</f>
        <v>0</v>
      </c>
      <c r="V8073" s="89">
        <f t="array" ref="V8073">IF(COUNTA(Y8072:DP8075)=0,0,IF(ISERROR(HLOOKUP(V8075,Y8075:DP8075,1,FALSE)),0,INDEX(Y8073:DP8073,MATCH(V8072&amp;V8075,Y8072:DP8072&amp;Y8075:DP8075,0))))</f>
        <v>0</v>
      </c>
      <c r="W8073" s="90">
        <f t="array" ref="W8073">IF(COUNTA(Y8072:DP8075)=0,0,IF(ISERROR(HLOOKUP(W8075,Y8075:DP8075,1,FALSE)),0,AVERAGEIF(Y8075:DP8075,$W8075,Y8073:DP8073)))</f>
        <v>0</v>
      </c>
      <c r="X8073" s="107"/>
    </row>
    <row r="8074" spans="2:24">
      <c r="B8074" s="83"/>
      <c r="C8074" s="84"/>
      <c r="D8074" s="83"/>
      <c r="E8074" s="83"/>
      <c r="F8074" s="83"/>
      <c r="G8074" s="83"/>
      <c r="H8074" s="83"/>
      <c r="I8074" s="83"/>
      <c r="J8074" s="83"/>
      <c r="K8074" s="83"/>
      <c r="L8074" s="83"/>
      <c r="M8074" s="83"/>
      <c r="N8074" s="83"/>
      <c r="O8074" s="83"/>
      <c r="P8074" s="84"/>
      <c r="Q8074" s="217"/>
      <c r="R8074" s="91">
        <f t="shared" ref="R8074" si="21518">IF(COUNTA(Y8072:DP8075)=0,0,HLOOKUP(R8073,Y8073:DP8075,2,FALSE))</f>
        <v>0</v>
      </c>
      <c r="S8074" s="92">
        <f t="shared" ref="S8074" si="21519">IF(COUNTA(Y8072:DP8075)=0,0,HLOOKUP(S8072,Y8072:DP8075,3,FALSE))</f>
        <v>0</v>
      </c>
      <c r="T8074" s="93"/>
      <c r="U8074" s="94">
        <f t="array" ref="U8074">IF(COUNTA(Y8072:DP8075)=0,0,IF(ISERROR(HLOOKUP(U8075,Y8075:DP8075,1,FALSE)),0,INDEX(Y8074:DP8074,MATCH(U8073&amp;U8075,Y8073:DP8073&amp;Y8075:DP8075,0))))</f>
        <v>0</v>
      </c>
      <c r="V8074" s="94">
        <f t="array" ref="V8074">IF(COUNTA(Y8072:DP8075)=0,0,IF(ISERROR(HLOOKUP(V8075,Y8075:DP8075,1,FALSE)),0,INDEX(Y8074:DP8074,MATCH(V8073&amp;V8075,Y8073:DP8073&amp;Y8075:DP8075,0))))</f>
        <v>0</v>
      </c>
      <c r="W8074" s="95"/>
      <c r="X8074" s="108"/>
    </row>
    <row r="8075" spans="2:24" ht="13.9" thickBot="1">
      <c r="B8075" s="96"/>
      <c r="C8075" s="97"/>
      <c r="D8075" s="96"/>
      <c r="E8075" s="96"/>
      <c r="F8075" s="96"/>
      <c r="G8075" s="96"/>
      <c r="H8075" s="96"/>
      <c r="I8075" s="96"/>
      <c r="J8075" s="96"/>
      <c r="K8075" s="96"/>
      <c r="L8075" s="96"/>
      <c r="M8075" s="96"/>
      <c r="N8075" s="96"/>
      <c r="O8075" s="96"/>
      <c r="P8075" s="97"/>
      <c r="Q8075" s="218"/>
      <c r="R8075" s="98" t="str">
        <f t="shared" ref="R8075" si="21520">IF(COUNTA(Y8072:DP8075)=0,"none",HLOOKUP(R8073,Y8073:DP8075,3,FALSE))</f>
        <v>none</v>
      </c>
      <c r="S8075" s="99" t="str">
        <f t="shared" ref="S8075" si="21521">IF(COUNTA(Y8072:DP8075)=0,"none",HLOOKUP(S8072,Y8072:DP8075,4,FALSE))</f>
        <v>none</v>
      </c>
      <c r="T8075" s="100"/>
      <c r="U8075" s="100" t="str">
        <f t="array" ref="U8075">IF(COUNTA(Y8072:DP8075)=0,"none",IF($U$2="WAHR",$W$3,Abfrage!$F$4))</f>
        <v>none</v>
      </c>
      <c r="V8075" s="100" t="str">
        <f t="array" ref="V8075">IF(COUNTA(Y8072:DP8075)=0,"none",IF($U$2="WAHR",$W$3,Abfrage!$F$4))</f>
        <v>none</v>
      </c>
      <c r="W8075" s="100" t="str">
        <f t="array" ref="W8075">IF(COUNTA(Y8072:DP8075)=0,"none",IF($U$2="WAHR",$W$3,Abfrage!$F$4))</f>
        <v>none</v>
      </c>
      <c r="X8075" s="109"/>
    </row>
    <row r="8076" spans="2:24">
      <c r="B8076" s="75" t="s">
        <v>4995</v>
      </c>
      <c r="C8076" s="76">
        <v>1000466524</v>
      </c>
      <c r="D8076" s="75" t="s">
        <v>95</v>
      </c>
      <c r="E8076" s="75" t="s">
        <v>90</v>
      </c>
      <c r="F8076" s="75" t="s">
        <v>122</v>
      </c>
      <c r="G8076" s="75" t="s">
        <v>122</v>
      </c>
      <c r="H8076" s="75" t="e">
        <v>#N/A</v>
      </c>
      <c r="I8076" s="75" t="s">
        <v>41</v>
      </c>
      <c r="J8076" s="75" t="s">
        <v>4996</v>
      </c>
      <c r="K8076" s="75" t="s">
        <v>306</v>
      </c>
      <c r="L8076" s="75" t="s">
        <v>306</v>
      </c>
      <c r="M8076" s="75" t="s">
        <v>306</v>
      </c>
      <c r="N8076" s="75" t="s">
        <v>327</v>
      </c>
      <c r="O8076" s="75" t="s">
        <v>419</v>
      </c>
      <c r="P8076" s="76" t="s">
        <v>306</v>
      </c>
      <c r="Q8076" s="216"/>
      <c r="R8076" s="77" t="str">
        <f t="shared" ref="R8076" si="21522">IF(COUNTA(Y8076:DP8079)=0,"01.01.1900",INDEX(Y8076:DP8076,MATCH(R8077,Y8077:DP8077,0)))</f>
        <v>01.01.1900</v>
      </c>
      <c r="S8076" s="78" t="str">
        <f t="shared" ref="S8076" si="21523">IF(COUNTA(Y8076:DP8079)=0,"01.01.1900",MAX(Y8076:DP8076))</f>
        <v>01.01.1900</v>
      </c>
      <c r="T8076" s="79"/>
      <c r="U8076" s="80" t="str">
        <f t="array" ref="U8076">IF(COUNTA(Y8076:DP8079)=0,"01.01.1900",IF(ISERROR(HLOOKUP(U8079,Y8079:DP8079,1,FALSE)),"01.01.1900",INDEX(Y8076:DP8076,MATCH(U8077&amp;U8079,Y8077:DP8077&amp;Y8079:DP8079,0))))</f>
        <v>01.01.1900</v>
      </c>
      <c r="V8076" s="81" t="str">
        <f t="shared" ref="V8076" si="21524">IF(COUNTA(Y8076:DP8079)=0,"01.01.1900",_xlfn.MAXIFS(Y8076:DP8076,Y8079:DP8079,V8079))</f>
        <v>01.01.1900</v>
      </c>
      <c r="W8076" s="82"/>
      <c r="X8076" s="106"/>
    </row>
    <row r="8077" spans="2:24">
      <c r="B8077" s="83"/>
      <c r="C8077" s="84"/>
      <c r="D8077" s="83"/>
      <c r="E8077" s="83"/>
      <c r="F8077" s="83"/>
      <c r="G8077" s="83"/>
      <c r="H8077" s="83"/>
      <c r="I8077" s="83"/>
      <c r="J8077" s="83"/>
      <c r="K8077" s="83"/>
      <c r="L8077" s="83"/>
      <c r="M8077" s="83"/>
      <c r="N8077" s="83"/>
      <c r="O8077" s="83"/>
      <c r="P8077" s="84"/>
      <c r="Q8077" s="217"/>
      <c r="R8077" s="85">
        <f t="shared" ref="R8077" si="21525">IF(COUNTA(Y8076:DP8079)=0,0,MIN(Y8077:DP8077))</f>
        <v>0</v>
      </c>
      <c r="S8077" s="86">
        <f t="shared" ref="S8077" si="21526">IF(COUNTA(Y8076:DP8079)=0,0,HLOOKUP(S8076,Y8076:DP8079,2,FALSE))</f>
        <v>0</v>
      </c>
      <c r="T8077" s="87">
        <f t="shared" ref="T8077" si="21527">IF(COUNTA(Y8076:DP8079)=0,0,AVERAGE(Y8077:DP8077))</f>
        <v>0</v>
      </c>
      <c r="U8077" s="88">
        <f t="shared" ref="U8077" si="21528">IF(COUNTA(Y8076:DP8079)=0,0,_xlfn.MINIFS(Y8077:DP8077,Y8079:DP8079,U8079))</f>
        <v>0</v>
      </c>
      <c r="V8077" s="89">
        <f t="array" ref="V8077">IF(COUNTA(Y8076:DP8079)=0,0,IF(ISERROR(HLOOKUP(V8079,Y8079:DP8079,1,FALSE)),0,INDEX(Y8077:DP8077,MATCH(V8076&amp;V8079,Y8076:DP8076&amp;Y8079:DP8079,0))))</f>
        <v>0</v>
      </c>
      <c r="W8077" s="90">
        <f t="array" ref="W8077">IF(COUNTA(Y8076:DP8079)=0,0,IF(ISERROR(HLOOKUP(W8079,Y8079:DP8079,1,FALSE)),0,AVERAGEIF(Y8079:DP8079,$W8079,Y8077:DP8077)))</f>
        <v>0</v>
      </c>
      <c r="X8077" s="107"/>
    </row>
    <row r="8078" spans="2:24">
      <c r="B8078" s="83"/>
      <c r="C8078" s="84"/>
      <c r="D8078" s="83"/>
      <c r="E8078" s="83"/>
      <c r="F8078" s="83"/>
      <c r="G8078" s="83"/>
      <c r="H8078" s="83"/>
      <c r="I8078" s="83"/>
      <c r="J8078" s="83"/>
      <c r="K8078" s="83"/>
      <c r="L8078" s="83"/>
      <c r="M8078" s="83"/>
      <c r="N8078" s="83"/>
      <c r="O8078" s="83"/>
      <c r="P8078" s="84"/>
      <c r="Q8078" s="217"/>
      <c r="R8078" s="91">
        <f t="shared" ref="R8078" si="21529">IF(COUNTA(Y8076:DP8079)=0,0,HLOOKUP(R8077,Y8077:DP8079,2,FALSE))</f>
        <v>0</v>
      </c>
      <c r="S8078" s="92">
        <f t="shared" ref="S8078" si="21530">IF(COUNTA(Y8076:DP8079)=0,0,HLOOKUP(S8076,Y8076:DP8079,3,FALSE))</f>
        <v>0</v>
      </c>
      <c r="T8078" s="93"/>
      <c r="U8078" s="94">
        <f t="array" ref="U8078">IF(COUNTA(Y8076:DP8079)=0,0,IF(ISERROR(HLOOKUP(U8079,Y8079:DP8079,1,FALSE)),0,INDEX(Y8078:DP8078,MATCH(U8077&amp;U8079,Y8077:DP8077&amp;Y8079:DP8079,0))))</f>
        <v>0</v>
      </c>
      <c r="V8078" s="94">
        <f t="array" ref="V8078">IF(COUNTA(Y8076:DP8079)=0,0,IF(ISERROR(HLOOKUP(V8079,Y8079:DP8079,1,FALSE)),0,INDEX(Y8078:DP8078,MATCH(V8077&amp;V8079,Y8077:DP8077&amp;Y8079:DP8079,0))))</f>
        <v>0</v>
      </c>
      <c r="W8078" s="95"/>
      <c r="X8078" s="108"/>
    </row>
    <row r="8079" spans="2:24" ht="13.9" thickBot="1">
      <c r="B8079" s="96"/>
      <c r="C8079" s="97"/>
      <c r="D8079" s="96"/>
      <c r="E8079" s="96"/>
      <c r="F8079" s="96"/>
      <c r="G8079" s="96"/>
      <c r="H8079" s="96"/>
      <c r="I8079" s="96"/>
      <c r="J8079" s="96"/>
      <c r="K8079" s="96"/>
      <c r="L8079" s="96"/>
      <c r="M8079" s="96"/>
      <c r="N8079" s="96"/>
      <c r="O8079" s="96"/>
      <c r="P8079" s="97"/>
      <c r="Q8079" s="218"/>
      <c r="R8079" s="98" t="str">
        <f t="shared" ref="R8079" si="21531">IF(COUNTA(Y8076:DP8079)=0,"none",HLOOKUP(R8077,Y8077:DP8079,3,FALSE))</f>
        <v>none</v>
      </c>
      <c r="S8079" s="99" t="str">
        <f t="shared" ref="S8079" si="21532">IF(COUNTA(Y8076:DP8079)=0,"none",HLOOKUP(S8076,Y8076:DP8079,4,FALSE))</f>
        <v>none</v>
      </c>
      <c r="T8079" s="100"/>
      <c r="U8079" s="100" t="str">
        <f t="array" ref="U8079">IF(COUNTA(Y8076:DP8079)=0,"none",IF($U$2="WAHR",$W$3,Abfrage!$F$4))</f>
        <v>none</v>
      </c>
      <c r="V8079" s="100" t="str">
        <f t="array" ref="V8079">IF(COUNTA(Y8076:DP8079)=0,"none",IF($U$2="WAHR",$W$3,Abfrage!$F$4))</f>
        <v>none</v>
      </c>
      <c r="W8079" s="100" t="str">
        <f t="array" ref="W8079">IF(COUNTA(Y8076:DP8079)=0,"none",IF($U$2="WAHR",$W$3,Abfrage!$F$4))</f>
        <v>none</v>
      </c>
      <c r="X8079" s="109"/>
    </row>
    <row r="8080" spans="2:24">
      <c r="B8080" s="75" t="s">
        <v>4997</v>
      </c>
      <c r="C8080" s="76">
        <v>1000466522</v>
      </c>
      <c r="D8080" s="75" t="s">
        <v>95</v>
      </c>
      <c r="E8080" s="75" t="s">
        <v>170</v>
      </c>
      <c r="F8080" s="75" t="s">
        <v>455</v>
      </c>
      <c r="G8080" s="75" t="s">
        <v>306</v>
      </c>
      <c r="H8080" s="75" t="e">
        <v>#N/A</v>
      </c>
      <c r="I8080" s="75" t="s">
        <v>41</v>
      </c>
      <c r="J8080" s="75" t="s">
        <v>4998</v>
      </c>
      <c r="K8080" s="75" t="s">
        <v>306</v>
      </c>
      <c r="L8080" s="75" t="s">
        <v>306</v>
      </c>
      <c r="M8080" s="75" t="s">
        <v>306</v>
      </c>
      <c r="N8080" s="75" t="s">
        <v>306</v>
      </c>
      <c r="O8080" s="75" t="s">
        <v>309</v>
      </c>
      <c r="P8080" s="76" t="s">
        <v>306</v>
      </c>
      <c r="Q8080" s="216"/>
      <c r="R8080" s="77" t="str">
        <f t="shared" ref="R8080" si="21533">IF(COUNTA(Y8080:DP8083)=0,"01.01.1900",INDEX(Y8080:DP8080,MATCH(R8081,Y8081:DP8081,0)))</f>
        <v>01.01.1900</v>
      </c>
      <c r="S8080" s="78" t="str">
        <f t="shared" ref="S8080" si="21534">IF(COUNTA(Y8080:DP8083)=0,"01.01.1900",MAX(Y8080:DP8080))</f>
        <v>01.01.1900</v>
      </c>
      <c r="T8080" s="79"/>
      <c r="U8080" s="80" t="str">
        <f t="array" ref="U8080">IF(COUNTA(Y8080:DP8083)=0,"01.01.1900",IF(ISERROR(HLOOKUP(U8083,Y8083:DP8083,1,FALSE)),"01.01.1900",INDEX(Y8080:DP8080,MATCH(U8081&amp;U8083,Y8081:DP8081&amp;Y8083:DP8083,0))))</f>
        <v>01.01.1900</v>
      </c>
      <c r="V8080" s="81" t="str">
        <f t="shared" ref="V8080" si="21535">IF(COUNTA(Y8080:DP8083)=0,"01.01.1900",_xlfn.MAXIFS(Y8080:DP8080,Y8083:DP8083,V8083))</f>
        <v>01.01.1900</v>
      </c>
      <c r="W8080" s="82"/>
      <c r="X8080" s="106"/>
    </row>
    <row r="8081" spans="2:24">
      <c r="B8081" s="83"/>
      <c r="C8081" s="84"/>
      <c r="D8081" s="83"/>
      <c r="E8081" s="83"/>
      <c r="F8081" s="83"/>
      <c r="G8081" s="83"/>
      <c r="H8081" s="83"/>
      <c r="I8081" s="83"/>
      <c r="J8081" s="83"/>
      <c r="K8081" s="83"/>
      <c r="L8081" s="83"/>
      <c r="M8081" s="83"/>
      <c r="N8081" s="83"/>
      <c r="O8081" s="83"/>
      <c r="P8081" s="84"/>
      <c r="Q8081" s="217"/>
      <c r="R8081" s="85">
        <f t="shared" ref="R8081" si="21536">IF(COUNTA(Y8080:DP8083)=0,0,MIN(Y8081:DP8081))</f>
        <v>0</v>
      </c>
      <c r="S8081" s="86">
        <f t="shared" ref="S8081" si="21537">IF(COUNTA(Y8080:DP8083)=0,0,HLOOKUP(S8080,Y8080:DP8083,2,FALSE))</f>
        <v>0</v>
      </c>
      <c r="T8081" s="87">
        <f t="shared" ref="T8081" si="21538">IF(COUNTA(Y8080:DP8083)=0,0,AVERAGE(Y8081:DP8081))</f>
        <v>0</v>
      </c>
      <c r="U8081" s="88">
        <f t="shared" ref="U8081" si="21539">IF(COUNTA(Y8080:DP8083)=0,0,_xlfn.MINIFS(Y8081:DP8081,Y8083:DP8083,U8083))</f>
        <v>0</v>
      </c>
      <c r="V8081" s="89">
        <f t="array" ref="V8081">IF(COUNTA(Y8080:DP8083)=0,0,IF(ISERROR(HLOOKUP(V8083,Y8083:DP8083,1,FALSE)),0,INDEX(Y8081:DP8081,MATCH(V8080&amp;V8083,Y8080:DP8080&amp;Y8083:DP8083,0))))</f>
        <v>0</v>
      </c>
      <c r="W8081" s="90">
        <f t="array" ref="W8081">IF(COUNTA(Y8080:DP8083)=0,0,IF(ISERROR(HLOOKUP(W8083,Y8083:DP8083,1,FALSE)),0,AVERAGEIF(Y8083:DP8083,$W8083,Y8081:DP8081)))</f>
        <v>0</v>
      </c>
      <c r="X8081" s="107"/>
    </row>
    <row r="8082" spans="2:24">
      <c r="B8082" s="83"/>
      <c r="C8082" s="84"/>
      <c r="D8082" s="83"/>
      <c r="E8082" s="83"/>
      <c r="F8082" s="83"/>
      <c r="G8082" s="83"/>
      <c r="H8082" s="83"/>
      <c r="I8082" s="83"/>
      <c r="J8082" s="83"/>
      <c r="K8082" s="83"/>
      <c r="L8082" s="83"/>
      <c r="M8082" s="83"/>
      <c r="N8082" s="83"/>
      <c r="O8082" s="83"/>
      <c r="P8082" s="84"/>
      <c r="Q8082" s="217"/>
      <c r="R8082" s="91">
        <f t="shared" ref="R8082" si="21540">IF(COUNTA(Y8080:DP8083)=0,0,HLOOKUP(R8081,Y8081:DP8083,2,FALSE))</f>
        <v>0</v>
      </c>
      <c r="S8082" s="92">
        <f t="shared" ref="S8082" si="21541">IF(COUNTA(Y8080:DP8083)=0,0,HLOOKUP(S8080,Y8080:DP8083,3,FALSE))</f>
        <v>0</v>
      </c>
      <c r="T8082" s="93"/>
      <c r="U8082" s="94">
        <f t="array" ref="U8082">IF(COUNTA(Y8080:DP8083)=0,0,IF(ISERROR(HLOOKUP(U8083,Y8083:DP8083,1,FALSE)),0,INDEX(Y8082:DP8082,MATCH(U8081&amp;U8083,Y8081:DP8081&amp;Y8083:DP8083,0))))</f>
        <v>0</v>
      </c>
      <c r="V8082" s="94">
        <f t="array" ref="V8082">IF(COUNTA(Y8080:DP8083)=0,0,IF(ISERROR(HLOOKUP(V8083,Y8083:DP8083,1,FALSE)),0,INDEX(Y8082:DP8082,MATCH(V8081&amp;V8083,Y8081:DP8081&amp;Y8083:DP8083,0))))</f>
        <v>0</v>
      </c>
      <c r="W8082" s="95"/>
      <c r="X8082" s="108"/>
    </row>
    <row r="8083" spans="2:24" ht="13.9" thickBot="1">
      <c r="B8083" s="96"/>
      <c r="C8083" s="97"/>
      <c r="D8083" s="96"/>
      <c r="E8083" s="96"/>
      <c r="F8083" s="96"/>
      <c r="G8083" s="96"/>
      <c r="H8083" s="96"/>
      <c r="I8083" s="96"/>
      <c r="J8083" s="96"/>
      <c r="K8083" s="96"/>
      <c r="L8083" s="96"/>
      <c r="M8083" s="96"/>
      <c r="N8083" s="96"/>
      <c r="O8083" s="96"/>
      <c r="P8083" s="97"/>
      <c r="Q8083" s="218"/>
      <c r="R8083" s="98" t="str">
        <f t="shared" ref="R8083" si="21542">IF(COUNTA(Y8080:DP8083)=0,"none",HLOOKUP(R8081,Y8081:DP8083,3,FALSE))</f>
        <v>none</v>
      </c>
      <c r="S8083" s="99" t="str">
        <f t="shared" ref="S8083" si="21543">IF(COUNTA(Y8080:DP8083)=0,"none",HLOOKUP(S8080,Y8080:DP8083,4,FALSE))</f>
        <v>none</v>
      </c>
      <c r="T8083" s="100"/>
      <c r="U8083" s="100" t="str">
        <f t="array" ref="U8083">IF(COUNTA(Y8080:DP8083)=0,"none",IF($U$2="WAHR",$W$3,Abfrage!$F$4))</f>
        <v>none</v>
      </c>
      <c r="V8083" s="100" t="str">
        <f t="array" ref="V8083">IF(COUNTA(Y8080:DP8083)=0,"none",IF($U$2="WAHR",$W$3,Abfrage!$F$4))</f>
        <v>none</v>
      </c>
      <c r="W8083" s="100" t="str">
        <f t="array" ref="W8083">IF(COUNTA(Y8080:DP8083)=0,"none",IF($U$2="WAHR",$W$3,Abfrage!$F$4))</f>
        <v>none</v>
      </c>
      <c r="X8083" s="109"/>
    </row>
    <row r="8084" spans="2:24">
      <c r="B8084" s="75" t="s">
        <v>4999</v>
      </c>
      <c r="C8084" s="76">
        <v>1000467030</v>
      </c>
      <c r="D8084" s="75" t="s">
        <v>95</v>
      </c>
      <c r="E8084" s="75" t="s">
        <v>148</v>
      </c>
      <c r="F8084" s="75" t="s">
        <v>96</v>
      </c>
      <c r="G8084" s="75" t="s">
        <v>96</v>
      </c>
      <c r="H8084" s="75" t="e">
        <v>#N/A</v>
      </c>
      <c r="I8084" s="75" t="s">
        <v>51</v>
      </c>
      <c r="J8084" s="75" t="s">
        <v>5000</v>
      </c>
      <c r="K8084" s="75" t="s">
        <v>327</v>
      </c>
      <c r="L8084" s="75" t="s">
        <v>326</v>
      </c>
      <c r="M8084" s="75" t="s">
        <v>313</v>
      </c>
      <c r="N8084" s="75" t="s">
        <v>327</v>
      </c>
      <c r="O8084" s="75" t="s">
        <v>306</v>
      </c>
      <c r="P8084" s="76" t="s">
        <v>306</v>
      </c>
      <c r="Q8084" s="216"/>
      <c r="R8084" s="77" t="str">
        <f t="shared" ref="R8084" si="21544">IF(COUNTA(Y8084:DP8087)=0,"01.01.1900",INDEX(Y8084:DP8084,MATCH(R8085,Y8085:DP8085,0)))</f>
        <v>01.01.1900</v>
      </c>
      <c r="S8084" s="78" t="str">
        <f t="shared" ref="S8084" si="21545">IF(COUNTA(Y8084:DP8087)=0,"01.01.1900",MAX(Y8084:DP8084))</f>
        <v>01.01.1900</v>
      </c>
      <c r="T8084" s="79"/>
      <c r="U8084" s="80" t="str">
        <f t="array" ref="U8084">IF(COUNTA(Y8084:DP8087)=0,"01.01.1900",IF(ISERROR(HLOOKUP(U8087,Y8087:DP8087,1,FALSE)),"01.01.1900",INDEX(Y8084:DP8084,MATCH(U8085&amp;U8087,Y8085:DP8085&amp;Y8087:DP8087,0))))</f>
        <v>01.01.1900</v>
      </c>
      <c r="V8084" s="81" t="str">
        <f t="shared" ref="V8084" si="21546">IF(COUNTA(Y8084:DP8087)=0,"01.01.1900",_xlfn.MAXIFS(Y8084:DP8084,Y8087:DP8087,V8087))</f>
        <v>01.01.1900</v>
      </c>
      <c r="W8084" s="82"/>
      <c r="X8084" s="106"/>
    </row>
    <row r="8085" spans="2:24">
      <c r="B8085" s="83"/>
      <c r="C8085" s="84"/>
      <c r="D8085" s="83"/>
      <c r="E8085" s="83"/>
      <c r="F8085" s="83"/>
      <c r="G8085" s="83"/>
      <c r="H8085" s="83"/>
      <c r="I8085" s="83"/>
      <c r="J8085" s="83"/>
      <c r="K8085" s="83"/>
      <c r="L8085" s="83"/>
      <c r="M8085" s="83"/>
      <c r="N8085" s="83"/>
      <c r="O8085" s="83"/>
      <c r="P8085" s="84"/>
      <c r="Q8085" s="217"/>
      <c r="R8085" s="85">
        <f t="shared" ref="R8085" si="21547">IF(COUNTA(Y8084:DP8087)=0,0,MIN(Y8085:DP8085))</f>
        <v>0</v>
      </c>
      <c r="S8085" s="86">
        <f t="shared" ref="S8085" si="21548">IF(COUNTA(Y8084:DP8087)=0,0,HLOOKUP(S8084,Y8084:DP8087,2,FALSE))</f>
        <v>0</v>
      </c>
      <c r="T8085" s="87">
        <f t="shared" ref="T8085" si="21549">IF(COUNTA(Y8084:DP8087)=0,0,AVERAGE(Y8085:DP8085))</f>
        <v>0</v>
      </c>
      <c r="U8085" s="88">
        <f t="shared" ref="U8085" si="21550">IF(COUNTA(Y8084:DP8087)=0,0,_xlfn.MINIFS(Y8085:DP8085,Y8087:DP8087,U8087))</f>
        <v>0</v>
      </c>
      <c r="V8085" s="89">
        <f t="array" ref="V8085">IF(COUNTA(Y8084:DP8087)=0,0,IF(ISERROR(HLOOKUP(V8087,Y8087:DP8087,1,FALSE)),0,INDEX(Y8085:DP8085,MATCH(V8084&amp;V8087,Y8084:DP8084&amp;Y8087:DP8087,0))))</f>
        <v>0</v>
      </c>
      <c r="W8085" s="90">
        <f t="array" ref="W8085">IF(COUNTA(Y8084:DP8087)=0,0,IF(ISERROR(HLOOKUP(W8087,Y8087:DP8087,1,FALSE)),0,AVERAGEIF(Y8087:DP8087,$W8087,Y8085:DP8085)))</f>
        <v>0</v>
      </c>
      <c r="X8085" s="107"/>
    </row>
    <row r="8086" spans="2:24">
      <c r="B8086" s="83"/>
      <c r="C8086" s="84"/>
      <c r="D8086" s="83"/>
      <c r="E8086" s="83"/>
      <c r="F8086" s="83"/>
      <c r="G8086" s="83"/>
      <c r="H8086" s="83"/>
      <c r="I8086" s="83"/>
      <c r="J8086" s="83"/>
      <c r="K8086" s="83"/>
      <c r="L8086" s="83"/>
      <c r="M8086" s="83"/>
      <c r="N8086" s="83"/>
      <c r="O8086" s="83"/>
      <c r="P8086" s="84"/>
      <c r="Q8086" s="217"/>
      <c r="R8086" s="91">
        <f t="shared" ref="R8086" si="21551">IF(COUNTA(Y8084:DP8087)=0,0,HLOOKUP(R8085,Y8085:DP8087,2,FALSE))</f>
        <v>0</v>
      </c>
      <c r="S8086" s="92">
        <f t="shared" ref="S8086" si="21552">IF(COUNTA(Y8084:DP8087)=0,0,HLOOKUP(S8084,Y8084:DP8087,3,FALSE))</f>
        <v>0</v>
      </c>
      <c r="T8086" s="93"/>
      <c r="U8086" s="94">
        <f t="array" ref="U8086">IF(COUNTA(Y8084:DP8087)=0,0,IF(ISERROR(HLOOKUP(U8087,Y8087:DP8087,1,FALSE)),0,INDEX(Y8086:DP8086,MATCH(U8085&amp;U8087,Y8085:DP8085&amp;Y8087:DP8087,0))))</f>
        <v>0</v>
      </c>
      <c r="V8086" s="94">
        <f t="array" ref="V8086">IF(COUNTA(Y8084:DP8087)=0,0,IF(ISERROR(HLOOKUP(V8087,Y8087:DP8087,1,FALSE)),0,INDEX(Y8086:DP8086,MATCH(V8085&amp;V8087,Y8085:DP8085&amp;Y8087:DP8087,0))))</f>
        <v>0</v>
      </c>
      <c r="W8086" s="95"/>
      <c r="X8086" s="108"/>
    </row>
    <row r="8087" spans="2:24" ht="13.9" thickBot="1">
      <c r="B8087" s="96"/>
      <c r="C8087" s="97"/>
      <c r="D8087" s="96"/>
      <c r="E8087" s="96"/>
      <c r="F8087" s="96"/>
      <c r="G8087" s="96"/>
      <c r="H8087" s="96"/>
      <c r="I8087" s="96"/>
      <c r="J8087" s="96"/>
      <c r="K8087" s="96"/>
      <c r="L8087" s="96"/>
      <c r="M8087" s="96"/>
      <c r="N8087" s="96"/>
      <c r="O8087" s="96"/>
      <c r="P8087" s="97"/>
      <c r="Q8087" s="218"/>
      <c r="R8087" s="98" t="str">
        <f t="shared" ref="R8087" si="21553">IF(COUNTA(Y8084:DP8087)=0,"none",HLOOKUP(R8085,Y8085:DP8087,3,FALSE))</f>
        <v>none</v>
      </c>
      <c r="S8087" s="99" t="str">
        <f t="shared" ref="S8087" si="21554">IF(COUNTA(Y8084:DP8087)=0,"none",HLOOKUP(S8084,Y8084:DP8087,4,FALSE))</f>
        <v>none</v>
      </c>
      <c r="T8087" s="100"/>
      <c r="U8087" s="100" t="str">
        <f t="array" ref="U8087">IF(COUNTA(Y8084:DP8087)=0,"none",IF($U$2="WAHR",$W$3,Abfrage!$F$4))</f>
        <v>none</v>
      </c>
      <c r="V8087" s="100" t="str">
        <f t="array" ref="V8087">IF(COUNTA(Y8084:DP8087)=0,"none",IF($U$2="WAHR",$W$3,Abfrage!$F$4))</f>
        <v>none</v>
      </c>
      <c r="W8087" s="100" t="str">
        <f t="array" ref="W8087">IF(COUNTA(Y8084:DP8087)=0,"none",IF($U$2="WAHR",$W$3,Abfrage!$F$4))</f>
        <v>none</v>
      </c>
      <c r="X8087" s="109"/>
    </row>
    <row r="8088" spans="2:24">
      <c r="B8088" s="75" t="s">
        <v>5001</v>
      </c>
      <c r="C8088" s="76">
        <v>1000466742</v>
      </c>
      <c r="D8088" s="75" t="s">
        <v>95</v>
      </c>
      <c r="E8088" s="75" t="s">
        <v>96</v>
      </c>
      <c r="F8088" s="75" t="s">
        <v>97</v>
      </c>
      <c r="G8088" s="75" t="s">
        <v>96</v>
      </c>
      <c r="H8088" s="75" t="e">
        <v>#N/A</v>
      </c>
      <c r="I8088" s="75" t="s">
        <v>51</v>
      </c>
      <c r="J8088" s="75" t="s">
        <v>5002</v>
      </c>
      <c r="K8088" s="75" t="s">
        <v>306</v>
      </c>
      <c r="L8088" s="75" t="s">
        <v>306</v>
      </c>
      <c r="M8088" s="75" t="s">
        <v>313</v>
      </c>
      <c r="N8088" s="75" t="s">
        <v>308</v>
      </c>
      <c r="O8088" s="75" t="s">
        <v>306</v>
      </c>
      <c r="P8088" s="76" t="s">
        <v>306</v>
      </c>
      <c r="Q8088" s="216"/>
      <c r="R8088" s="77" t="str">
        <f t="shared" ref="R8088" si="21555">IF(COUNTA(Y8088:DP8091)=0,"01.01.1900",INDEX(Y8088:DP8088,MATCH(R8089,Y8089:DP8089,0)))</f>
        <v>01.01.1900</v>
      </c>
      <c r="S8088" s="78" t="str">
        <f t="shared" ref="S8088" si="21556">IF(COUNTA(Y8088:DP8091)=0,"01.01.1900",MAX(Y8088:DP8088))</f>
        <v>01.01.1900</v>
      </c>
      <c r="T8088" s="79"/>
      <c r="U8088" s="80" t="str">
        <f t="array" ref="U8088">IF(COUNTA(Y8088:DP8091)=0,"01.01.1900",IF(ISERROR(HLOOKUP(U8091,Y8091:DP8091,1,FALSE)),"01.01.1900",INDEX(Y8088:DP8088,MATCH(U8089&amp;U8091,Y8089:DP8089&amp;Y8091:DP8091,0))))</f>
        <v>01.01.1900</v>
      </c>
      <c r="V8088" s="81" t="str">
        <f t="shared" ref="V8088" si="21557">IF(COUNTA(Y8088:DP8091)=0,"01.01.1900",_xlfn.MAXIFS(Y8088:DP8088,Y8091:DP8091,V8091))</f>
        <v>01.01.1900</v>
      </c>
      <c r="W8088" s="82"/>
      <c r="X8088" s="106"/>
    </row>
    <row r="8089" spans="2:24">
      <c r="B8089" s="83"/>
      <c r="C8089" s="84"/>
      <c r="D8089" s="83"/>
      <c r="E8089" s="83"/>
      <c r="F8089" s="83"/>
      <c r="G8089" s="83"/>
      <c r="H8089" s="83"/>
      <c r="I8089" s="83"/>
      <c r="J8089" s="83"/>
      <c r="K8089" s="83"/>
      <c r="L8089" s="83"/>
      <c r="M8089" s="83"/>
      <c r="N8089" s="83"/>
      <c r="O8089" s="83"/>
      <c r="P8089" s="84"/>
      <c r="Q8089" s="217"/>
      <c r="R8089" s="85">
        <f t="shared" ref="R8089" si="21558">IF(COUNTA(Y8088:DP8091)=0,0,MIN(Y8089:DP8089))</f>
        <v>0</v>
      </c>
      <c r="S8089" s="86">
        <f t="shared" ref="S8089" si="21559">IF(COUNTA(Y8088:DP8091)=0,0,HLOOKUP(S8088,Y8088:DP8091,2,FALSE))</f>
        <v>0</v>
      </c>
      <c r="T8089" s="87">
        <f t="shared" ref="T8089" si="21560">IF(COUNTA(Y8088:DP8091)=0,0,AVERAGE(Y8089:DP8089))</f>
        <v>0</v>
      </c>
      <c r="U8089" s="88">
        <f t="shared" ref="U8089" si="21561">IF(COUNTA(Y8088:DP8091)=0,0,_xlfn.MINIFS(Y8089:DP8089,Y8091:DP8091,U8091))</f>
        <v>0</v>
      </c>
      <c r="V8089" s="89">
        <f t="array" ref="V8089">IF(COUNTA(Y8088:DP8091)=0,0,IF(ISERROR(HLOOKUP(V8091,Y8091:DP8091,1,FALSE)),0,INDEX(Y8089:DP8089,MATCH(V8088&amp;V8091,Y8088:DP8088&amp;Y8091:DP8091,0))))</f>
        <v>0</v>
      </c>
      <c r="W8089" s="90">
        <f t="array" ref="W8089">IF(COUNTA(Y8088:DP8091)=0,0,IF(ISERROR(HLOOKUP(W8091,Y8091:DP8091,1,FALSE)),0,AVERAGEIF(Y8091:DP8091,$W8091,Y8089:DP8089)))</f>
        <v>0</v>
      </c>
      <c r="X8089" s="107"/>
    </row>
    <row r="8090" spans="2:24">
      <c r="B8090" s="83"/>
      <c r="C8090" s="84"/>
      <c r="D8090" s="83"/>
      <c r="E8090" s="83"/>
      <c r="F8090" s="83"/>
      <c r="G8090" s="83"/>
      <c r="H8090" s="83"/>
      <c r="I8090" s="83"/>
      <c r="J8090" s="83"/>
      <c r="K8090" s="83"/>
      <c r="L8090" s="83"/>
      <c r="M8090" s="83"/>
      <c r="N8090" s="83"/>
      <c r="O8090" s="83"/>
      <c r="P8090" s="84"/>
      <c r="Q8090" s="217"/>
      <c r="R8090" s="91">
        <f t="shared" ref="R8090" si="21562">IF(COUNTA(Y8088:DP8091)=0,0,HLOOKUP(R8089,Y8089:DP8091,2,FALSE))</f>
        <v>0</v>
      </c>
      <c r="S8090" s="92">
        <f t="shared" ref="S8090" si="21563">IF(COUNTA(Y8088:DP8091)=0,0,HLOOKUP(S8088,Y8088:DP8091,3,FALSE))</f>
        <v>0</v>
      </c>
      <c r="T8090" s="93"/>
      <c r="U8090" s="94">
        <f t="array" ref="U8090">IF(COUNTA(Y8088:DP8091)=0,0,IF(ISERROR(HLOOKUP(U8091,Y8091:DP8091,1,FALSE)),0,INDEX(Y8090:DP8090,MATCH(U8089&amp;U8091,Y8089:DP8089&amp;Y8091:DP8091,0))))</f>
        <v>0</v>
      </c>
      <c r="V8090" s="94">
        <f t="array" ref="V8090">IF(COUNTA(Y8088:DP8091)=0,0,IF(ISERROR(HLOOKUP(V8091,Y8091:DP8091,1,FALSE)),0,INDEX(Y8090:DP8090,MATCH(V8089&amp;V8091,Y8089:DP8089&amp;Y8091:DP8091,0))))</f>
        <v>0</v>
      </c>
      <c r="W8090" s="95"/>
      <c r="X8090" s="108"/>
    </row>
    <row r="8091" spans="2:24" ht="13.9" thickBot="1">
      <c r="B8091" s="96"/>
      <c r="C8091" s="97"/>
      <c r="D8091" s="96"/>
      <c r="E8091" s="96"/>
      <c r="F8091" s="96"/>
      <c r="G8091" s="96"/>
      <c r="H8091" s="96"/>
      <c r="I8091" s="96"/>
      <c r="J8091" s="96"/>
      <c r="K8091" s="96"/>
      <c r="L8091" s="96"/>
      <c r="M8091" s="96"/>
      <c r="N8091" s="96"/>
      <c r="O8091" s="96"/>
      <c r="P8091" s="97"/>
      <c r="Q8091" s="218"/>
      <c r="R8091" s="98" t="str">
        <f t="shared" ref="R8091" si="21564">IF(COUNTA(Y8088:DP8091)=0,"none",HLOOKUP(R8089,Y8089:DP8091,3,FALSE))</f>
        <v>none</v>
      </c>
      <c r="S8091" s="99" t="str">
        <f t="shared" ref="S8091" si="21565">IF(COUNTA(Y8088:DP8091)=0,"none",HLOOKUP(S8088,Y8088:DP8091,4,FALSE))</f>
        <v>none</v>
      </c>
      <c r="T8091" s="100"/>
      <c r="U8091" s="100" t="str">
        <f t="array" ref="U8091">IF(COUNTA(Y8088:DP8091)=0,"none",IF($U$2="WAHR",$W$3,Abfrage!$F$4))</f>
        <v>none</v>
      </c>
      <c r="V8091" s="100" t="str">
        <f t="array" ref="V8091">IF(COUNTA(Y8088:DP8091)=0,"none",IF($U$2="WAHR",$W$3,Abfrage!$F$4))</f>
        <v>none</v>
      </c>
      <c r="W8091" s="100" t="str">
        <f t="array" ref="W8091">IF(COUNTA(Y8088:DP8091)=0,"none",IF($U$2="WAHR",$W$3,Abfrage!$F$4))</f>
        <v>none</v>
      </c>
      <c r="X8091" s="109"/>
    </row>
    <row r="8092" spans="2:24">
      <c r="B8092" s="75" t="s">
        <v>5003</v>
      </c>
      <c r="C8092" s="76">
        <v>1000474830</v>
      </c>
      <c r="D8092" s="75" t="s">
        <v>95</v>
      </c>
      <c r="E8092" s="75" t="s">
        <v>170</v>
      </c>
      <c r="F8092" s="75" t="s">
        <v>455</v>
      </c>
      <c r="G8092" s="75" t="s">
        <v>5004</v>
      </c>
      <c r="H8092" s="75" t="e">
        <v>#N/A</v>
      </c>
      <c r="I8092" s="75" t="s">
        <v>5005</v>
      </c>
      <c r="J8092" s="75" t="s">
        <v>5006</v>
      </c>
      <c r="K8092" s="75" t="s">
        <v>306</v>
      </c>
      <c r="L8092" s="75" t="s">
        <v>306</v>
      </c>
      <c r="M8092" s="75" t="s">
        <v>306</v>
      </c>
      <c r="N8092" s="75" t="s">
        <v>4513</v>
      </c>
      <c r="O8092" s="75" t="s">
        <v>5007</v>
      </c>
      <c r="P8092" s="76" t="s">
        <v>306</v>
      </c>
      <c r="Q8092" s="216"/>
      <c r="R8092" s="77" t="str">
        <f t="shared" ref="R8092" si="21566">IF(COUNTA(Y8092:DP8095)=0,"01.01.1900",INDEX(Y8092:DP8092,MATCH(R8093,Y8093:DP8093,0)))</f>
        <v>01.01.1900</v>
      </c>
      <c r="S8092" s="78" t="str">
        <f t="shared" ref="S8092" si="21567">IF(COUNTA(Y8092:DP8095)=0,"01.01.1900",MAX(Y8092:DP8092))</f>
        <v>01.01.1900</v>
      </c>
      <c r="T8092" s="79"/>
      <c r="U8092" s="80" t="str">
        <f t="array" ref="U8092">IF(COUNTA(Y8092:DP8095)=0,"01.01.1900",IF(ISERROR(HLOOKUP(U8095,Y8095:DP8095,1,FALSE)),"01.01.1900",INDEX(Y8092:DP8092,MATCH(U8093&amp;U8095,Y8093:DP8093&amp;Y8095:DP8095,0))))</f>
        <v>01.01.1900</v>
      </c>
      <c r="V8092" s="81" t="str">
        <f t="shared" ref="V8092" si="21568">IF(COUNTA(Y8092:DP8095)=0,"01.01.1900",_xlfn.MAXIFS(Y8092:DP8092,Y8095:DP8095,V8095))</f>
        <v>01.01.1900</v>
      </c>
      <c r="W8092" s="82"/>
      <c r="X8092" s="106"/>
    </row>
    <row r="8093" spans="2:24">
      <c r="B8093" s="83"/>
      <c r="C8093" s="84"/>
      <c r="D8093" s="83"/>
      <c r="E8093" s="83"/>
      <c r="F8093" s="83"/>
      <c r="G8093" s="83"/>
      <c r="H8093" s="83"/>
      <c r="I8093" s="83"/>
      <c r="J8093" s="83"/>
      <c r="K8093" s="83"/>
      <c r="L8093" s="83"/>
      <c r="M8093" s="83"/>
      <c r="N8093" s="83"/>
      <c r="O8093" s="83"/>
      <c r="P8093" s="84"/>
      <c r="Q8093" s="217"/>
      <c r="R8093" s="85">
        <f t="shared" ref="R8093" si="21569">IF(COUNTA(Y8092:DP8095)=0,0,MIN(Y8093:DP8093))</f>
        <v>0</v>
      </c>
      <c r="S8093" s="86">
        <f t="shared" ref="S8093" si="21570">IF(COUNTA(Y8092:DP8095)=0,0,HLOOKUP(S8092,Y8092:DP8095,2,FALSE))</f>
        <v>0</v>
      </c>
      <c r="T8093" s="87">
        <f t="shared" ref="T8093" si="21571">IF(COUNTA(Y8092:DP8095)=0,0,AVERAGE(Y8093:DP8093))</f>
        <v>0</v>
      </c>
      <c r="U8093" s="88">
        <f t="shared" ref="U8093" si="21572">IF(COUNTA(Y8092:DP8095)=0,0,_xlfn.MINIFS(Y8093:DP8093,Y8095:DP8095,U8095))</f>
        <v>0</v>
      </c>
      <c r="V8093" s="89">
        <f t="array" ref="V8093">IF(COUNTA(Y8092:DP8095)=0,0,IF(ISERROR(HLOOKUP(V8095,Y8095:DP8095,1,FALSE)),0,INDEX(Y8093:DP8093,MATCH(V8092&amp;V8095,Y8092:DP8092&amp;Y8095:DP8095,0))))</f>
        <v>0</v>
      </c>
      <c r="W8093" s="90">
        <f t="array" ref="W8093">IF(COUNTA(Y8092:DP8095)=0,0,IF(ISERROR(HLOOKUP(W8095,Y8095:DP8095,1,FALSE)),0,AVERAGEIF(Y8095:DP8095,$W8095,Y8093:DP8093)))</f>
        <v>0</v>
      </c>
      <c r="X8093" s="107"/>
    </row>
    <row r="8094" spans="2:24">
      <c r="B8094" s="83"/>
      <c r="C8094" s="84"/>
      <c r="D8094" s="83"/>
      <c r="E8094" s="83"/>
      <c r="F8094" s="83"/>
      <c r="G8094" s="83"/>
      <c r="H8094" s="83"/>
      <c r="I8094" s="83"/>
      <c r="J8094" s="83"/>
      <c r="K8094" s="83"/>
      <c r="L8094" s="83"/>
      <c r="M8094" s="83"/>
      <c r="N8094" s="83"/>
      <c r="O8094" s="83"/>
      <c r="P8094" s="84"/>
      <c r="Q8094" s="217"/>
      <c r="R8094" s="91">
        <f t="shared" ref="R8094" si="21573">IF(COUNTA(Y8092:DP8095)=0,0,HLOOKUP(R8093,Y8093:DP8095,2,FALSE))</f>
        <v>0</v>
      </c>
      <c r="S8094" s="92">
        <f t="shared" ref="S8094" si="21574">IF(COUNTA(Y8092:DP8095)=0,0,HLOOKUP(S8092,Y8092:DP8095,3,FALSE))</f>
        <v>0</v>
      </c>
      <c r="T8094" s="93"/>
      <c r="U8094" s="94">
        <f t="array" ref="U8094">IF(COUNTA(Y8092:DP8095)=0,0,IF(ISERROR(HLOOKUP(U8095,Y8095:DP8095,1,FALSE)),0,INDEX(Y8094:DP8094,MATCH(U8093&amp;U8095,Y8093:DP8093&amp;Y8095:DP8095,0))))</f>
        <v>0</v>
      </c>
      <c r="V8094" s="94">
        <f t="array" ref="V8094">IF(COUNTA(Y8092:DP8095)=0,0,IF(ISERROR(HLOOKUP(V8095,Y8095:DP8095,1,FALSE)),0,INDEX(Y8094:DP8094,MATCH(V8093&amp;V8095,Y8093:DP8093&amp;Y8095:DP8095,0))))</f>
        <v>0</v>
      </c>
      <c r="W8094" s="95"/>
      <c r="X8094" s="108"/>
    </row>
    <row r="8095" spans="2:24" ht="13.9" thickBot="1">
      <c r="B8095" s="96"/>
      <c r="C8095" s="97"/>
      <c r="D8095" s="96"/>
      <c r="E8095" s="96"/>
      <c r="F8095" s="96"/>
      <c r="G8095" s="96"/>
      <c r="H8095" s="96"/>
      <c r="I8095" s="96"/>
      <c r="J8095" s="96"/>
      <c r="K8095" s="96"/>
      <c r="L8095" s="96"/>
      <c r="M8095" s="96"/>
      <c r="N8095" s="96"/>
      <c r="O8095" s="96"/>
      <c r="P8095" s="97"/>
      <c r="Q8095" s="218"/>
      <c r="R8095" s="98" t="str">
        <f t="shared" ref="R8095" si="21575">IF(COUNTA(Y8092:DP8095)=0,"none",HLOOKUP(R8093,Y8093:DP8095,3,FALSE))</f>
        <v>none</v>
      </c>
      <c r="S8095" s="99" t="str">
        <f t="shared" ref="S8095" si="21576">IF(COUNTA(Y8092:DP8095)=0,"none",HLOOKUP(S8092,Y8092:DP8095,4,FALSE))</f>
        <v>none</v>
      </c>
      <c r="T8095" s="100"/>
      <c r="U8095" s="100" t="str">
        <f t="array" ref="U8095">IF(COUNTA(Y8092:DP8095)=0,"none",IF($U$2="WAHR",$W$3,Abfrage!$F$4))</f>
        <v>none</v>
      </c>
      <c r="V8095" s="100" t="str">
        <f t="array" ref="V8095">IF(COUNTA(Y8092:DP8095)=0,"none",IF($U$2="WAHR",$W$3,Abfrage!$F$4))</f>
        <v>none</v>
      </c>
      <c r="W8095" s="100" t="str">
        <f t="array" ref="W8095">IF(COUNTA(Y8092:DP8095)=0,"none",IF($U$2="WAHR",$W$3,Abfrage!$F$4))</f>
        <v>none</v>
      </c>
      <c r="X8095" s="109"/>
    </row>
    <row r="8096" spans="2:24">
      <c r="B8096" s="75" t="s">
        <v>5008</v>
      </c>
      <c r="C8096" s="76">
        <v>1000467982</v>
      </c>
      <c r="D8096" s="75" t="s">
        <v>95</v>
      </c>
      <c r="E8096" s="75" t="s">
        <v>96</v>
      </c>
      <c r="F8096" s="75" t="s">
        <v>97</v>
      </c>
      <c r="G8096" s="75" t="s">
        <v>306</v>
      </c>
      <c r="H8096" s="75" t="e">
        <v>#N/A</v>
      </c>
      <c r="I8096" s="75" t="s">
        <v>68</v>
      </c>
      <c r="J8096" s="75" t="s">
        <v>5009</v>
      </c>
      <c r="K8096" s="75" t="s">
        <v>306</v>
      </c>
      <c r="L8096" s="75" t="s">
        <v>306</v>
      </c>
      <c r="M8096" s="75" t="s">
        <v>313</v>
      </c>
      <c r="N8096" s="75" t="s">
        <v>308</v>
      </c>
      <c r="O8096" s="75" t="s">
        <v>306</v>
      </c>
      <c r="P8096" s="76" t="s">
        <v>306</v>
      </c>
      <c r="Q8096" s="216"/>
      <c r="R8096" s="77" t="str">
        <f t="shared" ref="R8096" si="21577">IF(COUNTA(Y8096:DP8099)=0,"01.01.1900",INDEX(Y8096:DP8096,MATCH(R8097,Y8097:DP8097,0)))</f>
        <v>01.01.1900</v>
      </c>
      <c r="S8096" s="78" t="str">
        <f t="shared" ref="S8096" si="21578">IF(COUNTA(Y8096:DP8099)=0,"01.01.1900",MAX(Y8096:DP8096))</f>
        <v>01.01.1900</v>
      </c>
      <c r="T8096" s="79"/>
      <c r="U8096" s="80" t="str">
        <f t="array" ref="U8096">IF(COUNTA(Y8096:DP8099)=0,"01.01.1900",IF(ISERROR(HLOOKUP(U8099,Y8099:DP8099,1,FALSE)),"01.01.1900",INDEX(Y8096:DP8096,MATCH(U8097&amp;U8099,Y8097:DP8097&amp;Y8099:DP8099,0))))</f>
        <v>01.01.1900</v>
      </c>
      <c r="V8096" s="81" t="str">
        <f t="shared" ref="V8096" si="21579">IF(COUNTA(Y8096:DP8099)=0,"01.01.1900",_xlfn.MAXIFS(Y8096:DP8096,Y8099:DP8099,V8099))</f>
        <v>01.01.1900</v>
      </c>
      <c r="W8096" s="82"/>
      <c r="X8096" s="106"/>
    </row>
    <row r="8097" spans="2:28">
      <c r="B8097" s="83"/>
      <c r="C8097" s="84"/>
      <c r="D8097" s="83"/>
      <c r="E8097" s="83"/>
      <c r="F8097" s="83"/>
      <c r="G8097" s="83"/>
      <c r="H8097" s="83"/>
      <c r="I8097" s="83"/>
      <c r="J8097" s="83"/>
      <c r="K8097" s="83"/>
      <c r="L8097" s="83"/>
      <c r="M8097" s="83"/>
      <c r="N8097" s="83"/>
      <c r="O8097" s="83"/>
      <c r="P8097" s="84"/>
      <c r="Q8097" s="217"/>
      <c r="R8097" s="85">
        <f t="shared" ref="R8097" si="21580">IF(COUNTA(Y8096:DP8099)=0,0,MIN(Y8097:DP8097))</f>
        <v>0</v>
      </c>
      <c r="S8097" s="86">
        <f t="shared" ref="S8097" si="21581">IF(COUNTA(Y8096:DP8099)=0,0,HLOOKUP(S8096,Y8096:DP8099,2,FALSE))</f>
        <v>0</v>
      </c>
      <c r="T8097" s="87">
        <f t="shared" ref="T8097" si="21582">IF(COUNTA(Y8096:DP8099)=0,0,AVERAGE(Y8097:DP8097))</f>
        <v>0</v>
      </c>
      <c r="U8097" s="88">
        <f t="shared" ref="U8097" si="21583">IF(COUNTA(Y8096:DP8099)=0,0,_xlfn.MINIFS(Y8097:DP8097,Y8099:DP8099,U8099))</f>
        <v>0</v>
      </c>
      <c r="V8097" s="89">
        <f t="array" ref="V8097">IF(COUNTA(Y8096:DP8099)=0,0,IF(ISERROR(HLOOKUP(V8099,Y8099:DP8099,1,FALSE)),0,INDEX(Y8097:DP8097,MATCH(V8096&amp;V8099,Y8096:DP8096&amp;Y8099:DP8099,0))))</f>
        <v>0</v>
      </c>
      <c r="W8097" s="90">
        <f t="array" ref="W8097">IF(COUNTA(Y8096:DP8099)=0,0,IF(ISERROR(HLOOKUP(W8099,Y8099:DP8099,1,FALSE)),0,AVERAGEIF(Y8099:DP8099,$W8099,Y8097:DP8097)))</f>
        <v>0</v>
      </c>
      <c r="X8097" s="107"/>
    </row>
    <row r="8098" spans="2:28">
      <c r="B8098" s="83"/>
      <c r="C8098" s="84"/>
      <c r="D8098" s="83"/>
      <c r="E8098" s="83"/>
      <c r="F8098" s="83"/>
      <c r="G8098" s="83"/>
      <c r="H8098" s="83"/>
      <c r="I8098" s="83"/>
      <c r="J8098" s="83"/>
      <c r="K8098" s="83"/>
      <c r="L8098" s="83"/>
      <c r="M8098" s="83"/>
      <c r="N8098" s="83"/>
      <c r="O8098" s="83"/>
      <c r="P8098" s="84"/>
      <c r="Q8098" s="217"/>
      <c r="R8098" s="91">
        <f t="shared" ref="R8098" si="21584">IF(COUNTA(Y8096:DP8099)=0,0,HLOOKUP(R8097,Y8097:DP8099,2,FALSE))</f>
        <v>0</v>
      </c>
      <c r="S8098" s="92">
        <f t="shared" ref="S8098" si="21585">IF(COUNTA(Y8096:DP8099)=0,0,HLOOKUP(S8096,Y8096:DP8099,3,FALSE))</f>
        <v>0</v>
      </c>
      <c r="T8098" s="93"/>
      <c r="U8098" s="94">
        <f t="array" ref="U8098">IF(COUNTA(Y8096:DP8099)=0,0,IF(ISERROR(HLOOKUP(U8099,Y8099:DP8099,1,FALSE)),0,INDEX(Y8098:DP8098,MATCH(U8097&amp;U8099,Y8097:DP8097&amp;Y8099:DP8099,0))))</f>
        <v>0</v>
      </c>
      <c r="V8098" s="94">
        <f t="array" ref="V8098">IF(COUNTA(Y8096:DP8099)=0,0,IF(ISERROR(HLOOKUP(V8099,Y8099:DP8099,1,FALSE)),0,INDEX(Y8098:DP8098,MATCH(V8097&amp;V8099,Y8097:DP8097&amp;Y8099:DP8099,0))))</f>
        <v>0</v>
      </c>
      <c r="W8098" s="95"/>
      <c r="X8098" s="108"/>
    </row>
    <row r="8099" spans="2:28" ht="13.9" thickBot="1">
      <c r="B8099" s="96"/>
      <c r="C8099" s="97"/>
      <c r="D8099" s="96"/>
      <c r="E8099" s="96"/>
      <c r="F8099" s="96"/>
      <c r="G8099" s="96"/>
      <c r="H8099" s="96"/>
      <c r="I8099" s="96"/>
      <c r="J8099" s="96"/>
      <c r="K8099" s="96"/>
      <c r="L8099" s="96"/>
      <c r="M8099" s="96"/>
      <c r="N8099" s="96"/>
      <c r="O8099" s="96"/>
      <c r="P8099" s="97"/>
      <c r="Q8099" s="218"/>
      <c r="R8099" s="98" t="str">
        <f t="shared" ref="R8099" si="21586">IF(COUNTA(Y8096:DP8099)=0,"none",HLOOKUP(R8097,Y8097:DP8099,3,FALSE))</f>
        <v>none</v>
      </c>
      <c r="S8099" s="99" t="str">
        <f t="shared" ref="S8099" si="21587">IF(COUNTA(Y8096:DP8099)=0,"none",HLOOKUP(S8096,Y8096:DP8099,4,FALSE))</f>
        <v>none</v>
      </c>
      <c r="T8099" s="100"/>
      <c r="U8099" s="100" t="str">
        <f t="array" ref="U8099">IF(COUNTA(Y8096:DP8099)=0,"none",IF($U$2="WAHR",$W$3,Abfrage!$F$4))</f>
        <v>none</v>
      </c>
      <c r="V8099" s="100" t="str">
        <f t="array" ref="V8099">IF(COUNTA(Y8096:DP8099)=0,"none",IF($U$2="WAHR",$W$3,Abfrage!$F$4))</f>
        <v>none</v>
      </c>
      <c r="W8099" s="100" t="str">
        <f t="array" ref="W8099">IF(COUNTA(Y8096:DP8099)=0,"none",IF($U$2="WAHR",$W$3,Abfrage!$F$4))</f>
        <v>none</v>
      </c>
      <c r="X8099" s="109"/>
    </row>
    <row r="8100" spans="2:28">
      <c r="B8100" s="75" t="s">
        <v>5010</v>
      </c>
      <c r="C8100" s="76">
        <v>1000466969</v>
      </c>
      <c r="D8100" s="75" t="s">
        <v>95</v>
      </c>
      <c r="E8100" s="75" t="s">
        <v>90</v>
      </c>
      <c r="F8100" s="75" t="s">
        <v>122</v>
      </c>
      <c r="G8100" s="75" t="s">
        <v>306</v>
      </c>
      <c r="H8100" s="75" t="e">
        <v>#N/A</v>
      </c>
      <c r="I8100" s="75" t="s">
        <v>68</v>
      </c>
      <c r="J8100" s="75" t="s">
        <v>5011</v>
      </c>
      <c r="K8100" s="75" t="s">
        <v>306</v>
      </c>
      <c r="L8100" s="75" t="s">
        <v>306</v>
      </c>
      <c r="M8100" s="75" t="s">
        <v>306</v>
      </c>
      <c r="N8100" s="75" t="s">
        <v>306</v>
      </c>
      <c r="O8100" s="75" t="s">
        <v>306</v>
      </c>
      <c r="P8100" s="76" t="s">
        <v>306</v>
      </c>
      <c r="Q8100" s="216"/>
      <c r="R8100" s="77" t="str">
        <f t="shared" ref="R8100" si="21588">IF(COUNTA(Y8100:DP8103)=0,"01.01.1900",INDEX(Y8100:DP8100,MATCH(R8101,Y8101:DP8101,0)))</f>
        <v>01.01.1900</v>
      </c>
      <c r="S8100" s="78" t="str">
        <f t="shared" ref="S8100" si="21589">IF(COUNTA(Y8100:DP8103)=0,"01.01.1900",MAX(Y8100:DP8100))</f>
        <v>01.01.1900</v>
      </c>
      <c r="T8100" s="79"/>
      <c r="U8100" s="80" t="str">
        <f t="array" ref="U8100">IF(COUNTA(Y8100:DP8103)=0,"01.01.1900",IF(ISERROR(HLOOKUP(U8103,Y8103:DP8103,1,FALSE)),"01.01.1900",INDEX(Y8100:DP8100,MATCH(U8101&amp;U8103,Y8101:DP8101&amp;Y8103:DP8103,0))))</f>
        <v>01.01.1900</v>
      </c>
      <c r="V8100" s="81" t="str">
        <f t="shared" ref="V8100" si="21590">IF(COUNTA(Y8100:DP8103)=0,"01.01.1900",_xlfn.MAXIFS(Y8100:DP8100,Y8103:DP8103,V8103))</f>
        <v>01.01.1900</v>
      </c>
      <c r="W8100" s="82"/>
      <c r="X8100" s="106"/>
    </row>
    <row r="8101" spans="2:28">
      <c r="B8101" s="83"/>
      <c r="C8101" s="84"/>
      <c r="D8101" s="83"/>
      <c r="E8101" s="83"/>
      <c r="F8101" s="83"/>
      <c r="G8101" s="83"/>
      <c r="H8101" s="83"/>
      <c r="I8101" s="83"/>
      <c r="J8101" s="83"/>
      <c r="K8101" s="83"/>
      <c r="L8101" s="83"/>
      <c r="M8101" s="83"/>
      <c r="N8101" s="83"/>
      <c r="O8101" s="83"/>
      <c r="P8101" s="84"/>
      <c r="Q8101" s="217"/>
      <c r="R8101" s="85">
        <f t="shared" ref="R8101" si="21591">IF(COUNTA(Y8100:DP8103)=0,0,MIN(Y8101:DP8101))</f>
        <v>0</v>
      </c>
      <c r="S8101" s="86">
        <f t="shared" ref="S8101" si="21592">IF(COUNTA(Y8100:DP8103)=0,0,HLOOKUP(S8100,Y8100:DP8103,2,FALSE))</f>
        <v>0</v>
      </c>
      <c r="T8101" s="87">
        <f t="shared" ref="T8101" si="21593">IF(COUNTA(Y8100:DP8103)=0,0,AVERAGE(Y8101:DP8101))</f>
        <v>0</v>
      </c>
      <c r="U8101" s="88">
        <f t="shared" ref="U8101" si="21594">IF(COUNTA(Y8100:DP8103)=0,0,_xlfn.MINIFS(Y8101:DP8101,Y8103:DP8103,U8103))</f>
        <v>0</v>
      </c>
      <c r="V8101" s="89">
        <f t="array" ref="V8101">IF(COUNTA(Y8100:DP8103)=0,0,IF(ISERROR(HLOOKUP(V8103,Y8103:DP8103,1,FALSE)),0,INDEX(Y8101:DP8101,MATCH(V8100&amp;V8103,Y8100:DP8100&amp;Y8103:DP8103,0))))</f>
        <v>0</v>
      </c>
      <c r="W8101" s="90">
        <f t="array" ref="W8101">IF(COUNTA(Y8100:DP8103)=0,0,IF(ISERROR(HLOOKUP(W8103,Y8103:DP8103,1,FALSE)),0,AVERAGEIF(Y8103:DP8103,$W8103,Y8101:DP8101)))</f>
        <v>0</v>
      </c>
      <c r="X8101" s="107"/>
    </row>
    <row r="8102" spans="2:28">
      <c r="B8102" s="83"/>
      <c r="C8102" s="84"/>
      <c r="D8102" s="83"/>
      <c r="E8102" s="83"/>
      <c r="F8102" s="83"/>
      <c r="G8102" s="83"/>
      <c r="H8102" s="83"/>
      <c r="I8102" s="83"/>
      <c r="J8102" s="83"/>
      <c r="K8102" s="83"/>
      <c r="L8102" s="83"/>
      <c r="M8102" s="83"/>
      <c r="N8102" s="83"/>
      <c r="O8102" s="83"/>
      <c r="P8102" s="84"/>
      <c r="Q8102" s="217"/>
      <c r="R8102" s="91">
        <f t="shared" ref="R8102" si="21595">IF(COUNTA(Y8100:DP8103)=0,0,HLOOKUP(R8101,Y8101:DP8103,2,FALSE))</f>
        <v>0</v>
      </c>
      <c r="S8102" s="92">
        <f t="shared" ref="S8102" si="21596">IF(COUNTA(Y8100:DP8103)=0,0,HLOOKUP(S8100,Y8100:DP8103,3,FALSE))</f>
        <v>0</v>
      </c>
      <c r="T8102" s="93"/>
      <c r="U8102" s="94">
        <f t="array" ref="U8102">IF(COUNTA(Y8100:DP8103)=0,0,IF(ISERROR(HLOOKUP(U8103,Y8103:DP8103,1,FALSE)),0,INDEX(Y8102:DP8102,MATCH(U8101&amp;U8103,Y8101:DP8101&amp;Y8103:DP8103,0))))</f>
        <v>0</v>
      </c>
      <c r="V8102" s="94">
        <f t="array" ref="V8102">IF(COUNTA(Y8100:DP8103)=0,0,IF(ISERROR(HLOOKUP(V8103,Y8103:DP8103,1,FALSE)),0,INDEX(Y8102:DP8102,MATCH(V8101&amp;V8103,Y8101:DP8101&amp;Y8103:DP8103,0))))</f>
        <v>0</v>
      </c>
      <c r="W8102" s="95"/>
      <c r="X8102" s="108"/>
    </row>
    <row r="8103" spans="2:28" ht="13.9" thickBot="1">
      <c r="B8103" s="96"/>
      <c r="C8103" s="97"/>
      <c r="D8103" s="96"/>
      <c r="E8103" s="96"/>
      <c r="F8103" s="96"/>
      <c r="G8103" s="96"/>
      <c r="H8103" s="96"/>
      <c r="I8103" s="96"/>
      <c r="J8103" s="96"/>
      <c r="K8103" s="96"/>
      <c r="L8103" s="96"/>
      <c r="M8103" s="96"/>
      <c r="N8103" s="96"/>
      <c r="O8103" s="96"/>
      <c r="P8103" s="97"/>
      <c r="Q8103" s="218"/>
      <c r="R8103" s="98" t="str">
        <f t="shared" ref="R8103" si="21597">IF(COUNTA(Y8100:DP8103)=0,"none",HLOOKUP(R8101,Y8101:DP8103,3,FALSE))</f>
        <v>none</v>
      </c>
      <c r="S8103" s="99" t="str">
        <f t="shared" ref="S8103" si="21598">IF(COUNTA(Y8100:DP8103)=0,"none",HLOOKUP(S8100,Y8100:DP8103,4,FALSE))</f>
        <v>none</v>
      </c>
      <c r="T8103" s="100"/>
      <c r="U8103" s="100" t="str">
        <f t="array" ref="U8103">IF(COUNTA(Y8100:DP8103)=0,"none",IF($U$2="WAHR",$W$3,Abfrage!$F$4))</f>
        <v>none</v>
      </c>
      <c r="V8103" s="100" t="str">
        <f t="array" ref="V8103">IF(COUNTA(Y8100:DP8103)=0,"none",IF($U$2="WAHR",$W$3,Abfrage!$F$4))</f>
        <v>none</v>
      </c>
      <c r="W8103" s="100" t="str">
        <f t="array" ref="W8103">IF(COUNTA(Y8100:DP8103)=0,"none",IF($U$2="WAHR",$W$3,Abfrage!$F$4))</f>
        <v>none</v>
      </c>
      <c r="X8103" s="109"/>
    </row>
    <row r="8104" spans="2:28">
      <c r="B8104" s="75" t="s">
        <v>5012</v>
      </c>
      <c r="C8104" s="76">
        <v>1000467310</v>
      </c>
      <c r="D8104" s="75" t="s">
        <v>95</v>
      </c>
      <c r="E8104" s="75" t="s">
        <v>96</v>
      </c>
      <c r="F8104" s="75" t="s">
        <v>97</v>
      </c>
      <c r="G8104" s="75" t="s">
        <v>4151</v>
      </c>
      <c r="H8104" s="75" t="s">
        <v>44</v>
      </c>
      <c r="I8104" s="75" t="s">
        <v>1035</v>
      </c>
      <c r="J8104" s="75" t="s">
        <v>5013</v>
      </c>
      <c r="K8104" s="75" t="s">
        <v>306</v>
      </c>
      <c r="L8104" s="75" t="s">
        <v>306</v>
      </c>
      <c r="M8104" s="75" t="s">
        <v>313</v>
      </c>
      <c r="N8104" s="75" t="s">
        <v>628</v>
      </c>
      <c r="O8104" s="75" t="s">
        <v>309</v>
      </c>
      <c r="P8104" s="76" t="s">
        <v>306</v>
      </c>
      <c r="Q8104" s="216"/>
      <c r="R8104" s="77">
        <f t="shared" ref="R8104" si="21599">IF(COUNTA(Y8104:DP8107)=0,"01.01.1900",INDEX(Y8104:DP8104,MATCH(R8105,Y8105:DP8105,0)))</f>
        <v>44970</v>
      </c>
      <c r="S8104" s="78">
        <f t="shared" ref="S8104" si="21600">IF(COUNTA(Y8104:DP8107)=0,"01.01.1900",MAX(Y8104:DP8104))</f>
        <v>44970</v>
      </c>
      <c r="T8104" s="79"/>
      <c r="U8104" s="80" t="str">
        <f t="array" ref="U8104">IF(COUNTA(Y8104:DP8107)=0,"01.01.1900",IF(ISERROR(HLOOKUP(U8107,Y8107:DP8107,1,FALSE)),"01.01.1900",INDEX(Y8104:DP8104,MATCH(U8105&amp;U8107,Y8105:DP8105&amp;Y8107:DP8107,0))))</f>
        <v>01.01.1900</v>
      </c>
      <c r="V8104" s="81">
        <f t="shared" ref="V8104" si="21601">IF(COUNTA(Y8104:DP8107)=0,"01.01.1900",_xlfn.MAXIFS(Y8104:DP8104,Y8107:DP8107,V8107))</f>
        <v>0</v>
      </c>
      <c r="W8104" s="82"/>
      <c r="X8104" s="106"/>
      <c r="Y8104" s="141">
        <v>44970</v>
      </c>
      <c r="Z8104" s="141">
        <v>44970</v>
      </c>
    </row>
    <row r="8105" spans="2:28">
      <c r="B8105" s="83"/>
      <c r="C8105" s="84"/>
      <c r="D8105" s="83"/>
      <c r="E8105" s="83"/>
      <c r="F8105" s="83"/>
      <c r="G8105" s="83"/>
      <c r="H8105" s="83"/>
      <c r="I8105" s="83"/>
      <c r="J8105" s="83"/>
      <c r="K8105" s="83"/>
      <c r="L8105" s="83"/>
      <c r="M8105" s="83"/>
      <c r="N8105" s="83"/>
      <c r="O8105" s="83"/>
      <c r="P8105" s="84"/>
      <c r="Q8105" s="217"/>
      <c r="R8105" s="85">
        <f t="shared" ref="R8105" si="21602">IF(COUNTA(Y8104:DP8107)=0,0,MIN(Y8105:DP8105))</f>
        <v>1.554</v>
      </c>
      <c r="S8105" s="86">
        <f t="shared" ref="S8105" si="21603">IF(COUNTA(Y8104:DP8107)=0,0,HLOOKUP(S8104,Y8104:DP8107,2,FALSE))</f>
        <v>1.554</v>
      </c>
      <c r="T8105" s="87">
        <f t="shared" ref="T8105" si="21604">IF(COUNTA(Y8104:DP8107)=0,0,AVERAGE(Y8105:DP8105))</f>
        <v>1.554</v>
      </c>
      <c r="U8105" s="88">
        <f t="shared" ref="U8105" si="21605">IF(COUNTA(Y8104:DP8107)=0,0,_xlfn.MINIFS(Y8105:DP8105,Y8107:DP8107,U8107))</f>
        <v>0</v>
      </c>
      <c r="V8105" s="89">
        <f t="array" ref="V8105">IF(COUNTA(Y8104:DP8107)=0,0,IF(ISERROR(HLOOKUP(V8107,Y8107:DP8107,1,FALSE)),0,INDEX(Y8105:DP8105,MATCH(V8104&amp;V8107,Y8104:DP8104&amp;Y8107:DP8107,0))))</f>
        <v>0</v>
      </c>
      <c r="W8105" s="90">
        <f t="array" ref="W8105">IF(COUNTA(Y8104:DP8107)=0,0,IF(ISERROR(HLOOKUP(W8107,Y8107:DP8107,1,FALSE)),0,AVERAGEIF(Y8107:DP8107,$W8107,Y8105:DP8105)))</f>
        <v>0</v>
      </c>
      <c r="X8105" s="107"/>
      <c r="Y8105" s="142">
        <v>1.554</v>
      </c>
      <c r="Z8105" s="142">
        <v>1.554</v>
      </c>
    </row>
    <row r="8106" spans="2:28">
      <c r="B8106" s="83"/>
      <c r="C8106" s="84"/>
      <c r="D8106" s="83"/>
      <c r="E8106" s="83"/>
      <c r="F8106" s="83"/>
      <c r="G8106" s="83"/>
      <c r="H8106" s="83"/>
      <c r="I8106" s="83"/>
      <c r="J8106" s="83"/>
      <c r="K8106" s="83"/>
      <c r="L8106" s="83"/>
      <c r="M8106" s="83"/>
      <c r="N8106" s="83"/>
      <c r="O8106" s="83"/>
      <c r="P8106" s="84"/>
      <c r="Q8106" s="217"/>
      <c r="R8106" s="91">
        <f t="shared" ref="R8106" si="21606">IF(COUNTA(Y8104:DP8107)=0,0,HLOOKUP(R8105,Y8105:DP8107,2,FALSE))</f>
        <v>1000</v>
      </c>
      <c r="S8106" s="92">
        <f t="shared" ref="S8106" si="21607">IF(COUNTA(Y8104:DP8107)=0,0,HLOOKUP(S8104,Y8104:DP8107,3,FALSE))</f>
        <v>1000</v>
      </c>
      <c r="T8106" s="93"/>
      <c r="U8106" s="94">
        <f t="array" ref="U8106">IF(COUNTA(Y8104:DP8107)=0,0,IF(ISERROR(HLOOKUP(U8107,Y8107:DP8107,1,FALSE)),0,INDEX(Y8106:DP8106,MATCH(U8105&amp;U8107,Y8105:DP8105&amp;Y8107:DP8107,0))))</f>
        <v>0</v>
      </c>
      <c r="V8106" s="94">
        <f t="array" ref="V8106">IF(COUNTA(Y8104:DP8107)=0,0,IF(ISERROR(HLOOKUP(V8107,Y8107:DP8107,1,FALSE)),0,INDEX(Y8106:DP8106,MATCH(V8105&amp;V8107,Y8105:DP8105&amp;Y8107:DP8107,0))))</f>
        <v>0</v>
      </c>
      <c r="W8106" s="95"/>
      <c r="X8106" s="108"/>
      <c r="Y8106" s="143">
        <v>1000</v>
      </c>
      <c r="Z8106" s="143">
        <v>1000</v>
      </c>
    </row>
    <row r="8107" spans="2:28" ht="13.9" thickBot="1">
      <c r="B8107" s="96"/>
      <c r="C8107" s="97"/>
      <c r="D8107" s="96"/>
      <c r="E8107" s="96"/>
      <c r="F8107" s="96"/>
      <c r="G8107" s="96"/>
      <c r="H8107" s="96"/>
      <c r="I8107" s="96"/>
      <c r="J8107" s="96"/>
      <c r="K8107" s="96"/>
      <c r="L8107" s="96"/>
      <c r="M8107" s="96"/>
      <c r="N8107" s="96"/>
      <c r="O8107" s="96"/>
      <c r="P8107" s="97"/>
      <c r="Q8107" s="218"/>
      <c r="R8107" s="98" t="str">
        <f t="shared" ref="R8107" si="21608">IF(COUNTA(Y8104:DP8107)=0,"none",HLOOKUP(R8105,Y8105:DP8107,3,FALSE))</f>
        <v>www (-30%)</v>
      </c>
      <c r="S8107" s="99" t="str">
        <f t="shared" ref="S8107" si="21609">IF(COUNTA(Y8104:DP8107)=0,"none",HLOOKUP(S8104,Y8104:DP8107,4,FALSE))</f>
        <v>www (-30%)</v>
      </c>
      <c r="T8107" s="100"/>
      <c r="U8107" s="100">
        <f t="array" ref="U8107">IF(COUNTA(Y8104:DP8107)=0,"none",IF($U$2="WAHR",$W$3,Abfrage!$F$4))</f>
        <v>0</v>
      </c>
      <c r="V8107" s="100">
        <f t="array" ref="V8107">IF(COUNTA(Y8104:DP8107)=0,"none",IF($U$2="WAHR",$W$3,Abfrage!$F$4))</f>
        <v>0</v>
      </c>
      <c r="W8107" s="100">
        <f t="array" ref="W8107">IF(COUNTA(Y8104:DP8107)=0,"none",IF($U$2="WAHR",$W$3,Abfrage!$F$4))</f>
        <v>0</v>
      </c>
      <c r="X8107" s="109"/>
      <c r="Y8107" s="144" t="s">
        <v>43</v>
      </c>
      <c r="Z8107" s="144" t="s">
        <v>43</v>
      </c>
    </row>
    <row r="8108" spans="2:28">
      <c r="B8108" s="75" t="s">
        <v>5014</v>
      </c>
      <c r="C8108" s="76">
        <v>1000467311</v>
      </c>
      <c r="D8108" s="75" t="s">
        <v>95</v>
      </c>
      <c r="E8108" s="75" t="s">
        <v>175</v>
      </c>
      <c r="F8108" s="75" t="s">
        <v>97</v>
      </c>
      <c r="G8108" s="75" t="s">
        <v>2816</v>
      </c>
      <c r="H8108" s="75" t="s">
        <v>44</v>
      </c>
      <c r="I8108" s="75" t="s">
        <v>1035</v>
      </c>
      <c r="J8108" s="75" t="s">
        <v>5015</v>
      </c>
      <c r="K8108" s="75" t="s">
        <v>306</v>
      </c>
      <c r="L8108" s="75" t="s">
        <v>306</v>
      </c>
      <c r="M8108" s="75" t="s">
        <v>307</v>
      </c>
      <c r="N8108" s="75" t="s">
        <v>628</v>
      </c>
      <c r="O8108" s="75" t="s">
        <v>309</v>
      </c>
      <c r="P8108" s="76" t="s">
        <v>306</v>
      </c>
      <c r="Q8108" s="216"/>
      <c r="R8108" s="77">
        <f t="shared" ref="R8108" si="21610">IF(COUNTA(Y8108:DP8111)=0,"01.01.1900",INDEX(Y8108:DP8108,MATCH(R8109,Y8109:DP8109,0)))</f>
        <v>45187</v>
      </c>
      <c r="S8108" s="78">
        <f t="shared" ref="S8108" si="21611">IF(COUNTA(Y8108:DP8111)=0,"01.01.1900",MAX(Y8108:DP8108))</f>
        <v>45187</v>
      </c>
      <c r="T8108" s="79"/>
      <c r="U8108" s="80" t="str">
        <f t="array" ref="U8108">IF(COUNTA(Y8108:DP8111)=0,"01.01.1900",IF(ISERROR(HLOOKUP(U8111,Y8111:DP8111,1,FALSE)),"01.01.1900",INDEX(Y8108:DP8108,MATCH(U8109&amp;U8111,Y8109:DP8109&amp;Y8111:DP8111,0))))</f>
        <v>01.01.1900</v>
      </c>
      <c r="V8108" s="81">
        <f t="shared" ref="V8108" si="21612">IF(COUNTA(Y8108:DP8111)=0,"01.01.1900",_xlfn.MAXIFS(Y8108:DP8108,Y8111:DP8111,V8111))</f>
        <v>0</v>
      </c>
      <c r="W8108" s="82"/>
      <c r="X8108" s="106"/>
      <c r="Y8108" s="141">
        <v>44677</v>
      </c>
      <c r="Z8108" s="141">
        <v>45187</v>
      </c>
      <c r="AA8108" s="141">
        <v>44677</v>
      </c>
      <c r="AB8108" s="141">
        <v>45187</v>
      </c>
    </row>
    <row r="8109" spans="2:28">
      <c r="B8109" s="83"/>
      <c r="C8109" s="84"/>
      <c r="D8109" s="83"/>
      <c r="E8109" s="83"/>
      <c r="F8109" s="83"/>
      <c r="G8109" s="83"/>
      <c r="H8109" s="83"/>
      <c r="I8109" s="83"/>
      <c r="J8109" s="83"/>
      <c r="K8109" s="83"/>
      <c r="L8109" s="83"/>
      <c r="M8109" s="83"/>
      <c r="N8109" s="83"/>
      <c r="O8109" s="83"/>
      <c r="P8109" s="84"/>
      <c r="Q8109" s="217"/>
      <c r="R8109" s="85">
        <f t="shared" ref="R8109" si="21613">IF(COUNTA(Y8108:DP8111)=0,0,MIN(Y8109:DP8109))</f>
        <v>1.9530000000000001</v>
      </c>
      <c r="S8109" s="86">
        <f t="shared" ref="S8109" si="21614">IF(COUNTA(Y8108:DP8111)=0,0,HLOOKUP(S8108,Y8108:DP8111,2,FALSE))</f>
        <v>1.9530000000000001</v>
      </c>
      <c r="T8109" s="87">
        <f t="shared" ref="T8109" si="21615">IF(COUNTA(Y8108:DP8111)=0,0,AVERAGE(Y8109:DP8109))</f>
        <v>2.073</v>
      </c>
      <c r="U8109" s="88">
        <f t="shared" ref="U8109" si="21616">IF(COUNTA(Y8108:DP8111)=0,0,_xlfn.MINIFS(Y8109:DP8109,Y8111:DP8111,U8111))</f>
        <v>0</v>
      </c>
      <c r="V8109" s="89">
        <f t="array" ref="V8109">IF(COUNTA(Y8108:DP8111)=0,0,IF(ISERROR(HLOOKUP(V8111,Y8111:DP8111,1,FALSE)),0,INDEX(Y8109:DP8109,MATCH(V8108&amp;V8111,Y8108:DP8108&amp;Y8111:DP8111,0))))</f>
        <v>0</v>
      </c>
      <c r="W8109" s="90">
        <f t="array" ref="W8109">IF(COUNTA(Y8108:DP8111)=0,0,IF(ISERROR(HLOOKUP(W8111,Y8111:DP8111,1,FALSE)),0,AVERAGEIF(Y8111:DP8111,$W8111,Y8109:DP8109)))</f>
        <v>0</v>
      </c>
      <c r="X8109" s="107"/>
      <c r="Y8109" s="142">
        <v>2.1930000000000001</v>
      </c>
      <c r="Z8109" s="142">
        <v>1.9530000000000001</v>
      </c>
      <c r="AA8109" s="142">
        <v>2.1930000000000001</v>
      </c>
      <c r="AB8109" s="142">
        <v>1.9530000000000001</v>
      </c>
    </row>
    <row r="8110" spans="2:28">
      <c r="B8110" s="83"/>
      <c r="C8110" s="84"/>
      <c r="D8110" s="83"/>
      <c r="E8110" s="83"/>
      <c r="F8110" s="83"/>
      <c r="G8110" s="83"/>
      <c r="H8110" s="83"/>
      <c r="I8110" s="83"/>
      <c r="J8110" s="83"/>
      <c r="K8110" s="83"/>
      <c r="L8110" s="83"/>
      <c r="M8110" s="83"/>
      <c r="N8110" s="83"/>
      <c r="O8110" s="83"/>
      <c r="P8110" s="84"/>
      <c r="Q8110" s="217"/>
      <c r="R8110" s="91">
        <f t="shared" ref="R8110" si="21617">IF(COUNTA(Y8108:DP8111)=0,0,HLOOKUP(R8109,Y8109:DP8111,2,FALSE))</f>
        <v>1000</v>
      </c>
      <c r="S8110" s="92">
        <f t="shared" ref="S8110" si="21618">IF(COUNTA(Y8108:DP8111)=0,0,HLOOKUP(S8108,Y8108:DP8111,3,FALSE))</f>
        <v>1000</v>
      </c>
      <c r="T8110" s="93"/>
      <c r="U8110" s="94">
        <f t="array" ref="U8110">IF(COUNTA(Y8108:DP8111)=0,0,IF(ISERROR(HLOOKUP(U8111,Y8111:DP8111,1,FALSE)),0,INDEX(Y8110:DP8110,MATCH(U8109&amp;U8111,Y8109:DP8109&amp;Y8111:DP8111,0))))</f>
        <v>0</v>
      </c>
      <c r="V8110" s="94">
        <f t="array" ref="V8110">IF(COUNTA(Y8108:DP8111)=0,0,IF(ISERROR(HLOOKUP(V8111,Y8111:DP8111,1,FALSE)),0,INDEX(Y8110:DP8110,MATCH(V8109&amp;V8111,Y8109:DP8109&amp;Y8111:DP8111,0))))</f>
        <v>0</v>
      </c>
      <c r="W8110" s="95"/>
      <c r="X8110" s="108"/>
      <c r="Y8110" s="143">
        <v>1000</v>
      </c>
      <c r="Z8110" s="143">
        <v>1000</v>
      </c>
      <c r="AA8110" s="143">
        <v>1000</v>
      </c>
      <c r="AB8110" s="143">
        <v>1000</v>
      </c>
    </row>
    <row r="8111" spans="2:28" ht="13.9" thickBot="1">
      <c r="B8111" s="96"/>
      <c r="C8111" s="97"/>
      <c r="D8111" s="96"/>
      <c r="E8111" s="96"/>
      <c r="F8111" s="96"/>
      <c r="G8111" s="96"/>
      <c r="H8111" s="96"/>
      <c r="I8111" s="96"/>
      <c r="J8111" s="96"/>
      <c r="K8111" s="96"/>
      <c r="L8111" s="96"/>
      <c r="M8111" s="96"/>
      <c r="N8111" s="96"/>
      <c r="O8111" s="96"/>
      <c r="P8111" s="97"/>
      <c r="Q8111" s="218"/>
      <c r="R8111" s="98" t="str">
        <f t="shared" ref="R8111" si="21619">IF(COUNTA(Y8108:DP8111)=0,"none",HLOOKUP(R8109,Y8109:DP8111,3,FALSE))</f>
        <v>www (-30%)</v>
      </c>
      <c r="S8111" s="99" t="str">
        <f t="shared" ref="S8111" si="21620">IF(COUNTA(Y8108:DP8111)=0,"none",HLOOKUP(S8108,Y8108:DP8111,4,FALSE))</f>
        <v>www (-30%)</v>
      </c>
      <c r="T8111" s="100"/>
      <c r="U8111" s="100">
        <f t="array" ref="U8111">IF(COUNTA(Y8108:DP8111)=0,"none",IF($U$2="WAHR",$W$3,Abfrage!$F$4))</f>
        <v>0</v>
      </c>
      <c r="V8111" s="100">
        <f t="array" ref="V8111">IF(COUNTA(Y8108:DP8111)=0,"none",IF($U$2="WAHR",$W$3,Abfrage!$F$4))</f>
        <v>0</v>
      </c>
      <c r="W8111" s="100">
        <f t="array" ref="W8111">IF(COUNTA(Y8108:DP8111)=0,"none",IF($U$2="WAHR",$W$3,Abfrage!$F$4))</f>
        <v>0</v>
      </c>
      <c r="X8111" s="109"/>
      <c r="Y8111" s="144" t="s">
        <v>726</v>
      </c>
      <c r="Z8111" s="144" t="s">
        <v>43</v>
      </c>
      <c r="AA8111" s="144" t="s">
        <v>47</v>
      </c>
      <c r="AB8111" s="144" t="s">
        <v>43</v>
      </c>
    </row>
    <row r="8112" spans="2:28">
      <c r="B8112" s="75" t="s">
        <v>5016</v>
      </c>
      <c r="C8112" s="76">
        <v>1000467402</v>
      </c>
      <c r="D8112" s="75" t="s">
        <v>217</v>
      </c>
      <c r="E8112" s="75" t="s">
        <v>3238</v>
      </c>
      <c r="F8112" s="75" t="s">
        <v>702</v>
      </c>
      <c r="G8112" s="75" t="s">
        <v>5017</v>
      </c>
      <c r="H8112" s="75" t="e">
        <v>#N/A</v>
      </c>
      <c r="I8112" s="75" t="s">
        <v>368</v>
      </c>
      <c r="J8112" s="75" t="s">
        <v>5018</v>
      </c>
      <c r="K8112" s="75" t="s">
        <v>306</v>
      </c>
      <c r="L8112" s="75" t="s">
        <v>306</v>
      </c>
      <c r="M8112" s="75" t="s">
        <v>307</v>
      </c>
      <c r="N8112" s="75" t="s">
        <v>349</v>
      </c>
      <c r="O8112" s="75" t="s">
        <v>306</v>
      </c>
      <c r="P8112" s="76" t="s">
        <v>306</v>
      </c>
      <c r="Q8112" s="216"/>
      <c r="R8112" s="77" t="str">
        <f t="shared" ref="R8112" si="21621">IF(COUNTA(Y8112:DP8115)=0,"01.01.1900",INDEX(Y8112:DP8112,MATCH(R8113,Y8113:DP8113,0)))</f>
        <v>01.01.1900</v>
      </c>
      <c r="S8112" s="78" t="str">
        <f t="shared" ref="S8112" si="21622">IF(COUNTA(Y8112:DP8115)=0,"01.01.1900",MAX(Y8112:DP8112))</f>
        <v>01.01.1900</v>
      </c>
      <c r="T8112" s="79"/>
      <c r="U8112" s="80" t="str">
        <f t="array" ref="U8112">IF(COUNTA(Y8112:DP8115)=0,"01.01.1900",IF(ISERROR(HLOOKUP(U8115,Y8115:DP8115,1,FALSE)),"01.01.1900",INDEX(Y8112:DP8112,MATCH(U8113&amp;U8115,Y8113:DP8113&amp;Y8115:DP8115,0))))</f>
        <v>01.01.1900</v>
      </c>
      <c r="V8112" s="81" t="str">
        <f t="shared" ref="V8112" si="21623">IF(COUNTA(Y8112:DP8115)=0,"01.01.1900",_xlfn.MAXIFS(Y8112:DP8112,Y8115:DP8115,V8115))</f>
        <v>01.01.1900</v>
      </c>
      <c r="W8112" s="82"/>
      <c r="X8112" s="106"/>
    </row>
    <row r="8113" spans="2:24">
      <c r="B8113" s="83"/>
      <c r="C8113" s="84"/>
      <c r="D8113" s="83"/>
      <c r="E8113" s="83"/>
      <c r="F8113" s="83"/>
      <c r="G8113" s="83"/>
      <c r="H8113" s="83"/>
      <c r="I8113" s="83"/>
      <c r="J8113" s="83"/>
      <c r="K8113" s="83"/>
      <c r="L8113" s="83"/>
      <c r="M8113" s="83"/>
      <c r="N8113" s="83"/>
      <c r="O8113" s="83"/>
      <c r="P8113" s="84"/>
      <c r="Q8113" s="217"/>
      <c r="R8113" s="85">
        <f t="shared" ref="R8113" si="21624">IF(COUNTA(Y8112:DP8115)=0,0,MIN(Y8113:DP8113))</f>
        <v>0</v>
      </c>
      <c r="S8113" s="86">
        <f t="shared" ref="S8113" si="21625">IF(COUNTA(Y8112:DP8115)=0,0,HLOOKUP(S8112,Y8112:DP8115,2,FALSE))</f>
        <v>0</v>
      </c>
      <c r="T8113" s="87">
        <f t="shared" ref="T8113" si="21626">IF(COUNTA(Y8112:DP8115)=0,0,AVERAGE(Y8113:DP8113))</f>
        <v>0</v>
      </c>
      <c r="U8113" s="88">
        <f t="shared" ref="U8113" si="21627">IF(COUNTA(Y8112:DP8115)=0,0,_xlfn.MINIFS(Y8113:DP8113,Y8115:DP8115,U8115))</f>
        <v>0</v>
      </c>
      <c r="V8113" s="89">
        <f t="array" ref="V8113">IF(COUNTA(Y8112:DP8115)=0,0,IF(ISERROR(HLOOKUP(V8115,Y8115:DP8115,1,FALSE)),0,INDEX(Y8113:DP8113,MATCH(V8112&amp;V8115,Y8112:DP8112&amp;Y8115:DP8115,0))))</f>
        <v>0</v>
      </c>
      <c r="W8113" s="90">
        <f t="array" ref="W8113">IF(COUNTA(Y8112:DP8115)=0,0,IF(ISERROR(HLOOKUP(W8115,Y8115:DP8115,1,FALSE)),0,AVERAGEIF(Y8115:DP8115,$W8115,Y8113:DP8113)))</f>
        <v>0</v>
      </c>
      <c r="X8113" s="107"/>
    </row>
    <row r="8114" spans="2:24">
      <c r="B8114" s="83"/>
      <c r="C8114" s="84"/>
      <c r="D8114" s="83"/>
      <c r="E8114" s="83"/>
      <c r="F8114" s="83"/>
      <c r="G8114" s="83"/>
      <c r="H8114" s="83"/>
      <c r="I8114" s="83"/>
      <c r="J8114" s="83"/>
      <c r="K8114" s="83"/>
      <c r="L8114" s="83"/>
      <c r="M8114" s="83"/>
      <c r="N8114" s="83"/>
      <c r="O8114" s="83"/>
      <c r="P8114" s="84"/>
      <c r="Q8114" s="217"/>
      <c r="R8114" s="91">
        <f t="shared" ref="R8114" si="21628">IF(COUNTA(Y8112:DP8115)=0,0,HLOOKUP(R8113,Y8113:DP8115,2,FALSE))</f>
        <v>0</v>
      </c>
      <c r="S8114" s="92">
        <f t="shared" ref="S8114" si="21629">IF(COUNTA(Y8112:DP8115)=0,0,HLOOKUP(S8112,Y8112:DP8115,3,FALSE))</f>
        <v>0</v>
      </c>
      <c r="T8114" s="93"/>
      <c r="U8114" s="94">
        <f t="array" ref="U8114">IF(COUNTA(Y8112:DP8115)=0,0,IF(ISERROR(HLOOKUP(U8115,Y8115:DP8115,1,FALSE)),0,INDEX(Y8114:DP8114,MATCH(U8113&amp;U8115,Y8113:DP8113&amp;Y8115:DP8115,0))))</f>
        <v>0</v>
      </c>
      <c r="V8114" s="94">
        <f t="array" ref="V8114">IF(COUNTA(Y8112:DP8115)=0,0,IF(ISERROR(HLOOKUP(V8115,Y8115:DP8115,1,FALSE)),0,INDEX(Y8114:DP8114,MATCH(V8113&amp;V8115,Y8113:DP8113&amp;Y8115:DP8115,0))))</f>
        <v>0</v>
      </c>
      <c r="W8114" s="95"/>
      <c r="X8114" s="108"/>
    </row>
    <row r="8115" spans="2:24" ht="13.9" thickBot="1">
      <c r="B8115" s="96"/>
      <c r="C8115" s="97"/>
      <c r="D8115" s="96"/>
      <c r="E8115" s="96"/>
      <c r="F8115" s="96"/>
      <c r="G8115" s="96"/>
      <c r="H8115" s="96"/>
      <c r="I8115" s="96"/>
      <c r="J8115" s="96"/>
      <c r="K8115" s="96"/>
      <c r="L8115" s="96"/>
      <c r="M8115" s="96"/>
      <c r="N8115" s="96"/>
      <c r="O8115" s="96"/>
      <c r="P8115" s="97"/>
      <c r="Q8115" s="218"/>
      <c r="R8115" s="98" t="str">
        <f t="shared" ref="R8115" si="21630">IF(COUNTA(Y8112:DP8115)=0,"none",HLOOKUP(R8113,Y8113:DP8115,3,FALSE))</f>
        <v>none</v>
      </c>
      <c r="S8115" s="99" t="str">
        <f t="shared" ref="S8115" si="21631">IF(COUNTA(Y8112:DP8115)=0,"none",HLOOKUP(S8112,Y8112:DP8115,4,FALSE))</f>
        <v>none</v>
      </c>
      <c r="T8115" s="100"/>
      <c r="U8115" s="100" t="str">
        <f t="array" ref="U8115">IF(COUNTA(Y8112:DP8115)=0,"none",IF($U$2="WAHR",$W$3,Abfrage!$F$4))</f>
        <v>none</v>
      </c>
      <c r="V8115" s="100" t="str">
        <f t="array" ref="V8115">IF(COUNTA(Y8112:DP8115)=0,"none",IF($U$2="WAHR",$W$3,Abfrage!$F$4))</f>
        <v>none</v>
      </c>
      <c r="W8115" s="100" t="str">
        <f t="array" ref="W8115">IF(COUNTA(Y8112:DP8115)=0,"none",IF($U$2="WAHR",$W$3,Abfrage!$F$4))</f>
        <v>none</v>
      </c>
      <c r="X8115" s="109"/>
    </row>
    <row r="8116" spans="2:24">
      <c r="B8116" s="75" t="s">
        <v>5019</v>
      </c>
      <c r="C8116" s="76">
        <v>1000467986</v>
      </c>
      <c r="D8116" s="75" t="s">
        <v>95</v>
      </c>
      <c r="E8116" s="75" t="s">
        <v>148</v>
      </c>
      <c r="F8116" s="75" t="s">
        <v>96</v>
      </c>
      <c r="G8116" s="75" t="s">
        <v>306</v>
      </c>
      <c r="H8116" s="75" t="e">
        <v>#N/A</v>
      </c>
      <c r="I8116" s="75" t="s">
        <v>68</v>
      </c>
      <c r="J8116" s="75" t="s">
        <v>5020</v>
      </c>
      <c r="K8116" s="75" t="s">
        <v>5021</v>
      </c>
      <c r="L8116" s="75" t="s">
        <v>5022</v>
      </c>
      <c r="M8116" s="75" t="s">
        <v>313</v>
      </c>
      <c r="N8116" s="75" t="s">
        <v>327</v>
      </c>
      <c r="O8116" s="75" t="s">
        <v>306</v>
      </c>
      <c r="P8116" s="76" t="s">
        <v>306</v>
      </c>
      <c r="Q8116" s="216"/>
      <c r="R8116" s="77" t="str">
        <f t="shared" ref="R8116" si="21632">IF(COUNTA(Y8116:DP8119)=0,"01.01.1900",INDEX(Y8116:DP8116,MATCH(R8117,Y8117:DP8117,0)))</f>
        <v>01.01.1900</v>
      </c>
      <c r="S8116" s="78" t="str">
        <f t="shared" ref="S8116" si="21633">IF(COUNTA(Y8116:DP8119)=0,"01.01.1900",MAX(Y8116:DP8116))</f>
        <v>01.01.1900</v>
      </c>
      <c r="T8116" s="79"/>
      <c r="U8116" s="80" t="str">
        <f t="array" ref="U8116">IF(COUNTA(Y8116:DP8119)=0,"01.01.1900",IF(ISERROR(HLOOKUP(U8119,Y8119:DP8119,1,FALSE)),"01.01.1900",INDEX(Y8116:DP8116,MATCH(U8117&amp;U8119,Y8117:DP8117&amp;Y8119:DP8119,0))))</f>
        <v>01.01.1900</v>
      </c>
      <c r="V8116" s="81" t="str">
        <f t="shared" ref="V8116" si="21634">IF(COUNTA(Y8116:DP8119)=0,"01.01.1900",_xlfn.MAXIFS(Y8116:DP8116,Y8119:DP8119,V8119))</f>
        <v>01.01.1900</v>
      </c>
      <c r="W8116" s="82"/>
      <c r="X8116" s="106"/>
    </row>
    <row r="8117" spans="2:24">
      <c r="B8117" s="83"/>
      <c r="C8117" s="84"/>
      <c r="D8117" s="83"/>
      <c r="E8117" s="83"/>
      <c r="F8117" s="83"/>
      <c r="G8117" s="83"/>
      <c r="H8117" s="83"/>
      <c r="I8117" s="83"/>
      <c r="J8117" s="83"/>
      <c r="K8117" s="83"/>
      <c r="L8117" s="83"/>
      <c r="M8117" s="83"/>
      <c r="N8117" s="83"/>
      <c r="O8117" s="83"/>
      <c r="P8117" s="84"/>
      <c r="Q8117" s="217"/>
      <c r="R8117" s="85">
        <f t="shared" ref="R8117" si="21635">IF(COUNTA(Y8116:DP8119)=0,0,MIN(Y8117:DP8117))</f>
        <v>0</v>
      </c>
      <c r="S8117" s="86">
        <f t="shared" ref="S8117" si="21636">IF(COUNTA(Y8116:DP8119)=0,0,HLOOKUP(S8116,Y8116:DP8119,2,FALSE))</f>
        <v>0</v>
      </c>
      <c r="T8117" s="87">
        <f t="shared" ref="T8117" si="21637">IF(COUNTA(Y8116:DP8119)=0,0,AVERAGE(Y8117:DP8117))</f>
        <v>0</v>
      </c>
      <c r="U8117" s="88">
        <f t="shared" ref="U8117" si="21638">IF(COUNTA(Y8116:DP8119)=0,0,_xlfn.MINIFS(Y8117:DP8117,Y8119:DP8119,U8119))</f>
        <v>0</v>
      </c>
      <c r="V8117" s="89">
        <f t="array" ref="V8117">IF(COUNTA(Y8116:DP8119)=0,0,IF(ISERROR(HLOOKUP(V8119,Y8119:DP8119,1,FALSE)),0,INDEX(Y8117:DP8117,MATCH(V8116&amp;V8119,Y8116:DP8116&amp;Y8119:DP8119,0))))</f>
        <v>0</v>
      </c>
      <c r="W8117" s="90">
        <f t="array" ref="W8117">IF(COUNTA(Y8116:DP8119)=0,0,IF(ISERROR(HLOOKUP(W8119,Y8119:DP8119,1,FALSE)),0,AVERAGEIF(Y8119:DP8119,$W8119,Y8117:DP8117)))</f>
        <v>0</v>
      </c>
      <c r="X8117" s="107"/>
    </row>
    <row r="8118" spans="2:24">
      <c r="B8118" s="83"/>
      <c r="C8118" s="84"/>
      <c r="D8118" s="83"/>
      <c r="E8118" s="83"/>
      <c r="F8118" s="83"/>
      <c r="G8118" s="83"/>
      <c r="H8118" s="83"/>
      <c r="I8118" s="83"/>
      <c r="J8118" s="83"/>
      <c r="K8118" s="83"/>
      <c r="L8118" s="83"/>
      <c r="M8118" s="83"/>
      <c r="N8118" s="83"/>
      <c r="O8118" s="83"/>
      <c r="P8118" s="84"/>
      <c r="Q8118" s="217"/>
      <c r="R8118" s="91">
        <f t="shared" ref="R8118" si="21639">IF(COUNTA(Y8116:DP8119)=0,0,HLOOKUP(R8117,Y8117:DP8119,2,FALSE))</f>
        <v>0</v>
      </c>
      <c r="S8118" s="92">
        <f t="shared" ref="S8118" si="21640">IF(COUNTA(Y8116:DP8119)=0,0,HLOOKUP(S8116,Y8116:DP8119,3,FALSE))</f>
        <v>0</v>
      </c>
      <c r="T8118" s="93"/>
      <c r="U8118" s="94">
        <f t="array" ref="U8118">IF(COUNTA(Y8116:DP8119)=0,0,IF(ISERROR(HLOOKUP(U8119,Y8119:DP8119,1,FALSE)),0,INDEX(Y8118:DP8118,MATCH(U8117&amp;U8119,Y8117:DP8117&amp;Y8119:DP8119,0))))</f>
        <v>0</v>
      </c>
      <c r="V8118" s="94">
        <f t="array" ref="V8118">IF(COUNTA(Y8116:DP8119)=0,0,IF(ISERROR(HLOOKUP(V8119,Y8119:DP8119,1,FALSE)),0,INDEX(Y8118:DP8118,MATCH(V8117&amp;V8119,Y8117:DP8117&amp;Y8119:DP8119,0))))</f>
        <v>0</v>
      </c>
      <c r="W8118" s="95"/>
      <c r="X8118" s="108"/>
    </row>
    <row r="8119" spans="2:24" ht="13.9" thickBot="1">
      <c r="B8119" s="96"/>
      <c r="C8119" s="97"/>
      <c r="D8119" s="96"/>
      <c r="E8119" s="96"/>
      <c r="F8119" s="96"/>
      <c r="G8119" s="96"/>
      <c r="H8119" s="96"/>
      <c r="I8119" s="96"/>
      <c r="J8119" s="96"/>
      <c r="K8119" s="96"/>
      <c r="L8119" s="96"/>
      <c r="M8119" s="96"/>
      <c r="N8119" s="96"/>
      <c r="O8119" s="96"/>
      <c r="P8119" s="97"/>
      <c r="Q8119" s="218"/>
      <c r="R8119" s="98" t="str">
        <f t="shared" ref="R8119" si="21641">IF(COUNTA(Y8116:DP8119)=0,"none",HLOOKUP(R8117,Y8117:DP8119,3,FALSE))</f>
        <v>none</v>
      </c>
      <c r="S8119" s="99" t="str">
        <f t="shared" ref="S8119" si="21642">IF(COUNTA(Y8116:DP8119)=0,"none",HLOOKUP(S8116,Y8116:DP8119,4,FALSE))</f>
        <v>none</v>
      </c>
      <c r="T8119" s="100"/>
      <c r="U8119" s="100" t="str">
        <f t="array" ref="U8119">IF(COUNTA(Y8116:DP8119)=0,"none",IF($U$2="WAHR",$W$3,Abfrage!$F$4))</f>
        <v>none</v>
      </c>
      <c r="V8119" s="100" t="str">
        <f t="array" ref="V8119">IF(COUNTA(Y8116:DP8119)=0,"none",IF($U$2="WAHR",$W$3,Abfrage!$F$4))</f>
        <v>none</v>
      </c>
      <c r="W8119" s="100" t="str">
        <f t="array" ref="W8119">IF(COUNTA(Y8116:DP8119)=0,"none",IF($U$2="WAHR",$W$3,Abfrage!$F$4))</f>
        <v>none</v>
      </c>
      <c r="X8119" s="109"/>
    </row>
    <row r="8120" spans="2:24">
      <c r="B8120" s="75" t="s">
        <v>5023</v>
      </c>
      <c r="C8120" s="76">
        <v>1000467988</v>
      </c>
      <c r="D8120" s="75" t="s">
        <v>95</v>
      </c>
      <c r="E8120" s="75" t="s">
        <v>148</v>
      </c>
      <c r="F8120" s="75" t="s">
        <v>96</v>
      </c>
      <c r="G8120" s="75" t="s">
        <v>306</v>
      </c>
      <c r="H8120" s="75" t="e">
        <v>#N/A</v>
      </c>
      <c r="I8120" s="75" t="s">
        <v>68</v>
      </c>
      <c r="J8120" s="75" t="s">
        <v>5024</v>
      </c>
      <c r="K8120" s="75" t="s">
        <v>5022</v>
      </c>
      <c r="L8120" s="75" t="s">
        <v>5025</v>
      </c>
      <c r="M8120" s="75" t="s">
        <v>313</v>
      </c>
      <c r="N8120" s="75" t="s">
        <v>327</v>
      </c>
      <c r="O8120" s="75" t="s">
        <v>306</v>
      </c>
      <c r="P8120" s="76" t="s">
        <v>306</v>
      </c>
      <c r="Q8120" s="216"/>
      <c r="R8120" s="77" t="str">
        <f t="shared" ref="R8120" si="21643">IF(COUNTA(Y8120:DP8123)=0,"01.01.1900",INDEX(Y8120:DP8120,MATCH(R8121,Y8121:DP8121,0)))</f>
        <v>01.01.1900</v>
      </c>
      <c r="S8120" s="78" t="str">
        <f t="shared" ref="S8120" si="21644">IF(COUNTA(Y8120:DP8123)=0,"01.01.1900",MAX(Y8120:DP8120))</f>
        <v>01.01.1900</v>
      </c>
      <c r="T8120" s="79"/>
      <c r="U8120" s="80" t="str">
        <f t="array" ref="U8120">IF(COUNTA(Y8120:DP8123)=0,"01.01.1900",IF(ISERROR(HLOOKUP(U8123,Y8123:DP8123,1,FALSE)),"01.01.1900",INDEX(Y8120:DP8120,MATCH(U8121&amp;U8123,Y8121:DP8121&amp;Y8123:DP8123,0))))</f>
        <v>01.01.1900</v>
      </c>
      <c r="V8120" s="81" t="str">
        <f t="shared" ref="V8120" si="21645">IF(COUNTA(Y8120:DP8123)=0,"01.01.1900",_xlfn.MAXIFS(Y8120:DP8120,Y8123:DP8123,V8123))</f>
        <v>01.01.1900</v>
      </c>
      <c r="W8120" s="82"/>
      <c r="X8120" s="106"/>
    </row>
    <row r="8121" spans="2:24">
      <c r="B8121" s="83"/>
      <c r="C8121" s="84"/>
      <c r="D8121" s="83"/>
      <c r="E8121" s="83"/>
      <c r="F8121" s="83"/>
      <c r="G8121" s="83"/>
      <c r="H8121" s="83"/>
      <c r="I8121" s="83"/>
      <c r="J8121" s="83"/>
      <c r="K8121" s="83"/>
      <c r="L8121" s="83"/>
      <c r="M8121" s="83"/>
      <c r="N8121" s="83"/>
      <c r="O8121" s="83"/>
      <c r="P8121" s="84"/>
      <c r="Q8121" s="217"/>
      <c r="R8121" s="85">
        <f t="shared" ref="R8121" si="21646">IF(COUNTA(Y8120:DP8123)=0,0,MIN(Y8121:DP8121))</f>
        <v>0</v>
      </c>
      <c r="S8121" s="86">
        <f t="shared" ref="S8121" si="21647">IF(COUNTA(Y8120:DP8123)=0,0,HLOOKUP(S8120,Y8120:DP8123,2,FALSE))</f>
        <v>0</v>
      </c>
      <c r="T8121" s="87">
        <f t="shared" ref="T8121" si="21648">IF(COUNTA(Y8120:DP8123)=0,0,AVERAGE(Y8121:DP8121))</f>
        <v>0</v>
      </c>
      <c r="U8121" s="88">
        <f t="shared" ref="U8121" si="21649">IF(COUNTA(Y8120:DP8123)=0,0,_xlfn.MINIFS(Y8121:DP8121,Y8123:DP8123,U8123))</f>
        <v>0</v>
      </c>
      <c r="V8121" s="89">
        <f t="array" ref="V8121">IF(COUNTA(Y8120:DP8123)=0,0,IF(ISERROR(HLOOKUP(V8123,Y8123:DP8123,1,FALSE)),0,INDEX(Y8121:DP8121,MATCH(V8120&amp;V8123,Y8120:DP8120&amp;Y8123:DP8123,0))))</f>
        <v>0</v>
      </c>
      <c r="W8121" s="90">
        <f t="array" ref="W8121">IF(COUNTA(Y8120:DP8123)=0,0,IF(ISERROR(HLOOKUP(W8123,Y8123:DP8123,1,FALSE)),0,AVERAGEIF(Y8123:DP8123,$W8123,Y8121:DP8121)))</f>
        <v>0</v>
      </c>
      <c r="X8121" s="107"/>
    </row>
    <row r="8122" spans="2:24">
      <c r="B8122" s="83"/>
      <c r="C8122" s="84"/>
      <c r="D8122" s="83"/>
      <c r="E8122" s="83"/>
      <c r="F8122" s="83"/>
      <c r="G8122" s="83"/>
      <c r="H8122" s="83"/>
      <c r="I8122" s="83"/>
      <c r="J8122" s="83"/>
      <c r="K8122" s="83"/>
      <c r="L8122" s="83"/>
      <c r="M8122" s="83"/>
      <c r="N8122" s="83"/>
      <c r="O8122" s="83"/>
      <c r="P8122" s="84"/>
      <c r="Q8122" s="217"/>
      <c r="R8122" s="91">
        <f t="shared" ref="R8122" si="21650">IF(COUNTA(Y8120:DP8123)=0,0,HLOOKUP(R8121,Y8121:DP8123,2,FALSE))</f>
        <v>0</v>
      </c>
      <c r="S8122" s="92">
        <f t="shared" ref="S8122" si="21651">IF(COUNTA(Y8120:DP8123)=0,0,HLOOKUP(S8120,Y8120:DP8123,3,FALSE))</f>
        <v>0</v>
      </c>
      <c r="T8122" s="93"/>
      <c r="U8122" s="94">
        <f t="array" ref="U8122">IF(COUNTA(Y8120:DP8123)=0,0,IF(ISERROR(HLOOKUP(U8123,Y8123:DP8123,1,FALSE)),0,INDEX(Y8122:DP8122,MATCH(U8121&amp;U8123,Y8121:DP8121&amp;Y8123:DP8123,0))))</f>
        <v>0</v>
      </c>
      <c r="V8122" s="94">
        <f t="array" ref="V8122">IF(COUNTA(Y8120:DP8123)=0,0,IF(ISERROR(HLOOKUP(V8123,Y8123:DP8123,1,FALSE)),0,INDEX(Y8122:DP8122,MATCH(V8121&amp;V8123,Y8121:DP8121&amp;Y8123:DP8123,0))))</f>
        <v>0</v>
      </c>
      <c r="W8122" s="95"/>
      <c r="X8122" s="108"/>
    </row>
    <row r="8123" spans="2:24" ht="13.9" thickBot="1">
      <c r="B8123" s="96"/>
      <c r="C8123" s="97"/>
      <c r="D8123" s="96"/>
      <c r="E8123" s="96"/>
      <c r="F8123" s="96"/>
      <c r="G8123" s="96"/>
      <c r="H8123" s="96"/>
      <c r="I8123" s="96"/>
      <c r="J8123" s="96"/>
      <c r="K8123" s="96"/>
      <c r="L8123" s="96"/>
      <c r="M8123" s="96"/>
      <c r="N8123" s="96"/>
      <c r="O8123" s="96"/>
      <c r="P8123" s="97"/>
      <c r="Q8123" s="218"/>
      <c r="R8123" s="98" t="str">
        <f t="shared" ref="R8123" si="21652">IF(COUNTA(Y8120:DP8123)=0,"none",HLOOKUP(R8121,Y8121:DP8123,3,FALSE))</f>
        <v>none</v>
      </c>
      <c r="S8123" s="99" t="str">
        <f t="shared" ref="S8123" si="21653">IF(COUNTA(Y8120:DP8123)=0,"none",HLOOKUP(S8120,Y8120:DP8123,4,FALSE))</f>
        <v>none</v>
      </c>
      <c r="T8123" s="100"/>
      <c r="U8123" s="100" t="str">
        <f t="array" ref="U8123">IF(COUNTA(Y8120:DP8123)=0,"none",IF($U$2="WAHR",$W$3,Abfrage!$F$4))</f>
        <v>none</v>
      </c>
      <c r="V8123" s="100" t="str">
        <f t="array" ref="V8123">IF(COUNTA(Y8120:DP8123)=0,"none",IF($U$2="WAHR",$W$3,Abfrage!$F$4))</f>
        <v>none</v>
      </c>
      <c r="W8123" s="100" t="str">
        <f t="array" ref="W8123">IF(COUNTA(Y8120:DP8123)=0,"none",IF($U$2="WAHR",$W$3,Abfrage!$F$4))</f>
        <v>none</v>
      </c>
      <c r="X8123" s="109"/>
    </row>
    <row r="8124" spans="2:24">
      <c r="B8124" s="75" t="s">
        <v>5026</v>
      </c>
      <c r="C8124" s="76">
        <v>1000416569</v>
      </c>
      <c r="D8124" s="75" t="s">
        <v>89</v>
      </c>
      <c r="E8124" s="75" t="s">
        <v>129</v>
      </c>
      <c r="F8124" s="75" t="s">
        <v>306</v>
      </c>
      <c r="G8124" s="75" t="s">
        <v>5027</v>
      </c>
      <c r="H8124" s="75" t="e">
        <v>#N/A</v>
      </c>
      <c r="I8124" s="75" t="s">
        <v>221</v>
      </c>
      <c r="J8124" s="75" t="s">
        <v>5028</v>
      </c>
      <c r="K8124" s="75" t="s">
        <v>306</v>
      </c>
      <c r="L8124" s="75" t="s">
        <v>306</v>
      </c>
      <c r="M8124" s="75" t="s">
        <v>306</v>
      </c>
      <c r="N8124" s="75" t="s">
        <v>306</v>
      </c>
      <c r="O8124" s="75" t="s">
        <v>306</v>
      </c>
      <c r="P8124" s="76" t="s">
        <v>306</v>
      </c>
      <c r="Q8124" s="216"/>
      <c r="R8124" s="77" t="str">
        <f t="shared" ref="R8124" si="21654">IF(COUNTA(Y8124:DP8127)=0,"01.01.1900",INDEX(Y8124:DP8124,MATCH(R8125,Y8125:DP8125,0)))</f>
        <v>01.01.1900</v>
      </c>
      <c r="S8124" s="78" t="str">
        <f t="shared" ref="S8124" si="21655">IF(COUNTA(Y8124:DP8127)=0,"01.01.1900",MAX(Y8124:DP8124))</f>
        <v>01.01.1900</v>
      </c>
      <c r="T8124" s="79"/>
      <c r="U8124" s="80" t="str">
        <f t="array" ref="U8124">IF(COUNTA(Y8124:DP8127)=0,"01.01.1900",IF(ISERROR(HLOOKUP(U8127,Y8127:DP8127,1,FALSE)),"01.01.1900",INDEX(Y8124:DP8124,MATCH(U8125&amp;U8127,Y8125:DP8125&amp;Y8127:DP8127,0))))</f>
        <v>01.01.1900</v>
      </c>
      <c r="V8124" s="81" t="str">
        <f t="shared" ref="V8124" si="21656">IF(COUNTA(Y8124:DP8127)=0,"01.01.1900",_xlfn.MAXIFS(Y8124:DP8124,Y8127:DP8127,V8127))</f>
        <v>01.01.1900</v>
      </c>
      <c r="W8124" s="82"/>
      <c r="X8124" s="106"/>
    </row>
    <row r="8125" spans="2:24">
      <c r="B8125" s="83"/>
      <c r="C8125" s="84"/>
      <c r="D8125" s="83"/>
      <c r="E8125" s="83"/>
      <c r="F8125" s="83"/>
      <c r="G8125" s="83"/>
      <c r="H8125" s="83"/>
      <c r="I8125" s="83"/>
      <c r="J8125" s="83"/>
      <c r="K8125" s="83"/>
      <c r="L8125" s="83"/>
      <c r="M8125" s="83"/>
      <c r="N8125" s="83"/>
      <c r="O8125" s="83"/>
      <c r="P8125" s="84"/>
      <c r="Q8125" s="217"/>
      <c r="R8125" s="85">
        <f t="shared" ref="R8125" si="21657">IF(COUNTA(Y8124:DP8127)=0,0,MIN(Y8125:DP8125))</f>
        <v>0</v>
      </c>
      <c r="S8125" s="86">
        <f t="shared" ref="S8125" si="21658">IF(COUNTA(Y8124:DP8127)=0,0,HLOOKUP(S8124,Y8124:DP8127,2,FALSE))</f>
        <v>0</v>
      </c>
      <c r="T8125" s="87">
        <f t="shared" ref="T8125" si="21659">IF(COUNTA(Y8124:DP8127)=0,0,AVERAGE(Y8125:DP8125))</f>
        <v>0</v>
      </c>
      <c r="U8125" s="88">
        <f t="shared" ref="U8125" si="21660">IF(COUNTA(Y8124:DP8127)=0,0,_xlfn.MINIFS(Y8125:DP8125,Y8127:DP8127,U8127))</f>
        <v>0</v>
      </c>
      <c r="V8125" s="89">
        <f t="array" ref="V8125">IF(COUNTA(Y8124:DP8127)=0,0,IF(ISERROR(HLOOKUP(V8127,Y8127:DP8127,1,FALSE)),0,INDEX(Y8125:DP8125,MATCH(V8124&amp;V8127,Y8124:DP8124&amp;Y8127:DP8127,0))))</f>
        <v>0</v>
      </c>
      <c r="W8125" s="90">
        <f t="array" ref="W8125">IF(COUNTA(Y8124:DP8127)=0,0,IF(ISERROR(HLOOKUP(W8127,Y8127:DP8127,1,FALSE)),0,AVERAGEIF(Y8127:DP8127,$W8127,Y8125:DP8125)))</f>
        <v>0</v>
      </c>
      <c r="X8125" s="107"/>
    </row>
    <row r="8126" spans="2:24">
      <c r="B8126" s="83"/>
      <c r="C8126" s="84"/>
      <c r="D8126" s="83"/>
      <c r="E8126" s="83"/>
      <c r="F8126" s="83"/>
      <c r="G8126" s="83"/>
      <c r="H8126" s="83"/>
      <c r="I8126" s="83"/>
      <c r="J8126" s="83"/>
      <c r="K8126" s="83"/>
      <c r="L8126" s="83"/>
      <c r="M8126" s="83"/>
      <c r="N8126" s="83"/>
      <c r="O8126" s="83"/>
      <c r="P8126" s="84"/>
      <c r="Q8126" s="217"/>
      <c r="R8126" s="91">
        <f t="shared" ref="R8126" si="21661">IF(COUNTA(Y8124:DP8127)=0,0,HLOOKUP(R8125,Y8125:DP8127,2,FALSE))</f>
        <v>0</v>
      </c>
      <c r="S8126" s="92">
        <f t="shared" ref="S8126" si="21662">IF(COUNTA(Y8124:DP8127)=0,0,HLOOKUP(S8124,Y8124:DP8127,3,FALSE))</f>
        <v>0</v>
      </c>
      <c r="T8126" s="93"/>
      <c r="U8126" s="94">
        <f t="array" ref="U8126">IF(COUNTA(Y8124:DP8127)=0,0,IF(ISERROR(HLOOKUP(U8127,Y8127:DP8127,1,FALSE)),0,INDEX(Y8126:DP8126,MATCH(U8125&amp;U8127,Y8125:DP8125&amp;Y8127:DP8127,0))))</f>
        <v>0</v>
      </c>
      <c r="V8126" s="94">
        <f t="array" ref="V8126">IF(COUNTA(Y8124:DP8127)=0,0,IF(ISERROR(HLOOKUP(V8127,Y8127:DP8127,1,FALSE)),0,INDEX(Y8126:DP8126,MATCH(V8125&amp;V8127,Y8125:DP8125&amp;Y8127:DP8127,0))))</f>
        <v>0</v>
      </c>
      <c r="W8126" s="95"/>
      <c r="X8126" s="108"/>
    </row>
    <row r="8127" spans="2:24" ht="13.9" thickBot="1">
      <c r="B8127" s="96"/>
      <c r="C8127" s="97"/>
      <c r="D8127" s="96"/>
      <c r="E8127" s="96"/>
      <c r="F8127" s="96"/>
      <c r="G8127" s="96"/>
      <c r="H8127" s="96"/>
      <c r="I8127" s="96"/>
      <c r="J8127" s="96"/>
      <c r="K8127" s="96"/>
      <c r="L8127" s="96"/>
      <c r="M8127" s="96"/>
      <c r="N8127" s="96"/>
      <c r="O8127" s="96"/>
      <c r="P8127" s="97"/>
      <c r="Q8127" s="218"/>
      <c r="R8127" s="98" t="str">
        <f t="shared" ref="R8127" si="21663">IF(COUNTA(Y8124:DP8127)=0,"none",HLOOKUP(R8125,Y8125:DP8127,3,FALSE))</f>
        <v>none</v>
      </c>
      <c r="S8127" s="99" t="str">
        <f t="shared" ref="S8127" si="21664">IF(COUNTA(Y8124:DP8127)=0,"none",HLOOKUP(S8124,Y8124:DP8127,4,FALSE))</f>
        <v>none</v>
      </c>
      <c r="T8127" s="100"/>
      <c r="U8127" s="100" t="str">
        <f t="array" ref="U8127">IF(COUNTA(Y8124:DP8127)=0,"none",IF($U$2="WAHR",$W$3,Abfrage!$F$4))</f>
        <v>none</v>
      </c>
      <c r="V8127" s="100" t="str">
        <f t="array" ref="V8127">IF(COUNTA(Y8124:DP8127)=0,"none",IF($U$2="WAHR",$W$3,Abfrage!$F$4))</f>
        <v>none</v>
      </c>
      <c r="W8127" s="100" t="str">
        <f t="array" ref="W8127">IF(COUNTA(Y8124:DP8127)=0,"none",IF($U$2="WAHR",$W$3,Abfrage!$F$4))</f>
        <v>none</v>
      </c>
      <c r="X8127" s="109"/>
    </row>
    <row r="8128" spans="2:24">
      <c r="B8128" s="75" t="s">
        <v>5029</v>
      </c>
      <c r="C8128" s="76">
        <v>1000385685</v>
      </c>
      <c r="D8128" s="75" t="s">
        <v>89</v>
      </c>
      <c r="E8128" s="75" t="s">
        <v>129</v>
      </c>
      <c r="F8128" s="75" t="s">
        <v>2934</v>
      </c>
      <c r="G8128" s="75" t="s">
        <v>2934</v>
      </c>
      <c r="H8128" s="75" t="e">
        <v>#N/A</v>
      </c>
      <c r="I8128" s="75" t="s">
        <v>79</v>
      </c>
      <c r="J8128" s="75" t="s">
        <v>5030</v>
      </c>
      <c r="K8128" s="75" t="s">
        <v>306</v>
      </c>
      <c r="L8128" s="75" t="s">
        <v>306</v>
      </c>
      <c r="M8128" s="75" t="s">
        <v>306</v>
      </c>
      <c r="N8128" s="75" t="s">
        <v>306</v>
      </c>
      <c r="O8128" s="75" t="s">
        <v>315</v>
      </c>
      <c r="P8128" s="76" t="s">
        <v>306</v>
      </c>
      <c r="Q8128" s="216"/>
      <c r="R8128" s="77" t="str">
        <f t="shared" ref="R8128" si="21665">IF(COUNTA(Y8128:DP8131)=0,"01.01.1900",INDEX(Y8128:DP8128,MATCH(R8129,Y8129:DP8129,0)))</f>
        <v>01.01.1900</v>
      </c>
      <c r="S8128" s="78" t="str">
        <f t="shared" ref="S8128" si="21666">IF(COUNTA(Y8128:DP8131)=0,"01.01.1900",MAX(Y8128:DP8128))</f>
        <v>01.01.1900</v>
      </c>
      <c r="T8128" s="79"/>
      <c r="U8128" s="80" t="str">
        <f t="array" ref="U8128">IF(COUNTA(Y8128:DP8131)=0,"01.01.1900",IF(ISERROR(HLOOKUP(U8131,Y8131:DP8131,1,FALSE)),"01.01.1900",INDEX(Y8128:DP8128,MATCH(U8129&amp;U8131,Y8129:DP8129&amp;Y8131:DP8131,0))))</f>
        <v>01.01.1900</v>
      </c>
      <c r="V8128" s="81" t="str">
        <f t="shared" ref="V8128" si="21667">IF(COUNTA(Y8128:DP8131)=0,"01.01.1900",_xlfn.MAXIFS(Y8128:DP8128,Y8131:DP8131,V8131))</f>
        <v>01.01.1900</v>
      </c>
      <c r="W8128" s="82"/>
      <c r="X8128" s="106"/>
    </row>
    <row r="8129" spans="2:24">
      <c r="B8129" s="83"/>
      <c r="C8129" s="84"/>
      <c r="D8129" s="83"/>
      <c r="E8129" s="83"/>
      <c r="F8129" s="83"/>
      <c r="G8129" s="83"/>
      <c r="H8129" s="83"/>
      <c r="I8129" s="83"/>
      <c r="J8129" s="83"/>
      <c r="K8129" s="83"/>
      <c r="L8129" s="83"/>
      <c r="M8129" s="83"/>
      <c r="N8129" s="83"/>
      <c r="O8129" s="83"/>
      <c r="P8129" s="84"/>
      <c r="Q8129" s="217"/>
      <c r="R8129" s="85">
        <f t="shared" ref="R8129" si="21668">IF(COUNTA(Y8128:DP8131)=0,0,MIN(Y8129:DP8129))</f>
        <v>0</v>
      </c>
      <c r="S8129" s="86">
        <f t="shared" ref="S8129" si="21669">IF(COUNTA(Y8128:DP8131)=0,0,HLOOKUP(S8128,Y8128:DP8131,2,FALSE))</f>
        <v>0</v>
      </c>
      <c r="T8129" s="87">
        <f t="shared" ref="T8129" si="21670">IF(COUNTA(Y8128:DP8131)=0,0,AVERAGE(Y8129:DP8129))</f>
        <v>0</v>
      </c>
      <c r="U8129" s="88">
        <f t="shared" ref="U8129" si="21671">IF(COUNTA(Y8128:DP8131)=0,0,_xlfn.MINIFS(Y8129:DP8129,Y8131:DP8131,U8131))</f>
        <v>0</v>
      </c>
      <c r="V8129" s="89">
        <f t="array" ref="V8129">IF(COUNTA(Y8128:DP8131)=0,0,IF(ISERROR(HLOOKUP(V8131,Y8131:DP8131,1,FALSE)),0,INDEX(Y8129:DP8129,MATCH(V8128&amp;V8131,Y8128:DP8128&amp;Y8131:DP8131,0))))</f>
        <v>0</v>
      </c>
      <c r="W8129" s="90">
        <f t="array" ref="W8129">IF(COUNTA(Y8128:DP8131)=0,0,IF(ISERROR(HLOOKUP(W8131,Y8131:DP8131,1,FALSE)),0,AVERAGEIF(Y8131:DP8131,$W8131,Y8129:DP8129)))</f>
        <v>0</v>
      </c>
      <c r="X8129" s="107"/>
    </row>
    <row r="8130" spans="2:24">
      <c r="B8130" s="83"/>
      <c r="C8130" s="84"/>
      <c r="D8130" s="83"/>
      <c r="E8130" s="83"/>
      <c r="F8130" s="83"/>
      <c r="G8130" s="83"/>
      <c r="H8130" s="83"/>
      <c r="I8130" s="83"/>
      <c r="J8130" s="83"/>
      <c r="K8130" s="83"/>
      <c r="L8130" s="83"/>
      <c r="M8130" s="83"/>
      <c r="N8130" s="83"/>
      <c r="O8130" s="83"/>
      <c r="P8130" s="84"/>
      <c r="Q8130" s="217"/>
      <c r="R8130" s="91">
        <f t="shared" ref="R8130" si="21672">IF(COUNTA(Y8128:DP8131)=0,0,HLOOKUP(R8129,Y8129:DP8131,2,FALSE))</f>
        <v>0</v>
      </c>
      <c r="S8130" s="92">
        <f t="shared" ref="S8130" si="21673">IF(COUNTA(Y8128:DP8131)=0,0,HLOOKUP(S8128,Y8128:DP8131,3,FALSE))</f>
        <v>0</v>
      </c>
      <c r="T8130" s="93"/>
      <c r="U8130" s="94">
        <f t="array" ref="U8130">IF(COUNTA(Y8128:DP8131)=0,0,IF(ISERROR(HLOOKUP(U8131,Y8131:DP8131,1,FALSE)),0,INDEX(Y8130:DP8130,MATCH(U8129&amp;U8131,Y8129:DP8129&amp;Y8131:DP8131,0))))</f>
        <v>0</v>
      </c>
      <c r="V8130" s="94">
        <f t="array" ref="V8130">IF(COUNTA(Y8128:DP8131)=0,0,IF(ISERROR(HLOOKUP(V8131,Y8131:DP8131,1,FALSE)),0,INDEX(Y8130:DP8130,MATCH(V8129&amp;V8131,Y8129:DP8129&amp;Y8131:DP8131,0))))</f>
        <v>0</v>
      </c>
      <c r="W8130" s="95"/>
      <c r="X8130" s="108"/>
    </row>
    <row r="8131" spans="2:24" ht="13.9" thickBot="1">
      <c r="B8131" s="96"/>
      <c r="C8131" s="97"/>
      <c r="D8131" s="96"/>
      <c r="E8131" s="96"/>
      <c r="F8131" s="96"/>
      <c r="G8131" s="96"/>
      <c r="H8131" s="96"/>
      <c r="I8131" s="96"/>
      <c r="J8131" s="96"/>
      <c r="K8131" s="96"/>
      <c r="L8131" s="96"/>
      <c r="M8131" s="96"/>
      <c r="N8131" s="96"/>
      <c r="O8131" s="96"/>
      <c r="P8131" s="97"/>
      <c r="Q8131" s="218"/>
      <c r="R8131" s="98" t="str">
        <f t="shared" ref="R8131" si="21674">IF(COUNTA(Y8128:DP8131)=0,"none",HLOOKUP(R8129,Y8129:DP8131,3,FALSE))</f>
        <v>none</v>
      </c>
      <c r="S8131" s="99" t="str">
        <f t="shared" ref="S8131" si="21675">IF(COUNTA(Y8128:DP8131)=0,"none",HLOOKUP(S8128,Y8128:DP8131,4,FALSE))</f>
        <v>none</v>
      </c>
      <c r="T8131" s="100"/>
      <c r="U8131" s="100" t="str">
        <f t="array" ref="U8131">IF(COUNTA(Y8128:DP8131)=0,"none",IF($U$2="WAHR",$W$3,Abfrage!$F$4))</f>
        <v>none</v>
      </c>
      <c r="V8131" s="100" t="str">
        <f t="array" ref="V8131">IF(COUNTA(Y8128:DP8131)=0,"none",IF($U$2="WAHR",$W$3,Abfrage!$F$4))</f>
        <v>none</v>
      </c>
      <c r="W8131" s="100" t="str">
        <f t="array" ref="W8131">IF(COUNTA(Y8128:DP8131)=0,"none",IF($U$2="WAHR",$W$3,Abfrage!$F$4))</f>
        <v>none</v>
      </c>
      <c r="X8131" s="109"/>
    </row>
    <row r="8132" spans="2:24">
      <c r="B8132" s="75" t="s">
        <v>5031</v>
      </c>
      <c r="C8132" s="76">
        <v>1000471789</v>
      </c>
      <c r="D8132" s="75" t="s">
        <v>95</v>
      </c>
      <c r="E8132" s="75" t="s">
        <v>148</v>
      </c>
      <c r="F8132" s="75" t="s">
        <v>153</v>
      </c>
      <c r="G8132" s="75" t="s">
        <v>5032</v>
      </c>
      <c r="H8132" s="75" t="e">
        <v>#N/A</v>
      </c>
      <c r="I8132" s="75" t="s">
        <v>155</v>
      </c>
      <c r="J8132" s="75" t="s">
        <v>5033</v>
      </c>
      <c r="K8132" s="75" t="s">
        <v>809</v>
      </c>
      <c r="L8132" s="75" t="s">
        <v>809</v>
      </c>
      <c r="M8132" s="75" t="s">
        <v>313</v>
      </c>
      <c r="N8132" s="75" t="s">
        <v>327</v>
      </c>
      <c r="O8132" s="75" t="s">
        <v>306</v>
      </c>
      <c r="P8132" s="76" t="s">
        <v>306</v>
      </c>
      <c r="Q8132" s="216"/>
      <c r="R8132" s="77" t="str">
        <f t="shared" ref="R8132" si="21676">IF(COUNTA(Y8132:DP8135)=0,"01.01.1900",INDEX(Y8132:DP8132,MATCH(R8133,Y8133:DP8133,0)))</f>
        <v>01.01.1900</v>
      </c>
      <c r="S8132" s="78" t="str">
        <f t="shared" ref="S8132" si="21677">IF(COUNTA(Y8132:DP8135)=0,"01.01.1900",MAX(Y8132:DP8132))</f>
        <v>01.01.1900</v>
      </c>
      <c r="T8132" s="79"/>
      <c r="U8132" s="80" t="str">
        <f t="array" ref="U8132">IF(COUNTA(Y8132:DP8135)=0,"01.01.1900",IF(ISERROR(HLOOKUP(U8135,Y8135:DP8135,1,FALSE)),"01.01.1900",INDEX(Y8132:DP8132,MATCH(U8133&amp;U8135,Y8133:DP8133&amp;Y8135:DP8135,0))))</f>
        <v>01.01.1900</v>
      </c>
      <c r="V8132" s="81" t="str">
        <f t="shared" ref="V8132" si="21678">IF(COUNTA(Y8132:DP8135)=0,"01.01.1900",_xlfn.MAXIFS(Y8132:DP8132,Y8135:DP8135,V8135))</f>
        <v>01.01.1900</v>
      </c>
      <c r="W8132" s="82"/>
      <c r="X8132" s="106"/>
    </row>
    <row r="8133" spans="2:24">
      <c r="B8133" s="83"/>
      <c r="C8133" s="84"/>
      <c r="D8133" s="83"/>
      <c r="E8133" s="83"/>
      <c r="F8133" s="83"/>
      <c r="G8133" s="83"/>
      <c r="H8133" s="83"/>
      <c r="I8133" s="83"/>
      <c r="J8133" s="83"/>
      <c r="K8133" s="83"/>
      <c r="L8133" s="83"/>
      <c r="M8133" s="83"/>
      <c r="N8133" s="83"/>
      <c r="O8133" s="83"/>
      <c r="P8133" s="84"/>
      <c r="Q8133" s="217"/>
      <c r="R8133" s="85">
        <f t="shared" ref="R8133" si="21679">IF(COUNTA(Y8132:DP8135)=0,0,MIN(Y8133:DP8133))</f>
        <v>0</v>
      </c>
      <c r="S8133" s="86">
        <f t="shared" ref="S8133" si="21680">IF(COUNTA(Y8132:DP8135)=0,0,HLOOKUP(S8132,Y8132:DP8135,2,FALSE))</f>
        <v>0</v>
      </c>
      <c r="T8133" s="87">
        <f t="shared" ref="T8133" si="21681">IF(COUNTA(Y8132:DP8135)=0,0,AVERAGE(Y8133:DP8133))</f>
        <v>0</v>
      </c>
      <c r="U8133" s="88">
        <f t="shared" ref="U8133" si="21682">IF(COUNTA(Y8132:DP8135)=0,0,_xlfn.MINIFS(Y8133:DP8133,Y8135:DP8135,U8135))</f>
        <v>0</v>
      </c>
      <c r="V8133" s="89">
        <f t="array" ref="V8133">IF(COUNTA(Y8132:DP8135)=0,0,IF(ISERROR(HLOOKUP(V8135,Y8135:DP8135,1,FALSE)),0,INDEX(Y8133:DP8133,MATCH(V8132&amp;V8135,Y8132:DP8132&amp;Y8135:DP8135,0))))</f>
        <v>0</v>
      </c>
      <c r="W8133" s="90">
        <f t="array" ref="W8133">IF(COUNTA(Y8132:DP8135)=0,0,IF(ISERROR(HLOOKUP(W8135,Y8135:DP8135,1,FALSE)),0,AVERAGEIF(Y8135:DP8135,$W8135,Y8133:DP8133)))</f>
        <v>0</v>
      </c>
      <c r="X8133" s="107"/>
    </row>
    <row r="8134" spans="2:24">
      <c r="B8134" s="83"/>
      <c r="C8134" s="84"/>
      <c r="D8134" s="83"/>
      <c r="E8134" s="83"/>
      <c r="F8134" s="83"/>
      <c r="G8134" s="83"/>
      <c r="H8134" s="83"/>
      <c r="I8134" s="83"/>
      <c r="J8134" s="83"/>
      <c r="K8134" s="83"/>
      <c r="L8134" s="83"/>
      <c r="M8134" s="83"/>
      <c r="N8134" s="83"/>
      <c r="O8134" s="83"/>
      <c r="P8134" s="84"/>
      <c r="Q8134" s="217"/>
      <c r="R8134" s="91">
        <f t="shared" ref="R8134" si="21683">IF(COUNTA(Y8132:DP8135)=0,0,HLOOKUP(R8133,Y8133:DP8135,2,FALSE))</f>
        <v>0</v>
      </c>
      <c r="S8134" s="92">
        <f t="shared" ref="S8134" si="21684">IF(COUNTA(Y8132:DP8135)=0,0,HLOOKUP(S8132,Y8132:DP8135,3,FALSE))</f>
        <v>0</v>
      </c>
      <c r="T8134" s="93"/>
      <c r="U8134" s="94">
        <f t="array" ref="U8134">IF(COUNTA(Y8132:DP8135)=0,0,IF(ISERROR(HLOOKUP(U8135,Y8135:DP8135,1,FALSE)),0,INDEX(Y8134:DP8134,MATCH(U8133&amp;U8135,Y8133:DP8133&amp;Y8135:DP8135,0))))</f>
        <v>0</v>
      </c>
      <c r="V8134" s="94">
        <f t="array" ref="V8134">IF(COUNTA(Y8132:DP8135)=0,0,IF(ISERROR(HLOOKUP(V8135,Y8135:DP8135,1,FALSE)),0,INDEX(Y8134:DP8134,MATCH(V8133&amp;V8135,Y8133:DP8133&amp;Y8135:DP8135,0))))</f>
        <v>0</v>
      </c>
      <c r="W8134" s="95"/>
      <c r="X8134" s="108"/>
    </row>
    <row r="8135" spans="2:24" ht="13.9" thickBot="1">
      <c r="B8135" s="96"/>
      <c r="C8135" s="97"/>
      <c r="D8135" s="96"/>
      <c r="E8135" s="96"/>
      <c r="F8135" s="96"/>
      <c r="G8135" s="96"/>
      <c r="H8135" s="96"/>
      <c r="I8135" s="96"/>
      <c r="J8135" s="96"/>
      <c r="K8135" s="96"/>
      <c r="L8135" s="96"/>
      <c r="M8135" s="96"/>
      <c r="N8135" s="96"/>
      <c r="O8135" s="96"/>
      <c r="P8135" s="97"/>
      <c r="Q8135" s="218"/>
      <c r="R8135" s="98" t="str">
        <f t="shared" ref="R8135" si="21685">IF(COUNTA(Y8132:DP8135)=0,"none",HLOOKUP(R8133,Y8133:DP8135,3,FALSE))</f>
        <v>none</v>
      </c>
      <c r="S8135" s="99" t="str">
        <f t="shared" ref="S8135" si="21686">IF(COUNTA(Y8132:DP8135)=0,"none",HLOOKUP(S8132,Y8132:DP8135,4,FALSE))</f>
        <v>none</v>
      </c>
      <c r="T8135" s="100"/>
      <c r="U8135" s="100" t="str">
        <f t="array" ref="U8135">IF(COUNTA(Y8132:DP8135)=0,"none",IF($U$2="WAHR",$W$3,Abfrage!$F$4))</f>
        <v>none</v>
      </c>
      <c r="V8135" s="100" t="str">
        <f t="array" ref="V8135">IF(COUNTA(Y8132:DP8135)=0,"none",IF($U$2="WAHR",$W$3,Abfrage!$F$4))</f>
        <v>none</v>
      </c>
      <c r="W8135" s="100" t="str">
        <f t="array" ref="W8135">IF(COUNTA(Y8132:DP8135)=0,"none",IF($U$2="WAHR",$W$3,Abfrage!$F$4))</f>
        <v>none</v>
      </c>
      <c r="X8135" s="109"/>
    </row>
    <row r="8136" spans="2:24">
      <c r="B8136" s="75" t="s">
        <v>5034</v>
      </c>
      <c r="C8136" s="76"/>
      <c r="D8136" s="75" t="s">
        <v>95</v>
      </c>
      <c r="E8136" s="75" t="s">
        <v>148</v>
      </c>
      <c r="F8136" s="75" t="s">
        <v>341</v>
      </c>
      <c r="G8136" s="75" t="s">
        <v>341</v>
      </c>
      <c r="H8136" s="75"/>
      <c r="I8136" s="75" t="s">
        <v>342</v>
      </c>
      <c r="J8136" s="75" t="s">
        <v>5035</v>
      </c>
      <c r="K8136" s="75" t="s">
        <v>1135</v>
      </c>
      <c r="L8136" s="75" t="s">
        <v>1136</v>
      </c>
      <c r="M8136" s="75" t="s">
        <v>313</v>
      </c>
      <c r="N8136" s="75" t="s">
        <v>327</v>
      </c>
      <c r="O8136" s="75" t="s">
        <v>306</v>
      </c>
      <c r="P8136" s="76" t="s">
        <v>344</v>
      </c>
      <c r="Q8136" s="216"/>
      <c r="R8136" s="77" t="str">
        <f t="shared" ref="R8136" si="21687">IF(COUNTA(Y8136:DP8139)=0,"01.01.1900",INDEX(Y8136:DP8136,MATCH(R8137,Y8137:DP8137,0)))</f>
        <v>01.01.1900</v>
      </c>
      <c r="S8136" s="78" t="str">
        <f t="shared" ref="S8136" si="21688">IF(COUNTA(Y8136:DP8139)=0,"01.01.1900",MAX(Y8136:DP8136))</f>
        <v>01.01.1900</v>
      </c>
      <c r="T8136" s="79"/>
      <c r="U8136" s="80" t="str">
        <f t="array" ref="U8136">IF(COUNTA(Y8136:DP8139)=0,"01.01.1900",IF(ISERROR(HLOOKUP(U8139,Y8139:DP8139,1,FALSE)),"01.01.1900",INDEX(Y8136:DP8136,MATCH(U8137&amp;U8139,Y8137:DP8137&amp;Y8139:DP8139,0))))</f>
        <v>01.01.1900</v>
      </c>
      <c r="V8136" s="81" t="str">
        <f t="shared" ref="V8136" si="21689">IF(COUNTA(Y8136:DP8139)=0,"01.01.1900",_xlfn.MAXIFS(Y8136:DP8136,Y8139:DP8139,V8139))</f>
        <v>01.01.1900</v>
      </c>
      <c r="W8136" s="82"/>
      <c r="X8136" s="106"/>
    </row>
    <row r="8137" spans="2:24">
      <c r="B8137" s="83"/>
      <c r="C8137" s="84"/>
      <c r="D8137" s="83"/>
      <c r="E8137" s="83"/>
      <c r="F8137" s="83"/>
      <c r="G8137" s="83"/>
      <c r="H8137" s="83"/>
      <c r="I8137" s="83"/>
      <c r="J8137" s="83"/>
      <c r="K8137" s="83"/>
      <c r="L8137" s="83"/>
      <c r="M8137" s="83"/>
      <c r="N8137" s="83"/>
      <c r="O8137" s="83"/>
      <c r="P8137" s="84"/>
      <c r="Q8137" s="217"/>
      <c r="R8137" s="85">
        <f t="shared" ref="R8137" si="21690">IF(COUNTA(Y8136:DP8139)=0,0,MIN(Y8137:DP8137))</f>
        <v>0</v>
      </c>
      <c r="S8137" s="86">
        <f t="shared" ref="S8137" si="21691">IF(COUNTA(Y8136:DP8139)=0,0,HLOOKUP(S8136,Y8136:DP8139,2,FALSE))</f>
        <v>0</v>
      </c>
      <c r="T8137" s="87">
        <f t="shared" ref="T8137" si="21692">IF(COUNTA(Y8136:DP8139)=0,0,AVERAGE(Y8137:DP8137))</f>
        <v>0</v>
      </c>
      <c r="U8137" s="88">
        <f t="shared" ref="U8137" si="21693">IF(COUNTA(Y8136:DP8139)=0,0,_xlfn.MINIFS(Y8137:DP8137,Y8139:DP8139,U8139))</f>
        <v>0</v>
      </c>
      <c r="V8137" s="89">
        <f t="array" ref="V8137">IF(COUNTA(Y8136:DP8139)=0,0,IF(ISERROR(HLOOKUP(V8139,Y8139:DP8139,1,FALSE)),0,INDEX(Y8137:DP8137,MATCH(V8136&amp;V8139,Y8136:DP8136&amp;Y8139:DP8139,0))))</f>
        <v>0</v>
      </c>
      <c r="W8137" s="90">
        <f t="array" ref="W8137">IF(COUNTA(Y8136:DP8139)=0,0,IF(ISERROR(HLOOKUP(W8139,Y8139:DP8139,1,FALSE)),0,AVERAGEIF(Y8139:DP8139,$W8139,Y8137:DP8137)))</f>
        <v>0</v>
      </c>
      <c r="X8137" s="107"/>
    </row>
    <row r="8138" spans="2:24">
      <c r="B8138" s="83"/>
      <c r="C8138" s="84"/>
      <c r="D8138" s="83"/>
      <c r="E8138" s="83"/>
      <c r="F8138" s="83"/>
      <c r="G8138" s="83"/>
      <c r="H8138" s="83"/>
      <c r="I8138" s="83"/>
      <c r="J8138" s="83"/>
      <c r="K8138" s="83"/>
      <c r="L8138" s="83"/>
      <c r="M8138" s="83"/>
      <c r="N8138" s="83"/>
      <c r="O8138" s="83"/>
      <c r="P8138" s="84"/>
      <c r="Q8138" s="217"/>
      <c r="R8138" s="91">
        <f t="shared" ref="R8138" si="21694">IF(COUNTA(Y8136:DP8139)=0,0,HLOOKUP(R8137,Y8137:DP8139,2,FALSE))</f>
        <v>0</v>
      </c>
      <c r="S8138" s="92">
        <f t="shared" ref="S8138" si="21695">IF(COUNTA(Y8136:DP8139)=0,0,HLOOKUP(S8136,Y8136:DP8139,3,FALSE))</f>
        <v>0</v>
      </c>
      <c r="T8138" s="93"/>
      <c r="U8138" s="94">
        <f t="array" ref="U8138">IF(COUNTA(Y8136:DP8139)=0,0,IF(ISERROR(HLOOKUP(U8139,Y8139:DP8139,1,FALSE)),0,INDEX(Y8138:DP8138,MATCH(U8137&amp;U8139,Y8137:DP8137&amp;Y8139:DP8139,0))))</f>
        <v>0</v>
      </c>
      <c r="V8138" s="94">
        <f t="array" ref="V8138">IF(COUNTA(Y8136:DP8139)=0,0,IF(ISERROR(HLOOKUP(V8139,Y8139:DP8139,1,FALSE)),0,INDEX(Y8138:DP8138,MATCH(V8137&amp;V8139,Y8137:DP8137&amp;Y8139:DP8139,0))))</f>
        <v>0</v>
      </c>
      <c r="W8138" s="95"/>
      <c r="X8138" s="108"/>
    </row>
    <row r="8139" spans="2:24" ht="13.9" thickBot="1">
      <c r="B8139" s="96"/>
      <c r="C8139" s="97"/>
      <c r="D8139" s="96"/>
      <c r="E8139" s="96"/>
      <c r="F8139" s="96"/>
      <c r="G8139" s="96"/>
      <c r="H8139" s="96"/>
      <c r="I8139" s="96"/>
      <c r="J8139" s="96"/>
      <c r="K8139" s="96"/>
      <c r="L8139" s="96"/>
      <c r="M8139" s="96"/>
      <c r="N8139" s="96"/>
      <c r="O8139" s="96"/>
      <c r="P8139" s="97"/>
      <c r="Q8139" s="218"/>
      <c r="R8139" s="98" t="str">
        <f t="shared" ref="R8139" si="21696">IF(COUNTA(Y8136:DP8139)=0,"none",HLOOKUP(R8137,Y8137:DP8139,3,FALSE))</f>
        <v>none</v>
      </c>
      <c r="S8139" s="99" t="str">
        <f t="shared" ref="S8139" si="21697">IF(COUNTA(Y8136:DP8139)=0,"none",HLOOKUP(S8136,Y8136:DP8139,4,FALSE))</f>
        <v>none</v>
      </c>
      <c r="T8139" s="100"/>
      <c r="U8139" s="100" t="str">
        <f t="array" ref="U8139">IF(COUNTA(Y8136:DP8139)=0,"none",IF($U$2="WAHR",$W$3,Abfrage!$F$4))</f>
        <v>none</v>
      </c>
      <c r="V8139" s="100" t="str">
        <f t="array" ref="V8139">IF(COUNTA(Y8136:DP8139)=0,"none",IF($U$2="WAHR",$W$3,Abfrage!$F$4))</f>
        <v>none</v>
      </c>
      <c r="W8139" s="100" t="str">
        <f t="array" ref="W8139">IF(COUNTA(Y8136:DP8139)=0,"none",IF($U$2="WAHR",$W$3,Abfrage!$F$4))</f>
        <v>none</v>
      </c>
      <c r="X8139" s="109"/>
    </row>
    <row r="8140" spans="2:24">
      <c r="B8140" s="75" t="s">
        <v>5036</v>
      </c>
      <c r="C8140" s="76">
        <v>1000472047</v>
      </c>
      <c r="D8140" s="75" t="s">
        <v>95</v>
      </c>
      <c r="E8140" s="75" t="s">
        <v>148</v>
      </c>
      <c r="F8140" s="75" t="s">
        <v>153</v>
      </c>
      <c r="G8140" s="75" t="s">
        <v>5037</v>
      </c>
      <c r="H8140" s="75" t="e">
        <v>#N/A</v>
      </c>
      <c r="I8140" s="75" t="s">
        <v>155</v>
      </c>
      <c r="J8140" s="75" t="s">
        <v>5038</v>
      </c>
      <c r="K8140" s="75" t="s">
        <v>808</v>
      </c>
      <c r="L8140" s="75" t="s">
        <v>808</v>
      </c>
      <c r="M8140" s="75" t="s">
        <v>313</v>
      </c>
      <c r="N8140" s="75" t="s">
        <v>327</v>
      </c>
      <c r="O8140" s="75" t="s">
        <v>306</v>
      </c>
      <c r="P8140" s="76" t="s">
        <v>306</v>
      </c>
      <c r="Q8140" s="216"/>
      <c r="R8140" s="77" t="str">
        <f t="shared" ref="R8140" si="21698">IF(COUNTA(Y8140:DP8143)=0,"01.01.1900",INDEX(Y8140:DP8140,MATCH(R8141,Y8141:DP8141,0)))</f>
        <v>01.01.1900</v>
      </c>
      <c r="S8140" s="78" t="str">
        <f t="shared" ref="S8140" si="21699">IF(COUNTA(Y8140:DP8143)=0,"01.01.1900",MAX(Y8140:DP8140))</f>
        <v>01.01.1900</v>
      </c>
      <c r="T8140" s="79"/>
      <c r="U8140" s="80" t="str">
        <f t="array" ref="U8140">IF(COUNTA(Y8140:DP8143)=0,"01.01.1900",IF(ISERROR(HLOOKUP(U8143,Y8143:DP8143,1,FALSE)),"01.01.1900",INDEX(Y8140:DP8140,MATCH(U8141&amp;U8143,Y8141:DP8141&amp;Y8143:DP8143,0))))</f>
        <v>01.01.1900</v>
      </c>
      <c r="V8140" s="81" t="str">
        <f t="shared" ref="V8140" si="21700">IF(COUNTA(Y8140:DP8143)=0,"01.01.1900",_xlfn.MAXIFS(Y8140:DP8140,Y8143:DP8143,V8143))</f>
        <v>01.01.1900</v>
      </c>
      <c r="W8140" s="82"/>
      <c r="X8140" s="106"/>
    </row>
    <row r="8141" spans="2:24">
      <c r="B8141" s="83"/>
      <c r="C8141" s="84"/>
      <c r="D8141" s="83"/>
      <c r="E8141" s="83"/>
      <c r="F8141" s="83"/>
      <c r="G8141" s="83"/>
      <c r="H8141" s="83"/>
      <c r="I8141" s="83"/>
      <c r="J8141" s="83"/>
      <c r="K8141" s="83"/>
      <c r="L8141" s="83"/>
      <c r="M8141" s="83"/>
      <c r="N8141" s="83"/>
      <c r="O8141" s="83"/>
      <c r="P8141" s="84"/>
      <c r="Q8141" s="217"/>
      <c r="R8141" s="85">
        <f t="shared" ref="R8141" si="21701">IF(COUNTA(Y8140:DP8143)=0,0,MIN(Y8141:DP8141))</f>
        <v>0</v>
      </c>
      <c r="S8141" s="86">
        <f t="shared" ref="S8141" si="21702">IF(COUNTA(Y8140:DP8143)=0,0,HLOOKUP(S8140,Y8140:DP8143,2,FALSE))</f>
        <v>0</v>
      </c>
      <c r="T8141" s="87">
        <f t="shared" ref="T8141" si="21703">IF(COUNTA(Y8140:DP8143)=0,0,AVERAGE(Y8141:DP8141))</f>
        <v>0</v>
      </c>
      <c r="U8141" s="88">
        <f t="shared" ref="U8141" si="21704">IF(COUNTA(Y8140:DP8143)=0,0,_xlfn.MINIFS(Y8141:DP8141,Y8143:DP8143,U8143))</f>
        <v>0</v>
      </c>
      <c r="V8141" s="89">
        <f t="array" ref="V8141">IF(COUNTA(Y8140:DP8143)=0,0,IF(ISERROR(HLOOKUP(V8143,Y8143:DP8143,1,FALSE)),0,INDEX(Y8141:DP8141,MATCH(V8140&amp;V8143,Y8140:DP8140&amp;Y8143:DP8143,0))))</f>
        <v>0</v>
      </c>
      <c r="W8141" s="90">
        <f t="array" ref="W8141">IF(COUNTA(Y8140:DP8143)=0,0,IF(ISERROR(HLOOKUP(W8143,Y8143:DP8143,1,FALSE)),0,AVERAGEIF(Y8143:DP8143,$W8143,Y8141:DP8141)))</f>
        <v>0</v>
      </c>
      <c r="X8141" s="107"/>
    </row>
    <row r="8142" spans="2:24">
      <c r="B8142" s="83"/>
      <c r="C8142" s="84"/>
      <c r="D8142" s="83"/>
      <c r="E8142" s="83"/>
      <c r="F8142" s="83"/>
      <c r="G8142" s="83"/>
      <c r="H8142" s="83"/>
      <c r="I8142" s="83"/>
      <c r="J8142" s="83"/>
      <c r="K8142" s="83"/>
      <c r="L8142" s="83"/>
      <c r="M8142" s="83"/>
      <c r="N8142" s="83"/>
      <c r="O8142" s="83"/>
      <c r="P8142" s="84"/>
      <c r="Q8142" s="217"/>
      <c r="R8142" s="91">
        <f t="shared" ref="R8142" si="21705">IF(COUNTA(Y8140:DP8143)=0,0,HLOOKUP(R8141,Y8141:DP8143,2,FALSE))</f>
        <v>0</v>
      </c>
      <c r="S8142" s="92">
        <f t="shared" ref="S8142" si="21706">IF(COUNTA(Y8140:DP8143)=0,0,HLOOKUP(S8140,Y8140:DP8143,3,FALSE))</f>
        <v>0</v>
      </c>
      <c r="T8142" s="93"/>
      <c r="U8142" s="94">
        <f t="array" ref="U8142">IF(COUNTA(Y8140:DP8143)=0,0,IF(ISERROR(HLOOKUP(U8143,Y8143:DP8143,1,FALSE)),0,INDEX(Y8142:DP8142,MATCH(U8141&amp;U8143,Y8141:DP8141&amp;Y8143:DP8143,0))))</f>
        <v>0</v>
      </c>
      <c r="V8142" s="94">
        <f t="array" ref="V8142">IF(COUNTA(Y8140:DP8143)=0,0,IF(ISERROR(HLOOKUP(V8143,Y8143:DP8143,1,FALSE)),0,INDEX(Y8142:DP8142,MATCH(V8141&amp;V8143,Y8141:DP8141&amp;Y8143:DP8143,0))))</f>
        <v>0</v>
      </c>
      <c r="W8142" s="95"/>
      <c r="X8142" s="108"/>
    </row>
    <row r="8143" spans="2:24" ht="13.9" thickBot="1">
      <c r="B8143" s="96"/>
      <c r="C8143" s="97"/>
      <c r="D8143" s="96"/>
      <c r="E8143" s="96"/>
      <c r="F8143" s="96"/>
      <c r="G8143" s="96"/>
      <c r="H8143" s="96"/>
      <c r="I8143" s="96"/>
      <c r="J8143" s="96"/>
      <c r="K8143" s="96"/>
      <c r="L8143" s="96"/>
      <c r="M8143" s="96"/>
      <c r="N8143" s="96"/>
      <c r="O8143" s="96"/>
      <c r="P8143" s="97"/>
      <c r="Q8143" s="218"/>
      <c r="R8143" s="98" t="str">
        <f t="shared" ref="R8143" si="21707">IF(COUNTA(Y8140:DP8143)=0,"none",HLOOKUP(R8141,Y8141:DP8143,3,FALSE))</f>
        <v>none</v>
      </c>
      <c r="S8143" s="99" t="str">
        <f t="shared" ref="S8143" si="21708">IF(COUNTA(Y8140:DP8143)=0,"none",HLOOKUP(S8140,Y8140:DP8143,4,FALSE))</f>
        <v>none</v>
      </c>
      <c r="T8143" s="100"/>
      <c r="U8143" s="100" t="str">
        <f t="array" ref="U8143">IF(COUNTA(Y8140:DP8143)=0,"none",IF($U$2="WAHR",$W$3,Abfrage!$F$4))</f>
        <v>none</v>
      </c>
      <c r="V8143" s="100" t="str">
        <f t="array" ref="V8143">IF(COUNTA(Y8140:DP8143)=0,"none",IF($U$2="WAHR",$W$3,Abfrage!$F$4))</f>
        <v>none</v>
      </c>
      <c r="W8143" s="100" t="str">
        <f t="array" ref="W8143">IF(COUNTA(Y8140:DP8143)=0,"none",IF($U$2="WAHR",$W$3,Abfrage!$F$4))</f>
        <v>none</v>
      </c>
      <c r="X8143" s="109"/>
    </row>
    <row r="8144" spans="2:24">
      <c r="B8144" s="75" t="s">
        <v>5039</v>
      </c>
      <c r="C8144" s="76">
        <v>1000472059</v>
      </c>
      <c r="D8144" s="75" t="s">
        <v>95</v>
      </c>
      <c r="E8144" s="75" t="s">
        <v>148</v>
      </c>
      <c r="F8144" s="75" t="s">
        <v>153</v>
      </c>
      <c r="G8144" s="75" t="s">
        <v>3901</v>
      </c>
      <c r="H8144" s="75" t="e">
        <v>#N/A</v>
      </c>
      <c r="I8144" s="75" t="s">
        <v>155</v>
      </c>
      <c r="J8144" s="75" t="s">
        <v>5040</v>
      </c>
      <c r="K8144" s="75" t="s">
        <v>808</v>
      </c>
      <c r="L8144" s="75" t="s">
        <v>808</v>
      </c>
      <c r="M8144" s="75" t="s">
        <v>313</v>
      </c>
      <c r="N8144" s="75" t="s">
        <v>327</v>
      </c>
      <c r="O8144" s="75" t="s">
        <v>306</v>
      </c>
      <c r="P8144" s="76" t="s">
        <v>306</v>
      </c>
      <c r="Q8144" s="216"/>
      <c r="R8144" s="77" t="str">
        <f t="shared" ref="R8144" si="21709">IF(COUNTA(Y8144:DP8147)=0,"01.01.1900",INDEX(Y8144:DP8144,MATCH(R8145,Y8145:DP8145,0)))</f>
        <v>01.01.1900</v>
      </c>
      <c r="S8144" s="78" t="str">
        <f t="shared" ref="S8144" si="21710">IF(COUNTA(Y8144:DP8147)=0,"01.01.1900",MAX(Y8144:DP8144))</f>
        <v>01.01.1900</v>
      </c>
      <c r="T8144" s="79"/>
      <c r="U8144" s="80" t="str">
        <f t="array" ref="U8144">IF(COUNTA(Y8144:DP8147)=0,"01.01.1900",IF(ISERROR(HLOOKUP(U8147,Y8147:DP8147,1,FALSE)),"01.01.1900",INDEX(Y8144:DP8144,MATCH(U8145&amp;U8147,Y8145:DP8145&amp;Y8147:DP8147,0))))</f>
        <v>01.01.1900</v>
      </c>
      <c r="V8144" s="81" t="str">
        <f t="shared" ref="V8144" si="21711">IF(COUNTA(Y8144:DP8147)=0,"01.01.1900",_xlfn.MAXIFS(Y8144:DP8144,Y8147:DP8147,V8147))</f>
        <v>01.01.1900</v>
      </c>
      <c r="W8144" s="82"/>
      <c r="X8144" s="106"/>
    </row>
    <row r="8145" spans="2:25">
      <c r="B8145" s="83"/>
      <c r="C8145" s="84"/>
      <c r="D8145" s="83"/>
      <c r="E8145" s="83"/>
      <c r="F8145" s="83"/>
      <c r="G8145" s="83"/>
      <c r="H8145" s="83"/>
      <c r="I8145" s="83"/>
      <c r="J8145" s="83"/>
      <c r="K8145" s="83"/>
      <c r="L8145" s="83"/>
      <c r="M8145" s="83"/>
      <c r="N8145" s="83"/>
      <c r="O8145" s="83"/>
      <c r="P8145" s="84"/>
      <c r="Q8145" s="217"/>
      <c r="R8145" s="85">
        <f t="shared" ref="R8145" si="21712">IF(COUNTA(Y8144:DP8147)=0,0,MIN(Y8145:DP8145))</f>
        <v>0</v>
      </c>
      <c r="S8145" s="86">
        <f t="shared" ref="S8145" si="21713">IF(COUNTA(Y8144:DP8147)=0,0,HLOOKUP(S8144,Y8144:DP8147,2,FALSE))</f>
        <v>0</v>
      </c>
      <c r="T8145" s="87">
        <f t="shared" ref="T8145" si="21714">IF(COUNTA(Y8144:DP8147)=0,0,AVERAGE(Y8145:DP8145))</f>
        <v>0</v>
      </c>
      <c r="U8145" s="88">
        <f t="shared" ref="U8145" si="21715">IF(COUNTA(Y8144:DP8147)=0,0,_xlfn.MINIFS(Y8145:DP8145,Y8147:DP8147,U8147))</f>
        <v>0</v>
      </c>
      <c r="V8145" s="89">
        <f t="array" ref="V8145">IF(COUNTA(Y8144:DP8147)=0,0,IF(ISERROR(HLOOKUP(V8147,Y8147:DP8147,1,FALSE)),0,INDEX(Y8145:DP8145,MATCH(V8144&amp;V8147,Y8144:DP8144&amp;Y8147:DP8147,0))))</f>
        <v>0</v>
      </c>
      <c r="W8145" s="90">
        <f t="array" ref="W8145">IF(COUNTA(Y8144:DP8147)=0,0,IF(ISERROR(HLOOKUP(W8147,Y8147:DP8147,1,FALSE)),0,AVERAGEIF(Y8147:DP8147,$W8147,Y8145:DP8145)))</f>
        <v>0</v>
      </c>
      <c r="X8145" s="107"/>
    </row>
    <row r="8146" spans="2:25">
      <c r="B8146" s="83"/>
      <c r="C8146" s="84"/>
      <c r="D8146" s="83"/>
      <c r="E8146" s="83"/>
      <c r="F8146" s="83"/>
      <c r="G8146" s="83"/>
      <c r="H8146" s="83"/>
      <c r="I8146" s="83"/>
      <c r="J8146" s="83"/>
      <c r="K8146" s="83"/>
      <c r="L8146" s="83"/>
      <c r="M8146" s="83"/>
      <c r="N8146" s="83"/>
      <c r="O8146" s="83"/>
      <c r="P8146" s="84"/>
      <c r="Q8146" s="217"/>
      <c r="R8146" s="91">
        <f t="shared" ref="R8146" si="21716">IF(COUNTA(Y8144:DP8147)=0,0,HLOOKUP(R8145,Y8145:DP8147,2,FALSE))</f>
        <v>0</v>
      </c>
      <c r="S8146" s="92">
        <f t="shared" ref="S8146" si="21717">IF(COUNTA(Y8144:DP8147)=0,0,HLOOKUP(S8144,Y8144:DP8147,3,FALSE))</f>
        <v>0</v>
      </c>
      <c r="T8146" s="93"/>
      <c r="U8146" s="94">
        <f t="array" ref="U8146">IF(COUNTA(Y8144:DP8147)=0,0,IF(ISERROR(HLOOKUP(U8147,Y8147:DP8147,1,FALSE)),0,INDEX(Y8146:DP8146,MATCH(U8145&amp;U8147,Y8145:DP8145&amp;Y8147:DP8147,0))))</f>
        <v>0</v>
      </c>
      <c r="V8146" s="94">
        <f t="array" ref="V8146">IF(COUNTA(Y8144:DP8147)=0,0,IF(ISERROR(HLOOKUP(V8147,Y8147:DP8147,1,FALSE)),0,INDEX(Y8146:DP8146,MATCH(V8145&amp;V8147,Y8145:DP8145&amp;Y8147:DP8147,0))))</f>
        <v>0</v>
      </c>
      <c r="W8146" s="95"/>
      <c r="X8146" s="108"/>
    </row>
    <row r="8147" spans="2:25" ht="13.9" thickBot="1">
      <c r="B8147" s="96"/>
      <c r="C8147" s="97"/>
      <c r="D8147" s="96"/>
      <c r="E8147" s="96"/>
      <c r="F8147" s="96"/>
      <c r="G8147" s="96"/>
      <c r="H8147" s="96"/>
      <c r="I8147" s="96"/>
      <c r="J8147" s="96"/>
      <c r="K8147" s="96"/>
      <c r="L8147" s="96"/>
      <c r="M8147" s="96"/>
      <c r="N8147" s="96"/>
      <c r="O8147" s="96"/>
      <c r="P8147" s="97"/>
      <c r="Q8147" s="218"/>
      <c r="R8147" s="98" t="str">
        <f t="shared" ref="R8147" si="21718">IF(COUNTA(Y8144:DP8147)=0,"none",HLOOKUP(R8145,Y8145:DP8147,3,FALSE))</f>
        <v>none</v>
      </c>
      <c r="S8147" s="99" t="str">
        <f t="shared" ref="S8147" si="21719">IF(COUNTA(Y8144:DP8147)=0,"none",HLOOKUP(S8144,Y8144:DP8147,4,FALSE))</f>
        <v>none</v>
      </c>
      <c r="T8147" s="100"/>
      <c r="U8147" s="100" t="str">
        <f t="array" ref="U8147">IF(COUNTA(Y8144:DP8147)=0,"none",IF($U$2="WAHR",$W$3,Abfrage!$F$4))</f>
        <v>none</v>
      </c>
      <c r="V8147" s="100" t="str">
        <f t="array" ref="V8147">IF(COUNTA(Y8144:DP8147)=0,"none",IF($U$2="WAHR",$W$3,Abfrage!$F$4))</f>
        <v>none</v>
      </c>
      <c r="W8147" s="100" t="str">
        <f t="array" ref="W8147">IF(COUNTA(Y8144:DP8147)=0,"none",IF($U$2="WAHR",$W$3,Abfrage!$F$4))</f>
        <v>none</v>
      </c>
      <c r="X8147" s="109"/>
    </row>
    <row r="8148" spans="2:25">
      <c r="B8148" s="75" t="s">
        <v>5041</v>
      </c>
      <c r="C8148" s="76">
        <v>1000477299</v>
      </c>
      <c r="D8148" s="75" t="s">
        <v>95</v>
      </c>
      <c r="E8148" s="75" t="s">
        <v>170</v>
      </c>
      <c r="F8148" s="75" t="s">
        <v>455</v>
      </c>
      <c r="G8148" s="75" t="s">
        <v>5042</v>
      </c>
      <c r="H8148" s="75" t="s">
        <v>5005</v>
      </c>
      <c r="I8148" s="75" t="s">
        <v>5005</v>
      </c>
      <c r="J8148" s="75" t="s">
        <v>5043</v>
      </c>
      <c r="K8148" s="75" t="s">
        <v>306</v>
      </c>
      <c r="L8148" s="75" t="s">
        <v>306</v>
      </c>
      <c r="M8148" s="75" t="s">
        <v>306</v>
      </c>
      <c r="N8148" s="75" t="s">
        <v>4513</v>
      </c>
      <c r="O8148" s="75" t="s">
        <v>5007</v>
      </c>
      <c r="P8148" s="76" t="s">
        <v>306</v>
      </c>
      <c r="Q8148" s="216"/>
      <c r="R8148" s="77">
        <f t="shared" ref="R8148" si="21720">IF(COUNTA(Y8148:DP8151)=0,"01.01.1900",INDEX(Y8148:DP8148,MATCH(R8149,Y8149:DP8149,0)))</f>
        <v>44526</v>
      </c>
      <c r="S8148" s="78">
        <f t="shared" ref="S8148" si="21721">IF(COUNTA(Y8148:DP8151)=0,"01.01.1900",MAX(Y8148:DP8148))</f>
        <v>44526</v>
      </c>
      <c r="T8148" s="79"/>
      <c r="U8148" s="80" t="str">
        <f t="array" ref="U8148">IF(COUNTA(Y8148:DP8151)=0,"01.01.1900",IF(ISERROR(HLOOKUP(U8151,Y8151:DP8151,1,FALSE)),"01.01.1900",INDEX(Y8148:DP8148,MATCH(U8149&amp;U8151,Y8149:DP8149&amp;Y8151:DP8151,0))))</f>
        <v>01.01.1900</v>
      </c>
      <c r="V8148" s="81">
        <f t="shared" ref="V8148" si="21722">IF(COUNTA(Y8148:DP8151)=0,"01.01.1900",_xlfn.MAXIFS(Y8148:DP8148,Y8151:DP8151,V8151))</f>
        <v>0</v>
      </c>
      <c r="W8148" s="82"/>
      <c r="X8148" s="106"/>
      <c r="Y8148" s="141">
        <v>44526</v>
      </c>
    </row>
    <row r="8149" spans="2:25">
      <c r="B8149" s="83"/>
      <c r="C8149" s="84"/>
      <c r="D8149" s="83"/>
      <c r="E8149" s="83"/>
      <c r="F8149" s="83"/>
      <c r="G8149" s="83"/>
      <c r="H8149" s="83"/>
      <c r="I8149" s="83"/>
      <c r="J8149" s="83"/>
      <c r="K8149" s="83"/>
      <c r="L8149" s="83"/>
      <c r="M8149" s="83"/>
      <c r="N8149" s="83"/>
      <c r="O8149" s="83"/>
      <c r="P8149" s="84"/>
      <c r="Q8149" s="217"/>
      <c r="R8149" s="85">
        <f t="shared" ref="R8149" si="21723">IF(COUNTA(Y8148:DP8151)=0,0,MIN(Y8149:DP8149))</f>
        <v>1.802</v>
      </c>
      <c r="S8149" s="86">
        <f t="shared" ref="S8149" si="21724">IF(COUNTA(Y8148:DP8151)=0,0,HLOOKUP(S8148,Y8148:DP8151,2,FALSE))</f>
        <v>1.802</v>
      </c>
      <c r="T8149" s="87">
        <f t="shared" ref="T8149" si="21725">IF(COUNTA(Y8148:DP8151)=0,0,AVERAGE(Y8149:DP8149))</f>
        <v>1.802</v>
      </c>
      <c r="U8149" s="88">
        <f t="shared" ref="U8149" si="21726">IF(COUNTA(Y8148:DP8151)=0,0,_xlfn.MINIFS(Y8149:DP8149,Y8151:DP8151,U8151))</f>
        <v>0</v>
      </c>
      <c r="V8149" s="89">
        <f t="array" ref="V8149">IF(COUNTA(Y8148:DP8151)=0,0,IF(ISERROR(HLOOKUP(V8151,Y8151:DP8151,1,FALSE)),0,INDEX(Y8149:DP8149,MATCH(V8148&amp;V8151,Y8148:DP8148&amp;Y8151:DP8151,0))))</f>
        <v>0</v>
      </c>
      <c r="W8149" s="90">
        <f t="array" ref="W8149">IF(COUNTA(Y8148:DP8151)=0,0,IF(ISERROR(HLOOKUP(W8151,Y8151:DP8151,1,FALSE)),0,AVERAGEIF(Y8151:DP8151,$W8151,Y8149:DP8149)))</f>
        <v>0</v>
      </c>
      <c r="X8149" s="107"/>
      <c r="Y8149" s="142">
        <v>1.802</v>
      </c>
    </row>
    <row r="8150" spans="2:25">
      <c r="B8150" s="83"/>
      <c r="C8150" s="84"/>
      <c r="D8150" s="83"/>
      <c r="E8150" s="83"/>
      <c r="F8150" s="83"/>
      <c r="G8150" s="83"/>
      <c r="H8150" s="83"/>
      <c r="I8150" s="83"/>
      <c r="J8150" s="83"/>
      <c r="K8150" s="83"/>
      <c r="L8150" s="83"/>
      <c r="M8150" s="83"/>
      <c r="N8150" s="83"/>
      <c r="O8150" s="83"/>
      <c r="P8150" s="84"/>
      <c r="Q8150" s="217"/>
      <c r="R8150" s="91">
        <f t="shared" ref="R8150" si="21727">IF(COUNTA(Y8148:DP8151)=0,0,HLOOKUP(R8149,Y8149:DP8151,2,FALSE))</f>
        <v>1000</v>
      </c>
      <c r="S8150" s="92">
        <f t="shared" ref="S8150" si="21728">IF(COUNTA(Y8148:DP8151)=0,0,HLOOKUP(S8148,Y8148:DP8151,3,FALSE))</f>
        <v>1000</v>
      </c>
      <c r="T8150" s="93"/>
      <c r="U8150" s="94">
        <f t="array" ref="U8150">IF(COUNTA(Y8148:DP8151)=0,0,IF(ISERROR(HLOOKUP(U8151,Y8151:DP8151,1,FALSE)),0,INDEX(Y8150:DP8150,MATCH(U8149&amp;U8151,Y8149:DP8149&amp;Y8151:DP8151,0))))</f>
        <v>0</v>
      </c>
      <c r="V8150" s="94">
        <f t="array" ref="V8150">IF(COUNTA(Y8148:DP8151)=0,0,IF(ISERROR(HLOOKUP(V8151,Y8151:DP8151,1,FALSE)),0,INDEX(Y8150:DP8150,MATCH(V8149&amp;V8151,Y8149:DP8149&amp;Y8151:DP8151,0))))</f>
        <v>0</v>
      </c>
      <c r="W8150" s="95"/>
      <c r="X8150" s="108"/>
      <c r="Y8150" s="143">
        <v>1000</v>
      </c>
    </row>
    <row r="8151" spans="2:25" ht="13.9" thickBot="1">
      <c r="B8151" s="96"/>
      <c r="C8151" s="97"/>
      <c r="D8151" s="96"/>
      <c r="E8151" s="96"/>
      <c r="F8151" s="96"/>
      <c r="G8151" s="96"/>
      <c r="H8151" s="96"/>
      <c r="I8151" s="96"/>
      <c r="J8151" s="96"/>
      <c r="K8151" s="96"/>
      <c r="L8151" s="96"/>
      <c r="M8151" s="96"/>
      <c r="N8151" s="96"/>
      <c r="O8151" s="96"/>
      <c r="P8151" s="97"/>
      <c r="Q8151" s="218"/>
      <c r="R8151" s="98" t="str">
        <f t="shared" ref="R8151" si="21729">IF(COUNTA(Y8148:DP8151)=0,"none",HLOOKUP(R8149,Y8149:DP8151,3,FALSE))</f>
        <v>www (-30%)</v>
      </c>
      <c r="S8151" s="99" t="str">
        <f t="shared" ref="S8151" si="21730">IF(COUNTA(Y8148:DP8151)=0,"none",HLOOKUP(S8148,Y8148:DP8151,4,FALSE))</f>
        <v>www (-30%)</v>
      </c>
      <c r="T8151" s="100"/>
      <c r="U8151" s="100">
        <f t="array" ref="U8151">IF(COUNTA(Y8148:DP8151)=0,"none",IF($U$2="WAHR",$W$3,Abfrage!$F$4))</f>
        <v>0</v>
      </c>
      <c r="V8151" s="100">
        <f t="array" ref="V8151">IF(COUNTA(Y8148:DP8151)=0,"none",IF($U$2="WAHR",$W$3,Abfrage!$F$4))</f>
        <v>0</v>
      </c>
      <c r="W8151" s="100">
        <f t="array" ref="W8151">IF(COUNTA(Y8148:DP8151)=0,"none",IF($U$2="WAHR",$W$3,Abfrage!$F$4))</f>
        <v>0</v>
      </c>
      <c r="X8151" s="109"/>
      <c r="Y8151" s="144" t="s">
        <v>43</v>
      </c>
    </row>
    <row r="8152" spans="2:25">
      <c r="B8152" s="75" t="s">
        <v>5044</v>
      </c>
      <c r="C8152" s="76">
        <v>1000474125</v>
      </c>
      <c r="D8152" s="75" t="s">
        <v>95</v>
      </c>
      <c r="E8152" s="75" t="s">
        <v>96</v>
      </c>
      <c r="F8152" s="75" t="s">
        <v>97</v>
      </c>
      <c r="G8152" s="75" t="s">
        <v>5045</v>
      </c>
      <c r="H8152" s="75" t="e">
        <v>#N/A</v>
      </c>
      <c r="I8152" s="75" t="s">
        <v>51</v>
      </c>
      <c r="J8152" s="75" t="s">
        <v>5046</v>
      </c>
      <c r="K8152" s="75" t="s">
        <v>306</v>
      </c>
      <c r="L8152" s="75" t="s">
        <v>306</v>
      </c>
      <c r="M8152" s="75" t="s">
        <v>306</v>
      </c>
      <c r="N8152" s="75" t="s">
        <v>4513</v>
      </c>
      <c r="O8152" s="75" t="s">
        <v>306</v>
      </c>
      <c r="P8152" s="76" t="s">
        <v>306</v>
      </c>
      <c r="Q8152" s="216"/>
      <c r="R8152" s="77" t="str">
        <f t="shared" ref="R8152" si="21731">IF(COUNTA(Y8152:DP8155)=0,"01.01.1900",INDEX(Y8152:DP8152,MATCH(R8153,Y8153:DP8153,0)))</f>
        <v>01.01.1900</v>
      </c>
      <c r="S8152" s="78" t="str">
        <f t="shared" ref="S8152" si="21732">IF(COUNTA(Y8152:DP8155)=0,"01.01.1900",MAX(Y8152:DP8152))</f>
        <v>01.01.1900</v>
      </c>
      <c r="T8152" s="79"/>
      <c r="U8152" s="80" t="str">
        <f t="array" ref="U8152">IF(COUNTA(Y8152:DP8155)=0,"01.01.1900",IF(ISERROR(HLOOKUP(U8155,Y8155:DP8155,1,FALSE)),"01.01.1900",INDEX(Y8152:DP8152,MATCH(U8153&amp;U8155,Y8153:DP8153&amp;Y8155:DP8155,0))))</f>
        <v>01.01.1900</v>
      </c>
      <c r="V8152" s="81" t="str">
        <f t="shared" ref="V8152" si="21733">IF(COUNTA(Y8152:DP8155)=0,"01.01.1900",_xlfn.MAXIFS(Y8152:DP8152,Y8155:DP8155,V8155))</f>
        <v>01.01.1900</v>
      </c>
      <c r="W8152" s="82"/>
      <c r="X8152" s="106"/>
    </row>
    <row r="8153" spans="2:25">
      <c r="B8153" s="83"/>
      <c r="C8153" s="84"/>
      <c r="D8153" s="83"/>
      <c r="E8153" s="83"/>
      <c r="F8153" s="83"/>
      <c r="G8153" s="83"/>
      <c r="H8153" s="83"/>
      <c r="I8153" s="83"/>
      <c r="J8153" s="83"/>
      <c r="K8153" s="83"/>
      <c r="L8153" s="83"/>
      <c r="M8153" s="83"/>
      <c r="N8153" s="83"/>
      <c r="O8153" s="83"/>
      <c r="P8153" s="84"/>
      <c r="Q8153" s="217"/>
      <c r="R8153" s="85">
        <f t="shared" ref="R8153" si="21734">IF(COUNTA(Y8152:DP8155)=0,0,MIN(Y8153:DP8153))</f>
        <v>0</v>
      </c>
      <c r="S8153" s="86">
        <f t="shared" ref="S8153" si="21735">IF(COUNTA(Y8152:DP8155)=0,0,HLOOKUP(S8152,Y8152:DP8155,2,FALSE))</f>
        <v>0</v>
      </c>
      <c r="T8153" s="87">
        <f t="shared" ref="T8153" si="21736">IF(COUNTA(Y8152:DP8155)=0,0,AVERAGE(Y8153:DP8153))</f>
        <v>0</v>
      </c>
      <c r="U8153" s="88">
        <f t="shared" ref="U8153" si="21737">IF(COUNTA(Y8152:DP8155)=0,0,_xlfn.MINIFS(Y8153:DP8153,Y8155:DP8155,U8155))</f>
        <v>0</v>
      </c>
      <c r="V8153" s="89">
        <f t="array" ref="V8153">IF(COUNTA(Y8152:DP8155)=0,0,IF(ISERROR(HLOOKUP(V8155,Y8155:DP8155,1,FALSE)),0,INDEX(Y8153:DP8153,MATCH(V8152&amp;V8155,Y8152:DP8152&amp;Y8155:DP8155,0))))</f>
        <v>0</v>
      </c>
      <c r="W8153" s="90">
        <f t="array" ref="W8153">IF(COUNTA(Y8152:DP8155)=0,0,IF(ISERROR(HLOOKUP(W8155,Y8155:DP8155,1,FALSE)),0,AVERAGEIF(Y8155:DP8155,$W8155,Y8153:DP8153)))</f>
        <v>0</v>
      </c>
      <c r="X8153" s="107"/>
    </row>
    <row r="8154" spans="2:25">
      <c r="B8154" s="83"/>
      <c r="C8154" s="84"/>
      <c r="D8154" s="83"/>
      <c r="E8154" s="83"/>
      <c r="F8154" s="83"/>
      <c r="G8154" s="83"/>
      <c r="H8154" s="83"/>
      <c r="I8154" s="83"/>
      <c r="J8154" s="83"/>
      <c r="K8154" s="83"/>
      <c r="L8154" s="83"/>
      <c r="M8154" s="83"/>
      <c r="N8154" s="83"/>
      <c r="O8154" s="83"/>
      <c r="P8154" s="84"/>
      <c r="Q8154" s="217"/>
      <c r="R8154" s="91">
        <f t="shared" ref="R8154" si="21738">IF(COUNTA(Y8152:DP8155)=0,0,HLOOKUP(R8153,Y8153:DP8155,2,FALSE))</f>
        <v>0</v>
      </c>
      <c r="S8154" s="92">
        <f t="shared" ref="S8154" si="21739">IF(COUNTA(Y8152:DP8155)=0,0,HLOOKUP(S8152,Y8152:DP8155,3,FALSE))</f>
        <v>0</v>
      </c>
      <c r="T8154" s="93"/>
      <c r="U8154" s="94">
        <f t="array" ref="U8154">IF(COUNTA(Y8152:DP8155)=0,0,IF(ISERROR(HLOOKUP(U8155,Y8155:DP8155,1,FALSE)),0,INDEX(Y8154:DP8154,MATCH(U8153&amp;U8155,Y8153:DP8153&amp;Y8155:DP8155,0))))</f>
        <v>0</v>
      </c>
      <c r="V8154" s="94">
        <f t="array" ref="V8154">IF(COUNTA(Y8152:DP8155)=0,0,IF(ISERROR(HLOOKUP(V8155,Y8155:DP8155,1,FALSE)),0,INDEX(Y8154:DP8154,MATCH(V8153&amp;V8155,Y8153:DP8153&amp;Y8155:DP8155,0))))</f>
        <v>0</v>
      </c>
      <c r="W8154" s="95"/>
      <c r="X8154" s="108"/>
    </row>
    <row r="8155" spans="2:25" ht="13.9" thickBot="1">
      <c r="B8155" s="96"/>
      <c r="C8155" s="97"/>
      <c r="D8155" s="96"/>
      <c r="E8155" s="96"/>
      <c r="F8155" s="96"/>
      <c r="G8155" s="96"/>
      <c r="H8155" s="96"/>
      <c r="I8155" s="96"/>
      <c r="J8155" s="96"/>
      <c r="K8155" s="96"/>
      <c r="L8155" s="96"/>
      <c r="M8155" s="96"/>
      <c r="N8155" s="96"/>
      <c r="O8155" s="96"/>
      <c r="P8155" s="97"/>
      <c r="Q8155" s="218"/>
      <c r="R8155" s="98" t="str">
        <f t="shared" ref="R8155" si="21740">IF(COUNTA(Y8152:DP8155)=0,"none",HLOOKUP(R8153,Y8153:DP8155,3,FALSE))</f>
        <v>none</v>
      </c>
      <c r="S8155" s="99" t="str">
        <f t="shared" ref="S8155" si="21741">IF(COUNTA(Y8152:DP8155)=0,"none",HLOOKUP(S8152,Y8152:DP8155,4,FALSE))</f>
        <v>none</v>
      </c>
      <c r="T8155" s="100"/>
      <c r="U8155" s="100" t="str">
        <f t="array" ref="U8155">IF(COUNTA(Y8152:DP8155)=0,"none",IF($U$2="WAHR",$W$3,Abfrage!$F$4))</f>
        <v>none</v>
      </c>
      <c r="V8155" s="100" t="str">
        <f t="array" ref="V8155">IF(COUNTA(Y8152:DP8155)=0,"none",IF($U$2="WAHR",$W$3,Abfrage!$F$4))</f>
        <v>none</v>
      </c>
      <c r="W8155" s="100" t="str">
        <f t="array" ref="W8155">IF(COUNTA(Y8152:DP8155)=0,"none",IF($U$2="WAHR",$W$3,Abfrage!$F$4))</f>
        <v>none</v>
      </c>
      <c r="X8155" s="109"/>
    </row>
    <row r="8156" spans="2:25">
      <c r="B8156" s="75" t="s">
        <v>5047</v>
      </c>
      <c r="C8156" s="76">
        <v>1000344776</v>
      </c>
      <c r="D8156" s="75" t="s">
        <v>95</v>
      </c>
      <c r="E8156" s="75" t="s">
        <v>96</v>
      </c>
      <c r="F8156" s="75" t="s">
        <v>97</v>
      </c>
      <c r="G8156" s="75" t="s">
        <v>2169</v>
      </c>
      <c r="H8156" s="75" t="s">
        <v>1539</v>
      </c>
      <c r="I8156" s="75" t="s">
        <v>51</v>
      </c>
      <c r="J8156" s="75" t="s">
        <v>5048</v>
      </c>
      <c r="K8156" s="75" t="s">
        <v>306</v>
      </c>
      <c r="L8156" s="75" t="s">
        <v>306</v>
      </c>
      <c r="M8156" s="75" t="s">
        <v>306</v>
      </c>
      <c r="N8156" s="75" t="s">
        <v>4513</v>
      </c>
      <c r="O8156" s="75" t="s">
        <v>306</v>
      </c>
      <c r="P8156" s="76" t="s">
        <v>306</v>
      </c>
      <c r="Q8156" s="216"/>
      <c r="R8156" s="77">
        <f t="shared" ref="R8156" si="21742">IF(COUNTA(Y8156:DP8159)=0,"01.01.1900",INDEX(Y8156:DP8156,MATCH(R8157,Y8157:DP8157,0)))</f>
        <v>45439</v>
      </c>
      <c r="S8156" s="78">
        <f t="shared" ref="S8156" si="21743">IF(COUNTA(Y8156:DP8159)=0,"01.01.1900",MAX(Y8156:DP8156))</f>
        <v>45439</v>
      </c>
      <c r="T8156" s="79"/>
      <c r="U8156" s="80" t="str">
        <f t="array" ref="U8156">IF(COUNTA(Y8156:DP8159)=0,"01.01.1900",IF(ISERROR(HLOOKUP(U8159,Y8159:DP8159,1,FALSE)),"01.01.1900",INDEX(Y8156:DP8156,MATCH(U8157&amp;U8159,Y8157:DP8157&amp;Y8159:DP8159,0))))</f>
        <v>01.01.1900</v>
      </c>
      <c r="V8156" s="81">
        <f t="shared" ref="V8156" si="21744">IF(COUNTA(Y8156:DP8159)=0,"01.01.1900",_xlfn.MAXIFS(Y8156:DP8156,Y8159:DP8159,V8159))</f>
        <v>0</v>
      </c>
      <c r="W8156" s="82"/>
      <c r="X8156" s="106"/>
      <c r="Y8156" s="141">
        <v>45439</v>
      </c>
    </row>
    <row r="8157" spans="2:25">
      <c r="B8157" s="83"/>
      <c r="C8157" s="84"/>
      <c r="D8157" s="83"/>
      <c r="E8157" s="83"/>
      <c r="F8157" s="83"/>
      <c r="G8157" s="83"/>
      <c r="H8157" s="83"/>
      <c r="I8157" s="83"/>
      <c r="J8157" s="83"/>
      <c r="K8157" s="83"/>
      <c r="L8157" s="83"/>
      <c r="M8157" s="83"/>
      <c r="N8157" s="83"/>
      <c r="O8157" s="83"/>
      <c r="P8157" s="84"/>
      <c r="Q8157" s="217"/>
      <c r="R8157" s="85">
        <f t="shared" ref="R8157" si="21745">IF(COUNTA(Y8156:DP8159)=0,0,MIN(Y8157:DP8157))</f>
        <v>0.59500000000000008</v>
      </c>
      <c r="S8157" s="86">
        <f t="shared" ref="S8157" si="21746">IF(COUNTA(Y8156:DP8159)=0,0,HLOOKUP(S8156,Y8156:DP8159,2,FALSE))</f>
        <v>0.59500000000000008</v>
      </c>
      <c r="T8157" s="87">
        <f t="shared" ref="T8157" si="21747">IF(COUNTA(Y8156:DP8159)=0,0,AVERAGE(Y8157:DP8157))</f>
        <v>0.59500000000000008</v>
      </c>
      <c r="U8157" s="88">
        <f t="shared" ref="U8157" si="21748">IF(COUNTA(Y8156:DP8159)=0,0,_xlfn.MINIFS(Y8157:DP8157,Y8159:DP8159,U8159))</f>
        <v>0</v>
      </c>
      <c r="V8157" s="89">
        <f t="array" ref="V8157">IF(COUNTA(Y8156:DP8159)=0,0,IF(ISERROR(HLOOKUP(V8159,Y8159:DP8159,1,FALSE)),0,INDEX(Y8157:DP8157,MATCH(V8156&amp;V8159,Y8156:DP8156&amp;Y8159:DP8159,0))))</f>
        <v>0</v>
      </c>
      <c r="W8157" s="90">
        <f t="array" ref="W8157">IF(COUNTA(Y8156:DP8159)=0,0,IF(ISERROR(HLOOKUP(W8159,Y8159:DP8159,1,FALSE)),0,AVERAGEIF(Y8159:DP8159,$W8159,Y8157:DP8157)))</f>
        <v>0</v>
      </c>
      <c r="X8157" s="107"/>
      <c r="Y8157" s="142">
        <v>0.59500000000000008</v>
      </c>
    </row>
    <row r="8158" spans="2:25">
      <c r="B8158" s="83"/>
      <c r="C8158" s="84"/>
      <c r="D8158" s="83"/>
      <c r="E8158" s="83"/>
      <c r="F8158" s="83"/>
      <c r="G8158" s="83"/>
      <c r="H8158" s="83"/>
      <c r="I8158" s="83"/>
      <c r="J8158" s="83"/>
      <c r="K8158" s="83"/>
      <c r="L8158" s="83"/>
      <c r="M8158" s="83"/>
      <c r="N8158" s="83"/>
      <c r="O8158" s="83"/>
      <c r="P8158" s="84"/>
      <c r="Q8158" s="217"/>
      <c r="R8158" s="91">
        <f t="shared" ref="R8158" si="21749">IF(COUNTA(Y8156:DP8159)=0,0,HLOOKUP(R8157,Y8157:DP8159,2,FALSE))</f>
        <v>1000</v>
      </c>
      <c r="S8158" s="92">
        <f t="shared" ref="S8158" si="21750">IF(COUNTA(Y8156:DP8159)=0,0,HLOOKUP(S8156,Y8156:DP8159,3,FALSE))</f>
        <v>1000</v>
      </c>
      <c r="T8158" s="93"/>
      <c r="U8158" s="94">
        <f t="array" ref="U8158">IF(COUNTA(Y8156:DP8159)=0,0,IF(ISERROR(HLOOKUP(U8159,Y8159:DP8159,1,FALSE)),0,INDEX(Y8158:DP8158,MATCH(U8157&amp;U8159,Y8157:DP8157&amp;Y8159:DP8159,0))))</f>
        <v>0</v>
      </c>
      <c r="V8158" s="94">
        <f t="array" ref="V8158">IF(COUNTA(Y8156:DP8159)=0,0,IF(ISERROR(HLOOKUP(V8159,Y8159:DP8159,1,FALSE)),0,INDEX(Y8158:DP8158,MATCH(V8157&amp;V8159,Y8157:DP8157&amp;Y8159:DP8159,0))))</f>
        <v>0</v>
      </c>
      <c r="W8158" s="95"/>
      <c r="X8158" s="108"/>
      <c r="Y8158" s="143">
        <v>1000</v>
      </c>
    </row>
    <row r="8159" spans="2:25" ht="13.9" thickBot="1">
      <c r="B8159" s="96"/>
      <c r="C8159" s="97"/>
      <c r="D8159" s="96"/>
      <c r="E8159" s="96"/>
      <c r="F8159" s="96"/>
      <c r="G8159" s="96"/>
      <c r="H8159" s="96"/>
      <c r="I8159" s="96"/>
      <c r="J8159" s="96"/>
      <c r="K8159" s="96"/>
      <c r="L8159" s="96"/>
      <c r="M8159" s="96"/>
      <c r="N8159" s="96"/>
      <c r="O8159" s="96"/>
      <c r="P8159" s="97"/>
      <c r="Q8159" s="218"/>
      <c r="R8159" s="98" t="str">
        <f t="shared" ref="R8159" si="21751">IF(COUNTA(Y8156:DP8159)=0,"none",HLOOKUP(R8157,Y8157:DP8159,3,FALSE))</f>
        <v>www (-30%)</v>
      </c>
      <c r="S8159" s="99" t="str">
        <f t="shared" ref="S8159" si="21752">IF(COUNTA(Y8156:DP8159)=0,"none",HLOOKUP(S8156,Y8156:DP8159,4,FALSE))</f>
        <v>www (-30%)</v>
      </c>
      <c r="T8159" s="100"/>
      <c r="U8159" s="100">
        <f t="array" ref="U8159">IF(COUNTA(Y8156:DP8159)=0,"none",IF($U$2="WAHR",$W$3,Abfrage!$F$4))</f>
        <v>0</v>
      </c>
      <c r="V8159" s="100">
        <f t="array" ref="V8159">IF(COUNTA(Y8156:DP8159)=0,"none",IF($U$2="WAHR",$W$3,Abfrage!$F$4))</f>
        <v>0</v>
      </c>
      <c r="W8159" s="100">
        <f t="array" ref="W8159">IF(COUNTA(Y8156:DP8159)=0,"none",IF($U$2="WAHR",$W$3,Abfrage!$F$4))</f>
        <v>0</v>
      </c>
      <c r="X8159" s="109"/>
      <c r="Y8159" s="144" t="s">
        <v>43</v>
      </c>
    </row>
    <row r="8160" spans="2:25">
      <c r="B8160" s="75" t="s">
        <v>5049</v>
      </c>
      <c r="C8160" s="76">
        <v>1000474862</v>
      </c>
      <c r="D8160" s="75" t="s">
        <v>95</v>
      </c>
      <c r="E8160" s="75" t="s">
        <v>96</v>
      </c>
      <c r="F8160" s="75" t="s">
        <v>97</v>
      </c>
      <c r="G8160" s="75" t="s">
        <v>97</v>
      </c>
      <c r="H8160" s="75" t="e">
        <v>#N/A</v>
      </c>
      <c r="I8160" s="75" t="s">
        <v>433</v>
      </c>
      <c r="J8160" s="75" t="s">
        <v>5050</v>
      </c>
      <c r="K8160" s="75" t="s">
        <v>306</v>
      </c>
      <c r="L8160" s="75" t="s">
        <v>306</v>
      </c>
      <c r="M8160" s="75" t="s">
        <v>313</v>
      </c>
      <c r="N8160" s="75" t="s">
        <v>360</v>
      </c>
      <c r="O8160" s="75" t="s">
        <v>309</v>
      </c>
      <c r="P8160" s="76" t="s">
        <v>306</v>
      </c>
      <c r="Q8160" s="216"/>
      <c r="R8160" s="77" t="str">
        <f t="shared" ref="R8160" si="21753">IF(COUNTA(Y8160:DP8163)=0,"01.01.1900",INDEX(Y8160:DP8160,MATCH(R8161,Y8161:DP8161,0)))</f>
        <v>01.01.1900</v>
      </c>
      <c r="S8160" s="78" t="str">
        <f t="shared" ref="S8160" si="21754">IF(COUNTA(Y8160:DP8163)=0,"01.01.1900",MAX(Y8160:DP8160))</f>
        <v>01.01.1900</v>
      </c>
      <c r="T8160" s="79"/>
      <c r="U8160" s="80" t="str">
        <f t="array" ref="U8160">IF(COUNTA(Y8160:DP8163)=0,"01.01.1900",IF(ISERROR(HLOOKUP(U8163,Y8163:DP8163,1,FALSE)),"01.01.1900",INDEX(Y8160:DP8160,MATCH(U8161&amp;U8163,Y8161:DP8161&amp;Y8163:DP8163,0))))</f>
        <v>01.01.1900</v>
      </c>
      <c r="V8160" s="81" t="str">
        <f t="shared" ref="V8160" si="21755">IF(COUNTA(Y8160:DP8163)=0,"01.01.1900",_xlfn.MAXIFS(Y8160:DP8160,Y8163:DP8163,V8163))</f>
        <v>01.01.1900</v>
      </c>
      <c r="W8160" s="82"/>
      <c r="X8160" s="106"/>
    </row>
    <row r="8161" spans="2:24">
      <c r="B8161" s="83"/>
      <c r="C8161" s="84"/>
      <c r="D8161" s="83"/>
      <c r="E8161" s="83"/>
      <c r="F8161" s="83"/>
      <c r="G8161" s="83"/>
      <c r="H8161" s="83"/>
      <c r="I8161" s="83"/>
      <c r="J8161" s="83"/>
      <c r="K8161" s="83"/>
      <c r="L8161" s="83"/>
      <c r="M8161" s="83"/>
      <c r="N8161" s="83"/>
      <c r="O8161" s="83"/>
      <c r="P8161" s="84"/>
      <c r="Q8161" s="217"/>
      <c r="R8161" s="85">
        <f t="shared" ref="R8161" si="21756">IF(COUNTA(Y8160:DP8163)=0,0,MIN(Y8161:DP8161))</f>
        <v>0</v>
      </c>
      <c r="S8161" s="86">
        <f t="shared" ref="S8161" si="21757">IF(COUNTA(Y8160:DP8163)=0,0,HLOOKUP(S8160,Y8160:DP8163,2,FALSE))</f>
        <v>0</v>
      </c>
      <c r="T8161" s="87">
        <f t="shared" ref="T8161" si="21758">IF(COUNTA(Y8160:DP8163)=0,0,AVERAGE(Y8161:DP8161))</f>
        <v>0</v>
      </c>
      <c r="U8161" s="88">
        <f t="shared" ref="U8161" si="21759">IF(COUNTA(Y8160:DP8163)=0,0,_xlfn.MINIFS(Y8161:DP8161,Y8163:DP8163,U8163))</f>
        <v>0</v>
      </c>
      <c r="V8161" s="89">
        <f t="array" ref="V8161">IF(COUNTA(Y8160:DP8163)=0,0,IF(ISERROR(HLOOKUP(V8163,Y8163:DP8163,1,FALSE)),0,INDEX(Y8161:DP8161,MATCH(V8160&amp;V8163,Y8160:DP8160&amp;Y8163:DP8163,0))))</f>
        <v>0</v>
      </c>
      <c r="W8161" s="90">
        <f t="array" ref="W8161">IF(COUNTA(Y8160:DP8163)=0,0,IF(ISERROR(HLOOKUP(W8163,Y8163:DP8163,1,FALSE)),0,AVERAGEIF(Y8163:DP8163,$W8163,Y8161:DP8161)))</f>
        <v>0</v>
      </c>
      <c r="X8161" s="107"/>
    </row>
    <row r="8162" spans="2:24">
      <c r="B8162" s="83"/>
      <c r="C8162" s="84"/>
      <c r="D8162" s="83"/>
      <c r="E8162" s="83"/>
      <c r="F8162" s="83"/>
      <c r="G8162" s="83"/>
      <c r="H8162" s="83"/>
      <c r="I8162" s="83"/>
      <c r="J8162" s="83"/>
      <c r="K8162" s="83"/>
      <c r="L8162" s="83"/>
      <c r="M8162" s="83"/>
      <c r="N8162" s="83"/>
      <c r="O8162" s="83"/>
      <c r="P8162" s="84"/>
      <c r="Q8162" s="217"/>
      <c r="R8162" s="91">
        <f t="shared" ref="R8162" si="21760">IF(COUNTA(Y8160:DP8163)=0,0,HLOOKUP(R8161,Y8161:DP8163,2,FALSE))</f>
        <v>0</v>
      </c>
      <c r="S8162" s="92">
        <f t="shared" ref="S8162" si="21761">IF(COUNTA(Y8160:DP8163)=0,0,HLOOKUP(S8160,Y8160:DP8163,3,FALSE))</f>
        <v>0</v>
      </c>
      <c r="T8162" s="93"/>
      <c r="U8162" s="94">
        <f t="array" ref="U8162">IF(COUNTA(Y8160:DP8163)=0,0,IF(ISERROR(HLOOKUP(U8163,Y8163:DP8163,1,FALSE)),0,INDEX(Y8162:DP8162,MATCH(U8161&amp;U8163,Y8161:DP8161&amp;Y8163:DP8163,0))))</f>
        <v>0</v>
      </c>
      <c r="V8162" s="94">
        <f t="array" ref="V8162">IF(COUNTA(Y8160:DP8163)=0,0,IF(ISERROR(HLOOKUP(V8163,Y8163:DP8163,1,FALSE)),0,INDEX(Y8162:DP8162,MATCH(V8161&amp;V8163,Y8161:DP8161&amp;Y8163:DP8163,0))))</f>
        <v>0</v>
      </c>
      <c r="W8162" s="95"/>
      <c r="X8162" s="108"/>
    </row>
    <row r="8163" spans="2:24" ht="13.9" thickBot="1">
      <c r="B8163" s="96"/>
      <c r="C8163" s="97"/>
      <c r="D8163" s="96"/>
      <c r="E8163" s="96"/>
      <c r="F8163" s="96"/>
      <c r="G8163" s="96"/>
      <c r="H8163" s="96"/>
      <c r="I8163" s="96"/>
      <c r="J8163" s="96"/>
      <c r="K8163" s="96"/>
      <c r="L8163" s="96"/>
      <c r="M8163" s="96"/>
      <c r="N8163" s="96"/>
      <c r="O8163" s="96"/>
      <c r="P8163" s="97"/>
      <c r="Q8163" s="218"/>
      <c r="R8163" s="98" t="str">
        <f t="shared" ref="R8163" si="21762">IF(COUNTA(Y8160:DP8163)=0,"none",HLOOKUP(R8161,Y8161:DP8163,3,FALSE))</f>
        <v>none</v>
      </c>
      <c r="S8163" s="99" t="str">
        <f t="shared" ref="S8163" si="21763">IF(COUNTA(Y8160:DP8163)=0,"none",HLOOKUP(S8160,Y8160:DP8163,4,FALSE))</f>
        <v>none</v>
      </c>
      <c r="T8163" s="100"/>
      <c r="U8163" s="100" t="str">
        <f t="array" ref="U8163">IF(COUNTA(Y8160:DP8163)=0,"none",IF($U$2="WAHR",$W$3,Abfrage!$F$4))</f>
        <v>none</v>
      </c>
      <c r="V8163" s="100" t="str">
        <f t="array" ref="V8163">IF(COUNTA(Y8160:DP8163)=0,"none",IF($U$2="WAHR",$W$3,Abfrage!$F$4))</f>
        <v>none</v>
      </c>
      <c r="W8163" s="100" t="str">
        <f t="array" ref="W8163">IF(COUNTA(Y8160:DP8163)=0,"none",IF($U$2="WAHR",$W$3,Abfrage!$F$4))</f>
        <v>none</v>
      </c>
      <c r="X8163" s="109"/>
    </row>
    <row r="8164" spans="2:24">
      <c r="B8164" s="75" t="s">
        <v>5051</v>
      </c>
      <c r="C8164" s="76"/>
      <c r="D8164" s="75" t="s">
        <v>89</v>
      </c>
      <c r="E8164" s="75" t="s">
        <v>5052</v>
      </c>
      <c r="F8164" s="75" t="s">
        <v>2315</v>
      </c>
      <c r="G8164" s="75" t="s">
        <v>5053</v>
      </c>
      <c r="H8164" s="75"/>
      <c r="I8164" s="75" t="s">
        <v>2715</v>
      </c>
      <c r="J8164" s="75" t="s">
        <v>5053</v>
      </c>
      <c r="K8164" s="75" t="s">
        <v>900</v>
      </c>
      <c r="L8164" s="75" t="s">
        <v>900</v>
      </c>
      <c r="M8164" s="75" t="s">
        <v>306</v>
      </c>
      <c r="N8164" s="75" t="s">
        <v>352</v>
      </c>
      <c r="O8164" s="75" t="s">
        <v>306</v>
      </c>
      <c r="P8164" s="76" t="s">
        <v>306</v>
      </c>
      <c r="Q8164" s="216"/>
      <c r="R8164" s="77" t="str">
        <f t="shared" ref="R8164" si="21764">IF(COUNTA(Y8164:DP8167)=0,"01.01.1900",INDEX(Y8164:DP8164,MATCH(R8165,Y8165:DP8165,0)))</f>
        <v>01.01.1900</v>
      </c>
      <c r="S8164" s="78" t="str">
        <f t="shared" ref="S8164" si="21765">IF(COUNTA(Y8164:DP8167)=0,"01.01.1900",MAX(Y8164:DP8164))</f>
        <v>01.01.1900</v>
      </c>
      <c r="T8164" s="79"/>
      <c r="U8164" s="80" t="str">
        <f t="array" ref="U8164">IF(COUNTA(Y8164:DP8167)=0,"01.01.1900",IF(ISERROR(HLOOKUP(U8167,Y8167:DP8167,1,FALSE)),"01.01.1900",INDEX(Y8164:DP8164,MATCH(U8165&amp;U8167,Y8165:DP8165&amp;Y8167:DP8167,0))))</f>
        <v>01.01.1900</v>
      </c>
      <c r="V8164" s="81" t="str">
        <f t="shared" ref="V8164" si="21766">IF(COUNTA(Y8164:DP8167)=0,"01.01.1900",_xlfn.MAXIFS(Y8164:DP8164,Y8167:DP8167,V8167))</f>
        <v>01.01.1900</v>
      </c>
      <c r="W8164" s="82"/>
      <c r="X8164" s="106"/>
    </row>
    <row r="8165" spans="2:24">
      <c r="B8165" s="83"/>
      <c r="C8165" s="84"/>
      <c r="D8165" s="83"/>
      <c r="E8165" s="83"/>
      <c r="F8165" s="83"/>
      <c r="G8165" s="83"/>
      <c r="H8165" s="83"/>
      <c r="I8165" s="83"/>
      <c r="J8165" s="83"/>
      <c r="K8165" s="83"/>
      <c r="L8165" s="83"/>
      <c r="M8165" s="83"/>
      <c r="N8165" s="83"/>
      <c r="O8165" s="83"/>
      <c r="P8165" s="84"/>
      <c r="Q8165" s="217"/>
      <c r="R8165" s="85">
        <f t="shared" ref="R8165" si="21767">IF(COUNTA(Y8164:DP8167)=0,0,MIN(Y8165:DP8165))</f>
        <v>0</v>
      </c>
      <c r="S8165" s="86">
        <f t="shared" ref="S8165" si="21768">IF(COUNTA(Y8164:DP8167)=0,0,HLOOKUP(S8164,Y8164:DP8167,2,FALSE))</f>
        <v>0</v>
      </c>
      <c r="T8165" s="87">
        <f t="shared" ref="T8165" si="21769">IF(COUNTA(Y8164:DP8167)=0,0,AVERAGE(Y8165:DP8165))</f>
        <v>0</v>
      </c>
      <c r="U8165" s="88">
        <f t="shared" ref="U8165" si="21770">IF(COUNTA(Y8164:DP8167)=0,0,_xlfn.MINIFS(Y8165:DP8165,Y8167:DP8167,U8167))</f>
        <v>0</v>
      </c>
      <c r="V8165" s="89">
        <f t="array" ref="V8165">IF(COUNTA(Y8164:DP8167)=0,0,IF(ISERROR(HLOOKUP(V8167,Y8167:DP8167,1,FALSE)),0,INDEX(Y8165:DP8165,MATCH(V8164&amp;V8167,Y8164:DP8164&amp;Y8167:DP8167,0))))</f>
        <v>0</v>
      </c>
      <c r="W8165" s="90">
        <f t="array" ref="W8165">IF(COUNTA(Y8164:DP8167)=0,0,IF(ISERROR(HLOOKUP(W8167,Y8167:DP8167,1,FALSE)),0,AVERAGEIF(Y8167:DP8167,$W8167,Y8165:DP8165)))</f>
        <v>0</v>
      </c>
      <c r="X8165" s="107"/>
    </row>
    <row r="8166" spans="2:24">
      <c r="B8166" s="83"/>
      <c r="C8166" s="84"/>
      <c r="D8166" s="83"/>
      <c r="E8166" s="83"/>
      <c r="F8166" s="83"/>
      <c r="G8166" s="83"/>
      <c r="H8166" s="83"/>
      <c r="I8166" s="83"/>
      <c r="J8166" s="83"/>
      <c r="K8166" s="83"/>
      <c r="L8166" s="83"/>
      <c r="M8166" s="83"/>
      <c r="N8166" s="83"/>
      <c r="O8166" s="83"/>
      <c r="P8166" s="84"/>
      <c r="Q8166" s="217"/>
      <c r="R8166" s="91">
        <f t="shared" ref="R8166" si="21771">IF(COUNTA(Y8164:DP8167)=0,0,HLOOKUP(R8165,Y8165:DP8167,2,FALSE))</f>
        <v>0</v>
      </c>
      <c r="S8166" s="92">
        <f t="shared" ref="S8166" si="21772">IF(COUNTA(Y8164:DP8167)=0,0,HLOOKUP(S8164,Y8164:DP8167,3,FALSE))</f>
        <v>0</v>
      </c>
      <c r="T8166" s="93"/>
      <c r="U8166" s="94">
        <f t="array" ref="U8166">IF(COUNTA(Y8164:DP8167)=0,0,IF(ISERROR(HLOOKUP(U8167,Y8167:DP8167,1,FALSE)),0,INDEX(Y8166:DP8166,MATCH(U8165&amp;U8167,Y8165:DP8165&amp;Y8167:DP8167,0))))</f>
        <v>0</v>
      </c>
      <c r="V8166" s="94">
        <f t="array" ref="V8166">IF(COUNTA(Y8164:DP8167)=0,0,IF(ISERROR(HLOOKUP(V8167,Y8167:DP8167,1,FALSE)),0,INDEX(Y8166:DP8166,MATCH(V8165&amp;V8167,Y8165:DP8165&amp;Y8167:DP8167,0))))</f>
        <v>0</v>
      </c>
      <c r="W8166" s="95"/>
      <c r="X8166" s="108"/>
    </row>
    <row r="8167" spans="2:24" ht="13.9" thickBot="1">
      <c r="B8167" s="96"/>
      <c r="C8167" s="97"/>
      <c r="D8167" s="96"/>
      <c r="E8167" s="96"/>
      <c r="F8167" s="96"/>
      <c r="G8167" s="96"/>
      <c r="H8167" s="96"/>
      <c r="I8167" s="96"/>
      <c r="J8167" s="96"/>
      <c r="K8167" s="96"/>
      <c r="L8167" s="96"/>
      <c r="M8167" s="96"/>
      <c r="N8167" s="96"/>
      <c r="O8167" s="96"/>
      <c r="P8167" s="97"/>
      <c r="Q8167" s="218"/>
      <c r="R8167" s="98" t="str">
        <f t="shared" ref="R8167" si="21773">IF(COUNTA(Y8164:DP8167)=0,"none",HLOOKUP(R8165,Y8165:DP8167,3,FALSE))</f>
        <v>none</v>
      </c>
      <c r="S8167" s="99" t="str">
        <f t="shared" ref="S8167" si="21774">IF(COUNTA(Y8164:DP8167)=0,"none",HLOOKUP(S8164,Y8164:DP8167,4,FALSE))</f>
        <v>none</v>
      </c>
      <c r="T8167" s="100"/>
      <c r="U8167" s="100" t="str">
        <f t="array" ref="U8167">IF(COUNTA(Y8164:DP8167)=0,"none",IF($U$2="WAHR",$W$3,Abfrage!$F$4))</f>
        <v>none</v>
      </c>
      <c r="V8167" s="100" t="str">
        <f t="array" ref="V8167">IF(COUNTA(Y8164:DP8167)=0,"none",IF($U$2="WAHR",$W$3,Abfrage!$F$4))</f>
        <v>none</v>
      </c>
      <c r="W8167" s="100" t="str">
        <f t="array" ref="W8167">IF(COUNTA(Y8164:DP8167)=0,"none",IF($U$2="WAHR",$W$3,Abfrage!$F$4))</f>
        <v>none</v>
      </c>
      <c r="X8167" s="109"/>
    </row>
    <row r="8168" spans="2:24">
      <c r="B8168" s="75" t="s">
        <v>5054</v>
      </c>
      <c r="C8168" s="76">
        <v>1000474859</v>
      </c>
      <c r="D8168" s="75" t="s">
        <v>95</v>
      </c>
      <c r="E8168" s="75" t="s">
        <v>148</v>
      </c>
      <c r="F8168" s="75" t="s">
        <v>2871</v>
      </c>
      <c r="G8168" s="75" t="s">
        <v>5055</v>
      </c>
      <c r="H8168" s="75" t="e">
        <v>#N/A</v>
      </c>
      <c r="I8168" s="75" t="s">
        <v>155</v>
      </c>
      <c r="J8168" s="75" t="s">
        <v>5056</v>
      </c>
      <c r="K8168" s="75" t="s">
        <v>321</v>
      </c>
      <c r="L8168" s="75" t="s">
        <v>321</v>
      </c>
      <c r="M8168" s="75" t="s">
        <v>313</v>
      </c>
      <c r="N8168" s="75" t="s">
        <v>327</v>
      </c>
      <c r="O8168" s="75" t="s">
        <v>306</v>
      </c>
      <c r="P8168" s="76" t="s">
        <v>306</v>
      </c>
      <c r="Q8168" s="216"/>
      <c r="R8168" s="77" t="str">
        <f t="shared" ref="R8168" si="21775">IF(COUNTA(Y8168:DP8171)=0,"01.01.1900",INDEX(Y8168:DP8168,MATCH(R8169,Y8169:DP8169,0)))</f>
        <v>01.01.1900</v>
      </c>
      <c r="S8168" s="78" t="str">
        <f t="shared" ref="S8168" si="21776">IF(COUNTA(Y8168:DP8171)=0,"01.01.1900",MAX(Y8168:DP8168))</f>
        <v>01.01.1900</v>
      </c>
      <c r="T8168" s="79"/>
      <c r="U8168" s="80" t="str">
        <f t="array" ref="U8168">IF(COUNTA(Y8168:DP8171)=0,"01.01.1900",IF(ISERROR(HLOOKUP(U8171,Y8171:DP8171,1,FALSE)),"01.01.1900",INDEX(Y8168:DP8168,MATCH(U8169&amp;U8171,Y8169:DP8169&amp;Y8171:DP8171,0))))</f>
        <v>01.01.1900</v>
      </c>
      <c r="V8168" s="81" t="str">
        <f t="shared" ref="V8168" si="21777">IF(COUNTA(Y8168:DP8171)=0,"01.01.1900",_xlfn.MAXIFS(Y8168:DP8168,Y8171:DP8171,V8171))</f>
        <v>01.01.1900</v>
      </c>
      <c r="W8168" s="82"/>
      <c r="X8168" s="106"/>
    </row>
    <row r="8169" spans="2:24">
      <c r="B8169" s="83"/>
      <c r="C8169" s="84"/>
      <c r="D8169" s="83"/>
      <c r="E8169" s="83"/>
      <c r="F8169" s="83"/>
      <c r="G8169" s="83"/>
      <c r="H8169" s="83"/>
      <c r="I8169" s="83"/>
      <c r="J8169" s="83"/>
      <c r="K8169" s="83"/>
      <c r="L8169" s="83"/>
      <c r="M8169" s="83"/>
      <c r="N8169" s="83"/>
      <c r="O8169" s="83"/>
      <c r="P8169" s="84"/>
      <c r="Q8169" s="217"/>
      <c r="R8169" s="85">
        <f t="shared" ref="R8169" si="21778">IF(COUNTA(Y8168:DP8171)=0,0,MIN(Y8169:DP8169))</f>
        <v>0</v>
      </c>
      <c r="S8169" s="86">
        <f t="shared" ref="S8169" si="21779">IF(COUNTA(Y8168:DP8171)=0,0,HLOOKUP(S8168,Y8168:DP8171,2,FALSE))</f>
        <v>0</v>
      </c>
      <c r="T8169" s="87">
        <f t="shared" ref="T8169" si="21780">IF(COUNTA(Y8168:DP8171)=0,0,AVERAGE(Y8169:DP8169))</f>
        <v>0</v>
      </c>
      <c r="U8169" s="88">
        <f t="shared" ref="U8169" si="21781">IF(COUNTA(Y8168:DP8171)=0,0,_xlfn.MINIFS(Y8169:DP8169,Y8171:DP8171,U8171))</f>
        <v>0</v>
      </c>
      <c r="V8169" s="89">
        <f t="array" ref="V8169">IF(COUNTA(Y8168:DP8171)=0,0,IF(ISERROR(HLOOKUP(V8171,Y8171:DP8171,1,FALSE)),0,INDEX(Y8169:DP8169,MATCH(V8168&amp;V8171,Y8168:DP8168&amp;Y8171:DP8171,0))))</f>
        <v>0</v>
      </c>
      <c r="W8169" s="90">
        <f t="array" ref="W8169">IF(COUNTA(Y8168:DP8171)=0,0,IF(ISERROR(HLOOKUP(W8171,Y8171:DP8171,1,FALSE)),0,AVERAGEIF(Y8171:DP8171,$W8171,Y8169:DP8169)))</f>
        <v>0</v>
      </c>
      <c r="X8169" s="107"/>
    </row>
    <row r="8170" spans="2:24">
      <c r="B8170" s="83"/>
      <c r="C8170" s="84"/>
      <c r="D8170" s="83"/>
      <c r="E8170" s="83"/>
      <c r="F8170" s="83"/>
      <c r="G8170" s="83"/>
      <c r="H8170" s="83"/>
      <c r="I8170" s="83"/>
      <c r="J8170" s="83"/>
      <c r="K8170" s="83"/>
      <c r="L8170" s="83"/>
      <c r="M8170" s="83"/>
      <c r="N8170" s="83"/>
      <c r="O8170" s="83"/>
      <c r="P8170" s="84"/>
      <c r="Q8170" s="217"/>
      <c r="R8170" s="91">
        <f t="shared" ref="R8170" si="21782">IF(COUNTA(Y8168:DP8171)=0,0,HLOOKUP(R8169,Y8169:DP8171,2,FALSE))</f>
        <v>0</v>
      </c>
      <c r="S8170" s="92">
        <f t="shared" ref="S8170" si="21783">IF(COUNTA(Y8168:DP8171)=0,0,HLOOKUP(S8168,Y8168:DP8171,3,FALSE))</f>
        <v>0</v>
      </c>
      <c r="T8170" s="93"/>
      <c r="U8170" s="94">
        <f t="array" ref="U8170">IF(COUNTA(Y8168:DP8171)=0,0,IF(ISERROR(HLOOKUP(U8171,Y8171:DP8171,1,FALSE)),0,INDEX(Y8170:DP8170,MATCH(U8169&amp;U8171,Y8169:DP8169&amp;Y8171:DP8171,0))))</f>
        <v>0</v>
      </c>
      <c r="V8170" s="94">
        <f t="array" ref="V8170">IF(COUNTA(Y8168:DP8171)=0,0,IF(ISERROR(HLOOKUP(V8171,Y8171:DP8171,1,FALSE)),0,INDEX(Y8170:DP8170,MATCH(V8169&amp;V8171,Y8169:DP8169&amp;Y8171:DP8171,0))))</f>
        <v>0</v>
      </c>
      <c r="W8170" s="95"/>
      <c r="X8170" s="108"/>
    </row>
    <row r="8171" spans="2:24" ht="13.9" thickBot="1">
      <c r="B8171" s="96"/>
      <c r="C8171" s="97"/>
      <c r="D8171" s="96"/>
      <c r="E8171" s="96"/>
      <c r="F8171" s="96"/>
      <c r="G8171" s="96"/>
      <c r="H8171" s="96"/>
      <c r="I8171" s="96"/>
      <c r="J8171" s="96"/>
      <c r="K8171" s="96"/>
      <c r="L8171" s="96"/>
      <c r="M8171" s="96"/>
      <c r="N8171" s="96"/>
      <c r="O8171" s="96"/>
      <c r="P8171" s="97"/>
      <c r="Q8171" s="218"/>
      <c r="R8171" s="98" t="str">
        <f t="shared" ref="R8171" si="21784">IF(COUNTA(Y8168:DP8171)=0,"none",HLOOKUP(R8169,Y8169:DP8171,3,FALSE))</f>
        <v>none</v>
      </c>
      <c r="S8171" s="99" t="str">
        <f t="shared" ref="S8171" si="21785">IF(COUNTA(Y8168:DP8171)=0,"none",HLOOKUP(S8168,Y8168:DP8171,4,FALSE))</f>
        <v>none</v>
      </c>
      <c r="T8171" s="100"/>
      <c r="U8171" s="100" t="str">
        <f t="array" ref="U8171">IF(COUNTA(Y8168:DP8171)=0,"none",IF($U$2="WAHR",$W$3,Abfrage!$F$4))</f>
        <v>none</v>
      </c>
      <c r="V8171" s="100" t="str">
        <f t="array" ref="V8171">IF(COUNTA(Y8168:DP8171)=0,"none",IF($U$2="WAHR",$W$3,Abfrage!$F$4))</f>
        <v>none</v>
      </c>
      <c r="W8171" s="100" t="str">
        <f t="array" ref="W8171">IF(COUNTA(Y8168:DP8171)=0,"none",IF($U$2="WAHR",$W$3,Abfrage!$F$4))</f>
        <v>none</v>
      </c>
      <c r="X8171" s="109"/>
    </row>
    <row r="8172" spans="2:24">
      <c r="B8172" s="75" t="s">
        <v>5057</v>
      </c>
      <c r="C8172" s="76"/>
      <c r="D8172" s="75" t="s">
        <v>5058</v>
      </c>
      <c r="E8172" s="75" t="s">
        <v>5059</v>
      </c>
      <c r="F8172" s="75" t="s">
        <v>5060</v>
      </c>
      <c r="G8172" s="75" t="s">
        <v>5060</v>
      </c>
      <c r="H8172" s="75"/>
      <c r="I8172" s="75" t="s">
        <v>51</v>
      </c>
      <c r="J8172" s="75" t="s">
        <v>306</v>
      </c>
      <c r="K8172" s="75" t="s">
        <v>306</v>
      </c>
      <c r="L8172" s="75" t="s">
        <v>306</v>
      </c>
      <c r="M8172" s="75" t="s">
        <v>313</v>
      </c>
      <c r="N8172" s="75" t="s">
        <v>327</v>
      </c>
      <c r="O8172" s="75" t="s">
        <v>306</v>
      </c>
      <c r="P8172" s="76" t="s">
        <v>306</v>
      </c>
      <c r="Q8172" s="216"/>
      <c r="R8172" s="77" t="str">
        <f t="shared" ref="R8172" si="21786">IF(COUNTA(Y8172:DP8175)=0,"01.01.1900",INDEX(Y8172:DP8172,MATCH(R8173,Y8173:DP8173,0)))</f>
        <v>01.01.1900</v>
      </c>
      <c r="S8172" s="78" t="str">
        <f t="shared" ref="S8172" si="21787">IF(COUNTA(Y8172:DP8175)=0,"01.01.1900",MAX(Y8172:DP8172))</f>
        <v>01.01.1900</v>
      </c>
      <c r="T8172" s="79"/>
      <c r="U8172" s="80" t="str">
        <f t="array" ref="U8172">IF(COUNTA(Y8172:DP8175)=0,"01.01.1900",IF(ISERROR(HLOOKUP(U8175,Y8175:DP8175,1,FALSE)),"01.01.1900",INDEX(Y8172:DP8172,MATCH(U8173&amp;U8175,Y8173:DP8173&amp;Y8175:DP8175,0))))</f>
        <v>01.01.1900</v>
      </c>
      <c r="V8172" s="81" t="str">
        <f t="shared" ref="V8172" si="21788">IF(COUNTA(Y8172:DP8175)=0,"01.01.1900",_xlfn.MAXIFS(Y8172:DP8172,Y8175:DP8175,V8175))</f>
        <v>01.01.1900</v>
      </c>
      <c r="W8172" s="82"/>
      <c r="X8172" s="106"/>
    </row>
    <row r="8173" spans="2:24">
      <c r="B8173" s="83"/>
      <c r="C8173" s="84"/>
      <c r="D8173" s="83"/>
      <c r="E8173" s="83"/>
      <c r="F8173" s="83"/>
      <c r="G8173" s="83"/>
      <c r="H8173" s="83"/>
      <c r="I8173" s="83"/>
      <c r="J8173" s="83"/>
      <c r="K8173" s="83"/>
      <c r="L8173" s="83"/>
      <c r="M8173" s="83"/>
      <c r="N8173" s="83"/>
      <c r="O8173" s="83"/>
      <c r="P8173" s="84"/>
      <c r="Q8173" s="217"/>
      <c r="R8173" s="85">
        <f t="shared" ref="R8173" si="21789">IF(COUNTA(Y8172:DP8175)=0,0,MIN(Y8173:DP8173))</f>
        <v>0</v>
      </c>
      <c r="S8173" s="86">
        <f t="shared" ref="S8173" si="21790">IF(COUNTA(Y8172:DP8175)=0,0,HLOOKUP(S8172,Y8172:DP8175,2,FALSE))</f>
        <v>0</v>
      </c>
      <c r="T8173" s="87">
        <f t="shared" ref="T8173" si="21791">IF(COUNTA(Y8172:DP8175)=0,0,AVERAGE(Y8173:DP8173))</f>
        <v>0</v>
      </c>
      <c r="U8173" s="88">
        <f t="shared" ref="U8173" si="21792">IF(COUNTA(Y8172:DP8175)=0,0,_xlfn.MINIFS(Y8173:DP8173,Y8175:DP8175,U8175))</f>
        <v>0</v>
      </c>
      <c r="V8173" s="89">
        <f t="array" ref="V8173">IF(COUNTA(Y8172:DP8175)=0,0,IF(ISERROR(HLOOKUP(V8175,Y8175:DP8175,1,FALSE)),0,INDEX(Y8173:DP8173,MATCH(V8172&amp;V8175,Y8172:DP8172&amp;Y8175:DP8175,0))))</f>
        <v>0</v>
      </c>
      <c r="W8173" s="90">
        <f t="array" ref="W8173">IF(COUNTA(Y8172:DP8175)=0,0,IF(ISERROR(HLOOKUP(W8175,Y8175:DP8175,1,FALSE)),0,AVERAGEIF(Y8175:DP8175,$W8175,Y8173:DP8173)))</f>
        <v>0</v>
      </c>
      <c r="X8173" s="107"/>
    </row>
    <row r="8174" spans="2:24">
      <c r="B8174" s="83"/>
      <c r="C8174" s="84"/>
      <c r="D8174" s="83"/>
      <c r="E8174" s="83"/>
      <c r="F8174" s="83"/>
      <c r="G8174" s="83"/>
      <c r="H8174" s="83"/>
      <c r="I8174" s="83"/>
      <c r="J8174" s="83"/>
      <c r="K8174" s="83"/>
      <c r="L8174" s="83"/>
      <c r="M8174" s="83"/>
      <c r="N8174" s="83"/>
      <c r="O8174" s="83"/>
      <c r="P8174" s="84"/>
      <c r="Q8174" s="217"/>
      <c r="R8174" s="91">
        <f t="shared" ref="R8174" si="21793">IF(COUNTA(Y8172:DP8175)=0,0,HLOOKUP(R8173,Y8173:DP8175,2,FALSE))</f>
        <v>0</v>
      </c>
      <c r="S8174" s="92">
        <f t="shared" ref="S8174" si="21794">IF(COUNTA(Y8172:DP8175)=0,0,HLOOKUP(S8172,Y8172:DP8175,3,FALSE))</f>
        <v>0</v>
      </c>
      <c r="T8174" s="93"/>
      <c r="U8174" s="94">
        <f t="array" ref="U8174">IF(COUNTA(Y8172:DP8175)=0,0,IF(ISERROR(HLOOKUP(U8175,Y8175:DP8175,1,FALSE)),0,INDEX(Y8174:DP8174,MATCH(U8173&amp;U8175,Y8173:DP8173&amp;Y8175:DP8175,0))))</f>
        <v>0</v>
      </c>
      <c r="V8174" s="94">
        <f t="array" ref="V8174">IF(COUNTA(Y8172:DP8175)=0,0,IF(ISERROR(HLOOKUP(V8175,Y8175:DP8175,1,FALSE)),0,INDEX(Y8174:DP8174,MATCH(V8173&amp;V8175,Y8173:DP8173&amp;Y8175:DP8175,0))))</f>
        <v>0</v>
      </c>
      <c r="W8174" s="95"/>
      <c r="X8174" s="108"/>
    </row>
    <row r="8175" spans="2:24" ht="13.9" thickBot="1">
      <c r="B8175" s="96"/>
      <c r="C8175" s="97"/>
      <c r="D8175" s="96"/>
      <c r="E8175" s="96"/>
      <c r="F8175" s="96"/>
      <c r="G8175" s="96"/>
      <c r="H8175" s="96"/>
      <c r="I8175" s="96"/>
      <c r="J8175" s="96"/>
      <c r="K8175" s="96"/>
      <c r="L8175" s="96"/>
      <c r="M8175" s="96"/>
      <c r="N8175" s="96"/>
      <c r="O8175" s="96"/>
      <c r="P8175" s="97"/>
      <c r="Q8175" s="218"/>
      <c r="R8175" s="98" t="str">
        <f t="shared" ref="R8175" si="21795">IF(COUNTA(Y8172:DP8175)=0,"none",HLOOKUP(R8173,Y8173:DP8175,3,FALSE))</f>
        <v>none</v>
      </c>
      <c r="S8175" s="99" t="str">
        <f t="shared" ref="S8175" si="21796">IF(COUNTA(Y8172:DP8175)=0,"none",HLOOKUP(S8172,Y8172:DP8175,4,FALSE))</f>
        <v>none</v>
      </c>
      <c r="T8175" s="100"/>
      <c r="U8175" s="100" t="str">
        <f t="array" ref="U8175">IF(COUNTA(Y8172:DP8175)=0,"none",IF($U$2="WAHR",$W$3,Abfrage!$F$4))</f>
        <v>none</v>
      </c>
      <c r="V8175" s="100" t="str">
        <f t="array" ref="V8175">IF(COUNTA(Y8172:DP8175)=0,"none",IF($U$2="WAHR",$W$3,Abfrage!$F$4))</f>
        <v>none</v>
      </c>
      <c r="W8175" s="100" t="str">
        <f t="array" ref="W8175">IF(COUNTA(Y8172:DP8175)=0,"none",IF($U$2="WAHR",$W$3,Abfrage!$F$4))</f>
        <v>none</v>
      </c>
      <c r="X8175" s="109"/>
    </row>
    <row r="8176" spans="2:24">
      <c r="B8176" s="75" t="s">
        <v>5061</v>
      </c>
      <c r="C8176" s="76">
        <v>1000474178</v>
      </c>
      <c r="D8176" s="75" t="s">
        <v>95</v>
      </c>
      <c r="E8176" s="75" t="s">
        <v>96</v>
      </c>
      <c r="F8176" s="75" t="s">
        <v>97</v>
      </c>
      <c r="G8176" s="75" t="s">
        <v>5062</v>
      </c>
      <c r="H8176" s="75" t="e">
        <v>#N/A</v>
      </c>
      <c r="I8176" s="75" t="s">
        <v>51</v>
      </c>
      <c r="J8176" s="75" t="s">
        <v>5063</v>
      </c>
      <c r="K8176" s="75" t="s">
        <v>306</v>
      </c>
      <c r="L8176" s="75" t="s">
        <v>306</v>
      </c>
      <c r="M8176" s="75" t="s">
        <v>313</v>
      </c>
      <c r="N8176" s="75" t="s">
        <v>628</v>
      </c>
      <c r="O8176" s="75" t="s">
        <v>309</v>
      </c>
      <c r="P8176" s="76" t="s">
        <v>306</v>
      </c>
      <c r="Q8176" s="216"/>
      <c r="R8176" s="77" t="str">
        <f t="shared" ref="R8176" si="21797">IF(COUNTA(Y8176:DP8179)=0,"01.01.1900",INDEX(Y8176:DP8176,MATCH(R8177,Y8177:DP8177,0)))</f>
        <v>01.01.1900</v>
      </c>
      <c r="S8176" s="78" t="str">
        <f t="shared" ref="S8176" si="21798">IF(COUNTA(Y8176:DP8179)=0,"01.01.1900",MAX(Y8176:DP8176))</f>
        <v>01.01.1900</v>
      </c>
      <c r="T8176" s="79"/>
      <c r="U8176" s="80" t="str">
        <f t="array" ref="U8176">IF(COUNTA(Y8176:DP8179)=0,"01.01.1900",IF(ISERROR(HLOOKUP(U8179,Y8179:DP8179,1,FALSE)),"01.01.1900",INDEX(Y8176:DP8176,MATCH(U8177&amp;U8179,Y8177:DP8177&amp;Y8179:DP8179,0))))</f>
        <v>01.01.1900</v>
      </c>
      <c r="V8176" s="81" t="str">
        <f t="shared" ref="V8176" si="21799">IF(COUNTA(Y8176:DP8179)=0,"01.01.1900",_xlfn.MAXIFS(Y8176:DP8176,Y8179:DP8179,V8179))</f>
        <v>01.01.1900</v>
      </c>
      <c r="W8176" s="82"/>
      <c r="X8176" s="106"/>
    </row>
    <row r="8177" spans="2:24">
      <c r="B8177" s="83"/>
      <c r="C8177" s="84"/>
      <c r="D8177" s="83"/>
      <c r="E8177" s="83"/>
      <c r="F8177" s="83"/>
      <c r="G8177" s="83"/>
      <c r="H8177" s="83"/>
      <c r="I8177" s="83"/>
      <c r="J8177" s="83"/>
      <c r="K8177" s="83"/>
      <c r="L8177" s="83"/>
      <c r="M8177" s="83"/>
      <c r="N8177" s="83"/>
      <c r="O8177" s="83"/>
      <c r="P8177" s="84"/>
      <c r="Q8177" s="217"/>
      <c r="R8177" s="85">
        <f t="shared" ref="R8177" si="21800">IF(COUNTA(Y8176:DP8179)=0,0,MIN(Y8177:DP8177))</f>
        <v>0</v>
      </c>
      <c r="S8177" s="86">
        <f t="shared" ref="S8177" si="21801">IF(COUNTA(Y8176:DP8179)=0,0,HLOOKUP(S8176,Y8176:DP8179,2,FALSE))</f>
        <v>0</v>
      </c>
      <c r="T8177" s="87">
        <f t="shared" ref="T8177" si="21802">IF(COUNTA(Y8176:DP8179)=0,0,AVERAGE(Y8177:DP8177))</f>
        <v>0</v>
      </c>
      <c r="U8177" s="88">
        <f t="shared" ref="U8177" si="21803">IF(COUNTA(Y8176:DP8179)=0,0,_xlfn.MINIFS(Y8177:DP8177,Y8179:DP8179,U8179))</f>
        <v>0</v>
      </c>
      <c r="V8177" s="89">
        <f t="array" ref="V8177">IF(COUNTA(Y8176:DP8179)=0,0,IF(ISERROR(HLOOKUP(V8179,Y8179:DP8179,1,FALSE)),0,INDEX(Y8177:DP8177,MATCH(V8176&amp;V8179,Y8176:DP8176&amp;Y8179:DP8179,0))))</f>
        <v>0</v>
      </c>
      <c r="W8177" s="90">
        <f t="array" ref="W8177">IF(COUNTA(Y8176:DP8179)=0,0,IF(ISERROR(HLOOKUP(W8179,Y8179:DP8179,1,FALSE)),0,AVERAGEIF(Y8179:DP8179,$W8179,Y8177:DP8177)))</f>
        <v>0</v>
      </c>
      <c r="X8177" s="107"/>
    </row>
    <row r="8178" spans="2:24">
      <c r="B8178" s="83"/>
      <c r="C8178" s="84"/>
      <c r="D8178" s="83"/>
      <c r="E8178" s="83"/>
      <c r="F8178" s="83"/>
      <c r="G8178" s="83"/>
      <c r="H8178" s="83"/>
      <c r="I8178" s="83"/>
      <c r="J8178" s="83"/>
      <c r="K8178" s="83"/>
      <c r="L8178" s="83"/>
      <c r="M8178" s="83"/>
      <c r="N8178" s="83"/>
      <c r="O8178" s="83"/>
      <c r="P8178" s="84"/>
      <c r="Q8178" s="217"/>
      <c r="R8178" s="91">
        <f t="shared" ref="R8178" si="21804">IF(COUNTA(Y8176:DP8179)=0,0,HLOOKUP(R8177,Y8177:DP8179,2,FALSE))</f>
        <v>0</v>
      </c>
      <c r="S8178" s="92">
        <f t="shared" ref="S8178" si="21805">IF(COUNTA(Y8176:DP8179)=0,0,HLOOKUP(S8176,Y8176:DP8179,3,FALSE))</f>
        <v>0</v>
      </c>
      <c r="T8178" s="93"/>
      <c r="U8178" s="94">
        <f t="array" ref="U8178">IF(COUNTA(Y8176:DP8179)=0,0,IF(ISERROR(HLOOKUP(U8179,Y8179:DP8179,1,FALSE)),0,INDEX(Y8178:DP8178,MATCH(U8177&amp;U8179,Y8177:DP8177&amp;Y8179:DP8179,0))))</f>
        <v>0</v>
      </c>
      <c r="V8178" s="94">
        <f t="array" ref="V8178">IF(COUNTA(Y8176:DP8179)=0,0,IF(ISERROR(HLOOKUP(V8179,Y8179:DP8179,1,FALSE)),0,INDEX(Y8178:DP8178,MATCH(V8177&amp;V8179,Y8177:DP8177&amp;Y8179:DP8179,0))))</f>
        <v>0</v>
      </c>
      <c r="W8178" s="95"/>
      <c r="X8178" s="108"/>
    </row>
    <row r="8179" spans="2:24" ht="13.9" thickBot="1">
      <c r="B8179" s="96"/>
      <c r="C8179" s="97"/>
      <c r="D8179" s="96"/>
      <c r="E8179" s="96"/>
      <c r="F8179" s="96"/>
      <c r="G8179" s="96"/>
      <c r="H8179" s="96"/>
      <c r="I8179" s="96"/>
      <c r="J8179" s="96"/>
      <c r="K8179" s="96"/>
      <c r="L8179" s="96"/>
      <c r="M8179" s="96"/>
      <c r="N8179" s="96"/>
      <c r="O8179" s="96"/>
      <c r="P8179" s="97"/>
      <c r="Q8179" s="218"/>
      <c r="R8179" s="98" t="str">
        <f t="shared" ref="R8179" si="21806">IF(COUNTA(Y8176:DP8179)=0,"none",HLOOKUP(R8177,Y8177:DP8179,3,FALSE))</f>
        <v>none</v>
      </c>
      <c r="S8179" s="99" t="str">
        <f t="shared" ref="S8179" si="21807">IF(COUNTA(Y8176:DP8179)=0,"none",HLOOKUP(S8176,Y8176:DP8179,4,FALSE))</f>
        <v>none</v>
      </c>
      <c r="T8179" s="100"/>
      <c r="U8179" s="100" t="str">
        <f t="array" ref="U8179">IF(COUNTA(Y8176:DP8179)=0,"none",IF($U$2="WAHR",$W$3,Abfrage!$F$4))</f>
        <v>none</v>
      </c>
      <c r="V8179" s="100" t="str">
        <f t="array" ref="V8179">IF(COUNTA(Y8176:DP8179)=0,"none",IF($U$2="WAHR",$W$3,Abfrage!$F$4))</f>
        <v>none</v>
      </c>
      <c r="W8179" s="100" t="str">
        <f t="array" ref="W8179">IF(COUNTA(Y8176:DP8179)=0,"none",IF($U$2="WAHR",$W$3,Abfrage!$F$4))</f>
        <v>none</v>
      </c>
      <c r="X8179" s="109"/>
    </row>
    <row r="8180" spans="2:24">
      <c r="B8180" s="75" t="s">
        <v>5064</v>
      </c>
      <c r="C8180" s="76">
        <v>1000474179</v>
      </c>
      <c r="D8180" s="75" t="s">
        <v>95</v>
      </c>
      <c r="E8180" s="75" t="s">
        <v>96</v>
      </c>
      <c r="F8180" s="75" t="s">
        <v>97</v>
      </c>
      <c r="G8180" s="75" t="s">
        <v>5065</v>
      </c>
      <c r="H8180" s="75" t="e">
        <v>#N/A</v>
      </c>
      <c r="I8180" s="75" t="s">
        <v>51</v>
      </c>
      <c r="J8180" s="75" t="s">
        <v>5066</v>
      </c>
      <c r="K8180" s="75" t="s">
        <v>306</v>
      </c>
      <c r="L8180" s="75" t="s">
        <v>306</v>
      </c>
      <c r="M8180" s="75" t="s">
        <v>313</v>
      </c>
      <c r="N8180" s="75" t="s">
        <v>628</v>
      </c>
      <c r="O8180" s="75" t="s">
        <v>309</v>
      </c>
      <c r="P8180" s="76" t="s">
        <v>306</v>
      </c>
      <c r="Q8180" s="216"/>
      <c r="R8180" s="77" t="str">
        <f t="shared" ref="R8180" si="21808">IF(COUNTA(Y8180:DP8183)=0,"01.01.1900",INDEX(Y8180:DP8180,MATCH(R8181,Y8181:DP8181,0)))</f>
        <v>01.01.1900</v>
      </c>
      <c r="S8180" s="78" t="str">
        <f t="shared" ref="S8180" si="21809">IF(COUNTA(Y8180:DP8183)=0,"01.01.1900",MAX(Y8180:DP8180))</f>
        <v>01.01.1900</v>
      </c>
      <c r="T8180" s="79"/>
      <c r="U8180" s="80" t="str">
        <f t="array" ref="U8180">IF(COUNTA(Y8180:DP8183)=0,"01.01.1900",IF(ISERROR(HLOOKUP(U8183,Y8183:DP8183,1,FALSE)),"01.01.1900",INDEX(Y8180:DP8180,MATCH(U8181&amp;U8183,Y8181:DP8181&amp;Y8183:DP8183,0))))</f>
        <v>01.01.1900</v>
      </c>
      <c r="V8180" s="81" t="str">
        <f t="shared" ref="V8180" si="21810">IF(COUNTA(Y8180:DP8183)=0,"01.01.1900",_xlfn.MAXIFS(Y8180:DP8180,Y8183:DP8183,V8183))</f>
        <v>01.01.1900</v>
      </c>
      <c r="W8180" s="82"/>
      <c r="X8180" s="106"/>
    </row>
    <row r="8181" spans="2:24">
      <c r="B8181" s="83"/>
      <c r="C8181" s="84"/>
      <c r="D8181" s="83"/>
      <c r="E8181" s="83"/>
      <c r="F8181" s="83"/>
      <c r="G8181" s="83"/>
      <c r="H8181" s="83"/>
      <c r="I8181" s="83"/>
      <c r="J8181" s="83"/>
      <c r="K8181" s="83"/>
      <c r="L8181" s="83"/>
      <c r="M8181" s="83"/>
      <c r="N8181" s="83"/>
      <c r="O8181" s="83"/>
      <c r="P8181" s="84"/>
      <c r="Q8181" s="217"/>
      <c r="R8181" s="85">
        <f t="shared" ref="R8181" si="21811">IF(COUNTA(Y8180:DP8183)=0,0,MIN(Y8181:DP8181))</f>
        <v>0</v>
      </c>
      <c r="S8181" s="86">
        <f t="shared" ref="S8181" si="21812">IF(COUNTA(Y8180:DP8183)=0,0,HLOOKUP(S8180,Y8180:DP8183,2,FALSE))</f>
        <v>0</v>
      </c>
      <c r="T8181" s="87">
        <f t="shared" ref="T8181" si="21813">IF(COUNTA(Y8180:DP8183)=0,0,AVERAGE(Y8181:DP8181))</f>
        <v>0</v>
      </c>
      <c r="U8181" s="88">
        <f t="shared" ref="U8181" si="21814">IF(COUNTA(Y8180:DP8183)=0,0,_xlfn.MINIFS(Y8181:DP8181,Y8183:DP8183,U8183))</f>
        <v>0</v>
      </c>
      <c r="V8181" s="89">
        <f t="array" ref="V8181">IF(COUNTA(Y8180:DP8183)=0,0,IF(ISERROR(HLOOKUP(V8183,Y8183:DP8183,1,FALSE)),0,INDEX(Y8181:DP8181,MATCH(V8180&amp;V8183,Y8180:DP8180&amp;Y8183:DP8183,0))))</f>
        <v>0</v>
      </c>
      <c r="W8181" s="90">
        <f t="array" ref="W8181">IF(COUNTA(Y8180:DP8183)=0,0,IF(ISERROR(HLOOKUP(W8183,Y8183:DP8183,1,FALSE)),0,AVERAGEIF(Y8183:DP8183,$W8183,Y8181:DP8181)))</f>
        <v>0</v>
      </c>
      <c r="X8181" s="107"/>
    </row>
    <row r="8182" spans="2:24">
      <c r="B8182" s="83"/>
      <c r="C8182" s="84"/>
      <c r="D8182" s="83"/>
      <c r="E8182" s="83"/>
      <c r="F8182" s="83"/>
      <c r="G8182" s="83"/>
      <c r="H8182" s="83"/>
      <c r="I8182" s="83"/>
      <c r="J8182" s="83"/>
      <c r="K8182" s="83"/>
      <c r="L8182" s="83"/>
      <c r="M8182" s="83"/>
      <c r="N8182" s="83"/>
      <c r="O8182" s="83"/>
      <c r="P8182" s="84"/>
      <c r="Q8182" s="217"/>
      <c r="R8182" s="91">
        <f t="shared" ref="R8182" si="21815">IF(COUNTA(Y8180:DP8183)=0,0,HLOOKUP(R8181,Y8181:DP8183,2,FALSE))</f>
        <v>0</v>
      </c>
      <c r="S8182" s="92">
        <f t="shared" ref="S8182" si="21816">IF(COUNTA(Y8180:DP8183)=0,0,HLOOKUP(S8180,Y8180:DP8183,3,FALSE))</f>
        <v>0</v>
      </c>
      <c r="T8182" s="93"/>
      <c r="U8182" s="94">
        <f t="array" ref="U8182">IF(COUNTA(Y8180:DP8183)=0,0,IF(ISERROR(HLOOKUP(U8183,Y8183:DP8183,1,FALSE)),0,INDEX(Y8182:DP8182,MATCH(U8181&amp;U8183,Y8181:DP8181&amp;Y8183:DP8183,0))))</f>
        <v>0</v>
      </c>
      <c r="V8182" s="94">
        <f t="array" ref="V8182">IF(COUNTA(Y8180:DP8183)=0,0,IF(ISERROR(HLOOKUP(V8183,Y8183:DP8183,1,FALSE)),0,INDEX(Y8182:DP8182,MATCH(V8181&amp;V8183,Y8181:DP8181&amp;Y8183:DP8183,0))))</f>
        <v>0</v>
      </c>
      <c r="W8182" s="95"/>
      <c r="X8182" s="108"/>
    </row>
    <row r="8183" spans="2:24" ht="13.9" thickBot="1">
      <c r="B8183" s="96"/>
      <c r="C8183" s="97"/>
      <c r="D8183" s="96"/>
      <c r="E8183" s="96"/>
      <c r="F8183" s="96"/>
      <c r="G8183" s="96"/>
      <c r="H8183" s="96"/>
      <c r="I8183" s="96"/>
      <c r="J8183" s="96"/>
      <c r="K8183" s="96"/>
      <c r="L8183" s="96"/>
      <c r="M8183" s="96"/>
      <c r="N8183" s="96"/>
      <c r="O8183" s="96"/>
      <c r="P8183" s="97"/>
      <c r="Q8183" s="218"/>
      <c r="R8183" s="98" t="str">
        <f t="shared" ref="R8183" si="21817">IF(COUNTA(Y8180:DP8183)=0,"none",HLOOKUP(R8181,Y8181:DP8183,3,FALSE))</f>
        <v>none</v>
      </c>
      <c r="S8183" s="99" t="str">
        <f t="shared" ref="S8183" si="21818">IF(COUNTA(Y8180:DP8183)=0,"none",HLOOKUP(S8180,Y8180:DP8183,4,FALSE))</f>
        <v>none</v>
      </c>
      <c r="T8183" s="100"/>
      <c r="U8183" s="100" t="str">
        <f t="array" ref="U8183">IF(COUNTA(Y8180:DP8183)=0,"none",IF($U$2="WAHR",$W$3,Abfrage!$F$4))</f>
        <v>none</v>
      </c>
      <c r="V8183" s="100" t="str">
        <f t="array" ref="V8183">IF(COUNTA(Y8180:DP8183)=0,"none",IF($U$2="WAHR",$W$3,Abfrage!$F$4))</f>
        <v>none</v>
      </c>
      <c r="W8183" s="100" t="str">
        <f t="array" ref="W8183">IF(COUNTA(Y8180:DP8183)=0,"none",IF($U$2="WAHR",$W$3,Abfrage!$F$4))</f>
        <v>none</v>
      </c>
      <c r="X8183" s="109"/>
    </row>
    <row r="8184" spans="2:24">
      <c r="B8184" s="75" t="s">
        <v>5067</v>
      </c>
      <c r="C8184" s="76">
        <v>1000474180</v>
      </c>
      <c r="D8184" s="75" t="s">
        <v>95</v>
      </c>
      <c r="E8184" s="75" t="s">
        <v>175</v>
      </c>
      <c r="F8184" s="75" t="s">
        <v>97</v>
      </c>
      <c r="G8184" s="75" t="s">
        <v>2764</v>
      </c>
      <c r="H8184" s="75" t="e">
        <v>#N/A</v>
      </c>
      <c r="I8184" s="75" t="s">
        <v>51</v>
      </c>
      <c r="J8184" s="75" t="s">
        <v>5068</v>
      </c>
      <c r="K8184" s="75" t="s">
        <v>306</v>
      </c>
      <c r="L8184" s="75" t="s">
        <v>306</v>
      </c>
      <c r="M8184" s="75" t="s">
        <v>307</v>
      </c>
      <c r="N8184" s="75" t="s">
        <v>628</v>
      </c>
      <c r="O8184" s="75" t="s">
        <v>309</v>
      </c>
      <c r="P8184" s="76" t="s">
        <v>306</v>
      </c>
      <c r="Q8184" s="216"/>
      <c r="R8184" s="77" t="str">
        <f t="shared" ref="R8184" si="21819">IF(COUNTA(Y8184:DP8187)=0,"01.01.1900",INDEX(Y8184:DP8184,MATCH(R8185,Y8185:DP8185,0)))</f>
        <v>01.01.1900</v>
      </c>
      <c r="S8184" s="78" t="str">
        <f t="shared" ref="S8184" si="21820">IF(COUNTA(Y8184:DP8187)=0,"01.01.1900",MAX(Y8184:DP8184))</f>
        <v>01.01.1900</v>
      </c>
      <c r="T8184" s="79"/>
      <c r="U8184" s="80" t="str">
        <f t="array" ref="U8184">IF(COUNTA(Y8184:DP8187)=0,"01.01.1900",IF(ISERROR(HLOOKUP(U8187,Y8187:DP8187,1,FALSE)),"01.01.1900",INDEX(Y8184:DP8184,MATCH(U8185&amp;U8187,Y8185:DP8185&amp;Y8187:DP8187,0))))</f>
        <v>01.01.1900</v>
      </c>
      <c r="V8184" s="81" t="str">
        <f t="shared" ref="V8184" si="21821">IF(COUNTA(Y8184:DP8187)=0,"01.01.1900",_xlfn.MAXIFS(Y8184:DP8184,Y8187:DP8187,V8187))</f>
        <v>01.01.1900</v>
      </c>
      <c r="W8184" s="82"/>
      <c r="X8184" s="106"/>
    </row>
    <row r="8185" spans="2:24">
      <c r="B8185" s="83"/>
      <c r="C8185" s="84"/>
      <c r="D8185" s="83"/>
      <c r="E8185" s="83"/>
      <c r="F8185" s="83"/>
      <c r="G8185" s="83"/>
      <c r="H8185" s="83"/>
      <c r="I8185" s="83"/>
      <c r="J8185" s="83"/>
      <c r="K8185" s="83"/>
      <c r="L8185" s="83"/>
      <c r="M8185" s="83"/>
      <c r="N8185" s="83"/>
      <c r="O8185" s="83"/>
      <c r="P8185" s="84"/>
      <c r="Q8185" s="217"/>
      <c r="R8185" s="85">
        <f t="shared" ref="R8185" si="21822">IF(COUNTA(Y8184:DP8187)=0,0,MIN(Y8185:DP8185))</f>
        <v>0</v>
      </c>
      <c r="S8185" s="86">
        <f t="shared" ref="S8185" si="21823">IF(COUNTA(Y8184:DP8187)=0,0,HLOOKUP(S8184,Y8184:DP8187,2,FALSE))</f>
        <v>0</v>
      </c>
      <c r="T8185" s="87">
        <f t="shared" ref="T8185" si="21824">IF(COUNTA(Y8184:DP8187)=0,0,AVERAGE(Y8185:DP8185))</f>
        <v>0</v>
      </c>
      <c r="U8185" s="88">
        <f t="shared" ref="U8185" si="21825">IF(COUNTA(Y8184:DP8187)=0,0,_xlfn.MINIFS(Y8185:DP8185,Y8187:DP8187,U8187))</f>
        <v>0</v>
      </c>
      <c r="V8185" s="89">
        <f t="array" ref="V8185">IF(COUNTA(Y8184:DP8187)=0,0,IF(ISERROR(HLOOKUP(V8187,Y8187:DP8187,1,FALSE)),0,INDEX(Y8185:DP8185,MATCH(V8184&amp;V8187,Y8184:DP8184&amp;Y8187:DP8187,0))))</f>
        <v>0</v>
      </c>
      <c r="W8185" s="90">
        <f t="array" ref="W8185">IF(COUNTA(Y8184:DP8187)=0,0,IF(ISERROR(HLOOKUP(W8187,Y8187:DP8187,1,FALSE)),0,AVERAGEIF(Y8187:DP8187,$W8187,Y8185:DP8185)))</f>
        <v>0</v>
      </c>
      <c r="X8185" s="107"/>
    </row>
    <row r="8186" spans="2:24">
      <c r="B8186" s="83"/>
      <c r="C8186" s="84"/>
      <c r="D8186" s="83"/>
      <c r="E8186" s="83"/>
      <c r="F8186" s="83"/>
      <c r="G8186" s="83"/>
      <c r="H8186" s="83"/>
      <c r="I8186" s="83"/>
      <c r="J8186" s="83"/>
      <c r="K8186" s="83"/>
      <c r="L8186" s="83"/>
      <c r="M8186" s="83"/>
      <c r="N8186" s="83"/>
      <c r="O8186" s="83"/>
      <c r="P8186" s="84"/>
      <c r="Q8186" s="217"/>
      <c r="R8186" s="91">
        <f t="shared" ref="R8186" si="21826">IF(COUNTA(Y8184:DP8187)=0,0,HLOOKUP(R8185,Y8185:DP8187,2,FALSE))</f>
        <v>0</v>
      </c>
      <c r="S8186" s="92">
        <f t="shared" ref="S8186" si="21827">IF(COUNTA(Y8184:DP8187)=0,0,HLOOKUP(S8184,Y8184:DP8187,3,FALSE))</f>
        <v>0</v>
      </c>
      <c r="T8186" s="93"/>
      <c r="U8186" s="94">
        <f t="array" ref="U8186">IF(COUNTA(Y8184:DP8187)=0,0,IF(ISERROR(HLOOKUP(U8187,Y8187:DP8187,1,FALSE)),0,INDEX(Y8186:DP8186,MATCH(U8185&amp;U8187,Y8185:DP8185&amp;Y8187:DP8187,0))))</f>
        <v>0</v>
      </c>
      <c r="V8186" s="94">
        <f t="array" ref="V8186">IF(COUNTA(Y8184:DP8187)=0,0,IF(ISERROR(HLOOKUP(V8187,Y8187:DP8187,1,FALSE)),0,INDEX(Y8186:DP8186,MATCH(V8185&amp;V8187,Y8185:DP8185&amp;Y8187:DP8187,0))))</f>
        <v>0</v>
      </c>
      <c r="W8186" s="95"/>
      <c r="X8186" s="108"/>
    </row>
    <row r="8187" spans="2:24" ht="13.9" thickBot="1">
      <c r="B8187" s="96"/>
      <c r="C8187" s="97"/>
      <c r="D8187" s="96"/>
      <c r="E8187" s="96"/>
      <c r="F8187" s="96"/>
      <c r="G8187" s="96"/>
      <c r="H8187" s="96"/>
      <c r="I8187" s="96"/>
      <c r="J8187" s="96"/>
      <c r="K8187" s="96"/>
      <c r="L8187" s="96"/>
      <c r="M8187" s="96"/>
      <c r="N8187" s="96"/>
      <c r="O8187" s="96"/>
      <c r="P8187" s="97"/>
      <c r="Q8187" s="218"/>
      <c r="R8187" s="98" t="str">
        <f t="shared" ref="R8187" si="21828">IF(COUNTA(Y8184:DP8187)=0,"none",HLOOKUP(R8185,Y8185:DP8187,3,FALSE))</f>
        <v>none</v>
      </c>
      <c r="S8187" s="99" t="str">
        <f t="shared" ref="S8187" si="21829">IF(COUNTA(Y8184:DP8187)=0,"none",HLOOKUP(S8184,Y8184:DP8187,4,FALSE))</f>
        <v>none</v>
      </c>
      <c r="T8187" s="100"/>
      <c r="U8187" s="100" t="str">
        <f t="array" ref="U8187">IF(COUNTA(Y8184:DP8187)=0,"none",IF($U$2="WAHR",$W$3,Abfrage!$F$4))</f>
        <v>none</v>
      </c>
      <c r="V8187" s="100" t="str">
        <f t="array" ref="V8187">IF(COUNTA(Y8184:DP8187)=0,"none",IF($U$2="WAHR",$W$3,Abfrage!$F$4))</f>
        <v>none</v>
      </c>
      <c r="W8187" s="100" t="str">
        <f t="array" ref="W8187">IF(COUNTA(Y8184:DP8187)=0,"none",IF($U$2="WAHR",$W$3,Abfrage!$F$4))</f>
        <v>none</v>
      </c>
      <c r="X8187" s="109"/>
    </row>
    <row r="8188" spans="2:24">
      <c r="B8188" s="75" t="s">
        <v>5069</v>
      </c>
      <c r="C8188" s="76">
        <v>1000474181</v>
      </c>
      <c r="D8188" s="75" t="s">
        <v>95</v>
      </c>
      <c r="E8188" s="75" t="s">
        <v>175</v>
      </c>
      <c r="F8188" s="75" t="s">
        <v>97</v>
      </c>
      <c r="G8188" s="75" t="s">
        <v>5070</v>
      </c>
      <c r="H8188" s="75" t="e">
        <v>#N/A</v>
      </c>
      <c r="I8188" s="75" t="s">
        <v>51</v>
      </c>
      <c r="J8188" s="75" t="s">
        <v>5071</v>
      </c>
      <c r="K8188" s="75" t="s">
        <v>306</v>
      </c>
      <c r="L8188" s="75" t="s">
        <v>306</v>
      </c>
      <c r="M8188" s="75" t="s">
        <v>307</v>
      </c>
      <c r="N8188" s="75" t="s">
        <v>628</v>
      </c>
      <c r="O8188" s="75" t="s">
        <v>309</v>
      </c>
      <c r="P8188" s="76" t="s">
        <v>306</v>
      </c>
      <c r="Q8188" s="216"/>
      <c r="R8188" s="77" t="str">
        <f t="shared" ref="R8188" si="21830">IF(COUNTA(Y8188:DP8191)=0,"01.01.1900",INDEX(Y8188:DP8188,MATCH(R8189,Y8189:DP8189,0)))</f>
        <v>01.01.1900</v>
      </c>
      <c r="S8188" s="78" t="str">
        <f t="shared" ref="S8188" si="21831">IF(COUNTA(Y8188:DP8191)=0,"01.01.1900",MAX(Y8188:DP8188))</f>
        <v>01.01.1900</v>
      </c>
      <c r="T8188" s="79"/>
      <c r="U8188" s="80" t="str">
        <f t="array" ref="U8188">IF(COUNTA(Y8188:DP8191)=0,"01.01.1900",IF(ISERROR(HLOOKUP(U8191,Y8191:DP8191,1,FALSE)),"01.01.1900",INDEX(Y8188:DP8188,MATCH(U8189&amp;U8191,Y8189:DP8189&amp;Y8191:DP8191,0))))</f>
        <v>01.01.1900</v>
      </c>
      <c r="V8188" s="81" t="str">
        <f t="shared" ref="V8188" si="21832">IF(COUNTA(Y8188:DP8191)=0,"01.01.1900",_xlfn.MAXIFS(Y8188:DP8188,Y8191:DP8191,V8191))</f>
        <v>01.01.1900</v>
      </c>
      <c r="W8188" s="82"/>
      <c r="X8188" s="106"/>
    </row>
    <row r="8189" spans="2:24">
      <c r="B8189" s="83"/>
      <c r="C8189" s="84"/>
      <c r="D8189" s="83"/>
      <c r="E8189" s="83"/>
      <c r="F8189" s="83"/>
      <c r="G8189" s="83"/>
      <c r="H8189" s="83"/>
      <c r="I8189" s="83"/>
      <c r="J8189" s="83"/>
      <c r="K8189" s="83"/>
      <c r="L8189" s="83"/>
      <c r="M8189" s="83"/>
      <c r="N8189" s="83"/>
      <c r="O8189" s="83"/>
      <c r="P8189" s="84"/>
      <c r="Q8189" s="217"/>
      <c r="R8189" s="85">
        <f t="shared" ref="R8189" si="21833">IF(COUNTA(Y8188:DP8191)=0,0,MIN(Y8189:DP8189))</f>
        <v>0</v>
      </c>
      <c r="S8189" s="86">
        <f t="shared" ref="S8189" si="21834">IF(COUNTA(Y8188:DP8191)=0,0,HLOOKUP(S8188,Y8188:DP8191,2,FALSE))</f>
        <v>0</v>
      </c>
      <c r="T8189" s="87">
        <f t="shared" ref="T8189" si="21835">IF(COUNTA(Y8188:DP8191)=0,0,AVERAGE(Y8189:DP8189))</f>
        <v>0</v>
      </c>
      <c r="U8189" s="88">
        <f t="shared" ref="U8189" si="21836">IF(COUNTA(Y8188:DP8191)=0,0,_xlfn.MINIFS(Y8189:DP8189,Y8191:DP8191,U8191))</f>
        <v>0</v>
      </c>
      <c r="V8189" s="89">
        <f t="array" ref="V8189">IF(COUNTA(Y8188:DP8191)=0,0,IF(ISERROR(HLOOKUP(V8191,Y8191:DP8191,1,FALSE)),0,INDEX(Y8189:DP8189,MATCH(V8188&amp;V8191,Y8188:DP8188&amp;Y8191:DP8191,0))))</f>
        <v>0</v>
      </c>
      <c r="W8189" s="90">
        <f t="array" ref="W8189">IF(COUNTA(Y8188:DP8191)=0,0,IF(ISERROR(HLOOKUP(W8191,Y8191:DP8191,1,FALSE)),0,AVERAGEIF(Y8191:DP8191,$W8191,Y8189:DP8189)))</f>
        <v>0</v>
      </c>
      <c r="X8189" s="107"/>
    </row>
    <row r="8190" spans="2:24">
      <c r="B8190" s="83"/>
      <c r="C8190" s="84"/>
      <c r="D8190" s="83"/>
      <c r="E8190" s="83"/>
      <c r="F8190" s="83"/>
      <c r="G8190" s="83"/>
      <c r="H8190" s="83"/>
      <c r="I8190" s="83"/>
      <c r="J8190" s="83"/>
      <c r="K8190" s="83"/>
      <c r="L8190" s="83"/>
      <c r="M8190" s="83"/>
      <c r="N8190" s="83"/>
      <c r="O8190" s="83"/>
      <c r="P8190" s="84"/>
      <c r="Q8190" s="217"/>
      <c r="R8190" s="91">
        <f t="shared" ref="R8190" si="21837">IF(COUNTA(Y8188:DP8191)=0,0,HLOOKUP(R8189,Y8189:DP8191,2,FALSE))</f>
        <v>0</v>
      </c>
      <c r="S8190" s="92">
        <f t="shared" ref="S8190" si="21838">IF(COUNTA(Y8188:DP8191)=0,0,HLOOKUP(S8188,Y8188:DP8191,3,FALSE))</f>
        <v>0</v>
      </c>
      <c r="T8190" s="93"/>
      <c r="U8190" s="94">
        <f t="array" ref="U8190">IF(COUNTA(Y8188:DP8191)=0,0,IF(ISERROR(HLOOKUP(U8191,Y8191:DP8191,1,FALSE)),0,INDEX(Y8190:DP8190,MATCH(U8189&amp;U8191,Y8189:DP8189&amp;Y8191:DP8191,0))))</f>
        <v>0</v>
      </c>
      <c r="V8190" s="94">
        <f t="array" ref="V8190">IF(COUNTA(Y8188:DP8191)=0,0,IF(ISERROR(HLOOKUP(V8191,Y8191:DP8191,1,FALSE)),0,INDEX(Y8190:DP8190,MATCH(V8189&amp;V8191,Y8189:DP8189&amp;Y8191:DP8191,0))))</f>
        <v>0</v>
      </c>
      <c r="W8190" s="95"/>
      <c r="X8190" s="108"/>
    </row>
    <row r="8191" spans="2:24" ht="13.9" thickBot="1">
      <c r="B8191" s="96"/>
      <c r="C8191" s="97"/>
      <c r="D8191" s="96"/>
      <c r="E8191" s="96"/>
      <c r="F8191" s="96"/>
      <c r="G8191" s="96"/>
      <c r="H8191" s="96"/>
      <c r="I8191" s="96"/>
      <c r="J8191" s="96"/>
      <c r="K8191" s="96"/>
      <c r="L8191" s="96"/>
      <c r="M8191" s="96"/>
      <c r="N8191" s="96"/>
      <c r="O8191" s="96"/>
      <c r="P8191" s="97"/>
      <c r="Q8191" s="218"/>
      <c r="R8191" s="98" t="str">
        <f t="shared" ref="R8191" si="21839">IF(COUNTA(Y8188:DP8191)=0,"none",HLOOKUP(R8189,Y8189:DP8191,3,FALSE))</f>
        <v>none</v>
      </c>
      <c r="S8191" s="99" t="str">
        <f t="shared" ref="S8191" si="21840">IF(COUNTA(Y8188:DP8191)=0,"none",HLOOKUP(S8188,Y8188:DP8191,4,FALSE))</f>
        <v>none</v>
      </c>
      <c r="T8191" s="100"/>
      <c r="U8191" s="100" t="str">
        <f t="array" ref="U8191">IF(COUNTA(Y8188:DP8191)=0,"none",IF($U$2="WAHR",$W$3,Abfrage!$F$4))</f>
        <v>none</v>
      </c>
      <c r="V8191" s="100" t="str">
        <f t="array" ref="V8191">IF(COUNTA(Y8188:DP8191)=0,"none",IF($U$2="WAHR",$W$3,Abfrage!$F$4))</f>
        <v>none</v>
      </c>
      <c r="W8191" s="100" t="str">
        <f t="array" ref="W8191">IF(COUNTA(Y8188:DP8191)=0,"none",IF($U$2="WAHR",$W$3,Abfrage!$F$4))</f>
        <v>none</v>
      </c>
      <c r="X8191" s="109"/>
    </row>
    <row r="8192" spans="2:24">
      <c r="B8192" s="75" t="s">
        <v>5072</v>
      </c>
      <c r="C8192" s="76">
        <v>1000474182</v>
      </c>
      <c r="D8192" s="75" t="s">
        <v>95</v>
      </c>
      <c r="E8192" s="75" t="s">
        <v>175</v>
      </c>
      <c r="F8192" s="75" t="s">
        <v>97</v>
      </c>
      <c r="G8192" s="75" t="s">
        <v>5073</v>
      </c>
      <c r="H8192" s="75" t="e">
        <v>#N/A</v>
      </c>
      <c r="I8192" s="75" t="s">
        <v>51</v>
      </c>
      <c r="J8192" s="75" t="s">
        <v>5074</v>
      </c>
      <c r="K8192" s="75" t="s">
        <v>306</v>
      </c>
      <c r="L8192" s="75" t="s">
        <v>306</v>
      </c>
      <c r="M8192" s="75" t="s">
        <v>307</v>
      </c>
      <c r="N8192" s="75" t="s">
        <v>628</v>
      </c>
      <c r="O8192" s="75" t="s">
        <v>309</v>
      </c>
      <c r="P8192" s="76" t="s">
        <v>306</v>
      </c>
      <c r="Q8192" s="216"/>
      <c r="R8192" s="77" t="str">
        <f t="shared" ref="R8192" si="21841">IF(COUNTA(Y8192:DP8195)=0,"01.01.1900",INDEX(Y8192:DP8192,MATCH(R8193,Y8193:DP8193,0)))</f>
        <v>01.01.1900</v>
      </c>
      <c r="S8192" s="78" t="str">
        <f t="shared" ref="S8192" si="21842">IF(COUNTA(Y8192:DP8195)=0,"01.01.1900",MAX(Y8192:DP8192))</f>
        <v>01.01.1900</v>
      </c>
      <c r="T8192" s="79"/>
      <c r="U8192" s="80" t="str">
        <f t="array" ref="U8192">IF(COUNTA(Y8192:DP8195)=0,"01.01.1900",IF(ISERROR(HLOOKUP(U8195,Y8195:DP8195,1,FALSE)),"01.01.1900",INDEX(Y8192:DP8192,MATCH(U8193&amp;U8195,Y8193:DP8193&amp;Y8195:DP8195,0))))</f>
        <v>01.01.1900</v>
      </c>
      <c r="V8192" s="81" t="str">
        <f t="shared" ref="V8192" si="21843">IF(COUNTA(Y8192:DP8195)=0,"01.01.1900",_xlfn.MAXIFS(Y8192:DP8192,Y8195:DP8195,V8195))</f>
        <v>01.01.1900</v>
      </c>
      <c r="W8192" s="82"/>
      <c r="X8192" s="106"/>
    </row>
    <row r="8193" spans="2:25">
      <c r="B8193" s="83"/>
      <c r="C8193" s="84"/>
      <c r="D8193" s="83"/>
      <c r="E8193" s="83"/>
      <c r="F8193" s="83"/>
      <c r="G8193" s="83"/>
      <c r="H8193" s="83"/>
      <c r="I8193" s="83"/>
      <c r="J8193" s="83"/>
      <c r="K8193" s="83"/>
      <c r="L8193" s="83"/>
      <c r="M8193" s="83"/>
      <c r="N8193" s="83"/>
      <c r="O8193" s="83"/>
      <c r="P8193" s="84"/>
      <c r="Q8193" s="217"/>
      <c r="R8193" s="85">
        <f t="shared" ref="R8193" si="21844">IF(COUNTA(Y8192:DP8195)=0,0,MIN(Y8193:DP8193))</f>
        <v>0</v>
      </c>
      <c r="S8193" s="86">
        <f t="shared" ref="S8193" si="21845">IF(COUNTA(Y8192:DP8195)=0,0,HLOOKUP(S8192,Y8192:DP8195,2,FALSE))</f>
        <v>0</v>
      </c>
      <c r="T8193" s="87">
        <f t="shared" ref="T8193" si="21846">IF(COUNTA(Y8192:DP8195)=0,0,AVERAGE(Y8193:DP8193))</f>
        <v>0</v>
      </c>
      <c r="U8193" s="88">
        <f t="shared" ref="U8193" si="21847">IF(COUNTA(Y8192:DP8195)=0,0,_xlfn.MINIFS(Y8193:DP8193,Y8195:DP8195,U8195))</f>
        <v>0</v>
      </c>
      <c r="V8193" s="89">
        <f t="array" ref="V8193">IF(COUNTA(Y8192:DP8195)=0,0,IF(ISERROR(HLOOKUP(V8195,Y8195:DP8195,1,FALSE)),0,INDEX(Y8193:DP8193,MATCH(V8192&amp;V8195,Y8192:DP8192&amp;Y8195:DP8195,0))))</f>
        <v>0</v>
      </c>
      <c r="W8193" s="90">
        <f t="array" ref="W8193">IF(COUNTA(Y8192:DP8195)=0,0,IF(ISERROR(HLOOKUP(W8195,Y8195:DP8195,1,FALSE)),0,AVERAGEIF(Y8195:DP8195,$W8195,Y8193:DP8193)))</f>
        <v>0</v>
      </c>
      <c r="X8193" s="107"/>
    </row>
    <row r="8194" spans="2:25">
      <c r="B8194" s="83"/>
      <c r="C8194" s="84"/>
      <c r="D8194" s="83"/>
      <c r="E8194" s="83"/>
      <c r="F8194" s="83"/>
      <c r="G8194" s="83"/>
      <c r="H8194" s="83"/>
      <c r="I8194" s="83"/>
      <c r="J8194" s="83"/>
      <c r="K8194" s="83"/>
      <c r="L8194" s="83"/>
      <c r="M8194" s="83"/>
      <c r="N8194" s="83"/>
      <c r="O8194" s="83"/>
      <c r="P8194" s="84"/>
      <c r="Q8194" s="217"/>
      <c r="R8194" s="91">
        <f t="shared" ref="R8194" si="21848">IF(COUNTA(Y8192:DP8195)=0,0,HLOOKUP(R8193,Y8193:DP8195,2,FALSE))</f>
        <v>0</v>
      </c>
      <c r="S8194" s="92">
        <f t="shared" ref="S8194" si="21849">IF(COUNTA(Y8192:DP8195)=0,0,HLOOKUP(S8192,Y8192:DP8195,3,FALSE))</f>
        <v>0</v>
      </c>
      <c r="T8194" s="93"/>
      <c r="U8194" s="94">
        <f t="array" ref="U8194">IF(COUNTA(Y8192:DP8195)=0,0,IF(ISERROR(HLOOKUP(U8195,Y8195:DP8195,1,FALSE)),0,INDEX(Y8194:DP8194,MATCH(U8193&amp;U8195,Y8193:DP8193&amp;Y8195:DP8195,0))))</f>
        <v>0</v>
      </c>
      <c r="V8194" s="94">
        <f t="array" ref="V8194">IF(COUNTA(Y8192:DP8195)=0,0,IF(ISERROR(HLOOKUP(V8195,Y8195:DP8195,1,FALSE)),0,INDEX(Y8194:DP8194,MATCH(V8193&amp;V8195,Y8193:DP8193&amp;Y8195:DP8195,0))))</f>
        <v>0</v>
      </c>
      <c r="W8194" s="95"/>
      <c r="X8194" s="108"/>
    </row>
    <row r="8195" spans="2:25" ht="13.9" thickBot="1">
      <c r="B8195" s="96"/>
      <c r="C8195" s="97"/>
      <c r="D8195" s="96"/>
      <c r="E8195" s="96"/>
      <c r="F8195" s="96"/>
      <c r="G8195" s="96"/>
      <c r="H8195" s="96"/>
      <c r="I8195" s="96"/>
      <c r="J8195" s="96"/>
      <c r="K8195" s="96"/>
      <c r="L8195" s="96"/>
      <c r="M8195" s="96"/>
      <c r="N8195" s="96"/>
      <c r="O8195" s="96"/>
      <c r="P8195" s="97"/>
      <c r="Q8195" s="218"/>
      <c r="R8195" s="98" t="str">
        <f t="shared" ref="R8195" si="21850">IF(COUNTA(Y8192:DP8195)=0,"none",HLOOKUP(R8193,Y8193:DP8195,3,FALSE))</f>
        <v>none</v>
      </c>
      <c r="S8195" s="99" t="str">
        <f t="shared" ref="S8195" si="21851">IF(COUNTA(Y8192:DP8195)=0,"none",HLOOKUP(S8192,Y8192:DP8195,4,FALSE))</f>
        <v>none</v>
      </c>
      <c r="T8195" s="100"/>
      <c r="U8195" s="100" t="str">
        <f t="array" ref="U8195">IF(COUNTA(Y8192:DP8195)=0,"none",IF($U$2="WAHR",$W$3,Abfrage!$F$4))</f>
        <v>none</v>
      </c>
      <c r="V8195" s="100" t="str">
        <f t="array" ref="V8195">IF(COUNTA(Y8192:DP8195)=0,"none",IF($U$2="WAHR",$W$3,Abfrage!$F$4))</f>
        <v>none</v>
      </c>
      <c r="W8195" s="100" t="str">
        <f t="array" ref="W8195">IF(COUNTA(Y8192:DP8195)=0,"none",IF($U$2="WAHR",$W$3,Abfrage!$F$4))</f>
        <v>none</v>
      </c>
      <c r="X8195" s="109"/>
    </row>
    <row r="8196" spans="2:25">
      <c r="B8196" s="75" t="s">
        <v>5075</v>
      </c>
      <c r="C8196" s="76">
        <v>1000370355</v>
      </c>
      <c r="D8196" s="75" t="s">
        <v>95</v>
      </c>
      <c r="E8196" s="75" t="s">
        <v>175</v>
      </c>
      <c r="F8196" s="75" t="s">
        <v>97</v>
      </c>
      <c r="G8196" s="75" t="s">
        <v>5076</v>
      </c>
      <c r="H8196" s="75" t="e">
        <v>#N/A</v>
      </c>
      <c r="I8196" s="75" t="s">
        <v>51</v>
      </c>
      <c r="J8196" s="75" t="s">
        <v>5077</v>
      </c>
      <c r="K8196" s="75" t="s">
        <v>306</v>
      </c>
      <c r="L8196" s="75" t="s">
        <v>306</v>
      </c>
      <c r="M8196" s="75" t="s">
        <v>307</v>
      </c>
      <c r="N8196" s="75" t="s">
        <v>628</v>
      </c>
      <c r="O8196" s="75" t="s">
        <v>309</v>
      </c>
      <c r="P8196" s="76" t="s">
        <v>306</v>
      </c>
      <c r="Q8196" s="216"/>
      <c r="R8196" s="77">
        <f t="shared" ref="R8196" si="21852">IF(COUNTA(Y8196:DP8199)=0,"01.01.1900",INDEX(Y8196:DP8196,MATCH(R8197,Y8197:DP8197,0)))</f>
        <v>44013</v>
      </c>
      <c r="S8196" s="78">
        <f t="shared" ref="S8196" si="21853">IF(COUNTA(Y8196:DP8199)=0,"01.01.1900",MAX(Y8196:DP8196))</f>
        <v>44013</v>
      </c>
      <c r="T8196" s="79"/>
      <c r="U8196" s="80" t="str">
        <f t="array" ref="U8196">IF(COUNTA(Y8196:DP8199)=0,"01.01.1900",IF(ISERROR(HLOOKUP(U8199,Y8199:DP8199,1,FALSE)),"01.01.1900",INDEX(Y8196:DP8196,MATCH(U8197&amp;U8199,Y8197:DP8197&amp;Y8199:DP8199,0))))</f>
        <v>01.01.1900</v>
      </c>
      <c r="V8196" s="81">
        <f t="shared" ref="V8196" si="21854">IF(COUNTA(Y8196:DP8199)=0,"01.01.1900",_xlfn.MAXIFS(Y8196:DP8196,Y8199:DP8199,V8199))</f>
        <v>0</v>
      </c>
      <c r="W8196" s="82"/>
      <c r="X8196" s="106"/>
      <c r="Y8196" s="101">
        <v>44013</v>
      </c>
    </row>
    <row r="8197" spans="2:25">
      <c r="B8197" s="83"/>
      <c r="C8197" s="84"/>
      <c r="D8197" s="83"/>
      <c r="E8197" s="83"/>
      <c r="F8197" s="83"/>
      <c r="G8197" s="83"/>
      <c r="H8197" s="83"/>
      <c r="I8197" s="83"/>
      <c r="J8197" s="83"/>
      <c r="K8197" s="83"/>
      <c r="L8197" s="83"/>
      <c r="M8197" s="83"/>
      <c r="N8197" s="83"/>
      <c r="O8197" s="83"/>
      <c r="P8197" s="84"/>
      <c r="Q8197" s="217"/>
      <c r="R8197" s="85">
        <f t="shared" ref="R8197" si="21855">IF(COUNTA(Y8196:DP8199)=0,0,MIN(Y8197:DP8197))</f>
        <v>1.4168697674418604</v>
      </c>
      <c r="S8197" s="86">
        <f t="shared" ref="S8197" si="21856">IF(COUNTA(Y8196:DP8199)=0,0,HLOOKUP(S8196,Y8196:DP8199,2,FALSE))</f>
        <v>1.4168697674418604</v>
      </c>
      <c r="T8197" s="87">
        <f t="shared" ref="T8197" si="21857">IF(COUNTA(Y8196:DP8199)=0,0,AVERAGE(Y8197:DP8197))</f>
        <v>1.4168697674418604</v>
      </c>
      <c r="U8197" s="88">
        <f t="shared" ref="U8197" si="21858">IF(COUNTA(Y8196:DP8199)=0,0,_xlfn.MINIFS(Y8197:DP8197,Y8199:DP8199,U8199))</f>
        <v>0</v>
      </c>
      <c r="V8197" s="89">
        <f t="array" ref="V8197">IF(COUNTA(Y8196:DP8199)=0,0,IF(ISERROR(HLOOKUP(V8199,Y8199:DP8199,1,FALSE)),0,INDEX(Y8197:DP8197,MATCH(V8196&amp;V8199,Y8196:DP8196&amp;Y8199:DP8199,0))))</f>
        <v>0</v>
      </c>
      <c r="W8197" s="90">
        <f t="array" ref="W8197">IF(COUNTA(Y8196:DP8199)=0,0,IF(ISERROR(HLOOKUP(W8199,Y8199:DP8199,1,FALSE)),0,AVERAGEIF(Y8199:DP8199,$W8199,Y8197:DP8197)))</f>
        <v>0</v>
      </c>
      <c r="X8197" s="107"/>
      <c r="Y8197" s="102">
        <v>1.4168697674418604</v>
      </c>
    </row>
    <row r="8198" spans="2:25">
      <c r="B8198" s="83"/>
      <c r="C8198" s="84"/>
      <c r="D8198" s="83"/>
      <c r="E8198" s="83"/>
      <c r="F8198" s="83"/>
      <c r="G8198" s="83"/>
      <c r="H8198" s="83"/>
      <c r="I8198" s="83"/>
      <c r="J8198" s="83"/>
      <c r="K8198" s="83"/>
      <c r="L8198" s="83"/>
      <c r="M8198" s="83"/>
      <c r="N8198" s="83"/>
      <c r="O8198" s="83"/>
      <c r="P8198" s="84"/>
      <c r="Q8198" s="217"/>
      <c r="R8198" s="91">
        <f t="shared" ref="R8198" si="21859">IF(COUNTA(Y8196:DP8199)=0,0,HLOOKUP(R8197,Y8197:DP8199,2,FALSE))</f>
        <v>0</v>
      </c>
      <c r="S8198" s="92">
        <f t="shared" ref="S8198" si="21860">IF(COUNTA(Y8196:DP8199)=0,0,HLOOKUP(S8196,Y8196:DP8199,3,FALSE))</f>
        <v>0</v>
      </c>
      <c r="T8198" s="93"/>
      <c r="U8198" s="94">
        <f t="array" ref="U8198">IF(COUNTA(Y8196:DP8199)=0,0,IF(ISERROR(HLOOKUP(U8199,Y8199:DP8199,1,FALSE)),0,INDEX(Y8198:DP8198,MATCH(U8197&amp;U8199,Y8197:DP8197&amp;Y8199:DP8199,0))))</f>
        <v>0</v>
      </c>
      <c r="V8198" s="94">
        <f t="array" ref="V8198">IF(COUNTA(Y8196:DP8199)=0,0,IF(ISERROR(HLOOKUP(V8199,Y8199:DP8199,1,FALSE)),0,INDEX(Y8198:DP8198,MATCH(V8197&amp;V8199,Y8197:DP8197&amp;Y8199:DP8199,0))))</f>
        <v>0</v>
      </c>
      <c r="W8198" s="95"/>
      <c r="X8198" s="108"/>
      <c r="Y8198" s="103">
        <v>0</v>
      </c>
    </row>
    <row r="8199" spans="2:25" ht="13.9" thickBot="1">
      <c r="B8199" s="96"/>
      <c r="C8199" s="97"/>
      <c r="D8199" s="96"/>
      <c r="E8199" s="96"/>
      <c r="F8199" s="96"/>
      <c r="G8199" s="96"/>
      <c r="H8199" s="96"/>
      <c r="I8199" s="96"/>
      <c r="J8199" s="96"/>
      <c r="K8199" s="96"/>
      <c r="L8199" s="96"/>
      <c r="M8199" s="96"/>
      <c r="N8199" s="96"/>
      <c r="O8199" s="96"/>
      <c r="P8199" s="97"/>
      <c r="Q8199" s="218"/>
      <c r="R8199" s="98" t="str">
        <f t="shared" ref="R8199" si="21861">IF(COUNTA(Y8196:DP8199)=0,"none",HLOOKUP(R8197,Y8197:DP8199,3,FALSE))</f>
        <v>ECI</v>
      </c>
      <c r="S8199" s="99" t="str">
        <f t="shared" ref="S8199" si="21862">IF(COUNTA(Y8196:DP8199)=0,"none",HLOOKUP(S8196,Y8196:DP8199,4,FALSE))</f>
        <v>ECI</v>
      </c>
      <c r="T8199" s="100"/>
      <c r="U8199" s="100">
        <f t="array" ref="U8199">IF(COUNTA(Y8196:DP8199)=0,"none",IF($U$2="WAHR",$W$3,Abfrage!$F$4))</f>
        <v>0</v>
      </c>
      <c r="V8199" s="100">
        <f t="array" ref="V8199">IF(COUNTA(Y8196:DP8199)=0,"none",IF($U$2="WAHR",$W$3,Abfrage!$F$4))</f>
        <v>0</v>
      </c>
      <c r="W8199" s="100">
        <f t="array" ref="W8199">IF(COUNTA(Y8196:DP8199)=0,"none",IF($U$2="WAHR",$W$3,Abfrage!$F$4))</f>
        <v>0</v>
      </c>
      <c r="X8199" s="109"/>
      <c r="Y8199" s="104" t="s">
        <v>101</v>
      </c>
    </row>
    <row r="8200" spans="2:25">
      <c r="B8200" s="75" t="s">
        <v>5078</v>
      </c>
      <c r="C8200" s="76">
        <v>1000474183</v>
      </c>
      <c r="D8200" s="75" t="s">
        <v>95</v>
      </c>
      <c r="E8200" s="75" t="s">
        <v>175</v>
      </c>
      <c r="F8200" s="75" t="s">
        <v>97</v>
      </c>
      <c r="G8200" s="75" t="s">
        <v>5079</v>
      </c>
      <c r="H8200" s="75" t="e">
        <v>#N/A</v>
      </c>
      <c r="I8200" s="75" t="s">
        <v>51</v>
      </c>
      <c r="J8200" s="75" t="s">
        <v>5080</v>
      </c>
      <c r="K8200" s="75" t="s">
        <v>306</v>
      </c>
      <c r="L8200" s="75" t="s">
        <v>306</v>
      </c>
      <c r="M8200" s="75" t="s">
        <v>307</v>
      </c>
      <c r="N8200" s="75" t="s">
        <v>628</v>
      </c>
      <c r="O8200" s="75" t="s">
        <v>315</v>
      </c>
      <c r="P8200" s="76" t="s">
        <v>306</v>
      </c>
      <c r="Q8200" s="216"/>
      <c r="R8200" s="77" t="str">
        <f t="shared" ref="R8200" si="21863">IF(COUNTA(Y8200:DP8203)=0,"01.01.1900",INDEX(Y8200:DP8200,MATCH(R8201,Y8201:DP8201,0)))</f>
        <v>01.01.1900</v>
      </c>
      <c r="S8200" s="78" t="str">
        <f t="shared" ref="S8200" si="21864">IF(COUNTA(Y8200:DP8203)=0,"01.01.1900",MAX(Y8200:DP8200))</f>
        <v>01.01.1900</v>
      </c>
      <c r="T8200" s="79"/>
      <c r="U8200" s="80" t="str">
        <f t="array" ref="U8200">IF(COUNTA(Y8200:DP8203)=0,"01.01.1900",IF(ISERROR(HLOOKUP(U8203,Y8203:DP8203,1,FALSE)),"01.01.1900",INDEX(Y8200:DP8200,MATCH(U8201&amp;U8203,Y8201:DP8201&amp;Y8203:DP8203,0))))</f>
        <v>01.01.1900</v>
      </c>
      <c r="V8200" s="81" t="str">
        <f t="shared" ref="V8200" si="21865">IF(COUNTA(Y8200:DP8203)=0,"01.01.1900",_xlfn.MAXIFS(Y8200:DP8200,Y8203:DP8203,V8203))</f>
        <v>01.01.1900</v>
      </c>
      <c r="W8200" s="82"/>
      <c r="X8200" s="106"/>
    </row>
    <row r="8201" spans="2:25">
      <c r="B8201" s="83"/>
      <c r="C8201" s="84"/>
      <c r="D8201" s="83"/>
      <c r="E8201" s="83"/>
      <c r="F8201" s="83"/>
      <c r="G8201" s="83"/>
      <c r="H8201" s="83"/>
      <c r="I8201" s="83"/>
      <c r="J8201" s="83"/>
      <c r="K8201" s="83"/>
      <c r="L8201" s="83"/>
      <c r="M8201" s="83"/>
      <c r="N8201" s="83"/>
      <c r="O8201" s="83"/>
      <c r="P8201" s="84"/>
      <c r="Q8201" s="217"/>
      <c r="R8201" s="85">
        <f t="shared" ref="R8201" si="21866">IF(COUNTA(Y8200:DP8203)=0,0,MIN(Y8201:DP8201))</f>
        <v>0</v>
      </c>
      <c r="S8201" s="86">
        <f t="shared" ref="S8201" si="21867">IF(COUNTA(Y8200:DP8203)=0,0,HLOOKUP(S8200,Y8200:DP8203,2,FALSE))</f>
        <v>0</v>
      </c>
      <c r="T8201" s="87">
        <f t="shared" ref="T8201" si="21868">IF(COUNTA(Y8200:DP8203)=0,0,AVERAGE(Y8201:DP8201))</f>
        <v>0</v>
      </c>
      <c r="U8201" s="88">
        <f t="shared" ref="U8201" si="21869">IF(COUNTA(Y8200:DP8203)=0,0,_xlfn.MINIFS(Y8201:DP8201,Y8203:DP8203,U8203))</f>
        <v>0</v>
      </c>
      <c r="V8201" s="89">
        <f t="array" ref="V8201">IF(COUNTA(Y8200:DP8203)=0,0,IF(ISERROR(HLOOKUP(V8203,Y8203:DP8203,1,FALSE)),0,INDEX(Y8201:DP8201,MATCH(V8200&amp;V8203,Y8200:DP8200&amp;Y8203:DP8203,0))))</f>
        <v>0</v>
      </c>
      <c r="W8201" s="90">
        <f t="array" ref="W8201">IF(COUNTA(Y8200:DP8203)=0,0,IF(ISERROR(HLOOKUP(W8203,Y8203:DP8203,1,FALSE)),0,AVERAGEIF(Y8203:DP8203,$W8203,Y8201:DP8201)))</f>
        <v>0</v>
      </c>
      <c r="X8201" s="107"/>
    </row>
    <row r="8202" spans="2:25">
      <c r="B8202" s="83"/>
      <c r="C8202" s="84"/>
      <c r="D8202" s="83"/>
      <c r="E8202" s="83"/>
      <c r="F8202" s="83"/>
      <c r="G8202" s="83"/>
      <c r="H8202" s="83"/>
      <c r="I8202" s="83"/>
      <c r="J8202" s="83"/>
      <c r="K8202" s="83"/>
      <c r="L8202" s="83"/>
      <c r="M8202" s="83"/>
      <c r="N8202" s="83"/>
      <c r="O8202" s="83"/>
      <c r="P8202" s="84"/>
      <c r="Q8202" s="217"/>
      <c r="R8202" s="91">
        <f t="shared" ref="R8202" si="21870">IF(COUNTA(Y8200:DP8203)=0,0,HLOOKUP(R8201,Y8201:DP8203,2,FALSE))</f>
        <v>0</v>
      </c>
      <c r="S8202" s="92">
        <f t="shared" ref="S8202" si="21871">IF(COUNTA(Y8200:DP8203)=0,0,HLOOKUP(S8200,Y8200:DP8203,3,FALSE))</f>
        <v>0</v>
      </c>
      <c r="T8202" s="93"/>
      <c r="U8202" s="94">
        <f t="array" ref="U8202">IF(COUNTA(Y8200:DP8203)=0,0,IF(ISERROR(HLOOKUP(U8203,Y8203:DP8203,1,FALSE)),0,INDEX(Y8202:DP8202,MATCH(U8201&amp;U8203,Y8201:DP8201&amp;Y8203:DP8203,0))))</f>
        <v>0</v>
      </c>
      <c r="V8202" s="94">
        <f t="array" ref="V8202">IF(COUNTA(Y8200:DP8203)=0,0,IF(ISERROR(HLOOKUP(V8203,Y8203:DP8203,1,FALSE)),0,INDEX(Y8202:DP8202,MATCH(V8201&amp;V8203,Y8201:DP8201&amp;Y8203:DP8203,0))))</f>
        <v>0</v>
      </c>
      <c r="W8202" s="95"/>
      <c r="X8202" s="108"/>
    </row>
    <row r="8203" spans="2:25" ht="13.9" thickBot="1">
      <c r="B8203" s="96"/>
      <c r="C8203" s="97"/>
      <c r="D8203" s="96"/>
      <c r="E8203" s="96"/>
      <c r="F8203" s="96"/>
      <c r="G8203" s="96"/>
      <c r="H8203" s="96"/>
      <c r="I8203" s="96"/>
      <c r="J8203" s="96"/>
      <c r="K8203" s="96"/>
      <c r="L8203" s="96"/>
      <c r="M8203" s="96"/>
      <c r="N8203" s="96"/>
      <c r="O8203" s="96"/>
      <c r="P8203" s="97"/>
      <c r="Q8203" s="218"/>
      <c r="R8203" s="98" t="str">
        <f t="shared" ref="R8203" si="21872">IF(COUNTA(Y8200:DP8203)=0,"none",HLOOKUP(R8201,Y8201:DP8203,3,FALSE))</f>
        <v>none</v>
      </c>
      <c r="S8203" s="99" t="str">
        <f t="shared" ref="S8203" si="21873">IF(COUNTA(Y8200:DP8203)=0,"none",HLOOKUP(S8200,Y8200:DP8203,4,FALSE))</f>
        <v>none</v>
      </c>
      <c r="T8203" s="100"/>
      <c r="U8203" s="100" t="str">
        <f t="array" ref="U8203">IF(COUNTA(Y8200:DP8203)=0,"none",IF($U$2="WAHR",$W$3,Abfrage!$F$4))</f>
        <v>none</v>
      </c>
      <c r="V8203" s="100" t="str">
        <f t="array" ref="V8203">IF(COUNTA(Y8200:DP8203)=0,"none",IF($U$2="WAHR",$W$3,Abfrage!$F$4))</f>
        <v>none</v>
      </c>
      <c r="W8203" s="100" t="str">
        <f t="array" ref="W8203">IF(COUNTA(Y8200:DP8203)=0,"none",IF($U$2="WAHR",$W$3,Abfrage!$F$4))</f>
        <v>none</v>
      </c>
      <c r="X8203" s="109"/>
    </row>
    <row r="8204" spans="2:25">
      <c r="B8204" s="75" t="s">
        <v>5081</v>
      </c>
      <c r="C8204" s="76">
        <v>1000474184</v>
      </c>
      <c r="D8204" s="75" t="s">
        <v>95</v>
      </c>
      <c r="E8204" s="75" t="s">
        <v>175</v>
      </c>
      <c r="F8204" s="75" t="s">
        <v>97</v>
      </c>
      <c r="G8204" s="75" t="s">
        <v>5082</v>
      </c>
      <c r="H8204" s="75" t="e">
        <v>#N/A</v>
      </c>
      <c r="I8204" s="75" t="s">
        <v>51</v>
      </c>
      <c r="J8204" s="75" t="s">
        <v>5083</v>
      </c>
      <c r="K8204" s="75" t="s">
        <v>306</v>
      </c>
      <c r="L8204" s="75" t="s">
        <v>306</v>
      </c>
      <c r="M8204" s="75" t="s">
        <v>307</v>
      </c>
      <c r="N8204" s="75" t="s">
        <v>628</v>
      </c>
      <c r="O8204" s="75" t="s">
        <v>315</v>
      </c>
      <c r="P8204" s="76" t="s">
        <v>306</v>
      </c>
      <c r="Q8204" s="216"/>
      <c r="R8204" s="77" t="str">
        <f t="shared" ref="R8204" si="21874">IF(COUNTA(Y8204:DP8207)=0,"01.01.1900",INDEX(Y8204:DP8204,MATCH(R8205,Y8205:DP8205,0)))</f>
        <v>01.01.1900</v>
      </c>
      <c r="S8204" s="78" t="str">
        <f t="shared" ref="S8204" si="21875">IF(COUNTA(Y8204:DP8207)=0,"01.01.1900",MAX(Y8204:DP8204))</f>
        <v>01.01.1900</v>
      </c>
      <c r="T8204" s="79"/>
      <c r="U8204" s="80" t="str">
        <f t="array" ref="U8204">IF(COUNTA(Y8204:DP8207)=0,"01.01.1900",IF(ISERROR(HLOOKUP(U8207,Y8207:DP8207,1,FALSE)),"01.01.1900",INDEX(Y8204:DP8204,MATCH(U8205&amp;U8207,Y8205:DP8205&amp;Y8207:DP8207,0))))</f>
        <v>01.01.1900</v>
      </c>
      <c r="V8204" s="81" t="str">
        <f t="shared" ref="V8204" si="21876">IF(COUNTA(Y8204:DP8207)=0,"01.01.1900",_xlfn.MAXIFS(Y8204:DP8204,Y8207:DP8207,V8207))</f>
        <v>01.01.1900</v>
      </c>
      <c r="W8204" s="82"/>
      <c r="X8204" s="106"/>
    </row>
    <row r="8205" spans="2:25">
      <c r="B8205" s="83"/>
      <c r="C8205" s="84"/>
      <c r="D8205" s="83"/>
      <c r="E8205" s="83"/>
      <c r="F8205" s="83"/>
      <c r="G8205" s="83"/>
      <c r="H8205" s="83"/>
      <c r="I8205" s="83"/>
      <c r="J8205" s="83"/>
      <c r="K8205" s="83"/>
      <c r="L8205" s="83"/>
      <c r="M8205" s="83"/>
      <c r="N8205" s="83"/>
      <c r="O8205" s="83"/>
      <c r="P8205" s="84"/>
      <c r="Q8205" s="217"/>
      <c r="R8205" s="85">
        <f t="shared" ref="R8205" si="21877">IF(COUNTA(Y8204:DP8207)=0,0,MIN(Y8205:DP8205))</f>
        <v>0</v>
      </c>
      <c r="S8205" s="86">
        <f t="shared" ref="S8205" si="21878">IF(COUNTA(Y8204:DP8207)=0,0,HLOOKUP(S8204,Y8204:DP8207,2,FALSE))</f>
        <v>0</v>
      </c>
      <c r="T8205" s="87">
        <f t="shared" ref="T8205" si="21879">IF(COUNTA(Y8204:DP8207)=0,0,AVERAGE(Y8205:DP8205))</f>
        <v>0</v>
      </c>
      <c r="U8205" s="88">
        <f t="shared" ref="U8205" si="21880">IF(COUNTA(Y8204:DP8207)=0,0,_xlfn.MINIFS(Y8205:DP8205,Y8207:DP8207,U8207))</f>
        <v>0</v>
      </c>
      <c r="V8205" s="89">
        <f t="array" ref="V8205">IF(COUNTA(Y8204:DP8207)=0,0,IF(ISERROR(HLOOKUP(V8207,Y8207:DP8207,1,FALSE)),0,INDEX(Y8205:DP8205,MATCH(V8204&amp;V8207,Y8204:DP8204&amp;Y8207:DP8207,0))))</f>
        <v>0</v>
      </c>
      <c r="W8205" s="90">
        <f t="array" ref="W8205">IF(COUNTA(Y8204:DP8207)=0,0,IF(ISERROR(HLOOKUP(W8207,Y8207:DP8207,1,FALSE)),0,AVERAGEIF(Y8207:DP8207,$W8207,Y8205:DP8205)))</f>
        <v>0</v>
      </c>
      <c r="X8205" s="107"/>
    </row>
    <row r="8206" spans="2:25">
      <c r="B8206" s="83"/>
      <c r="C8206" s="84"/>
      <c r="D8206" s="83"/>
      <c r="E8206" s="83"/>
      <c r="F8206" s="83"/>
      <c r="G8206" s="83"/>
      <c r="H8206" s="83"/>
      <c r="I8206" s="83"/>
      <c r="J8206" s="83"/>
      <c r="K8206" s="83"/>
      <c r="L8206" s="83"/>
      <c r="M8206" s="83"/>
      <c r="N8206" s="83"/>
      <c r="O8206" s="83"/>
      <c r="P8206" s="84"/>
      <c r="Q8206" s="217"/>
      <c r="R8206" s="91">
        <f t="shared" ref="R8206" si="21881">IF(COUNTA(Y8204:DP8207)=0,0,HLOOKUP(R8205,Y8205:DP8207,2,FALSE))</f>
        <v>0</v>
      </c>
      <c r="S8206" s="92">
        <f t="shared" ref="S8206" si="21882">IF(COUNTA(Y8204:DP8207)=0,0,HLOOKUP(S8204,Y8204:DP8207,3,FALSE))</f>
        <v>0</v>
      </c>
      <c r="T8206" s="93"/>
      <c r="U8206" s="94">
        <f t="array" ref="U8206">IF(COUNTA(Y8204:DP8207)=0,0,IF(ISERROR(HLOOKUP(U8207,Y8207:DP8207,1,FALSE)),0,INDEX(Y8206:DP8206,MATCH(U8205&amp;U8207,Y8205:DP8205&amp;Y8207:DP8207,0))))</f>
        <v>0</v>
      </c>
      <c r="V8206" s="94">
        <f t="array" ref="V8206">IF(COUNTA(Y8204:DP8207)=0,0,IF(ISERROR(HLOOKUP(V8207,Y8207:DP8207,1,FALSE)),0,INDEX(Y8206:DP8206,MATCH(V8205&amp;V8207,Y8205:DP8205&amp;Y8207:DP8207,0))))</f>
        <v>0</v>
      </c>
      <c r="W8206" s="95"/>
      <c r="X8206" s="108"/>
    </row>
    <row r="8207" spans="2:25" ht="13.9" thickBot="1">
      <c r="B8207" s="96"/>
      <c r="C8207" s="97"/>
      <c r="D8207" s="96"/>
      <c r="E8207" s="96"/>
      <c r="F8207" s="96"/>
      <c r="G8207" s="96"/>
      <c r="H8207" s="96"/>
      <c r="I8207" s="96"/>
      <c r="J8207" s="96"/>
      <c r="K8207" s="96"/>
      <c r="L8207" s="96"/>
      <c r="M8207" s="96"/>
      <c r="N8207" s="96"/>
      <c r="O8207" s="96"/>
      <c r="P8207" s="97"/>
      <c r="Q8207" s="218"/>
      <c r="R8207" s="98" t="str">
        <f t="shared" ref="R8207" si="21883">IF(COUNTA(Y8204:DP8207)=0,"none",HLOOKUP(R8205,Y8205:DP8207,3,FALSE))</f>
        <v>none</v>
      </c>
      <c r="S8207" s="99" t="str">
        <f t="shared" ref="S8207" si="21884">IF(COUNTA(Y8204:DP8207)=0,"none",HLOOKUP(S8204,Y8204:DP8207,4,FALSE))</f>
        <v>none</v>
      </c>
      <c r="T8207" s="100"/>
      <c r="U8207" s="100" t="str">
        <f t="array" ref="U8207">IF(COUNTA(Y8204:DP8207)=0,"none",IF($U$2="WAHR",$W$3,Abfrage!$F$4))</f>
        <v>none</v>
      </c>
      <c r="V8207" s="100" t="str">
        <f t="array" ref="V8207">IF(COUNTA(Y8204:DP8207)=0,"none",IF($U$2="WAHR",$W$3,Abfrage!$F$4))</f>
        <v>none</v>
      </c>
      <c r="W8207" s="100" t="str">
        <f t="array" ref="W8207">IF(COUNTA(Y8204:DP8207)=0,"none",IF($U$2="WAHR",$W$3,Abfrage!$F$4))</f>
        <v>none</v>
      </c>
      <c r="X8207" s="109"/>
    </row>
    <row r="8208" spans="2:25">
      <c r="B8208" s="75" t="s">
        <v>5084</v>
      </c>
      <c r="C8208" s="76">
        <v>1000474176</v>
      </c>
      <c r="D8208" s="75" t="s">
        <v>95</v>
      </c>
      <c r="E8208" s="75" t="s">
        <v>96</v>
      </c>
      <c r="F8208" s="75" t="s">
        <v>97</v>
      </c>
      <c r="G8208" s="75" t="s">
        <v>5062</v>
      </c>
      <c r="H8208" s="75" t="e">
        <v>#N/A</v>
      </c>
      <c r="I8208" s="75" t="s">
        <v>51</v>
      </c>
      <c r="J8208" s="75" t="s">
        <v>5085</v>
      </c>
      <c r="K8208" s="75" t="s">
        <v>306</v>
      </c>
      <c r="L8208" s="75" t="s">
        <v>306</v>
      </c>
      <c r="M8208" s="75" t="s">
        <v>313</v>
      </c>
      <c r="N8208" s="75" t="s">
        <v>897</v>
      </c>
      <c r="O8208" s="75" t="s">
        <v>309</v>
      </c>
      <c r="P8208" s="76" t="s">
        <v>306</v>
      </c>
      <c r="Q8208" s="216"/>
      <c r="R8208" s="77" t="str">
        <f t="shared" ref="R8208" si="21885">IF(COUNTA(Y8208:DP8211)=0,"01.01.1900",INDEX(Y8208:DP8208,MATCH(R8209,Y8209:DP8209,0)))</f>
        <v>01.01.1900</v>
      </c>
      <c r="S8208" s="78" t="str">
        <f t="shared" ref="S8208" si="21886">IF(COUNTA(Y8208:DP8211)=0,"01.01.1900",MAX(Y8208:DP8208))</f>
        <v>01.01.1900</v>
      </c>
      <c r="T8208" s="79"/>
      <c r="U8208" s="80" t="str">
        <f t="array" ref="U8208">IF(COUNTA(Y8208:DP8211)=0,"01.01.1900",IF(ISERROR(HLOOKUP(U8211,Y8211:DP8211,1,FALSE)),"01.01.1900",INDEX(Y8208:DP8208,MATCH(U8209&amp;U8211,Y8209:DP8209&amp;Y8211:DP8211,0))))</f>
        <v>01.01.1900</v>
      </c>
      <c r="V8208" s="81" t="str">
        <f t="shared" ref="V8208" si="21887">IF(COUNTA(Y8208:DP8211)=0,"01.01.1900",_xlfn.MAXIFS(Y8208:DP8208,Y8211:DP8211,V8211))</f>
        <v>01.01.1900</v>
      </c>
      <c r="W8208" s="82"/>
      <c r="X8208" s="106"/>
    </row>
    <row r="8209" spans="2:25">
      <c r="B8209" s="83"/>
      <c r="C8209" s="84"/>
      <c r="D8209" s="83"/>
      <c r="E8209" s="83"/>
      <c r="F8209" s="83"/>
      <c r="G8209" s="83"/>
      <c r="H8209" s="83"/>
      <c r="I8209" s="83"/>
      <c r="J8209" s="83"/>
      <c r="K8209" s="83"/>
      <c r="L8209" s="83"/>
      <c r="M8209" s="83"/>
      <c r="N8209" s="83"/>
      <c r="O8209" s="83"/>
      <c r="P8209" s="84"/>
      <c r="Q8209" s="217"/>
      <c r="R8209" s="85">
        <f t="shared" ref="R8209" si="21888">IF(COUNTA(Y8208:DP8211)=0,0,MIN(Y8209:DP8209))</f>
        <v>0</v>
      </c>
      <c r="S8209" s="86">
        <f t="shared" ref="S8209" si="21889">IF(COUNTA(Y8208:DP8211)=0,0,HLOOKUP(S8208,Y8208:DP8211,2,FALSE))</f>
        <v>0</v>
      </c>
      <c r="T8209" s="87">
        <f t="shared" ref="T8209" si="21890">IF(COUNTA(Y8208:DP8211)=0,0,AVERAGE(Y8209:DP8209))</f>
        <v>0</v>
      </c>
      <c r="U8209" s="88">
        <f t="shared" ref="U8209" si="21891">IF(COUNTA(Y8208:DP8211)=0,0,_xlfn.MINIFS(Y8209:DP8209,Y8211:DP8211,U8211))</f>
        <v>0</v>
      </c>
      <c r="V8209" s="89">
        <f t="array" ref="V8209">IF(COUNTA(Y8208:DP8211)=0,0,IF(ISERROR(HLOOKUP(V8211,Y8211:DP8211,1,FALSE)),0,INDEX(Y8209:DP8209,MATCH(V8208&amp;V8211,Y8208:DP8208&amp;Y8211:DP8211,0))))</f>
        <v>0</v>
      </c>
      <c r="W8209" s="90">
        <f t="array" ref="W8209">IF(COUNTA(Y8208:DP8211)=0,0,IF(ISERROR(HLOOKUP(W8211,Y8211:DP8211,1,FALSE)),0,AVERAGEIF(Y8211:DP8211,$W8211,Y8209:DP8209)))</f>
        <v>0</v>
      </c>
      <c r="X8209" s="107"/>
    </row>
    <row r="8210" spans="2:25">
      <c r="B8210" s="83"/>
      <c r="C8210" s="84"/>
      <c r="D8210" s="83"/>
      <c r="E8210" s="83"/>
      <c r="F8210" s="83"/>
      <c r="G8210" s="83"/>
      <c r="H8210" s="83"/>
      <c r="I8210" s="83"/>
      <c r="J8210" s="83"/>
      <c r="K8210" s="83"/>
      <c r="L8210" s="83"/>
      <c r="M8210" s="83"/>
      <c r="N8210" s="83"/>
      <c r="O8210" s="83"/>
      <c r="P8210" s="84"/>
      <c r="Q8210" s="217"/>
      <c r="R8210" s="91">
        <f t="shared" ref="R8210" si="21892">IF(COUNTA(Y8208:DP8211)=0,0,HLOOKUP(R8209,Y8209:DP8211,2,FALSE))</f>
        <v>0</v>
      </c>
      <c r="S8210" s="92">
        <f t="shared" ref="S8210" si="21893">IF(COUNTA(Y8208:DP8211)=0,0,HLOOKUP(S8208,Y8208:DP8211,3,FALSE))</f>
        <v>0</v>
      </c>
      <c r="T8210" s="93"/>
      <c r="U8210" s="94">
        <f t="array" ref="U8210">IF(COUNTA(Y8208:DP8211)=0,0,IF(ISERROR(HLOOKUP(U8211,Y8211:DP8211,1,FALSE)),0,INDEX(Y8210:DP8210,MATCH(U8209&amp;U8211,Y8209:DP8209&amp;Y8211:DP8211,0))))</f>
        <v>0</v>
      </c>
      <c r="V8210" s="94">
        <f t="array" ref="V8210">IF(COUNTA(Y8208:DP8211)=0,0,IF(ISERROR(HLOOKUP(V8211,Y8211:DP8211,1,FALSE)),0,INDEX(Y8210:DP8210,MATCH(V8209&amp;V8211,Y8209:DP8209&amp;Y8211:DP8211,0))))</f>
        <v>0</v>
      </c>
      <c r="W8210" s="95"/>
      <c r="X8210" s="108"/>
    </row>
    <row r="8211" spans="2:25" ht="13.9" thickBot="1">
      <c r="B8211" s="96"/>
      <c r="C8211" s="97"/>
      <c r="D8211" s="96"/>
      <c r="E8211" s="96"/>
      <c r="F8211" s="96"/>
      <c r="G8211" s="96"/>
      <c r="H8211" s="96"/>
      <c r="I8211" s="96"/>
      <c r="J8211" s="96"/>
      <c r="K8211" s="96"/>
      <c r="L8211" s="96"/>
      <c r="M8211" s="96"/>
      <c r="N8211" s="96"/>
      <c r="O8211" s="96"/>
      <c r="P8211" s="97"/>
      <c r="Q8211" s="218"/>
      <c r="R8211" s="98" t="str">
        <f t="shared" ref="R8211" si="21894">IF(COUNTA(Y8208:DP8211)=0,"none",HLOOKUP(R8209,Y8209:DP8211,3,FALSE))</f>
        <v>none</v>
      </c>
      <c r="S8211" s="99" t="str">
        <f t="shared" ref="S8211" si="21895">IF(COUNTA(Y8208:DP8211)=0,"none",HLOOKUP(S8208,Y8208:DP8211,4,FALSE))</f>
        <v>none</v>
      </c>
      <c r="T8211" s="100"/>
      <c r="U8211" s="100" t="str">
        <f t="array" ref="U8211">IF(COUNTA(Y8208:DP8211)=0,"none",IF($U$2="WAHR",$W$3,Abfrage!$F$4))</f>
        <v>none</v>
      </c>
      <c r="V8211" s="100" t="str">
        <f t="array" ref="V8211">IF(COUNTA(Y8208:DP8211)=0,"none",IF($U$2="WAHR",$W$3,Abfrage!$F$4))</f>
        <v>none</v>
      </c>
      <c r="W8211" s="100" t="str">
        <f t="array" ref="W8211">IF(COUNTA(Y8208:DP8211)=0,"none",IF($U$2="WAHR",$W$3,Abfrage!$F$4))</f>
        <v>none</v>
      </c>
      <c r="X8211" s="109"/>
    </row>
    <row r="8212" spans="2:25">
      <c r="B8212" s="75" t="s">
        <v>5086</v>
      </c>
      <c r="C8212" s="76">
        <v>1000474177</v>
      </c>
      <c r="D8212" s="75" t="s">
        <v>95</v>
      </c>
      <c r="E8212" s="75" t="s">
        <v>96</v>
      </c>
      <c r="F8212" s="75" t="s">
        <v>97</v>
      </c>
      <c r="G8212" s="75" t="s">
        <v>5065</v>
      </c>
      <c r="H8212" s="75" t="e">
        <v>#N/A</v>
      </c>
      <c r="I8212" s="75" t="s">
        <v>51</v>
      </c>
      <c r="J8212" s="75" t="s">
        <v>5087</v>
      </c>
      <c r="K8212" s="75" t="s">
        <v>306</v>
      </c>
      <c r="L8212" s="75" t="s">
        <v>306</v>
      </c>
      <c r="M8212" s="75" t="s">
        <v>313</v>
      </c>
      <c r="N8212" s="75" t="s">
        <v>897</v>
      </c>
      <c r="O8212" s="75" t="s">
        <v>309</v>
      </c>
      <c r="P8212" s="76" t="s">
        <v>306</v>
      </c>
      <c r="Q8212" s="216"/>
      <c r="R8212" s="77" t="str">
        <f t="shared" ref="R8212" si="21896">IF(COUNTA(Y8212:DP8215)=0,"01.01.1900",INDEX(Y8212:DP8212,MATCH(R8213,Y8213:DP8213,0)))</f>
        <v>01.01.1900</v>
      </c>
      <c r="S8212" s="78" t="str">
        <f t="shared" ref="S8212" si="21897">IF(COUNTA(Y8212:DP8215)=0,"01.01.1900",MAX(Y8212:DP8212))</f>
        <v>01.01.1900</v>
      </c>
      <c r="T8212" s="79"/>
      <c r="U8212" s="80" t="str">
        <f t="array" ref="U8212">IF(COUNTA(Y8212:DP8215)=0,"01.01.1900",IF(ISERROR(HLOOKUP(U8215,Y8215:DP8215,1,FALSE)),"01.01.1900",INDEX(Y8212:DP8212,MATCH(U8213&amp;U8215,Y8213:DP8213&amp;Y8215:DP8215,0))))</f>
        <v>01.01.1900</v>
      </c>
      <c r="V8212" s="81" t="str">
        <f t="shared" ref="V8212" si="21898">IF(COUNTA(Y8212:DP8215)=0,"01.01.1900",_xlfn.MAXIFS(Y8212:DP8212,Y8215:DP8215,V8215))</f>
        <v>01.01.1900</v>
      </c>
      <c r="W8212" s="82"/>
      <c r="X8212" s="106"/>
    </row>
    <row r="8213" spans="2:25">
      <c r="B8213" s="83"/>
      <c r="C8213" s="84"/>
      <c r="D8213" s="83"/>
      <c r="E8213" s="83"/>
      <c r="F8213" s="83"/>
      <c r="G8213" s="83"/>
      <c r="H8213" s="83"/>
      <c r="I8213" s="83"/>
      <c r="J8213" s="83"/>
      <c r="K8213" s="83"/>
      <c r="L8213" s="83"/>
      <c r="M8213" s="83"/>
      <c r="N8213" s="83"/>
      <c r="O8213" s="83"/>
      <c r="P8213" s="84"/>
      <c r="Q8213" s="217"/>
      <c r="R8213" s="85">
        <f t="shared" ref="R8213" si="21899">IF(COUNTA(Y8212:DP8215)=0,0,MIN(Y8213:DP8213))</f>
        <v>0</v>
      </c>
      <c r="S8213" s="86">
        <f t="shared" ref="S8213" si="21900">IF(COUNTA(Y8212:DP8215)=0,0,HLOOKUP(S8212,Y8212:DP8215,2,FALSE))</f>
        <v>0</v>
      </c>
      <c r="T8213" s="87">
        <f t="shared" ref="T8213" si="21901">IF(COUNTA(Y8212:DP8215)=0,0,AVERAGE(Y8213:DP8213))</f>
        <v>0</v>
      </c>
      <c r="U8213" s="88">
        <f t="shared" ref="U8213" si="21902">IF(COUNTA(Y8212:DP8215)=0,0,_xlfn.MINIFS(Y8213:DP8213,Y8215:DP8215,U8215))</f>
        <v>0</v>
      </c>
      <c r="V8213" s="89">
        <f t="array" ref="V8213">IF(COUNTA(Y8212:DP8215)=0,0,IF(ISERROR(HLOOKUP(V8215,Y8215:DP8215,1,FALSE)),0,INDEX(Y8213:DP8213,MATCH(V8212&amp;V8215,Y8212:DP8212&amp;Y8215:DP8215,0))))</f>
        <v>0</v>
      </c>
      <c r="W8213" s="90">
        <f t="array" ref="W8213">IF(COUNTA(Y8212:DP8215)=0,0,IF(ISERROR(HLOOKUP(W8215,Y8215:DP8215,1,FALSE)),0,AVERAGEIF(Y8215:DP8215,$W8215,Y8213:DP8213)))</f>
        <v>0</v>
      </c>
      <c r="X8213" s="107"/>
    </row>
    <row r="8214" spans="2:25">
      <c r="B8214" s="83"/>
      <c r="C8214" s="84"/>
      <c r="D8214" s="83"/>
      <c r="E8214" s="83"/>
      <c r="F8214" s="83"/>
      <c r="G8214" s="83"/>
      <c r="H8214" s="83"/>
      <c r="I8214" s="83"/>
      <c r="J8214" s="83"/>
      <c r="K8214" s="83"/>
      <c r="L8214" s="83"/>
      <c r="M8214" s="83"/>
      <c r="N8214" s="83"/>
      <c r="O8214" s="83"/>
      <c r="P8214" s="84"/>
      <c r="Q8214" s="217"/>
      <c r="R8214" s="91">
        <f t="shared" ref="R8214" si="21903">IF(COUNTA(Y8212:DP8215)=0,0,HLOOKUP(R8213,Y8213:DP8215,2,FALSE))</f>
        <v>0</v>
      </c>
      <c r="S8214" s="92">
        <f t="shared" ref="S8214" si="21904">IF(COUNTA(Y8212:DP8215)=0,0,HLOOKUP(S8212,Y8212:DP8215,3,FALSE))</f>
        <v>0</v>
      </c>
      <c r="T8214" s="93"/>
      <c r="U8214" s="94">
        <f t="array" ref="U8214">IF(COUNTA(Y8212:DP8215)=0,0,IF(ISERROR(HLOOKUP(U8215,Y8215:DP8215,1,FALSE)),0,INDEX(Y8214:DP8214,MATCH(U8213&amp;U8215,Y8213:DP8213&amp;Y8215:DP8215,0))))</f>
        <v>0</v>
      </c>
      <c r="V8214" s="94">
        <f t="array" ref="V8214">IF(COUNTA(Y8212:DP8215)=0,0,IF(ISERROR(HLOOKUP(V8215,Y8215:DP8215,1,FALSE)),0,INDEX(Y8214:DP8214,MATCH(V8213&amp;V8215,Y8213:DP8213&amp;Y8215:DP8215,0))))</f>
        <v>0</v>
      </c>
      <c r="W8214" s="95"/>
      <c r="X8214" s="108"/>
    </row>
    <row r="8215" spans="2:25" ht="13.9" thickBot="1">
      <c r="B8215" s="96"/>
      <c r="C8215" s="97"/>
      <c r="D8215" s="96"/>
      <c r="E8215" s="96"/>
      <c r="F8215" s="96"/>
      <c r="G8215" s="96"/>
      <c r="H8215" s="96"/>
      <c r="I8215" s="96"/>
      <c r="J8215" s="96"/>
      <c r="K8215" s="96"/>
      <c r="L8215" s="96"/>
      <c r="M8215" s="96"/>
      <c r="N8215" s="96"/>
      <c r="O8215" s="96"/>
      <c r="P8215" s="97"/>
      <c r="Q8215" s="218"/>
      <c r="R8215" s="98" t="str">
        <f t="shared" ref="R8215" si="21905">IF(COUNTA(Y8212:DP8215)=0,"none",HLOOKUP(R8213,Y8213:DP8215,3,FALSE))</f>
        <v>none</v>
      </c>
      <c r="S8215" s="99" t="str">
        <f t="shared" ref="S8215" si="21906">IF(COUNTA(Y8212:DP8215)=0,"none",HLOOKUP(S8212,Y8212:DP8215,4,FALSE))</f>
        <v>none</v>
      </c>
      <c r="T8215" s="100"/>
      <c r="U8215" s="100" t="str">
        <f t="array" ref="U8215">IF(COUNTA(Y8212:DP8215)=0,"none",IF($U$2="WAHR",$W$3,Abfrage!$F$4))</f>
        <v>none</v>
      </c>
      <c r="V8215" s="100" t="str">
        <f t="array" ref="V8215">IF(COUNTA(Y8212:DP8215)=0,"none",IF($U$2="WAHR",$W$3,Abfrage!$F$4))</f>
        <v>none</v>
      </c>
      <c r="W8215" s="100" t="str">
        <f t="array" ref="W8215">IF(COUNTA(Y8212:DP8215)=0,"none",IF($U$2="WAHR",$W$3,Abfrage!$F$4))</f>
        <v>none</v>
      </c>
      <c r="X8215" s="109"/>
    </row>
    <row r="8216" spans="2:25">
      <c r="B8216" s="75" t="s">
        <v>5088</v>
      </c>
      <c r="C8216" s="76">
        <v>1000379106</v>
      </c>
      <c r="D8216" s="75" t="s">
        <v>95</v>
      </c>
      <c r="E8216" s="75" t="s">
        <v>96</v>
      </c>
      <c r="F8216" s="75" t="s">
        <v>97</v>
      </c>
      <c r="G8216" s="75" t="s">
        <v>4341</v>
      </c>
      <c r="H8216" s="75" t="s">
        <v>44</v>
      </c>
      <c r="I8216" s="75" t="s">
        <v>51</v>
      </c>
      <c r="J8216" s="75" t="s">
        <v>5089</v>
      </c>
      <c r="K8216" s="75" t="s">
        <v>306</v>
      </c>
      <c r="L8216" s="75" t="s">
        <v>306</v>
      </c>
      <c r="M8216" s="75" t="s">
        <v>313</v>
      </c>
      <c r="N8216" s="75" t="s">
        <v>897</v>
      </c>
      <c r="O8216" s="75" t="s">
        <v>309</v>
      </c>
      <c r="P8216" s="76" t="s">
        <v>306</v>
      </c>
      <c r="Q8216" s="216"/>
      <c r="R8216" s="77">
        <f t="shared" ref="R8216" si="21907">IF(COUNTA(Y8216:DP8219)=0,"01.01.1900",INDEX(Y8216:DP8216,MATCH(R8217,Y8217:DP8217,0)))</f>
        <v>45846</v>
      </c>
      <c r="S8216" s="78">
        <f t="shared" ref="S8216" si="21908">IF(COUNTA(Y8216:DP8219)=0,"01.01.1900",MAX(Y8216:DP8216))</f>
        <v>45846</v>
      </c>
      <c r="T8216" s="79"/>
      <c r="U8216" s="80" t="str">
        <f t="array" ref="U8216">IF(COUNTA(Y8216:DP8219)=0,"01.01.1900",IF(ISERROR(HLOOKUP(U8219,Y8219:DP8219,1,FALSE)),"01.01.1900",INDEX(Y8216:DP8216,MATCH(U8217&amp;U8219,Y8217:DP8217&amp;Y8219:DP8219,0))))</f>
        <v>01.01.1900</v>
      </c>
      <c r="V8216" s="81">
        <f t="shared" ref="V8216" si="21909">IF(COUNTA(Y8216:DP8219)=0,"01.01.1900",_xlfn.MAXIFS(Y8216:DP8216,Y8219:DP8219,V8219))</f>
        <v>0</v>
      </c>
      <c r="W8216" s="82"/>
      <c r="X8216" s="106"/>
      <c r="Y8216" s="141">
        <v>45846</v>
      </c>
    </row>
    <row r="8217" spans="2:25">
      <c r="B8217" s="83"/>
      <c r="C8217" s="84"/>
      <c r="D8217" s="83"/>
      <c r="E8217" s="83"/>
      <c r="F8217" s="83"/>
      <c r="G8217" s="83"/>
      <c r="H8217" s="83"/>
      <c r="I8217" s="83"/>
      <c r="J8217" s="83"/>
      <c r="K8217" s="83"/>
      <c r="L8217" s="83"/>
      <c r="M8217" s="83"/>
      <c r="N8217" s="83"/>
      <c r="O8217" s="83"/>
      <c r="P8217" s="84"/>
      <c r="Q8217" s="217"/>
      <c r="R8217" s="85">
        <f t="shared" ref="R8217" si="21910">IF(COUNTA(Y8216:DP8219)=0,0,MIN(Y8217:DP8217))</f>
        <v>1.456</v>
      </c>
      <c r="S8217" s="86">
        <f t="shared" ref="S8217" si="21911">IF(COUNTA(Y8216:DP8219)=0,0,HLOOKUP(S8216,Y8216:DP8219,2,FALSE))</f>
        <v>1.456</v>
      </c>
      <c r="T8217" s="87">
        <f t="shared" ref="T8217" si="21912">IF(COUNTA(Y8216:DP8219)=0,0,AVERAGE(Y8217:DP8217))</f>
        <v>1.456</v>
      </c>
      <c r="U8217" s="88">
        <f t="shared" ref="U8217" si="21913">IF(COUNTA(Y8216:DP8219)=0,0,_xlfn.MINIFS(Y8217:DP8217,Y8219:DP8219,U8219))</f>
        <v>0</v>
      </c>
      <c r="V8217" s="89">
        <f t="array" ref="V8217">IF(COUNTA(Y8216:DP8219)=0,0,IF(ISERROR(HLOOKUP(V8219,Y8219:DP8219,1,FALSE)),0,INDEX(Y8217:DP8217,MATCH(V8216&amp;V8219,Y8216:DP8216&amp;Y8219:DP8219,0))))</f>
        <v>0</v>
      </c>
      <c r="W8217" s="90">
        <f t="array" ref="W8217">IF(COUNTA(Y8216:DP8219)=0,0,IF(ISERROR(HLOOKUP(W8219,Y8219:DP8219,1,FALSE)),0,AVERAGEIF(Y8219:DP8219,$W8219,Y8217:DP8217)))</f>
        <v>0</v>
      </c>
      <c r="X8217" s="107"/>
      <c r="Y8217" s="142">
        <v>1.456</v>
      </c>
    </row>
    <row r="8218" spans="2:25">
      <c r="B8218" s="83"/>
      <c r="C8218" s="84"/>
      <c r="D8218" s="83"/>
      <c r="E8218" s="83"/>
      <c r="F8218" s="83"/>
      <c r="G8218" s="83"/>
      <c r="H8218" s="83"/>
      <c r="I8218" s="83"/>
      <c r="J8218" s="83"/>
      <c r="K8218" s="83"/>
      <c r="L8218" s="83"/>
      <c r="M8218" s="83"/>
      <c r="N8218" s="83"/>
      <c r="O8218" s="83"/>
      <c r="P8218" s="84"/>
      <c r="Q8218" s="217"/>
      <c r="R8218" s="91">
        <f t="shared" ref="R8218" si="21914">IF(COUNTA(Y8216:DP8219)=0,0,HLOOKUP(R8217,Y8217:DP8219,2,FALSE))</f>
        <v>1000</v>
      </c>
      <c r="S8218" s="92">
        <f t="shared" ref="S8218" si="21915">IF(COUNTA(Y8216:DP8219)=0,0,HLOOKUP(S8216,Y8216:DP8219,3,FALSE))</f>
        <v>1000</v>
      </c>
      <c r="T8218" s="93"/>
      <c r="U8218" s="94">
        <f t="array" ref="U8218">IF(COUNTA(Y8216:DP8219)=0,0,IF(ISERROR(HLOOKUP(U8219,Y8219:DP8219,1,FALSE)),0,INDEX(Y8218:DP8218,MATCH(U8217&amp;U8219,Y8217:DP8217&amp;Y8219:DP8219,0))))</f>
        <v>0</v>
      </c>
      <c r="V8218" s="94">
        <f t="array" ref="V8218">IF(COUNTA(Y8216:DP8219)=0,0,IF(ISERROR(HLOOKUP(V8219,Y8219:DP8219,1,FALSE)),0,INDEX(Y8218:DP8218,MATCH(V8217&amp;V8219,Y8217:DP8217&amp;Y8219:DP8219,0))))</f>
        <v>0</v>
      </c>
      <c r="W8218" s="95"/>
      <c r="X8218" s="108"/>
      <c r="Y8218" s="143">
        <v>1000</v>
      </c>
    </row>
    <row r="8219" spans="2:25" ht="13.9" thickBot="1">
      <c r="B8219" s="96"/>
      <c r="C8219" s="97"/>
      <c r="D8219" s="96"/>
      <c r="E8219" s="96"/>
      <c r="F8219" s="96"/>
      <c r="G8219" s="96"/>
      <c r="H8219" s="96"/>
      <c r="I8219" s="96"/>
      <c r="J8219" s="96"/>
      <c r="K8219" s="96"/>
      <c r="L8219" s="96"/>
      <c r="M8219" s="96"/>
      <c r="N8219" s="96"/>
      <c r="O8219" s="96"/>
      <c r="P8219" s="97"/>
      <c r="Q8219" s="218"/>
      <c r="R8219" s="98" t="str">
        <f t="shared" ref="R8219" si="21916">IF(COUNTA(Y8216:DP8219)=0,"none",HLOOKUP(R8217,Y8217:DP8219,3,FALSE))</f>
        <v>www (-30%)</v>
      </c>
      <c r="S8219" s="99" t="str">
        <f t="shared" ref="S8219" si="21917">IF(COUNTA(Y8216:DP8219)=0,"none",HLOOKUP(S8216,Y8216:DP8219,4,FALSE))</f>
        <v>www (-30%)</v>
      </c>
      <c r="T8219" s="100"/>
      <c r="U8219" s="100">
        <f t="array" ref="U8219">IF(COUNTA(Y8216:DP8219)=0,"none",IF($U$2="WAHR",$W$3,Abfrage!$F$4))</f>
        <v>0</v>
      </c>
      <c r="V8219" s="100">
        <f t="array" ref="V8219">IF(COUNTA(Y8216:DP8219)=0,"none",IF($U$2="WAHR",$W$3,Abfrage!$F$4))</f>
        <v>0</v>
      </c>
      <c r="W8219" s="100">
        <f t="array" ref="W8219">IF(COUNTA(Y8216:DP8219)=0,"none",IF($U$2="WAHR",$W$3,Abfrage!$F$4))</f>
        <v>0</v>
      </c>
      <c r="X8219" s="109"/>
      <c r="Y8219" s="144" t="s">
        <v>43</v>
      </c>
    </row>
    <row r="8220" spans="2:25">
      <c r="B8220" s="75" t="s">
        <v>5090</v>
      </c>
      <c r="C8220" s="76">
        <v>1000474186</v>
      </c>
      <c r="D8220" s="75" t="s">
        <v>95</v>
      </c>
      <c r="E8220" s="75" t="s">
        <v>175</v>
      </c>
      <c r="F8220" s="75" t="s">
        <v>97</v>
      </c>
      <c r="G8220" s="75" t="s">
        <v>5070</v>
      </c>
      <c r="H8220" s="75" t="e">
        <v>#N/A</v>
      </c>
      <c r="I8220" s="75" t="s">
        <v>51</v>
      </c>
      <c r="J8220" s="75" t="s">
        <v>5091</v>
      </c>
      <c r="K8220" s="75" t="s">
        <v>306</v>
      </c>
      <c r="L8220" s="75" t="s">
        <v>306</v>
      </c>
      <c r="M8220" s="75" t="s">
        <v>307</v>
      </c>
      <c r="N8220" s="75" t="s">
        <v>897</v>
      </c>
      <c r="O8220" s="75" t="s">
        <v>309</v>
      </c>
      <c r="P8220" s="76" t="s">
        <v>306</v>
      </c>
      <c r="Q8220" s="216"/>
      <c r="R8220" s="77" t="str">
        <f t="shared" ref="R8220" si="21918">IF(COUNTA(Y8220:DP8223)=0,"01.01.1900",INDEX(Y8220:DP8220,MATCH(R8221,Y8221:DP8221,0)))</f>
        <v>01.01.1900</v>
      </c>
      <c r="S8220" s="78" t="str">
        <f t="shared" ref="S8220" si="21919">IF(COUNTA(Y8220:DP8223)=0,"01.01.1900",MAX(Y8220:DP8220))</f>
        <v>01.01.1900</v>
      </c>
      <c r="T8220" s="79"/>
      <c r="U8220" s="80" t="str">
        <f t="array" ref="U8220">IF(COUNTA(Y8220:DP8223)=0,"01.01.1900",IF(ISERROR(HLOOKUP(U8223,Y8223:DP8223,1,FALSE)),"01.01.1900",INDEX(Y8220:DP8220,MATCH(U8221&amp;U8223,Y8221:DP8221&amp;Y8223:DP8223,0))))</f>
        <v>01.01.1900</v>
      </c>
      <c r="V8220" s="81" t="str">
        <f t="shared" ref="V8220" si="21920">IF(COUNTA(Y8220:DP8223)=0,"01.01.1900",_xlfn.MAXIFS(Y8220:DP8220,Y8223:DP8223,V8223))</f>
        <v>01.01.1900</v>
      </c>
      <c r="W8220" s="82"/>
      <c r="X8220" s="106"/>
    </row>
    <row r="8221" spans="2:25">
      <c r="B8221" s="83"/>
      <c r="C8221" s="84"/>
      <c r="D8221" s="83"/>
      <c r="E8221" s="83"/>
      <c r="F8221" s="83"/>
      <c r="G8221" s="83"/>
      <c r="H8221" s="83"/>
      <c r="I8221" s="83"/>
      <c r="J8221" s="83"/>
      <c r="K8221" s="83"/>
      <c r="L8221" s="83"/>
      <c r="M8221" s="83"/>
      <c r="N8221" s="83"/>
      <c r="O8221" s="83"/>
      <c r="P8221" s="84"/>
      <c r="Q8221" s="217"/>
      <c r="R8221" s="85">
        <f t="shared" ref="R8221" si="21921">IF(COUNTA(Y8220:DP8223)=0,0,MIN(Y8221:DP8221))</f>
        <v>0</v>
      </c>
      <c r="S8221" s="86">
        <f t="shared" ref="S8221" si="21922">IF(COUNTA(Y8220:DP8223)=0,0,HLOOKUP(S8220,Y8220:DP8223,2,FALSE))</f>
        <v>0</v>
      </c>
      <c r="T8221" s="87">
        <f t="shared" ref="T8221" si="21923">IF(COUNTA(Y8220:DP8223)=0,0,AVERAGE(Y8221:DP8221))</f>
        <v>0</v>
      </c>
      <c r="U8221" s="88">
        <f t="shared" ref="U8221" si="21924">IF(COUNTA(Y8220:DP8223)=0,0,_xlfn.MINIFS(Y8221:DP8221,Y8223:DP8223,U8223))</f>
        <v>0</v>
      </c>
      <c r="V8221" s="89">
        <f t="array" ref="V8221">IF(COUNTA(Y8220:DP8223)=0,0,IF(ISERROR(HLOOKUP(V8223,Y8223:DP8223,1,FALSE)),0,INDEX(Y8221:DP8221,MATCH(V8220&amp;V8223,Y8220:DP8220&amp;Y8223:DP8223,0))))</f>
        <v>0</v>
      </c>
      <c r="W8221" s="90">
        <f t="array" ref="W8221">IF(COUNTA(Y8220:DP8223)=0,0,IF(ISERROR(HLOOKUP(W8223,Y8223:DP8223,1,FALSE)),0,AVERAGEIF(Y8223:DP8223,$W8223,Y8221:DP8221)))</f>
        <v>0</v>
      </c>
      <c r="X8221" s="107"/>
    </row>
    <row r="8222" spans="2:25">
      <c r="B8222" s="83"/>
      <c r="C8222" s="84"/>
      <c r="D8222" s="83"/>
      <c r="E8222" s="83"/>
      <c r="F8222" s="83"/>
      <c r="G8222" s="83"/>
      <c r="H8222" s="83"/>
      <c r="I8222" s="83"/>
      <c r="J8222" s="83"/>
      <c r="K8222" s="83"/>
      <c r="L8222" s="83"/>
      <c r="M8222" s="83"/>
      <c r="N8222" s="83"/>
      <c r="O8222" s="83"/>
      <c r="P8222" s="84"/>
      <c r="Q8222" s="217"/>
      <c r="R8222" s="91">
        <f t="shared" ref="R8222" si="21925">IF(COUNTA(Y8220:DP8223)=0,0,HLOOKUP(R8221,Y8221:DP8223,2,FALSE))</f>
        <v>0</v>
      </c>
      <c r="S8222" s="92">
        <f t="shared" ref="S8222" si="21926">IF(COUNTA(Y8220:DP8223)=0,0,HLOOKUP(S8220,Y8220:DP8223,3,FALSE))</f>
        <v>0</v>
      </c>
      <c r="T8222" s="93"/>
      <c r="U8222" s="94">
        <f t="array" ref="U8222">IF(COUNTA(Y8220:DP8223)=0,0,IF(ISERROR(HLOOKUP(U8223,Y8223:DP8223,1,FALSE)),0,INDEX(Y8222:DP8222,MATCH(U8221&amp;U8223,Y8221:DP8221&amp;Y8223:DP8223,0))))</f>
        <v>0</v>
      </c>
      <c r="V8222" s="94">
        <f t="array" ref="V8222">IF(COUNTA(Y8220:DP8223)=0,0,IF(ISERROR(HLOOKUP(V8223,Y8223:DP8223,1,FALSE)),0,INDEX(Y8222:DP8222,MATCH(V8221&amp;V8223,Y8221:DP8221&amp;Y8223:DP8223,0))))</f>
        <v>0</v>
      </c>
      <c r="W8222" s="95"/>
      <c r="X8222" s="108"/>
    </row>
    <row r="8223" spans="2:25" ht="13.9" thickBot="1">
      <c r="B8223" s="96"/>
      <c r="C8223" s="97"/>
      <c r="D8223" s="96"/>
      <c r="E8223" s="96"/>
      <c r="F8223" s="96"/>
      <c r="G8223" s="96"/>
      <c r="H8223" s="96"/>
      <c r="I8223" s="96"/>
      <c r="J8223" s="96"/>
      <c r="K8223" s="96"/>
      <c r="L8223" s="96"/>
      <c r="M8223" s="96"/>
      <c r="N8223" s="96"/>
      <c r="O8223" s="96"/>
      <c r="P8223" s="97"/>
      <c r="Q8223" s="218"/>
      <c r="R8223" s="98" t="str">
        <f t="shared" ref="R8223" si="21927">IF(COUNTA(Y8220:DP8223)=0,"none",HLOOKUP(R8221,Y8221:DP8223,3,FALSE))</f>
        <v>none</v>
      </c>
      <c r="S8223" s="99" t="str">
        <f t="shared" ref="S8223" si="21928">IF(COUNTA(Y8220:DP8223)=0,"none",HLOOKUP(S8220,Y8220:DP8223,4,FALSE))</f>
        <v>none</v>
      </c>
      <c r="T8223" s="100"/>
      <c r="U8223" s="100" t="str">
        <f t="array" ref="U8223">IF(COUNTA(Y8220:DP8223)=0,"none",IF($U$2="WAHR",$W$3,Abfrage!$F$4))</f>
        <v>none</v>
      </c>
      <c r="V8223" s="100" t="str">
        <f t="array" ref="V8223">IF(COUNTA(Y8220:DP8223)=0,"none",IF($U$2="WAHR",$W$3,Abfrage!$F$4))</f>
        <v>none</v>
      </c>
      <c r="W8223" s="100" t="str">
        <f t="array" ref="W8223">IF(COUNTA(Y8220:DP8223)=0,"none",IF($U$2="WAHR",$W$3,Abfrage!$F$4))</f>
        <v>none</v>
      </c>
      <c r="X8223" s="109"/>
    </row>
    <row r="8224" spans="2:25">
      <c r="B8224" s="75" t="s">
        <v>5092</v>
      </c>
      <c r="C8224" s="76">
        <v>1000474187</v>
      </c>
      <c r="D8224" s="75" t="s">
        <v>95</v>
      </c>
      <c r="E8224" s="75" t="s">
        <v>175</v>
      </c>
      <c r="F8224" s="75" t="s">
        <v>97</v>
      </c>
      <c r="G8224" s="75" t="s">
        <v>5073</v>
      </c>
      <c r="H8224" s="75" t="s">
        <v>44</v>
      </c>
      <c r="I8224" s="75" t="s">
        <v>51</v>
      </c>
      <c r="J8224" s="75" t="s">
        <v>5093</v>
      </c>
      <c r="K8224" s="75" t="s">
        <v>306</v>
      </c>
      <c r="L8224" s="75" t="s">
        <v>306</v>
      </c>
      <c r="M8224" s="75" t="s">
        <v>307</v>
      </c>
      <c r="N8224" s="75" t="s">
        <v>897</v>
      </c>
      <c r="O8224" s="75" t="s">
        <v>309</v>
      </c>
      <c r="P8224" s="76" t="s">
        <v>306</v>
      </c>
      <c r="Q8224" s="216"/>
      <c r="R8224" s="77">
        <f t="shared" ref="R8224" si="21929">IF(COUNTA(Y8224:DP8227)=0,"01.01.1900",INDEX(Y8224:DP8224,MATCH(R8225,Y8225:DP8225,0)))</f>
        <v>45846</v>
      </c>
      <c r="S8224" s="78">
        <f t="shared" ref="S8224" si="21930">IF(COUNTA(Y8224:DP8227)=0,"01.01.1900",MAX(Y8224:DP8224))</f>
        <v>45846</v>
      </c>
      <c r="T8224" s="79"/>
      <c r="U8224" s="80" t="str">
        <f t="array" ref="U8224">IF(COUNTA(Y8224:DP8227)=0,"01.01.1900",IF(ISERROR(HLOOKUP(U8227,Y8227:DP8227,1,FALSE)),"01.01.1900",INDEX(Y8224:DP8224,MATCH(U8225&amp;U8227,Y8225:DP8225&amp;Y8227:DP8227,0))))</f>
        <v>01.01.1900</v>
      </c>
      <c r="V8224" s="81">
        <f t="shared" ref="V8224" si="21931">IF(COUNTA(Y8224:DP8227)=0,"01.01.1900",_xlfn.MAXIFS(Y8224:DP8224,Y8227:DP8227,V8227))</f>
        <v>0</v>
      </c>
      <c r="W8224" s="82"/>
      <c r="X8224" s="106"/>
      <c r="Y8224" s="141">
        <v>45846</v>
      </c>
    </row>
    <row r="8225" spans="2:25">
      <c r="B8225" s="83"/>
      <c r="C8225" s="84"/>
      <c r="D8225" s="83"/>
      <c r="E8225" s="83"/>
      <c r="F8225" s="83"/>
      <c r="G8225" s="83"/>
      <c r="H8225" s="83"/>
      <c r="I8225" s="83"/>
      <c r="J8225" s="83"/>
      <c r="K8225" s="83"/>
      <c r="L8225" s="83"/>
      <c r="M8225" s="83"/>
      <c r="N8225" s="83"/>
      <c r="O8225" s="83"/>
      <c r="P8225" s="84"/>
      <c r="Q8225" s="217"/>
      <c r="R8225" s="85">
        <f t="shared" ref="R8225" si="21932">IF(COUNTA(Y8224:DP8227)=0,0,MIN(Y8225:DP8225))</f>
        <v>1.26</v>
      </c>
      <c r="S8225" s="86">
        <f t="shared" ref="S8225" si="21933">IF(COUNTA(Y8224:DP8227)=0,0,HLOOKUP(S8224,Y8224:DP8227,2,FALSE))</f>
        <v>1.26</v>
      </c>
      <c r="T8225" s="87">
        <f t="shared" ref="T8225" si="21934">IF(COUNTA(Y8224:DP8227)=0,0,AVERAGE(Y8225:DP8225))</f>
        <v>1.26</v>
      </c>
      <c r="U8225" s="88">
        <f t="shared" ref="U8225" si="21935">IF(COUNTA(Y8224:DP8227)=0,0,_xlfn.MINIFS(Y8225:DP8225,Y8227:DP8227,U8227))</f>
        <v>0</v>
      </c>
      <c r="V8225" s="89">
        <f t="array" ref="V8225">IF(COUNTA(Y8224:DP8227)=0,0,IF(ISERROR(HLOOKUP(V8227,Y8227:DP8227,1,FALSE)),0,INDEX(Y8225:DP8225,MATCH(V8224&amp;V8227,Y8224:DP8224&amp;Y8227:DP8227,0))))</f>
        <v>0</v>
      </c>
      <c r="W8225" s="90">
        <f t="array" ref="W8225">IF(COUNTA(Y8224:DP8227)=0,0,IF(ISERROR(HLOOKUP(W8227,Y8227:DP8227,1,FALSE)),0,AVERAGEIF(Y8227:DP8227,$W8227,Y8225:DP8225)))</f>
        <v>0</v>
      </c>
      <c r="X8225" s="107"/>
      <c r="Y8225" s="142">
        <v>1.26</v>
      </c>
    </row>
    <row r="8226" spans="2:25">
      <c r="B8226" s="83"/>
      <c r="C8226" s="84"/>
      <c r="D8226" s="83"/>
      <c r="E8226" s="83"/>
      <c r="F8226" s="83"/>
      <c r="G8226" s="83"/>
      <c r="H8226" s="83"/>
      <c r="I8226" s="83"/>
      <c r="J8226" s="83"/>
      <c r="K8226" s="83"/>
      <c r="L8226" s="83"/>
      <c r="M8226" s="83"/>
      <c r="N8226" s="83"/>
      <c r="O8226" s="83"/>
      <c r="P8226" s="84"/>
      <c r="Q8226" s="217"/>
      <c r="R8226" s="91">
        <f t="shared" ref="R8226" si="21936">IF(COUNTA(Y8224:DP8227)=0,0,HLOOKUP(R8225,Y8225:DP8227,2,FALSE))</f>
        <v>1000</v>
      </c>
      <c r="S8226" s="92">
        <f t="shared" ref="S8226" si="21937">IF(COUNTA(Y8224:DP8227)=0,0,HLOOKUP(S8224,Y8224:DP8227,3,FALSE))</f>
        <v>1000</v>
      </c>
      <c r="T8226" s="93"/>
      <c r="U8226" s="94">
        <f t="array" ref="U8226">IF(COUNTA(Y8224:DP8227)=0,0,IF(ISERROR(HLOOKUP(U8227,Y8227:DP8227,1,FALSE)),0,INDEX(Y8226:DP8226,MATCH(U8225&amp;U8227,Y8225:DP8225&amp;Y8227:DP8227,0))))</f>
        <v>0</v>
      </c>
      <c r="V8226" s="94">
        <f t="array" ref="V8226">IF(COUNTA(Y8224:DP8227)=0,0,IF(ISERROR(HLOOKUP(V8227,Y8227:DP8227,1,FALSE)),0,INDEX(Y8226:DP8226,MATCH(V8225&amp;V8227,Y8225:DP8225&amp;Y8227:DP8227,0))))</f>
        <v>0</v>
      </c>
      <c r="W8226" s="95"/>
      <c r="X8226" s="108"/>
      <c r="Y8226" s="143">
        <v>1000</v>
      </c>
    </row>
    <row r="8227" spans="2:25" ht="13.9" thickBot="1">
      <c r="B8227" s="96"/>
      <c r="C8227" s="97"/>
      <c r="D8227" s="96"/>
      <c r="E8227" s="96"/>
      <c r="F8227" s="96"/>
      <c r="G8227" s="96"/>
      <c r="H8227" s="96"/>
      <c r="I8227" s="96"/>
      <c r="J8227" s="96"/>
      <c r="K8227" s="96"/>
      <c r="L8227" s="96"/>
      <c r="M8227" s="96"/>
      <c r="N8227" s="96"/>
      <c r="O8227" s="96"/>
      <c r="P8227" s="97"/>
      <c r="Q8227" s="218"/>
      <c r="R8227" s="98" t="str">
        <f t="shared" ref="R8227" si="21938">IF(COUNTA(Y8224:DP8227)=0,"none",HLOOKUP(R8225,Y8225:DP8227,3,FALSE))</f>
        <v>www (-30%)</v>
      </c>
      <c r="S8227" s="99" t="str">
        <f t="shared" ref="S8227" si="21939">IF(COUNTA(Y8224:DP8227)=0,"none",HLOOKUP(S8224,Y8224:DP8227,4,FALSE))</f>
        <v>www (-30%)</v>
      </c>
      <c r="T8227" s="100"/>
      <c r="U8227" s="100">
        <f t="array" ref="U8227">IF(COUNTA(Y8224:DP8227)=0,"none",IF($U$2="WAHR",$W$3,Abfrage!$F$4))</f>
        <v>0</v>
      </c>
      <c r="V8227" s="100">
        <f t="array" ref="V8227">IF(COUNTA(Y8224:DP8227)=0,"none",IF($U$2="WAHR",$W$3,Abfrage!$F$4))</f>
        <v>0</v>
      </c>
      <c r="W8227" s="100">
        <f t="array" ref="W8227">IF(COUNTA(Y8224:DP8227)=0,"none",IF($U$2="WAHR",$W$3,Abfrage!$F$4))</f>
        <v>0</v>
      </c>
      <c r="X8227" s="109"/>
      <c r="Y8227" s="144" t="s">
        <v>43</v>
      </c>
    </row>
    <row r="8228" spans="2:25">
      <c r="B8228" s="75" t="s">
        <v>5094</v>
      </c>
      <c r="C8228" s="76">
        <v>1000377554</v>
      </c>
      <c r="D8228" s="75" t="s">
        <v>95</v>
      </c>
      <c r="E8228" s="75" t="s">
        <v>175</v>
      </c>
      <c r="F8228" s="75" t="s">
        <v>97</v>
      </c>
      <c r="G8228" s="75" t="s">
        <v>5076</v>
      </c>
      <c r="H8228" s="75" t="e">
        <v>#N/A</v>
      </c>
      <c r="I8228" s="75" t="s">
        <v>51</v>
      </c>
      <c r="J8228" s="75" t="s">
        <v>5095</v>
      </c>
      <c r="K8228" s="75" t="s">
        <v>306</v>
      </c>
      <c r="L8228" s="75" t="s">
        <v>306</v>
      </c>
      <c r="M8228" s="75" t="s">
        <v>307</v>
      </c>
      <c r="N8228" s="75" t="s">
        <v>897</v>
      </c>
      <c r="O8228" s="75" t="s">
        <v>309</v>
      </c>
      <c r="P8228" s="76" t="s">
        <v>306</v>
      </c>
      <c r="Q8228" s="216"/>
      <c r="R8228" s="77" t="str">
        <f t="shared" ref="R8228" si="21940">IF(COUNTA(Y8228:DP8231)=0,"01.01.1900",INDEX(Y8228:DP8228,MATCH(R8229,Y8229:DP8229,0)))</f>
        <v>01.01.1900</v>
      </c>
      <c r="S8228" s="78" t="str">
        <f t="shared" ref="S8228" si="21941">IF(COUNTA(Y8228:DP8231)=0,"01.01.1900",MAX(Y8228:DP8228))</f>
        <v>01.01.1900</v>
      </c>
      <c r="T8228" s="79"/>
      <c r="U8228" s="80" t="str">
        <f t="array" ref="U8228">IF(COUNTA(Y8228:DP8231)=0,"01.01.1900",IF(ISERROR(HLOOKUP(U8231,Y8231:DP8231,1,FALSE)),"01.01.1900",INDEX(Y8228:DP8228,MATCH(U8229&amp;U8231,Y8229:DP8229&amp;Y8231:DP8231,0))))</f>
        <v>01.01.1900</v>
      </c>
      <c r="V8228" s="81" t="str">
        <f t="shared" ref="V8228" si="21942">IF(COUNTA(Y8228:DP8231)=0,"01.01.1900",_xlfn.MAXIFS(Y8228:DP8228,Y8231:DP8231,V8231))</f>
        <v>01.01.1900</v>
      </c>
      <c r="W8228" s="82"/>
      <c r="X8228" s="106"/>
    </row>
    <row r="8229" spans="2:25">
      <c r="B8229" s="83"/>
      <c r="C8229" s="84"/>
      <c r="D8229" s="83"/>
      <c r="E8229" s="83"/>
      <c r="F8229" s="83"/>
      <c r="G8229" s="83"/>
      <c r="H8229" s="83"/>
      <c r="I8229" s="83"/>
      <c r="J8229" s="83"/>
      <c r="K8229" s="83"/>
      <c r="L8229" s="83"/>
      <c r="M8229" s="83"/>
      <c r="N8229" s="83"/>
      <c r="O8229" s="83"/>
      <c r="P8229" s="84"/>
      <c r="Q8229" s="217"/>
      <c r="R8229" s="85">
        <f t="shared" ref="R8229" si="21943">IF(COUNTA(Y8228:DP8231)=0,0,MIN(Y8229:DP8229))</f>
        <v>0</v>
      </c>
      <c r="S8229" s="86">
        <f t="shared" ref="S8229" si="21944">IF(COUNTA(Y8228:DP8231)=0,0,HLOOKUP(S8228,Y8228:DP8231,2,FALSE))</f>
        <v>0</v>
      </c>
      <c r="T8229" s="87">
        <f t="shared" ref="T8229" si="21945">IF(COUNTA(Y8228:DP8231)=0,0,AVERAGE(Y8229:DP8229))</f>
        <v>0</v>
      </c>
      <c r="U8229" s="88">
        <f t="shared" ref="U8229" si="21946">IF(COUNTA(Y8228:DP8231)=0,0,_xlfn.MINIFS(Y8229:DP8229,Y8231:DP8231,U8231))</f>
        <v>0</v>
      </c>
      <c r="V8229" s="89">
        <f t="array" ref="V8229">IF(COUNTA(Y8228:DP8231)=0,0,IF(ISERROR(HLOOKUP(V8231,Y8231:DP8231,1,FALSE)),0,INDEX(Y8229:DP8229,MATCH(V8228&amp;V8231,Y8228:DP8228&amp;Y8231:DP8231,0))))</f>
        <v>0</v>
      </c>
      <c r="W8229" s="90">
        <f t="array" ref="W8229">IF(COUNTA(Y8228:DP8231)=0,0,IF(ISERROR(HLOOKUP(W8231,Y8231:DP8231,1,FALSE)),0,AVERAGEIF(Y8231:DP8231,$W8231,Y8229:DP8229)))</f>
        <v>0</v>
      </c>
      <c r="X8229" s="107"/>
    </row>
    <row r="8230" spans="2:25">
      <c r="B8230" s="83"/>
      <c r="C8230" s="84"/>
      <c r="D8230" s="83"/>
      <c r="E8230" s="83"/>
      <c r="F8230" s="83"/>
      <c r="G8230" s="83"/>
      <c r="H8230" s="83"/>
      <c r="I8230" s="83"/>
      <c r="J8230" s="83"/>
      <c r="K8230" s="83"/>
      <c r="L8230" s="83"/>
      <c r="M8230" s="83"/>
      <c r="N8230" s="83"/>
      <c r="O8230" s="83"/>
      <c r="P8230" s="84"/>
      <c r="Q8230" s="217"/>
      <c r="R8230" s="91">
        <f t="shared" ref="R8230" si="21947">IF(COUNTA(Y8228:DP8231)=0,0,HLOOKUP(R8229,Y8229:DP8231,2,FALSE))</f>
        <v>0</v>
      </c>
      <c r="S8230" s="92">
        <f t="shared" ref="S8230" si="21948">IF(COUNTA(Y8228:DP8231)=0,0,HLOOKUP(S8228,Y8228:DP8231,3,FALSE))</f>
        <v>0</v>
      </c>
      <c r="T8230" s="93"/>
      <c r="U8230" s="94">
        <f t="array" ref="U8230">IF(COUNTA(Y8228:DP8231)=0,0,IF(ISERROR(HLOOKUP(U8231,Y8231:DP8231,1,FALSE)),0,INDEX(Y8230:DP8230,MATCH(U8229&amp;U8231,Y8229:DP8229&amp;Y8231:DP8231,0))))</f>
        <v>0</v>
      </c>
      <c r="V8230" s="94">
        <f t="array" ref="V8230">IF(COUNTA(Y8228:DP8231)=0,0,IF(ISERROR(HLOOKUP(V8231,Y8231:DP8231,1,FALSE)),0,INDEX(Y8230:DP8230,MATCH(V8229&amp;V8231,Y8229:DP8229&amp;Y8231:DP8231,0))))</f>
        <v>0</v>
      </c>
      <c r="W8230" s="95"/>
      <c r="X8230" s="108"/>
    </row>
    <row r="8231" spans="2:25" ht="13.9" thickBot="1">
      <c r="B8231" s="96"/>
      <c r="C8231" s="97"/>
      <c r="D8231" s="96"/>
      <c r="E8231" s="96"/>
      <c r="F8231" s="96"/>
      <c r="G8231" s="96"/>
      <c r="H8231" s="96"/>
      <c r="I8231" s="96"/>
      <c r="J8231" s="96"/>
      <c r="K8231" s="96"/>
      <c r="L8231" s="96"/>
      <c r="M8231" s="96"/>
      <c r="N8231" s="96"/>
      <c r="O8231" s="96"/>
      <c r="P8231" s="97"/>
      <c r="Q8231" s="218"/>
      <c r="R8231" s="98" t="str">
        <f t="shared" ref="R8231" si="21949">IF(COUNTA(Y8228:DP8231)=0,"none",HLOOKUP(R8229,Y8229:DP8231,3,FALSE))</f>
        <v>none</v>
      </c>
      <c r="S8231" s="99" t="str">
        <f t="shared" ref="S8231" si="21950">IF(COUNTA(Y8228:DP8231)=0,"none",HLOOKUP(S8228,Y8228:DP8231,4,FALSE))</f>
        <v>none</v>
      </c>
      <c r="T8231" s="100"/>
      <c r="U8231" s="100" t="str">
        <f t="array" ref="U8231">IF(COUNTA(Y8228:DP8231)=0,"none",IF($U$2="WAHR",$W$3,Abfrage!$F$4))</f>
        <v>none</v>
      </c>
      <c r="V8231" s="100" t="str">
        <f t="array" ref="V8231">IF(COUNTA(Y8228:DP8231)=0,"none",IF($U$2="WAHR",$W$3,Abfrage!$F$4))</f>
        <v>none</v>
      </c>
      <c r="W8231" s="100" t="str">
        <f t="array" ref="W8231">IF(COUNTA(Y8228:DP8231)=0,"none",IF($U$2="WAHR",$W$3,Abfrage!$F$4))</f>
        <v>none</v>
      </c>
      <c r="X8231" s="109"/>
    </row>
    <row r="8232" spans="2:25">
      <c r="B8232" s="75" t="s">
        <v>5096</v>
      </c>
      <c r="C8232" s="76">
        <v>1000461547</v>
      </c>
      <c r="D8232" s="75" t="s">
        <v>95</v>
      </c>
      <c r="E8232" s="75" t="s">
        <v>175</v>
      </c>
      <c r="F8232" s="75" t="s">
        <v>97</v>
      </c>
      <c r="G8232" s="75" t="s">
        <v>5079</v>
      </c>
      <c r="H8232" s="75" t="e">
        <v>#N/A</v>
      </c>
      <c r="I8232" s="75" t="s">
        <v>51</v>
      </c>
      <c r="J8232" s="75" t="s">
        <v>5097</v>
      </c>
      <c r="K8232" s="75" t="s">
        <v>306</v>
      </c>
      <c r="L8232" s="75" t="s">
        <v>306</v>
      </c>
      <c r="M8232" s="75" t="s">
        <v>307</v>
      </c>
      <c r="N8232" s="75" t="s">
        <v>897</v>
      </c>
      <c r="O8232" s="75" t="s">
        <v>315</v>
      </c>
      <c r="P8232" s="76" t="s">
        <v>306</v>
      </c>
      <c r="Q8232" s="216"/>
      <c r="R8232" s="77">
        <f t="shared" ref="R8232" si="21951">IF(COUNTA(Y8232:DP8235)=0,"01.01.1900",INDEX(Y8232:DP8232,MATCH(R8233,Y8233:DP8233,0)))</f>
        <v>44013</v>
      </c>
      <c r="S8232" s="78">
        <f t="shared" ref="S8232" si="21952">IF(COUNTA(Y8232:DP8235)=0,"01.01.1900",MAX(Y8232:DP8232))</f>
        <v>44013</v>
      </c>
      <c r="T8232" s="79"/>
      <c r="U8232" s="80" t="str">
        <f t="array" ref="U8232">IF(COUNTA(Y8232:DP8235)=0,"01.01.1900",IF(ISERROR(HLOOKUP(U8235,Y8235:DP8235,1,FALSE)),"01.01.1900",INDEX(Y8232:DP8232,MATCH(U8233&amp;U8235,Y8233:DP8233&amp;Y8235:DP8235,0))))</f>
        <v>01.01.1900</v>
      </c>
      <c r="V8232" s="81">
        <f t="shared" ref="V8232" si="21953">IF(COUNTA(Y8232:DP8235)=0,"01.01.1900",_xlfn.MAXIFS(Y8232:DP8232,Y8235:DP8235,V8235))</f>
        <v>0</v>
      </c>
      <c r="W8232" s="82"/>
      <c r="X8232" s="106"/>
      <c r="Y8232" s="101">
        <v>44013</v>
      </c>
    </row>
    <row r="8233" spans="2:25">
      <c r="B8233" s="83"/>
      <c r="C8233" s="84"/>
      <c r="D8233" s="83"/>
      <c r="E8233" s="83"/>
      <c r="F8233" s="83"/>
      <c r="G8233" s="83"/>
      <c r="H8233" s="83"/>
      <c r="I8233" s="83"/>
      <c r="J8233" s="83"/>
      <c r="K8233" s="83"/>
      <c r="L8233" s="83"/>
      <c r="M8233" s="83"/>
      <c r="N8233" s="83"/>
      <c r="O8233" s="83"/>
      <c r="P8233" s="84"/>
      <c r="Q8233" s="217"/>
      <c r="R8233" s="85">
        <f t="shared" ref="R8233" si="21954">IF(COUNTA(Y8232:DP8235)=0,0,MIN(Y8233:DP8233))</f>
        <v>1.3614999999999999</v>
      </c>
      <c r="S8233" s="86">
        <f t="shared" ref="S8233" si="21955">IF(COUNTA(Y8232:DP8235)=0,0,HLOOKUP(S8232,Y8232:DP8235,2,FALSE))</f>
        <v>1.3614999999999999</v>
      </c>
      <c r="T8233" s="87">
        <f t="shared" ref="T8233" si="21956">IF(COUNTA(Y8232:DP8235)=0,0,AVERAGE(Y8233:DP8233))</f>
        <v>1.3614999999999999</v>
      </c>
      <c r="U8233" s="88">
        <f t="shared" ref="U8233" si="21957">IF(COUNTA(Y8232:DP8235)=0,0,_xlfn.MINIFS(Y8233:DP8233,Y8235:DP8235,U8235))</f>
        <v>0</v>
      </c>
      <c r="V8233" s="89">
        <f t="array" ref="V8233">IF(COUNTA(Y8232:DP8235)=0,0,IF(ISERROR(HLOOKUP(V8235,Y8235:DP8235,1,FALSE)),0,INDEX(Y8233:DP8233,MATCH(V8232&amp;V8235,Y8232:DP8232&amp;Y8235:DP8235,0))))</f>
        <v>0</v>
      </c>
      <c r="W8233" s="90">
        <f t="array" ref="W8233">IF(COUNTA(Y8232:DP8235)=0,0,IF(ISERROR(HLOOKUP(W8235,Y8235:DP8235,1,FALSE)),0,AVERAGEIF(Y8235:DP8235,$W8235,Y8233:DP8233)))</f>
        <v>0</v>
      </c>
      <c r="X8233" s="107"/>
      <c r="Y8233" s="102">
        <v>1.3614999999999999</v>
      </c>
    </row>
    <row r="8234" spans="2:25">
      <c r="B8234" s="83"/>
      <c r="C8234" s="84"/>
      <c r="D8234" s="83"/>
      <c r="E8234" s="83"/>
      <c r="F8234" s="83"/>
      <c r="G8234" s="83"/>
      <c r="H8234" s="83"/>
      <c r="I8234" s="83"/>
      <c r="J8234" s="83"/>
      <c r="K8234" s="83"/>
      <c r="L8234" s="83"/>
      <c r="M8234" s="83"/>
      <c r="N8234" s="83"/>
      <c r="O8234" s="83"/>
      <c r="P8234" s="84"/>
      <c r="Q8234" s="217"/>
      <c r="R8234" s="91">
        <f t="shared" ref="R8234" si="21958">IF(COUNTA(Y8232:DP8235)=0,0,HLOOKUP(R8233,Y8233:DP8235,2,FALSE))</f>
        <v>0</v>
      </c>
      <c r="S8234" s="92">
        <f t="shared" ref="S8234" si="21959">IF(COUNTA(Y8232:DP8235)=0,0,HLOOKUP(S8232,Y8232:DP8235,3,FALSE))</f>
        <v>0</v>
      </c>
      <c r="T8234" s="93"/>
      <c r="U8234" s="94">
        <f t="array" ref="U8234">IF(COUNTA(Y8232:DP8235)=0,0,IF(ISERROR(HLOOKUP(U8235,Y8235:DP8235,1,FALSE)),0,INDEX(Y8234:DP8234,MATCH(U8233&amp;U8235,Y8233:DP8233&amp;Y8235:DP8235,0))))</f>
        <v>0</v>
      </c>
      <c r="V8234" s="94">
        <f t="array" ref="V8234">IF(COUNTA(Y8232:DP8235)=0,0,IF(ISERROR(HLOOKUP(V8235,Y8235:DP8235,1,FALSE)),0,INDEX(Y8234:DP8234,MATCH(V8233&amp;V8235,Y8233:DP8233&amp;Y8235:DP8235,0))))</f>
        <v>0</v>
      </c>
      <c r="W8234" s="95"/>
      <c r="X8234" s="108"/>
      <c r="Y8234" s="103">
        <v>0</v>
      </c>
    </row>
    <row r="8235" spans="2:25" ht="13.9" thickBot="1">
      <c r="B8235" s="96"/>
      <c r="C8235" s="97"/>
      <c r="D8235" s="96"/>
      <c r="E8235" s="96"/>
      <c r="F8235" s="96"/>
      <c r="G8235" s="96"/>
      <c r="H8235" s="96"/>
      <c r="I8235" s="96"/>
      <c r="J8235" s="96"/>
      <c r="K8235" s="96"/>
      <c r="L8235" s="96"/>
      <c r="M8235" s="96"/>
      <c r="N8235" s="96"/>
      <c r="O8235" s="96"/>
      <c r="P8235" s="97"/>
      <c r="Q8235" s="218"/>
      <c r="R8235" s="98" t="str">
        <f t="shared" ref="R8235" si="21960">IF(COUNTA(Y8232:DP8235)=0,"none",HLOOKUP(R8233,Y8233:DP8235,3,FALSE))</f>
        <v>ECI</v>
      </c>
      <c r="S8235" s="99" t="str">
        <f t="shared" ref="S8235" si="21961">IF(COUNTA(Y8232:DP8235)=0,"none",HLOOKUP(S8232,Y8232:DP8235,4,FALSE))</f>
        <v>ECI</v>
      </c>
      <c r="T8235" s="100"/>
      <c r="U8235" s="100">
        <f t="array" ref="U8235">IF(COUNTA(Y8232:DP8235)=0,"none",IF($U$2="WAHR",$W$3,Abfrage!$F$4))</f>
        <v>0</v>
      </c>
      <c r="V8235" s="100">
        <f t="array" ref="V8235">IF(COUNTA(Y8232:DP8235)=0,"none",IF($U$2="WAHR",$W$3,Abfrage!$F$4))</f>
        <v>0</v>
      </c>
      <c r="W8235" s="100">
        <f t="array" ref="W8235">IF(COUNTA(Y8232:DP8235)=0,"none",IF($U$2="WAHR",$W$3,Abfrage!$F$4))</f>
        <v>0</v>
      </c>
      <c r="X8235" s="109"/>
      <c r="Y8235" s="104" t="s">
        <v>101</v>
      </c>
    </row>
    <row r="8236" spans="2:25">
      <c r="B8236" s="75" t="s">
        <v>5098</v>
      </c>
      <c r="C8236" s="76">
        <v>1000474188</v>
      </c>
      <c r="D8236" s="75" t="s">
        <v>95</v>
      </c>
      <c r="E8236" s="75" t="s">
        <v>175</v>
      </c>
      <c r="F8236" s="75" t="s">
        <v>97</v>
      </c>
      <c r="G8236" s="75" t="s">
        <v>5082</v>
      </c>
      <c r="H8236" s="75" t="e">
        <v>#N/A</v>
      </c>
      <c r="I8236" s="75" t="s">
        <v>51</v>
      </c>
      <c r="J8236" s="75" t="s">
        <v>5099</v>
      </c>
      <c r="K8236" s="75" t="s">
        <v>306</v>
      </c>
      <c r="L8236" s="75" t="s">
        <v>306</v>
      </c>
      <c r="M8236" s="75" t="s">
        <v>307</v>
      </c>
      <c r="N8236" s="75" t="s">
        <v>897</v>
      </c>
      <c r="O8236" s="75" t="s">
        <v>476</v>
      </c>
      <c r="P8236" s="76" t="s">
        <v>306</v>
      </c>
      <c r="Q8236" s="216"/>
      <c r="R8236" s="77" t="str">
        <f t="shared" ref="R8236" si="21962">IF(COUNTA(Y8236:DP8239)=0,"01.01.1900",INDEX(Y8236:DP8236,MATCH(R8237,Y8237:DP8237,0)))</f>
        <v>01.01.1900</v>
      </c>
      <c r="S8236" s="78" t="str">
        <f t="shared" ref="S8236" si="21963">IF(COUNTA(Y8236:DP8239)=0,"01.01.1900",MAX(Y8236:DP8236))</f>
        <v>01.01.1900</v>
      </c>
      <c r="T8236" s="79"/>
      <c r="U8236" s="80" t="str">
        <f t="array" ref="U8236">IF(COUNTA(Y8236:DP8239)=0,"01.01.1900",IF(ISERROR(HLOOKUP(U8239,Y8239:DP8239,1,FALSE)),"01.01.1900",INDEX(Y8236:DP8236,MATCH(U8237&amp;U8239,Y8237:DP8237&amp;Y8239:DP8239,0))))</f>
        <v>01.01.1900</v>
      </c>
      <c r="V8236" s="81" t="str">
        <f t="shared" ref="V8236" si="21964">IF(COUNTA(Y8236:DP8239)=0,"01.01.1900",_xlfn.MAXIFS(Y8236:DP8236,Y8239:DP8239,V8239))</f>
        <v>01.01.1900</v>
      </c>
      <c r="W8236" s="82"/>
      <c r="X8236" s="106"/>
    </row>
    <row r="8237" spans="2:25">
      <c r="B8237" s="83"/>
      <c r="C8237" s="84"/>
      <c r="D8237" s="83"/>
      <c r="E8237" s="83"/>
      <c r="F8237" s="83"/>
      <c r="G8237" s="83"/>
      <c r="H8237" s="83"/>
      <c r="I8237" s="83"/>
      <c r="J8237" s="83"/>
      <c r="K8237" s="83"/>
      <c r="L8237" s="83"/>
      <c r="M8237" s="83"/>
      <c r="N8237" s="83"/>
      <c r="O8237" s="83"/>
      <c r="P8237" s="84"/>
      <c r="Q8237" s="217"/>
      <c r="R8237" s="85">
        <f t="shared" ref="R8237" si="21965">IF(COUNTA(Y8236:DP8239)=0,0,MIN(Y8237:DP8237))</f>
        <v>0</v>
      </c>
      <c r="S8237" s="86">
        <f t="shared" ref="S8237" si="21966">IF(COUNTA(Y8236:DP8239)=0,0,HLOOKUP(S8236,Y8236:DP8239,2,FALSE))</f>
        <v>0</v>
      </c>
      <c r="T8237" s="87">
        <f t="shared" ref="T8237" si="21967">IF(COUNTA(Y8236:DP8239)=0,0,AVERAGE(Y8237:DP8237))</f>
        <v>0</v>
      </c>
      <c r="U8237" s="88">
        <f t="shared" ref="U8237" si="21968">IF(COUNTA(Y8236:DP8239)=0,0,_xlfn.MINIFS(Y8237:DP8237,Y8239:DP8239,U8239))</f>
        <v>0</v>
      </c>
      <c r="V8237" s="89">
        <f t="array" ref="V8237">IF(COUNTA(Y8236:DP8239)=0,0,IF(ISERROR(HLOOKUP(V8239,Y8239:DP8239,1,FALSE)),0,INDEX(Y8237:DP8237,MATCH(V8236&amp;V8239,Y8236:DP8236&amp;Y8239:DP8239,0))))</f>
        <v>0</v>
      </c>
      <c r="W8237" s="90">
        <f t="array" ref="W8237">IF(COUNTA(Y8236:DP8239)=0,0,IF(ISERROR(HLOOKUP(W8239,Y8239:DP8239,1,FALSE)),0,AVERAGEIF(Y8239:DP8239,$W8239,Y8237:DP8237)))</f>
        <v>0</v>
      </c>
      <c r="X8237" s="107"/>
    </row>
    <row r="8238" spans="2:25">
      <c r="B8238" s="83"/>
      <c r="C8238" s="84"/>
      <c r="D8238" s="83"/>
      <c r="E8238" s="83"/>
      <c r="F8238" s="83"/>
      <c r="G8238" s="83"/>
      <c r="H8238" s="83"/>
      <c r="I8238" s="83"/>
      <c r="J8238" s="83"/>
      <c r="K8238" s="83"/>
      <c r="L8238" s="83"/>
      <c r="M8238" s="83"/>
      <c r="N8238" s="83"/>
      <c r="O8238" s="83"/>
      <c r="P8238" s="84"/>
      <c r="Q8238" s="217"/>
      <c r="R8238" s="91">
        <f t="shared" ref="R8238" si="21969">IF(COUNTA(Y8236:DP8239)=0,0,HLOOKUP(R8237,Y8237:DP8239,2,FALSE))</f>
        <v>0</v>
      </c>
      <c r="S8238" s="92">
        <f t="shared" ref="S8238" si="21970">IF(COUNTA(Y8236:DP8239)=0,0,HLOOKUP(S8236,Y8236:DP8239,3,FALSE))</f>
        <v>0</v>
      </c>
      <c r="T8238" s="93"/>
      <c r="U8238" s="94">
        <f t="array" ref="U8238">IF(COUNTA(Y8236:DP8239)=0,0,IF(ISERROR(HLOOKUP(U8239,Y8239:DP8239,1,FALSE)),0,INDEX(Y8238:DP8238,MATCH(U8237&amp;U8239,Y8237:DP8237&amp;Y8239:DP8239,0))))</f>
        <v>0</v>
      </c>
      <c r="V8238" s="94">
        <f t="array" ref="V8238">IF(COUNTA(Y8236:DP8239)=0,0,IF(ISERROR(HLOOKUP(V8239,Y8239:DP8239,1,FALSE)),0,INDEX(Y8238:DP8238,MATCH(V8237&amp;V8239,Y8237:DP8237&amp;Y8239:DP8239,0))))</f>
        <v>0</v>
      </c>
      <c r="W8238" s="95"/>
      <c r="X8238" s="108"/>
    </row>
    <row r="8239" spans="2:25" ht="13.9" thickBot="1">
      <c r="B8239" s="96"/>
      <c r="C8239" s="97"/>
      <c r="D8239" s="96"/>
      <c r="E8239" s="96"/>
      <c r="F8239" s="96"/>
      <c r="G8239" s="96"/>
      <c r="H8239" s="96"/>
      <c r="I8239" s="96"/>
      <c r="J8239" s="96"/>
      <c r="K8239" s="96"/>
      <c r="L8239" s="96"/>
      <c r="M8239" s="96"/>
      <c r="N8239" s="96"/>
      <c r="O8239" s="96"/>
      <c r="P8239" s="97"/>
      <c r="Q8239" s="218"/>
      <c r="R8239" s="98" t="str">
        <f t="shared" ref="R8239" si="21971">IF(COUNTA(Y8236:DP8239)=0,"none",HLOOKUP(R8237,Y8237:DP8239,3,FALSE))</f>
        <v>none</v>
      </c>
      <c r="S8239" s="99" t="str">
        <f t="shared" ref="S8239" si="21972">IF(COUNTA(Y8236:DP8239)=0,"none",HLOOKUP(S8236,Y8236:DP8239,4,FALSE))</f>
        <v>none</v>
      </c>
      <c r="T8239" s="100"/>
      <c r="U8239" s="100" t="str">
        <f t="array" ref="U8239">IF(COUNTA(Y8236:DP8239)=0,"none",IF($U$2="WAHR",$W$3,Abfrage!$F$4))</f>
        <v>none</v>
      </c>
      <c r="V8239" s="100" t="str">
        <f t="array" ref="V8239">IF(COUNTA(Y8236:DP8239)=0,"none",IF($U$2="WAHR",$W$3,Abfrage!$F$4))</f>
        <v>none</v>
      </c>
      <c r="W8239" s="100" t="str">
        <f t="array" ref="W8239">IF(COUNTA(Y8236:DP8239)=0,"none",IF($U$2="WAHR",$W$3,Abfrage!$F$4))</f>
        <v>none</v>
      </c>
      <c r="X8239" s="109"/>
    </row>
    <row r="8240" spans="2:25">
      <c r="B8240" s="75" t="s">
        <v>5100</v>
      </c>
      <c r="C8240" s="76">
        <v>1000474189</v>
      </c>
      <c r="D8240" s="75" t="s">
        <v>95</v>
      </c>
      <c r="E8240" s="75" t="s">
        <v>175</v>
      </c>
      <c r="F8240" s="75" t="s">
        <v>97</v>
      </c>
      <c r="G8240" s="75" t="s">
        <v>4344</v>
      </c>
      <c r="H8240" s="75" t="s">
        <v>44</v>
      </c>
      <c r="I8240" s="75" t="s">
        <v>51</v>
      </c>
      <c r="J8240" s="75" t="s">
        <v>5101</v>
      </c>
      <c r="K8240" s="75" t="s">
        <v>306</v>
      </c>
      <c r="L8240" s="75" t="s">
        <v>306</v>
      </c>
      <c r="M8240" s="75" t="s">
        <v>307</v>
      </c>
      <c r="N8240" s="75" t="s">
        <v>897</v>
      </c>
      <c r="O8240" s="75" t="s">
        <v>315</v>
      </c>
      <c r="P8240" s="76" t="s">
        <v>306</v>
      </c>
      <c r="Q8240" s="216"/>
      <c r="R8240" s="77">
        <f t="shared" ref="R8240" si="21973">IF(COUNTA(Y8240:DP8243)=0,"01.01.1900",INDEX(Y8240:DP8240,MATCH(R8241,Y8241:DP8241,0)))</f>
        <v>45848</v>
      </c>
      <c r="S8240" s="78">
        <f t="shared" ref="S8240" si="21974">IF(COUNTA(Y8240:DP8243)=0,"01.01.1900",MAX(Y8240:DP8240))</f>
        <v>45848</v>
      </c>
      <c r="T8240" s="79"/>
      <c r="U8240" s="80" t="str">
        <f t="array" ref="U8240">IF(COUNTA(Y8240:DP8243)=0,"01.01.1900",IF(ISERROR(HLOOKUP(U8243,Y8243:DP8243,1,FALSE)),"01.01.1900",INDEX(Y8240:DP8240,MATCH(U8241&amp;U8243,Y8241:DP8241&amp;Y8243:DP8243,0))))</f>
        <v>01.01.1900</v>
      </c>
      <c r="V8240" s="81">
        <f t="shared" ref="V8240" si="21975">IF(COUNTA(Y8240:DP8243)=0,"01.01.1900",_xlfn.MAXIFS(Y8240:DP8240,Y8243:DP8243,V8243))</f>
        <v>0</v>
      </c>
      <c r="W8240" s="82"/>
      <c r="X8240" s="106"/>
      <c r="Y8240" s="141">
        <v>45848</v>
      </c>
    </row>
    <row r="8241" spans="2:25">
      <c r="B8241" s="83"/>
      <c r="C8241" s="84"/>
      <c r="D8241" s="83"/>
      <c r="E8241" s="83"/>
      <c r="F8241" s="83"/>
      <c r="G8241" s="83"/>
      <c r="H8241" s="83"/>
      <c r="I8241" s="83"/>
      <c r="J8241" s="83"/>
      <c r="K8241" s="83"/>
      <c r="L8241" s="83"/>
      <c r="M8241" s="83"/>
      <c r="N8241" s="83"/>
      <c r="O8241" s="83"/>
      <c r="P8241" s="84"/>
      <c r="Q8241" s="217"/>
      <c r="R8241" s="85">
        <f t="shared" ref="R8241" si="21976">IF(COUNTA(Y8240:DP8243)=0,0,MIN(Y8241:DP8241))</f>
        <v>1.5960000000000001</v>
      </c>
      <c r="S8241" s="86">
        <f t="shared" ref="S8241" si="21977">IF(COUNTA(Y8240:DP8243)=0,0,HLOOKUP(S8240,Y8240:DP8243,2,FALSE))</f>
        <v>1.5960000000000001</v>
      </c>
      <c r="T8241" s="87">
        <f t="shared" ref="T8241" si="21978">IF(COUNTA(Y8240:DP8243)=0,0,AVERAGE(Y8241:DP8241))</f>
        <v>1.5960000000000001</v>
      </c>
      <c r="U8241" s="88">
        <f t="shared" ref="U8241" si="21979">IF(COUNTA(Y8240:DP8243)=0,0,_xlfn.MINIFS(Y8241:DP8241,Y8243:DP8243,U8243))</f>
        <v>0</v>
      </c>
      <c r="V8241" s="89">
        <f t="array" ref="V8241">IF(COUNTA(Y8240:DP8243)=0,0,IF(ISERROR(HLOOKUP(V8243,Y8243:DP8243,1,FALSE)),0,INDEX(Y8241:DP8241,MATCH(V8240&amp;V8243,Y8240:DP8240&amp;Y8243:DP8243,0))))</f>
        <v>0</v>
      </c>
      <c r="W8241" s="90">
        <f t="array" ref="W8241">IF(COUNTA(Y8240:DP8243)=0,0,IF(ISERROR(HLOOKUP(W8243,Y8243:DP8243,1,FALSE)),0,AVERAGEIF(Y8243:DP8243,$W8243,Y8241:DP8241)))</f>
        <v>0</v>
      </c>
      <c r="X8241" s="107"/>
      <c r="Y8241" s="142">
        <v>1.5960000000000001</v>
      </c>
    </row>
    <row r="8242" spans="2:25">
      <c r="B8242" s="83"/>
      <c r="C8242" s="84"/>
      <c r="D8242" s="83"/>
      <c r="E8242" s="83"/>
      <c r="F8242" s="83"/>
      <c r="G8242" s="83"/>
      <c r="H8242" s="83"/>
      <c r="I8242" s="83"/>
      <c r="J8242" s="83"/>
      <c r="K8242" s="83"/>
      <c r="L8242" s="83"/>
      <c r="M8242" s="83"/>
      <c r="N8242" s="83"/>
      <c r="O8242" s="83"/>
      <c r="P8242" s="84"/>
      <c r="Q8242" s="217"/>
      <c r="R8242" s="91">
        <f t="shared" ref="R8242" si="21980">IF(COUNTA(Y8240:DP8243)=0,0,HLOOKUP(R8241,Y8241:DP8243,2,FALSE))</f>
        <v>1000</v>
      </c>
      <c r="S8242" s="92">
        <f t="shared" ref="S8242" si="21981">IF(COUNTA(Y8240:DP8243)=0,0,HLOOKUP(S8240,Y8240:DP8243,3,FALSE))</f>
        <v>1000</v>
      </c>
      <c r="T8242" s="93"/>
      <c r="U8242" s="94">
        <f t="array" ref="U8242">IF(COUNTA(Y8240:DP8243)=0,0,IF(ISERROR(HLOOKUP(U8243,Y8243:DP8243,1,FALSE)),0,INDEX(Y8242:DP8242,MATCH(U8241&amp;U8243,Y8241:DP8241&amp;Y8243:DP8243,0))))</f>
        <v>0</v>
      </c>
      <c r="V8242" s="94">
        <f t="array" ref="V8242">IF(COUNTA(Y8240:DP8243)=0,0,IF(ISERROR(HLOOKUP(V8243,Y8243:DP8243,1,FALSE)),0,INDEX(Y8242:DP8242,MATCH(V8241&amp;V8243,Y8241:DP8241&amp;Y8243:DP8243,0))))</f>
        <v>0</v>
      </c>
      <c r="W8242" s="95"/>
      <c r="X8242" s="108"/>
      <c r="Y8242" s="143">
        <v>1000</v>
      </c>
    </row>
    <row r="8243" spans="2:25" ht="13.9" thickBot="1">
      <c r="B8243" s="96"/>
      <c r="C8243" s="97"/>
      <c r="D8243" s="96"/>
      <c r="E8243" s="96"/>
      <c r="F8243" s="96"/>
      <c r="G8243" s="96"/>
      <c r="H8243" s="96"/>
      <c r="I8243" s="96"/>
      <c r="J8243" s="96"/>
      <c r="K8243" s="96"/>
      <c r="L8243" s="96"/>
      <c r="M8243" s="96"/>
      <c r="N8243" s="96"/>
      <c r="O8243" s="96"/>
      <c r="P8243" s="97"/>
      <c r="Q8243" s="218"/>
      <c r="R8243" s="98" t="str">
        <f t="shared" ref="R8243" si="21982">IF(COUNTA(Y8240:DP8243)=0,"none",HLOOKUP(R8241,Y8241:DP8243,3,FALSE))</f>
        <v>www (-30%)</v>
      </c>
      <c r="S8243" s="99" t="str">
        <f t="shared" ref="S8243" si="21983">IF(COUNTA(Y8240:DP8243)=0,"none",HLOOKUP(S8240,Y8240:DP8243,4,FALSE))</f>
        <v>www (-30%)</v>
      </c>
      <c r="T8243" s="100"/>
      <c r="U8243" s="100">
        <f t="array" ref="U8243">IF(COUNTA(Y8240:DP8243)=0,"none",IF($U$2="WAHR",$W$3,Abfrage!$F$4))</f>
        <v>0</v>
      </c>
      <c r="V8243" s="100">
        <f t="array" ref="V8243">IF(COUNTA(Y8240:DP8243)=0,"none",IF($U$2="WAHR",$W$3,Abfrage!$F$4))</f>
        <v>0</v>
      </c>
      <c r="W8243" s="100">
        <f t="array" ref="W8243">IF(COUNTA(Y8240:DP8243)=0,"none",IF($U$2="WAHR",$W$3,Abfrage!$F$4))</f>
        <v>0</v>
      </c>
      <c r="X8243" s="109"/>
      <c r="Y8243" s="144" t="s">
        <v>43</v>
      </c>
    </row>
    <row r="8244" spans="2:25">
      <c r="B8244" s="75" t="s">
        <v>5102</v>
      </c>
      <c r="C8244" s="76">
        <v>1000474832</v>
      </c>
      <c r="D8244" s="75" t="s">
        <v>95</v>
      </c>
      <c r="E8244" s="75" t="s">
        <v>170</v>
      </c>
      <c r="F8244" s="75" t="s">
        <v>455</v>
      </c>
      <c r="G8244" s="75" t="s">
        <v>5103</v>
      </c>
      <c r="H8244" s="75" t="e">
        <v>#N/A</v>
      </c>
      <c r="I8244" s="75" t="s">
        <v>5005</v>
      </c>
      <c r="J8244" s="75" t="s">
        <v>5104</v>
      </c>
      <c r="K8244" s="75" t="s">
        <v>306</v>
      </c>
      <c r="L8244" s="75" t="s">
        <v>306</v>
      </c>
      <c r="M8244" s="75" t="s">
        <v>306</v>
      </c>
      <c r="N8244" s="75" t="s">
        <v>4513</v>
      </c>
      <c r="O8244" s="75" t="s">
        <v>5007</v>
      </c>
      <c r="P8244" s="76" t="s">
        <v>306</v>
      </c>
      <c r="Q8244" s="216"/>
      <c r="R8244" s="77" t="str">
        <f t="shared" ref="R8244" si="21984">IF(COUNTA(Y8244:DP8247)=0,"01.01.1900",INDEX(Y8244:DP8244,MATCH(R8245,Y8245:DP8245,0)))</f>
        <v>01.01.1900</v>
      </c>
      <c r="S8244" s="78" t="str">
        <f t="shared" ref="S8244" si="21985">IF(COUNTA(Y8244:DP8247)=0,"01.01.1900",MAX(Y8244:DP8244))</f>
        <v>01.01.1900</v>
      </c>
      <c r="T8244" s="79"/>
      <c r="U8244" s="80" t="str">
        <f t="array" ref="U8244">IF(COUNTA(Y8244:DP8247)=0,"01.01.1900",IF(ISERROR(HLOOKUP(U8247,Y8247:DP8247,1,FALSE)),"01.01.1900",INDEX(Y8244:DP8244,MATCH(U8245&amp;U8247,Y8245:DP8245&amp;Y8247:DP8247,0))))</f>
        <v>01.01.1900</v>
      </c>
      <c r="V8244" s="81" t="str">
        <f t="shared" ref="V8244" si="21986">IF(COUNTA(Y8244:DP8247)=0,"01.01.1900",_xlfn.MAXIFS(Y8244:DP8244,Y8247:DP8247,V8247))</f>
        <v>01.01.1900</v>
      </c>
      <c r="W8244" s="82"/>
      <c r="X8244" s="106"/>
    </row>
    <row r="8245" spans="2:25">
      <c r="B8245" s="83"/>
      <c r="C8245" s="84"/>
      <c r="D8245" s="83"/>
      <c r="E8245" s="83"/>
      <c r="F8245" s="83"/>
      <c r="G8245" s="83"/>
      <c r="H8245" s="83"/>
      <c r="I8245" s="83"/>
      <c r="J8245" s="83"/>
      <c r="K8245" s="83"/>
      <c r="L8245" s="83"/>
      <c r="M8245" s="83"/>
      <c r="N8245" s="83"/>
      <c r="O8245" s="83"/>
      <c r="P8245" s="84"/>
      <c r="Q8245" s="217"/>
      <c r="R8245" s="85">
        <f t="shared" ref="R8245" si="21987">IF(COUNTA(Y8244:DP8247)=0,0,MIN(Y8245:DP8245))</f>
        <v>0</v>
      </c>
      <c r="S8245" s="86">
        <f t="shared" ref="S8245" si="21988">IF(COUNTA(Y8244:DP8247)=0,0,HLOOKUP(S8244,Y8244:DP8247,2,FALSE))</f>
        <v>0</v>
      </c>
      <c r="T8245" s="87">
        <f t="shared" ref="T8245" si="21989">IF(COUNTA(Y8244:DP8247)=0,0,AVERAGE(Y8245:DP8245))</f>
        <v>0</v>
      </c>
      <c r="U8245" s="88">
        <f t="shared" ref="U8245" si="21990">IF(COUNTA(Y8244:DP8247)=0,0,_xlfn.MINIFS(Y8245:DP8245,Y8247:DP8247,U8247))</f>
        <v>0</v>
      </c>
      <c r="V8245" s="89">
        <f t="array" ref="V8245">IF(COUNTA(Y8244:DP8247)=0,0,IF(ISERROR(HLOOKUP(V8247,Y8247:DP8247,1,FALSE)),0,INDEX(Y8245:DP8245,MATCH(V8244&amp;V8247,Y8244:DP8244&amp;Y8247:DP8247,0))))</f>
        <v>0</v>
      </c>
      <c r="W8245" s="90">
        <f t="array" ref="W8245">IF(COUNTA(Y8244:DP8247)=0,0,IF(ISERROR(HLOOKUP(W8247,Y8247:DP8247,1,FALSE)),0,AVERAGEIF(Y8247:DP8247,$W8247,Y8245:DP8245)))</f>
        <v>0</v>
      </c>
      <c r="X8245" s="107"/>
    </row>
    <row r="8246" spans="2:25">
      <c r="B8246" s="83"/>
      <c r="C8246" s="84"/>
      <c r="D8246" s="83"/>
      <c r="E8246" s="83"/>
      <c r="F8246" s="83"/>
      <c r="G8246" s="83"/>
      <c r="H8246" s="83"/>
      <c r="I8246" s="83"/>
      <c r="J8246" s="83"/>
      <c r="K8246" s="83"/>
      <c r="L8246" s="83"/>
      <c r="M8246" s="83"/>
      <c r="N8246" s="83"/>
      <c r="O8246" s="83"/>
      <c r="P8246" s="84"/>
      <c r="Q8246" s="217"/>
      <c r="R8246" s="91">
        <f t="shared" ref="R8246" si="21991">IF(COUNTA(Y8244:DP8247)=0,0,HLOOKUP(R8245,Y8245:DP8247,2,FALSE))</f>
        <v>0</v>
      </c>
      <c r="S8246" s="92">
        <f t="shared" ref="S8246" si="21992">IF(COUNTA(Y8244:DP8247)=0,0,HLOOKUP(S8244,Y8244:DP8247,3,FALSE))</f>
        <v>0</v>
      </c>
      <c r="T8246" s="93"/>
      <c r="U8246" s="94">
        <f t="array" ref="U8246">IF(COUNTA(Y8244:DP8247)=0,0,IF(ISERROR(HLOOKUP(U8247,Y8247:DP8247,1,FALSE)),0,INDEX(Y8246:DP8246,MATCH(U8245&amp;U8247,Y8245:DP8245&amp;Y8247:DP8247,0))))</f>
        <v>0</v>
      </c>
      <c r="V8246" s="94">
        <f t="array" ref="V8246">IF(COUNTA(Y8244:DP8247)=0,0,IF(ISERROR(HLOOKUP(V8247,Y8247:DP8247,1,FALSE)),0,INDEX(Y8246:DP8246,MATCH(V8245&amp;V8247,Y8245:DP8245&amp;Y8247:DP8247,0))))</f>
        <v>0</v>
      </c>
      <c r="W8246" s="95"/>
      <c r="X8246" s="108"/>
    </row>
    <row r="8247" spans="2:25" ht="13.9" thickBot="1">
      <c r="B8247" s="96"/>
      <c r="C8247" s="97"/>
      <c r="D8247" s="96"/>
      <c r="E8247" s="96"/>
      <c r="F8247" s="96"/>
      <c r="G8247" s="96"/>
      <c r="H8247" s="96"/>
      <c r="I8247" s="96"/>
      <c r="J8247" s="96"/>
      <c r="K8247" s="96"/>
      <c r="L8247" s="96"/>
      <c r="M8247" s="96"/>
      <c r="N8247" s="96"/>
      <c r="O8247" s="96"/>
      <c r="P8247" s="97"/>
      <c r="Q8247" s="218"/>
      <c r="R8247" s="98" t="str">
        <f t="shared" ref="R8247" si="21993">IF(COUNTA(Y8244:DP8247)=0,"none",HLOOKUP(R8245,Y8245:DP8247,3,FALSE))</f>
        <v>none</v>
      </c>
      <c r="S8247" s="99" t="str">
        <f t="shared" ref="S8247" si="21994">IF(COUNTA(Y8244:DP8247)=0,"none",HLOOKUP(S8244,Y8244:DP8247,4,FALSE))</f>
        <v>none</v>
      </c>
      <c r="T8247" s="100"/>
      <c r="U8247" s="100" t="str">
        <f t="array" ref="U8247">IF(COUNTA(Y8244:DP8247)=0,"none",IF($U$2="WAHR",$W$3,Abfrage!$F$4))</f>
        <v>none</v>
      </c>
      <c r="V8247" s="100" t="str">
        <f t="array" ref="V8247">IF(COUNTA(Y8244:DP8247)=0,"none",IF($U$2="WAHR",$W$3,Abfrage!$F$4))</f>
        <v>none</v>
      </c>
      <c r="W8247" s="100" t="str">
        <f t="array" ref="W8247">IF(COUNTA(Y8244:DP8247)=0,"none",IF($U$2="WAHR",$W$3,Abfrage!$F$4))</f>
        <v>none</v>
      </c>
      <c r="X8247" s="109"/>
    </row>
    <row r="8248" spans="2:25">
      <c r="B8248" s="75" t="s">
        <v>5105</v>
      </c>
      <c r="C8248" s="76">
        <v>1000033750</v>
      </c>
      <c r="D8248" s="75" t="s">
        <v>169</v>
      </c>
      <c r="E8248" s="75" t="s">
        <v>604</v>
      </c>
      <c r="F8248" s="75" t="s">
        <v>605</v>
      </c>
      <c r="G8248" s="75" t="s">
        <v>2692</v>
      </c>
      <c r="H8248" s="75" t="e">
        <v>#N/A</v>
      </c>
      <c r="I8248" s="75" t="s">
        <v>5106</v>
      </c>
      <c r="J8248" s="75" t="s">
        <v>5107</v>
      </c>
      <c r="K8248" s="75" t="s">
        <v>306</v>
      </c>
      <c r="L8248" s="75" t="s">
        <v>306</v>
      </c>
      <c r="M8248" s="75" t="s">
        <v>306</v>
      </c>
      <c r="N8248" s="75" t="s">
        <v>306</v>
      </c>
      <c r="O8248" s="75" t="s">
        <v>309</v>
      </c>
      <c r="P8248" s="76" t="s">
        <v>306</v>
      </c>
      <c r="Q8248" s="216"/>
      <c r="R8248" s="77" t="str">
        <f t="shared" ref="R8248" si="21995">IF(COUNTA(Y8248:DP8251)=0,"01.01.1900",INDEX(Y8248:DP8248,MATCH(R8249,Y8249:DP8249,0)))</f>
        <v>01.01.1900</v>
      </c>
      <c r="S8248" s="78" t="str">
        <f t="shared" ref="S8248" si="21996">IF(COUNTA(Y8248:DP8251)=0,"01.01.1900",MAX(Y8248:DP8248))</f>
        <v>01.01.1900</v>
      </c>
      <c r="T8248" s="79"/>
      <c r="U8248" s="80" t="str">
        <f t="array" ref="U8248">IF(COUNTA(Y8248:DP8251)=0,"01.01.1900",IF(ISERROR(HLOOKUP(U8251,Y8251:DP8251,1,FALSE)),"01.01.1900",INDEX(Y8248:DP8248,MATCH(U8249&amp;U8251,Y8249:DP8249&amp;Y8251:DP8251,0))))</f>
        <v>01.01.1900</v>
      </c>
      <c r="V8248" s="81" t="str">
        <f t="shared" ref="V8248" si="21997">IF(COUNTA(Y8248:DP8251)=0,"01.01.1900",_xlfn.MAXIFS(Y8248:DP8248,Y8251:DP8251,V8251))</f>
        <v>01.01.1900</v>
      </c>
      <c r="W8248" s="82"/>
      <c r="X8248" s="106"/>
    </row>
    <row r="8249" spans="2:25">
      <c r="B8249" s="83"/>
      <c r="C8249" s="84"/>
      <c r="D8249" s="83"/>
      <c r="E8249" s="83"/>
      <c r="F8249" s="83"/>
      <c r="G8249" s="83"/>
      <c r="H8249" s="83"/>
      <c r="I8249" s="83"/>
      <c r="J8249" s="83"/>
      <c r="K8249" s="83"/>
      <c r="L8249" s="83"/>
      <c r="M8249" s="83"/>
      <c r="N8249" s="83"/>
      <c r="O8249" s="83"/>
      <c r="P8249" s="84"/>
      <c r="Q8249" s="217"/>
      <c r="R8249" s="85">
        <f t="shared" ref="R8249" si="21998">IF(COUNTA(Y8248:DP8251)=0,0,MIN(Y8249:DP8249))</f>
        <v>0</v>
      </c>
      <c r="S8249" s="86">
        <f t="shared" ref="S8249" si="21999">IF(COUNTA(Y8248:DP8251)=0,0,HLOOKUP(S8248,Y8248:DP8251,2,FALSE))</f>
        <v>0</v>
      </c>
      <c r="T8249" s="87">
        <f t="shared" ref="T8249" si="22000">IF(COUNTA(Y8248:DP8251)=0,0,AVERAGE(Y8249:DP8249))</f>
        <v>0</v>
      </c>
      <c r="U8249" s="88">
        <f t="shared" ref="U8249" si="22001">IF(COUNTA(Y8248:DP8251)=0,0,_xlfn.MINIFS(Y8249:DP8249,Y8251:DP8251,U8251))</f>
        <v>0</v>
      </c>
      <c r="V8249" s="89">
        <f t="array" ref="V8249">IF(COUNTA(Y8248:DP8251)=0,0,IF(ISERROR(HLOOKUP(V8251,Y8251:DP8251,1,FALSE)),0,INDEX(Y8249:DP8249,MATCH(V8248&amp;V8251,Y8248:DP8248&amp;Y8251:DP8251,0))))</f>
        <v>0</v>
      </c>
      <c r="W8249" s="90">
        <f t="array" ref="W8249">IF(COUNTA(Y8248:DP8251)=0,0,IF(ISERROR(HLOOKUP(W8251,Y8251:DP8251,1,FALSE)),0,AVERAGEIF(Y8251:DP8251,$W8251,Y8249:DP8249)))</f>
        <v>0</v>
      </c>
      <c r="X8249" s="107"/>
    </row>
    <row r="8250" spans="2:25">
      <c r="B8250" s="83"/>
      <c r="C8250" s="84"/>
      <c r="D8250" s="83"/>
      <c r="E8250" s="83"/>
      <c r="F8250" s="83"/>
      <c r="G8250" s="83"/>
      <c r="H8250" s="83"/>
      <c r="I8250" s="83"/>
      <c r="J8250" s="83"/>
      <c r="K8250" s="83"/>
      <c r="L8250" s="83"/>
      <c r="M8250" s="83"/>
      <c r="N8250" s="83"/>
      <c r="O8250" s="83"/>
      <c r="P8250" s="84"/>
      <c r="Q8250" s="217"/>
      <c r="R8250" s="91">
        <f t="shared" ref="R8250" si="22002">IF(COUNTA(Y8248:DP8251)=0,0,HLOOKUP(R8249,Y8249:DP8251,2,FALSE))</f>
        <v>0</v>
      </c>
      <c r="S8250" s="92">
        <f t="shared" ref="S8250" si="22003">IF(COUNTA(Y8248:DP8251)=0,0,HLOOKUP(S8248,Y8248:DP8251,3,FALSE))</f>
        <v>0</v>
      </c>
      <c r="T8250" s="93"/>
      <c r="U8250" s="94">
        <f t="array" ref="U8250">IF(COUNTA(Y8248:DP8251)=0,0,IF(ISERROR(HLOOKUP(U8251,Y8251:DP8251,1,FALSE)),0,INDEX(Y8250:DP8250,MATCH(U8249&amp;U8251,Y8249:DP8249&amp;Y8251:DP8251,0))))</f>
        <v>0</v>
      </c>
      <c r="V8250" s="94">
        <f t="array" ref="V8250">IF(COUNTA(Y8248:DP8251)=0,0,IF(ISERROR(HLOOKUP(V8251,Y8251:DP8251,1,FALSE)),0,INDEX(Y8250:DP8250,MATCH(V8249&amp;V8251,Y8249:DP8249&amp;Y8251:DP8251,0))))</f>
        <v>0</v>
      </c>
      <c r="W8250" s="95"/>
      <c r="X8250" s="108"/>
    </row>
    <row r="8251" spans="2:25" ht="13.9" thickBot="1">
      <c r="B8251" s="96"/>
      <c r="C8251" s="97"/>
      <c r="D8251" s="96"/>
      <c r="E8251" s="96"/>
      <c r="F8251" s="96"/>
      <c r="G8251" s="96"/>
      <c r="H8251" s="96"/>
      <c r="I8251" s="96"/>
      <c r="J8251" s="96"/>
      <c r="K8251" s="96"/>
      <c r="L8251" s="96"/>
      <c r="M8251" s="96"/>
      <c r="N8251" s="96"/>
      <c r="O8251" s="96"/>
      <c r="P8251" s="97"/>
      <c r="Q8251" s="218"/>
      <c r="R8251" s="98" t="str">
        <f t="shared" ref="R8251" si="22004">IF(COUNTA(Y8248:DP8251)=0,"none",HLOOKUP(R8249,Y8249:DP8251,3,FALSE))</f>
        <v>none</v>
      </c>
      <c r="S8251" s="99" t="str">
        <f t="shared" ref="S8251" si="22005">IF(COUNTA(Y8248:DP8251)=0,"none",HLOOKUP(S8248,Y8248:DP8251,4,FALSE))</f>
        <v>none</v>
      </c>
      <c r="T8251" s="100"/>
      <c r="U8251" s="100" t="str">
        <f t="array" ref="U8251">IF(COUNTA(Y8248:DP8251)=0,"none",IF($U$2="WAHR",$W$3,Abfrage!$F$4))</f>
        <v>none</v>
      </c>
      <c r="V8251" s="100" t="str">
        <f t="array" ref="V8251">IF(COUNTA(Y8248:DP8251)=0,"none",IF($U$2="WAHR",$W$3,Abfrage!$F$4))</f>
        <v>none</v>
      </c>
      <c r="W8251" s="100" t="str">
        <f t="array" ref="W8251">IF(COUNTA(Y8248:DP8251)=0,"none",IF($U$2="WAHR",$W$3,Abfrage!$F$4))</f>
        <v>none</v>
      </c>
      <c r="X8251" s="109"/>
    </row>
    <row r="8252" spans="2:25">
      <c r="B8252" s="75" t="s">
        <v>5108</v>
      </c>
      <c r="C8252" s="76">
        <v>1000301695</v>
      </c>
      <c r="D8252" s="75" t="s">
        <v>217</v>
      </c>
      <c r="E8252" s="75" t="s">
        <v>138</v>
      </c>
      <c r="F8252" s="75" t="s">
        <v>5109</v>
      </c>
      <c r="G8252" s="75" t="s">
        <v>5110</v>
      </c>
      <c r="H8252" s="75" t="e">
        <v>#N/A</v>
      </c>
      <c r="I8252" s="75" t="s">
        <v>5111</v>
      </c>
      <c r="J8252" s="75" t="s">
        <v>5112</v>
      </c>
      <c r="K8252" s="75" t="s">
        <v>306</v>
      </c>
      <c r="L8252" s="75" t="s">
        <v>306</v>
      </c>
      <c r="M8252" s="75" t="s">
        <v>306</v>
      </c>
      <c r="N8252" s="75" t="s">
        <v>352</v>
      </c>
      <c r="O8252" s="75" t="s">
        <v>306</v>
      </c>
      <c r="P8252" s="76" t="s">
        <v>306</v>
      </c>
      <c r="Q8252" s="216"/>
      <c r="R8252" s="77" t="str">
        <f t="shared" ref="R8252" si="22006">IF(COUNTA(Y8252:DP8255)=0,"01.01.1900",INDEX(Y8252:DP8252,MATCH(R8253,Y8253:DP8253,0)))</f>
        <v>01.01.1900</v>
      </c>
      <c r="S8252" s="78" t="str">
        <f t="shared" ref="S8252" si="22007">IF(COUNTA(Y8252:DP8255)=0,"01.01.1900",MAX(Y8252:DP8252))</f>
        <v>01.01.1900</v>
      </c>
      <c r="T8252" s="79"/>
      <c r="U8252" s="80" t="str">
        <f t="array" ref="U8252">IF(COUNTA(Y8252:DP8255)=0,"01.01.1900",IF(ISERROR(HLOOKUP(U8255,Y8255:DP8255,1,FALSE)),"01.01.1900",INDEX(Y8252:DP8252,MATCH(U8253&amp;U8255,Y8253:DP8253&amp;Y8255:DP8255,0))))</f>
        <v>01.01.1900</v>
      </c>
      <c r="V8252" s="81" t="str">
        <f t="shared" ref="V8252" si="22008">IF(COUNTA(Y8252:DP8255)=0,"01.01.1900",_xlfn.MAXIFS(Y8252:DP8252,Y8255:DP8255,V8255))</f>
        <v>01.01.1900</v>
      </c>
      <c r="W8252" s="82"/>
      <c r="X8252" s="106"/>
    </row>
    <row r="8253" spans="2:25">
      <c r="B8253" s="83"/>
      <c r="C8253" s="84"/>
      <c r="D8253" s="83"/>
      <c r="E8253" s="83"/>
      <c r="F8253" s="83"/>
      <c r="G8253" s="83"/>
      <c r="H8253" s="83"/>
      <c r="I8253" s="83"/>
      <c r="J8253" s="83"/>
      <c r="K8253" s="83"/>
      <c r="L8253" s="83"/>
      <c r="M8253" s="83"/>
      <c r="N8253" s="83"/>
      <c r="O8253" s="83"/>
      <c r="P8253" s="84"/>
      <c r="Q8253" s="217"/>
      <c r="R8253" s="85">
        <f t="shared" ref="R8253" si="22009">IF(COUNTA(Y8252:DP8255)=0,0,MIN(Y8253:DP8253))</f>
        <v>0</v>
      </c>
      <c r="S8253" s="86">
        <f t="shared" ref="S8253" si="22010">IF(COUNTA(Y8252:DP8255)=0,0,HLOOKUP(S8252,Y8252:DP8255,2,FALSE))</f>
        <v>0</v>
      </c>
      <c r="T8253" s="87">
        <f t="shared" ref="T8253" si="22011">IF(COUNTA(Y8252:DP8255)=0,0,AVERAGE(Y8253:DP8253))</f>
        <v>0</v>
      </c>
      <c r="U8253" s="88">
        <f t="shared" ref="U8253" si="22012">IF(COUNTA(Y8252:DP8255)=0,0,_xlfn.MINIFS(Y8253:DP8253,Y8255:DP8255,U8255))</f>
        <v>0</v>
      </c>
      <c r="V8253" s="89">
        <f t="array" ref="V8253">IF(COUNTA(Y8252:DP8255)=0,0,IF(ISERROR(HLOOKUP(V8255,Y8255:DP8255,1,FALSE)),0,INDEX(Y8253:DP8253,MATCH(V8252&amp;V8255,Y8252:DP8252&amp;Y8255:DP8255,0))))</f>
        <v>0</v>
      </c>
      <c r="W8253" s="90">
        <f t="array" ref="W8253">IF(COUNTA(Y8252:DP8255)=0,0,IF(ISERROR(HLOOKUP(W8255,Y8255:DP8255,1,FALSE)),0,AVERAGEIF(Y8255:DP8255,$W8255,Y8253:DP8253)))</f>
        <v>0</v>
      </c>
      <c r="X8253" s="107"/>
    </row>
    <row r="8254" spans="2:25">
      <c r="B8254" s="83"/>
      <c r="C8254" s="84"/>
      <c r="D8254" s="83"/>
      <c r="E8254" s="83"/>
      <c r="F8254" s="83"/>
      <c r="G8254" s="83"/>
      <c r="H8254" s="83"/>
      <c r="I8254" s="83"/>
      <c r="J8254" s="83"/>
      <c r="K8254" s="83"/>
      <c r="L8254" s="83"/>
      <c r="M8254" s="83"/>
      <c r="N8254" s="83"/>
      <c r="O8254" s="83"/>
      <c r="P8254" s="84"/>
      <c r="Q8254" s="217"/>
      <c r="R8254" s="91">
        <f t="shared" ref="R8254" si="22013">IF(COUNTA(Y8252:DP8255)=0,0,HLOOKUP(R8253,Y8253:DP8255,2,FALSE))</f>
        <v>0</v>
      </c>
      <c r="S8254" s="92">
        <f t="shared" ref="S8254" si="22014">IF(COUNTA(Y8252:DP8255)=0,0,HLOOKUP(S8252,Y8252:DP8255,3,FALSE))</f>
        <v>0</v>
      </c>
      <c r="T8254" s="93"/>
      <c r="U8254" s="94">
        <f t="array" ref="U8254">IF(COUNTA(Y8252:DP8255)=0,0,IF(ISERROR(HLOOKUP(U8255,Y8255:DP8255,1,FALSE)),0,INDEX(Y8254:DP8254,MATCH(U8253&amp;U8255,Y8253:DP8253&amp;Y8255:DP8255,0))))</f>
        <v>0</v>
      </c>
      <c r="V8254" s="94">
        <f t="array" ref="V8254">IF(COUNTA(Y8252:DP8255)=0,0,IF(ISERROR(HLOOKUP(V8255,Y8255:DP8255,1,FALSE)),0,INDEX(Y8254:DP8254,MATCH(V8253&amp;V8255,Y8253:DP8253&amp;Y8255:DP8255,0))))</f>
        <v>0</v>
      </c>
      <c r="W8254" s="95"/>
      <c r="X8254" s="108"/>
    </row>
    <row r="8255" spans="2:25" ht="13.9" thickBot="1">
      <c r="B8255" s="96"/>
      <c r="C8255" s="97"/>
      <c r="D8255" s="96"/>
      <c r="E8255" s="96"/>
      <c r="F8255" s="96"/>
      <c r="G8255" s="96"/>
      <c r="H8255" s="96"/>
      <c r="I8255" s="96"/>
      <c r="J8255" s="96"/>
      <c r="K8255" s="96"/>
      <c r="L8255" s="96"/>
      <c r="M8255" s="96"/>
      <c r="N8255" s="96"/>
      <c r="O8255" s="96"/>
      <c r="P8255" s="97"/>
      <c r="Q8255" s="218"/>
      <c r="R8255" s="98" t="str">
        <f t="shared" ref="R8255" si="22015">IF(COUNTA(Y8252:DP8255)=0,"none",HLOOKUP(R8253,Y8253:DP8255,3,FALSE))</f>
        <v>none</v>
      </c>
      <c r="S8255" s="99" t="str">
        <f t="shared" ref="S8255" si="22016">IF(COUNTA(Y8252:DP8255)=0,"none",HLOOKUP(S8252,Y8252:DP8255,4,FALSE))</f>
        <v>none</v>
      </c>
      <c r="T8255" s="100"/>
      <c r="U8255" s="100" t="str">
        <f t="array" ref="U8255">IF(COUNTA(Y8252:DP8255)=0,"none",IF($U$2="WAHR",$W$3,Abfrage!$F$4))</f>
        <v>none</v>
      </c>
      <c r="V8255" s="100" t="str">
        <f t="array" ref="V8255">IF(COUNTA(Y8252:DP8255)=0,"none",IF($U$2="WAHR",$W$3,Abfrage!$F$4))</f>
        <v>none</v>
      </c>
      <c r="W8255" s="100" t="str">
        <f t="array" ref="W8255">IF(COUNTA(Y8252:DP8255)=0,"none",IF($U$2="WAHR",$W$3,Abfrage!$F$4))</f>
        <v>none</v>
      </c>
      <c r="X8255" s="109"/>
    </row>
    <row r="8256" spans="2:25">
      <c r="B8256" s="75" t="s">
        <v>5113</v>
      </c>
      <c r="C8256" s="76">
        <v>1000475412</v>
      </c>
      <c r="D8256" s="75" t="s">
        <v>95</v>
      </c>
      <c r="E8256" s="75" t="s">
        <v>175</v>
      </c>
      <c r="F8256" s="75" t="s">
        <v>97</v>
      </c>
      <c r="G8256" s="75" t="s">
        <v>97</v>
      </c>
      <c r="H8256" s="75" t="e">
        <v>#N/A</v>
      </c>
      <c r="I8256" s="75" t="s">
        <v>1035</v>
      </c>
      <c r="J8256" s="75" t="s">
        <v>5114</v>
      </c>
      <c r="K8256" s="75" t="s">
        <v>306</v>
      </c>
      <c r="L8256" s="75" t="s">
        <v>306</v>
      </c>
      <c r="M8256" s="75" t="s">
        <v>307</v>
      </c>
      <c r="N8256" s="75" t="s">
        <v>327</v>
      </c>
      <c r="O8256" s="75" t="s">
        <v>309</v>
      </c>
      <c r="P8256" s="76" t="s">
        <v>306</v>
      </c>
      <c r="Q8256" s="216"/>
      <c r="R8256" s="77" t="str">
        <f t="shared" ref="R8256" si="22017">IF(COUNTA(Y8256:DP8259)=0,"01.01.1900",INDEX(Y8256:DP8256,MATCH(R8257,Y8257:DP8257,0)))</f>
        <v>01.01.1900</v>
      </c>
      <c r="S8256" s="78" t="str">
        <f t="shared" ref="S8256" si="22018">IF(COUNTA(Y8256:DP8259)=0,"01.01.1900",MAX(Y8256:DP8256))</f>
        <v>01.01.1900</v>
      </c>
      <c r="T8256" s="79"/>
      <c r="U8256" s="80" t="str">
        <f t="array" ref="U8256">IF(COUNTA(Y8256:DP8259)=0,"01.01.1900",IF(ISERROR(HLOOKUP(U8259,Y8259:DP8259,1,FALSE)),"01.01.1900",INDEX(Y8256:DP8256,MATCH(U8257&amp;U8259,Y8257:DP8257&amp;Y8259:DP8259,0))))</f>
        <v>01.01.1900</v>
      </c>
      <c r="V8256" s="81" t="str">
        <f t="shared" ref="V8256" si="22019">IF(COUNTA(Y8256:DP8259)=0,"01.01.1900",_xlfn.MAXIFS(Y8256:DP8256,Y8259:DP8259,V8259))</f>
        <v>01.01.1900</v>
      </c>
      <c r="W8256" s="82"/>
      <c r="X8256" s="106"/>
    </row>
    <row r="8257" spans="2:25">
      <c r="B8257" s="83"/>
      <c r="C8257" s="84"/>
      <c r="D8257" s="83"/>
      <c r="E8257" s="83"/>
      <c r="F8257" s="83"/>
      <c r="G8257" s="83"/>
      <c r="H8257" s="83"/>
      <c r="I8257" s="83"/>
      <c r="J8257" s="83"/>
      <c r="K8257" s="83"/>
      <c r="L8257" s="83"/>
      <c r="M8257" s="83"/>
      <c r="N8257" s="83"/>
      <c r="O8257" s="83"/>
      <c r="P8257" s="84"/>
      <c r="Q8257" s="217"/>
      <c r="R8257" s="85">
        <f t="shared" ref="R8257" si="22020">IF(COUNTA(Y8256:DP8259)=0,0,MIN(Y8257:DP8257))</f>
        <v>0</v>
      </c>
      <c r="S8257" s="86">
        <f t="shared" ref="S8257" si="22021">IF(COUNTA(Y8256:DP8259)=0,0,HLOOKUP(S8256,Y8256:DP8259,2,FALSE))</f>
        <v>0</v>
      </c>
      <c r="T8257" s="87">
        <f t="shared" ref="T8257" si="22022">IF(COUNTA(Y8256:DP8259)=0,0,AVERAGE(Y8257:DP8257))</f>
        <v>0</v>
      </c>
      <c r="U8257" s="88">
        <f t="shared" ref="U8257" si="22023">IF(COUNTA(Y8256:DP8259)=0,0,_xlfn.MINIFS(Y8257:DP8257,Y8259:DP8259,U8259))</f>
        <v>0</v>
      </c>
      <c r="V8257" s="89">
        <f t="array" ref="V8257">IF(COUNTA(Y8256:DP8259)=0,0,IF(ISERROR(HLOOKUP(V8259,Y8259:DP8259,1,FALSE)),0,INDEX(Y8257:DP8257,MATCH(V8256&amp;V8259,Y8256:DP8256&amp;Y8259:DP8259,0))))</f>
        <v>0</v>
      </c>
      <c r="W8257" s="90">
        <f t="array" ref="W8257">IF(COUNTA(Y8256:DP8259)=0,0,IF(ISERROR(HLOOKUP(W8259,Y8259:DP8259,1,FALSE)),0,AVERAGEIF(Y8259:DP8259,$W8259,Y8257:DP8257)))</f>
        <v>0</v>
      </c>
      <c r="X8257" s="107"/>
    </row>
    <row r="8258" spans="2:25">
      <c r="B8258" s="83"/>
      <c r="C8258" s="84"/>
      <c r="D8258" s="83"/>
      <c r="E8258" s="83"/>
      <c r="F8258" s="83"/>
      <c r="G8258" s="83"/>
      <c r="H8258" s="83"/>
      <c r="I8258" s="83"/>
      <c r="J8258" s="83"/>
      <c r="K8258" s="83"/>
      <c r="L8258" s="83"/>
      <c r="M8258" s="83"/>
      <c r="N8258" s="83"/>
      <c r="O8258" s="83"/>
      <c r="P8258" s="84"/>
      <c r="Q8258" s="217"/>
      <c r="R8258" s="91">
        <f t="shared" ref="R8258" si="22024">IF(COUNTA(Y8256:DP8259)=0,0,HLOOKUP(R8257,Y8257:DP8259,2,FALSE))</f>
        <v>0</v>
      </c>
      <c r="S8258" s="92">
        <f t="shared" ref="S8258" si="22025">IF(COUNTA(Y8256:DP8259)=0,0,HLOOKUP(S8256,Y8256:DP8259,3,FALSE))</f>
        <v>0</v>
      </c>
      <c r="T8258" s="93"/>
      <c r="U8258" s="94">
        <f t="array" ref="U8258">IF(COUNTA(Y8256:DP8259)=0,0,IF(ISERROR(HLOOKUP(U8259,Y8259:DP8259,1,FALSE)),0,INDEX(Y8258:DP8258,MATCH(U8257&amp;U8259,Y8257:DP8257&amp;Y8259:DP8259,0))))</f>
        <v>0</v>
      </c>
      <c r="V8258" s="94">
        <f t="array" ref="V8258">IF(COUNTA(Y8256:DP8259)=0,0,IF(ISERROR(HLOOKUP(V8259,Y8259:DP8259,1,FALSE)),0,INDEX(Y8258:DP8258,MATCH(V8257&amp;V8259,Y8257:DP8257&amp;Y8259:DP8259,0))))</f>
        <v>0</v>
      </c>
      <c r="W8258" s="95"/>
      <c r="X8258" s="108"/>
    </row>
    <row r="8259" spans="2:25" ht="13.9" thickBot="1">
      <c r="B8259" s="96"/>
      <c r="C8259" s="97"/>
      <c r="D8259" s="96"/>
      <c r="E8259" s="96"/>
      <c r="F8259" s="96"/>
      <c r="G8259" s="96"/>
      <c r="H8259" s="96"/>
      <c r="I8259" s="96"/>
      <c r="J8259" s="96"/>
      <c r="K8259" s="96"/>
      <c r="L8259" s="96"/>
      <c r="M8259" s="96"/>
      <c r="N8259" s="96"/>
      <c r="O8259" s="96"/>
      <c r="P8259" s="97"/>
      <c r="Q8259" s="218"/>
      <c r="R8259" s="98" t="str">
        <f t="shared" ref="R8259" si="22026">IF(COUNTA(Y8256:DP8259)=0,"none",HLOOKUP(R8257,Y8257:DP8259,3,FALSE))</f>
        <v>none</v>
      </c>
      <c r="S8259" s="99" t="str">
        <f t="shared" ref="S8259" si="22027">IF(COUNTA(Y8256:DP8259)=0,"none",HLOOKUP(S8256,Y8256:DP8259,4,FALSE))</f>
        <v>none</v>
      </c>
      <c r="T8259" s="100"/>
      <c r="U8259" s="100" t="str">
        <f t="array" ref="U8259">IF(COUNTA(Y8256:DP8259)=0,"none",IF($U$2="WAHR",$W$3,Abfrage!$F$4))</f>
        <v>none</v>
      </c>
      <c r="V8259" s="100" t="str">
        <f t="array" ref="V8259">IF(COUNTA(Y8256:DP8259)=0,"none",IF($U$2="WAHR",$W$3,Abfrage!$F$4))</f>
        <v>none</v>
      </c>
      <c r="W8259" s="100" t="str">
        <f t="array" ref="W8259">IF(COUNTA(Y8256:DP8259)=0,"none",IF($U$2="WAHR",$W$3,Abfrage!$F$4))</f>
        <v>none</v>
      </c>
      <c r="X8259" s="109"/>
    </row>
    <row r="8260" spans="2:25">
      <c r="B8260" s="75" t="s">
        <v>5115</v>
      </c>
      <c r="C8260" s="76">
        <v>1000319544</v>
      </c>
      <c r="D8260" s="75" t="s">
        <v>95</v>
      </c>
      <c r="E8260" s="75" t="s">
        <v>96</v>
      </c>
      <c r="F8260" s="75" t="s">
        <v>97</v>
      </c>
      <c r="G8260" s="75" t="s">
        <v>97</v>
      </c>
      <c r="H8260" s="75" t="e">
        <v>#N/A</v>
      </c>
      <c r="I8260" s="75" t="s">
        <v>51</v>
      </c>
      <c r="J8260" s="75" t="s">
        <v>5116</v>
      </c>
      <c r="K8260" s="75" t="s">
        <v>306</v>
      </c>
      <c r="L8260" s="75" t="s">
        <v>306</v>
      </c>
      <c r="M8260" s="75" t="s">
        <v>313</v>
      </c>
      <c r="N8260" s="75" t="s">
        <v>321</v>
      </c>
      <c r="O8260" s="75" t="s">
        <v>476</v>
      </c>
      <c r="P8260" s="76" t="s">
        <v>306</v>
      </c>
      <c r="Q8260" s="216"/>
      <c r="R8260" s="77" t="str">
        <f t="shared" ref="R8260" si="22028">IF(COUNTA(Y8260:DP8263)=0,"01.01.1900",INDEX(Y8260:DP8260,MATCH(R8261,Y8261:DP8261,0)))</f>
        <v>01.01.1900</v>
      </c>
      <c r="S8260" s="78" t="str">
        <f t="shared" ref="S8260" si="22029">IF(COUNTA(Y8260:DP8263)=0,"01.01.1900",MAX(Y8260:DP8260))</f>
        <v>01.01.1900</v>
      </c>
      <c r="T8260" s="79"/>
      <c r="U8260" s="80" t="str">
        <f t="array" ref="U8260">IF(COUNTA(Y8260:DP8263)=0,"01.01.1900",IF(ISERROR(HLOOKUP(U8263,Y8263:DP8263,1,FALSE)),"01.01.1900",INDEX(Y8260:DP8260,MATCH(U8261&amp;U8263,Y8261:DP8261&amp;Y8263:DP8263,0))))</f>
        <v>01.01.1900</v>
      </c>
      <c r="V8260" s="81" t="str">
        <f t="shared" ref="V8260" si="22030">IF(COUNTA(Y8260:DP8263)=0,"01.01.1900",_xlfn.MAXIFS(Y8260:DP8260,Y8263:DP8263,V8263))</f>
        <v>01.01.1900</v>
      </c>
      <c r="W8260" s="82"/>
      <c r="X8260" s="106"/>
    </row>
    <row r="8261" spans="2:25">
      <c r="B8261" s="83"/>
      <c r="C8261" s="84"/>
      <c r="D8261" s="83"/>
      <c r="E8261" s="83"/>
      <c r="F8261" s="83"/>
      <c r="G8261" s="83"/>
      <c r="H8261" s="83"/>
      <c r="I8261" s="83"/>
      <c r="J8261" s="83"/>
      <c r="K8261" s="83"/>
      <c r="L8261" s="83"/>
      <c r="M8261" s="83"/>
      <c r="N8261" s="83"/>
      <c r="O8261" s="83"/>
      <c r="P8261" s="84"/>
      <c r="Q8261" s="217"/>
      <c r="R8261" s="85">
        <f t="shared" ref="R8261" si="22031">IF(COUNTA(Y8260:DP8263)=0,0,MIN(Y8261:DP8261))</f>
        <v>0</v>
      </c>
      <c r="S8261" s="86">
        <f t="shared" ref="S8261" si="22032">IF(COUNTA(Y8260:DP8263)=0,0,HLOOKUP(S8260,Y8260:DP8263,2,FALSE))</f>
        <v>0</v>
      </c>
      <c r="T8261" s="87">
        <f t="shared" ref="T8261" si="22033">IF(COUNTA(Y8260:DP8263)=0,0,AVERAGE(Y8261:DP8261))</f>
        <v>0</v>
      </c>
      <c r="U8261" s="88">
        <f t="shared" ref="U8261" si="22034">IF(COUNTA(Y8260:DP8263)=0,0,_xlfn.MINIFS(Y8261:DP8261,Y8263:DP8263,U8263))</f>
        <v>0</v>
      </c>
      <c r="V8261" s="89">
        <f t="array" ref="V8261">IF(COUNTA(Y8260:DP8263)=0,0,IF(ISERROR(HLOOKUP(V8263,Y8263:DP8263,1,FALSE)),0,INDEX(Y8261:DP8261,MATCH(V8260&amp;V8263,Y8260:DP8260&amp;Y8263:DP8263,0))))</f>
        <v>0</v>
      </c>
      <c r="W8261" s="90">
        <f t="array" ref="W8261">IF(COUNTA(Y8260:DP8263)=0,0,IF(ISERROR(HLOOKUP(W8263,Y8263:DP8263,1,FALSE)),0,AVERAGEIF(Y8263:DP8263,$W8263,Y8261:DP8261)))</f>
        <v>0</v>
      </c>
      <c r="X8261" s="107"/>
    </row>
    <row r="8262" spans="2:25">
      <c r="B8262" s="83"/>
      <c r="C8262" s="84"/>
      <c r="D8262" s="83"/>
      <c r="E8262" s="83"/>
      <c r="F8262" s="83"/>
      <c r="G8262" s="83"/>
      <c r="H8262" s="83"/>
      <c r="I8262" s="83"/>
      <c r="J8262" s="83"/>
      <c r="K8262" s="83"/>
      <c r="L8262" s="83"/>
      <c r="M8262" s="83"/>
      <c r="N8262" s="83"/>
      <c r="O8262" s="83"/>
      <c r="P8262" s="84"/>
      <c r="Q8262" s="217"/>
      <c r="R8262" s="91">
        <f t="shared" ref="R8262" si="22035">IF(COUNTA(Y8260:DP8263)=0,0,HLOOKUP(R8261,Y8261:DP8263,2,FALSE))</f>
        <v>0</v>
      </c>
      <c r="S8262" s="92">
        <f t="shared" ref="S8262" si="22036">IF(COUNTA(Y8260:DP8263)=0,0,HLOOKUP(S8260,Y8260:DP8263,3,FALSE))</f>
        <v>0</v>
      </c>
      <c r="T8262" s="93"/>
      <c r="U8262" s="94">
        <f t="array" ref="U8262">IF(COUNTA(Y8260:DP8263)=0,0,IF(ISERROR(HLOOKUP(U8263,Y8263:DP8263,1,FALSE)),0,INDEX(Y8262:DP8262,MATCH(U8261&amp;U8263,Y8261:DP8261&amp;Y8263:DP8263,0))))</f>
        <v>0</v>
      </c>
      <c r="V8262" s="94">
        <f t="array" ref="V8262">IF(COUNTA(Y8260:DP8263)=0,0,IF(ISERROR(HLOOKUP(V8263,Y8263:DP8263,1,FALSE)),0,INDEX(Y8262:DP8262,MATCH(V8261&amp;V8263,Y8261:DP8261&amp;Y8263:DP8263,0))))</f>
        <v>0</v>
      </c>
      <c r="W8262" s="95"/>
      <c r="X8262" s="108"/>
    </row>
    <row r="8263" spans="2:25" ht="13.9" thickBot="1">
      <c r="B8263" s="96"/>
      <c r="C8263" s="97"/>
      <c r="D8263" s="96"/>
      <c r="E8263" s="96"/>
      <c r="F8263" s="96"/>
      <c r="G8263" s="96"/>
      <c r="H8263" s="96"/>
      <c r="I8263" s="96"/>
      <c r="J8263" s="96"/>
      <c r="K8263" s="96"/>
      <c r="L8263" s="96"/>
      <c r="M8263" s="96"/>
      <c r="N8263" s="96"/>
      <c r="O8263" s="96"/>
      <c r="P8263" s="97"/>
      <c r="Q8263" s="218"/>
      <c r="R8263" s="98" t="str">
        <f t="shared" ref="R8263" si="22037">IF(COUNTA(Y8260:DP8263)=0,"none",HLOOKUP(R8261,Y8261:DP8263,3,FALSE))</f>
        <v>none</v>
      </c>
      <c r="S8263" s="99" t="str">
        <f t="shared" ref="S8263" si="22038">IF(COUNTA(Y8260:DP8263)=0,"none",HLOOKUP(S8260,Y8260:DP8263,4,FALSE))</f>
        <v>none</v>
      </c>
      <c r="T8263" s="100"/>
      <c r="U8263" s="100" t="str">
        <f t="array" ref="U8263">IF(COUNTA(Y8260:DP8263)=0,"none",IF($U$2="WAHR",$W$3,Abfrage!$F$4))</f>
        <v>none</v>
      </c>
      <c r="V8263" s="100" t="str">
        <f t="array" ref="V8263">IF(COUNTA(Y8260:DP8263)=0,"none",IF($U$2="WAHR",$W$3,Abfrage!$F$4))</f>
        <v>none</v>
      </c>
      <c r="W8263" s="100" t="str">
        <f t="array" ref="W8263">IF(COUNTA(Y8260:DP8263)=0,"none",IF($U$2="WAHR",$W$3,Abfrage!$F$4))</f>
        <v>none</v>
      </c>
      <c r="X8263" s="109"/>
    </row>
    <row r="8264" spans="2:25">
      <c r="B8264" s="75" t="s">
        <v>5117</v>
      </c>
      <c r="C8264" s="76">
        <v>1000319539</v>
      </c>
      <c r="D8264" s="75" t="s">
        <v>95</v>
      </c>
      <c r="E8264" s="75" t="s">
        <v>175</v>
      </c>
      <c r="F8264" s="75" t="s">
        <v>97</v>
      </c>
      <c r="G8264" s="75" t="s">
        <v>97</v>
      </c>
      <c r="H8264" s="75" t="e">
        <v>#N/A</v>
      </c>
      <c r="I8264" s="75" t="s">
        <v>51</v>
      </c>
      <c r="J8264" s="75" t="s">
        <v>5118</v>
      </c>
      <c r="K8264" s="75" t="s">
        <v>306</v>
      </c>
      <c r="L8264" s="75" t="s">
        <v>306</v>
      </c>
      <c r="M8264" s="75" t="s">
        <v>307</v>
      </c>
      <c r="N8264" s="75" t="s">
        <v>321</v>
      </c>
      <c r="O8264" s="75" t="s">
        <v>476</v>
      </c>
      <c r="P8264" s="76" t="s">
        <v>306</v>
      </c>
      <c r="Q8264" s="216"/>
      <c r="R8264" s="77" t="str">
        <f t="shared" ref="R8264" si="22039">IF(COUNTA(Y8264:DP8267)=0,"01.01.1900",INDEX(Y8264:DP8264,MATCH(R8265,Y8265:DP8265,0)))</f>
        <v>01.01.1900</v>
      </c>
      <c r="S8264" s="78" t="str">
        <f t="shared" ref="S8264" si="22040">IF(COUNTA(Y8264:DP8267)=0,"01.01.1900",MAX(Y8264:DP8264))</f>
        <v>01.01.1900</v>
      </c>
      <c r="T8264" s="79"/>
      <c r="U8264" s="80" t="str">
        <f t="array" ref="U8264">IF(COUNTA(Y8264:DP8267)=0,"01.01.1900",IF(ISERROR(HLOOKUP(U8267,Y8267:DP8267,1,FALSE)),"01.01.1900",INDEX(Y8264:DP8264,MATCH(U8265&amp;U8267,Y8265:DP8265&amp;Y8267:DP8267,0))))</f>
        <v>01.01.1900</v>
      </c>
      <c r="V8264" s="81" t="str">
        <f t="shared" ref="V8264" si="22041">IF(COUNTA(Y8264:DP8267)=0,"01.01.1900",_xlfn.MAXIFS(Y8264:DP8264,Y8267:DP8267,V8267))</f>
        <v>01.01.1900</v>
      </c>
      <c r="W8264" s="82"/>
      <c r="X8264" s="106"/>
    </row>
    <row r="8265" spans="2:25">
      <c r="B8265" s="83"/>
      <c r="C8265" s="84"/>
      <c r="D8265" s="83"/>
      <c r="E8265" s="83"/>
      <c r="F8265" s="83"/>
      <c r="G8265" s="83"/>
      <c r="H8265" s="83"/>
      <c r="I8265" s="83"/>
      <c r="J8265" s="83"/>
      <c r="K8265" s="83"/>
      <c r="L8265" s="83"/>
      <c r="M8265" s="83"/>
      <c r="N8265" s="83"/>
      <c r="O8265" s="83"/>
      <c r="P8265" s="84"/>
      <c r="Q8265" s="217"/>
      <c r="R8265" s="85">
        <f t="shared" ref="R8265" si="22042">IF(COUNTA(Y8264:DP8267)=0,0,MIN(Y8265:DP8265))</f>
        <v>0</v>
      </c>
      <c r="S8265" s="86">
        <f t="shared" ref="S8265" si="22043">IF(COUNTA(Y8264:DP8267)=0,0,HLOOKUP(S8264,Y8264:DP8267,2,FALSE))</f>
        <v>0</v>
      </c>
      <c r="T8265" s="87">
        <f t="shared" ref="T8265" si="22044">IF(COUNTA(Y8264:DP8267)=0,0,AVERAGE(Y8265:DP8265))</f>
        <v>0</v>
      </c>
      <c r="U8265" s="88">
        <f t="shared" ref="U8265" si="22045">IF(COUNTA(Y8264:DP8267)=0,0,_xlfn.MINIFS(Y8265:DP8265,Y8267:DP8267,U8267))</f>
        <v>0</v>
      </c>
      <c r="V8265" s="89">
        <f t="array" ref="V8265">IF(COUNTA(Y8264:DP8267)=0,0,IF(ISERROR(HLOOKUP(V8267,Y8267:DP8267,1,FALSE)),0,INDEX(Y8265:DP8265,MATCH(V8264&amp;V8267,Y8264:DP8264&amp;Y8267:DP8267,0))))</f>
        <v>0</v>
      </c>
      <c r="W8265" s="90">
        <f t="array" ref="W8265">IF(COUNTA(Y8264:DP8267)=0,0,IF(ISERROR(HLOOKUP(W8267,Y8267:DP8267,1,FALSE)),0,AVERAGEIF(Y8267:DP8267,$W8267,Y8265:DP8265)))</f>
        <v>0</v>
      </c>
      <c r="X8265" s="107"/>
    </row>
    <row r="8266" spans="2:25">
      <c r="B8266" s="83"/>
      <c r="C8266" s="84"/>
      <c r="D8266" s="83"/>
      <c r="E8266" s="83"/>
      <c r="F8266" s="83"/>
      <c r="G8266" s="83"/>
      <c r="H8266" s="83"/>
      <c r="I8266" s="83"/>
      <c r="J8266" s="83"/>
      <c r="K8266" s="83"/>
      <c r="L8266" s="83"/>
      <c r="M8266" s="83"/>
      <c r="N8266" s="83"/>
      <c r="O8266" s="83"/>
      <c r="P8266" s="84"/>
      <c r="Q8266" s="217"/>
      <c r="R8266" s="91">
        <f t="shared" ref="R8266" si="22046">IF(COUNTA(Y8264:DP8267)=0,0,HLOOKUP(R8265,Y8265:DP8267,2,FALSE))</f>
        <v>0</v>
      </c>
      <c r="S8266" s="92">
        <f t="shared" ref="S8266" si="22047">IF(COUNTA(Y8264:DP8267)=0,0,HLOOKUP(S8264,Y8264:DP8267,3,FALSE))</f>
        <v>0</v>
      </c>
      <c r="T8266" s="93"/>
      <c r="U8266" s="94">
        <f t="array" ref="U8266">IF(COUNTA(Y8264:DP8267)=0,0,IF(ISERROR(HLOOKUP(U8267,Y8267:DP8267,1,FALSE)),0,INDEX(Y8266:DP8266,MATCH(U8265&amp;U8267,Y8265:DP8265&amp;Y8267:DP8267,0))))</f>
        <v>0</v>
      </c>
      <c r="V8266" s="94">
        <f t="array" ref="V8266">IF(COUNTA(Y8264:DP8267)=0,0,IF(ISERROR(HLOOKUP(V8267,Y8267:DP8267,1,FALSE)),0,INDEX(Y8266:DP8266,MATCH(V8265&amp;V8267,Y8265:DP8265&amp;Y8267:DP8267,0))))</f>
        <v>0</v>
      </c>
      <c r="W8266" s="95"/>
      <c r="X8266" s="108"/>
    </row>
    <row r="8267" spans="2:25" ht="13.9" thickBot="1">
      <c r="B8267" s="96"/>
      <c r="C8267" s="97"/>
      <c r="D8267" s="96"/>
      <c r="E8267" s="96"/>
      <c r="F8267" s="96"/>
      <c r="G8267" s="96"/>
      <c r="H8267" s="96"/>
      <c r="I8267" s="96"/>
      <c r="J8267" s="96"/>
      <c r="K8267" s="96"/>
      <c r="L8267" s="96"/>
      <c r="M8267" s="96"/>
      <c r="N8267" s="96"/>
      <c r="O8267" s="96"/>
      <c r="P8267" s="97"/>
      <c r="Q8267" s="218"/>
      <c r="R8267" s="98" t="str">
        <f t="shared" ref="R8267" si="22048">IF(COUNTA(Y8264:DP8267)=0,"none",HLOOKUP(R8265,Y8265:DP8267,3,FALSE))</f>
        <v>none</v>
      </c>
      <c r="S8267" s="99" t="str">
        <f t="shared" ref="S8267" si="22049">IF(COUNTA(Y8264:DP8267)=0,"none",HLOOKUP(S8264,Y8264:DP8267,4,FALSE))</f>
        <v>none</v>
      </c>
      <c r="T8267" s="100"/>
      <c r="U8267" s="100" t="str">
        <f t="array" ref="U8267">IF(COUNTA(Y8264:DP8267)=0,"none",IF($U$2="WAHR",$W$3,Abfrage!$F$4))</f>
        <v>none</v>
      </c>
      <c r="V8267" s="100" t="str">
        <f t="array" ref="V8267">IF(COUNTA(Y8264:DP8267)=0,"none",IF($U$2="WAHR",$W$3,Abfrage!$F$4))</f>
        <v>none</v>
      </c>
      <c r="W8267" s="100" t="str">
        <f t="array" ref="W8267">IF(COUNTA(Y8264:DP8267)=0,"none",IF($U$2="WAHR",$W$3,Abfrage!$F$4))</f>
        <v>none</v>
      </c>
      <c r="X8267" s="109"/>
    </row>
    <row r="8268" spans="2:25">
      <c r="B8268" s="75" t="s">
        <v>5119</v>
      </c>
      <c r="C8268" s="76">
        <v>1000333761</v>
      </c>
      <c r="D8268" s="75" t="s">
        <v>95</v>
      </c>
      <c r="E8268" s="75" t="s">
        <v>96</v>
      </c>
      <c r="F8268" s="75" t="s">
        <v>97</v>
      </c>
      <c r="G8268" s="75" t="s">
        <v>2842</v>
      </c>
      <c r="H8268" s="75" t="e">
        <v>#N/A</v>
      </c>
      <c r="I8268" s="75" t="s">
        <v>51</v>
      </c>
      <c r="J8268" s="75" t="s">
        <v>5120</v>
      </c>
      <c r="K8268" s="75" t="s">
        <v>306</v>
      </c>
      <c r="L8268" s="75" t="s">
        <v>306</v>
      </c>
      <c r="M8268" s="75" t="s">
        <v>313</v>
      </c>
      <c r="N8268" s="75" t="s">
        <v>352</v>
      </c>
      <c r="O8268" s="75" t="s">
        <v>315</v>
      </c>
      <c r="P8268" s="76" t="s">
        <v>306</v>
      </c>
      <c r="Q8268" s="216"/>
      <c r="R8268" s="77" t="str">
        <f t="shared" ref="R8268" si="22050">IF(COUNTA(Y8268:DP8271)=0,"01.01.1900",INDEX(Y8268:DP8268,MATCH(R8269,Y8269:DP8269,0)))</f>
        <v>01.01.1900</v>
      </c>
      <c r="S8268" s="78" t="str">
        <f t="shared" ref="S8268" si="22051">IF(COUNTA(Y8268:DP8271)=0,"01.01.1900",MAX(Y8268:DP8268))</f>
        <v>01.01.1900</v>
      </c>
      <c r="T8268" s="79"/>
      <c r="U8268" s="80" t="str">
        <f t="array" ref="U8268">IF(COUNTA(Y8268:DP8271)=0,"01.01.1900",IF(ISERROR(HLOOKUP(U8271,Y8271:DP8271,1,FALSE)),"01.01.1900",INDEX(Y8268:DP8268,MATCH(U8269&amp;U8271,Y8269:DP8269&amp;Y8271:DP8271,0))))</f>
        <v>01.01.1900</v>
      </c>
      <c r="V8268" s="81" t="str">
        <f t="shared" ref="V8268" si="22052">IF(COUNTA(Y8268:DP8271)=0,"01.01.1900",_xlfn.MAXIFS(Y8268:DP8268,Y8271:DP8271,V8271))</f>
        <v>01.01.1900</v>
      </c>
      <c r="W8268" s="82"/>
      <c r="X8268" s="106"/>
    </row>
    <row r="8269" spans="2:25">
      <c r="B8269" s="83"/>
      <c r="C8269" s="84"/>
      <c r="D8269" s="83"/>
      <c r="E8269" s="83"/>
      <c r="F8269" s="83"/>
      <c r="G8269" s="83"/>
      <c r="H8269" s="83"/>
      <c r="I8269" s="83"/>
      <c r="J8269" s="83"/>
      <c r="K8269" s="83"/>
      <c r="L8269" s="83"/>
      <c r="M8269" s="83"/>
      <c r="N8269" s="83"/>
      <c r="O8269" s="83"/>
      <c r="P8269" s="84"/>
      <c r="Q8269" s="217"/>
      <c r="R8269" s="85">
        <f t="shared" ref="R8269" si="22053">IF(COUNTA(Y8268:DP8271)=0,0,MIN(Y8269:DP8269))</f>
        <v>0</v>
      </c>
      <c r="S8269" s="86">
        <f t="shared" ref="S8269" si="22054">IF(COUNTA(Y8268:DP8271)=0,0,HLOOKUP(S8268,Y8268:DP8271,2,FALSE))</f>
        <v>0</v>
      </c>
      <c r="T8269" s="87">
        <f t="shared" ref="T8269" si="22055">IF(COUNTA(Y8268:DP8271)=0,0,AVERAGE(Y8269:DP8269))</f>
        <v>0</v>
      </c>
      <c r="U8269" s="88">
        <f t="shared" ref="U8269" si="22056">IF(COUNTA(Y8268:DP8271)=0,0,_xlfn.MINIFS(Y8269:DP8269,Y8271:DP8271,U8271))</f>
        <v>0</v>
      </c>
      <c r="V8269" s="89">
        <f t="array" ref="V8269">IF(COUNTA(Y8268:DP8271)=0,0,IF(ISERROR(HLOOKUP(V8271,Y8271:DP8271,1,FALSE)),0,INDEX(Y8269:DP8269,MATCH(V8268&amp;V8271,Y8268:DP8268&amp;Y8271:DP8271,0))))</f>
        <v>0</v>
      </c>
      <c r="W8269" s="90">
        <f t="array" ref="W8269">IF(COUNTA(Y8268:DP8271)=0,0,IF(ISERROR(HLOOKUP(W8271,Y8271:DP8271,1,FALSE)),0,AVERAGEIF(Y8271:DP8271,$W8271,Y8269:DP8269)))</f>
        <v>0</v>
      </c>
      <c r="X8269" s="107"/>
    </row>
    <row r="8270" spans="2:25">
      <c r="B8270" s="83"/>
      <c r="C8270" s="84"/>
      <c r="D8270" s="83"/>
      <c r="E8270" s="83"/>
      <c r="F8270" s="83"/>
      <c r="G8270" s="83"/>
      <c r="H8270" s="83"/>
      <c r="I8270" s="83"/>
      <c r="J8270" s="83"/>
      <c r="K8270" s="83"/>
      <c r="L8270" s="83"/>
      <c r="M8270" s="83"/>
      <c r="N8270" s="83"/>
      <c r="O8270" s="83"/>
      <c r="P8270" s="84"/>
      <c r="Q8270" s="217"/>
      <c r="R8270" s="91">
        <f t="shared" ref="R8270" si="22057">IF(COUNTA(Y8268:DP8271)=0,0,HLOOKUP(R8269,Y8269:DP8271,2,FALSE))</f>
        <v>0</v>
      </c>
      <c r="S8270" s="92">
        <f t="shared" ref="S8270" si="22058">IF(COUNTA(Y8268:DP8271)=0,0,HLOOKUP(S8268,Y8268:DP8271,3,FALSE))</f>
        <v>0</v>
      </c>
      <c r="T8270" s="93"/>
      <c r="U8270" s="94">
        <f t="array" ref="U8270">IF(COUNTA(Y8268:DP8271)=0,0,IF(ISERROR(HLOOKUP(U8271,Y8271:DP8271,1,FALSE)),0,INDEX(Y8270:DP8270,MATCH(U8269&amp;U8271,Y8269:DP8269&amp;Y8271:DP8271,0))))</f>
        <v>0</v>
      </c>
      <c r="V8270" s="94">
        <f t="array" ref="V8270">IF(COUNTA(Y8268:DP8271)=0,0,IF(ISERROR(HLOOKUP(V8271,Y8271:DP8271,1,FALSE)),0,INDEX(Y8270:DP8270,MATCH(V8269&amp;V8271,Y8269:DP8269&amp;Y8271:DP8271,0))))</f>
        <v>0</v>
      </c>
      <c r="W8270" s="95"/>
      <c r="X8270" s="108"/>
    </row>
    <row r="8271" spans="2:25" ht="13.9" thickBot="1">
      <c r="B8271" s="96"/>
      <c r="C8271" s="97"/>
      <c r="D8271" s="96"/>
      <c r="E8271" s="96"/>
      <c r="F8271" s="96"/>
      <c r="G8271" s="96"/>
      <c r="H8271" s="96"/>
      <c r="I8271" s="96"/>
      <c r="J8271" s="96"/>
      <c r="K8271" s="96"/>
      <c r="L8271" s="96"/>
      <c r="M8271" s="96"/>
      <c r="N8271" s="96"/>
      <c r="O8271" s="96"/>
      <c r="P8271" s="97"/>
      <c r="Q8271" s="218"/>
      <c r="R8271" s="98" t="str">
        <f t="shared" ref="R8271" si="22059">IF(COUNTA(Y8268:DP8271)=0,"none",HLOOKUP(R8269,Y8269:DP8271,3,FALSE))</f>
        <v>none</v>
      </c>
      <c r="S8271" s="99" t="str">
        <f t="shared" ref="S8271" si="22060">IF(COUNTA(Y8268:DP8271)=0,"none",HLOOKUP(S8268,Y8268:DP8271,4,FALSE))</f>
        <v>none</v>
      </c>
      <c r="T8271" s="100"/>
      <c r="U8271" s="100" t="str">
        <f t="array" ref="U8271">IF(COUNTA(Y8268:DP8271)=0,"none",IF($U$2="WAHR",$W$3,Abfrage!$F$4))</f>
        <v>none</v>
      </c>
      <c r="V8271" s="100" t="str">
        <f t="array" ref="V8271">IF(COUNTA(Y8268:DP8271)=0,"none",IF($U$2="WAHR",$W$3,Abfrage!$F$4))</f>
        <v>none</v>
      </c>
      <c r="W8271" s="100" t="str">
        <f t="array" ref="W8271">IF(COUNTA(Y8268:DP8271)=0,"none",IF($U$2="WAHR",$W$3,Abfrage!$F$4))</f>
        <v>none</v>
      </c>
      <c r="X8271" s="109"/>
    </row>
    <row r="8272" spans="2:25">
      <c r="B8272" s="75" t="s">
        <v>5121</v>
      </c>
      <c r="C8272" s="76">
        <v>1000461545</v>
      </c>
      <c r="D8272" s="75" t="s">
        <v>95</v>
      </c>
      <c r="E8272" s="75" t="s">
        <v>175</v>
      </c>
      <c r="F8272" s="75" t="s">
        <v>97</v>
      </c>
      <c r="G8272" s="75" t="s">
        <v>4630</v>
      </c>
      <c r="H8272" s="75" t="e">
        <v>#N/A</v>
      </c>
      <c r="I8272" s="75" t="s">
        <v>1035</v>
      </c>
      <c r="J8272" s="75" t="s">
        <v>5122</v>
      </c>
      <c r="K8272" s="75" t="s">
        <v>306</v>
      </c>
      <c r="L8272" s="75" t="s">
        <v>306</v>
      </c>
      <c r="M8272" s="75" t="s">
        <v>313</v>
      </c>
      <c r="N8272" s="75" t="s">
        <v>352</v>
      </c>
      <c r="O8272" s="75" t="s">
        <v>309</v>
      </c>
      <c r="P8272" s="76" t="s">
        <v>306</v>
      </c>
      <c r="Q8272" s="216"/>
      <c r="R8272" s="77">
        <f t="shared" ref="R8272" si="22061">IF(COUNTA(Y8272:DP8275)=0,"01.01.1900",INDEX(Y8272:DP8272,MATCH(R8273,Y8273:DP8273,0)))</f>
        <v>44013</v>
      </c>
      <c r="S8272" s="78">
        <f t="shared" ref="S8272" si="22062">IF(COUNTA(Y8272:DP8275)=0,"01.01.1900",MAX(Y8272:DP8272))</f>
        <v>44013</v>
      </c>
      <c r="T8272" s="79"/>
      <c r="U8272" s="80" t="str">
        <f t="array" ref="U8272">IF(COUNTA(Y8272:DP8275)=0,"01.01.1900",IF(ISERROR(HLOOKUP(U8275,Y8275:DP8275,1,FALSE)),"01.01.1900",INDEX(Y8272:DP8272,MATCH(U8273&amp;U8275,Y8273:DP8273&amp;Y8275:DP8275,0))))</f>
        <v>01.01.1900</v>
      </c>
      <c r="V8272" s="81">
        <f t="shared" ref="V8272" si="22063">IF(COUNTA(Y8272:DP8275)=0,"01.01.1900",_xlfn.MAXIFS(Y8272:DP8272,Y8275:DP8275,V8275))</f>
        <v>0</v>
      </c>
      <c r="W8272" s="82"/>
      <c r="X8272" s="106"/>
      <c r="Y8272" s="101">
        <v>44013</v>
      </c>
    </row>
    <row r="8273" spans="2:25">
      <c r="B8273" s="83"/>
      <c r="C8273" s="84"/>
      <c r="D8273" s="83"/>
      <c r="E8273" s="83"/>
      <c r="F8273" s="83"/>
      <c r="G8273" s="83"/>
      <c r="H8273" s="83"/>
      <c r="I8273" s="83"/>
      <c r="J8273" s="83"/>
      <c r="K8273" s="83"/>
      <c r="L8273" s="83"/>
      <c r="M8273" s="83"/>
      <c r="N8273" s="83"/>
      <c r="O8273" s="83"/>
      <c r="P8273" s="84"/>
      <c r="Q8273" s="217"/>
      <c r="R8273" s="85">
        <f t="shared" ref="R8273" si="22064">IF(COUNTA(Y8272:DP8275)=0,0,MIN(Y8273:DP8273))</f>
        <v>2.5</v>
      </c>
      <c r="S8273" s="86">
        <f t="shared" ref="S8273" si="22065">IF(COUNTA(Y8272:DP8275)=0,0,HLOOKUP(S8272,Y8272:DP8275,2,FALSE))</f>
        <v>2.5</v>
      </c>
      <c r="T8273" s="87">
        <f t="shared" ref="T8273" si="22066">IF(COUNTA(Y8272:DP8275)=0,0,AVERAGE(Y8273:DP8273))</f>
        <v>2.5</v>
      </c>
      <c r="U8273" s="88">
        <f t="shared" ref="U8273" si="22067">IF(COUNTA(Y8272:DP8275)=0,0,_xlfn.MINIFS(Y8273:DP8273,Y8275:DP8275,U8275))</f>
        <v>0</v>
      </c>
      <c r="V8273" s="89">
        <f t="array" ref="V8273">IF(COUNTA(Y8272:DP8275)=0,0,IF(ISERROR(HLOOKUP(V8275,Y8275:DP8275,1,FALSE)),0,INDEX(Y8273:DP8273,MATCH(V8272&amp;V8275,Y8272:DP8272&amp;Y8275:DP8275,0))))</f>
        <v>0</v>
      </c>
      <c r="W8273" s="90">
        <f t="array" ref="W8273">IF(COUNTA(Y8272:DP8275)=0,0,IF(ISERROR(HLOOKUP(W8275,Y8275:DP8275,1,FALSE)),0,AVERAGEIF(Y8275:DP8275,$W8275,Y8273:DP8273)))</f>
        <v>0</v>
      </c>
      <c r="X8273" s="107"/>
      <c r="Y8273" s="102">
        <v>2.5</v>
      </c>
    </row>
    <row r="8274" spans="2:25">
      <c r="B8274" s="83"/>
      <c r="C8274" s="84"/>
      <c r="D8274" s="83"/>
      <c r="E8274" s="83"/>
      <c r="F8274" s="83"/>
      <c r="G8274" s="83"/>
      <c r="H8274" s="83"/>
      <c r="I8274" s="83"/>
      <c r="J8274" s="83"/>
      <c r="K8274" s="83"/>
      <c r="L8274" s="83"/>
      <c r="M8274" s="83"/>
      <c r="N8274" s="83"/>
      <c r="O8274" s="83"/>
      <c r="P8274" s="84"/>
      <c r="Q8274" s="217"/>
      <c r="R8274" s="91">
        <f t="shared" ref="R8274" si="22068">IF(COUNTA(Y8272:DP8275)=0,0,HLOOKUP(R8273,Y8273:DP8275,2,FALSE))</f>
        <v>0</v>
      </c>
      <c r="S8274" s="92">
        <f t="shared" ref="S8274" si="22069">IF(COUNTA(Y8272:DP8275)=0,0,HLOOKUP(S8272,Y8272:DP8275,3,FALSE))</f>
        <v>0</v>
      </c>
      <c r="T8274" s="93"/>
      <c r="U8274" s="94">
        <f t="array" ref="U8274">IF(COUNTA(Y8272:DP8275)=0,0,IF(ISERROR(HLOOKUP(U8275,Y8275:DP8275,1,FALSE)),0,INDEX(Y8274:DP8274,MATCH(U8273&amp;U8275,Y8273:DP8273&amp;Y8275:DP8275,0))))</f>
        <v>0</v>
      </c>
      <c r="V8274" s="94">
        <f t="array" ref="V8274">IF(COUNTA(Y8272:DP8275)=0,0,IF(ISERROR(HLOOKUP(V8275,Y8275:DP8275,1,FALSE)),0,INDEX(Y8274:DP8274,MATCH(V8273&amp;V8275,Y8273:DP8273&amp;Y8275:DP8275,0))))</f>
        <v>0</v>
      </c>
      <c r="W8274" s="95"/>
      <c r="X8274" s="108"/>
      <c r="Y8274" s="103">
        <v>0</v>
      </c>
    </row>
    <row r="8275" spans="2:25" ht="13.9" thickBot="1">
      <c r="B8275" s="96"/>
      <c r="C8275" s="97"/>
      <c r="D8275" s="96"/>
      <c r="E8275" s="96"/>
      <c r="F8275" s="96"/>
      <c r="G8275" s="96"/>
      <c r="H8275" s="96"/>
      <c r="I8275" s="96"/>
      <c r="J8275" s="96"/>
      <c r="K8275" s="96"/>
      <c r="L8275" s="96"/>
      <c r="M8275" s="96"/>
      <c r="N8275" s="96"/>
      <c r="O8275" s="96"/>
      <c r="P8275" s="97"/>
      <c r="Q8275" s="218"/>
      <c r="R8275" s="98" t="str">
        <f t="shared" ref="R8275" si="22070">IF(COUNTA(Y8272:DP8275)=0,"none",HLOOKUP(R8273,Y8273:DP8275,3,FALSE))</f>
        <v>ECI</v>
      </c>
      <c r="S8275" s="99" t="str">
        <f t="shared" ref="S8275" si="22071">IF(COUNTA(Y8272:DP8275)=0,"none",HLOOKUP(S8272,Y8272:DP8275,4,FALSE))</f>
        <v>ECI</v>
      </c>
      <c r="T8275" s="100"/>
      <c r="U8275" s="100">
        <f t="array" ref="U8275">IF(COUNTA(Y8272:DP8275)=0,"none",IF($U$2="WAHR",$W$3,Abfrage!$F$4))</f>
        <v>0</v>
      </c>
      <c r="V8275" s="100">
        <f t="array" ref="V8275">IF(COUNTA(Y8272:DP8275)=0,"none",IF($U$2="WAHR",$W$3,Abfrage!$F$4))</f>
        <v>0</v>
      </c>
      <c r="W8275" s="100">
        <f t="array" ref="W8275">IF(COUNTA(Y8272:DP8275)=0,"none",IF($U$2="WAHR",$W$3,Abfrage!$F$4))</f>
        <v>0</v>
      </c>
      <c r="X8275" s="109"/>
      <c r="Y8275" s="104" t="s">
        <v>101</v>
      </c>
    </row>
    <row r="8276" spans="2:25">
      <c r="B8276" s="75" t="s">
        <v>5123</v>
      </c>
      <c r="C8276" s="76"/>
      <c r="D8276" s="75" t="s">
        <v>95</v>
      </c>
      <c r="E8276" s="75" t="s">
        <v>148</v>
      </c>
      <c r="F8276" s="75" t="s">
        <v>96</v>
      </c>
      <c r="G8276" s="75" t="s">
        <v>4633</v>
      </c>
      <c r="H8276" s="75"/>
      <c r="I8276" s="75" t="s">
        <v>1035</v>
      </c>
      <c r="J8276" s="75" t="s">
        <v>5124</v>
      </c>
      <c r="K8276" s="75" t="s">
        <v>628</v>
      </c>
      <c r="L8276" s="75" t="s">
        <v>306</v>
      </c>
      <c r="M8276" s="75" t="s">
        <v>313</v>
      </c>
      <c r="N8276" s="75" t="s">
        <v>327</v>
      </c>
      <c r="O8276" s="75" t="s">
        <v>306</v>
      </c>
      <c r="P8276" s="76" t="s">
        <v>306</v>
      </c>
      <c r="Q8276" s="216"/>
      <c r="R8276" s="77" t="str">
        <f t="shared" ref="R8276" si="22072">IF(COUNTA(Y8276:DP8279)=0,"01.01.1900",INDEX(Y8276:DP8276,MATCH(R8277,Y8277:DP8277,0)))</f>
        <v>01.01.1900</v>
      </c>
      <c r="S8276" s="78" t="str">
        <f t="shared" ref="S8276" si="22073">IF(COUNTA(Y8276:DP8279)=0,"01.01.1900",MAX(Y8276:DP8276))</f>
        <v>01.01.1900</v>
      </c>
      <c r="T8276" s="79"/>
      <c r="U8276" s="80" t="str">
        <f t="array" ref="U8276">IF(COUNTA(Y8276:DP8279)=0,"01.01.1900",IF(ISERROR(HLOOKUP(U8279,Y8279:DP8279,1,FALSE)),"01.01.1900",INDEX(Y8276:DP8276,MATCH(U8277&amp;U8279,Y8277:DP8277&amp;Y8279:DP8279,0))))</f>
        <v>01.01.1900</v>
      </c>
      <c r="V8276" s="81" t="str">
        <f t="shared" ref="V8276" si="22074">IF(COUNTA(Y8276:DP8279)=0,"01.01.1900",_xlfn.MAXIFS(Y8276:DP8276,Y8279:DP8279,V8279))</f>
        <v>01.01.1900</v>
      </c>
      <c r="W8276" s="82"/>
      <c r="X8276" s="106"/>
    </row>
    <row r="8277" spans="2:25">
      <c r="B8277" s="83"/>
      <c r="C8277" s="84"/>
      <c r="D8277" s="83"/>
      <c r="E8277" s="83"/>
      <c r="F8277" s="83"/>
      <c r="G8277" s="83"/>
      <c r="H8277" s="83"/>
      <c r="I8277" s="83"/>
      <c r="J8277" s="83"/>
      <c r="K8277" s="83"/>
      <c r="L8277" s="83"/>
      <c r="M8277" s="83"/>
      <c r="N8277" s="83"/>
      <c r="O8277" s="83"/>
      <c r="P8277" s="84"/>
      <c r="Q8277" s="217"/>
      <c r="R8277" s="85">
        <f t="shared" ref="R8277" si="22075">IF(COUNTA(Y8276:DP8279)=0,0,MIN(Y8277:DP8277))</f>
        <v>0</v>
      </c>
      <c r="S8277" s="86">
        <f t="shared" ref="S8277" si="22076">IF(COUNTA(Y8276:DP8279)=0,0,HLOOKUP(S8276,Y8276:DP8279,2,FALSE))</f>
        <v>0</v>
      </c>
      <c r="T8277" s="87">
        <f t="shared" ref="T8277" si="22077">IF(COUNTA(Y8276:DP8279)=0,0,AVERAGE(Y8277:DP8277))</f>
        <v>0</v>
      </c>
      <c r="U8277" s="88">
        <f t="shared" ref="U8277" si="22078">IF(COUNTA(Y8276:DP8279)=0,0,_xlfn.MINIFS(Y8277:DP8277,Y8279:DP8279,U8279))</f>
        <v>0</v>
      </c>
      <c r="V8277" s="89">
        <f t="array" ref="V8277">IF(COUNTA(Y8276:DP8279)=0,0,IF(ISERROR(HLOOKUP(V8279,Y8279:DP8279,1,FALSE)),0,INDEX(Y8277:DP8277,MATCH(V8276&amp;V8279,Y8276:DP8276&amp;Y8279:DP8279,0))))</f>
        <v>0</v>
      </c>
      <c r="W8277" s="90">
        <f t="array" ref="W8277">IF(COUNTA(Y8276:DP8279)=0,0,IF(ISERROR(HLOOKUP(W8279,Y8279:DP8279,1,FALSE)),0,AVERAGEIF(Y8279:DP8279,$W8279,Y8277:DP8277)))</f>
        <v>0</v>
      </c>
      <c r="X8277" s="107"/>
    </row>
    <row r="8278" spans="2:25">
      <c r="B8278" s="83"/>
      <c r="C8278" s="84"/>
      <c r="D8278" s="83"/>
      <c r="E8278" s="83"/>
      <c r="F8278" s="83"/>
      <c r="G8278" s="83"/>
      <c r="H8278" s="83"/>
      <c r="I8278" s="83"/>
      <c r="J8278" s="83"/>
      <c r="K8278" s="83"/>
      <c r="L8278" s="83"/>
      <c r="M8278" s="83"/>
      <c r="N8278" s="83"/>
      <c r="O8278" s="83"/>
      <c r="P8278" s="84"/>
      <c r="Q8278" s="217"/>
      <c r="R8278" s="91">
        <f t="shared" ref="R8278" si="22079">IF(COUNTA(Y8276:DP8279)=0,0,HLOOKUP(R8277,Y8277:DP8279,2,FALSE))</f>
        <v>0</v>
      </c>
      <c r="S8278" s="92">
        <f t="shared" ref="S8278" si="22080">IF(COUNTA(Y8276:DP8279)=0,0,HLOOKUP(S8276,Y8276:DP8279,3,FALSE))</f>
        <v>0</v>
      </c>
      <c r="T8278" s="93"/>
      <c r="U8278" s="94">
        <f t="array" ref="U8278">IF(COUNTA(Y8276:DP8279)=0,0,IF(ISERROR(HLOOKUP(U8279,Y8279:DP8279,1,FALSE)),0,INDEX(Y8278:DP8278,MATCH(U8277&amp;U8279,Y8277:DP8277&amp;Y8279:DP8279,0))))</f>
        <v>0</v>
      </c>
      <c r="V8278" s="94">
        <f t="array" ref="V8278">IF(COUNTA(Y8276:DP8279)=0,0,IF(ISERROR(HLOOKUP(V8279,Y8279:DP8279,1,FALSE)),0,INDEX(Y8278:DP8278,MATCH(V8277&amp;V8279,Y8277:DP8277&amp;Y8279:DP8279,0))))</f>
        <v>0</v>
      </c>
      <c r="W8278" s="95"/>
      <c r="X8278" s="108"/>
    </row>
    <row r="8279" spans="2:25" ht="13.9" thickBot="1">
      <c r="B8279" s="96"/>
      <c r="C8279" s="97"/>
      <c r="D8279" s="96"/>
      <c r="E8279" s="96"/>
      <c r="F8279" s="96"/>
      <c r="G8279" s="96"/>
      <c r="H8279" s="96"/>
      <c r="I8279" s="96"/>
      <c r="J8279" s="96"/>
      <c r="K8279" s="96"/>
      <c r="L8279" s="96"/>
      <c r="M8279" s="96"/>
      <c r="N8279" s="96"/>
      <c r="O8279" s="96"/>
      <c r="P8279" s="97"/>
      <c r="Q8279" s="218"/>
      <c r="R8279" s="98" t="str">
        <f t="shared" ref="R8279" si="22081">IF(COUNTA(Y8276:DP8279)=0,"none",HLOOKUP(R8277,Y8277:DP8279,3,FALSE))</f>
        <v>none</v>
      </c>
      <c r="S8279" s="99" t="str">
        <f t="shared" ref="S8279" si="22082">IF(COUNTA(Y8276:DP8279)=0,"none",HLOOKUP(S8276,Y8276:DP8279,4,FALSE))</f>
        <v>none</v>
      </c>
      <c r="T8279" s="100"/>
      <c r="U8279" s="100" t="str">
        <f t="array" ref="U8279">IF(COUNTA(Y8276:DP8279)=0,"none",IF($U$2="WAHR",$W$3,Abfrage!$F$4))</f>
        <v>none</v>
      </c>
      <c r="V8279" s="100" t="str">
        <f t="array" ref="V8279">IF(COUNTA(Y8276:DP8279)=0,"none",IF($U$2="WAHR",$W$3,Abfrage!$F$4))</f>
        <v>none</v>
      </c>
      <c r="W8279" s="100" t="str">
        <f t="array" ref="W8279">IF(COUNTA(Y8276:DP8279)=0,"none",IF($U$2="WAHR",$W$3,Abfrage!$F$4))</f>
        <v>none</v>
      </c>
      <c r="X8279" s="109"/>
    </row>
  </sheetData>
  <sheetProtection algorithmName="SHA-512" hashValue="7OHbPGNWzFdbzJ3mz+W/yXmuF9vGtQYovh9DdS7p/a2uGTQqk26uUob4hFEAAq4rHiunvVChC645Kl/RlZ8B7w==" saltValue="2aVyn3TO3y02N0oQPQm1Uw==" spinCount="100000" sheet="1" objects="1" scenarios="1" autoFilter="0"/>
  <autoFilter ref="A7:AR8279" xr:uid="{973EBD57-661C-4397-A94F-A5D2C9FC896C}"/>
  <mergeCells count="2070">
    <mergeCell ref="Q8116:Q8119"/>
    <mergeCell ref="Q8120:Q8123"/>
    <mergeCell ref="Q12:Q15"/>
    <mergeCell ref="Q8:Q11"/>
    <mergeCell ref="Q124:Q127"/>
    <mergeCell ref="Q120:Q123"/>
    <mergeCell ref="Q116:Q119"/>
    <mergeCell ref="Q112:Q115"/>
    <mergeCell ref="Q128:Q131"/>
    <mergeCell ref="Q156:Q159"/>
    <mergeCell ref="Q152:Q155"/>
    <mergeCell ref="Q148:Q151"/>
    <mergeCell ref="Q144:Q147"/>
    <mergeCell ref="Q140:Q143"/>
    <mergeCell ref="Q136:Q139"/>
    <mergeCell ref="Q132:Q135"/>
    <mergeCell ref="Q172:Q175"/>
    <mergeCell ref="Q168:Q171"/>
    <mergeCell ref="Q164:Q167"/>
    <mergeCell ref="Q160:Q163"/>
    <mergeCell ref="Q104:Q107"/>
    <mergeCell ref="Q100:Q103"/>
    <mergeCell ref="Q108:Q111"/>
    <mergeCell ref="Q28:Q31"/>
    <mergeCell ref="Q24:Q27"/>
    <mergeCell ref="Q20:Q23"/>
    <mergeCell ref="Q16:Q19"/>
    <mergeCell ref="Q96:Q99"/>
    <mergeCell ref="Q92:Q95"/>
    <mergeCell ref="Q88:Q91"/>
    <mergeCell ref="Q84:Q87"/>
    <mergeCell ref="Q80:Q83"/>
    <mergeCell ref="Q8252:Q8255"/>
    <mergeCell ref="Q8256:Q8259"/>
    <mergeCell ref="Q8260:Q8263"/>
    <mergeCell ref="Q8264:Q8267"/>
    <mergeCell ref="Q8268:Q8271"/>
    <mergeCell ref="Q8272:Q8275"/>
    <mergeCell ref="Q8276:Q8279"/>
    <mergeCell ref="Q8184:Q8187"/>
    <mergeCell ref="Q8188:Q8191"/>
    <mergeCell ref="Q8192:Q8195"/>
    <mergeCell ref="Q8196:Q8199"/>
    <mergeCell ref="Q8200:Q8203"/>
    <mergeCell ref="Q8204:Q8207"/>
    <mergeCell ref="Q8208:Q8211"/>
    <mergeCell ref="Q8212:Q8215"/>
    <mergeCell ref="Q8216:Q8219"/>
    <mergeCell ref="Q8220:Q8223"/>
    <mergeCell ref="Q8224:Q8227"/>
    <mergeCell ref="Q8228:Q8231"/>
    <mergeCell ref="Q8232:Q8235"/>
    <mergeCell ref="Q8236:Q8239"/>
    <mergeCell ref="Q8240:Q8243"/>
    <mergeCell ref="Q8244:Q8247"/>
    <mergeCell ref="Q8248:Q8251"/>
    <mergeCell ref="Q8124:Q8127"/>
    <mergeCell ref="Q8128:Q8131"/>
    <mergeCell ref="Q8132:Q8135"/>
    <mergeCell ref="Q8136:Q8139"/>
    <mergeCell ref="Q8140:Q8143"/>
    <mergeCell ref="Q8144:Q8147"/>
    <mergeCell ref="Q8148:Q8151"/>
    <mergeCell ref="Q8152:Q8155"/>
    <mergeCell ref="Q8156:Q8159"/>
    <mergeCell ref="Q8160:Q8163"/>
    <mergeCell ref="Q8164:Q8167"/>
    <mergeCell ref="Q8168:Q8171"/>
    <mergeCell ref="Q8172:Q8175"/>
    <mergeCell ref="Q8176:Q8179"/>
    <mergeCell ref="Q8180:Q8183"/>
    <mergeCell ref="Q8048:Q8051"/>
    <mergeCell ref="Q8052:Q8055"/>
    <mergeCell ref="Q8056:Q8059"/>
    <mergeCell ref="Q8060:Q8063"/>
    <mergeCell ref="Q8064:Q8067"/>
    <mergeCell ref="Q8068:Q8071"/>
    <mergeCell ref="Q8072:Q8075"/>
    <mergeCell ref="Q8076:Q8079"/>
    <mergeCell ref="Q8080:Q8083"/>
    <mergeCell ref="Q8084:Q8087"/>
    <mergeCell ref="Q8088:Q8091"/>
    <mergeCell ref="Q8092:Q8095"/>
    <mergeCell ref="Q8096:Q8099"/>
    <mergeCell ref="Q8100:Q8103"/>
    <mergeCell ref="Q8104:Q8107"/>
    <mergeCell ref="Q8108:Q8111"/>
    <mergeCell ref="Q8112:Q8115"/>
    <mergeCell ref="Q7980:Q7983"/>
    <mergeCell ref="Q7984:Q7987"/>
    <mergeCell ref="Q7988:Q7991"/>
    <mergeCell ref="Q7992:Q7995"/>
    <mergeCell ref="Q7996:Q7999"/>
    <mergeCell ref="Q8000:Q8003"/>
    <mergeCell ref="Q8004:Q8007"/>
    <mergeCell ref="Q8008:Q8011"/>
    <mergeCell ref="Q8012:Q8015"/>
    <mergeCell ref="Q8016:Q8019"/>
    <mergeCell ref="Q8020:Q8023"/>
    <mergeCell ref="Q8024:Q8027"/>
    <mergeCell ref="Q8028:Q8031"/>
    <mergeCell ref="Q8032:Q8035"/>
    <mergeCell ref="Q8036:Q8039"/>
    <mergeCell ref="Q8040:Q8043"/>
    <mergeCell ref="Q8044:Q8047"/>
    <mergeCell ref="Q7912:Q7915"/>
    <mergeCell ref="Q7916:Q7919"/>
    <mergeCell ref="Q7920:Q7923"/>
    <mergeCell ref="Q7924:Q7927"/>
    <mergeCell ref="Q7928:Q7931"/>
    <mergeCell ref="Q7932:Q7935"/>
    <mergeCell ref="Q7936:Q7939"/>
    <mergeCell ref="Q7940:Q7943"/>
    <mergeCell ref="Q7944:Q7947"/>
    <mergeCell ref="Q7948:Q7951"/>
    <mergeCell ref="Q7952:Q7955"/>
    <mergeCell ref="Q7956:Q7959"/>
    <mergeCell ref="Q7960:Q7963"/>
    <mergeCell ref="Q7964:Q7967"/>
    <mergeCell ref="Q7968:Q7971"/>
    <mergeCell ref="Q7972:Q7975"/>
    <mergeCell ref="Q7976:Q7979"/>
    <mergeCell ref="Q7844:Q7847"/>
    <mergeCell ref="Q7848:Q7851"/>
    <mergeCell ref="Q7852:Q7855"/>
    <mergeCell ref="Q7856:Q7859"/>
    <mergeCell ref="Q7860:Q7863"/>
    <mergeCell ref="Q7864:Q7867"/>
    <mergeCell ref="Q7868:Q7871"/>
    <mergeCell ref="Q7872:Q7875"/>
    <mergeCell ref="Q7876:Q7879"/>
    <mergeCell ref="Q7880:Q7883"/>
    <mergeCell ref="Q7884:Q7887"/>
    <mergeCell ref="Q7888:Q7891"/>
    <mergeCell ref="Q7892:Q7895"/>
    <mergeCell ref="Q7896:Q7899"/>
    <mergeCell ref="Q7900:Q7903"/>
    <mergeCell ref="Q7904:Q7907"/>
    <mergeCell ref="Q7908:Q7911"/>
    <mergeCell ref="Q7776:Q7779"/>
    <mergeCell ref="Q7780:Q7783"/>
    <mergeCell ref="Q7784:Q7787"/>
    <mergeCell ref="Q7788:Q7791"/>
    <mergeCell ref="Q7792:Q7795"/>
    <mergeCell ref="Q7796:Q7799"/>
    <mergeCell ref="Q7800:Q7803"/>
    <mergeCell ref="Q7804:Q7807"/>
    <mergeCell ref="Q7808:Q7811"/>
    <mergeCell ref="Q7812:Q7815"/>
    <mergeCell ref="Q7816:Q7819"/>
    <mergeCell ref="Q7820:Q7823"/>
    <mergeCell ref="Q7824:Q7827"/>
    <mergeCell ref="Q7828:Q7831"/>
    <mergeCell ref="Q7832:Q7835"/>
    <mergeCell ref="Q7836:Q7839"/>
    <mergeCell ref="Q7840:Q7843"/>
    <mergeCell ref="Q7708:Q7711"/>
    <mergeCell ref="Q7712:Q7715"/>
    <mergeCell ref="Q7716:Q7719"/>
    <mergeCell ref="Q7720:Q7723"/>
    <mergeCell ref="Q7724:Q7727"/>
    <mergeCell ref="Q7728:Q7731"/>
    <mergeCell ref="Q7732:Q7735"/>
    <mergeCell ref="Q7736:Q7739"/>
    <mergeCell ref="Q7740:Q7743"/>
    <mergeCell ref="Q7744:Q7747"/>
    <mergeCell ref="Q7748:Q7751"/>
    <mergeCell ref="Q7752:Q7755"/>
    <mergeCell ref="Q7756:Q7759"/>
    <mergeCell ref="Q7760:Q7763"/>
    <mergeCell ref="Q7764:Q7767"/>
    <mergeCell ref="Q7768:Q7771"/>
    <mergeCell ref="Q7772:Q7775"/>
    <mergeCell ref="Q7640:Q7643"/>
    <mergeCell ref="Q7644:Q7647"/>
    <mergeCell ref="Q7648:Q7651"/>
    <mergeCell ref="Q7652:Q7655"/>
    <mergeCell ref="Q7656:Q7659"/>
    <mergeCell ref="Q7660:Q7663"/>
    <mergeCell ref="Q7664:Q7667"/>
    <mergeCell ref="Q7668:Q7671"/>
    <mergeCell ref="Q7672:Q7675"/>
    <mergeCell ref="Q7676:Q7679"/>
    <mergeCell ref="Q7680:Q7683"/>
    <mergeCell ref="Q7684:Q7687"/>
    <mergeCell ref="Q7688:Q7691"/>
    <mergeCell ref="Q7692:Q7695"/>
    <mergeCell ref="Q7696:Q7699"/>
    <mergeCell ref="Q7700:Q7703"/>
    <mergeCell ref="Q7704:Q7707"/>
    <mergeCell ref="Q7572:Q7575"/>
    <mergeCell ref="Q7576:Q7579"/>
    <mergeCell ref="Q7580:Q7583"/>
    <mergeCell ref="Q7584:Q7587"/>
    <mergeCell ref="Q7588:Q7591"/>
    <mergeCell ref="Q7592:Q7595"/>
    <mergeCell ref="Q7596:Q7599"/>
    <mergeCell ref="Q7600:Q7603"/>
    <mergeCell ref="Q7604:Q7607"/>
    <mergeCell ref="Q7608:Q7611"/>
    <mergeCell ref="Q7612:Q7615"/>
    <mergeCell ref="Q7616:Q7619"/>
    <mergeCell ref="Q7620:Q7623"/>
    <mergeCell ref="Q7624:Q7627"/>
    <mergeCell ref="Q7628:Q7631"/>
    <mergeCell ref="Q7632:Q7635"/>
    <mergeCell ref="Q7636:Q7639"/>
    <mergeCell ref="Q7504:Q7507"/>
    <mergeCell ref="Q7508:Q7511"/>
    <mergeCell ref="Q7512:Q7515"/>
    <mergeCell ref="Q7516:Q7519"/>
    <mergeCell ref="Q7520:Q7523"/>
    <mergeCell ref="Q7524:Q7527"/>
    <mergeCell ref="Q7528:Q7531"/>
    <mergeCell ref="Q7532:Q7535"/>
    <mergeCell ref="Q7536:Q7539"/>
    <mergeCell ref="Q7540:Q7543"/>
    <mergeCell ref="Q7544:Q7547"/>
    <mergeCell ref="Q7548:Q7551"/>
    <mergeCell ref="Q7552:Q7555"/>
    <mergeCell ref="Q7556:Q7559"/>
    <mergeCell ref="Q7560:Q7563"/>
    <mergeCell ref="Q7564:Q7567"/>
    <mergeCell ref="Q7568:Q7571"/>
    <mergeCell ref="Q7436:Q7439"/>
    <mergeCell ref="Q7440:Q7443"/>
    <mergeCell ref="Q7444:Q7447"/>
    <mergeCell ref="Q7448:Q7451"/>
    <mergeCell ref="Q7452:Q7455"/>
    <mergeCell ref="Q7456:Q7459"/>
    <mergeCell ref="Q7460:Q7463"/>
    <mergeCell ref="Q7464:Q7467"/>
    <mergeCell ref="Q7468:Q7471"/>
    <mergeCell ref="Q7472:Q7475"/>
    <mergeCell ref="Q7476:Q7479"/>
    <mergeCell ref="Q7480:Q7483"/>
    <mergeCell ref="Q7484:Q7487"/>
    <mergeCell ref="Q7488:Q7491"/>
    <mergeCell ref="Q7492:Q7495"/>
    <mergeCell ref="Q7496:Q7499"/>
    <mergeCell ref="Q7500:Q7503"/>
    <mergeCell ref="Q7368:Q7371"/>
    <mergeCell ref="Q7372:Q7375"/>
    <mergeCell ref="Q7376:Q7379"/>
    <mergeCell ref="Q7380:Q7383"/>
    <mergeCell ref="Q7384:Q7387"/>
    <mergeCell ref="Q7388:Q7391"/>
    <mergeCell ref="Q7392:Q7395"/>
    <mergeCell ref="Q7396:Q7399"/>
    <mergeCell ref="Q7400:Q7403"/>
    <mergeCell ref="Q7404:Q7407"/>
    <mergeCell ref="Q7408:Q7411"/>
    <mergeCell ref="Q7412:Q7415"/>
    <mergeCell ref="Q7416:Q7419"/>
    <mergeCell ref="Q7420:Q7423"/>
    <mergeCell ref="Q7424:Q7427"/>
    <mergeCell ref="Q7428:Q7431"/>
    <mergeCell ref="Q7432:Q7435"/>
    <mergeCell ref="Q7300:Q7303"/>
    <mergeCell ref="Q7304:Q7307"/>
    <mergeCell ref="Q7308:Q7311"/>
    <mergeCell ref="Q7312:Q7315"/>
    <mergeCell ref="Q7316:Q7319"/>
    <mergeCell ref="Q7320:Q7323"/>
    <mergeCell ref="Q7324:Q7327"/>
    <mergeCell ref="Q7328:Q7331"/>
    <mergeCell ref="Q7332:Q7335"/>
    <mergeCell ref="Q7336:Q7339"/>
    <mergeCell ref="Q7340:Q7343"/>
    <mergeCell ref="Q7344:Q7347"/>
    <mergeCell ref="Q7348:Q7351"/>
    <mergeCell ref="Q7352:Q7355"/>
    <mergeCell ref="Q7356:Q7359"/>
    <mergeCell ref="Q7360:Q7363"/>
    <mergeCell ref="Q7364:Q7367"/>
    <mergeCell ref="Q7232:Q7235"/>
    <mergeCell ref="Q7236:Q7239"/>
    <mergeCell ref="Q7240:Q7243"/>
    <mergeCell ref="Q7244:Q7247"/>
    <mergeCell ref="Q7248:Q7251"/>
    <mergeCell ref="Q7252:Q7255"/>
    <mergeCell ref="Q7256:Q7259"/>
    <mergeCell ref="Q7260:Q7263"/>
    <mergeCell ref="Q7264:Q7267"/>
    <mergeCell ref="Q7268:Q7271"/>
    <mergeCell ref="Q7272:Q7275"/>
    <mergeCell ref="Q7276:Q7279"/>
    <mergeCell ref="Q7280:Q7283"/>
    <mergeCell ref="Q7284:Q7287"/>
    <mergeCell ref="Q7288:Q7291"/>
    <mergeCell ref="Q7292:Q7295"/>
    <mergeCell ref="Q7296:Q7299"/>
    <mergeCell ref="Q7164:Q7167"/>
    <mergeCell ref="Q7168:Q7171"/>
    <mergeCell ref="Q7172:Q7175"/>
    <mergeCell ref="Q7176:Q7179"/>
    <mergeCell ref="Q7180:Q7183"/>
    <mergeCell ref="Q7184:Q7187"/>
    <mergeCell ref="Q7188:Q7191"/>
    <mergeCell ref="Q7192:Q7195"/>
    <mergeCell ref="Q7196:Q7199"/>
    <mergeCell ref="Q7200:Q7203"/>
    <mergeCell ref="Q7204:Q7207"/>
    <mergeCell ref="Q7208:Q7211"/>
    <mergeCell ref="Q7212:Q7215"/>
    <mergeCell ref="Q7216:Q7219"/>
    <mergeCell ref="Q7220:Q7223"/>
    <mergeCell ref="Q7224:Q7227"/>
    <mergeCell ref="Q7228:Q7231"/>
    <mergeCell ref="Q7096:Q7099"/>
    <mergeCell ref="Q7100:Q7103"/>
    <mergeCell ref="Q7104:Q7107"/>
    <mergeCell ref="Q7108:Q7111"/>
    <mergeCell ref="Q7112:Q7115"/>
    <mergeCell ref="Q7116:Q7119"/>
    <mergeCell ref="Q7120:Q7123"/>
    <mergeCell ref="Q7124:Q7127"/>
    <mergeCell ref="Q7128:Q7131"/>
    <mergeCell ref="Q7132:Q7135"/>
    <mergeCell ref="Q7136:Q7139"/>
    <mergeCell ref="Q7140:Q7143"/>
    <mergeCell ref="Q7144:Q7147"/>
    <mergeCell ref="Q7148:Q7151"/>
    <mergeCell ref="Q7152:Q7155"/>
    <mergeCell ref="Q7156:Q7159"/>
    <mergeCell ref="Q7160:Q7163"/>
    <mergeCell ref="Q7028:Q7031"/>
    <mergeCell ref="Q7032:Q7035"/>
    <mergeCell ref="Q7036:Q7039"/>
    <mergeCell ref="Q7040:Q7043"/>
    <mergeCell ref="Q7044:Q7047"/>
    <mergeCell ref="Q7048:Q7051"/>
    <mergeCell ref="Q7052:Q7055"/>
    <mergeCell ref="Q7056:Q7059"/>
    <mergeCell ref="Q7060:Q7063"/>
    <mergeCell ref="Q7064:Q7067"/>
    <mergeCell ref="Q7068:Q7071"/>
    <mergeCell ref="Q7072:Q7075"/>
    <mergeCell ref="Q7076:Q7079"/>
    <mergeCell ref="Q7080:Q7083"/>
    <mergeCell ref="Q7084:Q7087"/>
    <mergeCell ref="Q7088:Q7091"/>
    <mergeCell ref="Q7092:Q7095"/>
    <mergeCell ref="Q6960:Q6963"/>
    <mergeCell ref="Q6964:Q6967"/>
    <mergeCell ref="Q6968:Q6971"/>
    <mergeCell ref="Q6972:Q6975"/>
    <mergeCell ref="Q6976:Q6979"/>
    <mergeCell ref="Q6980:Q6983"/>
    <mergeCell ref="Q6984:Q6987"/>
    <mergeCell ref="Q6988:Q6991"/>
    <mergeCell ref="Q6992:Q6995"/>
    <mergeCell ref="Q6996:Q6999"/>
    <mergeCell ref="Q7000:Q7003"/>
    <mergeCell ref="Q7004:Q7007"/>
    <mergeCell ref="Q7008:Q7011"/>
    <mergeCell ref="Q7012:Q7015"/>
    <mergeCell ref="Q7016:Q7019"/>
    <mergeCell ref="Q7020:Q7023"/>
    <mergeCell ref="Q7024:Q7027"/>
    <mergeCell ref="Q6892:Q6895"/>
    <mergeCell ref="Q6896:Q6899"/>
    <mergeCell ref="Q6900:Q6903"/>
    <mergeCell ref="Q6904:Q6907"/>
    <mergeCell ref="Q6908:Q6911"/>
    <mergeCell ref="Q6912:Q6915"/>
    <mergeCell ref="Q6916:Q6919"/>
    <mergeCell ref="Q6920:Q6923"/>
    <mergeCell ref="Q6924:Q6927"/>
    <mergeCell ref="Q6928:Q6931"/>
    <mergeCell ref="Q6932:Q6935"/>
    <mergeCell ref="Q6936:Q6939"/>
    <mergeCell ref="Q6940:Q6943"/>
    <mergeCell ref="Q6944:Q6947"/>
    <mergeCell ref="Q6948:Q6951"/>
    <mergeCell ref="Q6952:Q6955"/>
    <mergeCell ref="Q6956:Q6959"/>
    <mergeCell ref="Q6824:Q6827"/>
    <mergeCell ref="Q6828:Q6831"/>
    <mergeCell ref="Q6832:Q6835"/>
    <mergeCell ref="Q6836:Q6839"/>
    <mergeCell ref="Q6840:Q6843"/>
    <mergeCell ref="Q6844:Q6847"/>
    <mergeCell ref="Q6848:Q6851"/>
    <mergeCell ref="Q6852:Q6855"/>
    <mergeCell ref="Q6856:Q6859"/>
    <mergeCell ref="Q6860:Q6863"/>
    <mergeCell ref="Q6864:Q6867"/>
    <mergeCell ref="Q6868:Q6871"/>
    <mergeCell ref="Q6872:Q6875"/>
    <mergeCell ref="Q6876:Q6879"/>
    <mergeCell ref="Q6880:Q6883"/>
    <mergeCell ref="Q6884:Q6887"/>
    <mergeCell ref="Q6888:Q6891"/>
    <mergeCell ref="Q6756:Q6759"/>
    <mergeCell ref="Q6760:Q6763"/>
    <mergeCell ref="Q6764:Q6767"/>
    <mergeCell ref="Q6768:Q6771"/>
    <mergeCell ref="Q6772:Q6775"/>
    <mergeCell ref="Q6776:Q6779"/>
    <mergeCell ref="Q6780:Q6783"/>
    <mergeCell ref="Q6784:Q6787"/>
    <mergeCell ref="Q6788:Q6791"/>
    <mergeCell ref="Q6792:Q6795"/>
    <mergeCell ref="Q6796:Q6799"/>
    <mergeCell ref="Q6800:Q6803"/>
    <mergeCell ref="Q6804:Q6807"/>
    <mergeCell ref="Q6808:Q6811"/>
    <mergeCell ref="Q6812:Q6815"/>
    <mergeCell ref="Q6816:Q6819"/>
    <mergeCell ref="Q6820:Q6823"/>
    <mergeCell ref="Q6688:Q6691"/>
    <mergeCell ref="Q6692:Q6695"/>
    <mergeCell ref="Q6696:Q6699"/>
    <mergeCell ref="Q6700:Q6703"/>
    <mergeCell ref="Q6704:Q6707"/>
    <mergeCell ref="Q6708:Q6711"/>
    <mergeCell ref="Q6712:Q6715"/>
    <mergeCell ref="Q6716:Q6719"/>
    <mergeCell ref="Q6720:Q6723"/>
    <mergeCell ref="Q6724:Q6727"/>
    <mergeCell ref="Q6728:Q6731"/>
    <mergeCell ref="Q6732:Q6735"/>
    <mergeCell ref="Q6736:Q6739"/>
    <mergeCell ref="Q6740:Q6743"/>
    <mergeCell ref="Q6744:Q6747"/>
    <mergeCell ref="Q6748:Q6751"/>
    <mergeCell ref="Q6752:Q6755"/>
    <mergeCell ref="Q6620:Q6623"/>
    <mergeCell ref="Q6624:Q6627"/>
    <mergeCell ref="Q6628:Q6631"/>
    <mergeCell ref="Q6632:Q6635"/>
    <mergeCell ref="Q6636:Q6639"/>
    <mergeCell ref="Q6640:Q6643"/>
    <mergeCell ref="Q6644:Q6647"/>
    <mergeCell ref="Q6648:Q6651"/>
    <mergeCell ref="Q6652:Q6655"/>
    <mergeCell ref="Q6656:Q6659"/>
    <mergeCell ref="Q6660:Q6663"/>
    <mergeCell ref="Q6664:Q6667"/>
    <mergeCell ref="Q6668:Q6671"/>
    <mergeCell ref="Q6672:Q6675"/>
    <mergeCell ref="Q6676:Q6679"/>
    <mergeCell ref="Q6680:Q6683"/>
    <mergeCell ref="Q6684:Q6687"/>
    <mergeCell ref="Q6552:Q6555"/>
    <mergeCell ref="Q6556:Q6559"/>
    <mergeCell ref="Q6560:Q6563"/>
    <mergeCell ref="Q6564:Q6567"/>
    <mergeCell ref="Q6568:Q6571"/>
    <mergeCell ref="Q6572:Q6575"/>
    <mergeCell ref="Q6576:Q6579"/>
    <mergeCell ref="Q6580:Q6583"/>
    <mergeCell ref="Q6584:Q6587"/>
    <mergeCell ref="Q6588:Q6591"/>
    <mergeCell ref="Q6592:Q6595"/>
    <mergeCell ref="Q6596:Q6599"/>
    <mergeCell ref="Q6600:Q6603"/>
    <mergeCell ref="Q6604:Q6607"/>
    <mergeCell ref="Q6608:Q6611"/>
    <mergeCell ref="Q6612:Q6615"/>
    <mergeCell ref="Q6616:Q6619"/>
    <mergeCell ref="Q6484:Q6487"/>
    <mergeCell ref="Q6488:Q6491"/>
    <mergeCell ref="Q6504:Q6507"/>
    <mergeCell ref="Q6508:Q6511"/>
    <mergeCell ref="Q6512:Q6515"/>
    <mergeCell ref="Q6516:Q6519"/>
    <mergeCell ref="Q6520:Q6523"/>
    <mergeCell ref="Q6524:Q6527"/>
    <mergeCell ref="Q6528:Q6531"/>
    <mergeCell ref="Q6532:Q6535"/>
    <mergeCell ref="Q6536:Q6539"/>
    <mergeCell ref="Q6540:Q6543"/>
    <mergeCell ref="Q6544:Q6547"/>
    <mergeCell ref="Q6548:Q6551"/>
    <mergeCell ref="Q644:Q647"/>
    <mergeCell ref="Q648:Q651"/>
    <mergeCell ref="Q652:Q655"/>
    <mergeCell ref="Q656:Q659"/>
    <mergeCell ref="Q660:Q663"/>
    <mergeCell ref="Q684:Q687"/>
    <mergeCell ref="Q688:Q691"/>
    <mergeCell ref="Q692:Q695"/>
    <mergeCell ref="Q696:Q699"/>
    <mergeCell ref="Q700:Q703"/>
    <mergeCell ref="Q664:Q667"/>
    <mergeCell ref="Q668:Q671"/>
    <mergeCell ref="Q672:Q675"/>
    <mergeCell ref="Q676:Q679"/>
    <mergeCell ref="Q680:Q683"/>
    <mergeCell ref="Q764:Q767"/>
    <mergeCell ref="Q768:Q771"/>
    <mergeCell ref="Q772:Q775"/>
    <mergeCell ref="Q396:Q399"/>
    <mergeCell ref="Q400:Q403"/>
    <mergeCell ref="Q404:Q407"/>
    <mergeCell ref="Q408:Q411"/>
    <mergeCell ref="Q412:Q415"/>
    <mergeCell ref="Q416:Q419"/>
    <mergeCell ref="Q420:Q423"/>
    <mergeCell ref="Q424:Q427"/>
    <mergeCell ref="Q428:Q431"/>
    <mergeCell ref="Q432:Q435"/>
    <mergeCell ref="Q436:Q439"/>
    <mergeCell ref="Q440:Q443"/>
    <mergeCell ref="Q444:Q447"/>
    <mergeCell ref="Q448:Q451"/>
    <mergeCell ref="Q452:Q455"/>
    <mergeCell ref="Q456:Q459"/>
    <mergeCell ref="Q460:Q463"/>
    <mergeCell ref="Q544:Q547"/>
    <mergeCell ref="Q548:Q551"/>
    <mergeCell ref="Q552:Q555"/>
    <mergeCell ref="Q556:Q559"/>
    <mergeCell ref="Q724:Q727"/>
    <mergeCell ref="Q728:Q731"/>
    <mergeCell ref="Q732:Q735"/>
    <mergeCell ref="R3:U3"/>
    <mergeCell ref="Q560:Q563"/>
    <mergeCell ref="Q524:Q527"/>
    <mergeCell ref="Q528:Q531"/>
    <mergeCell ref="Q532:Q535"/>
    <mergeCell ref="Q536:Q539"/>
    <mergeCell ref="Q540:Q543"/>
    <mergeCell ref="Q504:Q507"/>
    <mergeCell ref="Q508:Q511"/>
    <mergeCell ref="Q512:Q515"/>
    <mergeCell ref="Q516:Q519"/>
    <mergeCell ref="Q520:Q523"/>
    <mergeCell ref="Q476:Q479"/>
    <mergeCell ref="Q480:Q483"/>
    <mergeCell ref="Q484:Q487"/>
    <mergeCell ref="Q488:Q491"/>
    <mergeCell ref="Q492:Q495"/>
    <mergeCell ref="Q496:Q499"/>
    <mergeCell ref="Q500:Q503"/>
    <mergeCell ref="Q464:Q467"/>
    <mergeCell ref="Q468:Q471"/>
    <mergeCell ref="Q472:Q475"/>
    <mergeCell ref="Q384:Q387"/>
    <mergeCell ref="Q388:Q391"/>
    <mergeCell ref="Q392:Q395"/>
    <mergeCell ref="Q584:Q587"/>
    <mergeCell ref="Q588:Q591"/>
    <mergeCell ref="Q592:Q595"/>
    <mergeCell ref="Q596:Q599"/>
    <mergeCell ref="Q600:Q603"/>
    <mergeCell ref="Q564:Q567"/>
    <mergeCell ref="Q568:Q571"/>
    <mergeCell ref="Q572:Q575"/>
    <mergeCell ref="Q576:Q579"/>
    <mergeCell ref="Q580:Q583"/>
    <mergeCell ref="Q624:Q627"/>
    <mergeCell ref="Q628:Q631"/>
    <mergeCell ref="Q632:Q635"/>
    <mergeCell ref="Q636:Q639"/>
    <mergeCell ref="Q640:Q643"/>
    <mergeCell ref="Q604:Q607"/>
    <mergeCell ref="Q608:Q611"/>
    <mergeCell ref="Q612:Q615"/>
    <mergeCell ref="Q616:Q619"/>
    <mergeCell ref="Q620:Q623"/>
    <mergeCell ref="Q776:Q779"/>
    <mergeCell ref="Q780:Q783"/>
    <mergeCell ref="Q744:Q747"/>
    <mergeCell ref="Q748:Q751"/>
    <mergeCell ref="Q752:Q755"/>
    <mergeCell ref="Q756:Q759"/>
    <mergeCell ref="Q760:Q763"/>
    <mergeCell ref="Q736:Q739"/>
    <mergeCell ref="Q740:Q743"/>
    <mergeCell ref="Q704:Q707"/>
    <mergeCell ref="Q708:Q711"/>
    <mergeCell ref="Q712:Q715"/>
    <mergeCell ref="Q716:Q719"/>
    <mergeCell ref="Q720:Q723"/>
    <mergeCell ref="Q844:Q847"/>
    <mergeCell ref="Q848:Q851"/>
    <mergeCell ref="Q852:Q855"/>
    <mergeCell ref="Q856:Q859"/>
    <mergeCell ref="Q860:Q863"/>
    <mergeCell ref="Q824:Q827"/>
    <mergeCell ref="Q828:Q831"/>
    <mergeCell ref="Q832:Q835"/>
    <mergeCell ref="Q836:Q839"/>
    <mergeCell ref="Q840:Q843"/>
    <mergeCell ref="Q804:Q807"/>
    <mergeCell ref="Q808:Q811"/>
    <mergeCell ref="Q812:Q815"/>
    <mergeCell ref="Q816:Q819"/>
    <mergeCell ref="Q820:Q823"/>
    <mergeCell ref="Q784:Q787"/>
    <mergeCell ref="Q788:Q791"/>
    <mergeCell ref="Q792:Q795"/>
    <mergeCell ref="Q796:Q799"/>
    <mergeCell ref="Q800:Q803"/>
    <mergeCell ref="Q924:Q927"/>
    <mergeCell ref="Q928:Q931"/>
    <mergeCell ref="Q932:Q935"/>
    <mergeCell ref="Q936:Q939"/>
    <mergeCell ref="Q940:Q943"/>
    <mergeCell ref="Q904:Q907"/>
    <mergeCell ref="Q908:Q911"/>
    <mergeCell ref="Q912:Q915"/>
    <mergeCell ref="Q916:Q919"/>
    <mergeCell ref="Q920:Q923"/>
    <mergeCell ref="Q884:Q887"/>
    <mergeCell ref="Q888:Q891"/>
    <mergeCell ref="Q892:Q895"/>
    <mergeCell ref="Q896:Q899"/>
    <mergeCell ref="Q900:Q903"/>
    <mergeCell ref="Q864:Q867"/>
    <mergeCell ref="Q868:Q871"/>
    <mergeCell ref="Q872:Q875"/>
    <mergeCell ref="Q876:Q879"/>
    <mergeCell ref="Q880:Q883"/>
    <mergeCell ref="Q1004:Q1007"/>
    <mergeCell ref="Q1008:Q1011"/>
    <mergeCell ref="Q1012:Q1015"/>
    <mergeCell ref="Q1016:Q1019"/>
    <mergeCell ref="Q1020:Q1023"/>
    <mergeCell ref="Q984:Q987"/>
    <mergeCell ref="Q988:Q991"/>
    <mergeCell ref="Q992:Q995"/>
    <mergeCell ref="Q996:Q999"/>
    <mergeCell ref="Q1000:Q1003"/>
    <mergeCell ref="Q964:Q967"/>
    <mergeCell ref="Q968:Q971"/>
    <mergeCell ref="Q972:Q975"/>
    <mergeCell ref="Q976:Q979"/>
    <mergeCell ref="Q980:Q983"/>
    <mergeCell ref="Q944:Q947"/>
    <mergeCell ref="Q948:Q951"/>
    <mergeCell ref="Q952:Q955"/>
    <mergeCell ref="Q956:Q959"/>
    <mergeCell ref="Q960:Q963"/>
    <mergeCell ref="Q1084:Q1087"/>
    <mergeCell ref="Q1088:Q1091"/>
    <mergeCell ref="Q1092:Q1095"/>
    <mergeCell ref="Q1096:Q1099"/>
    <mergeCell ref="Q1100:Q1103"/>
    <mergeCell ref="Q1064:Q1067"/>
    <mergeCell ref="Q1068:Q1071"/>
    <mergeCell ref="Q1072:Q1075"/>
    <mergeCell ref="Q1076:Q1079"/>
    <mergeCell ref="Q1080:Q1083"/>
    <mergeCell ref="Q1044:Q1047"/>
    <mergeCell ref="Q1048:Q1051"/>
    <mergeCell ref="Q1052:Q1055"/>
    <mergeCell ref="Q1056:Q1059"/>
    <mergeCell ref="Q1060:Q1063"/>
    <mergeCell ref="Q1024:Q1027"/>
    <mergeCell ref="Q1028:Q1031"/>
    <mergeCell ref="Q1032:Q1035"/>
    <mergeCell ref="Q1036:Q1039"/>
    <mergeCell ref="Q1040:Q1043"/>
    <mergeCell ref="Q1164:Q1167"/>
    <mergeCell ref="Q1168:Q1171"/>
    <mergeCell ref="Q1172:Q1175"/>
    <mergeCell ref="Q1176:Q1179"/>
    <mergeCell ref="Q1180:Q1183"/>
    <mergeCell ref="Q1144:Q1147"/>
    <mergeCell ref="Q1148:Q1151"/>
    <mergeCell ref="Q1152:Q1155"/>
    <mergeCell ref="Q1156:Q1159"/>
    <mergeCell ref="Q1160:Q1163"/>
    <mergeCell ref="Q1124:Q1127"/>
    <mergeCell ref="Q1128:Q1131"/>
    <mergeCell ref="Q1132:Q1135"/>
    <mergeCell ref="Q1136:Q1139"/>
    <mergeCell ref="Q1140:Q1143"/>
    <mergeCell ref="Q1104:Q1107"/>
    <mergeCell ref="Q1108:Q1111"/>
    <mergeCell ref="Q1112:Q1115"/>
    <mergeCell ref="Q1116:Q1119"/>
    <mergeCell ref="Q1120:Q1123"/>
    <mergeCell ref="Q1244:Q1247"/>
    <mergeCell ref="Q1248:Q1251"/>
    <mergeCell ref="Q1252:Q1255"/>
    <mergeCell ref="Q1256:Q1259"/>
    <mergeCell ref="Q1260:Q1263"/>
    <mergeCell ref="Q1224:Q1227"/>
    <mergeCell ref="Q1228:Q1231"/>
    <mergeCell ref="Q1232:Q1235"/>
    <mergeCell ref="Q1236:Q1239"/>
    <mergeCell ref="Q1240:Q1243"/>
    <mergeCell ref="Q1204:Q1207"/>
    <mergeCell ref="Q1208:Q1211"/>
    <mergeCell ref="Q1212:Q1215"/>
    <mergeCell ref="Q1216:Q1219"/>
    <mergeCell ref="Q1220:Q1223"/>
    <mergeCell ref="Q1184:Q1187"/>
    <mergeCell ref="Q1188:Q1191"/>
    <mergeCell ref="Q1192:Q1195"/>
    <mergeCell ref="Q1196:Q1199"/>
    <mergeCell ref="Q1200:Q1203"/>
    <mergeCell ref="Q1324:Q1327"/>
    <mergeCell ref="Q1328:Q1331"/>
    <mergeCell ref="Q1332:Q1335"/>
    <mergeCell ref="Q1336:Q1339"/>
    <mergeCell ref="Q1340:Q1343"/>
    <mergeCell ref="Q1304:Q1307"/>
    <mergeCell ref="Q1308:Q1311"/>
    <mergeCell ref="Q1312:Q1315"/>
    <mergeCell ref="Q1316:Q1319"/>
    <mergeCell ref="Q1320:Q1323"/>
    <mergeCell ref="Q1284:Q1287"/>
    <mergeCell ref="Q1288:Q1291"/>
    <mergeCell ref="Q1292:Q1295"/>
    <mergeCell ref="Q1296:Q1299"/>
    <mergeCell ref="Q1300:Q1303"/>
    <mergeCell ref="Q1264:Q1267"/>
    <mergeCell ref="Q1268:Q1271"/>
    <mergeCell ref="Q1272:Q1275"/>
    <mergeCell ref="Q1276:Q1279"/>
    <mergeCell ref="Q1280:Q1283"/>
    <mergeCell ref="Q1404:Q1407"/>
    <mergeCell ref="Q1408:Q1411"/>
    <mergeCell ref="Q1412:Q1415"/>
    <mergeCell ref="Q1416:Q1419"/>
    <mergeCell ref="Q1420:Q1423"/>
    <mergeCell ref="Q1384:Q1387"/>
    <mergeCell ref="Q1388:Q1391"/>
    <mergeCell ref="Q1392:Q1395"/>
    <mergeCell ref="Q1396:Q1399"/>
    <mergeCell ref="Q1400:Q1403"/>
    <mergeCell ref="Q1364:Q1367"/>
    <mergeCell ref="Q1368:Q1371"/>
    <mergeCell ref="Q1372:Q1375"/>
    <mergeCell ref="Q1376:Q1379"/>
    <mergeCell ref="Q1380:Q1383"/>
    <mergeCell ref="Q1344:Q1347"/>
    <mergeCell ref="Q1348:Q1351"/>
    <mergeCell ref="Q1352:Q1355"/>
    <mergeCell ref="Q1356:Q1359"/>
    <mergeCell ref="Q1360:Q1363"/>
    <mergeCell ref="Q1484:Q1487"/>
    <mergeCell ref="Q1488:Q1491"/>
    <mergeCell ref="Q1492:Q1495"/>
    <mergeCell ref="Q1496:Q1499"/>
    <mergeCell ref="Q1500:Q1503"/>
    <mergeCell ref="Q1464:Q1467"/>
    <mergeCell ref="Q1468:Q1471"/>
    <mergeCell ref="Q1472:Q1475"/>
    <mergeCell ref="Q1476:Q1479"/>
    <mergeCell ref="Q1480:Q1483"/>
    <mergeCell ref="Q1444:Q1447"/>
    <mergeCell ref="Q1448:Q1451"/>
    <mergeCell ref="Q1452:Q1455"/>
    <mergeCell ref="Q1456:Q1459"/>
    <mergeCell ref="Q1460:Q1463"/>
    <mergeCell ref="Q1424:Q1427"/>
    <mergeCell ref="Q1428:Q1431"/>
    <mergeCell ref="Q1432:Q1435"/>
    <mergeCell ref="Q1436:Q1439"/>
    <mergeCell ref="Q1440:Q1443"/>
    <mergeCell ref="Q1564:Q1567"/>
    <mergeCell ref="Q1568:Q1571"/>
    <mergeCell ref="Q1572:Q1575"/>
    <mergeCell ref="Q1576:Q1579"/>
    <mergeCell ref="Q1580:Q1583"/>
    <mergeCell ref="Q1544:Q1547"/>
    <mergeCell ref="Q1548:Q1551"/>
    <mergeCell ref="Q1552:Q1555"/>
    <mergeCell ref="Q1556:Q1559"/>
    <mergeCell ref="Q1560:Q1563"/>
    <mergeCell ref="Q1524:Q1527"/>
    <mergeCell ref="Q1528:Q1531"/>
    <mergeCell ref="Q1532:Q1535"/>
    <mergeCell ref="Q1536:Q1539"/>
    <mergeCell ref="Q1540:Q1543"/>
    <mergeCell ref="Q1504:Q1507"/>
    <mergeCell ref="Q1508:Q1511"/>
    <mergeCell ref="Q1512:Q1515"/>
    <mergeCell ref="Q1516:Q1519"/>
    <mergeCell ref="Q1520:Q1523"/>
    <mergeCell ref="Q1644:Q1647"/>
    <mergeCell ref="Q1648:Q1651"/>
    <mergeCell ref="Q1652:Q1655"/>
    <mergeCell ref="Q1656:Q1659"/>
    <mergeCell ref="Q1660:Q1663"/>
    <mergeCell ref="Q1624:Q1627"/>
    <mergeCell ref="Q1628:Q1631"/>
    <mergeCell ref="Q1632:Q1635"/>
    <mergeCell ref="Q1636:Q1639"/>
    <mergeCell ref="Q1640:Q1643"/>
    <mergeCell ref="Q1604:Q1607"/>
    <mergeCell ref="Q1608:Q1611"/>
    <mergeCell ref="Q1612:Q1615"/>
    <mergeCell ref="Q1616:Q1619"/>
    <mergeCell ref="Q1620:Q1623"/>
    <mergeCell ref="Q1584:Q1587"/>
    <mergeCell ref="Q1588:Q1591"/>
    <mergeCell ref="Q1592:Q1595"/>
    <mergeCell ref="Q1596:Q1599"/>
    <mergeCell ref="Q1600:Q1603"/>
    <mergeCell ref="Q1724:Q1727"/>
    <mergeCell ref="Q1728:Q1731"/>
    <mergeCell ref="Q1732:Q1735"/>
    <mergeCell ref="Q1736:Q1739"/>
    <mergeCell ref="Q1740:Q1743"/>
    <mergeCell ref="Q1704:Q1707"/>
    <mergeCell ref="Q1708:Q1711"/>
    <mergeCell ref="Q1712:Q1715"/>
    <mergeCell ref="Q1716:Q1719"/>
    <mergeCell ref="Q1720:Q1723"/>
    <mergeCell ref="Q1684:Q1687"/>
    <mergeCell ref="Q1688:Q1691"/>
    <mergeCell ref="Q1692:Q1695"/>
    <mergeCell ref="Q1696:Q1699"/>
    <mergeCell ref="Q1700:Q1703"/>
    <mergeCell ref="Q1664:Q1667"/>
    <mergeCell ref="Q1668:Q1671"/>
    <mergeCell ref="Q1672:Q1675"/>
    <mergeCell ref="Q1676:Q1679"/>
    <mergeCell ref="Q1680:Q1683"/>
    <mergeCell ref="Q1804:Q1807"/>
    <mergeCell ref="Q1808:Q1811"/>
    <mergeCell ref="Q1812:Q1815"/>
    <mergeCell ref="Q1816:Q1819"/>
    <mergeCell ref="Q1820:Q1823"/>
    <mergeCell ref="Q1784:Q1787"/>
    <mergeCell ref="Q1788:Q1791"/>
    <mergeCell ref="Q1792:Q1795"/>
    <mergeCell ref="Q1796:Q1799"/>
    <mergeCell ref="Q1800:Q1803"/>
    <mergeCell ref="Q1764:Q1767"/>
    <mergeCell ref="Q1768:Q1771"/>
    <mergeCell ref="Q1772:Q1775"/>
    <mergeCell ref="Q1776:Q1779"/>
    <mergeCell ref="Q1780:Q1783"/>
    <mergeCell ref="Q1744:Q1747"/>
    <mergeCell ref="Q1748:Q1751"/>
    <mergeCell ref="Q1752:Q1755"/>
    <mergeCell ref="Q1756:Q1759"/>
    <mergeCell ref="Q1760:Q1763"/>
    <mergeCell ref="Q1884:Q1887"/>
    <mergeCell ref="Q1888:Q1891"/>
    <mergeCell ref="Q1892:Q1895"/>
    <mergeCell ref="Q1896:Q1899"/>
    <mergeCell ref="Q1900:Q1903"/>
    <mergeCell ref="Q1864:Q1867"/>
    <mergeCell ref="Q1868:Q1871"/>
    <mergeCell ref="Q1872:Q1875"/>
    <mergeCell ref="Q1876:Q1879"/>
    <mergeCell ref="Q1880:Q1883"/>
    <mergeCell ref="Q1844:Q1847"/>
    <mergeCell ref="Q1848:Q1851"/>
    <mergeCell ref="Q1852:Q1855"/>
    <mergeCell ref="Q1856:Q1859"/>
    <mergeCell ref="Q1860:Q1863"/>
    <mergeCell ref="Q1824:Q1827"/>
    <mergeCell ref="Q1828:Q1831"/>
    <mergeCell ref="Q1832:Q1835"/>
    <mergeCell ref="Q1836:Q1839"/>
    <mergeCell ref="Q1840:Q1843"/>
    <mergeCell ref="Q1964:Q1967"/>
    <mergeCell ref="Q1968:Q1971"/>
    <mergeCell ref="Q1972:Q1975"/>
    <mergeCell ref="Q1976:Q1979"/>
    <mergeCell ref="Q1980:Q1983"/>
    <mergeCell ref="Q1944:Q1947"/>
    <mergeCell ref="Q1948:Q1951"/>
    <mergeCell ref="Q1952:Q1955"/>
    <mergeCell ref="Q1956:Q1959"/>
    <mergeCell ref="Q1960:Q1963"/>
    <mergeCell ref="Q1924:Q1927"/>
    <mergeCell ref="Q1928:Q1931"/>
    <mergeCell ref="Q1932:Q1935"/>
    <mergeCell ref="Q1936:Q1939"/>
    <mergeCell ref="Q1940:Q1943"/>
    <mergeCell ref="Q1904:Q1907"/>
    <mergeCell ref="Q1908:Q1911"/>
    <mergeCell ref="Q1912:Q1915"/>
    <mergeCell ref="Q1916:Q1919"/>
    <mergeCell ref="Q1920:Q1923"/>
    <mergeCell ref="Q2044:Q2047"/>
    <mergeCell ref="Q2048:Q2051"/>
    <mergeCell ref="Q2052:Q2055"/>
    <mergeCell ref="Q2056:Q2059"/>
    <mergeCell ref="Q2060:Q2063"/>
    <mergeCell ref="Q2024:Q2027"/>
    <mergeCell ref="Q2028:Q2031"/>
    <mergeCell ref="Q2032:Q2035"/>
    <mergeCell ref="Q2036:Q2039"/>
    <mergeCell ref="Q2040:Q2043"/>
    <mergeCell ref="Q2004:Q2007"/>
    <mergeCell ref="Q2008:Q2011"/>
    <mergeCell ref="Q2012:Q2015"/>
    <mergeCell ref="Q2016:Q2019"/>
    <mergeCell ref="Q2020:Q2023"/>
    <mergeCell ref="Q1984:Q1987"/>
    <mergeCell ref="Q1988:Q1991"/>
    <mergeCell ref="Q1992:Q1995"/>
    <mergeCell ref="Q1996:Q1999"/>
    <mergeCell ref="Q2000:Q2003"/>
    <mergeCell ref="Q2124:Q2127"/>
    <mergeCell ref="Q2128:Q2131"/>
    <mergeCell ref="Q2132:Q2135"/>
    <mergeCell ref="Q2136:Q2139"/>
    <mergeCell ref="Q2140:Q2143"/>
    <mergeCell ref="Q2104:Q2107"/>
    <mergeCell ref="Q2108:Q2111"/>
    <mergeCell ref="Q2112:Q2115"/>
    <mergeCell ref="Q2116:Q2119"/>
    <mergeCell ref="Q2120:Q2123"/>
    <mergeCell ref="Q2084:Q2087"/>
    <mergeCell ref="Q2088:Q2091"/>
    <mergeCell ref="Q2092:Q2095"/>
    <mergeCell ref="Q2096:Q2099"/>
    <mergeCell ref="Q2100:Q2103"/>
    <mergeCell ref="Q2064:Q2067"/>
    <mergeCell ref="Q2068:Q2071"/>
    <mergeCell ref="Q2072:Q2075"/>
    <mergeCell ref="Q2076:Q2079"/>
    <mergeCell ref="Q2080:Q2083"/>
    <mergeCell ref="Q2204:Q2207"/>
    <mergeCell ref="Q2208:Q2211"/>
    <mergeCell ref="Q2212:Q2215"/>
    <mergeCell ref="Q2216:Q2219"/>
    <mergeCell ref="Q2220:Q2223"/>
    <mergeCell ref="Q2184:Q2187"/>
    <mergeCell ref="Q2188:Q2191"/>
    <mergeCell ref="Q2192:Q2195"/>
    <mergeCell ref="Q2196:Q2199"/>
    <mergeCell ref="Q2200:Q2203"/>
    <mergeCell ref="Q2164:Q2167"/>
    <mergeCell ref="Q2168:Q2171"/>
    <mergeCell ref="Q2172:Q2175"/>
    <mergeCell ref="Q2176:Q2179"/>
    <mergeCell ref="Q2180:Q2183"/>
    <mergeCell ref="Q2144:Q2147"/>
    <mergeCell ref="Q2148:Q2151"/>
    <mergeCell ref="Q2152:Q2155"/>
    <mergeCell ref="Q2156:Q2159"/>
    <mergeCell ref="Q2160:Q2163"/>
    <mergeCell ref="Q2284:Q2287"/>
    <mergeCell ref="Q2288:Q2291"/>
    <mergeCell ref="Q2292:Q2295"/>
    <mergeCell ref="Q2296:Q2299"/>
    <mergeCell ref="Q2300:Q2303"/>
    <mergeCell ref="Q2264:Q2267"/>
    <mergeCell ref="Q2268:Q2271"/>
    <mergeCell ref="Q2272:Q2275"/>
    <mergeCell ref="Q2276:Q2279"/>
    <mergeCell ref="Q2280:Q2283"/>
    <mergeCell ref="Q2244:Q2247"/>
    <mergeCell ref="Q2248:Q2251"/>
    <mergeCell ref="Q2252:Q2255"/>
    <mergeCell ref="Q2256:Q2259"/>
    <mergeCell ref="Q2260:Q2263"/>
    <mergeCell ref="Q2224:Q2227"/>
    <mergeCell ref="Q2228:Q2231"/>
    <mergeCell ref="Q2232:Q2235"/>
    <mergeCell ref="Q2236:Q2239"/>
    <mergeCell ref="Q2240:Q2243"/>
    <mergeCell ref="Q2364:Q2367"/>
    <mergeCell ref="Q2368:Q2371"/>
    <mergeCell ref="Q2372:Q2375"/>
    <mergeCell ref="Q2376:Q2379"/>
    <mergeCell ref="Q2380:Q2383"/>
    <mergeCell ref="Q2344:Q2347"/>
    <mergeCell ref="Q2348:Q2351"/>
    <mergeCell ref="Q2352:Q2355"/>
    <mergeCell ref="Q2356:Q2359"/>
    <mergeCell ref="Q2360:Q2363"/>
    <mergeCell ref="Q2324:Q2327"/>
    <mergeCell ref="Q2328:Q2331"/>
    <mergeCell ref="Q2332:Q2335"/>
    <mergeCell ref="Q2336:Q2339"/>
    <mergeCell ref="Q2340:Q2343"/>
    <mergeCell ref="Q2304:Q2307"/>
    <mergeCell ref="Q2308:Q2311"/>
    <mergeCell ref="Q2312:Q2315"/>
    <mergeCell ref="Q2316:Q2319"/>
    <mergeCell ref="Q2320:Q2323"/>
    <mergeCell ref="Q2444:Q2447"/>
    <mergeCell ref="Q2448:Q2451"/>
    <mergeCell ref="Q2452:Q2455"/>
    <mergeCell ref="Q2456:Q2459"/>
    <mergeCell ref="Q2460:Q2463"/>
    <mergeCell ref="Q2424:Q2427"/>
    <mergeCell ref="Q2428:Q2431"/>
    <mergeCell ref="Q2432:Q2435"/>
    <mergeCell ref="Q2436:Q2439"/>
    <mergeCell ref="Q2440:Q2443"/>
    <mergeCell ref="Q2404:Q2407"/>
    <mergeCell ref="Q2408:Q2411"/>
    <mergeCell ref="Q2412:Q2415"/>
    <mergeCell ref="Q2416:Q2419"/>
    <mergeCell ref="Q2420:Q2423"/>
    <mergeCell ref="Q2384:Q2387"/>
    <mergeCell ref="Q2388:Q2391"/>
    <mergeCell ref="Q2392:Q2395"/>
    <mergeCell ref="Q2396:Q2399"/>
    <mergeCell ref="Q2400:Q2403"/>
    <mergeCell ref="Q2524:Q2527"/>
    <mergeCell ref="Q2528:Q2531"/>
    <mergeCell ref="Q2532:Q2535"/>
    <mergeCell ref="Q2536:Q2539"/>
    <mergeCell ref="Q2540:Q2543"/>
    <mergeCell ref="Q2504:Q2507"/>
    <mergeCell ref="Q2508:Q2511"/>
    <mergeCell ref="Q2512:Q2515"/>
    <mergeCell ref="Q2516:Q2519"/>
    <mergeCell ref="Q2520:Q2523"/>
    <mergeCell ref="Q2484:Q2487"/>
    <mergeCell ref="Q2488:Q2491"/>
    <mergeCell ref="Q2492:Q2495"/>
    <mergeCell ref="Q2496:Q2499"/>
    <mergeCell ref="Q2500:Q2503"/>
    <mergeCell ref="Q2464:Q2467"/>
    <mergeCell ref="Q2468:Q2471"/>
    <mergeCell ref="Q2472:Q2475"/>
    <mergeCell ref="Q2476:Q2479"/>
    <mergeCell ref="Q2480:Q2483"/>
    <mergeCell ref="Q2604:Q2607"/>
    <mergeCell ref="Q2608:Q2611"/>
    <mergeCell ref="Q2612:Q2615"/>
    <mergeCell ref="Q2616:Q2619"/>
    <mergeCell ref="Q2620:Q2623"/>
    <mergeCell ref="Q2584:Q2587"/>
    <mergeCell ref="Q2588:Q2591"/>
    <mergeCell ref="Q2592:Q2595"/>
    <mergeCell ref="Q2596:Q2599"/>
    <mergeCell ref="Q2600:Q2603"/>
    <mergeCell ref="Q2564:Q2567"/>
    <mergeCell ref="Q2568:Q2571"/>
    <mergeCell ref="Q2572:Q2575"/>
    <mergeCell ref="Q2576:Q2579"/>
    <mergeCell ref="Q2580:Q2583"/>
    <mergeCell ref="Q2544:Q2547"/>
    <mergeCell ref="Q2548:Q2551"/>
    <mergeCell ref="Q2552:Q2555"/>
    <mergeCell ref="Q2556:Q2559"/>
    <mergeCell ref="Q2560:Q2563"/>
    <mergeCell ref="Q2684:Q2687"/>
    <mergeCell ref="Q2688:Q2691"/>
    <mergeCell ref="Q2692:Q2695"/>
    <mergeCell ref="Q2696:Q2699"/>
    <mergeCell ref="Q2700:Q2703"/>
    <mergeCell ref="Q2664:Q2667"/>
    <mergeCell ref="Q2668:Q2671"/>
    <mergeCell ref="Q2672:Q2675"/>
    <mergeCell ref="Q2676:Q2679"/>
    <mergeCell ref="Q2680:Q2683"/>
    <mergeCell ref="Q2644:Q2647"/>
    <mergeCell ref="Q2648:Q2651"/>
    <mergeCell ref="Q2652:Q2655"/>
    <mergeCell ref="Q2656:Q2659"/>
    <mergeCell ref="Q2660:Q2663"/>
    <mergeCell ref="Q2624:Q2627"/>
    <mergeCell ref="Q2628:Q2631"/>
    <mergeCell ref="Q2632:Q2635"/>
    <mergeCell ref="Q2636:Q2639"/>
    <mergeCell ref="Q2640:Q2643"/>
    <mergeCell ref="Q2764:Q2767"/>
    <mergeCell ref="Q2768:Q2771"/>
    <mergeCell ref="Q2772:Q2775"/>
    <mergeCell ref="Q2776:Q2779"/>
    <mergeCell ref="Q2780:Q2783"/>
    <mergeCell ref="Q2744:Q2747"/>
    <mergeCell ref="Q2748:Q2751"/>
    <mergeCell ref="Q2752:Q2755"/>
    <mergeCell ref="Q2756:Q2759"/>
    <mergeCell ref="Q2760:Q2763"/>
    <mergeCell ref="Q2724:Q2727"/>
    <mergeCell ref="Q2728:Q2731"/>
    <mergeCell ref="Q2732:Q2735"/>
    <mergeCell ref="Q2736:Q2739"/>
    <mergeCell ref="Q2740:Q2743"/>
    <mergeCell ref="Q2704:Q2707"/>
    <mergeCell ref="Q2708:Q2711"/>
    <mergeCell ref="Q2712:Q2715"/>
    <mergeCell ref="Q2716:Q2719"/>
    <mergeCell ref="Q2720:Q2723"/>
    <mergeCell ref="Q2844:Q2847"/>
    <mergeCell ref="Q2848:Q2851"/>
    <mergeCell ref="Q2852:Q2855"/>
    <mergeCell ref="Q2856:Q2859"/>
    <mergeCell ref="Q2860:Q2863"/>
    <mergeCell ref="Q2824:Q2827"/>
    <mergeCell ref="Q2828:Q2831"/>
    <mergeCell ref="Q2832:Q2835"/>
    <mergeCell ref="Q2836:Q2839"/>
    <mergeCell ref="Q2840:Q2843"/>
    <mergeCell ref="Q2804:Q2807"/>
    <mergeCell ref="Q2808:Q2811"/>
    <mergeCell ref="Q2812:Q2815"/>
    <mergeCell ref="Q2816:Q2819"/>
    <mergeCell ref="Q2820:Q2823"/>
    <mergeCell ref="Q2784:Q2787"/>
    <mergeCell ref="Q2788:Q2791"/>
    <mergeCell ref="Q2792:Q2795"/>
    <mergeCell ref="Q2796:Q2799"/>
    <mergeCell ref="Q2800:Q2803"/>
    <mergeCell ref="Q2924:Q2927"/>
    <mergeCell ref="Q2928:Q2931"/>
    <mergeCell ref="Q2932:Q2935"/>
    <mergeCell ref="Q2936:Q2939"/>
    <mergeCell ref="Q2940:Q2943"/>
    <mergeCell ref="Q2904:Q2907"/>
    <mergeCell ref="Q2908:Q2911"/>
    <mergeCell ref="Q2912:Q2915"/>
    <mergeCell ref="Q2916:Q2919"/>
    <mergeCell ref="Q2920:Q2923"/>
    <mergeCell ref="Q2884:Q2887"/>
    <mergeCell ref="Q2888:Q2891"/>
    <mergeCell ref="Q2892:Q2895"/>
    <mergeCell ref="Q2896:Q2899"/>
    <mergeCell ref="Q2900:Q2903"/>
    <mergeCell ref="Q2864:Q2867"/>
    <mergeCell ref="Q2868:Q2871"/>
    <mergeCell ref="Q2872:Q2875"/>
    <mergeCell ref="Q2876:Q2879"/>
    <mergeCell ref="Q2880:Q2883"/>
    <mergeCell ref="Q3004:Q3007"/>
    <mergeCell ref="Q3008:Q3011"/>
    <mergeCell ref="Q3012:Q3015"/>
    <mergeCell ref="Q3016:Q3019"/>
    <mergeCell ref="Q3020:Q3023"/>
    <mergeCell ref="Q2984:Q2987"/>
    <mergeCell ref="Q2988:Q2991"/>
    <mergeCell ref="Q2992:Q2995"/>
    <mergeCell ref="Q2996:Q2999"/>
    <mergeCell ref="Q3000:Q3003"/>
    <mergeCell ref="Q2964:Q2967"/>
    <mergeCell ref="Q2968:Q2971"/>
    <mergeCell ref="Q2972:Q2975"/>
    <mergeCell ref="Q2976:Q2979"/>
    <mergeCell ref="Q2980:Q2983"/>
    <mergeCell ref="Q2944:Q2947"/>
    <mergeCell ref="Q2948:Q2951"/>
    <mergeCell ref="Q2952:Q2955"/>
    <mergeCell ref="Q2956:Q2959"/>
    <mergeCell ref="Q2960:Q2963"/>
    <mergeCell ref="Q3084:Q3087"/>
    <mergeCell ref="Q3088:Q3091"/>
    <mergeCell ref="Q3092:Q3095"/>
    <mergeCell ref="Q3096:Q3099"/>
    <mergeCell ref="Q3100:Q3103"/>
    <mergeCell ref="Q3064:Q3067"/>
    <mergeCell ref="Q3068:Q3071"/>
    <mergeCell ref="Q3072:Q3075"/>
    <mergeCell ref="Q3076:Q3079"/>
    <mergeCell ref="Q3080:Q3083"/>
    <mergeCell ref="Q3044:Q3047"/>
    <mergeCell ref="Q3048:Q3051"/>
    <mergeCell ref="Q3052:Q3055"/>
    <mergeCell ref="Q3056:Q3059"/>
    <mergeCell ref="Q3060:Q3063"/>
    <mergeCell ref="Q3024:Q3027"/>
    <mergeCell ref="Q3028:Q3031"/>
    <mergeCell ref="Q3032:Q3035"/>
    <mergeCell ref="Q3036:Q3039"/>
    <mergeCell ref="Q3040:Q3043"/>
    <mergeCell ref="Q3164:Q3167"/>
    <mergeCell ref="Q3168:Q3171"/>
    <mergeCell ref="Q3172:Q3175"/>
    <mergeCell ref="Q3176:Q3179"/>
    <mergeCell ref="Q3180:Q3183"/>
    <mergeCell ref="Q3144:Q3147"/>
    <mergeCell ref="Q3148:Q3151"/>
    <mergeCell ref="Q3152:Q3155"/>
    <mergeCell ref="Q3156:Q3159"/>
    <mergeCell ref="Q3160:Q3163"/>
    <mergeCell ref="Q3124:Q3127"/>
    <mergeCell ref="Q3128:Q3131"/>
    <mergeCell ref="Q3132:Q3135"/>
    <mergeCell ref="Q3136:Q3139"/>
    <mergeCell ref="Q3140:Q3143"/>
    <mergeCell ref="Q3104:Q3107"/>
    <mergeCell ref="Q3108:Q3111"/>
    <mergeCell ref="Q3112:Q3115"/>
    <mergeCell ref="Q3116:Q3119"/>
    <mergeCell ref="Q3120:Q3123"/>
    <mergeCell ref="Q3244:Q3247"/>
    <mergeCell ref="Q3248:Q3251"/>
    <mergeCell ref="Q3252:Q3255"/>
    <mergeCell ref="Q3256:Q3259"/>
    <mergeCell ref="Q3260:Q3263"/>
    <mergeCell ref="Q3224:Q3227"/>
    <mergeCell ref="Q3228:Q3231"/>
    <mergeCell ref="Q3232:Q3235"/>
    <mergeCell ref="Q3236:Q3239"/>
    <mergeCell ref="Q3240:Q3243"/>
    <mergeCell ref="Q3204:Q3207"/>
    <mergeCell ref="Q3208:Q3211"/>
    <mergeCell ref="Q3212:Q3215"/>
    <mergeCell ref="Q3216:Q3219"/>
    <mergeCell ref="Q3220:Q3223"/>
    <mergeCell ref="Q3184:Q3187"/>
    <mergeCell ref="Q3188:Q3191"/>
    <mergeCell ref="Q3192:Q3195"/>
    <mergeCell ref="Q3196:Q3199"/>
    <mergeCell ref="Q3200:Q3203"/>
    <mergeCell ref="Q3324:Q3327"/>
    <mergeCell ref="Q3328:Q3331"/>
    <mergeCell ref="Q3332:Q3335"/>
    <mergeCell ref="Q3336:Q3339"/>
    <mergeCell ref="Q3340:Q3343"/>
    <mergeCell ref="Q3304:Q3307"/>
    <mergeCell ref="Q3308:Q3311"/>
    <mergeCell ref="Q3312:Q3315"/>
    <mergeCell ref="Q3316:Q3319"/>
    <mergeCell ref="Q3320:Q3323"/>
    <mergeCell ref="Q3284:Q3287"/>
    <mergeCell ref="Q3288:Q3291"/>
    <mergeCell ref="Q3292:Q3295"/>
    <mergeCell ref="Q3296:Q3299"/>
    <mergeCell ref="Q3300:Q3303"/>
    <mergeCell ref="Q3264:Q3267"/>
    <mergeCell ref="Q3268:Q3271"/>
    <mergeCell ref="Q3272:Q3275"/>
    <mergeCell ref="Q3276:Q3279"/>
    <mergeCell ref="Q3280:Q3283"/>
    <mergeCell ref="Q3404:Q3407"/>
    <mergeCell ref="Q3408:Q3411"/>
    <mergeCell ref="Q3412:Q3415"/>
    <mergeCell ref="Q3416:Q3419"/>
    <mergeCell ref="Q3420:Q3423"/>
    <mergeCell ref="Q3384:Q3387"/>
    <mergeCell ref="Q3388:Q3391"/>
    <mergeCell ref="Q3392:Q3395"/>
    <mergeCell ref="Q3396:Q3399"/>
    <mergeCell ref="Q3400:Q3403"/>
    <mergeCell ref="Q3364:Q3367"/>
    <mergeCell ref="Q3368:Q3371"/>
    <mergeCell ref="Q3372:Q3375"/>
    <mergeCell ref="Q3376:Q3379"/>
    <mergeCell ref="Q3380:Q3383"/>
    <mergeCell ref="Q3344:Q3347"/>
    <mergeCell ref="Q3348:Q3351"/>
    <mergeCell ref="Q3352:Q3355"/>
    <mergeCell ref="Q3356:Q3359"/>
    <mergeCell ref="Q3360:Q3363"/>
    <mergeCell ref="Q3484:Q3487"/>
    <mergeCell ref="Q3488:Q3491"/>
    <mergeCell ref="Q3492:Q3495"/>
    <mergeCell ref="Q3496:Q3499"/>
    <mergeCell ref="Q3500:Q3503"/>
    <mergeCell ref="Q3464:Q3467"/>
    <mergeCell ref="Q3468:Q3471"/>
    <mergeCell ref="Q3472:Q3475"/>
    <mergeCell ref="Q3476:Q3479"/>
    <mergeCell ref="Q3480:Q3483"/>
    <mergeCell ref="Q3444:Q3447"/>
    <mergeCell ref="Q3448:Q3451"/>
    <mergeCell ref="Q3452:Q3455"/>
    <mergeCell ref="Q3456:Q3459"/>
    <mergeCell ref="Q3460:Q3463"/>
    <mergeCell ref="Q3424:Q3427"/>
    <mergeCell ref="Q3428:Q3431"/>
    <mergeCell ref="Q3432:Q3435"/>
    <mergeCell ref="Q3436:Q3439"/>
    <mergeCell ref="Q3440:Q3443"/>
    <mergeCell ref="Q3564:Q3567"/>
    <mergeCell ref="Q3568:Q3571"/>
    <mergeCell ref="Q3572:Q3575"/>
    <mergeCell ref="Q3576:Q3579"/>
    <mergeCell ref="Q3580:Q3583"/>
    <mergeCell ref="Q3544:Q3547"/>
    <mergeCell ref="Q3548:Q3551"/>
    <mergeCell ref="Q3552:Q3555"/>
    <mergeCell ref="Q3556:Q3559"/>
    <mergeCell ref="Q3560:Q3563"/>
    <mergeCell ref="Q3524:Q3527"/>
    <mergeCell ref="Q3528:Q3531"/>
    <mergeCell ref="Q3532:Q3535"/>
    <mergeCell ref="Q3536:Q3539"/>
    <mergeCell ref="Q3540:Q3543"/>
    <mergeCell ref="Q3504:Q3507"/>
    <mergeCell ref="Q3508:Q3511"/>
    <mergeCell ref="Q3512:Q3515"/>
    <mergeCell ref="Q3516:Q3519"/>
    <mergeCell ref="Q3520:Q3523"/>
    <mergeCell ref="Q3644:Q3647"/>
    <mergeCell ref="Q3648:Q3651"/>
    <mergeCell ref="Q3652:Q3655"/>
    <mergeCell ref="Q3656:Q3659"/>
    <mergeCell ref="Q3660:Q3663"/>
    <mergeCell ref="Q3624:Q3627"/>
    <mergeCell ref="Q3628:Q3631"/>
    <mergeCell ref="Q3632:Q3635"/>
    <mergeCell ref="Q3636:Q3639"/>
    <mergeCell ref="Q3640:Q3643"/>
    <mergeCell ref="Q3604:Q3607"/>
    <mergeCell ref="Q3608:Q3611"/>
    <mergeCell ref="Q3612:Q3615"/>
    <mergeCell ref="Q3616:Q3619"/>
    <mergeCell ref="Q3620:Q3623"/>
    <mergeCell ref="Q3584:Q3587"/>
    <mergeCell ref="Q3588:Q3591"/>
    <mergeCell ref="Q3592:Q3595"/>
    <mergeCell ref="Q3596:Q3599"/>
    <mergeCell ref="Q3600:Q3603"/>
    <mergeCell ref="Q3724:Q3727"/>
    <mergeCell ref="Q3728:Q3731"/>
    <mergeCell ref="Q3732:Q3735"/>
    <mergeCell ref="Q3736:Q3739"/>
    <mergeCell ref="Q3740:Q3743"/>
    <mergeCell ref="Q3704:Q3707"/>
    <mergeCell ref="Q3708:Q3711"/>
    <mergeCell ref="Q3712:Q3715"/>
    <mergeCell ref="Q3716:Q3719"/>
    <mergeCell ref="Q3720:Q3723"/>
    <mergeCell ref="Q3684:Q3687"/>
    <mergeCell ref="Q3688:Q3691"/>
    <mergeCell ref="Q3692:Q3695"/>
    <mergeCell ref="Q3696:Q3699"/>
    <mergeCell ref="Q3700:Q3703"/>
    <mergeCell ref="Q3664:Q3667"/>
    <mergeCell ref="Q3668:Q3671"/>
    <mergeCell ref="Q3672:Q3675"/>
    <mergeCell ref="Q3676:Q3679"/>
    <mergeCell ref="Q3680:Q3683"/>
    <mergeCell ref="Q3804:Q3807"/>
    <mergeCell ref="Q3808:Q3811"/>
    <mergeCell ref="Q3812:Q3815"/>
    <mergeCell ref="Q3816:Q3819"/>
    <mergeCell ref="Q3820:Q3823"/>
    <mergeCell ref="Q3784:Q3787"/>
    <mergeCell ref="Q3788:Q3791"/>
    <mergeCell ref="Q3792:Q3795"/>
    <mergeCell ref="Q3796:Q3799"/>
    <mergeCell ref="Q3800:Q3803"/>
    <mergeCell ref="Q3764:Q3767"/>
    <mergeCell ref="Q3768:Q3771"/>
    <mergeCell ref="Q3772:Q3775"/>
    <mergeCell ref="Q3776:Q3779"/>
    <mergeCell ref="Q3780:Q3783"/>
    <mergeCell ref="Q3744:Q3747"/>
    <mergeCell ref="Q3748:Q3751"/>
    <mergeCell ref="Q3752:Q3755"/>
    <mergeCell ref="Q3756:Q3759"/>
    <mergeCell ref="Q3760:Q3763"/>
    <mergeCell ref="Q3884:Q3887"/>
    <mergeCell ref="Q3888:Q3891"/>
    <mergeCell ref="Q3892:Q3895"/>
    <mergeCell ref="Q3896:Q3899"/>
    <mergeCell ref="Q3900:Q3903"/>
    <mergeCell ref="Q3864:Q3867"/>
    <mergeCell ref="Q3868:Q3871"/>
    <mergeCell ref="Q3872:Q3875"/>
    <mergeCell ref="Q3876:Q3879"/>
    <mergeCell ref="Q3880:Q3883"/>
    <mergeCell ref="Q3844:Q3847"/>
    <mergeCell ref="Q3848:Q3851"/>
    <mergeCell ref="Q3852:Q3855"/>
    <mergeCell ref="Q3856:Q3859"/>
    <mergeCell ref="Q3860:Q3863"/>
    <mergeCell ref="Q3824:Q3827"/>
    <mergeCell ref="Q3828:Q3831"/>
    <mergeCell ref="Q3832:Q3835"/>
    <mergeCell ref="Q3836:Q3839"/>
    <mergeCell ref="Q3840:Q3843"/>
    <mergeCell ref="Q3964:Q3967"/>
    <mergeCell ref="Q3968:Q3971"/>
    <mergeCell ref="Q3972:Q3975"/>
    <mergeCell ref="Q3976:Q3979"/>
    <mergeCell ref="Q3980:Q3983"/>
    <mergeCell ref="Q3944:Q3947"/>
    <mergeCell ref="Q3948:Q3951"/>
    <mergeCell ref="Q3952:Q3955"/>
    <mergeCell ref="Q3956:Q3959"/>
    <mergeCell ref="Q3960:Q3963"/>
    <mergeCell ref="Q3924:Q3927"/>
    <mergeCell ref="Q3928:Q3931"/>
    <mergeCell ref="Q3932:Q3935"/>
    <mergeCell ref="Q3936:Q3939"/>
    <mergeCell ref="Q3940:Q3943"/>
    <mergeCell ref="Q3904:Q3907"/>
    <mergeCell ref="Q3908:Q3911"/>
    <mergeCell ref="Q3912:Q3915"/>
    <mergeCell ref="Q3916:Q3919"/>
    <mergeCell ref="Q3920:Q3923"/>
    <mergeCell ref="Q4044:Q4047"/>
    <mergeCell ref="Q4048:Q4051"/>
    <mergeCell ref="Q4052:Q4055"/>
    <mergeCell ref="Q4056:Q4059"/>
    <mergeCell ref="Q4060:Q4063"/>
    <mergeCell ref="Q4024:Q4027"/>
    <mergeCell ref="Q4028:Q4031"/>
    <mergeCell ref="Q4032:Q4035"/>
    <mergeCell ref="Q4036:Q4039"/>
    <mergeCell ref="Q4040:Q4043"/>
    <mergeCell ref="Q4004:Q4007"/>
    <mergeCell ref="Q4008:Q4011"/>
    <mergeCell ref="Q4012:Q4015"/>
    <mergeCell ref="Q4016:Q4019"/>
    <mergeCell ref="Q4020:Q4023"/>
    <mergeCell ref="Q3984:Q3987"/>
    <mergeCell ref="Q3988:Q3991"/>
    <mergeCell ref="Q3992:Q3995"/>
    <mergeCell ref="Q3996:Q3999"/>
    <mergeCell ref="Q4000:Q4003"/>
    <mergeCell ref="Q4124:Q4127"/>
    <mergeCell ref="Q4128:Q4131"/>
    <mergeCell ref="Q4132:Q4135"/>
    <mergeCell ref="Q4136:Q4139"/>
    <mergeCell ref="Q4140:Q4143"/>
    <mergeCell ref="Q4104:Q4107"/>
    <mergeCell ref="Q4108:Q4111"/>
    <mergeCell ref="Q4112:Q4115"/>
    <mergeCell ref="Q4116:Q4119"/>
    <mergeCell ref="Q4120:Q4123"/>
    <mergeCell ref="Q4084:Q4087"/>
    <mergeCell ref="Q4088:Q4091"/>
    <mergeCell ref="Q4092:Q4095"/>
    <mergeCell ref="Q4096:Q4099"/>
    <mergeCell ref="Q4100:Q4103"/>
    <mergeCell ref="Q4064:Q4067"/>
    <mergeCell ref="Q4068:Q4071"/>
    <mergeCell ref="Q4072:Q4075"/>
    <mergeCell ref="Q4076:Q4079"/>
    <mergeCell ref="Q4080:Q4083"/>
    <mergeCell ref="Q4204:Q4207"/>
    <mergeCell ref="Q4208:Q4211"/>
    <mergeCell ref="Q4212:Q4215"/>
    <mergeCell ref="Q4216:Q4219"/>
    <mergeCell ref="Q4220:Q4223"/>
    <mergeCell ref="Q4184:Q4187"/>
    <mergeCell ref="Q4188:Q4191"/>
    <mergeCell ref="Q4192:Q4195"/>
    <mergeCell ref="Q4196:Q4199"/>
    <mergeCell ref="Q4200:Q4203"/>
    <mergeCell ref="Q4164:Q4167"/>
    <mergeCell ref="Q4168:Q4171"/>
    <mergeCell ref="Q4172:Q4175"/>
    <mergeCell ref="Q4176:Q4179"/>
    <mergeCell ref="Q4180:Q4183"/>
    <mergeCell ref="Q4144:Q4147"/>
    <mergeCell ref="Q4148:Q4151"/>
    <mergeCell ref="Q4152:Q4155"/>
    <mergeCell ref="Q4156:Q4159"/>
    <mergeCell ref="Q4160:Q4163"/>
    <mergeCell ref="Q4284:Q4287"/>
    <mergeCell ref="Q4288:Q4291"/>
    <mergeCell ref="Q4292:Q4295"/>
    <mergeCell ref="Q4296:Q4299"/>
    <mergeCell ref="Q4300:Q4303"/>
    <mergeCell ref="Q4264:Q4267"/>
    <mergeCell ref="Q4268:Q4271"/>
    <mergeCell ref="Q4272:Q4275"/>
    <mergeCell ref="Q4276:Q4279"/>
    <mergeCell ref="Q4280:Q4283"/>
    <mergeCell ref="Q4244:Q4247"/>
    <mergeCell ref="Q4248:Q4251"/>
    <mergeCell ref="Q4252:Q4255"/>
    <mergeCell ref="Q4256:Q4259"/>
    <mergeCell ref="Q4260:Q4263"/>
    <mergeCell ref="Q4224:Q4227"/>
    <mergeCell ref="Q4228:Q4231"/>
    <mergeCell ref="Q4232:Q4235"/>
    <mergeCell ref="Q4236:Q4239"/>
    <mergeCell ref="Q4240:Q4243"/>
    <mergeCell ref="Q4364:Q4367"/>
    <mergeCell ref="Q4368:Q4371"/>
    <mergeCell ref="Q4372:Q4375"/>
    <mergeCell ref="Q4376:Q4379"/>
    <mergeCell ref="Q4380:Q4383"/>
    <mergeCell ref="Q4344:Q4347"/>
    <mergeCell ref="Q4348:Q4351"/>
    <mergeCell ref="Q4352:Q4355"/>
    <mergeCell ref="Q4356:Q4359"/>
    <mergeCell ref="Q4360:Q4363"/>
    <mergeCell ref="Q4324:Q4327"/>
    <mergeCell ref="Q4328:Q4331"/>
    <mergeCell ref="Q4332:Q4335"/>
    <mergeCell ref="Q4336:Q4339"/>
    <mergeCell ref="Q4340:Q4343"/>
    <mergeCell ref="Q4304:Q4307"/>
    <mergeCell ref="Q4308:Q4311"/>
    <mergeCell ref="Q4312:Q4315"/>
    <mergeCell ref="Q4316:Q4319"/>
    <mergeCell ref="Q4320:Q4323"/>
    <mergeCell ref="Q4444:Q4447"/>
    <mergeCell ref="Q4448:Q4451"/>
    <mergeCell ref="Q4452:Q4455"/>
    <mergeCell ref="Q4456:Q4459"/>
    <mergeCell ref="Q4460:Q4463"/>
    <mergeCell ref="Q4424:Q4427"/>
    <mergeCell ref="Q4428:Q4431"/>
    <mergeCell ref="Q4432:Q4435"/>
    <mergeCell ref="Q4436:Q4439"/>
    <mergeCell ref="Q4440:Q4443"/>
    <mergeCell ref="Q4404:Q4407"/>
    <mergeCell ref="Q4408:Q4411"/>
    <mergeCell ref="Q4412:Q4415"/>
    <mergeCell ref="Q4416:Q4419"/>
    <mergeCell ref="Q4420:Q4423"/>
    <mergeCell ref="Q4384:Q4387"/>
    <mergeCell ref="Q4388:Q4391"/>
    <mergeCell ref="Q4392:Q4395"/>
    <mergeCell ref="Q4396:Q4399"/>
    <mergeCell ref="Q4400:Q4403"/>
    <mergeCell ref="Q4524:Q4527"/>
    <mergeCell ref="Q4528:Q4531"/>
    <mergeCell ref="Q4532:Q4535"/>
    <mergeCell ref="Q4536:Q4539"/>
    <mergeCell ref="Q4540:Q4543"/>
    <mergeCell ref="Q4504:Q4507"/>
    <mergeCell ref="Q4508:Q4511"/>
    <mergeCell ref="Q4512:Q4515"/>
    <mergeCell ref="Q4516:Q4519"/>
    <mergeCell ref="Q4520:Q4523"/>
    <mergeCell ref="Q4484:Q4487"/>
    <mergeCell ref="Q4488:Q4491"/>
    <mergeCell ref="Q4492:Q4495"/>
    <mergeCell ref="Q4496:Q4499"/>
    <mergeCell ref="Q4500:Q4503"/>
    <mergeCell ref="Q4464:Q4467"/>
    <mergeCell ref="Q4468:Q4471"/>
    <mergeCell ref="Q4472:Q4475"/>
    <mergeCell ref="Q4476:Q4479"/>
    <mergeCell ref="Q4480:Q4483"/>
    <mergeCell ref="Q4604:Q4607"/>
    <mergeCell ref="Q4608:Q4611"/>
    <mergeCell ref="Q4612:Q4615"/>
    <mergeCell ref="Q4616:Q4619"/>
    <mergeCell ref="Q4620:Q4623"/>
    <mergeCell ref="Q4584:Q4587"/>
    <mergeCell ref="Q4588:Q4591"/>
    <mergeCell ref="Q4592:Q4595"/>
    <mergeCell ref="Q4596:Q4599"/>
    <mergeCell ref="Q4600:Q4603"/>
    <mergeCell ref="Q4564:Q4567"/>
    <mergeCell ref="Q4568:Q4571"/>
    <mergeCell ref="Q4572:Q4575"/>
    <mergeCell ref="Q4576:Q4579"/>
    <mergeCell ref="Q4580:Q4583"/>
    <mergeCell ref="Q4544:Q4547"/>
    <mergeCell ref="Q4548:Q4551"/>
    <mergeCell ref="Q4552:Q4555"/>
    <mergeCell ref="Q4556:Q4559"/>
    <mergeCell ref="Q4560:Q4563"/>
    <mergeCell ref="Q4684:Q4687"/>
    <mergeCell ref="Q4688:Q4691"/>
    <mergeCell ref="Q4692:Q4695"/>
    <mergeCell ref="Q4696:Q4699"/>
    <mergeCell ref="Q4700:Q4703"/>
    <mergeCell ref="Q4664:Q4667"/>
    <mergeCell ref="Q4668:Q4671"/>
    <mergeCell ref="Q4672:Q4675"/>
    <mergeCell ref="Q4676:Q4679"/>
    <mergeCell ref="Q4680:Q4683"/>
    <mergeCell ref="Q4644:Q4647"/>
    <mergeCell ref="Q4648:Q4651"/>
    <mergeCell ref="Q4652:Q4655"/>
    <mergeCell ref="Q4656:Q4659"/>
    <mergeCell ref="Q4660:Q4663"/>
    <mergeCell ref="Q4624:Q4627"/>
    <mergeCell ref="Q4628:Q4631"/>
    <mergeCell ref="Q4632:Q4635"/>
    <mergeCell ref="Q4636:Q4639"/>
    <mergeCell ref="Q4640:Q4643"/>
    <mergeCell ref="Q4764:Q4767"/>
    <mergeCell ref="Q4768:Q4771"/>
    <mergeCell ref="Q4772:Q4775"/>
    <mergeCell ref="Q4776:Q4779"/>
    <mergeCell ref="Q4780:Q4783"/>
    <mergeCell ref="Q4744:Q4747"/>
    <mergeCell ref="Q4748:Q4751"/>
    <mergeCell ref="Q4752:Q4755"/>
    <mergeCell ref="Q4756:Q4759"/>
    <mergeCell ref="Q4760:Q4763"/>
    <mergeCell ref="Q4724:Q4727"/>
    <mergeCell ref="Q4728:Q4731"/>
    <mergeCell ref="Q4732:Q4735"/>
    <mergeCell ref="Q4736:Q4739"/>
    <mergeCell ref="Q4740:Q4743"/>
    <mergeCell ref="Q4704:Q4707"/>
    <mergeCell ref="Q4708:Q4711"/>
    <mergeCell ref="Q4712:Q4715"/>
    <mergeCell ref="Q4716:Q4719"/>
    <mergeCell ref="Q4720:Q4723"/>
    <mergeCell ref="Q4844:Q4847"/>
    <mergeCell ref="Q4848:Q4851"/>
    <mergeCell ref="Q4852:Q4855"/>
    <mergeCell ref="Q4856:Q4859"/>
    <mergeCell ref="Q4860:Q4863"/>
    <mergeCell ref="Q4824:Q4827"/>
    <mergeCell ref="Q4828:Q4831"/>
    <mergeCell ref="Q4832:Q4835"/>
    <mergeCell ref="Q4836:Q4839"/>
    <mergeCell ref="Q4840:Q4843"/>
    <mergeCell ref="Q4804:Q4807"/>
    <mergeCell ref="Q4808:Q4811"/>
    <mergeCell ref="Q4812:Q4815"/>
    <mergeCell ref="Q4816:Q4819"/>
    <mergeCell ref="Q4820:Q4823"/>
    <mergeCell ref="Q4784:Q4787"/>
    <mergeCell ref="Q4788:Q4791"/>
    <mergeCell ref="Q4792:Q4795"/>
    <mergeCell ref="Q4796:Q4799"/>
    <mergeCell ref="Q4800:Q4803"/>
    <mergeCell ref="Q4924:Q4927"/>
    <mergeCell ref="Q4928:Q4931"/>
    <mergeCell ref="Q4932:Q4935"/>
    <mergeCell ref="Q4936:Q4939"/>
    <mergeCell ref="Q4940:Q4943"/>
    <mergeCell ref="Q4904:Q4907"/>
    <mergeCell ref="Q4908:Q4911"/>
    <mergeCell ref="Q4912:Q4915"/>
    <mergeCell ref="Q4916:Q4919"/>
    <mergeCell ref="Q4920:Q4923"/>
    <mergeCell ref="Q4884:Q4887"/>
    <mergeCell ref="Q4888:Q4891"/>
    <mergeCell ref="Q4892:Q4895"/>
    <mergeCell ref="Q4896:Q4899"/>
    <mergeCell ref="Q4900:Q4903"/>
    <mergeCell ref="Q4864:Q4867"/>
    <mergeCell ref="Q4868:Q4871"/>
    <mergeCell ref="Q4872:Q4875"/>
    <mergeCell ref="Q4876:Q4879"/>
    <mergeCell ref="Q4880:Q4883"/>
    <mergeCell ref="Q5004:Q5007"/>
    <mergeCell ref="Q5008:Q5011"/>
    <mergeCell ref="Q5012:Q5015"/>
    <mergeCell ref="Q5016:Q5019"/>
    <mergeCell ref="Q5020:Q5023"/>
    <mergeCell ref="Q4984:Q4987"/>
    <mergeCell ref="Q4988:Q4991"/>
    <mergeCell ref="Q4992:Q4995"/>
    <mergeCell ref="Q4996:Q4999"/>
    <mergeCell ref="Q5000:Q5003"/>
    <mergeCell ref="Q4964:Q4967"/>
    <mergeCell ref="Q4968:Q4971"/>
    <mergeCell ref="Q4972:Q4975"/>
    <mergeCell ref="Q4976:Q4979"/>
    <mergeCell ref="Q4980:Q4983"/>
    <mergeCell ref="Q4944:Q4947"/>
    <mergeCell ref="Q4948:Q4951"/>
    <mergeCell ref="Q4952:Q4955"/>
    <mergeCell ref="Q4956:Q4959"/>
    <mergeCell ref="Q4960:Q4963"/>
    <mergeCell ref="Q5084:Q5087"/>
    <mergeCell ref="Q5088:Q5091"/>
    <mergeCell ref="Q5092:Q5095"/>
    <mergeCell ref="Q5096:Q5099"/>
    <mergeCell ref="Q5100:Q5103"/>
    <mergeCell ref="Q5064:Q5067"/>
    <mergeCell ref="Q5068:Q5071"/>
    <mergeCell ref="Q5072:Q5075"/>
    <mergeCell ref="Q5076:Q5079"/>
    <mergeCell ref="Q5080:Q5083"/>
    <mergeCell ref="Q5044:Q5047"/>
    <mergeCell ref="Q5048:Q5051"/>
    <mergeCell ref="Q5052:Q5055"/>
    <mergeCell ref="Q5056:Q5059"/>
    <mergeCell ref="Q5060:Q5063"/>
    <mergeCell ref="Q5024:Q5027"/>
    <mergeCell ref="Q5028:Q5031"/>
    <mergeCell ref="Q5032:Q5035"/>
    <mergeCell ref="Q5036:Q5039"/>
    <mergeCell ref="Q5040:Q5043"/>
    <mergeCell ref="Q5164:Q5167"/>
    <mergeCell ref="Q5168:Q5171"/>
    <mergeCell ref="Q5172:Q5175"/>
    <mergeCell ref="Q5176:Q5179"/>
    <mergeCell ref="Q5180:Q5183"/>
    <mergeCell ref="Q5144:Q5147"/>
    <mergeCell ref="Q5148:Q5151"/>
    <mergeCell ref="Q5152:Q5155"/>
    <mergeCell ref="Q5156:Q5159"/>
    <mergeCell ref="Q5160:Q5163"/>
    <mergeCell ref="Q5124:Q5127"/>
    <mergeCell ref="Q5128:Q5131"/>
    <mergeCell ref="Q5132:Q5135"/>
    <mergeCell ref="Q5136:Q5139"/>
    <mergeCell ref="Q5140:Q5143"/>
    <mergeCell ref="Q5104:Q5107"/>
    <mergeCell ref="Q5108:Q5111"/>
    <mergeCell ref="Q5112:Q5115"/>
    <mergeCell ref="Q5116:Q5119"/>
    <mergeCell ref="Q5120:Q5123"/>
    <mergeCell ref="Q5244:Q5247"/>
    <mergeCell ref="Q5248:Q5251"/>
    <mergeCell ref="Q5252:Q5255"/>
    <mergeCell ref="Q5256:Q5259"/>
    <mergeCell ref="Q5260:Q5263"/>
    <mergeCell ref="Q5224:Q5227"/>
    <mergeCell ref="Q5228:Q5231"/>
    <mergeCell ref="Q5232:Q5235"/>
    <mergeCell ref="Q5236:Q5239"/>
    <mergeCell ref="Q5240:Q5243"/>
    <mergeCell ref="Q5204:Q5207"/>
    <mergeCell ref="Q5208:Q5211"/>
    <mergeCell ref="Q5212:Q5215"/>
    <mergeCell ref="Q5216:Q5219"/>
    <mergeCell ref="Q5220:Q5223"/>
    <mergeCell ref="Q5184:Q5187"/>
    <mergeCell ref="Q5188:Q5191"/>
    <mergeCell ref="Q5192:Q5195"/>
    <mergeCell ref="Q5196:Q5199"/>
    <mergeCell ref="Q5200:Q5203"/>
    <mergeCell ref="Q5324:Q5327"/>
    <mergeCell ref="Q5328:Q5331"/>
    <mergeCell ref="Q5332:Q5335"/>
    <mergeCell ref="Q5336:Q5339"/>
    <mergeCell ref="Q5340:Q5343"/>
    <mergeCell ref="Q5304:Q5307"/>
    <mergeCell ref="Q5308:Q5311"/>
    <mergeCell ref="Q5312:Q5315"/>
    <mergeCell ref="Q5316:Q5319"/>
    <mergeCell ref="Q5320:Q5323"/>
    <mergeCell ref="Q5284:Q5287"/>
    <mergeCell ref="Q5288:Q5291"/>
    <mergeCell ref="Q5292:Q5295"/>
    <mergeCell ref="Q5296:Q5299"/>
    <mergeCell ref="Q5300:Q5303"/>
    <mergeCell ref="Q5264:Q5267"/>
    <mergeCell ref="Q5268:Q5271"/>
    <mergeCell ref="Q5272:Q5275"/>
    <mergeCell ref="Q5276:Q5279"/>
    <mergeCell ref="Q5280:Q5283"/>
    <mergeCell ref="Q5404:Q5407"/>
    <mergeCell ref="Q5408:Q5411"/>
    <mergeCell ref="Q5412:Q5415"/>
    <mergeCell ref="Q5416:Q5419"/>
    <mergeCell ref="Q5420:Q5423"/>
    <mergeCell ref="Q5384:Q5387"/>
    <mergeCell ref="Q5388:Q5391"/>
    <mergeCell ref="Q5392:Q5395"/>
    <mergeCell ref="Q5396:Q5399"/>
    <mergeCell ref="Q5400:Q5403"/>
    <mergeCell ref="Q5364:Q5367"/>
    <mergeCell ref="Q5368:Q5371"/>
    <mergeCell ref="Q5372:Q5375"/>
    <mergeCell ref="Q5376:Q5379"/>
    <mergeCell ref="Q5380:Q5383"/>
    <mergeCell ref="Q5344:Q5347"/>
    <mergeCell ref="Q5348:Q5351"/>
    <mergeCell ref="Q5352:Q5355"/>
    <mergeCell ref="Q5356:Q5359"/>
    <mergeCell ref="Q5360:Q5363"/>
    <mergeCell ref="Q5484:Q5487"/>
    <mergeCell ref="Q5488:Q5491"/>
    <mergeCell ref="Q5492:Q5495"/>
    <mergeCell ref="Q5496:Q5499"/>
    <mergeCell ref="Q5500:Q5503"/>
    <mergeCell ref="Q5464:Q5467"/>
    <mergeCell ref="Q5468:Q5471"/>
    <mergeCell ref="Q5472:Q5475"/>
    <mergeCell ref="Q5476:Q5479"/>
    <mergeCell ref="Q5480:Q5483"/>
    <mergeCell ref="Q5444:Q5447"/>
    <mergeCell ref="Q5448:Q5451"/>
    <mergeCell ref="Q5452:Q5455"/>
    <mergeCell ref="Q5456:Q5459"/>
    <mergeCell ref="Q5460:Q5463"/>
    <mergeCell ref="Q5424:Q5427"/>
    <mergeCell ref="Q5428:Q5431"/>
    <mergeCell ref="Q5432:Q5435"/>
    <mergeCell ref="Q5436:Q5439"/>
    <mergeCell ref="Q5440:Q5443"/>
    <mergeCell ref="Q5564:Q5567"/>
    <mergeCell ref="Q5568:Q5571"/>
    <mergeCell ref="Q5572:Q5575"/>
    <mergeCell ref="Q5576:Q5579"/>
    <mergeCell ref="Q5580:Q5583"/>
    <mergeCell ref="Q5544:Q5547"/>
    <mergeCell ref="Q5548:Q5551"/>
    <mergeCell ref="Q5552:Q5555"/>
    <mergeCell ref="Q5556:Q5559"/>
    <mergeCell ref="Q5560:Q5563"/>
    <mergeCell ref="Q5524:Q5527"/>
    <mergeCell ref="Q5528:Q5531"/>
    <mergeCell ref="Q5532:Q5535"/>
    <mergeCell ref="Q5536:Q5539"/>
    <mergeCell ref="Q5540:Q5543"/>
    <mergeCell ref="Q5504:Q5507"/>
    <mergeCell ref="Q5508:Q5511"/>
    <mergeCell ref="Q5512:Q5515"/>
    <mergeCell ref="Q5516:Q5519"/>
    <mergeCell ref="Q5520:Q5523"/>
    <mergeCell ref="Q5644:Q5647"/>
    <mergeCell ref="Q5648:Q5651"/>
    <mergeCell ref="Q5652:Q5655"/>
    <mergeCell ref="Q5656:Q5659"/>
    <mergeCell ref="Q5660:Q5663"/>
    <mergeCell ref="Q5624:Q5627"/>
    <mergeCell ref="Q5628:Q5631"/>
    <mergeCell ref="Q5632:Q5635"/>
    <mergeCell ref="Q5636:Q5639"/>
    <mergeCell ref="Q5640:Q5643"/>
    <mergeCell ref="Q5604:Q5607"/>
    <mergeCell ref="Q5608:Q5611"/>
    <mergeCell ref="Q5612:Q5615"/>
    <mergeCell ref="Q5616:Q5619"/>
    <mergeCell ref="Q5620:Q5623"/>
    <mergeCell ref="Q5584:Q5587"/>
    <mergeCell ref="Q5588:Q5591"/>
    <mergeCell ref="Q5592:Q5595"/>
    <mergeCell ref="Q5596:Q5599"/>
    <mergeCell ref="Q5600:Q5603"/>
    <mergeCell ref="Q5724:Q5727"/>
    <mergeCell ref="Q5728:Q5731"/>
    <mergeCell ref="Q5732:Q5735"/>
    <mergeCell ref="Q5736:Q5739"/>
    <mergeCell ref="Q5740:Q5743"/>
    <mergeCell ref="Q5704:Q5707"/>
    <mergeCell ref="Q5708:Q5711"/>
    <mergeCell ref="Q5712:Q5715"/>
    <mergeCell ref="Q5716:Q5719"/>
    <mergeCell ref="Q5720:Q5723"/>
    <mergeCell ref="Q5684:Q5687"/>
    <mergeCell ref="Q5688:Q5691"/>
    <mergeCell ref="Q5692:Q5695"/>
    <mergeCell ref="Q5696:Q5699"/>
    <mergeCell ref="Q5700:Q5703"/>
    <mergeCell ref="Q5664:Q5667"/>
    <mergeCell ref="Q5668:Q5671"/>
    <mergeCell ref="Q5672:Q5675"/>
    <mergeCell ref="Q5676:Q5679"/>
    <mergeCell ref="Q5680:Q5683"/>
    <mergeCell ref="Q5804:Q5807"/>
    <mergeCell ref="Q5808:Q5811"/>
    <mergeCell ref="Q5812:Q5815"/>
    <mergeCell ref="Q5816:Q5819"/>
    <mergeCell ref="Q5820:Q5823"/>
    <mergeCell ref="Q5784:Q5787"/>
    <mergeCell ref="Q5788:Q5791"/>
    <mergeCell ref="Q5792:Q5795"/>
    <mergeCell ref="Q5796:Q5799"/>
    <mergeCell ref="Q5800:Q5803"/>
    <mergeCell ref="Q5764:Q5767"/>
    <mergeCell ref="Q5768:Q5771"/>
    <mergeCell ref="Q5772:Q5775"/>
    <mergeCell ref="Q5776:Q5779"/>
    <mergeCell ref="Q5780:Q5783"/>
    <mergeCell ref="Q5744:Q5747"/>
    <mergeCell ref="Q5748:Q5751"/>
    <mergeCell ref="Q5752:Q5755"/>
    <mergeCell ref="Q5756:Q5759"/>
    <mergeCell ref="Q5760:Q5763"/>
    <mergeCell ref="Q5884:Q5887"/>
    <mergeCell ref="Q5888:Q5891"/>
    <mergeCell ref="Q5892:Q5895"/>
    <mergeCell ref="Q5896:Q5899"/>
    <mergeCell ref="Q5900:Q5903"/>
    <mergeCell ref="Q5864:Q5867"/>
    <mergeCell ref="Q5868:Q5871"/>
    <mergeCell ref="Q5872:Q5875"/>
    <mergeCell ref="Q5876:Q5879"/>
    <mergeCell ref="Q5880:Q5883"/>
    <mergeCell ref="Q5844:Q5847"/>
    <mergeCell ref="Q5848:Q5851"/>
    <mergeCell ref="Q5852:Q5855"/>
    <mergeCell ref="Q5856:Q5859"/>
    <mergeCell ref="Q5860:Q5863"/>
    <mergeCell ref="Q5824:Q5827"/>
    <mergeCell ref="Q5828:Q5831"/>
    <mergeCell ref="Q5832:Q5835"/>
    <mergeCell ref="Q5836:Q5839"/>
    <mergeCell ref="Q5840:Q5843"/>
    <mergeCell ref="Q5964:Q5967"/>
    <mergeCell ref="Q5968:Q5971"/>
    <mergeCell ref="Q5972:Q5975"/>
    <mergeCell ref="Q5976:Q5979"/>
    <mergeCell ref="Q5980:Q5983"/>
    <mergeCell ref="Q5944:Q5947"/>
    <mergeCell ref="Q5948:Q5951"/>
    <mergeCell ref="Q5952:Q5955"/>
    <mergeCell ref="Q5956:Q5959"/>
    <mergeCell ref="Q5960:Q5963"/>
    <mergeCell ref="Q5924:Q5927"/>
    <mergeCell ref="Q5928:Q5931"/>
    <mergeCell ref="Q5932:Q5935"/>
    <mergeCell ref="Q5936:Q5939"/>
    <mergeCell ref="Q5940:Q5943"/>
    <mergeCell ref="Q5904:Q5907"/>
    <mergeCell ref="Q5908:Q5911"/>
    <mergeCell ref="Q5912:Q5915"/>
    <mergeCell ref="Q5916:Q5919"/>
    <mergeCell ref="Q5920:Q5923"/>
    <mergeCell ref="Q6044:Q6047"/>
    <mergeCell ref="Q6048:Q6051"/>
    <mergeCell ref="Q6052:Q6055"/>
    <mergeCell ref="Q6056:Q6059"/>
    <mergeCell ref="Q6060:Q6063"/>
    <mergeCell ref="Q6024:Q6027"/>
    <mergeCell ref="Q6028:Q6031"/>
    <mergeCell ref="Q6032:Q6035"/>
    <mergeCell ref="Q6036:Q6039"/>
    <mergeCell ref="Q6040:Q6043"/>
    <mergeCell ref="Q6004:Q6007"/>
    <mergeCell ref="Q6008:Q6011"/>
    <mergeCell ref="Q6012:Q6015"/>
    <mergeCell ref="Q6016:Q6019"/>
    <mergeCell ref="Q6020:Q6023"/>
    <mergeCell ref="Q5984:Q5987"/>
    <mergeCell ref="Q5988:Q5991"/>
    <mergeCell ref="Q5992:Q5995"/>
    <mergeCell ref="Q5996:Q5999"/>
    <mergeCell ref="Q6000:Q6003"/>
    <mergeCell ref="Q6124:Q6127"/>
    <mergeCell ref="Q6128:Q6131"/>
    <mergeCell ref="Q6132:Q6135"/>
    <mergeCell ref="Q6136:Q6139"/>
    <mergeCell ref="Q6140:Q6143"/>
    <mergeCell ref="Q6104:Q6107"/>
    <mergeCell ref="Q6108:Q6111"/>
    <mergeCell ref="Q6112:Q6115"/>
    <mergeCell ref="Q6116:Q6119"/>
    <mergeCell ref="Q6120:Q6123"/>
    <mergeCell ref="Q6084:Q6087"/>
    <mergeCell ref="Q6088:Q6091"/>
    <mergeCell ref="Q6092:Q6095"/>
    <mergeCell ref="Q6096:Q6099"/>
    <mergeCell ref="Q6100:Q6103"/>
    <mergeCell ref="Q6064:Q6067"/>
    <mergeCell ref="Q6068:Q6071"/>
    <mergeCell ref="Q6072:Q6075"/>
    <mergeCell ref="Q6076:Q6079"/>
    <mergeCell ref="Q6080:Q6083"/>
    <mergeCell ref="Q6204:Q6207"/>
    <mergeCell ref="Q6208:Q6211"/>
    <mergeCell ref="Q6212:Q6215"/>
    <mergeCell ref="Q6216:Q6219"/>
    <mergeCell ref="Q6220:Q6223"/>
    <mergeCell ref="Q6184:Q6187"/>
    <mergeCell ref="Q6188:Q6191"/>
    <mergeCell ref="Q6192:Q6195"/>
    <mergeCell ref="Q6196:Q6199"/>
    <mergeCell ref="Q6200:Q6203"/>
    <mergeCell ref="Q6164:Q6167"/>
    <mergeCell ref="Q6168:Q6171"/>
    <mergeCell ref="Q6172:Q6175"/>
    <mergeCell ref="Q6176:Q6179"/>
    <mergeCell ref="Q6180:Q6183"/>
    <mergeCell ref="Q6144:Q6147"/>
    <mergeCell ref="Q6148:Q6151"/>
    <mergeCell ref="Q6152:Q6155"/>
    <mergeCell ref="Q6156:Q6159"/>
    <mergeCell ref="Q6160:Q6163"/>
    <mergeCell ref="Q6284:Q6287"/>
    <mergeCell ref="Q6288:Q6291"/>
    <mergeCell ref="Q6292:Q6295"/>
    <mergeCell ref="Q6296:Q6299"/>
    <mergeCell ref="Q6300:Q6303"/>
    <mergeCell ref="Q6264:Q6267"/>
    <mergeCell ref="Q6268:Q6271"/>
    <mergeCell ref="Q6272:Q6275"/>
    <mergeCell ref="Q6276:Q6279"/>
    <mergeCell ref="Q6280:Q6283"/>
    <mergeCell ref="Q6244:Q6247"/>
    <mergeCell ref="Q6248:Q6251"/>
    <mergeCell ref="Q6252:Q6255"/>
    <mergeCell ref="Q6256:Q6259"/>
    <mergeCell ref="Q6260:Q6263"/>
    <mergeCell ref="Q6224:Q6227"/>
    <mergeCell ref="Q6228:Q6231"/>
    <mergeCell ref="Q6232:Q6235"/>
    <mergeCell ref="Q6236:Q6239"/>
    <mergeCell ref="Q6240:Q6243"/>
    <mergeCell ref="Q6376:Q6379"/>
    <mergeCell ref="Q6380:Q6383"/>
    <mergeCell ref="Q6344:Q6347"/>
    <mergeCell ref="Q6348:Q6351"/>
    <mergeCell ref="Q6352:Q6355"/>
    <mergeCell ref="Q6356:Q6359"/>
    <mergeCell ref="Q6360:Q6363"/>
    <mergeCell ref="Q6324:Q6327"/>
    <mergeCell ref="Q6328:Q6331"/>
    <mergeCell ref="Q6332:Q6335"/>
    <mergeCell ref="Q6336:Q6339"/>
    <mergeCell ref="Q6340:Q6343"/>
    <mergeCell ref="Q6304:Q6307"/>
    <mergeCell ref="Q6308:Q6311"/>
    <mergeCell ref="Q6312:Q6315"/>
    <mergeCell ref="Q6316:Q6319"/>
    <mergeCell ref="Q6320:Q6323"/>
    <mergeCell ref="Y3:AA6"/>
    <mergeCell ref="Q6492:Q6495"/>
    <mergeCell ref="Q6496:Q6499"/>
    <mergeCell ref="Q6500:Q6503"/>
    <mergeCell ref="Q6464:Q6467"/>
    <mergeCell ref="Q6468:Q6471"/>
    <mergeCell ref="Q6472:Q6475"/>
    <mergeCell ref="Q6476:Q6479"/>
    <mergeCell ref="Q6480:Q6483"/>
    <mergeCell ref="Q6444:Q6447"/>
    <mergeCell ref="Q6448:Q6451"/>
    <mergeCell ref="Q6452:Q6455"/>
    <mergeCell ref="Q6456:Q6459"/>
    <mergeCell ref="Q6460:Q6463"/>
    <mergeCell ref="Q6424:Q6427"/>
    <mergeCell ref="Q6428:Q6431"/>
    <mergeCell ref="Q6432:Q6435"/>
    <mergeCell ref="Q6436:Q6439"/>
    <mergeCell ref="Q6440:Q6443"/>
    <mergeCell ref="Q6404:Q6407"/>
    <mergeCell ref="Q6408:Q6411"/>
    <mergeCell ref="Q6412:Q6415"/>
    <mergeCell ref="Q6416:Q6419"/>
    <mergeCell ref="Q6420:Q6423"/>
    <mergeCell ref="Q6384:Q6387"/>
    <mergeCell ref="Q6388:Q6391"/>
    <mergeCell ref="Q6392:Q6395"/>
    <mergeCell ref="Q6396:Q6399"/>
    <mergeCell ref="Q6400:Q6403"/>
    <mergeCell ref="Q6364:Q6367"/>
    <mergeCell ref="Q6368:Q6371"/>
    <mergeCell ref="Q6372:Q6375"/>
    <mergeCell ref="Q380:Q383"/>
    <mergeCell ref="Q376:Q379"/>
    <mergeCell ref="Q372:Q375"/>
    <mergeCell ref="Q368:Q371"/>
    <mergeCell ref="Q364:Q367"/>
    <mergeCell ref="Q360:Q363"/>
    <mergeCell ref="Q356:Q359"/>
    <mergeCell ref="Q352:Q355"/>
    <mergeCell ref="Q348:Q351"/>
    <mergeCell ref="Q344:Q347"/>
    <mergeCell ref="Q340:Q343"/>
    <mergeCell ref="Q336:Q339"/>
    <mergeCell ref="Q332:Q335"/>
    <mergeCell ref="Q328:Q331"/>
    <mergeCell ref="Q324:Q327"/>
    <mergeCell ref="Q320:Q323"/>
    <mergeCell ref="Q316:Q319"/>
    <mergeCell ref="Q312:Q315"/>
    <mergeCell ref="Q308:Q311"/>
    <mergeCell ref="Q304:Q307"/>
    <mergeCell ref="Q300:Q303"/>
    <mergeCell ref="Q296:Q299"/>
    <mergeCell ref="Q292:Q295"/>
    <mergeCell ref="Q288:Q291"/>
    <mergeCell ref="Q284:Q287"/>
    <mergeCell ref="Q280:Q283"/>
    <mergeCell ref="Q276:Q279"/>
    <mergeCell ref="Q272:Q275"/>
    <mergeCell ref="Q268:Q271"/>
    <mergeCell ref="Q264:Q267"/>
    <mergeCell ref="Q260:Q263"/>
    <mergeCell ref="Q256:Q259"/>
    <mergeCell ref="Q252:Q255"/>
    <mergeCell ref="Q248:Q251"/>
    <mergeCell ref="Q68:Q71"/>
    <mergeCell ref="Q64:Q67"/>
    <mergeCell ref="Q60:Q63"/>
    <mergeCell ref="Q56:Q59"/>
    <mergeCell ref="Q52:Q55"/>
    <mergeCell ref="Q48:Q51"/>
    <mergeCell ref="Q44:Q47"/>
    <mergeCell ref="Q40:Q43"/>
    <mergeCell ref="Q36:Q39"/>
    <mergeCell ref="Q32:Q35"/>
    <mergeCell ref="Q244:Q247"/>
    <mergeCell ref="Q240:Q243"/>
    <mergeCell ref="Q236:Q239"/>
    <mergeCell ref="Q232:Q235"/>
    <mergeCell ref="Q228:Q231"/>
    <mergeCell ref="Q224:Q227"/>
    <mergeCell ref="Q220:Q223"/>
    <mergeCell ref="Q216:Q219"/>
    <mergeCell ref="Q212:Q215"/>
    <mergeCell ref="Q208:Q211"/>
    <mergeCell ref="Q204:Q207"/>
    <mergeCell ref="Q200:Q203"/>
    <mergeCell ref="Q196:Q199"/>
    <mergeCell ref="Q192:Q195"/>
    <mergeCell ref="Q188:Q191"/>
    <mergeCell ref="Q184:Q187"/>
    <mergeCell ref="Q180:Q183"/>
    <mergeCell ref="Q176:Q179"/>
    <mergeCell ref="Q76:Q79"/>
    <mergeCell ref="Q72:Q7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1">
          <controlPr defaultSize="0" autoLine="0" r:id="rId5">
            <anchor moveWithCells="1">
              <from>
                <xdr:col>21</xdr:col>
                <xdr:colOff>45720</xdr:colOff>
                <xdr:row>2</xdr:row>
                <xdr:rowOff>175260</xdr:rowOff>
              </from>
              <to>
                <xdr:col>21</xdr:col>
                <xdr:colOff>205740</xdr:colOff>
                <xdr:row>2</xdr:row>
                <xdr:rowOff>350520</xdr:rowOff>
              </to>
            </anchor>
          </controlPr>
        </control>
      </mc:Choice>
      <mc:Fallback>
        <control shapeId="1025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CA0288-EDA1-4849-9373-F49F2FBC04E4}">
          <x14:formula1>
            <xm:f>Abfrage!$B$13:$B$32</xm:f>
          </x14:formula1>
          <xm:sqref>W3:W4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7944F-2E03-47B0-AE08-D51922F173F7}">
  <sheetPr codeName="Tabelle6"/>
  <dimension ref="A1:R325"/>
  <sheetViews>
    <sheetView tabSelected="1" zoomScale="70" zoomScaleNormal="70" workbookViewId="0">
      <selection activeCell="F13" sqref="F13"/>
    </sheetView>
  </sheetViews>
  <sheetFormatPr defaultColWidth="11.5703125" defaultRowHeight="13.15" outlineLevelCol="1"/>
  <cols>
    <col min="2" max="2" width="13.28515625" customWidth="1"/>
    <col min="5" max="5" width="13.42578125" customWidth="1"/>
    <col min="6" max="7" width="14.28515625" customWidth="1"/>
    <col min="8" max="8" width="18.5703125" bestFit="1" customWidth="1"/>
    <col min="9" max="9" width="18.5703125" customWidth="1"/>
    <col min="13" max="13" width="8.7109375" hidden="1" customWidth="1" outlineLevel="1"/>
    <col min="14" max="14" width="8.140625" hidden="1" customWidth="1" outlineLevel="1"/>
    <col min="15" max="15" width="5.140625" hidden="1" customWidth="1" outlineLevel="1"/>
    <col min="16" max="16" width="7.28515625" hidden="1" customWidth="1" outlineLevel="1"/>
    <col min="17" max="17" width="8.140625" hidden="1" customWidth="1" outlineLevel="1"/>
    <col min="18" max="18" width="3.5703125" customWidth="1" collapsed="1"/>
    <col min="19" max="19" width="6.7109375" customWidth="1"/>
  </cols>
  <sheetData>
    <row r="1" spans="1:18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R1" s="65"/>
    </row>
    <row r="2" spans="1:18" ht="30.6">
      <c r="A2" s="65"/>
      <c r="B2" s="113" t="s">
        <v>5125</v>
      </c>
      <c r="C2" s="65"/>
      <c r="D2" s="65"/>
      <c r="E2" s="65"/>
      <c r="F2" s="65"/>
      <c r="G2" s="65"/>
      <c r="H2" s="114"/>
      <c r="I2" s="114"/>
      <c r="J2" s="65"/>
      <c r="K2" s="65"/>
      <c r="L2" s="65"/>
      <c r="M2" s="115" t="s">
        <v>5126</v>
      </c>
      <c r="N2" s="116" t="str">
        <f>IF($F$4&lt;&gt;"","WAHR","FALSCH")</f>
        <v>FALSCH</v>
      </c>
      <c r="O2" s="117"/>
      <c r="P2" s="117"/>
      <c r="Q2" s="118"/>
      <c r="R2" s="65"/>
    </row>
    <row r="3" spans="1:18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119"/>
      <c r="Q3" s="120"/>
      <c r="R3" s="65"/>
    </row>
    <row r="4" spans="1:18">
      <c r="A4" s="65"/>
      <c r="B4" s="121" t="s">
        <v>20</v>
      </c>
      <c r="C4" s="65"/>
      <c r="D4" s="121"/>
      <c r="E4" s="122" t="s">
        <v>5127</v>
      </c>
      <c r="F4" s="140"/>
      <c r="G4" s="65"/>
      <c r="H4" s="65"/>
      <c r="I4" s="65"/>
      <c r="J4" s="65"/>
      <c r="K4" s="65"/>
      <c r="L4" s="65"/>
      <c r="M4" s="119" t="s">
        <v>5128</v>
      </c>
      <c r="N4" s="65" t="s">
        <v>5128</v>
      </c>
      <c r="P4" t="s">
        <v>5129</v>
      </c>
      <c r="Q4" s="123" t="str">
        <f>IF(AND(N4="WAHR",$N$2="WAHR"),"WAHR","FALSCH")</f>
        <v>FALSCH</v>
      </c>
      <c r="R4" s="65"/>
    </row>
    <row r="5" spans="1:18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119"/>
      <c r="Q5" s="120"/>
      <c r="R5" s="65"/>
    </row>
    <row r="6" spans="1:18">
      <c r="A6" s="65"/>
      <c r="B6" s="121" t="s">
        <v>5130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119" t="s">
        <v>0</v>
      </c>
      <c r="N6" s="65" t="s">
        <v>0</v>
      </c>
      <c r="P6" t="s">
        <v>5131</v>
      </c>
      <c r="Q6" s="123" t="str">
        <f>IF(AND(N6="WAHR",$N$2="WAHR"),"WAHR","FALSCH")</f>
        <v>FALSCH</v>
      </c>
      <c r="R6" s="65"/>
    </row>
    <row r="7" spans="1:18">
      <c r="A7" s="65"/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119"/>
      <c r="Q7" s="120"/>
      <c r="R7" s="65"/>
    </row>
    <row r="8" spans="1:18">
      <c r="A8" s="65"/>
      <c r="B8" s="121" t="s">
        <v>5132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124" t="s">
        <v>0</v>
      </c>
      <c r="N8" s="125" t="s">
        <v>0</v>
      </c>
      <c r="O8" s="126"/>
      <c r="P8" s="126" t="s">
        <v>5133</v>
      </c>
      <c r="Q8" s="127" t="str">
        <f>IF(AND(N8="WAHR",$N$2="WAHR"),"WAHR","FALSCH")</f>
        <v>FALSCH</v>
      </c>
      <c r="R8" s="65"/>
    </row>
    <row r="9" spans="1:18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R9" s="65"/>
    </row>
    <row r="10" spans="1:18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1" t="s">
        <v>5134</v>
      </c>
      <c r="O10" s="128">
        <f>IF(AND(N2="WAHR",Q4="WAHR"),4,IF(AND(N2="WAHR",Q6="WAHR"),5,IF(AND(N2="WAHR",Q8="WAHR"),6,IF(AND(N2="FALSCH",N4="WAHR"),1,IF(AND(N2="FALSCH",N6="WAHR"),2,3)))))</f>
        <v>1</v>
      </c>
      <c r="R10" s="65"/>
    </row>
    <row r="11" spans="1:18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1"/>
      <c r="N11" s="1"/>
      <c r="O11" s="1"/>
      <c r="P11" s="1"/>
      <c r="R11" s="65"/>
    </row>
    <row r="12" spans="1:18" ht="34.9">
      <c r="A12" s="65"/>
      <c r="B12" s="129" t="s">
        <v>5135</v>
      </c>
      <c r="C12" s="65"/>
      <c r="D12" s="130" t="s">
        <v>5136</v>
      </c>
      <c r="E12" s="131" t="s">
        <v>5137</v>
      </c>
      <c r="F12" s="132" t="s">
        <v>5138</v>
      </c>
      <c r="G12" s="133" t="s">
        <v>5139</v>
      </c>
      <c r="H12" s="133" t="s">
        <v>5140</v>
      </c>
      <c r="I12" s="133" t="s">
        <v>31</v>
      </c>
      <c r="J12" s="133" t="s">
        <v>5141</v>
      </c>
      <c r="K12" s="134" t="s">
        <v>5142</v>
      </c>
      <c r="L12" s="135" t="s">
        <v>5143</v>
      </c>
      <c r="R12" s="65"/>
    </row>
    <row r="13" spans="1:18" ht="13.9">
      <c r="A13" s="65">
        <v>1</v>
      </c>
      <c r="B13" s="137" t="s">
        <v>185</v>
      </c>
      <c r="C13" s="65"/>
      <c r="D13" s="65">
        <v>1</v>
      </c>
      <c r="E13" s="136" t="str">
        <f>IF(ISERROR(VLOOKUP(F13,DB_4erDS!$C$7:$C$10376,1,FALSE)),"not found",INDEX(DB_4erDS!$B$7:$B$10376,MATCH(F13,DB_4erDS!$C$7:$C$10376,0)))</f>
        <v>not found</v>
      </c>
      <c r="F13" s="209"/>
      <c r="G13" s="213" t="str">
        <f>IF(ISERROR(VLOOKUP(F13,DB_4erDS!$C$7:$C$10376,1,FALSE)),"not found",INDEX(DB_4erDS!$G$7:$G$10376,MATCH(F13,DB_4erDS!$C$7:$C$10376,0)))</f>
        <v>not found</v>
      </c>
      <c r="H13" s="214" t="str">
        <f ca="1">IF(ISERROR(VLOOKUP($F13,DB_4erDS!$C$7:$C$10376,1,FALSE)),"no Mat.Nr",IF($O$10=1,OFFSET(INDEX(DB_4erDS!$R$7:$R$10376,MATCH($F13,DB_4erDS!$C$7:$C$10376,0)),1,0),IF($O$10=2,OFFSET(INDEX(DB_4erDS!$S$7:$S$10376,MATCH($F13,DB_4erDS!$C$7:$C$10376,0)),1,0),IF($O$10=3,OFFSET(INDEX(DB_4erDS!$T$7:$T$10376,MATCH($F13,DB_4erDS!$C$7:$C$10376,0)),1,0),IF($O$10=4,OFFSET(INDEX(DB_4erDS!$U$7:$U$10376,MATCH($F13,DB_4erDS!$C$7:$C$10376,0)),1,0),IF($O$10=5,OFFSET(INDEX(DB_4erDS!$V$7:$V$10376,MATCH($F13,DB_4erDS!$C$7:$C$10376,0)),1,0),OFFSET(INDEX(DB_4erDS!$W$7:$W$10376,MATCH($F13,DB_4erDS!$C$7:$C$10376,0)),1,0)))))))</f>
        <v>no Mat.Nr</v>
      </c>
      <c r="I13" s="214" t="str">
        <f>IF(ISERROR(VLOOKUP(F13,DB_4erDS!$C$7:$C$10376,1,FALSE)),"not found",INDEX(DB_4erDS!$H$7:$H$10376,MATCH(F13,DB_4erDS!$C$7:$C$10376,0)))</f>
        <v>not found</v>
      </c>
      <c r="J13" s="215" t="str">
        <f>IF(ISERROR(VLOOKUP($F13,DB_4erDS!$C$7:$C$10376,1,FALSE)),"01.01.1900",IF($O$10=1,VLOOKUP($F13,DB_4erDS!$C$7:$X$10376,15,FALSE),IF($O$10=2,VLOOKUP($F13,DB_4erDS!$C$7:$X$10376,16,FALSE),IF($O$10=4,VLOOKUP($F13,DB_4erDS!$C$7:$X$10376,18,FALSE),IF($O$10=5,VLOOKUP($F13,DB_4erDS!$C$7:$X$10376,19,FALSE),"01.01.1900")))))</f>
        <v>01.01.1900</v>
      </c>
      <c r="K13" s="200" t="str">
        <f ca="1">IF(AND(E13&lt;&gt;"",$F$4&lt;&gt;""),$F$4,IF(AND(ISNUMBER(H13)=TRUE,H13&gt;=0),IF($O$10=1,OFFSET(INDEX(DB_4erDS!$R$7:$R$10376,MATCH($F13,DB_4erDS!C$7:$C$10376,0)),3,0),IF($O$10=2,OFFSET(INDEX(DB_4erDS!$S$7:$S$10376,MATCH($F13,DB_4erDS!C$7:$C$10376,0)),3,0),IF($O$10=3,OFFSET(INDEX(DB_4erDS!$T$7:$T$10376,MATCH($F13,DB_4erDS!C$7:$C$10376,0)),3,0),IF($O$10=4,OFFSET(INDEX(DB_4erDS!$U$7:$U$10376,MATCH($F13,DB_4erDS!C$7:$C$10376,0)),3,0),IF($O$10=5,OFFSET(INDEX(DB_4erDS!$V$7:$V$10376,MATCH($F13,DB_4erDS!C$7:$C$10376,0)),3,0),OFFSET(INDEX(DB_4erDS!$W$7:$W$10376,MATCH($F13,DB_4erDS!C$7:$C$10376,0)),3,0)))))),""))</f>
        <v/>
      </c>
      <c r="L13" s="151">
        <f ca="1">IF(ISERROR(VLOOKUP($F13,DB_4erDS!$C$7:$C$10376,1,FALSE)),0,IF($O$10=1,OFFSET(INDEX(DB_4erDS!$R$7:$R$10376,MATCH($F13,DB_4erDS!$C$7:$C$10376,0)),2,0),IF($O$10=2,OFFSET(INDEX(DB_4erDS!$S$7:$S$10376,MATCH($F13,DB_4erDS!$C$7:$C$10376,0)),2,0),IF($O$10=4,OFFSET(INDEX(DB_4erDS!$U$7:$U$10376,MATCH($F13,DB_4erDS!$C$7:$C$10376,0)),2,0),IF($O$10=5,OFFSET(INDEX(DB_4erDS!$V$7:$V$10376,MATCH($F13,DB_4erDS!$C$7:$C$10376,0)),2,0),"Ø")))))</f>
        <v>0</v>
      </c>
      <c r="R13" s="65"/>
    </row>
    <row r="14" spans="1:18" ht="13.9">
      <c r="A14" s="65">
        <v>2</v>
      </c>
      <c r="B14" s="138" t="s">
        <v>101</v>
      </c>
      <c r="C14" s="65"/>
      <c r="D14" s="65">
        <v>2</v>
      </c>
      <c r="E14" s="136" t="str">
        <f>IF(ISERROR(VLOOKUP(F14,DB_4erDS!$C$7:$C$10376,1,FALSE)),"not found",INDEX(DB_4erDS!$B$7:$B$10376,MATCH(F14,DB_4erDS!$C$7:$C$10376,0)))</f>
        <v>not found</v>
      </c>
      <c r="F14" s="209"/>
      <c r="G14" s="213" t="str">
        <f>IF(ISERROR(VLOOKUP(F14,DB_4erDS!$C$7:$C$10376,1,FALSE)),"not found",INDEX(DB_4erDS!$G$7:$G$10376,MATCH(F14,DB_4erDS!$C$7:$C$10376,0)))</f>
        <v>not found</v>
      </c>
      <c r="H14" s="214" t="str">
        <f ca="1">IF(ISERROR(VLOOKUP($F14,DB_4erDS!$C$7:$C$10376,1,FALSE)),"no Mat.Nr",IF($O$10=1,OFFSET(INDEX(DB_4erDS!$R$7:$R$10376,MATCH($F14,DB_4erDS!$C$7:$C$10376,0)),1,0),IF($O$10=2,OFFSET(INDEX(DB_4erDS!$S$7:$S$10376,MATCH($F14,DB_4erDS!$C$7:$C$10376,0)),1,0),IF($O$10=3,OFFSET(INDEX(DB_4erDS!$T$7:$T$10376,MATCH($F14,DB_4erDS!$C$7:$C$10376,0)),1,0),IF($O$10=4,OFFSET(INDEX(DB_4erDS!$U$7:$U$10376,MATCH($F14,DB_4erDS!$C$7:$C$10376,0)),1,0),IF($O$10=5,OFFSET(INDEX(DB_4erDS!$V$7:$V$10376,MATCH($F14,DB_4erDS!$C$7:$C$10376,0)),1,0),OFFSET(INDEX(DB_4erDS!$W$7:$W$10376,MATCH($F14,DB_4erDS!$C$7:$C$10376,0)),1,0)))))))</f>
        <v>no Mat.Nr</v>
      </c>
      <c r="I14" s="214" t="str">
        <f>IF(ISERROR(VLOOKUP(F14,DB_4erDS!$C$7:$C$10376,1,FALSE)),"not found",INDEX(DB_4erDS!$H$7:$H$10376,MATCH(F14,DB_4erDS!$C$7:$C$10376,0)))</f>
        <v>not found</v>
      </c>
      <c r="J14" s="215" t="str">
        <f>IF(ISERROR(VLOOKUP($F14,DB_4erDS!$C$7:$C$10376,1,FALSE)),"01.01.1900",IF($O$10=1,VLOOKUP($F14,DB_4erDS!$C$7:$X$10376,15,FALSE),IF($O$10=2,VLOOKUP($F14,DB_4erDS!$C$7:$X$10376,16,FALSE),IF($O$10=4,VLOOKUP($F14,DB_4erDS!$C$7:$X$10376,18,FALSE),IF($O$10=5,VLOOKUP($F14,DB_4erDS!$C$7:$X$10376,19,FALSE),"01.01.1900")))))</f>
        <v>01.01.1900</v>
      </c>
      <c r="K14" s="200" t="str">
        <f ca="1">IF(AND(E14&lt;&gt;"",$F$4&lt;&gt;""),$F$4,IF(AND(ISNUMBER(H14)=TRUE,H14&gt;=0),IF($O$10=1,OFFSET(INDEX(DB_4erDS!$R$7:$R$10376,MATCH($F14,DB_4erDS!C$7:$C$10376,0)),3,0),IF($O$10=2,OFFSET(INDEX(DB_4erDS!$S$7:$S$10376,MATCH($F14,DB_4erDS!C$7:$C$10376,0)),3,0),IF($O$10=3,OFFSET(INDEX(DB_4erDS!$T$7:$T$10376,MATCH($F14,DB_4erDS!C$7:$C$10376,0)),3,0),IF($O$10=4,OFFSET(INDEX(DB_4erDS!$U$7:$U$10376,MATCH($F14,DB_4erDS!C$7:$C$10376,0)),3,0),IF($O$10=5,OFFSET(INDEX(DB_4erDS!$V$7:$V$10376,MATCH($F14,DB_4erDS!C$7:$C$10376,0)),3,0),OFFSET(INDEX(DB_4erDS!$W$7:$W$10376,MATCH($F14,DB_4erDS!C$7:$C$10376,0)),3,0)))))),""))</f>
        <v/>
      </c>
      <c r="L14" s="151">
        <f ca="1">IF(ISERROR(VLOOKUP($F14,DB_4erDS!$C$7:$C$10376,1,FALSE)),0,IF($O$10=1,OFFSET(INDEX(DB_4erDS!$R$7:$R$10376,MATCH($F14,DB_4erDS!$C$7:$C$10376,0)),2,0),IF($O$10=2,OFFSET(INDEX(DB_4erDS!$S$7:$S$10376,MATCH($F14,DB_4erDS!$C$7:$C$10376,0)),2,0),IF($O$10=4,OFFSET(INDEX(DB_4erDS!$U$7:$U$10376,MATCH($F14,DB_4erDS!$C$7:$C$10376,0)),2,0),IF($O$10=5,OFFSET(INDEX(DB_4erDS!$V$7:$V$10376,MATCH($F14,DB_4erDS!$C$7:$C$10376,0)),2,0),"Ø")))))</f>
        <v>0</v>
      </c>
      <c r="R14" s="65"/>
    </row>
    <row r="15" spans="1:18" ht="13.9">
      <c r="A15" s="65">
        <v>3</v>
      </c>
      <c r="B15" s="138" t="s">
        <v>66</v>
      </c>
      <c r="C15" s="65"/>
      <c r="D15" s="65">
        <v>3</v>
      </c>
      <c r="E15" s="136" t="str">
        <f>IF(ISERROR(VLOOKUP(F15,DB_4erDS!$C$7:$C$10376,1,FALSE)),"not found",INDEX(DB_4erDS!$B$7:$B$10376,MATCH(F15,DB_4erDS!$C$7:$C$10376,0)))</f>
        <v>not found</v>
      </c>
      <c r="F15" s="209"/>
      <c r="G15" s="213" t="str">
        <f>IF(ISERROR(VLOOKUP(F15,DB_4erDS!$C$7:$C$10376,1,FALSE)),"not found",INDEX(DB_4erDS!$G$7:$G$10376,MATCH(F15,DB_4erDS!$C$7:$C$10376,0)))</f>
        <v>not found</v>
      </c>
      <c r="H15" s="214" t="str">
        <f ca="1">IF(ISERROR(VLOOKUP($F15,DB_4erDS!$C$7:$C$10376,1,FALSE)),"no Mat.Nr",IF($O$10=1,OFFSET(INDEX(DB_4erDS!$R$7:$R$10376,MATCH($F15,DB_4erDS!$C$7:$C$10376,0)),1,0),IF($O$10=2,OFFSET(INDEX(DB_4erDS!$S$7:$S$10376,MATCH($F15,DB_4erDS!$C$7:$C$10376,0)),1,0),IF($O$10=3,OFFSET(INDEX(DB_4erDS!$T$7:$T$10376,MATCH($F15,DB_4erDS!$C$7:$C$10376,0)),1,0),IF($O$10=4,OFFSET(INDEX(DB_4erDS!$U$7:$U$10376,MATCH($F15,DB_4erDS!$C$7:$C$10376,0)),1,0),IF($O$10=5,OFFSET(INDEX(DB_4erDS!$V$7:$V$10376,MATCH($F15,DB_4erDS!$C$7:$C$10376,0)),1,0),OFFSET(INDEX(DB_4erDS!$W$7:$W$10376,MATCH($F15,DB_4erDS!$C$7:$C$10376,0)),1,0)))))))</f>
        <v>no Mat.Nr</v>
      </c>
      <c r="I15" s="214" t="str">
        <f>IF(ISERROR(VLOOKUP(F15,DB_4erDS!$C$7:$C$10376,1,FALSE)),"not found",INDEX(DB_4erDS!$H$7:$H$10376,MATCH(F15,DB_4erDS!$C$7:$C$10376,0)))</f>
        <v>not found</v>
      </c>
      <c r="J15" s="215" t="str">
        <f>IF(ISERROR(VLOOKUP($F15,DB_4erDS!$C$7:$C$10376,1,FALSE)),"01.01.1900",IF($O$10=1,VLOOKUP($F15,DB_4erDS!$C$7:$X$10376,15,FALSE),IF($O$10=2,VLOOKUP($F15,DB_4erDS!$C$7:$X$10376,16,FALSE),IF($O$10=4,VLOOKUP($F15,DB_4erDS!$C$7:$X$10376,18,FALSE),IF($O$10=5,VLOOKUP($F15,DB_4erDS!$C$7:$X$10376,19,FALSE),"01.01.1900")))))</f>
        <v>01.01.1900</v>
      </c>
      <c r="K15" s="200" t="str">
        <f ca="1">IF(AND(E15&lt;&gt;"",$F$4&lt;&gt;""),$F$4,IF(AND(ISNUMBER(H15)=TRUE,H15&gt;=0),IF($O$10=1,OFFSET(INDEX(DB_4erDS!$R$7:$R$10376,MATCH($F15,DB_4erDS!C$7:$C$10376,0)),3,0),IF($O$10=2,OFFSET(INDEX(DB_4erDS!$S$7:$S$10376,MATCH($F15,DB_4erDS!C$7:$C$10376,0)),3,0),IF($O$10=3,OFFSET(INDEX(DB_4erDS!$T$7:$T$10376,MATCH($F15,DB_4erDS!C$7:$C$10376,0)),3,0),IF($O$10=4,OFFSET(INDEX(DB_4erDS!$U$7:$U$10376,MATCH($F15,DB_4erDS!C$7:$C$10376,0)),3,0),IF($O$10=5,OFFSET(INDEX(DB_4erDS!$V$7:$V$10376,MATCH($F15,DB_4erDS!C$7:$C$10376,0)),3,0),OFFSET(INDEX(DB_4erDS!$W$7:$W$10376,MATCH($F15,DB_4erDS!C$7:$C$10376,0)),3,0)))))),""))</f>
        <v/>
      </c>
      <c r="L15" s="151">
        <f ca="1">IF(ISERROR(VLOOKUP($F15,DB_4erDS!$C$7:$C$10376,1,FALSE)),0,IF($O$10=1,OFFSET(INDEX(DB_4erDS!$R$7:$R$10376,MATCH($F15,DB_4erDS!$C$7:$C$10376,0)),2,0),IF($O$10=2,OFFSET(INDEX(DB_4erDS!$S$7:$S$10376,MATCH($F15,DB_4erDS!$C$7:$C$10376,0)),2,0),IF($O$10=4,OFFSET(INDEX(DB_4erDS!$U$7:$U$10376,MATCH($F15,DB_4erDS!$C$7:$C$10376,0)),2,0),IF($O$10=5,OFFSET(INDEX(DB_4erDS!$V$7:$V$10376,MATCH($F15,DB_4erDS!$C$7:$C$10376,0)),2,0),"Ø")))))</f>
        <v>0</v>
      </c>
      <c r="R15" s="65"/>
    </row>
    <row r="16" spans="1:18" ht="13.9">
      <c r="A16" s="65">
        <v>4</v>
      </c>
      <c r="B16" s="138" t="s">
        <v>186</v>
      </c>
      <c r="C16" s="65"/>
      <c r="D16" s="65">
        <v>4</v>
      </c>
      <c r="E16" s="136" t="str">
        <f>IF(ISERROR(VLOOKUP(F16,DB_4erDS!$C$7:$C$10376,1,FALSE)),"not found",INDEX(DB_4erDS!$B$7:$B$10376,MATCH(F16,DB_4erDS!$C$7:$C$10376,0)))</f>
        <v>not found</v>
      </c>
      <c r="F16" s="209"/>
      <c r="G16" s="213" t="str">
        <f>IF(ISERROR(VLOOKUP(F16,DB_4erDS!$C$7:$C$10376,1,FALSE)),"not found",INDEX(DB_4erDS!$G$7:$G$10376,MATCH(F16,DB_4erDS!$C$7:$C$10376,0)))</f>
        <v>not found</v>
      </c>
      <c r="H16" s="214" t="str">
        <f ca="1">IF(ISERROR(VLOOKUP($F16,DB_4erDS!$C$7:$C$10376,1,FALSE)),"no Mat.Nr",IF($O$10=1,OFFSET(INDEX(DB_4erDS!$R$7:$R$10376,MATCH($F16,DB_4erDS!$C$7:$C$10376,0)),1,0),IF($O$10=2,OFFSET(INDEX(DB_4erDS!$S$7:$S$10376,MATCH($F16,DB_4erDS!$C$7:$C$10376,0)),1,0),IF($O$10=3,OFFSET(INDEX(DB_4erDS!$T$7:$T$10376,MATCH($F16,DB_4erDS!$C$7:$C$10376,0)),1,0),IF($O$10=4,OFFSET(INDEX(DB_4erDS!$U$7:$U$10376,MATCH($F16,DB_4erDS!$C$7:$C$10376,0)),1,0),IF($O$10=5,OFFSET(INDEX(DB_4erDS!$V$7:$V$10376,MATCH($F16,DB_4erDS!$C$7:$C$10376,0)),1,0),OFFSET(INDEX(DB_4erDS!$W$7:$W$10376,MATCH($F16,DB_4erDS!$C$7:$C$10376,0)),1,0)))))))</f>
        <v>no Mat.Nr</v>
      </c>
      <c r="I16" s="214" t="str">
        <f>IF(ISERROR(VLOOKUP(F16,DB_4erDS!$C$7:$C$10376,1,FALSE)),"not found",INDEX(DB_4erDS!$H$7:$H$10376,MATCH(F16,DB_4erDS!$C$7:$C$10376,0)))</f>
        <v>not found</v>
      </c>
      <c r="J16" s="215" t="str">
        <f>IF(ISERROR(VLOOKUP($F16,DB_4erDS!$C$7:$C$10376,1,FALSE)),"01.01.1900",IF($O$10=1,VLOOKUP($F16,DB_4erDS!$C$7:$X$10376,15,FALSE),IF($O$10=2,VLOOKUP($F16,DB_4erDS!$C$7:$X$10376,16,FALSE),IF($O$10=4,VLOOKUP($F16,DB_4erDS!$C$7:$X$10376,18,FALSE),IF($O$10=5,VLOOKUP($F16,DB_4erDS!$C$7:$X$10376,19,FALSE),"01.01.1900")))))</f>
        <v>01.01.1900</v>
      </c>
      <c r="K16" s="200" t="str">
        <f ca="1">IF(AND(E16&lt;&gt;"",$F$4&lt;&gt;""),$F$4,IF(AND(ISNUMBER(H16)=TRUE,H16&gt;=0),IF($O$10=1,OFFSET(INDEX(DB_4erDS!$R$7:$R$10376,MATCH($F16,DB_4erDS!C$7:$C$10376,0)),3,0),IF($O$10=2,OFFSET(INDEX(DB_4erDS!$S$7:$S$10376,MATCH($F16,DB_4erDS!C$7:$C$10376,0)),3,0),IF($O$10=3,OFFSET(INDEX(DB_4erDS!$T$7:$T$10376,MATCH($F16,DB_4erDS!C$7:$C$10376,0)),3,0),IF($O$10=4,OFFSET(INDEX(DB_4erDS!$U$7:$U$10376,MATCH($F16,DB_4erDS!C$7:$C$10376,0)),3,0),IF($O$10=5,OFFSET(INDEX(DB_4erDS!$V$7:$V$10376,MATCH($F16,DB_4erDS!C$7:$C$10376,0)),3,0),OFFSET(INDEX(DB_4erDS!$W$7:$W$10376,MATCH($F16,DB_4erDS!C$7:$C$10376,0)),3,0)))))),""))</f>
        <v/>
      </c>
      <c r="L16" s="151">
        <f ca="1">IF(ISERROR(VLOOKUP($F16,DB_4erDS!$C$7:$C$10376,1,FALSE)),0,IF($O$10=1,OFFSET(INDEX(DB_4erDS!$R$7:$R$10376,MATCH($F16,DB_4erDS!$C$7:$C$10376,0)),2,0),IF($O$10=2,OFFSET(INDEX(DB_4erDS!$S$7:$S$10376,MATCH($F16,DB_4erDS!$C$7:$C$10376,0)),2,0),IF($O$10=4,OFFSET(INDEX(DB_4erDS!$U$7:$U$10376,MATCH($F16,DB_4erDS!$C$7:$C$10376,0)),2,0),IF($O$10=5,OFFSET(INDEX(DB_4erDS!$V$7:$V$10376,MATCH($F16,DB_4erDS!$C$7:$C$10376,0)),2,0),"Ø")))))</f>
        <v>0</v>
      </c>
      <c r="R16" s="65"/>
    </row>
    <row r="17" spans="1:18" ht="13.15" customHeight="1">
      <c r="A17" s="65">
        <v>5</v>
      </c>
      <c r="B17" s="138" t="s">
        <v>499</v>
      </c>
      <c r="C17" s="65"/>
      <c r="D17" s="65">
        <v>5</v>
      </c>
      <c r="E17" s="136" t="str">
        <f>IF(ISERROR(VLOOKUP(F17,DB_4erDS!$C$7:$C$10376,1,FALSE)),"not found",INDEX(DB_4erDS!$B$7:$B$10376,MATCH(F17,DB_4erDS!$C$7:$C$10376,0)))</f>
        <v>not found</v>
      </c>
      <c r="F17" s="209"/>
      <c r="G17" s="213" t="str">
        <f>IF(ISERROR(VLOOKUP(F17,DB_4erDS!$C$7:$C$10376,1,FALSE)),"not found",INDEX(DB_4erDS!$G$7:$G$10376,MATCH(F17,DB_4erDS!$C$7:$C$10376,0)))</f>
        <v>not found</v>
      </c>
      <c r="H17" s="214" t="str">
        <f ca="1">IF(ISERROR(VLOOKUP($F17,DB_4erDS!$C$7:$C$10376,1,FALSE)),"no Mat.Nr",IF($O$10=1,OFFSET(INDEX(DB_4erDS!$R$7:$R$10376,MATCH($F17,DB_4erDS!$C$7:$C$10376,0)),1,0),IF($O$10=2,OFFSET(INDEX(DB_4erDS!$S$7:$S$10376,MATCH($F17,DB_4erDS!$C$7:$C$10376,0)),1,0),IF($O$10=3,OFFSET(INDEX(DB_4erDS!$T$7:$T$10376,MATCH($F17,DB_4erDS!$C$7:$C$10376,0)),1,0),IF($O$10=4,OFFSET(INDEX(DB_4erDS!$U$7:$U$10376,MATCH($F17,DB_4erDS!$C$7:$C$10376,0)),1,0),IF($O$10=5,OFFSET(INDEX(DB_4erDS!$V$7:$V$10376,MATCH($F17,DB_4erDS!$C$7:$C$10376,0)),1,0),OFFSET(INDEX(DB_4erDS!$W$7:$W$10376,MATCH($F17,DB_4erDS!$C$7:$C$10376,0)),1,0)))))))</f>
        <v>no Mat.Nr</v>
      </c>
      <c r="I17" s="214" t="str">
        <f>IF(ISERROR(VLOOKUP(F17,DB_4erDS!$C$7:$C$10376,1,FALSE)),"not found",INDEX(DB_4erDS!$H$7:$H$10376,MATCH(F17,DB_4erDS!$C$7:$C$10376,0)))</f>
        <v>not found</v>
      </c>
      <c r="J17" s="215" t="str">
        <f>IF(ISERROR(VLOOKUP($F17,DB_4erDS!$C$7:$C$10376,1,FALSE)),"01.01.1900",IF($O$10=1,VLOOKUP($F17,DB_4erDS!$C$7:$X$10376,15,FALSE),IF($O$10=2,VLOOKUP($F17,DB_4erDS!$C$7:$X$10376,16,FALSE),IF($O$10=4,VLOOKUP($F17,DB_4erDS!$C$7:$X$10376,18,FALSE),IF($O$10=5,VLOOKUP($F17,DB_4erDS!$C$7:$X$10376,19,FALSE),"01.01.1900")))))</f>
        <v>01.01.1900</v>
      </c>
      <c r="K17" s="200" t="str">
        <f ca="1">IF(AND(E17&lt;&gt;"",$F$4&lt;&gt;""),$F$4,IF(AND(ISNUMBER(H17)=TRUE,H17&gt;=0),IF($O$10=1,OFFSET(INDEX(DB_4erDS!$R$7:$R$10376,MATCH($F17,DB_4erDS!C$7:$C$10376,0)),3,0),IF($O$10=2,OFFSET(INDEX(DB_4erDS!$S$7:$S$10376,MATCH($F17,DB_4erDS!C$7:$C$10376,0)),3,0),IF($O$10=3,OFFSET(INDEX(DB_4erDS!$T$7:$T$10376,MATCH($F17,DB_4erDS!C$7:$C$10376,0)),3,0),IF($O$10=4,OFFSET(INDEX(DB_4erDS!$U$7:$U$10376,MATCH($F17,DB_4erDS!C$7:$C$10376,0)),3,0),IF($O$10=5,OFFSET(INDEX(DB_4erDS!$V$7:$V$10376,MATCH($F17,DB_4erDS!C$7:$C$10376,0)),3,0),OFFSET(INDEX(DB_4erDS!$W$7:$W$10376,MATCH($F17,DB_4erDS!C$7:$C$10376,0)),3,0)))))),""))</f>
        <v/>
      </c>
      <c r="L17" s="151">
        <f ca="1">IF(ISERROR(VLOOKUP($F17,DB_4erDS!$C$7:$C$10376,1,FALSE)),0,IF($O$10=1,OFFSET(INDEX(DB_4erDS!$R$7:$R$10376,MATCH($F17,DB_4erDS!$C$7:$C$10376,0)),2,0),IF($O$10=2,OFFSET(INDEX(DB_4erDS!$S$7:$S$10376,MATCH($F17,DB_4erDS!$C$7:$C$10376,0)),2,0),IF($O$10=4,OFFSET(INDEX(DB_4erDS!$U$7:$U$10376,MATCH($F17,DB_4erDS!$C$7:$C$10376,0)),2,0),IF($O$10=5,OFFSET(INDEX(DB_4erDS!$V$7:$V$10376,MATCH($F17,DB_4erDS!$C$7:$C$10376,0)),2,0),"Ø")))))</f>
        <v>0</v>
      </c>
      <c r="R17" s="65"/>
    </row>
    <row r="18" spans="1:18" ht="13.9">
      <c r="A18" s="65">
        <v>6</v>
      </c>
      <c r="B18" s="138" t="s">
        <v>5144</v>
      </c>
      <c r="C18" s="65"/>
      <c r="D18" s="65">
        <v>6</v>
      </c>
      <c r="E18" s="136" t="str">
        <f>IF(ISERROR(VLOOKUP(F18,DB_4erDS!$C$7:$C$10376,1,FALSE)),"not found",INDEX(DB_4erDS!$B$7:$B$10376,MATCH(F18,DB_4erDS!$C$7:$C$10376,0)))</f>
        <v>not found</v>
      </c>
      <c r="F18" s="209"/>
      <c r="G18" s="213" t="str">
        <f>IF(ISERROR(VLOOKUP(F18,DB_4erDS!$C$7:$C$10376,1,FALSE)),"not found",INDEX(DB_4erDS!$G$7:$G$10376,MATCH(F18,DB_4erDS!$C$7:$C$10376,0)))</f>
        <v>not found</v>
      </c>
      <c r="H18" s="214" t="str">
        <f ca="1">IF(ISERROR(VLOOKUP($F18,DB_4erDS!$C$7:$C$10376,1,FALSE)),"no Mat.Nr",IF($O$10=1,OFFSET(INDEX(DB_4erDS!$R$7:$R$10376,MATCH($F18,DB_4erDS!$C$7:$C$10376,0)),1,0),IF($O$10=2,OFFSET(INDEX(DB_4erDS!$S$7:$S$10376,MATCH($F18,DB_4erDS!$C$7:$C$10376,0)),1,0),IF($O$10=3,OFFSET(INDEX(DB_4erDS!$T$7:$T$10376,MATCH($F18,DB_4erDS!$C$7:$C$10376,0)),1,0),IF($O$10=4,OFFSET(INDEX(DB_4erDS!$U$7:$U$10376,MATCH($F18,DB_4erDS!$C$7:$C$10376,0)),1,0),IF($O$10=5,OFFSET(INDEX(DB_4erDS!$V$7:$V$10376,MATCH($F18,DB_4erDS!$C$7:$C$10376,0)),1,0),OFFSET(INDEX(DB_4erDS!$W$7:$W$10376,MATCH($F18,DB_4erDS!$C$7:$C$10376,0)),1,0)))))))</f>
        <v>no Mat.Nr</v>
      </c>
      <c r="I18" s="214" t="str">
        <f>IF(ISERROR(VLOOKUP(F18,DB_4erDS!$C$7:$C$10376,1,FALSE)),"not found",INDEX(DB_4erDS!$H$7:$H$10376,MATCH(F18,DB_4erDS!$C$7:$C$10376,0)))</f>
        <v>not found</v>
      </c>
      <c r="J18" s="215" t="str">
        <f>IF(ISERROR(VLOOKUP($F18,DB_4erDS!$C$7:$C$10376,1,FALSE)),"01.01.1900",IF($O$10=1,VLOOKUP($F18,DB_4erDS!$C$7:$X$10376,15,FALSE),IF($O$10=2,VLOOKUP($F18,DB_4erDS!$C$7:$X$10376,16,FALSE),IF($O$10=4,VLOOKUP($F18,DB_4erDS!$C$7:$X$10376,18,FALSE),IF($O$10=5,VLOOKUP($F18,DB_4erDS!$C$7:$X$10376,19,FALSE),"01.01.1900")))))</f>
        <v>01.01.1900</v>
      </c>
      <c r="K18" s="200" t="str">
        <f ca="1">IF(AND(E18&lt;&gt;"",$F$4&lt;&gt;""),$F$4,IF(AND(ISNUMBER(H18)=TRUE,H18&gt;=0),IF($O$10=1,OFFSET(INDEX(DB_4erDS!$R$7:$R$10376,MATCH($F18,DB_4erDS!C$7:$C$10376,0)),3,0),IF($O$10=2,OFFSET(INDEX(DB_4erDS!$S$7:$S$10376,MATCH($F18,DB_4erDS!C$7:$C$10376,0)),3,0),IF($O$10=3,OFFSET(INDEX(DB_4erDS!$T$7:$T$10376,MATCH($F18,DB_4erDS!C$7:$C$10376,0)),3,0),IF($O$10=4,OFFSET(INDEX(DB_4erDS!$U$7:$U$10376,MATCH($F18,DB_4erDS!C$7:$C$10376,0)),3,0),IF($O$10=5,OFFSET(INDEX(DB_4erDS!$V$7:$V$10376,MATCH($F18,DB_4erDS!C$7:$C$10376,0)),3,0),OFFSET(INDEX(DB_4erDS!$W$7:$W$10376,MATCH($F18,DB_4erDS!C$7:$C$10376,0)),3,0)))))),""))</f>
        <v/>
      </c>
      <c r="L18" s="151">
        <f ca="1">IF(ISERROR(VLOOKUP($F18,DB_4erDS!$C$7:$C$10376,1,FALSE)),0,IF($O$10=1,OFFSET(INDEX(DB_4erDS!$R$7:$R$10376,MATCH($F18,DB_4erDS!$C$7:$C$10376,0)),2,0),IF($O$10=2,OFFSET(INDEX(DB_4erDS!$S$7:$S$10376,MATCH($F18,DB_4erDS!$C$7:$C$10376,0)),2,0),IF($O$10=4,OFFSET(INDEX(DB_4erDS!$U$7:$U$10376,MATCH($F18,DB_4erDS!$C$7:$C$10376,0)),2,0),IF($O$10=5,OFFSET(INDEX(DB_4erDS!$V$7:$V$10376,MATCH($F18,DB_4erDS!$C$7:$C$10376,0)),2,0),"Ø")))))</f>
        <v>0</v>
      </c>
      <c r="R18" s="65"/>
    </row>
    <row r="19" spans="1:18" ht="13.9">
      <c r="A19" s="65">
        <v>7</v>
      </c>
      <c r="B19" s="138" t="s">
        <v>479</v>
      </c>
      <c r="C19" s="65"/>
      <c r="D19" s="65">
        <v>7</v>
      </c>
      <c r="E19" s="136" t="str">
        <f>IF(ISERROR(VLOOKUP(F19,DB_4erDS!$C$7:$C$10376,1,FALSE)),"not found",INDEX(DB_4erDS!$B$7:$B$10376,MATCH(F19,DB_4erDS!$C$7:$C$10376,0)))</f>
        <v>not found</v>
      </c>
      <c r="F19" s="209"/>
      <c r="G19" s="213" t="str">
        <f>IF(ISERROR(VLOOKUP(F19,DB_4erDS!$C$7:$C$10376,1,FALSE)),"not found",INDEX(DB_4erDS!$G$7:$G$10376,MATCH(F19,DB_4erDS!$C$7:$C$10376,0)))</f>
        <v>not found</v>
      </c>
      <c r="H19" s="214" t="str">
        <f ca="1">IF(ISERROR(VLOOKUP($F19,DB_4erDS!$C$7:$C$10376,1,FALSE)),"no Mat.Nr",IF($O$10=1,OFFSET(INDEX(DB_4erDS!$R$7:$R$10376,MATCH($F19,DB_4erDS!$C$7:$C$10376,0)),1,0),IF($O$10=2,OFFSET(INDEX(DB_4erDS!$S$7:$S$10376,MATCH($F19,DB_4erDS!$C$7:$C$10376,0)),1,0),IF($O$10=3,OFFSET(INDEX(DB_4erDS!$T$7:$T$10376,MATCH($F19,DB_4erDS!$C$7:$C$10376,0)),1,0),IF($O$10=4,OFFSET(INDEX(DB_4erDS!$U$7:$U$10376,MATCH($F19,DB_4erDS!$C$7:$C$10376,0)),1,0),IF($O$10=5,OFFSET(INDEX(DB_4erDS!$V$7:$V$10376,MATCH($F19,DB_4erDS!$C$7:$C$10376,0)),1,0),OFFSET(INDEX(DB_4erDS!$W$7:$W$10376,MATCH($F19,DB_4erDS!$C$7:$C$10376,0)),1,0)))))))</f>
        <v>no Mat.Nr</v>
      </c>
      <c r="I19" s="214" t="str">
        <f>IF(ISERROR(VLOOKUP(F19,DB_4erDS!$C$7:$C$10376,1,FALSE)),"not found",INDEX(DB_4erDS!$H$7:$H$10376,MATCH(F19,DB_4erDS!$C$7:$C$10376,0)))</f>
        <v>not found</v>
      </c>
      <c r="J19" s="215" t="str">
        <f>IF(ISERROR(VLOOKUP($F19,DB_4erDS!$C$7:$C$10376,1,FALSE)),"01.01.1900",IF($O$10=1,VLOOKUP($F19,DB_4erDS!$C$7:$X$10376,15,FALSE),IF($O$10=2,VLOOKUP($F19,DB_4erDS!$C$7:$X$10376,16,FALSE),IF($O$10=4,VLOOKUP($F19,DB_4erDS!$C$7:$X$10376,18,FALSE),IF($O$10=5,VLOOKUP($F19,DB_4erDS!$C$7:$X$10376,19,FALSE),"01.01.1900")))))</f>
        <v>01.01.1900</v>
      </c>
      <c r="K19" s="200" t="str">
        <f ca="1">IF(AND(E19&lt;&gt;"",$F$4&lt;&gt;""),$F$4,IF(AND(ISNUMBER(H19)=TRUE,H19&gt;=0),IF($O$10=1,OFFSET(INDEX(DB_4erDS!$R$7:$R$10376,MATCH($F19,DB_4erDS!C$7:$C$10376,0)),3,0),IF($O$10=2,OFFSET(INDEX(DB_4erDS!$S$7:$S$10376,MATCH($F19,DB_4erDS!C$7:$C$10376,0)),3,0),IF($O$10=3,OFFSET(INDEX(DB_4erDS!$T$7:$T$10376,MATCH($F19,DB_4erDS!C$7:$C$10376,0)),3,0),IF($O$10=4,OFFSET(INDEX(DB_4erDS!$U$7:$U$10376,MATCH($F19,DB_4erDS!C$7:$C$10376,0)),3,0),IF($O$10=5,OFFSET(INDEX(DB_4erDS!$V$7:$V$10376,MATCH($F19,DB_4erDS!C$7:$C$10376,0)),3,0),OFFSET(INDEX(DB_4erDS!$W$7:$W$10376,MATCH($F19,DB_4erDS!C$7:$C$10376,0)),3,0)))))),""))</f>
        <v/>
      </c>
      <c r="L19" s="151">
        <f ca="1">IF(ISERROR(VLOOKUP($F19,DB_4erDS!$C$7:$C$10376,1,FALSE)),0,IF($O$10=1,OFFSET(INDEX(DB_4erDS!$R$7:$R$10376,MATCH($F19,DB_4erDS!$C$7:$C$10376,0)),2,0),IF($O$10=2,OFFSET(INDEX(DB_4erDS!$S$7:$S$10376,MATCH($F19,DB_4erDS!$C$7:$C$10376,0)),2,0),IF($O$10=4,OFFSET(INDEX(DB_4erDS!$U$7:$U$10376,MATCH($F19,DB_4erDS!$C$7:$C$10376,0)),2,0),IF($O$10=5,OFFSET(INDEX(DB_4erDS!$V$7:$V$10376,MATCH($F19,DB_4erDS!$C$7:$C$10376,0)),2,0),"Ø")))))</f>
        <v>0</v>
      </c>
      <c r="R19" s="65"/>
    </row>
    <row r="20" spans="1:18" ht="13.9">
      <c r="A20" s="65">
        <v>8</v>
      </c>
      <c r="B20" s="138" t="s">
        <v>5145</v>
      </c>
      <c r="C20" s="65"/>
      <c r="D20" s="65">
        <v>8</v>
      </c>
      <c r="E20" s="136" t="str">
        <f>IF(ISERROR(VLOOKUP(F20,DB_4erDS!$C$7:$C$10376,1,FALSE)),"not found",INDEX(DB_4erDS!$B$7:$B$10376,MATCH(F20,DB_4erDS!$C$7:$C$10376,0)))</f>
        <v>not found</v>
      </c>
      <c r="F20" s="209"/>
      <c r="G20" s="213" t="str">
        <f>IF(ISERROR(VLOOKUP(F20,DB_4erDS!$C$7:$C$10376,1,FALSE)),"not found",INDEX(DB_4erDS!$G$7:$G$10376,MATCH(F20,DB_4erDS!$C$7:$C$10376,0)))</f>
        <v>not found</v>
      </c>
      <c r="H20" s="214" t="str">
        <f ca="1">IF(ISERROR(VLOOKUP($F20,DB_4erDS!$C$7:$C$10376,1,FALSE)),"no Mat.Nr",IF($O$10=1,OFFSET(INDEX(DB_4erDS!$R$7:$R$10376,MATCH($F20,DB_4erDS!$C$7:$C$10376,0)),1,0),IF($O$10=2,OFFSET(INDEX(DB_4erDS!$S$7:$S$10376,MATCH($F20,DB_4erDS!$C$7:$C$10376,0)),1,0),IF($O$10=3,OFFSET(INDEX(DB_4erDS!$T$7:$T$10376,MATCH($F20,DB_4erDS!$C$7:$C$10376,0)),1,0),IF($O$10=4,OFFSET(INDEX(DB_4erDS!$U$7:$U$10376,MATCH($F20,DB_4erDS!$C$7:$C$10376,0)),1,0),IF($O$10=5,OFFSET(INDEX(DB_4erDS!$V$7:$V$10376,MATCH($F20,DB_4erDS!$C$7:$C$10376,0)),1,0),OFFSET(INDEX(DB_4erDS!$W$7:$W$10376,MATCH($F20,DB_4erDS!$C$7:$C$10376,0)),1,0)))))))</f>
        <v>no Mat.Nr</v>
      </c>
      <c r="I20" s="214" t="str">
        <f>IF(ISERROR(VLOOKUP(F20,DB_4erDS!$C$7:$C$10376,1,FALSE)),"not found",INDEX(DB_4erDS!$H$7:$H$10376,MATCH(F20,DB_4erDS!$C$7:$C$10376,0)))</f>
        <v>not found</v>
      </c>
      <c r="J20" s="215" t="str">
        <f>IF(ISERROR(VLOOKUP($F20,DB_4erDS!$C$7:$C$10376,1,FALSE)),"01.01.1900",IF($O$10=1,VLOOKUP($F20,DB_4erDS!$C$7:$X$10376,15,FALSE),IF($O$10=2,VLOOKUP($F20,DB_4erDS!$C$7:$X$10376,16,FALSE),IF($O$10=4,VLOOKUP($F20,DB_4erDS!$C$7:$X$10376,18,FALSE),IF($O$10=5,VLOOKUP($F20,DB_4erDS!$C$7:$X$10376,19,FALSE),"01.01.1900")))))</f>
        <v>01.01.1900</v>
      </c>
      <c r="K20" s="200" t="str">
        <f ca="1">IF(AND(E20&lt;&gt;"",$F$4&lt;&gt;""),$F$4,IF(AND(ISNUMBER(H20)=TRUE,H20&gt;=0),IF($O$10=1,OFFSET(INDEX(DB_4erDS!$R$7:$R$10376,MATCH($F20,DB_4erDS!C$7:$C$10376,0)),3,0),IF($O$10=2,OFFSET(INDEX(DB_4erDS!$S$7:$S$10376,MATCH($F20,DB_4erDS!C$7:$C$10376,0)),3,0),IF($O$10=3,OFFSET(INDEX(DB_4erDS!$T$7:$T$10376,MATCH($F20,DB_4erDS!C$7:$C$10376,0)),3,0),IF($O$10=4,OFFSET(INDEX(DB_4erDS!$U$7:$U$10376,MATCH($F20,DB_4erDS!C$7:$C$10376,0)),3,0),IF($O$10=5,OFFSET(INDEX(DB_4erDS!$V$7:$V$10376,MATCH($F20,DB_4erDS!C$7:$C$10376,0)),3,0),OFFSET(INDEX(DB_4erDS!$W$7:$W$10376,MATCH($F20,DB_4erDS!C$7:$C$10376,0)),3,0)))))),""))</f>
        <v/>
      </c>
      <c r="L20" s="151">
        <f ca="1">IF(ISERROR(VLOOKUP($F20,DB_4erDS!$C$7:$C$10376,1,FALSE)),0,IF($O$10=1,OFFSET(INDEX(DB_4erDS!$R$7:$R$10376,MATCH($F20,DB_4erDS!$C$7:$C$10376,0)),2,0),IF($O$10=2,OFFSET(INDEX(DB_4erDS!$S$7:$S$10376,MATCH($F20,DB_4erDS!$C$7:$C$10376,0)),2,0),IF($O$10=4,OFFSET(INDEX(DB_4erDS!$U$7:$U$10376,MATCH($F20,DB_4erDS!$C$7:$C$10376,0)),2,0),IF($O$10=5,OFFSET(INDEX(DB_4erDS!$V$7:$V$10376,MATCH($F20,DB_4erDS!$C$7:$C$10376,0)),2,0),"Ø")))))</f>
        <v>0</v>
      </c>
      <c r="R20" s="65"/>
    </row>
    <row r="21" spans="1:18" ht="13.9">
      <c r="A21" s="65">
        <v>9</v>
      </c>
      <c r="B21" s="138" t="s">
        <v>5146</v>
      </c>
      <c r="C21" s="65"/>
      <c r="D21" s="65">
        <v>9</v>
      </c>
      <c r="E21" s="136" t="str">
        <f>IF(ISERROR(VLOOKUP(F21,DB_4erDS!$C$7:$C$10376,1,FALSE)),"not found",INDEX(DB_4erDS!$B$7:$B$10376,MATCH(F21,DB_4erDS!$C$7:$C$10376,0)))</f>
        <v>not found</v>
      </c>
      <c r="F21" s="209"/>
      <c r="G21" s="213" t="str">
        <f>IF(ISERROR(VLOOKUP(F21,DB_4erDS!$C$7:$C$10376,1,FALSE)),"not found",INDEX(DB_4erDS!$G$7:$G$10376,MATCH(F21,DB_4erDS!$C$7:$C$10376,0)))</f>
        <v>not found</v>
      </c>
      <c r="H21" s="214" t="str">
        <f ca="1">IF(ISERROR(VLOOKUP($F21,DB_4erDS!$C$7:$C$10376,1,FALSE)),"no Mat.Nr",IF($O$10=1,OFFSET(INDEX(DB_4erDS!$R$7:$R$10376,MATCH($F21,DB_4erDS!$C$7:$C$10376,0)),1,0),IF($O$10=2,OFFSET(INDEX(DB_4erDS!$S$7:$S$10376,MATCH($F21,DB_4erDS!$C$7:$C$10376,0)),1,0),IF($O$10=3,OFFSET(INDEX(DB_4erDS!$T$7:$T$10376,MATCH($F21,DB_4erDS!$C$7:$C$10376,0)),1,0),IF($O$10=4,OFFSET(INDEX(DB_4erDS!$U$7:$U$10376,MATCH($F21,DB_4erDS!$C$7:$C$10376,0)),1,0),IF($O$10=5,OFFSET(INDEX(DB_4erDS!$V$7:$V$10376,MATCH($F21,DB_4erDS!$C$7:$C$10376,0)),1,0),OFFSET(INDEX(DB_4erDS!$W$7:$W$10376,MATCH($F21,DB_4erDS!$C$7:$C$10376,0)),1,0)))))))</f>
        <v>no Mat.Nr</v>
      </c>
      <c r="I21" s="214" t="str">
        <f>IF(ISERROR(VLOOKUP(F21,DB_4erDS!$C$7:$C$10376,1,FALSE)),"not found",INDEX(DB_4erDS!$H$7:$H$10376,MATCH(F21,DB_4erDS!$C$7:$C$10376,0)))</f>
        <v>not found</v>
      </c>
      <c r="J21" s="215" t="str">
        <f>IF(ISERROR(VLOOKUP($F21,DB_4erDS!$C$7:$C$10376,1,FALSE)),"01.01.1900",IF($O$10=1,VLOOKUP($F21,DB_4erDS!$C$7:$X$10376,15,FALSE),IF($O$10=2,VLOOKUP($F21,DB_4erDS!$C$7:$X$10376,16,FALSE),IF($O$10=4,VLOOKUP($F21,DB_4erDS!$C$7:$X$10376,18,FALSE),IF($O$10=5,VLOOKUP($F21,DB_4erDS!$C$7:$X$10376,19,FALSE),"01.01.1900")))))</f>
        <v>01.01.1900</v>
      </c>
      <c r="K21" s="200" t="str">
        <f ca="1">IF(AND(E21&lt;&gt;"",$F$4&lt;&gt;""),$F$4,IF(AND(ISNUMBER(H21)=TRUE,H21&gt;=0),IF($O$10=1,OFFSET(INDEX(DB_4erDS!$R$7:$R$10376,MATCH($F21,DB_4erDS!C$7:$C$10376,0)),3,0),IF($O$10=2,OFFSET(INDEX(DB_4erDS!$S$7:$S$10376,MATCH($F21,DB_4erDS!C$7:$C$10376,0)),3,0),IF($O$10=3,OFFSET(INDEX(DB_4erDS!$T$7:$T$10376,MATCH($F21,DB_4erDS!C$7:$C$10376,0)),3,0),IF($O$10=4,OFFSET(INDEX(DB_4erDS!$U$7:$U$10376,MATCH($F21,DB_4erDS!C$7:$C$10376,0)),3,0),IF($O$10=5,OFFSET(INDEX(DB_4erDS!$V$7:$V$10376,MATCH($F21,DB_4erDS!C$7:$C$10376,0)),3,0),OFFSET(INDEX(DB_4erDS!$W$7:$W$10376,MATCH($F21,DB_4erDS!C$7:$C$10376,0)),3,0)))))),""))</f>
        <v/>
      </c>
      <c r="L21" s="151">
        <f ca="1">IF(ISERROR(VLOOKUP($F21,DB_4erDS!$C$7:$C$10376,1,FALSE)),0,IF($O$10=1,OFFSET(INDEX(DB_4erDS!$R$7:$R$10376,MATCH($F21,DB_4erDS!$C$7:$C$10376,0)),2,0),IF($O$10=2,OFFSET(INDEX(DB_4erDS!$S$7:$S$10376,MATCH($F21,DB_4erDS!$C$7:$C$10376,0)),2,0),IF($O$10=4,OFFSET(INDEX(DB_4erDS!$U$7:$U$10376,MATCH($F21,DB_4erDS!$C$7:$C$10376,0)),2,0),IF($O$10=5,OFFSET(INDEX(DB_4erDS!$V$7:$V$10376,MATCH($F21,DB_4erDS!$C$7:$C$10376,0)),2,0),"Ø")))))</f>
        <v>0</v>
      </c>
      <c r="R21" s="65"/>
    </row>
    <row r="22" spans="1:18" ht="13.9">
      <c r="A22" s="65">
        <v>10</v>
      </c>
      <c r="B22" s="138" t="s">
        <v>5147</v>
      </c>
      <c r="C22" s="65"/>
      <c r="D22" s="65">
        <v>10</v>
      </c>
      <c r="E22" s="136" t="str">
        <f>IF(ISERROR(VLOOKUP(F22,DB_4erDS!$C$7:$C$10376,1,FALSE)),"not found",INDEX(DB_4erDS!$B$7:$B$10376,MATCH(F22,DB_4erDS!$C$7:$C$10376,0)))</f>
        <v>not found</v>
      </c>
      <c r="F22" s="209"/>
      <c r="G22" s="213" t="str">
        <f>IF(ISERROR(VLOOKUP(F22,DB_4erDS!$C$7:$C$10376,1,FALSE)),"not found",INDEX(DB_4erDS!$G$7:$G$10376,MATCH(F22,DB_4erDS!$C$7:$C$10376,0)))</f>
        <v>not found</v>
      </c>
      <c r="H22" s="214" t="str">
        <f ca="1">IF(ISERROR(VLOOKUP($F22,DB_4erDS!$C$7:$C$10376,1,FALSE)),"no Mat.Nr",IF($O$10=1,OFFSET(INDEX(DB_4erDS!$R$7:$R$10376,MATCH($F22,DB_4erDS!$C$7:$C$10376,0)),1,0),IF($O$10=2,OFFSET(INDEX(DB_4erDS!$S$7:$S$10376,MATCH($F22,DB_4erDS!$C$7:$C$10376,0)),1,0),IF($O$10=3,OFFSET(INDEX(DB_4erDS!$T$7:$T$10376,MATCH($F22,DB_4erDS!$C$7:$C$10376,0)),1,0),IF($O$10=4,OFFSET(INDEX(DB_4erDS!$U$7:$U$10376,MATCH($F22,DB_4erDS!$C$7:$C$10376,0)),1,0),IF($O$10=5,OFFSET(INDEX(DB_4erDS!$V$7:$V$10376,MATCH($F22,DB_4erDS!$C$7:$C$10376,0)),1,0),OFFSET(INDEX(DB_4erDS!$W$7:$W$10376,MATCH($F22,DB_4erDS!$C$7:$C$10376,0)),1,0)))))))</f>
        <v>no Mat.Nr</v>
      </c>
      <c r="I22" s="214" t="str">
        <f>IF(ISERROR(VLOOKUP(F22,DB_4erDS!$C$7:$C$10376,1,FALSE)),"not found",INDEX(DB_4erDS!$H$7:$H$10376,MATCH(F22,DB_4erDS!$C$7:$C$10376,0)))</f>
        <v>not found</v>
      </c>
      <c r="J22" s="215" t="str">
        <f>IF(ISERROR(VLOOKUP($F22,DB_4erDS!$C$7:$C$10376,1,FALSE)),"01.01.1900",IF($O$10=1,VLOOKUP($F22,DB_4erDS!$C$7:$X$10376,15,FALSE),IF($O$10=2,VLOOKUP($F22,DB_4erDS!$C$7:$X$10376,16,FALSE),IF($O$10=4,VLOOKUP($F22,DB_4erDS!$C$7:$X$10376,18,FALSE),IF($O$10=5,VLOOKUP($F22,DB_4erDS!$C$7:$X$10376,19,FALSE),"01.01.1900")))))</f>
        <v>01.01.1900</v>
      </c>
      <c r="K22" s="200" t="str">
        <f ca="1">IF(AND(E22&lt;&gt;"",$F$4&lt;&gt;""),$F$4,IF(AND(ISNUMBER(H22)=TRUE,H22&gt;=0),IF($O$10=1,OFFSET(INDEX(DB_4erDS!$R$7:$R$10376,MATCH($F22,DB_4erDS!C$7:$C$10376,0)),3,0),IF($O$10=2,OFFSET(INDEX(DB_4erDS!$S$7:$S$10376,MATCH($F22,DB_4erDS!C$7:$C$10376,0)),3,0),IF($O$10=3,OFFSET(INDEX(DB_4erDS!$T$7:$T$10376,MATCH($F22,DB_4erDS!C$7:$C$10376,0)),3,0),IF($O$10=4,OFFSET(INDEX(DB_4erDS!$U$7:$U$10376,MATCH($F22,DB_4erDS!C$7:$C$10376,0)),3,0),IF($O$10=5,OFFSET(INDEX(DB_4erDS!$V$7:$V$10376,MATCH($F22,DB_4erDS!C$7:$C$10376,0)),3,0),OFFSET(INDEX(DB_4erDS!$W$7:$W$10376,MATCH($F22,DB_4erDS!C$7:$C$10376,0)),3,0)))))),""))</f>
        <v/>
      </c>
      <c r="L22" s="151">
        <f ca="1">IF(ISERROR(VLOOKUP($F22,DB_4erDS!$C$7:$C$10376,1,FALSE)),0,IF($O$10=1,OFFSET(INDEX(DB_4erDS!$R$7:$R$10376,MATCH($F22,DB_4erDS!$C$7:$C$10376,0)),2,0),IF($O$10=2,OFFSET(INDEX(DB_4erDS!$S$7:$S$10376,MATCH($F22,DB_4erDS!$C$7:$C$10376,0)),2,0),IF($O$10=4,OFFSET(INDEX(DB_4erDS!$U$7:$U$10376,MATCH($F22,DB_4erDS!$C$7:$C$10376,0)),2,0),IF($O$10=5,OFFSET(INDEX(DB_4erDS!$V$7:$V$10376,MATCH($F22,DB_4erDS!$C$7:$C$10376,0)),2,0),"Ø")))))</f>
        <v>0</v>
      </c>
      <c r="R22" s="65"/>
    </row>
    <row r="23" spans="1:18" ht="13.9">
      <c r="A23" s="65">
        <v>11</v>
      </c>
      <c r="B23" s="138" t="s">
        <v>5148</v>
      </c>
      <c r="C23" s="65"/>
      <c r="D23" s="65">
        <v>11</v>
      </c>
      <c r="E23" s="136" t="str">
        <f>IF(ISERROR(VLOOKUP(F23,DB_4erDS!$C$7:$C$10376,1,FALSE)),"not found",INDEX(DB_4erDS!$B$7:$B$10376,MATCH(F23,DB_4erDS!$C$7:$C$10376,0)))</f>
        <v>not found</v>
      </c>
      <c r="F23" s="209"/>
      <c r="G23" s="213" t="str">
        <f>IF(ISERROR(VLOOKUP(F23,DB_4erDS!$C$7:$C$10376,1,FALSE)),"not found",INDEX(DB_4erDS!$G$7:$G$10376,MATCH(F23,DB_4erDS!$C$7:$C$10376,0)))</f>
        <v>not found</v>
      </c>
      <c r="H23" s="214" t="str">
        <f ca="1">IF(ISERROR(VLOOKUP($F23,DB_4erDS!$C$7:$C$10376,1,FALSE)),"no Mat.Nr",IF($O$10=1,OFFSET(INDEX(DB_4erDS!$R$7:$R$10376,MATCH($F23,DB_4erDS!$C$7:$C$10376,0)),1,0),IF($O$10=2,OFFSET(INDEX(DB_4erDS!$S$7:$S$10376,MATCH($F23,DB_4erDS!$C$7:$C$10376,0)),1,0),IF($O$10=3,OFFSET(INDEX(DB_4erDS!$T$7:$T$10376,MATCH($F23,DB_4erDS!$C$7:$C$10376,0)),1,0),IF($O$10=4,OFFSET(INDEX(DB_4erDS!$U$7:$U$10376,MATCH($F23,DB_4erDS!$C$7:$C$10376,0)),1,0),IF($O$10=5,OFFSET(INDEX(DB_4erDS!$V$7:$V$10376,MATCH($F23,DB_4erDS!$C$7:$C$10376,0)),1,0),OFFSET(INDEX(DB_4erDS!$W$7:$W$10376,MATCH($F23,DB_4erDS!$C$7:$C$10376,0)),1,0)))))))</f>
        <v>no Mat.Nr</v>
      </c>
      <c r="I23" s="214" t="str">
        <f>IF(ISERROR(VLOOKUP(F23,DB_4erDS!$C$7:$C$10376,1,FALSE)),"not found",INDEX(DB_4erDS!$H$7:$H$10376,MATCH(F23,DB_4erDS!$C$7:$C$10376,0)))</f>
        <v>not found</v>
      </c>
      <c r="J23" s="215" t="str">
        <f>IF(ISERROR(VLOOKUP($F23,DB_4erDS!$C$7:$C$10376,1,FALSE)),"01.01.1900",IF($O$10=1,VLOOKUP($F23,DB_4erDS!$C$7:$X$10376,15,FALSE),IF($O$10=2,VLOOKUP($F23,DB_4erDS!$C$7:$X$10376,16,FALSE),IF($O$10=4,VLOOKUP($F23,DB_4erDS!$C$7:$X$10376,18,FALSE),IF($O$10=5,VLOOKUP($F23,DB_4erDS!$C$7:$X$10376,19,FALSE),"01.01.1900")))))</f>
        <v>01.01.1900</v>
      </c>
      <c r="K23" s="200" t="str">
        <f ca="1">IF(AND(E23&lt;&gt;"",$F$4&lt;&gt;""),$F$4,IF(AND(ISNUMBER(H23)=TRUE,H23&gt;=0),IF($O$10=1,OFFSET(INDEX(DB_4erDS!$R$7:$R$10376,MATCH($F23,DB_4erDS!C$7:$C$10376,0)),3,0),IF($O$10=2,OFFSET(INDEX(DB_4erDS!$S$7:$S$10376,MATCH($F23,DB_4erDS!C$7:$C$10376,0)),3,0),IF($O$10=3,OFFSET(INDEX(DB_4erDS!$T$7:$T$10376,MATCH($F23,DB_4erDS!C$7:$C$10376,0)),3,0),IF($O$10=4,OFFSET(INDEX(DB_4erDS!$U$7:$U$10376,MATCH($F23,DB_4erDS!C$7:$C$10376,0)),3,0),IF($O$10=5,OFFSET(INDEX(DB_4erDS!$V$7:$V$10376,MATCH($F23,DB_4erDS!C$7:$C$10376,0)),3,0),OFFSET(INDEX(DB_4erDS!$W$7:$W$10376,MATCH($F23,DB_4erDS!C$7:$C$10376,0)),3,0)))))),""))</f>
        <v/>
      </c>
      <c r="L23" s="151">
        <f ca="1">IF(ISERROR(VLOOKUP($F23,DB_4erDS!$C$7:$C$10376,1,FALSE)),0,IF($O$10=1,OFFSET(INDEX(DB_4erDS!$R$7:$R$10376,MATCH($F23,DB_4erDS!$C$7:$C$10376,0)),2,0),IF($O$10=2,OFFSET(INDEX(DB_4erDS!$S$7:$S$10376,MATCH($F23,DB_4erDS!$C$7:$C$10376,0)),2,0),IF($O$10=4,OFFSET(INDEX(DB_4erDS!$U$7:$U$10376,MATCH($F23,DB_4erDS!$C$7:$C$10376,0)),2,0),IF($O$10=5,OFFSET(INDEX(DB_4erDS!$V$7:$V$10376,MATCH($F23,DB_4erDS!$C$7:$C$10376,0)),2,0),"Ø")))))</f>
        <v>0</v>
      </c>
      <c r="R23" s="65"/>
    </row>
    <row r="24" spans="1:18" ht="13.9">
      <c r="A24" s="65">
        <v>12</v>
      </c>
      <c r="B24" s="139" t="s">
        <v>5149</v>
      </c>
      <c r="C24" s="65"/>
      <c r="D24" s="65">
        <v>12</v>
      </c>
      <c r="E24" s="136" t="str">
        <f>IF(ISERROR(VLOOKUP(F24,DB_4erDS!$C$7:$C$10376,1,FALSE)),"not found",INDEX(DB_4erDS!$B$7:$B$10376,MATCH(F24,DB_4erDS!$C$7:$C$10376,0)))</f>
        <v>not found</v>
      </c>
      <c r="F24" s="209"/>
      <c r="G24" s="213" t="str">
        <f>IF(ISERROR(VLOOKUP(F24,DB_4erDS!$C$7:$C$10376,1,FALSE)),"not found",INDEX(DB_4erDS!$G$7:$G$10376,MATCH(F24,DB_4erDS!$C$7:$C$10376,0)))</f>
        <v>not found</v>
      </c>
      <c r="H24" s="214" t="str">
        <f ca="1">IF(ISERROR(VLOOKUP($F24,DB_4erDS!$C$7:$C$10376,1,FALSE)),"no Mat.Nr",IF($O$10=1,OFFSET(INDEX(DB_4erDS!$R$7:$R$10376,MATCH($F24,DB_4erDS!$C$7:$C$10376,0)),1,0),IF($O$10=2,OFFSET(INDEX(DB_4erDS!$S$7:$S$10376,MATCH($F24,DB_4erDS!$C$7:$C$10376,0)),1,0),IF($O$10=3,OFFSET(INDEX(DB_4erDS!$T$7:$T$10376,MATCH($F24,DB_4erDS!$C$7:$C$10376,0)),1,0),IF($O$10=4,OFFSET(INDEX(DB_4erDS!$U$7:$U$10376,MATCH($F24,DB_4erDS!$C$7:$C$10376,0)),1,0),IF($O$10=5,OFFSET(INDEX(DB_4erDS!$V$7:$V$10376,MATCH($F24,DB_4erDS!$C$7:$C$10376,0)),1,0),OFFSET(INDEX(DB_4erDS!$W$7:$W$10376,MATCH($F24,DB_4erDS!$C$7:$C$10376,0)),1,0)))))))</f>
        <v>no Mat.Nr</v>
      </c>
      <c r="I24" s="214" t="str">
        <f>IF(ISERROR(VLOOKUP(F24,DB_4erDS!$C$7:$C$10376,1,FALSE)),"not found",INDEX(DB_4erDS!$H$7:$H$10376,MATCH(F24,DB_4erDS!$C$7:$C$10376,0)))</f>
        <v>not found</v>
      </c>
      <c r="J24" s="215" t="str">
        <f>IF(ISERROR(VLOOKUP($F24,DB_4erDS!$C$7:$C$10376,1,FALSE)),"01.01.1900",IF($O$10=1,VLOOKUP($F24,DB_4erDS!$C$7:$X$10376,15,FALSE),IF($O$10=2,VLOOKUP($F24,DB_4erDS!$C$7:$X$10376,16,FALSE),IF($O$10=4,VLOOKUP($F24,DB_4erDS!$C$7:$X$10376,18,FALSE),IF($O$10=5,VLOOKUP($F24,DB_4erDS!$C$7:$X$10376,19,FALSE),"01.01.1900")))))</f>
        <v>01.01.1900</v>
      </c>
      <c r="K24" s="200" t="str">
        <f ca="1">IF(AND(E24&lt;&gt;"",$F$4&lt;&gt;""),$F$4,IF(AND(ISNUMBER(H24)=TRUE,H24&gt;=0),IF($O$10=1,OFFSET(INDEX(DB_4erDS!$R$7:$R$10376,MATCH($F24,DB_4erDS!C$7:$C$10376,0)),3,0),IF($O$10=2,OFFSET(INDEX(DB_4erDS!$S$7:$S$10376,MATCH($F24,DB_4erDS!C$7:$C$10376,0)),3,0),IF($O$10=3,OFFSET(INDEX(DB_4erDS!$T$7:$T$10376,MATCH($F24,DB_4erDS!C$7:$C$10376,0)),3,0),IF($O$10=4,OFFSET(INDEX(DB_4erDS!$U$7:$U$10376,MATCH($F24,DB_4erDS!C$7:$C$10376,0)),3,0),IF($O$10=5,OFFSET(INDEX(DB_4erDS!$V$7:$V$10376,MATCH($F24,DB_4erDS!C$7:$C$10376,0)),3,0),OFFSET(INDEX(DB_4erDS!$W$7:$W$10376,MATCH($F24,DB_4erDS!C$7:$C$10376,0)),3,0)))))),""))</f>
        <v/>
      </c>
      <c r="L24" s="151">
        <f ca="1">IF(ISERROR(VLOOKUP($F24,DB_4erDS!$C$7:$C$10376,1,FALSE)),0,IF($O$10=1,OFFSET(INDEX(DB_4erDS!$R$7:$R$10376,MATCH($F24,DB_4erDS!$C$7:$C$10376,0)),2,0),IF($O$10=2,OFFSET(INDEX(DB_4erDS!$S$7:$S$10376,MATCH($F24,DB_4erDS!$C$7:$C$10376,0)),2,0),IF($O$10=4,OFFSET(INDEX(DB_4erDS!$U$7:$U$10376,MATCH($F24,DB_4erDS!$C$7:$C$10376,0)),2,0),IF($O$10=5,OFFSET(INDEX(DB_4erDS!$V$7:$V$10376,MATCH($F24,DB_4erDS!$C$7:$C$10376,0)),2,0),"Ø")))))</f>
        <v>0</v>
      </c>
      <c r="R24" s="65"/>
    </row>
    <row r="25" spans="1:18" ht="13.9">
      <c r="A25" s="65">
        <v>13</v>
      </c>
      <c r="B25" s="139" t="s">
        <v>43</v>
      </c>
      <c r="C25" s="65"/>
      <c r="D25" s="65">
        <v>13</v>
      </c>
      <c r="E25" s="136" t="str">
        <f>IF(ISERROR(VLOOKUP(F25,DB_4erDS!$C$7:$C$10376,1,FALSE)),"not found",INDEX(DB_4erDS!$B$7:$B$10376,MATCH(F25,DB_4erDS!$C$7:$C$10376,0)))</f>
        <v>not found</v>
      </c>
      <c r="F25" s="209"/>
      <c r="G25" s="213" t="str">
        <f>IF(ISERROR(VLOOKUP(F25,DB_4erDS!$C$7:$C$10376,1,FALSE)),"not found",INDEX(DB_4erDS!$G$7:$G$10376,MATCH(F25,DB_4erDS!$C$7:$C$10376,0)))</f>
        <v>not found</v>
      </c>
      <c r="H25" s="214" t="str">
        <f ca="1">IF(ISERROR(VLOOKUP($F25,DB_4erDS!$C$7:$C$10376,1,FALSE)),"no Mat.Nr",IF($O$10=1,OFFSET(INDEX(DB_4erDS!$R$7:$R$10376,MATCH($F25,DB_4erDS!$C$7:$C$10376,0)),1,0),IF($O$10=2,OFFSET(INDEX(DB_4erDS!$S$7:$S$10376,MATCH($F25,DB_4erDS!$C$7:$C$10376,0)),1,0),IF($O$10=3,OFFSET(INDEX(DB_4erDS!$T$7:$T$10376,MATCH($F25,DB_4erDS!$C$7:$C$10376,0)),1,0),IF($O$10=4,OFFSET(INDEX(DB_4erDS!$U$7:$U$10376,MATCH($F25,DB_4erDS!$C$7:$C$10376,0)),1,0),IF($O$10=5,OFFSET(INDEX(DB_4erDS!$V$7:$V$10376,MATCH($F25,DB_4erDS!$C$7:$C$10376,0)),1,0),OFFSET(INDEX(DB_4erDS!$W$7:$W$10376,MATCH($F25,DB_4erDS!$C$7:$C$10376,0)),1,0)))))))</f>
        <v>no Mat.Nr</v>
      </c>
      <c r="I25" s="214" t="str">
        <f>IF(ISERROR(VLOOKUP(F25,DB_4erDS!$C$7:$C$10376,1,FALSE)),"not found",INDEX(DB_4erDS!$H$7:$H$10376,MATCH(F25,DB_4erDS!$C$7:$C$10376,0)))</f>
        <v>not found</v>
      </c>
      <c r="J25" s="215" t="str">
        <f>IF(ISERROR(VLOOKUP($F25,DB_4erDS!$C$7:$C$10376,1,FALSE)),"01.01.1900",IF($O$10=1,VLOOKUP($F25,DB_4erDS!$C$7:$X$10376,15,FALSE),IF($O$10=2,VLOOKUP($F25,DB_4erDS!$C$7:$X$10376,16,FALSE),IF($O$10=4,VLOOKUP($F25,DB_4erDS!$C$7:$X$10376,18,FALSE),IF($O$10=5,VLOOKUP($F25,DB_4erDS!$C$7:$X$10376,19,FALSE),"01.01.1900")))))</f>
        <v>01.01.1900</v>
      </c>
      <c r="K25" s="200" t="str">
        <f ca="1">IF(AND(E25&lt;&gt;"",$F$4&lt;&gt;""),$F$4,IF(AND(ISNUMBER(H25)=TRUE,H25&gt;=0),IF($O$10=1,OFFSET(INDEX(DB_4erDS!$R$7:$R$10376,MATCH($F25,DB_4erDS!C$7:$C$10376,0)),3,0),IF($O$10=2,OFFSET(INDEX(DB_4erDS!$S$7:$S$10376,MATCH($F25,DB_4erDS!C$7:$C$10376,0)),3,0),IF($O$10=3,OFFSET(INDEX(DB_4erDS!$T$7:$T$10376,MATCH($F25,DB_4erDS!C$7:$C$10376,0)),3,0),IF($O$10=4,OFFSET(INDEX(DB_4erDS!$U$7:$U$10376,MATCH($F25,DB_4erDS!C$7:$C$10376,0)),3,0),IF($O$10=5,OFFSET(INDEX(DB_4erDS!$V$7:$V$10376,MATCH($F25,DB_4erDS!C$7:$C$10376,0)),3,0),OFFSET(INDEX(DB_4erDS!$W$7:$W$10376,MATCH($F25,DB_4erDS!C$7:$C$10376,0)),3,0)))))),""))</f>
        <v/>
      </c>
      <c r="L25" s="151">
        <f ca="1">IF(ISERROR(VLOOKUP($F25,DB_4erDS!$C$7:$C$10376,1,FALSE)),0,IF($O$10=1,OFFSET(INDEX(DB_4erDS!$R$7:$R$10376,MATCH($F25,DB_4erDS!$C$7:$C$10376,0)),2,0),IF($O$10=2,OFFSET(INDEX(DB_4erDS!$S$7:$S$10376,MATCH($F25,DB_4erDS!$C$7:$C$10376,0)),2,0),IF($O$10=4,OFFSET(INDEX(DB_4erDS!$U$7:$U$10376,MATCH($F25,DB_4erDS!$C$7:$C$10376,0)),2,0),IF($O$10=5,OFFSET(INDEX(DB_4erDS!$V$7:$V$10376,MATCH($F25,DB_4erDS!$C$7:$C$10376,0)),2,0),"Ø")))))</f>
        <v>0</v>
      </c>
      <c r="R25" s="65"/>
    </row>
    <row r="26" spans="1:18" ht="13.9">
      <c r="A26" s="65">
        <v>14</v>
      </c>
      <c r="B26" s="139" t="s">
        <v>354</v>
      </c>
      <c r="C26" s="65"/>
      <c r="D26" s="65">
        <v>14</v>
      </c>
      <c r="E26" s="136" t="str">
        <f>IF(ISERROR(VLOOKUP(F26,DB_4erDS!$C$7:$C$10376,1,FALSE)),"not found",INDEX(DB_4erDS!$B$7:$B$10376,MATCH(F26,DB_4erDS!$C$7:$C$10376,0)))</f>
        <v>not found</v>
      </c>
      <c r="F26" s="209"/>
      <c r="G26" s="213" t="str">
        <f>IF(ISERROR(VLOOKUP(F26,DB_4erDS!$C$7:$C$10376,1,FALSE)),"not found",INDEX(DB_4erDS!$G$7:$G$10376,MATCH(F26,DB_4erDS!$C$7:$C$10376,0)))</f>
        <v>not found</v>
      </c>
      <c r="H26" s="214" t="str">
        <f ca="1">IF(ISERROR(VLOOKUP($F26,DB_4erDS!$C$7:$C$10376,1,FALSE)),"no Mat.Nr",IF($O$10=1,OFFSET(INDEX(DB_4erDS!$R$7:$R$10376,MATCH($F26,DB_4erDS!$C$7:$C$10376,0)),1,0),IF($O$10=2,OFFSET(INDEX(DB_4erDS!$S$7:$S$10376,MATCH($F26,DB_4erDS!$C$7:$C$10376,0)),1,0),IF($O$10=3,OFFSET(INDEX(DB_4erDS!$T$7:$T$10376,MATCH($F26,DB_4erDS!$C$7:$C$10376,0)),1,0),IF($O$10=4,OFFSET(INDEX(DB_4erDS!$U$7:$U$10376,MATCH($F26,DB_4erDS!$C$7:$C$10376,0)),1,0),IF($O$10=5,OFFSET(INDEX(DB_4erDS!$V$7:$V$10376,MATCH($F26,DB_4erDS!$C$7:$C$10376,0)),1,0),OFFSET(INDEX(DB_4erDS!$W$7:$W$10376,MATCH($F26,DB_4erDS!$C$7:$C$10376,0)),1,0)))))))</f>
        <v>no Mat.Nr</v>
      </c>
      <c r="I26" s="214" t="str">
        <f>IF(ISERROR(VLOOKUP(F26,DB_4erDS!$C$7:$C$10376,1,FALSE)),"not found",INDEX(DB_4erDS!$H$7:$H$10376,MATCH(F26,DB_4erDS!$C$7:$C$10376,0)))</f>
        <v>not found</v>
      </c>
      <c r="J26" s="215" t="str">
        <f>IF(ISERROR(VLOOKUP($F26,DB_4erDS!$C$7:$C$10376,1,FALSE)),"01.01.1900",IF($O$10=1,VLOOKUP($F26,DB_4erDS!$C$7:$X$10376,15,FALSE),IF($O$10=2,VLOOKUP($F26,DB_4erDS!$C$7:$X$10376,16,FALSE),IF($O$10=4,VLOOKUP($F26,DB_4erDS!$C$7:$X$10376,18,FALSE),IF($O$10=5,VLOOKUP($F26,DB_4erDS!$C$7:$X$10376,19,FALSE),"01.01.1900")))))</f>
        <v>01.01.1900</v>
      </c>
      <c r="K26" s="200" t="str">
        <f ca="1">IF(AND(E26&lt;&gt;"",$F$4&lt;&gt;""),$F$4,IF(AND(ISNUMBER(H26)=TRUE,H26&gt;=0),IF($O$10=1,OFFSET(INDEX(DB_4erDS!$R$7:$R$10376,MATCH($F26,DB_4erDS!C$7:$C$10376,0)),3,0),IF($O$10=2,OFFSET(INDEX(DB_4erDS!$S$7:$S$10376,MATCH($F26,DB_4erDS!C$7:$C$10376,0)),3,0),IF($O$10=3,OFFSET(INDEX(DB_4erDS!$T$7:$T$10376,MATCH($F26,DB_4erDS!C$7:$C$10376,0)),3,0),IF($O$10=4,OFFSET(INDEX(DB_4erDS!$U$7:$U$10376,MATCH($F26,DB_4erDS!C$7:$C$10376,0)),3,0),IF($O$10=5,OFFSET(INDEX(DB_4erDS!$V$7:$V$10376,MATCH($F26,DB_4erDS!C$7:$C$10376,0)),3,0),OFFSET(INDEX(DB_4erDS!$W$7:$W$10376,MATCH($F26,DB_4erDS!C$7:$C$10376,0)),3,0)))))),""))</f>
        <v/>
      </c>
      <c r="L26" s="151">
        <f ca="1">IF(ISERROR(VLOOKUP($F26,DB_4erDS!$C$7:$C$10376,1,FALSE)),0,IF($O$10=1,OFFSET(INDEX(DB_4erDS!$R$7:$R$10376,MATCH($F26,DB_4erDS!$C$7:$C$10376,0)),2,0),IF($O$10=2,OFFSET(INDEX(DB_4erDS!$S$7:$S$10376,MATCH($F26,DB_4erDS!$C$7:$C$10376,0)),2,0),IF($O$10=4,OFFSET(INDEX(DB_4erDS!$U$7:$U$10376,MATCH($F26,DB_4erDS!$C$7:$C$10376,0)),2,0),IF($O$10=5,OFFSET(INDEX(DB_4erDS!$V$7:$V$10376,MATCH($F26,DB_4erDS!$C$7:$C$10376,0)),2,0),"Ø")))))</f>
        <v>0</v>
      </c>
      <c r="R26" s="65"/>
    </row>
    <row r="27" spans="1:18" ht="13.9">
      <c r="A27" s="65">
        <v>15</v>
      </c>
      <c r="B27" s="139" t="s">
        <v>47</v>
      </c>
      <c r="C27" s="65"/>
      <c r="D27" s="65">
        <v>15</v>
      </c>
      <c r="E27" s="136" t="str">
        <f>IF(ISERROR(VLOOKUP(F27,DB_4erDS!$C$7:$C$10376,1,FALSE)),"not found",INDEX(DB_4erDS!$B$7:$B$10376,MATCH(F27,DB_4erDS!$C$7:$C$10376,0)))</f>
        <v>not found</v>
      </c>
      <c r="F27" s="209"/>
      <c r="G27" s="213" t="str">
        <f>IF(ISERROR(VLOOKUP(F27,DB_4erDS!$C$7:$C$10376,1,FALSE)),"not found",INDEX(DB_4erDS!$G$7:$G$10376,MATCH(F27,DB_4erDS!$C$7:$C$10376,0)))</f>
        <v>not found</v>
      </c>
      <c r="H27" s="214" t="str">
        <f ca="1">IF(ISERROR(VLOOKUP($F27,DB_4erDS!$C$7:$C$10376,1,FALSE)),"no Mat.Nr",IF($O$10=1,OFFSET(INDEX(DB_4erDS!$R$7:$R$10376,MATCH($F27,DB_4erDS!$C$7:$C$10376,0)),1,0),IF($O$10=2,OFFSET(INDEX(DB_4erDS!$S$7:$S$10376,MATCH($F27,DB_4erDS!$C$7:$C$10376,0)),1,0),IF($O$10=3,OFFSET(INDEX(DB_4erDS!$T$7:$T$10376,MATCH($F27,DB_4erDS!$C$7:$C$10376,0)),1,0),IF($O$10=4,OFFSET(INDEX(DB_4erDS!$U$7:$U$10376,MATCH($F27,DB_4erDS!$C$7:$C$10376,0)),1,0),IF($O$10=5,OFFSET(INDEX(DB_4erDS!$V$7:$V$10376,MATCH($F27,DB_4erDS!$C$7:$C$10376,0)),1,0),OFFSET(INDEX(DB_4erDS!$W$7:$W$10376,MATCH($F27,DB_4erDS!$C$7:$C$10376,0)),1,0)))))))</f>
        <v>no Mat.Nr</v>
      </c>
      <c r="I27" s="214" t="str">
        <f>IF(ISERROR(VLOOKUP(F27,DB_4erDS!$C$7:$C$10376,1,FALSE)),"not found",INDEX(DB_4erDS!$H$7:$H$10376,MATCH(F27,DB_4erDS!$C$7:$C$10376,0)))</f>
        <v>not found</v>
      </c>
      <c r="J27" s="215" t="str">
        <f>IF(ISERROR(VLOOKUP($F27,DB_4erDS!$C$7:$C$10376,1,FALSE)),"01.01.1900",IF($O$10=1,VLOOKUP($F27,DB_4erDS!$C$7:$X$10376,15,FALSE),IF($O$10=2,VLOOKUP($F27,DB_4erDS!$C$7:$X$10376,16,FALSE),IF($O$10=4,VLOOKUP($F27,DB_4erDS!$C$7:$X$10376,18,FALSE),IF($O$10=5,VLOOKUP($F27,DB_4erDS!$C$7:$X$10376,19,FALSE),"01.01.1900")))))</f>
        <v>01.01.1900</v>
      </c>
      <c r="K27" s="200" t="str">
        <f ca="1">IF(AND(E27&lt;&gt;"",$F$4&lt;&gt;""),$F$4,IF(AND(ISNUMBER(H27)=TRUE,H27&gt;=0),IF($O$10=1,OFFSET(INDEX(DB_4erDS!$R$7:$R$10376,MATCH($F27,DB_4erDS!C$7:$C$10376,0)),3,0),IF($O$10=2,OFFSET(INDEX(DB_4erDS!$S$7:$S$10376,MATCH($F27,DB_4erDS!C$7:$C$10376,0)),3,0),IF($O$10=3,OFFSET(INDEX(DB_4erDS!$T$7:$T$10376,MATCH($F27,DB_4erDS!C$7:$C$10376,0)),3,0),IF($O$10=4,OFFSET(INDEX(DB_4erDS!$U$7:$U$10376,MATCH($F27,DB_4erDS!C$7:$C$10376,0)),3,0),IF($O$10=5,OFFSET(INDEX(DB_4erDS!$V$7:$V$10376,MATCH($F27,DB_4erDS!C$7:$C$10376,0)),3,0),OFFSET(INDEX(DB_4erDS!$W$7:$W$10376,MATCH($F27,DB_4erDS!C$7:$C$10376,0)),3,0)))))),""))</f>
        <v/>
      </c>
      <c r="L27" s="151">
        <f ca="1">IF(ISERROR(VLOOKUP($F27,DB_4erDS!$C$7:$C$10376,1,FALSE)),0,IF($O$10=1,OFFSET(INDEX(DB_4erDS!$R$7:$R$10376,MATCH($F27,DB_4erDS!$C$7:$C$10376,0)),2,0),IF($O$10=2,OFFSET(INDEX(DB_4erDS!$S$7:$S$10376,MATCH($F27,DB_4erDS!$C$7:$C$10376,0)),2,0),IF($O$10=4,OFFSET(INDEX(DB_4erDS!$U$7:$U$10376,MATCH($F27,DB_4erDS!$C$7:$C$10376,0)),2,0),IF($O$10=5,OFFSET(INDEX(DB_4erDS!$V$7:$V$10376,MATCH($F27,DB_4erDS!$C$7:$C$10376,0)),2,0),"Ø")))))</f>
        <v>0</v>
      </c>
      <c r="R27" s="65"/>
    </row>
    <row r="28" spans="1:18" ht="13.9">
      <c r="A28" s="65">
        <v>16</v>
      </c>
      <c r="B28" s="139" t="s">
        <v>5150</v>
      </c>
      <c r="C28" s="65"/>
      <c r="D28" s="65">
        <v>16</v>
      </c>
      <c r="E28" s="136" t="str">
        <f>IF(ISERROR(VLOOKUP(F28,DB_4erDS!$C$7:$C$10376,1,FALSE)),"not found",INDEX(DB_4erDS!$B$7:$B$10376,MATCH(F28,DB_4erDS!$C$7:$C$10376,0)))</f>
        <v>not found</v>
      </c>
      <c r="F28" s="209"/>
      <c r="G28" s="213" t="str">
        <f>IF(ISERROR(VLOOKUP(F28,DB_4erDS!$C$7:$C$10376,1,FALSE)),"not found",INDEX(DB_4erDS!$G$7:$G$10376,MATCH(F28,DB_4erDS!$C$7:$C$10376,0)))</f>
        <v>not found</v>
      </c>
      <c r="H28" s="214" t="str">
        <f ca="1">IF(ISERROR(VLOOKUP($F28,DB_4erDS!$C$7:$C$10376,1,FALSE)),"no Mat.Nr",IF($O$10=1,OFFSET(INDEX(DB_4erDS!$R$7:$R$10376,MATCH($F28,DB_4erDS!$C$7:$C$10376,0)),1,0),IF($O$10=2,OFFSET(INDEX(DB_4erDS!$S$7:$S$10376,MATCH($F28,DB_4erDS!$C$7:$C$10376,0)),1,0),IF($O$10=3,OFFSET(INDEX(DB_4erDS!$T$7:$T$10376,MATCH($F28,DB_4erDS!$C$7:$C$10376,0)),1,0),IF($O$10=4,OFFSET(INDEX(DB_4erDS!$U$7:$U$10376,MATCH($F28,DB_4erDS!$C$7:$C$10376,0)),1,0),IF($O$10=5,OFFSET(INDEX(DB_4erDS!$V$7:$V$10376,MATCH($F28,DB_4erDS!$C$7:$C$10376,0)),1,0),OFFSET(INDEX(DB_4erDS!$W$7:$W$10376,MATCH($F28,DB_4erDS!$C$7:$C$10376,0)),1,0)))))))</f>
        <v>no Mat.Nr</v>
      </c>
      <c r="I28" s="214" t="str">
        <f>IF(ISERROR(VLOOKUP(F28,DB_4erDS!$C$7:$C$10376,1,FALSE)),"not found",INDEX(DB_4erDS!$H$7:$H$10376,MATCH(F28,DB_4erDS!$C$7:$C$10376,0)))</f>
        <v>not found</v>
      </c>
      <c r="J28" s="215" t="str">
        <f>IF(ISERROR(VLOOKUP($F28,DB_4erDS!$C$7:$C$10376,1,FALSE)),"01.01.1900",IF($O$10=1,VLOOKUP($F28,DB_4erDS!$C$7:$X$10376,15,FALSE),IF($O$10=2,VLOOKUP($F28,DB_4erDS!$C$7:$X$10376,16,FALSE),IF($O$10=4,VLOOKUP($F28,DB_4erDS!$C$7:$X$10376,18,FALSE),IF($O$10=5,VLOOKUP($F28,DB_4erDS!$C$7:$X$10376,19,FALSE),"01.01.1900")))))</f>
        <v>01.01.1900</v>
      </c>
      <c r="K28" s="200" t="str">
        <f ca="1">IF(AND(E28&lt;&gt;"",$F$4&lt;&gt;""),$F$4,IF(AND(ISNUMBER(H28)=TRUE,H28&gt;=0),IF($O$10=1,OFFSET(INDEX(DB_4erDS!$R$7:$R$10376,MATCH($F28,DB_4erDS!C$7:$C$10376,0)),3,0),IF($O$10=2,OFFSET(INDEX(DB_4erDS!$S$7:$S$10376,MATCH($F28,DB_4erDS!C$7:$C$10376,0)),3,0),IF($O$10=3,OFFSET(INDEX(DB_4erDS!$T$7:$T$10376,MATCH($F28,DB_4erDS!C$7:$C$10376,0)),3,0),IF($O$10=4,OFFSET(INDEX(DB_4erDS!$U$7:$U$10376,MATCH($F28,DB_4erDS!C$7:$C$10376,0)),3,0),IF($O$10=5,OFFSET(INDEX(DB_4erDS!$V$7:$V$10376,MATCH($F28,DB_4erDS!C$7:$C$10376,0)),3,0),OFFSET(INDEX(DB_4erDS!$W$7:$W$10376,MATCH($F28,DB_4erDS!C$7:$C$10376,0)),3,0)))))),""))</f>
        <v/>
      </c>
      <c r="L28" s="151">
        <f ca="1">IF(ISERROR(VLOOKUP($F28,DB_4erDS!$C$7:$C$10376,1,FALSE)),0,IF($O$10=1,OFFSET(INDEX(DB_4erDS!$R$7:$R$10376,MATCH($F28,DB_4erDS!$C$7:$C$10376,0)),2,0),IF($O$10=2,OFFSET(INDEX(DB_4erDS!$S$7:$S$10376,MATCH($F28,DB_4erDS!$C$7:$C$10376,0)),2,0),IF($O$10=4,OFFSET(INDEX(DB_4erDS!$U$7:$U$10376,MATCH($F28,DB_4erDS!$C$7:$C$10376,0)),2,0),IF($O$10=5,OFFSET(INDEX(DB_4erDS!$V$7:$V$10376,MATCH($F28,DB_4erDS!$C$7:$C$10376,0)),2,0),"Ø")))))</f>
        <v>0</v>
      </c>
      <c r="R28" s="65"/>
    </row>
    <row r="29" spans="1:18" ht="13.9">
      <c r="A29" s="65">
        <v>17</v>
      </c>
      <c r="B29" s="139"/>
      <c r="C29" s="65"/>
      <c r="D29" s="65">
        <v>17</v>
      </c>
      <c r="E29" s="136" t="str">
        <f>IF(ISERROR(VLOOKUP(F29,DB_4erDS!$C$7:$C$10376,1,FALSE)),"not found",INDEX(DB_4erDS!$B$7:$B$10376,MATCH(F29,DB_4erDS!$C$7:$C$10376,0)))</f>
        <v>not found</v>
      </c>
      <c r="F29" s="209"/>
      <c r="G29" s="213" t="str">
        <f>IF(ISERROR(VLOOKUP(F29,DB_4erDS!$C$7:$C$10376,1,FALSE)),"not found",INDEX(DB_4erDS!$G$7:$G$10376,MATCH(F29,DB_4erDS!$C$7:$C$10376,0)))</f>
        <v>not found</v>
      </c>
      <c r="H29" s="214" t="str">
        <f ca="1">IF(ISERROR(VLOOKUP($F29,DB_4erDS!$C$7:$C$10376,1,FALSE)),"no Mat.Nr",IF($O$10=1,OFFSET(INDEX(DB_4erDS!$R$7:$R$10376,MATCH($F29,DB_4erDS!$C$7:$C$10376,0)),1,0),IF($O$10=2,OFFSET(INDEX(DB_4erDS!$S$7:$S$10376,MATCH($F29,DB_4erDS!$C$7:$C$10376,0)),1,0),IF($O$10=3,OFFSET(INDEX(DB_4erDS!$T$7:$T$10376,MATCH($F29,DB_4erDS!$C$7:$C$10376,0)),1,0),IF($O$10=4,OFFSET(INDEX(DB_4erDS!$U$7:$U$10376,MATCH($F29,DB_4erDS!$C$7:$C$10376,0)),1,0),IF($O$10=5,OFFSET(INDEX(DB_4erDS!$V$7:$V$10376,MATCH($F29,DB_4erDS!$C$7:$C$10376,0)),1,0),OFFSET(INDEX(DB_4erDS!$W$7:$W$10376,MATCH($F29,DB_4erDS!$C$7:$C$10376,0)),1,0)))))))</f>
        <v>no Mat.Nr</v>
      </c>
      <c r="I29" s="214" t="str">
        <f>IF(ISERROR(VLOOKUP(F29,DB_4erDS!$C$7:$C$10376,1,FALSE)),"not found",INDEX(DB_4erDS!$H$7:$H$10376,MATCH(F29,DB_4erDS!$C$7:$C$10376,0)))</f>
        <v>not found</v>
      </c>
      <c r="J29" s="215" t="str">
        <f>IF(ISERROR(VLOOKUP($F29,DB_4erDS!$C$7:$C$10376,1,FALSE)),"01.01.1900",IF($O$10=1,VLOOKUP($F29,DB_4erDS!$C$7:$X$10376,15,FALSE),IF($O$10=2,VLOOKUP($F29,DB_4erDS!$C$7:$X$10376,16,FALSE),IF($O$10=4,VLOOKUP($F29,DB_4erDS!$C$7:$X$10376,18,FALSE),IF($O$10=5,VLOOKUP($F29,DB_4erDS!$C$7:$X$10376,19,FALSE),"01.01.1900")))))</f>
        <v>01.01.1900</v>
      </c>
      <c r="K29" s="200" t="str">
        <f ca="1">IF(AND(E29&lt;&gt;"",$F$4&lt;&gt;""),$F$4,IF(AND(ISNUMBER(H29)=TRUE,H29&gt;=0),IF($O$10=1,OFFSET(INDEX(DB_4erDS!$R$7:$R$10376,MATCH($F29,DB_4erDS!C$7:$C$10376,0)),3,0),IF($O$10=2,OFFSET(INDEX(DB_4erDS!$S$7:$S$10376,MATCH($F29,DB_4erDS!C$7:$C$10376,0)),3,0),IF($O$10=3,OFFSET(INDEX(DB_4erDS!$T$7:$T$10376,MATCH($F29,DB_4erDS!C$7:$C$10376,0)),3,0),IF($O$10=4,OFFSET(INDEX(DB_4erDS!$U$7:$U$10376,MATCH($F29,DB_4erDS!C$7:$C$10376,0)),3,0),IF($O$10=5,OFFSET(INDEX(DB_4erDS!$V$7:$V$10376,MATCH($F29,DB_4erDS!C$7:$C$10376,0)),3,0),OFFSET(INDEX(DB_4erDS!$W$7:$W$10376,MATCH($F29,DB_4erDS!C$7:$C$10376,0)),3,0)))))),""))</f>
        <v/>
      </c>
      <c r="L29" s="151">
        <f ca="1">IF(ISERROR(VLOOKUP($F29,DB_4erDS!$C$7:$C$10376,1,FALSE)),0,IF($O$10=1,OFFSET(INDEX(DB_4erDS!$R$7:$R$10376,MATCH($F29,DB_4erDS!$C$7:$C$10376,0)),2,0),IF($O$10=2,OFFSET(INDEX(DB_4erDS!$S$7:$S$10376,MATCH($F29,DB_4erDS!$C$7:$C$10376,0)),2,0),IF($O$10=4,OFFSET(INDEX(DB_4erDS!$U$7:$U$10376,MATCH($F29,DB_4erDS!$C$7:$C$10376,0)),2,0),IF($O$10=5,OFFSET(INDEX(DB_4erDS!$V$7:$V$10376,MATCH($F29,DB_4erDS!$C$7:$C$10376,0)),2,0),"Ø")))))</f>
        <v>0</v>
      </c>
      <c r="R29" s="65"/>
    </row>
    <row r="30" spans="1:18" ht="13.9">
      <c r="A30" s="65">
        <v>18</v>
      </c>
      <c r="B30" s="139"/>
      <c r="C30" s="65"/>
      <c r="D30" s="65">
        <v>18</v>
      </c>
      <c r="E30" s="136" t="str">
        <f>IF(ISERROR(VLOOKUP(F30,DB_4erDS!$C$7:$C$10376,1,FALSE)),"not found",INDEX(DB_4erDS!$B$7:$B$10376,MATCH(F30,DB_4erDS!$C$7:$C$10376,0)))</f>
        <v>not found</v>
      </c>
      <c r="F30" s="209"/>
      <c r="G30" s="213" t="str">
        <f>IF(ISERROR(VLOOKUP(F30,DB_4erDS!$C$7:$C$10376,1,FALSE)),"not found",INDEX(DB_4erDS!$G$7:$G$10376,MATCH(F30,DB_4erDS!$C$7:$C$10376,0)))</f>
        <v>not found</v>
      </c>
      <c r="H30" s="214" t="str">
        <f ca="1">IF(ISERROR(VLOOKUP($F30,DB_4erDS!$C$7:$C$10376,1,FALSE)),"no Mat.Nr",IF($O$10=1,OFFSET(INDEX(DB_4erDS!$R$7:$R$10376,MATCH($F30,DB_4erDS!$C$7:$C$10376,0)),1,0),IF($O$10=2,OFFSET(INDEX(DB_4erDS!$S$7:$S$10376,MATCH($F30,DB_4erDS!$C$7:$C$10376,0)),1,0),IF($O$10=3,OFFSET(INDEX(DB_4erDS!$T$7:$T$10376,MATCH($F30,DB_4erDS!$C$7:$C$10376,0)),1,0),IF($O$10=4,OFFSET(INDEX(DB_4erDS!$U$7:$U$10376,MATCH($F30,DB_4erDS!$C$7:$C$10376,0)),1,0),IF($O$10=5,OFFSET(INDEX(DB_4erDS!$V$7:$V$10376,MATCH($F30,DB_4erDS!$C$7:$C$10376,0)),1,0),OFFSET(INDEX(DB_4erDS!$W$7:$W$10376,MATCH($F30,DB_4erDS!$C$7:$C$10376,0)),1,0)))))))</f>
        <v>no Mat.Nr</v>
      </c>
      <c r="I30" s="214" t="str">
        <f>IF(ISERROR(VLOOKUP(F30,DB_4erDS!$C$7:$C$10376,1,FALSE)),"not found",INDEX(DB_4erDS!$H$7:$H$10376,MATCH(F30,DB_4erDS!$C$7:$C$10376,0)))</f>
        <v>not found</v>
      </c>
      <c r="J30" s="215" t="str">
        <f>IF(ISERROR(VLOOKUP($F30,DB_4erDS!$C$7:$C$10376,1,FALSE)),"01.01.1900",IF($O$10=1,VLOOKUP($F30,DB_4erDS!$C$7:$X$10376,15,FALSE),IF($O$10=2,VLOOKUP($F30,DB_4erDS!$C$7:$X$10376,16,FALSE),IF($O$10=4,VLOOKUP($F30,DB_4erDS!$C$7:$X$10376,18,FALSE),IF($O$10=5,VLOOKUP($F30,DB_4erDS!$C$7:$X$10376,19,FALSE),"01.01.1900")))))</f>
        <v>01.01.1900</v>
      </c>
      <c r="K30" s="200" t="str">
        <f ca="1">IF(AND(E30&lt;&gt;"",$F$4&lt;&gt;""),$F$4,IF(AND(ISNUMBER(H30)=TRUE,H30&gt;=0),IF($O$10=1,OFFSET(INDEX(DB_4erDS!$R$7:$R$10376,MATCH($F30,DB_4erDS!C$7:$C$10376,0)),3,0),IF($O$10=2,OFFSET(INDEX(DB_4erDS!$S$7:$S$10376,MATCH($F30,DB_4erDS!C$7:$C$10376,0)),3,0),IF($O$10=3,OFFSET(INDEX(DB_4erDS!$T$7:$T$10376,MATCH($F30,DB_4erDS!C$7:$C$10376,0)),3,0),IF($O$10=4,OFFSET(INDEX(DB_4erDS!$U$7:$U$10376,MATCH($F30,DB_4erDS!C$7:$C$10376,0)),3,0),IF($O$10=5,OFFSET(INDEX(DB_4erDS!$V$7:$V$10376,MATCH($F30,DB_4erDS!C$7:$C$10376,0)),3,0),OFFSET(INDEX(DB_4erDS!$W$7:$W$10376,MATCH($F30,DB_4erDS!C$7:$C$10376,0)),3,0)))))),""))</f>
        <v/>
      </c>
      <c r="L30" s="151">
        <f ca="1">IF(ISERROR(VLOOKUP($F30,DB_4erDS!$C$7:$C$10376,1,FALSE)),0,IF($O$10=1,OFFSET(INDEX(DB_4erDS!$R$7:$R$10376,MATCH($F30,DB_4erDS!$C$7:$C$10376,0)),2,0),IF($O$10=2,OFFSET(INDEX(DB_4erDS!$S$7:$S$10376,MATCH($F30,DB_4erDS!$C$7:$C$10376,0)),2,0),IF($O$10=4,OFFSET(INDEX(DB_4erDS!$U$7:$U$10376,MATCH($F30,DB_4erDS!$C$7:$C$10376,0)),2,0),IF($O$10=5,OFFSET(INDEX(DB_4erDS!$V$7:$V$10376,MATCH($F30,DB_4erDS!$C$7:$C$10376,0)),2,0),"Ø")))))</f>
        <v>0</v>
      </c>
      <c r="R30" s="65"/>
    </row>
    <row r="31" spans="1:18" ht="13.9">
      <c r="A31" s="65">
        <v>19</v>
      </c>
      <c r="B31" s="139"/>
      <c r="C31" s="65"/>
      <c r="D31" s="65">
        <v>19</v>
      </c>
      <c r="E31" s="136" t="str">
        <f>IF(ISERROR(VLOOKUP(F31,DB_4erDS!$C$7:$C$10376,1,FALSE)),"not found",INDEX(DB_4erDS!$B$7:$B$10376,MATCH(F31,DB_4erDS!$C$7:$C$10376,0)))</f>
        <v>not found</v>
      </c>
      <c r="F31" s="209"/>
      <c r="G31" s="213" t="str">
        <f>IF(ISERROR(VLOOKUP(F31,DB_4erDS!$C$7:$C$10376,1,FALSE)),"not found",INDEX(DB_4erDS!$G$7:$G$10376,MATCH(F31,DB_4erDS!$C$7:$C$10376,0)))</f>
        <v>not found</v>
      </c>
      <c r="H31" s="214" t="str">
        <f ca="1">IF(ISERROR(VLOOKUP($F31,DB_4erDS!$C$7:$C$10376,1,FALSE)),"no Mat.Nr",IF($O$10=1,OFFSET(INDEX(DB_4erDS!$R$7:$R$10376,MATCH($F31,DB_4erDS!$C$7:$C$10376,0)),1,0),IF($O$10=2,OFFSET(INDEX(DB_4erDS!$S$7:$S$10376,MATCH($F31,DB_4erDS!$C$7:$C$10376,0)),1,0),IF($O$10=3,OFFSET(INDEX(DB_4erDS!$T$7:$T$10376,MATCH($F31,DB_4erDS!$C$7:$C$10376,0)),1,0),IF($O$10=4,OFFSET(INDEX(DB_4erDS!$U$7:$U$10376,MATCH($F31,DB_4erDS!$C$7:$C$10376,0)),1,0),IF($O$10=5,OFFSET(INDEX(DB_4erDS!$V$7:$V$10376,MATCH($F31,DB_4erDS!$C$7:$C$10376,0)),1,0),OFFSET(INDEX(DB_4erDS!$W$7:$W$10376,MATCH($F31,DB_4erDS!$C$7:$C$10376,0)),1,0)))))))</f>
        <v>no Mat.Nr</v>
      </c>
      <c r="I31" s="214" t="str">
        <f>IF(ISERROR(VLOOKUP(F31,DB_4erDS!$C$7:$C$10376,1,FALSE)),"not found",INDEX(DB_4erDS!$H$7:$H$10376,MATCH(F31,DB_4erDS!$C$7:$C$10376,0)))</f>
        <v>not found</v>
      </c>
      <c r="J31" s="215" t="str">
        <f>IF(ISERROR(VLOOKUP($F31,DB_4erDS!$C$7:$C$10376,1,FALSE)),"01.01.1900",IF($O$10=1,VLOOKUP($F31,DB_4erDS!$C$7:$X$10376,15,FALSE),IF($O$10=2,VLOOKUP($F31,DB_4erDS!$C$7:$X$10376,16,FALSE),IF($O$10=4,VLOOKUP($F31,DB_4erDS!$C$7:$X$10376,18,FALSE),IF($O$10=5,VLOOKUP($F31,DB_4erDS!$C$7:$X$10376,19,FALSE),"01.01.1900")))))</f>
        <v>01.01.1900</v>
      </c>
      <c r="K31" s="200" t="str">
        <f ca="1">IF(AND(E31&lt;&gt;"",$F$4&lt;&gt;""),$F$4,IF(AND(ISNUMBER(H31)=TRUE,H31&gt;=0),IF($O$10=1,OFFSET(INDEX(DB_4erDS!$R$7:$R$10376,MATCH($F31,DB_4erDS!C$7:$C$10376,0)),3,0),IF($O$10=2,OFFSET(INDEX(DB_4erDS!$S$7:$S$10376,MATCH($F31,DB_4erDS!C$7:$C$10376,0)),3,0),IF($O$10=3,OFFSET(INDEX(DB_4erDS!$T$7:$T$10376,MATCH($F31,DB_4erDS!C$7:$C$10376,0)),3,0),IF($O$10=4,OFFSET(INDEX(DB_4erDS!$U$7:$U$10376,MATCH($F31,DB_4erDS!C$7:$C$10376,0)),3,0),IF($O$10=5,OFFSET(INDEX(DB_4erDS!$V$7:$V$10376,MATCH($F31,DB_4erDS!C$7:$C$10376,0)),3,0),OFFSET(INDEX(DB_4erDS!$W$7:$W$10376,MATCH($F31,DB_4erDS!C$7:$C$10376,0)),3,0)))))),""))</f>
        <v/>
      </c>
      <c r="L31" s="151">
        <f ca="1">IF(ISERROR(VLOOKUP($F31,DB_4erDS!$C$7:$C$10376,1,FALSE)),0,IF($O$10=1,OFFSET(INDEX(DB_4erDS!$R$7:$R$10376,MATCH($F31,DB_4erDS!$C$7:$C$10376,0)),2,0),IF($O$10=2,OFFSET(INDEX(DB_4erDS!$S$7:$S$10376,MATCH($F31,DB_4erDS!$C$7:$C$10376,0)),2,0),IF($O$10=4,OFFSET(INDEX(DB_4erDS!$U$7:$U$10376,MATCH($F31,DB_4erDS!$C$7:$C$10376,0)),2,0),IF($O$10=5,OFFSET(INDEX(DB_4erDS!$V$7:$V$10376,MATCH($F31,DB_4erDS!$C$7:$C$10376,0)),2,0),"Ø")))))</f>
        <v>0</v>
      </c>
      <c r="R31" s="65"/>
    </row>
    <row r="32" spans="1:18" ht="13.9">
      <c r="A32" s="65">
        <v>20</v>
      </c>
      <c r="B32" s="139"/>
      <c r="C32" s="65"/>
      <c r="D32" s="65">
        <v>20</v>
      </c>
      <c r="E32" s="136" t="str">
        <f>IF(ISERROR(VLOOKUP(F32,DB_4erDS!$C$7:$C$10376,1,FALSE)),"not found",INDEX(DB_4erDS!$B$7:$B$10376,MATCH(F32,DB_4erDS!$C$7:$C$10376,0)))</f>
        <v>not found</v>
      </c>
      <c r="F32" s="209"/>
      <c r="G32" s="213" t="str">
        <f>IF(ISERROR(VLOOKUP(F32,DB_4erDS!$C$7:$C$10376,1,FALSE)),"not found",INDEX(DB_4erDS!$G$7:$G$10376,MATCH(F32,DB_4erDS!$C$7:$C$10376,0)))</f>
        <v>not found</v>
      </c>
      <c r="H32" s="214" t="str">
        <f ca="1">IF(ISERROR(VLOOKUP($F32,DB_4erDS!$C$7:$C$10376,1,FALSE)),"no Mat.Nr",IF($O$10=1,OFFSET(INDEX(DB_4erDS!$R$7:$R$10376,MATCH($F32,DB_4erDS!$C$7:$C$10376,0)),1,0),IF($O$10=2,OFFSET(INDEX(DB_4erDS!$S$7:$S$10376,MATCH($F32,DB_4erDS!$C$7:$C$10376,0)),1,0),IF($O$10=3,OFFSET(INDEX(DB_4erDS!$T$7:$T$10376,MATCH($F32,DB_4erDS!$C$7:$C$10376,0)),1,0),IF($O$10=4,OFFSET(INDEX(DB_4erDS!$U$7:$U$10376,MATCH($F32,DB_4erDS!$C$7:$C$10376,0)),1,0),IF($O$10=5,OFFSET(INDEX(DB_4erDS!$V$7:$V$10376,MATCH($F32,DB_4erDS!$C$7:$C$10376,0)),1,0),OFFSET(INDEX(DB_4erDS!$W$7:$W$10376,MATCH($F32,DB_4erDS!$C$7:$C$10376,0)),1,0)))))))</f>
        <v>no Mat.Nr</v>
      </c>
      <c r="I32" s="214" t="str">
        <f>IF(ISERROR(VLOOKUP(F32,DB_4erDS!$C$7:$C$10376,1,FALSE)),"not found",INDEX(DB_4erDS!$H$7:$H$10376,MATCH(F32,DB_4erDS!$C$7:$C$10376,0)))</f>
        <v>not found</v>
      </c>
      <c r="J32" s="215" t="str">
        <f>IF(ISERROR(VLOOKUP($F32,DB_4erDS!$C$7:$C$10376,1,FALSE)),"01.01.1900",IF($O$10=1,VLOOKUP($F32,DB_4erDS!$C$7:$X$10376,15,FALSE),IF($O$10=2,VLOOKUP($F32,DB_4erDS!$C$7:$X$10376,16,FALSE),IF($O$10=4,VLOOKUP($F32,DB_4erDS!$C$7:$X$10376,18,FALSE),IF($O$10=5,VLOOKUP($F32,DB_4erDS!$C$7:$X$10376,19,FALSE),"01.01.1900")))))</f>
        <v>01.01.1900</v>
      </c>
      <c r="K32" s="200" t="str">
        <f ca="1">IF(AND(E32&lt;&gt;"",$F$4&lt;&gt;""),$F$4,IF(AND(ISNUMBER(H32)=TRUE,H32&gt;=0),IF($O$10=1,OFFSET(INDEX(DB_4erDS!$R$7:$R$10376,MATCH($F32,DB_4erDS!C$7:$C$10376,0)),3,0),IF($O$10=2,OFFSET(INDEX(DB_4erDS!$S$7:$S$10376,MATCH($F32,DB_4erDS!C$7:$C$10376,0)),3,0),IF($O$10=3,OFFSET(INDEX(DB_4erDS!$T$7:$T$10376,MATCH($F32,DB_4erDS!C$7:$C$10376,0)),3,0),IF($O$10=4,OFFSET(INDEX(DB_4erDS!$U$7:$U$10376,MATCH($F32,DB_4erDS!C$7:$C$10376,0)),3,0),IF($O$10=5,OFFSET(INDEX(DB_4erDS!$V$7:$V$10376,MATCH($F32,DB_4erDS!C$7:$C$10376,0)),3,0),OFFSET(INDEX(DB_4erDS!$W$7:$W$10376,MATCH($F32,DB_4erDS!C$7:$C$10376,0)),3,0)))))),""))</f>
        <v/>
      </c>
      <c r="L32" s="151">
        <f ca="1">IF(ISERROR(VLOOKUP($F32,DB_4erDS!$C$7:$C$10376,1,FALSE)),0,IF($O$10=1,OFFSET(INDEX(DB_4erDS!$R$7:$R$10376,MATCH($F32,DB_4erDS!$C$7:$C$10376,0)),2,0),IF($O$10=2,OFFSET(INDEX(DB_4erDS!$S$7:$S$10376,MATCH($F32,DB_4erDS!$C$7:$C$10376,0)),2,0),IF($O$10=4,OFFSET(INDEX(DB_4erDS!$U$7:$U$10376,MATCH($F32,DB_4erDS!$C$7:$C$10376,0)),2,0),IF($O$10=5,OFFSET(INDEX(DB_4erDS!$V$7:$V$10376,MATCH($F32,DB_4erDS!$C$7:$C$10376,0)),2,0),"Ø")))))</f>
        <v>0</v>
      </c>
      <c r="R32" s="65"/>
    </row>
    <row r="33" spans="1:18" ht="13.9">
      <c r="A33" s="65"/>
      <c r="B33" s="65"/>
      <c r="C33" s="65"/>
      <c r="D33" s="65">
        <v>21</v>
      </c>
      <c r="E33" s="136" t="str">
        <f>IF(ISERROR(VLOOKUP(F33,DB_4erDS!$C$7:$C$10376,1,FALSE)),"not found",INDEX(DB_4erDS!$B$7:$B$10376,MATCH(F33,DB_4erDS!$C$7:$C$10376,0)))</f>
        <v>not found</v>
      </c>
      <c r="F33" s="209"/>
      <c r="G33" s="213" t="str">
        <f>IF(ISERROR(VLOOKUP(F33,DB_4erDS!$C$7:$C$10376,1,FALSE)),"not found",INDEX(DB_4erDS!$G$7:$G$10376,MATCH(F33,DB_4erDS!$C$7:$C$10376,0)))</f>
        <v>not found</v>
      </c>
      <c r="H33" s="214" t="str">
        <f ca="1">IF(ISERROR(VLOOKUP($F33,DB_4erDS!$C$7:$C$10376,1,FALSE)),"no Mat.Nr",IF($O$10=1,OFFSET(INDEX(DB_4erDS!$R$7:$R$10376,MATCH($F33,DB_4erDS!$C$7:$C$10376,0)),1,0),IF($O$10=2,OFFSET(INDEX(DB_4erDS!$S$7:$S$10376,MATCH($F33,DB_4erDS!$C$7:$C$10376,0)),1,0),IF($O$10=3,OFFSET(INDEX(DB_4erDS!$T$7:$T$10376,MATCH($F33,DB_4erDS!$C$7:$C$10376,0)),1,0),IF($O$10=4,OFFSET(INDEX(DB_4erDS!$U$7:$U$10376,MATCH($F33,DB_4erDS!$C$7:$C$10376,0)),1,0),IF($O$10=5,OFFSET(INDEX(DB_4erDS!$V$7:$V$10376,MATCH($F33,DB_4erDS!$C$7:$C$10376,0)),1,0),OFFSET(INDEX(DB_4erDS!$W$7:$W$10376,MATCH($F33,DB_4erDS!$C$7:$C$10376,0)),1,0)))))))</f>
        <v>no Mat.Nr</v>
      </c>
      <c r="I33" s="214" t="str">
        <f>IF(ISERROR(VLOOKUP(F33,DB_4erDS!$C$7:$C$10376,1,FALSE)),"not found",INDEX(DB_4erDS!$H$7:$H$10376,MATCH(F33,DB_4erDS!$C$7:$C$10376,0)))</f>
        <v>not found</v>
      </c>
      <c r="J33" s="215" t="str">
        <f>IF(ISERROR(VLOOKUP($F33,DB_4erDS!$C$7:$C$10376,1,FALSE)),"01.01.1900",IF($O$10=1,VLOOKUP($F33,DB_4erDS!$C$7:$X$10376,15,FALSE),IF($O$10=2,VLOOKUP($F33,DB_4erDS!$C$7:$X$10376,16,FALSE),IF($O$10=4,VLOOKUP($F33,DB_4erDS!$C$7:$X$10376,18,FALSE),IF($O$10=5,VLOOKUP($F33,DB_4erDS!$C$7:$X$10376,19,FALSE),"01.01.1900")))))</f>
        <v>01.01.1900</v>
      </c>
      <c r="K33" s="200" t="str">
        <f ca="1">IF(AND(E33&lt;&gt;"",$F$4&lt;&gt;""),$F$4,IF(AND(ISNUMBER(H33)=TRUE,H33&gt;=0),IF($O$10=1,OFFSET(INDEX(DB_4erDS!$R$7:$R$10376,MATCH($F33,DB_4erDS!C$7:$C$10376,0)),3,0),IF($O$10=2,OFFSET(INDEX(DB_4erDS!$S$7:$S$10376,MATCH($F33,DB_4erDS!C$7:$C$10376,0)),3,0),IF($O$10=3,OFFSET(INDEX(DB_4erDS!$T$7:$T$10376,MATCH($F33,DB_4erDS!C$7:$C$10376,0)),3,0),IF($O$10=4,OFFSET(INDEX(DB_4erDS!$U$7:$U$10376,MATCH($F33,DB_4erDS!C$7:$C$10376,0)),3,0),IF($O$10=5,OFFSET(INDEX(DB_4erDS!$V$7:$V$10376,MATCH($F33,DB_4erDS!C$7:$C$10376,0)),3,0),OFFSET(INDEX(DB_4erDS!$W$7:$W$10376,MATCH($F33,DB_4erDS!C$7:$C$10376,0)),3,0)))))),""))</f>
        <v/>
      </c>
      <c r="L33" s="151">
        <f ca="1">IF(ISERROR(VLOOKUP($F33,DB_4erDS!$C$7:$C$10376,1,FALSE)),0,IF($O$10=1,OFFSET(INDEX(DB_4erDS!$R$7:$R$10376,MATCH($F33,DB_4erDS!$C$7:$C$10376,0)),2,0),IF($O$10=2,OFFSET(INDEX(DB_4erDS!$S$7:$S$10376,MATCH($F33,DB_4erDS!$C$7:$C$10376,0)),2,0),IF($O$10=4,OFFSET(INDEX(DB_4erDS!$U$7:$U$10376,MATCH($F33,DB_4erDS!$C$7:$C$10376,0)),2,0),IF($O$10=5,OFFSET(INDEX(DB_4erDS!$V$7:$V$10376,MATCH($F33,DB_4erDS!$C$7:$C$10376,0)),2,0),"Ø")))))</f>
        <v>0</v>
      </c>
      <c r="R33" s="65"/>
    </row>
    <row r="34" spans="1:18" ht="13.9">
      <c r="A34" s="65"/>
      <c r="B34" s="65"/>
      <c r="C34" s="65"/>
      <c r="D34" s="65">
        <v>22</v>
      </c>
      <c r="E34" s="136" t="str">
        <f>IF(ISERROR(VLOOKUP(F34,DB_4erDS!$C$7:$C$10376,1,FALSE)),"not found",INDEX(DB_4erDS!$B$7:$B$10376,MATCH(F34,DB_4erDS!$C$7:$C$10376,0)))</f>
        <v>not found</v>
      </c>
      <c r="F34" s="209"/>
      <c r="G34" s="213" t="str">
        <f>IF(ISERROR(VLOOKUP(F34,DB_4erDS!$C$7:$C$10376,1,FALSE)),"not found",INDEX(DB_4erDS!$G$7:$G$10376,MATCH(F34,DB_4erDS!$C$7:$C$10376,0)))</f>
        <v>not found</v>
      </c>
      <c r="H34" s="214" t="str">
        <f ca="1">IF(ISERROR(VLOOKUP($F34,DB_4erDS!$C$7:$C$10376,1,FALSE)),"no Mat.Nr",IF($O$10=1,OFFSET(INDEX(DB_4erDS!$R$7:$R$10376,MATCH($F34,DB_4erDS!$C$7:$C$10376,0)),1,0),IF($O$10=2,OFFSET(INDEX(DB_4erDS!$S$7:$S$10376,MATCH($F34,DB_4erDS!$C$7:$C$10376,0)),1,0),IF($O$10=3,OFFSET(INDEX(DB_4erDS!$T$7:$T$10376,MATCH($F34,DB_4erDS!$C$7:$C$10376,0)),1,0),IF($O$10=4,OFFSET(INDEX(DB_4erDS!$U$7:$U$10376,MATCH($F34,DB_4erDS!$C$7:$C$10376,0)),1,0),IF($O$10=5,OFFSET(INDEX(DB_4erDS!$V$7:$V$10376,MATCH($F34,DB_4erDS!$C$7:$C$10376,0)),1,0),OFFSET(INDEX(DB_4erDS!$W$7:$W$10376,MATCH($F34,DB_4erDS!$C$7:$C$10376,0)),1,0)))))))</f>
        <v>no Mat.Nr</v>
      </c>
      <c r="I34" s="214" t="str">
        <f>IF(ISERROR(VLOOKUP(F34,DB_4erDS!$C$7:$C$10376,1,FALSE)),"not found",INDEX(DB_4erDS!$H$7:$H$10376,MATCH(F34,DB_4erDS!$C$7:$C$10376,0)))</f>
        <v>not found</v>
      </c>
      <c r="J34" s="215" t="str">
        <f>IF(ISERROR(VLOOKUP($F34,DB_4erDS!$C$7:$C$10376,1,FALSE)),"01.01.1900",IF($O$10=1,VLOOKUP($F34,DB_4erDS!$C$7:$X$10376,15,FALSE),IF($O$10=2,VLOOKUP($F34,DB_4erDS!$C$7:$X$10376,16,FALSE),IF($O$10=4,VLOOKUP($F34,DB_4erDS!$C$7:$X$10376,18,FALSE),IF($O$10=5,VLOOKUP($F34,DB_4erDS!$C$7:$X$10376,19,FALSE),"01.01.1900")))))</f>
        <v>01.01.1900</v>
      </c>
      <c r="K34" s="200" t="str">
        <f ca="1">IF(AND(E34&lt;&gt;"",$F$4&lt;&gt;""),$F$4,IF(AND(ISNUMBER(H34)=TRUE,H34&gt;=0),IF($O$10=1,OFFSET(INDEX(DB_4erDS!$R$7:$R$10376,MATCH($F34,DB_4erDS!C$7:$C$10376,0)),3,0),IF($O$10=2,OFFSET(INDEX(DB_4erDS!$S$7:$S$10376,MATCH($F34,DB_4erDS!C$7:$C$10376,0)),3,0),IF($O$10=3,OFFSET(INDEX(DB_4erDS!$T$7:$T$10376,MATCH($F34,DB_4erDS!C$7:$C$10376,0)),3,0),IF($O$10=4,OFFSET(INDEX(DB_4erDS!$U$7:$U$10376,MATCH($F34,DB_4erDS!C$7:$C$10376,0)),3,0),IF($O$10=5,OFFSET(INDEX(DB_4erDS!$V$7:$V$10376,MATCH($F34,DB_4erDS!C$7:$C$10376,0)),3,0),OFFSET(INDEX(DB_4erDS!$W$7:$W$10376,MATCH($F34,DB_4erDS!C$7:$C$10376,0)),3,0)))))),""))</f>
        <v/>
      </c>
      <c r="L34" s="151">
        <f ca="1">IF(ISERROR(VLOOKUP($F34,DB_4erDS!$C$7:$C$10376,1,FALSE)),0,IF($O$10=1,OFFSET(INDEX(DB_4erDS!$R$7:$R$10376,MATCH($F34,DB_4erDS!$C$7:$C$10376,0)),2,0),IF($O$10=2,OFFSET(INDEX(DB_4erDS!$S$7:$S$10376,MATCH($F34,DB_4erDS!$C$7:$C$10376,0)),2,0),IF($O$10=4,OFFSET(INDEX(DB_4erDS!$U$7:$U$10376,MATCH($F34,DB_4erDS!$C$7:$C$10376,0)),2,0),IF($O$10=5,OFFSET(INDEX(DB_4erDS!$V$7:$V$10376,MATCH($F34,DB_4erDS!$C$7:$C$10376,0)),2,0),"Ø")))))</f>
        <v>0</v>
      </c>
      <c r="R34" s="65"/>
    </row>
    <row r="35" spans="1:18" ht="13.9">
      <c r="A35" s="65"/>
      <c r="B35" s="65"/>
      <c r="C35" s="65"/>
      <c r="D35" s="65">
        <v>23</v>
      </c>
      <c r="E35" s="136" t="str">
        <f>IF(ISERROR(VLOOKUP(F35,DB_4erDS!$C$7:$C$10376,1,FALSE)),"not found",INDEX(DB_4erDS!$B$7:$B$10376,MATCH(F35,DB_4erDS!$C$7:$C$10376,0)))</f>
        <v>not found</v>
      </c>
      <c r="F35" s="209"/>
      <c r="G35" s="213" t="str">
        <f>IF(ISERROR(VLOOKUP(F35,DB_4erDS!$C$7:$C$10376,1,FALSE)),"not found",INDEX(DB_4erDS!$G$7:$G$10376,MATCH(F35,DB_4erDS!$C$7:$C$10376,0)))</f>
        <v>not found</v>
      </c>
      <c r="H35" s="214" t="str">
        <f ca="1">IF(ISERROR(VLOOKUP($F35,DB_4erDS!$C$7:$C$10376,1,FALSE)),"no Mat.Nr",IF($O$10=1,OFFSET(INDEX(DB_4erDS!$R$7:$R$10376,MATCH($F35,DB_4erDS!$C$7:$C$10376,0)),1,0),IF($O$10=2,OFFSET(INDEX(DB_4erDS!$S$7:$S$10376,MATCH($F35,DB_4erDS!$C$7:$C$10376,0)),1,0),IF($O$10=3,OFFSET(INDEX(DB_4erDS!$T$7:$T$10376,MATCH($F35,DB_4erDS!$C$7:$C$10376,0)),1,0),IF($O$10=4,OFFSET(INDEX(DB_4erDS!$U$7:$U$10376,MATCH($F35,DB_4erDS!$C$7:$C$10376,0)),1,0),IF($O$10=5,OFFSET(INDEX(DB_4erDS!$V$7:$V$10376,MATCH($F35,DB_4erDS!$C$7:$C$10376,0)),1,0),OFFSET(INDEX(DB_4erDS!$W$7:$W$10376,MATCH($F35,DB_4erDS!$C$7:$C$10376,0)),1,0)))))))</f>
        <v>no Mat.Nr</v>
      </c>
      <c r="I35" s="214" t="str">
        <f>IF(ISERROR(VLOOKUP(F35,DB_4erDS!$C$7:$C$10376,1,FALSE)),"not found",INDEX(DB_4erDS!$H$7:$H$10376,MATCH(F35,DB_4erDS!$C$7:$C$10376,0)))</f>
        <v>not found</v>
      </c>
      <c r="J35" s="215" t="str">
        <f>IF(ISERROR(VLOOKUP($F35,DB_4erDS!$C$7:$C$10376,1,FALSE)),"01.01.1900",IF($O$10=1,VLOOKUP($F35,DB_4erDS!$C$7:$X$10376,15,FALSE),IF($O$10=2,VLOOKUP($F35,DB_4erDS!$C$7:$X$10376,16,FALSE),IF($O$10=4,VLOOKUP($F35,DB_4erDS!$C$7:$X$10376,18,FALSE),IF($O$10=5,VLOOKUP($F35,DB_4erDS!$C$7:$X$10376,19,FALSE),"01.01.1900")))))</f>
        <v>01.01.1900</v>
      </c>
      <c r="K35" s="200" t="str">
        <f ca="1">IF(AND(E35&lt;&gt;"",$F$4&lt;&gt;""),$F$4,IF(AND(ISNUMBER(H35)=TRUE,H35&gt;=0),IF($O$10=1,OFFSET(INDEX(DB_4erDS!$R$7:$R$10376,MATCH($F35,DB_4erDS!C$7:$C$10376,0)),3,0),IF($O$10=2,OFFSET(INDEX(DB_4erDS!$S$7:$S$10376,MATCH($F35,DB_4erDS!C$7:$C$10376,0)),3,0),IF($O$10=3,OFFSET(INDEX(DB_4erDS!$T$7:$T$10376,MATCH($F35,DB_4erDS!C$7:$C$10376,0)),3,0),IF($O$10=4,OFFSET(INDEX(DB_4erDS!$U$7:$U$10376,MATCH($F35,DB_4erDS!C$7:$C$10376,0)),3,0),IF($O$10=5,OFFSET(INDEX(DB_4erDS!$V$7:$V$10376,MATCH($F35,DB_4erDS!C$7:$C$10376,0)),3,0),OFFSET(INDEX(DB_4erDS!$W$7:$W$10376,MATCH($F35,DB_4erDS!C$7:$C$10376,0)),3,0)))))),""))</f>
        <v/>
      </c>
      <c r="L35" s="151">
        <f ca="1">IF(ISERROR(VLOOKUP($F35,DB_4erDS!$C$7:$C$10376,1,FALSE)),0,IF($O$10=1,OFFSET(INDEX(DB_4erDS!$R$7:$R$10376,MATCH($F35,DB_4erDS!$C$7:$C$10376,0)),2,0),IF($O$10=2,OFFSET(INDEX(DB_4erDS!$S$7:$S$10376,MATCH($F35,DB_4erDS!$C$7:$C$10376,0)),2,0),IF($O$10=4,OFFSET(INDEX(DB_4erDS!$U$7:$U$10376,MATCH($F35,DB_4erDS!$C$7:$C$10376,0)),2,0),IF($O$10=5,OFFSET(INDEX(DB_4erDS!$V$7:$V$10376,MATCH($F35,DB_4erDS!$C$7:$C$10376,0)),2,0),"Ø")))))</f>
        <v>0</v>
      </c>
      <c r="R35" s="65"/>
    </row>
    <row r="36" spans="1:18" ht="13.9">
      <c r="A36" s="65"/>
      <c r="B36" s="65"/>
      <c r="C36" s="65"/>
      <c r="D36" s="65">
        <v>24</v>
      </c>
      <c r="E36" s="136" t="str">
        <f>IF(ISERROR(VLOOKUP(F36,DB_4erDS!$C$7:$C$10376,1,FALSE)),"not found",INDEX(DB_4erDS!$B$7:$B$10376,MATCH(F36,DB_4erDS!$C$7:$C$10376,0)))</f>
        <v>not found</v>
      </c>
      <c r="F36" s="209"/>
      <c r="G36" s="213" t="str">
        <f>IF(ISERROR(VLOOKUP(F36,DB_4erDS!$C$7:$C$10376,1,FALSE)),"not found",INDEX(DB_4erDS!$G$7:$G$10376,MATCH(F36,DB_4erDS!$C$7:$C$10376,0)))</f>
        <v>not found</v>
      </c>
      <c r="H36" s="214" t="str">
        <f ca="1">IF(ISERROR(VLOOKUP($F36,DB_4erDS!$C$7:$C$10376,1,FALSE)),"no Mat.Nr",IF($O$10=1,OFFSET(INDEX(DB_4erDS!$R$7:$R$10376,MATCH($F36,DB_4erDS!$C$7:$C$10376,0)),1,0),IF($O$10=2,OFFSET(INDEX(DB_4erDS!$S$7:$S$10376,MATCH($F36,DB_4erDS!$C$7:$C$10376,0)),1,0),IF($O$10=3,OFFSET(INDEX(DB_4erDS!$T$7:$T$10376,MATCH($F36,DB_4erDS!$C$7:$C$10376,0)),1,0),IF($O$10=4,OFFSET(INDEX(DB_4erDS!$U$7:$U$10376,MATCH($F36,DB_4erDS!$C$7:$C$10376,0)),1,0),IF($O$10=5,OFFSET(INDEX(DB_4erDS!$V$7:$V$10376,MATCH($F36,DB_4erDS!$C$7:$C$10376,0)),1,0),OFFSET(INDEX(DB_4erDS!$W$7:$W$10376,MATCH($F36,DB_4erDS!$C$7:$C$10376,0)),1,0)))))))</f>
        <v>no Mat.Nr</v>
      </c>
      <c r="I36" s="214" t="str">
        <f>IF(ISERROR(VLOOKUP(F36,DB_4erDS!$C$7:$C$10376,1,FALSE)),"not found",INDEX(DB_4erDS!$H$7:$H$10376,MATCH(F36,DB_4erDS!$C$7:$C$10376,0)))</f>
        <v>not found</v>
      </c>
      <c r="J36" s="215" t="str">
        <f>IF(ISERROR(VLOOKUP($F36,DB_4erDS!$C$7:$C$10376,1,FALSE)),"01.01.1900",IF($O$10=1,VLOOKUP($F36,DB_4erDS!$C$7:$X$10376,15,FALSE),IF($O$10=2,VLOOKUP($F36,DB_4erDS!$C$7:$X$10376,16,FALSE),IF($O$10=4,VLOOKUP($F36,DB_4erDS!$C$7:$X$10376,18,FALSE),IF($O$10=5,VLOOKUP($F36,DB_4erDS!$C$7:$X$10376,19,FALSE),"01.01.1900")))))</f>
        <v>01.01.1900</v>
      </c>
      <c r="K36" s="200" t="str">
        <f ca="1">IF(AND(E36&lt;&gt;"",$F$4&lt;&gt;""),$F$4,IF(AND(ISNUMBER(H36)=TRUE,H36&gt;=0),IF($O$10=1,OFFSET(INDEX(DB_4erDS!$R$7:$R$10376,MATCH($F36,DB_4erDS!C$7:$C$10376,0)),3,0),IF($O$10=2,OFFSET(INDEX(DB_4erDS!$S$7:$S$10376,MATCH($F36,DB_4erDS!C$7:$C$10376,0)),3,0),IF($O$10=3,OFFSET(INDEX(DB_4erDS!$T$7:$T$10376,MATCH($F36,DB_4erDS!C$7:$C$10376,0)),3,0),IF($O$10=4,OFFSET(INDEX(DB_4erDS!$U$7:$U$10376,MATCH($F36,DB_4erDS!C$7:$C$10376,0)),3,0),IF($O$10=5,OFFSET(INDEX(DB_4erDS!$V$7:$V$10376,MATCH($F36,DB_4erDS!C$7:$C$10376,0)),3,0),OFFSET(INDEX(DB_4erDS!$W$7:$W$10376,MATCH($F36,DB_4erDS!C$7:$C$10376,0)),3,0)))))),""))</f>
        <v/>
      </c>
      <c r="L36" s="151">
        <f ca="1">IF(ISERROR(VLOOKUP($F36,DB_4erDS!$C$7:$C$10376,1,FALSE)),0,IF($O$10=1,OFFSET(INDEX(DB_4erDS!$R$7:$R$10376,MATCH($F36,DB_4erDS!$C$7:$C$10376,0)),2,0),IF($O$10=2,OFFSET(INDEX(DB_4erDS!$S$7:$S$10376,MATCH($F36,DB_4erDS!$C$7:$C$10376,0)),2,0),IF($O$10=4,OFFSET(INDEX(DB_4erDS!$U$7:$U$10376,MATCH($F36,DB_4erDS!$C$7:$C$10376,0)),2,0),IF($O$10=5,OFFSET(INDEX(DB_4erDS!$V$7:$V$10376,MATCH($F36,DB_4erDS!$C$7:$C$10376,0)),2,0),"Ø")))))</f>
        <v>0</v>
      </c>
      <c r="R36" s="65"/>
    </row>
    <row r="37" spans="1:18" ht="13.9">
      <c r="A37" s="65"/>
      <c r="B37" s="65"/>
      <c r="C37" s="65"/>
      <c r="D37" s="65">
        <v>25</v>
      </c>
      <c r="E37" s="136" t="str">
        <f>IF(ISERROR(VLOOKUP(F37,DB_4erDS!$C$7:$C$10376,1,FALSE)),"not found",INDEX(DB_4erDS!$B$7:$B$10376,MATCH(F37,DB_4erDS!$C$7:$C$10376,0)))</f>
        <v>not found</v>
      </c>
      <c r="F37" s="209"/>
      <c r="G37" s="213" t="str">
        <f>IF(ISERROR(VLOOKUP(F37,DB_4erDS!$C$7:$C$10376,1,FALSE)),"not found",INDEX(DB_4erDS!$G$7:$G$10376,MATCH(F37,DB_4erDS!$C$7:$C$10376,0)))</f>
        <v>not found</v>
      </c>
      <c r="H37" s="214" t="str">
        <f ca="1">IF(ISERROR(VLOOKUP($F37,DB_4erDS!$C$7:$C$10376,1,FALSE)),"no Mat.Nr",IF($O$10=1,OFFSET(INDEX(DB_4erDS!$R$7:$R$10376,MATCH($F37,DB_4erDS!$C$7:$C$10376,0)),1,0),IF($O$10=2,OFFSET(INDEX(DB_4erDS!$S$7:$S$10376,MATCH($F37,DB_4erDS!$C$7:$C$10376,0)),1,0),IF($O$10=3,OFFSET(INDEX(DB_4erDS!$T$7:$T$10376,MATCH($F37,DB_4erDS!$C$7:$C$10376,0)),1,0),IF($O$10=4,OFFSET(INDEX(DB_4erDS!$U$7:$U$10376,MATCH($F37,DB_4erDS!$C$7:$C$10376,0)),1,0),IF($O$10=5,OFFSET(INDEX(DB_4erDS!$V$7:$V$10376,MATCH($F37,DB_4erDS!$C$7:$C$10376,0)),1,0),OFFSET(INDEX(DB_4erDS!$W$7:$W$10376,MATCH($F37,DB_4erDS!$C$7:$C$10376,0)),1,0)))))))</f>
        <v>no Mat.Nr</v>
      </c>
      <c r="I37" s="214" t="str">
        <f>IF(ISERROR(VLOOKUP(F37,DB_4erDS!$C$7:$C$10376,1,FALSE)),"not found",INDEX(DB_4erDS!$H$7:$H$10376,MATCH(F37,DB_4erDS!$C$7:$C$10376,0)))</f>
        <v>not found</v>
      </c>
      <c r="J37" s="215" t="str">
        <f>IF(ISERROR(VLOOKUP($F37,DB_4erDS!$C$7:$C$10376,1,FALSE)),"01.01.1900",IF($O$10=1,VLOOKUP($F37,DB_4erDS!$C$7:$X$10376,15,FALSE),IF($O$10=2,VLOOKUP($F37,DB_4erDS!$C$7:$X$10376,16,FALSE),IF($O$10=4,VLOOKUP($F37,DB_4erDS!$C$7:$X$10376,18,FALSE),IF($O$10=5,VLOOKUP($F37,DB_4erDS!$C$7:$X$10376,19,FALSE),"01.01.1900")))))</f>
        <v>01.01.1900</v>
      </c>
      <c r="K37" s="200" t="str">
        <f ca="1">IF(AND(E37&lt;&gt;"",$F$4&lt;&gt;""),$F$4,IF(AND(ISNUMBER(H37)=TRUE,H37&gt;=0),IF($O$10=1,OFFSET(INDEX(DB_4erDS!$R$7:$R$10376,MATCH($F37,DB_4erDS!C$7:$C$10376,0)),3,0),IF($O$10=2,OFFSET(INDEX(DB_4erDS!$S$7:$S$10376,MATCH($F37,DB_4erDS!C$7:$C$10376,0)),3,0),IF($O$10=3,OFFSET(INDEX(DB_4erDS!$T$7:$T$10376,MATCH($F37,DB_4erDS!C$7:$C$10376,0)),3,0),IF($O$10=4,OFFSET(INDEX(DB_4erDS!$U$7:$U$10376,MATCH($F37,DB_4erDS!C$7:$C$10376,0)),3,0),IF($O$10=5,OFFSET(INDEX(DB_4erDS!$V$7:$V$10376,MATCH($F37,DB_4erDS!C$7:$C$10376,0)),3,0),OFFSET(INDEX(DB_4erDS!$W$7:$W$10376,MATCH($F37,DB_4erDS!C$7:$C$10376,0)),3,0)))))),""))</f>
        <v/>
      </c>
      <c r="L37" s="151">
        <f ca="1">IF(ISERROR(VLOOKUP($F37,DB_4erDS!$C$7:$C$10376,1,FALSE)),0,IF($O$10=1,OFFSET(INDEX(DB_4erDS!$R$7:$R$10376,MATCH($F37,DB_4erDS!$C$7:$C$10376,0)),2,0),IF($O$10=2,OFFSET(INDEX(DB_4erDS!$S$7:$S$10376,MATCH($F37,DB_4erDS!$C$7:$C$10376,0)),2,0),IF($O$10=4,OFFSET(INDEX(DB_4erDS!$U$7:$U$10376,MATCH($F37,DB_4erDS!$C$7:$C$10376,0)),2,0),IF($O$10=5,OFFSET(INDEX(DB_4erDS!$V$7:$V$10376,MATCH($F37,DB_4erDS!$C$7:$C$10376,0)),2,0),"Ø")))))</f>
        <v>0</v>
      </c>
      <c r="R37" s="65"/>
    </row>
    <row r="38" spans="1:18" ht="13.9">
      <c r="A38" s="65"/>
      <c r="B38" s="65"/>
      <c r="C38" s="65"/>
      <c r="D38" s="65">
        <v>26</v>
      </c>
      <c r="E38" s="136" t="str">
        <f>IF(ISERROR(VLOOKUP(F38,DB_4erDS!$C$7:$C$10376,1,FALSE)),"not found",INDEX(DB_4erDS!$B$7:$B$10376,MATCH(F38,DB_4erDS!$C$7:$C$10376,0)))</f>
        <v>not found</v>
      </c>
      <c r="F38" s="209"/>
      <c r="G38" s="213" t="str">
        <f>IF(ISERROR(VLOOKUP(F38,DB_4erDS!$C$7:$C$10376,1,FALSE)),"not found",INDEX(DB_4erDS!$G$7:$G$10376,MATCH(F38,DB_4erDS!$C$7:$C$10376,0)))</f>
        <v>not found</v>
      </c>
      <c r="H38" s="214" t="str">
        <f ca="1">IF(ISERROR(VLOOKUP($F38,DB_4erDS!$C$7:$C$10376,1,FALSE)),"no Mat.Nr",IF($O$10=1,OFFSET(INDEX(DB_4erDS!$R$7:$R$10376,MATCH($F38,DB_4erDS!$C$7:$C$10376,0)),1,0),IF($O$10=2,OFFSET(INDEX(DB_4erDS!$S$7:$S$10376,MATCH($F38,DB_4erDS!$C$7:$C$10376,0)),1,0),IF($O$10=3,OFFSET(INDEX(DB_4erDS!$T$7:$T$10376,MATCH($F38,DB_4erDS!$C$7:$C$10376,0)),1,0),IF($O$10=4,OFFSET(INDEX(DB_4erDS!$U$7:$U$10376,MATCH($F38,DB_4erDS!$C$7:$C$10376,0)),1,0),IF($O$10=5,OFFSET(INDEX(DB_4erDS!$V$7:$V$10376,MATCH($F38,DB_4erDS!$C$7:$C$10376,0)),1,0),OFFSET(INDEX(DB_4erDS!$W$7:$W$10376,MATCH($F38,DB_4erDS!$C$7:$C$10376,0)),1,0)))))))</f>
        <v>no Mat.Nr</v>
      </c>
      <c r="I38" s="214" t="str">
        <f>IF(ISERROR(VLOOKUP(F38,DB_4erDS!$C$7:$C$10376,1,FALSE)),"not found",INDEX(DB_4erDS!$H$7:$H$10376,MATCH(F38,DB_4erDS!$C$7:$C$10376,0)))</f>
        <v>not found</v>
      </c>
      <c r="J38" s="215" t="str">
        <f>IF(ISERROR(VLOOKUP($F38,DB_4erDS!$C$7:$C$10376,1,FALSE)),"01.01.1900",IF($O$10=1,VLOOKUP($F38,DB_4erDS!$C$7:$X$10376,15,FALSE),IF($O$10=2,VLOOKUP($F38,DB_4erDS!$C$7:$X$10376,16,FALSE),IF($O$10=4,VLOOKUP($F38,DB_4erDS!$C$7:$X$10376,18,FALSE),IF($O$10=5,VLOOKUP($F38,DB_4erDS!$C$7:$X$10376,19,FALSE),"01.01.1900")))))</f>
        <v>01.01.1900</v>
      </c>
      <c r="K38" s="200" t="str">
        <f ca="1">IF(AND(E38&lt;&gt;"",$F$4&lt;&gt;""),$F$4,IF(AND(ISNUMBER(H38)=TRUE,H38&gt;=0),IF($O$10=1,OFFSET(INDEX(DB_4erDS!$R$7:$R$10376,MATCH($F38,DB_4erDS!C$7:$C$10376,0)),3,0),IF($O$10=2,OFFSET(INDEX(DB_4erDS!$S$7:$S$10376,MATCH($F38,DB_4erDS!C$7:$C$10376,0)),3,0),IF($O$10=3,OFFSET(INDEX(DB_4erDS!$T$7:$T$10376,MATCH($F38,DB_4erDS!C$7:$C$10376,0)),3,0),IF($O$10=4,OFFSET(INDEX(DB_4erDS!$U$7:$U$10376,MATCH($F38,DB_4erDS!C$7:$C$10376,0)),3,0),IF($O$10=5,OFFSET(INDEX(DB_4erDS!$V$7:$V$10376,MATCH($F38,DB_4erDS!C$7:$C$10376,0)),3,0),OFFSET(INDEX(DB_4erDS!$W$7:$W$10376,MATCH($F38,DB_4erDS!C$7:$C$10376,0)),3,0)))))),""))</f>
        <v/>
      </c>
      <c r="L38" s="151">
        <f ca="1">IF(ISERROR(VLOOKUP($F38,DB_4erDS!$C$7:$C$10376,1,FALSE)),0,IF($O$10=1,OFFSET(INDEX(DB_4erDS!$R$7:$R$10376,MATCH($F38,DB_4erDS!$C$7:$C$10376,0)),2,0),IF($O$10=2,OFFSET(INDEX(DB_4erDS!$S$7:$S$10376,MATCH($F38,DB_4erDS!$C$7:$C$10376,0)),2,0),IF($O$10=4,OFFSET(INDEX(DB_4erDS!$U$7:$U$10376,MATCH($F38,DB_4erDS!$C$7:$C$10376,0)),2,0),IF($O$10=5,OFFSET(INDEX(DB_4erDS!$V$7:$V$10376,MATCH($F38,DB_4erDS!$C$7:$C$10376,0)),2,0),"Ø")))))</f>
        <v>0</v>
      </c>
      <c r="R38" s="65"/>
    </row>
    <row r="39" spans="1:18" ht="13.9">
      <c r="A39" s="65"/>
      <c r="B39" s="65"/>
      <c r="C39" s="65"/>
      <c r="D39" s="65">
        <v>27</v>
      </c>
      <c r="E39" s="136" t="str">
        <f>IF(ISERROR(VLOOKUP(F39,DB_4erDS!$C$7:$C$10376,1,FALSE)),"not found",INDEX(DB_4erDS!$B$7:$B$10376,MATCH(F39,DB_4erDS!$C$7:$C$10376,0)))</f>
        <v>not found</v>
      </c>
      <c r="F39" s="209"/>
      <c r="G39" s="213" t="str">
        <f>IF(ISERROR(VLOOKUP(F39,DB_4erDS!$C$7:$C$10376,1,FALSE)),"not found",INDEX(DB_4erDS!$G$7:$G$10376,MATCH(F39,DB_4erDS!$C$7:$C$10376,0)))</f>
        <v>not found</v>
      </c>
      <c r="H39" s="214" t="str">
        <f ca="1">IF(ISERROR(VLOOKUP($F39,DB_4erDS!$C$7:$C$10376,1,FALSE)),"no Mat.Nr",IF($O$10=1,OFFSET(INDEX(DB_4erDS!$R$7:$R$10376,MATCH($F39,DB_4erDS!$C$7:$C$10376,0)),1,0),IF($O$10=2,OFFSET(INDEX(DB_4erDS!$S$7:$S$10376,MATCH($F39,DB_4erDS!$C$7:$C$10376,0)),1,0),IF($O$10=3,OFFSET(INDEX(DB_4erDS!$T$7:$T$10376,MATCH($F39,DB_4erDS!$C$7:$C$10376,0)),1,0),IF($O$10=4,OFFSET(INDEX(DB_4erDS!$U$7:$U$10376,MATCH($F39,DB_4erDS!$C$7:$C$10376,0)),1,0),IF($O$10=5,OFFSET(INDEX(DB_4erDS!$V$7:$V$10376,MATCH($F39,DB_4erDS!$C$7:$C$10376,0)),1,0),OFFSET(INDEX(DB_4erDS!$W$7:$W$10376,MATCH($F39,DB_4erDS!$C$7:$C$10376,0)),1,0)))))))</f>
        <v>no Mat.Nr</v>
      </c>
      <c r="I39" s="214" t="str">
        <f>IF(ISERROR(VLOOKUP(F39,DB_4erDS!$C$7:$C$10376,1,FALSE)),"not found",INDEX(DB_4erDS!$H$7:$H$10376,MATCH(F39,DB_4erDS!$C$7:$C$10376,0)))</f>
        <v>not found</v>
      </c>
      <c r="J39" s="215" t="str">
        <f>IF(ISERROR(VLOOKUP($F39,DB_4erDS!$C$7:$C$10376,1,FALSE)),"01.01.1900",IF($O$10=1,VLOOKUP($F39,DB_4erDS!$C$7:$X$10376,15,FALSE),IF($O$10=2,VLOOKUP($F39,DB_4erDS!$C$7:$X$10376,16,FALSE),IF($O$10=4,VLOOKUP($F39,DB_4erDS!$C$7:$X$10376,18,FALSE),IF($O$10=5,VLOOKUP($F39,DB_4erDS!$C$7:$X$10376,19,FALSE),"01.01.1900")))))</f>
        <v>01.01.1900</v>
      </c>
      <c r="K39" s="200" t="str">
        <f ca="1">IF(AND(E39&lt;&gt;"",$F$4&lt;&gt;""),$F$4,IF(AND(ISNUMBER(H39)=TRUE,H39&gt;=0),IF($O$10=1,OFFSET(INDEX(DB_4erDS!$R$7:$R$10376,MATCH($F39,DB_4erDS!C$7:$C$10376,0)),3,0),IF($O$10=2,OFFSET(INDEX(DB_4erDS!$S$7:$S$10376,MATCH($F39,DB_4erDS!C$7:$C$10376,0)),3,0),IF($O$10=3,OFFSET(INDEX(DB_4erDS!$T$7:$T$10376,MATCH($F39,DB_4erDS!C$7:$C$10376,0)),3,0),IF($O$10=4,OFFSET(INDEX(DB_4erDS!$U$7:$U$10376,MATCH($F39,DB_4erDS!C$7:$C$10376,0)),3,0),IF($O$10=5,OFFSET(INDEX(DB_4erDS!$V$7:$V$10376,MATCH($F39,DB_4erDS!C$7:$C$10376,0)),3,0),OFFSET(INDEX(DB_4erDS!$W$7:$W$10376,MATCH($F39,DB_4erDS!C$7:$C$10376,0)),3,0)))))),""))</f>
        <v/>
      </c>
      <c r="L39" s="151">
        <f ca="1">IF(ISERROR(VLOOKUP($F39,DB_4erDS!$C$7:$C$10376,1,FALSE)),0,IF($O$10=1,OFFSET(INDEX(DB_4erDS!$R$7:$R$10376,MATCH($F39,DB_4erDS!$C$7:$C$10376,0)),2,0),IF($O$10=2,OFFSET(INDEX(DB_4erDS!$S$7:$S$10376,MATCH($F39,DB_4erDS!$C$7:$C$10376,0)),2,0),IF($O$10=4,OFFSET(INDEX(DB_4erDS!$U$7:$U$10376,MATCH($F39,DB_4erDS!$C$7:$C$10376,0)),2,0),IF($O$10=5,OFFSET(INDEX(DB_4erDS!$V$7:$V$10376,MATCH($F39,DB_4erDS!$C$7:$C$10376,0)),2,0),"Ø")))))</f>
        <v>0</v>
      </c>
      <c r="R39" s="65"/>
    </row>
    <row r="40" spans="1:18" ht="13.9">
      <c r="A40" s="65"/>
      <c r="B40" s="65"/>
      <c r="C40" s="65"/>
      <c r="D40" s="65">
        <v>28</v>
      </c>
      <c r="E40" s="136" t="str">
        <f>IF(ISERROR(VLOOKUP(F40,DB_4erDS!$C$7:$C$10376,1,FALSE)),"not found",INDEX(DB_4erDS!$B$7:$B$10376,MATCH(F40,DB_4erDS!$C$7:$C$10376,0)))</f>
        <v>not found</v>
      </c>
      <c r="F40" s="209"/>
      <c r="G40" s="213" t="str">
        <f>IF(ISERROR(VLOOKUP(F40,DB_4erDS!$C$7:$C$10376,1,FALSE)),"not found",INDEX(DB_4erDS!$G$7:$G$10376,MATCH(F40,DB_4erDS!$C$7:$C$10376,0)))</f>
        <v>not found</v>
      </c>
      <c r="H40" s="214" t="str">
        <f ca="1">IF(ISERROR(VLOOKUP($F40,DB_4erDS!$C$7:$C$10376,1,FALSE)),"no Mat.Nr",IF($O$10=1,OFFSET(INDEX(DB_4erDS!$R$7:$R$10376,MATCH($F40,DB_4erDS!$C$7:$C$10376,0)),1,0),IF($O$10=2,OFFSET(INDEX(DB_4erDS!$S$7:$S$10376,MATCH($F40,DB_4erDS!$C$7:$C$10376,0)),1,0),IF($O$10=3,OFFSET(INDEX(DB_4erDS!$T$7:$T$10376,MATCH($F40,DB_4erDS!$C$7:$C$10376,0)),1,0),IF($O$10=4,OFFSET(INDEX(DB_4erDS!$U$7:$U$10376,MATCH($F40,DB_4erDS!$C$7:$C$10376,0)),1,0),IF($O$10=5,OFFSET(INDEX(DB_4erDS!$V$7:$V$10376,MATCH($F40,DB_4erDS!$C$7:$C$10376,0)),1,0),OFFSET(INDEX(DB_4erDS!$W$7:$W$10376,MATCH($F40,DB_4erDS!$C$7:$C$10376,0)),1,0)))))))</f>
        <v>no Mat.Nr</v>
      </c>
      <c r="I40" s="214" t="str">
        <f>IF(ISERROR(VLOOKUP(F40,DB_4erDS!$C$7:$C$10376,1,FALSE)),"not found",INDEX(DB_4erDS!$H$7:$H$10376,MATCH(F40,DB_4erDS!$C$7:$C$10376,0)))</f>
        <v>not found</v>
      </c>
      <c r="J40" s="215" t="str">
        <f>IF(ISERROR(VLOOKUP($F40,DB_4erDS!$C$7:$C$10376,1,FALSE)),"01.01.1900",IF($O$10=1,VLOOKUP($F40,DB_4erDS!$C$7:$X$10376,15,FALSE),IF($O$10=2,VLOOKUP($F40,DB_4erDS!$C$7:$X$10376,16,FALSE),IF($O$10=4,VLOOKUP($F40,DB_4erDS!$C$7:$X$10376,18,FALSE),IF($O$10=5,VLOOKUP($F40,DB_4erDS!$C$7:$X$10376,19,FALSE),"01.01.1900")))))</f>
        <v>01.01.1900</v>
      </c>
      <c r="K40" s="200" t="str">
        <f ca="1">IF(AND(E40&lt;&gt;"",$F$4&lt;&gt;""),$F$4,IF(AND(ISNUMBER(H40)=TRUE,H40&gt;=0),IF($O$10=1,OFFSET(INDEX(DB_4erDS!$R$7:$R$10376,MATCH($F40,DB_4erDS!C$7:$C$10376,0)),3,0),IF($O$10=2,OFFSET(INDEX(DB_4erDS!$S$7:$S$10376,MATCH($F40,DB_4erDS!C$7:$C$10376,0)),3,0),IF($O$10=3,OFFSET(INDEX(DB_4erDS!$T$7:$T$10376,MATCH($F40,DB_4erDS!C$7:$C$10376,0)),3,0),IF($O$10=4,OFFSET(INDEX(DB_4erDS!$U$7:$U$10376,MATCH($F40,DB_4erDS!C$7:$C$10376,0)),3,0),IF($O$10=5,OFFSET(INDEX(DB_4erDS!$V$7:$V$10376,MATCH($F40,DB_4erDS!C$7:$C$10376,0)),3,0),OFFSET(INDEX(DB_4erDS!$W$7:$W$10376,MATCH($F40,DB_4erDS!C$7:$C$10376,0)),3,0)))))),""))</f>
        <v/>
      </c>
      <c r="L40" s="151">
        <f ca="1">IF(ISERROR(VLOOKUP($F40,DB_4erDS!$C$7:$C$10376,1,FALSE)),0,IF($O$10=1,OFFSET(INDEX(DB_4erDS!$R$7:$R$10376,MATCH($F40,DB_4erDS!$C$7:$C$10376,0)),2,0),IF($O$10=2,OFFSET(INDEX(DB_4erDS!$S$7:$S$10376,MATCH($F40,DB_4erDS!$C$7:$C$10376,0)),2,0),IF($O$10=4,OFFSET(INDEX(DB_4erDS!$U$7:$U$10376,MATCH($F40,DB_4erDS!$C$7:$C$10376,0)),2,0),IF($O$10=5,OFFSET(INDEX(DB_4erDS!$V$7:$V$10376,MATCH($F40,DB_4erDS!$C$7:$C$10376,0)),2,0),"Ø")))))</f>
        <v>0</v>
      </c>
      <c r="R40" s="65"/>
    </row>
    <row r="41" spans="1:18" ht="13.9">
      <c r="A41" s="65"/>
      <c r="B41" s="65"/>
      <c r="C41" s="65"/>
      <c r="D41" s="65">
        <v>29</v>
      </c>
      <c r="E41" s="136" t="str">
        <f>IF(ISERROR(VLOOKUP(F41,DB_4erDS!$C$7:$C$10376,1,FALSE)),"not found",INDEX(DB_4erDS!$B$7:$B$10376,MATCH(F41,DB_4erDS!$C$7:$C$10376,0)))</f>
        <v>not found</v>
      </c>
      <c r="F41" s="209"/>
      <c r="G41" s="213" t="str">
        <f>IF(ISERROR(VLOOKUP(F41,DB_4erDS!$C$7:$C$10376,1,FALSE)),"not found",INDEX(DB_4erDS!$G$7:$G$10376,MATCH(F41,DB_4erDS!$C$7:$C$10376,0)))</f>
        <v>not found</v>
      </c>
      <c r="H41" s="214" t="str">
        <f ca="1">IF(ISERROR(VLOOKUP($F41,DB_4erDS!$C$7:$C$10376,1,FALSE)),"no Mat.Nr",IF($O$10=1,OFFSET(INDEX(DB_4erDS!$R$7:$R$10376,MATCH($F41,DB_4erDS!$C$7:$C$10376,0)),1,0),IF($O$10=2,OFFSET(INDEX(DB_4erDS!$S$7:$S$10376,MATCH($F41,DB_4erDS!$C$7:$C$10376,0)),1,0),IF($O$10=3,OFFSET(INDEX(DB_4erDS!$T$7:$T$10376,MATCH($F41,DB_4erDS!$C$7:$C$10376,0)),1,0),IF($O$10=4,OFFSET(INDEX(DB_4erDS!$U$7:$U$10376,MATCH($F41,DB_4erDS!$C$7:$C$10376,0)),1,0),IF($O$10=5,OFFSET(INDEX(DB_4erDS!$V$7:$V$10376,MATCH($F41,DB_4erDS!$C$7:$C$10376,0)),1,0),OFFSET(INDEX(DB_4erDS!$W$7:$W$10376,MATCH($F41,DB_4erDS!$C$7:$C$10376,0)),1,0)))))))</f>
        <v>no Mat.Nr</v>
      </c>
      <c r="I41" s="214" t="str">
        <f>IF(ISERROR(VLOOKUP(F41,DB_4erDS!$C$7:$C$10376,1,FALSE)),"not found",INDEX(DB_4erDS!$H$7:$H$10376,MATCH(F41,DB_4erDS!$C$7:$C$10376,0)))</f>
        <v>not found</v>
      </c>
      <c r="J41" s="215" t="str">
        <f>IF(ISERROR(VLOOKUP($F41,DB_4erDS!$C$7:$C$10376,1,FALSE)),"01.01.1900",IF($O$10=1,VLOOKUP($F41,DB_4erDS!$C$7:$X$10376,15,FALSE),IF($O$10=2,VLOOKUP($F41,DB_4erDS!$C$7:$X$10376,16,FALSE),IF($O$10=4,VLOOKUP($F41,DB_4erDS!$C$7:$X$10376,18,FALSE),IF($O$10=5,VLOOKUP($F41,DB_4erDS!$C$7:$X$10376,19,FALSE),"01.01.1900")))))</f>
        <v>01.01.1900</v>
      </c>
      <c r="K41" s="200" t="str">
        <f ca="1">IF(AND(E41&lt;&gt;"",$F$4&lt;&gt;""),$F$4,IF(AND(ISNUMBER(H41)=TRUE,H41&gt;=0),IF($O$10=1,OFFSET(INDEX(DB_4erDS!$R$7:$R$10376,MATCH($F41,DB_4erDS!C$7:$C$10376,0)),3,0),IF($O$10=2,OFFSET(INDEX(DB_4erDS!$S$7:$S$10376,MATCH($F41,DB_4erDS!C$7:$C$10376,0)),3,0),IF($O$10=3,OFFSET(INDEX(DB_4erDS!$T$7:$T$10376,MATCH($F41,DB_4erDS!C$7:$C$10376,0)),3,0),IF($O$10=4,OFFSET(INDEX(DB_4erDS!$U$7:$U$10376,MATCH($F41,DB_4erDS!C$7:$C$10376,0)),3,0),IF($O$10=5,OFFSET(INDEX(DB_4erDS!$V$7:$V$10376,MATCH($F41,DB_4erDS!C$7:$C$10376,0)),3,0),OFFSET(INDEX(DB_4erDS!$W$7:$W$10376,MATCH($F41,DB_4erDS!C$7:$C$10376,0)),3,0)))))),""))</f>
        <v/>
      </c>
      <c r="L41" s="151">
        <f ca="1">IF(ISERROR(VLOOKUP($F41,DB_4erDS!$C$7:$C$10376,1,FALSE)),0,IF($O$10=1,OFFSET(INDEX(DB_4erDS!$R$7:$R$10376,MATCH($F41,DB_4erDS!$C$7:$C$10376,0)),2,0),IF($O$10=2,OFFSET(INDEX(DB_4erDS!$S$7:$S$10376,MATCH($F41,DB_4erDS!$C$7:$C$10376,0)),2,0),IF($O$10=4,OFFSET(INDEX(DB_4erDS!$U$7:$U$10376,MATCH($F41,DB_4erDS!$C$7:$C$10376,0)),2,0),IF($O$10=5,OFFSET(INDEX(DB_4erDS!$V$7:$V$10376,MATCH($F41,DB_4erDS!$C$7:$C$10376,0)),2,0),"Ø")))))</f>
        <v>0</v>
      </c>
      <c r="R41" s="65"/>
    </row>
    <row r="42" spans="1:18" ht="13.9">
      <c r="A42" s="65"/>
      <c r="B42" s="65"/>
      <c r="C42" s="65"/>
      <c r="D42" s="65">
        <v>30</v>
      </c>
      <c r="E42" s="136" t="str">
        <f>IF(ISERROR(VLOOKUP(F42,DB_4erDS!$C$7:$C$10376,1,FALSE)),"not found",INDEX(DB_4erDS!$B$7:$B$10376,MATCH(F42,DB_4erDS!$C$7:$C$10376,0)))</f>
        <v>not found</v>
      </c>
      <c r="F42" s="209"/>
      <c r="G42" s="213" t="str">
        <f>IF(ISERROR(VLOOKUP(F42,DB_4erDS!$C$7:$C$10376,1,FALSE)),"not found",INDEX(DB_4erDS!$G$7:$G$10376,MATCH(F42,DB_4erDS!$C$7:$C$10376,0)))</f>
        <v>not found</v>
      </c>
      <c r="H42" s="214" t="str">
        <f ca="1">IF(ISERROR(VLOOKUP($F42,DB_4erDS!$C$7:$C$10376,1,FALSE)),"no Mat.Nr",IF($O$10=1,OFFSET(INDEX(DB_4erDS!$R$7:$R$10376,MATCH($F42,DB_4erDS!$C$7:$C$10376,0)),1,0),IF($O$10=2,OFFSET(INDEX(DB_4erDS!$S$7:$S$10376,MATCH($F42,DB_4erDS!$C$7:$C$10376,0)),1,0),IF($O$10=3,OFFSET(INDEX(DB_4erDS!$T$7:$T$10376,MATCH($F42,DB_4erDS!$C$7:$C$10376,0)),1,0),IF($O$10=4,OFFSET(INDEX(DB_4erDS!$U$7:$U$10376,MATCH($F42,DB_4erDS!$C$7:$C$10376,0)),1,0),IF($O$10=5,OFFSET(INDEX(DB_4erDS!$V$7:$V$10376,MATCH($F42,DB_4erDS!$C$7:$C$10376,0)),1,0),OFFSET(INDEX(DB_4erDS!$W$7:$W$10376,MATCH($F42,DB_4erDS!$C$7:$C$10376,0)),1,0)))))))</f>
        <v>no Mat.Nr</v>
      </c>
      <c r="I42" s="214" t="str">
        <f>IF(ISERROR(VLOOKUP(F42,DB_4erDS!$C$7:$C$10376,1,FALSE)),"not found",INDEX(DB_4erDS!$H$7:$H$10376,MATCH(F42,DB_4erDS!$C$7:$C$10376,0)))</f>
        <v>not found</v>
      </c>
      <c r="J42" s="215" t="str">
        <f>IF(ISERROR(VLOOKUP($F42,DB_4erDS!$C$7:$C$10376,1,FALSE)),"01.01.1900",IF($O$10=1,VLOOKUP($F42,DB_4erDS!$C$7:$X$10376,15,FALSE),IF($O$10=2,VLOOKUP($F42,DB_4erDS!$C$7:$X$10376,16,FALSE),IF($O$10=4,VLOOKUP($F42,DB_4erDS!$C$7:$X$10376,18,FALSE),IF($O$10=5,VLOOKUP($F42,DB_4erDS!$C$7:$X$10376,19,FALSE),"01.01.1900")))))</f>
        <v>01.01.1900</v>
      </c>
      <c r="K42" s="200" t="str">
        <f ca="1">IF(AND(E42&lt;&gt;"",$F$4&lt;&gt;""),$F$4,IF(AND(ISNUMBER(H42)=TRUE,H42&gt;=0),IF($O$10=1,OFFSET(INDEX(DB_4erDS!$R$7:$R$10376,MATCH($F42,DB_4erDS!C$7:$C$10376,0)),3,0),IF($O$10=2,OFFSET(INDEX(DB_4erDS!$S$7:$S$10376,MATCH($F42,DB_4erDS!C$7:$C$10376,0)),3,0),IF($O$10=3,OFFSET(INDEX(DB_4erDS!$T$7:$T$10376,MATCH($F42,DB_4erDS!C$7:$C$10376,0)),3,0),IF($O$10=4,OFFSET(INDEX(DB_4erDS!$U$7:$U$10376,MATCH($F42,DB_4erDS!C$7:$C$10376,0)),3,0),IF($O$10=5,OFFSET(INDEX(DB_4erDS!$V$7:$V$10376,MATCH($F42,DB_4erDS!C$7:$C$10376,0)),3,0),OFFSET(INDEX(DB_4erDS!$W$7:$W$10376,MATCH($F42,DB_4erDS!C$7:$C$10376,0)),3,0)))))),""))</f>
        <v/>
      </c>
      <c r="L42" s="151">
        <f ca="1">IF(ISERROR(VLOOKUP($F42,DB_4erDS!$C$7:$C$10376,1,FALSE)),0,IF($O$10=1,OFFSET(INDEX(DB_4erDS!$R$7:$R$10376,MATCH($F42,DB_4erDS!$C$7:$C$10376,0)),2,0),IF($O$10=2,OFFSET(INDEX(DB_4erDS!$S$7:$S$10376,MATCH($F42,DB_4erDS!$C$7:$C$10376,0)),2,0),IF($O$10=4,OFFSET(INDEX(DB_4erDS!$U$7:$U$10376,MATCH($F42,DB_4erDS!$C$7:$C$10376,0)),2,0),IF($O$10=5,OFFSET(INDEX(DB_4erDS!$V$7:$V$10376,MATCH($F42,DB_4erDS!$C$7:$C$10376,0)),2,0),"Ø")))))</f>
        <v>0</v>
      </c>
      <c r="R42" s="65"/>
    </row>
    <row r="43" spans="1:18" ht="13.9">
      <c r="A43" s="65"/>
      <c r="B43" s="65"/>
      <c r="C43" s="65"/>
      <c r="D43" s="65">
        <v>31</v>
      </c>
      <c r="E43" s="136" t="str">
        <f>IF(ISERROR(VLOOKUP(F43,DB_4erDS!$C$7:$C$10376,1,FALSE)),"not found",INDEX(DB_4erDS!$B$7:$B$10376,MATCH(F43,DB_4erDS!$C$7:$C$10376,0)))</f>
        <v>not found</v>
      </c>
      <c r="F43" s="209"/>
      <c r="G43" s="213" t="str">
        <f>IF(ISERROR(VLOOKUP(F43,DB_4erDS!$C$7:$C$10376,1,FALSE)),"not found",INDEX(DB_4erDS!$G$7:$G$10376,MATCH(F43,DB_4erDS!$C$7:$C$10376,0)))</f>
        <v>not found</v>
      </c>
      <c r="H43" s="214" t="str">
        <f ca="1">IF(ISERROR(VLOOKUP($F43,DB_4erDS!$C$7:$C$10376,1,FALSE)),"no Mat.Nr",IF($O$10=1,OFFSET(INDEX(DB_4erDS!$R$7:$R$10376,MATCH($F43,DB_4erDS!$C$7:$C$10376,0)),1,0),IF($O$10=2,OFFSET(INDEX(DB_4erDS!$S$7:$S$10376,MATCH($F43,DB_4erDS!$C$7:$C$10376,0)),1,0),IF($O$10=3,OFFSET(INDEX(DB_4erDS!$T$7:$T$10376,MATCH($F43,DB_4erDS!$C$7:$C$10376,0)),1,0),IF($O$10=4,OFFSET(INDEX(DB_4erDS!$U$7:$U$10376,MATCH($F43,DB_4erDS!$C$7:$C$10376,0)),1,0),IF($O$10=5,OFFSET(INDEX(DB_4erDS!$V$7:$V$10376,MATCH($F43,DB_4erDS!$C$7:$C$10376,0)),1,0),OFFSET(INDEX(DB_4erDS!$W$7:$W$10376,MATCH($F43,DB_4erDS!$C$7:$C$10376,0)),1,0)))))))</f>
        <v>no Mat.Nr</v>
      </c>
      <c r="I43" s="214" t="str">
        <f>IF(ISERROR(VLOOKUP(F43,DB_4erDS!$C$7:$C$10376,1,FALSE)),"not found",INDEX(DB_4erDS!$H$7:$H$10376,MATCH(F43,DB_4erDS!$C$7:$C$10376,0)))</f>
        <v>not found</v>
      </c>
      <c r="J43" s="215" t="str">
        <f>IF(ISERROR(VLOOKUP($F43,DB_4erDS!$C$7:$C$10376,1,FALSE)),"01.01.1900",IF($O$10=1,VLOOKUP($F43,DB_4erDS!$C$7:$X$10376,15,FALSE),IF($O$10=2,VLOOKUP($F43,DB_4erDS!$C$7:$X$10376,16,FALSE),IF($O$10=4,VLOOKUP($F43,DB_4erDS!$C$7:$X$10376,18,FALSE),IF($O$10=5,VLOOKUP($F43,DB_4erDS!$C$7:$X$10376,19,FALSE),"01.01.1900")))))</f>
        <v>01.01.1900</v>
      </c>
      <c r="K43" s="200" t="str">
        <f ca="1">IF(AND(E43&lt;&gt;"",$F$4&lt;&gt;""),$F$4,IF(AND(ISNUMBER(H43)=TRUE,H43&gt;=0),IF($O$10=1,OFFSET(INDEX(DB_4erDS!$R$7:$R$10376,MATCH($F43,DB_4erDS!C$7:$C$10376,0)),3,0),IF($O$10=2,OFFSET(INDEX(DB_4erDS!$S$7:$S$10376,MATCH($F43,DB_4erDS!C$7:$C$10376,0)),3,0),IF($O$10=3,OFFSET(INDEX(DB_4erDS!$T$7:$T$10376,MATCH($F43,DB_4erDS!C$7:$C$10376,0)),3,0),IF($O$10=4,OFFSET(INDEX(DB_4erDS!$U$7:$U$10376,MATCH($F43,DB_4erDS!C$7:$C$10376,0)),3,0),IF($O$10=5,OFFSET(INDEX(DB_4erDS!$V$7:$V$10376,MATCH($F43,DB_4erDS!C$7:$C$10376,0)),3,0),OFFSET(INDEX(DB_4erDS!$W$7:$W$10376,MATCH($F43,DB_4erDS!C$7:$C$10376,0)),3,0)))))),""))</f>
        <v/>
      </c>
      <c r="L43" s="151">
        <f ca="1">IF(ISERROR(VLOOKUP($F43,DB_4erDS!$C$7:$C$10376,1,FALSE)),0,IF($O$10=1,OFFSET(INDEX(DB_4erDS!$R$7:$R$10376,MATCH($F43,DB_4erDS!$C$7:$C$10376,0)),2,0),IF($O$10=2,OFFSET(INDEX(DB_4erDS!$S$7:$S$10376,MATCH($F43,DB_4erDS!$C$7:$C$10376,0)),2,0),IF($O$10=4,OFFSET(INDEX(DB_4erDS!$U$7:$U$10376,MATCH($F43,DB_4erDS!$C$7:$C$10376,0)),2,0),IF($O$10=5,OFFSET(INDEX(DB_4erDS!$V$7:$V$10376,MATCH($F43,DB_4erDS!$C$7:$C$10376,0)),2,0),"Ø")))))</f>
        <v>0</v>
      </c>
      <c r="R43" s="65"/>
    </row>
    <row r="44" spans="1:18" ht="13.9">
      <c r="A44" s="65"/>
      <c r="B44" s="65"/>
      <c r="C44" s="65"/>
      <c r="D44" s="65">
        <v>32</v>
      </c>
      <c r="E44" s="136" t="str">
        <f>IF(ISERROR(VLOOKUP(F44,DB_4erDS!$C$7:$C$10376,1,FALSE)),"not found",INDEX(DB_4erDS!$B$7:$B$10376,MATCH(F44,DB_4erDS!$C$7:$C$10376,0)))</f>
        <v>not found</v>
      </c>
      <c r="F44" s="209"/>
      <c r="G44" s="213" t="str">
        <f>IF(ISERROR(VLOOKUP(F44,DB_4erDS!$C$7:$C$10376,1,FALSE)),"not found",INDEX(DB_4erDS!$G$7:$G$10376,MATCH(F44,DB_4erDS!$C$7:$C$10376,0)))</f>
        <v>not found</v>
      </c>
      <c r="H44" s="214" t="str">
        <f ca="1">IF(ISERROR(VLOOKUP($F44,DB_4erDS!$C$7:$C$10376,1,FALSE)),"no Mat.Nr",IF($O$10=1,OFFSET(INDEX(DB_4erDS!$R$7:$R$10376,MATCH($F44,DB_4erDS!$C$7:$C$10376,0)),1,0),IF($O$10=2,OFFSET(INDEX(DB_4erDS!$S$7:$S$10376,MATCH($F44,DB_4erDS!$C$7:$C$10376,0)),1,0),IF($O$10=3,OFFSET(INDEX(DB_4erDS!$T$7:$T$10376,MATCH($F44,DB_4erDS!$C$7:$C$10376,0)),1,0),IF($O$10=4,OFFSET(INDEX(DB_4erDS!$U$7:$U$10376,MATCH($F44,DB_4erDS!$C$7:$C$10376,0)),1,0),IF($O$10=5,OFFSET(INDEX(DB_4erDS!$V$7:$V$10376,MATCH($F44,DB_4erDS!$C$7:$C$10376,0)),1,0),OFFSET(INDEX(DB_4erDS!$W$7:$W$10376,MATCH($F44,DB_4erDS!$C$7:$C$10376,0)),1,0)))))))</f>
        <v>no Mat.Nr</v>
      </c>
      <c r="I44" s="214" t="str">
        <f>IF(ISERROR(VLOOKUP(F44,DB_4erDS!$C$7:$C$10376,1,FALSE)),"not found",INDEX(DB_4erDS!$H$7:$H$10376,MATCH(F44,DB_4erDS!$C$7:$C$10376,0)))</f>
        <v>not found</v>
      </c>
      <c r="J44" s="215" t="str">
        <f>IF(ISERROR(VLOOKUP($F44,DB_4erDS!$C$7:$C$10376,1,FALSE)),"01.01.1900",IF($O$10=1,VLOOKUP($F44,DB_4erDS!$C$7:$X$10376,15,FALSE),IF($O$10=2,VLOOKUP($F44,DB_4erDS!$C$7:$X$10376,16,FALSE),IF($O$10=4,VLOOKUP($F44,DB_4erDS!$C$7:$X$10376,18,FALSE),IF($O$10=5,VLOOKUP($F44,DB_4erDS!$C$7:$X$10376,19,FALSE),"01.01.1900")))))</f>
        <v>01.01.1900</v>
      </c>
      <c r="K44" s="200" t="str">
        <f ca="1">IF(AND(E44&lt;&gt;"",$F$4&lt;&gt;""),$F$4,IF(AND(ISNUMBER(H44)=TRUE,H44&gt;=0),IF($O$10=1,OFFSET(INDEX(DB_4erDS!$R$7:$R$10376,MATCH($F44,DB_4erDS!C$7:$C$10376,0)),3,0),IF($O$10=2,OFFSET(INDEX(DB_4erDS!$S$7:$S$10376,MATCH($F44,DB_4erDS!C$7:$C$10376,0)),3,0),IF($O$10=3,OFFSET(INDEX(DB_4erDS!$T$7:$T$10376,MATCH($F44,DB_4erDS!C$7:$C$10376,0)),3,0),IF($O$10=4,OFFSET(INDEX(DB_4erDS!$U$7:$U$10376,MATCH($F44,DB_4erDS!C$7:$C$10376,0)),3,0),IF($O$10=5,OFFSET(INDEX(DB_4erDS!$V$7:$V$10376,MATCH($F44,DB_4erDS!C$7:$C$10376,0)),3,0),OFFSET(INDEX(DB_4erDS!$W$7:$W$10376,MATCH($F44,DB_4erDS!C$7:$C$10376,0)),3,0)))))),""))</f>
        <v/>
      </c>
      <c r="L44" s="151">
        <f ca="1">IF(ISERROR(VLOOKUP($F44,DB_4erDS!$C$7:$C$10376,1,FALSE)),0,IF($O$10=1,OFFSET(INDEX(DB_4erDS!$R$7:$R$10376,MATCH($F44,DB_4erDS!$C$7:$C$10376,0)),2,0),IF($O$10=2,OFFSET(INDEX(DB_4erDS!$S$7:$S$10376,MATCH($F44,DB_4erDS!$C$7:$C$10376,0)),2,0),IF($O$10=4,OFFSET(INDEX(DB_4erDS!$U$7:$U$10376,MATCH($F44,DB_4erDS!$C$7:$C$10376,0)),2,0),IF($O$10=5,OFFSET(INDEX(DB_4erDS!$V$7:$V$10376,MATCH($F44,DB_4erDS!$C$7:$C$10376,0)),2,0),"Ø")))))</f>
        <v>0</v>
      </c>
      <c r="R44" s="65"/>
    </row>
    <row r="45" spans="1:18" ht="13.9">
      <c r="A45" s="65"/>
      <c r="B45" s="65"/>
      <c r="C45" s="65"/>
      <c r="D45" s="65">
        <v>33</v>
      </c>
      <c r="E45" s="136" t="str">
        <f>IF(ISERROR(VLOOKUP(F45,DB_4erDS!$C$7:$C$10376,1,FALSE)),"not found",INDEX(DB_4erDS!$B$7:$B$10376,MATCH(F45,DB_4erDS!$C$7:$C$10376,0)))</f>
        <v>not found</v>
      </c>
      <c r="F45" s="209"/>
      <c r="G45" s="213" t="str">
        <f>IF(ISERROR(VLOOKUP(F45,DB_4erDS!$C$7:$C$10376,1,FALSE)),"not found",INDEX(DB_4erDS!$G$7:$G$10376,MATCH(F45,DB_4erDS!$C$7:$C$10376,0)))</f>
        <v>not found</v>
      </c>
      <c r="H45" s="214" t="str">
        <f ca="1">IF(ISERROR(VLOOKUP($F45,DB_4erDS!$C$7:$C$10376,1,FALSE)),"no Mat.Nr",IF($O$10=1,OFFSET(INDEX(DB_4erDS!$R$7:$R$10376,MATCH($F45,DB_4erDS!$C$7:$C$10376,0)),1,0),IF($O$10=2,OFFSET(INDEX(DB_4erDS!$S$7:$S$10376,MATCH($F45,DB_4erDS!$C$7:$C$10376,0)),1,0),IF($O$10=3,OFFSET(INDEX(DB_4erDS!$T$7:$T$10376,MATCH($F45,DB_4erDS!$C$7:$C$10376,0)),1,0),IF($O$10=4,OFFSET(INDEX(DB_4erDS!$U$7:$U$10376,MATCH($F45,DB_4erDS!$C$7:$C$10376,0)),1,0),IF($O$10=5,OFFSET(INDEX(DB_4erDS!$V$7:$V$10376,MATCH($F45,DB_4erDS!$C$7:$C$10376,0)),1,0),OFFSET(INDEX(DB_4erDS!$W$7:$W$10376,MATCH($F45,DB_4erDS!$C$7:$C$10376,0)),1,0)))))))</f>
        <v>no Mat.Nr</v>
      </c>
      <c r="I45" s="214" t="str">
        <f>IF(ISERROR(VLOOKUP(F45,DB_4erDS!$C$7:$C$10376,1,FALSE)),"not found",INDEX(DB_4erDS!$H$7:$H$10376,MATCH(F45,DB_4erDS!$C$7:$C$10376,0)))</f>
        <v>not found</v>
      </c>
      <c r="J45" s="215" t="str">
        <f>IF(ISERROR(VLOOKUP($F45,DB_4erDS!$C$7:$C$10376,1,FALSE)),"01.01.1900",IF($O$10=1,VLOOKUP($F45,DB_4erDS!$C$7:$X$10376,15,FALSE),IF($O$10=2,VLOOKUP($F45,DB_4erDS!$C$7:$X$10376,16,FALSE),IF($O$10=4,VLOOKUP($F45,DB_4erDS!$C$7:$X$10376,18,FALSE),IF($O$10=5,VLOOKUP($F45,DB_4erDS!$C$7:$X$10376,19,FALSE),"01.01.1900")))))</f>
        <v>01.01.1900</v>
      </c>
      <c r="K45" s="200" t="str">
        <f ca="1">IF(AND(E45&lt;&gt;"",$F$4&lt;&gt;""),$F$4,IF(AND(ISNUMBER(H45)=TRUE,H45&gt;=0),IF($O$10=1,OFFSET(INDEX(DB_4erDS!$R$7:$R$10376,MATCH($F45,DB_4erDS!C$7:$C$10376,0)),3,0),IF($O$10=2,OFFSET(INDEX(DB_4erDS!$S$7:$S$10376,MATCH($F45,DB_4erDS!C$7:$C$10376,0)),3,0),IF($O$10=3,OFFSET(INDEX(DB_4erDS!$T$7:$T$10376,MATCH($F45,DB_4erDS!C$7:$C$10376,0)),3,0),IF($O$10=4,OFFSET(INDEX(DB_4erDS!$U$7:$U$10376,MATCH($F45,DB_4erDS!C$7:$C$10376,0)),3,0),IF($O$10=5,OFFSET(INDEX(DB_4erDS!$V$7:$V$10376,MATCH($F45,DB_4erDS!C$7:$C$10376,0)),3,0),OFFSET(INDEX(DB_4erDS!$W$7:$W$10376,MATCH($F45,DB_4erDS!C$7:$C$10376,0)),3,0)))))),""))</f>
        <v/>
      </c>
      <c r="L45" s="151">
        <f ca="1">IF(ISERROR(VLOOKUP($F45,DB_4erDS!$C$7:$C$10376,1,FALSE)),0,IF($O$10=1,OFFSET(INDEX(DB_4erDS!$R$7:$R$10376,MATCH($F45,DB_4erDS!$C$7:$C$10376,0)),2,0),IF($O$10=2,OFFSET(INDEX(DB_4erDS!$S$7:$S$10376,MATCH($F45,DB_4erDS!$C$7:$C$10376,0)),2,0),IF($O$10=4,OFFSET(INDEX(DB_4erDS!$U$7:$U$10376,MATCH($F45,DB_4erDS!$C$7:$C$10376,0)),2,0),IF($O$10=5,OFFSET(INDEX(DB_4erDS!$V$7:$V$10376,MATCH($F45,DB_4erDS!$C$7:$C$10376,0)),2,0),"Ø")))))</f>
        <v>0</v>
      </c>
      <c r="R45" s="65"/>
    </row>
    <row r="46" spans="1:18" ht="13.9">
      <c r="A46" s="65"/>
      <c r="B46" s="65"/>
      <c r="C46" s="65"/>
      <c r="D46" s="65">
        <v>34</v>
      </c>
      <c r="E46" s="136" t="str">
        <f>IF(ISERROR(VLOOKUP(F46,DB_4erDS!$C$7:$C$10376,1,FALSE)),"not found",INDEX(DB_4erDS!$B$7:$B$10376,MATCH(F46,DB_4erDS!$C$7:$C$10376,0)))</f>
        <v>not found</v>
      </c>
      <c r="F46" s="209"/>
      <c r="G46" s="213" t="str">
        <f>IF(ISERROR(VLOOKUP(F46,DB_4erDS!$C$7:$C$10376,1,FALSE)),"not found",INDEX(DB_4erDS!$G$7:$G$10376,MATCH(F46,DB_4erDS!$C$7:$C$10376,0)))</f>
        <v>not found</v>
      </c>
      <c r="H46" s="214" t="str">
        <f ca="1">IF(ISERROR(VLOOKUP($F46,DB_4erDS!$C$7:$C$10376,1,FALSE)),"no Mat.Nr",IF($O$10=1,OFFSET(INDEX(DB_4erDS!$R$7:$R$10376,MATCH($F46,DB_4erDS!$C$7:$C$10376,0)),1,0),IF($O$10=2,OFFSET(INDEX(DB_4erDS!$S$7:$S$10376,MATCH($F46,DB_4erDS!$C$7:$C$10376,0)),1,0),IF($O$10=3,OFFSET(INDEX(DB_4erDS!$T$7:$T$10376,MATCH($F46,DB_4erDS!$C$7:$C$10376,0)),1,0),IF($O$10=4,OFFSET(INDEX(DB_4erDS!$U$7:$U$10376,MATCH($F46,DB_4erDS!$C$7:$C$10376,0)),1,0),IF($O$10=5,OFFSET(INDEX(DB_4erDS!$V$7:$V$10376,MATCH($F46,DB_4erDS!$C$7:$C$10376,0)),1,0),OFFSET(INDEX(DB_4erDS!$W$7:$W$10376,MATCH($F46,DB_4erDS!$C$7:$C$10376,0)),1,0)))))))</f>
        <v>no Mat.Nr</v>
      </c>
      <c r="I46" s="214" t="str">
        <f>IF(ISERROR(VLOOKUP(F46,DB_4erDS!$C$7:$C$10376,1,FALSE)),"not found",INDEX(DB_4erDS!$H$7:$H$10376,MATCH(F46,DB_4erDS!$C$7:$C$10376,0)))</f>
        <v>not found</v>
      </c>
      <c r="J46" s="215" t="str">
        <f>IF(ISERROR(VLOOKUP($F46,DB_4erDS!$C$7:$C$10376,1,FALSE)),"01.01.1900",IF($O$10=1,VLOOKUP($F46,DB_4erDS!$C$7:$X$10376,15,FALSE),IF($O$10=2,VLOOKUP($F46,DB_4erDS!$C$7:$X$10376,16,FALSE),IF($O$10=4,VLOOKUP($F46,DB_4erDS!$C$7:$X$10376,18,FALSE),IF($O$10=5,VLOOKUP($F46,DB_4erDS!$C$7:$X$10376,19,FALSE),"01.01.1900")))))</f>
        <v>01.01.1900</v>
      </c>
      <c r="K46" s="200" t="str">
        <f ca="1">IF(AND(E46&lt;&gt;"",$F$4&lt;&gt;""),$F$4,IF(AND(ISNUMBER(H46)=TRUE,H46&gt;=0),IF($O$10=1,OFFSET(INDEX(DB_4erDS!$R$7:$R$10376,MATCH($F46,DB_4erDS!C$7:$C$10376,0)),3,0),IF($O$10=2,OFFSET(INDEX(DB_4erDS!$S$7:$S$10376,MATCH($F46,DB_4erDS!C$7:$C$10376,0)),3,0),IF($O$10=3,OFFSET(INDEX(DB_4erDS!$T$7:$T$10376,MATCH($F46,DB_4erDS!C$7:$C$10376,0)),3,0),IF($O$10=4,OFFSET(INDEX(DB_4erDS!$U$7:$U$10376,MATCH($F46,DB_4erDS!C$7:$C$10376,0)),3,0),IF($O$10=5,OFFSET(INDEX(DB_4erDS!$V$7:$V$10376,MATCH($F46,DB_4erDS!C$7:$C$10376,0)),3,0),OFFSET(INDEX(DB_4erDS!$W$7:$W$10376,MATCH($F46,DB_4erDS!C$7:$C$10376,0)),3,0)))))),""))</f>
        <v/>
      </c>
      <c r="L46" s="151">
        <f ca="1">IF(ISERROR(VLOOKUP($F46,DB_4erDS!$C$7:$C$10376,1,FALSE)),0,IF($O$10=1,OFFSET(INDEX(DB_4erDS!$R$7:$R$10376,MATCH($F46,DB_4erDS!$C$7:$C$10376,0)),2,0),IF($O$10=2,OFFSET(INDEX(DB_4erDS!$S$7:$S$10376,MATCH($F46,DB_4erDS!$C$7:$C$10376,0)),2,0),IF($O$10=4,OFFSET(INDEX(DB_4erDS!$U$7:$U$10376,MATCH($F46,DB_4erDS!$C$7:$C$10376,0)),2,0),IF($O$10=5,OFFSET(INDEX(DB_4erDS!$V$7:$V$10376,MATCH($F46,DB_4erDS!$C$7:$C$10376,0)),2,0),"Ø")))))</f>
        <v>0</v>
      </c>
      <c r="R46" s="65"/>
    </row>
    <row r="47" spans="1:18" ht="13.9">
      <c r="A47" s="65"/>
      <c r="B47" s="65"/>
      <c r="C47" s="65"/>
      <c r="D47" s="65">
        <v>35</v>
      </c>
      <c r="E47" s="136" t="str">
        <f>IF(ISERROR(VLOOKUP(F47,DB_4erDS!$C$7:$C$10376,1,FALSE)),"not found",INDEX(DB_4erDS!$B$7:$B$10376,MATCH(F47,DB_4erDS!$C$7:$C$10376,0)))</f>
        <v>not found</v>
      </c>
      <c r="F47" s="212"/>
      <c r="G47" s="213" t="str">
        <f>IF(ISERROR(VLOOKUP(F47,DB_4erDS!$C$7:$C$10376,1,FALSE)),"not found",INDEX(DB_4erDS!$G$7:$G$10376,MATCH(F47,DB_4erDS!$C$7:$C$10376,0)))</f>
        <v>not found</v>
      </c>
      <c r="H47" s="214" t="str">
        <f ca="1">IF(ISERROR(VLOOKUP($F47,DB_4erDS!$C$7:$C$10376,1,FALSE)),"no Mat.Nr",IF($O$10=1,OFFSET(INDEX(DB_4erDS!$R$7:$R$10376,MATCH($F47,DB_4erDS!$C$7:$C$10376,0)),1,0),IF($O$10=2,OFFSET(INDEX(DB_4erDS!$S$7:$S$10376,MATCH($F47,DB_4erDS!$C$7:$C$10376,0)),1,0),IF($O$10=3,OFFSET(INDEX(DB_4erDS!$T$7:$T$10376,MATCH($F47,DB_4erDS!$C$7:$C$10376,0)),1,0),IF($O$10=4,OFFSET(INDEX(DB_4erDS!$U$7:$U$10376,MATCH($F47,DB_4erDS!$C$7:$C$10376,0)),1,0),IF($O$10=5,OFFSET(INDEX(DB_4erDS!$V$7:$V$10376,MATCH($F47,DB_4erDS!$C$7:$C$10376,0)),1,0),OFFSET(INDEX(DB_4erDS!$W$7:$W$10376,MATCH($F47,DB_4erDS!$C$7:$C$10376,0)),1,0)))))))</f>
        <v>no Mat.Nr</v>
      </c>
      <c r="I47" s="214" t="str">
        <f>IF(ISERROR(VLOOKUP(F47,DB_4erDS!$C$7:$C$10376,1,FALSE)),"not found",INDEX(DB_4erDS!$H$7:$H$10376,MATCH(F47,DB_4erDS!$C$7:$C$10376,0)))</f>
        <v>not found</v>
      </c>
      <c r="J47" s="215" t="str">
        <f>IF(ISERROR(VLOOKUP($F47,DB_4erDS!$C$7:$C$10376,1,FALSE)),"01.01.1900",IF($O$10=1,VLOOKUP($F47,DB_4erDS!$C$7:$X$10376,15,FALSE),IF($O$10=2,VLOOKUP($F47,DB_4erDS!$C$7:$X$10376,16,FALSE),IF($O$10=4,VLOOKUP($F47,DB_4erDS!$C$7:$X$10376,18,FALSE),IF($O$10=5,VLOOKUP($F47,DB_4erDS!$C$7:$X$10376,19,FALSE),"01.01.1900")))))</f>
        <v>01.01.1900</v>
      </c>
      <c r="K47" s="200" t="str">
        <f ca="1">IF(AND(E47&lt;&gt;"",$F$4&lt;&gt;""),$F$4,IF(AND(ISNUMBER(H47)=TRUE,H47&gt;=0),IF($O$10=1,OFFSET(INDEX(DB_4erDS!$R$7:$R$10376,MATCH($F47,DB_4erDS!C$7:$C$10376,0)),3,0),IF($O$10=2,OFFSET(INDEX(DB_4erDS!$S$7:$S$10376,MATCH($F47,DB_4erDS!C$7:$C$10376,0)),3,0),IF($O$10=3,OFFSET(INDEX(DB_4erDS!$T$7:$T$10376,MATCH($F47,DB_4erDS!C$7:$C$10376,0)),3,0),IF($O$10=4,OFFSET(INDEX(DB_4erDS!$U$7:$U$10376,MATCH($F47,DB_4erDS!C$7:$C$10376,0)),3,0),IF($O$10=5,OFFSET(INDEX(DB_4erDS!$V$7:$V$10376,MATCH($F47,DB_4erDS!C$7:$C$10376,0)),3,0),OFFSET(INDEX(DB_4erDS!$W$7:$W$10376,MATCH($F47,DB_4erDS!C$7:$C$10376,0)),3,0)))))),""))</f>
        <v/>
      </c>
      <c r="L47" s="151">
        <f ca="1">IF(ISERROR(VLOOKUP($F47,DB_4erDS!$C$7:$C$10376,1,FALSE)),0,IF($O$10=1,OFFSET(INDEX(DB_4erDS!$R$7:$R$10376,MATCH($F47,DB_4erDS!$C$7:$C$10376,0)),2,0),IF($O$10=2,OFFSET(INDEX(DB_4erDS!$S$7:$S$10376,MATCH($F47,DB_4erDS!$C$7:$C$10376,0)),2,0),IF($O$10=4,OFFSET(INDEX(DB_4erDS!$U$7:$U$10376,MATCH($F47,DB_4erDS!$C$7:$C$10376,0)),2,0),IF($O$10=5,OFFSET(INDEX(DB_4erDS!$V$7:$V$10376,MATCH($F47,DB_4erDS!$C$7:$C$10376,0)),2,0),"Ø")))))</f>
        <v>0</v>
      </c>
      <c r="R47" s="65"/>
    </row>
    <row r="48" spans="1:18" ht="13.9">
      <c r="A48" s="65"/>
      <c r="B48" s="65"/>
      <c r="C48" s="65"/>
      <c r="D48" s="65">
        <v>36</v>
      </c>
      <c r="E48" s="136" t="str">
        <f>IF(ISERROR(VLOOKUP(F48,DB_4erDS!$C$7:$C$10376,1,FALSE)),"not found",INDEX(DB_4erDS!$B$7:$B$10376,MATCH(F48,DB_4erDS!$C$7:$C$10376,0)))</f>
        <v>not found</v>
      </c>
      <c r="F48" s="212"/>
      <c r="G48" s="213" t="str">
        <f>IF(ISERROR(VLOOKUP(F48,DB_4erDS!$C$7:$C$10376,1,FALSE)),"not found",INDEX(DB_4erDS!$G$7:$G$10376,MATCH(F48,DB_4erDS!$C$7:$C$10376,0)))</f>
        <v>not found</v>
      </c>
      <c r="H48" s="214" t="str">
        <f ca="1">IF(ISERROR(VLOOKUP($F48,DB_4erDS!$C$7:$C$10376,1,FALSE)),"no Mat.Nr",IF($O$10=1,OFFSET(INDEX(DB_4erDS!$R$7:$R$10376,MATCH($F48,DB_4erDS!$C$7:$C$10376,0)),1,0),IF($O$10=2,OFFSET(INDEX(DB_4erDS!$S$7:$S$10376,MATCH($F48,DB_4erDS!$C$7:$C$10376,0)),1,0),IF($O$10=3,OFFSET(INDEX(DB_4erDS!$T$7:$T$10376,MATCH($F48,DB_4erDS!$C$7:$C$10376,0)),1,0),IF($O$10=4,OFFSET(INDEX(DB_4erDS!$U$7:$U$10376,MATCH($F48,DB_4erDS!$C$7:$C$10376,0)),1,0),IF($O$10=5,OFFSET(INDEX(DB_4erDS!$V$7:$V$10376,MATCH($F48,DB_4erDS!$C$7:$C$10376,0)),1,0),OFFSET(INDEX(DB_4erDS!$W$7:$W$10376,MATCH($F48,DB_4erDS!$C$7:$C$10376,0)),1,0)))))))</f>
        <v>no Mat.Nr</v>
      </c>
      <c r="I48" s="214" t="str">
        <f>IF(ISERROR(VLOOKUP(F48,DB_4erDS!$C$7:$C$10376,1,FALSE)),"not found",INDEX(DB_4erDS!$H$7:$H$10376,MATCH(F48,DB_4erDS!$C$7:$C$10376,0)))</f>
        <v>not found</v>
      </c>
      <c r="J48" s="215" t="str">
        <f>IF(ISERROR(VLOOKUP($F48,DB_4erDS!$C$7:$C$10376,1,FALSE)),"01.01.1900",IF($O$10=1,VLOOKUP($F48,DB_4erDS!$C$7:$X$10376,15,FALSE),IF($O$10=2,VLOOKUP($F48,DB_4erDS!$C$7:$X$10376,16,FALSE),IF($O$10=4,VLOOKUP($F48,DB_4erDS!$C$7:$X$10376,18,FALSE),IF($O$10=5,VLOOKUP($F48,DB_4erDS!$C$7:$X$10376,19,FALSE),"01.01.1900")))))</f>
        <v>01.01.1900</v>
      </c>
      <c r="K48" s="200" t="str">
        <f ca="1">IF(AND(E48&lt;&gt;"",$F$4&lt;&gt;""),$F$4,IF(AND(ISNUMBER(H48)=TRUE,H48&gt;=0),IF($O$10=1,OFFSET(INDEX(DB_4erDS!$R$7:$R$10376,MATCH($F48,DB_4erDS!C$7:$C$10376,0)),3,0),IF($O$10=2,OFFSET(INDEX(DB_4erDS!$S$7:$S$10376,MATCH($F48,DB_4erDS!C$7:$C$10376,0)),3,0),IF($O$10=3,OFFSET(INDEX(DB_4erDS!$T$7:$T$10376,MATCH($F48,DB_4erDS!C$7:$C$10376,0)),3,0),IF($O$10=4,OFFSET(INDEX(DB_4erDS!$U$7:$U$10376,MATCH($F48,DB_4erDS!C$7:$C$10376,0)),3,0),IF($O$10=5,OFFSET(INDEX(DB_4erDS!$V$7:$V$10376,MATCH($F48,DB_4erDS!C$7:$C$10376,0)),3,0),OFFSET(INDEX(DB_4erDS!$W$7:$W$10376,MATCH($F48,DB_4erDS!C$7:$C$10376,0)),3,0)))))),""))</f>
        <v/>
      </c>
      <c r="L48" s="151">
        <f ca="1">IF(ISERROR(VLOOKUP($F48,DB_4erDS!$C$7:$C$10376,1,FALSE)),0,IF($O$10=1,OFFSET(INDEX(DB_4erDS!$R$7:$R$10376,MATCH($F48,DB_4erDS!$C$7:$C$10376,0)),2,0),IF($O$10=2,OFFSET(INDEX(DB_4erDS!$S$7:$S$10376,MATCH($F48,DB_4erDS!$C$7:$C$10376,0)),2,0),IF($O$10=4,OFFSET(INDEX(DB_4erDS!$U$7:$U$10376,MATCH($F48,DB_4erDS!$C$7:$C$10376,0)),2,0),IF($O$10=5,OFFSET(INDEX(DB_4erDS!$V$7:$V$10376,MATCH($F48,DB_4erDS!$C$7:$C$10376,0)),2,0),"Ø")))))</f>
        <v>0</v>
      </c>
      <c r="R48" s="65"/>
    </row>
    <row r="49" spans="1:18" ht="13.9">
      <c r="A49" s="65"/>
      <c r="B49" s="65"/>
      <c r="C49" s="65"/>
      <c r="D49" s="65">
        <v>37</v>
      </c>
      <c r="E49" s="136" t="str">
        <f>IF(ISERROR(VLOOKUP(F49,DB_4erDS!$C$7:$C$10376,1,FALSE)),"not found",INDEX(DB_4erDS!$B$7:$B$10376,MATCH(F49,DB_4erDS!$C$7:$C$10376,0)))</f>
        <v>not found</v>
      </c>
      <c r="F49" s="212"/>
      <c r="G49" s="213" t="str">
        <f>IF(ISERROR(VLOOKUP(F49,DB_4erDS!$C$7:$C$10376,1,FALSE)),"not found",INDEX(DB_4erDS!$G$7:$G$10376,MATCH(F49,DB_4erDS!$C$7:$C$10376,0)))</f>
        <v>not found</v>
      </c>
      <c r="H49" s="214" t="str">
        <f ca="1">IF(ISERROR(VLOOKUP($F49,DB_4erDS!$C$7:$C$10376,1,FALSE)),"no Mat.Nr",IF($O$10=1,OFFSET(INDEX(DB_4erDS!$R$7:$R$10376,MATCH($F49,DB_4erDS!$C$7:$C$10376,0)),1,0),IF($O$10=2,OFFSET(INDEX(DB_4erDS!$S$7:$S$10376,MATCH($F49,DB_4erDS!$C$7:$C$10376,0)),1,0),IF($O$10=3,OFFSET(INDEX(DB_4erDS!$T$7:$T$10376,MATCH($F49,DB_4erDS!$C$7:$C$10376,0)),1,0),IF($O$10=4,OFFSET(INDEX(DB_4erDS!$U$7:$U$10376,MATCH($F49,DB_4erDS!$C$7:$C$10376,0)),1,0),IF($O$10=5,OFFSET(INDEX(DB_4erDS!$V$7:$V$10376,MATCH($F49,DB_4erDS!$C$7:$C$10376,0)),1,0),OFFSET(INDEX(DB_4erDS!$W$7:$W$10376,MATCH($F49,DB_4erDS!$C$7:$C$10376,0)),1,0)))))))</f>
        <v>no Mat.Nr</v>
      </c>
      <c r="I49" s="214" t="str">
        <f>IF(ISERROR(VLOOKUP(F49,DB_4erDS!$C$7:$C$10376,1,FALSE)),"not found",INDEX(DB_4erDS!$H$7:$H$10376,MATCH(F49,DB_4erDS!$C$7:$C$10376,0)))</f>
        <v>not found</v>
      </c>
      <c r="J49" s="215" t="str">
        <f>IF(ISERROR(VLOOKUP($F49,DB_4erDS!$C$7:$C$10376,1,FALSE)),"01.01.1900",IF($O$10=1,VLOOKUP($F49,DB_4erDS!$C$7:$X$10376,15,FALSE),IF($O$10=2,VLOOKUP($F49,DB_4erDS!$C$7:$X$10376,16,FALSE),IF($O$10=4,VLOOKUP($F49,DB_4erDS!$C$7:$X$10376,18,FALSE),IF($O$10=5,VLOOKUP($F49,DB_4erDS!$C$7:$X$10376,19,FALSE),"01.01.1900")))))</f>
        <v>01.01.1900</v>
      </c>
      <c r="K49" s="200" t="str">
        <f ca="1">IF(AND(E49&lt;&gt;"",$F$4&lt;&gt;""),$F$4,IF(AND(ISNUMBER(H49)=TRUE,H49&gt;=0),IF($O$10=1,OFFSET(INDEX(DB_4erDS!$R$7:$R$10376,MATCH($F49,DB_4erDS!C$7:$C$10376,0)),3,0),IF($O$10=2,OFFSET(INDEX(DB_4erDS!$S$7:$S$10376,MATCH($F49,DB_4erDS!C$7:$C$10376,0)),3,0),IF($O$10=3,OFFSET(INDEX(DB_4erDS!$T$7:$T$10376,MATCH($F49,DB_4erDS!C$7:$C$10376,0)),3,0),IF($O$10=4,OFFSET(INDEX(DB_4erDS!$U$7:$U$10376,MATCH($F49,DB_4erDS!C$7:$C$10376,0)),3,0),IF($O$10=5,OFFSET(INDEX(DB_4erDS!$V$7:$V$10376,MATCH($F49,DB_4erDS!C$7:$C$10376,0)),3,0),OFFSET(INDEX(DB_4erDS!$W$7:$W$10376,MATCH($F49,DB_4erDS!C$7:$C$10376,0)),3,0)))))),""))</f>
        <v/>
      </c>
      <c r="L49" s="151">
        <f ca="1">IF(ISERROR(VLOOKUP($F49,DB_4erDS!$C$7:$C$10376,1,FALSE)),0,IF($O$10=1,OFFSET(INDEX(DB_4erDS!$R$7:$R$10376,MATCH($F49,DB_4erDS!$C$7:$C$10376,0)),2,0),IF($O$10=2,OFFSET(INDEX(DB_4erDS!$S$7:$S$10376,MATCH($F49,DB_4erDS!$C$7:$C$10376,0)),2,0),IF($O$10=4,OFFSET(INDEX(DB_4erDS!$U$7:$U$10376,MATCH($F49,DB_4erDS!$C$7:$C$10376,0)),2,0),IF($O$10=5,OFFSET(INDEX(DB_4erDS!$V$7:$V$10376,MATCH($F49,DB_4erDS!$C$7:$C$10376,0)),2,0),"Ø")))))</f>
        <v>0</v>
      </c>
      <c r="R49" s="65"/>
    </row>
    <row r="50" spans="1:18" ht="13.9">
      <c r="A50" s="65"/>
      <c r="B50" s="65"/>
      <c r="C50" s="65"/>
      <c r="D50" s="65">
        <v>38</v>
      </c>
      <c r="E50" s="136" t="str">
        <f>IF(ISERROR(VLOOKUP(F50,DB_4erDS!$C$7:$C$10376,1,FALSE)),"not found",INDEX(DB_4erDS!$B$7:$B$10376,MATCH(F50,DB_4erDS!$C$7:$C$10376,0)))</f>
        <v>not found</v>
      </c>
      <c r="F50" s="212"/>
      <c r="G50" s="213" t="str">
        <f>IF(ISERROR(VLOOKUP(F50,DB_4erDS!$C$7:$C$10376,1,FALSE)),"not found",INDEX(DB_4erDS!$G$7:$G$10376,MATCH(F50,DB_4erDS!$C$7:$C$10376,0)))</f>
        <v>not found</v>
      </c>
      <c r="H50" s="214" t="str">
        <f ca="1">IF(ISERROR(VLOOKUP($F50,DB_4erDS!$C$7:$C$10376,1,FALSE)),"no Mat.Nr",IF($O$10=1,OFFSET(INDEX(DB_4erDS!$R$7:$R$10376,MATCH($F50,DB_4erDS!$C$7:$C$10376,0)),1,0),IF($O$10=2,OFFSET(INDEX(DB_4erDS!$S$7:$S$10376,MATCH($F50,DB_4erDS!$C$7:$C$10376,0)),1,0),IF($O$10=3,OFFSET(INDEX(DB_4erDS!$T$7:$T$10376,MATCH($F50,DB_4erDS!$C$7:$C$10376,0)),1,0),IF($O$10=4,OFFSET(INDEX(DB_4erDS!$U$7:$U$10376,MATCH($F50,DB_4erDS!$C$7:$C$10376,0)),1,0),IF($O$10=5,OFFSET(INDEX(DB_4erDS!$V$7:$V$10376,MATCH($F50,DB_4erDS!$C$7:$C$10376,0)),1,0),OFFSET(INDEX(DB_4erDS!$W$7:$W$10376,MATCH($F50,DB_4erDS!$C$7:$C$10376,0)),1,0)))))))</f>
        <v>no Mat.Nr</v>
      </c>
      <c r="I50" s="214" t="str">
        <f>IF(ISERROR(VLOOKUP(F50,DB_4erDS!$C$7:$C$10376,1,FALSE)),"not found",INDEX(DB_4erDS!$H$7:$H$10376,MATCH(F50,DB_4erDS!$C$7:$C$10376,0)))</f>
        <v>not found</v>
      </c>
      <c r="J50" s="215" t="str">
        <f>IF(ISERROR(VLOOKUP($F50,DB_4erDS!$C$7:$C$10376,1,FALSE)),"01.01.1900",IF($O$10=1,VLOOKUP($F50,DB_4erDS!$C$7:$X$10376,15,FALSE),IF($O$10=2,VLOOKUP($F50,DB_4erDS!$C$7:$X$10376,16,FALSE),IF($O$10=4,VLOOKUP($F50,DB_4erDS!$C$7:$X$10376,18,FALSE),IF($O$10=5,VLOOKUP($F50,DB_4erDS!$C$7:$X$10376,19,FALSE),"01.01.1900")))))</f>
        <v>01.01.1900</v>
      </c>
      <c r="K50" s="200" t="str">
        <f ca="1">IF(AND(E50&lt;&gt;"",$F$4&lt;&gt;""),$F$4,IF(AND(ISNUMBER(H50)=TRUE,H50&gt;=0),IF($O$10=1,OFFSET(INDEX(DB_4erDS!$R$7:$R$10376,MATCH($F50,DB_4erDS!C$7:$C$10376,0)),3,0),IF($O$10=2,OFFSET(INDEX(DB_4erDS!$S$7:$S$10376,MATCH($F50,DB_4erDS!C$7:$C$10376,0)),3,0),IF($O$10=3,OFFSET(INDEX(DB_4erDS!$T$7:$T$10376,MATCH($F50,DB_4erDS!C$7:$C$10376,0)),3,0),IF($O$10=4,OFFSET(INDEX(DB_4erDS!$U$7:$U$10376,MATCH($F50,DB_4erDS!C$7:$C$10376,0)),3,0),IF($O$10=5,OFFSET(INDEX(DB_4erDS!$V$7:$V$10376,MATCH($F50,DB_4erDS!C$7:$C$10376,0)),3,0),OFFSET(INDEX(DB_4erDS!$W$7:$W$10376,MATCH($F50,DB_4erDS!C$7:$C$10376,0)),3,0)))))),""))</f>
        <v/>
      </c>
      <c r="L50" s="151">
        <f ca="1">IF(ISERROR(VLOOKUP($F50,DB_4erDS!$C$7:$C$10376,1,FALSE)),0,IF($O$10=1,OFFSET(INDEX(DB_4erDS!$R$7:$R$10376,MATCH($F50,DB_4erDS!$C$7:$C$10376,0)),2,0),IF($O$10=2,OFFSET(INDEX(DB_4erDS!$S$7:$S$10376,MATCH($F50,DB_4erDS!$C$7:$C$10376,0)),2,0),IF($O$10=4,OFFSET(INDEX(DB_4erDS!$U$7:$U$10376,MATCH($F50,DB_4erDS!$C$7:$C$10376,0)),2,0),IF($O$10=5,OFFSET(INDEX(DB_4erDS!$V$7:$V$10376,MATCH($F50,DB_4erDS!$C$7:$C$10376,0)),2,0),"Ø")))))</f>
        <v>0</v>
      </c>
      <c r="R50" s="65"/>
    </row>
    <row r="51" spans="1:18" ht="13.9">
      <c r="A51" s="65"/>
      <c r="B51" s="65"/>
      <c r="C51" s="65"/>
      <c r="D51" s="65">
        <v>39</v>
      </c>
      <c r="E51" s="136" t="str">
        <f>IF(ISERROR(VLOOKUP(F51,DB_4erDS!$C$7:$C$10376,1,FALSE)),"not found",INDEX(DB_4erDS!$B$7:$B$10376,MATCH(F51,DB_4erDS!$C$7:$C$10376,0)))</f>
        <v>not found</v>
      </c>
      <c r="F51" s="212"/>
      <c r="G51" s="213" t="str">
        <f>IF(ISERROR(VLOOKUP(F51,DB_4erDS!$C$7:$C$10376,1,FALSE)),"not found",INDEX(DB_4erDS!$G$7:$G$10376,MATCH(F51,DB_4erDS!$C$7:$C$10376,0)))</f>
        <v>not found</v>
      </c>
      <c r="H51" s="214" t="str">
        <f ca="1">IF(ISERROR(VLOOKUP($F51,DB_4erDS!$C$7:$C$10376,1,FALSE)),"no Mat.Nr",IF($O$10=1,OFFSET(INDEX(DB_4erDS!$R$7:$R$10376,MATCH($F51,DB_4erDS!$C$7:$C$10376,0)),1,0),IF($O$10=2,OFFSET(INDEX(DB_4erDS!$S$7:$S$10376,MATCH($F51,DB_4erDS!$C$7:$C$10376,0)),1,0),IF($O$10=3,OFFSET(INDEX(DB_4erDS!$T$7:$T$10376,MATCH($F51,DB_4erDS!$C$7:$C$10376,0)),1,0),IF($O$10=4,OFFSET(INDEX(DB_4erDS!$U$7:$U$10376,MATCH($F51,DB_4erDS!$C$7:$C$10376,0)),1,0),IF($O$10=5,OFFSET(INDEX(DB_4erDS!$V$7:$V$10376,MATCH($F51,DB_4erDS!$C$7:$C$10376,0)),1,0),OFFSET(INDEX(DB_4erDS!$W$7:$W$10376,MATCH($F51,DB_4erDS!$C$7:$C$10376,0)),1,0)))))))</f>
        <v>no Mat.Nr</v>
      </c>
      <c r="I51" s="214" t="str">
        <f>IF(ISERROR(VLOOKUP(F51,DB_4erDS!$C$7:$C$10376,1,FALSE)),"not found",INDEX(DB_4erDS!$H$7:$H$10376,MATCH(F51,DB_4erDS!$C$7:$C$10376,0)))</f>
        <v>not found</v>
      </c>
      <c r="J51" s="215" t="str">
        <f>IF(ISERROR(VLOOKUP($F51,DB_4erDS!$C$7:$C$10376,1,FALSE)),"01.01.1900",IF($O$10=1,VLOOKUP($F51,DB_4erDS!$C$7:$X$10376,15,FALSE),IF($O$10=2,VLOOKUP($F51,DB_4erDS!$C$7:$X$10376,16,FALSE),IF($O$10=4,VLOOKUP($F51,DB_4erDS!$C$7:$X$10376,18,FALSE),IF($O$10=5,VLOOKUP($F51,DB_4erDS!$C$7:$X$10376,19,FALSE),"01.01.1900")))))</f>
        <v>01.01.1900</v>
      </c>
      <c r="K51" s="200" t="str">
        <f ca="1">IF(AND(E51&lt;&gt;"",$F$4&lt;&gt;""),$F$4,IF(AND(ISNUMBER(H51)=TRUE,H51&gt;=0),IF($O$10=1,OFFSET(INDEX(DB_4erDS!$R$7:$R$10376,MATCH($F51,DB_4erDS!C$7:$C$10376,0)),3,0),IF($O$10=2,OFFSET(INDEX(DB_4erDS!$S$7:$S$10376,MATCH($F51,DB_4erDS!C$7:$C$10376,0)),3,0),IF($O$10=3,OFFSET(INDEX(DB_4erDS!$T$7:$T$10376,MATCH($F51,DB_4erDS!C$7:$C$10376,0)),3,0),IF($O$10=4,OFFSET(INDEX(DB_4erDS!$U$7:$U$10376,MATCH($F51,DB_4erDS!C$7:$C$10376,0)),3,0),IF($O$10=5,OFFSET(INDEX(DB_4erDS!$V$7:$V$10376,MATCH($F51,DB_4erDS!C$7:$C$10376,0)),3,0),OFFSET(INDEX(DB_4erDS!$W$7:$W$10376,MATCH($F51,DB_4erDS!C$7:$C$10376,0)),3,0)))))),""))</f>
        <v/>
      </c>
      <c r="L51" s="151">
        <f ca="1">IF(ISERROR(VLOOKUP($F51,DB_4erDS!$C$7:$C$10376,1,FALSE)),0,IF($O$10=1,OFFSET(INDEX(DB_4erDS!$R$7:$R$10376,MATCH($F51,DB_4erDS!$C$7:$C$10376,0)),2,0),IF($O$10=2,OFFSET(INDEX(DB_4erDS!$S$7:$S$10376,MATCH($F51,DB_4erDS!$C$7:$C$10376,0)),2,0),IF($O$10=4,OFFSET(INDEX(DB_4erDS!$U$7:$U$10376,MATCH($F51,DB_4erDS!$C$7:$C$10376,0)),2,0),IF($O$10=5,OFFSET(INDEX(DB_4erDS!$V$7:$V$10376,MATCH($F51,DB_4erDS!$C$7:$C$10376,0)),2,0),"Ø")))))</f>
        <v>0</v>
      </c>
      <c r="R51" s="65"/>
    </row>
    <row r="52" spans="1:18" ht="13.9">
      <c r="A52" s="65"/>
      <c r="B52" s="65"/>
      <c r="C52" s="65"/>
      <c r="D52" s="65">
        <v>40</v>
      </c>
      <c r="E52" s="136" t="str">
        <f>IF(ISERROR(VLOOKUP(F52,DB_4erDS!$C$7:$C$10376,1,FALSE)),"not found",INDEX(DB_4erDS!$B$7:$B$10376,MATCH(F52,DB_4erDS!$C$7:$C$10376,0)))</f>
        <v>not found</v>
      </c>
      <c r="F52" s="212"/>
      <c r="G52" s="213" t="str">
        <f>IF(ISERROR(VLOOKUP(F52,DB_4erDS!$C$7:$C$10376,1,FALSE)),"not found",INDEX(DB_4erDS!$G$7:$G$10376,MATCH(F52,DB_4erDS!$C$7:$C$10376,0)))</f>
        <v>not found</v>
      </c>
      <c r="H52" s="214" t="str">
        <f ca="1">IF(ISERROR(VLOOKUP($F52,DB_4erDS!$C$7:$C$10376,1,FALSE)),"no Mat.Nr",IF($O$10=1,OFFSET(INDEX(DB_4erDS!$R$7:$R$10376,MATCH($F52,DB_4erDS!$C$7:$C$10376,0)),1,0),IF($O$10=2,OFFSET(INDEX(DB_4erDS!$S$7:$S$10376,MATCH($F52,DB_4erDS!$C$7:$C$10376,0)),1,0),IF($O$10=3,OFFSET(INDEX(DB_4erDS!$T$7:$T$10376,MATCH($F52,DB_4erDS!$C$7:$C$10376,0)),1,0),IF($O$10=4,OFFSET(INDEX(DB_4erDS!$U$7:$U$10376,MATCH($F52,DB_4erDS!$C$7:$C$10376,0)),1,0),IF($O$10=5,OFFSET(INDEX(DB_4erDS!$V$7:$V$10376,MATCH($F52,DB_4erDS!$C$7:$C$10376,0)),1,0),OFFSET(INDEX(DB_4erDS!$W$7:$W$10376,MATCH($F52,DB_4erDS!$C$7:$C$10376,0)),1,0)))))))</f>
        <v>no Mat.Nr</v>
      </c>
      <c r="I52" s="214" t="str">
        <f>IF(ISERROR(VLOOKUP(F52,DB_4erDS!$C$7:$C$10376,1,FALSE)),"not found",INDEX(DB_4erDS!$H$7:$H$10376,MATCH(F52,DB_4erDS!$C$7:$C$10376,0)))</f>
        <v>not found</v>
      </c>
      <c r="J52" s="215" t="str">
        <f>IF(ISERROR(VLOOKUP($F52,DB_4erDS!$C$7:$C$10376,1,FALSE)),"01.01.1900",IF($O$10=1,VLOOKUP($F52,DB_4erDS!$C$7:$X$10376,15,FALSE),IF($O$10=2,VLOOKUP($F52,DB_4erDS!$C$7:$X$10376,16,FALSE),IF($O$10=4,VLOOKUP($F52,DB_4erDS!$C$7:$X$10376,18,FALSE),IF($O$10=5,VLOOKUP($F52,DB_4erDS!$C$7:$X$10376,19,FALSE),"01.01.1900")))))</f>
        <v>01.01.1900</v>
      </c>
      <c r="K52" s="200" t="str">
        <f ca="1">IF(AND(E52&lt;&gt;"",$F$4&lt;&gt;""),$F$4,IF(AND(ISNUMBER(H52)=TRUE,H52&gt;=0),IF($O$10=1,OFFSET(INDEX(DB_4erDS!$R$7:$R$10376,MATCH($F52,DB_4erDS!C$7:$C$10376,0)),3,0),IF($O$10=2,OFFSET(INDEX(DB_4erDS!$S$7:$S$10376,MATCH($F52,DB_4erDS!C$7:$C$10376,0)),3,0),IF($O$10=3,OFFSET(INDEX(DB_4erDS!$T$7:$T$10376,MATCH($F52,DB_4erDS!C$7:$C$10376,0)),3,0),IF($O$10=4,OFFSET(INDEX(DB_4erDS!$U$7:$U$10376,MATCH($F52,DB_4erDS!C$7:$C$10376,0)),3,0),IF($O$10=5,OFFSET(INDEX(DB_4erDS!$V$7:$V$10376,MATCH($F52,DB_4erDS!C$7:$C$10376,0)),3,0),OFFSET(INDEX(DB_4erDS!$W$7:$W$10376,MATCH($F52,DB_4erDS!C$7:$C$10376,0)),3,0)))))),""))</f>
        <v/>
      </c>
      <c r="L52" s="151">
        <f ca="1">IF(ISERROR(VLOOKUP($F52,DB_4erDS!$C$7:$C$10376,1,FALSE)),0,IF($O$10=1,OFFSET(INDEX(DB_4erDS!$R$7:$R$10376,MATCH($F52,DB_4erDS!$C$7:$C$10376,0)),2,0),IF($O$10=2,OFFSET(INDEX(DB_4erDS!$S$7:$S$10376,MATCH($F52,DB_4erDS!$C$7:$C$10376,0)),2,0),IF($O$10=4,OFFSET(INDEX(DB_4erDS!$U$7:$U$10376,MATCH($F52,DB_4erDS!$C$7:$C$10376,0)),2,0),IF($O$10=5,OFFSET(INDEX(DB_4erDS!$V$7:$V$10376,MATCH($F52,DB_4erDS!$C$7:$C$10376,0)),2,0),"Ø")))))</f>
        <v>0</v>
      </c>
      <c r="R52" s="65"/>
    </row>
    <row r="53" spans="1:18" ht="13.9">
      <c r="A53" s="65"/>
      <c r="B53" s="65"/>
      <c r="C53" s="65"/>
      <c r="D53" s="65">
        <v>41</v>
      </c>
      <c r="E53" s="136" t="str">
        <f>IF(ISERROR(VLOOKUP(F53,DB_4erDS!$C$7:$C$10376,1,FALSE)),"not found",INDEX(DB_4erDS!$B$7:$B$10376,MATCH(F53,DB_4erDS!$C$7:$C$10376,0)))</f>
        <v>not found</v>
      </c>
      <c r="F53" s="212"/>
      <c r="G53" s="213" t="str">
        <f>IF(ISERROR(VLOOKUP(F53,DB_4erDS!$C$7:$C$10376,1,FALSE)),"not found",INDEX(DB_4erDS!$G$7:$G$10376,MATCH(F53,DB_4erDS!$C$7:$C$10376,0)))</f>
        <v>not found</v>
      </c>
      <c r="H53" s="214" t="str">
        <f ca="1">IF(ISERROR(VLOOKUP($F53,DB_4erDS!$C$7:$C$10376,1,FALSE)),"no Mat.Nr",IF($O$10=1,OFFSET(INDEX(DB_4erDS!$R$7:$R$10376,MATCH($F53,DB_4erDS!$C$7:$C$10376,0)),1,0),IF($O$10=2,OFFSET(INDEX(DB_4erDS!$S$7:$S$10376,MATCH($F53,DB_4erDS!$C$7:$C$10376,0)),1,0),IF($O$10=3,OFFSET(INDEX(DB_4erDS!$T$7:$T$10376,MATCH($F53,DB_4erDS!$C$7:$C$10376,0)),1,0),IF($O$10=4,OFFSET(INDEX(DB_4erDS!$U$7:$U$10376,MATCH($F53,DB_4erDS!$C$7:$C$10376,0)),1,0),IF($O$10=5,OFFSET(INDEX(DB_4erDS!$V$7:$V$10376,MATCH($F53,DB_4erDS!$C$7:$C$10376,0)),1,0),OFFSET(INDEX(DB_4erDS!$W$7:$W$10376,MATCH($F53,DB_4erDS!$C$7:$C$10376,0)),1,0)))))))</f>
        <v>no Mat.Nr</v>
      </c>
      <c r="I53" s="214" t="str">
        <f>IF(ISERROR(VLOOKUP(F53,DB_4erDS!$C$7:$C$10376,1,FALSE)),"not found",INDEX(DB_4erDS!$H$7:$H$10376,MATCH(F53,DB_4erDS!$C$7:$C$10376,0)))</f>
        <v>not found</v>
      </c>
      <c r="J53" s="215" t="str">
        <f>IF(ISERROR(VLOOKUP($F53,DB_4erDS!$C$7:$C$10376,1,FALSE)),"01.01.1900",IF($O$10=1,VLOOKUP($F53,DB_4erDS!$C$7:$X$10376,15,FALSE),IF($O$10=2,VLOOKUP($F53,DB_4erDS!$C$7:$X$10376,16,FALSE),IF($O$10=4,VLOOKUP($F53,DB_4erDS!$C$7:$X$10376,18,FALSE),IF($O$10=5,VLOOKUP($F53,DB_4erDS!$C$7:$X$10376,19,FALSE),"01.01.1900")))))</f>
        <v>01.01.1900</v>
      </c>
      <c r="K53" s="200" t="str">
        <f ca="1">IF(AND(E53&lt;&gt;"",$F$4&lt;&gt;""),$F$4,IF(AND(ISNUMBER(H53)=TRUE,H53&gt;=0),IF($O$10=1,OFFSET(INDEX(DB_4erDS!$R$7:$R$10376,MATCH($F53,DB_4erDS!C$7:$C$10376,0)),3,0),IF($O$10=2,OFFSET(INDEX(DB_4erDS!$S$7:$S$10376,MATCH($F53,DB_4erDS!C$7:$C$10376,0)),3,0),IF($O$10=3,OFFSET(INDEX(DB_4erDS!$T$7:$T$10376,MATCH($F53,DB_4erDS!C$7:$C$10376,0)),3,0),IF($O$10=4,OFFSET(INDEX(DB_4erDS!$U$7:$U$10376,MATCH($F53,DB_4erDS!C$7:$C$10376,0)),3,0),IF($O$10=5,OFFSET(INDEX(DB_4erDS!$V$7:$V$10376,MATCH($F53,DB_4erDS!C$7:$C$10376,0)),3,0),OFFSET(INDEX(DB_4erDS!$W$7:$W$10376,MATCH($F53,DB_4erDS!C$7:$C$10376,0)),3,0)))))),""))</f>
        <v/>
      </c>
      <c r="L53" s="151">
        <f ca="1">IF(ISERROR(VLOOKUP($F53,DB_4erDS!$C$7:$C$10376,1,FALSE)),0,IF($O$10=1,OFFSET(INDEX(DB_4erDS!$R$7:$R$10376,MATCH($F53,DB_4erDS!$C$7:$C$10376,0)),2,0),IF($O$10=2,OFFSET(INDEX(DB_4erDS!$S$7:$S$10376,MATCH($F53,DB_4erDS!$C$7:$C$10376,0)),2,0),IF($O$10=4,OFFSET(INDEX(DB_4erDS!$U$7:$U$10376,MATCH($F53,DB_4erDS!$C$7:$C$10376,0)),2,0),IF($O$10=5,OFFSET(INDEX(DB_4erDS!$V$7:$V$10376,MATCH($F53,DB_4erDS!$C$7:$C$10376,0)),2,0),"Ø")))))</f>
        <v>0</v>
      </c>
      <c r="R53" s="65"/>
    </row>
    <row r="54" spans="1:18" ht="13.9">
      <c r="A54" s="65"/>
      <c r="B54" s="65"/>
      <c r="C54" s="65"/>
      <c r="D54" s="65">
        <v>42</v>
      </c>
      <c r="E54" s="136" t="str">
        <f>IF(ISERROR(VLOOKUP(F54,DB_4erDS!$C$7:$C$10376,1,FALSE)),"not found",INDEX(DB_4erDS!$B$7:$B$10376,MATCH(F54,DB_4erDS!$C$7:$C$10376,0)))</f>
        <v>not found</v>
      </c>
      <c r="F54" s="212"/>
      <c r="G54" s="213" t="str">
        <f>IF(ISERROR(VLOOKUP(F54,DB_4erDS!$C$7:$C$10376,1,FALSE)),"not found",INDEX(DB_4erDS!$G$7:$G$10376,MATCH(F54,DB_4erDS!$C$7:$C$10376,0)))</f>
        <v>not found</v>
      </c>
      <c r="H54" s="214" t="str">
        <f ca="1">IF(ISERROR(VLOOKUP($F54,DB_4erDS!$C$7:$C$10376,1,FALSE)),"no Mat.Nr",IF($O$10=1,OFFSET(INDEX(DB_4erDS!$R$7:$R$10376,MATCH($F54,DB_4erDS!$C$7:$C$10376,0)),1,0),IF($O$10=2,OFFSET(INDEX(DB_4erDS!$S$7:$S$10376,MATCH($F54,DB_4erDS!$C$7:$C$10376,0)),1,0),IF($O$10=3,OFFSET(INDEX(DB_4erDS!$T$7:$T$10376,MATCH($F54,DB_4erDS!$C$7:$C$10376,0)),1,0),IF($O$10=4,OFFSET(INDEX(DB_4erDS!$U$7:$U$10376,MATCH($F54,DB_4erDS!$C$7:$C$10376,0)),1,0),IF($O$10=5,OFFSET(INDEX(DB_4erDS!$V$7:$V$10376,MATCH($F54,DB_4erDS!$C$7:$C$10376,0)),1,0),OFFSET(INDEX(DB_4erDS!$W$7:$W$10376,MATCH($F54,DB_4erDS!$C$7:$C$10376,0)),1,0)))))))</f>
        <v>no Mat.Nr</v>
      </c>
      <c r="I54" s="214" t="str">
        <f>IF(ISERROR(VLOOKUP(F54,DB_4erDS!$C$7:$C$10376,1,FALSE)),"not found",INDEX(DB_4erDS!$H$7:$H$10376,MATCH(F54,DB_4erDS!$C$7:$C$10376,0)))</f>
        <v>not found</v>
      </c>
      <c r="J54" s="215" t="str">
        <f>IF(ISERROR(VLOOKUP($F54,DB_4erDS!$C$7:$C$10376,1,FALSE)),"01.01.1900",IF($O$10=1,VLOOKUP($F54,DB_4erDS!$C$7:$X$10376,15,FALSE),IF($O$10=2,VLOOKUP($F54,DB_4erDS!$C$7:$X$10376,16,FALSE),IF($O$10=4,VLOOKUP($F54,DB_4erDS!$C$7:$X$10376,18,FALSE),IF($O$10=5,VLOOKUP($F54,DB_4erDS!$C$7:$X$10376,19,FALSE),"01.01.1900")))))</f>
        <v>01.01.1900</v>
      </c>
      <c r="K54" s="200" t="str">
        <f ca="1">IF(AND(E54&lt;&gt;"",$F$4&lt;&gt;""),$F$4,IF(AND(ISNUMBER(H54)=TRUE,H54&gt;=0),IF($O$10=1,OFFSET(INDEX(DB_4erDS!$R$7:$R$10376,MATCH($F54,DB_4erDS!C$7:$C$10376,0)),3,0),IF($O$10=2,OFFSET(INDEX(DB_4erDS!$S$7:$S$10376,MATCH($F54,DB_4erDS!C$7:$C$10376,0)),3,0),IF($O$10=3,OFFSET(INDEX(DB_4erDS!$T$7:$T$10376,MATCH($F54,DB_4erDS!C$7:$C$10376,0)),3,0),IF($O$10=4,OFFSET(INDEX(DB_4erDS!$U$7:$U$10376,MATCH($F54,DB_4erDS!C$7:$C$10376,0)),3,0),IF($O$10=5,OFFSET(INDEX(DB_4erDS!$V$7:$V$10376,MATCH($F54,DB_4erDS!C$7:$C$10376,0)),3,0),OFFSET(INDEX(DB_4erDS!$W$7:$W$10376,MATCH($F54,DB_4erDS!C$7:$C$10376,0)),3,0)))))),""))</f>
        <v/>
      </c>
      <c r="L54" s="151">
        <f ca="1">IF(ISERROR(VLOOKUP($F54,DB_4erDS!$C$7:$C$10376,1,FALSE)),0,IF($O$10=1,OFFSET(INDEX(DB_4erDS!$R$7:$R$10376,MATCH($F54,DB_4erDS!$C$7:$C$10376,0)),2,0),IF($O$10=2,OFFSET(INDEX(DB_4erDS!$S$7:$S$10376,MATCH($F54,DB_4erDS!$C$7:$C$10376,0)),2,0),IF($O$10=4,OFFSET(INDEX(DB_4erDS!$U$7:$U$10376,MATCH($F54,DB_4erDS!$C$7:$C$10376,0)),2,0),IF($O$10=5,OFFSET(INDEX(DB_4erDS!$V$7:$V$10376,MATCH($F54,DB_4erDS!$C$7:$C$10376,0)),2,0),"Ø")))))</f>
        <v>0</v>
      </c>
      <c r="R54" s="65"/>
    </row>
    <row r="55" spans="1:18" ht="13.9">
      <c r="A55" s="65"/>
      <c r="B55" s="65"/>
      <c r="C55" s="65"/>
      <c r="D55" s="65">
        <v>43</v>
      </c>
      <c r="E55" s="136" t="str">
        <f>IF(ISERROR(VLOOKUP(F55,DB_4erDS!$C$7:$C$10376,1,FALSE)),"not found",INDEX(DB_4erDS!$B$7:$B$10376,MATCH(F55,DB_4erDS!$C$7:$C$10376,0)))</f>
        <v>not found</v>
      </c>
      <c r="F55" s="212"/>
      <c r="G55" s="213" t="str">
        <f>IF(ISERROR(VLOOKUP(F55,DB_4erDS!$C$7:$C$10376,1,FALSE)),"not found",INDEX(DB_4erDS!$G$7:$G$10376,MATCH(F55,DB_4erDS!$C$7:$C$10376,0)))</f>
        <v>not found</v>
      </c>
      <c r="H55" s="214" t="str">
        <f ca="1">IF(ISERROR(VLOOKUP($F55,DB_4erDS!$C$7:$C$10376,1,FALSE)),"no Mat.Nr",IF($O$10=1,OFFSET(INDEX(DB_4erDS!$R$7:$R$10376,MATCH($F55,DB_4erDS!$C$7:$C$10376,0)),1,0),IF($O$10=2,OFFSET(INDEX(DB_4erDS!$S$7:$S$10376,MATCH($F55,DB_4erDS!$C$7:$C$10376,0)),1,0),IF($O$10=3,OFFSET(INDEX(DB_4erDS!$T$7:$T$10376,MATCH($F55,DB_4erDS!$C$7:$C$10376,0)),1,0),IF($O$10=4,OFFSET(INDEX(DB_4erDS!$U$7:$U$10376,MATCH($F55,DB_4erDS!$C$7:$C$10376,0)),1,0),IF($O$10=5,OFFSET(INDEX(DB_4erDS!$V$7:$V$10376,MATCH($F55,DB_4erDS!$C$7:$C$10376,0)),1,0),OFFSET(INDEX(DB_4erDS!$W$7:$W$10376,MATCH($F55,DB_4erDS!$C$7:$C$10376,0)),1,0)))))))</f>
        <v>no Mat.Nr</v>
      </c>
      <c r="I55" s="214" t="str">
        <f>IF(ISERROR(VLOOKUP(F55,DB_4erDS!$C$7:$C$10376,1,FALSE)),"not found",INDEX(DB_4erDS!$H$7:$H$10376,MATCH(F55,DB_4erDS!$C$7:$C$10376,0)))</f>
        <v>not found</v>
      </c>
      <c r="J55" s="215" t="str">
        <f>IF(ISERROR(VLOOKUP($F55,DB_4erDS!$C$7:$C$10376,1,FALSE)),"01.01.1900",IF($O$10=1,VLOOKUP($F55,DB_4erDS!$C$7:$X$10376,15,FALSE),IF($O$10=2,VLOOKUP($F55,DB_4erDS!$C$7:$X$10376,16,FALSE),IF($O$10=4,VLOOKUP($F55,DB_4erDS!$C$7:$X$10376,18,FALSE),IF($O$10=5,VLOOKUP($F55,DB_4erDS!$C$7:$X$10376,19,FALSE),"01.01.1900")))))</f>
        <v>01.01.1900</v>
      </c>
      <c r="K55" s="200" t="str">
        <f ca="1">IF(AND(E55&lt;&gt;"",$F$4&lt;&gt;""),$F$4,IF(AND(ISNUMBER(H55)=TRUE,H55&gt;=0),IF($O$10=1,OFFSET(INDEX(DB_4erDS!$R$7:$R$10376,MATCH($F55,DB_4erDS!C$7:$C$10376,0)),3,0),IF($O$10=2,OFFSET(INDEX(DB_4erDS!$S$7:$S$10376,MATCH($F55,DB_4erDS!C$7:$C$10376,0)),3,0),IF($O$10=3,OFFSET(INDEX(DB_4erDS!$T$7:$T$10376,MATCH($F55,DB_4erDS!C$7:$C$10376,0)),3,0),IF($O$10=4,OFFSET(INDEX(DB_4erDS!$U$7:$U$10376,MATCH($F55,DB_4erDS!C$7:$C$10376,0)),3,0),IF($O$10=5,OFFSET(INDEX(DB_4erDS!$V$7:$V$10376,MATCH($F55,DB_4erDS!C$7:$C$10376,0)),3,0),OFFSET(INDEX(DB_4erDS!$W$7:$W$10376,MATCH($F55,DB_4erDS!C$7:$C$10376,0)),3,0)))))),""))</f>
        <v/>
      </c>
      <c r="L55" s="151">
        <f ca="1">IF(ISERROR(VLOOKUP($F55,DB_4erDS!$C$7:$C$10376,1,FALSE)),0,IF($O$10=1,OFFSET(INDEX(DB_4erDS!$R$7:$R$10376,MATCH($F55,DB_4erDS!$C$7:$C$10376,0)),2,0),IF($O$10=2,OFFSET(INDEX(DB_4erDS!$S$7:$S$10376,MATCH($F55,DB_4erDS!$C$7:$C$10376,0)),2,0),IF($O$10=4,OFFSET(INDEX(DB_4erDS!$U$7:$U$10376,MATCH($F55,DB_4erDS!$C$7:$C$10376,0)),2,0),IF($O$10=5,OFFSET(INDEX(DB_4erDS!$V$7:$V$10376,MATCH($F55,DB_4erDS!$C$7:$C$10376,0)),2,0),"Ø")))))</f>
        <v>0</v>
      </c>
      <c r="R55" s="65"/>
    </row>
    <row r="56" spans="1:18" ht="13.9">
      <c r="A56" s="65"/>
      <c r="B56" s="65"/>
      <c r="C56" s="65"/>
      <c r="D56" s="65">
        <v>44</v>
      </c>
      <c r="E56" s="136" t="str">
        <f>IF(ISERROR(VLOOKUP(F56,DB_4erDS!$C$7:$C$10376,1,FALSE)),"not found",INDEX(DB_4erDS!$B$7:$B$10376,MATCH(F56,DB_4erDS!$C$7:$C$10376,0)))</f>
        <v>not found</v>
      </c>
      <c r="F56" s="212"/>
      <c r="G56" s="213" t="str">
        <f>IF(ISERROR(VLOOKUP(F56,DB_4erDS!$C$7:$C$10376,1,FALSE)),"not found",INDEX(DB_4erDS!$G$7:$G$10376,MATCH(F56,DB_4erDS!$C$7:$C$10376,0)))</f>
        <v>not found</v>
      </c>
      <c r="H56" s="214" t="str">
        <f ca="1">IF(ISERROR(VLOOKUP($F56,DB_4erDS!$C$7:$C$10376,1,FALSE)),"no Mat.Nr",IF($O$10=1,OFFSET(INDEX(DB_4erDS!$R$7:$R$10376,MATCH($F56,DB_4erDS!$C$7:$C$10376,0)),1,0),IF($O$10=2,OFFSET(INDEX(DB_4erDS!$S$7:$S$10376,MATCH($F56,DB_4erDS!$C$7:$C$10376,0)),1,0),IF($O$10=3,OFFSET(INDEX(DB_4erDS!$T$7:$T$10376,MATCH($F56,DB_4erDS!$C$7:$C$10376,0)),1,0),IF($O$10=4,OFFSET(INDEX(DB_4erDS!$U$7:$U$10376,MATCH($F56,DB_4erDS!$C$7:$C$10376,0)),1,0),IF($O$10=5,OFFSET(INDEX(DB_4erDS!$V$7:$V$10376,MATCH($F56,DB_4erDS!$C$7:$C$10376,0)),1,0),OFFSET(INDEX(DB_4erDS!$W$7:$W$10376,MATCH($F56,DB_4erDS!$C$7:$C$10376,0)),1,0)))))))</f>
        <v>no Mat.Nr</v>
      </c>
      <c r="I56" s="214" t="str">
        <f>IF(ISERROR(VLOOKUP(F56,DB_4erDS!$C$7:$C$10376,1,FALSE)),"not found",INDEX(DB_4erDS!$H$7:$H$10376,MATCH(F56,DB_4erDS!$C$7:$C$10376,0)))</f>
        <v>not found</v>
      </c>
      <c r="J56" s="215" t="str">
        <f>IF(ISERROR(VLOOKUP($F56,DB_4erDS!$C$7:$C$10376,1,FALSE)),"01.01.1900",IF($O$10=1,VLOOKUP($F56,DB_4erDS!$C$7:$X$10376,15,FALSE),IF($O$10=2,VLOOKUP($F56,DB_4erDS!$C$7:$X$10376,16,FALSE),IF($O$10=4,VLOOKUP($F56,DB_4erDS!$C$7:$X$10376,18,FALSE),IF($O$10=5,VLOOKUP($F56,DB_4erDS!$C$7:$X$10376,19,FALSE),"01.01.1900")))))</f>
        <v>01.01.1900</v>
      </c>
      <c r="K56" s="200" t="str">
        <f ca="1">IF(AND(E56&lt;&gt;"",$F$4&lt;&gt;""),$F$4,IF(AND(ISNUMBER(H56)=TRUE,H56&gt;=0),IF($O$10=1,OFFSET(INDEX(DB_4erDS!$R$7:$R$10376,MATCH($F56,DB_4erDS!C$7:$C$10376,0)),3,0),IF($O$10=2,OFFSET(INDEX(DB_4erDS!$S$7:$S$10376,MATCH($F56,DB_4erDS!C$7:$C$10376,0)),3,0),IF($O$10=3,OFFSET(INDEX(DB_4erDS!$T$7:$T$10376,MATCH($F56,DB_4erDS!C$7:$C$10376,0)),3,0),IF($O$10=4,OFFSET(INDEX(DB_4erDS!$U$7:$U$10376,MATCH($F56,DB_4erDS!C$7:$C$10376,0)),3,0),IF($O$10=5,OFFSET(INDEX(DB_4erDS!$V$7:$V$10376,MATCH($F56,DB_4erDS!C$7:$C$10376,0)),3,0),OFFSET(INDEX(DB_4erDS!$W$7:$W$10376,MATCH($F56,DB_4erDS!C$7:$C$10376,0)),3,0)))))),""))</f>
        <v/>
      </c>
      <c r="L56" s="151">
        <f ca="1">IF(ISERROR(VLOOKUP($F56,DB_4erDS!$C$7:$C$10376,1,FALSE)),0,IF($O$10=1,OFFSET(INDEX(DB_4erDS!$R$7:$R$10376,MATCH($F56,DB_4erDS!$C$7:$C$10376,0)),2,0),IF($O$10=2,OFFSET(INDEX(DB_4erDS!$S$7:$S$10376,MATCH($F56,DB_4erDS!$C$7:$C$10376,0)),2,0),IF($O$10=4,OFFSET(INDEX(DB_4erDS!$U$7:$U$10376,MATCH($F56,DB_4erDS!$C$7:$C$10376,0)),2,0),IF($O$10=5,OFFSET(INDEX(DB_4erDS!$V$7:$V$10376,MATCH($F56,DB_4erDS!$C$7:$C$10376,0)),2,0),"Ø")))))</f>
        <v>0</v>
      </c>
      <c r="R56" s="65"/>
    </row>
    <row r="57" spans="1:18" ht="13.9">
      <c r="A57" s="65"/>
      <c r="B57" s="65"/>
      <c r="C57" s="65"/>
      <c r="D57" s="65">
        <v>45</v>
      </c>
      <c r="E57" s="136" t="str">
        <f>IF(ISERROR(VLOOKUP(F57,DB_4erDS!$C$7:$C$10376,1,FALSE)),"not found",INDEX(DB_4erDS!$B$7:$B$10376,MATCH(F57,DB_4erDS!$C$7:$C$10376,0)))</f>
        <v>not found</v>
      </c>
      <c r="F57" s="212"/>
      <c r="G57" s="213" t="str">
        <f>IF(ISERROR(VLOOKUP(F57,DB_4erDS!$C$7:$C$10376,1,FALSE)),"not found",INDEX(DB_4erDS!$G$7:$G$10376,MATCH(F57,DB_4erDS!$C$7:$C$10376,0)))</f>
        <v>not found</v>
      </c>
      <c r="H57" s="214" t="str">
        <f ca="1">IF(ISERROR(VLOOKUP($F57,DB_4erDS!$C$7:$C$10376,1,FALSE)),"no Mat.Nr",IF($O$10=1,OFFSET(INDEX(DB_4erDS!$R$7:$R$10376,MATCH($F57,DB_4erDS!$C$7:$C$10376,0)),1,0),IF($O$10=2,OFFSET(INDEX(DB_4erDS!$S$7:$S$10376,MATCH($F57,DB_4erDS!$C$7:$C$10376,0)),1,0),IF($O$10=3,OFFSET(INDEX(DB_4erDS!$T$7:$T$10376,MATCH($F57,DB_4erDS!$C$7:$C$10376,0)),1,0),IF($O$10=4,OFFSET(INDEX(DB_4erDS!$U$7:$U$10376,MATCH($F57,DB_4erDS!$C$7:$C$10376,0)),1,0),IF($O$10=5,OFFSET(INDEX(DB_4erDS!$V$7:$V$10376,MATCH($F57,DB_4erDS!$C$7:$C$10376,0)),1,0),OFFSET(INDEX(DB_4erDS!$W$7:$W$10376,MATCH($F57,DB_4erDS!$C$7:$C$10376,0)),1,0)))))))</f>
        <v>no Mat.Nr</v>
      </c>
      <c r="I57" s="214" t="str">
        <f>IF(ISERROR(VLOOKUP(F57,DB_4erDS!$C$7:$C$10376,1,FALSE)),"not found",INDEX(DB_4erDS!$H$7:$H$10376,MATCH(F57,DB_4erDS!$C$7:$C$10376,0)))</f>
        <v>not found</v>
      </c>
      <c r="J57" s="215" t="str">
        <f>IF(ISERROR(VLOOKUP($F57,DB_4erDS!$C$7:$C$10376,1,FALSE)),"01.01.1900",IF($O$10=1,VLOOKUP($F57,DB_4erDS!$C$7:$X$10376,15,FALSE),IF($O$10=2,VLOOKUP($F57,DB_4erDS!$C$7:$X$10376,16,FALSE),IF($O$10=4,VLOOKUP($F57,DB_4erDS!$C$7:$X$10376,18,FALSE),IF($O$10=5,VLOOKUP($F57,DB_4erDS!$C$7:$X$10376,19,FALSE),"01.01.1900")))))</f>
        <v>01.01.1900</v>
      </c>
      <c r="K57" s="200" t="str">
        <f ca="1">IF(AND(E57&lt;&gt;"",$F$4&lt;&gt;""),$F$4,IF(AND(ISNUMBER(H57)=TRUE,H57&gt;=0),IF($O$10=1,OFFSET(INDEX(DB_4erDS!$R$7:$R$10376,MATCH($F57,DB_4erDS!C$7:$C$10376,0)),3,0),IF($O$10=2,OFFSET(INDEX(DB_4erDS!$S$7:$S$10376,MATCH($F57,DB_4erDS!C$7:$C$10376,0)),3,0),IF($O$10=3,OFFSET(INDEX(DB_4erDS!$T$7:$T$10376,MATCH($F57,DB_4erDS!C$7:$C$10376,0)),3,0),IF($O$10=4,OFFSET(INDEX(DB_4erDS!$U$7:$U$10376,MATCH($F57,DB_4erDS!C$7:$C$10376,0)),3,0),IF($O$10=5,OFFSET(INDEX(DB_4erDS!$V$7:$V$10376,MATCH($F57,DB_4erDS!C$7:$C$10376,0)),3,0),OFFSET(INDEX(DB_4erDS!$W$7:$W$10376,MATCH($F57,DB_4erDS!C$7:$C$10376,0)),3,0)))))),""))</f>
        <v/>
      </c>
      <c r="L57" s="151">
        <f ca="1">IF(ISERROR(VLOOKUP($F57,DB_4erDS!$C$7:$C$10376,1,FALSE)),0,IF($O$10=1,OFFSET(INDEX(DB_4erDS!$R$7:$R$10376,MATCH($F57,DB_4erDS!$C$7:$C$10376,0)),2,0),IF($O$10=2,OFFSET(INDEX(DB_4erDS!$S$7:$S$10376,MATCH($F57,DB_4erDS!$C$7:$C$10376,0)),2,0),IF($O$10=4,OFFSET(INDEX(DB_4erDS!$U$7:$U$10376,MATCH($F57,DB_4erDS!$C$7:$C$10376,0)),2,0),IF($O$10=5,OFFSET(INDEX(DB_4erDS!$V$7:$V$10376,MATCH($F57,DB_4erDS!$C$7:$C$10376,0)),2,0),"Ø")))))</f>
        <v>0</v>
      </c>
      <c r="R57" s="65"/>
    </row>
    <row r="58" spans="1:18" ht="13.9">
      <c r="A58" s="65"/>
      <c r="B58" s="65"/>
      <c r="C58" s="65"/>
      <c r="D58" s="65">
        <v>46</v>
      </c>
      <c r="E58" s="136" t="str">
        <f>IF(ISERROR(VLOOKUP(F58,DB_4erDS!$C$7:$C$10376,1,FALSE)),"not found",INDEX(DB_4erDS!$B$7:$B$10376,MATCH(F58,DB_4erDS!$C$7:$C$10376,0)))</f>
        <v>not found</v>
      </c>
      <c r="F58" s="212"/>
      <c r="G58" s="213" t="str">
        <f>IF(ISERROR(VLOOKUP(F58,DB_4erDS!$C$7:$C$10376,1,FALSE)),"not found",INDEX(DB_4erDS!$G$7:$G$10376,MATCH(F58,DB_4erDS!$C$7:$C$10376,0)))</f>
        <v>not found</v>
      </c>
      <c r="H58" s="214" t="str">
        <f ca="1">IF(ISERROR(VLOOKUP($F58,DB_4erDS!$C$7:$C$10376,1,FALSE)),"no Mat.Nr",IF($O$10=1,OFFSET(INDEX(DB_4erDS!$R$7:$R$10376,MATCH($F58,DB_4erDS!$C$7:$C$10376,0)),1,0),IF($O$10=2,OFFSET(INDEX(DB_4erDS!$S$7:$S$10376,MATCH($F58,DB_4erDS!$C$7:$C$10376,0)),1,0),IF($O$10=3,OFFSET(INDEX(DB_4erDS!$T$7:$T$10376,MATCH($F58,DB_4erDS!$C$7:$C$10376,0)),1,0),IF($O$10=4,OFFSET(INDEX(DB_4erDS!$U$7:$U$10376,MATCH($F58,DB_4erDS!$C$7:$C$10376,0)),1,0),IF($O$10=5,OFFSET(INDEX(DB_4erDS!$V$7:$V$10376,MATCH($F58,DB_4erDS!$C$7:$C$10376,0)),1,0),OFFSET(INDEX(DB_4erDS!$W$7:$W$10376,MATCH($F58,DB_4erDS!$C$7:$C$10376,0)),1,0)))))))</f>
        <v>no Mat.Nr</v>
      </c>
      <c r="I58" s="214" t="str">
        <f>IF(ISERROR(VLOOKUP(F58,DB_4erDS!$C$7:$C$10376,1,FALSE)),"not found",INDEX(DB_4erDS!$H$7:$H$10376,MATCH(F58,DB_4erDS!$C$7:$C$10376,0)))</f>
        <v>not found</v>
      </c>
      <c r="J58" s="215" t="str">
        <f>IF(ISERROR(VLOOKUP($F58,DB_4erDS!$C$7:$C$10376,1,FALSE)),"01.01.1900",IF($O$10=1,VLOOKUP($F58,DB_4erDS!$C$7:$X$10376,15,FALSE),IF($O$10=2,VLOOKUP($F58,DB_4erDS!$C$7:$X$10376,16,FALSE),IF($O$10=4,VLOOKUP($F58,DB_4erDS!$C$7:$X$10376,18,FALSE),IF($O$10=5,VLOOKUP($F58,DB_4erDS!$C$7:$X$10376,19,FALSE),"01.01.1900")))))</f>
        <v>01.01.1900</v>
      </c>
      <c r="K58" s="200" t="str">
        <f ca="1">IF(AND(E58&lt;&gt;"",$F$4&lt;&gt;""),$F$4,IF(AND(ISNUMBER(H58)=TRUE,H58&gt;=0),IF($O$10=1,OFFSET(INDEX(DB_4erDS!$R$7:$R$10376,MATCH($F58,DB_4erDS!C$7:$C$10376,0)),3,0),IF($O$10=2,OFFSET(INDEX(DB_4erDS!$S$7:$S$10376,MATCH($F58,DB_4erDS!C$7:$C$10376,0)),3,0),IF($O$10=3,OFFSET(INDEX(DB_4erDS!$T$7:$T$10376,MATCH($F58,DB_4erDS!C$7:$C$10376,0)),3,0),IF($O$10=4,OFFSET(INDEX(DB_4erDS!$U$7:$U$10376,MATCH($F58,DB_4erDS!C$7:$C$10376,0)),3,0),IF($O$10=5,OFFSET(INDEX(DB_4erDS!$V$7:$V$10376,MATCH($F58,DB_4erDS!C$7:$C$10376,0)),3,0),OFFSET(INDEX(DB_4erDS!$W$7:$W$10376,MATCH($F58,DB_4erDS!C$7:$C$10376,0)),3,0)))))),""))</f>
        <v/>
      </c>
      <c r="L58" s="151">
        <f ca="1">IF(ISERROR(VLOOKUP($F58,DB_4erDS!$C$7:$C$10376,1,FALSE)),0,IF($O$10=1,OFFSET(INDEX(DB_4erDS!$R$7:$R$10376,MATCH($F58,DB_4erDS!$C$7:$C$10376,0)),2,0),IF($O$10=2,OFFSET(INDEX(DB_4erDS!$S$7:$S$10376,MATCH($F58,DB_4erDS!$C$7:$C$10376,0)),2,0),IF($O$10=4,OFFSET(INDEX(DB_4erDS!$U$7:$U$10376,MATCH($F58,DB_4erDS!$C$7:$C$10376,0)),2,0),IF($O$10=5,OFFSET(INDEX(DB_4erDS!$V$7:$V$10376,MATCH($F58,DB_4erDS!$C$7:$C$10376,0)),2,0),"Ø")))))</f>
        <v>0</v>
      </c>
      <c r="R58" s="65"/>
    </row>
    <row r="59" spans="1:18" ht="13.9">
      <c r="A59" s="65"/>
      <c r="B59" s="65"/>
      <c r="C59" s="65"/>
      <c r="D59" s="65">
        <v>47</v>
      </c>
      <c r="E59" s="136" t="str">
        <f>IF(ISERROR(VLOOKUP(F59,DB_4erDS!$C$7:$C$10376,1,FALSE)),"not found",INDEX(DB_4erDS!$B$7:$B$10376,MATCH(F59,DB_4erDS!$C$7:$C$10376,0)))</f>
        <v>not found</v>
      </c>
      <c r="F59" s="212"/>
      <c r="G59" s="213" t="str">
        <f>IF(ISERROR(VLOOKUP(F59,DB_4erDS!$C$7:$C$10376,1,FALSE)),"not found",INDEX(DB_4erDS!$G$7:$G$10376,MATCH(F59,DB_4erDS!$C$7:$C$10376,0)))</f>
        <v>not found</v>
      </c>
      <c r="H59" s="214" t="str">
        <f ca="1">IF(ISERROR(VLOOKUP($F59,DB_4erDS!$C$7:$C$10376,1,FALSE)),"no Mat.Nr",IF($O$10=1,OFFSET(INDEX(DB_4erDS!$R$7:$R$10376,MATCH($F59,DB_4erDS!$C$7:$C$10376,0)),1,0),IF($O$10=2,OFFSET(INDEX(DB_4erDS!$S$7:$S$10376,MATCH($F59,DB_4erDS!$C$7:$C$10376,0)),1,0),IF($O$10=3,OFFSET(INDEX(DB_4erDS!$T$7:$T$10376,MATCH($F59,DB_4erDS!$C$7:$C$10376,0)),1,0),IF($O$10=4,OFFSET(INDEX(DB_4erDS!$U$7:$U$10376,MATCH($F59,DB_4erDS!$C$7:$C$10376,0)),1,0),IF($O$10=5,OFFSET(INDEX(DB_4erDS!$V$7:$V$10376,MATCH($F59,DB_4erDS!$C$7:$C$10376,0)),1,0),OFFSET(INDEX(DB_4erDS!$W$7:$W$10376,MATCH($F59,DB_4erDS!$C$7:$C$10376,0)),1,0)))))))</f>
        <v>no Mat.Nr</v>
      </c>
      <c r="I59" s="214" t="str">
        <f>IF(ISERROR(VLOOKUP(F59,DB_4erDS!$C$7:$C$10376,1,FALSE)),"not found",INDEX(DB_4erDS!$H$7:$H$10376,MATCH(F59,DB_4erDS!$C$7:$C$10376,0)))</f>
        <v>not found</v>
      </c>
      <c r="J59" s="215" t="str">
        <f>IF(ISERROR(VLOOKUP($F59,DB_4erDS!$C$7:$C$10376,1,FALSE)),"01.01.1900",IF($O$10=1,VLOOKUP($F59,DB_4erDS!$C$7:$X$10376,15,FALSE),IF($O$10=2,VLOOKUP($F59,DB_4erDS!$C$7:$X$10376,16,FALSE),IF($O$10=4,VLOOKUP($F59,DB_4erDS!$C$7:$X$10376,18,FALSE),IF($O$10=5,VLOOKUP($F59,DB_4erDS!$C$7:$X$10376,19,FALSE),"01.01.1900")))))</f>
        <v>01.01.1900</v>
      </c>
      <c r="K59" s="200" t="str">
        <f ca="1">IF(AND(E59&lt;&gt;"",$F$4&lt;&gt;""),$F$4,IF(AND(ISNUMBER(H59)=TRUE,H59&gt;=0),IF($O$10=1,OFFSET(INDEX(DB_4erDS!$R$7:$R$10376,MATCH($F59,DB_4erDS!C$7:$C$10376,0)),3,0),IF($O$10=2,OFFSET(INDEX(DB_4erDS!$S$7:$S$10376,MATCH($F59,DB_4erDS!C$7:$C$10376,0)),3,0),IF($O$10=3,OFFSET(INDEX(DB_4erDS!$T$7:$T$10376,MATCH($F59,DB_4erDS!C$7:$C$10376,0)),3,0),IF($O$10=4,OFFSET(INDEX(DB_4erDS!$U$7:$U$10376,MATCH($F59,DB_4erDS!C$7:$C$10376,0)),3,0),IF($O$10=5,OFFSET(INDEX(DB_4erDS!$V$7:$V$10376,MATCH($F59,DB_4erDS!C$7:$C$10376,0)),3,0),OFFSET(INDEX(DB_4erDS!$W$7:$W$10376,MATCH($F59,DB_4erDS!C$7:$C$10376,0)),3,0)))))),""))</f>
        <v/>
      </c>
      <c r="L59" s="151">
        <f ca="1">IF(ISERROR(VLOOKUP($F59,DB_4erDS!$C$7:$C$10376,1,FALSE)),0,IF($O$10=1,OFFSET(INDEX(DB_4erDS!$R$7:$R$10376,MATCH($F59,DB_4erDS!$C$7:$C$10376,0)),2,0),IF($O$10=2,OFFSET(INDEX(DB_4erDS!$S$7:$S$10376,MATCH($F59,DB_4erDS!$C$7:$C$10376,0)),2,0),IF($O$10=4,OFFSET(INDEX(DB_4erDS!$U$7:$U$10376,MATCH($F59,DB_4erDS!$C$7:$C$10376,0)),2,0),IF($O$10=5,OFFSET(INDEX(DB_4erDS!$V$7:$V$10376,MATCH($F59,DB_4erDS!$C$7:$C$10376,0)),2,0),"Ø")))))</f>
        <v>0</v>
      </c>
      <c r="R59" s="65"/>
    </row>
    <row r="60" spans="1:18" ht="13.9">
      <c r="A60" s="65"/>
      <c r="B60" s="65"/>
      <c r="C60" s="65"/>
      <c r="D60" s="65">
        <v>48</v>
      </c>
      <c r="E60" s="136" t="str">
        <f>IF(ISERROR(VLOOKUP(F60,DB_4erDS!$C$7:$C$10376,1,FALSE)),"not found",INDEX(DB_4erDS!$B$7:$B$10376,MATCH(F60,DB_4erDS!$C$7:$C$10376,0)))</f>
        <v>not found</v>
      </c>
      <c r="F60" s="212"/>
      <c r="G60" s="213" t="str">
        <f>IF(ISERROR(VLOOKUP(F60,DB_4erDS!$C$7:$C$10376,1,FALSE)),"not found",INDEX(DB_4erDS!$G$7:$G$10376,MATCH(F60,DB_4erDS!$C$7:$C$10376,0)))</f>
        <v>not found</v>
      </c>
      <c r="H60" s="214" t="str">
        <f ca="1">IF(ISERROR(VLOOKUP($F60,DB_4erDS!$C$7:$C$10376,1,FALSE)),"no Mat.Nr",IF($O$10=1,OFFSET(INDEX(DB_4erDS!$R$7:$R$10376,MATCH($F60,DB_4erDS!$C$7:$C$10376,0)),1,0),IF($O$10=2,OFFSET(INDEX(DB_4erDS!$S$7:$S$10376,MATCH($F60,DB_4erDS!$C$7:$C$10376,0)),1,0),IF($O$10=3,OFFSET(INDEX(DB_4erDS!$T$7:$T$10376,MATCH($F60,DB_4erDS!$C$7:$C$10376,0)),1,0),IF($O$10=4,OFFSET(INDEX(DB_4erDS!$U$7:$U$10376,MATCH($F60,DB_4erDS!$C$7:$C$10376,0)),1,0),IF($O$10=5,OFFSET(INDEX(DB_4erDS!$V$7:$V$10376,MATCH($F60,DB_4erDS!$C$7:$C$10376,0)),1,0),OFFSET(INDEX(DB_4erDS!$W$7:$W$10376,MATCH($F60,DB_4erDS!$C$7:$C$10376,0)),1,0)))))))</f>
        <v>no Mat.Nr</v>
      </c>
      <c r="I60" s="214" t="str">
        <f>IF(ISERROR(VLOOKUP(F60,DB_4erDS!$C$7:$C$10376,1,FALSE)),"not found",INDEX(DB_4erDS!$H$7:$H$10376,MATCH(F60,DB_4erDS!$C$7:$C$10376,0)))</f>
        <v>not found</v>
      </c>
      <c r="J60" s="215" t="str">
        <f>IF(ISERROR(VLOOKUP($F60,DB_4erDS!$C$7:$C$10376,1,FALSE)),"01.01.1900",IF($O$10=1,VLOOKUP($F60,DB_4erDS!$C$7:$X$10376,15,FALSE),IF($O$10=2,VLOOKUP($F60,DB_4erDS!$C$7:$X$10376,16,FALSE),IF($O$10=4,VLOOKUP($F60,DB_4erDS!$C$7:$X$10376,18,FALSE),IF($O$10=5,VLOOKUP($F60,DB_4erDS!$C$7:$X$10376,19,FALSE),"01.01.1900")))))</f>
        <v>01.01.1900</v>
      </c>
      <c r="K60" s="200" t="str">
        <f ca="1">IF(AND(E60&lt;&gt;"",$F$4&lt;&gt;""),$F$4,IF(AND(ISNUMBER(H60)=TRUE,H60&gt;=0),IF($O$10=1,OFFSET(INDEX(DB_4erDS!$R$7:$R$10376,MATCH($F60,DB_4erDS!C$7:$C$10376,0)),3,0),IF($O$10=2,OFFSET(INDEX(DB_4erDS!$S$7:$S$10376,MATCH($F60,DB_4erDS!C$7:$C$10376,0)),3,0),IF($O$10=3,OFFSET(INDEX(DB_4erDS!$T$7:$T$10376,MATCH($F60,DB_4erDS!C$7:$C$10376,0)),3,0),IF($O$10=4,OFFSET(INDEX(DB_4erDS!$U$7:$U$10376,MATCH($F60,DB_4erDS!C$7:$C$10376,0)),3,0),IF($O$10=5,OFFSET(INDEX(DB_4erDS!$V$7:$V$10376,MATCH($F60,DB_4erDS!C$7:$C$10376,0)),3,0),OFFSET(INDEX(DB_4erDS!$W$7:$W$10376,MATCH($F60,DB_4erDS!C$7:$C$10376,0)),3,0)))))),""))</f>
        <v/>
      </c>
      <c r="L60" s="151">
        <f ca="1">IF(ISERROR(VLOOKUP($F60,DB_4erDS!$C$7:$C$10376,1,FALSE)),0,IF($O$10=1,OFFSET(INDEX(DB_4erDS!$R$7:$R$10376,MATCH($F60,DB_4erDS!$C$7:$C$10376,0)),2,0),IF($O$10=2,OFFSET(INDEX(DB_4erDS!$S$7:$S$10376,MATCH($F60,DB_4erDS!$C$7:$C$10376,0)),2,0),IF($O$10=4,OFFSET(INDEX(DB_4erDS!$U$7:$U$10376,MATCH($F60,DB_4erDS!$C$7:$C$10376,0)),2,0),IF($O$10=5,OFFSET(INDEX(DB_4erDS!$V$7:$V$10376,MATCH($F60,DB_4erDS!$C$7:$C$10376,0)),2,0),"Ø")))))</f>
        <v>0</v>
      </c>
      <c r="R60" s="65"/>
    </row>
    <row r="61" spans="1:18" ht="13.9">
      <c r="A61" s="65"/>
      <c r="B61" s="65"/>
      <c r="C61" s="65"/>
      <c r="D61" s="65">
        <v>49</v>
      </c>
      <c r="E61" s="136" t="str">
        <f>IF(ISERROR(VLOOKUP(F61,DB_4erDS!$C$7:$C$10376,1,FALSE)),"not found",INDEX(DB_4erDS!$B$7:$B$10376,MATCH(F61,DB_4erDS!$C$7:$C$10376,0)))</f>
        <v>not found</v>
      </c>
      <c r="F61" s="212"/>
      <c r="G61" s="213" t="str">
        <f>IF(ISERROR(VLOOKUP(F61,DB_4erDS!$C$7:$C$10376,1,FALSE)),"not found",INDEX(DB_4erDS!$G$7:$G$10376,MATCH(F61,DB_4erDS!$C$7:$C$10376,0)))</f>
        <v>not found</v>
      </c>
      <c r="H61" s="214" t="str">
        <f ca="1">IF(ISERROR(VLOOKUP($F61,DB_4erDS!$C$7:$C$10376,1,FALSE)),"no Mat.Nr",IF($O$10=1,OFFSET(INDEX(DB_4erDS!$R$7:$R$10376,MATCH($F61,DB_4erDS!$C$7:$C$10376,0)),1,0),IF($O$10=2,OFFSET(INDEX(DB_4erDS!$S$7:$S$10376,MATCH($F61,DB_4erDS!$C$7:$C$10376,0)),1,0),IF($O$10=3,OFFSET(INDEX(DB_4erDS!$T$7:$T$10376,MATCH($F61,DB_4erDS!$C$7:$C$10376,0)),1,0),IF($O$10=4,OFFSET(INDEX(DB_4erDS!$U$7:$U$10376,MATCH($F61,DB_4erDS!$C$7:$C$10376,0)),1,0),IF($O$10=5,OFFSET(INDEX(DB_4erDS!$V$7:$V$10376,MATCH($F61,DB_4erDS!$C$7:$C$10376,0)),1,0),OFFSET(INDEX(DB_4erDS!$W$7:$W$10376,MATCH($F61,DB_4erDS!$C$7:$C$10376,0)),1,0)))))))</f>
        <v>no Mat.Nr</v>
      </c>
      <c r="I61" s="214" t="str">
        <f>IF(ISERROR(VLOOKUP(F61,DB_4erDS!$C$7:$C$10376,1,FALSE)),"not found",INDEX(DB_4erDS!$H$7:$H$10376,MATCH(F61,DB_4erDS!$C$7:$C$10376,0)))</f>
        <v>not found</v>
      </c>
      <c r="J61" s="215" t="str">
        <f>IF(ISERROR(VLOOKUP($F61,DB_4erDS!$C$7:$C$10376,1,FALSE)),"01.01.1900",IF($O$10=1,VLOOKUP($F61,DB_4erDS!$C$7:$X$10376,15,FALSE),IF($O$10=2,VLOOKUP($F61,DB_4erDS!$C$7:$X$10376,16,FALSE),IF($O$10=4,VLOOKUP($F61,DB_4erDS!$C$7:$X$10376,18,FALSE),IF($O$10=5,VLOOKUP($F61,DB_4erDS!$C$7:$X$10376,19,FALSE),"01.01.1900")))))</f>
        <v>01.01.1900</v>
      </c>
      <c r="K61" s="200" t="str">
        <f ca="1">IF(AND(E61&lt;&gt;"",$F$4&lt;&gt;""),$F$4,IF(AND(ISNUMBER(H61)=TRUE,H61&gt;=0),IF($O$10=1,OFFSET(INDEX(DB_4erDS!$R$7:$R$10376,MATCH($F61,DB_4erDS!C$7:$C$10376,0)),3,0),IF($O$10=2,OFFSET(INDEX(DB_4erDS!$S$7:$S$10376,MATCH($F61,DB_4erDS!C$7:$C$10376,0)),3,0),IF($O$10=3,OFFSET(INDEX(DB_4erDS!$T$7:$T$10376,MATCH($F61,DB_4erDS!C$7:$C$10376,0)),3,0),IF($O$10=4,OFFSET(INDEX(DB_4erDS!$U$7:$U$10376,MATCH($F61,DB_4erDS!C$7:$C$10376,0)),3,0),IF($O$10=5,OFFSET(INDEX(DB_4erDS!$V$7:$V$10376,MATCH($F61,DB_4erDS!C$7:$C$10376,0)),3,0),OFFSET(INDEX(DB_4erDS!$W$7:$W$10376,MATCH($F61,DB_4erDS!C$7:$C$10376,0)),3,0)))))),""))</f>
        <v/>
      </c>
      <c r="L61" s="151">
        <f ca="1">IF(ISERROR(VLOOKUP($F61,DB_4erDS!$C$7:$C$10376,1,FALSE)),0,IF($O$10=1,OFFSET(INDEX(DB_4erDS!$R$7:$R$10376,MATCH($F61,DB_4erDS!$C$7:$C$10376,0)),2,0),IF($O$10=2,OFFSET(INDEX(DB_4erDS!$S$7:$S$10376,MATCH($F61,DB_4erDS!$C$7:$C$10376,0)),2,0),IF($O$10=4,OFFSET(INDEX(DB_4erDS!$U$7:$U$10376,MATCH($F61,DB_4erDS!$C$7:$C$10376,0)),2,0),IF($O$10=5,OFFSET(INDEX(DB_4erDS!$V$7:$V$10376,MATCH($F61,DB_4erDS!$C$7:$C$10376,0)),2,0),"Ø")))))</f>
        <v>0</v>
      </c>
      <c r="R61" s="65"/>
    </row>
    <row r="62" spans="1:18" ht="13.9">
      <c r="A62" s="65"/>
      <c r="B62" s="65"/>
      <c r="C62" s="65"/>
      <c r="D62" s="65">
        <v>50</v>
      </c>
      <c r="E62" s="136" t="str">
        <f>IF(ISERROR(VLOOKUP(F62,DB_4erDS!$C$7:$C$10376,1,FALSE)),"not found",INDEX(DB_4erDS!$B$7:$B$10376,MATCH(F62,DB_4erDS!$C$7:$C$10376,0)))</f>
        <v>not found</v>
      </c>
      <c r="F62" s="212"/>
      <c r="G62" s="213" t="str">
        <f>IF(ISERROR(VLOOKUP(F62,DB_4erDS!$C$7:$C$10376,1,FALSE)),"not found",INDEX(DB_4erDS!$G$7:$G$10376,MATCH(F62,DB_4erDS!$C$7:$C$10376,0)))</f>
        <v>not found</v>
      </c>
      <c r="H62" s="214" t="str">
        <f ca="1">IF(ISERROR(VLOOKUP($F62,DB_4erDS!$C$7:$C$10376,1,FALSE)),"no Mat.Nr",IF($O$10=1,OFFSET(INDEX(DB_4erDS!$R$7:$R$10376,MATCH($F62,DB_4erDS!$C$7:$C$10376,0)),1,0),IF($O$10=2,OFFSET(INDEX(DB_4erDS!$S$7:$S$10376,MATCH($F62,DB_4erDS!$C$7:$C$10376,0)),1,0),IF($O$10=3,OFFSET(INDEX(DB_4erDS!$T$7:$T$10376,MATCH($F62,DB_4erDS!$C$7:$C$10376,0)),1,0),IF($O$10=4,OFFSET(INDEX(DB_4erDS!$U$7:$U$10376,MATCH($F62,DB_4erDS!$C$7:$C$10376,0)),1,0),IF($O$10=5,OFFSET(INDEX(DB_4erDS!$V$7:$V$10376,MATCH($F62,DB_4erDS!$C$7:$C$10376,0)),1,0),OFFSET(INDEX(DB_4erDS!$W$7:$W$10376,MATCH($F62,DB_4erDS!$C$7:$C$10376,0)),1,0)))))))</f>
        <v>no Mat.Nr</v>
      </c>
      <c r="I62" s="214" t="str">
        <f>IF(ISERROR(VLOOKUP(F62,DB_4erDS!$C$7:$C$10376,1,FALSE)),"not found",INDEX(DB_4erDS!$H$7:$H$10376,MATCH(F62,DB_4erDS!$C$7:$C$10376,0)))</f>
        <v>not found</v>
      </c>
      <c r="J62" s="215" t="str">
        <f>IF(ISERROR(VLOOKUP($F62,DB_4erDS!$C$7:$C$10376,1,FALSE)),"01.01.1900",IF($O$10=1,VLOOKUP($F62,DB_4erDS!$C$7:$X$10376,15,FALSE),IF($O$10=2,VLOOKUP($F62,DB_4erDS!$C$7:$X$10376,16,FALSE),IF($O$10=4,VLOOKUP($F62,DB_4erDS!$C$7:$X$10376,18,FALSE),IF($O$10=5,VLOOKUP($F62,DB_4erDS!$C$7:$X$10376,19,FALSE),"01.01.1900")))))</f>
        <v>01.01.1900</v>
      </c>
      <c r="K62" s="200" t="str">
        <f ca="1">IF(AND(E62&lt;&gt;"",$F$4&lt;&gt;""),$F$4,IF(AND(ISNUMBER(H62)=TRUE,H62&gt;=0),IF($O$10=1,OFFSET(INDEX(DB_4erDS!$R$7:$R$10376,MATCH($F62,DB_4erDS!C$7:$C$10376,0)),3,0),IF($O$10=2,OFFSET(INDEX(DB_4erDS!$S$7:$S$10376,MATCH($F62,DB_4erDS!C$7:$C$10376,0)),3,0),IF($O$10=3,OFFSET(INDEX(DB_4erDS!$T$7:$T$10376,MATCH($F62,DB_4erDS!C$7:$C$10376,0)),3,0),IF($O$10=4,OFFSET(INDEX(DB_4erDS!$U$7:$U$10376,MATCH($F62,DB_4erDS!C$7:$C$10376,0)),3,0),IF($O$10=5,OFFSET(INDEX(DB_4erDS!$V$7:$V$10376,MATCH($F62,DB_4erDS!C$7:$C$10376,0)),3,0),OFFSET(INDEX(DB_4erDS!$W$7:$W$10376,MATCH($F62,DB_4erDS!C$7:$C$10376,0)),3,0)))))),""))</f>
        <v/>
      </c>
      <c r="L62" s="151">
        <f ca="1">IF(ISERROR(VLOOKUP($F62,DB_4erDS!$C$7:$C$10376,1,FALSE)),0,IF($O$10=1,OFFSET(INDEX(DB_4erDS!$R$7:$R$10376,MATCH($F62,DB_4erDS!$C$7:$C$10376,0)),2,0),IF($O$10=2,OFFSET(INDEX(DB_4erDS!$S$7:$S$10376,MATCH($F62,DB_4erDS!$C$7:$C$10376,0)),2,0),IF($O$10=4,OFFSET(INDEX(DB_4erDS!$U$7:$U$10376,MATCH($F62,DB_4erDS!$C$7:$C$10376,0)),2,0),IF($O$10=5,OFFSET(INDEX(DB_4erDS!$V$7:$V$10376,MATCH($F62,DB_4erDS!$C$7:$C$10376,0)),2,0),"Ø")))))</f>
        <v>0</v>
      </c>
      <c r="R62" s="65"/>
    </row>
    <row r="63" spans="1:18" ht="13.9">
      <c r="A63" s="65"/>
      <c r="B63" s="65"/>
      <c r="C63" s="65"/>
      <c r="D63" s="65">
        <v>51</v>
      </c>
      <c r="E63" s="136" t="str">
        <f>IF(ISERROR(VLOOKUP(F63,DB_4erDS!$C$7:$C$10376,1,FALSE)),"not found",INDEX(DB_4erDS!$B$7:$B$10376,MATCH(F63,DB_4erDS!$C$7:$C$10376,0)))</f>
        <v>not found</v>
      </c>
      <c r="F63" s="212"/>
      <c r="G63" s="213" t="str">
        <f>IF(ISERROR(VLOOKUP(F63,DB_4erDS!$C$7:$C$10376,1,FALSE)),"not found",INDEX(DB_4erDS!$G$7:$G$10376,MATCH(F63,DB_4erDS!$C$7:$C$10376,0)))</f>
        <v>not found</v>
      </c>
      <c r="H63" s="214" t="str">
        <f ca="1">IF(ISERROR(VLOOKUP($F63,DB_4erDS!$C$7:$C$10376,1,FALSE)),"no Mat.Nr",IF($O$10=1,OFFSET(INDEX(DB_4erDS!$R$7:$R$10376,MATCH($F63,DB_4erDS!$C$7:$C$10376,0)),1,0),IF($O$10=2,OFFSET(INDEX(DB_4erDS!$S$7:$S$10376,MATCH($F63,DB_4erDS!$C$7:$C$10376,0)),1,0),IF($O$10=3,OFFSET(INDEX(DB_4erDS!$T$7:$T$10376,MATCH($F63,DB_4erDS!$C$7:$C$10376,0)),1,0),IF($O$10=4,OFFSET(INDEX(DB_4erDS!$U$7:$U$10376,MATCH($F63,DB_4erDS!$C$7:$C$10376,0)),1,0),IF($O$10=5,OFFSET(INDEX(DB_4erDS!$V$7:$V$10376,MATCH($F63,DB_4erDS!$C$7:$C$10376,0)),1,0),OFFSET(INDEX(DB_4erDS!$W$7:$W$10376,MATCH($F63,DB_4erDS!$C$7:$C$10376,0)),1,0)))))))</f>
        <v>no Mat.Nr</v>
      </c>
      <c r="I63" s="214" t="str">
        <f>IF(ISERROR(VLOOKUP(F63,DB_4erDS!$C$7:$C$10376,1,FALSE)),"not found",INDEX(DB_4erDS!$H$7:$H$10376,MATCH(F63,DB_4erDS!$C$7:$C$10376,0)))</f>
        <v>not found</v>
      </c>
      <c r="J63" s="215" t="str">
        <f>IF(ISERROR(VLOOKUP($F63,DB_4erDS!$C$7:$C$10376,1,FALSE)),"01.01.1900",IF($O$10=1,VLOOKUP($F63,DB_4erDS!$C$7:$X$10376,15,FALSE),IF($O$10=2,VLOOKUP($F63,DB_4erDS!$C$7:$X$10376,16,FALSE),IF($O$10=4,VLOOKUP($F63,DB_4erDS!$C$7:$X$10376,18,FALSE),IF($O$10=5,VLOOKUP($F63,DB_4erDS!$C$7:$X$10376,19,FALSE),"01.01.1900")))))</f>
        <v>01.01.1900</v>
      </c>
      <c r="K63" s="200" t="str">
        <f ca="1">IF(AND(E63&lt;&gt;"",$F$4&lt;&gt;""),$F$4,IF(AND(ISNUMBER(H63)=TRUE,H63&gt;=0),IF($O$10=1,OFFSET(INDEX(DB_4erDS!$R$7:$R$10376,MATCH($F63,DB_4erDS!C$7:$C$10376,0)),3,0),IF($O$10=2,OFFSET(INDEX(DB_4erDS!$S$7:$S$10376,MATCH($F63,DB_4erDS!C$7:$C$10376,0)),3,0),IF($O$10=3,OFFSET(INDEX(DB_4erDS!$T$7:$T$10376,MATCH($F63,DB_4erDS!C$7:$C$10376,0)),3,0),IF($O$10=4,OFFSET(INDEX(DB_4erDS!$U$7:$U$10376,MATCH($F63,DB_4erDS!C$7:$C$10376,0)),3,0),IF($O$10=5,OFFSET(INDEX(DB_4erDS!$V$7:$V$10376,MATCH($F63,DB_4erDS!C$7:$C$10376,0)),3,0),OFFSET(INDEX(DB_4erDS!$W$7:$W$10376,MATCH($F63,DB_4erDS!C$7:$C$10376,0)),3,0)))))),""))</f>
        <v/>
      </c>
      <c r="L63" s="151">
        <f ca="1">IF(ISERROR(VLOOKUP($F63,DB_4erDS!$C$7:$C$10376,1,FALSE)),0,IF($O$10=1,OFFSET(INDEX(DB_4erDS!$R$7:$R$10376,MATCH($F63,DB_4erDS!$C$7:$C$10376,0)),2,0),IF($O$10=2,OFFSET(INDEX(DB_4erDS!$S$7:$S$10376,MATCH($F63,DB_4erDS!$C$7:$C$10376,0)),2,0),IF($O$10=4,OFFSET(INDEX(DB_4erDS!$U$7:$U$10376,MATCH($F63,DB_4erDS!$C$7:$C$10376,0)),2,0),IF($O$10=5,OFFSET(INDEX(DB_4erDS!$V$7:$V$10376,MATCH($F63,DB_4erDS!$C$7:$C$10376,0)),2,0),"Ø")))))</f>
        <v>0</v>
      </c>
      <c r="R63" s="65"/>
    </row>
    <row r="64" spans="1:18" ht="13.9">
      <c r="A64" s="65"/>
      <c r="B64" s="65"/>
      <c r="C64" s="65"/>
      <c r="D64" s="65">
        <v>52</v>
      </c>
      <c r="E64" s="136" t="str">
        <f>IF(ISERROR(VLOOKUP(F64,DB_4erDS!$C$7:$C$10376,1,FALSE)),"not found",INDEX(DB_4erDS!$B$7:$B$10376,MATCH(F64,DB_4erDS!$C$7:$C$10376,0)))</f>
        <v>not found</v>
      </c>
      <c r="F64" s="212"/>
      <c r="G64" s="213" t="str">
        <f>IF(ISERROR(VLOOKUP(F64,DB_4erDS!$C$7:$C$10376,1,FALSE)),"not found",INDEX(DB_4erDS!$G$7:$G$10376,MATCH(F64,DB_4erDS!$C$7:$C$10376,0)))</f>
        <v>not found</v>
      </c>
      <c r="H64" s="214" t="str">
        <f ca="1">IF(ISERROR(VLOOKUP($F64,DB_4erDS!$C$7:$C$10376,1,FALSE)),"no Mat.Nr",IF($O$10=1,OFFSET(INDEX(DB_4erDS!$R$7:$R$10376,MATCH($F64,DB_4erDS!$C$7:$C$10376,0)),1,0),IF($O$10=2,OFFSET(INDEX(DB_4erDS!$S$7:$S$10376,MATCH($F64,DB_4erDS!$C$7:$C$10376,0)),1,0),IF($O$10=3,OFFSET(INDEX(DB_4erDS!$T$7:$T$10376,MATCH($F64,DB_4erDS!$C$7:$C$10376,0)),1,0),IF($O$10=4,OFFSET(INDEX(DB_4erDS!$U$7:$U$10376,MATCH($F64,DB_4erDS!$C$7:$C$10376,0)),1,0),IF($O$10=5,OFFSET(INDEX(DB_4erDS!$V$7:$V$10376,MATCH($F64,DB_4erDS!$C$7:$C$10376,0)),1,0),OFFSET(INDEX(DB_4erDS!$W$7:$W$10376,MATCH($F64,DB_4erDS!$C$7:$C$10376,0)),1,0)))))))</f>
        <v>no Mat.Nr</v>
      </c>
      <c r="I64" s="214" t="str">
        <f>IF(ISERROR(VLOOKUP(F64,DB_4erDS!$C$7:$C$10376,1,FALSE)),"not found",INDEX(DB_4erDS!$H$7:$H$10376,MATCH(F64,DB_4erDS!$C$7:$C$10376,0)))</f>
        <v>not found</v>
      </c>
      <c r="J64" s="215" t="str">
        <f>IF(ISERROR(VLOOKUP($F64,DB_4erDS!$C$7:$C$10376,1,FALSE)),"01.01.1900",IF($O$10=1,VLOOKUP($F64,DB_4erDS!$C$7:$X$10376,15,FALSE),IF($O$10=2,VLOOKUP($F64,DB_4erDS!$C$7:$X$10376,16,FALSE),IF($O$10=4,VLOOKUP($F64,DB_4erDS!$C$7:$X$10376,18,FALSE),IF($O$10=5,VLOOKUP($F64,DB_4erDS!$C$7:$X$10376,19,FALSE),"01.01.1900")))))</f>
        <v>01.01.1900</v>
      </c>
      <c r="K64" s="200" t="str">
        <f ca="1">IF(AND(E64&lt;&gt;"",$F$4&lt;&gt;""),$F$4,IF(AND(ISNUMBER(H64)=TRUE,H64&gt;=0),IF($O$10=1,OFFSET(INDEX(DB_4erDS!$R$7:$R$10376,MATCH($F64,DB_4erDS!C$7:$C$10376,0)),3,0),IF($O$10=2,OFFSET(INDEX(DB_4erDS!$S$7:$S$10376,MATCH($F64,DB_4erDS!C$7:$C$10376,0)),3,0),IF($O$10=3,OFFSET(INDEX(DB_4erDS!$T$7:$T$10376,MATCH($F64,DB_4erDS!C$7:$C$10376,0)),3,0),IF($O$10=4,OFFSET(INDEX(DB_4erDS!$U$7:$U$10376,MATCH($F64,DB_4erDS!C$7:$C$10376,0)),3,0),IF($O$10=5,OFFSET(INDEX(DB_4erDS!$V$7:$V$10376,MATCH($F64,DB_4erDS!C$7:$C$10376,0)),3,0),OFFSET(INDEX(DB_4erDS!$W$7:$W$10376,MATCH($F64,DB_4erDS!C$7:$C$10376,0)),3,0)))))),""))</f>
        <v/>
      </c>
      <c r="L64" s="151">
        <f ca="1">IF(ISERROR(VLOOKUP($F64,DB_4erDS!$C$7:$C$10376,1,FALSE)),0,IF($O$10=1,OFFSET(INDEX(DB_4erDS!$R$7:$R$10376,MATCH($F64,DB_4erDS!$C$7:$C$10376,0)),2,0),IF($O$10=2,OFFSET(INDEX(DB_4erDS!$S$7:$S$10376,MATCH($F64,DB_4erDS!$C$7:$C$10376,0)),2,0),IF($O$10=4,OFFSET(INDEX(DB_4erDS!$U$7:$U$10376,MATCH($F64,DB_4erDS!$C$7:$C$10376,0)),2,0),IF($O$10=5,OFFSET(INDEX(DB_4erDS!$V$7:$V$10376,MATCH($F64,DB_4erDS!$C$7:$C$10376,0)),2,0),"Ø")))))</f>
        <v>0</v>
      </c>
      <c r="R64" s="65"/>
    </row>
    <row r="65" spans="1:18" ht="13.9">
      <c r="A65" s="65"/>
      <c r="B65" s="65"/>
      <c r="C65" s="65"/>
      <c r="D65" s="65">
        <v>53</v>
      </c>
      <c r="E65" s="136" t="str">
        <f>IF(ISERROR(VLOOKUP(F65,DB_4erDS!$C$7:$C$10376,1,FALSE)),"not found",INDEX(DB_4erDS!$B$7:$B$10376,MATCH(F65,DB_4erDS!$C$7:$C$10376,0)))</f>
        <v>not found</v>
      </c>
      <c r="F65" s="212"/>
      <c r="G65" s="213" t="str">
        <f>IF(ISERROR(VLOOKUP(F65,DB_4erDS!$C$7:$C$10376,1,FALSE)),"not found",INDEX(DB_4erDS!$G$7:$G$10376,MATCH(F65,DB_4erDS!$C$7:$C$10376,0)))</f>
        <v>not found</v>
      </c>
      <c r="H65" s="214" t="str">
        <f ca="1">IF(ISERROR(VLOOKUP($F65,DB_4erDS!$C$7:$C$10376,1,FALSE)),"no Mat.Nr",IF($O$10=1,OFFSET(INDEX(DB_4erDS!$R$7:$R$10376,MATCH($F65,DB_4erDS!$C$7:$C$10376,0)),1,0),IF($O$10=2,OFFSET(INDEX(DB_4erDS!$S$7:$S$10376,MATCH($F65,DB_4erDS!$C$7:$C$10376,0)),1,0),IF($O$10=3,OFFSET(INDEX(DB_4erDS!$T$7:$T$10376,MATCH($F65,DB_4erDS!$C$7:$C$10376,0)),1,0),IF($O$10=4,OFFSET(INDEX(DB_4erDS!$U$7:$U$10376,MATCH($F65,DB_4erDS!$C$7:$C$10376,0)),1,0),IF($O$10=5,OFFSET(INDEX(DB_4erDS!$V$7:$V$10376,MATCH($F65,DB_4erDS!$C$7:$C$10376,0)),1,0),OFFSET(INDEX(DB_4erDS!$W$7:$W$10376,MATCH($F65,DB_4erDS!$C$7:$C$10376,0)),1,0)))))))</f>
        <v>no Mat.Nr</v>
      </c>
      <c r="I65" s="214" t="str">
        <f>IF(ISERROR(VLOOKUP(F65,DB_4erDS!$C$7:$C$10376,1,FALSE)),"not found",INDEX(DB_4erDS!$H$7:$H$10376,MATCH(F65,DB_4erDS!$C$7:$C$10376,0)))</f>
        <v>not found</v>
      </c>
      <c r="J65" s="215" t="str">
        <f>IF(ISERROR(VLOOKUP($F65,DB_4erDS!$C$7:$C$10376,1,FALSE)),"01.01.1900",IF($O$10=1,VLOOKUP($F65,DB_4erDS!$C$7:$X$10376,15,FALSE),IF($O$10=2,VLOOKUP($F65,DB_4erDS!$C$7:$X$10376,16,FALSE),IF($O$10=4,VLOOKUP($F65,DB_4erDS!$C$7:$X$10376,18,FALSE),IF($O$10=5,VLOOKUP($F65,DB_4erDS!$C$7:$X$10376,19,FALSE),"01.01.1900")))))</f>
        <v>01.01.1900</v>
      </c>
      <c r="K65" s="200" t="str">
        <f ca="1">IF(AND(E65&lt;&gt;"",$F$4&lt;&gt;""),$F$4,IF(AND(ISNUMBER(H65)=TRUE,H65&gt;=0),IF($O$10=1,OFFSET(INDEX(DB_4erDS!$R$7:$R$10376,MATCH($F65,DB_4erDS!C$7:$C$10376,0)),3,0),IF($O$10=2,OFFSET(INDEX(DB_4erDS!$S$7:$S$10376,MATCH($F65,DB_4erDS!C$7:$C$10376,0)),3,0),IF($O$10=3,OFFSET(INDEX(DB_4erDS!$T$7:$T$10376,MATCH($F65,DB_4erDS!C$7:$C$10376,0)),3,0),IF($O$10=4,OFFSET(INDEX(DB_4erDS!$U$7:$U$10376,MATCH($F65,DB_4erDS!C$7:$C$10376,0)),3,0),IF($O$10=5,OFFSET(INDEX(DB_4erDS!$V$7:$V$10376,MATCH($F65,DB_4erDS!C$7:$C$10376,0)),3,0),OFFSET(INDEX(DB_4erDS!$W$7:$W$10376,MATCH($F65,DB_4erDS!C$7:$C$10376,0)),3,0)))))),""))</f>
        <v/>
      </c>
      <c r="L65" s="151">
        <f ca="1">IF(ISERROR(VLOOKUP($F65,DB_4erDS!$C$7:$C$10376,1,FALSE)),0,IF($O$10=1,OFFSET(INDEX(DB_4erDS!$R$7:$R$10376,MATCH($F65,DB_4erDS!$C$7:$C$10376,0)),2,0),IF($O$10=2,OFFSET(INDEX(DB_4erDS!$S$7:$S$10376,MATCH($F65,DB_4erDS!$C$7:$C$10376,0)),2,0),IF($O$10=4,OFFSET(INDEX(DB_4erDS!$U$7:$U$10376,MATCH($F65,DB_4erDS!$C$7:$C$10376,0)),2,0),IF($O$10=5,OFFSET(INDEX(DB_4erDS!$V$7:$V$10376,MATCH($F65,DB_4erDS!$C$7:$C$10376,0)),2,0),"Ø")))))</f>
        <v>0</v>
      </c>
      <c r="R65" s="65"/>
    </row>
    <row r="66" spans="1:18" ht="13.9">
      <c r="A66" s="65"/>
      <c r="B66" s="65"/>
      <c r="C66" s="65"/>
      <c r="D66" s="65">
        <v>54</v>
      </c>
      <c r="E66" s="136" t="str">
        <f>IF(ISERROR(VLOOKUP(F66,DB_4erDS!$C$7:$C$10376,1,FALSE)),"not found",INDEX(DB_4erDS!$B$7:$B$10376,MATCH(F66,DB_4erDS!$C$7:$C$10376,0)))</f>
        <v>not found</v>
      </c>
      <c r="F66" s="212"/>
      <c r="G66" s="213" t="str">
        <f>IF(ISERROR(VLOOKUP(F66,DB_4erDS!$C$7:$C$10376,1,FALSE)),"not found",INDEX(DB_4erDS!$G$7:$G$10376,MATCH(F66,DB_4erDS!$C$7:$C$10376,0)))</f>
        <v>not found</v>
      </c>
      <c r="H66" s="214" t="str">
        <f ca="1">IF(ISERROR(VLOOKUP($F66,DB_4erDS!$C$7:$C$10376,1,FALSE)),"no Mat.Nr",IF($O$10=1,OFFSET(INDEX(DB_4erDS!$R$7:$R$10376,MATCH($F66,DB_4erDS!$C$7:$C$10376,0)),1,0),IF($O$10=2,OFFSET(INDEX(DB_4erDS!$S$7:$S$10376,MATCH($F66,DB_4erDS!$C$7:$C$10376,0)),1,0),IF($O$10=3,OFFSET(INDEX(DB_4erDS!$T$7:$T$10376,MATCH($F66,DB_4erDS!$C$7:$C$10376,0)),1,0),IF($O$10=4,OFFSET(INDEX(DB_4erDS!$U$7:$U$10376,MATCH($F66,DB_4erDS!$C$7:$C$10376,0)),1,0),IF($O$10=5,OFFSET(INDEX(DB_4erDS!$V$7:$V$10376,MATCH($F66,DB_4erDS!$C$7:$C$10376,0)),1,0),OFFSET(INDEX(DB_4erDS!$W$7:$W$10376,MATCH($F66,DB_4erDS!$C$7:$C$10376,0)),1,0)))))))</f>
        <v>no Mat.Nr</v>
      </c>
      <c r="I66" s="214" t="str">
        <f>IF(ISERROR(VLOOKUP(F66,DB_4erDS!$C$7:$C$10376,1,FALSE)),"not found",INDEX(DB_4erDS!$H$7:$H$10376,MATCH(F66,DB_4erDS!$C$7:$C$10376,0)))</f>
        <v>not found</v>
      </c>
      <c r="J66" s="215" t="str">
        <f>IF(ISERROR(VLOOKUP($F66,DB_4erDS!$C$7:$C$10376,1,FALSE)),"01.01.1900",IF($O$10=1,VLOOKUP($F66,DB_4erDS!$C$7:$X$10376,15,FALSE),IF($O$10=2,VLOOKUP($F66,DB_4erDS!$C$7:$X$10376,16,FALSE),IF($O$10=4,VLOOKUP($F66,DB_4erDS!$C$7:$X$10376,18,FALSE),IF($O$10=5,VLOOKUP($F66,DB_4erDS!$C$7:$X$10376,19,FALSE),"01.01.1900")))))</f>
        <v>01.01.1900</v>
      </c>
      <c r="K66" s="200" t="str">
        <f ca="1">IF(AND(E66&lt;&gt;"",$F$4&lt;&gt;""),$F$4,IF(AND(ISNUMBER(H66)=TRUE,H66&gt;=0),IF($O$10=1,OFFSET(INDEX(DB_4erDS!$R$7:$R$10376,MATCH($F66,DB_4erDS!C$7:$C$10376,0)),3,0),IF($O$10=2,OFFSET(INDEX(DB_4erDS!$S$7:$S$10376,MATCH($F66,DB_4erDS!C$7:$C$10376,0)),3,0),IF($O$10=3,OFFSET(INDEX(DB_4erDS!$T$7:$T$10376,MATCH($F66,DB_4erDS!C$7:$C$10376,0)),3,0),IF($O$10=4,OFFSET(INDEX(DB_4erDS!$U$7:$U$10376,MATCH($F66,DB_4erDS!C$7:$C$10376,0)),3,0),IF($O$10=5,OFFSET(INDEX(DB_4erDS!$V$7:$V$10376,MATCH($F66,DB_4erDS!C$7:$C$10376,0)),3,0),OFFSET(INDEX(DB_4erDS!$W$7:$W$10376,MATCH($F66,DB_4erDS!C$7:$C$10376,0)),3,0)))))),""))</f>
        <v/>
      </c>
      <c r="L66" s="151">
        <f ca="1">IF(ISERROR(VLOOKUP($F66,DB_4erDS!$C$7:$C$10376,1,FALSE)),0,IF($O$10=1,OFFSET(INDEX(DB_4erDS!$R$7:$R$10376,MATCH($F66,DB_4erDS!$C$7:$C$10376,0)),2,0),IF($O$10=2,OFFSET(INDEX(DB_4erDS!$S$7:$S$10376,MATCH($F66,DB_4erDS!$C$7:$C$10376,0)),2,0),IF($O$10=4,OFFSET(INDEX(DB_4erDS!$U$7:$U$10376,MATCH($F66,DB_4erDS!$C$7:$C$10376,0)),2,0),IF($O$10=5,OFFSET(INDEX(DB_4erDS!$V$7:$V$10376,MATCH($F66,DB_4erDS!$C$7:$C$10376,0)),2,0),"Ø")))))</f>
        <v>0</v>
      </c>
      <c r="R66" s="65"/>
    </row>
    <row r="67" spans="1:18" ht="13.9">
      <c r="A67" s="65"/>
      <c r="B67" s="65"/>
      <c r="C67" s="65"/>
      <c r="D67" s="65">
        <v>55</v>
      </c>
      <c r="E67" s="136" t="str">
        <f>IF(ISERROR(VLOOKUP(F67,DB_4erDS!$C$7:$C$10376,1,FALSE)),"not found",INDEX(DB_4erDS!$B$7:$B$10376,MATCH(F67,DB_4erDS!$C$7:$C$10376,0)))</f>
        <v>not found</v>
      </c>
      <c r="F67" s="212"/>
      <c r="G67" s="213" t="str">
        <f>IF(ISERROR(VLOOKUP(F67,DB_4erDS!$C$7:$C$10376,1,FALSE)),"not found",INDEX(DB_4erDS!$G$7:$G$10376,MATCH(F67,DB_4erDS!$C$7:$C$10376,0)))</f>
        <v>not found</v>
      </c>
      <c r="H67" s="214" t="str">
        <f ca="1">IF(ISERROR(VLOOKUP($F67,DB_4erDS!$C$7:$C$10376,1,FALSE)),"no Mat.Nr",IF($O$10=1,OFFSET(INDEX(DB_4erDS!$R$7:$R$10376,MATCH($F67,DB_4erDS!$C$7:$C$10376,0)),1,0),IF($O$10=2,OFFSET(INDEX(DB_4erDS!$S$7:$S$10376,MATCH($F67,DB_4erDS!$C$7:$C$10376,0)),1,0),IF($O$10=3,OFFSET(INDEX(DB_4erDS!$T$7:$T$10376,MATCH($F67,DB_4erDS!$C$7:$C$10376,0)),1,0),IF($O$10=4,OFFSET(INDEX(DB_4erDS!$U$7:$U$10376,MATCH($F67,DB_4erDS!$C$7:$C$10376,0)),1,0),IF($O$10=5,OFFSET(INDEX(DB_4erDS!$V$7:$V$10376,MATCH($F67,DB_4erDS!$C$7:$C$10376,0)),1,0),OFFSET(INDEX(DB_4erDS!$W$7:$W$10376,MATCH($F67,DB_4erDS!$C$7:$C$10376,0)),1,0)))))))</f>
        <v>no Mat.Nr</v>
      </c>
      <c r="I67" s="214" t="str">
        <f>IF(ISERROR(VLOOKUP(F67,DB_4erDS!$C$7:$C$10376,1,FALSE)),"not found",INDEX(DB_4erDS!$H$7:$H$10376,MATCH(F67,DB_4erDS!$C$7:$C$10376,0)))</f>
        <v>not found</v>
      </c>
      <c r="J67" s="215" t="str">
        <f>IF(ISERROR(VLOOKUP($F67,DB_4erDS!$C$7:$C$10376,1,FALSE)),"01.01.1900",IF($O$10=1,VLOOKUP($F67,DB_4erDS!$C$7:$X$10376,15,FALSE),IF($O$10=2,VLOOKUP($F67,DB_4erDS!$C$7:$X$10376,16,FALSE),IF($O$10=4,VLOOKUP($F67,DB_4erDS!$C$7:$X$10376,18,FALSE),IF($O$10=5,VLOOKUP($F67,DB_4erDS!$C$7:$X$10376,19,FALSE),"01.01.1900")))))</f>
        <v>01.01.1900</v>
      </c>
      <c r="K67" s="200" t="str">
        <f ca="1">IF(AND(E67&lt;&gt;"",$F$4&lt;&gt;""),$F$4,IF(AND(ISNUMBER(H67)=TRUE,H67&gt;=0),IF($O$10=1,OFFSET(INDEX(DB_4erDS!$R$7:$R$10376,MATCH($F67,DB_4erDS!C$7:$C$10376,0)),3,0),IF($O$10=2,OFFSET(INDEX(DB_4erDS!$S$7:$S$10376,MATCH($F67,DB_4erDS!C$7:$C$10376,0)),3,0),IF($O$10=3,OFFSET(INDEX(DB_4erDS!$T$7:$T$10376,MATCH($F67,DB_4erDS!C$7:$C$10376,0)),3,0),IF($O$10=4,OFFSET(INDEX(DB_4erDS!$U$7:$U$10376,MATCH($F67,DB_4erDS!C$7:$C$10376,0)),3,0),IF($O$10=5,OFFSET(INDEX(DB_4erDS!$V$7:$V$10376,MATCH($F67,DB_4erDS!C$7:$C$10376,0)),3,0),OFFSET(INDEX(DB_4erDS!$W$7:$W$10376,MATCH($F67,DB_4erDS!C$7:$C$10376,0)),3,0)))))),""))</f>
        <v/>
      </c>
      <c r="L67" s="151">
        <f ca="1">IF(ISERROR(VLOOKUP($F67,DB_4erDS!$C$7:$C$10376,1,FALSE)),0,IF($O$10=1,OFFSET(INDEX(DB_4erDS!$R$7:$R$10376,MATCH($F67,DB_4erDS!$C$7:$C$10376,0)),2,0),IF($O$10=2,OFFSET(INDEX(DB_4erDS!$S$7:$S$10376,MATCH($F67,DB_4erDS!$C$7:$C$10376,0)),2,0),IF($O$10=4,OFFSET(INDEX(DB_4erDS!$U$7:$U$10376,MATCH($F67,DB_4erDS!$C$7:$C$10376,0)),2,0),IF($O$10=5,OFFSET(INDEX(DB_4erDS!$V$7:$V$10376,MATCH($F67,DB_4erDS!$C$7:$C$10376,0)),2,0),"Ø")))))</f>
        <v>0</v>
      </c>
      <c r="R67" s="65"/>
    </row>
    <row r="68" spans="1:18" ht="13.9">
      <c r="A68" s="65"/>
      <c r="B68" s="65"/>
      <c r="C68" s="65"/>
      <c r="D68" s="65">
        <v>56</v>
      </c>
      <c r="E68" s="136" t="str">
        <f>IF(ISERROR(VLOOKUP(F68,DB_4erDS!$C$7:$C$10376,1,FALSE)),"not found",INDEX(DB_4erDS!$B$7:$B$10376,MATCH(F68,DB_4erDS!$C$7:$C$10376,0)))</f>
        <v>not found</v>
      </c>
      <c r="F68" s="212"/>
      <c r="G68" s="213" t="str">
        <f>IF(ISERROR(VLOOKUP(F68,DB_4erDS!$C$7:$C$10376,1,FALSE)),"not found",INDEX(DB_4erDS!$G$7:$G$10376,MATCH(F68,DB_4erDS!$C$7:$C$10376,0)))</f>
        <v>not found</v>
      </c>
      <c r="H68" s="214" t="str">
        <f ca="1">IF(ISERROR(VLOOKUP($F68,DB_4erDS!$C$7:$C$10376,1,FALSE)),"no Mat.Nr",IF($O$10=1,OFFSET(INDEX(DB_4erDS!$R$7:$R$10376,MATCH($F68,DB_4erDS!$C$7:$C$10376,0)),1,0),IF($O$10=2,OFFSET(INDEX(DB_4erDS!$S$7:$S$10376,MATCH($F68,DB_4erDS!$C$7:$C$10376,0)),1,0),IF($O$10=3,OFFSET(INDEX(DB_4erDS!$T$7:$T$10376,MATCH($F68,DB_4erDS!$C$7:$C$10376,0)),1,0),IF($O$10=4,OFFSET(INDEX(DB_4erDS!$U$7:$U$10376,MATCH($F68,DB_4erDS!$C$7:$C$10376,0)),1,0),IF($O$10=5,OFFSET(INDEX(DB_4erDS!$V$7:$V$10376,MATCH($F68,DB_4erDS!$C$7:$C$10376,0)),1,0),OFFSET(INDEX(DB_4erDS!$W$7:$W$10376,MATCH($F68,DB_4erDS!$C$7:$C$10376,0)),1,0)))))))</f>
        <v>no Mat.Nr</v>
      </c>
      <c r="I68" s="214" t="str">
        <f>IF(ISERROR(VLOOKUP(F68,DB_4erDS!$C$7:$C$10376,1,FALSE)),"not found",INDEX(DB_4erDS!$H$7:$H$10376,MATCH(F68,DB_4erDS!$C$7:$C$10376,0)))</f>
        <v>not found</v>
      </c>
      <c r="J68" s="215" t="str">
        <f>IF(ISERROR(VLOOKUP($F68,DB_4erDS!$C$7:$C$10376,1,FALSE)),"01.01.1900",IF($O$10=1,VLOOKUP($F68,DB_4erDS!$C$7:$X$10376,15,FALSE),IF($O$10=2,VLOOKUP($F68,DB_4erDS!$C$7:$X$10376,16,FALSE),IF($O$10=4,VLOOKUP($F68,DB_4erDS!$C$7:$X$10376,18,FALSE),IF($O$10=5,VLOOKUP($F68,DB_4erDS!$C$7:$X$10376,19,FALSE),"01.01.1900")))))</f>
        <v>01.01.1900</v>
      </c>
      <c r="K68" s="200" t="str">
        <f ca="1">IF(AND(E68&lt;&gt;"",$F$4&lt;&gt;""),$F$4,IF(AND(ISNUMBER(H68)=TRUE,H68&gt;=0),IF($O$10=1,OFFSET(INDEX(DB_4erDS!$R$7:$R$10376,MATCH($F68,DB_4erDS!C$7:$C$10376,0)),3,0),IF($O$10=2,OFFSET(INDEX(DB_4erDS!$S$7:$S$10376,MATCH($F68,DB_4erDS!C$7:$C$10376,0)),3,0),IF($O$10=3,OFFSET(INDEX(DB_4erDS!$T$7:$T$10376,MATCH($F68,DB_4erDS!C$7:$C$10376,0)),3,0),IF($O$10=4,OFFSET(INDEX(DB_4erDS!$U$7:$U$10376,MATCH($F68,DB_4erDS!C$7:$C$10376,0)),3,0),IF($O$10=5,OFFSET(INDEX(DB_4erDS!$V$7:$V$10376,MATCH($F68,DB_4erDS!C$7:$C$10376,0)),3,0),OFFSET(INDEX(DB_4erDS!$W$7:$W$10376,MATCH($F68,DB_4erDS!C$7:$C$10376,0)),3,0)))))),""))</f>
        <v/>
      </c>
      <c r="L68" s="151">
        <f ca="1">IF(ISERROR(VLOOKUP($F68,DB_4erDS!$C$7:$C$10376,1,FALSE)),0,IF($O$10=1,OFFSET(INDEX(DB_4erDS!$R$7:$R$10376,MATCH($F68,DB_4erDS!$C$7:$C$10376,0)),2,0),IF($O$10=2,OFFSET(INDEX(DB_4erDS!$S$7:$S$10376,MATCH($F68,DB_4erDS!$C$7:$C$10376,0)),2,0),IF($O$10=4,OFFSET(INDEX(DB_4erDS!$U$7:$U$10376,MATCH($F68,DB_4erDS!$C$7:$C$10376,0)),2,0),IF($O$10=5,OFFSET(INDEX(DB_4erDS!$V$7:$V$10376,MATCH($F68,DB_4erDS!$C$7:$C$10376,0)),2,0),"Ø")))))</f>
        <v>0</v>
      </c>
      <c r="R68" s="65"/>
    </row>
    <row r="69" spans="1:18" ht="13.9">
      <c r="A69" s="65"/>
      <c r="B69" s="65"/>
      <c r="C69" s="65"/>
      <c r="D69" s="65">
        <v>57</v>
      </c>
      <c r="E69" s="136" t="str">
        <f>IF(ISERROR(VLOOKUP(F69,DB_4erDS!$C$7:$C$10376,1,FALSE)),"not found",INDEX(DB_4erDS!$B$7:$B$10376,MATCH(F69,DB_4erDS!$C$7:$C$10376,0)))</f>
        <v>not found</v>
      </c>
      <c r="F69" s="212"/>
      <c r="G69" s="213" t="str">
        <f>IF(ISERROR(VLOOKUP(F69,DB_4erDS!$C$7:$C$10376,1,FALSE)),"not found",INDEX(DB_4erDS!$G$7:$G$10376,MATCH(F69,DB_4erDS!$C$7:$C$10376,0)))</f>
        <v>not found</v>
      </c>
      <c r="H69" s="214" t="str">
        <f ca="1">IF(ISERROR(VLOOKUP($F69,DB_4erDS!$C$7:$C$10376,1,FALSE)),"no Mat.Nr",IF($O$10=1,OFFSET(INDEX(DB_4erDS!$R$7:$R$10376,MATCH($F69,DB_4erDS!$C$7:$C$10376,0)),1,0),IF($O$10=2,OFFSET(INDEX(DB_4erDS!$S$7:$S$10376,MATCH($F69,DB_4erDS!$C$7:$C$10376,0)),1,0),IF($O$10=3,OFFSET(INDEX(DB_4erDS!$T$7:$T$10376,MATCH($F69,DB_4erDS!$C$7:$C$10376,0)),1,0),IF($O$10=4,OFFSET(INDEX(DB_4erDS!$U$7:$U$10376,MATCH($F69,DB_4erDS!$C$7:$C$10376,0)),1,0),IF($O$10=5,OFFSET(INDEX(DB_4erDS!$V$7:$V$10376,MATCH($F69,DB_4erDS!$C$7:$C$10376,0)),1,0),OFFSET(INDEX(DB_4erDS!$W$7:$W$10376,MATCH($F69,DB_4erDS!$C$7:$C$10376,0)),1,0)))))))</f>
        <v>no Mat.Nr</v>
      </c>
      <c r="I69" s="214" t="str">
        <f>IF(ISERROR(VLOOKUP(F69,DB_4erDS!$C$7:$C$10376,1,FALSE)),"not found",INDEX(DB_4erDS!$H$7:$H$10376,MATCH(F69,DB_4erDS!$C$7:$C$10376,0)))</f>
        <v>not found</v>
      </c>
      <c r="J69" s="215" t="str">
        <f>IF(ISERROR(VLOOKUP($F69,DB_4erDS!$C$7:$C$10376,1,FALSE)),"01.01.1900",IF($O$10=1,VLOOKUP($F69,DB_4erDS!$C$7:$X$10376,15,FALSE),IF($O$10=2,VLOOKUP($F69,DB_4erDS!$C$7:$X$10376,16,FALSE),IF($O$10=4,VLOOKUP($F69,DB_4erDS!$C$7:$X$10376,18,FALSE),IF($O$10=5,VLOOKUP($F69,DB_4erDS!$C$7:$X$10376,19,FALSE),"01.01.1900")))))</f>
        <v>01.01.1900</v>
      </c>
      <c r="K69" s="200" t="str">
        <f ca="1">IF(AND(E69&lt;&gt;"",$F$4&lt;&gt;""),$F$4,IF(AND(ISNUMBER(H69)=TRUE,H69&gt;=0),IF($O$10=1,OFFSET(INDEX(DB_4erDS!$R$7:$R$10376,MATCH($F69,DB_4erDS!C$7:$C$10376,0)),3,0),IF($O$10=2,OFFSET(INDEX(DB_4erDS!$S$7:$S$10376,MATCH($F69,DB_4erDS!C$7:$C$10376,0)),3,0),IF($O$10=3,OFFSET(INDEX(DB_4erDS!$T$7:$T$10376,MATCH($F69,DB_4erDS!C$7:$C$10376,0)),3,0),IF($O$10=4,OFFSET(INDEX(DB_4erDS!$U$7:$U$10376,MATCH($F69,DB_4erDS!C$7:$C$10376,0)),3,0),IF($O$10=5,OFFSET(INDEX(DB_4erDS!$V$7:$V$10376,MATCH($F69,DB_4erDS!C$7:$C$10376,0)),3,0),OFFSET(INDEX(DB_4erDS!$W$7:$W$10376,MATCH($F69,DB_4erDS!C$7:$C$10376,0)),3,0)))))),""))</f>
        <v/>
      </c>
      <c r="L69" s="151">
        <f ca="1">IF(ISERROR(VLOOKUP($F69,DB_4erDS!$C$7:$C$10376,1,FALSE)),0,IF($O$10=1,OFFSET(INDEX(DB_4erDS!$R$7:$R$10376,MATCH($F69,DB_4erDS!$C$7:$C$10376,0)),2,0),IF($O$10=2,OFFSET(INDEX(DB_4erDS!$S$7:$S$10376,MATCH($F69,DB_4erDS!$C$7:$C$10376,0)),2,0),IF($O$10=4,OFFSET(INDEX(DB_4erDS!$U$7:$U$10376,MATCH($F69,DB_4erDS!$C$7:$C$10376,0)),2,0),IF($O$10=5,OFFSET(INDEX(DB_4erDS!$V$7:$V$10376,MATCH($F69,DB_4erDS!$C$7:$C$10376,0)),2,0),"Ø")))))</f>
        <v>0</v>
      </c>
      <c r="R69" s="65"/>
    </row>
    <row r="70" spans="1:18" ht="13.9">
      <c r="A70" s="65"/>
      <c r="B70" s="65"/>
      <c r="C70" s="65"/>
      <c r="D70" s="65">
        <v>58</v>
      </c>
      <c r="E70" s="136" t="str">
        <f>IF(ISERROR(VLOOKUP(F70,DB_4erDS!$C$7:$C$10376,1,FALSE)),"not found",INDEX(DB_4erDS!$B$7:$B$10376,MATCH(F70,DB_4erDS!$C$7:$C$10376,0)))</f>
        <v>not found</v>
      </c>
      <c r="F70" s="212"/>
      <c r="G70" s="213" t="str">
        <f>IF(ISERROR(VLOOKUP(F70,DB_4erDS!$C$7:$C$10376,1,FALSE)),"not found",INDEX(DB_4erDS!$G$7:$G$10376,MATCH(F70,DB_4erDS!$C$7:$C$10376,0)))</f>
        <v>not found</v>
      </c>
      <c r="H70" s="214" t="str">
        <f ca="1">IF(ISERROR(VLOOKUP($F70,DB_4erDS!$C$7:$C$10376,1,FALSE)),"no Mat.Nr",IF($O$10=1,OFFSET(INDEX(DB_4erDS!$R$7:$R$10376,MATCH($F70,DB_4erDS!$C$7:$C$10376,0)),1,0),IF($O$10=2,OFFSET(INDEX(DB_4erDS!$S$7:$S$10376,MATCH($F70,DB_4erDS!$C$7:$C$10376,0)),1,0),IF($O$10=3,OFFSET(INDEX(DB_4erDS!$T$7:$T$10376,MATCH($F70,DB_4erDS!$C$7:$C$10376,0)),1,0),IF($O$10=4,OFFSET(INDEX(DB_4erDS!$U$7:$U$10376,MATCH($F70,DB_4erDS!$C$7:$C$10376,0)),1,0),IF($O$10=5,OFFSET(INDEX(DB_4erDS!$V$7:$V$10376,MATCH($F70,DB_4erDS!$C$7:$C$10376,0)),1,0),OFFSET(INDEX(DB_4erDS!$W$7:$W$10376,MATCH($F70,DB_4erDS!$C$7:$C$10376,0)),1,0)))))))</f>
        <v>no Mat.Nr</v>
      </c>
      <c r="I70" s="214" t="str">
        <f>IF(ISERROR(VLOOKUP(F70,DB_4erDS!$C$7:$C$10376,1,FALSE)),"not found",INDEX(DB_4erDS!$H$7:$H$10376,MATCH(F70,DB_4erDS!$C$7:$C$10376,0)))</f>
        <v>not found</v>
      </c>
      <c r="J70" s="215" t="str">
        <f>IF(ISERROR(VLOOKUP($F70,DB_4erDS!$C$7:$C$10376,1,FALSE)),"01.01.1900",IF($O$10=1,VLOOKUP($F70,DB_4erDS!$C$7:$X$10376,15,FALSE),IF($O$10=2,VLOOKUP($F70,DB_4erDS!$C$7:$X$10376,16,FALSE),IF($O$10=4,VLOOKUP($F70,DB_4erDS!$C$7:$X$10376,18,FALSE),IF($O$10=5,VLOOKUP($F70,DB_4erDS!$C$7:$X$10376,19,FALSE),"01.01.1900")))))</f>
        <v>01.01.1900</v>
      </c>
      <c r="K70" s="200" t="str">
        <f ca="1">IF(AND(E70&lt;&gt;"",$F$4&lt;&gt;""),$F$4,IF(AND(ISNUMBER(H70)=TRUE,H70&gt;=0),IF($O$10=1,OFFSET(INDEX(DB_4erDS!$R$7:$R$10376,MATCH($F70,DB_4erDS!C$7:$C$10376,0)),3,0),IF($O$10=2,OFFSET(INDEX(DB_4erDS!$S$7:$S$10376,MATCH($F70,DB_4erDS!C$7:$C$10376,0)),3,0),IF($O$10=3,OFFSET(INDEX(DB_4erDS!$T$7:$T$10376,MATCH($F70,DB_4erDS!C$7:$C$10376,0)),3,0),IF($O$10=4,OFFSET(INDEX(DB_4erDS!$U$7:$U$10376,MATCH($F70,DB_4erDS!C$7:$C$10376,0)),3,0),IF($O$10=5,OFFSET(INDEX(DB_4erDS!$V$7:$V$10376,MATCH($F70,DB_4erDS!C$7:$C$10376,0)),3,0),OFFSET(INDEX(DB_4erDS!$W$7:$W$10376,MATCH($F70,DB_4erDS!C$7:$C$10376,0)),3,0)))))),""))</f>
        <v/>
      </c>
      <c r="L70" s="151">
        <f ca="1">IF(ISERROR(VLOOKUP($F70,DB_4erDS!$C$7:$C$10376,1,FALSE)),0,IF($O$10=1,OFFSET(INDEX(DB_4erDS!$R$7:$R$10376,MATCH($F70,DB_4erDS!$C$7:$C$10376,0)),2,0),IF($O$10=2,OFFSET(INDEX(DB_4erDS!$S$7:$S$10376,MATCH($F70,DB_4erDS!$C$7:$C$10376,0)),2,0),IF($O$10=4,OFFSET(INDEX(DB_4erDS!$U$7:$U$10376,MATCH($F70,DB_4erDS!$C$7:$C$10376,0)),2,0),IF($O$10=5,OFFSET(INDEX(DB_4erDS!$V$7:$V$10376,MATCH($F70,DB_4erDS!$C$7:$C$10376,0)),2,0),"Ø")))))</f>
        <v>0</v>
      </c>
      <c r="R70" s="65"/>
    </row>
    <row r="71" spans="1:18" ht="13.9">
      <c r="A71" s="65"/>
      <c r="B71" s="65"/>
      <c r="C71" s="65"/>
      <c r="D71" s="65">
        <v>59</v>
      </c>
      <c r="E71" s="136" t="str">
        <f>IF(ISERROR(VLOOKUP(F71,DB_4erDS!$C$7:$C$10376,1,FALSE)),"not found",INDEX(DB_4erDS!$B$7:$B$10376,MATCH(F71,DB_4erDS!$C$7:$C$10376,0)))</f>
        <v>not found</v>
      </c>
      <c r="F71" s="212"/>
      <c r="G71" s="213" t="str">
        <f>IF(ISERROR(VLOOKUP(F71,DB_4erDS!$C$7:$C$10376,1,FALSE)),"not found",INDEX(DB_4erDS!$G$7:$G$10376,MATCH(F71,DB_4erDS!$C$7:$C$10376,0)))</f>
        <v>not found</v>
      </c>
      <c r="H71" s="214" t="str">
        <f ca="1">IF(ISERROR(VLOOKUP($F71,DB_4erDS!$C$7:$C$10376,1,FALSE)),"no Mat.Nr",IF($O$10=1,OFFSET(INDEX(DB_4erDS!$R$7:$R$10376,MATCH($F71,DB_4erDS!$C$7:$C$10376,0)),1,0),IF($O$10=2,OFFSET(INDEX(DB_4erDS!$S$7:$S$10376,MATCH($F71,DB_4erDS!$C$7:$C$10376,0)),1,0),IF($O$10=3,OFFSET(INDEX(DB_4erDS!$T$7:$T$10376,MATCH($F71,DB_4erDS!$C$7:$C$10376,0)),1,0),IF($O$10=4,OFFSET(INDEX(DB_4erDS!$U$7:$U$10376,MATCH($F71,DB_4erDS!$C$7:$C$10376,0)),1,0),IF($O$10=5,OFFSET(INDEX(DB_4erDS!$V$7:$V$10376,MATCH($F71,DB_4erDS!$C$7:$C$10376,0)),1,0),OFFSET(INDEX(DB_4erDS!$W$7:$W$10376,MATCH($F71,DB_4erDS!$C$7:$C$10376,0)),1,0)))))))</f>
        <v>no Mat.Nr</v>
      </c>
      <c r="I71" s="214" t="str">
        <f>IF(ISERROR(VLOOKUP(F71,DB_4erDS!$C$7:$C$10376,1,FALSE)),"not found",INDEX(DB_4erDS!$H$7:$H$10376,MATCH(F71,DB_4erDS!$C$7:$C$10376,0)))</f>
        <v>not found</v>
      </c>
      <c r="J71" s="215" t="str">
        <f>IF(ISERROR(VLOOKUP($F71,DB_4erDS!$C$7:$C$10376,1,FALSE)),"01.01.1900",IF($O$10=1,VLOOKUP($F71,DB_4erDS!$C$7:$X$10376,15,FALSE),IF($O$10=2,VLOOKUP($F71,DB_4erDS!$C$7:$X$10376,16,FALSE),IF($O$10=4,VLOOKUP($F71,DB_4erDS!$C$7:$X$10376,18,FALSE),IF($O$10=5,VLOOKUP($F71,DB_4erDS!$C$7:$X$10376,19,FALSE),"01.01.1900")))))</f>
        <v>01.01.1900</v>
      </c>
      <c r="K71" s="200" t="str">
        <f ca="1">IF(AND(E71&lt;&gt;"",$F$4&lt;&gt;""),$F$4,IF(AND(ISNUMBER(H71)=TRUE,H71&gt;=0),IF($O$10=1,OFFSET(INDEX(DB_4erDS!$R$7:$R$10376,MATCH($F71,DB_4erDS!C$7:$C$10376,0)),3,0),IF($O$10=2,OFFSET(INDEX(DB_4erDS!$S$7:$S$10376,MATCH($F71,DB_4erDS!C$7:$C$10376,0)),3,0),IF($O$10=3,OFFSET(INDEX(DB_4erDS!$T$7:$T$10376,MATCH($F71,DB_4erDS!C$7:$C$10376,0)),3,0),IF($O$10=4,OFFSET(INDEX(DB_4erDS!$U$7:$U$10376,MATCH($F71,DB_4erDS!C$7:$C$10376,0)),3,0),IF($O$10=5,OFFSET(INDEX(DB_4erDS!$V$7:$V$10376,MATCH($F71,DB_4erDS!C$7:$C$10376,0)),3,0),OFFSET(INDEX(DB_4erDS!$W$7:$W$10376,MATCH($F71,DB_4erDS!C$7:$C$10376,0)),3,0)))))),""))</f>
        <v/>
      </c>
      <c r="L71" s="151">
        <f ca="1">IF(ISERROR(VLOOKUP($F71,DB_4erDS!$C$7:$C$10376,1,FALSE)),0,IF($O$10=1,OFFSET(INDEX(DB_4erDS!$R$7:$R$10376,MATCH($F71,DB_4erDS!$C$7:$C$10376,0)),2,0),IF($O$10=2,OFFSET(INDEX(DB_4erDS!$S$7:$S$10376,MATCH($F71,DB_4erDS!$C$7:$C$10376,0)),2,0),IF($O$10=4,OFFSET(INDEX(DB_4erDS!$U$7:$U$10376,MATCH($F71,DB_4erDS!$C$7:$C$10376,0)),2,0),IF($O$10=5,OFFSET(INDEX(DB_4erDS!$V$7:$V$10376,MATCH($F71,DB_4erDS!$C$7:$C$10376,0)),2,0),"Ø")))))</f>
        <v>0</v>
      </c>
      <c r="R71" s="65"/>
    </row>
    <row r="72" spans="1:18" ht="13.9">
      <c r="A72" s="65"/>
      <c r="B72" s="65"/>
      <c r="C72" s="65"/>
      <c r="D72" s="65">
        <v>60</v>
      </c>
      <c r="E72" s="136" t="str">
        <f>IF(ISERROR(VLOOKUP(F72,DB_4erDS!$C$7:$C$10376,1,FALSE)),"not found",INDEX(DB_4erDS!$B$7:$B$10376,MATCH(F72,DB_4erDS!$C$7:$C$10376,0)))</f>
        <v>not found</v>
      </c>
      <c r="F72" s="212"/>
      <c r="G72" s="213" t="str">
        <f>IF(ISERROR(VLOOKUP(F72,DB_4erDS!$C$7:$C$10376,1,FALSE)),"not found",INDEX(DB_4erDS!$G$7:$G$10376,MATCH(F72,DB_4erDS!$C$7:$C$10376,0)))</f>
        <v>not found</v>
      </c>
      <c r="H72" s="214" t="str">
        <f ca="1">IF(ISERROR(VLOOKUP($F72,DB_4erDS!$C$7:$C$10376,1,FALSE)),"no Mat.Nr",IF($O$10=1,OFFSET(INDEX(DB_4erDS!$R$7:$R$10376,MATCH($F72,DB_4erDS!$C$7:$C$10376,0)),1,0),IF($O$10=2,OFFSET(INDEX(DB_4erDS!$S$7:$S$10376,MATCH($F72,DB_4erDS!$C$7:$C$10376,0)),1,0),IF($O$10=3,OFFSET(INDEX(DB_4erDS!$T$7:$T$10376,MATCH($F72,DB_4erDS!$C$7:$C$10376,0)),1,0),IF($O$10=4,OFFSET(INDEX(DB_4erDS!$U$7:$U$10376,MATCH($F72,DB_4erDS!$C$7:$C$10376,0)),1,0),IF($O$10=5,OFFSET(INDEX(DB_4erDS!$V$7:$V$10376,MATCH($F72,DB_4erDS!$C$7:$C$10376,0)),1,0),OFFSET(INDEX(DB_4erDS!$W$7:$W$10376,MATCH($F72,DB_4erDS!$C$7:$C$10376,0)),1,0)))))))</f>
        <v>no Mat.Nr</v>
      </c>
      <c r="I72" s="214" t="str">
        <f>IF(ISERROR(VLOOKUP(F72,DB_4erDS!$C$7:$C$10376,1,FALSE)),"not found",INDEX(DB_4erDS!$H$7:$H$10376,MATCH(F72,DB_4erDS!$C$7:$C$10376,0)))</f>
        <v>not found</v>
      </c>
      <c r="J72" s="215" t="str">
        <f>IF(ISERROR(VLOOKUP($F72,DB_4erDS!$C$7:$C$10376,1,FALSE)),"01.01.1900",IF($O$10=1,VLOOKUP($F72,DB_4erDS!$C$7:$X$10376,15,FALSE),IF($O$10=2,VLOOKUP($F72,DB_4erDS!$C$7:$X$10376,16,FALSE),IF($O$10=4,VLOOKUP($F72,DB_4erDS!$C$7:$X$10376,18,FALSE),IF($O$10=5,VLOOKUP($F72,DB_4erDS!$C$7:$X$10376,19,FALSE),"01.01.1900")))))</f>
        <v>01.01.1900</v>
      </c>
      <c r="K72" s="200" t="str">
        <f ca="1">IF(AND(E72&lt;&gt;"",$F$4&lt;&gt;""),$F$4,IF(AND(ISNUMBER(H72)=TRUE,H72&gt;=0),IF($O$10=1,OFFSET(INDEX(DB_4erDS!$R$7:$R$10376,MATCH($F72,DB_4erDS!C$7:$C$10376,0)),3,0),IF($O$10=2,OFFSET(INDEX(DB_4erDS!$S$7:$S$10376,MATCH($F72,DB_4erDS!C$7:$C$10376,0)),3,0),IF($O$10=3,OFFSET(INDEX(DB_4erDS!$T$7:$T$10376,MATCH($F72,DB_4erDS!C$7:$C$10376,0)),3,0),IF($O$10=4,OFFSET(INDEX(DB_4erDS!$U$7:$U$10376,MATCH($F72,DB_4erDS!C$7:$C$10376,0)),3,0),IF($O$10=5,OFFSET(INDEX(DB_4erDS!$V$7:$V$10376,MATCH($F72,DB_4erDS!C$7:$C$10376,0)),3,0),OFFSET(INDEX(DB_4erDS!$W$7:$W$10376,MATCH($F72,DB_4erDS!C$7:$C$10376,0)),3,0)))))),""))</f>
        <v/>
      </c>
      <c r="L72" s="151">
        <f ca="1">IF(ISERROR(VLOOKUP($F72,DB_4erDS!$C$7:$C$10376,1,FALSE)),0,IF($O$10=1,OFFSET(INDEX(DB_4erDS!$R$7:$R$10376,MATCH($F72,DB_4erDS!$C$7:$C$10376,0)),2,0),IF($O$10=2,OFFSET(INDEX(DB_4erDS!$S$7:$S$10376,MATCH($F72,DB_4erDS!$C$7:$C$10376,0)),2,0),IF($O$10=4,OFFSET(INDEX(DB_4erDS!$U$7:$U$10376,MATCH($F72,DB_4erDS!$C$7:$C$10376,0)),2,0),IF($O$10=5,OFFSET(INDEX(DB_4erDS!$V$7:$V$10376,MATCH($F72,DB_4erDS!$C$7:$C$10376,0)),2,0),"Ø")))))</f>
        <v>0</v>
      </c>
      <c r="R72" s="65"/>
    </row>
    <row r="73" spans="1:18" ht="13.9">
      <c r="A73" s="65"/>
      <c r="B73" s="65"/>
      <c r="C73" s="65"/>
      <c r="D73" s="65">
        <v>61</v>
      </c>
      <c r="E73" s="136" t="str">
        <f>IF(ISERROR(VLOOKUP(F73,DB_4erDS!$C$7:$C$10376,1,FALSE)),"not found",INDEX(DB_4erDS!$B$7:$B$10376,MATCH(F73,DB_4erDS!$C$7:$C$10376,0)))</f>
        <v>not found</v>
      </c>
      <c r="F73" s="212"/>
      <c r="G73" s="213" t="str">
        <f>IF(ISERROR(VLOOKUP(F73,DB_4erDS!$C$7:$C$10376,1,FALSE)),"not found",INDEX(DB_4erDS!$G$7:$G$10376,MATCH(F73,DB_4erDS!$C$7:$C$10376,0)))</f>
        <v>not found</v>
      </c>
      <c r="H73" s="214" t="str">
        <f ca="1">IF(ISERROR(VLOOKUP($F73,DB_4erDS!$C$7:$C$10376,1,FALSE)),"no Mat.Nr",IF($O$10=1,OFFSET(INDEX(DB_4erDS!$R$7:$R$10376,MATCH($F73,DB_4erDS!$C$7:$C$10376,0)),1,0),IF($O$10=2,OFFSET(INDEX(DB_4erDS!$S$7:$S$10376,MATCH($F73,DB_4erDS!$C$7:$C$10376,0)),1,0),IF($O$10=3,OFFSET(INDEX(DB_4erDS!$T$7:$T$10376,MATCH($F73,DB_4erDS!$C$7:$C$10376,0)),1,0),IF($O$10=4,OFFSET(INDEX(DB_4erDS!$U$7:$U$10376,MATCH($F73,DB_4erDS!$C$7:$C$10376,0)),1,0),IF($O$10=5,OFFSET(INDEX(DB_4erDS!$V$7:$V$10376,MATCH($F73,DB_4erDS!$C$7:$C$10376,0)),1,0),OFFSET(INDEX(DB_4erDS!$W$7:$W$10376,MATCH($F73,DB_4erDS!$C$7:$C$10376,0)),1,0)))))))</f>
        <v>no Mat.Nr</v>
      </c>
      <c r="I73" s="214" t="str">
        <f>IF(ISERROR(VLOOKUP(F73,DB_4erDS!$C$7:$C$10376,1,FALSE)),"not found",INDEX(DB_4erDS!$H$7:$H$10376,MATCH(F73,DB_4erDS!$C$7:$C$10376,0)))</f>
        <v>not found</v>
      </c>
      <c r="J73" s="215" t="str">
        <f>IF(ISERROR(VLOOKUP($F73,DB_4erDS!$C$7:$C$10376,1,FALSE)),"01.01.1900",IF($O$10=1,VLOOKUP($F73,DB_4erDS!$C$7:$X$10376,15,FALSE),IF($O$10=2,VLOOKUP($F73,DB_4erDS!$C$7:$X$10376,16,FALSE),IF($O$10=4,VLOOKUP($F73,DB_4erDS!$C$7:$X$10376,18,FALSE),IF($O$10=5,VLOOKUP($F73,DB_4erDS!$C$7:$X$10376,19,FALSE),"01.01.1900")))))</f>
        <v>01.01.1900</v>
      </c>
      <c r="K73" s="200" t="str">
        <f ca="1">IF(AND(E73&lt;&gt;"",$F$4&lt;&gt;""),$F$4,IF(AND(ISNUMBER(H73)=TRUE,H73&gt;=0),IF($O$10=1,OFFSET(INDEX(DB_4erDS!$R$7:$R$10376,MATCH($F73,DB_4erDS!C$7:$C$10376,0)),3,0),IF($O$10=2,OFFSET(INDEX(DB_4erDS!$S$7:$S$10376,MATCH($F73,DB_4erDS!C$7:$C$10376,0)),3,0),IF($O$10=3,OFFSET(INDEX(DB_4erDS!$T$7:$T$10376,MATCH($F73,DB_4erDS!C$7:$C$10376,0)),3,0),IF($O$10=4,OFFSET(INDEX(DB_4erDS!$U$7:$U$10376,MATCH($F73,DB_4erDS!C$7:$C$10376,0)),3,0),IF($O$10=5,OFFSET(INDEX(DB_4erDS!$V$7:$V$10376,MATCH($F73,DB_4erDS!C$7:$C$10376,0)),3,0),OFFSET(INDEX(DB_4erDS!$W$7:$W$10376,MATCH($F73,DB_4erDS!C$7:$C$10376,0)),3,0)))))),""))</f>
        <v/>
      </c>
      <c r="L73" s="151">
        <f ca="1">IF(ISERROR(VLOOKUP($F73,DB_4erDS!$C$7:$C$10376,1,FALSE)),0,IF($O$10=1,OFFSET(INDEX(DB_4erDS!$R$7:$R$10376,MATCH($F73,DB_4erDS!$C$7:$C$10376,0)),2,0),IF($O$10=2,OFFSET(INDEX(DB_4erDS!$S$7:$S$10376,MATCH($F73,DB_4erDS!$C$7:$C$10376,0)),2,0),IF($O$10=4,OFFSET(INDEX(DB_4erDS!$U$7:$U$10376,MATCH($F73,DB_4erDS!$C$7:$C$10376,0)),2,0),IF($O$10=5,OFFSET(INDEX(DB_4erDS!$V$7:$V$10376,MATCH($F73,DB_4erDS!$C$7:$C$10376,0)),2,0),"Ø")))))</f>
        <v>0</v>
      </c>
      <c r="R73" s="65"/>
    </row>
    <row r="74" spans="1:18" ht="13.9">
      <c r="A74" s="65"/>
      <c r="B74" s="65"/>
      <c r="C74" s="65"/>
      <c r="D74" s="65">
        <v>62</v>
      </c>
      <c r="E74" s="136" t="str">
        <f>IF(ISERROR(VLOOKUP(F74,DB_4erDS!$C$7:$C$10376,1,FALSE)),"not found",INDEX(DB_4erDS!$B$7:$B$10376,MATCH(F74,DB_4erDS!$C$7:$C$10376,0)))</f>
        <v>not found</v>
      </c>
      <c r="F74" s="212"/>
      <c r="G74" s="213" t="str">
        <f>IF(ISERROR(VLOOKUP(F74,DB_4erDS!$C$7:$C$10376,1,FALSE)),"not found",INDEX(DB_4erDS!$G$7:$G$10376,MATCH(F74,DB_4erDS!$C$7:$C$10376,0)))</f>
        <v>not found</v>
      </c>
      <c r="H74" s="214" t="str">
        <f ca="1">IF(ISERROR(VLOOKUP($F74,DB_4erDS!$C$7:$C$10376,1,FALSE)),"no Mat.Nr",IF($O$10=1,OFFSET(INDEX(DB_4erDS!$R$7:$R$10376,MATCH($F74,DB_4erDS!$C$7:$C$10376,0)),1,0),IF($O$10=2,OFFSET(INDEX(DB_4erDS!$S$7:$S$10376,MATCH($F74,DB_4erDS!$C$7:$C$10376,0)),1,0),IF($O$10=3,OFFSET(INDEX(DB_4erDS!$T$7:$T$10376,MATCH($F74,DB_4erDS!$C$7:$C$10376,0)),1,0),IF($O$10=4,OFFSET(INDEX(DB_4erDS!$U$7:$U$10376,MATCH($F74,DB_4erDS!$C$7:$C$10376,0)),1,0),IF($O$10=5,OFFSET(INDEX(DB_4erDS!$V$7:$V$10376,MATCH($F74,DB_4erDS!$C$7:$C$10376,0)),1,0),OFFSET(INDEX(DB_4erDS!$W$7:$W$10376,MATCH($F74,DB_4erDS!$C$7:$C$10376,0)),1,0)))))))</f>
        <v>no Mat.Nr</v>
      </c>
      <c r="I74" s="214" t="str">
        <f>IF(ISERROR(VLOOKUP(F74,DB_4erDS!$C$7:$C$10376,1,FALSE)),"not found",INDEX(DB_4erDS!$H$7:$H$10376,MATCH(F74,DB_4erDS!$C$7:$C$10376,0)))</f>
        <v>not found</v>
      </c>
      <c r="J74" s="215" t="str">
        <f>IF(ISERROR(VLOOKUP($F74,DB_4erDS!$C$7:$C$10376,1,FALSE)),"01.01.1900",IF($O$10=1,VLOOKUP($F74,DB_4erDS!$C$7:$X$10376,15,FALSE),IF($O$10=2,VLOOKUP($F74,DB_4erDS!$C$7:$X$10376,16,FALSE),IF($O$10=4,VLOOKUP($F74,DB_4erDS!$C$7:$X$10376,18,FALSE),IF($O$10=5,VLOOKUP($F74,DB_4erDS!$C$7:$X$10376,19,FALSE),"01.01.1900")))))</f>
        <v>01.01.1900</v>
      </c>
      <c r="K74" s="200" t="str">
        <f ca="1">IF(AND(E74&lt;&gt;"",$F$4&lt;&gt;""),$F$4,IF(AND(ISNUMBER(H74)=TRUE,H74&gt;=0),IF($O$10=1,OFFSET(INDEX(DB_4erDS!$R$7:$R$10376,MATCH($F74,DB_4erDS!C$7:$C$10376,0)),3,0),IF($O$10=2,OFFSET(INDEX(DB_4erDS!$S$7:$S$10376,MATCH($F74,DB_4erDS!C$7:$C$10376,0)),3,0),IF($O$10=3,OFFSET(INDEX(DB_4erDS!$T$7:$T$10376,MATCH($F74,DB_4erDS!C$7:$C$10376,0)),3,0),IF($O$10=4,OFFSET(INDEX(DB_4erDS!$U$7:$U$10376,MATCH($F74,DB_4erDS!C$7:$C$10376,0)),3,0),IF($O$10=5,OFFSET(INDEX(DB_4erDS!$V$7:$V$10376,MATCH($F74,DB_4erDS!C$7:$C$10376,0)),3,0),OFFSET(INDEX(DB_4erDS!$W$7:$W$10376,MATCH($F74,DB_4erDS!C$7:$C$10376,0)),3,0)))))),""))</f>
        <v/>
      </c>
      <c r="L74" s="151">
        <f ca="1">IF(ISERROR(VLOOKUP($F74,DB_4erDS!$C$7:$C$10376,1,FALSE)),0,IF($O$10=1,OFFSET(INDEX(DB_4erDS!$R$7:$R$10376,MATCH($F74,DB_4erDS!$C$7:$C$10376,0)),2,0),IF($O$10=2,OFFSET(INDEX(DB_4erDS!$S$7:$S$10376,MATCH($F74,DB_4erDS!$C$7:$C$10376,0)),2,0),IF($O$10=4,OFFSET(INDEX(DB_4erDS!$U$7:$U$10376,MATCH($F74,DB_4erDS!$C$7:$C$10376,0)),2,0),IF($O$10=5,OFFSET(INDEX(DB_4erDS!$V$7:$V$10376,MATCH($F74,DB_4erDS!$C$7:$C$10376,0)),2,0),"Ø")))))</f>
        <v>0</v>
      </c>
      <c r="R74" s="65"/>
    </row>
    <row r="75" spans="1:18" ht="13.9">
      <c r="A75" s="65"/>
      <c r="B75" s="65"/>
      <c r="C75" s="65"/>
      <c r="D75" s="65">
        <v>63</v>
      </c>
      <c r="E75" s="136" t="str">
        <f>IF(ISERROR(VLOOKUP(F75,DB_4erDS!$C$7:$C$10376,1,FALSE)),"not found",INDEX(DB_4erDS!$B$7:$B$10376,MATCH(F75,DB_4erDS!$C$7:$C$10376,0)))</f>
        <v>not found</v>
      </c>
      <c r="F75" s="212"/>
      <c r="G75" s="213" t="str">
        <f>IF(ISERROR(VLOOKUP(F75,DB_4erDS!$C$7:$C$10376,1,FALSE)),"not found",INDEX(DB_4erDS!$G$7:$G$10376,MATCH(F75,DB_4erDS!$C$7:$C$10376,0)))</f>
        <v>not found</v>
      </c>
      <c r="H75" s="214" t="str">
        <f ca="1">IF(ISERROR(VLOOKUP($F75,DB_4erDS!$C$7:$C$10376,1,FALSE)),"no Mat.Nr",IF($O$10=1,OFFSET(INDEX(DB_4erDS!$R$7:$R$10376,MATCH($F75,DB_4erDS!$C$7:$C$10376,0)),1,0),IF($O$10=2,OFFSET(INDEX(DB_4erDS!$S$7:$S$10376,MATCH($F75,DB_4erDS!$C$7:$C$10376,0)),1,0),IF($O$10=3,OFFSET(INDEX(DB_4erDS!$T$7:$T$10376,MATCH($F75,DB_4erDS!$C$7:$C$10376,0)),1,0),IF($O$10=4,OFFSET(INDEX(DB_4erDS!$U$7:$U$10376,MATCH($F75,DB_4erDS!$C$7:$C$10376,0)),1,0),IF($O$10=5,OFFSET(INDEX(DB_4erDS!$V$7:$V$10376,MATCH($F75,DB_4erDS!$C$7:$C$10376,0)),1,0),OFFSET(INDEX(DB_4erDS!$W$7:$W$10376,MATCH($F75,DB_4erDS!$C$7:$C$10376,0)),1,0)))))))</f>
        <v>no Mat.Nr</v>
      </c>
      <c r="I75" s="214" t="str">
        <f>IF(ISERROR(VLOOKUP(F75,DB_4erDS!$C$7:$C$10376,1,FALSE)),"not found",INDEX(DB_4erDS!$H$7:$H$10376,MATCH(F75,DB_4erDS!$C$7:$C$10376,0)))</f>
        <v>not found</v>
      </c>
      <c r="J75" s="215" t="str">
        <f>IF(ISERROR(VLOOKUP($F75,DB_4erDS!$C$7:$C$10376,1,FALSE)),"01.01.1900",IF($O$10=1,VLOOKUP($F75,DB_4erDS!$C$7:$X$10376,15,FALSE),IF($O$10=2,VLOOKUP($F75,DB_4erDS!$C$7:$X$10376,16,FALSE),IF($O$10=4,VLOOKUP($F75,DB_4erDS!$C$7:$X$10376,18,FALSE),IF($O$10=5,VLOOKUP($F75,DB_4erDS!$C$7:$X$10376,19,FALSE),"01.01.1900")))))</f>
        <v>01.01.1900</v>
      </c>
      <c r="K75" s="200" t="str">
        <f ca="1">IF(AND(E75&lt;&gt;"",$F$4&lt;&gt;""),$F$4,IF(AND(ISNUMBER(H75)=TRUE,H75&gt;=0),IF($O$10=1,OFFSET(INDEX(DB_4erDS!$R$7:$R$10376,MATCH($F75,DB_4erDS!C$7:$C$10376,0)),3,0),IF($O$10=2,OFFSET(INDEX(DB_4erDS!$S$7:$S$10376,MATCH($F75,DB_4erDS!C$7:$C$10376,0)),3,0),IF($O$10=3,OFFSET(INDEX(DB_4erDS!$T$7:$T$10376,MATCH($F75,DB_4erDS!C$7:$C$10376,0)),3,0),IF($O$10=4,OFFSET(INDEX(DB_4erDS!$U$7:$U$10376,MATCH($F75,DB_4erDS!C$7:$C$10376,0)),3,0),IF($O$10=5,OFFSET(INDEX(DB_4erDS!$V$7:$V$10376,MATCH($F75,DB_4erDS!C$7:$C$10376,0)),3,0),OFFSET(INDEX(DB_4erDS!$W$7:$W$10376,MATCH($F75,DB_4erDS!C$7:$C$10376,0)),3,0)))))),""))</f>
        <v/>
      </c>
      <c r="L75" s="151">
        <f ca="1">IF(ISERROR(VLOOKUP($F75,DB_4erDS!$C$7:$C$10376,1,FALSE)),0,IF($O$10=1,OFFSET(INDEX(DB_4erDS!$R$7:$R$10376,MATCH($F75,DB_4erDS!$C$7:$C$10376,0)),2,0),IF($O$10=2,OFFSET(INDEX(DB_4erDS!$S$7:$S$10376,MATCH($F75,DB_4erDS!$C$7:$C$10376,0)),2,0),IF($O$10=4,OFFSET(INDEX(DB_4erDS!$U$7:$U$10376,MATCH($F75,DB_4erDS!$C$7:$C$10376,0)),2,0),IF($O$10=5,OFFSET(INDEX(DB_4erDS!$V$7:$V$10376,MATCH($F75,DB_4erDS!$C$7:$C$10376,0)),2,0),"Ø")))))</f>
        <v>0</v>
      </c>
      <c r="R75" s="65"/>
    </row>
    <row r="76" spans="1:18" ht="13.9">
      <c r="A76" s="65"/>
      <c r="B76" s="65"/>
      <c r="C76" s="65"/>
      <c r="D76" s="65">
        <v>64</v>
      </c>
      <c r="E76" s="136" t="str">
        <f>IF(ISERROR(VLOOKUP(F76,DB_4erDS!$C$7:$C$10376,1,FALSE)),"not found",INDEX(DB_4erDS!$B$7:$B$10376,MATCH(F76,DB_4erDS!$C$7:$C$10376,0)))</f>
        <v>not found</v>
      </c>
      <c r="F76" s="212"/>
      <c r="G76" s="213" t="str">
        <f>IF(ISERROR(VLOOKUP(F76,DB_4erDS!$C$7:$C$10376,1,FALSE)),"not found",INDEX(DB_4erDS!$G$7:$G$10376,MATCH(F76,DB_4erDS!$C$7:$C$10376,0)))</f>
        <v>not found</v>
      </c>
      <c r="H76" s="214" t="str">
        <f ca="1">IF(ISERROR(VLOOKUP($F76,DB_4erDS!$C$7:$C$10376,1,FALSE)),"no Mat.Nr",IF($O$10=1,OFFSET(INDEX(DB_4erDS!$R$7:$R$10376,MATCH($F76,DB_4erDS!$C$7:$C$10376,0)),1,0),IF($O$10=2,OFFSET(INDEX(DB_4erDS!$S$7:$S$10376,MATCH($F76,DB_4erDS!$C$7:$C$10376,0)),1,0),IF($O$10=3,OFFSET(INDEX(DB_4erDS!$T$7:$T$10376,MATCH($F76,DB_4erDS!$C$7:$C$10376,0)),1,0),IF($O$10=4,OFFSET(INDEX(DB_4erDS!$U$7:$U$10376,MATCH($F76,DB_4erDS!$C$7:$C$10376,0)),1,0),IF($O$10=5,OFFSET(INDEX(DB_4erDS!$V$7:$V$10376,MATCH($F76,DB_4erDS!$C$7:$C$10376,0)),1,0),OFFSET(INDEX(DB_4erDS!$W$7:$W$10376,MATCH($F76,DB_4erDS!$C$7:$C$10376,0)),1,0)))))))</f>
        <v>no Mat.Nr</v>
      </c>
      <c r="I76" s="214" t="str">
        <f>IF(ISERROR(VLOOKUP(F76,DB_4erDS!$C$7:$C$10376,1,FALSE)),"not found",INDEX(DB_4erDS!$H$7:$H$10376,MATCH(F76,DB_4erDS!$C$7:$C$10376,0)))</f>
        <v>not found</v>
      </c>
      <c r="J76" s="215" t="str">
        <f>IF(ISERROR(VLOOKUP($F76,DB_4erDS!$C$7:$C$10376,1,FALSE)),"01.01.1900",IF($O$10=1,VLOOKUP($F76,DB_4erDS!$C$7:$X$10376,15,FALSE),IF($O$10=2,VLOOKUP($F76,DB_4erDS!$C$7:$X$10376,16,FALSE),IF($O$10=4,VLOOKUP($F76,DB_4erDS!$C$7:$X$10376,18,FALSE),IF($O$10=5,VLOOKUP($F76,DB_4erDS!$C$7:$X$10376,19,FALSE),"01.01.1900")))))</f>
        <v>01.01.1900</v>
      </c>
      <c r="K76" s="200" t="str">
        <f ca="1">IF(AND(E76&lt;&gt;"",$F$4&lt;&gt;""),$F$4,IF(AND(ISNUMBER(H76)=TRUE,H76&gt;=0),IF($O$10=1,OFFSET(INDEX(DB_4erDS!$R$7:$R$10376,MATCH($F76,DB_4erDS!C$7:$C$10376,0)),3,0),IF($O$10=2,OFFSET(INDEX(DB_4erDS!$S$7:$S$10376,MATCH($F76,DB_4erDS!C$7:$C$10376,0)),3,0),IF($O$10=3,OFFSET(INDEX(DB_4erDS!$T$7:$T$10376,MATCH($F76,DB_4erDS!C$7:$C$10376,0)),3,0),IF($O$10=4,OFFSET(INDEX(DB_4erDS!$U$7:$U$10376,MATCH($F76,DB_4erDS!C$7:$C$10376,0)),3,0),IF($O$10=5,OFFSET(INDEX(DB_4erDS!$V$7:$V$10376,MATCH($F76,DB_4erDS!C$7:$C$10376,0)),3,0),OFFSET(INDEX(DB_4erDS!$W$7:$W$10376,MATCH($F76,DB_4erDS!C$7:$C$10376,0)),3,0)))))),""))</f>
        <v/>
      </c>
      <c r="L76" s="151">
        <f ca="1">IF(ISERROR(VLOOKUP($F76,DB_4erDS!$C$7:$C$10376,1,FALSE)),0,IF($O$10=1,OFFSET(INDEX(DB_4erDS!$R$7:$R$10376,MATCH($F76,DB_4erDS!$C$7:$C$10376,0)),2,0),IF($O$10=2,OFFSET(INDEX(DB_4erDS!$S$7:$S$10376,MATCH($F76,DB_4erDS!$C$7:$C$10376,0)),2,0),IF($O$10=4,OFFSET(INDEX(DB_4erDS!$U$7:$U$10376,MATCH($F76,DB_4erDS!$C$7:$C$10376,0)),2,0),IF($O$10=5,OFFSET(INDEX(DB_4erDS!$V$7:$V$10376,MATCH($F76,DB_4erDS!$C$7:$C$10376,0)),2,0),"Ø")))))</f>
        <v>0</v>
      </c>
      <c r="R76" s="65"/>
    </row>
    <row r="77" spans="1:18" ht="13.9">
      <c r="A77" s="65"/>
      <c r="B77" s="65"/>
      <c r="C77" s="65"/>
      <c r="D77" s="65">
        <v>65</v>
      </c>
      <c r="E77" s="136" t="str">
        <f>IF(ISERROR(VLOOKUP(F77,DB_4erDS!$C$7:$C$10376,1,FALSE)),"not found",INDEX(DB_4erDS!$B$7:$B$10376,MATCH(F77,DB_4erDS!$C$7:$C$10376,0)))</f>
        <v>not found</v>
      </c>
      <c r="F77" s="212"/>
      <c r="G77" s="213" t="str">
        <f>IF(ISERROR(VLOOKUP(F77,DB_4erDS!$C$7:$C$10376,1,FALSE)),"not found",INDEX(DB_4erDS!$G$7:$G$10376,MATCH(F77,DB_4erDS!$C$7:$C$10376,0)))</f>
        <v>not found</v>
      </c>
      <c r="H77" s="214" t="str">
        <f ca="1">IF(ISERROR(VLOOKUP($F77,DB_4erDS!$C$7:$C$10376,1,FALSE)),"no Mat.Nr",IF($O$10=1,OFFSET(INDEX(DB_4erDS!$R$7:$R$10376,MATCH($F77,DB_4erDS!$C$7:$C$10376,0)),1,0),IF($O$10=2,OFFSET(INDEX(DB_4erDS!$S$7:$S$10376,MATCH($F77,DB_4erDS!$C$7:$C$10376,0)),1,0),IF($O$10=3,OFFSET(INDEX(DB_4erDS!$T$7:$T$10376,MATCH($F77,DB_4erDS!$C$7:$C$10376,0)),1,0),IF($O$10=4,OFFSET(INDEX(DB_4erDS!$U$7:$U$10376,MATCH($F77,DB_4erDS!$C$7:$C$10376,0)),1,0),IF($O$10=5,OFFSET(INDEX(DB_4erDS!$V$7:$V$10376,MATCH($F77,DB_4erDS!$C$7:$C$10376,0)),1,0),OFFSET(INDEX(DB_4erDS!$W$7:$W$10376,MATCH($F77,DB_4erDS!$C$7:$C$10376,0)),1,0)))))))</f>
        <v>no Mat.Nr</v>
      </c>
      <c r="I77" s="214" t="str">
        <f>IF(ISERROR(VLOOKUP(F77,DB_4erDS!$C$7:$C$10376,1,FALSE)),"not found",INDEX(DB_4erDS!$H$7:$H$10376,MATCH(F77,DB_4erDS!$C$7:$C$10376,0)))</f>
        <v>not found</v>
      </c>
      <c r="J77" s="215" t="str">
        <f>IF(ISERROR(VLOOKUP($F77,DB_4erDS!$C$7:$C$10376,1,FALSE)),"01.01.1900",IF($O$10=1,VLOOKUP($F77,DB_4erDS!$C$7:$X$10376,15,FALSE),IF($O$10=2,VLOOKUP($F77,DB_4erDS!$C$7:$X$10376,16,FALSE),IF($O$10=4,VLOOKUP($F77,DB_4erDS!$C$7:$X$10376,18,FALSE),IF($O$10=5,VLOOKUP($F77,DB_4erDS!$C$7:$X$10376,19,FALSE),"01.01.1900")))))</f>
        <v>01.01.1900</v>
      </c>
      <c r="K77" s="200" t="str">
        <f ca="1">IF(AND(E77&lt;&gt;"",$F$4&lt;&gt;""),$F$4,IF(AND(ISNUMBER(H77)=TRUE,H77&gt;=0),IF($O$10=1,OFFSET(INDEX(DB_4erDS!$R$7:$R$10376,MATCH($F77,DB_4erDS!C$7:$C$10376,0)),3,0),IF($O$10=2,OFFSET(INDEX(DB_4erDS!$S$7:$S$10376,MATCH($F77,DB_4erDS!C$7:$C$10376,0)),3,0),IF($O$10=3,OFFSET(INDEX(DB_4erDS!$T$7:$T$10376,MATCH($F77,DB_4erDS!C$7:$C$10376,0)),3,0),IF($O$10=4,OFFSET(INDEX(DB_4erDS!$U$7:$U$10376,MATCH($F77,DB_4erDS!C$7:$C$10376,0)),3,0),IF($O$10=5,OFFSET(INDEX(DB_4erDS!$V$7:$V$10376,MATCH($F77,DB_4erDS!C$7:$C$10376,0)),3,0),OFFSET(INDEX(DB_4erDS!$W$7:$W$10376,MATCH($F77,DB_4erDS!C$7:$C$10376,0)),3,0)))))),""))</f>
        <v/>
      </c>
      <c r="L77" s="151">
        <f ca="1">IF(ISERROR(VLOOKUP($F77,DB_4erDS!$C$7:$C$10376,1,FALSE)),0,IF($O$10=1,OFFSET(INDEX(DB_4erDS!$R$7:$R$10376,MATCH($F77,DB_4erDS!$C$7:$C$10376,0)),2,0),IF($O$10=2,OFFSET(INDEX(DB_4erDS!$S$7:$S$10376,MATCH($F77,DB_4erDS!$C$7:$C$10376,0)),2,0),IF($O$10=4,OFFSET(INDEX(DB_4erDS!$U$7:$U$10376,MATCH($F77,DB_4erDS!$C$7:$C$10376,0)),2,0),IF($O$10=5,OFFSET(INDEX(DB_4erDS!$V$7:$V$10376,MATCH($F77,DB_4erDS!$C$7:$C$10376,0)),2,0),"Ø")))))</f>
        <v>0</v>
      </c>
      <c r="R77" s="65"/>
    </row>
    <row r="78" spans="1:18" ht="13.9">
      <c r="A78" s="65"/>
      <c r="B78" s="65"/>
      <c r="C78" s="65"/>
      <c r="D78" s="65">
        <v>66</v>
      </c>
      <c r="E78" s="136" t="str">
        <f>IF(ISERROR(VLOOKUP(F78,DB_4erDS!$C$7:$C$10376,1,FALSE)),"not found",INDEX(DB_4erDS!$B$7:$B$10376,MATCH(F78,DB_4erDS!$C$7:$C$10376,0)))</f>
        <v>not found</v>
      </c>
      <c r="F78" s="212"/>
      <c r="G78" s="213" t="str">
        <f>IF(ISERROR(VLOOKUP(F78,DB_4erDS!$C$7:$C$10376,1,FALSE)),"not found",INDEX(DB_4erDS!$G$7:$G$10376,MATCH(F78,DB_4erDS!$C$7:$C$10376,0)))</f>
        <v>not found</v>
      </c>
      <c r="H78" s="214" t="str">
        <f ca="1">IF(ISERROR(VLOOKUP($F78,DB_4erDS!$C$7:$C$10376,1,FALSE)),"no Mat.Nr",IF($O$10=1,OFFSET(INDEX(DB_4erDS!$R$7:$R$10376,MATCH($F78,DB_4erDS!$C$7:$C$10376,0)),1,0),IF($O$10=2,OFFSET(INDEX(DB_4erDS!$S$7:$S$10376,MATCH($F78,DB_4erDS!$C$7:$C$10376,0)),1,0),IF($O$10=3,OFFSET(INDEX(DB_4erDS!$T$7:$T$10376,MATCH($F78,DB_4erDS!$C$7:$C$10376,0)),1,0),IF($O$10=4,OFFSET(INDEX(DB_4erDS!$U$7:$U$10376,MATCH($F78,DB_4erDS!$C$7:$C$10376,0)),1,0),IF($O$10=5,OFFSET(INDEX(DB_4erDS!$V$7:$V$10376,MATCH($F78,DB_4erDS!$C$7:$C$10376,0)),1,0),OFFSET(INDEX(DB_4erDS!$W$7:$W$10376,MATCH($F78,DB_4erDS!$C$7:$C$10376,0)),1,0)))))))</f>
        <v>no Mat.Nr</v>
      </c>
      <c r="I78" s="214" t="str">
        <f>IF(ISERROR(VLOOKUP(F78,DB_4erDS!$C$7:$C$10376,1,FALSE)),"not found",INDEX(DB_4erDS!$H$7:$H$10376,MATCH(F78,DB_4erDS!$C$7:$C$10376,0)))</f>
        <v>not found</v>
      </c>
      <c r="J78" s="215" t="str">
        <f>IF(ISERROR(VLOOKUP($F78,DB_4erDS!$C$7:$C$10376,1,FALSE)),"01.01.1900",IF($O$10=1,VLOOKUP($F78,DB_4erDS!$C$7:$X$10376,15,FALSE),IF($O$10=2,VLOOKUP($F78,DB_4erDS!$C$7:$X$10376,16,FALSE),IF($O$10=4,VLOOKUP($F78,DB_4erDS!$C$7:$X$10376,18,FALSE),IF($O$10=5,VLOOKUP($F78,DB_4erDS!$C$7:$X$10376,19,FALSE),"01.01.1900")))))</f>
        <v>01.01.1900</v>
      </c>
      <c r="K78" s="200" t="str">
        <f ca="1">IF(AND(E78&lt;&gt;"",$F$4&lt;&gt;""),$F$4,IF(AND(ISNUMBER(H78)=TRUE,H78&gt;=0),IF($O$10=1,OFFSET(INDEX(DB_4erDS!$R$7:$R$10376,MATCH($F78,DB_4erDS!C$7:$C$10376,0)),3,0),IF($O$10=2,OFFSET(INDEX(DB_4erDS!$S$7:$S$10376,MATCH($F78,DB_4erDS!C$7:$C$10376,0)),3,0),IF($O$10=3,OFFSET(INDEX(DB_4erDS!$T$7:$T$10376,MATCH($F78,DB_4erDS!C$7:$C$10376,0)),3,0),IF($O$10=4,OFFSET(INDEX(DB_4erDS!$U$7:$U$10376,MATCH($F78,DB_4erDS!C$7:$C$10376,0)),3,0),IF($O$10=5,OFFSET(INDEX(DB_4erDS!$V$7:$V$10376,MATCH($F78,DB_4erDS!C$7:$C$10376,0)),3,0),OFFSET(INDEX(DB_4erDS!$W$7:$W$10376,MATCH($F78,DB_4erDS!C$7:$C$10376,0)),3,0)))))),""))</f>
        <v/>
      </c>
      <c r="L78" s="151">
        <f ca="1">IF(ISERROR(VLOOKUP($F78,DB_4erDS!$C$7:$C$10376,1,FALSE)),0,IF($O$10=1,OFFSET(INDEX(DB_4erDS!$R$7:$R$10376,MATCH($F78,DB_4erDS!$C$7:$C$10376,0)),2,0),IF($O$10=2,OFFSET(INDEX(DB_4erDS!$S$7:$S$10376,MATCH($F78,DB_4erDS!$C$7:$C$10376,0)),2,0),IF($O$10=4,OFFSET(INDEX(DB_4erDS!$U$7:$U$10376,MATCH($F78,DB_4erDS!$C$7:$C$10376,0)),2,0),IF($O$10=5,OFFSET(INDEX(DB_4erDS!$V$7:$V$10376,MATCH($F78,DB_4erDS!$C$7:$C$10376,0)),2,0),"Ø")))))</f>
        <v>0</v>
      </c>
      <c r="R78" s="65"/>
    </row>
    <row r="79" spans="1:18" ht="13.9">
      <c r="A79" s="65"/>
      <c r="B79" s="65"/>
      <c r="C79" s="65"/>
      <c r="D79" s="65">
        <v>67</v>
      </c>
      <c r="E79" s="136" t="str">
        <f>IF(ISERROR(VLOOKUP(F79,DB_4erDS!$C$7:$C$10376,1,FALSE)),"not found",INDEX(DB_4erDS!$B$7:$B$10376,MATCH(F79,DB_4erDS!$C$7:$C$10376,0)))</f>
        <v>not found</v>
      </c>
      <c r="F79" s="212"/>
      <c r="G79" s="213" t="str">
        <f>IF(ISERROR(VLOOKUP(F79,DB_4erDS!$C$7:$C$10376,1,FALSE)),"not found",INDEX(DB_4erDS!$G$7:$G$10376,MATCH(F79,DB_4erDS!$C$7:$C$10376,0)))</f>
        <v>not found</v>
      </c>
      <c r="H79" s="214" t="str">
        <f ca="1">IF(ISERROR(VLOOKUP($F79,DB_4erDS!$C$7:$C$10376,1,FALSE)),"no Mat.Nr",IF($O$10=1,OFFSET(INDEX(DB_4erDS!$R$7:$R$10376,MATCH($F79,DB_4erDS!$C$7:$C$10376,0)),1,0),IF($O$10=2,OFFSET(INDEX(DB_4erDS!$S$7:$S$10376,MATCH($F79,DB_4erDS!$C$7:$C$10376,0)),1,0),IF($O$10=3,OFFSET(INDEX(DB_4erDS!$T$7:$T$10376,MATCH($F79,DB_4erDS!$C$7:$C$10376,0)),1,0),IF($O$10=4,OFFSET(INDEX(DB_4erDS!$U$7:$U$10376,MATCH($F79,DB_4erDS!$C$7:$C$10376,0)),1,0),IF($O$10=5,OFFSET(INDEX(DB_4erDS!$V$7:$V$10376,MATCH($F79,DB_4erDS!$C$7:$C$10376,0)),1,0),OFFSET(INDEX(DB_4erDS!$W$7:$W$10376,MATCH($F79,DB_4erDS!$C$7:$C$10376,0)),1,0)))))))</f>
        <v>no Mat.Nr</v>
      </c>
      <c r="I79" s="214" t="str">
        <f>IF(ISERROR(VLOOKUP(F79,DB_4erDS!$C$7:$C$10376,1,FALSE)),"not found",INDEX(DB_4erDS!$H$7:$H$10376,MATCH(F79,DB_4erDS!$C$7:$C$10376,0)))</f>
        <v>not found</v>
      </c>
      <c r="J79" s="215" t="str">
        <f>IF(ISERROR(VLOOKUP($F79,DB_4erDS!$C$7:$C$10376,1,FALSE)),"01.01.1900",IF($O$10=1,VLOOKUP($F79,DB_4erDS!$C$7:$X$10376,15,FALSE),IF($O$10=2,VLOOKUP($F79,DB_4erDS!$C$7:$X$10376,16,FALSE),IF($O$10=4,VLOOKUP($F79,DB_4erDS!$C$7:$X$10376,18,FALSE),IF($O$10=5,VLOOKUP($F79,DB_4erDS!$C$7:$X$10376,19,FALSE),"01.01.1900")))))</f>
        <v>01.01.1900</v>
      </c>
      <c r="K79" s="200" t="str">
        <f ca="1">IF(AND(E79&lt;&gt;"",$F$4&lt;&gt;""),$F$4,IF(AND(ISNUMBER(H79)=TRUE,H79&gt;=0),IF($O$10=1,OFFSET(INDEX(DB_4erDS!$R$7:$R$10376,MATCH($F79,DB_4erDS!C$7:$C$10376,0)),3,0),IF($O$10=2,OFFSET(INDEX(DB_4erDS!$S$7:$S$10376,MATCH($F79,DB_4erDS!C$7:$C$10376,0)),3,0),IF($O$10=3,OFFSET(INDEX(DB_4erDS!$T$7:$T$10376,MATCH($F79,DB_4erDS!C$7:$C$10376,0)),3,0),IF($O$10=4,OFFSET(INDEX(DB_4erDS!$U$7:$U$10376,MATCH($F79,DB_4erDS!C$7:$C$10376,0)),3,0),IF($O$10=5,OFFSET(INDEX(DB_4erDS!$V$7:$V$10376,MATCH($F79,DB_4erDS!C$7:$C$10376,0)),3,0),OFFSET(INDEX(DB_4erDS!$W$7:$W$10376,MATCH($F79,DB_4erDS!C$7:$C$10376,0)),3,0)))))),""))</f>
        <v/>
      </c>
      <c r="L79" s="151">
        <f ca="1">IF(ISERROR(VLOOKUP($F79,DB_4erDS!$C$7:$C$10376,1,FALSE)),0,IF($O$10=1,OFFSET(INDEX(DB_4erDS!$R$7:$R$10376,MATCH($F79,DB_4erDS!$C$7:$C$10376,0)),2,0),IF($O$10=2,OFFSET(INDEX(DB_4erDS!$S$7:$S$10376,MATCH($F79,DB_4erDS!$C$7:$C$10376,0)),2,0),IF($O$10=4,OFFSET(INDEX(DB_4erDS!$U$7:$U$10376,MATCH($F79,DB_4erDS!$C$7:$C$10376,0)),2,0),IF($O$10=5,OFFSET(INDEX(DB_4erDS!$V$7:$V$10376,MATCH($F79,DB_4erDS!$C$7:$C$10376,0)),2,0),"Ø")))))</f>
        <v>0</v>
      </c>
      <c r="R79" s="65"/>
    </row>
    <row r="80" spans="1:18">
      <c r="A80" s="65"/>
      <c r="B80" s="65"/>
      <c r="C80" s="65"/>
      <c r="D80" s="65">
        <v>68</v>
      </c>
      <c r="E80" s="136" t="str">
        <f>IF(ISERROR(VLOOKUP(F80,DB_4erDS!$C$7:$C$10376,1,FALSE)),"not found",INDEX(DB_4erDS!$B$7:$B$10376,MATCH(F80,DB_4erDS!$C$7:$C$10376,0)))</f>
        <v>not found</v>
      </c>
      <c r="F80" s="140"/>
      <c r="G80" s="213" t="str">
        <f>IF(ISERROR(VLOOKUP(F80,DB_4erDS!$C$7:$C$10376,1,FALSE)),"not found",INDEX(DB_4erDS!$G$7:$G$10376,MATCH(F80,DB_4erDS!$C$7:$C$10376,0)))</f>
        <v>not found</v>
      </c>
      <c r="H80" s="214" t="str">
        <f ca="1">IF(ISERROR(VLOOKUP($F80,DB_4erDS!$C$7:$C$10376,1,FALSE)),"no Mat.Nr",IF($O$10=1,OFFSET(INDEX(DB_4erDS!$R$7:$R$10376,MATCH($F80,DB_4erDS!$C$7:$C$10376,0)),1,0),IF($O$10=2,OFFSET(INDEX(DB_4erDS!$S$7:$S$10376,MATCH($F80,DB_4erDS!$C$7:$C$10376,0)),1,0),IF($O$10=3,OFFSET(INDEX(DB_4erDS!$T$7:$T$10376,MATCH($F80,DB_4erDS!$C$7:$C$10376,0)),1,0),IF($O$10=4,OFFSET(INDEX(DB_4erDS!$U$7:$U$10376,MATCH($F80,DB_4erDS!$C$7:$C$10376,0)),1,0),IF($O$10=5,OFFSET(INDEX(DB_4erDS!$V$7:$V$10376,MATCH($F80,DB_4erDS!$C$7:$C$10376,0)),1,0),OFFSET(INDEX(DB_4erDS!$W$7:$W$10376,MATCH($F80,DB_4erDS!$C$7:$C$10376,0)),1,0)))))))</f>
        <v>no Mat.Nr</v>
      </c>
      <c r="I80" s="214" t="str">
        <f>IF(ISERROR(VLOOKUP(F80,DB_4erDS!$C$7:$C$10376,1,FALSE)),"not found",INDEX(DB_4erDS!$H$7:$H$10376,MATCH(F80,DB_4erDS!$C$7:$C$10376,0)))</f>
        <v>not found</v>
      </c>
      <c r="J80" s="215" t="str">
        <f>IF(ISERROR(VLOOKUP($F80,DB_4erDS!$C$7:$C$10376,1,FALSE)),"01.01.1900",IF($O$10=1,VLOOKUP($F80,DB_4erDS!$C$7:$X$10376,15,FALSE),IF($O$10=2,VLOOKUP($F80,DB_4erDS!$C$7:$X$10376,16,FALSE),IF($O$10=4,VLOOKUP($F80,DB_4erDS!$C$7:$X$10376,18,FALSE),IF($O$10=5,VLOOKUP($F80,DB_4erDS!$C$7:$X$10376,19,FALSE),"01.01.1900")))))</f>
        <v>01.01.1900</v>
      </c>
      <c r="K80" s="200" t="str">
        <f ca="1">IF(AND(E80&lt;&gt;"",$F$4&lt;&gt;""),$F$4,IF(AND(ISNUMBER(H80)=TRUE,H80&gt;=0),IF($O$10=1,OFFSET(INDEX(DB_4erDS!$R$7:$R$10376,MATCH($F80,DB_4erDS!C$7:$C$10376,0)),3,0),IF($O$10=2,OFFSET(INDEX(DB_4erDS!$S$7:$S$10376,MATCH($F80,DB_4erDS!C$7:$C$10376,0)),3,0),IF($O$10=3,OFFSET(INDEX(DB_4erDS!$T$7:$T$10376,MATCH($F80,DB_4erDS!C$7:$C$10376,0)),3,0),IF($O$10=4,OFFSET(INDEX(DB_4erDS!$U$7:$U$10376,MATCH($F80,DB_4erDS!C$7:$C$10376,0)),3,0),IF($O$10=5,OFFSET(INDEX(DB_4erDS!$V$7:$V$10376,MATCH($F80,DB_4erDS!C$7:$C$10376,0)),3,0),OFFSET(INDEX(DB_4erDS!$W$7:$W$10376,MATCH($F80,DB_4erDS!C$7:$C$10376,0)),3,0)))))),""))</f>
        <v/>
      </c>
      <c r="L80" s="151">
        <f ca="1">IF(ISERROR(VLOOKUP($F80,DB_4erDS!$C$7:$C$10376,1,FALSE)),0,IF($O$10=1,OFFSET(INDEX(DB_4erDS!$R$7:$R$10376,MATCH($F80,DB_4erDS!$C$7:$C$10376,0)),2,0),IF($O$10=2,OFFSET(INDEX(DB_4erDS!$S$7:$S$10376,MATCH($F80,DB_4erDS!$C$7:$C$10376,0)),2,0),IF($O$10=4,OFFSET(INDEX(DB_4erDS!$U$7:$U$10376,MATCH($F80,DB_4erDS!$C$7:$C$10376,0)),2,0),IF($O$10=5,OFFSET(INDEX(DB_4erDS!$V$7:$V$10376,MATCH($F80,DB_4erDS!$C$7:$C$10376,0)),2,0),"Ø")))))</f>
        <v>0</v>
      </c>
      <c r="R80" s="65"/>
    </row>
    <row r="81" spans="1:18">
      <c r="A81" s="65"/>
      <c r="B81" s="65"/>
      <c r="C81" s="65"/>
      <c r="D81" s="65">
        <v>69</v>
      </c>
      <c r="E81" s="136" t="str">
        <f>IF(ISERROR(VLOOKUP(F81,DB_4erDS!$C$7:$C$10376,1,FALSE)),"not found",INDEX(DB_4erDS!$B$7:$B$10376,MATCH(F81,DB_4erDS!$C$7:$C$10376,0)))</f>
        <v>not found</v>
      </c>
      <c r="F81" s="140"/>
      <c r="G81" s="213" t="str">
        <f>IF(ISERROR(VLOOKUP(F81,DB_4erDS!$C$7:$C$10376,1,FALSE)),"not found",INDEX(DB_4erDS!$G$7:$G$10376,MATCH(F81,DB_4erDS!$C$7:$C$10376,0)))</f>
        <v>not found</v>
      </c>
      <c r="H81" s="214" t="str">
        <f ca="1">IF(ISERROR(VLOOKUP($F81,DB_4erDS!$C$7:$C$10376,1,FALSE)),"no Mat.Nr",IF($O$10=1,OFFSET(INDEX(DB_4erDS!$R$7:$R$10376,MATCH($F81,DB_4erDS!$C$7:$C$10376,0)),1,0),IF($O$10=2,OFFSET(INDEX(DB_4erDS!$S$7:$S$10376,MATCH($F81,DB_4erDS!$C$7:$C$10376,0)),1,0),IF($O$10=3,OFFSET(INDEX(DB_4erDS!$T$7:$T$10376,MATCH($F81,DB_4erDS!$C$7:$C$10376,0)),1,0),IF($O$10=4,OFFSET(INDEX(DB_4erDS!$U$7:$U$10376,MATCH($F81,DB_4erDS!$C$7:$C$10376,0)),1,0),IF($O$10=5,OFFSET(INDEX(DB_4erDS!$V$7:$V$10376,MATCH($F81,DB_4erDS!$C$7:$C$10376,0)),1,0),OFFSET(INDEX(DB_4erDS!$W$7:$W$10376,MATCH($F81,DB_4erDS!$C$7:$C$10376,0)),1,0)))))))</f>
        <v>no Mat.Nr</v>
      </c>
      <c r="I81" s="214" t="str">
        <f>IF(ISERROR(VLOOKUP(F81,DB_4erDS!$C$7:$C$10376,1,FALSE)),"not found",INDEX(DB_4erDS!$H$7:$H$10376,MATCH(F81,DB_4erDS!$C$7:$C$10376,0)))</f>
        <v>not found</v>
      </c>
      <c r="J81" s="215" t="str">
        <f>IF(ISERROR(VLOOKUP($F81,DB_4erDS!$C$7:$C$10376,1,FALSE)),"01.01.1900",IF($O$10=1,VLOOKUP($F81,DB_4erDS!$C$7:$X$10376,15,FALSE),IF($O$10=2,VLOOKUP($F81,DB_4erDS!$C$7:$X$10376,16,FALSE),IF($O$10=4,VLOOKUP($F81,DB_4erDS!$C$7:$X$10376,18,FALSE),IF($O$10=5,VLOOKUP($F81,DB_4erDS!$C$7:$X$10376,19,FALSE),"01.01.1900")))))</f>
        <v>01.01.1900</v>
      </c>
      <c r="K81" s="200" t="str">
        <f ca="1">IF(AND(E81&lt;&gt;"",$F$4&lt;&gt;""),$F$4,IF(AND(ISNUMBER(H81)=TRUE,H81&gt;=0),IF($O$10=1,OFFSET(INDEX(DB_4erDS!$R$7:$R$10376,MATCH($F81,DB_4erDS!C$7:$C$10376,0)),3,0),IF($O$10=2,OFFSET(INDEX(DB_4erDS!$S$7:$S$10376,MATCH($F81,DB_4erDS!C$7:$C$10376,0)),3,0),IF($O$10=3,OFFSET(INDEX(DB_4erDS!$T$7:$T$10376,MATCH($F81,DB_4erDS!C$7:$C$10376,0)),3,0),IF($O$10=4,OFFSET(INDEX(DB_4erDS!$U$7:$U$10376,MATCH($F81,DB_4erDS!C$7:$C$10376,0)),3,0),IF($O$10=5,OFFSET(INDEX(DB_4erDS!$V$7:$V$10376,MATCH($F81,DB_4erDS!C$7:$C$10376,0)),3,0),OFFSET(INDEX(DB_4erDS!$W$7:$W$10376,MATCH($F81,DB_4erDS!C$7:$C$10376,0)),3,0)))))),""))</f>
        <v/>
      </c>
      <c r="L81" s="151">
        <f ca="1">IF(ISERROR(VLOOKUP($F81,DB_4erDS!$C$7:$C$10376,1,FALSE)),0,IF($O$10=1,OFFSET(INDEX(DB_4erDS!$R$7:$R$10376,MATCH($F81,DB_4erDS!$C$7:$C$10376,0)),2,0),IF($O$10=2,OFFSET(INDEX(DB_4erDS!$S$7:$S$10376,MATCH($F81,DB_4erDS!$C$7:$C$10376,0)),2,0),IF($O$10=4,OFFSET(INDEX(DB_4erDS!$U$7:$U$10376,MATCH($F81,DB_4erDS!$C$7:$C$10376,0)),2,0),IF($O$10=5,OFFSET(INDEX(DB_4erDS!$V$7:$V$10376,MATCH($F81,DB_4erDS!$C$7:$C$10376,0)),2,0),"Ø")))))</f>
        <v>0</v>
      </c>
      <c r="R81" s="65"/>
    </row>
    <row r="82" spans="1:18">
      <c r="A82" s="65"/>
      <c r="B82" s="65"/>
      <c r="C82" s="65"/>
      <c r="D82" s="65">
        <v>70</v>
      </c>
      <c r="E82" s="136" t="str">
        <f>IF(ISERROR(VLOOKUP(F82,DB_4erDS!$C$7:$C$10376,1,FALSE)),"not found",INDEX(DB_4erDS!$B$7:$B$10376,MATCH(F82,DB_4erDS!$C$7:$C$10376,0)))</f>
        <v>not found</v>
      </c>
      <c r="F82" s="140"/>
      <c r="G82" s="213" t="str">
        <f>IF(ISERROR(VLOOKUP(F82,DB_4erDS!$C$7:$C$10376,1,FALSE)),"not found",INDEX(DB_4erDS!$G$7:$G$10376,MATCH(F82,DB_4erDS!$C$7:$C$10376,0)))</f>
        <v>not found</v>
      </c>
      <c r="H82" s="214" t="str">
        <f ca="1">IF(ISERROR(VLOOKUP($F82,DB_4erDS!$C$7:$C$10376,1,FALSE)),"no Mat.Nr",IF($O$10=1,OFFSET(INDEX(DB_4erDS!$R$7:$R$10376,MATCH($F82,DB_4erDS!$C$7:$C$10376,0)),1,0),IF($O$10=2,OFFSET(INDEX(DB_4erDS!$S$7:$S$10376,MATCH($F82,DB_4erDS!$C$7:$C$10376,0)),1,0),IF($O$10=3,OFFSET(INDEX(DB_4erDS!$T$7:$T$10376,MATCH($F82,DB_4erDS!$C$7:$C$10376,0)),1,0),IF($O$10=4,OFFSET(INDEX(DB_4erDS!$U$7:$U$10376,MATCH($F82,DB_4erDS!$C$7:$C$10376,0)),1,0),IF($O$10=5,OFFSET(INDEX(DB_4erDS!$V$7:$V$10376,MATCH($F82,DB_4erDS!$C$7:$C$10376,0)),1,0),OFFSET(INDEX(DB_4erDS!$W$7:$W$10376,MATCH($F82,DB_4erDS!$C$7:$C$10376,0)),1,0)))))))</f>
        <v>no Mat.Nr</v>
      </c>
      <c r="I82" s="214" t="str">
        <f>IF(ISERROR(VLOOKUP(F82,DB_4erDS!$C$7:$C$10376,1,FALSE)),"not found",INDEX(DB_4erDS!$H$7:$H$10376,MATCH(F82,DB_4erDS!$C$7:$C$10376,0)))</f>
        <v>not found</v>
      </c>
      <c r="J82" s="215" t="str">
        <f>IF(ISERROR(VLOOKUP($F82,DB_4erDS!$C$7:$C$10376,1,FALSE)),"01.01.1900",IF($O$10=1,VLOOKUP($F82,DB_4erDS!$C$7:$X$10376,15,FALSE),IF($O$10=2,VLOOKUP($F82,DB_4erDS!$C$7:$X$10376,16,FALSE),IF($O$10=4,VLOOKUP($F82,DB_4erDS!$C$7:$X$10376,18,FALSE),IF($O$10=5,VLOOKUP($F82,DB_4erDS!$C$7:$X$10376,19,FALSE),"01.01.1900")))))</f>
        <v>01.01.1900</v>
      </c>
      <c r="K82" s="200" t="str">
        <f ca="1">IF(AND(E82&lt;&gt;"",$F$4&lt;&gt;""),$F$4,IF(AND(ISNUMBER(H82)=TRUE,H82&gt;=0),IF($O$10=1,OFFSET(INDEX(DB_4erDS!$R$7:$R$10376,MATCH($F82,DB_4erDS!C$7:$C$10376,0)),3,0),IF($O$10=2,OFFSET(INDEX(DB_4erDS!$S$7:$S$10376,MATCH($F82,DB_4erDS!C$7:$C$10376,0)),3,0),IF($O$10=3,OFFSET(INDEX(DB_4erDS!$T$7:$T$10376,MATCH($F82,DB_4erDS!C$7:$C$10376,0)),3,0),IF($O$10=4,OFFSET(INDEX(DB_4erDS!$U$7:$U$10376,MATCH($F82,DB_4erDS!C$7:$C$10376,0)),3,0),IF($O$10=5,OFFSET(INDEX(DB_4erDS!$V$7:$V$10376,MATCH($F82,DB_4erDS!C$7:$C$10376,0)),3,0),OFFSET(INDEX(DB_4erDS!$W$7:$W$10376,MATCH($F82,DB_4erDS!C$7:$C$10376,0)),3,0)))))),""))</f>
        <v/>
      </c>
      <c r="L82" s="151">
        <f ca="1">IF(ISERROR(VLOOKUP($F82,DB_4erDS!$C$7:$C$10376,1,FALSE)),0,IF($O$10=1,OFFSET(INDEX(DB_4erDS!$R$7:$R$10376,MATCH($F82,DB_4erDS!$C$7:$C$10376,0)),2,0),IF($O$10=2,OFFSET(INDEX(DB_4erDS!$S$7:$S$10376,MATCH($F82,DB_4erDS!$C$7:$C$10376,0)),2,0),IF($O$10=4,OFFSET(INDEX(DB_4erDS!$U$7:$U$10376,MATCH($F82,DB_4erDS!$C$7:$C$10376,0)),2,0),IF($O$10=5,OFFSET(INDEX(DB_4erDS!$V$7:$V$10376,MATCH($F82,DB_4erDS!$C$7:$C$10376,0)),2,0),"Ø")))))</f>
        <v>0</v>
      </c>
      <c r="R82" s="65"/>
    </row>
    <row r="83" spans="1:18">
      <c r="A83" s="65"/>
      <c r="B83" s="65"/>
      <c r="C83" s="65"/>
      <c r="D83" s="65">
        <v>71</v>
      </c>
      <c r="E83" s="136" t="str">
        <f>IF(ISERROR(VLOOKUP(F83,DB_4erDS!$C$7:$C$10376,1,FALSE)),"not found",INDEX(DB_4erDS!$B$7:$B$10376,MATCH(F83,DB_4erDS!$C$7:$C$10376,0)))</f>
        <v>not found</v>
      </c>
      <c r="F83" s="140"/>
      <c r="G83" s="213" t="str">
        <f>IF(ISERROR(VLOOKUP(F83,DB_4erDS!$C$7:$C$10376,1,FALSE)),"not found",INDEX(DB_4erDS!$G$7:$G$10376,MATCH(F83,DB_4erDS!$C$7:$C$10376,0)))</f>
        <v>not found</v>
      </c>
      <c r="H83" s="214" t="str">
        <f ca="1">IF(ISERROR(VLOOKUP($F83,DB_4erDS!$C$7:$C$10376,1,FALSE)),"no Mat.Nr",IF($O$10=1,OFFSET(INDEX(DB_4erDS!$R$7:$R$10376,MATCH($F83,DB_4erDS!$C$7:$C$10376,0)),1,0),IF($O$10=2,OFFSET(INDEX(DB_4erDS!$S$7:$S$10376,MATCH($F83,DB_4erDS!$C$7:$C$10376,0)),1,0),IF($O$10=3,OFFSET(INDEX(DB_4erDS!$T$7:$T$10376,MATCH($F83,DB_4erDS!$C$7:$C$10376,0)),1,0),IF($O$10=4,OFFSET(INDEX(DB_4erDS!$U$7:$U$10376,MATCH($F83,DB_4erDS!$C$7:$C$10376,0)),1,0),IF($O$10=5,OFFSET(INDEX(DB_4erDS!$V$7:$V$10376,MATCH($F83,DB_4erDS!$C$7:$C$10376,0)),1,0),OFFSET(INDEX(DB_4erDS!$W$7:$W$10376,MATCH($F83,DB_4erDS!$C$7:$C$10376,0)),1,0)))))))</f>
        <v>no Mat.Nr</v>
      </c>
      <c r="I83" s="214" t="str">
        <f>IF(ISERROR(VLOOKUP(F83,DB_4erDS!$C$7:$C$10376,1,FALSE)),"not found",INDEX(DB_4erDS!$H$7:$H$10376,MATCH(F83,DB_4erDS!$C$7:$C$10376,0)))</f>
        <v>not found</v>
      </c>
      <c r="J83" s="215" t="str">
        <f>IF(ISERROR(VLOOKUP($F83,DB_4erDS!$C$7:$C$10376,1,FALSE)),"01.01.1900",IF($O$10=1,VLOOKUP($F83,DB_4erDS!$C$7:$X$10376,15,FALSE),IF($O$10=2,VLOOKUP($F83,DB_4erDS!$C$7:$X$10376,16,FALSE),IF($O$10=4,VLOOKUP($F83,DB_4erDS!$C$7:$X$10376,18,FALSE),IF($O$10=5,VLOOKUP($F83,DB_4erDS!$C$7:$X$10376,19,FALSE),"01.01.1900")))))</f>
        <v>01.01.1900</v>
      </c>
      <c r="K83" s="200" t="str">
        <f ca="1">IF(AND(E83&lt;&gt;"",$F$4&lt;&gt;""),$F$4,IF(AND(ISNUMBER(H83)=TRUE,H83&gt;=0),IF($O$10=1,OFFSET(INDEX(DB_4erDS!$R$7:$R$10376,MATCH($F83,DB_4erDS!C$7:$C$10376,0)),3,0),IF($O$10=2,OFFSET(INDEX(DB_4erDS!$S$7:$S$10376,MATCH($F83,DB_4erDS!C$7:$C$10376,0)),3,0),IF($O$10=3,OFFSET(INDEX(DB_4erDS!$T$7:$T$10376,MATCH($F83,DB_4erDS!C$7:$C$10376,0)),3,0),IF($O$10=4,OFFSET(INDEX(DB_4erDS!$U$7:$U$10376,MATCH($F83,DB_4erDS!C$7:$C$10376,0)),3,0),IF($O$10=5,OFFSET(INDEX(DB_4erDS!$V$7:$V$10376,MATCH($F83,DB_4erDS!C$7:$C$10376,0)),3,0),OFFSET(INDEX(DB_4erDS!$W$7:$W$10376,MATCH($F83,DB_4erDS!C$7:$C$10376,0)),3,0)))))),""))</f>
        <v/>
      </c>
      <c r="L83" s="151">
        <f ca="1">IF(ISERROR(VLOOKUP($F83,DB_4erDS!$C$7:$C$10376,1,FALSE)),0,IF($O$10=1,OFFSET(INDEX(DB_4erDS!$R$7:$R$10376,MATCH($F83,DB_4erDS!$C$7:$C$10376,0)),2,0),IF($O$10=2,OFFSET(INDEX(DB_4erDS!$S$7:$S$10376,MATCH($F83,DB_4erDS!$C$7:$C$10376,0)),2,0),IF($O$10=4,OFFSET(INDEX(DB_4erDS!$U$7:$U$10376,MATCH($F83,DB_4erDS!$C$7:$C$10376,0)),2,0),IF($O$10=5,OFFSET(INDEX(DB_4erDS!$V$7:$V$10376,MATCH($F83,DB_4erDS!$C$7:$C$10376,0)),2,0),"Ø")))))</f>
        <v>0</v>
      </c>
      <c r="R83" s="65"/>
    </row>
    <row r="84" spans="1:18">
      <c r="A84" s="65"/>
      <c r="B84" s="65"/>
      <c r="C84" s="65"/>
      <c r="D84" s="65">
        <v>72</v>
      </c>
      <c r="E84" s="136" t="str">
        <f>IF(ISERROR(VLOOKUP(F84,DB_4erDS!$C$7:$C$10376,1,FALSE)),"not found",INDEX(DB_4erDS!$B$7:$B$10376,MATCH(F84,DB_4erDS!$C$7:$C$10376,0)))</f>
        <v>not found</v>
      </c>
      <c r="F84" s="140"/>
      <c r="G84" s="213" t="str">
        <f>IF(ISERROR(VLOOKUP(F84,DB_4erDS!$C$7:$C$10376,1,FALSE)),"not found",INDEX(DB_4erDS!$G$7:$G$10376,MATCH(F84,DB_4erDS!$C$7:$C$10376,0)))</f>
        <v>not found</v>
      </c>
      <c r="H84" s="214" t="str">
        <f ca="1">IF(ISERROR(VLOOKUP($F84,DB_4erDS!$C$7:$C$10376,1,FALSE)),"no Mat.Nr",IF($O$10=1,OFFSET(INDEX(DB_4erDS!$R$7:$R$10376,MATCH($F84,DB_4erDS!$C$7:$C$10376,0)),1,0),IF($O$10=2,OFFSET(INDEX(DB_4erDS!$S$7:$S$10376,MATCH($F84,DB_4erDS!$C$7:$C$10376,0)),1,0),IF($O$10=3,OFFSET(INDEX(DB_4erDS!$T$7:$T$10376,MATCH($F84,DB_4erDS!$C$7:$C$10376,0)),1,0),IF($O$10=4,OFFSET(INDEX(DB_4erDS!$U$7:$U$10376,MATCH($F84,DB_4erDS!$C$7:$C$10376,0)),1,0),IF($O$10=5,OFFSET(INDEX(DB_4erDS!$V$7:$V$10376,MATCH($F84,DB_4erDS!$C$7:$C$10376,0)),1,0),OFFSET(INDEX(DB_4erDS!$W$7:$W$10376,MATCH($F84,DB_4erDS!$C$7:$C$10376,0)),1,0)))))))</f>
        <v>no Mat.Nr</v>
      </c>
      <c r="I84" s="214" t="str">
        <f>IF(ISERROR(VLOOKUP(F84,DB_4erDS!$C$7:$C$10376,1,FALSE)),"not found",INDEX(DB_4erDS!$H$7:$H$10376,MATCH(F84,DB_4erDS!$C$7:$C$10376,0)))</f>
        <v>not found</v>
      </c>
      <c r="J84" s="215" t="str">
        <f>IF(ISERROR(VLOOKUP($F84,DB_4erDS!$C$7:$C$10376,1,FALSE)),"01.01.1900",IF($O$10=1,VLOOKUP($F84,DB_4erDS!$C$7:$X$10376,15,FALSE),IF($O$10=2,VLOOKUP($F84,DB_4erDS!$C$7:$X$10376,16,FALSE),IF($O$10=4,VLOOKUP($F84,DB_4erDS!$C$7:$X$10376,18,FALSE),IF($O$10=5,VLOOKUP($F84,DB_4erDS!$C$7:$X$10376,19,FALSE),"01.01.1900")))))</f>
        <v>01.01.1900</v>
      </c>
      <c r="K84" s="200" t="str">
        <f ca="1">IF(AND(E84&lt;&gt;"",$F$4&lt;&gt;""),$F$4,IF(AND(ISNUMBER(H84)=TRUE,H84&gt;=0),IF($O$10=1,OFFSET(INDEX(DB_4erDS!$R$7:$R$10376,MATCH($F84,DB_4erDS!C$7:$C$10376,0)),3,0),IF($O$10=2,OFFSET(INDEX(DB_4erDS!$S$7:$S$10376,MATCH($F84,DB_4erDS!C$7:$C$10376,0)),3,0),IF($O$10=3,OFFSET(INDEX(DB_4erDS!$T$7:$T$10376,MATCH($F84,DB_4erDS!C$7:$C$10376,0)),3,0),IF($O$10=4,OFFSET(INDEX(DB_4erDS!$U$7:$U$10376,MATCH($F84,DB_4erDS!C$7:$C$10376,0)),3,0),IF($O$10=5,OFFSET(INDEX(DB_4erDS!$V$7:$V$10376,MATCH($F84,DB_4erDS!C$7:$C$10376,0)),3,0),OFFSET(INDEX(DB_4erDS!$W$7:$W$10376,MATCH($F84,DB_4erDS!C$7:$C$10376,0)),3,0)))))),""))</f>
        <v/>
      </c>
      <c r="L84" s="151">
        <f ca="1">IF(ISERROR(VLOOKUP($F84,DB_4erDS!$C$7:$C$10376,1,FALSE)),0,IF($O$10=1,OFFSET(INDEX(DB_4erDS!$R$7:$R$10376,MATCH($F84,DB_4erDS!$C$7:$C$10376,0)),2,0),IF($O$10=2,OFFSET(INDEX(DB_4erDS!$S$7:$S$10376,MATCH($F84,DB_4erDS!$C$7:$C$10376,0)),2,0),IF($O$10=4,OFFSET(INDEX(DB_4erDS!$U$7:$U$10376,MATCH($F84,DB_4erDS!$C$7:$C$10376,0)),2,0),IF($O$10=5,OFFSET(INDEX(DB_4erDS!$V$7:$V$10376,MATCH($F84,DB_4erDS!$C$7:$C$10376,0)),2,0),"Ø")))))</f>
        <v>0</v>
      </c>
      <c r="R84" s="65"/>
    </row>
    <row r="85" spans="1:18">
      <c r="A85" s="65"/>
      <c r="B85" s="65"/>
      <c r="C85" s="65"/>
      <c r="D85" s="65">
        <v>73</v>
      </c>
      <c r="E85" s="136" t="str">
        <f>IF(ISERROR(VLOOKUP(F85,DB_4erDS!$C$7:$C$10376,1,FALSE)),"not found",INDEX(DB_4erDS!$B$7:$B$10376,MATCH(F85,DB_4erDS!$C$7:$C$10376,0)))</f>
        <v>not found</v>
      </c>
      <c r="F85" s="140"/>
      <c r="G85" s="213" t="str">
        <f>IF(ISERROR(VLOOKUP(F85,DB_4erDS!$C$7:$C$10376,1,FALSE)),"not found",INDEX(DB_4erDS!$G$7:$G$10376,MATCH(F85,DB_4erDS!$C$7:$C$10376,0)))</f>
        <v>not found</v>
      </c>
      <c r="H85" s="214" t="str">
        <f ca="1">IF(ISERROR(VLOOKUP($F85,DB_4erDS!$C$7:$C$10376,1,FALSE)),"no Mat.Nr",IF($O$10=1,OFFSET(INDEX(DB_4erDS!$R$7:$R$10376,MATCH($F85,DB_4erDS!$C$7:$C$10376,0)),1,0),IF($O$10=2,OFFSET(INDEX(DB_4erDS!$S$7:$S$10376,MATCH($F85,DB_4erDS!$C$7:$C$10376,0)),1,0),IF($O$10=3,OFFSET(INDEX(DB_4erDS!$T$7:$T$10376,MATCH($F85,DB_4erDS!$C$7:$C$10376,0)),1,0),IF($O$10=4,OFFSET(INDEX(DB_4erDS!$U$7:$U$10376,MATCH($F85,DB_4erDS!$C$7:$C$10376,0)),1,0),IF($O$10=5,OFFSET(INDEX(DB_4erDS!$V$7:$V$10376,MATCH($F85,DB_4erDS!$C$7:$C$10376,0)),1,0),OFFSET(INDEX(DB_4erDS!$W$7:$W$10376,MATCH($F85,DB_4erDS!$C$7:$C$10376,0)),1,0)))))))</f>
        <v>no Mat.Nr</v>
      </c>
      <c r="I85" s="214" t="str">
        <f>IF(ISERROR(VLOOKUP(F85,DB_4erDS!$C$7:$C$10376,1,FALSE)),"not found",INDEX(DB_4erDS!$H$7:$H$10376,MATCH(F85,DB_4erDS!$C$7:$C$10376,0)))</f>
        <v>not found</v>
      </c>
      <c r="J85" s="215" t="str">
        <f>IF(ISERROR(VLOOKUP($F85,DB_4erDS!$C$7:$C$10376,1,FALSE)),"01.01.1900",IF($O$10=1,VLOOKUP($F85,DB_4erDS!$C$7:$X$10376,15,FALSE),IF($O$10=2,VLOOKUP($F85,DB_4erDS!$C$7:$X$10376,16,FALSE),IF($O$10=4,VLOOKUP($F85,DB_4erDS!$C$7:$X$10376,18,FALSE),IF($O$10=5,VLOOKUP($F85,DB_4erDS!$C$7:$X$10376,19,FALSE),"01.01.1900")))))</f>
        <v>01.01.1900</v>
      </c>
      <c r="K85" s="200" t="str">
        <f ca="1">IF(AND(E85&lt;&gt;"",$F$4&lt;&gt;""),$F$4,IF(AND(ISNUMBER(H85)=TRUE,H85&gt;=0),IF($O$10=1,OFFSET(INDEX(DB_4erDS!$R$7:$R$10376,MATCH($F85,DB_4erDS!C$7:$C$10376,0)),3,0),IF($O$10=2,OFFSET(INDEX(DB_4erDS!$S$7:$S$10376,MATCH($F85,DB_4erDS!C$7:$C$10376,0)),3,0),IF($O$10=3,OFFSET(INDEX(DB_4erDS!$T$7:$T$10376,MATCH($F85,DB_4erDS!C$7:$C$10376,0)),3,0),IF($O$10=4,OFFSET(INDEX(DB_4erDS!$U$7:$U$10376,MATCH($F85,DB_4erDS!C$7:$C$10376,0)),3,0),IF($O$10=5,OFFSET(INDEX(DB_4erDS!$V$7:$V$10376,MATCH($F85,DB_4erDS!C$7:$C$10376,0)),3,0),OFFSET(INDEX(DB_4erDS!$W$7:$W$10376,MATCH($F85,DB_4erDS!C$7:$C$10376,0)),3,0)))))),""))</f>
        <v/>
      </c>
      <c r="L85" s="151">
        <f ca="1">IF(ISERROR(VLOOKUP($F85,DB_4erDS!$C$7:$C$10376,1,FALSE)),0,IF($O$10=1,OFFSET(INDEX(DB_4erDS!$R$7:$R$10376,MATCH($F85,DB_4erDS!$C$7:$C$10376,0)),2,0),IF($O$10=2,OFFSET(INDEX(DB_4erDS!$S$7:$S$10376,MATCH($F85,DB_4erDS!$C$7:$C$10376,0)),2,0),IF($O$10=4,OFFSET(INDEX(DB_4erDS!$U$7:$U$10376,MATCH($F85,DB_4erDS!$C$7:$C$10376,0)),2,0),IF($O$10=5,OFFSET(INDEX(DB_4erDS!$V$7:$V$10376,MATCH($F85,DB_4erDS!$C$7:$C$10376,0)),2,0),"Ø")))))</f>
        <v>0</v>
      </c>
      <c r="R85" s="65"/>
    </row>
    <row r="86" spans="1:18">
      <c r="A86" s="65"/>
      <c r="B86" s="65"/>
      <c r="C86" s="65"/>
      <c r="D86" s="65">
        <v>74</v>
      </c>
      <c r="E86" s="136" t="str">
        <f>IF(ISERROR(VLOOKUP(F86,DB_4erDS!$C$7:$C$10376,1,FALSE)),"not found",INDEX(DB_4erDS!$B$7:$B$10376,MATCH(F86,DB_4erDS!$C$7:$C$10376,0)))</f>
        <v>not found</v>
      </c>
      <c r="F86" s="140"/>
      <c r="G86" s="213" t="str">
        <f>IF(ISERROR(VLOOKUP(F86,DB_4erDS!$C$7:$C$10376,1,FALSE)),"not found",INDEX(DB_4erDS!$G$7:$G$10376,MATCH(F86,DB_4erDS!$C$7:$C$10376,0)))</f>
        <v>not found</v>
      </c>
      <c r="H86" s="214" t="str">
        <f ca="1">IF(ISERROR(VLOOKUP($F86,DB_4erDS!$C$7:$C$10376,1,FALSE)),"no Mat.Nr",IF($O$10=1,OFFSET(INDEX(DB_4erDS!$R$7:$R$10376,MATCH($F86,DB_4erDS!$C$7:$C$10376,0)),1,0),IF($O$10=2,OFFSET(INDEX(DB_4erDS!$S$7:$S$10376,MATCH($F86,DB_4erDS!$C$7:$C$10376,0)),1,0),IF($O$10=3,OFFSET(INDEX(DB_4erDS!$T$7:$T$10376,MATCH($F86,DB_4erDS!$C$7:$C$10376,0)),1,0),IF($O$10=4,OFFSET(INDEX(DB_4erDS!$U$7:$U$10376,MATCH($F86,DB_4erDS!$C$7:$C$10376,0)),1,0),IF($O$10=5,OFFSET(INDEX(DB_4erDS!$V$7:$V$10376,MATCH($F86,DB_4erDS!$C$7:$C$10376,0)),1,0),OFFSET(INDEX(DB_4erDS!$W$7:$W$10376,MATCH($F86,DB_4erDS!$C$7:$C$10376,0)),1,0)))))))</f>
        <v>no Mat.Nr</v>
      </c>
      <c r="I86" s="214" t="str">
        <f>IF(ISERROR(VLOOKUP(F86,DB_4erDS!$C$7:$C$10376,1,FALSE)),"not found",INDEX(DB_4erDS!$H$7:$H$10376,MATCH(F86,DB_4erDS!$C$7:$C$10376,0)))</f>
        <v>not found</v>
      </c>
      <c r="J86" s="215" t="str">
        <f>IF(ISERROR(VLOOKUP($F86,DB_4erDS!$C$7:$C$10376,1,FALSE)),"01.01.1900",IF($O$10=1,VLOOKUP($F86,DB_4erDS!$C$7:$X$10376,15,FALSE),IF($O$10=2,VLOOKUP($F86,DB_4erDS!$C$7:$X$10376,16,FALSE),IF($O$10=4,VLOOKUP($F86,DB_4erDS!$C$7:$X$10376,18,FALSE),IF($O$10=5,VLOOKUP($F86,DB_4erDS!$C$7:$X$10376,19,FALSE),"01.01.1900")))))</f>
        <v>01.01.1900</v>
      </c>
      <c r="K86" s="200" t="str">
        <f ca="1">IF(AND(E86&lt;&gt;"",$F$4&lt;&gt;""),$F$4,IF(AND(ISNUMBER(H86)=TRUE,H86&gt;=0),IF($O$10=1,OFFSET(INDEX(DB_4erDS!$R$7:$R$10376,MATCH($F86,DB_4erDS!C$7:$C$10376,0)),3,0),IF($O$10=2,OFFSET(INDEX(DB_4erDS!$S$7:$S$10376,MATCH($F86,DB_4erDS!C$7:$C$10376,0)),3,0),IF($O$10=3,OFFSET(INDEX(DB_4erDS!$T$7:$T$10376,MATCH($F86,DB_4erDS!C$7:$C$10376,0)),3,0),IF($O$10=4,OFFSET(INDEX(DB_4erDS!$U$7:$U$10376,MATCH($F86,DB_4erDS!C$7:$C$10376,0)),3,0),IF($O$10=5,OFFSET(INDEX(DB_4erDS!$V$7:$V$10376,MATCH($F86,DB_4erDS!C$7:$C$10376,0)),3,0),OFFSET(INDEX(DB_4erDS!$W$7:$W$10376,MATCH($F86,DB_4erDS!C$7:$C$10376,0)),3,0)))))),""))</f>
        <v/>
      </c>
      <c r="L86" s="151">
        <f ca="1">IF(ISERROR(VLOOKUP($F86,DB_4erDS!$C$7:$C$10376,1,FALSE)),0,IF($O$10=1,OFFSET(INDEX(DB_4erDS!$R$7:$R$10376,MATCH($F86,DB_4erDS!$C$7:$C$10376,0)),2,0),IF($O$10=2,OFFSET(INDEX(DB_4erDS!$S$7:$S$10376,MATCH($F86,DB_4erDS!$C$7:$C$10376,0)),2,0),IF($O$10=4,OFFSET(INDEX(DB_4erDS!$U$7:$U$10376,MATCH($F86,DB_4erDS!$C$7:$C$10376,0)),2,0),IF($O$10=5,OFFSET(INDEX(DB_4erDS!$V$7:$V$10376,MATCH($F86,DB_4erDS!$C$7:$C$10376,0)),2,0),"Ø")))))</f>
        <v>0</v>
      </c>
      <c r="R86" s="65"/>
    </row>
    <row r="87" spans="1:18">
      <c r="A87" s="65"/>
      <c r="B87" s="65"/>
      <c r="C87" s="65"/>
      <c r="D87" s="65">
        <v>75</v>
      </c>
      <c r="E87" s="136" t="str">
        <f>IF(ISERROR(VLOOKUP(F87,DB_4erDS!$C$7:$C$10376,1,FALSE)),"not found",INDEX(DB_4erDS!$B$7:$B$10376,MATCH(F87,DB_4erDS!$C$7:$C$10376,0)))</f>
        <v>not found</v>
      </c>
      <c r="F87" s="140"/>
      <c r="G87" s="213" t="str">
        <f>IF(ISERROR(VLOOKUP(F87,DB_4erDS!$C$7:$C$10376,1,FALSE)),"not found",INDEX(DB_4erDS!$G$7:$G$10376,MATCH(F87,DB_4erDS!$C$7:$C$10376,0)))</f>
        <v>not found</v>
      </c>
      <c r="H87" s="214" t="str">
        <f ca="1">IF(ISERROR(VLOOKUP($F87,DB_4erDS!$C$7:$C$10376,1,FALSE)),"no Mat.Nr",IF($O$10=1,OFFSET(INDEX(DB_4erDS!$R$7:$R$10376,MATCH($F87,DB_4erDS!$C$7:$C$10376,0)),1,0),IF($O$10=2,OFFSET(INDEX(DB_4erDS!$S$7:$S$10376,MATCH($F87,DB_4erDS!$C$7:$C$10376,0)),1,0),IF($O$10=3,OFFSET(INDEX(DB_4erDS!$T$7:$T$10376,MATCH($F87,DB_4erDS!$C$7:$C$10376,0)),1,0),IF($O$10=4,OFFSET(INDEX(DB_4erDS!$U$7:$U$10376,MATCH($F87,DB_4erDS!$C$7:$C$10376,0)),1,0),IF($O$10=5,OFFSET(INDEX(DB_4erDS!$V$7:$V$10376,MATCH($F87,DB_4erDS!$C$7:$C$10376,0)),1,0),OFFSET(INDEX(DB_4erDS!$W$7:$W$10376,MATCH($F87,DB_4erDS!$C$7:$C$10376,0)),1,0)))))))</f>
        <v>no Mat.Nr</v>
      </c>
      <c r="I87" s="214" t="str">
        <f>IF(ISERROR(VLOOKUP(F87,DB_4erDS!$C$7:$C$10376,1,FALSE)),"not found",INDEX(DB_4erDS!$H$7:$H$10376,MATCH(F87,DB_4erDS!$C$7:$C$10376,0)))</f>
        <v>not found</v>
      </c>
      <c r="J87" s="215" t="str">
        <f>IF(ISERROR(VLOOKUP($F87,DB_4erDS!$C$7:$C$10376,1,FALSE)),"01.01.1900",IF($O$10=1,VLOOKUP($F87,DB_4erDS!$C$7:$X$10376,15,FALSE),IF($O$10=2,VLOOKUP($F87,DB_4erDS!$C$7:$X$10376,16,FALSE),IF($O$10=4,VLOOKUP($F87,DB_4erDS!$C$7:$X$10376,18,FALSE),IF($O$10=5,VLOOKUP($F87,DB_4erDS!$C$7:$X$10376,19,FALSE),"01.01.1900")))))</f>
        <v>01.01.1900</v>
      </c>
      <c r="K87" s="200" t="str">
        <f ca="1">IF(AND(E87&lt;&gt;"",$F$4&lt;&gt;""),$F$4,IF(AND(ISNUMBER(H87)=TRUE,H87&gt;=0),IF($O$10=1,OFFSET(INDEX(DB_4erDS!$R$7:$R$10376,MATCH($F87,DB_4erDS!C$7:$C$10376,0)),3,0),IF($O$10=2,OFFSET(INDEX(DB_4erDS!$S$7:$S$10376,MATCH($F87,DB_4erDS!C$7:$C$10376,0)),3,0),IF($O$10=3,OFFSET(INDEX(DB_4erDS!$T$7:$T$10376,MATCH($F87,DB_4erDS!C$7:$C$10376,0)),3,0),IF($O$10=4,OFFSET(INDEX(DB_4erDS!$U$7:$U$10376,MATCH($F87,DB_4erDS!C$7:$C$10376,0)),3,0),IF($O$10=5,OFFSET(INDEX(DB_4erDS!$V$7:$V$10376,MATCH($F87,DB_4erDS!C$7:$C$10376,0)),3,0),OFFSET(INDEX(DB_4erDS!$W$7:$W$10376,MATCH($F87,DB_4erDS!C$7:$C$10376,0)),3,0)))))),""))</f>
        <v/>
      </c>
      <c r="L87" s="151">
        <f ca="1">IF(ISERROR(VLOOKUP($F87,DB_4erDS!$C$7:$C$10376,1,FALSE)),0,IF($O$10=1,OFFSET(INDEX(DB_4erDS!$R$7:$R$10376,MATCH($F87,DB_4erDS!$C$7:$C$10376,0)),2,0),IF($O$10=2,OFFSET(INDEX(DB_4erDS!$S$7:$S$10376,MATCH($F87,DB_4erDS!$C$7:$C$10376,0)),2,0),IF($O$10=4,OFFSET(INDEX(DB_4erDS!$U$7:$U$10376,MATCH($F87,DB_4erDS!$C$7:$C$10376,0)),2,0),IF($O$10=5,OFFSET(INDEX(DB_4erDS!$V$7:$V$10376,MATCH($F87,DB_4erDS!$C$7:$C$10376,0)),2,0),"Ø")))))</f>
        <v>0</v>
      </c>
      <c r="R87" s="65"/>
    </row>
    <row r="88" spans="1:18">
      <c r="A88" s="65"/>
      <c r="B88" s="65"/>
      <c r="C88" s="65"/>
      <c r="D88" s="65">
        <v>76</v>
      </c>
      <c r="E88" s="136" t="str">
        <f>IF(ISERROR(VLOOKUP(F88,DB_4erDS!$C$7:$C$10376,1,FALSE)),"not found",INDEX(DB_4erDS!$B$7:$B$10376,MATCH(F88,DB_4erDS!$C$7:$C$10376,0)))</f>
        <v>not found</v>
      </c>
      <c r="F88" s="140"/>
      <c r="G88" s="213" t="str">
        <f>IF(ISERROR(VLOOKUP(F88,DB_4erDS!$C$7:$C$10376,1,FALSE)),"not found",INDEX(DB_4erDS!$G$7:$G$10376,MATCH(F88,DB_4erDS!$C$7:$C$10376,0)))</f>
        <v>not found</v>
      </c>
      <c r="H88" s="214" t="str">
        <f ca="1">IF(ISERROR(VLOOKUP($F88,DB_4erDS!$C$7:$C$10376,1,FALSE)),"no Mat.Nr",IF($O$10=1,OFFSET(INDEX(DB_4erDS!$R$7:$R$10376,MATCH($F88,DB_4erDS!$C$7:$C$10376,0)),1,0),IF($O$10=2,OFFSET(INDEX(DB_4erDS!$S$7:$S$10376,MATCH($F88,DB_4erDS!$C$7:$C$10376,0)),1,0),IF($O$10=3,OFFSET(INDEX(DB_4erDS!$T$7:$T$10376,MATCH($F88,DB_4erDS!$C$7:$C$10376,0)),1,0),IF($O$10=4,OFFSET(INDEX(DB_4erDS!$U$7:$U$10376,MATCH($F88,DB_4erDS!$C$7:$C$10376,0)),1,0),IF($O$10=5,OFFSET(INDEX(DB_4erDS!$V$7:$V$10376,MATCH($F88,DB_4erDS!$C$7:$C$10376,0)),1,0),OFFSET(INDEX(DB_4erDS!$W$7:$W$10376,MATCH($F88,DB_4erDS!$C$7:$C$10376,0)),1,0)))))))</f>
        <v>no Mat.Nr</v>
      </c>
      <c r="I88" s="214" t="str">
        <f>IF(ISERROR(VLOOKUP(F88,DB_4erDS!$C$7:$C$10376,1,FALSE)),"not found",INDEX(DB_4erDS!$H$7:$H$10376,MATCH(F88,DB_4erDS!$C$7:$C$10376,0)))</f>
        <v>not found</v>
      </c>
      <c r="J88" s="215" t="str">
        <f>IF(ISERROR(VLOOKUP($F88,DB_4erDS!$C$7:$C$10376,1,FALSE)),"01.01.1900",IF($O$10=1,VLOOKUP($F88,DB_4erDS!$C$7:$X$10376,15,FALSE),IF($O$10=2,VLOOKUP($F88,DB_4erDS!$C$7:$X$10376,16,FALSE),IF($O$10=4,VLOOKUP($F88,DB_4erDS!$C$7:$X$10376,18,FALSE),IF($O$10=5,VLOOKUP($F88,DB_4erDS!$C$7:$X$10376,19,FALSE),"01.01.1900")))))</f>
        <v>01.01.1900</v>
      </c>
      <c r="K88" s="200" t="str">
        <f ca="1">IF(AND(E88&lt;&gt;"",$F$4&lt;&gt;""),$F$4,IF(AND(ISNUMBER(H88)=TRUE,H88&gt;=0),IF($O$10=1,OFFSET(INDEX(DB_4erDS!$R$7:$R$10376,MATCH($F88,DB_4erDS!C$7:$C$10376,0)),3,0),IF($O$10=2,OFFSET(INDEX(DB_4erDS!$S$7:$S$10376,MATCH($F88,DB_4erDS!C$7:$C$10376,0)),3,0),IF($O$10=3,OFFSET(INDEX(DB_4erDS!$T$7:$T$10376,MATCH($F88,DB_4erDS!C$7:$C$10376,0)),3,0),IF($O$10=4,OFFSET(INDEX(DB_4erDS!$U$7:$U$10376,MATCH($F88,DB_4erDS!C$7:$C$10376,0)),3,0),IF($O$10=5,OFFSET(INDEX(DB_4erDS!$V$7:$V$10376,MATCH($F88,DB_4erDS!C$7:$C$10376,0)),3,0),OFFSET(INDEX(DB_4erDS!$W$7:$W$10376,MATCH($F88,DB_4erDS!C$7:$C$10376,0)),3,0)))))),""))</f>
        <v/>
      </c>
      <c r="L88" s="151">
        <f ca="1">IF(ISERROR(VLOOKUP($F88,DB_4erDS!$C$7:$C$10376,1,FALSE)),0,IF($O$10=1,OFFSET(INDEX(DB_4erDS!$R$7:$R$10376,MATCH($F88,DB_4erDS!$C$7:$C$10376,0)),2,0),IF($O$10=2,OFFSET(INDEX(DB_4erDS!$S$7:$S$10376,MATCH($F88,DB_4erDS!$C$7:$C$10376,0)),2,0),IF($O$10=4,OFFSET(INDEX(DB_4erDS!$U$7:$U$10376,MATCH($F88,DB_4erDS!$C$7:$C$10376,0)),2,0),IF($O$10=5,OFFSET(INDEX(DB_4erDS!$V$7:$V$10376,MATCH($F88,DB_4erDS!$C$7:$C$10376,0)),2,0),"Ø")))))</f>
        <v>0</v>
      </c>
      <c r="R88" s="65"/>
    </row>
    <row r="89" spans="1:18">
      <c r="A89" s="65"/>
      <c r="B89" s="65"/>
      <c r="C89" s="65"/>
      <c r="D89" s="65">
        <v>77</v>
      </c>
      <c r="E89" s="136" t="str">
        <f>IF(ISERROR(VLOOKUP(F89,DB_4erDS!$C$7:$C$10376,1,FALSE)),"not found",INDEX(DB_4erDS!$B$7:$B$10376,MATCH(F89,DB_4erDS!$C$7:$C$10376,0)))</f>
        <v>not found</v>
      </c>
      <c r="F89" s="140"/>
      <c r="G89" s="213" t="str">
        <f>IF(ISERROR(VLOOKUP(F89,DB_4erDS!$C$7:$C$10376,1,FALSE)),"not found",INDEX(DB_4erDS!$G$7:$G$10376,MATCH(F89,DB_4erDS!$C$7:$C$10376,0)))</f>
        <v>not found</v>
      </c>
      <c r="H89" s="214" t="str">
        <f ca="1">IF(ISERROR(VLOOKUP($F89,DB_4erDS!$C$7:$C$10376,1,FALSE)),"no Mat.Nr",IF($O$10=1,OFFSET(INDEX(DB_4erDS!$R$7:$R$10376,MATCH($F89,DB_4erDS!$C$7:$C$10376,0)),1,0),IF($O$10=2,OFFSET(INDEX(DB_4erDS!$S$7:$S$10376,MATCH($F89,DB_4erDS!$C$7:$C$10376,0)),1,0),IF($O$10=3,OFFSET(INDEX(DB_4erDS!$T$7:$T$10376,MATCH($F89,DB_4erDS!$C$7:$C$10376,0)),1,0),IF($O$10=4,OFFSET(INDEX(DB_4erDS!$U$7:$U$10376,MATCH($F89,DB_4erDS!$C$7:$C$10376,0)),1,0),IF($O$10=5,OFFSET(INDEX(DB_4erDS!$V$7:$V$10376,MATCH($F89,DB_4erDS!$C$7:$C$10376,0)),1,0),OFFSET(INDEX(DB_4erDS!$W$7:$W$10376,MATCH($F89,DB_4erDS!$C$7:$C$10376,0)),1,0)))))))</f>
        <v>no Mat.Nr</v>
      </c>
      <c r="I89" s="214" t="str">
        <f>IF(ISERROR(VLOOKUP(F89,DB_4erDS!$C$7:$C$10376,1,FALSE)),"not found",INDEX(DB_4erDS!$H$7:$H$10376,MATCH(F89,DB_4erDS!$C$7:$C$10376,0)))</f>
        <v>not found</v>
      </c>
      <c r="J89" s="215" t="str">
        <f>IF(ISERROR(VLOOKUP($F89,DB_4erDS!$C$7:$C$10376,1,FALSE)),"01.01.1900",IF($O$10=1,VLOOKUP($F89,DB_4erDS!$C$7:$X$10376,15,FALSE),IF($O$10=2,VLOOKUP($F89,DB_4erDS!$C$7:$X$10376,16,FALSE),IF($O$10=4,VLOOKUP($F89,DB_4erDS!$C$7:$X$10376,18,FALSE),IF($O$10=5,VLOOKUP($F89,DB_4erDS!$C$7:$X$10376,19,FALSE),"01.01.1900")))))</f>
        <v>01.01.1900</v>
      </c>
      <c r="K89" s="200" t="str">
        <f ca="1">IF(AND(E89&lt;&gt;"",$F$4&lt;&gt;""),$F$4,IF(AND(ISNUMBER(H89)=TRUE,H89&gt;=0),IF($O$10=1,OFFSET(INDEX(DB_4erDS!$R$7:$R$10376,MATCH($F89,DB_4erDS!C$7:$C$10376,0)),3,0),IF($O$10=2,OFFSET(INDEX(DB_4erDS!$S$7:$S$10376,MATCH($F89,DB_4erDS!C$7:$C$10376,0)),3,0),IF($O$10=3,OFFSET(INDEX(DB_4erDS!$T$7:$T$10376,MATCH($F89,DB_4erDS!C$7:$C$10376,0)),3,0),IF($O$10=4,OFFSET(INDEX(DB_4erDS!$U$7:$U$10376,MATCH($F89,DB_4erDS!C$7:$C$10376,0)),3,0),IF($O$10=5,OFFSET(INDEX(DB_4erDS!$V$7:$V$10376,MATCH($F89,DB_4erDS!C$7:$C$10376,0)),3,0),OFFSET(INDEX(DB_4erDS!$W$7:$W$10376,MATCH($F89,DB_4erDS!C$7:$C$10376,0)),3,0)))))),""))</f>
        <v/>
      </c>
      <c r="L89" s="151">
        <f ca="1">IF(ISERROR(VLOOKUP($F89,DB_4erDS!$C$7:$C$10376,1,FALSE)),0,IF($O$10=1,OFFSET(INDEX(DB_4erDS!$R$7:$R$10376,MATCH($F89,DB_4erDS!$C$7:$C$10376,0)),2,0),IF($O$10=2,OFFSET(INDEX(DB_4erDS!$S$7:$S$10376,MATCH($F89,DB_4erDS!$C$7:$C$10376,0)),2,0),IF($O$10=4,OFFSET(INDEX(DB_4erDS!$U$7:$U$10376,MATCH($F89,DB_4erDS!$C$7:$C$10376,0)),2,0),IF($O$10=5,OFFSET(INDEX(DB_4erDS!$V$7:$V$10376,MATCH($F89,DB_4erDS!$C$7:$C$10376,0)),2,0),"Ø")))))</f>
        <v>0</v>
      </c>
      <c r="R89" s="65"/>
    </row>
    <row r="90" spans="1:18">
      <c r="A90" s="65"/>
      <c r="B90" s="65"/>
      <c r="C90" s="65"/>
      <c r="D90" s="65">
        <v>78</v>
      </c>
      <c r="E90" s="136" t="str">
        <f>IF(ISERROR(VLOOKUP(F90,DB_4erDS!$C$7:$C$10376,1,FALSE)),"not found",INDEX(DB_4erDS!$B$7:$B$10376,MATCH(F90,DB_4erDS!$C$7:$C$10376,0)))</f>
        <v>not found</v>
      </c>
      <c r="F90" s="140"/>
      <c r="G90" s="213" t="str">
        <f>IF(ISERROR(VLOOKUP(F90,DB_4erDS!$C$7:$C$10376,1,FALSE)),"not found",INDEX(DB_4erDS!$G$7:$G$10376,MATCH(F90,DB_4erDS!$C$7:$C$10376,0)))</f>
        <v>not found</v>
      </c>
      <c r="H90" s="214" t="str">
        <f ca="1">IF(ISERROR(VLOOKUP($F90,DB_4erDS!$C$7:$C$10376,1,FALSE)),"no Mat.Nr",IF($O$10=1,OFFSET(INDEX(DB_4erDS!$R$7:$R$10376,MATCH($F90,DB_4erDS!$C$7:$C$10376,0)),1,0),IF($O$10=2,OFFSET(INDEX(DB_4erDS!$S$7:$S$10376,MATCH($F90,DB_4erDS!$C$7:$C$10376,0)),1,0),IF($O$10=3,OFFSET(INDEX(DB_4erDS!$T$7:$T$10376,MATCH($F90,DB_4erDS!$C$7:$C$10376,0)),1,0),IF($O$10=4,OFFSET(INDEX(DB_4erDS!$U$7:$U$10376,MATCH($F90,DB_4erDS!$C$7:$C$10376,0)),1,0),IF($O$10=5,OFFSET(INDEX(DB_4erDS!$V$7:$V$10376,MATCH($F90,DB_4erDS!$C$7:$C$10376,0)),1,0),OFFSET(INDEX(DB_4erDS!$W$7:$W$10376,MATCH($F90,DB_4erDS!$C$7:$C$10376,0)),1,0)))))))</f>
        <v>no Mat.Nr</v>
      </c>
      <c r="I90" s="214" t="str">
        <f>IF(ISERROR(VLOOKUP(F90,DB_4erDS!$C$7:$C$10376,1,FALSE)),"not found",INDEX(DB_4erDS!$H$7:$H$10376,MATCH(F90,DB_4erDS!$C$7:$C$10376,0)))</f>
        <v>not found</v>
      </c>
      <c r="J90" s="215" t="str">
        <f>IF(ISERROR(VLOOKUP($F90,DB_4erDS!$C$7:$C$10376,1,FALSE)),"01.01.1900",IF($O$10=1,VLOOKUP($F90,DB_4erDS!$C$7:$X$10376,15,FALSE),IF($O$10=2,VLOOKUP($F90,DB_4erDS!$C$7:$X$10376,16,FALSE),IF($O$10=4,VLOOKUP($F90,DB_4erDS!$C$7:$X$10376,18,FALSE),IF($O$10=5,VLOOKUP($F90,DB_4erDS!$C$7:$X$10376,19,FALSE),"01.01.1900")))))</f>
        <v>01.01.1900</v>
      </c>
      <c r="K90" s="200" t="str">
        <f ca="1">IF(AND(E90&lt;&gt;"",$F$4&lt;&gt;""),$F$4,IF(AND(ISNUMBER(H90)=TRUE,H90&gt;=0),IF($O$10=1,OFFSET(INDEX(DB_4erDS!$R$7:$R$10376,MATCH($F90,DB_4erDS!C$7:$C$10376,0)),3,0),IF($O$10=2,OFFSET(INDEX(DB_4erDS!$S$7:$S$10376,MATCH($F90,DB_4erDS!C$7:$C$10376,0)),3,0),IF($O$10=3,OFFSET(INDEX(DB_4erDS!$T$7:$T$10376,MATCH($F90,DB_4erDS!C$7:$C$10376,0)),3,0),IF($O$10=4,OFFSET(INDEX(DB_4erDS!$U$7:$U$10376,MATCH($F90,DB_4erDS!C$7:$C$10376,0)),3,0),IF($O$10=5,OFFSET(INDEX(DB_4erDS!$V$7:$V$10376,MATCH($F90,DB_4erDS!C$7:$C$10376,0)),3,0),OFFSET(INDEX(DB_4erDS!$W$7:$W$10376,MATCH($F90,DB_4erDS!C$7:$C$10376,0)),3,0)))))),""))</f>
        <v/>
      </c>
      <c r="L90" s="151">
        <f ca="1">IF(ISERROR(VLOOKUP($F90,DB_4erDS!$C$7:$C$10376,1,FALSE)),0,IF($O$10=1,OFFSET(INDEX(DB_4erDS!$R$7:$R$10376,MATCH($F90,DB_4erDS!$C$7:$C$10376,0)),2,0),IF($O$10=2,OFFSET(INDEX(DB_4erDS!$S$7:$S$10376,MATCH($F90,DB_4erDS!$C$7:$C$10376,0)),2,0),IF($O$10=4,OFFSET(INDEX(DB_4erDS!$U$7:$U$10376,MATCH($F90,DB_4erDS!$C$7:$C$10376,0)),2,0),IF($O$10=5,OFFSET(INDEX(DB_4erDS!$V$7:$V$10376,MATCH($F90,DB_4erDS!$C$7:$C$10376,0)),2,0),"Ø")))))</f>
        <v>0</v>
      </c>
      <c r="R90" s="65"/>
    </row>
    <row r="91" spans="1:18">
      <c r="A91" s="65"/>
      <c r="B91" s="65"/>
      <c r="C91" s="65"/>
      <c r="D91" s="65">
        <v>79</v>
      </c>
      <c r="E91" s="136" t="str">
        <f>IF(ISERROR(VLOOKUP(F91,DB_4erDS!$C$7:$C$10376,1,FALSE)),"not found",INDEX(DB_4erDS!$B$7:$B$10376,MATCH(F91,DB_4erDS!$C$7:$C$10376,0)))</f>
        <v>not found</v>
      </c>
      <c r="F91" s="140"/>
      <c r="G91" s="213" t="str">
        <f>IF(ISERROR(VLOOKUP(F91,DB_4erDS!$C$7:$C$10376,1,FALSE)),"not found",INDEX(DB_4erDS!$G$7:$G$10376,MATCH(F91,DB_4erDS!$C$7:$C$10376,0)))</f>
        <v>not found</v>
      </c>
      <c r="H91" s="214" t="str">
        <f ca="1">IF(ISERROR(VLOOKUP($F91,DB_4erDS!$C$7:$C$10376,1,FALSE)),"no Mat.Nr",IF($O$10=1,OFFSET(INDEX(DB_4erDS!$R$7:$R$10376,MATCH($F91,DB_4erDS!$C$7:$C$10376,0)),1,0),IF($O$10=2,OFFSET(INDEX(DB_4erDS!$S$7:$S$10376,MATCH($F91,DB_4erDS!$C$7:$C$10376,0)),1,0),IF($O$10=3,OFFSET(INDEX(DB_4erDS!$T$7:$T$10376,MATCH($F91,DB_4erDS!$C$7:$C$10376,0)),1,0),IF($O$10=4,OFFSET(INDEX(DB_4erDS!$U$7:$U$10376,MATCH($F91,DB_4erDS!$C$7:$C$10376,0)),1,0),IF($O$10=5,OFFSET(INDEX(DB_4erDS!$V$7:$V$10376,MATCH($F91,DB_4erDS!$C$7:$C$10376,0)),1,0),OFFSET(INDEX(DB_4erDS!$W$7:$W$10376,MATCH($F91,DB_4erDS!$C$7:$C$10376,0)),1,0)))))))</f>
        <v>no Mat.Nr</v>
      </c>
      <c r="I91" s="214" t="str">
        <f>IF(ISERROR(VLOOKUP(F91,DB_4erDS!$C$7:$C$10376,1,FALSE)),"not found",INDEX(DB_4erDS!$H$7:$H$10376,MATCH(F91,DB_4erDS!$C$7:$C$10376,0)))</f>
        <v>not found</v>
      </c>
      <c r="J91" s="215" t="str">
        <f>IF(ISERROR(VLOOKUP($F91,DB_4erDS!$C$7:$C$10376,1,FALSE)),"01.01.1900",IF($O$10=1,VLOOKUP($F91,DB_4erDS!$C$7:$X$10376,15,FALSE),IF($O$10=2,VLOOKUP($F91,DB_4erDS!$C$7:$X$10376,16,FALSE),IF($O$10=4,VLOOKUP($F91,DB_4erDS!$C$7:$X$10376,18,FALSE),IF($O$10=5,VLOOKUP($F91,DB_4erDS!$C$7:$X$10376,19,FALSE),"01.01.1900")))))</f>
        <v>01.01.1900</v>
      </c>
      <c r="K91" s="200" t="str">
        <f ca="1">IF(AND(E91&lt;&gt;"",$F$4&lt;&gt;""),$F$4,IF(AND(ISNUMBER(H91)=TRUE,H91&gt;=0),IF($O$10=1,OFFSET(INDEX(DB_4erDS!$R$7:$R$10376,MATCH($F91,DB_4erDS!C$7:$C$10376,0)),3,0),IF($O$10=2,OFFSET(INDEX(DB_4erDS!$S$7:$S$10376,MATCH($F91,DB_4erDS!C$7:$C$10376,0)),3,0),IF($O$10=3,OFFSET(INDEX(DB_4erDS!$T$7:$T$10376,MATCH($F91,DB_4erDS!C$7:$C$10376,0)),3,0),IF($O$10=4,OFFSET(INDEX(DB_4erDS!$U$7:$U$10376,MATCH($F91,DB_4erDS!C$7:$C$10376,0)),3,0),IF($O$10=5,OFFSET(INDEX(DB_4erDS!$V$7:$V$10376,MATCH($F91,DB_4erDS!C$7:$C$10376,0)),3,0),OFFSET(INDEX(DB_4erDS!$W$7:$W$10376,MATCH($F91,DB_4erDS!C$7:$C$10376,0)),3,0)))))),""))</f>
        <v/>
      </c>
      <c r="L91" s="151">
        <f ca="1">IF(ISERROR(VLOOKUP($F91,DB_4erDS!$C$7:$C$10376,1,FALSE)),0,IF($O$10=1,OFFSET(INDEX(DB_4erDS!$R$7:$R$10376,MATCH($F91,DB_4erDS!$C$7:$C$10376,0)),2,0),IF($O$10=2,OFFSET(INDEX(DB_4erDS!$S$7:$S$10376,MATCH($F91,DB_4erDS!$C$7:$C$10376,0)),2,0),IF($O$10=4,OFFSET(INDEX(DB_4erDS!$U$7:$U$10376,MATCH($F91,DB_4erDS!$C$7:$C$10376,0)),2,0),IF($O$10=5,OFFSET(INDEX(DB_4erDS!$V$7:$V$10376,MATCH($F91,DB_4erDS!$C$7:$C$10376,0)),2,0),"Ø")))))</f>
        <v>0</v>
      </c>
      <c r="R91" s="65"/>
    </row>
    <row r="92" spans="1:18">
      <c r="A92" s="65"/>
      <c r="B92" s="65"/>
      <c r="C92" s="65"/>
      <c r="D92" s="65">
        <v>80</v>
      </c>
      <c r="E92" s="136" t="str">
        <f>IF(ISERROR(VLOOKUP(F92,DB_4erDS!$C$7:$C$10376,1,FALSE)),"not found",INDEX(DB_4erDS!$B$7:$B$10376,MATCH(F92,DB_4erDS!$C$7:$C$10376,0)))</f>
        <v>not found</v>
      </c>
      <c r="F92" s="140"/>
      <c r="G92" s="213" t="str">
        <f>IF(ISERROR(VLOOKUP(F92,DB_4erDS!$C$7:$C$10376,1,FALSE)),"not found",INDEX(DB_4erDS!$G$7:$G$10376,MATCH(F92,DB_4erDS!$C$7:$C$10376,0)))</f>
        <v>not found</v>
      </c>
      <c r="H92" s="214" t="str">
        <f ca="1">IF(ISERROR(VLOOKUP($F92,DB_4erDS!$C$7:$C$10376,1,FALSE)),"no Mat.Nr",IF($O$10=1,OFFSET(INDEX(DB_4erDS!$R$7:$R$10376,MATCH($F92,DB_4erDS!$C$7:$C$10376,0)),1,0),IF($O$10=2,OFFSET(INDEX(DB_4erDS!$S$7:$S$10376,MATCH($F92,DB_4erDS!$C$7:$C$10376,0)),1,0),IF($O$10=3,OFFSET(INDEX(DB_4erDS!$T$7:$T$10376,MATCH($F92,DB_4erDS!$C$7:$C$10376,0)),1,0),IF($O$10=4,OFFSET(INDEX(DB_4erDS!$U$7:$U$10376,MATCH($F92,DB_4erDS!$C$7:$C$10376,0)),1,0),IF($O$10=5,OFFSET(INDEX(DB_4erDS!$V$7:$V$10376,MATCH($F92,DB_4erDS!$C$7:$C$10376,0)),1,0),OFFSET(INDEX(DB_4erDS!$W$7:$W$10376,MATCH($F92,DB_4erDS!$C$7:$C$10376,0)),1,0)))))))</f>
        <v>no Mat.Nr</v>
      </c>
      <c r="I92" s="214" t="str">
        <f>IF(ISERROR(VLOOKUP(F92,DB_4erDS!$C$7:$C$10376,1,FALSE)),"not found",INDEX(DB_4erDS!$H$7:$H$10376,MATCH(F92,DB_4erDS!$C$7:$C$10376,0)))</f>
        <v>not found</v>
      </c>
      <c r="J92" s="215" t="str">
        <f>IF(ISERROR(VLOOKUP($F92,DB_4erDS!$C$7:$C$10376,1,FALSE)),"01.01.1900",IF($O$10=1,VLOOKUP($F92,DB_4erDS!$C$7:$X$10376,15,FALSE),IF($O$10=2,VLOOKUP($F92,DB_4erDS!$C$7:$X$10376,16,FALSE),IF($O$10=4,VLOOKUP($F92,DB_4erDS!$C$7:$X$10376,18,FALSE),IF($O$10=5,VLOOKUP($F92,DB_4erDS!$C$7:$X$10376,19,FALSE),"01.01.1900")))))</f>
        <v>01.01.1900</v>
      </c>
      <c r="K92" s="200" t="str">
        <f ca="1">IF(AND(E92&lt;&gt;"",$F$4&lt;&gt;""),$F$4,IF(AND(ISNUMBER(H92)=TRUE,H92&gt;=0),IF($O$10=1,OFFSET(INDEX(DB_4erDS!$R$7:$R$10376,MATCH($F92,DB_4erDS!C$7:$C$10376,0)),3,0),IF($O$10=2,OFFSET(INDEX(DB_4erDS!$S$7:$S$10376,MATCH($F92,DB_4erDS!C$7:$C$10376,0)),3,0),IF($O$10=3,OFFSET(INDEX(DB_4erDS!$T$7:$T$10376,MATCH($F92,DB_4erDS!C$7:$C$10376,0)),3,0),IF($O$10=4,OFFSET(INDEX(DB_4erDS!$U$7:$U$10376,MATCH($F92,DB_4erDS!C$7:$C$10376,0)),3,0),IF($O$10=5,OFFSET(INDEX(DB_4erDS!$V$7:$V$10376,MATCH($F92,DB_4erDS!C$7:$C$10376,0)),3,0),OFFSET(INDEX(DB_4erDS!$W$7:$W$10376,MATCH($F92,DB_4erDS!C$7:$C$10376,0)),3,0)))))),""))</f>
        <v/>
      </c>
      <c r="L92" s="151">
        <f ca="1">IF(ISERROR(VLOOKUP($F92,DB_4erDS!$C$7:$C$10376,1,FALSE)),0,IF($O$10=1,OFFSET(INDEX(DB_4erDS!$R$7:$R$10376,MATCH($F92,DB_4erDS!$C$7:$C$10376,0)),2,0),IF($O$10=2,OFFSET(INDEX(DB_4erDS!$S$7:$S$10376,MATCH($F92,DB_4erDS!$C$7:$C$10376,0)),2,0),IF($O$10=4,OFFSET(INDEX(DB_4erDS!$U$7:$U$10376,MATCH($F92,DB_4erDS!$C$7:$C$10376,0)),2,0),IF($O$10=5,OFFSET(INDEX(DB_4erDS!$V$7:$V$10376,MATCH($F92,DB_4erDS!$C$7:$C$10376,0)),2,0),"Ø")))))</f>
        <v>0</v>
      </c>
      <c r="R92" s="65"/>
    </row>
    <row r="93" spans="1:18">
      <c r="A93" s="65"/>
      <c r="B93" s="65"/>
      <c r="C93" s="65"/>
      <c r="D93" s="65">
        <v>81</v>
      </c>
      <c r="E93" s="136" t="str">
        <f>IF(ISERROR(VLOOKUP(F93,DB_4erDS!$C$7:$C$10376,1,FALSE)),"not found",INDEX(DB_4erDS!$B$7:$B$10376,MATCH(F93,DB_4erDS!$C$7:$C$10376,0)))</f>
        <v>not found</v>
      </c>
      <c r="F93" s="140"/>
      <c r="G93" s="213" t="str">
        <f>IF(ISERROR(VLOOKUP(F93,DB_4erDS!$C$7:$C$10376,1,FALSE)),"not found",INDEX(DB_4erDS!$G$7:$G$10376,MATCH(F93,DB_4erDS!$C$7:$C$10376,0)))</f>
        <v>not found</v>
      </c>
      <c r="H93" s="214" t="str">
        <f ca="1">IF(ISERROR(VLOOKUP($F93,DB_4erDS!$C$7:$C$10376,1,FALSE)),"no Mat.Nr",IF($O$10=1,OFFSET(INDEX(DB_4erDS!$R$7:$R$10376,MATCH($F93,DB_4erDS!$C$7:$C$10376,0)),1,0),IF($O$10=2,OFFSET(INDEX(DB_4erDS!$S$7:$S$10376,MATCH($F93,DB_4erDS!$C$7:$C$10376,0)),1,0),IF($O$10=3,OFFSET(INDEX(DB_4erDS!$T$7:$T$10376,MATCH($F93,DB_4erDS!$C$7:$C$10376,0)),1,0),IF($O$10=4,OFFSET(INDEX(DB_4erDS!$U$7:$U$10376,MATCH($F93,DB_4erDS!$C$7:$C$10376,0)),1,0),IF($O$10=5,OFFSET(INDEX(DB_4erDS!$V$7:$V$10376,MATCH($F93,DB_4erDS!$C$7:$C$10376,0)),1,0),OFFSET(INDEX(DB_4erDS!$W$7:$W$10376,MATCH($F93,DB_4erDS!$C$7:$C$10376,0)),1,0)))))))</f>
        <v>no Mat.Nr</v>
      </c>
      <c r="I93" s="214" t="str">
        <f>IF(ISERROR(VLOOKUP(F93,DB_4erDS!$C$7:$C$10376,1,FALSE)),"not found",INDEX(DB_4erDS!$H$7:$H$10376,MATCH(F93,DB_4erDS!$C$7:$C$10376,0)))</f>
        <v>not found</v>
      </c>
      <c r="J93" s="215" t="str">
        <f>IF(ISERROR(VLOOKUP($F93,DB_4erDS!$C$7:$C$10376,1,FALSE)),"01.01.1900",IF($O$10=1,VLOOKUP($F93,DB_4erDS!$C$7:$X$10376,15,FALSE),IF($O$10=2,VLOOKUP($F93,DB_4erDS!$C$7:$X$10376,16,FALSE),IF($O$10=4,VLOOKUP($F93,DB_4erDS!$C$7:$X$10376,18,FALSE),IF($O$10=5,VLOOKUP($F93,DB_4erDS!$C$7:$X$10376,19,FALSE),"01.01.1900")))))</f>
        <v>01.01.1900</v>
      </c>
      <c r="K93" s="200" t="str">
        <f ca="1">IF(AND(E93&lt;&gt;"",$F$4&lt;&gt;""),$F$4,IF(AND(ISNUMBER(H93)=TRUE,H93&gt;=0),IF($O$10=1,OFFSET(INDEX(DB_4erDS!$R$7:$R$10376,MATCH($F93,DB_4erDS!C$7:$C$10376,0)),3,0),IF($O$10=2,OFFSET(INDEX(DB_4erDS!$S$7:$S$10376,MATCH($F93,DB_4erDS!C$7:$C$10376,0)),3,0),IF($O$10=3,OFFSET(INDEX(DB_4erDS!$T$7:$T$10376,MATCH($F93,DB_4erDS!C$7:$C$10376,0)),3,0),IF($O$10=4,OFFSET(INDEX(DB_4erDS!$U$7:$U$10376,MATCH($F93,DB_4erDS!C$7:$C$10376,0)),3,0),IF($O$10=5,OFFSET(INDEX(DB_4erDS!$V$7:$V$10376,MATCH($F93,DB_4erDS!C$7:$C$10376,0)),3,0),OFFSET(INDEX(DB_4erDS!$W$7:$W$10376,MATCH($F93,DB_4erDS!C$7:$C$10376,0)),3,0)))))),""))</f>
        <v/>
      </c>
      <c r="L93" s="151">
        <f ca="1">IF(ISERROR(VLOOKUP($F93,DB_4erDS!$C$7:$C$10376,1,FALSE)),0,IF($O$10=1,OFFSET(INDEX(DB_4erDS!$R$7:$R$10376,MATCH($F93,DB_4erDS!$C$7:$C$10376,0)),2,0),IF($O$10=2,OFFSET(INDEX(DB_4erDS!$S$7:$S$10376,MATCH($F93,DB_4erDS!$C$7:$C$10376,0)),2,0),IF($O$10=4,OFFSET(INDEX(DB_4erDS!$U$7:$U$10376,MATCH($F93,DB_4erDS!$C$7:$C$10376,0)),2,0),IF($O$10=5,OFFSET(INDEX(DB_4erDS!$V$7:$V$10376,MATCH($F93,DB_4erDS!$C$7:$C$10376,0)),2,0),"Ø")))))</f>
        <v>0</v>
      </c>
      <c r="R93" s="65"/>
    </row>
    <row r="94" spans="1:18">
      <c r="A94" s="65"/>
      <c r="B94" s="65"/>
      <c r="C94" s="65"/>
      <c r="D94" s="65">
        <v>82</v>
      </c>
      <c r="E94" s="136" t="str">
        <f>IF(ISERROR(VLOOKUP(F94,DB_4erDS!$C$7:$C$10376,1,FALSE)),"not found",INDEX(DB_4erDS!$B$7:$B$10376,MATCH(F94,DB_4erDS!$C$7:$C$10376,0)))</f>
        <v>not found</v>
      </c>
      <c r="F94" s="140"/>
      <c r="G94" s="213" t="str">
        <f>IF(ISERROR(VLOOKUP(F94,DB_4erDS!$C$7:$C$10376,1,FALSE)),"not found",INDEX(DB_4erDS!$G$7:$G$10376,MATCH(F94,DB_4erDS!$C$7:$C$10376,0)))</f>
        <v>not found</v>
      </c>
      <c r="H94" s="214" t="str">
        <f ca="1">IF(ISERROR(VLOOKUP($F94,DB_4erDS!$C$7:$C$10376,1,FALSE)),"no Mat.Nr",IF($O$10=1,OFFSET(INDEX(DB_4erDS!$R$7:$R$10376,MATCH($F94,DB_4erDS!$C$7:$C$10376,0)),1,0),IF($O$10=2,OFFSET(INDEX(DB_4erDS!$S$7:$S$10376,MATCH($F94,DB_4erDS!$C$7:$C$10376,0)),1,0),IF($O$10=3,OFFSET(INDEX(DB_4erDS!$T$7:$T$10376,MATCH($F94,DB_4erDS!$C$7:$C$10376,0)),1,0),IF($O$10=4,OFFSET(INDEX(DB_4erDS!$U$7:$U$10376,MATCH($F94,DB_4erDS!$C$7:$C$10376,0)),1,0),IF($O$10=5,OFFSET(INDEX(DB_4erDS!$V$7:$V$10376,MATCH($F94,DB_4erDS!$C$7:$C$10376,0)),1,0),OFFSET(INDEX(DB_4erDS!$W$7:$W$10376,MATCH($F94,DB_4erDS!$C$7:$C$10376,0)),1,0)))))))</f>
        <v>no Mat.Nr</v>
      </c>
      <c r="I94" s="214" t="str">
        <f>IF(ISERROR(VLOOKUP(F94,DB_4erDS!$C$7:$C$10376,1,FALSE)),"not found",INDEX(DB_4erDS!$H$7:$H$10376,MATCH(F94,DB_4erDS!$C$7:$C$10376,0)))</f>
        <v>not found</v>
      </c>
      <c r="J94" s="215" t="str">
        <f>IF(ISERROR(VLOOKUP($F94,DB_4erDS!$C$7:$C$10376,1,FALSE)),"01.01.1900",IF($O$10=1,VLOOKUP($F94,DB_4erDS!$C$7:$X$10376,15,FALSE),IF($O$10=2,VLOOKUP($F94,DB_4erDS!$C$7:$X$10376,16,FALSE),IF($O$10=4,VLOOKUP($F94,DB_4erDS!$C$7:$X$10376,18,FALSE),IF($O$10=5,VLOOKUP($F94,DB_4erDS!$C$7:$X$10376,19,FALSE),"01.01.1900")))))</f>
        <v>01.01.1900</v>
      </c>
      <c r="K94" s="200" t="str">
        <f ca="1">IF(AND(E94&lt;&gt;"",$F$4&lt;&gt;""),$F$4,IF(AND(ISNUMBER(H94)=TRUE,H94&gt;=0),IF($O$10=1,OFFSET(INDEX(DB_4erDS!$R$7:$R$10376,MATCH($F94,DB_4erDS!C$7:$C$10376,0)),3,0),IF($O$10=2,OFFSET(INDEX(DB_4erDS!$S$7:$S$10376,MATCH($F94,DB_4erDS!C$7:$C$10376,0)),3,0),IF($O$10=3,OFFSET(INDEX(DB_4erDS!$T$7:$T$10376,MATCH($F94,DB_4erDS!C$7:$C$10376,0)),3,0),IF($O$10=4,OFFSET(INDEX(DB_4erDS!$U$7:$U$10376,MATCH($F94,DB_4erDS!C$7:$C$10376,0)),3,0),IF($O$10=5,OFFSET(INDEX(DB_4erDS!$V$7:$V$10376,MATCH($F94,DB_4erDS!C$7:$C$10376,0)),3,0),OFFSET(INDEX(DB_4erDS!$W$7:$W$10376,MATCH($F94,DB_4erDS!C$7:$C$10376,0)),3,0)))))),""))</f>
        <v/>
      </c>
      <c r="L94" s="151">
        <f ca="1">IF(ISERROR(VLOOKUP($F94,DB_4erDS!$C$7:$C$10376,1,FALSE)),0,IF($O$10=1,OFFSET(INDEX(DB_4erDS!$R$7:$R$10376,MATCH($F94,DB_4erDS!$C$7:$C$10376,0)),2,0),IF($O$10=2,OFFSET(INDEX(DB_4erDS!$S$7:$S$10376,MATCH($F94,DB_4erDS!$C$7:$C$10376,0)),2,0),IF($O$10=4,OFFSET(INDEX(DB_4erDS!$U$7:$U$10376,MATCH($F94,DB_4erDS!$C$7:$C$10376,0)),2,0),IF($O$10=5,OFFSET(INDEX(DB_4erDS!$V$7:$V$10376,MATCH($F94,DB_4erDS!$C$7:$C$10376,0)),2,0),"Ø")))))</f>
        <v>0</v>
      </c>
      <c r="R94" s="65"/>
    </row>
    <row r="95" spans="1:18">
      <c r="A95" s="65"/>
      <c r="B95" s="65"/>
      <c r="C95" s="65"/>
      <c r="D95" s="65">
        <v>83</v>
      </c>
      <c r="E95" s="136" t="str">
        <f>IF(ISERROR(VLOOKUP(F95,DB_4erDS!$C$7:$C$10376,1,FALSE)),"not found",INDEX(DB_4erDS!$B$7:$B$10376,MATCH(F95,DB_4erDS!$C$7:$C$10376,0)))</f>
        <v>not found</v>
      </c>
      <c r="F95" s="140"/>
      <c r="G95" s="213" t="str">
        <f>IF(ISERROR(VLOOKUP(F95,DB_4erDS!$C$7:$C$10376,1,FALSE)),"not found",INDEX(DB_4erDS!$G$7:$G$10376,MATCH(F95,DB_4erDS!$C$7:$C$10376,0)))</f>
        <v>not found</v>
      </c>
      <c r="H95" s="214" t="str">
        <f ca="1">IF(ISERROR(VLOOKUP($F95,DB_4erDS!$C$7:$C$10376,1,FALSE)),"no Mat.Nr",IF($O$10=1,OFFSET(INDEX(DB_4erDS!$R$7:$R$10376,MATCH($F95,DB_4erDS!$C$7:$C$10376,0)),1,0),IF($O$10=2,OFFSET(INDEX(DB_4erDS!$S$7:$S$10376,MATCH($F95,DB_4erDS!$C$7:$C$10376,0)),1,0),IF($O$10=3,OFFSET(INDEX(DB_4erDS!$T$7:$T$10376,MATCH($F95,DB_4erDS!$C$7:$C$10376,0)),1,0),IF($O$10=4,OFFSET(INDEX(DB_4erDS!$U$7:$U$10376,MATCH($F95,DB_4erDS!$C$7:$C$10376,0)),1,0),IF($O$10=5,OFFSET(INDEX(DB_4erDS!$V$7:$V$10376,MATCH($F95,DB_4erDS!$C$7:$C$10376,0)),1,0),OFFSET(INDEX(DB_4erDS!$W$7:$W$10376,MATCH($F95,DB_4erDS!$C$7:$C$10376,0)),1,0)))))))</f>
        <v>no Mat.Nr</v>
      </c>
      <c r="I95" s="214" t="str">
        <f>IF(ISERROR(VLOOKUP(F95,DB_4erDS!$C$7:$C$10376,1,FALSE)),"not found",INDEX(DB_4erDS!$H$7:$H$10376,MATCH(F95,DB_4erDS!$C$7:$C$10376,0)))</f>
        <v>not found</v>
      </c>
      <c r="J95" s="215" t="str">
        <f>IF(ISERROR(VLOOKUP($F95,DB_4erDS!$C$7:$C$10376,1,FALSE)),"01.01.1900",IF($O$10=1,VLOOKUP($F95,DB_4erDS!$C$7:$X$10376,15,FALSE),IF($O$10=2,VLOOKUP($F95,DB_4erDS!$C$7:$X$10376,16,FALSE),IF($O$10=4,VLOOKUP($F95,DB_4erDS!$C$7:$X$10376,18,FALSE),IF($O$10=5,VLOOKUP($F95,DB_4erDS!$C$7:$X$10376,19,FALSE),"01.01.1900")))))</f>
        <v>01.01.1900</v>
      </c>
      <c r="K95" s="200" t="str">
        <f ca="1">IF(AND(E95&lt;&gt;"",$F$4&lt;&gt;""),$F$4,IF(AND(ISNUMBER(H95)=TRUE,H95&gt;=0),IF($O$10=1,OFFSET(INDEX(DB_4erDS!$R$7:$R$10376,MATCH($F95,DB_4erDS!C$7:$C$10376,0)),3,0),IF($O$10=2,OFFSET(INDEX(DB_4erDS!$S$7:$S$10376,MATCH($F95,DB_4erDS!C$7:$C$10376,0)),3,0),IF($O$10=3,OFFSET(INDEX(DB_4erDS!$T$7:$T$10376,MATCH($F95,DB_4erDS!C$7:$C$10376,0)),3,0),IF($O$10=4,OFFSET(INDEX(DB_4erDS!$U$7:$U$10376,MATCH($F95,DB_4erDS!C$7:$C$10376,0)),3,0),IF($O$10=5,OFFSET(INDEX(DB_4erDS!$V$7:$V$10376,MATCH($F95,DB_4erDS!C$7:$C$10376,0)),3,0),OFFSET(INDEX(DB_4erDS!$W$7:$W$10376,MATCH($F95,DB_4erDS!C$7:$C$10376,0)),3,0)))))),""))</f>
        <v/>
      </c>
      <c r="L95" s="151">
        <f ca="1">IF(ISERROR(VLOOKUP($F95,DB_4erDS!$C$7:$C$10376,1,FALSE)),0,IF($O$10=1,OFFSET(INDEX(DB_4erDS!$R$7:$R$10376,MATCH($F95,DB_4erDS!$C$7:$C$10376,0)),2,0),IF($O$10=2,OFFSET(INDEX(DB_4erDS!$S$7:$S$10376,MATCH($F95,DB_4erDS!$C$7:$C$10376,0)),2,0),IF($O$10=4,OFFSET(INDEX(DB_4erDS!$U$7:$U$10376,MATCH($F95,DB_4erDS!$C$7:$C$10376,0)),2,0),IF($O$10=5,OFFSET(INDEX(DB_4erDS!$V$7:$V$10376,MATCH($F95,DB_4erDS!$C$7:$C$10376,0)),2,0),"Ø")))))</f>
        <v>0</v>
      </c>
      <c r="R95" s="65"/>
    </row>
    <row r="96" spans="1:18">
      <c r="A96" s="65"/>
      <c r="B96" s="65"/>
      <c r="C96" s="65"/>
      <c r="D96" s="65">
        <v>84</v>
      </c>
      <c r="E96" s="136" t="str">
        <f>IF(ISERROR(VLOOKUP(F96,DB_4erDS!$C$7:$C$10376,1,FALSE)),"not found",INDEX(DB_4erDS!$B$7:$B$10376,MATCH(F96,DB_4erDS!$C$7:$C$10376,0)))</f>
        <v>not found</v>
      </c>
      <c r="F96" s="140"/>
      <c r="G96" s="213" t="str">
        <f>IF(ISERROR(VLOOKUP(F96,DB_4erDS!$C$7:$C$10376,1,FALSE)),"not found",INDEX(DB_4erDS!$G$7:$G$10376,MATCH(F96,DB_4erDS!$C$7:$C$10376,0)))</f>
        <v>not found</v>
      </c>
      <c r="H96" s="214" t="str">
        <f ca="1">IF(ISERROR(VLOOKUP($F96,DB_4erDS!$C$7:$C$10376,1,FALSE)),"no Mat.Nr",IF($O$10=1,OFFSET(INDEX(DB_4erDS!$R$7:$R$10376,MATCH($F96,DB_4erDS!$C$7:$C$10376,0)),1,0),IF($O$10=2,OFFSET(INDEX(DB_4erDS!$S$7:$S$10376,MATCH($F96,DB_4erDS!$C$7:$C$10376,0)),1,0),IF($O$10=3,OFFSET(INDEX(DB_4erDS!$T$7:$T$10376,MATCH($F96,DB_4erDS!$C$7:$C$10376,0)),1,0),IF($O$10=4,OFFSET(INDEX(DB_4erDS!$U$7:$U$10376,MATCH($F96,DB_4erDS!$C$7:$C$10376,0)),1,0),IF($O$10=5,OFFSET(INDEX(DB_4erDS!$V$7:$V$10376,MATCH($F96,DB_4erDS!$C$7:$C$10376,0)),1,0),OFFSET(INDEX(DB_4erDS!$W$7:$W$10376,MATCH($F96,DB_4erDS!$C$7:$C$10376,0)),1,0)))))))</f>
        <v>no Mat.Nr</v>
      </c>
      <c r="I96" s="214" t="str">
        <f>IF(ISERROR(VLOOKUP(F96,DB_4erDS!$C$7:$C$10376,1,FALSE)),"not found",INDEX(DB_4erDS!$H$7:$H$10376,MATCH(F96,DB_4erDS!$C$7:$C$10376,0)))</f>
        <v>not found</v>
      </c>
      <c r="J96" s="215" t="str">
        <f>IF(ISERROR(VLOOKUP($F96,DB_4erDS!$C$7:$C$10376,1,FALSE)),"01.01.1900",IF($O$10=1,VLOOKUP($F96,DB_4erDS!$C$7:$X$10376,15,FALSE),IF($O$10=2,VLOOKUP($F96,DB_4erDS!$C$7:$X$10376,16,FALSE),IF($O$10=4,VLOOKUP($F96,DB_4erDS!$C$7:$X$10376,18,FALSE),IF($O$10=5,VLOOKUP($F96,DB_4erDS!$C$7:$X$10376,19,FALSE),"01.01.1900")))))</f>
        <v>01.01.1900</v>
      </c>
      <c r="K96" s="200" t="str">
        <f ca="1">IF(AND(E96&lt;&gt;"",$F$4&lt;&gt;""),$F$4,IF(AND(ISNUMBER(H96)=TRUE,H96&gt;=0),IF($O$10=1,OFFSET(INDEX(DB_4erDS!$R$7:$R$10376,MATCH($F96,DB_4erDS!C$7:$C$10376,0)),3,0),IF($O$10=2,OFFSET(INDEX(DB_4erDS!$S$7:$S$10376,MATCH($F96,DB_4erDS!C$7:$C$10376,0)),3,0),IF($O$10=3,OFFSET(INDEX(DB_4erDS!$T$7:$T$10376,MATCH($F96,DB_4erDS!C$7:$C$10376,0)),3,0),IF($O$10=4,OFFSET(INDEX(DB_4erDS!$U$7:$U$10376,MATCH($F96,DB_4erDS!C$7:$C$10376,0)),3,0),IF($O$10=5,OFFSET(INDEX(DB_4erDS!$V$7:$V$10376,MATCH($F96,DB_4erDS!C$7:$C$10376,0)),3,0),OFFSET(INDEX(DB_4erDS!$W$7:$W$10376,MATCH($F96,DB_4erDS!C$7:$C$10376,0)),3,0)))))),""))</f>
        <v/>
      </c>
      <c r="L96" s="151">
        <f ca="1">IF(ISERROR(VLOOKUP($F96,DB_4erDS!$C$7:$C$10376,1,FALSE)),0,IF($O$10=1,OFFSET(INDEX(DB_4erDS!$R$7:$R$10376,MATCH($F96,DB_4erDS!$C$7:$C$10376,0)),2,0),IF($O$10=2,OFFSET(INDEX(DB_4erDS!$S$7:$S$10376,MATCH($F96,DB_4erDS!$C$7:$C$10376,0)),2,0),IF($O$10=4,OFFSET(INDEX(DB_4erDS!$U$7:$U$10376,MATCH($F96,DB_4erDS!$C$7:$C$10376,0)),2,0),IF($O$10=5,OFFSET(INDEX(DB_4erDS!$V$7:$V$10376,MATCH($F96,DB_4erDS!$C$7:$C$10376,0)),2,0),"Ø")))))</f>
        <v>0</v>
      </c>
      <c r="R96" s="65"/>
    </row>
    <row r="97" spans="1:18">
      <c r="A97" s="65"/>
      <c r="B97" s="65"/>
      <c r="C97" s="65"/>
      <c r="D97" s="65">
        <v>85</v>
      </c>
      <c r="E97" s="136" t="str">
        <f>IF(ISERROR(VLOOKUP(F97,DB_4erDS!$C$7:$C$10376,1,FALSE)),"not found",INDEX(DB_4erDS!$B$7:$B$10376,MATCH(F97,DB_4erDS!$C$7:$C$10376,0)))</f>
        <v>not found</v>
      </c>
      <c r="F97" s="140"/>
      <c r="G97" s="213" t="str">
        <f>IF(ISERROR(VLOOKUP(F97,DB_4erDS!$C$7:$C$10376,1,FALSE)),"not found",INDEX(DB_4erDS!$G$7:$G$10376,MATCH(F97,DB_4erDS!$C$7:$C$10376,0)))</f>
        <v>not found</v>
      </c>
      <c r="H97" s="214" t="str">
        <f ca="1">IF(ISERROR(VLOOKUP($F97,DB_4erDS!$C$7:$C$10376,1,FALSE)),"no Mat.Nr",IF($O$10=1,OFFSET(INDEX(DB_4erDS!$R$7:$R$10376,MATCH($F97,DB_4erDS!$C$7:$C$10376,0)),1,0),IF($O$10=2,OFFSET(INDEX(DB_4erDS!$S$7:$S$10376,MATCH($F97,DB_4erDS!$C$7:$C$10376,0)),1,0),IF($O$10=3,OFFSET(INDEX(DB_4erDS!$T$7:$T$10376,MATCH($F97,DB_4erDS!$C$7:$C$10376,0)),1,0),IF($O$10=4,OFFSET(INDEX(DB_4erDS!$U$7:$U$10376,MATCH($F97,DB_4erDS!$C$7:$C$10376,0)),1,0),IF($O$10=5,OFFSET(INDEX(DB_4erDS!$V$7:$V$10376,MATCH($F97,DB_4erDS!$C$7:$C$10376,0)),1,0),OFFSET(INDEX(DB_4erDS!$W$7:$W$10376,MATCH($F97,DB_4erDS!$C$7:$C$10376,0)),1,0)))))))</f>
        <v>no Mat.Nr</v>
      </c>
      <c r="I97" s="214" t="str">
        <f>IF(ISERROR(VLOOKUP(F97,DB_4erDS!$C$7:$C$10376,1,FALSE)),"not found",INDEX(DB_4erDS!$H$7:$H$10376,MATCH(F97,DB_4erDS!$C$7:$C$10376,0)))</f>
        <v>not found</v>
      </c>
      <c r="J97" s="215" t="str">
        <f>IF(ISERROR(VLOOKUP($F97,DB_4erDS!$C$7:$C$10376,1,FALSE)),"01.01.1900",IF($O$10=1,VLOOKUP($F97,DB_4erDS!$C$7:$X$10376,15,FALSE),IF($O$10=2,VLOOKUP($F97,DB_4erDS!$C$7:$X$10376,16,FALSE),IF($O$10=4,VLOOKUP($F97,DB_4erDS!$C$7:$X$10376,18,FALSE),IF($O$10=5,VLOOKUP($F97,DB_4erDS!$C$7:$X$10376,19,FALSE),"01.01.1900")))))</f>
        <v>01.01.1900</v>
      </c>
      <c r="K97" s="200" t="str">
        <f ca="1">IF(AND(E97&lt;&gt;"",$F$4&lt;&gt;""),$F$4,IF(AND(ISNUMBER(H97)=TRUE,H97&gt;=0),IF($O$10=1,OFFSET(INDEX(DB_4erDS!$R$7:$R$10376,MATCH($F97,DB_4erDS!C$7:$C$10376,0)),3,0),IF($O$10=2,OFFSET(INDEX(DB_4erDS!$S$7:$S$10376,MATCH($F97,DB_4erDS!C$7:$C$10376,0)),3,0),IF($O$10=3,OFFSET(INDEX(DB_4erDS!$T$7:$T$10376,MATCH($F97,DB_4erDS!C$7:$C$10376,0)),3,0),IF($O$10=4,OFFSET(INDEX(DB_4erDS!$U$7:$U$10376,MATCH($F97,DB_4erDS!C$7:$C$10376,0)),3,0),IF($O$10=5,OFFSET(INDEX(DB_4erDS!$V$7:$V$10376,MATCH($F97,DB_4erDS!C$7:$C$10376,0)),3,0),OFFSET(INDEX(DB_4erDS!$W$7:$W$10376,MATCH($F97,DB_4erDS!C$7:$C$10376,0)),3,0)))))),""))</f>
        <v/>
      </c>
      <c r="L97" s="151">
        <f ca="1">IF(ISERROR(VLOOKUP($F97,DB_4erDS!$C$7:$C$10376,1,FALSE)),0,IF($O$10=1,OFFSET(INDEX(DB_4erDS!$R$7:$R$10376,MATCH($F97,DB_4erDS!$C$7:$C$10376,0)),2,0),IF($O$10=2,OFFSET(INDEX(DB_4erDS!$S$7:$S$10376,MATCH($F97,DB_4erDS!$C$7:$C$10376,0)),2,0),IF($O$10=4,OFFSET(INDEX(DB_4erDS!$U$7:$U$10376,MATCH($F97,DB_4erDS!$C$7:$C$10376,0)),2,0),IF($O$10=5,OFFSET(INDEX(DB_4erDS!$V$7:$V$10376,MATCH($F97,DB_4erDS!$C$7:$C$10376,0)),2,0),"Ø")))))</f>
        <v>0</v>
      </c>
      <c r="R97" s="65"/>
    </row>
    <row r="98" spans="1:18">
      <c r="A98" s="65"/>
      <c r="B98" s="65"/>
      <c r="C98" s="65"/>
      <c r="D98" s="65">
        <v>86</v>
      </c>
      <c r="E98" s="136" t="str">
        <f>IF(ISERROR(VLOOKUP(F98,DB_4erDS!$C$7:$C$10376,1,FALSE)),"not found",INDEX(DB_4erDS!$B$7:$B$10376,MATCH(F98,DB_4erDS!$C$7:$C$10376,0)))</f>
        <v>not found</v>
      </c>
      <c r="F98" s="140"/>
      <c r="G98" s="213" t="str">
        <f>IF(ISERROR(VLOOKUP(F98,DB_4erDS!$C$7:$C$10376,1,FALSE)),"not found",INDEX(DB_4erDS!$G$7:$G$10376,MATCH(F98,DB_4erDS!$C$7:$C$10376,0)))</f>
        <v>not found</v>
      </c>
      <c r="H98" s="214" t="str">
        <f ca="1">IF(ISERROR(VLOOKUP($F98,DB_4erDS!$C$7:$C$10376,1,FALSE)),"no Mat.Nr",IF($O$10=1,OFFSET(INDEX(DB_4erDS!$R$7:$R$10376,MATCH($F98,DB_4erDS!$C$7:$C$10376,0)),1,0),IF($O$10=2,OFFSET(INDEX(DB_4erDS!$S$7:$S$10376,MATCH($F98,DB_4erDS!$C$7:$C$10376,0)),1,0),IF($O$10=3,OFFSET(INDEX(DB_4erDS!$T$7:$T$10376,MATCH($F98,DB_4erDS!$C$7:$C$10376,0)),1,0),IF($O$10=4,OFFSET(INDEX(DB_4erDS!$U$7:$U$10376,MATCH($F98,DB_4erDS!$C$7:$C$10376,0)),1,0),IF($O$10=5,OFFSET(INDEX(DB_4erDS!$V$7:$V$10376,MATCH($F98,DB_4erDS!$C$7:$C$10376,0)),1,0),OFFSET(INDEX(DB_4erDS!$W$7:$W$10376,MATCH($F98,DB_4erDS!$C$7:$C$10376,0)),1,0)))))))</f>
        <v>no Mat.Nr</v>
      </c>
      <c r="I98" s="214" t="str">
        <f>IF(ISERROR(VLOOKUP(F98,DB_4erDS!$C$7:$C$10376,1,FALSE)),"not found",INDEX(DB_4erDS!$H$7:$H$10376,MATCH(F98,DB_4erDS!$C$7:$C$10376,0)))</f>
        <v>not found</v>
      </c>
      <c r="J98" s="215" t="str">
        <f>IF(ISERROR(VLOOKUP($F98,DB_4erDS!$C$7:$C$10376,1,FALSE)),"01.01.1900",IF($O$10=1,VLOOKUP($F98,DB_4erDS!$C$7:$X$10376,15,FALSE),IF($O$10=2,VLOOKUP($F98,DB_4erDS!$C$7:$X$10376,16,FALSE),IF($O$10=4,VLOOKUP($F98,DB_4erDS!$C$7:$X$10376,18,FALSE),IF($O$10=5,VLOOKUP($F98,DB_4erDS!$C$7:$X$10376,19,FALSE),"01.01.1900")))))</f>
        <v>01.01.1900</v>
      </c>
      <c r="K98" s="200" t="str">
        <f ca="1">IF(AND(E98&lt;&gt;"",$F$4&lt;&gt;""),$F$4,IF(AND(ISNUMBER(H98)=TRUE,H98&gt;=0),IF($O$10=1,OFFSET(INDEX(DB_4erDS!$R$7:$R$10376,MATCH($F98,DB_4erDS!C$7:$C$10376,0)),3,0),IF($O$10=2,OFFSET(INDEX(DB_4erDS!$S$7:$S$10376,MATCH($F98,DB_4erDS!C$7:$C$10376,0)),3,0),IF($O$10=3,OFFSET(INDEX(DB_4erDS!$T$7:$T$10376,MATCH($F98,DB_4erDS!C$7:$C$10376,0)),3,0),IF($O$10=4,OFFSET(INDEX(DB_4erDS!$U$7:$U$10376,MATCH($F98,DB_4erDS!C$7:$C$10376,0)),3,0),IF($O$10=5,OFFSET(INDEX(DB_4erDS!$V$7:$V$10376,MATCH($F98,DB_4erDS!C$7:$C$10376,0)),3,0),OFFSET(INDEX(DB_4erDS!$W$7:$W$10376,MATCH($F98,DB_4erDS!C$7:$C$10376,0)),3,0)))))),""))</f>
        <v/>
      </c>
      <c r="L98" s="151">
        <f ca="1">IF(ISERROR(VLOOKUP($F98,DB_4erDS!$C$7:$C$10376,1,FALSE)),0,IF($O$10=1,OFFSET(INDEX(DB_4erDS!$R$7:$R$10376,MATCH($F98,DB_4erDS!$C$7:$C$10376,0)),2,0),IF($O$10=2,OFFSET(INDEX(DB_4erDS!$S$7:$S$10376,MATCH($F98,DB_4erDS!$C$7:$C$10376,0)),2,0),IF($O$10=4,OFFSET(INDEX(DB_4erDS!$U$7:$U$10376,MATCH($F98,DB_4erDS!$C$7:$C$10376,0)),2,0),IF($O$10=5,OFFSET(INDEX(DB_4erDS!$V$7:$V$10376,MATCH($F98,DB_4erDS!$C$7:$C$10376,0)),2,0),"Ø")))))</f>
        <v>0</v>
      </c>
      <c r="R98" s="65"/>
    </row>
    <row r="99" spans="1:18">
      <c r="A99" s="65"/>
      <c r="B99" s="65"/>
      <c r="C99" s="65"/>
      <c r="D99" s="65">
        <v>87</v>
      </c>
      <c r="E99" s="136" t="str">
        <f>IF(ISERROR(VLOOKUP(F99,DB_4erDS!$C$7:$C$10376,1,FALSE)),"not found",INDEX(DB_4erDS!$B$7:$B$10376,MATCH(F99,DB_4erDS!$C$7:$C$10376,0)))</f>
        <v>not found</v>
      </c>
      <c r="F99" s="140"/>
      <c r="G99" s="213" t="str">
        <f>IF(ISERROR(VLOOKUP(F99,DB_4erDS!$C$7:$C$10376,1,FALSE)),"not found",INDEX(DB_4erDS!$G$7:$G$10376,MATCH(F99,DB_4erDS!$C$7:$C$10376,0)))</f>
        <v>not found</v>
      </c>
      <c r="H99" s="214" t="str">
        <f ca="1">IF(ISERROR(VLOOKUP($F99,DB_4erDS!$C$7:$C$10376,1,FALSE)),"no Mat.Nr",IF($O$10=1,OFFSET(INDEX(DB_4erDS!$R$7:$R$10376,MATCH($F99,DB_4erDS!$C$7:$C$10376,0)),1,0),IF($O$10=2,OFFSET(INDEX(DB_4erDS!$S$7:$S$10376,MATCH($F99,DB_4erDS!$C$7:$C$10376,0)),1,0),IF($O$10=3,OFFSET(INDEX(DB_4erDS!$T$7:$T$10376,MATCH($F99,DB_4erDS!$C$7:$C$10376,0)),1,0),IF($O$10=4,OFFSET(INDEX(DB_4erDS!$U$7:$U$10376,MATCH($F99,DB_4erDS!$C$7:$C$10376,0)),1,0),IF($O$10=5,OFFSET(INDEX(DB_4erDS!$V$7:$V$10376,MATCH($F99,DB_4erDS!$C$7:$C$10376,0)),1,0),OFFSET(INDEX(DB_4erDS!$W$7:$W$10376,MATCH($F99,DB_4erDS!$C$7:$C$10376,0)),1,0)))))))</f>
        <v>no Mat.Nr</v>
      </c>
      <c r="I99" s="214" t="str">
        <f>IF(ISERROR(VLOOKUP(F99,DB_4erDS!$C$7:$C$10376,1,FALSE)),"not found",INDEX(DB_4erDS!$H$7:$H$10376,MATCH(F99,DB_4erDS!$C$7:$C$10376,0)))</f>
        <v>not found</v>
      </c>
      <c r="J99" s="215" t="str">
        <f>IF(ISERROR(VLOOKUP($F99,DB_4erDS!$C$7:$C$10376,1,FALSE)),"01.01.1900",IF($O$10=1,VLOOKUP($F99,DB_4erDS!$C$7:$X$10376,15,FALSE),IF($O$10=2,VLOOKUP($F99,DB_4erDS!$C$7:$X$10376,16,FALSE),IF($O$10=4,VLOOKUP($F99,DB_4erDS!$C$7:$X$10376,18,FALSE),IF($O$10=5,VLOOKUP($F99,DB_4erDS!$C$7:$X$10376,19,FALSE),"01.01.1900")))))</f>
        <v>01.01.1900</v>
      </c>
      <c r="K99" s="200" t="str">
        <f ca="1">IF(AND(E99&lt;&gt;"",$F$4&lt;&gt;""),$F$4,IF(AND(ISNUMBER(H99)=TRUE,H99&gt;=0),IF($O$10=1,OFFSET(INDEX(DB_4erDS!$R$7:$R$10376,MATCH($F99,DB_4erDS!C$7:$C$10376,0)),3,0),IF($O$10=2,OFFSET(INDEX(DB_4erDS!$S$7:$S$10376,MATCH($F99,DB_4erDS!C$7:$C$10376,0)),3,0),IF($O$10=3,OFFSET(INDEX(DB_4erDS!$T$7:$T$10376,MATCH($F99,DB_4erDS!C$7:$C$10376,0)),3,0),IF($O$10=4,OFFSET(INDEX(DB_4erDS!$U$7:$U$10376,MATCH($F99,DB_4erDS!C$7:$C$10376,0)),3,0),IF($O$10=5,OFFSET(INDEX(DB_4erDS!$V$7:$V$10376,MATCH($F99,DB_4erDS!C$7:$C$10376,0)),3,0),OFFSET(INDEX(DB_4erDS!$W$7:$W$10376,MATCH($F99,DB_4erDS!C$7:$C$10376,0)),3,0)))))),""))</f>
        <v/>
      </c>
      <c r="L99" s="151">
        <f ca="1">IF(ISERROR(VLOOKUP($F99,DB_4erDS!$C$7:$C$10376,1,FALSE)),0,IF($O$10=1,OFFSET(INDEX(DB_4erDS!$R$7:$R$10376,MATCH($F99,DB_4erDS!$C$7:$C$10376,0)),2,0),IF($O$10=2,OFFSET(INDEX(DB_4erDS!$S$7:$S$10376,MATCH($F99,DB_4erDS!$C$7:$C$10376,0)),2,0),IF($O$10=4,OFFSET(INDEX(DB_4erDS!$U$7:$U$10376,MATCH($F99,DB_4erDS!$C$7:$C$10376,0)),2,0),IF($O$10=5,OFFSET(INDEX(DB_4erDS!$V$7:$V$10376,MATCH($F99,DB_4erDS!$C$7:$C$10376,0)),2,0),"Ø")))))</f>
        <v>0</v>
      </c>
      <c r="R99" s="65"/>
    </row>
    <row r="100" spans="1:18">
      <c r="A100" s="65"/>
      <c r="B100" s="65"/>
      <c r="C100" s="65"/>
      <c r="D100" s="65">
        <v>88</v>
      </c>
      <c r="E100" s="136" t="str">
        <f>IF(ISERROR(VLOOKUP(F100,DB_4erDS!$C$7:$C$10376,1,FALSE)),"not found",INDEX(DB_4erDS!$B$7:$B$10376,MATCH(F100,DB_4erDS!$C$7:$C$10376,0)))</f>
        <v>not found</v>
      </c>
      <c r="F100" s="140"/>
      <c r="G100" s="213" t="str">
        <f>IF(ISERROR(VLOOKUP(F100,DB_4erDS!$C$7:$C$10376,1,FALSE)),"not found",INDEX(DB_4erDS!$G$7:$G$10376,MATCH(F100,DB_4erDS!$C$7:$C$10376,0)))</f>
        <v>not found</v>
      </c>
      <c r="H100" s="214" t="str">
        <f ca="1">IF(ISERROR(VLOOKUP($F100,DB_4erDS!$C$7:$C$10376,1,FALSE)),"no Mat.Nr",IF($O$10=1,OFFSET(INDEX(DB_4erDS!$R$7:$R$10376,MATCH($F100,DB_4erDS!$C$7:$C$10376,0)),1,0),IF($O$10=2,OFFSET(INDEX(DB_4erDS!$S$7:$S$10376,MATCH($F100,DB_4erDS!$C$7:$C$10376,0)),1,0),IF($O$10=3,OFFSET(INDEX(DB_4erDS!$T$7:$T$10376,MATCH($F100,DB_4erDS!$C$7:$C$10376,0)),1,0),IF($O$10=4,OFFSET(INDEX(DB_4erDS!$U$7:$U$10376,MATCH($F100,DB_4erDS!$C$7:$C$10376,0)),1,0),IF($O$10=5,OFFSET(INDEX(DB_4erDS!$V$7:$V$10376,MATCH($F100,DB_4erDS!$C$7:$C$10376,0)),1,0),OFFSET(INDEX(DB_4erDS!$W$7:$W$10376,MATCH($F100,DB_4erDS!$C$7:$C$10376,0)),1,0)))))))</f>
        <v>no Mat.Nr</v>
      </c>
      <c r="I100" s="214" t="str">
        <f>IF(ISERROR(VLOOKUP(F100,DB_4erDS!$C$7:$C$10376,1,FALSE)),"not found",INDEX(DB_4erDS!$H$7:$H$10376,MATCH(F100,DB_4erDS!$C$7:$C$10376,0)))</f>
        <v>not found</v>
      </c>
      <c r="J100" s="215" t="str">
        <f>IF(ISERROR(VLOOKUP($F100,DB_4erDS!$C$7:$C$10376,1,FALSE)),"01.01.1900",IF($O$10=1,VLOOKUP($F100,DB_4erDS!$C$7:$X$10376,15,FALSE),IF($O$10=2,VLOOKUP($F100,DB_4erDS!$C$7:$X$10376,16,FALSE),IF($O$10=4,VLOOKUP($F100,DB_4erDS!$C$7:$X$10376,18,FALSE),IF($O$10=5,VLOOKUP($F100,DB_4erDS!$C$7:$X$10376,19,FALSE),"01.01.1900")))))</f>
        <v>01.01.1900</v>
      </c>
      <c r="K100" s="200" t="str">
        <f ca="1">IF(AND(E100&lt;&gt;"",$F$4&lt;&gt;""),$F$4,IF(AND(ISNUMBER(H100)=TRUE,H100&gt;=0),IF($O$10=1,OFFSET(INDEX(DB_4erDS!$R$7:$R$10376,MATCH($F100,DB_4erDS!C$7:$C$10376,0)),3,0),IF($O$10=2,OFFSET(INDEX(DB_4erDS!$S$7:$S$10376,MATCH($F100,DB_4erDS!C$7:$C$10376,0)),3,0),IF($O$10=3,OFFSET(INDEX(DB_4erDS!$T$7:$T$10376,MATCH($F100,DB_4erDS!C$7:$C$10376,0)),3,0),IF($O$10=4,OFFSET(INDEX(DB_4erDS!$U$7:$U$10376,MATCH($F100,DB_4erDS!C$7:$C$10376,0)),3,0),IF($O$10=5,OFFSET(INDEX(DB_4erDS!$V$7:$V$10376,MATCH($F100,DB_4erDS!C$7:$C$10376,0)),3,0),OFFSET(INDEX(DB_4erDS!$W$7:$W$10376,MATCH($F100,DB_4erDS!C$7:$C$10376,0)),3,0)))))),""))</f>
        <v/>
      </c>
      <c r="L100" s="151">
        <f ca="1">IF(ISERROR(VLOOKUP($F100,DB_4erDS!$C$7:$C$10376,1,FALSE)),0,IF($O$10=1,OFFSET(INDEX(DB_4erDS!$R$7:$R$10376,MATCH($F100,DB_4erDS!$C$7:$C$10376,0)),2,0),IF($O$10=2,OFFSET(INDEX(DB_4erDS!$S$7:$S$10376,MATCH($F100,DB_4erDS!$C$7:$C$10376,0)),2,0),IF($O$10=4,OFFSET(INDEX(DB_4erDS!$U$7:$U$10376,MATCH($F100,DB_4erDS!$C$7:$C$10376,0)),2,0),IF($O$10=5,OFFSET(INDEX(DB_4erDS!$V$7:$V$10376,MATCH($F100,DB_4erDS!$C$7:$C$10376,0)),2,0),"Ø")))))</f>
        <v>0</v>
      </c>
      <c r="R100" s="65"/>
    </row>
    <row r="101" spans="1:18">
      <c r="A101" s="65"/>
      <c r="B101" s="65"/>
      <c r="C101" s="65"/>
      <c r="D101" s="65">
        <v>89</v>
      </c>
      <c r="E101" s="136" t="str">
        <f>IF(ISERROR(VLOOKUP(F101,DB_4erDS!$C$7:$C$10376,1,FALSE)),"not found",INDEX(DB_4erDS!$B$7:$B$10376,MATCH(F101,DB_4erDS!$C$7:$C$10376,0)))</f>
        <v>not found</v>
      </c>
      <c r="F101" s="140"/>
      <c r="G101" s="213" t="str">
        <f>IF(ISERROR(VLOOKUP(F101,DB_4erDS!$C$7:$C$10376,1,FALSE)),"not found",INDEX(DB_4erDS!$G$7:$G$10376,MATCH(F101,DB_4erDS!$C$7:$C$10376,0)))</f>
        <v>not found</v>
      </c>
      <c r="H101" s="214" t="str">
        <f ca="1">IF(ISERROR(VLOOKUP($F101,DB_4erDS!$C$7:$C$10376,1,FALSE)),"no Mat.Nr",IF($O$10=1,OFFSET(INDEX(DB_4erDS!$R$7:$R$10376,MATCH($F101,DB_4erDS!$C$7:$C$10376,0)),1,0),IF($O$10=2,OFFSET(INDEX(DB_4erDS!$S$7:$S$10376,MATCH($F101,DB_4erDS!$C$7:$C$10376,0)),1,0),IF($O$10=3,OFFSET(INDEX(DB_4erDS!$T$7:$T$10376,MATCH($F101,DB_4erDS!$C$7:$C$10376,0)),1,0),IF($O$10=4,OFFSET(INDEX(DB_4erDS!$U$7:$U$10376,MATCH($F101,DB_4erDS!$C$7:$C$10376,0)),1,0),IF($O$10=5,OFFSET(INDEX(DB_4erDS!$V$7:$V$10376,MATCH($F101,DB_4erDS!$C$7:$C$10376,0)),1,0),OFFSET(INDEX(DB_4erDS!$W$7:$W$10376,MATCH($F101,DB_4erDS!$C$7:$C$10376,0)),1,0)))))))</f>
        <v>no Mat.Nr</v>
      </c>
      <c r="I101" s="214" t="str">
        <f>IF(ISERROR(VLOOKUP(F101,DB_4erDS!$C$7:$C$10376,1,FALSE)),"not found",INDEX(DB_4erDS!$H$7:$H$10376,MATCH(F101,DB_4erDS!$C$7:$C$10376,0)))</f>
        <v>not found</v>
      </c>
      <c r="J101" s="215" t="str">
        <f>IF(ISERROR(VLOOKUP($F101,DB_4erDS!$C$7:$C$10376,1,FALSE)),"01.01.1900",IF($O$10=1,VLOOKUP($F101,DB_4erDS!$C$7:$X$10376,15,FALSE),IF($O$10=2,VLOOKUP($F101,DB_4erDS!$C$7:$X$10376,16,FALSE),IF($O$10=4,VLOOKUP($F101,DB_4erDS!$C$7:$X$10376,18,FALSE),IF($O$10=5,VLOOKUP($F101,DB_4erDS!$C$7:$X$10376,19,FALSE),"01.01.1900")))))</f>
        <v>01.01.1900</v>
      </c>
      <c r="K101" s="200" t="str">
        <f ca="1">IF(AND(E101&lt;&gt;"",$F$4&lt;&gt;""),$F$4,IF(AND(ISNUMBER(H101)=TRUE,H101&gt;=0),IF($O$10=1,OFFSET(INDEX(DB_4erDS!$R$7:$R$10376,MATCH($F101,DB_4erDS!C$7:$C$10376,0)),3,0),IF($O$10=2,OFFSET(INDEX(DB_4erDS!$S$7:$S$10376,MATCH($F101,DB_4erDS!C$7:$C$10376,0)),3,0),IF($O$10=3,OFFSET(INDEX(DB_4erDS!$T$7:$T$10376,MATCH($F101,DB_4erDS!C$7:$C$10376,0)),3,0),IF($O$10=4,OFFSET(INDEX(DB_4erDS!$U$7:$U$10376,MATCH($F101,DB_4erDS!C$7:$C$10376,0)),3,0),IF($O$10=5,OFFSET(INDEX(DB_4erDS!$V$7:$V$10376,MATCH($F101,DB_4erDS!C$7:$C$10376,0)),3,0),OFFSET(INDEX(DB_4erDS!$W$7:$W$10376,MATCH($F101,DB_4erDS!C$7:$C$10376,0)),3,0)))))),""))</f>
        <v/>
      </c>
      <c r="L101" s="151">
        <f ca="1">IF(ISERROR(VLOOKUP($F101,DB_4erDS!$C$7:$C$10376,1,FALSE)),0,IF($O$10=1,OFFSET(INDEX(DB_4erDS!$R$7:$R$10376,MATCH($F101,DB_4erDS!$C$7:$C$10376,0)),2,0),IF($O$10=2,OFFSET(INDEX(DB_4erDS!$S$7:$S$10376,MATCH($F101,DB_4erDS!$C$7:$C$10376,0)),2,0),IF($O$10=4,OFFSET(INDEX(DB_4erDS!$U$7:$U$10376,MATCH($F101,DB_4erDS!$C$7:$C$10376,0)),2,0),IF($O$10=5,OFFSET(INDEX(DB_4erDS!$V$7:$V$10376,MATCH($F101,DB_4erDS!$C$7:$C$10376,0)),2,0),"Ø")))))</f>
        <v>0</v>
      </c>
      <c r="R101" s="65"/>
    </row>
    <row r="102" spans="1:18">
      <c r="A102" s="65"/>
      <c r="B102" s="65"/>
      <c r="C102" s="65"/>
      <c r="D102" s="65">
        <v>90</v>
      </c>
      <c r="E102" s="136" t="str">
        <f>IF(ISERROR(VLOOKUP(F102,DB_4erDS!$C$7:$C$10376,1,FALSE)),"not found",INDEX(DB_4erDS!$B$7:$B$10376,MATCH(F102,DB_4erDS!$C$7:$C$10376,0)))</f>
        <v>not found</v>
      </c>
      <c r="F102" s="140"/>
      <c r="G102" s="213" t="str">
        <f>IF(ISERROR(VLOOKUP(F102,DB_4erDS!$C$7:$C$10376,1,FALSE)),"not found",INDEX(DB_4erDS!$G$7:$G$10376,MATCH(F102,DB_4erDS!$C$7:$C$10376,0)))</f>
        <v>not found</v>
      </c>
      <c r="H102" s="214" t="str">
        <f ca="1">IF(ISERROR(VLOOKUP($F102,DB_4erDS!$C$7:$C$10376,1,FALSE)),"no Mat.Nr",IF($O$10=1,OFFSET(INDEX(DB_4erDS!$R$7:$R$10376,MATCH($F102,DB_4erDS!$C$7:$C$10376,0)),1,0),IF($O$10=2,OFFSET(INDEX(DB_4erDS!$S$7:$S$10376,MATCH($F102,DB_4erDS!$C$7:$C$10376,0)),1,0),IF($O$10=3,OFFSET(INDEX(DB_4erDS!$T$7:$T$10376,MATCH($F102,DB_4erDS!$C$7:$C$10376,0)),1,0),IF($O$10=4,OFFSET(INDEX(DB_4erDS!$U$7:$U$10376,MATCH($F102,DB_4erDS!$C$7:$C$10376,0)),1,0),IF($O$10=5,OFFSET(INDEX(DB_4erDS!$V$7:$V$10376,MATCH($F102,DB_4erDS!$C$7:$C$10376,0)),1,0),OFFSET(INDEX(DB_4erDS!$W$7:$W$10376,MATCH($F102,DB_4erDS!$C$7:$C$10376,0)),1,0)))))))</f>
        <v>no Mat.Nr</v>
      </c>
      <c r="I102" s="214" t="str">
        <f>IF(ISERROR(VLOOKUP(F102,DB_4erDS!$C$7:$C$10376,1,FALSE)),"not found",INDEX(DB_4erDS!$H$7:$H$10376,MATCH(F102,DB_4erDS!$C$7:$C$10376,0)))</f>
        <v>not found</v>
      </c>
      <c r="J102" s="215" t="str">
        <f>IF(ISERROR(VLOOKUP($F102,DB_4erDS!$C$7:$C$10376,1,FALSE)),"01.01.1900",IF($O$10=1,VLOOKUP($F102,DB_4erDS!$C$7:$X$10376,15,FALSE),IF($O$10=2,VLOOKUP($F102,DB_4erDS!$C$7:$X$10376,16,FALSE),IF($O$10=4,VLOOKUP($F102,DB_4erDS!$C$7:$X$10376,18,FALSE),IF($O$10=5,VLOOKUP($F102,DB_4erDS!$C$7:$X$10376,19,FALSE),"01.01.1900")))))</f>
        <v>01.01.1900</v>
      </c>
      <c r="K102" s="200" t="str">
        <f ca="1">IF(AND(E102&lt;&gt;"",$F$4&lt;&gt;""),$F$4,IF(AND(ISNUMBER(H102)=TRUE,H102&gt;=0),IF($O$10=1,OFFSET(INDEX(DB_4erDS!$R$7:$R$10376,MATCH($F102,DB_4erDS!C$7:$C$10376,0)),3,0),IF($O$10=2,OFFSET(INDEX(DB_4erDS!$S$7:$S$10376,MATCH($F102,DB_4erDS!C$7:$C$10376,0)),3,0),IF($O$10=3,OFFSET(INDEX(DB_4erDS!$T$7:$T$10376,MATCH($F102,DB_4erDS!C$7:$C$10376,0)),3,0),IF($O$10=4,OFFSET(INDEX(DB_4erDS!$U$7:$U$10376,MATCH($F102,DB_4erDS!C$7:$C$10376,0)),3,0),IF($O$10=5,OFFSET(INDEX(DB_4erDS!$V$7:$V$10376,MATCH($F102,DB_4erDS!C$7:$C$10376,0)),3,0),OFFSET(INDEX(DB_4erDS!$W$7:$W$10376,MATCH($F102,DB_4erDS!C$7:$C$10376,0)),3,0)))))),""))</f>
        <v/>
      </c>
      <c r="L102" s="151">
        <f ca="1">IF(ISERROR(VLOOKUP($F102,DB_4erDS!$C$7:$C$10376,1,FALSE)),0,IF($O$10=1,OFFSET(INDEX(DB_4erDS!$R$7:$R$10376,MATCH($F102,DB_4erDS!$C$7:$C$10376,0)),2,0),IF($O$10=2,OFFSET(INDEX(DB_4erDS!$S$7:$S$10376,MATCH($F102,DB_4erDS!$C$7:$C$10376,0)),2,0),IF($O$10=4,OFFSET(INDEX(DB_4erDS!$U$7:$U$10376,MATCH($F102,DB_4erDS!$C$7:$C$10376,0)),2,0),IF($O$10=5,OFFSET(INDEX(DB_4erDS!$V$7:$V$10376,MATCH($F102,DB_4erDS!$C$7:$C$10376,0)),2,0),"Ø")))))</f>
        <v>0</v>
      </c>
      <c r="R102" s="65"/>
    </row>
    <row r="103" spans="1:18">
      <c r="A103" s="65"/>
      <c r="B103" s="65"/>
      <c r="C103" s="65"/>
      <c r="D103" s="65">
        <v>91</v>
      </c>
      <c r="E103" s="136" t="str">
        <f>IF(ISERROR(VLOOKUP(F103,DB_4erDS!$C$7:$C$10376,1,FALSE)),"not found",INDEX(DB_4erDS!$B$7:$B$10376,MATCH(F103,DB_4erDS!$C$7:$C$10376,0)))</f>
        <v>not found</v>
      </c>
      <c r="F103" s="140"/>
      <c r="G103" s="213" t="str">
        <f>IF(ISERROR(VLOOKUP(F103,DB_4erDS!$C$7:$C$10376,1,FALSE)),"not found",INDEX(DB_4erDS!$G$7:$G$10376,MATCH(F103,DB_4erDS!$C$7:$C$10376,0)))</f>
        <v>not found</v>
      </c>
      <c r="H103" s="214" t="str">
        <f ca="1">IF(ISERROR(VLOOKUP($F103,DB_4erDS!$C$7:$C$10376,1,FALSE)),"no Mat.Nr",IF($O$10=1,OFFSET(INDEX(DB_4erDS!$R$7:$R$10376,MATCH($F103,DB_4erDS!$C$7:$C$10376,0)),1,0),IF($O$10=2,OFFSET(INDEX(DB_4erDS!$S$7:$S$10376,MATCH($F103,DB_4erDS!$C$7:$C$10376,0)),1,0),IF($O$10=3,OFFSET(INDEX(DB_4erDS!$T$7:$T$10376,MATCH($F103,DB_4erDS!$C$7:$C$10376,0)),1,0),IF($O$10=4,OFFSET(INDEX(DB_4erDS!$U$7:$U$10376,MATCH($F103,DB_4erDS!$C$7:$C$10376,0)),1,0),IF($O$10=5,OFFSET(INDEX(DB_4erDS!$V$7:$V$10376,MATCH($F103,DB_4erDS!$C$7:$C$10376,0)),1,0),OFFSET(INDEX(DB_4erDS!$W$7:$W$10376,MATCH($F103,DB_4erDS!$C$7:$C$10376,0)),1,0)))))))</f>
        <v>no Mat.Nr</v>
      </c>
      <c r="I103" s="214" t="str">
        <f>IF(ISERROR(VLOOKUP(F103,DB_4erDS!$C$7:$C$10376,1,FALSE)),"not found",INDEX(DB_4erDS!$H$7:$H$10376,MATCH(F103,DB_4erDS!$C$7:$C$10376,0)))</f>
        <v>not found</v>
      </c>
      <c r="J103" s="215" t="str">
        <f>IF(ISERROR(VLOOKUP($F103,DB_4erDS!$C$7:$C$10376,1,FALSE)),"01.01.1900",IF($O$10=1,VLOOKUP($F103,DB_4erDS!$C$7:$X$10376,15,FALSE),IF($O$10=2,VLOOKUP($F103,DB_4erDS!$C$7:$X$10376,16,FALSE),IF($O$10=4,VLOOKUP($F103,DB_4erDS!$C$7:$X$10376,18,FALSE),IF($O$10=5,VLOOKUP($F103,DB_4erDS!$C$7:$X$10376,19,FALSE),"01.01.1900")))))</f>
        <v>01.01.1900</v>
      </c>
      <c r="K103" s="200" t="str">
        <f ca="1">IF(AND(E103&lt;&gt;"",$F$4&lt;&gt;""),$F$4,IF(AND(ISNUMBER(H103)=TRUE,H103&gt;=0),IF($O$10=1,OFFSET(INDEX(DB_4erDS!$R$7:$R$10376,MATCH($F103,DB_4erDS!C$7:$C$10376,0)),3,0),IF($O$10=2,OFFSET(INDEX(DB_4erDS!$S$7:$S$10376,MATCH($F103,DB_4erDS!C$7:$C$10376,0)),3,0),IF($O$10=3,OFFSET(INDEX(DB_4erDS!$T$7:$T$10376,MATCH($F103,DB_4erDS!C$7:$C$10376,0)),3,0),IF($O$10=4,OFFSET(INDEX(DB_4erDS!$U$7:$U$10376,MATCH($F103,DB_4erDS!C$7:$C$10376,0)),3,0),IF($O$10=5,OFFSET(INDEX(DB_4erDS!$V$7:$V$10376,MATCH($F103,DB_4erDS!C$7:$C$10376,0)),3,0),OFFSET(INDEX(DB_4erDS!$W$7:$W$10376,MATCH($F103,DB_4erDS!C$7:$C$10376,0)),3,0)))))),""))</f>
        <v/>
      </c>
      <c r="L103" s="151">
        <f ca="1">IF(ISERROR(VLOOKUP($F103,DB_4erDS!$C$7:$C$10376,1,FALSE)),0,IF($O$10=1,OFFSET(INDEX(DB_4erDS!$R$7:$R$10376,MATCH($F103,DB_4erDS!$C$7:$C$10376,0)),2,0),IF($O$10=2,OFFSET(INDEX(DB_4erDS!$S$7:$S$10376,MATCH($F103,DB_4erDS!$C$7:$C$10376,0)),2,0),IF($O$10=4,OFFSET(INDEX(DB_4erDS!$U$7:$U$10376,MATCH($F103,DB_4erDS!$C$7:$C$10376,0)),2,0),IF($O$10=5,OFFSET(INDEX(DB_4erDS!$V$7:$V$10376,MATCH($F103,DB_4erDS!$C$7:$C$10376,0)),2,0),"Ø")))))</f>
        <v>0</v>
      </c>
      <c r="R103" s="65"/>
    </row>
    <row r="104" spans="1:18">
      <c r="A104" s="65"/>
      <c r="B104" s="65"/>
      <c r="C104" s="65"/>
      <c r="D104" s="65">
        <v>92</v>
      </c>
      <c r="E104" s="136" t="str">
        <f>IF(ISERROR(VLOOKUP(F104,DB_4erDS!$C$7:$C$10376,1,FALSE)),"not found",INDEX(DB_4erDS!$B$7:$B$10376,MATCH(F104,DB_4erDS!$C$7:$C$10376,0)))</f>
        <v>not found</v>
      </c>
      <c r="F104" s="140"/>
      <c r="G104" s="213" t="str">
        <f>IF(ISERROR(VLOOKUP(F104,DB_4erDS!$C$7:$C$10376,1,FALSE)),"not found",INDEX(DB_4erDS!$G$7:$G$10376,MATCH(F104,DB_4erDS!$C$7:$C$10376,0)))</f>
        <v>not found</v>
      </c>
      <c r="H104" s="214" t="str">
        <f ca="1">IF(ISERROR(VLOOKUP($F104,DB_4erDS!$C$7:$C$10376,1,FALSE)),"no Mat.Nr",IF($O$10=1,OFFSET(INDEX(DB_4erDS!$R$7:$R$10376,MATCH($F104,DB_4erDS!$C$7:$C$10376,0)),1,0),IF($O$10=2,OFFSET(INDEX(DB_4erDS!$S$7:$S$10376,MATCH($F104,DB_4erDS!$C$7:$C$10376,0)),1,0),IF($O$10=3,OFFSET(INDEX(DB_4erDS!$T$7:$T$10376,MATCH($F104,DB_4erDS!$C$7:$C$10376,0)),1,0),IF($O$10=4,OFFSET(INDEX(DB_4erDS!$U$7:$U$10376,MATCH($F104,DB_4erDS!$C$7:$C$10376,0)),1,0),IF($O$10=5,OFFSET(INDEX(DB_4erDS!$V$7:$V$10376,MATCH($F104,DB_4erDS!$C$7:$C$10376,0)),1,0),OFFSET(INDEX(DB_4erDS!$W$7:$W$10376,MATCH($F104,DB_4erDS!$C$7:$C$10376,0)),1,0)))))))</f>
        <v>no Mat.Nr</v>
      </c>
      <c r="I104" s="214" t="str">
        <f>IF(ISERROR(VLOOKUP(F104,DB_4erDS!$C$7:$C$10376,1,FALSE)),"not found",INDEX(DB_4erDS!$H$7:$H$10376,MATCH(F104,DB_4erDS!$C$7:$C$10376,0)))</f>
        <v>not found</v>
      </c>
      <c r="J104" s="215" t="str">
        <f>IF(ISERROR(VLOOKUP($F104,DB_4erDS!$C$7:$C$10376,1,FALSE)),"01.01.1900",IF($O$10=1,VLOOKUP($F104,DB_4erDS!$C$7:$X$10376,15,FALSE),IF($O$10=2,VLOOKUP($F104,DB_4erDS!$C$7:$X$10376,16,FALSE),IF($O$10=4,VLOOKUP($F104,DB_4erDS!$C$7:$X$10376,18,FALSE),IF($O$10=5,VLOOKUP($F104,DB_4erDS!$C$7:$X$10376,19,FALSE),"01.01.1900")))))</f>
        <v>01.01.1900</v>
      </c>
      <c r="K104" s="200" t="str">
        <f ca="1">IF(AND(E104&lt;&gt;"",$F$4&lt;&gt;""),$F$4,IF(AND(ISNUMBER(H104)=TRUE,H104&gt;=0),IF($O$10=1,OFFSET(INDEX(DB_4erDS!$R$7:$R$10376,MATCH($F104,DB_4erDS!C$7:$C$10376,0)),3,0),IF($O$10=2,OFFSET(INDEX(DB_4erDS!$S$7:$S$10376,MATCH($F104,DB_4erDS!C$7:$C$10376,0)),3,0),IF($O$10=3,OFFSET(INDEX(DB_4erDS!$T$7:$T$10376,MATCH($F104,DB_4erDS!C$7:$C$10376,0)),3,0),IF($O$10=4,OFFSET(INDEX(DB_4erDS!$U$7:$U$10376,MATCH($F104,DB_4erDS!C$7:$C$10376,0)),3,0),IF($O$10=5,OFFSET(INDEX(DB_4erDS!$V$7:$V$10376,MATCH($F104,DB_4erDS!C$7:$C$10376,0)),3,0),OFFSET(INDEX(DB_4erDS!$W$7:$W$10376,MATCH($F104,DB_4erDS!C$7:$C$10376,0)),3,0)))))),""))</f>
        <v/>
      </c>
      <c r="L104" s="151">
        <f ca="1">IF(ISERROR(VLOOKUP($F104,DB_4erDS!$C$7:$C$10376,1,FALSE)),0,IF($O$10=1,OFFSET(INDEX(DB_4erDS!$R$7:$R$10376,MATCH($F104,DB_4erDS!$C$7:$C$10376,0)),2,0),IF($O$10=2,OFFSET(INDEX(DB_4erDS!$S$7:$S$10376,MATCH($F104,DB_4erDS!$C$7:$C$10376,0)),2,0),IF($O$10=4,OFFSET(INDEX(DB_4erDS!$U$7:$U$10376,MATCH($F104,DB_4erDS!$C$7:$C$10376,0)),2,0),IF($O$10=5,OFFSET(INDEX(DB_4erDS!$V$7:$V$10376,MATCH($F104,DB_4erDS!$C$7:$C$10376,0)),2,0),"Ø")))))</f>
        <v>0</v>
      </c>
      <c r="R104" s="65"/>
    </row>
    <row r="105" spans="1:18">
      <c r="A105" s="65"/>
      <c r="B105" s="65"/>
      <c r="C105" s="65"/>
      <c r="D105" s="65">
        <v>93</v>
      </c>
      <c r="E105" s="136" t="str">
        <f>IF(ISERROR(VLOOKUP(F105,DB_4erDS!$C$7:$C$10376,1,FALSE)),"not found",INDEX(DB_4erDS!$B$7:$B$10376,MATCH(F105,DB_4erDS!$C$7:$C$10376,0)))</f>
        <v>not found</v>
      </c>
      <c r="F105" s="140"/>
      <c r="G105" s="213" t="str">
        <f>IF(ISERROR(VLOOKUP(F105,DB_4erDS!$C$7:$C$10376,1,FALSE)),"not found",INDEX(DB_4erDS!$G$7:$G$10376,MATCH(F105,DB_4erDS!$C$7:$C$10376,0)))</f>
        <v>not found</v>
      </c>
      <c r="H105" s="214" t="str">
        <f ca="1">IF(ISERROR(VLOOKUP($F105,DB_4erDS!$C$7:$C$10376,1,FALSE)),"no Mat.Nr",IF($O$10=1,OFFSET(INDEX(DB_4erDS!$R$7:$R$10376,MATCH($F105,DB_4erDS!$C$7:$C$10376,0)),1,0),IF($O$10=2,OFFSET(INDEX(DB_4erDS!$S$7:$S$10376,MATCH($F105,DB_4erDS!$C$7:$C$10376,0)),1,0),IF($O$10=3,OFFSET(INDEX(DB_4erDS!$T$7:$T$10376,MATCH($F105,DB_4erDS!$C$7:$C$10376,0)),1,0),IF($O$10=4,OFFSET(INDEX(DB_4erDS!$U$7:$U$10376,MATCH($F105,DB_4erDS!$C$7:$C$10376,0)),1,0),IF($O$10=5,OFFSET(INDEX(DB_4erDS!$V$7:$V$10376,MATCH($F105,DB_4erDS!$C$7:$C$10376,0)),1,0),OFFSET(INDEX(DB_4erDS!$W$7:$W$10376,MATCH($F105,DB_4erDS!$C$7:$C$10376,0)),1,0)))))))</f>
        <v>no Mat.Nr</v>
      </c>
      <c r="I105" s="214" t="str">
        <f>IF(ISERROR(VLOOKUP(F105,DB_4erDS!$C$7:$C$10376,1,FALSE)),"not found",INDEX(DB_4erDS!$H$7:$H$10376,MATCH(F105,DB_4erDS!$C$7:$C$10376,0)))</f>
        <v>not found</v>
      </c>
      <c r="J105" s="215" t="str">
        <f>IF(ISERROR(VLOOKUP($F105,DB_4erDS!$C$7:$C$10376,1,FALSE)),"01.01.1900",IF($O$10=1,VLOOKUP($F105,DB_4erDS!$C$7:$X$10376,15,FALSE),IF($O$10=2,VLOOKUP($F105,DB_4erDS!$C$7:$X$10376,16,FALSE),IF($O$10=4,VLOOKUP($F105,DB_4erDS!$C$7:$X$10376,18,FALSE),IF($O$10=5,VLOOKUP($F105,DB_4erDS!$C$7:$X$10376,19,FALSE),"01.01.1900")))))</f>
        <v>01.01.1900</v>
      </c>
      <c r="K105" s="200" t="str">
        <f ca="1">IF(AND(E105&lt;&gt;"",$F$4&lt;&gt;""),$F$4,IF(AND(ISNUMBER(H105)=TRUE,H105&gt;=0),IF($O$10=1,OFFSET(INDEX(DB_4erDS!$R$7:$R$10376,MATCH($F105,DB_4erDS!C$7:$C$10376,0)),3,0),IF($O$10=2,OFFSET(INDEX(DB_4erDS!$S$7:$S$10376,MATCH($F105,DB_4erDS!C$7:$C$10376,0)),3,0),IF($O$10=3,OFFSET(INDEX(DB_4erDS!$T$7:$T$10376,MATCH($F105,DB_4erDS!C$7:$C$10376,0)),3,0),IF($O$10=4,OFFSET(INDEX(DB_4erDS!$U$7:$U$10376,MATCH($F105,DB_4erDS!C$7:$C$10376,0)),3,0),IF($O$10=5,OFFSET(INDEX(DB_4erDS!$V$7:$V$10376,MATCH($F105,DB_4erDS!C$7:$C$10376,0)),3,0),OFFSET(INDEX(DB_4erDS!$W$7:$W$10376,MATCH($F105,DB_4erDS!C$7:$C$10376,0)),3,0)))))),""))</f>
        <v/>
      </c>
      <c r="L105" s="151">
        <f ca="1">IF(ISERROR(VLOOKUP($F105,DB_4erDS!$C$7:$C$10376,1,FALSE)),0,IF($O$10=1,OFFSET(INDEX(DB_4erDS!$R$7:$R$10376,MATCH($F105,DB_4erDS!$C$7:$C$10376,0)),2,0),IF($O$10=2,OFFSET(INDEX(DB_4erDS!$S$7:$S$10376,MATCH($F105,DB_4erDS!$C$7:$C$10376,0)),2,0),IF($O$10=4,OFFSET(INDEX(DB_4erDS!$U$7:$U$10376,MATCH($F105,DB_4erDS!$C$7:$C$10376,0)),2,0),IF($O$10=5,OFFSET(INDEX(DB_4erDS!$V$7:$V$10376,MATCH($F105,DB_4erDS!$C$7:$C$10376,0)),2,0),"Ø")))))</f>
        <v>0</v>
      </c>
      <c r="R105" s="65"/>
    </row>
    <row r="106" spans="1:18">
      <c r="A106" s="65"/>
      <c r="B106" s="65"/>
      <c r="C106" s="65"/>
      <c r="D106" s="65">
        <v>94</v>
      </c>
      <c r="E106" s="136" t="str">
        <f>IF(ISERROR(VLOOKUP(F106,DB_4erDS!$C$7:$C$10376,1,FALSE)),"not found",INDEX(DB_4erDS!$B$7:$B$10376,MATCH(F106,DB_4erDS!$C$7:$C$10376,0)))</f>
        <v>not found</v>
      </c>
      <c r="F106" s="140"/>
      <c r="G106" s="213" t="str">
        <f>IF(ISERROR(VLOOKUP(F106,DB_4erDS!$C$7:$C$10376,1,FALSE)),"not found",INDEX(DB_4erDS!$G$7:$G$10376,MATCH(F106,DB_4erDS!$C$7:$C$10376,0)))</f>
        <v>not found</v>
      </c>
      <c r="H106" s="214" t="str">
        <f ca="1">IF(ISERROR(VLOOKUP($F106,DB_4erDS!$C$7:$C$10376,1,FALSE)),"no Mat.Nr",IF($O$10=1,OFFSET(INDEX(DB_4erDS!$R$7:$R$10376,MATCH($F106,DB_4erDS!$C$7:$C$10376,0)),1,0),IF($O$10=2,OFFSET(INDEX(DB_4erDS!$S$7:$S$10376,MATCH($F106,DB_4erDS!$C$7:$C$10376,0)),1,0),IF($O$10=3,OFFSET(INDEX(DB_4erDS!$T$7:$T$10376,MATCH($F106,DB_4erDS!$C$7:$C$10376,0)),1,0),IF($O$10=4,OFFSET(INDEX(DB_4erDS!$U$7:$U$10376,MATCH($F106,DB_4erDS!$C$7:$C$10376,0)),1,0),IF($O$10=5,OFFSET(INDEX(DB_4erDS!$V$7:$V$10376,MATCH($F106,DB_4erDS!$C$7:$C$10376,0)),1,0),OFFSET(INDEX(DB_4erDS!$W$7:$W$10376,MATCH($F106,DB_4erDS!$C$7:$C$10376,0)),1,0)))))))</f>
        <v>no Mat.Nr</v>
      </c>
      <c r="I106" s="214" t="str">
        <f>IF(ISERROR(VLOOKUP(F106,DB_4erDS!$C$7:$C$10376,1,FALSE)),"not found",INDEX(DB_4erDS!$H$7:$H$10376,MATCH(F106,DB_4erDS!$C$7:$C$10376,0)))</f>
        <v>not found</v>
      </c>
      <c r="J106" s="215" t="str">
        <f>IF(ISERROR(VLOOKUP($F106,DB_4erDS!$C$7:$C$10376,1,FALSE)),"01.01.1900",IF($O$10=1,VLOOKUP($F106,DB_4erDS!$C$7:$X$10376,15,FALSE),IF($O$10=2,VLOOKUP($F106,DB_4erDS!$C$7:$X$10376,16,FALSE),IF($O$10=4,VLOOKUP($F106,DB_4erDS!$C$7:$X$10376,18,FALSE),IF($O$10=5,VLOOKUP($F106,DB_4erDS!$C$7:$X$10376,19,FALSE),"01.01.1900")))))</f>
        <v>01.01.1900</v>
      </c>
      <c r="K106" s="200" t="str">
        <f ca="1">IF(AND(E106&lt;&gt;"",$F$4&lt;&gt;""),$F$4,IF(AND(ISNUMBER(H106)=TRUE,H106&gt;=0),IF($O$10=1,OFFSET(INDEX(DB_4erDS!$R$7:$R$10376,MATCH($F106,DB_4erDS!C$7:$C$10376,0)),3,0),IF($O$10=2,OFFSET(INDEX(DB_4erDS!$S$7:$S$10376,MATCH($F106,DB_4erDS!C$7:$C$10376,0)),3,0),IF($O$10=3,OFFSET(INDEX(DB_4erDS!$T$7:$T$10376,MATCH($F106,DB_4erDS!C$7:$C$10376,0)),3,0),IF($O$10=4,OFFSET(INDEX(DB_4erDS!$U$7:$U$10376,MATCH($F106,DB_4erDS!C$7:$C$10376,0)),3,0),IF($O$10=5,OFFSET(INDEX(DB_4erDS!$V$7:$V$10376,MATCH($F106,DB_4erDS!C$7:$C$10376,0)),3,0),OFFSET(INDEX(DB_4erDS!$W$7:$W$10376,MATCH($F106,DB_4erDS!C$7:$C$10376,0)),3,0)))))),""))</f>
        <v/>
      </c>
      <c r="L106" s="151">
        <f ca="1">IF(ISERROR(VLOOKUP($F106,DB_4erDS!$C$7:$C$10376,1,FALSE)),0,IF($O$10=1,OFFSET(INDEX(DB_4erDS!$R$7:$R$10376,MATCH($F106,DB_4erDS!$C$7:$C$10376,0)),2,0),IF($O$10=2,OFFSET(INDEX(DB_4erDS!$S$7:$S$10376,MATCH($F106,DB_4erDS!$C$7:$C$10376,0)),2,0),IF($O$10=4,OFFSET(INDEX(DB_4erDS!$U$7:$U$10376,MATCH($F106,DB_4erDS!$C$7:$C$10376,0)),2,0),IF($O$10=5,OFFSET(INDEX(DB_4erDS!$V$7:$V$10376,MATCH($F106,DB_4erDS!$C$7:$C$10376,0)),2,0),"Ø")))))</f>
        <v>0</v>
      </c>
      <c r="R106" s="65"/>
    </row>
    <row r="107" spans="1:18">
      <c r="A107" s="65"/>
      <c r="B107" s="65"/>
      <c r="C107" s="65"/>
      <c r="D107" s="65">
        <v>95</v>
      </c>
      <c r="E107" s="136" t="str">
        <f>IF(ISERROR(VLOOKUP(F107,DB_4erDS!$C$7:$C$10376,1,FALSE)),"not found",INDEX(DB_4erDS!$B$7:$B$10376,MATCH(F107,DB_4erDS!$C$7:$C$10376,0)))</f>
        <v>not found</v>
      </c>
      <c r="F107" s="140"/>
      <c r="G107" s="213" t="str">
        <f>IF(ISERROR(VLOOKUP(F107,DB_4erDS!$C$7:$C$10376,1,FALSE)),"not found",INDEX(DB_4erDS!$G$7:$G$10376,MATCH(F107,DB_4erDS!$C$7:$C$10376,0)))</f>
        <v>not found</v>
      </c>
      <c r="H107" s="214" t="str">
        <f ca="1">IF(ISERROR(VLOOKUP($F107,DB_4erDS!$C$7:$C$10376,1,FALSE)),"no Mat.Nr",IF($O$10=1,OFFSET(INDEX(DB_4erDS!$R$7:$R$10376,MATCH($F107,DB_4erDS!$C$7:$C$10376,0)),1,0),IF($O$10=2,OFFSET(INDEX(DB_4erDS!$S$7:$S$10376,MATCH($F107,DB_4erDS!$C$7:$C$10376,0)),1,0),IF($O$10=3,OFFSET(INDEX(DB_4erDS!$T$7:$T$10376,MATCH($F107,DB_4erDS!$C$7:$C$10376,0)),1,0),IF($O$10=4,OFFSET(INDEX(DB_4erDS!$U$7:$U$10376,MATCH($F107,DB_4erDS!$C$7:$C$10376,0)),1,0),IF($O$10=5,OFFSET(INDEX(DB_4erDS!$V$7:$V$10376,MATCH($F107,DB_4erDS!$C$7:$C$10376,0)),1,0),OFFSET(INDEX(DB_4erDS!$W$7:$W$10376,MATCH($F107,DB_4erDS!$C$7:$C$10376,0)),1,0)))))))</f>
        <v>no Mat.Nr</v>
      </c>
      <c r="I107" s="214" t="str">
        <f>IF(ISERROR(VLOOKUP(F107,DB_4erDS!$C$7:$C$10376,1,FALSE)),"not found",INDEX(DB_4erDS!$H$7:$H$10376,MATCH(F107,DB_4erDS!$C$7:$C$10376,0)))</f>
        <v>not found</v>
      </c>
      <c r="J107" s="215" t="str">
        <f>IF(ISERROR(VLOOKUP($F107,DB_4erDS!$C$7:$C$10376,1,FALSE)),"01.01.1900",IF($O$10=1,VLOOKUP($F107,DB_4erDS!$C$7:$X$10376,15,FALSE),IF($O$10=2,VLOOKUP($F107,DB_4erDS!$C$7:$X$10376,16,FALSE),IF($O$10=4,VLOOKUP($F107,DB_4erDS!$C$7:$X$10376,18,FALSE),IF($O$10=5,VLOOKUP($F107,DB_4erDS!$C$7:$X$10376,19,FALSE),"01.01.1900")))))</f>
        <v>01.01.1900</v>
      </c>
      <c r="K107" s="200" t="str">
        <f ca="1">IF(AND(E107&lt;&gt;"",$F$4&lt;&gt;""),$F$4,IF(AND(ISNUMBER(H107)=TRUE,H107&gt;=0),IF($O$10=1,OFFSET(INDEX(DB_4erDS!$R$7:$R$10376,MATCH($F107,DB_4erDS!C$7:$C$10376,0)),3,0),IF($O$10=2,OFFSET(INDEX(DB_4erDS!$S$7:$S$10376,MATCH($F107,DB_4erDS!C$7:$C$10376,0)),3,0),IF($O$10=3,OFFSET(INDEX(DB_4erDS!$T$7:$T$10376,MATCH($F107,DB_4erDS!C$7:$C$10376,0)),3,0),IF($O$10=4,OFFSET(INDEX(DB_4erDS!$U$7:$U$10376,MATCH($F107,DB_4erDS!C$7:$C$10376,0)),3,0),IF($O$10=5,OFFSET(INDEX(DB_4erDS!$V$7:$V$10376,MATCH($F107,DB_4erDS!C$7:$C$10376,0)),3,0),OFFSET(INDEX(DB_4erDS!$W$7:$W$10376,MATCH($F107,DB_4erDS!C$7:$C$10376,0)),3,0)))))),""))</f>
        <v/>
      </c>
      <c r="L107" s="151">
        <f ca="1">IF(ISERROR(VLOOKUP($F107,DB_4erDS!$C$7:$C$10376,1,FALSE)),0,IF($O$10=1,OFFSET(INDEX(DB_4erDS!$R$7:$R$10376,MATCH($F107,DB_4erDS!$C$7:$C$10376,0)),2,0),IF($O$10=2,OFFSET(INDEX(DB_4erDS!$S$7:$S$10376,MATCH($F107,DB_4erDS!$C$7:$C$10376,0)),2,0),IF($O$10=4,OFFSET(INDEX(DB_4erDS!$U$7:$U$10376,MATCH($F107,DB_4erDS!$C$7:$C$10376,0)),2,0),IF($O$10=5,OFFSET(INDEX(DB_4erDS!$V$7:$V$10376,MATCH($F107,DB_4erDS!$C$7:$C$10376,0)),2,0),"Ø")))))</f>
        <v>0</v>
      </c>
      <c r="R107" s="65"/>
    </row>
    <row r="108" spans="1:18">
      <c r="A108" s="65"/>
      <c r="B108" s="65"/>
      <c r="C108" s="65"/>
      <c r="D108" s="65">
        <v>96</v>
      </c>
      <c r="E108" s="136" t="str">
        <f>IF(ISERROR(VLOOKUP(F108,DB_4erDS!$C$7:$C$10376,1,FALSE)),"not found",INDEX(DB_4erDS!$B$7:$B$10376,MATCH(F108,DB_4erDS!$C$7:$C$10376,0)))</f>
        <v>not found</v>
      </c>
      <c r="F108" s="140"/>
      <c r="G108" s="213" t="str">
        <f>IF(ISERROR(VLOOKUP(F108,DB_4erDS!$C$7:$C$10376,1,FALSE)),"not found",INDEX(DB_4erDS!$G$7:$G$10376,MATCH(F108,DB_4erDS!$C$7:$C$10376,0)))</f>
        <v>not found</v>
      </c>
      <c r="H108" s="214" t="str">
        <f ca="1">IF(ISERROR(VLOOKUP($F108,DB_4erDS!$C$7:$C$10376,1,FALSE)),"no Mat.Nr",IF($O$10=1,OFFSET(INDEX(DB_4erDS!$R$7:$R$10376,MATCH($F108,DB_4erDS!$C$7:$C$10376,0)),1,0),IF($O$10=2,OFFSET(INDEX(DB_4erDS!$S$7:$S$10376,MATCH($F108,DB_4erDS!$C$7:$C$10376,0)),1,0),IF($O$10=3,OFFSET(INDEX(DB_4erDS!$T$7:$T$10376,MATCH($F108,DB_4erDS!$C$7:$C$10376,0)),1,0),IF($O$10=4,OFFSET(INDEX(DB_4erDS!$U$7:$U$10376,MATCH($F108,DB_4erDS!$C$7:$C$10376,0)),1,0),IF($O$10=5,OFFSET(INDEX(DB_4erDS!$V$7:$V$10376,MATCH($F108,DB_4erDS!$C$7:$C$10376,0)),1,0),OFFSET(INDEX(DB_4erDS!$W$7:$W$10376,MATCH($F108,DB_4erDS!$C$7:$C$10376,0)),1,0)))))))</f>
        <v>no Mat.Nr</v>
      </c>
      <c r="I108" s="214" t="str">
        <f>IF(ISERROR(VLOOKUP(F108,DB_4erDS!$C$7:$C$10376,1,FALSE)),"not found",INDEX(DB_4erDS!$H$7:$H$10376,MATCH(F108,DB_4erDS!$C$7:$C$10376,0)))</f>
        <v>not found</v>
      </c>
      <c r="J108" s="215" t="str">
        <f>IF(ISERROR(VLOOKUP($F108,DB_4erDS!$C$7:$C$10376,1,FALSE)),"01.01.1900",IF($O$10=1,VLOOKUP($F108,DB_4erDS!$C$7:$X$10376,15,FALSE),IF($O$10=2,VLOOKUP($F108,DB_4erDS!$C$7:$X$10376,16,FALSE),IF($O$10=4,VLOOKUP($F108,DB_4erDS!$C$7:$X$10376,18,FALSE),IF($O$10=5,VLOOKUP($F108,DB_4erDS!$C$7:$X$10376,19,FALSE),"01.01.1900")))))</f>
        <v>01.01.1900</v>
      </c>
      <c r="K108" s="200" t="str">
        <f ca="1">IF(AND(E108&lt;&gt;"",$F$4&lt;&gt;""),$F$4,IF(AND(ISNUMBER(H108)=TRUE,H108&gt;=0),IF($O$10=1,OFFSET(INDEX(DB_4erDS!$R$7:$R$10376,MATCH($F108,DB_4erDS!C$7:$C$10376,0)),3,0),IF($O$10=2,OFFSET(INDEX(DB_4erDS!$S$7:$S$10376,MATCH($F108,DB_4erDS!C$7:$C$10376,0)),3,0),IF($O$10=3,OFFSET(INDEX(DB_4erDS!$T$7:$T$10376,MATCH($F108,DB_4erDS!C$7:$C$10376,0)),3,0),IF($O$10=4,OFFSET(INDEX(DB_4erDS!$U$7:$U$10376,MATCH($F108,DB_4erDS!C$7:$C$10376,0)),3,0),IF($O$10=5,OFFSET(INDEX(DB_4erDS!$V$7:$V$10376,MATCH($F108,DB_4erDS!C$7:$C$10376,0)),3,0),OFFSET(INDEX(DB_4erDS!$W$7:$W$10376,MATCH($F108,DB_4erDS!C$7:$C$10376,0)),3,0)))))),""))</f>
        <v/>
      </c>
      <c r="L108" s="151">
        <f ca="1">IF(ISERROR(VLOOKUP($F108,DB_4erDS!$C$7:$C$10376,1,FALSE)),0,IF($O$10=1,OFFSET(INDEX(DB_4erDS!$R$7:$R$10376,MATCH($F108,DB_4erDS!$C$7:$C$10376,0)),2,0),IF($O$10=2,OFFSET(INDEX(DB_4erDS!$S$7:$S$10376,MATCH($F108,DB_4erDS!$C$7:$C$10376,0)),2,0),IF($O$10=4,OFFSET(INDEX(DB_4erDS!$U$7:$U$10376,MATCH($F108,DB_4erDS!$C$7:$C$10376,0)),2,0),IF($O$10=5,OFFSET(INDEX(DB_4erDS!$V$7:$V$10376,MATCH($F108,DB_4erDS!$C$7:$C$10376,0)),2,0),"Ø")))))</f>
        <v>0</v>
      </c>
      <c r="R108" s="65"/>
    </row>
    <row r="109" spans="1:18">
      <c r="A109" s="65"/>
      <c r="B109" s="65"/>
      <c r="C109" s="65"/>
      <c r="D109" s="65">
        <v>97</v>
      </c>
      <c r="E109" s="136" t="str">
        <f>IF(ISERROR(VLOOKUP(F109,DB_4erDS!$C$7:$C$10376,1,FALSE)),"not found",INDEX(DB_4erDS!$B$7:$B$10376,MATCH(F109,DB_4erDS!$C$7:$C$10376,0)))</f>
        <v>not found</v>
      </c>
      <c r="F109" s="140"/>
      <c r="G109" s="213" t="str">
        <f>IF(ISERROR(VLOOKUP(F109,DB_4erDS!$C$7:$C$10376,1,FALSE)),"not found",INDEX(DB_4erDS!$G$7:$G$10376,MATCH(F109,DB_4erDS!$C$7:$C$10376,0)))</f>
        <v>not found</v>
      </c>
      <c r="H109" s="214" t="str">
        <f ca="1">IF(ISERROR(VLOOKUP($F109,DB_4erDS!$C$7:$C$10376,1,FALSE)),"no Mat.Nr",IF($O$10=1,OFFSET(INDEX(DB_4erDS!$R$7:$R$10376,MATCH($F109,DB_4erDS!$C$7:$C$10376,0)),1,0),IF($O$10=2,OFFSET(INDEX(DB_4erDS!$S$7:$S$10376,MATCH($F109,DB_4erDS!$C$7:$C$10376,0)),1,0),IF($O$10=3,OFFSET(INDEX(DB_4erDS!$T$7:$T$10376,MATCH($F109,DB_4erDS!$C$7:$C$10376,0)),1,0),IF($O$10=4,OFFSET(INDEX(DB_4erDS!$U$7:$U$10376,MATCH($F109,DB_4erDS!$C$7:$C$10376,0)),1,0),IF($O$10=5,OFFSET(INDEX(DB_4erDS!$V$7:$V$10376,MATCH($F109,DB_4erDS!$C$7:$C$10376,0)),1,0),OFFSET(INDEX(DB_4erDS!$W$7:$W$10376,MATCH($F109,DB_4erDS!$C$7:$C$10376,0)),1,0)))))))</f>
        <v>no Mat.Nr</v>
      </c>
      <c r="I109" s="214" t="str">
        <f>IF(ISERROR(VLOOKUP(F109,DB_4erDS!$C$7:$C$10376,1,FALSE)),"not found",INDEX(DB_4erDS!$H$7:$H$10376,MATCH(F109,DB_4erDS!$C$7:$C$10376,0)))</f>
        <v>not found</v>
      </c>
      <c r="J109" s="215" t="str">
        <f>IF(ISERROR(VLOOKUP($F109,DB_4erDS!$C$7:$C$10376,1,FALSE)),"01.01.1900",IF($O$10=1,VLOOKUP($F109,DB_4erDS!$C$7:$X$10376,15,FALSE),IF($O$10=2,VLOOKUP($F109,DB_4erDS!$C$7:$X$10376,16,FALSE),IF($O$10=4,VLOOKUP($F109,DB_4erDS!$C$7:$X$10376,18,FALSE),IF($O$10=5,VLOOKUP($F109,DB_4erDS!$C$7:$X$10376,19,FALSE),"01.01.1900")))))</f>
        <v>01.01.1900</v>
      </c>
      <c r="K109" s="200" t="str">
        <f ca="1">IF(AND(E109&lt;&gt;"",$F$4&lt;&gt;""),$F$4,IF(AND(ISNUMBER(H109)=TRUE,H109&gt;=0),IF($O$10=1,OFFSET(INDEX(DB_4erDS!$R$7:$R$10376,MATCH($F109,DB_4erDS!C$7:$C$10376,0)),3,0),IF($O$10=2,OFFSET(INDEX(DB_4erDS!$S$7:$S$10376,MATCH($F109,DB_4erDS!C$7:$C$10376,0)),3,0),IF($O$10=3,OFFSET(INDEX(DB_4erDS!$T$7:$T$10376,MATCH($F109,DB_4erDS!C$7:$C$10376,0)),3,0),IF($O$10=4,OFFSET(INDEX(DB_4erDS!$U$7:$U$10376,MATCH($F109,DB_4erDS!C$7:$C$10376,0)),3,0),IF($O$10=5,OFFSET(INDEX(DB_4erDS!$V$7:$V$10376,MATCH($F109,DB_4erDS!C$7:$C$10376,0)),3,0),OFFSET(INDEX(DB_4erDS!$W$7:$W$10376,MATCH($F109,DB_4erDS!C$7:$C$10376,0)),3,0)))))),""))</f>
        <v/>
      </c>
      <c r="L109" s="151">
        <f ca="1">IF(ISERROR(VLOOKUP($F109,DB_4erDS!$C$7:$C$10376,1,FALSE)),0,IF($O$10=1,OFFSET(INDEX(DB_4erDS!$R$7:$R$10376,MATCH($F109,DB_4erDS!$C$7:$C$10376,0)),2,0),IF($O$10=2,OFFSET(INDEX(DB_4erDS!$S$7:$S$10376,MATCH($F109,DB_4erDS!$C$7:$C$10376,0)),2,0),IF($O$10=4,OFFSET(INDEX(DB_4erDS!$U$7:$U$10376,MATCH($F109,DB_4erDS!$C$7:$C$10376,0)),2,0),IF($O$10=5,OFFSET(INDEX(DB_4erDS!$V$7:$V$10376,MATCH($F109,DB_4erDS!$C$7:$C$10376,0)),2,0),"Ø")))))</f>
        <v>0</v>
      </c>
      <c r="R109" s="65"/>
    </row>
    <row r="110" spans="1:18">
      <c r="A110" s="65"/>
      <c r="B110" s="65"/>
      <c r="C110" s="65"/>
      <c r="D110" s="65">
        <v>98</v>
      </c>
      <c r="E110" s="136" t="str">
        <f>IF(ISERROR(VLOOKUP(F110,DB_4erDS!$C$7:$C$10376,1,FALSE)),"not found",INDEX(DB_4erDS!$B$7:$B$10376,MATCH(F110,DB_4erDS!$C$7:$C$10376,0)))</f>
        <v>not found</v>
      </c>
      <c r="F110" s="140"/>
      <c r="G110" s="213" t="str">
        <f>IF(ISERROR(VLOOKUP(F110,DB_4erDS!$C$7:$C$10376,1,FALSE)),"not found",INDEX(DB_4erDS!$G$7:$G$10376,MATCH(F110,DB_4erDS!$C$7:$C$10376,0)))</f>
        <v>not found</v>
      </c>
      <c r="H110" s="214" t="str">
        <f ca="1">IF(ISERROR(VLOOKUP($F110,DB_4erDS!$C$7:$C$10376,1,FALSE)),"no Mat.Nr",IF($O$10=1,OFFSET(INDEX(DB_4erDS!$R$7:$R$10376,MATCH($F110,DB_4erDS!$C$7:$C$10376,0)),1,0),IF($O$10=2,OFFSET(INDEX(DB_4erDS!$S$7:$S$10376,MATCH($F110,DB_4erDS!$C$7:$C$10376,0)),1,0),IF($O$10=3,OFFSET(INDEX(DB_4erDS!$T$7:$T$10376,MATCH($F110,DB_4erDS!$C$7:$C$10376,0)),1,0),IF($O$10=4,OFFSET(INDEX(DB_4erDS!$U$7:$U$10376,MATCH($F110,DB_4erDS!$C$7:$C$10376,0)),1,0),IF($O$10=5,OFFSET(INDEX(DB_4erDS!$V$7:$V$10376,MATCH($F110,DB_4erDS!$C$7:$C$10376,0)),1,0),OFFSET(INDEX(DB_4erDS!$W$7:$W$10376,MATCH($F110,DB_4erDS!$C$7:$C$10376,0)),1,0)))))))</f>
        <v>no Mat.Nr</v>
      </c>
      <c r="I110" s="214" t="str">
        <f>IF(ISERROR(VLOOKUP(F110,DB_4erDS!$C$7:$C$10376,1,FALSE)),"not found",INDEX(DB_4erDS!$H$7:$H$10376,MATCH(F110,DB_4erDS!$C$7:$C$10376,0)))</f>
        <v>not found</v>
      </c>
      <c r="J110" s="215" t="str">
        <f>IF(ISERROR(VLOOKUP($F110,DB_4erDS!$C$7:$C$10376,1,FALSE)),"01.01.1900",IF($O$10=1,VLOOKUP($F110,DB_4erDS!$C$7:$X$10376,15,FALSE),IF($O$10=2,VLOOKUP($F110,DB_4erDS!$C$7:$X$10376,16,FALSE),IF($O$10=4,VLOOKUP($F110,DB_4erDS!$C$7:$X$10376,18,FALSE),IF($O$10=5,VLOOKUP($F110,DB_4erDS!$C$7:$X$10376,19,FALSE),"01.01.1900")))))</f>
        <v>01.01.1900</v>
      </c>
      <c r="K110" s="200" t="str">
        <f ca="1">IF(AND(E110&lt;&gt;"",$F$4&lt;&gt;""),$F$4,IF(AND(ISNUMBER(H110)=TRUE,H110&gt;=0),IF($O$10=1,OFFSET(INDEX(DB_4erDS!$R$7:$R$10376,MATCH($F110,DB_4erDS!C$7:$C$10376,0)),3,0),IF($O$10=2,OFFSET(INDEX(DB_4erDS!$S$7:$S$10376,MATCH($F110,DB_4erDS!C$7:$C$10376,0)),3,0),IF($O$10=3,OFFSET(INDEX(DB_4erDS!$T$7:$T$10376,MATCH($F110,DB_4erDS!C$7:$C$10376,0)),3,0),IF($O$10=4,OFFSET(INDEX(DB_4erDS!$U$7:$U$10376,MATCH($F110,DB_4erDS!C$7:$C$10376,0)),3,0),IF($O$10=5,OFFSET(INDEX(DB_4erDS!$V$7:$V$10376,MATCH($F110,DB_4erDS!C$7:$C$10376,0)),3,0),OFFSET(INDEX(DB_4erDS!$W$7:$W$10376,MATCH($F110,DB_4erDS!C$7:$C$10376,0)),3,0)))))),""))</f>
        <v/>
      </c>
      <c r="L110" s="151">
        <f ca="1">IF(ISERROR(VLOOKUP($F110,DB_4erDS!$C$7:$C$10376,1,FALSE)),0,IF($O$10=1,OFFSET(INDEX(DB_4erDS!$R$7:$R$10376,MATCH($F110,DB_4erDS!$C$7:$C$10376,0)),2,0),IF($O$10=2,OFFSET(INDEX(DB_4erDS!$S$7:$S$10376,MATCH($F110,DB_4erDS!$C$7:$C$10376,0)),2,0),IF($O$10=4,OFFSET(INDEX(DB_4erDS!$U$7:$U$10376,MATCH($F110,DB_4erDS!$C$7:$C$10376,0)),2,0),IF($O$10=5,OFFSET(INDEX(DB_4erDS!$V$7:$V$10376,MATCH($F110,DB_4erDS!$C$7:$C$10376,0)),2,0),"Ø")))))</f>
        <v>0</v>
      </c>
      <c r="R110" s="65"/>
    </row>
    <row r="111" spans="1:18">
      <c r="A111" s="65"/>
      <c r="B111" s="65"/>
      <c r="C111" s="65"/>
      <c r="D111" s="65">
        <v>99</v>
      </c>
      <c r="E111" s="136" t="str">
        <f>IF(ISERROR(VLOOKUP(F111,DB_4erDS!$C$7:$C$10376,1,FALSE)),"not found",INDEX(DB_4erDS!$B$7:$B$10376,MATCH(F111,DB_4erDS!$C$7:$C$10376,0)))</f>
        <v>not found</v>
      </c>
      <c r="F111" s="140"/>
      <c r="G111" s="213" t="str">
        <f>IF(ISERROR(VLOOKUP(F111,DB_4erDS!$C$7:$C$10376,1,FALSE)),"not found",INDEX(DB_4erDS!$G$7:$G$10376,MATCH(F111,DB_4erDS!$C$7:$C$10376,0)))</f>
        <v>not found</v>
      </c>
      <c r="H111" s="214" t="str">
        <f ca="1">IF(ISERROR(VLOOKUP($F111,DB_4erDS!$C$7:$C$10376,1,FALSE)),"no Mat.Nr",IF($O$10=1,OFFSET(INDEX(DB_4erDS!$R$7:$R$10376,MATCH($F111,DB_4erDS!$C$7:$C$10376,0)),1,0),IF($O$10=2,OFFSET(INDEX(DB_4erDS!$S$7:$S$10376,MATCH($F111,DB_4erDS!$C$7:$C$10376,0)),1,0),IF($O$10=3,OFFSET(INDEX(DB_4erDS!$T$7:$T$10376,MATCH($F111,DB_4erDS!$C$7:$C$10376,0)),1,0),IF($O$10=4,OFFSET(INDEX(DB_4erDS!$U$7:$U$10376,MATCH($F111,DB_4erDS!$C$7:$C$10376,0)),1,0),IF($O$10=5,OFFSET(INDEX(DB_4erDS!$V$7:$V$10376,MATCH($F111,DB_4erDS!$C$7:$C$10376,0)),1,0),OFFSET(INDEX(DB_4erDS!$W$7:$W$10376,MATCH($F111,DB_4erDS!$C$7:$C$10376,0)),1,0)))))))</f>
        <v>no Mat.Nr</v>
      </c>
      <c r="I111" s="214" t="str">
        <f>IF(ISERROR(VLOOKUP(F111,DB_4erDS!$C$7:$C$10376,1,FALSE)),"not found",INDEX(DB_4erDS!$H$7:$H$10376,MATCH(F111,DB_4erDS!$C$7:$C$10376,0)))</f>
        <v>not found</v>
      </c>
      <c r="J111" s="215" t="str">
        <f>IF(ISERROR(VLOOKUP($F111,DB_4erDS!$C$7:$C$10376,1,FALSE)),"01.01.1900",IF($O$10=1,VLOOKUP($F111,DB_4erDS!$C$7:$X$10376,15,FALSE),IF($O$10=2,VLOOKUP($F111,DB_4erDS!$C$7:$X$10376,16,FALSE),IF($O$10=4,VLOOKUP($F111,DB_4erDS!$C$7:$X$10376,18,FALSE),IF($O$10=5,VLOOKUP($F111,DB_4erDS!$C$7:$X$10376,19,FALSE),"01.01.1900")))))</f>
        <v>01.01.1900</v>
      </c>
      <c r="K111" s="200" t="str">
        <f ca="1">IF(AND(E111&lt;&gt;"",$F$4&lt;&gt;""),$F$4,IF(AND(ISNUMBER(H111)=TRUE,H111&gt;=0),IF($O$10=1,OFFSET(INDEX(DB_4erDS!$R$7:$R$10376,MATCH($F111,DB_4erDS!C$7:$C$10376,0)),3,0),IF($O$10=2,OFFSET(INDEX(DB_4erDS!$S$7:$S$10376,MATCH($F111,DB_4erDS!C$7:$C$10376,0)),3,0),IF($O$10=3,OFFSET(INDEX(DB_4erDS!$T$7:$T$10376,MATCH($F111,DB_4erDS!C$7:$C$10376,0)),3,0),IF($O$10=4,OFFSET(INDEX(DB_4erDS!$U$7:$U$10376,MATCH($F111,DB_4erDS!C$7:$C$10376,0)),3,0),IF($O$10=5,OFFSET(INDEX(DB_4erDS!$V$7:$V$10376,MATCH($F111,DB_4erDS!C$7:$C$10376,0)),3,0),OFFSET(INDEX(DB_4erDS!$W$7:$W$10376,MATCH($F111,DB_4erDS!C$7:$C$10376,0)),3,0)))))),""))</f>
        <v/>
      </c>
      <c r="L111" s="151">
        <f ca="1">IF(ISERROR(VLOOKUP($F111,DB_4erDS!$C$7:$C$10376,1,FALSE)),0,IF($O$10=1,OFFSET(INDEX(DB_4erDS!$R$7:$R$10376,MATCH($F111,DB_4erDS!$C$7:$C$10376,0)),2,0),IF($O$10=2,OFFSET(INDEX(DB_4erDS!$S$7:$S$10376,MATCH($F111,DB_4erDS!$C$7:$C$10376,0)),2,0),IF($O$10=4,OFFSET(INDEX(DB_4erDS!$U$7:$U$10376,MATCH($F111,DB_4erDS!$C$7:$C$10376,0)),2,0),IF($O$10=5,OFFSET(INDEX(DB_4erDS!$V$7:$V$10376,MATCH($F111,DB_4erDS!$C$7:$C$10376,0)),2,0),"Ø")))))</f>
        <v>0</v>
      </c>
      <c r="R111" s="65"/>
    </row>
    <row r="112" spans="1:18">
      <c r="A112" s="65"/>
      <c r="B112" s="65"/>
      <c r="C112" s="65"/>
      <c r="D112" s="65">
        <v>100</v>
      </c>
      <c r="E112" s="136" t="str">
        <f>IF(ISERROR(VLOOKUP(F112,DB_4erDS!$C$7:$C$10376,1,FALSE)),"not found",INDEX(DB_4erDS!$B$7:$B$10376,MATCH(F112,DB_4erDS!$C$7:$C$10376,0)))</f>
        <v>not found</v>
      </c>
      <c r="F112" s="140"/>
      <c r="G112" s="213" t="str">
        <f>IF(ISERROR(VLOOKUP(F112,DB_4erDS!$C$7:$C$10376,1,FALSE)),"not found",INDEX(DB_4erDS!$G$7:$G$10376,MATCH(F112,DB_4erDS!$C$7:$C$10376,0)))</f>
        <v>not found</v>
      </c>
      <c r="H112" s="214" t="str">
        <f ca="1">IF(ISERROR(VLOOKUP($F112,DB_4erDS!$C$7:$C$10376,1,FALSE)),"no Mat.Nr",IF($O$10=1,OFFSET(INDEX(DB_4erDS!$R$7:$R$10376,MATCH($F112,DB_4erDS!$C$7:$C$10376,0)),1,0),IF($O$10=2,OFFSET(INDEX(DB_4erDS!$S$7:$S$10376,MATCH($F112,DB_4erDS!$C$7:$C$10376,0)),1,0),IF($O$10=3,OFFSET(INDEX(DB_4erDS!$T$7:$T$10376,MATCH($F112,DB_4erDS!$C$7:$C$10376,0)),1,0),IF($O$10=4,OFFSET(INDEX(DB_4erDS!$U$7:$U$10376,MATCH($F112,DB_4erDS!$C$7:$C$10376,0)),1,0),IF($O$10=5,OFFSET(INDEX(DB_4erDS!$V$7:$V$10376,MATCH($F112,DB_4erDS!$C$7:$C$10376,0)),1,0),OFFSET(INDEX(DB_4erDS!$W$7:$W$10376,MATCH($F112,DB_4erDS!$C$7:$C$10376,0)),1,0)))))))</f>
        <v>no Mat.Nr</v>
      </c>
      <c r="I112" s="214" t="str">
        <f>IF(ISERROR(VLOOKUP(F112,DB_4erDS!$C$7:$C$10376,1,FALSE)),"not found",INDEX(DB_4erDS!$H$7:$H$10376,MATCH(F112,DB_4erDS!$C$7:$C$10376,0)))</f>
        <v>not found</v>
      </c>
      <c r="J112" s="215" t="str">
        <f>IF(ISERROR(VLOOKUP($F112,DB_4erDS!$C$7:$C$10376,1,FALSE)),"01.01.1900",IF($O$10=1,VLOOKUP($F112,DB_4erDS!$C$7:$X$10376,15,FALSE),IF($O$10=2,VLOOKUP($F112,DB_4erDS!$C$7:$X$10376,16,FALSE),IF($O$10=4,VLOOKUP($F112,DB_4erDS!$C$7:$X$10376,18,FALSE),IF($O$10=5,VLOOKUP($F112,DB_4erDS!$C$7:$X$10376,19,FALSE),"01.01.1900")))))</f>
        <v>01.01.1900</v>
      </c>
      <c r="K112" s="200" t="str">
        <f ca="1">IF(AND(E112&lt;&gt;"",$F$4&lt;&gt;""),$F$4,IF(AND(ISNUMBER(H112)=TRUE,H112&gt;=0),IF($O$10=1,OFFSET(INDEX(DB_4erDS!$R$7:$R$10376,MATCH($F112,DB_4erDS!C$7:$C$10376,0)),3,0),IF($O$10=2,OFFSET(INDEX(DB_4erDS!$S$7:$S$10376,MATCH($F112,DB_4erDS!C$7:$C$10376,0)),3,0),IF($O$10=3,OFFSET(INDEX(DB_4erDS!$T$7:$T$10376,MATCH($F112,DB_4erDS!C$7:$C$10376,0)),3,0),IF($O$10=4,OFFSET(INDEX(DB_4erDS!$U$7:$U$10376,MATCH($F112,DB_4erDS!C$7:$C$10376,0)),3,0),IF($O$10=5,OFFSET(INDEX(DB_4erDS!$V$7:$V$10376,MATCH($F112,DB_4erDS!C$7:$C$10376,0)),3,0),OFFSET(INDEX(DB_4erDS!$W$7:$W$10376,MATCH($F112,DB_4erDS!C$7:$C$10376,0)),3,0)))))),""))</f>
        <v/>
      </c>
      <c r="L112" s="151">
        <f ca="1">IF(ISERROR(VLOOKUP($F112,DB_4erDS!$C$7:$C$10376,1,FALSE)),0,IF($O$10=1,OFFSET(INDEX(DB_4erDS!$R$7:$R$10376,MATCH($F112,DB_4erDS!$C$7:$C$10376,0)),2,0),IF($O$10=2,OFFSET(INDEX(DB_4erDS!$S$7:$S$10376,MATCH($F112,DB_4erDS!$C$7:$C$10376,0)),2,0),IF($O$10=4,OFFSET(INDEX(DB_4erDS!$U$7:$U$10376,MATCH($F112,DB_4erDS!$C$7:$C$10376,0)),2,0),IF($O$10=5,OFFSET(INDEX(DB_4erDS!$V$7:$V$10376,MATCH($F112,DB_4erDS!$C$7:$C$10376,0)),2,0),"Ø")))))</f>
        <v>0</v>
      </c>
      <c r="R112" s="65"/>
    </row>
    <row r="113" spans="1:18">
      <c r="A113" s="65"/>
      <c r="B113" s="65"/>
      <c r="C113" s="65"/>
      <c r="D113" s="65">
        <v>101</v>
      </c>
      <c r="E113" s="136" t="str">
        <f>IF(ISERROR(VLOOKUP(F113,DB_4erDS!$C$7:$C$10376,1,FALSE)),"not found",INDEX(DB_4erDS!$B$7:$B$10376,MATCH(F113,DB_4erDS!$C$7:$C$10376,0)))</f>
        <v>not found</v>
      </c>
      <c r="F113" s="140"/>
      <c r="G113" s="213" t="str">
        <f>IF(ISERROR(VLOOKUP(F113,DB_4erDS!$C$7:$C$10376,1,FALSE)),"not found",INDEX(DB_4erDS!$G$7:$G$10376,MATCH(F113,DB_4erDS!$C$7:$C$10376,0)))</f>
        <v>not found</v>
      </c>
      <c r="H113" s="214" t="str">
        <f ca="1">IF(ISERROR(VLOOKUP($F113,DB_4erDS!$C$7:$C$10376,1,FALSE)),"no Mat.Nr",IF($O$10=1,OFFSET(INDEX(DB_4erDS!$R$7:$R$10376,MATCH($F113,DB_4erDS!$C$7:$C$10376,0)),1,0),IF($O$10=2,OFFSET(INDEX(DB_4erDS!$S$7:$S$10376,MATCH($F113,DB_4erDS!$C$7:$C$10376,0)),1,0),IF($O$10=3,OFFSET(INDEX(DB_4erDS!$T$7:$T$10376,MATCH($F113,DB_4erDS!$C$7:$C$10376,0)),1,0),IF($O$10=4,OFFSET(INDEX(DB_4erDS!$U$7:$U$10376,MATCH($F113,DB_4erDS!$C$7:$C$10376,0)),1,0),IF($O$10=5,OFFSET(INDEX(DB_4erDS!$V$7:$V$10376,MATCH($F113,DB_4erDS!$C$7:$C$10376,0)),1,0),OFFSET(INDEX(DB_4erDS!$W$7:$W$10376,MATCH($F113,DB_4erDS!$C$7:$C$10376,0)),1,0)))))))</f>
        <v>no Mat.Nr</v>
      </c>
      <c r="I113" s="214" t="str">
        <f>IF(ISERROR(VLOOKUP(F113,DB_4erDS!$C$7:$C$10376,1,FALSE)),"not found",INDEX(DB_4erDS!$H$7:$H$10376,MATCH(F113,DB_4erDS!$C$7:$C$10376,0)))</f>
        <v>not found</v>
      </c>
      <c r="J113" s="215" t="str">
        <f>IF(ISERROR(VLOOKUP($F113,DB_4erDS!$C$7:$C$10376,1,FALSE)),"01.01.1900",IF($O$10=1,VLOOKUP($F113,DB_4erDS!$C$7:$X$10376,15,FALSE),IF($O$10=2,VLOOKUP($F113,DB_4erDS!$C$7:$X$10376,16,FALSE),IF($O$10=4,VLOOKUP($F113,DB_4erDS!$C$7:$X$10376,18,FALSE),IF($O$10=5,VLOOKUP($F113,DB_4erDS!$C$7:$X$10376,19,FALSE),"01.01.1900")))))</f>
        <v>01.01.1900</v>
      </c>
      <c r="K113" s="200" t="str">
        <f ca="1">IF(AND(E113&lt;&gt;"",$F$4&lt;&gt;""),$F$4,IF(AND(ISNUMBER(H113)=TRUE,H113&gt;=0),IF($O$10=1,OFFSET(INDEX(DB_4erDS!$R$7:$R$10376,MATCH($F113,DB_4erDS!C$7:$C$10376,0)),3,0),IF($O$10=2,OFFSET(INDEX(DB_4erDS!$S$7:$S$10376,MATCH($F113,DB_4erDS!C$7:$C$10376,0)),3,0),IF($O$10=3,OFFSET(INDEX(DB_4erDS!$T$7:$T$10376,MATCH($F113,DB_4erDS!C$7:$C$10376,0)),3,0),IF($O$10=4,OFFSET(INDEX(DB_4erDS!$U$7:$U$10376,MATCH($F113,DB_4erDS!C$7:$C$10376,0)),3,0),IF($O$10=5,OFFSET(INDEX(DB_4erDS!$V$7:$V$10376,MATCH($F113,DB_4erDS!C$7:$C$10376,0)),3,0),OFFSET(INDEX(DB_4erDS!$W$7:$W$10376,MATCH($F113,DB_4erDS!C$7:$C$10376,0)),3,0)))))),""))</f>
        <v/>
      </c>
      <c r="L113" s="151">
        <f ca="1">IF(ISERROR(VLOOKUP($F113,DB_4erDS!$C$7:$C$10376,1,FALSE)),0,IF($O$10=1,OFFSET(INDEX(DB_4erDS!$R$7:$R$10376,MATCH($F113,DB_4erDS!$C$7:$C$10376,0)),2,0),IF($O$10=2,OFFSET(INDEX(DB_4erDS!$S$7:$S$10376,MATCH($F113,DB_4erDS!$C$7:$C$10376,0)),2,0),IF($O$10=4,OFFSET(INDEX(DB_4erDS!$U$7:$U$10376,MATCH($F113,DB_4erDS!$C$7:$C$10376,0)),2,0),IF($O$10=5,OFFSET(INDEX(DB_4erDS!$V$7:$V$10376,MATCH($F113,DB_4erDS!$C$7:$C$10376,0)),2,0),"Ø")))))</f>
        <v>0</v>
      </c>
      <c r="R113" s="65"/>
    </row>
    <row r="114" spans="1:18">
      <c r="A114" s="65"/>
      <c r="B114" s="65"/>
      <c r="C114" s="65"/>
      <c r="D114" s="65">
        <v>102</v>
      </c>
      <c r="E114" s="136" t="str">
        <f>IF(ISERROR(VLOOKUP(F114,DB_4erDS!$C$7:$C$10376,1,FALSE)),"not found",INDEX(DB_4erDS!$B$7:$B$10376,MATCH(F114,DB_4erDS!$C$7:$C$10376,0)))</f>
        <v>not found</v>
      </c>
      <c r="F114" s="140"/>
      <c r="G114" s="213" t="str">
        <f>IF(ISERROR(VLOOKUP(F114,DB_4erDS!$C$7:$C$10376,1,FALSE)),"not found",INDEX(DB_4erDS!$G$7:$G$10376,MATCH(F114,DB_4erDS!$C$7:$C$10376,0)))</f>
        <v>not found</v>
      </c>
      <c r="H114" s="214" t="str">
        <f ca="1">IF(ISERROR(VLOOKUP($F114,DB_4erDS!$C$7:$C$10376,1,FALSE)),"no Mat.Nr",IF($O$10=1,OFFSET(INDEX(DB_4erDS!$R$7:$R$10376,MATCH($F114,DB_4erDS!$C$7:$C$10376,0)),1,0),IF($O$10=2,OFFSET(INDEX(DB_4erDS!$S$7:$S$10376,MATCH($F114,DB_4erDS!$C$7:$C$10376,0)),1,0),IF($O$10=3,OFFSET(INDEX(DB_4erDS!$T$7:$T$10376,MATCH($F114,DB_4erDS!$C$7:$C$10376,0)),1,0),IF($O$10=4,OFFSET(INDEX(DB_4erDS!$U$7:$U$10376,MATCH($F114,DB_4erDS!$C$7:$C$10376,0)),1,0),IF($O$10=5,OFFSET(INDEX(DB_4erDS!$V$7:$V$10376,MATCH($F114,DB_4erDS!$C$7:$C$10376,0)),1,0),OFFSET(INDEX(DB_4erDS!$W$7:$W$10376,MATCH($F114,DB_4erDS!$C$7:$C$10376,0)),1,0)))))))</f>
        <v>no Mat.Nr</v>
      </c>
      <c r="I114" s="214" t="str">
        <f>IF(ISERROR(VLOOKUP(F114,DB_4erDS!$C$7:$C$10376,1,FALSE)),"not found",INDEX(DB_4erDS!$H$7:$H$10376,MATCH(F114,DB_4erDS!$C$7:$C$10376,0)))</f>
        <v>not found</v>
      </c>
      <c r="J114" s="215" t="str">
        <f>IF(ISERROR(VLOOKUP($F114,DB_4erDS!$C$7:$C$10376,1,FALSE)),"01.01.1900",IF($O$10=1,VLOOKUP($F114,DB_4erDS!$C$7:$X$10376,15,FALSE),IF($O$10=2,VLOOKUP($F114,DB_4erDS!$C$7:$X$10376,16,FALSE),IF($O$10=4,VLOOKUP($F114,DB_4erDS!$C$7:$X$10376,18,FALSE),IF($O$10=5,VLOOKUP($F114,DB_4erDS!$C$7:$X$10376,19,FALSE),"01.01.1900")))))</f>
        <v>01.01.1900</v>
      </c>
      <c r="K114" s="200" t="str">
        <f ca="1">IF(AND(E114&lt;&gt;"",$F$4&lt;&gt;""),$F$4,IF(AND(ISNUMBER(H114)=TRUE,H114&gt;=0),IF($O$10=1,OFFSET(INDEX(DB_4erDS!$R$7:$R$10376,MATCH($F114,DB_4erDS!C$7:$C$10376,0)),3,0),IF($O$10=2,OFFSET(INDEX(DB_4erDS!$S$7:$S$10376,MATCH($F114,DB_4erDS!C$7:$C$10376,0)),3,0),IF($O$10=3,OFFSET(INDEX(DB_4erDS!$T$7:$T$10376,MATCH($F114,DB_4erDS!C$7:$C$10376,0)),3,0),IF($O$10=4,OFFSET(INDEX(DB_4erDS!$U$7:$U$10376,MATCH($F114,DB_4erDS!C$7:$C$10376,0)),3,0),IF($O$10=5,OFFSET(INDEX(DB_4erDS!$V$7:$V$10376,MATCH($F114,DB_4erDS!C$7:$C$10376,0)),3,0),OFFSET(INDEX(DB_4erDS!$W$7:$W$10376,MATCH($F114,DB_4erDS!C$7:$C$10376,0)),3,0)))))),""))</f>
        <v/>
      </c>
      <c r="L114" s="151">
        <f ca="1">IF(ISERROR(VLOOKUP($F114,DB_4erDS!$C$7:$C$10376,1,FALSE)),0,IF($O$10=1,OFFSET(INDEX(DB_4erDS!$R$7:$R$10376,MATCH($F114,DB_4erDS!$C$7:$C$10376,0)),2,0),IF($O$10=2,OFFSET(INDEX(DB_4erDS!$S$7:$S$10376,MATCH($F114,DB_4erDS!$C$7:$C$10376,0)),2,0),IF($O$10=4,OFFSET(INDEX(DB_4erDS!$U$7:$U$10376,MATCH($F114,DB_4erDS!$C$7:$C$10376,0)),2,0),IF($O$10=5,OFFSET(INDEX(DB_4erDS!$V$7:$V$10376,MATCH($F114,DB_4erDS!$C$7:$C$10376,0)),2,0),"Ø")))))</f>
        <v>0</v>
      </c>
      <c r="R114" s="65"/>
    </row>
    <row r="115" spans="1:18">
      <c r="A115" s="65"/>
      <c r="B115" s="65"/>
      <c r="C115" s="65"/>
      <c r="D115" s="65">
        <v>103</v>
      </c>
      <c r="E115" s="136" t="str">
        <f>IF(ISERROR(VLOOKUP(F115,DB_4erDS!$C$7:$C$10376,1,FALSE)),"not found",INDEX(DB_4erDS!$B$7:$B$10376,MATCH(F115,DB_4erDS!$C$7:$C$10376,0)))</f>
        <v>not found</v>
      </c>
      <c r="F115" s="140"/>
      <c r="G115" s="213" t="str">
        <f>IF(ISERROR(VLOOKUP(F115,DB_4erDS!$C$7:$C$10376,1,FALSE)),"not found",INDEX(DB_4erDS!$G$7:$G$10376,MATCH(F115,DB_4erDS!$C$7:$C$10376,0)))</f>
        <v>not found</v>
      </c>
      <c r="H115" s="214" t="str">
        <f ca="1">IF(ISERROR(VLOOKUP($F115,DB_4erDS!$C$7:$C$10376,1,FALSE)),"no Mat.Nr",IF($O$10=1,OFFSET(INDEX(DB_4erDS!$R$7:$R$10376,MATCH($F115,DB_4erDS!$C$7:$C$10376,0)),1,0),IF($O$10=2,OFFSET(INDEX(DB_4erDS!$S$7:$S$10376,MATCH($F115,DB_4erDS!$C$7:$C$10376,0)),1,0),IF($O$10=3,OFFSET(INDEX(DB_4erDS!$T$7:$T$10376,MATCH($F115,DB_4erDS!$C$7:$C$10376,0)),1,0),IF($O$10=4,OFFSET(INDEX(DB_4erDS!$U$7:$U$10376,MATCH($F115,DB_4erDS!$C$7:$C$10376,0)),1,0),IF($O$10=5,OFFSET(INDEX(DB_4erDS!$V$7:$V$10376,MATCH($F115,DB_4erDS!$C$7:$C$10376,0)),1,0),OFFSET(INDEX(DB_4erDS!$W$7:$W$10376,MATCH($F115,DB_4erDS!$C$7:$C$10376,0)),1,0)))))))</f>
        <v>no Mat.Nr</v>
      </c>
      <c r="I115" s="214" t="str">
        <f>IF(ISERROR(VLOOKUP(F115,DB_4erDS!$C$7:$C$10376,1,FALSE)),"not found",INDEX(DB_4erDS!$H$7:$H$10376,MATCH(F115,DB_4erDS!$C$7:$C$10376,0)))</f>
        <v>not found</v>
      </c>
      <c r="J115" s="215" t="str">
        <f>IF(ISERROR(VLOOKUP($F115,DB_4erDS!$C$7:$C$10376,1,FALSE)),"01.01.1900",IF($O$10=1,VLOOKUP($F115,DB_4erDS!$C$7:$X$10376,15,FALSE),IF($O$10=2,VLOOKUP($F115,DB_4erDS!$C$7:$X$10376,16,FALSE),IF($O$10=4,VLOOKUP($F115,DB_4erDS!$C$7:$X$10376,18,FALSE),IF($O$10=5,VLOOKUP($F115,DB_4erDS!$C$7:$X$10376,19,FALSE),"01.01.1900")))))</f>
        <v>01.01.1900</v>
      </c>
      <c r="K115" s="200" t="str">
        <f ca="1">IF(AND(E115&lt;&gt;"",$F$4&lt;&gt;""),$F$4,IF(AND(ISNUMBER(H115)=TRUE,H115&gt;=0),IF($O$10=1,OFFSET(INDEX(DB_4erDS!$R$7:$R$10376,MATCH($F115,DB_4erDS!C$7:$C$10376,0)),3,0),IF($O$10=2,OFFSET(INDEX(DB_4erDS!$S$7:$S$10376,MATCH($F115,DB_4erDS!C$7:$C$10376,0)),3,0),IF($O$10=3,OFFSET(INDEX(DB_4erDS!$T$7:$T$10376,MATCH($F115,DB_4erDS!C$7:$C$10376,0)),3,0),IF($O$10=4,OFFSET(INDEX(DB_4erDS!$U$7:$U$10376,MATCH($F115,DB_4erDS!C$7:$C$10376,0)),3,0),IF($O$10=5,OFFSET(INDEX(DB_4erDS!$V$7:$V$10376,MATCH($F115,DB_4erDS!C$7:$C$10376,0)),3,0),OFFSET(INDEX(DB_4erDS!$W$7:$W$10376,MATCH($F115,DB_4erDS!C$7:$C$10376,0)),3,0)))))),""))</f>
        <v/>
      </c>
      <c r="L115" s="151">
        <f ca="1">IF(ISERROR(VLOOKUP($F115,DB_4erDS!$C$7:$C$10376,1,FALSE)),0,IF($O$10=1,OFFSET(INDEX(DB_4erDS!$R$7:$R$10376,MATCH($F115,DB_4erDS!$C$7:$C$10376,0)),2,0),IF($O$10=2,OFFSET(INDEX(DB_4erDS!$S$7:$S$10376,MATCH($F115,DB_4erDS!$C$7:$C$10376,0)),2,0),IF($O$10=4,OFFSET(INDEX(DB_4erDS!$U$7:$U$10376,MATCH($F115,DB_4erDS!$C$7:$C$10376,0)),2,0),IF($O$10=5,OFFSET(INDEX(DB_4erDS!$V$7:$V$10376,MATCH($F115,DB_4erDS!$C$7:$C$10376,0)),2,0),"Ø")))))</f>
        <v>0</v>
      </c>
      <c r="R115" s="65"/>
    </row>
    <row r="116" spans="1:18">
      <c r="A116" s="65"/>
      <c r="B116" s="65"/>
      <c r="C116" s="65"/>
      <c r="D116" s="65">
        <v>104</v>
      </c>
      <c r="E116" s="136" t="str">
        <f>IF(ISERROR(VLOOKUP(F116,DB_4erDS!$C$7:$C$10376,1,FALSE)),"not found",INDEX(DB_4erDS!$B$7:$B$10376,MATCH(F116,DB_4erDS!$C$7:$C$10376,0)))</f>
        <v>not found</v>
      </c>
      <c r="F116" s="140"/>
      <c r="G116" s="213" t="str">
        <f>IF(ISERROR(VLOOKUP(F116,DB_4erDS!$C$7:$C$10376,1,FALSE)),"not found",INDEX(DB_4erDS!$G$7:$G$10376,MATCH(F116,DB_4erDS!$C$7:$C$10376,0)))</f>
        <v>not found</v>
      </c>
      <c r="H116" s="214" t="str">
        <f ca="1">IF(ISERROR(VLOOKUP($F116,DB_4erDS!$C$7:$C$10376,1,FALSE)),"no Mat.Nr",IF($O$10=1,OFFSET(INDEX(DB_4erDS!$R$7:$R$10376,MATCH($F116,DB_4erDS!$C$7:$C$10376,0)),1,0),IF($O$10=2,OFFSET(INDEX(DB_4erDS!$S$7:$S$10376,MATCH($F116,DB_4erDS!$C$7:$C$10376,0)),1,0),IF($O$10=3,OFFSET(INDEX(DB_4erDS!$T$7:$T$10376,MATCH($F116,DB_4erDS!$C$7:$C$10376,0)),1,0),IF($O$10=4,OFFSET(INDEX(DB_4erDS!$U$7:$U$10376,MATCH($F116,DB_4erDS!$C$7:$C$10376,0)),1,0),IF($O$10=5,OFFSET(INDEX(DB_4erDS!$V$7:$V$10376,MATCH($F116,DB_4erDS!$C$7:$C$10376,0)),1,0),OFFSET(INDEX(DB_4erDS!$W$7:$W$10376,MATCH($F116,DB_4erDS!$C$7:$C$10376,0)),1,0)))))))</f>
        <v>no Mat.Nr</v>
      </c>
      <c r="I116" s="214" t="str">
        <f>IF(ISERROR(VLOOKUP(F116,DB_4erDS!$C$7:$C$10376,1,FALSE)),"not found",INDEX(DB_4erDS!$H$7:$H$10376,MATCH(F116,DB_4erDS!$C$7:$C$10376,0)))</f>
        <v>not found</v>
      </c>
      <c r="J116" s="215" t="str">
        <f>IF(ISERROR(VLOOKUP($F116,DB_4erDS!$C$7:$C$10376,1,FALSE)),"01.01.1900",IF($O$10=1,VLOOKUP($F116,DB_4erDS!$C$7:$X$10376,15,FALSE),IF($O$10=2,VLOOKUP($F116,DB_4erDS!$C$7:$X$10376,16,FALSE),IF($O$10=4,VLOOKUP($F116,DB_4erDS!$C$7:$X$10376,18,FALSE),IF($O$10=5,VLOOKUP($F116,DB_4erDS!$C$7:$X$10376,19,FALSE),"01.01.1900")))))</f>
        <v>01.01.1900</v>
      </c>
      <c r="K116" s="200" t="str">
        <f ca="1">IF(AND(E116&lt;&gt;"",$F$4&lt;&gt;""),$F$4,IF(AND(ISNUMBER(H116)=TRUE,H116&gt;=0),IF($O$10=1,OFFSET(INDEX(DB_4erDS!$R$7:$R$10376,MATCH($F116,DB_4erDS!C$7:$C$10376,0)),3,0),IF($O$10=2,OFFSET(INDEX(DB_4erDS!$S$7:$S$10376,MATCH($F116,DB_4erDS!C$7:$C$10376,0)),3,0),IF($O$10=3,OFFSET(INDEX(DB_4erDS!$T$7:$T$10376,MATCH($F116,DB_4erDS!C$7:$C$10376,0)),3,0),IF($O$10=4,OFFSET(INDEX(DB_4erDS!$U$7:$U$10376,MATCH($F116,DB_4erDS!C$7:$C$10376,0)),3,0),IF($O$10=5,OFFSET(INDEX(DB_4erDS!$V$7:$V$10376,MATCH($F116,DB_4erDS!C$7:$C$10376,0)),3,0),OFFSET(INDEX(DB_4erDS!$W$7:$W$10376,MATCH($F116,DB_4erDS!C$7:$C$10376,0)),3,0)))))),""))</f>
        <v/>
      </c>
      <c r="L116" s="151">
        <f ca="1">IF(ISERROR(VLOOKUP($F116,DB_4erDS!$C$7:$C$10376,1,FALSE)),0,IF($O$10=1,OFFSET(INDEX(DB_4erDS!$R$7:$R$10376,MATCH($F116,DB_4erDS!$C$7:$C$10376,0)),2,0),IF($O$10=2,OFFSET(INDEX(DB_4erDS!$S$7:$S$10376,MATCH($F116,DB_4erDS!$C$7:$C$10376,0)),2,0),IF($O$10=4,OFFSET(INDEX(DB_4erDS!$U$7:$U$10376,MATCH($F116,DB_4erDS!$C$7:$C$10376,0)),2,0),IF($O$10=5,OFFSET(INDEX(DB_4erDS!$V$7:$V$10376,MATCH($F116,DB_4erDS!$C$7:$C$10376,0)),2,0),"Ø")))))</f>
        <v>0</v>
      </c>
      <c r="R116" s="65"/>
    </row>
    <row r="117" spans="1:18">
      <c r="A117" s="65"/>
      <c r="B117" s="65"/>
      <c r="C117" s="65"/>
      <c r="D117" s="65">
        <v>105</v>
      </c>
      <c r="E117" s="136" t="str">
        <f>IF(ISERROR(VLOOKUP(F117,DB_4erDS!$C$7:$C$10376,1,FALSE)),"not found",INDEX(DB_4erDS!$B$7:$B$10376,MATCH(F117,DB_4erDS!$C$7:$C$10376,0)))</f>
        <v>not found</v>
      </c>
      <c r="F117" s="140"/>
      <c r="G117" s="213" t="str">
        <f>IF(ISERROR(VLOOKUP(F117,DB_4erDS!$C$7:$C$10376,1,FALSE)),"not found",INDEX(DB_4erDS!$G$7:$G$10376,MATCH(F117,DB_4erDS!$C$7:$C$10376,0)))</f>
        <v>not found</v>
      </c>
      <c r="H117" s="214" t="str">
        <f ca="1">IF(ISERROR(VLOOKUP($F117,DB_4erDS!$C$7:$C$10376,1,FALSE)),"no Mat.Nr",IF($O$10=1,OFFSET(INDEX(DB_4erDS!$R$7:$R$10376,MATCH($F117,DB_4erDS!$C$7:$C$10376,0)),1,0),IF($O$10=2,OFFSET(INDEX(DB_4erDS!$S$7:$S$10376,MATCH($F117,DB_4erDS!$C$7:$C$10376,0)),1,0),IF($O$10=3,OFFSET(INDEX(DB_4erDS!$T$7:$T$10376,MATCH($F117,DB_4erDS!$C$7:$C$10376,0)),1,0),IF($O$10=4,OFFSET(INDEX(DB_4erDS!$U$7:$U$10376,MATCH($F117,DB_4erDS!$C$7:$C$10376,0)),1,0),IF($O$10=5,OFFSET(INDEX(DB_4erDS!$V$7:$V$10376,MATCH($F117,DB_4erDS!$C$7:$C$10376,0)),1,0),OFFSET(INDEX(DB_4erDS!$W$7:$W$10376,MATCH($F117,DB_4erDS!$C$7:$C$10376,0)),1,0)))))))</f>
        <v>no Mat.Nr</v>
      </c>
      <c r="I117" s="214" t="str">
        <f>IF(ISERROR(VLOOKUP(F117,DB_4erDS!$C$7:$C$10376,1,FALSE)),"not found",INDEX(DB_4erDS!$H$7:$H$10376,MATCH(F117,DB_4erDS!$C$7:$C$10376,0)))</f>
        <v>not found</v>
      </c>
      <c r="J117" s="215" t="str">
        <f>IF(ISERROR(VLOOKUP($F117,DB_4erDS!$C$7:$C$10376,1,FALSE)),"01.01.1900",IF($O$10=1,VLOOKUP($F117,DB_4erDS!$C$7:$X$10376,15,FALSE),IF($O$10=2,VLOOKUP($F117,DB_4erDS!$C$7:$X$10376,16,FALSE),IF($O$10=4,VLOOKUP($F117,DB_4erDS!$C$7:$X$10376,18,FALSE),IF($O$10=5,VLOOKUP($F117,DB_4erDS!$C$7:$X$10376,19,FALSE),"01.01.1900")))))</f>
        <v>01.01.1900</v>
      </c>
      <c r="K117" s="200" t="str">
        <f ca="1">IF(AND(E117&lt;&gt;"",$F$4&lt;&gt;""),$F$4,IF(AND(ISNUMBER(H117)=TRUE,H117&gt;=0),IF($O$10=1,OFFSET(INDEX(DB_4erDS!$R$7:$R$10376,MATCH($F117,DB_4erDS!C$7:$C$10376,0)),3,0),IF($O$10=2,OFFSET(INDEX(DB_4erDS!$S$7:$S$10376,MATCH($F117,DB_4erDS!C$7:$C$10376,0)),3,0),IF($O$10=3,OFFSET(INDEX(DB_4erDS!$T$7:$T$10376,MATCH($F117,DB_4erDS!C$7:$C$10376,0)),3,0),IF($O$10=4,OFFSET(INDEX(DB_4erDS!$U$7:$U$10376,MATCH($F117,DB_4erDS!C$7:$C$10376,0)),3,0),IF($O$10=5,OFFSET(INDEX(DB_4erDS!$V$7:$V$10376,MATCH($F117,DB_4erDS!C$7:$C$10376,0)),3,0),OFFSET(INDEX(DB_4erDS!$W$7:$W$10376,MATCH($F117,DB_4erDS!C$7:$C$10376,0)),3,0)))))),""))</f>
        <v/>
      </c>
      <c r="L117" s="151">
        <f ca="1">IF(ISERROR(VLOOKUP($F117,DB_4erDS!$C$7:$C$10376,1,FALSE)),0,IF($O$10=1,OFFSET(INDEX(DB_4erDS!$R$7:$R$10376,MATCH($F117,DB_4erDS!$C$7:$C$10376,0)),2,0),IF($O$10=2,OFFSET(INDEX(DB_4erDS!$S$7:$S$10376,MATCH($F117,DB_4erDS!$C$7:$C$10376,0)),2,0),IF($O$10=4,OFFSET(INDEX(DB_4erDS!$U$7:$U$10376,MATCH($F117,DB_4erDS!$C$7:$C$10376,0)),2,0),IF($O$10=5,OFFSET(INDEX(DB_4erDS!$V$7:$V$10376,MATCH($F117,DB_4erDS!$C$7:$C$10376,0)),2,0),"Ø")))))</f>
        <v>0</v>
      </c>
      <c r="R117" s="65"/>
    </row>
    <row r="118" spans="1:18">
      <c r="A118" s="65"/>
      <c r="B118" s="65"/>
      <c r="C118" s="65"/>
      <c r="D118" s="65">
        <v>106</v>
      </c>
      <c r="E118" s="136" t="str">
        <f>IF(ISERROR(VLOOKUP(F118,DB_4erDS!$C$7:$C$10376,1,FALSE)),"not found",INDEX(DB_4erDS!$B$7:$B$10376,MATCH(F118,DB_4erDS!$C$7:$C$10376,0)))</f>
        <v>not found</v>
      </c>
      <c r="F118" s="140"/>
      <c r="G118" s="213" t="str">
        <f>IF(ISERROR(VLOOKUP(F118,DB_4erDS!$C$7:$C$10376,1,FALSE)),"not found",INDEX(DB_4erDS!$G$7:$G$10376,MATCH(F118,DB_4erDS!$C$7:$C$10376,0)))</f>
        <v>not found</v>
      </c>
      <c r="H118" s="214" t="str">
        <f ca="1">IF(ISERROR(VLOOKUP($F118,DB_4erDS!$C$7:$C$10376,1,FALSE)),"no Mat.Nr",IF($O$10=1,OFFSET(INDEX(DB_4erDS!$R$7:$R$10376,MATCH($F118,DB_4erDS!$C$7:$C$10376,0)),1,0),IF($O$10=2,OFFSET(INDEX(DB_4erDS!$S$7:$S$10376,MATCH($F118,DB_4erDS!$C$7:$C$10376,0)),1,0),IF($O$10=3,OFFSET(INDEX(DB_4erDS!$T$7:$T$10376,MATCH($F118,DB_4erDS!$C$7:$C$10376,0)),1,0),IF($O$10=4,OFFSET(INDEX(DB_4erDS!$U$7:$U$10376,MATCH($F118,DB_4erDS!$C$7:$C$10376,0)),1,0),IF($O$10=5,OFFSET(INDEX(DB_4erDS!$V$7:$V$10376,MATCH($F118,DB_4erDS!$C$7:$C$10376,0)),1,0),OFFSET(INDEX(DB_4erDS!$W$7:$W$10376,MATCH($F118,DB_4erDS!$C$7:$C$10376,0)),1,0)))))))</f>
        <v>no Mat.Nr</v>
      </c>
      <c r="I118" s="214" t="str">
        <f>IF(ISERROR(VLOOKUP(F118,DB_4erDS!$C$7:$C$10376,1,FALSE)),"not found",INDEX(DB_4erDS!$H$7:$H$10376,MATCH(F118,DB_4erDS!$C$7:$C$10376,0)))</f>
        <v>not found</v>
      </c>
      <c r="J118" s="215" t="str">
        <f>IF(ISERROR(VLOOKUP($F118,DB_4erDS!$C$7:$C$10376,1,FALSE)),"01.01.1900",IF($O$10=1,VLOOKUP($F118,DB_4erDS!$C$7:$X$10376,15,FALSE),IF($O$10=2,VLOOKUP($F118,DB_4erDS!$C$7:$X$10376,16,FALSE),IF($O$10=4,VLOOKUP($F118,DB_4erDS!$C$7:$X$10376,18,FALSE),IF($O$10=5,VLOOKUP($F118,DB_4erDS!$C$7:$X$10376,19,FALSE),"01.01.1900")))))</f>
        <v>01.01.1900</v>
      </c>
      <c r="K118" s="200" t="str">
        <f ca="1">IF(AND(E118&lt;&gt;"",$F$4&lt;&gt;""),$F$4,IF(AND(ISNUMBER(H118)=TRUE,H118&gt;=0),IF($O$10=1,OFFSET(INDEX(DB_4erDS!$R$7:$R$10376,MATCH($F118,DB_4erDS!C$7:$C$10376,0)),3,0),IF($O$10=2,OFFSET(INDEX(DB_4erDS!$S$7:$S$10376,MATCH($F118,DB_4erDS!C$7:$C$10376,0)),3,0),IF($O$10=3,OFFSET(INDEX(DB_4erDS!$T$7:$T$10376,MATCH($F118,DB_4erDS!C$7:$C$10376,0)),3,0),IF($O$10=4,OFFSET(INDEX(DB_4erDS!$U$7:$U$10376,MATCH($F118,DB_4erDS!C$7:$C$10376,0)),3,0),IF($O$10=5,OFFSET(INDEX(DB_4erDS!$V$7:$V$10376,MATCH($F118,DB_4erDS!C$7:$C$10376,0)),3,0),OFFSET(INDEX(DB_4erDS!$W$7:$W$10376,MATCH($F118,DB_4erDS!C$7:$C$10376,0)),3,0)))))),""))</f>
        <v/>
      </c>
      <c r="L118" s="151">
        <f ca="1">IF(ISERROR(VLOOKUP($F118,DB_4erDS!$C$7:$C$10376,1,FALSE)),0,IF($O$10=1,OFFSET(INDEX(DB_4erDS!$R$7:$R$10376,MATCH($F118,DB_4erDS!$C$7:$C$10376,0)),2,0),IF($O$10=2,OFFSET(INDEX(DB_4erDS!$S$7:$S$10376,MATCH($F118,DB_4erDS!$C$7:$C$10376,0)),2,0),IF($O$10=4,OFFSET(INDEX(DB_4erDS!$U$7:$U$10376,MATCH($F118,DB_4erDS!$C$7:$C$10376,0)),2,0),IF($O$10=5,OFFSET(INDEX(DB_4erDS!$V$7:$V$10376,MATCH($F118,DB_4erDS!$C$7:$C$10376,0)),2,0),"Ø")))))</f>
        <v>0</v>
      </c>
      <c r="R118" s="65"/>
    </row>
    <row r="119" spans="1:18">
      <c r="A119" s="65"/>
      <c r="B119" s="65"/>
      <c r="C119" s="65"/>
      <c r="D119" s="65">
        <v>107</v>
      </c>
      <c r="E119" s="136" t="str">
        <f>IF(ISERROR(VLOOKUP(F119,DB_4erDS!$C$7:$C$10376,1,FALSE)),"not found",INDEX(DB_4erDS!$B$7:$B$10376,MATCH(F119,DB_4erDS!$C$7:$C$10376,0)))</f>
        <v>not found</v>
      </c>
      <c r="F119" s="140"/>
      <c r="G119" s="213" t="str">
        <f>IF(ISERROR(VLOOKUP(F119,DB_4erDS!$C$7:$C$10376,1,FALSE)),"not found",INDEX(DB_4erDS!$G$7:$G$10376,MATCH(F119,DB_4erDS!$C$7:$C$10376,0)))</f>
        <v>not found</v>
      </c>
      <c r="H119" s="214" t="str">
        <f ca="1">IF(ISERROR(VLOOKUP($F119,DB_4erDS!$C$7:$C$10376,1,FALSE)),"no Mat.Nr",IF($O$10=1,OFFSET(INDEX(DB_4erDS!$R$7:$R$10376,MATCH($F119,DB_4erDS!$C$7:$C$10376,0)),1,0),IF($O$10=2,OFFSET(INDEX(DB_4erDS!$S$7:$S$10376,MATCH($F119,DB_4erDS!$C$7:$C$10376,0)),1,0),IF($O$10=3,OFFSET(INDEX(DB_4erDS!$T$7:$T$10376,MATCH($F119,DB_4erDS!$C$7:$C$10376,0)),1,0),IF($O$10=4,OFFSET(INDEX(DB_4erDS!$U$7:$U$10376,MATCH($F119,DB_4erDS!$C$7:$C$10376,0)),1,0),IF($O$10=5,OFFSET(INDEX(DB_4erDS!$V$7:$V$10376,MATCH($F119,DB_4erDS!$C$7:$C$10376,0)),1,0),OFFSET(INDEX(DB_4erDS!$W$7:$W$10376,MATCH($F119,DB_4erDS!$C$7:$C$10376,0)),1,0)))))))</f>
        <v>no Mat.Nr</v>
      </c>
      <c r="I119" s="214" t="str">
        <f>IF(ISERROR(VLOOKUP(F119,DB_4erDS!$C$7:$C$10376,1,FALSE)),"not found",INDEX(DB_4erDS!$H$7:$H$10376,MATCH(F119,DB_4erDS!$C$7:$C$10376,0)))</f>
        <v>not found</v>
      </c>
      <c r="J119" s="215" t="str">
        <f>IF(ISERROR(VLOOKUP($F119,DB_4erDS!$C$7:$C$10376,1,FALSE)),"01.01.1900",IF($O$10=1,VLOOKUP($F119,DB_4erDS!$C$7:$X$10376,15,FALSE),IF($O$10=2,VLOOKUP($F119,DB_4erDS!$C$7:$X$10376,16,FALSE),IF($O$10=4,VLOOKUP($F119,DB_4erDS!$C$7:$X$10376,18,FALSE),IF($O$10=5,VLOOKUP($F119,DB_4erDS!$C$7:$X$10376,19,FALSE),"01.01.1900")))))</f>
        <v>01.01.1900</v>
      </c>
      <c r="K119" s="200" t="str">
        <f ca="1">IF(AND(E119&lt;&gt;"",$F$4&lt;&gt;""),$F$4,IF(AND(ISNUMBER(H119)=TRUE,H119&gt;=0),IF($O$10=1,OFFSET(INDEX(DB_4erDS!$R$7:$R$10376,MATCH($F119,DB_4erDS!C$7:$C$10376,0)),3,0),IF($O$10=2,OFFSET(INDEX(DB_4erDS!$S$7:$S$10376,MATCH($F119,DB_4erDS!C$7:$C$10376,0)),3,0),IF($O$10=3,OFFSET(INDEX(DB_4erDS!$T$7:$T$10376,MATCH($F119,DB_4erDS!C$7:$C$10376,0)),3,0),IF($O$10=4,OFFSET(INDEX(DB_4erDS!$U$7:$U$10376,MATCH($F119,DB_4erDS!C$7:$C$10376,0)),3,0),IF($O$10=5,OFFSET(INDEX(DB_4erDS!$V$7:$V$10376,MATCH($F119,DB_4erDS!C$7:$C$10376,0)),3,0),OFFSET(INDEX(DB_4erDS!$W$7:$W$10376,MATCH($F119,DB_4erDS!C$7:$C$10376,0)),3,0)))))),""))</f>
        <v/>
      </c>
      <c r="L119" s="151">
        <f ca="1">IF(ISERROR(VLOOKUP($F119,DB_4erDS!$C$7:$C$10376,1,FALSE)),0,IF($O$10=1,OFFSET(INDEX(DB_4erDS!$R$7:$R$10376,MATCH($F119,DB_4erDS!$C$7:$C$10376,0)),2,0),IF($O$10=2,OFFSET(INDEX(DB_4erDS!$S$7:$S$10376,MATCH($F119,DB_4erDS!$C$7:$C$10376,0)),2,0),IF($O$10=4,OFFSET(INDEX(DB_4erDS!$U$7:$U$10376,MATCH($F119,DB_4erDS!$C$7:$C$10376,0)),2,0),IF($O$10=5,OFFSET(INDEX(DB_4erDS!$V$7:$V$10376,MATCH($F119,DB_4erDS!$C$7:$C$10376,0)),2,0),"Ø")))))</f>
        <v>0</v>
      </c>
      <c r="R119" s="65"/>
    </row>
    <row r="120" spans="1:18">
      <c r="A120" s="65"/>
      <c r="B120" s="65"/>
      <c r="C120" s="65"/>
      <c r="D120" s="65">
        <v>108</v>
      </c>
      <c r="E120" s="136" t="str">
        <f>IF(ISERROR(VLOOKUP(F120,DB_4erDS!$C$7:$C$10376,1,FALSE)),"not found",INDEX(DB_4erDS!$B$7:$B$10376,MATCH(F120,DB_4erDS!$C$7:$C$10376,0)))</f>
        <v>not found</v>
      </c>
      <c r="F120" s="140"/>
      <c r="G120" s="213" t="str">
        <f>IF(ISERROR(VLOOKUP(F120,DB_4erDS!$C$7:$C$10376,1,FALSE)),"not found",INDEX(DB_4erDS!$G$7:$G$10376,MATCH(F120,DB_4erDS!$C$7:$C$10376,0)))</f>
        <v>not found</v>
      </c>
      <c r="H120" s="214" t="str">
        <f ca="1">IF(ISERROR(VLOOKUP($F120,DB_4erDS!$C$7:$C$10376,1,FALSE)),"no Mat.Nr",IF($O$10=1,OFFSET(INDEX(DB_4erDS!$R$7:$R$10376,MATCH($F120,DB_4erDS!$C$7:$C$10376,0)),1,0),IF($O$10=2,OFFSET(INDEX(DB_4erDS!$S$7:$S$10376,MATCH($F120,DB_4erDS!$C$7:$C$10376,0)),1,0),IF($O$10=3,OFFSET(INDEX(DB_4erDS!$T$7:$T$10376,MATCH($F120,DB_4erDS!$C$7:$C$10376,0)),1,0),IF($O$10=4,OFFSET(INDEX(DB_4erDS!$U$7:$U$10376,MATCH($F120,DB_4erDS!$C$7:$C$10376,0)),1,0),IF($O$10=5,OFFSET(INDEX(DB_4erDS!$V$7:$V$10376,MATCH($F120,DB_4erDS!$C$7:$C$10376,0)),1,0),OFFSET(INDEX(DB_4erDS!$W$7:$W$10376,MATCH($F120,DB_4erDS!$C$7:$C$10376,0)),1,0)))))))</f>
        <v>no Mat.Nr</v>
      </c>
      <c r="I120" s="214" t="str">
        <f>IF(ISERROR(VLOOKUP(F120,DB_4erDS!$C$7:$C$10376,1,FALSE)),"not found",INDEX(DB_4erDS!$H$7:$H$10376,MATCH(F120,DB_4erDS!$C$7:$C$10376,0)))</f>
        <v>not found</v>
      </c>
      <c r="J120" s="215" t="str">
        <f>IF(ISERROR(VLOOKUP($F120,DB_4erDS!$C$7:$C$10376,1,FALSE)),"01.01.1900",IF($O$10=1,VLOOKUP($F120,DB_4erDS!$C$7:$X$10376,15,FALSE),IF($O$10=2,VLOOKUP($F120,DB_4erDS!$C$7:$X$10376,16,FALSE),IF($O$10=4,VLOOKUP($F120,DB_4erDS!$C$7:$X$10376,18,FALSE),IF($O$10=5,VLOOKUP($F120,DB_4erDS!$C$7:$X$10376,19,FALSE),"01.01.1900")))))</f>
        <v>01.01.1900</v>
      </c>
      <c r="K120" s="200" t="str">
        <f ca="1">IF(AND(E120&lt;&gt;"",$F$4&lt;&gt;""),$F$4,IF(AND(ISNUMBER(H120)=TRUE,H120&gt;=0),IF($O$10=1,OFFSET(INDEX(DB_4erDS!$R$7:$R$10376,MATCH($F120,DB_4erDS!C$7:$C$10376,0)),3,0),IF($O$10=2,OFFSET(INDEX(DB_4erDS!$S$7:$S$10376,MATCH($F120,DB_4erDS!C$7:$C$10376,0)),3,0),IF($O$10=3,OFFSET(INDEX(DB_4erDS!$T$7:$T$10376,MATCH($F120,DB_4erDS!C$7:$C$10376,0)),3,0),IF($O$10=4,OFFSET(INDEX(DB_4erDS!$U$7:$U$10376,MATCH($F120,DB_4erDS!C$7:$C$10376,0)),3,0),IF($O$10=5,OFFSET(INDEX(DB_4erDS!$V$7:$V$10376,MATCH($F120,DB_4erDS!C$7:$C$10376,0)),3,0),OFFSET(INDEX(DB_4erDS!$W$7:$W$10376,MATCH($F120,DB_4erDS!C$7:$C$10376,0)),3,0)))))),""))</f>
        <v/>
      </c>
      <c r="L120" s="151">
        <f ca="1">IF(ISERROR(VLOOKUP($F120,DB_4erDS!$C$7:$C$10376,1,FALSE)),0,IF($O$10=1,OFFSET(INDEX(DB_4erDS!$R$7:$R$10376,MATCH($F120,DB_4erDS!$C$7:$C$10376,0)),2,0),IF($O$10=2,OFFSET(INDEX(DB_4erDS!$S$7:$S$10376,MATCH($F120,DB_4erDS!$C$7:$C$10376,0)),2,0),IF($O$10=4,OFFSET(INDEX(DB_4erDS!$U$7:$U$10376,MATCH($F120,DB_4erDS!$C$7:$C$10376,0)),2,0),IF($O$10=5,OFFSET(INDEX(DB_4erDS!$V$7:$V$10376,MATCH($F120,DB_4erDS!$C$7:$C$10376,0)),2,0),"Ø")))))</f>
        <v>0</v>
      </c>
      <c r="R120" s="65"/>
    </row>
    <row r="121" spans="1:18">
      <c r="A121" s="65"/>
      <c r="B121" s="65"/>
      <c r="C121" s="65"/>
      <c r="D121" s="65">
        <v>109</v>
      </c>
      <c r="E121" s="136" t="str">
        <f>IF(ISERROR(VLOOKUP(F121,DB_4erDS!$C$7:$C$10376,1,FALSE)),"not found",INDEX(DB_4erDS!$B$7:$B$10376,MATCH(F121,DB_4erDS!$C$7:$C$10376,0)))</f>
        <v>not found</v>
      </c>
      <c r="F121" s="140"/>
      <c r="G121" s="213" t="str">
        <f>IF(ISERROR(VLOOKUP(F121,DB_4erDS!$C$7:$C$10376,1,FALSE)),"not found",INDEX(DB_4erDS!$G$7:$G$10376,MATCH(F121,DB_4erDS!$C$7:$C$10376,0)))</f>
        <v>not found</v>
      </c>
      <c r="H121" s="214" t="str">
        <f ca="1">IF(ISERROR(VLOOKUP($F121,DB_4erDS!$C$7:$C$10376,1,FALSE)),"no Mat.Nr",IF($O$10=1,OFFSET(INDEX(DB_4erDS!$R$7:$R$10376,MATCH($F121,DB_4erDS!$C$7:$C$10376,0)),1,0),IF($O$10=2,OFFSET(INDEX(DB_4erDS!$S$7:$S$10376,MATCH($F121,DB_4erDS!$C$7:$C$10376,0)),1,0),IF($O$10=3,OFFSET(INDEX(DB_4erDS!$T$7:$T$10376,MATCH($F121,DB_4erDS!$C$7:$C$10376,0)),1,0),IF($O$10=4,OFFSET(INDEX(DB_4erDS!$U$7:$U$10376,MATCH($F121,DB_4erDS!$C$7:$C$10376,0)),1,0),IF($O$10=5,OFFSET(INDEX(DB_4erDS!$V$7:$V$10376,MATCH($F121,DB_4erDS!$C$7:$C$10376,0)),1,0),OFFSET(INDEX(DB_4erDS!$W$7:$W$10376,MATCH($F121,DB_4erDS!$C$7:$C$10376,0)),1,0)))))))</f>
        <v>no Mat.Nr</v>
      </c>
      <c r="I121" s="214" t="str">
        <f>IF(ISERROR(VLOOKUP(F121,DB_4erDS!$C$7:$C$10376,1,FALSE)),"not found",INDEX(DB_4erDS!$H$7:$H$10376,MATCH(F121,DB_4erDS!$C$7:$C$10376,0)))</f>
        <v>not found</v>
      </c>
      <c r="J121" s="215" t="str">
        <f>IF(ISERROR(VLOOKUP($F121,DB_4erDS!$C$7:$C$10376,1,FALSE)),"01.01.1900",IF($O$10=1,VLOOKUP($F121,DB_4erDS!$C$7:$X$10376,15,FALSE),IF($O$10=2,VLOOKUP($F121,DB_4erDS!$C$7:$X$10376,16,FALSE),IF($O$10=4,VLOOKUP($F121,DB_4erDS!$C$7:$X$10376,18,FALSE),IF($O$10=5,VLOOKUP($F121,DB_4erDS!$C$7:$X$10376,19,FALSE),"01.01.1900")))))</f>
        <v>01.01.1900</v>
      </c>
      <c r="K121" s="200" t="str">
        <f ca="1">IF(AND(E121&lt;&gt;"",$F$4&lt;&gt;""),$F$4,IF(AND(ISNUMBER(H121)=TRUE,H121&gt;=0),IF($O$10=1,OFFSET(INDEX(DB_4erDS!$R$7:$R$10376,MATCH($F121,DB_4erDS!C$7:$C$10376,0)),3,0),IF($O$10=2,OFFSET(INDEX(DB_4erDS!$S$7:$S$10376,MATCH($F121,DB_4erDS!C$7:$C$10376,0)),3,0),IF($O$10=3,OFFSET(INDEX(DB_4erDS!$T$7:$T$10376,MATCH($F121,DB_4erDS!C$7:$C$10376,0)),3,0),IF($O$10=4,OFFSET(INDEX(DB_4erDS!$U$7:$U$10376,MATCH($F121,DB_4erDS!C$7:$C$10376,0)),3,0),IF($O$10=5,OFFSET(INDEX(DB_4erDS!$V$7:$V$10376,MATCH($F121,DB_4erDS!C$7:$C$10376,0)),3,0),OFFSET(INDEX(DB_4erDS!$W$7:$W$10376,MATCH($F121,DB_4erDS!C$7:$C$10376,0)),3,0)))))),""))</f>
        <v/>
      </c>
      <c r="L121" s="151">
        <f ca="1">IF(ISERROR(VLOOKUP($F121,DB_4erDS!$C$7:$C$10376,1,FALSE)),0,IF($O$10=1,OFFSET(INDEX(DB_4erDS!$R$7:$R$10376,MATCH($F121,DB_4erDS!$C$7:$C$10376,0)),2,0),IF($O$10=2,OFFSET(INDEX(DB_4erDS!$S$7:$S$10376,MATCH($F121,DB_4erDS!$C$7:$C$10376,0)),2,0),IF($O$10=4,OFFSET(INDEX(DB_4erDS!$U$7:$U$10376,MATCH($F121,DB_4erDS!$C$7:$C$10376,0)),2,0),IF($O$10=5,OFFSET(INDEX(DB_4erDS!$V$7:$V$10376,MATCH($F121,DB_4erDS!$C$7:$C$10376,0)),2,0),"Ø")))))</f>
        <v>0</v>
      </c>
      <c r="R121" s="65"/>
    </row>
    <row r="122" spans="1:18">
      <c r="A122" s="65"/>
      <c r="B122" s="65"/>
      <c r="C122" s="65"/>
      <c r="D122" s="65">
        <v>110</v>
      </c>
      <c r="E122" s="136" t="str">
        <f>IF(ISERROR(VLOOKUP(F122,DB_4erDS!$C$7:$C$10376,1,FALSE)),"not found",INDEX(DB_4erDS!$B$7:$B$10376,MATCH(F122,DB_4erDS!$C$7:$C$10376,0)))</f>
        <v>not found</v>
      </c>
      <c r="F122" s="140"/>
      <c r="G122" s="213" t="str">
        <f>IF(ISERROR(VLOOKUP(F122,DB_4erDS!$C$7:$C$10376,1,FALSE)),"not found",INDEX(DB_4erDS!$G$7:$G$10376,MATCH(F122,DB_4erDS!$C$7:$C$10376,0)))</f>
        <v>not found</v>
      </c>
      <c r="H122" s="214" t="str">
        <f ca="1">IF(ISERROR(VLOOKUP($F122,DB_4erDS!$C$7:$C$10376,1,FALSE)),"no Mat.Nr",IF($O$10=1,OFFSET(INDEX(DB_4erDS!$R$7:$R$10376,MATCH($F122,DB_4erDS!$C$7:$C$10376,0)),1,0),IF($O$10=2,OFFSET(INDEX(DB_4erDS!$S$7:$S$10376,MATCH($F122,DB_4erDS!$C$7:$C$10376,0)),1,0),IF($O$10=3,OFFSET(INDEX(DB_4erDS!$T$7:$T$10376,MATCH($F122,DB_4erDS!$C$7:$C$10376,0)),1,0),IF($O$10=4,OFFSET(INDEX(DB_4erDS!$U$7:$U$10376,MATCH($F122,DB_4erDS!$C$7:$C$10376,0)),1,0),IF($O$10=5,OFFSET(INDEX(DB_4erDS!$V$7:$V$10376,MATCH($F122,DB_4erDS!$C$7:$C$10376,0)),1,0),OFFSET(INDEX(DB_4erDS!$W$7:$W$10376,MATCH($F122,DB_4erDS!$C$7:$C$10376,0)),1,0)))))))</f>
        <v>no Mat.Nr</v>
      </c>
      <c r="I122" s="214" t="str">
        <f>IF(ISERROR(VLOOKUP(F122,DB_4erDS!$C$7:$C$10376,1,FALSE)),"not found",INDEX(DB_4erDS!$H$7:$H$10376,MATCH(F122,DB_4erDS!$C$7:$C$10376,0)))</f>
        <v>not found</v>
      </c>
      <c r="J122" s="215" t="str">
        <f>IF(ISERROR(VLOOKUP($F122,DB_4erDS!$C$7:$C$10376,1,FALSE)),"01.01.1900",IF($O$10=1,VLOOKUP($F122,DB_4erDS!$C$7:$X$10376,15,FALSE),IF($O$10=2,VLOOKUP($F122,DB_4erDS!$C$7:$X$10376,16,FALSE),IF($O$10=4,VLOOKUP($F122,DB_4erDS!$C$7:$X$10376,18,FALSE),IF($O$10=5,VLOOKUP($F122,DB_4erDS!$C$7:$X$10376,19,FALSE),"01.01.1900")))))</f>
        <v>01.01.1900</v>
      </c>
      <c r="K122" s="200" t="str">
        <f ca="1">IF(AND(E122&lt;&gt;"",$F$4&lt;&gt;""),$F$4,IF(AND(ISNUMBER(H122)=TRUE,H122&gt;=0),IF($O$10=1,OFFSET(INDEX(DB_4erDS!$R$7:$R$10376,MATCH($F122,DB_4erDS!C$7:$C$10376,0)),3,0),IF($O$10=2,OFFSET(INDEX(DB_4erDS!$S$7:$S$10376,MATCH($F122,DB_4erDS!C$7:$C$10376,0)),3,0),IF($O$10=3,OFFSET(INDEX(DB_4erDS!$T$7:$T$10376,MATCH($F122,DB_4erDS!C$7:$C$10376,0)),3,0),IF($O$10=4,OFFSET(INDEX(DB_4erDS!$U$7:$U$10376,MATCH($F122,DB_4erDS!C$7:$C$10376,0)),3,0),IF($O$10=5,OFFSET(INDEX(DB_4erDS!$V$7:$V$10376,MATCH($F122,DB_4erDS!C$7:$C$10376,0)),3,0),OFFSET(INDEX(DB_4erDS!$W$7:$W$10376,MATCH($F122,DB_4erDS!C$7:$C$10376,0)),3,0)))))),""))</f>
        <v/>
      </c>
      <c r="L122" s="151">
        <f ca="1">IF(ISERROR(VLOOKUP($F122,DB_4erDS!$C$7:$C$10376,1,FALSE)),0,IF($O$10=1,OFFSET(INDEX(DB_4erDS!$R$7:$R$10376,MATCH($F122,DB_4erDS!$C$7:$C$10376,0)),2,0),IF($O$10=2,OFFSET(INDEX(DB_4erDS!$S$7:$S$10376,MATCH($F122,DB_4erDS!$C$7:$C$10376,0)),2,0),IF($O$10=4,OFFSET(INDEX(DB_4erDS!$U$7:$U$10376,MATCH($F122,DB_4erDS!$C$7:$C$10376,0)),2,0),IF($O$10=5,OFFSET(INDEX(DB_4erDS!$V$7:$V$10376,MATCH($F122,DB_4erDS!$C$7:$C$10376,0)),2,0),"Ø")))))</f>
        <v>0</v>
      </c>
      <c r="R122" s="65"/>
    </row>
    <row r="123" spans="1:18">
      <c r="A123" s="65"/>
      <c r="B123" s="65"/>
      <c r="C123" s="65"/>
      <c r="D123" s="65">
        <v>111</v>
      </c>
      <c r="E123" s="136" t="str">
        <f>IF(ISERROR(VLOOKUP(F123,DB_4erDS!$C$7:$C$10376,1,FALSE)),"not found",INDEX(DB_4erDS!$B$7:$B$10376,MATCH(F123,DB_4erDS!$C$7:$C$10376,0)))</f>
        <v>not found</v>
      </c>
      <c r="F123" s="140"/>
      <c r="G123" s="213" t="str">
        <f>IF(ISERROR(VLOOKUP(F123,DB_4erDS!$C$7:$C$10376,1,FALSE)),"not found",INDEX(DB_4erDS!$G$7:$G$10376,MATCH(F123,DB_4erDS!$C$7:$C$10376,0)))</f>
        <v>not found</v>
      </c>
      <c r="H123" s="214" t="str">
        <f ca="1">IF(ISERROR(VLOOKUP($F123,DB_4erDS!$C$7:$C$10376,1,FALSE)),"no Mat.Nr",IF($O$10=1,OFFSET(INDEX(DB_4erDS!$R$7:$R$10376,MATCH($F123,DB_4erDS!$C$7:$C$10376,0)),1,0),IF($O$10=2,OFFSET(INDEX(DB_4erDS!$S$7:$S$10376,MATCH($F123,DB_4erDS!$C$7:$C$10376,0)),1,0),IF($O$10=3,OFFSET(INDEX(DB_4erDS!$T$7:$T$10376,MATCH($F123,DB_4erDS!$C$7:$C$10376,0)),1,0),IF($O$10=4,OFFSET(INDEX(DB_4erDS!$U$7:$U$10376,MATCH($F123,DB_4erDS!$C$7:$C$10376,0)),1,0),IF($O$10=5,OFFSET(INDEX(DB_4erDS!$V$7:$V$10376,MATCH($F123,DB_4erDS!$C$7:$C$10376,0)),1,0),OFFSET(INDEX(DB_4erDS!$W$7:$W$10376,MATCH($F123,DB_4erDS!$C$7:$C$10376,0)),1,0)))))))</f>
        <v>no Mat.Nr</v>
      </c>
      <c r="I123" s="214" t="str">
        <f>IF(ISERROR(VLOOKUP(F123,DB_4erDS!$C$7:$C$10376,1,FALSE)),"not found",INDEX(DB_4erDS!$H$7:$H$10376,MATCH(F123,DB_4erDS!$C$7:$C$10376,0)))</f>
        <v>not found</v>
      </c>
      <c r="J123" s="215" t="str">
        <f>IF(ISERROR(VLOOKUP($F123,DB_4erDS!$C$7:$C$10376,1,FALSE)),"01.01.1900",IF($O$10=1,VLOOKUP($F123,DB_4erDS!$C$7:$X$10376,15,FALSE),IF($O$10=2,VLOOKUP($F123,DB_4erDS!$C$7:$X$10376,16,FALSE),IF($O$10=4,VLOOKUP($F123,DB_4erDS!$C$7:$X$10376,18,FALSE),IF($O$10=5,VLOOKUP($F123,DB_4erDS!$C$7:$X$10376,19,FALSE),"01.01.1900")))))</f>
        <v>01.01.1900</v>
      </c>
      <c r="K123" s="200" t="str">
        <f ca="1">IF(AND(E123&lt;&gt;"",$F$4&lt;&gt;""),$F$4,IF(AND(ISNUMBER(H123)=TRUE,H123&gt;=0),IF($O$10=1,OFFSET(INDEX(DB_4erDS!$R$7:$R$10376,MATCH($F123,DB_4erDS!C$7:$C$10376,0)),3,0),IF($O$10=2,OFFSET(INDEX(DB_4erDS!$S$7:$S$10376,MATCH($F123,DB_4erDS!C$7:$C$10376,0)),3,0),IF($O$10=3,OFFSET(INDEX(DB_4erDS!$T$7:$T$10376,MATCH($F123,DB_4erDS!C$7:$C$10376,0)),3,0),IF($O$10=4,OFFSET(INDEX(DB_4erDS!$U$7:$U$10376,MATCH($F123,DB_4erDS!C$7:$C$10376,0)),3,0),IF($O$10=5,OFFSET(INDEX(DB_4erDS!$V$7:$V$10376,MATCH($F123,DB_4erDS!C$7:$C$10376,0)),3,0),OFFSET(INDEX(DB_4erDS!$W$7:$W$10376,MATCH($F123,DB_4erDS!C$7:$C$10376,0)),3,0)))))),""))</f>
        <v/>
      </c>
      <c r="L123" s="151">
        <f ca="1">IF(ISERROR(VLOOKUP($F123,DB_4erDS!$C$7:$C$10376,1,FALSE)),0,IF($O$10=1,OFFSET(INDEX(DB_4erDS!$R$7:$R$10376,MATCH($F123,DB_4erDS!$C$7:$C$10376,0)),2,0),IF($O$10=2,OFFSET(INDEX(DB_4erDS!$S$7:$S$10376,MATCH($F123,DB_4erDS!$C$7:$C$10376,0)),2,0),IF($O$10=4,OFFSET(INDEX(DB_4erDS!$U$7:$U$10376,MATCH($F123,DB_4erDS!$C$7:$C$10376,0)),2,0),IF($O$10=5,OFFSET(INDEX(DB_4erDS!$V$7:$V$10376,MATCH($F123,DB_4erDS!$C$7:$C$10376,0)),2,0),"Ø")))))</f>
        <v>0</v>
      </c>
      <c r="R123" s="65"/>
    </row>
    <row r="124" spans="1:18">
      <c r="A124" s="65"/>
      <c r="B124" s="65"/>
      <c r="C124" s="65"/>
      <c r="D124" s="65">
        <v>112</v>
      </c>
      <c r="E124" s="136" t="str">
        <f>IF(ISERROR(VLOOKUP(F124,DB_4erDS!$C$7:$C$10376,1,FALSE)),"not found",INDEX(DB_4erDS!$B$7:$B$10376,MATCH(F124,DB_4erDS!$C$7:$C$10376,0)))</f>
        <v>not found</v>
      </c>
      <c r="F124" s="140"/>
      <c r="G124" s="213" t="str">
        <f>IF(ISERROR(VLOOKUP(F124,DB_4erDS!$C$7:$C$10376,1,FALSE)),"not found",INDEX(DB_4erDS!$G$7:$G$10376,MATCH(F124,DB_4erDS!$C$7:$C$10376,0)))</f>
        <v>not found</v>
      </c>
      <c r="H124" s="214" t="str">
        <f ca="1">IF(ISERROR(VLOOKUP($F124,DB_4erDS!$C$7:$C$10376,1,FALSE)),"no Mat.Nr",IF($O$10=1,OFFSET(INDEX(DB_4erDS!$R$7:$R$10376,MATCH($F124,DB_4erDS!$C$7:$C$10376,0)),1,0),IF($O$10=2,OFFSET(INDEX(DB_4erDS!$S$7:$S$10376,MATCH($F124,DB_4erDS!$C$7:$C$10376,0)),1,0),IF($O$10=3,OFFSET(INDEX(DB_4erDS!$T$7:$T$10376,MATCH($F124,DB_4erDS!$C$7:$C$10376,0)),1,0),IF($O$10=4,OFFSET(INDEX(DB_4erDS!$U$7:$U$10376,MATCH($F124,DB_4erDS!$C$7:$C$10376,0)),1,0),IF($O$10=5,OFFSET(INDEX(DB_4erDS!$V$7:$V$10376,MATCH($F124,DB_4erDS!$C$7:$C$10376,0)),1,0),OFFSET(INDEX(DB_4erDS!$W$7:$W$10376,MATCH($F124,DB_4erDS!$C$7:$C$10376,0)),1,0)))))))</f>
        <v>no Mat.Nr</v>
      </c>
      <c r="I124" s="214" t="str">
        <f>IF(ISERROR(VLOOKUP(F124,DB_4erDS!$C$7:$C$10376,1,FALSE)),"not found",INDEX(DB_4erDS!$H$7:$H$10376,MATCH(F124,DB_4erDS!$C$7:$C$10376,0)))</f>
        <v>not found</v>
      </c>
      <c r="J124" s="215" t="str">
        <f>IF(ISERROR(VLOOKUP($F124,DB_4erDS!$C$7:$C$10376,1,FALSE)),"01.01.1900",IF($O$10=1,VLOOKUP($F124,DB_4erDS!$C$7:$X$10376,15,FALSE),IF($O$10=2,VLOOKUP($F124,DB_4erDS!$C$7:$X$10376,16,FALSE),IF($O$10=4,VLOOKUP($F124,DB_4erDS!$C$7:$X$10376,18,FALSE),IF($O$10=5,VLOOKUP($F124,DB_4erDS!$C$7:$X$10376,19,FALSE),"01.01.1900")))))</f>
        <v>01.01.1900</v>
      </c>
      <c r="K124" s="200" t="str">
        <f ca="1">IF(AND(E124&lt;&gt;"",$F$4&lt;&gt;""),$F$4,IF(AND(ISNUMBER(H124)=TRUE,H124&gt;=0),IF($O$10=1,OFFSET(INDEX(DB_4erDS!$R$7:$R$10376,MATCH($F124,DB_4erDS!C$7:$C$10376,0)),3,0),IF($O$10=2,OFFSET(INDEX(DB_4erDS!$S$7:$S$10376,MATCH($F124,DB_4erDS!C$7:$C$10376,0)),3,0),IF($O$10=3,OFFSET(INDEX(DB_4erDS!$T$7:$T$10376,MATCH($F124,DB_4erDS!C$7:$C$10376,0)),3,0),IF($O$10=4,OFFSET(INDEX(DB_4erDS!$U$7:$U$10376,MATCH($F124,DB_4erDS!C$7:$C$10376,0)),3,0),IF($O$10=5,OFFSET(INDEX(DB_4erDS!$V$7:$V$10376,MATCH($F124,DB_4erDS!C$7:$C$10376,0)),3,0),OFFSET(INDEX(DB_4erDS!$W$7:$W$10376,MATCH($F124,DB_4erDS!C$7:$C$10376,0)),3,0)))))),""))</f>
        <v/>
      </c>
      <c r="L124" s="151">
        <f ca="1">IF(ISERROR(VLOOKUP($F124,DB_4erDS!$C$7:$C$10376,1,FALSE)),0,IF($O$10=1,OFFSET(INDEX(DB_4erDS!$R$7:$R$10376,MATCH($F124,DB_4erDS!$C$7:$C$10376,0)),2,0),IF($O$10=2,OFFSET(INDEX(DB_4erDS!$S$7:$S$10376,MATCH($F124,DB_4erDS!$C$7:$C$10376,0)),2,0),IF($O$10=4,OFFSET(INDEX(DB_4erDS!$U$7:$U$10376,MATCH($F124,DB_4erDS!$C$7:$C$10376,0)),2,0),IF($O$10=5,OFFSET(INDEX(DB_4erDS!$V$7:$V$10376,MATCH($F124,DB_4erDS!$C$7:$C$10376,0)),2,0),"Ø")))))</f>
        <v>0</v>
      </c>
      <c r="R124" s="65"/>
    </row>
    <row r="125" spans="1:18">
      <c r="A125" s="65"/>
      <c r="B125" s="65"/>
      <c r="C125" s="65"/>
      <c r="D125" s="65">
        <v>113</v>
      </c>
      <c r="E125" s="136" t="str">
        <f>IF(ISERROR(VLOOKUP(F125,DB_4erDS!$C$7:$C$10376,1,FALSE)),"not found",INDEX(DB_4erDS!$B$7:$B$10376,MATCH(F125,DB_4erDS!$C$7:$C$10376,0)))</f>
        <v>not found</v>
      </c>
      <c r="F125" s="140"/>
      <c r="G125" s="213" t="str">
        <f>IF(ISERROR(VLOOKUP(F125,DB_4erDS!$C$7:$C$10376,1,FALSE)),"not found",INDEX(DB_4erDS!$G$7:$G$10376,MATCH(F125,DB_4erDS!$C$7:$C$10376,0)))</f>
        <v>not found</v>
      </c>
      <c r="H125" s="214" t="str">
        <f ca="1">IF(ISERROR(VLOOKUP($F125,DB_4erDS!$C$7:$C$10376,1,FALSE)),"no Mat.Nr",IF($O$10=1,OFFSET(INDEX(DB_4erDS!$R$7:$R$10376,MATCH($F125,DB_4erDS!$C$7:$C$10376,0)),1,0),IF($O$10=2,OFFSET(INDEX(DB_4erDS!$S$7:$S$10376,MATCH($F125,DB_4erDS!$C$7:$C$10376,0)),1,0),IF($O$10=3,OFFSET(INDEX(DB_4erDS!$T$7:$T$10376,MATCH($F125,DB_4erDS!$C$7:$C$10376,0)),1,0),IF($O$10=4,OFFSET(INDEX(DB_4erDS!$U$7:$U$10376,MATCH($F125,DB_4erDS!$C$7:$C$10376,0)),1,0),IF($O$10=5,OFFSET(INDEX(DB_4erDS!$V$7:$V$10376,MATCH($F125,DB_4erDS!$C$7:$C$10376,0)),1,0),OFFSET(INDEX(DB_4erDS!$W$7:$W$10376,MATCH($F125,DB_4erDS!$C$7:$C$10376,0)),1,0)))))))</f>
        <v>no Mat.Nr</v>
      </c>
      <c r="I125" s="214" t="str">
        <f>IF(ISERROR(VLOOKUP(F125,DB_4erDS!$C$7:$C$10376,1,FALSE)),"not found",INDEX(DB_4erDS!$H$7:$H$10376,MATCH(F125,DB_4erDS!$C$7:$C$10376,0)))</f>
        <v>not found</v>
      </c>
      <c r="J125" s="215" t="str">
        <f>IF(ISERROR(VLOOKUP($F125,DB_4erDS!$C$7:$C$10376,1,FALSE)),"01.01.1900",IF($O$10=1,VLOOKUP($F125,DB_4erDS!$C$7:$X$10376,15,FALSE),IF($O$10=2,VLOOKUP($F125,DB_4erDS!$C$7:$X$10376,16,FALSE),IF($O$10=4,VLOOKUP($F125,DB_4erDS!$C$7:$X$10376,18,FALSE),IF($O$10=5,VLOOKUP($F125,DB_4erDS!$C$7:$X$10376,19,FALSE),"01.01.1900")))))</f>
        <v>01.01.1900</v>
      </c>
      <c r="K125" s="200" t="str">
        <f ca="1">IF(AND(E125&lt;&gt;"",$F$4&lt;&gt;""),$F$4,IF(AND(ISNUMBER(H125)=TRUE,H125&gt;=0),IF($O$10=1,OFFSET(INDEX(DB_4erDS!$R$7:$R$10376,MATCH($F125,DB_4erDS!C$7:$C$10376,0)),3,0),IF($O$10=2,OFFSET(INDEX(DB_4erDS!$S$7:$S$10376,MATCH($F125,DB_4erDS!C$7:$C$10376,0)),3,0),IF($O$10=3,OFFSET(INDEX(DB_4erDS!$T$7:$T$10376,MATCH($F125,DB_4erDS!C$7:$C$10376,0)),3,0),IF($O$10=4,OFFSET(INDEX(DB_4erDS!$U$7:$U$10376,MATCH($F125,DB_4erDS!C$7:$C$10376,0)),3,0),IF($O$10=5,OFFSET(INDEX(DB_4erDS!$V$7:$V$10376,MATCH($F125,DB_4erDS!C$7:$C$10376,0)),3,0),OFFSET(INDEX(DB_4erDS!$W$7:$W$10376,MATCH($F125,DB_4erDS!C$7:$C$10376,0)),3,0)))))),""))</f>
        <v/>
      </c>
      <c r="L125" s="151">
        <f ca="1">IF(ISERROR(VLOOKUP($F125,DB_4erDS!$C$7:$C$10376,1,FALSE)),0,IF($O$10=1,OFFSET(INDEX(DB_4erDS!$R$7:$R$10376,MATCH($F125,DB_4erDS!$C$7:$C$10376,0)),2,0),IF($O$10=2,OFFSET(INDEX(DB_4erDS!$S$7:$S$10376,MATCH($F125,DB_4erDS!$C$7:$C$10376,0)),2,0),IF($O$10=4,OFFSET(INDEX(DB_4erDS!$U$7:$U$10376,MATCH($F125,DB_4erDS!$C$7:$C$10376,0)),2,0),IF($O$10=5,OFFSET(INDEX(DB_4erDS!$V$7:$V$10376,MATCH($F125,DB_4erDS!$C$7:$C$10376,0)),2,0),"Ø")))))</f>
        <v>0</v>
      </c>
      <c r="R125" s="65"/>
    </row>
    <row r="126" spans="1:18">
      <c r="A126" s="65"/>
      <c r="B126" s="65"/>
      <c r="C126" s="65"/>
      <c r="D126" s="65">
        <v>114</v>
      </c>
      <c r="E126" s="136" t="str">
        <f>IF(ISERROR(VLOOKUP(F126,DB_4erDS!$C$7:$C$10376,1,FALSE)),"not found",INDEX(DB_4erDS!$B$7:$B$10376,MATCH(F126,DB_4erDS!$C$7:$C$10376,0)))</f>
        <v>not found</v>
      </c>
      <c r="F126" s="140"/>
      <c r="G126" s="213" t="str">
        <f>IF(ISERROR(VLOOKUP(F126,DB_4erDS!$C$7:$C$10376,1,FALSE)),"not found",INDEX(DB_4erDS!$G$7:$G$10376,MATCH(F126,DB_4erDS!$C$7:$C$10376,0)))</f>
        <v>not found</v>
      </c>
      <c r="H126" s="214" t="str">
        <f ca="1">IF(ISERROR(VLOOKUP($F126,DB_4erDS!$C$7:$C$10376,1,FALSE)),"no Mat.Nr",IF($O$10=1,OFFSET(INDEX(DB_4erDS!$R$7:$R$10376,MATCH($F126,DB_4erDS!$C$7:$C$10376,0)),1,0),IF($O$10=2,OFFSET(INDEX(DB_4erDS!$S$7:$S$10376,MATCH($F126,DB_4erDS!$C$7:$C$10376,0)),1,0),IF($O$10=3,OFFSET(INDEX(DB_4erDS!$T$7:$T$10376,MATCH($F126,DB_4erDS!$C$7:$C$10376,0)),1,0),IF($O$10=4,OFFSET(INDEX(DB_4erDS!$U$7:$U$10376,MATCH($F126,DB_4erDS!$C$7:$C$10376,0)),1,0),IF($O$10=5,OFFSET(INDEX(DB_4erDS!$V$7:$V$10376,MATCH($F126,DB_4erDS!$C$7:$C$10376,0)),1,0),OFFSET(INDEX(DB_4erDS!$W$7:$W$10376,MATCH($F126,DB_4erDS!$C$7:$C$10376,0)),1,0)))))))</f>
        <v>no Mat.Nr</v>
      </c>
      <c r="I126" s="214" t="str">
        <f>IF(ISERROR(VLOOKUP(F126,DB_4erDS!$C$7:$C$10376,1,FALSE)),"not found",INDEX(DB_4erDS!$H$7:$H$10376,MATCH(F126,DB_4erDS!$C$7:$C$10376,0)))</f>
        <v>not found</v>
      </c>
      <c r="J126" s="215" t="str">
        <f>IF(ISERROR(VLOOKUP($F126,DB_4erDS!$C$7:$C$10376,1,FALSE)),"01.01.1900",IF($O$10=1,VLOOKUP($F126,DB_4erDS!$C$7:$X$10376,15,FALSE),IF($O$10=2,VLOOKUP($F126,DB_4erDS!$C$7:$X$10376,16,FALSE),IF($O$10=4,VLOOKUP($F126,DB_4erDS!$C$7:$X$10376,18,FALSE),IF($O$10=5,VLOOKUP($F126,DB_4erDS!$C$7:$X$10376,19,FALSE),"01.01.1900")))))</f>
        <v>01.01.1900</v>
      </c>
      <c r="K126" s="200" t="str">
        <f ca="1">IF(AND(E126&lt;&gt;"",$F$4&lt;&gt;""),$F$4,IF(AND(ISNUMBER(H126)=TRUE,H126&gt;=0),IF($O$10=1,OFFSET(INDEX(DB_4erDS!$R$7:$R$10376,MATCH($F126,DB_4erDS!C$7:$C$10376,0)),3,0),IF($O$10=2,OFFSET(INDEX(DB_4erDS!$S$7:$S$10376,MATCH($F126,DB_4erDS!C$7:$C$10376,0)),3,0),IF($O$10=3,OFFSET(INDEX(DB_4erDS!$T$7:$T$10376,MATCH($F126,DB_4erDS!C$7:$C$10376,0)),3,0),IF($O$10=4,OFFSET(INDEX(DB_4erDS!$U$7:$U$10376,MATCH($F126,DB_4erDS!C$7:$C$10376,0)),3,0),IF($O$10=5,OFFSET(INDEX(DB_4erDS!$V$7:$V$10376,MATCH($F126,DB_4erDS!C$7:$C$10376,0)),3,0),OFFSET(INDEX(DB_4erDS!$W$7:$W$10376,MATCH($F126,DB_4erDS!C$7:$C$10376,0)),3,0)))))),""))</f>
        <v/>
      </c>
      <c r="L126" s="151">
        <f ca="1">IF(ISERROR(VLOOKUP($F126,DB_4erDS!$C$7:$C$10376,1,FALSE)),0,IF($O$10=1,OFFSET(INDEX(DB_4erDS!$R$7:$R$10376,MATCH($F126,DB_4erDS!$C$7:$C$10376,0)),2,0),IF($O$10=2,OFFSET(INDEX(DB_4erDS!$S$7:$S$10376,MATCH($F126,DB_4erDS!$C$7:$C$10376,0)),2,0),IF($O$10=4,OFFSET(INDEX(DB_4erDS!$U$7:$U$10376,MATCH($F126,DB_4erDS!$C$7:$C$10376,0)),2,0),IF($O$10=5,OFFSET(INDEX(DB_4erDS!$V$7:$V$10376,MATCH($F126,DB_4erDS!$C$7:$C$10376,0)),2,0),"Ø")))))</f>
        <v>0</v>
      </c>
      <c r="R126" s="65"/>
    </row>
    <row r="127" spans="1:18">
      <c r="A127" s="65"/>
      <c r="B127" s="65"/>
      <c r="C127" s="65"/>
      <c r="D127" s="65">
        <v>115</v>
      </c>
      <c r="E127" s="136" t="str">
        <f>IF(ISERROR(VLOOKUP(F127,DB_4erDS!$C$7:$C$10376,1,FALSE)),"not found",INDEX(DB_4erDS!$B$7:$B$10376,MATCH(F127,DB_4erDS!$C$7:$C$10376,0)))</f>
        <v>not found</v>
      </c>
      <c r="F127" s="140"/>
      <c r="G127" s="213" t="str">
        <f>IF(ISERROR(VLOOKUP(F127,DB_4erDS!$C$7:$C$10376,1,FALSE)),"not found",INDEX(DB_4erDS!$G$7:$G$10376,MATCH(F127,DB_4erDS!$C$7:$C$10376,0)))</f>
        <v>not found</v>
      </c>
      <c r="H127" s="214" t="str">
        <f ca="1">IF(ISERROR(VLOOKUP($F127,DB_4erDS!$C$7:$C$10376,1,FALSE)),"no Mat.Nr",IF($O$10=1,OFFSET(INDEX(DB_4erDS!$R$7:$R$10376,MATCH($F127,DB_4erDS!$C$7:$C$10376,0)),1,0),IF($O$10=2,OFFSET(INDEX(DB_4erDS!$S$7:$S$10376,MATCH($F127,DB_4erDS!$C$7:$C$10376,0)),1,0),IF($O$10=3,OFFSET(INDEX(DB_4erDS!$T$7:$T$10376,MATCH($F127,DB_4erDS!$C$7:$C$10376,0)),1,0),IF($O$10=4,OFFSET(INDEX(DB_4erDS!$U$7:$U$10376,MATCH($F127,DB_4erDS!$C$7:$C$10376,0)),1,0),IF($O$10=5,OFFSET(INDEX(DB_4erDS!$V$7:$V$10376,MATCH($F127,DB_4erDS!$C$7:$C$10376,0)),1,0),OFFSET(INDEX(DB_4erDS!$W$7:$W$10376,MATCH($F127,DB_4erDS!$C$7:$C$10376,0)),1,0)))))))</f>
        <v>no Mat.Nr</v>
      </c>
      <c r="I127" s="214" t="str">
        <f>IF(ISERROR(VLOOKUP(F127,DB_4erDS!$C$7:$C$10376,1,FALSE)),"not found",INDEX(DB_4erDS!$H$7:$H$10376,MATCH(F127,DB_4erDS!$C$7:$C$10376,0)))</f>
        <v>not found</v>
      </c>
      <c r="J127" s="215" t="str">
        <f>IF(ISERROR(VLOOKUP($F127,DB_4erDS!$C$7:$C$10376,1,FALSE)),"01.01.1900",IF($O$10=1,VLOOKUP($F127,DB_4erDS!$C$7:$X$10376,15,FALSE),IF($O$10=2,VLOOKUP($F127,DB_4erDS!$C$7:$X$10376,16,FALSE),IF($O$10=4,VLOOKUP($F127,DB_4erDS!$C$7:$X$10376,18,FALSE),IF($O$10=5,VLOOKUP($F127,DB_4erDS!$C$7:$X$10376,19,FALSE),"01.01.1900")))))</f>
        <v>01.01.1900</v>
      </c>
      <c r="K127" s="200" t="str">
        <f ca="1">IF(AND(E127&lt;&gt;"",$F$4&lt;&gt;""),$F$4,IF(AND(ISNUMBER(H127)=TRUE,H127&gt;=0),IF($O$10=1,OFFSET(INDEX(DB_4erDS!$R$7:$R$10376,MATCH($F127,DB_4erDS!C$7:$C$10376,0)),3,0),IF($O$10=2,OFFSET(INDEX(DB_4erDS!$S$7:$S$10376,MATCH($F127,DB_4erDS!C$7:$C$10376,0)),3,0),IF($O$10=3,OFFSET(INDEX(DB_4erDS!$T$7:$T$10376,MATCH($F127,DB_4erDS!C$7:$C$10376,0)),3,0),IF($O$10=4,OFFSET(INDEX(DB_4erDS!$U$7:$U$10376,MATCH($F127,DB_4erDS!C$7:$C$10376,0)),3,0),IF($O$10=5,OFFSET(INDEX(DB_4erDS!$V$7:$V$10376,MATCH($F127,DB_4erDS!C$7:$C$10376,0)),3,0),OFFSET(INDEX(DB_4erDS!$W$7:$W$10376,MATCH($F127,DB_4erDS!C$7:$C$10376,0)),3,0)))))),""))</f>
        <v/>
      </c>
      <c r="L127" s="151">
        <f ca="1">IF(ISERROR(VLOOKUP($F127,DB_4erDS!$C$7:$C$10376,1,FALSE)),0,IF($O$10=1,OFFSET(INDEX(DB_4erDS!$R$7:$R$10376,MATCH($F127,DB_4erDS!$C$7:$C$10376,0)),2,0),IF($O$10=2,OFFSET(INDEX(DB_4erDS!$S$7:$S$10376,MATCH($F127,DB_4erDS!$C$7:$C$10376,0)),2,0),IF($O$10=4,OFFSET(INDEX(DB_4erDS!$U$7:$U$10376,MATCH($F127,DB_4erDS!$C$7:$C$10376,0)),2,0),IF($O$10=5,OFFSET(INDEX(DB_4erDS!$V$7:$V$10376,MATCH($F127,DB_4erDS!$C$7:$C$10376,0)),2,0),"Ø")))))</f>
        <v>0</v>
      </c>
      <c r="R127" s="65"/>
    </row>
    <row r="128" spans="1:18">
      <c r="A128" s="65"/>
      <c r="B128" s="65"/>
      <c r="C128" s="65"/>
      <c r="D128" s="65">
        <v>116</v>
      </c>
      <c r="E128" s="136" t="str">
        <f>IF(ISERROR(VLOOKUP(F128,DB_4erDS!$C$7:$C$10376,1,FALSE)),"not found",INDEX(DB_4erDS!$B$7:$B$10376,MATCH(F128,DB_4erDS!$C$7:$C$10376,0)))</f>
        <v>not found</v>
      </c>
      <c r="F128" s="140"/>
      <c r="G128" s="213" t="str">
        <f>IF(ISERROR(VLOOKUP(F128,DB_4erDS!$C$7:$C$10376,1,FALSE)),"not found",INDEX(DB_4erDS!$G$7:$G$10376,MATCH(F128,DB_4erDS!$C$7:$C$10376,0)))</f>
        <v>not found</v>
      </c>
      <c r="H128" s="214" t="str">
        <f ca="1">IF(ISERROR(VLOOKUP($F128,DB_4erDS!$C$7:$C$10376,1,FALSE)),"no Mat.Nr",IF($O$10=1,OFFSET(INDEX(DB_4erDS!$R$7:$R$10376,MATCH($F128,DB_4erDS!$C$7:$C$10376,0)),1,0),IF($O$10=2,OFFSET(INDEX(DB_4erDS!$S$7:$S$10376,MATCH($F128,DB_4erDS!$C$7:$C$10376,0)),1,0),IF($O$10=3,OFFSET(INDEX(DB_4erDS!$T$7:$T$10376,MATCH($F128,DB_4erDS!$C$7:$C$10376,0)),1,0),IF($O$10=4,OFFSET(INDEX(DB_4erDS!$U$7:$U$10376,MATCH($F128,DB_4erDS!$C$7:$C$10376,0)),1,0),IF($O$10=5,OFFSET(INDEX(DB_4erDS!$V$7:$V$10376,MATCH($F128,DB_4erDS!$C$7:$C$10376,0)),1,0),OFFSET(INDEX(DB_4erDS!$W$7:$W$10376,MATCH($F128,DB_4erDS!$C$7:$C$10376,0)),1,0)))))))</f>
        <v>no Mat.Nr</v>
      </c>
      <c r="I128" s="214" t="str">
        <f>IF(ISERROR(VLOOKUP(F128,DB_4erDS!$C$7:$C$10376,1,FALSE)),"not found",INDEX(DB_4erDS!$H$7:$H$10376,MATCH(F128,DB_4erDS!$C$7:$C$10376,0)))</f>
        <v>not found</v>
      </c>
      <c r="J128" s="215" t="str">
        <f>IF(ISERROR(VLOOKUP($F128,DB_4erDS!$C$7:$C$10376,1,FALSE)),"01.01.1900",IF($O$10=1,VLOOKUP($F128,DB_4erDS!$C$7:$X$10376,15,FALSE),IF($O$10=2,VLOOKUP($F128,DB_4erDS!$C$7:$X$10376,16,FALSE),IF($O$10=4,VLOOKUP($F128,DB_4erDS!$C$7:$X$10376,18,FALSE),IF($O$10=5,VLOOKUP($F128,DB_4erDS!$C$7:$X$10376,19,FALSE),"01.01.1900")))))</f>
        <v>01.01.1900</v>
      </c>
      <c r="K128" s="200" t="str">
        <f ca="1">IF(AND(E128&lt;&gt;"",$F$4&lt;&gt;""),$F$4,IF(AND(ISNUMBER(H128)=TRUE,H128&gt;=0),IF($O$10=1,OFFSET(INDEX(DB_4erDS!$R$7:$R$10376,MATCH($F128,DB_4erDS!C$7:$C$10376,0)),3,0),IF($O$10=2,OFFSET(INDEX(DB_4erDS!$S$7:$S$10376,MATCH($F128,DB_4erDS!C$7:$C$10376,0)),3,0),IF($O$10=3,OFFSET(INDEX(DB_4erDS!$T$7:$T$10376,MATCH($F128,DB_4erDS!C$7:$C$10376,0)),3,0),IF($O$10=4,OFFSET(INDEX(DB_4erDS!$U$7:$U$10376,MATCH($F128,DB_4erDS!C$7:$C$10376,0)),3,0),IF($O$10=5,OFFSET(INDEX(DB_4erDS!$V$7:$V$10376,MATCH($F128,DB_4erDS!C$7:$C$10376,0)),3,0),OFFSET(INDEX(DB_4erDS!$W$7:$W$10376,MATCH($F128,DB_4erDS!C$7:$C$10376,0)),3,0)))))),""))</f>
        <v/>
      </c>
      <c r="L128" s="151">
        <f ca="1">IF(ISERROR(VLOOKUP($F128,DB_4erDS!$C$7:$C$10376,1,FALSE)),0,IF($O$10=1,OFFSET(INDEX(DB_4erDS!$R$7:$R$10376,MATCH($F128,DB_4erDS!$C$7:$C$10376,0)),2,0),IF($O$10=2,OFFSET(INDEX(DB_4erDS!$S$7:$S$10376,MATCH($F128,DB_4erDS!$C$7:$C$10376,0)),2,0),IF($O$10=4,OFFSET(INDEX(DB_4erDS!$U$7:$U$10376,MATCH($F128,DB_4erDS!$C$7:$C$10376,0)),2,0),IF($O$10=5,OFFSET(INDEX(DB_4erDS!$V$7:$V$10376,MATCH($F128,DB_4erDS!$C$7:$C$10376,0)),2,0),"Ø")))))</f>
        <v>0</v>
      </c>
      <c r="R128" s="65"/>
    </row>
    <row r="129" spans="1:18">
      <c r="A129" s="65"/>
      <c r="B129" s="65"/>
      <c r="C129" s="65"/>
      <c r="D129" s="65">
        <v>117</v>
      </c>
      <c r="E129" s="136" t="str">
        <f>IF(ISERROR(VLOOKUP(F129,DB_4erDS!$C$7:$C$10376,1,FALSE)),"not found",INDEX(DB_4erDS!$B$7:$B$10376,MATCH(F129,DB_4erDS!$C$7:$C$10376,0)))</f>
        <v>not found</v>
      </c>
      <c r="F129" s="140"/>
      <c r="G129" s="213" t="str">
        <f>IF(ISERROR(VLOOKUP(F129,DB_4erDS!$C$7:$C$10376,1,FALSE)),"not found",INDEX(DB_4erDS!$G$7:$G$10376,MATCH(F129,DB_4erDS!$C$7:$C$10376,0)))</f>
        <v>not found</v>
      </c>
      <c r="H129" s="214" t="str">
        <f ca="1">IF(ISERROR(VLOOKUP($F129,DB_4erDS!$C$7:$C$10376,1,FALSE)),"no Mat.Nr",IF($O$10=1,OFFSET(INDEX(DB_4erDS!$R$7:$R$10376,MATCH($F129,DB_4erDS!$C$7:$C$10376,0)),1,0),IF($O$10=2,OFFSET(INDEX(DB_4erDS!$S$7:$S$10376,MATCH($F129,DB_4erDS!$C$7:$C$10376,0)),1,0),IF($O$10=3,OFFSET(INDEX(DB_4erDS!$T$7:$T$10376,MATCH($F129,DB_4erDS!$C$7:$C$10376,0)),1,0),IF($O$10=4,OFFSET(INDEX(DB_4erDS!$U$7:$U$10376,MATCH($F129,DB_4erDS!$C$7:$C$10376,0)),1,0),IF($O$10=5,OFFSET(INDEX(DB_4erDS!$V$7:$V$10376,MATCH($F129,DB_4erDS!$C$7:$C$10376,0)),1,0),OFFSET(INDEX(DB_4erDS!$W$7:$W$10376,MATCH($F129,DB_4erDS!$C$7:$C$10376,0)),1,0)))))))</f>
        <v>no Mat.Nr</v>
      </c>
      <c r="I129" s="214" t="str">
        <f>IF(ISERROR(VLOOKUP(F129,DB_4erDS!$C$7:$C$10376,1,FALSE)),"not found",INDEX(DB_4erDS!$H$7:$H$10376,MATCH(F129,DB_4erDS!$C$7:$C$10376,0)))</f>
        <v>not found</v>
      </c>
      <c r="J129" s="215" t="str">
        <f>IF(ISERROR(VLOOKUP($F129,DB_4erDS!$C$7:$C$10376,1,FALSE)),"01.01.1900",IF($O$10=1,VLOOKUP($F129,DB_4erDS!$C$7:$X$10376,15,FALSE),IF($O$10=2,VLOOKUP($F129,DB_4erDS!$C$7:$X$10376,16,FALSE),IF($O$10=4,VLOOKUP($F129,DB_4erDS!$C$7:$X$10376,18,FALSE),IF($O$10=5,VLOOKUP($F129,DB_4erDS!$C$7:$X$10376,19,FALSE),"01.01.1900")))))</f>
        <v>01.01.1900</v>
      </c>
      <c r="K129" s="200" t="str">
        <f ca="1">IF(AND(E129&lt;&gt;"",$F$4&lt;&gt;""),$F$4,IF(AND(ISNUMBER(H129)=TRUE,H129&gt;=0),IF($O$10=1,OFFSET(INDEX(DB_4erDS!$R$7:$R$10376,MATCH($F129,DB_4erDS!C$7:$C$10376,0)),3,0),IF($O$10=2,OFFSET(INDEX(DB_4erDS!$S$7:$S$10376,MATCH($F129,DB_4erDS!C$7:$C$10376,0)),3,0),IF($O$10=3,OFFSET(INDEX(DB_4erDS!$T$7:$T$10376,MATCH($F129,DB_4erDS!C$7:$C$10376,0)),3,0),IF($O$10=4,OFFSET(INDEX(DB_4erDS!$U$7:$U$10376,MATCH($F129,DB_4erDS!C$7:$C$10376,0)),3,0),IF($O$10=5,OFFSET(INDEX(DB_4erDS!$V$7:$V$10376,MATCH($F129,DB_4erDS!C$7:$C$10376,0)),3,0),OFFSET(INDEX(DB_4erDS!$W$7:$W$10376,MATCH($F129,DB_4erDS!C$7:$C$10376,0)),3,0)))))),""))</f>
        <v/>
      </c>
      <c r="L129" s="151">
        <f ca="1">IF(ISERROR(VLOOKUP($F129,DB_4erDS!$C$7:$C$10376,1,FALSE)),0,IF($O$10=1,OFFSET(INDEX(DB_4erDS!$R$7:$R$10376,MATCH($F129,DB_4erDS!$C$7:$C$10376,0)),2,0),IF($O$10=2,OFFSET(INDEX(DB_4erDS!$S$7:$S$10376,MATCH($F129,DB_4erDS!$C$7:$C$10376,0)),2,0),IF($O$10=4,OFFSET(INDEX(DB_4erDS!$U$7:$U$10376,MATCH($F129,DB_4erDS!$C$7:$C$10376,0)),2,0),IF($O$10=5,OFFSET(INDEX(DB_4erDS!$V$7:$V$10376,MATCH($F129,DB_4erDS!$C$7:$C$10376,0)),2,0),"Ø")))))</f>
        <v>0</v>
      </c>
      <c r="R129" s="65"/>
    </row>
    <row r="130" spans="1:18">
      <c r="A130" s="65"/>
      <c r="B130" s="65"/>
      <c r="C130" s="65"/>
      <c r="D130" s="65">
        <v>118</v>
      </c>
      <c r="E130" s="136" t="str">
        <f>IF(ISERROR(VLOOKUP(F130,DB_4erDS!$C$7:$C$10376,1,FALSE)),"not found",INDEX(DB_4erDS!$B$7:$B$10376,MATCH(F130,DB_4erDS!$C$7:$C$10376,0)))</f>
        <v>not found</v>
      </c>
      <c r="F130" s="140"/>
      <c r="G130" s="213" t="str">
        <f>IF(ISERROR(VLOOKUP(F130,DB_4erDS!$C$7:$C$10376,1,FALSE)),"not found",INDEX(DB_4erDS!$G$7:$G$10376,MATCH(F130,DB_4erDS!$C$7:$C$10376,0)))</f>
        <v>not found</v>
      </c>
      <c r="H130" s="214" t="str">
        <f ca="1">IF(ISERROR(VLOOKUP($F130,DB_4erDS!$C$7:$C$10376,1,FALSE)),"no Mat.Nr",IF($O$10=1,OFFSET(INDEX(DB_4erDS!$R$7:$R$10376,MATCH($F130,DB_4erDS!$C$7:$C$10376,0)),1,0),IF($O$10=2,OFFSET(INDEX(DB_4erDS!$S$7:$S$10376,MATCH($F130,DB_4erDS!$C$7:$C$10376,0)),1,0),IF($O$10=3,OFFSET(INDEX(DB_4erDS!$T$7:$T$10376,MATCH($F130,DB_4erDS!$C$7:$C$10376,0)),1,0),IF($O$10=4,OFFSET(INDEX(DB_4erDS!$U$7:$U$10376,MATCH($F130,DB_4erDS!$C$7:$C$10376,0)),1,0),IF($O$10=5,OFFSET(INDEX(DB_4erDS!$V$7:$V$10376,MATCH($F130,DB_4erDS!$C$7:$C$10376,0)),1,0),OFFSET(INDEX(DB_4erDS!$W$7:$W$10376,MATCH($F130,DB_4erDS!$C$7:$C$10376,0)),1,0)))))))</f>
        <v>no Mat.Nr</v>
      </c>
      <c r="I130" s="214" t="str">
        <f>IF(ISERROR(VLOOKUP(F130,DB_4erDS!$C$7:$C$10376,1,FALSE)),"not found",INDEX(DB_4erDS!$H$7:$H$10376,MATCH(F130,DB_4erDS!$C$7:$C$10376,0)))</f>
        <v>not found</v>
      </c>
      <c r="J130" s="215" t="str">
        <f>IF(ISERROR(VLOOKUP($F130,DB_4erDS!$C$7:$C$10376,1,FALSE)),"01.01.1900",IF($O$10=1,VLOOKUP($F130,DB_4erDS!$C$7:$X$10376,15,FALSE),IF($O$10=2,VLOOKUP($F130,DB_4erDS!$C$7:$X$10376,16,FALSE),IF($O$10=4,VLOOKUP($F130,DB_4erDS!$C$7:$X$10376,18,FALSE),IF($O$10=5,VLOOKUP($F130,DB_4erDS!$C$7:$X$10376,19,FALSE),"01.01.1900")))))</f>
        <v>01.01.1900</v>
      </c>
      <c r="K130" s="200" t="str">
        <f ca="1">IF(AND(E130&lt;&gt;"",$F$4&lt;&gt;""),$F$4,IF(AND(ISNUMBER(H130)=TRUE,H130&gt;=0),IF($O$10=1,OFFSET(INDEX(DB_4erDS!$R$7:$R$10376,MATCH($F130,DB_4erDS!C$7:$C$10376,0)),3,0),IF($O$10=2,OFFSET(INDEX(DB_4erDS!$S$7:$S$10376,MATCH($F130,DB_4erDS!C$7:$C$10376,0)),3,0),IF($O$10=3,OFFSET(INDEX(DB_4erDS!$T$7:$T$10376,MATCH($F130,DB_4erDS!C$7:$C$10376,0)),3,0),IF($O$10=4,OFFSET(INDEX(DB_4erDS!$U$7:$U$10376,MATCH($F130,DB_4erDS!C$7:$C$10376,0)),3,0),IF($O$10=5,OFFSET(INDEX(DB_4erDS!$V$7:$V$10376,MATCH($F130,DB_4erDS!C$7:$C$10376,0)),3,0),OFFSET(INDEX(DB_4erDS!$W$7:$W$10376,MATCH($F130,DB_4erDS!C$7:$C$10376,0)),3,0)))))),""))</f>
        <v/>
      </c>
      <c r="L130" s="151">
        <f ca="1">IF(ISERROR(VLOOKUP($F130,DB_4erDS!$C$7:$C$10376,1,FALSE)),0,IF($O$10=1,OFFSET(INDEX(DB_4erDS!$R$7:$R$10376,MATCH($F130,DB_4erDS!$C$7:$C$10376,0)),2,0),IF($O$10=2,OFFSET(INDEX(DB_4erDS!$S$7:$S$10376,MATCH($F130,DB_4erDS!$C$7:$C$10376,0)),2,0),IF($O$10=4,OFFSET(INDEX(DB_4erDS!$U$7:$U$10376,MATCH($F130,DB_4erDS!$C$7:$C$10376,0)),2,0),IF($O$10=5,OFFSET(INDEX(DB_4erDS!$V$7:$V$10376,MATCH($F130,DB_4erDS!$C$7:$C$10376,0)),2,0),"Ø")))))</f>
        <v>0</v>
      </c>
      <c r="R130" s="65"/>
    </row>
    <row r="131" spans="1:18">
      <c r="A131" s="65"/>
      <c r="B131" s="65"/>
      <c r="C131" s="65"/>
      <c r="D131" s="65">
        <v>119</v>
      </c>
      <c r="E131" s="136" t="str">
        <f>IF(ISERROR(VLOOKUP(F131,DB_4erDS!$C$7:$C$10376,1,FALSE)),"not found",INDEX(DB_4erDS!$B$7:$B$10376,MATCH(F131,DB_4erDS!$C$7:$C$10376,0)))</f>
        <v>not found</v>
      </c>
      <c r="F131" s="140"/>
      <c r="G131" s="213" t="str">
        <f>IF(ISERROR(VLOOKUP(F131,DB_4erDS!$C$7:$C$10376,1,FALSE)),"not found",INDEX(DB_4erDS!$G$7:$G$10376,MATCH(F131,DB_4erDS!$C$7:$C$10376,0)))</f>
        <v>not found</v>
      </c>
      <c r="H131" s="214" t="str">
        <f ca="1">IF(ISERROR(VLOOKUP($F131,DB_4erDS!$C$7:$C$10376,1,FALSE)),"no Mat.Nr",IF($O$10=1,OFFSET(INDEX(DB_4erDS!$R$7:$R$10376,MATCH($F131,DB_4erDS!$C$7:$C$10376,0)),1,0),IF($O$10=2,OFFSET(INDEX(DB_4erDS!$S$7:$S$10376,MATCH($F131,DB_4erDS!$C$7:$C$10376,0)),1,0),IF($O$10=3,OFFSET(INDEX(DB_4erDS!$T$7:$T$10376,MATCH($F131,DB_4erDS!$C$7:$C$10376,0)),1,0),IF($O$10=4,OFFSET(INDEX(DB_4erDS!$U$7:$U$10376,MATCH($F131,DB_4erDS!$C$7:$C$10376,0)),1,0),IF($O$10=5,OFFSET(INDEX(DB_4erDS!$V$7:$V$10376,MATCH($F131,DB_4erDS!$C$7:$C$10376,0)),1,0),OFFSET(INDEX(DB_4erDS!$W$7:$W$10376,MATCH($F131,DB_4erDS!$C$7:$C$10376,0)),1,0)))))))</f>
        <v>no Mat.Nr</v>
      </c>
      <c r="I131" s="214" t="str">
        <f>IF(ISERROR(VLOOKUP(F131,DB_4erDS!$C$7:$C$10376,1,FALSE)),"not found",INDEX(DB_4erDS!$H$7:$H$10376,MATCH(F131,DB_4erDS!$C$7:$C$10376,0)))</f>
        <v>not found</v>
      </c>
      <c r="J131" s="215" t="str">
        <f>IF(ISERROR(VLOOKUP($F131,DB_4erDS!$C$7:$C$10376,1,FALSE)),"01.01.1900",IF($O$10=1,VLOOKUP($F131,DB_4erDS!$C$7:$X$10376,15,FALSE),IF($O$10=2,VLOOKUP($F131,DB_4erDS!$C$7:$X$10376,16,FALSE),IF($O$10=4,VLOOKUP($F131,DB_4erDS!$C$7:$X$10376,18,FALSE),IF($O$10=5,VLOOKUP($F131,DB_4erDS!$C$7:$X$10376,19,FALSE),"01.01.1900")))))</f>
        <v>01.01.1900</v>
      </c>
      <c r="K131" s="200" t="str">
        <f ca="1">IF(AND(E131&lt;&gt;"",$F$4&lt;&gt;""),$F$4,IF(AND(ISNUMBER(H131)=TRUE,H131&gt;=0),IF($O$10=1,OFFSET(INDEX(DB_4erDS!$R$7:$R$10376,MATCH($F131,DB_4erDS!C$7:$C$10376,0)),3,0),IF($O$10=2,OFFSET(INDEX(DB_4erDS!$S$7:$S$10376,MATCH($F131,DB_4erDS!C$7:$C$10376,0)),3,0),IF($O$10=3,OFFSET(INDEX(DB_4erDS!$T$7:$T$10376,MATCH($F131,DB_4erDS!C$7:$C$10376,0)),3,0),IF($O$10=4,OFFSET(INDEX(DB_4erDS!$U$7:$U$10376,MATCH($F131,DB_4erDS!C$7:$C$10376,0)),3,0),IF($O$10=5,OFFSET(INDEX(DB_4erDS!$V$7:$V$10376,MATCH($F131,DB_4erDS!C$7:$C$10376,0)),3,0),OFFSET(INDEX(DB_4erDS!$W$7:$W$10376,MATCH($F131,DB_4erDS!C$7:$C$10376,0)),3,0)))))),""))</f>
        <v/>
      </c>
      <c r="L131" s="151">
        <f ca="1">IF(ISERROR(VLOOKUP($F131,DB_4erDS!$C$7:$C$10376,1,FALSE)),0,IF($O$10=1,OFFSET(INDEX(DB_4erDS!$R$7:$R$10376,MATCH($F131,DB_4erDS!$C$7:$C$10376,0)),2,0),IF($O$10=2,OFFSET(INDEX(DB_4erDS!$S$7:$S$10376,MATCH($F131,DB_4erDS!$C$7:$C$10376,0)),2,0),IF($O$10=4,OFFSET(INDEX(DB_4erDS!$U$7:$U$10376,MATCH($F131,DB_4erDS!$C$7:$C$10376,0)),2,0),IF($O$10=5,OFFSET(INDEX(DB_4erDS!$V$7:$V$10376,MATCH($F131,DB_4erDS!$C$7:$C$10376,0)),2,0),"Ø")))))</f>
        <v>0</v>
      </c>
      <c r="R131" s="65"/>
    </row>
    <row r="132" spans="1:18">
      <c r="A132" s="65"/>
      <c r="B132" s="65"/>
      <c r="C132" s="65"/>
      <c r="D132" s="65">
        <v>120</v>
      </c>
      <c r="E132" s="136" t="str">
        <f>IF(ISERROR(VLOOKUP(F132,DB_4erDS!$C$7:$C$10376,1,FALSE)),"not found",INDEX(DB_4erDS!$B$7:$B$10376,MATCH(F132,DB_4erDS!$C$7:$C$10376,0)))</f>
        <v>not found</v>
      </c>
      <c r="F132" s="140"/>
      <c r="G132" s="213" t="str">
        <f>IF(ISERROR(VLOOKUP(F132,DB_4erDS!$C$7:$C$10376,1,FALSE)),"not found",INDEX(DB_4erDS!$G$7:$G$10376,MATCH(F132,DB_4erDS!$C$7:$C$10376,0)))</f>
        <v>not found</v>
      </c>
      <c r="H132" s="214" t="str">
        <f ca="1">IF(ISERROR(VLOOKUP($F132,DB_4erDS!$C$7:$C$10376,1,FALSE)),"no Mat.Nr",IF($O$10=1,OFFSET(INDEX(DB_4erDS!$R$7:$R$10376,MATCH($F132,DB_4erDS!$C$7:$C$10376,0)),1,0),IF($O$10=2,OFFSET(INDEX(DB_4erDS!$S$7:$S$10376,MATCH($F132,DB_4erDS!$C$7:$C$10376,0)),1,0),IF($O$10=3,OFFSET(INDEX(DB_4erDS!$T$7:$T$10376,MATCH($F132,DB_4erDS!$C$7:$C$10376,0)),1,0),IF($O$10=4,OFFSET(INDEX(DB_4erDS!$U$7:$U$10376,MATCH($F132,DB_4erDS!$C$7:$C$10376,0)),1,0),IF($O$10=5,OFFSET(INDEX(DB_4erDS!$V$7:$V$10376,MATCH($F132,DB_4erDS!$C$7:$C$10376,0)),1,0),OFFSET(INDEX(DB_4erDS!$W$7:$W$10376,MATCH($F132,DB_4erDS!$C$7:$C$10376,0)),1,0)))))))</f>
        <v>no Mat.Nr</v>
      </c>
      <c r="I132" s="214" t="str">
        <f>IF(ISERROR(VLOOKUP(F132,DB_4erDS!$C$7:$C$10376,1,FALSE)),"not found",INDEX(DB_4erDS!$H$7:$H$10376,MATCH(F132,DB_4erDS!$C$7:$C$10376,0)))</f>
        <v>not found</v>
      </c>
      <c r="J132" s="215" t="str">
        <f>IF(ISERROR(VLOOKUP($F132,DB_4erDS!$C$7:$C$10376,1,FALSE)),"01.01.1900",IF($O$10=1,VLOOKUP($F132,DB_4erDS!$C$7:$X$10376,15,FALSE),IF($O$10=2,VLOOKUP($F132,DB_4erDS!$C$7:$X$10376,16,FALSE),IF($O$10=4,VLOOKUP($F132,DB_4erDS!$C$7:$X$10376,18,FALSE),IF($O$10=5,VLOOKUP($F132,DB_4erDS!$C$7:$X$10376,19,FALSE),"01.01.1900")))))</f>
        <v>01.01.1900</v>
      </c>
      <c r="K132" s="200" t="str">
        <f ca="1">IF(AND(E132&lt;&gt;"",$F$4&lt;&gt;""),$F$4,IF(AND(ISNUMBER(H132)=TRUE,H132&gt;=0),IF($O$10=1,OFFSET(INDEX(DB_4erDS!$R$7:$R$10376,MATCH($F132,DB_4erDS!C$7:$C$10376,0)),3,0),IF($O$10=2,OFFSET(INDEX(DB_4erDS!$S$7:$S$10376,MATCH($F132,DB_4erDS!C$7:$C$10376,0)),3,0),IF($O$10=3,OFFSET(INDEX(DB_4erDS!$T$7:$T$10376,MATCH($F132,DB_4erDS!C$7:$C$10376,0)),3,0),IF($O$10=4,OFFSET(INDEX(DB_4erDS!$U$7:$U$10376,MATCH($F132,DB_4erDS!C$7:$C$10376,0)),3,0),IF($O$10=5,OFFSET(INDEX(DB_4erDS!$V$7:$V$10376,MATCH($F132,DB_4erDS!C$7:$C$10376,0)),3,0),OFFSET(INDEX(DB_4erDS!$W$7:$W$10376,MATCH($F132,DB_4erDS!C$7:$C$10376,0)),3,0)))))),""))</f>
        <v/>
      </c>
      <c r="L132" s="151">
        <f ca="1">IF(ISERROR(VLOOKUP($F132,DB_4erDS!$C$7:$C$10376,1,FALSE)),0,IF($O$10=1,OFFSET(INDEX(DB_4erDS!$R$7:$R$10376,MATCH($F132,DB_4erDS!$C$7:$C$10376,0)),2,0),IF($O$10=2,OFFSET(INDEX(DB_4erDS!$S$7:$S$10376,MATCH($F132,DB_4erDS!$C$7:$C$10376,0)),2,0),IF($O$10=4,OFFSET(INDEX(DB_4erDS!$U$7:$U$10376,MATCH($F132,DB_4erDS!$C$7:$C$10376,0)),2,0),IF($O$10=5,OFFSET(INDEX(DB_4erDS!$V$7:$V$10376,MATCH($F132,DB_4erDS!$C$7:$C$10376,0)),2,0),"Ø")))))</f>
        <v>0</v>
      </c>
      <c r="R132" s="65"/>
    </row>
    <row r="133" spans="1:18">
      <c r="A133" s="65"/>
      <c r="B133" s="65"/>
      <c r="C133" s="65"/>
      <c r="D133" s="65">
        <v>121</v>
      </c>
      <c r="E133" s="136" t="str">
        <f>IF(ISERROR(VLOOKUP(F133,DB_4erDS!$C$7:$C$10376,1,FALSE)),"not found",INDEX(DB_4erDS!$B$7:$B$10376,MATCH(F133,DB_4erDS!$C$7:$C$10376,0)))</f>
        <v>not found</v>
      </c>
      <c r="F133" s="140"/>
      <c r="G133" s="213" t="str">
        <f>IF(ISERROR(VLOOKUP(F133,DB_4erDS!$C$7:$C$10376,1,FALSE)),"not found",INDEX(DB_4erDS!$G$7:$G$10376,MATCH(F133,DB_4erDS!$C$7:$C$10376,0)))</f>
        <v>not found</v>
      </c>
      <c r="H133" s="214" t="str">
        <f ca="1">IF(ISERROR(VLOOKUP($F133,DB_4erDS!$C$7:$C$10376,1,FALSE)),"no Mat.Nr",IF($O$10=1,OFFSET(INDEX(DB_4erDS!$R$7:$R$10376,MATCH($F133,DB_4erDS!$C$7:$C$10376,0)),1,0),IF($O$10=2,OFFSET(INDEX(DB_4erDS!$S$7:$S$10376,MATCH($F133,DB_4erDS!$C$7:$C$10376,0)),1,0),IF($O$10=3,OFFSET(INDEX(DB_4erDS!$T$7:$T$10376,MATCH($F133,DB_4erDS!$C$7:$C$10376,0)),1,0),IF($O$10=4,OFFSET(INDEX(DB_4erDS!$U$7:$U$10376,MATCH($F133,DB_4erDS!$C$7:$C$10376,0)),1,0),IF($O$10=5,OFFSET(INDEX(DB_4erDS!$V$7:$V$10376,MATCH($F133,DB_4erDS!$C$7:$C$10376,0)),1,0),OFFSET(INDEX(DB_4erDS!$W$7:$W$10376,MATCH($F133,DB_4erDS!$C$7:$C$10376,0)),1,0)))))))</f>
        <v>no Mat.Nr</v>
      </c>
      <c r="I133" s="214" t="str">
        <f>IF(ISERROR(VLOOKUP(F133,DB_4erDS!$C$7:$C$10376,1,FALSE)),"not found",INDEX(DB_4erDS!$H$7:$H$10376,MATCH(F133,DB_4erDS!$C$7:$C$10376,0)))</f>
        <v>not found</v>
      </c>
      <c r="J133" s="215" t="str">
        <f>IF(ISERROR(VLOOKUP($F133,DB_4erDS!$C$7:$C$10376,1,FALSE)),"01.01.1900",IF($O$10=1,VLOOKUP($F133,DB_4erDS!$C$7:$X$10376,15,FALSE),IF($O$10=2,VLOOKUP($F133,DB_4erDS!$C$7:$X$10376,16,FALSE),IF($O$10=4,VLOOKUP($F133,DB_4erDS!$C$7:$X$10376,18,FALSE),IF($O$10=5,VLOOKUP($F133,DB_4erDS!$C$7:$X$10376,19,FALSE),"01.01.1900")))))</f>
        <v>01.01.1900</v>
      </c>
      <c r="K133" s="200" t="str">
        <f ca="1">IF(AND(E133&lt;&gt;"",$F$4&lt;&gt;""),$F$4,IF(AND(ISNUMBER(H133)=TRUE,H133&gt;=0),IF($O$10=1,OFFSET(INDEX(DB_4erDS!$R$7:$R$10376,MATCH($F133,DB_4erDS!C$7:$C$10376,0)),3,0),IF($O$10=2,OFFSET(INDEX(DB_4erDS!$S$7:$S$10376,MATCH($F133,DB_4erDS!C$7:$C$10376,0)),3,0),IF($O$10=3,OFFSET(INDEX(DB_4erDS!$T$7:$T$10376,MATCH($F133,DB_4erDS!C$7:$C$10376,0)),3,0),IF($O$10=4,OFFSET(INDEX(DB_4erDS!$U$7:$U$10376,MATCH($F133,DB_4erDS!C$7:$C$10376,0)),3,0),IF($O$10=5,OFFSET(INDEX(DB_4erDS!$V$7:$V$10376,MATCH($F133,DB_4erDS!C$7:$C$10376,0)),3,0),OFFSET(INDEX(DB_4erDS!$W$7:$W$10376,MATCH($F133,DB_4erDS!C$7:$C$10376,0)),3,0)))))),""))</f>
        <v/>
      </c>
      <c r="L133" s="151">
        <f ca="1">IF(ISERROR(VLOOKUP($F133,DB_4erDS!$C$7:$C$10376,1,FALSE)),0,IF($O$10=1,OFFSET(INDEX(DB_4erDS!$R$7:$R$10376,MATCH($F133,DB_4erDS!$C$7:$C$10376,0)),2,0),IF($O$10=2,OFFSET(INDEX(DB_4erDS!$S$7:$S$10376,MATCH($F133,DB_4erDS!$C$7:$C$10376,0)),2,0),IF($O$10=4,OFFSET(INDEX(DB_4erDS!$U$7:$U$10376,MATCH($F133,DB_4erDS!$C$7:$C$10376,0)),2,0),IF($O$10=5,OFFSET(INDEX(DB_4erDS!$V$7:$V$10376,MATCH($F133,DB_4erDS!$C$7:$C$10376,0)),2,0),"Ø")))))</f>
        <v>0</v>
      </c>
      <c r="R133" s="65"/>
    </row>
    <row r="134" spans="1:18">
      <c r="A134" s="65"/>
      <c r="B134" s="65"/>
      <c r="C134" s="65"/>
      <c r="D134" s="65">
        <v>122</v>
      </c>
      <c r="E134" s="136" t="str">
        <f>IF(ISERROR(VLOOKUP(F134,DB_4erDS!$C$7:$C$10376,1,FALSE)),"not found",INDEX(DB_4erDS!$B$7:$B$10376,MATCH(F134,DB_4erDS!$C$7:$C$10376,0)))</f>
        <v>not found</v>
      </c>
      <c r="F134" s="140"/>
      <c r="G134" s="213" t="str">
        <f>IF(ISERROR(VLOOKUP(F134,DB_4erDS!$C$7:$C$10376,1,FALSE)),"not found",INDEX(DB_4erDS!$G$7:$G$10376,MATCH(F134,DB_4erDS!$C$7:$C$10376,0)))</f>
        <v>not found</v>
      </c>
      <c r="H134" s="214" t="str">
        <f ca="1">IF(ISERROR(VLOOKUP($F134,DB_4erDS!$C$7:$C$10376,1,FALSE)),"no Mat.Nr",IF($O$10=1,OFFSET(INDEX(DB_4erDS!$R$7:$R$10376,MATCH($F134,DB_4erDS!$C$7:$C$10376,0)),1,0),IF($O$10=2,OFFSET(INDEX(DB_4erDS!$S$7:$S$10376,MATCH($F134,DB_4erDS!$C$7:$C$10376,0)),1,0),IF($O$10=3,OFFSET(INDEX(DB_4erDS!$T$7:$T$10376,MATCH($F134,DB_4erDS!$C$7:$C$10376,0)),1,0),IF($O$10=4,OFFSET(INDEX(DB_4erDS!$U$7:$U$10376,MATCH($F134,DB_4erDS!$C$7:$C$10376,0)),1,0),IF($O$10=5,OFFSET(INDEX(DB_4erDS!$V$7:$V$10376,MATCH($F134,DB_4erDS!$C$7:$C$10376,0)),1,0),OFFSET(INDEX(DB_4erDS!$W$7:$W$10376,MATCH($F134,DB_4erDS!$C$7:$C$10376,0)),1,0)))))))</f>
        <v>no Mat.Nr</v>
      </c>
      <c r="I134" s="214" t="str">
        <f>IF(ISERROR(VLOOKUP(F134,DB_4erDS!$C$7:$C$10376,1,FALSE)),"not found",INDEX(DB_4erDS!$H$7:$H$10376,MATCH(F134,DB_4erDS!$C$7:$C$10376,0)))</f>
        <v>not found</v>
      </c>
      <c r="J134" s="215" t="str">
        <f>IF(ISERROR(VLOOKUP($F134,DB_4erDS!$C$7:$C$10376,1,FALSE)),"01.01.1900",IF($O$10=1,VLOOKUP($F134,DB_4erDS!$C$7:$X$10376,15,FALSE),IF($O$10=2,VLOOKUP($F134,DB_4erDS!$C$7:$X$10376,16,FALSE),IF($O$10=4,VLOOKUP($F134,DB_4erDS!$C$7:$X$10376,18,FALSE),IF($O$10=5,VLOOKUP($F134,DB_4erDS!$C$7:$X$10376,19,FALSE),"01.01.1900")))))</f>
        <v>01.01.1900</v>
      </c>
      <c r="K134" s="200" t="str">
        <f ca="1">IF(AND(E134&lt;&gt;"",$F$4&lt;&gt;""),$F$4,IF(AND(ISNUMBER(H134)=TRUE,H134&gt;=0),IF($O$10=1,OFFSET(INDEX(DB_4erDS!$R$7:$R$10376,MATCH($F134,DB_4erDS!C$7:$C$10376,0)),3,0),IF($O$10=2,OFFSET(INDEX(DB_4erDS!$S$7:$S$10376,MATCH($F134,DB_4erDS!C$7:$C$10376,0)),3,0),IF($O$10=3,OFFSET(INDEX(DB_4erDS!$T$7:$T$10376,MATCH($F134,DB_4erDS!C$7:$C$10376,0)),3,0),IF($O$10=4,OFFSET(INDEX(DB_4erDS!$U$7:$U$10376,MATCH($F134,DB_4erDS!C$7:$C$10376,0)),3,0),IF($O$10=5,OFFSET(INDEX(DB_4erDS!$V$7:$V$10376,MATCH($F134,DB_4erDS!C$7:$C$10376,0)),3,0),OFFSET(INDEX(DB_4erDS!$W$7:$W$10376,MATCH($F134,DB_4erDS!C$7:$C$10376,0)),3,0)))))),""))</f>
        <v/>
      </c>
      <c r="L134" s="151">
        <f ca="1">IF(ISERROR(VLOOKUP($F134,DB_4erDS!$C$7:$C$10376,1,FALSE)),0,IF($O$10=1,OFFSET(INDEX(DB_4erDS!$R$7:$R$10376,MATCH($F134,DB_4erDS!$C$7:$C$10376,0)),2,0),IF($O$10=2,OFFSET(INDEX(DB_4erDS!$S$7:$S$10376,MATCH($F134,DB_4erDS!$C$7:$C$10376,0)),2,0),IF($O$10=4,OFFSET(INDEX(DB_4erDS!$U$7:$U$10376,MATCH($F134,DB_4erDS!$C$7:$C$10376,0)),2,0),IF($O$10=5,OFFSET(INDEX(DB_4erDS!$V$7:$V$10376,MATCH($F134,DB_4erDS!$C$7:$C$10376,0)),2,0),"Ø")))))</f>
        <v>0</v>
      </c>
      <c r="R134" s="65"/>
    </row>
    <row r="135" spans="1:18">
      <c r="A135" s="65"/>
      <c r="B135" s="65"/>
      <c r="C135" s="65"/>
      <c r="D135" s="65">
        <v>123</v>
      </c>
      <c r="E135" s="136" t="str">
        <f>IF(ISERROR(VLOOKUP(F135,DB_4erDS!$C$7:$C$10376,1,FALSE)),"not found",INDEX(DB_4erDS!$B$7:$B$10376,MATCH(F135,DB_4erDS!$C$7:$C$10376,0)))</f>
        <v>not found</v>
      </c>
      <c r="F135" s="140"/>
      <c r="G135" s="213" t="str">
        <f>IF(ISERROR(VLOOKUP(F135,DB_4erDS!$C$7:$C$10376,1,FALSE)),"not found",INDEX(DB_4erDS!$G$7:$G$10376,MATCH(F135,DB_4erDS!$C$7:$C$10376,0)))</f>
        <v>not found</v>
      </c>
      <c r="H135" s="214" t="str">
        <f ca="1">IF(ISERROR(VLOOKUP($F135,DB_4erDS!$C$7:$C$10376,1,FALSE)),"no Mat.Nr",IF($O$10=1,OFFSET(INDEX(DB_4erDS!$R$7:$R$10376,MATCH($F135,DB_4erDS!$C$7:$C$10376,0)),1,0),IF($O$10=2,OFFSET(INDEX(DB_4erDS!$S$7:$S$10376,MATCH($F135,DB_4erDS!$C$7:$C$10376,0)),1,0),IF($O$10=3,OFFSET(INDEX(DB_4erDS!$T$7:$T$10376,MATCH($F135,DB_4erDS!$C$7:$C$10376,0)),1,0),IF($O$10=4,OFFSET(INDEX(DB_4erDS!$U$7:$U$10376,MATCH($F135,DB_4erDS!$C$7:$C$10376,0)),1,0),IF($O$10=5,OFFSET(INDEX(DB_4erDS!$V$7:$V$10376,MATCH($F135,DB_4erDS!$C$7:$C$10376,0)),1,0),OFFSET(INDEX(DB_4erDS!$W$7:$W$10376,MATCH($F135,DB_4erDS!$C$7:$C$10376,0)),1,0)))))))</f>
        <v>no Mat.Nr</v>
      </c>
      <c r="I135" s="214" t="str">
        <f>IF(ISERROR(VLOOKUP(F135,DB_4erDS!$C$7:$C$10376,1,FALSE)),"not found",INDEX(DB_4erDS!$H$7:$H$10376,MATCH(F135,DB_4erDS!$C$7:$C$10376,0)))</f>
        <v>not found</v>
      </c>
      <c r="J135" s="215" t="str">
        <f>IF(ISERROR(VLOOKUP($F135,DB_4erDS!$C$7:$C$10376,1,FALSE)),"01.01.1900",IF($O$10=1,VLOOKUP($F135,DB_4erDS!$C$7:$X$10376,15,FALSE),IF($O$10=2,VLOOKUP($F135,DB_4erDS!$C$7:$X$10376,16,FALSE),IF($O$10=4,VLOOKUP($F135,DB_4erDS!$C$7:$X$10376,18,FALSE),IF($O$10=5,VLOOKUP($F135,DB_4erDS!$C$7:$X$10376,19,FALSE),"01.01.1900")))))</f>
        <v>01.01.1900</v>
      </c>
      <c r="K135" s="200" t="str">
        <f ca="1">IF(AND(E135&lt;&gt;"",$F$4&lt;&gt;""),$F$4,IF(AND(ISNUMBER(H135)=TRUE,H135&gt;=0),IF($O$10=1,OFFSET(INDEX(DB_4erDS!$R$7:$R$10376,MATCH($F135,DB_4erDS!C$7:$C$10376,0)),3,0),IF($O$10=2,OFFSET(INDEX(DB_4erDS!$S$7:$S$10376,MATCH($F135,DB_4erDS!C$7:$C$10376,0)),3,0),IF($O$10=3,OFFSET(INDEX(DB_4erDS!$T$7:$T$10376,MATCH($F135,DB_4erDS!C$7:$C$10376,0)),3,0),IF($O$10=4,OFFSET(INDEX(DB_4erDS!$U$7:$U$10376,MATCH($F135,DB_4erDS!C$7:$C$10376,0)),3,0),IF($O$10=5,OFFSET(INDEX(DB_4erDS!$V$7:$V$10376,MATCH($F135,DB_4erDS!C$7:$C$10376,0)),3,0),OFFSET(INDEX(DB_4erDS!$W$7:$W$10376,MATCH($F135,DB_4erDS!C$7:$C$10376,0)),3,0)))))),""))</f>
        <v/>
      </c>
      <c r="L135" s="151">
        <f ca="1">IF(ISERROR(VLOOKUP($F135,DB_4erDS!$C$7:$C$10376,1,FALSE)),0,IF($O$10=1,OFFSET(INDEX(DB_4erDS!$R$7:$R$10376,MATCH($F135,DB_4erDS!$C$7:$C$10376,0)),2,0),IF($O$10=2,OFFSET(INDEX(DB_4erDS!$S$7:$S$10376,MATCH($F135,DB_4erDS!$C$7:$C$10376,0)),2,0),IF($O$10=4,OFFSET(INDEX(DB_4erDS!$U$7:$U$10376,MATCH($F135,DB_4erDS!$C$7:$C$10376,0)),2,0),IF($O$10=5,OFFSET(INDEX(DB_4erDS!$V$7:$V$10376,MATCH($F135,DB_4erDS!$C$7:$C$10376,0)),2,0),"Ø")))))</f>
        <v>0</v>
      </c>
      <c r="R135" s="65"/>
    </row>
    <row r="136" spans="1:18">
      <c r="A136" s="65"/>
      <c r="B136" s="65"/>
      <c r="C136" s="65"/>
      <c r="D136" s="65">
        <v>124</v>
      </c>
      <c r="E136" s="136" t="str">
        <f>IF(ISERROR(VLOOKUP(F136,DB_4erDS!$C$7:$C$10376,1,FALSE)),"not found",INDEX(DB_4erDS!$B$7:$B$10376,MATCH(F136,DB_4erDS!$C$7:$C$10376,0)))</f>
        <v>not found</v>
      </c>
      <c r="F136" s="140"/>
      <c r="G136" s="213" t="str">
        <f>IF(ISERROR(VLOOKUP(F136,DB_4erDS!$C$7:$C$10376,1,FALSE)),"not found",INDEX(DB_4erDS!$G$7:$G$10376,MATCH(F136,DB_4erDS!$C$7:$C$10376,0)))</f>
        <v>not found</v>
      </c>
      <c r="H136" s="214" t="str">
        <f ca="1">IF(ISERROR(VLOOKUP($F136,DB_4erDS!$C$7:$C$10376,1,FALSE)),"no Mat.Nr",IF($O$10=1,OFFSET(INDEX(DB_4erDS!$R$7:$R$10376,MATCH($F136,DB_4erDS!$C$7:$C$10376,0)),1,0),IF($O$10=2,OFFSET(INDEX(DB_4erDS!$S$7:$S$10376,MATCH($F136,DB_4erDS!$C$7:$C$10376,0)),1,0),IF($O$10=3,OFFSET(INDEX(DB_4erDS!$T$7:$T$10376,MATCH($F136,DB_4erDS!$C$7:$C$10376,0)),1,0),IF($O$10=4,OFFSET(INDEX(DB_4erDS!$U$7:$U$10376,MATCH($F136,DB_4erDS!$C$7:$C$10376,0)),1,0),IF($O$10=5,OFFSET(INDEX(DB_4erDS!$V$7:$V$10376,MATCH($F136,DB_4erDS!$C$7:$C$10376,0)),1,0),OFFSET(INDEX(DB_4erDS!$W$7:$W$10376,MATCH($F136,DB_4erDS!$C$7:$C$10376,0)),1,0)))))))</f>
        <v>no Mat.Nr</v>
      </c>
      <c r="I136" s="214" t="str">
        <f>IF(ISERROR(VLOOKUP(F136,DB_4erDS!$C$7:$C$10376,1,FALSE)),"not found",INDEX(DB_4erDS!$H$7:$H$10376,MATCH(F136,DB_4erDS!$C$7:$C$10376,0)))</f>
        <v>not found</v>
      </c>
      <c r="J136" s="215" t="str">
        <f>IF(ISERROR(VLOOKUP($F136,DB_4erDS!$C$7:$C$10376,1,FALSE)),"01.01.1900",IF($O$10=1,VLOOKUP($F136,DB_4erDS!$C$7:$X$10376,15,FALSE),IF($O$10=2,VLOOKUP($F136,DB_4erDS!$C$7:$X$10376,16,FALSE),IF($O$10=4,VLOOKUP($F136,DB_4erDS!$C$7:$X$10376,18,FALSE),IF($O$10=5,VLOOKUP($F136,DB_4erDS!$C$7:$X$10376,19,FALSE),"01.01.1900")))))</f>
        <v>01.01.1900</v>
      </c>
      <c r="K136" s="200" t="str">
        <f ca="1">IF(AND(E136&lt;&gt;"",$F$4&lt;&gt;""),$F$4,IF(AND(ISNUMBER(H136)=TRUE,H136&gt;=0),IF($O$10=1,OFFSET(INDEX(DB_4erDS!$R$7:$R$10376,MATCH($F136,DB_4erDS!C$7:$C$10376,0)),3,0),IF($O$10=2,OFFSET(INDEX(DB_4erDS!$S$7:$S$10376,MATCH($F136,DB_4erDS!C$7:$C$10376,0)),3,0),IF($O$10=3,OFFSET(INDEX(DB_4erDS!$T$7:$T$10376,MATCH($F136,DB_4erDS!C$7:$C$10376,0)),3,0),IF($O$10=4,OFFSET(INDEX(DB_4erDS!$U$7:$U$10376,MATCH($F136,DB_4erDS!C$7:$C$10376,0)),3,0),IF($O$10=5,OFFSET(INDEX(DB_4erDS!$V$7:$V$10376,MATCH($F136,DB_4erDS!C$7:$C$10376,0)),3,0),OFFSET(INDEX(DB_4erDS!$W$7:$W$10376,MATCH($F136,DB_4erDS!C$7:$C$10376,0)),3,0)))))),""))</f>
        <v/>
      </c>
      <c r="L136" s="151">
        <f ca="1">IF(ISERROR(VLOOKUP($F136,DB_4erDS!$C$7:$C$10376,1,FALSE)),0,IF($O$10=1,OFFSET(INDEX(DB_4erDS!$R$7:$R$10376,MATCH($F136,DB_4erDS!$C$7:$C$10376,0)),2,0),IF($O$10=2,OFFSET(INDEX(DB_4erDS!$S$7:$S$10376,MATCH($F136,DB_4erDS!$C$7:$C$10376,0)),2,0),IF($O$10=4,OFFSET(INDEX(DB_4erDS!$U$7:$U$10376,MATCH($F136,DB_4erDS!$C$7:$C$10376,0)),2,0),IF($O$10=5,OFFSET(INDEX(DB_4erDS!$V$7:$V$10376,MATCH($F136,DB_4erDS!$C$7:$C$10376,0)),2,0),"Ø")))))</f>
        <v>0</v>
      </c>
      <c r="R136" s="65"/>
    </row>
    <row r="137" spans="1:18">
      <c r="A137" s="65"/>
      <c r="B137" s="65"/>
      <c r="C137" s="65"/>
      <c r="D137" s="65">
        <v>125</v>
      </c>
      <c r="E137" s="136" t="str">
        <f>IF(ISERROR(VLOOKUP(F137,DB_4erDS!$C$7:$C$10376,1,FALSE)),"not found",INDEX(DB_4erDS!$B$7:$B$10376,MATCH(F137,DB_4erDS!$C$7:$C$10376,0)))</f>
        <v>not found</v>
      </c>
      <c r="F137" s="140"/>
      <c r="G137" s="213" t="str">
        <f>IF(ISERROR(VLOOKUP(F137,DB_4erDS!$C$7:$C$10376,1,FALSE)),"not found",INDEX(DB_4erDS!$G$7:$G$10376,MATCH(F137,DB_4erDS!$C$7:$C$10376,0)))</f>
        <v>not found</v>
      </c>
      <c r="H137" s="214" t="str">
        <f ca="1">IF(ISERROR(VLOOKUP($F137,DB_4erDS!$C$7:$C$10376,1,FALSE)),"no Mat.Nr",IF($O$10=1,OFFSET(INDEX(DB_4erDS!$R$7:$R$10376,MATCH($F137,DB_4erDS!$C$7:$C$10376,0)),1,0),IF($O$10=2,OFFSET(INDEX(DB_4erDS!$S$7:$S$10376,MATCH($F137,DB_4erDS!$C$7:$C$10376,0)),1,0),IF($O$10=3,OFFSET(INDEX(DB_4erDS!$T$7:$T$10376,MATCH($F137,DB_4erDS!$C$7:$C$10376,0)),1,0),IF($O$10=4,OFFSET(INDEX(DB_4erDS!$U$7:$U$10376,MATCH($F137,DB_4erDS!$C$7:$C$10376,0)),1,0),IF($O$10=5,OFFSET(INDEX(DB_4erDS!$V$7:$V$10376,MATCH($F137,DB_4erDS!$C$7:$C$10376,0)),1,0),OFFSET(INDEX(DB_4erDS!$W$7:$W$10376,MATCH($F137,DB_4erDS!$C$7:$C$10376,0)),1,0)))))))</f>
        <v>no Mat.Nr</v>
      </c>
      <c r="I137" s="214" t="str">
        <f>IF(ISERROR(VLOOKUP(F137,DB_4erDS!$C$7:$C$10376,1,FALSE)),"not found",INDEX(DB_4erDS!$H$7:$H$10376,MATCH(F137,DB_4erDS!$C$7:$C$10376,0)))</f>
        <v>not found</v>
      </c>
      <c r="J137" s="215" t="str">
        <f>IF(ISERROR(VLOOKUP($F137,DB_4erDS!$C$7:$C$10376,1,FALSE)),"01.01.1900",IF($O$10=1,VLOOKUP($F137,DB_4erDS!$C$7:$X$10376,15,FALSE),IF($O$10=2,VLOOKUP($F137,DB_4erDS!$C$7:$X$10376,16,FALSE),IF($O$10=4,VLOOKUP($F137,DB_4erDS!$C$7:$X$10376,18,FALSE),IF($O$10=5,VLOOKUP($F137,DB_4erDS!$C$7:$X$10376,19,FALSE),"01.01.1900")))))</f>
        <v>01.01.1900</v>
      </c>
      <c r="K137" s="200" t="str">
        <f ca="1">IF(AND(E137&lt;&gt;"",$F$4&lt;&gt;""),$F$4,IF(AND(ISNUMBER(H137)=TRUE,H137&gt;=0),IF($O$10=1,OFFSET(INDEX(DB_4erDS!$R$7:$R$10376,MATCH($F137,DB_4erDS!C$7:$C$10376,0)),3,0),IF($O$10=2,OFFSET(INDEX(DB_4erDS!$S$7:$S$10376,MATCH($F137,DB_4erDS!C$7:$C$10376,0)),3,0),IF($O$10=3,OFFSET(INDEX(DB_4erDS!$T$7:$T$10376,MATCH($F137,DB_4erDS!C$7:$C$10376,0)),3,0),IF($O$10=4,OFFSET(INDEX(DB_4erDS!$U$7:$U$10376,MATCH($F137,DB_4erDS!C$7:$C$10376,0)),3,0),IF($O$10=5,OFFSET(INDEX(DB_4erDS!$V$7:$V$10376,MATCH($F137,DB_4erDS!C$7:$C$10376,0)),3,0),OFFSET(INDEX(DB_4erDS!$W$7:$W$10376,MATCH($F137,DB_4erDS!C$7:$C$10376,0)),3,0)))))),""))</f>
        <v/>
      </c>
      <c r="L137" s="151">
        <f ca="1">IF(ISERROR(VLOOKUP($F137,DB_4erDS!$C$7:$C$10376,1,FALSE)),0,IF($O$10=1,OFFSET(INDEX(DB_4erDS!$R$7:$R$10376,MATCH($F137,DB_4erDS!$C$7:$C$10376,0)),2,0),IF($O$10=2,OFFSET(INDEX(DB_4erDS!$S$7:$S$10376,MATCH($F137,DB_4erDS!$C$7:$C$10376,0)),2,0),IF($O$10=4,OFFSET(INDEX(DB_4erDS!$U$7:$U$10376,MATCH($F137,DB_4erDS!$C$7:$C$10376,0)),2,0),IF($O$10=5,OFFSET(INDEX(DB_4erDS!$V$7:$V$10376,MATCH($F137,DB_4erDS!$C$7:$C$10376,0)),2,0),"Ø")))))</f>
        <v>0</v>
      </c>
      <c r="R137" s="65"/>
    </row>
    <row r="138" spans="1:18">
      <c r="A138" s="65"/>
      <c r="B138" s="65"/>
      <c r="C138" s="65"/>
      <c r="D138" s="65">
        <v>126</v>
      </c>
      <c r="E138" s="136" t="str">
        <f>IF(ISERROR(VLOOKUP(F138,DB_4erDS!$C$7:$C$10376,1,FALSE)),"not found",INDEX(DB_4erDS!$B$7:$B$10376,MATCH(F138,DB_4erDS!$C$7:$C$10376,0)))</f>
        <v>not found</v>
      </c>
      <c r="F138" s="140"/>
      <c r="G138" s="213" t="str">
        <f>IF(ISERROR(VLOOKUP(F138,DB_4erDS!$C$7:$C$10376,1,FALSE)),"not found",INDEX(DB_4erDS!$G$7:$G$10376,MATCH(F138,DB_4erDS!$C$7:$C$10376,0)))</f>
        <v>not found</v>
      </c>
      <c r="H138" s="214" t="str">
        <f ca="1">IF(ISERROR(VLOOKUP($F138,DB_4erDS!$C$7:$C$10376,1,FALSE)),"no Mat.Nr",IF($O$10=1,OFFSET(INDEX(DB_4erDS!$R$7:$R$10376,MATCH($F138,DB_4erDS!$C$7:$C$10376,0)),1,0),IF($O$10=2,OFFSET(INDEX(DB_4erDS!$S$7:$S$10376,MATCH($F138,DB_4erDS!$C$7:$C$10376,0)),1,0),IF($O$10=3,OFFSET(INDEX(DB_4erDS!$T$7:$T$10376,MATCH($F138,DB_4erDS!$C$7:$C$10376,0)),1,0),IF($O$10=4,OFFSET(INDEX(DB_4erDS!$U$7:$U$10376,MATCH($F138,DB_4erDS!$C$7:$C$10376,0)),1,0),IF($O$10=5,OFFSET(INDEX(DB_4erDS!$V$7:$V$10376,MATCH($F138,DB_4erDS!$C$7:$C$10376,0)),1,0),OFFSET(INDEX(DB_4erDS!$W$7:$W$10376,MATCH($F138,DB_4erDS!$C$7:$C$10376,0)),1,0)))))))</f>
        <v>no Mat.Nr</v>
      </c>
      <c r="I138" s="214" t="str">
        <f>IF(ISERROR(VLOOKUP(F138,DB_4erDS!$C$7:$C$10376,1,FALSE)),"not found",INDEX(DB_4erDS!$H$7:$H$10376,MATCH(F138,DB_4erDS!$C$7:$C$10376,0)))</f>
        <v>not found</v>
      </c>
      <c r="J138" s="215" t="str">
        <f>IF(ISERROR(VLOOKUP($F138,DB_4erDS!$C$7:$C$10376,1,FALSE)),"01.01.1900",IF($O$10=1,VLOOKUP($F138,DB_4erDS!$C$7:$X$10376,15,FALSE),IF($O$10=2,VLOOKUP($F138,DB_4erDS!$C$7:$X$10376,16,FALSE),IF($O$10=4,VLOOKUP($F138,DB_4erDS!$C$7:$X$10376,18,FALSE),IF($O$10=5,VLOOKUP($F138,DB_4erDS!$C$7:$X$10376,19,FALSE),"01.01.1900")))))</f>
        <v>01.01.1900</v>
      </c>
      <c r="K138" s="200" t="str">
        <f ca="1">IF(AND(E138&lt;&gt;"",$F$4&lt;&gt;""),$F$4,IF(AND(ISNUMBER(H138)=TRUE,H138&gt;=0),IF($O$10=1,OFFSET(INDEX(DB_4erDS!$R$7:$R$10376,MATCH($F138,DB_4erDS!C$7:$C$10376,0)),3,0),IF($O$10=2,OFFSET(INDEX(DB_4erDS!$S$7:$S$10376,MATCH($F138,DB_4erDS!C$7:$C$10376,0)),3,0),IF($O$10=3,OFFSET(INDEX(DB_4erDS!$T$7:$T$10376,MATCH($F138,DB_4erDS!C$7:$C$10376,0)),3,0),IF($O$10=4,OFFSET(INDEX(DB_4erDS!$U$7:$U$10376,MATCH($F138,DB_4erDS!C$7:$C$10376,0)),3,0),IF($O$10=5,OFFSET(INDEX(DB_4erDS!$V$7:$V$10376,MATCH($F138,DB_4erDS!C$7:$C$10376,0)),3,0),OFFSET(INDEX(DB_4erDS!$W$7:$W$10376,MATCH($F138,DB_4erDS!C$7:$C$10376,0)),3,0)))))),""))</f>
        <v/>
      </c>
      <c r="L138" s="151">
        <f ca="1">IF(ISERROR(VLOOKUP($F138,DB_4erDS!$C$7:$C$10376,1,FALSE)),0,IF($O$10=1,OFFSET(INDEX(DB_4erDS!$R$7:$R$10376,MATCH($F138,DB_4erDS!$C$7:$C$10376,0)),2,0),IF($O$10=2,OFFSET(INDEX(DB_4erDS!$S$7:$S$10376,MATCH($F138,DB_4erDS!$C$7:$C$10376,0)),2,0),IF($O$10=4,OFFSET(INDEX(DB_4erDS!$U$7:$U$10376,MATCH($F138,DB_4erDS!$C$7:$C$10376,0)),2,0),IF($O$10=5,OFFSET(INDEX(DB_4erDS!$V$7:$V$10376,MATCH($F138,DB_4erDS!$C$7:$C$10376,0)),2,0),"Ø")))))</f>
        <v>0</v>
      </c>
      <c r="R138" s="65"/>
    </row>
    <row r="139" spans="1:18">
      <c r="A139" s="65"/>
      <c r="B139" s="65"/>
      <c r="C139" s="65"/>
      <c r="D139" s="65">
        <v>127</v>
      </c>
      <c r="E139" s="136" t="str">
        <f>IF(ISERROR(VLOOKUP(F139,DB_4erDS!$C$7:$C$10376,1,FALSE)),"not found",INDEX(DB_4erDS!$B$7:$B$10376,MATCH(F139,DB_4erDS!$C$7:$C$10376,0)))</f>
        <v>not found</v>
      </c>
      <c r="F139" s="140"/>
      <c r="G139" s="213" t="str">
        <f>IF(ISERROR(VLOOKUP(F139,DB_4erDS!$C$7:$C$10376,1,FALSE)),"not found",INDEX(DB_4erDS!$G$7:$G$10376,MATCH(F139,DB_4erDS!$C$7:$C$10376,0)))</f>
        <v>not found</v>
      </c>
      <c r="H139" s="214" t="str">
        <f ca="1">IF(ISERROR(VLOOKUP($F139,DB_4erDS!$C$7:$C$10376,1,FALSE)),"no Mat.Nr",IF($O$10=1,OFFSET(INDEX(DB_4erDS!$R$7:$R$10376,MATCH($F139,DB_4erDS!$C$7:$C$10376,0)),1,0),IF($O$10=2,OFFSET(INDEX(DB_4erDS!$S$7:$S$10376,MATCH($F139,DB_4erDS!$C$7:$C$10376,0)),1,0),IF($O$10=3,OFFSET(INDEX(DB_4erDS!$T$7:$T$10376,MATCH($F139,DB_4erDS!$C$7:$C$10376,0)),1,0),IF($O$10=4,OFFSET(INDEX(DB_4erDS!$U$7:$U$10376,MATCH($F139,DB_4erDS!$C$7:$C$10376,0)),1,0),IF($O$10=5,OFFSET(INDEX(DB_4erDS!$V$7:$V$10376,MATCH($F139,DB_4erDS!$C$7:$C$10376,0)),1,0),OFFSET(INDEX(DB_4erDS!$W$7:$W$10376,MATCH($F139,DB_4erDS!$C$7:$C$10376,0)),1,0)))))))</f>
        <v>no Mat.Nr</v>
      </c>
      <c r="I139" s="214" t="str">
        <f>IF(ISERROR(VLOOKUP(F139,DB_4erDS!$C$7:$C$10376,1,FALSE)),"not found",INDEX(DB_4erDS!$H$7:$H$10376,MATCH(F139,DB_4erDS!$C$7:$C$10376,0)))</f>
        <v>not found</v>
      </c>
      <c r="J139" s="215" t="str">
        <f>IF(ISERROR(VLOOKUP($F139,DB_4erDS!$C$7:$C$10376,1,FALSE)),"01.01.1900",IF($O$10=1,VLOOKUP($F139,DB_4erDS!$C$7:$X$10376,15,FALSE),IF($O$10=2,VLOOKUP($F139,DB_4erDS!$C$7:$X$10376,16,FALSE),IF($O$10=4,VLOOKUP($F139,DB_4erDS!$C$7:$X$10376,18,FALSE),IF($O$10=5,VLOOKUP($F139,DB_4erDS!$C$7:$X$10376,19,FALSE),"01.01.1900")))))</f>
        <v>01.01.1900</v>
      </c>
      <c r="K139" s="200" t="str">
        <f ca="1">IF(AND(E139&lt;&gt;"",$F$4&lt;&gt;""),$F$4,IF(AND(ISNUMBER(H139)=TRUE,H139&gt;=0),IF($O$10=1,OFFSET(INDEX(DB_4erDS!$R$7:$R$10376,MATCH($F139,DB_4erDS!C$7:$C$10376,0)),3,0),IF($O$10=2,OFFSET(INDEX(DB_4erDS!$S$7:$S$10376,MATCH($F139,DB_4erDS!C$7:$C$10376,0)),3,0),IF($O$10=3,OFFSET(INDEX(DB_4erDS!$T$7:$T$10376,MATCH($F139,DB_4erDS!C$7:$C$10376,0)),3,0),IF($O$10=4,OFFSET(INDEX(DB_4erDS!$U$7:$U$10376,MATCH($F139,DB_4erDS!C$7:$C$10376,0)),3,0),IF($O$10=5,OFFSET(INDEX(DB_4erDS!$V$7:$V$10376,MATCH($F139,DB_4erDS!C$7:$C$10376,0)),3,0),OFFSET(INDEX(DB_4erDS!$W$7:$W$10376,MATCH($F139,DB_4erDS!C$7:$C$10376,0)),3,0)))))),""))</f>
        <v/>
      </c>
      <c r="L139" s="151">
        <f ca="1">IF(ISERROR(VLOOKUP($F139,DB_4erDS!$C$7:$C$10376,1,FALSE)),0,IF($O$10=1,OFFSET(INDEX(DB_4erDS!$R$7:$R$10376,MATCH($F139,DB_4erDS!$C$7:$C$10376,0)),2,0),IF($O$10=2,OFFSET(INDEX(DB_4erDS!$S$7:$S$10376,MATCH($F139,DB_4erDS!$C$7:$C$10376,0)),2,0),IF($O$10=4,OFFSET(INDEX(DB_4erDS!$U$7:$U$10376,MATCH($F139,DB_4erDS!$C$7:$C$10376,0)),2,0),IF($O$10=5,OFFSET(INDEX(DB_4erDS!$V$7:$V$10376,MATCH($F139,DB_4erDS!$C$7:$C$10376,0)),2,0),"Ø")))))</f>
        <v>0</v>
      </c>
      <c r="R139" s="65"/>
    </row>
    <row r="140" spans="1:18">
      <c r="A140" s="65"/>
      <c r="B140" s="65"/>
      <c r="C140" s="65"/>
      <c r="D140" s="65">
        <v>128</v>
      </c>
      <c r="E140" s="136" t="str">
        <f>IF(ISERROR(VLOOKUP(F140,DB_4erDS!$C$7:$C$10376,1,FALSE)),"not found",INDEX(DB_4erDS!$B$7:$B$10376,MATCH(F140,DB_4erDS!$C$7:$C$10376,0)))</f>
        <v>not found</v>
      </c>
      <c r="F140" s="140"/>
      <c r="G140" s="213" t="str">
        <f>IF(ISERROR(VLOOKUP(F140,DB_4erDS!$C$7:$C$10376,1,FALSE)),"not found",INDEX(DB_4erDS!$G$7:$G$10376,MATCH(F140,DB_4erDS!$C$7:$C$10376,0)))</f>
        <v>not found</v>
      </c>
      <c r="H140" s="214" t="str">
        <f ca="1">IF(ISERROR(VLOOKUP($F140,DB_4erDS!$C$7:$C$10376,1,FALSE)),"no Mat.Nr",IF($O$10=1,OFFSET(INDEX(DB_4erDS!$R$7:$R$10376,MATCH($F140,DB_4erDS!$C$7:$C$10376,0)),1,0),IF($O$10=2,OFFSET(INDEX(DB_4erDS!$S$7:$S$10376,MATCH($F140,DB_4erDS!$C$7:$C$10376,0)),1,0),IF($O$10=3,OFFSET(INDEX(DB_4erDS!$T$7:$T$10376,MATCH($F140,DB_4erDS!$C$7:$C$10376,0)),1,0),IF($O$10=4,OFFSET(INDEX(DB_4erDS!$U$7:$U$10376,MATCH($F140,DB_4erDS!$C$7:$C$10376,0)),1,0),IF($O$10=5,OFFSET(INDEX(DB_4erDS!$V$7:$V$10376,MATCH($F140,DB_4erDS!$C$7:$C$10376,0)),1,0),OFFSET(INDEX(DB_4erDS!$W$7:$W$10376,MATCH($F140,DB_4erDS!$C$7:$C$10376,0)),1,0)))))))</f>
        <v>no Mat.Nr</v>
      </c>
      <c r="I140" s="214" t="str">
        <f>IF(ISERROR(VLOOKUP(F140,DB_4erDS!$C$7:$C$10376,1,FALSE)),"not found",INDEX(DB_4erDS!$H$7:$H$10376,MATCH(F140,DB_4erDS!$C$7:$C$10376,0)))</f>
        <v>not found</v>
      </c>
      <c r="J140" s="215" t="str">
        <f>IF(ISERROR(VLOOKUP($F140,DB_4erDS!$C$7:$C$10376,1,FALSE)),"01.01.1900",IF($O$10=1,VLOOKUP($F140,DB_4erDS!$C$7:$X$10376,15,FALSE),IF($O$10=2,VLOOKUP($F140,DB_4erDS!$C$7:$X$10376,16,FALSE),IF($O$10=4,VLOOKUP($F140,DB_4erDS!$C$7:$X$10376,18,FALSE),IF($O$10=5,VLOOKUP($F140,DB_4erDS!$C$7:$X$10376,19,FALSE),"01.01.1900")))))</f>
        <v>01.01.1900</v>
      </c>
      <c r="K140" s="200" t="str">
        <f ca="1">IF(AND(E140&lt;&gt;"",$F$4&lt;&gt;""),$F$4,IF(AND(ISNUMBER(H140)=TRUE,H140&gt;=0),IF($O$10=1,OFFSET(INDEX(DB_4erDS!$R$7:$R$10376,MATCH($F140,DB_4erDS!C$7:$C$10376,0)),3,0),IF($O$10=2,OFFSET(INDEX(DB_4erDS!$S$7:$S$10376,MATCH($F140,DB_4erDS!C$7:$C$10376,0)),3,0),IF($O$10=3,OFFSET(INDEX(DB_4erDS!$T$7:$T$10376,MATCH($F140,DB_4erDS!C$7:$C$10376,0)),3,0),IF($O$10=4,OFFSET(INDEX(DB_4erDS!$U$7:$U$10376,MATCH($F140,DB_4erDS!C$7:$C$10376,0)),3,0),IF($O$10=5,OFFSET(INDEX(DB_4erDS!$V$7:$V$10376,MATCH($F140,DB_4erDS!C$7:$C$10376,0)),3,0),OFFSET(INDEX(DB_4erDS!$W$7:$W$10376,MATCH($F140,DB_4erDS!C$7:$C$10376,0)),3,0)))))),""))</f>
        <v/>
      </c>
      <c r="L140" s="151">
        <f ca="1">IF(ISERROR(VLOOKUP($F140,DB_4erDS!$C$7:$C$10376,1,FALSE)),0,IF($O$10=1,OFFSET(INDEX(DB_4erDS!$R$7:$R$10376,MATCH($F140,DB_4erDS!$C$7:$C$10376,0)),2,0),IF($O$10=2,OFFSET(INDEX(DB_4erDS!$S$7:$S$10376,MATCH($F140,DB_4erDS!$C$7:$C$10376,0)),2,0),IF($O$10=4,OFFSET(INDEX(DB_4erDS!$U$7:$U$10376,MATCH($F140,DB_4erDS!$C$7:$C$10376,0)),2,0),IF($O$10=5,OFFSET(INDEX(DB_4erDS!$V$7:$V$10376,MATCH($F140,DB_4erDS!$C$7:$C$10376,0)),2,0),"Ø")))))</f>
        <v>0</v>
      </c>
      <c r="R140" s="65"/>
    </row>
    <row r="141" spans="1:18">
      <c r="A141" s="65"/>
      <c r="B141" s="65"/>
      <c r="C141" s="65"/>
      <c r="D141" s="65">
        <v>129</v>
      </c>
      <c r="E141" s="136" t="str">
        <f>IF(ISERROR(VLOOKUP(F141,DB_4erDS!$C$7:$C$10376,1,FALSE)),"not found",INDEX(DB_4erDS!$B$7:$B$10376,MATCH(F141,DB_4erDS!$C$7:$C$10376,0)))</f>
        <v>not found</v>
      </c>
      <c r="F141" s="140"/>
      <c r="G141" s="213" t="str">
        <f>IF(ISERROR(VLOOKUP(F141,DB_4erDS!$C$7:$C$10376,1,FALSE)),"not found",INDEX(DB_4erDS!$G$7:$G$10376,MATCH(F141,DB_4erDS!$C$7:$C$10376,0)))</f>
        <v>not found</v>
      </c>
      <c r="H141" s="214" t="str">
        <f ca="1">IF(ISERROR(VLOOKUP($F141,DB_4erDS!$C$7:$C$10376,1,FALSE)),"no Mat.Nr",IF($O$10=1,OFFSET(INDEX(DB_4erDS!$R$7:$R$10376,MATCH($F141,DB_4erDS!$C$7:$C$10376,0)),1,0),IF($O$10=2,OFFSET(INDEX(DB_4erDS!$S$7:$S$10376,MATCH($F141,DB_4erDS!$C$7:$C$10376,0)),1,0),IF($O$10=3,OFFSET(INDEX(DB_4erDS!$T$7:$T$10376,MATCH($F141,DB_4erDS!$C$7:$C$10376,0)),1,0),IF($O$10=4,OFFSET(INDEX(DB_4erDS!$U$7:$U$10376,MATCH($F141,DB_4erDS!$C$7:$C$10376,0)),1,0),IF($O$10=5,OFFSET(INDEX(DB_4erDS!$V$7:$V$10376,MATCH($F141,DB_4erDS!$C$7:$C$10376,0)),1,0),OFFSET(INDEX(DB_4erDS!$W$7:$W$10376,MATCH($F141,DB_4erDS!$C$7:$C$10376,0)),1,0)))))))</f>
        <v>no Mat.Nr</v>
      </c>
      <c r="I141" s="214" t="str">
        <f>IF(ISERROR(VLOOKUP(F141,DB_4erDS!$C$7:$C$10376,1,FALSE)),"not found",INDEX(DB_4erDS!$H$7:$H$10376,MATCH(F141,DB_4erDS!$C$7:$C$10376,0)))</f>
        <v>not found</v>
      </c>
      <c r="J141" s="215" t="str">
        <f>IF(ISERROR(VLOOKUP($F141,DB_4erDS!$C$7:$C$10376,1,FALSE)),"01.01.1900",IF($O$10=1,VLOOKUP($F141,DB_4erDS!$C$7:$X$10376,15,FALSE),IF($O$10=2,VLOOKUP($F141,DB_4erDS!$C$7:$X$10376,16,FALSE),IF($O$10=4,VLOOKUP($F141,DB_4erDS!$C$7:$X$10376,18,FALSE),IF($O$10=5,VLOOKUP($F141,DB_4erDS!$C$7:$X$10376,19,FALSE),"01.01.1900")))))</f>
        <v>01.01.1900</v>
      </c>
      <c r="K141" s="200" t="str">
        <f ca="1">IF(AND(E141&lt;&gt;"",$F$4&lt;&gt;""),$F$4,IF(AND(ISNUMBER(H141)=TRUE,H141&gt;=0),IF($O$10=1,OFFSET(INDEX(DB_4erDS!$R$7:$R$10376,MATCH($F141,DB_4erDS!C$7:$C$10376,0)),3,0),IF($O$10=2,OFFSET(INDEX(DB_4erDS!$S$7:$S$10376,MATCH($F141,DB_4erDS!C$7:$C$10376,0)),3,0),IF($O$10=3,OFFSET(INDEX(DB_4erDS!$T$7:$T$10376,MATCH($F141,DB_4erDS!C$7:$C$10376,0)),3,0),IF($O$10=4,OFFSET(INDEX(DB_4erDS!$U$7:$U$10376,MATCH($F141,DB_4erDS!C$7:$C$10376,0)),3,0),IF($O$10=5,OFFSET(INDEX(DB_4erDS!$V$7:$V$10376,MATCH($F141,DB_4erDS!C$7:$C$10376,0)),3,0),OFFSET(INDEX(DB_4erDS!$W$7:$W$10376,MATCH($F141,DB_4erDS!C$7:$C$10376,0)),3,0)))))),""))</f>
        <v/>
      </c>
      <c r="L141" s="151">
        <f ca="1">IF(ISERROR(VLOOKUP($F141,DB_4erDS!$C$7:$C$10376,1,FALSE)),0,IF($O$10=1,OFFSET(INDEX(DB_4erDS!$R$7:$R$10376,MATCH($F141,DB_4erDS!$C$7:$C$10376,0)),2,0),IF($O$10=2,OFFSET(INDEX(DB_4erDS!$S$7:$S$10376,MATCH($F141,DB_4erDS!$C$7:$C$10376,0)),2,0),IF($O$10=4,OFFSET(INDEX(DB_4erDS!$U$7:$U$10376,MATCH($F141,DB_4erDS!$C$7:$C$10376,0)),2,0),IF($O$10=5,OFFSET(INDEX(DB_4erDS!$V$7:$V$10376,MATCH($F141,DB_4erDS!$C$7:$C$10376,0)),2,0),"Ø")))))</f>
        <v>0</v>
      </c>
      <c r="R141" s="65"/>
    </row>
    <row r="142" spans="1:18">
      <c r="A142" s="65"/>
      <c r="B142" s="65"/>
      <c r="C142" s="65"/>
      <c r="D142" s="65">
        <v>130</v>
      </c>
      <c r="E142" s="136" t="str">
        <f>IF(ISERROR(VLOOKUP(F142,DB_4erDS!$C$7:$C$10376,1,FALSE)),"not found",INDEX(DB_4erDS!$B$7:$B$10376,MATCH(F142,DB_4erDS!$C$7:$C$10376,0)))</f>
        <v>not found</v>
      </c>
      <c r="F142" s="140"/>
      <c r="G142" s="213" t="str">
        <f>IF(ISERROR(VLOOKUP(F142,DB_4erDS!$C$7:$C$10376,1,FALSE)),"not found",INDEX(DB_4erDS!$G$7:$G$10376,MATCH(F142,DB_4erDS!$C$7:$C$10376,0)))</f>
        <v>not found</v>
      </c>
      <c r="H142" s="214" t="str">
        <f ca="1">IF(ISERROR(VLOOKUP($F142,DB_4erDS!$C$7:$C$10376,1,FALSE)),"no Mat.Nr",IF($O$10=1,OFFSET(INDEX(DB_4erDS!$R$7:$R$10376,MATCH($F142,DB_4erDS!$C$7:$C$10376,0)),1,0),IF($O$10=2,OFFSET(INDEX(DB_4erDS!$S$7:$S$10376,MATCH($F142,DB_4erDS!$C$7:$C$10376,0)),1,0),IF($O$10=3,OFFSET(INDEX(DB_4erDS!$T$7:$T$10376,MATCH($F142,DB_4erDS!$C$7:$C$10376,0)),1,0),IF($O$10=4,OFFSET(INDEX(DB_4erDS!$U$7:$U$10376,MATCH($F142,DB_4erDS!$C$7:$C$10376,0)),1,0),IF($O$10=5,OFFSET(INDEX(DB_4erDS!$V$7:$V$10376,MATCH($F142,DB_4erDS!$C$7:$C$10376,0)),1,0),OFFSET(INDEX(DB_4erDS!$W$7:$W$10376,MATCH($F142,DB_4erDS!$C$7:$C$10376,0)),1,0)))))))</f>
        <v>no Mat.Nr</v>
      </c>
      <c r="I142" s="214" t="str">
        <f>IF(ISERROR(VLOOKUP(F142,DB_4erDS!$C$7:$C$10376,1,FALSE)),"not found",INDEX(DB_4erDS!$H$7:$H$10376,MATCH(F142,DB_4erDS!$C$7:$C$10376,0)))</f>
        <v>not found</v>
      </c>
      <c r="J142" s="215" t="str">
        <f>IF(ISERROR(VLOOKUP($F142,DB_4erDS!$C$7:$C$10376,1,FALSE)),"01.01.1900",IF($O$10=1,VLOOKUP($F142,DB_4erDS!$C$7:$X$10376,15,FALSE),IF($O$10=2,VLOOKUP($F142,DB_4erDS!$C$7:$X$10376,16,FALSE),IF($O$10=4,VLOOKUP($F142,DB_4erDS!$C$7:$X$10376,18,FALSE),IF($O$10=5,VLOOKUP($F142,DB_4erDS!$C$7:$X$10376,19,FALSE),"01.01.1900")))))</f>
        <v>01.01.1900</v>
      </c>
      <c r="K142" s="200" t="str">
        <f ca="1">IF(AND(E142&lt;&gt;"",$F$4&lt;&gt;""),$F$4,IF(AND(ISNUMBER(H142)=TRUE,H142&gt;=0),IF($O$10=1,OFFSET(INDEX(DB_4erDS!$R$7:$R$10376,MATCH($F142,DB_4erDS!C$7:$C$10376,0)),3,0),IF($O$10=2,OFFSET(INDEX(DB_4erDS!$S$7:$S$10376,MATCH($F142,DB_4erDS!C$7:$C$10376,0)),3,0),IF($O$10=3,OFFSET(INDEX(DB_4erDS!$T$7:$T$10376,MATCH($F142,DB_4erDS!C$7:$C$10376,0)),3,0),IF($O$10=4,OFFSET(INDEX(DB_4erDS!$U$7:$U$10376,MATCH($F142,DB_4erDS!C$7:$C$10376,0)),3,0),IF($O$10=5,OFFSET(INDEX(DB_4erDS!$V$7:$V$10376,MATCH($F142,DB_4erDS!C$7:$C$10376,0)),3,0),OFFSET(INDEX(DB_4erDS!$W$7:$W$10376,MATCH($F142,DB_4erDS!C$7:$C$10376,0)),3,0)))))),""))</f>
        <v/>
      </c>
      <c r="L142" s="151">
        <f ca="1">IF(ISERROR(VLOOKUP($F142,DB_4erDS!$C$7:$C$10376,1,FALSE)),0,IF($O$10=1,OFFSET(INDEX(DB_4erDS!$R$7:$R$10376,MATCH($F142,DB_4erDS!$C$7:$C$10376,0)),2,0),IF($O$10=2,OFFSET(INDEX(DB_4erDS!$S$7:$S$10376,MATCH($F142,DB_4erDS!$C$7:$C$10376,0)),2,0),IF($O$10=4,OFFSET(INDEX(DB_4erDS!$U$7:$U$10376,MATCH($F142,DB_4erDS!$C$7:$C$10376,0)),2,0),IF($O$10=5,OFFSET(INDEX(DB_4erDS!$V$7:$V$10376,MATCH($F142,DB_4erDS!$C$7:$C$10376,0)),2,0),"Ø")))))</f>
        <v>0</v>
      </c>
      <c r="R142" s="65"/>
    </row>
    <row r="143" spans="1:18">
      <c r="A143" s="65"/>
      <c r="B143" s="65"/>
      <c r="C143" s="65"/>
      <c r="D143" s="65">
        <v>131</v>
      </c>
      <c r="E143" s="136" t="str">
        <f>IF(ISERROR(VLOOKUP(F143,DB_4erDS!$C$7:$C$10376,1,FALSE)),"not found",INDEX(DB_4erDS!$B$7:$B$10376,MATCH(F143,DB_4erDS!$C$7:$C$10376,0)))</f>
        <v>not found</v>
      </c>
      <c r="F143" s="140"/>
      <c r="G143" s="213" t="str">
        <f>IF(ISERROR(VLOOKUP(F143,DB_4erDS!$C$7:$C$10376,1,FALSE)),"not found",INDEX(DB_4erDS!$G$7:$G$10376,MATCH(F143,DB_4erDS!$C$7:$C$10376,0)))</f>
        <v>not found</v>
      </c>
      <c r="H143" s="214" t="str">
        <f ca="1">IF(ISERROR(VLOOKUP($F143,DB_4erDS!$C$7:$C$10376,1,FALSE)),"no Mat.Nr",IF($O$10=1,OFFSET(INDEX(DB_4erDS!$R$7:$R$10376,MATCH($F143,DB_4erDS!$C$7:$C$10376,0)),1,0),IF($O$10=2,OFFSET(INDEX(DB_4erDS!$S$7:$S$10376,MATCH($F143,DB_4erDS!$C$7:$C$10376,0)),1,0),IF($O$10=3,OFFSET(INDEX(DB_4erDS!$T$7:$T$10376,MATCH($F143,DB_4erDS!$C$7:$C$10376,0)),1,0),IF($O$10=4,OFFSET(INDEX(DB_4erDS!$U$7:$U$10376,MATCH($F143,DB_4erDS!$C$7:$C$10376,0)),1,0),IF($O$10=5,OFFSET(INDEX(DB_4erDS!$V$7:$V$10376,MATCH($F143,DB_4erDS!$C$7:$C$10376,0)),1,0),OFFSET(INDEX(DB_4erDS!$W$7:$W$10376,MATCH($F143,DB_4erDS!$C$7:$C$10376,0)),1,0)))))))</f>
        <v>no Mat.Nr</v>
      </c>
      <c r="I143" s="214" t="str">
        <f>IF(ISERROR(VLOOKUP(F143,DB_4erDS!$C$7:$C$10376,1,FALSE)),"not found",INDEX(DB_4erDS!$H$7:$H$10376,MATCH(F143,DB_4erDS!$C$7:$C$10376,0)))</f>
        <v>not found</v>
      </c>
      <c r="J143" s="215" t="str">
        <f>IF(ISERROR(VLOOKUP($F143,DB_4erDS!$C$7:$C$10376,1,FALSE)),"01.01.1900",IF($O$10=1,VLOOKUP($F143,DB_4erDS!$C$7:$X$10376,15,FALSE),IF($O$10=2,VLOOKUP($F143,DB_4erDS!$C$7:$X$10376,16,FALSE),IF($O$10=4,VLOOKUP($F143,DB_4erDS!$C$7:$X$10376,18,FALSE),IF($O$10=5,VLOOKUP($F143,DB_4erDS!$C$7:$X$10376,19,FALSE),"01.01.1900")))))</f>
        <v>01.01.1900</v>
      </c>
      <c r="K143" s="200" t="str">
        <f ca="1">IF(AND(E143&lt;&gt;"",$F$4&lt;&gt;""),$F$4,IF(AND(ISNUMBER(H143)=TRUE,H143&gt;=0),IF($O$10=1,OFFSET(INDEX(DB_4erDS!$R$7:$R$10376,MATCH($F143,DB_4erDS!C$7:$C$10376,0)),3,0),IF($O$10=2,OFFSET(INDEX(DB_4erDS!$S$7:$S$10376,MATCH($F143,DB_4erDS!C$7:$C$10376,0)),3,0),IF($O$10=3,OFFSET(INDEX(DB_4erDS!$T$7:$T$10376,MATCH($F143,DB_4erDS!C$7:$C$10376,0)),3,0),IF($O$10=4,OFFSET(INDEX(DB_4erDS!$U$7:$U$10376,MATCH($F143,DB_4erDS!C$7:$C$10376,0)),3,0),IF($O$10=5,OFFSET(INDEX(DB_4erDS!$V$7:$V$10376,MATCH($F143,DB_4erDS!C$7:$C$10376,0)),3,0),OFFSET(INDEX(DB_4erDS!$W$7:$W$10376,MATCH($F143,DB_4erDS!C$7:$C$10376,0)),3,0)))))),""))</f>
        <v/>
      </c>
      <c r="L143" s="151">
        <f ca="1">IF(ISERROR(VLOOKUP($F143,DB_4erDS!$C$7:$C$10376,1,FALSE)),0,IF($O$10=1,OFFSET(INDEX(DB_4erDS!$R$7:$R$10376,MATCH($F143,DB_4erDS!$C$7:$C$10376,0)),2,0),IF($O$10=2,OFFSET(INDEX(DB_4erDS!$S$7:$S$10376,MATCH($F143,DB_4erDS!$C$7:$C$10376,0)),2,0),IF($O$10=4,OFFSET(INDEX(DB_4erDS!$U$7:$U$10376,MATCH($F143,DB_4erDS!$C$7:$C$10376,0)),2,0),IF($O$10=5,OFFSET(INDEX(DB_4erDS!$V$7:$V$10376,MATCH($F143,DB_4erDS!$C$7:$C$10376,0)),2,0),"Ø")))))</f>
        <v>0</v>
      </c>
      <c r="R143" s="65"/>
    </row>
    <row r="144" spans="1:18">
      <c r="A144" s="65"/>
      <c r="B144" s="65"/>
      <c r="C144" s="65"/>
      <c r="D144" s="65">
        <v>132</v>
      </c>
      <c r="E144" s="136" t="str">
        <f>IF(ISERROR(VLOOKUP(F144,DB_4erDS!$C$7:$C$10376,1,FALSE)),"not found",INDEX(DB_4erDS!$B$7:$B$10376,MATCH(F144,DB_4erDS!$C$7:$C$10376,0)))</f>
        <v>not found</v>
      </c>
      <c r="F144" s="140"/>
      <c r="G144" s="213" t="str">
        <f>IF(ISERROR(VLOOKUP(F144,DB_4erDS!$C$7:$C$10376,1,FALSE)),"not found",INDEX(DB_4erDS!$G$7:$G$10376,MATCH(F144,DB_4erDS!$C$7:$C$10376,0)))</f>
        <v>not found</v>
      </c>
      <c r="H144" s="214" t="str">
        <f ca="1">IF(ISERROR(VLOOKUP($F144,DB_4erDS!$C$7:$C$10376,1,FALSE)),"no Mat.Nr",IF($O$10=1,OFFSET(INDEX(DB_4erDS!$R$7:$R$10376,MATCH($F144,DB_4erDS!$C$7:$C$10376,0)),1,0),IF($O$10=2,OFFSET(INDEX(DB_4erDS!$S$7:$S$10376,MATCH($F144,DB_4erDS!$C$7:$C$10376,0)),1,0),IF($O$10=3,OFFSET(INDEX(DB_4erDS!$T$7:$T$10376,MATCH($F144,DB_4erDS!$C$7:$C$10376,0)),1,0),IF($O$10=4,OFFSET(INDEX(DB_4erDS!$U$7:$U$10376,MATCH($F144,DB_4erDS!$C$7:$C$10376,0)),1,0),IF($O$10=5,OFFSET(INDEX(DB_4erDS!$V$7:$V$10376,MATCH($F144,DB_4erDS!$C$7:$C$10376,0)),1,0),OFFSET(INDEX(DB_4erDS!$W$7:$W$10376,MATCH($F144,DB_4erDS!$C$7:$C$10376,0)),1,0)))))))</f>
        <v>no Mat.Nr</v>
      </c>
      <c r="I144" s="214" t="str">
        <f>IF(ISERROR(VLOOKUP(F144,DB_4erDS!$C$7:$C$10376,1,FALSE)),"not found",INDEX(DB_4erDS!$H$7:$H$10376,MATCH(F144,DB_4erDS!$C$7:$C$10376,0)))</f>
        <v>not found</v>
      </c>
      <c r="J144" s="215" t="str">
        <f>IF(ISERROR(VLOOKUP($F144,DB_4erDS!$C$7:$C$10376,1,FALSE)),"01.01.1900",IF($O$10=1,VLOOKUP($F144,DB_4erDS!$C$7:$X$10376,15,FALSE),IF($O$10=2,VLOOKUP($F144,DB_4erDS!$C$7:$X$10376,16,FALSE),IF($O$10=4,VLOOKUP($F144,DB_4erDS!$C$7:$X$10376,18,FALSE),IF($O$10=5,VLOOKUP($F144,DB_4erDS!$C$7:$X$10376,19,FALSE),"01.01.1900")))))</f>
        <v>01.01.1900</v>
      </c>
      <c r="K144" s="200" t="str">
        <f ca="1">IF(AND(E144&lt;&gt;"",$F$4&lt;&gt;""),$F$4,IF(AND(ISNUMBER(H144)=TRUE,H144&gt;=0),IF($O$10=1,OFFSET(INDEX(DB_4erDS!$R$7:$R$10376,MATCH($F144,DB_4erDS!C$7:$C$10376,0)),3,0),IF($O$10=2,OFFSET(INDEX(DB_4erDS!$S$7:$S$10376,MATCH($F144,DB_4erDS!C$7:$C$10376,0)),3,0),IF($O$10=3,OFFSET(INDEX(DB_4erDS!$T$7:$T$10376,MATCH($F144,DB_4erDS!C$7:$C$10376,0)),3,0),IF($O$10=4,OFFSET(INDEX(DB_4erDS!$U$7:$U$10376,MATCH($F144,DB_4erDS!C$7:$C$10376,0)),3,0),IF($O$10=5,OFFSET(INDEX(DB_4erDS!$V$7:$V$10376,MATCH($F144,DB_4erDS!C$7:$C$10376,0)),3,0),OFFSET(INDEX(DB_4erDS!$W$7:$W$10376,MATCH($F144,DB_4erDS!C$7:$C$10376,0)),3,0)))))),""))</f>
        <v/>
      </c>
      <c r="L144" s="151">
        <f ca="1">IF(ISERROR(VLOOKUP($F144,DB_4erDS!$C$7:$C$10376,1,FALSE)),0,IF($O$10=1,OFFSET(INDEX(DB_4erDS!$R$7:$R$10376,MATCH($F144,DB_4erDS!$C$7:$C$10376,0)),2,0),IF($O$10=2,OFFSET(INDEX(DB_4erDS!$S$7:$S$10376,MATCH($F144,DB_4erDS!$C$7:$C$10376,0)),2,0),IF($O$10=4,OFFSET(INDEX(DB_4erDS!$U$7:$U$10376,MATCH($F144,DB_4erDS!$C$7:$C$10376,0)),2,0),IF($O$10=5,OFFSET(INDEX(DB_4erDS!$V$7:$V$10376,MATCH($F144,DB_4erDS!$C$7:$C$10376,0)),2,0),"Ø")))))</f>
        <v>0</v>
      </c>
      <c r="R144" s="65"/>
    </row>
    <row r="145" spans="1:18">
      <c r="A145" s="65"/>
      <c r="B145" s="65"/>
      <c r="C145" s="65"/>
      <c r="D145" s="65">
        <v>133</v>
      </c>
      <c r="E145" s="136" t="str">
        <f>IF(ISERROR(VLOOKUP(F145,DB_4erDS!$C$7:$C$10376,1,FALSE)),"not found",INDEX(DB_4erDS!$B$7:$B$10376,MATCH(F145,DB_4erDS!$C$7:$C$10376,0)))</f>
        <v>not found</v>
      </c>
      <c r="F145" s="140"/>
      <c r="G145" s="213" t="str">
        <f>IF(ISERROR(VLOOKUP(F145,DB_4erDS!$C$7:$C$10376,1,FALSE)),"not found",INDEX(DB_4erDS!$G$7:$G$10376,MATCH(F145,DB_4erDS!$C$7:$C$10376,0)))</f>
        <v>not found</v>
      </c>
      <c r="H145" s="214" t="str">
        <f ca="1">IF(ISERROR(VLOOKUP($F145,DB_4erDS!$C$7:$C$10376,1,FALSE)),"no Mat.Nr",IF($O$10=1,OFFSET(INDEX(DB_4erDS!$R$7:$R$10376,MATCH($F145,DB_4erDS!$C$7:$C$10376,0)),1,0),IF($O$10=2,OFFSET(INDEX(DB_4erDS!$S$7:$S$10376,MATCH($F145,DB_4erDS!$C$7:$C$10376,0)),1,0),IF($O$10=3,OFFSET(INDEX(DB_4erDS!$T$7:$T$10376,MATCH($F145,DB_4erDS!$C$7:$C$10376,0)),1,0),IF($O$10=4,OFFSET(INDEX(DB_4erDS!$U$7:$U$10376,MATCH($F145,DB_4erDS!$C$7:$C$10376,0)),1,0),IF($O$10=5,OFFSET(INDEX(DB_4erDS!$V$7:$V$10376,MATCH($F145,DB_4erDS!$C$7:$C$10376,0)),1,0),OFFSET(INDEX(DB_4erDS!$W$7:$W$10376,MATCH($F145,DB_4erDS!$C$7:$C$10376,0)),1,0)))))))</f>
        <v>no Mat.Nr</v>
      </c>
      <c r="I145" s="214" t="str">
        <f>IF(ISERROR(VLOOKUP(F145,DB_4erDS!$C$7:$C$10376,1,FALSE)),"not found",INDEX(DB_4erDS!$H$7:$H$10376,MATCH(F145,DB_4erDS!$C$7:$C$10376,0)))</f>
        <v>not found</v>
      </c>
      <c r="J145" s="215" t="str">
        <f>IF(ISERROR(VLOOKUP($F145,DB_4erDS!$C$7:$C$10376,1,FALSE)),"01.01.1900",IF($O$10=1,VLOOKUP($F145,DB_4erDS!$C$7:$X$10376,15,FALSE),IF($O$10=2,VLOOKUP($F145,DB_4erDS!$C$7:$X$10376,16,FALSE),IF($O$10=4,VLOOKUP($F145,DB_4erDS!$C$7:$X$10376,18,FALSE),IF($O$10=5,VLOOKUP($F145,DB_4erDS!$C$7:$X$10376,19,FALSE),"01.01.1900")))))</f>
        <v>01.01.1900</v>
      </c>
      <c r="K145" s="200" t="str">
        <f ca="1">IF(AND(E145&lt;&gt;"",$F$4&lt;&gt;""),$F$4,IF(AND(ISNUMBER(H145)=TRUE,H145&gt;=0),IF($O$10=1,OFFSET(INDEX(DB_4erDS!$R$7:$R$10376,MATCH($F145,DB_4erDS!C$7:$C$10376,0)),3,0),IF($O$10=2,OFFSET(INDEX(DB_4erDS!$S$7:$S$10376,MATCH($F145,DB_4erDS!C$7:$C$10376,0)),3,0),IF($O$10=3,OFFSET(INDEX(DB_4erDS!$T$7:$T$10376,MATCH($F145,DB_4erDS!C$7:$C$10376,0)),3,0),IF($O$10=4,OFFSET(INDEX(DB_4erDS!$U$7:$U$10376,MATCH($F145,DB_4erDS!C$7:$C$10376,0)),3,0),IF($O$10=5,OFFSET(INDEX(DB_4erDS!$V$7:$V$10376,MATCH($F145,DB_4erDS!C$7:$C$10376,0)),3,0),OFFSET(INDEX(DB_4erDS!$W$7:$W$10376,MATCH($F145,DB_4erDS!C$7:$C$10376,0)),3,0)))))),""))</f>
        <v/>
      </c>
      <c r="L145" s="151">
        <f ca="1">IF(ISERROR(VLOOKUP($F145,DB_4erDS!$C$7:$C$10376,1,FALSE)),0,IF($O$10=1,OFFSET(INDEX(DB_4erDS!$R$7:$R$10376,MATCH($F145,DB_4erDS!$C$7:$C$10376,0)),2,0),IF($O$10=2,OFFSET(INDEX(DB_4erDS!$S$7:$S$10376,MATCH($F145,DB_4erDS!$C$7:$C$10376,0)),2,0),IF($O$10=4,OFFSET(INDEX(DB_4erDS!$U$7:$U$10376,MATCH($F145,DB_4erDS!$C$7:$C$10376,0)),2,0),IF($O$10=5,OFFSET(INDEX(DB_4erDS!$V$7:$V$10376,MATCH($F145,DB_4erDS!$C$7:$C$10376,0)),2,0),"Ø")))))</f>
        <v>0</v>
      </c>
      <c r="R145" s="65"/>
    </row>
    <row r="146" spans="1:18">
      <c r="A146" s="65"/>
      <c r="B146" s="65"/>
      <c r="C146" s="65"/>
      <c r="D146" s="65">
        <v>134</v>
      </c>
      <c r="E146" s="136" t="str">
        <f>IF(ISERROR(VLOOKUP(F146,DB_4erDS!$C$7:$C$10376,1,FALSE)),"not found",INDEX(DB_4erDS!$B$7:$B$10376,MATCH(F146,DB_4erDS!$C$7:$C$10376,0)))</f>
        <v>not found</v>
      </c>
      <c r="F146" s="140"/>
      <c r="G146" s="213" t="str">
        <f>IF(ISERROR(VLOOKUP(F146,DB_4erDS!$C$7:$C$10376,1,FALSE)),"not found",INDEX(DB_4erDS!$G$7:$G$10376,MATCH(F146,DB_4erDS!$C$7:$C$10376,0)))</f>
        <v>not found</v>
      </c>
      <c r="H146" s="214" t="str">
        <f ca="1">IF(ISERROR(VLOOKUP($F146,DB_4erDS!$C$7:$C$10376,1,FALSE)),"no Mat.Nr",IF($O$10=1,OFFSET(INDEX(DB_4erDS!$R$7:$R$10376,MATCH($F146,DB_4erDS!$C$7:$C$10376,0)),1,0),IF($O$10=2,OFFSET(INDEX(DB_4erDS!$S$7:$S$10376,MATCH($F146,DB_4erDS!$C$7:$C$10376,0)),1,0),IF($O$10=3,OFFSET(INDEX(DB_4erDS!$T$7:$T$10376,MATCH($F146,DB_4erDS!$C$7:$C$10376,0)),1,0),IF($O$10=4,OFFSET(INDEX(DB_4erDS!$U$7:$U$10376,MATCH($F146,DB_4erDS!$C$7:$C$10376,0)),1,0),IF($O$10=5,OFFSET(INDEX(DB_4erDS!$V$7:$V$10376,MATCH($F146,DB_4erDS!$C$7:$C$10376,0)),1,0),OFFSET(INDEX(DB_4erDS!$W$7:$W$10376,MATCH($F146,DB_4erDS!$C$7:$C$10376,0)),1,0)))))))</f>
        <v>no Mat.Nr</v>
      </c>
      <c r="I146" s="214" t="str">
        <f>IF(ISERROR(VLOOKUP(F146,DB_4erDS!$C$7:$C$10376,1,FALSE)),"not found",INDEX(DB_4erDS!$H$7:$H$10376,MATCH(F146,DB_4erDS!$C$7:$C$10376,0)))</f>
        <v>not found</v>
      </c>
      <c r="J146" s="215" t="str">
        <f>IF(ISERROR(VLOOKUP($F146,DB_4erDS!$C$7:$C$10376,1,FALSE)),"01.01.1900",IF($O$10=1,VLOOKUP($F146,DB_4erDS!$C$7:$X$10376,15,FALSE),IF($O$10=2,VLOOKUP($F146,DB_4erDS!$C$7:$X$10376,16,FALSE),IF($O$10=4,VLOOKUP($F146,DB_4erDS!$C$7:$X$10376,18,FALSE),IF($O$10=5,VLOOKUP($F146,DB_4erDS!$C$7:$X$10376,19,FALSE),"01.01.1900")))))</f>
        <v>01.01.1900</v>
      </c>
      <c r="K146" s="200" t="str">
        <f ca="1">IF(AND(E146&lt;&gt;"",$F$4&lt;&gt;""),$F$4,IF(AND(ISNUMBER(H146)=TRUE,H146&gt;=0),IF($O$10=1,OFFSET(INDEX(DB_4erDS!$R$7:$R$10376,MATCH($F146,DB_4erDS!C$7:$C$10376,0)),3,0),IF($O$10=2,OFFSET(INDEX(DB_4erDS!$S$7:$S$10376,MATCH($F146,DB_4erDS!C$7:$C$10376,0)),3,0),IF($O$10=3,OFFSET(INDEX(DB_4erDS!$T$7:$T$10376,MATCH($F146,DB_4erDS!C$7:$C$10376,0)),3,0),IF($O$10=4,OFFSET(INDEX(DB_4erDS!$U$7:$U$10376,MATCH($F146,DB_4erDS!C$7:$C$10376,0)),3,0),IF($O$10=5,OFFSET(INDEX(DB_4erDS!$V$7:$V$10376,MATCH($F146,DB_4erDS!C$7:$C$10376,0)),3,0),OFFSET(INDEX(DB_4erDS!$W$7:$W$10376,MATCH($F146,DB_4erDS!C$7:$C$10376,0)),3,0)))))),""))</f>
        <v/>
      </c>
      <c r="L146" s="151">
        <f ca="1">IF(ISERROR(VLOOKUP($F146,DB_4erDS!$C$7:$C$10376,1,FALSE)),0,IF($O$10=1,OFFSET(INDEX(DB_4erDS!$R$7:$R$10376,MATCH($F146,DB_4erDS!$C$7:$C$10376,0)),2,0),IF($O$10=2,OFFSET(INDEX(DB_4erDS!$S$7:$S$10376,MATCH($F146,DB_4erDS!$C$7:$C$10376,0)),2,0),IF($O$10=4,OFFSET(INDEX(DB_4erDS!$U$7:$U$10376,MATCH($F146,DB_4erDS!$C$7:$C$10376,0)),2,0),IF($O$10=5,OFFSET(INDEX(DB_4erDS!$V$7:$V$10376,MATCH($F146,DB_4erDS!$C$7:$C$10376,0)),2,0),"Ø")))))</f>
        <v>0</v>
      </c>
      <c r="R146" s="65"/>
    </row>
    <row r="147" spans="1:18">
      <c r="A147" s="65"/>
      <c r="B147" s="65"/>
      <c r="C147" s="65"/>
      <c r="D147" s="65">
        <v>135</v>
      </c>
      <c r="E147" s="136" t="str">
        <f>IF(ISERROR(VLOOKUP(F147,DB_4erDS!$C$7:$C$10376,1,FALSE)),"not found",INDEX(DB_4erDS!$B$7:$B$10376,MATCH(F147,DB_4erDS!$C$7:$C$10376,0)))</f>
        <v>not found</v>
      </c>
      <c r="F147" s="140"/>
      <c r="G147" s="213" t="str">
        <f>IF(ISERROR(VLOOKUP(F147,DB_4erDS!$C$7:$C$10376,1,FALSE)),"not found",INDEX(DB_4erDS!$G$7:$G$10376,MATCH(F147,DB_4erDS!$C$7:$C$10376,0)))</f>
        <v>not found</v>
      </c>
      <c r="H147" s="214" t="str">
        <f ca="1">IF(ISERROR(VLOOKUP($F147,DB_4erDS!$C$7:$C$10376,1,FALSE)),"no Mat.Nr",IF($O$10=1,OFFSET(INDEX(DB_4erDS!$R$7:$R$10376,MATCH($F147,DB_4erDS!$C$7:$C$10376,0)),1,0),IF($O$10=2,OFFSET(INDEX(DB_4erDS!$S$7:$S$10376,MATCH($F147,DB_4erDS!$C$7:$C$10376,0)),1,0),IF($O$10=3,OFFSET(INDEX(DB_4erDS!$T$7:$T$10376,MATCH($F147,DB_4erDS!$C$7:$C$10376,0)),1,0),IF($O$10=4,OFFSET(INDEX(DB_4erDS!$U$7:$U$10376,MATCH($F147,DB_4erDS!$C$7:$C$10376,0)),1,0),IF($O$10=5,OFFSET(INDEX(DB_4erDS!$V$7:$V$10376,MATCH($F147,DB_4erDS!$C$7:$C$10376,0)),1,0),OFFSET(INDEX(DB_4erDS!$W$7:$W$10376,MATCH($F147,DB_4erDS!$C$7:$C$10376,0)),1,0)))))))</f>
        <v>no Mat.Nr</v>
      </c>
      <c r="I147" s="214" t="str">
        <f>IF(ISERROR(VLOOKUP(F147,DB_4erDS!$C$7:$C$10376,1,FALSE)),"not found",INDEX(DB_4erDS!$H$7:$H$10376,MATCH(F147,DB_4erDS!$C$7:$C$10376,0)))</f>
        <v>not found</v>
      </c>
      <c r="J147" s="215" t="str">
        <f>IF(ISERROR(VLOOKUP($F147,DB_4erDS!$C$7:$C$10376,1,FALSE)),"01.01.1900",IF($O$10=1,VLOOKUP($F147,DB_4erDS!$C$7:$X$10376,15,FALSE),IF($O$10=2,VLOOKUP($F147,DB_4erDS!$C$7:$X$10376,16,FALSE),IF($O$10=4,VLOOKUP($F147,DB_4erDS!$C$7:$X$10376,18,FALSE),IF($O$10=5,VLOOKUP($F147,DB_4erDS!$C$7:$X$10376,19,FALSE),"01.01.1900")))))</f>
        <v>01.01.1900</v>
      </c>
      <c r="K147" s="200" t="str">
        <f ca="1">IF(AND(E147&lt;&gt;"",$F$4&lt;&gt;""),$F$4,IF(AND(ISNUMBER(H147)=TRUE,H147&gt;=0),IF($O$10=1,OFFSET(INDEX(DB_4erDS!$R$7:$R$10376,MATCH($F147,DB_4erDS!C$7:$C$10376,0)),3,0),IF($O$10=2,OFFSET(INDEX(DB_4erDS!$S$7:$S$10376,MATCH($F147,DB_4erDS!C$7:$C$10376,0)),3,0),IF($O$10=3,OFFSET(INDEX(DB_4erDS!$T$7:$T$10376,MATCH($F147,DB_4erDS!C$7:$C$10376,0)),3,0),IF($O$10=4,OFFSET(INDEX(DB_4erDS!$U$7:$U$10376,MATCH($F147,DB_4erDS!C$7:$C$10376,0)),3,0),IF($O$10=5,OFFSET(INDEX(DB_4erDS!$V$7:$V$10376,MATCH($F147,DB_4erDS!C$7:$C$10376,0)),3,0),OFFSET(INDEX(DB_4erDS!$W$7:$W$10376,MATCH($F147,DB_4erDS!C$7:$C$10376,0)),3,0)))))),""))</f>
        <v/>
      </c>
      <c r="L147" s="151">
        <f ca="1">IF(ISERROR(VLOOKUP($F147,DB_4erDS!$C$7:$C$10376,1,FALSE)),0,IF($O$10=1,OFFSET(INDEX(DB_4erDS!$R$7:$R$10376,MATCH($F147,DB_4erDS!$C$7:$C$10376,0)),2,0),IF($O$10=2,OFFSET(INDEX(DB_4erDS!$S$7:$S$10376,MATCH($F147,DB_4erDS!$C$7:$C$10376,0)),2,0),IF($O$10=4,OFFSET(INDEX(DB_4erDS!$U$7:$U$10376,MATCH($F147,DB_4erDS!$C$7:$C$10376,0)),2,0),IF($O$10=5,OFFSET(INDEX(DB_4erDS!$V$7:$V$10376,MATCH($F147,DB_4erDS!$C$7:$C$10376,0)),2,0),"Ø")))))</f>
        <v>0</v>
      </c>
      <c r="R147" s="65"/>
    </row>
    <row r="148" spans="1:18">
      <c r="A148" s="65"/>
      <c r="B148" s="65"/>
      <c r="C148" s="65"/>
      <c r="D148" s="65">
        <v>136</v>
      </c>
      <c r="E148" s="136" t="str">
        <f>IF(ISERROR(VLOOKUP(F148,DB_4erDS!$C$7:$C$10376,1,FALSE)),"not found",INDEX(DB_4erDS!$B$7:$B$10376,MATCH(F148,DB_4erDS!$C$7:$C$10376,0)))</f>
        <v>not found</v>
      </c>
      <c r="F148" s="140"/>
      <c r="G148" s="213" t="str">
        <f>IF(ISERROR(VLOOKUP(F148,DB_4erDS!$C$7:$C$10376,1,FALSE)),"not found",INDEX(DB_4erDS!$G$7:$G$10376,MATCH(F148,DB_4erDS!$C$7:$C$10376,0)))</f>
        <v>not found</v>
      </c>
      <c r="H148" s="214" t="str">
        <f ca="1">IF(ISERROR(VLOOKUP($F148,DB_4erDS!$C$7:$C$10376,1,FALSE)),"no Mat.Nr",IF($O$10=1,OFFSET(INDEX(DB_4erDS!$R$7:$R$10376,MATCH($F148,DB_4erDS!$C$7:$C$10376,0)),1,0),IF($O$10=2,OFFSET(INDEX(DB_4erDS!$S$7:$S$10376,MATCH($F148,DB_4erDS!$C$7:$C$10376,0)),1,0),IF($O$10=3,OFFSET(INDEX(DB_4erDS!$T$7:$T$10376,MATCH($F148,DB_4erDS!$C$7:$C$10376,0)),1,0),IF($O$10=4,OFFSET(INDEX(DB_4erDS!$U$7:$U$10376,MATCH($F148,DB_4erDS!$C$7:$C$10376,0)),1,0),IF($O$10=5,OFFSET(INDEX(DB_4erDS!$V$7:$V$10376,MATCH($F148,DB_4erDS!$C$7:$C$10376,0)),1,0),OFFSET(INDEX(DB_4erDS!$W$7:$W$10376,MATCH($F148,DB_4erDS!$C$7:$C$10376,0)),1,0)))))))</f>
        <v>no Mat.Nr</v>
      </c>
      <c r="I148" s="214" t="str">
        <f>IF(ISERROR(VLOOKUP(F148,DB_4erDS!$C$7:$C$10376,1,FALSE)),"not found",INDEX(DB_4erDS!$H$7:$H$10376,MATCH(F148,DB_4erDS!$C$7:$C$10376,0)))</f>
        <v>not found</v>
      </c>
      <c r="J148" s="215" t="str">
        <f>IF(ISERROR(VLOOKUP($F148,DB_4erDS!$C$7:$C$10376,1,FALSE)),"01.01.1900",IF($O$10=1,VLOOKUP($F148,DB_4erDS!$C$7:$X$10376,15,FALSE),IF($O$10=2,VLOOKUP($F148,DB_4erDS!$C$7:$X$10376,16,FALSE),IF($O$10=4,VLOOKUP($F148,DB_4erDS!$C$7:$X$10376,18,FALSE),IF($O$10=5,VLOOKUP($F148,DB_4erDS!$C$7:$X$10376,19,FALSE),"01.01.1900")))))</f>
        <v>01.01.1900</v>
      </c>
      <c r="K148" s="200" t="str">
        <f ca="1">IF(AND(E148&lt;&gt;"",$F$4&lt;&gt;""),$F$4,IF(AND(ISNUMBER(H148)=TRUE,H148&gt;=0),IF($O$10=1,OFFSET(INDEX(DB_4erDS!$R$7:$R$10376,MATCH($F148,DB_4erDS!C$7:$C$10376,0)),3,0),IF($O$10=2,OFFSET(INDEX(DB_4erDS!$S$7:$S$10376,MATCH($F148,DB_4erDS!C$7:$C$10376,0)),3,0),IF($O$10=3,OFFSET(INDEX(DB_4erDS!$T$7:$T$10376,MATCH($F148,DB_4erDS!C$7:$C$10376,0)),3,0),IF($O$10=4,OFFSET(INDEX(DB_4erDS!$U$7:$U$10376,MATCH($F148,DB_4erDS!C$7:$C$10376,0)),3,0),IF($O$10=5,OFFSET(INDEX(DB_4erDS!$V$7:$V$10376,MATCH($F148,DB_4erDS!C$7:$C$10376,0)),3,0),OFFSET(INDEX(DB_4erDS!$W$7:$W$10376,MATCH($F148,DB_4erDS!C$7:$C$10376,0)),3,0)))))),""))</f>
        <v/>
      </c>
      <c r="L148" s="151">
        <f ca="1">IF(ISERROR(VLOOKUP($F148,DB_4erDS!$C$7:$C$10376,1,FALSE)),0,IF($O$10=1,OFFSET(INDEX(DB_4erDS!$R$7:$R$10376,MATCH($F148,DB_4erDS!$C$7:$C$10376,0)),2,0),IF($O$10=2,OFFSET(INDEX(DB_4erDS!$S$7:$S$10376,MATCH($F148,DB_4erDS!$C$7:$C$10376,0)),2,0),IF($O$10=4,OFFSET(INDEX(DB_4erDS!$U$7:$U$10376,MATCH($F148,DB_4erDS!$C$7:$C$10376,0)),2,0),IF($O$10=5,OFFSET(INDEX(DB_4erDS!$V$7:$V$10376,MATCH($F148,DB_4erDS!$C$7:$C$10376,0)),2,0),"Ø")))))</f>
        <v>0</v>
      </c>
      <c r="R148" s="65"/>
    </row>
    <row r="149" spans="1:18">
      <c r="A149" s="65"/>
      <c r="B149" s="65"/>
      <c r="C149" s="65"/>
      <c r="D149" s="65">
        <v>137</v>
      </c>
      <c r="E149" s="136" t="str">
        <f>IF(ISERROR(VLOOKUP(F149,DB_4erDS!$C$7:$C$10376,1,FALSE)),"not found",INDEX(DB_4erDS!$B$7:$B$10376,MATCH(F149,DB_4erDS!$C$7:$C$10376,0)))</f>
        <v>not found</v>
      </c>
      <c r="F149" s="140"/>
      <c r="G149" s="213" t="str">
        <f>IF(ISERROR(VLOOKUP(F149,DB_4erDS!$C$7:$C$10376,1,FALSE)),"not found",INDEX(DB_4erDS!$G$7:$G$10376,MATCH(F149,DB_4erDS!$C$7:$C$10376,0)))</f>
        <v>not found</v>
      </c>
      <c r="H149" s="214" t="str">
        <f ca="1">IF(ISERROR(VLOOKUP($F149,DB_4erDS!$C$7:$C$10376,1,FALSE)),"no Mat.Nr",IF($O$10=1,OFFSET(INDEX(DB_4erDS!$R$7:$R$10376,MATCH($F149,DB_4erDS!$C$7:$C$10376,0)),1,0),IF($O$10=2,OFFSET(INDEX(DB_4erDS!$S$7:$S$10376,MATCH($F149,DB_4erDS!$C$7:$C$10376,0)),1,0),IF($O$10=3,OFFSET(INDEX(DB_4erDS!$T$7:$T$10376,MATCH($F149,DB_4erDS!$C$7:$C$10376,0)),1,0),IF($O$10=4,OFFSET(INDEX(DB_4erDS!$U$7:$U$10376,MATCH($F149,DB_4erDS!$C$7:$C$10376,0)),1,0),IF($O$10=5,OFFSET(INDEX(DB_4erDS!$V$7:$V$10376,MATCH($F149,DB_4erDS!$C$7:$C$10376,0)),1,0),OFFSET(INDEX(DB_4erDS!$W$7:$W$10376,MATCH($F149,DB_4erDS!$C$7:$C$10376,0)),1,0)))))))</f>
        <v>no Mat.Nr</v>
      </c>
      <c r="I149" s="214" t="str">
        <f>IF(ISERROR(VLOOKUP(F149,DB_4erDS!$C$7:$C$10376,1,FALSE)),"not found",INDEX(DB_4erDS!$H$7:$H$10376,MATCH(F149,DB_4erDS!$C$7:$C$10376,0)))</f>
        <v>not found</v>
      </c>
      <c r="J149" s="215" t="str">
        <f>IF(ISERROR(VLOOKUP($F149,DB_4erDS!$C$7:$C$10376,1,FALSE)),"01.01.1900",IF($O$10=1,VLOOKUP($F149,DB_4erDS!$C$7:$X$10376,15,FALSE),IF($O$10=2,VLOOKUP($F149,DB_4erDS!$C$7:$X$10376,16,FALSE),IF($O$10=4,VLOOKUP($F149,DB_4erDS!$C$7:$X$10376,18,FALSE),IF($O$10=5,VLOOKUP($F149,DB_4erDS!$C$7:$X$10376,19,FALSE),"01.01.1900")))))</f>
        <v>01.01.1900</v>
      </c>
      <c r="K149" s="200" t="str">
        <f ca="1">IF(AND(E149&lt;&gt;"",$F$4&lt;&gt;""),$F$4,IF(AND(ISNUMBER(H149)=TRUE,H149&gt;=0),IF($O$10=1,OFFSET(INDEX(DB_4erDS!$R$7:$R$10376,MATCH($F149,DB_4erDS!C$7:$C$10376,0)),3,0),IF($O$10=2,OFFSET(INDEX(DB_4erDS!$S$7:$S$10376,MATCH($F149,DB_4erDS!C$7:$C$10376,0)),3,0),IF($O$10=3,OFFSET(INDEX(DB_4erDS!$T$7:$T$10376,MATCH($F149,DB_4erDS!C$7:$C$10376,0)),3,0),IF($O$10=4,OFFSET(INDEX(DB_4erDS!$U$7:$U$10376,MATCH($F149,DB_4erDS!C$7:$C$10376,0)),3,0),IF($O$10=5,OFFSET(INDEX(DB_4erDS!$V$7:$V$10376,MATCH($F149,DB_4erDS!C$7:$C$10376,0)),3,0),OFFSET(INDEX(DB_4erDS!$W$7:$W$10376,MATCH($F149,DB_4erDS!C$7:$C$10376,0)),3,0)))))),""))</f>
        <v/>
      </c>
      <c r="L149" s="151">
        <f ca="1">IF(ISERROR(VLOOKUP($F149,DB_4erDS!$C$7:$C$10376,1,FALSE)),0,IF($O$10=1,OFFSET(INDEX(DB_4erDS!$R$7:$R$10376,MATCH($F149,DB_4erDS!$C$7:$C$10376,0)),2,0),IF($O$10=2,OFFSET(INDEX(DB_4erDS!$S$7:$S$10376,MATCH($F149,DB_4erDS!$C$7:$C$10376,0)),2,0),IF($O$10=4,OFFSET(INDEX(DB_4erDS!$U$7:$U$10376,MATCH($F149,DB_4erDS!$C$7:$C$10376,0)),2,0),IF($O$10=5,OFFSET(INDEX(DB_4erDS!$V$7:$V$10376,MATCH($F149,DB_4erDS!$C$7:$C$10376,0)),2,0),"Ø")))))</f>
        <v>0</v>
      </c>
      <c r="R149" s="65"/>
    </row>
    <row r="150" spans="1:18">
      <c r="A150" s="65"/>
      <c r="B150" s="65"/>
      <c r="C150" s="65"/>
      <c r="D150" s="65">
        <v>138</v>
      </c>
      <c r="E150" s="136" t="str">
        <f>IF(ISERROR(VLOOKUP(F150,DB_4erDS!$C$7:$C$10376,1,FALSE)),"not found",INDEX(DB_4erDS!$B$7:$B$10376,MATCH(F150,DB_4erDS!$C$7:$C$10376,0)))</f>
        <v>not found</v>
      </c>
      <c r="F150" s="140"/>
      <c r="G150" s="213" t="str">
        <f>IF(ISERROR(VLOOKUP(F150,DB_4erDS!$C$7:$C$10376,1,FALSE)),"not found",INDEX(DB_4erDS!$G$7:$G$10376,MATCH(F150,DB_4erDS!$C$7:$C$10376,0)))</f>
        <v>not found</v>
      </c>
      <c r="H150" s="214" t="str">
        <f ca="1">IF(ISERROR(VLOOKUP($F150,DB_4erDS!$C$7:$C$10376,1,FALSE)),"no Mat.Nr",IF($O$10=1,OFFSET(INDEX(DB_4erDS!$R$7:$R$10376,MATCH($F150,DB_4erDS!$C$7:$C$10376,0)),1,0),IF($O$10=2,OFFSET(INDEX(DB_4erDS!$S$7:$S$10376,MATCH($F150,DB_4erDS!$C$7:$C$10376,0)),1,0),IF($O$10=3,OFFSET(INDEX(DB_4erDS!$T$7:$T$10376,MATCH($F150,DB_4erDS!$C$7:$C$10376,0)),1,0),IF($O$10=4,OFFSET(INDEX(DB_4erDS!$U$7:$U$10376,MATCH($F150,DB_4erDS!$C$7:$C$10376,0)),1,0),IF($O$10=5,OFFSET(INDEX(DB_4erDS!$V$7:$V$10376,MATCH($F150,DB_4erDS!$C$7:$C$10376,0)),1,0),OFFSET(INDEX(DB_4erDS!$W$7:$W$10376,MATCH($F150,DB_4erDS!$C$7:$C$10376,0)),1,0)))))))</f>
        <v>no Mat.Nr</v>
      </c>
      <c r="I150" s="214" t="str">
        <f>IF(ISERROR(VLOOKUP(F150,DB_4erDS!$C$7:$C$10376,1,FALSE)),"not found",INDEX(DB_4erDS!$H$7:$H$10376,MATCH(F150,DB_4erDS!$C$7:$C$10376,0)))</f>
        <v>not found</v>
      </c>
      <c r="J150" s="215" t="str">
        <f>IF(ISERROR(VLOOKUP($F150,DB_4erDS!$C$7:$C$10376,1,FALSE)),"01.01.1900",IF($O$10=1,VLOOKUP($F150,DB_4erDS!$C$7:$X$10376,15,FALSE),IF($O$10=2,VLOOKUP($F150,DB_4erDS!$C$7:$X$10376,16,FALSE),IF($O$10=4,VLOOKUP($F150,DB_4erDS!$C$7:$X$10376,18,FALSE),IF($O$10=5,VLOOKUP($F150,DB_4erDS!$C$7:$X$10376,19,FALSE),"01.01.1900")))))</f>
        <v>01.01.1900</v>
      </c>
      <c r="K150" s="200" t="str">
        <f ca="1">IF(AND(E150&lt;&gt;"",$F$4&lt;&gt;""),$F$4,IF(AND(ISNUMBER(H150)=TRUE,H150&gt;=0),IF($O$10=1,OFFSET(INDEX(DB_4erDS!$R$7:$R$10376,MATCH($F150,DB_4erDS!C$7:$C$10376,0)),3,0),IF($O$10=2,OFFSET(INDEX(DB_4erDS!$S$7:$S$10376,MATCH($F150,DB_4erDS!C$7:$C$10376,0)),3,0),IF($O$10=3,OFFSET(INDEX(DB_4erDS!$T$7:$T$10376,MATCH($F150,DB_4erDS!C$7:$C$10376,0)),3,0),IF($O$10=4,OFFSET(INDEX(DB_4erDS!$U$7:$U$10376,MATCH($F150,DB_4erDS!C$7:$C$10376,0)),3,0),IF($O$10=5,OFFSET(INDEX(DB_4erDS!$V$7:$V$10376,MATCH($F150,DB_4erDS!C$7:$C$10376,0)),3,0),OFFSET(INDEX(DB_4erDS!$W$7:$W$10376,MATCH($F150,DB_4erDS!C$7:$C$10376,0)),3,0)))))),""))</f>
        <v/>
      </c>
      <c r="L150" s="151">
        <f ca="1">IF(ISERROR(VLOOKUP($F150,DB_4erDS!$C$7:$C$10376,1,FALSE)),0,IF($O$10=1,OFFSET(INDEX(DB_4erDS!$R$7:$R$10376,MATCH($F150,DB_4erDS!$C$7:$C$10376,0)),2,0),IF($O$10=2,OFFSET(INDEX(DB_4erDS!$S$7:$S$10376,MATCH($F150,DB_4erDS!$C$7:$C$10376,0)),2,0),IF($O$10=4,OFFSET(INDEX(DB_4erDS!$U$7:$U$10376,MATCH($F150,DB_4erDS!$C$7:$C$10376,0)),2,0),IF($O$10=5,OFFSET(INDEX(DB_4erDS!$V$7:$V$10376,MATCH($F150,DB_4erDS!$C$7:$C$10376,0)),2,0),"Ø")))))</f>
        <v>0</v>
      </c>
      <c r="R150" s="65"/>
    </row>
    <row r="151" spans="1:18">
      <c r="A151" s="65"/>
      <c r="B151" s="65"/>
      <c r="C151" s="65"/>
      <c r="D151" s="65">
        <v>139</v>
      </c>
      <c r="E151" s="136" t="str">
        <f>IF(ISERROR(VLOOKUP(F151,DB_4erDS!$C$7:$C$10376,1,FALSE)),"not found",INDEX(DB_4erDS!$B$7:$B$10376,MATCH(F151,DB_4erDS!$C$7:$C$10376,0)))</f>
        <v>not found</v>
      </c>
      <c r="F151" s="140"/>
      <c r="G151" s="213" t="str">
        <f>IF(ISERROR(VLOOKUP(F151,DB_4erDS!$C$7:$C$10376,1,FALSE)),"not found",INDEX(DB_4erDS!$G$7:$G$10376,MATCH(F151,DB_4erDS!$C$7:$C$10376,0)))</f>
        <v>not found</v>
      </c>
      <c r="H151" s="214" t="str">
        <f ca="1">IF(ISERROR(VLOOKUP($F151,DB_4erDS!$C$7:$C$10376,1,FALSE)),"no Mat.Nr",IF($O$10=1,OFFSET(INDEX(DB_4erDS!$R$7:$R$10376,MATCH($F151,DB_4erDS!$C$7:$C$10376,0)),1,0),IF($O$10=2,OFFSET(INDEX(DB_4erDS!$S$7:$S$10376,MATCH($F151,DB_4erDS!$C$7:$C$10376,0)),1,0),IF($O$10=3,OFFSET(INDEX(DB_4erDS!$T$7:$T$10376,MATCH($F151,DB_4erDS!$C$7:$C$10376,0)),1,0),IF($O$10=4,OFFSET(INDEX(DB_4erDS!$U$7:$U$10376,MATCH($F151,DB_4erDS!$C$7:$C$10376,0)),1,0),IF($O$10=5,OFFSET(INDEX(DB_4erDS!$V$7:$V$10376,MATCH($F151,DB_4erDS!$C$7:$C$10376,0)),1,0),OFFSET(INDEX(DB_4erDS!$W$7:$W$10376,MATCH($F151,DB_4erDS!$C$7:$C$10376,0)),1,0)))))))</f>
        <v>no Mat.Nr</v>
      </c>
      <c r="I151" s="214" t="str">
        <f>IF(ISERROR(VLOOKUP(F151,DB_4erDS!$C$7:$C$10376,1,FALSE)),"not found",INDEX(DB_4erDS!$H$7:$H$10376,MATCH(F151,DB_4erDS!$C$7:$C$10376,0)))</f>
        <v>not found</v>
      </c>
      <c r="J151" s="215" t="str">
        <f>IF(ISERROR(VLOOKUP($F151,DB_4erDS!$C$7:$C$10376,1,FALSE)),"01.01.1900",IF($O$10=1,VLOOKUP($F151,DB_4erDS!$C$7:$X$10376,15,FALSE),IF($O$10=2,VLOOKUP($F151,DB_4erDS!$C$7:$X$10376,16,FALSE),IF($O$10=4,VLOOKUP($F151,DB_4erDS!$C$7:$X$10376,18,FALSE),IF($O$10=5,VLOOKUP($F151,DB_4erDS!$C$7:$X$10376,19,FALSE),"01.01.1900")))))</f>
        <v>01.01.1900</v>
      </c>
      <c r="K151" s="200" t="str">
        <f ca="1">IF(AND(E151&lt;&gt;"",$F$4&lt;&gt;""),$F$4,IF(AND(ISNUMBER(H151)=TRUE,H151&gt;=0),IF($O$10=1,OFFSET(INDEX(DB_4erDS!$R$7:$R$10376,MATCH($F151,DB_4erDS!C$7:$C$10376,0)),3,0),IF($O$10=2,OFFSET(INDEX(DB_4erDS!$S$7:$S$10376,MATCH($F151,DB_4erDS!C$7:$C$10376,0)),3,0),IF($O$10=3,OFFSET(INDEX(DB_4erDS!$T$7:$T$10376,MATCH($F151,DB_4erDS!C$7:$C$10376,0)),3,0),IF($O$10=4,OFFSET(INDEX(DB_4erDS!$U$7:$U$10376,MATCH($F151,DB_4erDS!C$7:$C$10376,0)),3,0),IF($O$10=5,OFFSET(INDEX(DB_4erDS!$V$7:$V$10376,MATCH($F151,DB_4erDS!C$7:$C$10376,0)),3,0),OFFSET(INDEX(DB_4erDS!$W$7:$W$10376,MATCH($F151,DB_4erDS!C$7:$C$10376,0)),3,0)))))),""))</f>
        <v/>
      </c>
      <c r="L151" s="151">
        <f ca="1">IF(ISERROR(VLOOKUP($F151,DB_4erDS!$C$7:$C$10376,1,FALSE)),0,IF($O$10=1,OFFSET(INDEX(DB_4erDS!$R$7:$R$10376,MATCH($F151,DB_4erDS!$C$7:$C$10376,0)),2,0),IF($O$10=2,OFFSET(INDEX(DB_4erDS!$S$7:$S$10376,MATCH($F151,DB_4erDS!$C$7:$C$10376,0)),2,0),IF($O$10=4,OFFSET(INDEX(DB_4erDS!$U$7:$U$10376,MATCH($F151,DB_4erDS!$C$7:$C$10376,0)),2,0),IF($O$10=5,OFFSET(INDEX(DB_4erDS!$V$7:$V$10376,MATCH($F151,DB_4erDS!$C$7:$C$10376,0)),2,0),"Ø")))))</f>
        <v>0</v>
      </c>
      <c r="R151" s="65"/>
    </row>
    <row r="152" spans="1:18">
      <c r="A152" s="65"/>
      <c r="B152" s="65"/>
      <c r="C152" s="65"/>
      <c r="D152" s="65">
        <v>140</v>
      </c>
      <c r="E152" s="136" t="str">
        <f>IF(ISERROR(VLOOKUP(F152,DB_4erDS!$C$7:$C$10376,1,FALSE)),"not found",INDEX(DB_4erDS!$B$7:$B$10376,MATCH(F152,DB_4erDS!$C$7:$C$10376,0)))</f>
        <v>not found</v>
      </c>
      <c r="F152" s="140"/>
      <c r="G152" s="213" t="str">
        <f>IF(ISERROR(VLOOKUP(F152,DB_4erDS!$C$7:$C$10376,1,FALSE)),"not found",INDEX(DB_4erDS!$G$7:$G$10376,MATCH(F152,DB_4erDS!$C$7:$C$10376,0)))</f>
        <v>not found</v>
      </c>
      <c r="H152" s="214" t="str">
        <f ca="1">IF(ISERROR(VLOOKUP($F152,DB_4erDS!$C$7:$C$10376,1,FALSE)),"no Mat.Nr",IF($O$10=1,OFFSET(INDEX(DB_4erDS!$R$7:$R$10376,MATCH($F152,DB_4erDS!$C$7:$C$10376,0)),1,0),IF($O$10=2,OFFSET(INDEX(DB_4erDS!$S$7:$S$10376,MATCH($F152,DB_4erDS!$C$7:$C$10376,0)),1,0),IF($O$10=3,OFFSET(INDEX(DB_4erDS!$T$7:$T$10376,MATCH($F152,DB_4erDS!$C$7:$C$10376,0)),1,0),IF($O$10=4,OFFSET(INDEX(DB_4erDS!$U$7:$U$10376,MATCH($F152,DB_4erDS!$C$7:$C$10376,0)),1,0),IF($O$10=5,OFFSET(INDEX(DB_4erDS!$V$7:$V$10376,MATCH($F152,DB_4erDS!$C$7:$C$10376,0)),1,0),OFFSET(INDEX(DB_4erDS!$W$7:$W$10376,MATCH($F152,DB_4erDS!$C$7:$C$10376,0)),1,0)))))))</f>
        <v>no Mat.Nr</v>
      </c>
      <c r="I152" s="214" t="str">
        <f>IF(ISERROR(VLOOKUP(F152,DB_4erDS!$C$7:$C$10376,1,FALSE)),"not found",INDEX(DB_4erDS!$H$7:$H$10376,MATCH(F152,DB_4erDS!$C$7:$C$10376,0)))</f>
        <v>not found</v>
      </c>
      <c r="J152" s="215" t="str">
        <f>IF(ISERROR(VLOOKUP($F152,DB_4erDS!$C$7:$C$10376,1,FALSE)),"01.01.1900",IF($O$10=1,VLOOKUP($F152,DB_4erDS!$C$7:$X$10376,15,FALSE),IF($O$10=2,VLOOKUP($F152,DB_4erDS!$C$7:$X$10376,16,FALSE),IF($O$10=4,VLOOKUP($F152,DB_4erDS!$C$7:$X$10376,18,FALSE),IF($O$10=5,VLOOKUP($F152,DB_4erDS!$C$7:$X$10376,19,FALSE),"01.01.1900")))))</f>
        <v>01.01.1900</v>
      </c>
      <c r="K152" s="200" t="str">
        <f ca="1">IF(AND(E152&lt;&gt;"",$F$4&lt;&gt;""),$F$4,IF(AND(ISNUMBER(H152)=TRUE,H152&gt;=0),IF($O$10=1,OFFSET(INDEX(DB_4erDS!$R$7:$R$10376,MATCH($F152,DB_4erDS!C$7:$C$10376,0)),3,0),IF($O$10=2,OFFSET(INDEX(DB_4erDS!$S$7:$S$10376,MATCH($F152,DB_4erDS!C$7:$C$10376,0)),3,0),IF($O$10=3,OFFSET(INDEX(DB_4erDS!$T$7:$T$10376,MATCH($F152,DB_4erDS!C$7:$C$10376,0)),3,0),IF($O$10=4,OFFSET(INDEX(DB_4erDS!$U$7:$U$10376,MATCH($F152,DB_4erDS!C$7:$C$10376,0)),3,0),IF($O$10=5,OFFSET(INDEX(DB_4erDS!$V$7:$V$10376,MATCH($F152,DB_4erDS!C$7:$C$10376,0)),3,0),OFFSET(INDEX(DB_4erDS!$W$7:$W$10376,MATCH($F152,DB_4erDS!C$7:$C$10376,0)),3,0)))))),""))</f>
        <v/>
      </c>
      <c r="L152" s="151">
        <f ca="1">IF(ISERROR(VLOOKUP($F152,DB_4erDS!$C$7:$C$10376,1,FALSE)),0,IF($O$10=1,OFFSET(INDEX(DB_4erDS!$R$7:$R$10376,MATCH($F152,DB_4erDS!$C$7:$C$10376,0)),2,0),IF($O$10=2,OFFSET(INDEX(DB_4erDS!$S$7:$S$10376,MATCH($F152,DB_4erDS!$C$7:$C$10376,0)),2,0),IF($O$10=4,OFFSET(INDEX(DB_4erDS!$U$7:$U$10376,MATCH($F152,DB_4erDS!$C$7:$C$10376,0)),2,0),IF($O$10=5,OFFSET(INDEX(DB_4erDS!$V$7:$V$10376,MATCH($F152,DB_4erDS!$C$7:$C$10376,0)),2,0),"Ø")))))</f>
        <v>0</v>
      </c>
      <c r="R152" s="65"/>
    </row>
    <row r="153" spans="1:18">
      <c r="A153" s="65"/>
      <c r="B153" s="65"/>
      <c r="C153" s="65"/>
      <c r="D153" s="65">
        <v>141</v>
      </c>
      <c r="E153" s="136" t="str">
        <f>IF(ISERROR(VLOOKUP(F153,DB_4erDS!$C$7:$C$10376,1,FALSE)),"not found",INDEX(DB_4erDS!$B$7:$B$10376,MATCH(F153,DB_4erDS!$C$7:$C$10376,0)))</f>
        <v>not found</v>
      </c>
      <c r="F153" s="140"/>
      <c r="G153" s="213" t="str">
        <f>IF(ISERROR(VLOOKUP(F153,DB_4erDS!$C$7:$C$10376,1,FALSE)),"not found",INDEX(DB_4erDS!$G$7:$G$10376,MATCH(F153,DB_4erDS!$C$7:$C$10376,0)))</f>
        <v>not found</v>
      </c>
      <c r="H153" s="214" t="str">
        <f ca="1">IF(ISERROR(VLOOKUP($F153,DB_4erDS!$C$7:$C$10376,1,FALSE)),"no Mat.Nr",IF($O$10=1,OFFSET(INDEX(DB_4erDS!$R$7:$R$10376,MATCH($F153,DB_4erDS!$C$7:$C$10376,0)),1,0),IF($O$10=2,OFFSET(INDEX(DB_4erDS!$S$7:$S$10376,MATCH($F153,DB_4erDS!$C$7:$C$10376,0)),1,0),IF($O$10=3,OFFSET(INDEX(DB_4erDS!$T$7:$T$10376,MATCH($F153,DB_4erDS!$C$7:$C$10376,0)),1,0),IF($O$10=4,OFFSET(INDEX(DB_4erDS!$U$7:$U$10376,MATCH($F153,DB_4erDS!$C$7:$C$10376,0)),1,0),IF($O$10=5,OFFSET(INDEX(DB_4erDS!$V$7:$V$10376,MATCH($F153,DB_4erDS!$C$7:$C$10376,0)),1,0),OFFSET(INDEX(DB_4erDS!$W$7:$W$10376,MATCH($F153,DB_4erDS!$C$7:$C$10376,0)),1,0)))))))</f>
        <v>no Mat.Nr</v>
      </c>
      <c r="I153" s="214" t="str">
        <f>IF(ISERROR(VLOOKUP(F153,DB_4erDS!$C$7:$C$10376,1,FALSE)),"not found",INDEX(DB_4erDS!$H$7:$H$10376,MATCH(F153,DB_4erDS!$C$7:$C$10376,0)))</f>
        <v>not found</v>
      </c>
      <c r="J153" s="215" t="str">
        <f>IF(ISERROR(VLOOKUP($F153,DB_4erDS!$C$7:$C$10376,1,FALSE)),"01.01.1900",IF($O$10=1,VLOOKUP($F153,DB_4erDS!$C$7:$X$10376,15,FALSE),IF($O$10=2,VLOOKUP($F153,DB_4erDS!$C$7:$X$10376,16,FALSE),IF($O$10=4,VLOOKUP($F153,DB_4erDS!$C$7:$X$10376,18,FALSE),IF($O$10=5,VLOOKUP($F153,DB_4erDS!$C$7:$X$10376,19,FALSE),"01.01.1900")))))</f>
        <v>01.01.1900</v>
      </c>
      <c r="K153" s="200" t="str">
        <f ca="1">IF(AND(E153&lt;&gt;"",$F$4&lt;&gt;""),$F$4,IF(AND(ISNUMBER(H153)=TRUE,H153&gt;=0),IF($O$10=1,OFFSET(INDEX(DB_4erDS!$R$7:$R$10376,MATCH($F153,DB_4erDS!C$7:$C$10376,0)),3,0),IF($O$10=2,OFFSET(INDEX(DB_4erDS!$S$7:$S$10376,MATCH($F153,DB_4erDS!C$7:$C$10376,0)),3,0),IF($O$10=3,OFFSET(INDEX(DB_4erDS!$T$7:$T$10376,MATCH($F153,DB_4erDS!C$7:$C$10376,0)),3,0),IF($O$10=4,OFFSET(INDEX(DB_4erDS!$U$7:$U$10376,MATCH($F153,DB_4erDS!C$7:$C$10376,0)),3,0),IF($O$10=5,OFFSET(INDEX(DB_4erDS!$V$7:$V$10376,MATCH($F153,DB_4erDS!C$7:$C$10376,0)),3,0),OFFSET(INDEX(DB_4erDS!$W$7:$W$10376,MATCH($F153,DB_4erDS!C$7:$C$10376,0)),3,0)))))),""))</f>
        <v/>
      </c>
      <c r="L153" s="151">
        <f ca="1">IF(ISERROR(VLOOKUP($F153,DB_4erDS!$C$7:$C$10376,1,FALSE)),0,IF($O$10=1,OFFSET(INDEX(DB_4erDS!$R$7:$R$10376,MATCH($F153,DB_4erDS!$C$7:$C$10376,0)),2,0),IF($O$10=2,OFFSET(INDEX(DB_4erDS!$S$7:$S$10376,MATCH($F153,DB_4erDS!$C$7:$C$10376,0)),2,0),IF($O$10=4,OFFSET(INDEX(DB_4erDS!$U$7:$U$10376,MATCH($F153,DB_4erDS!$C$7:$C$10376,0)),2,0),IF($O$10=5,OFFSET(INDEX(DB_4erDS!$V$7:$V$10376,MATCH($F153,DB_4erDS!$C$7:$C$10376,0)),2,0),"Ø")))))</f>
        <v>0</v>
      </c>
      <c r="R153" s="65"/>
    </row>
    <row r="154" spans="1:18">
      <c r="A154" s="65"/>
      <c r="B154" s="65"/>
      <c r="C154" s="65"/>
      <c r="D154" s="65">
        <v>142</v>
      </c>
      <c r="E154" s="136" t="str">
        <f>IF(ISERROR(VLOOKUP(F154,DB_4erDS!$C$7:$C$10376,1,FALSE)),"not found",INDEX(DB_4erDS!$B$7:$B$10376,MATCH(F154,DB_4erDS!$C$7:$C$10376,0)))</f>
        <v>not found</v>
      </c>
      <c r="F154" s="140"/>
      <c r="G154" s="213" t="str">
        <f>IF(ISERROR(VLOOKUP(F154,DB_4erDS!$C$7:$C$10376,1,FALSE)),"not found",INDEX(DB_4erDS!$G$7:$G$10376,MATCH(F154,DB_4erDS!$C$7:$C$10376,0)))</f>
        <v>not found</v>
      </c>
      <c r="H154" s="214" t="str">
        <f ca="1">IF(ISERROR(VLOOKUP($F154,DB_4erDS!$C$7:$C$10376,1,FALSE)),"no Mat.Nr",IF($O$10=1,OFFSET(INDEX(DB_4erDS!$R$7:$R$10376,MATCH($F154,DB_4erDS!$C$7:$C$10376,0)),1,0),IF($O$10=2,OFFSET(INDEX(DB_4erDS!$S$7:$S$10376,MATCH($F154,DB_4erDS!$C$7:$C$10376,0)),1,0),IF($O$10=3,OFFSET(INDEX(DB_4erDS!$T$7:$T$10376,MATCH($F154,DB_4erDS!$C$7:$C$10376,0)),1,0),IF($O$10=4,OFFSET(INDEX(DB_4erDS!$U$7:$U$10376,MATCH($F154,DB_4erDS!$C$7:$C$10376,0)),1,0),IF($O$10=5,OFFSET(INDEX(DB_4erDS!$V$7:$V$10376,MATCH($F154,DB_4erDS!$C$7:$C$10376,0)),1,0),OFFSET(INDEX(DB_4erDS!$W$7:$W$10376,MATCH($F154,DB_4erDS!$C$7:$C$10376,0)),1,0)))))))</f>
        <v>no Mat.Nr</v>
      </c>
      <c r="I154" s="214" t="str">
        <f>IF(ISERROR(VLOOKUP(F154,DB_4erDS!$C$7:$C$10376,1,FALSE)),"not found",INDEX(DB_4erDS!$H$7:$H$10376,MATCH(F154,DB_4erDS!$C$7:$C$10376,0)))</f>
        <v>not found</v>
      </c>
      <c r="J154" s="215" t="str">
        <f>IF(ISERROR(VLOOKUP($F154,DB_4erDS!$C$7:$C$10376,1,FALSE)),"01.01.1900",IF($O$10=1,VLOOKUP($F154,DB_4erDS!$C$7:$X$10376,15,FALSE),IF($O$10=2,VLOOKUP($F154,DB_4erDS!$C$7:$X$10376,16,FALSE),IF($O$10=4,VLOOKUP($F154,DB_4erDS!$C$7:$X$10376,18,FALSE),IF($O$10=5,VLOOKUP($F154,DB_4erDS!$C$7:$X$10376,19,FALSE),"01.01.1900")))))</f>
        <v>01.01.1900</v>
      </c>
      <c r="K154" s="200" t="str">
        <f ca="1">IF(AND(E154&lt;&gt;"",$F$4&lt;&gt;""),$F$4,IF(AND(ISNUMBER(H154)=TRUE,H154&gt;=0),IF($O$10=1,OFFSET(INDEX(DB_4erDS!$R$7:$R$10376,MATCH($F154,DB_4erDS!C$7:$C$10376,0)),3,0),IF($O$10=2,OFFSET(INDEX(DB_4erDS!$S$7:$S$10376,MATCH($F154,DB_4erDS!C$7:$C$10376,0)),3,0),IF($O$10=3,OFFSET(INDEX(DB_4erDS!$T$7:$T$10376,MATCH($F154,DB_4erDS!C$7:$C$10376,0)),3,0),IF($O$10=4,OFFSET(INDEX(DB_4erDS!$U$7:$U$10376,MATCH($F154,DB_4erDS!C$7:$C$10376,0)),3,0),IF($O$10=5,OFFSET(INDEX(DB_4erDS!$V$7:$V$10376,MATCH($F154,DB_4erDS!C$7:$C$10376,0)),3,0),OFFSET(INDEX(DB_4erDS!$W$7:$W$10376,MATCH($F154,DB_4erDS!C$7:$C$10376,0)),3,0)))))),""))</f>
        <v/>
      </c>
      <c r="L154" s="151">
        <f ca="1">IF(ISERROR(VLOOKUP($F154,DB_4erDS!$C$7:$C$10376,1,FALSE)),0,IF($O$10=1,OFFSET(INDEX(DB_4erDS!$R$7:$R$10376,MATCH($F154,DB_4erDS!$C$7:$C$10376,0)),2,0),IF($O$10=2,OFFSET(INDEX(DB_4erDS!$S$7:$S$10376,MATCH($F154,DB_4erDS!$C$7:$C$10376,0)),2,0),IF($O$10=4,OFFSET(INDEX(DB_4erDS!$U$7:$U$10376,MATCH($F154,DB_4erDS!$C$7:$C$10376,0)),2,0),IF($O$10=5,OFFSET(INDEX(DB_4erDS!$V$7:$V$10376,MATCH($F154,DB_4erDS!$C$7:$C$10376,0)),2,0),"Ø")))))</f>
        <v>0</v>
      </c>
      <c r="R154" s="65"/>
    </row>
    <row r="155" spans="1:18">
      <c r="A155" s="65"/>
      <c r="B155" s="65"/>
      <c r="C155" s="65"/>
      <c r="D155" s="65">
        <v>143</v>
      </c>
      <c r="E155" s="136" t="str">
        <f>IF(ISERROR(VLOOKUP(F155,DB_4erDS!$C$7:$C$10376,1,FALSE)),"not found",INDEX(DB_4erDS!$B$7:$B$10376,MATCH(F155,DB_4erDS!$C$7:$C$10376,0)))</f>
        <v>not found</v>
      </c>
      <c r="F155" s="140"/>
      <c r="G155" s="213" t="str">
        <f>IF(ISERROR(VLOOKUP(F155,DB_4erDS!$C$7:$C$10376,1,FALSE)),"not found",INDEX(DB_4erDS!$G$7:$G$10376,MATCH(F155,DB_4erDS!$C$7:$C$10376,0)))</f>
        <v>not found</v>
      </c>
      <c r="H155" s="214" t="str">
        <f ca="1">IF(ISERROR(VLOOKUP($F155,DB_4erDS!$C$7:$C$10376,1,FALSE)),"no Mat.Nr",IF($O$10=1,OFFSET(INDEX(DB_4erDS!$R$7:$R$10376,MATCH($F155,DB_4erDS!$C$7:$C$10376,0)),1,0),IF($O$10=2,OFFSET(INDEX(DB_4erDS!$S$7:$S$10376,MATCH($F155,DB_4erDS!$C$7:$C$10376,0)),1,0),IF($O$10=3,OFFSET(INDEX(DB_4erDS!$T$7:$T$10376,MATCH($F155,DB_4erDS!$C$7:$C$10376,0)),1,0),IF($O$10=4,OFFSET(INDEX(DB_4erDS!$U$7:$U$10376,MATCH($F155,DB_4erDS!$C$7:$C$10376,0)),1,0),IF($O$10=5,OFFSET(INDEX(DB_4erDS!$V$7:$V$10376,MATCH($F155,DB_4erDS!$C$7:$C$10376,0)),1,0),OFFSET(INDEX(DB_4erDS!$W$7:$W$10376,MATCH($F155,DB_4erDS!$C$7:$C$10376,0)),1,0)))))))</f>
        <v>no Mat.Nr</v>
      </c>
      <c r="I155" s="214" t="str">
        <f>IF(ISERROR(VLOOKUP(F155,DB_4erDS!$C$7:$C$10376,1,FALSE)),"not found",INDEX(DB_4erDS!$H$7:$H$10376,MATCH(F155,DB_4erDS!$C$7:$C$10376,0)))</f>
        <v>not found</v>
      </c>
      <c r="J155" s="215" t="str">
        <f>IF(ISERROR(VLOOKUP($F155,DB_4erDS!$C$7:$C$10376,1,FALSE)),"01.01.1900",IF($O$10=1,VLOOKUP($F155,DB_4erDS!$C$7:$X$10376,15,FALSE),IF($O$10=2,VLOOKUP($F155,DB_4erDS!$C$7:$X$10376,16,FALSE),IF($O$10=4,VLOOKUP($F155,DB_4erDS!$C$7:$X$10376,18,FALSE),IF($O$10=5,VLOOKUP($F155,DB_4erDS!$C$7:$X$10376,19,FALSE),"01.01.1900")))))</f>
        <v>01.01.1900</v>
      </c>
      <c r="K155" s="200" t="str">
        <f ca="1">IF(AND(E155&lt;&gt;"",$F$4&lt;&gt;""),$F$4,IF(AND(ISNUMBER(H155)=TRUE,H155&gt;=0),IF($O$10=1,OFFSET(INDEX(DB_4erDS!$R$7:$R$10376,MATCH($F155,DB_4erDS!C$7:$C$10376,0)),3,0),IF($O$10=2,OFFSET(INDEX(DB_4erDS!$S$7:$S$10376,MATCH($F155,DB_4erDS!C$7:$C$10376,0)),3,0),IF($O$10=3,OFFSET(INDEX(DB_4erDS!$T$7:$T$10376,MATCH($F155,DB_4erDS!C$7:$C$10376,0)),3,0),IF($O$10=4,OFFSET(INDEX(DB_4erDS!$U$7:$U$10376,MATCH($F155,DB_4erDS!C$7:$C$10376,0)),3,0),IF($O$10=5,OFFSET(INDEX(DB_4erDS!$V$7:$V$10376,MATCH($F155,DB_4erDS!C$7:$C$10376,0)),3,0),OFFSET(INDEX(DB_4erDS!$W$7:$W$10376,MATCH($F155,DB_4erDS!C$7:$C$10376,0)),3,0)))))),""))</f>
        <v/>
      </c>
      <c r="L155" s="151">
        <f ca="1">IF(ISERROR(VLOOKUP($F155,DB_4erDS!$C$7:$C$10376,1,FALSE)),0,IF($O$10=1,OFFSET(INDEX(DB_4erDS!$R$7:$R$10376,MATCH($F155,DB_4erDS!$C$7:$C$10376,0)),2,0),IF($O$10=2,OFFSET(INDEX(DB_4erDS!$S$7:$S$10376,MATCH($F155,DB_4erDS!$C$7:$C$10376,0)),2,0),IF($O$10=4,OFFSET(INDEX(DB_4erDS!$U$7:$U$10376,MATCH($F155,DB_4erDS!$C$7:$C$10376,0)),2,0),IF($O$10=5,OFFSET(INDEX(DB_4erDS!$V$7:$V$10376,MATCH($F155,DB_4erDS!$C$7:$C$10376,0)),2,0),"Ø")))))</f>
        <v>0</v>
      </c>
      <c r="R155" s="65"/>
    </row>
    <row r="156" spans="1:18">
      <c r="A156" s="65"/>
      <c r="B156" s="65"/>
      <c r="C156" s="65"/>
      <c r="D156" s="65">
        <v>144</v>
      </c>
      <c r="E156" s="136" t="str">
        <f>IF(ISERROR(VLOOKUP(F156,DB_4erDS!$C$7:$C$10376,1,FALSE)),"not found",INDEX(DB_4erDS!$B$7:$B$10376,MATCH(F156,DB_4erDS!$C$7:$C$10376,0)))</f>
        <v>not found</v>
      </c>
      <c r="F156" s="140"/>
      <c r="G156" s="213" t="str">
        <f>IF(ISERROR(VLOOKUP(F156,DB_4erDS!$C$7:$C$10376,1,FALSE)),"not found",INDEX(DB_4erDS!$G$7:$G$10376,MATCH(F156,DB_4erDS!$C$7:$C$10376,0)))</f>
        <v>not found</v>
      </c>
      <c r="H156" s="214" t="str">
        <f ca="1">IF(ISERROR(VLOOKUP($F156,DB_4erDS!$C$7:$C$10376,1,FALSE)),"no Mat.Nr",IF($O$10=1,OFFSET(INDEX(DB_4erDS!$R$7:$R$10376,MATCH($F156,DB_4erDS!$C$7:$C$10376,0)),1,0),IF($O$10=2,OFFSET(INDEX(DB_4erDS!$S$7:$S$10376,MATCH($F156,DB_4erDS!$C$7:$C$10376,0)),1,0),IF($O$10=3,OFFSET(INDEX(DB_4erDS!$T$7:$T$10376,MATCH($F156,DB_4erDS!$C$7:$C$10376,0)),1,0),IF($O$10=4,OFFSET(INDEX(DB_4erDS!$U$7:$U$10376,MATCH($F156,DB_4erDS!$C$7:$C$10376,0)),1,0),IF($O$10=5,OFFSET(INDEX(DB_4erDS!$V$7:$V$10376,MATCH($F156,DB_4erDS!$C$7:$C$10376,0)),1,0),OFFSET(INDEX(DB_4erDS!$W$7:$W$10376,MATCH($F156,DB_4erDS!$C$7:$C$10376,0)),1,0)))))))</f>
        <v>no Mat.Nr</v>
      </c>
      <c r="I156" s="214" t="str">
        <f>IF(ISERROR(VLOOKUP(F156,DB_4erDS!$C$7:$C$10376,1,FALSE)),"not found",INDEX(DB_4erDS!$H$7:$H$10376,MATCH(F156,DB_4erDS!$C$7:$C$10376,0)))</f>
        <v>not found</v>
      </c>
      <c r="J156" s="215" t="str">
        <f>IF(ISERROR(VLOOKUP($F156,DB_4erDS!$C$7:$C$10376,1,FALSE)),"01.01.1900",IF($O$10=1,VLOOKUP($F156,DB_4erDS!$C$7:$X$10376,15,FALSE),IF($O$10=2,VLOOKUP($F156,DB_4erDS!$C$7:$X$10376,16,FALSE),IF($O$10=4,VLOOKUP($F156,DB_4erDS!$C$7:$X$10376,18,FALSE),IF($O$10=5,VLOOKUP($F156,DB_4erDS!$C$7:$X$10376,19,FALSE),"01.01.1900")))))</f>
        <v>01.01.1900</v>
      </c>
      <c r="K156" s="200" t="str">
        <f ca="1">IF(AND(E156&lt;&gt;"",$F$4&lt;&gt;""),$F$4,IF(AND(ISNUMBER(H156)=TRUE,H156&gt;=0),IF($O$10=1,OFFSET(INDEX(DB_4erDS!$R$7:$R$10376,MATCH($F156,DB_4erDS!C$7:$C$10376,0)),3,0),IF($O$10=2,OFFSET(INDEX(DB_4erDS!$S$7:$S$10376,MATCH($F156,DB_4erDS!C$7:$C$10376,0)),3,0),IF($O$10=3,OFFSET(INDEX(DB_4erDS!$T$7:$T$10376,MATCH($F156,DB_4erDS!C$7:$C$10376,0)),3,0),IF($O$10=4,OFFSET(INDEX(DB_4erDS!$U$7:$U$10376,MATCH($F156,DB_4erDS!C$7:$C$10376,0)),3,0),IF($O$10=5,OFFSET(INDEX(DB_4erDS!$V$7:$V$10376,MATCH($F156,DB_4erDS!C$7:$C$10376,0)),3,0),OFFSET(INDEX(DB_4erDS!$W$7:$W$10376,MATCH($F156,DB_4erDS!C$7:$C$10376,0)),3,0)))))),""))</f>
        <v/>
      </c>
      <c r="L156" s="151">
        <f ca="1">IF(ISERROR(VLOOKUP($F156,DB_4erDS!$C$7:$C$10376,1,FALSE)),0,IF($O$10=1,OFFSET(INDEX(DB_4erDS!$R$7:$R$10376,MATCH($F156,DB_4erDS!$C$7:$C$10376,0)),2,0),IF($O$10=2,OFFSET(INDEX(DB_4erDS!$S$7:$S$10376,MATCH($F156,DB_4erDS!$C$7:$C$10376,0)),2,0),IF($O$10=4,OFFSET(INDEX(DB_4erDS!$U$7:$U$10376,MATCH($F156,DB_4erDS!$C$7:$C$10376,0)),2,0),IF($O$10=5,OFFSET(INDEX(DB_4erDS!$V$7:$V$10376,MATCH($F156,DB_4erDS!$C$7:$C$10376,0)),2,0),"Ø")))))</f>
        <v>0</v>
      </c>
      <c r="R156" s="65"/>
    </row>
    <row r="157" spans="1:18">
      <c r="A157" s="65"/>
      <c r="B157" s="65"/>
      <c r="C157" s="65"/>
      <c r="D157" s="65">
        <v>145</v>
      </c>
      <c r="E157" s="136" t="str">
        <f>IF(ISERROR(VLOOKUP(F157,DB_4erDS!$C$7:$C$10376,1,FALSE)),"not found",INDEX(DB_4erDS!$B$7:$B$10376,MATCH(F157,DB_4erDS!$C$7:$C$10376,0)))</f>
        <v>not found</v>
      </c>
      <c r="F157" s="140"/>
      <c r="G157" s="213" t="str">
        <f>IF(ISERROR(VLOOKUP(F157,DB_4erDS!$C$7:$C$10376,1,FALSE)),"not found",INDEX(DB_4erDS!$G$7:$G$10376,MATCH(F157,DB_4erDS!$C$7:$C$10376,0)))</f>
        <v>not found</v>
      </c>
      <c r="H157" s="214" t="str">
        <f ca="1">IF(ISERROR(VLOOKUP($F157,DB_4erDS!$C$7:$C$10376,1,FALSE)),"no Mat.Nr",IF($O$10=1,OFFSET(INDEX(DB_4erDS!$R$7:$R$10376,MATCH($F157,DB_4erDS!$C$7:$C$10376,0)),1,0),IF($O$10=2,OFFSET(INDEX(DB_4erDS!$S$7:$S$10376,MATCH($F157,DB_4erDS!$C$7:$C$10376,0)),1,0),IF($O$10=3,OFFSET(INDEX(DB_4erDS!$T$7:$T$10376,MATCH($F157,DB_4erDS!$C$7:$C$10376,0)),1,0),IF($O$10=4,OFFSET(INDEX(DB_4erDS!$U$7:$U$10376,MATCH($F157,DB_4erDS!$C$7:$C$10376,0)),1,0),IF($O$10=5,OFFSET(INDEX(DB_4erDS!$V$7:$V$10376,MATCH($F157,DB_4erDS!$C$7:$C$10376,0)),1,0),OFFSET(INDEX(DB_4erDS!$W$7:$W$10376,MATCH($F157,DB_4erDS!$C$7:$C$10376,0)),1,0)))))))</f>
        <v>no Mat.Nr</v>
      </c>
      <c r="I157" s="214" t="str">
        <f>IF(ISERROR(VLOOKUP(F157,DB_4erDS!$C$7:$C$10376,1,FALSE)),"not found",INDEX(DB_4erDS!$H$7:$H$10376,MATCH(F157,DB_4erDS!$C$7:$C$10376,0)))</f>
        <v>not found</v>
      </c>
      <c r="J157" s="215" t="str">
        <f>IF(ISERROR(VLOOKUP($F157,DB_4erDS!$C$7:$C$10376,1,FALSE)),"01.01.1900",IF($O$10=1,VLOOKUP($F157,DB_4erDS!$C$7:$X$10376,15,FALSE),IF($O$10=2,VLOOKUP($F157,DB_4erDS!$C$7:$X$10376,16,FALSE),IF($O$10=4,VLOOKUP($F157,DB_4erDS!$C$7:$X$10376,18,FALSE),IF($O$10=5,VLOOKUP($F157,DB_4erDS!$C$7:$X$10376,19,FALSE),"01.01.1900")))))</f>
        <v>01.01.1900</v>
      </c>
      <c r="K157" s="200" t="str">
        <f ca="1">IF(AND(E157&lt;&gt;"",$F$4&lt;&gt;""),$F$4,IF(AND(ISNUMBER(H157)=TRUE,H157&gt;=0),IF($O$10=1,OFFSET(INDEX(DB_4erDS!$R$7:$R$10376,MATCH($F157,DB_4erDS!C$7:$C$10376,0)),3,0),IF($O$10=2,OFFSET(INDEX(DB_4erDS!$S$7:$S$10376,MATCH($F157,DB_4erDS!C$7:$C$10376,0)),3,0),IF($O$10=3,OFFSET(INDEX(DB_4erDS!$T$7:$T$10376,MATCH($F157,DB_4erDS!C$7:$C$10376,0)),3,0),IF($O$10=4,OFFSET(INDEX(DB_4erDS!$U$7:$U$10376,MATCH($F157,DB_4erDS!C$7:$C$10376,0)),3,0),IF($O$10=5,OFFSET(INDEX(DB_4erDS!$V$7:$V$10376,MATCH($F157,DB_4erDS!C$7:$C$10376,0)),3,0),OFFSET(INDEX(DB_4erDS!$W$7:$W$10376,MATCH($F157,DB_4erDS!C$7:$C$10376,0)),3,0)))))),""))</f>
        <v/>
      </c>
      <c r="L157" s="151">
        <f ca="1">IF(ISERROR(VLOOKUP($F157,DB_4erDS!$C$7:$C$10376,1,FALSE)),0,IF($O$10=1,OFFSET(INDEX(DB_4erDS!$R$7:$R$10376,MATCH($F157,DB_4erDS!$C$7:$C$10376,0)),2,0),IF($O$10=2,OFFSET(INDEX(DB_4erDS!$S$7:$S$10376,MATCH($F157,DB_4erDS!$C$7:$C$10376,0)),2,0),IF($O$10=4,OFFSET(INDEX(DB_4erDS!$U$7:$U$10376,MATCH($F157,DB_4erDS!$C$7:$C$10376,0)),2,0),IF($O$10=5,OFFSET(INDEX(DB_4erDS!$V$7:$V$10376,MATCH($F157,DB_4erDS!$C$7:$C$10376,0)),2,0),"Ø")))))</f>
        <v>0</v>
      </c>
      <c r="R157" s="65"/>
    </row>
    <row r="158" spans="1:18">
      <c r="A158" s="65"/>
      <c r="B158" s="65"/>
      <c r="C158" s="65"/>
      <c r="D158" s="65">
        <v>146</v>
      </c>
      <c r="E158" s="136" t="str">
        <f>IF(ISERROR(VLOOKUP(F158,DB_4erDS!$C$7:$C$10376,1,FALSE)),"not found",INDEX(DB_4erDS!$B$7:$B$10376,MATCH(F158,DB_4erDS!$C$7:$C$10376,0)))</f>
        <v>not found</v>
      </c>
      <c r="F158" s="140"/>
      <c r="G158" s="213" t="str">
        <f>IF(ISERROR(VLOOKUP(F158,DB_4erDS!$C$7:$C$10376,1,FALSE)),"not found",INDEX(DB_4erDS!$G$7:$G$10376,MATCH(F158,DB_4erDS!$C$7:$C$10376,0)))</f>
        <v>not found</v>
      </c>
      <c r="H158" s="214" t="str">
        <f ca="1">IF(ISERROR(VLOOKUP($F158,DB_4erDS!$C$7:$C$10376,1,FALSE)),"no Mat.Nr",IF($O$10=1,OFFSET(INDEX(DB_4erDS!$R$7:$R$10376,MATCH($F158,DB_4erDS!$C$7:$C$10376,0)),1,0),IF($O$10=2,OFFSET(INDEX(DB_4erDS!$S$7:$S$10376,MATCH($F158,DB_4erDS!$C$7:$C$10376,0)),1,0),IF($O$10=3,OFFSET(INDEX(DB_4erDS!$T$7:$T$10376,MATCH($F158,DB_4erDS!$C$7:$C$10376,0)),1,0),IF($O$10=4,OFFSET(INDEX(DB_4erDS!$U$7:$U$10376,MATCH($F158,DB_4erDS!$C$7:$C$10376,0)),1,0),IF($O$10=5,OFFSET(INDEX(DB_4erDS!$V$7:$V$10376,MATCH($F158,DB_4erDS!$C$7:$C$10376,0)),1,0),OFFSET(INDEX(DB_4erDS!$W$7:$W$10376,MATCH($F158,DB_4erDS!$C$7:$C$10376,0)),1,0)))))))</f>
        <v>no Mat.Nr</v>
      </c>
      <c r="I158" s="214" t="str">
        <f>IF(ISERROR(VLOOKUP(F158,DB_4erDS!$C$7:$C$10376,1,FALSE)),"not found",INDEX(DB_4erDS!$H$7:$H$10376,MATCH(F158,DB_4erDS!$C$7:$C$10376,0)))</f>
        <v>not found</v>
      </c>
      <c r="J158" s="215" t="str">
        <f>IF(ISERROR(VLOOKUP($F158,DB_4erDS!$C$7:$C$10376,1,FALSE)),"01.01.1900",IF($O$10=1,VLOOKUP($F158,DB_4erDS!$C$7:$X$10376,15,FALSE),IF($O$10=2,VLOOKUP($F158,DB_4erDS!$C$7:$X$10376,16,FALSE),IF($O$10=4,VLOOKUP($F158,DB_4erDS!$C$7:$X$10376,18,FALSE),IF($O$10=5,VLOOKUP($F158,DB_4erDS!$C$7:$X$10376,19,FALSE),"01.01.1900")))))</f>
        <v>01.01.1900</v>
      </c>
      <c r="K158" s="200" t="str">
        <f ca="1">IF(AND(E158&lt;&gt;"",$F$4&lt;&gt;""),$F$4,IF(AND(ISNUMBER(H158)=TRUE,H158&gt;=0),IF($O$10=1,OFFSET(INDEX(DB_4erDS!$R$7:$R$10376,MATCH($F158,DB_4erDS!C$7:$C$10376,0)),3,0),IF($O$10=2,OFFSET(INDEX(DB_4erDS!$S$7:$S$10376,MATCH($F158,DB_4erDS!C$7:$C$10376,0)),3,0),IF($O$10=3,OFFSET(INDEX(DB_4erDS!$T$7:$T$10376,MATCH($F158,DB_4erDS!C$7:$C$10376,0)),3,0),IF($O$10=4,OFFSET(INDEX(DB_4erDS!$U$7:$U$10376,MATCH($F158,DB_4erDS!C$7:$C$10376,0)),3,0),IF($O$10=5,OFFSET(INDEX(DB_4erDS!$V$7:$V$10376,MATCH($F158,DB_4erDS!C$7:$C$10376,0)),3,0),OFFSET(INDEX(DB_4erDS!$W$7:$W$10376,MATCH($F158,DB_4erDS!C$7:$C$10376,0)),3,0)))))),""))</f>
        <v/>
      </c>
      <c r="L158" s="151">
        <f ca="1">IF(ISERROR(VLOOKUP($F158,DB_4erDS!$C$7:$C$10376,1,FALSE)),0,IF($O$10=1,OFFSET(INDEX(DB_4erDS!$R$7:$R$10376,MATCH($F158,DB_4erDS!$C$7:$C$10376,0)),2,0),IF($O$10=2,OFFSET(INDEX(DB_4erDS!$S$7:$S$10376,MATCH($F158,DB_4erDS!$C$7:$C$10376,0)),2,0),IF($O$10=4,OFFSET(INDEX(DB_4erDS!$U$7:$U$10376,MATCH($F158,DB_4erDS!$C$7:$C$10376,0)),2,0),IF($O$10=5,OFFSET(INDEX(DB_4erDS!$V$7:$V$10376,MATCH($F158,DB_4erDS!$C$7:$C$10376,0)),2,0),"Ø")))))</f>
        <v>0</v>
      </c>
      <c r="R158" s="65"/>
    </row>
    <row r="159" spans="1:18">
      <c r="A159" s="65"/>
      <c r="B159" s="65"/>
      <c r="C159" s="65"/>
      <c r="D159" s="65">
        <v>147</v>
      </c>
      <c r="E159" s="136" t="str">
        <f>IF(ISERROR(VLOOKUP(F159,DB_4erDS!$C$7:$C$10376,1,FALSE)),"not found",INDEX(DB_4erDS!$B$7:$B$10376,MATCH(F159,DB_4erDS!$C$7:$C$10376,0)))</f>
        <v>not found</v>
      </c>
      <c r="F159" s="140"/>
      <c r="G159" s="213" t="str">
        <f>IF(ISERROR(VLOOKUP(F159,DB_4erDS!$C$7:$C$10376,1,FALSE)),"not found",INDEX(DB_4erDS!$G$7:$G$10376,MATCH(F159,DB_4erDS!$C$7:$C$10376,0)))</f>
        <v>not found</v>
      </c>
      <c r="H159" s="214" t="str">
        <f ca="1">IF(ISERROR(VLOOKUP($F159,DB_4erDS!$C$7:$C$10376,1,FALSE)),"no Mat.Nr",IF($O$10=1,OFFSET(INDEX(DB_4erDS!$R$7:$R$10376,MATCH($F159,DB_4erDS!$C$7:$C$10376,0)),1,0),IF($O$10=2,OFFSET(INDEX(DB_4erDS!$S$7:$S$10376,MATCH($F159,DB_4erDS!$C$7:$C$10376,0)),1,0),IF($O$10=3,OFFSET(INDEX(DB_4erDS!$T$7:$T$10376,MATCH($F159,DB_4erDS!$C$7:$C$10376,0)),1,0),IF($O$10=4,OFFSET(INDEX(DB_4erDS!$U$7:$U$10376,MATCH($F159,DB_4erDS!$C$7:$C$10376,0)),1,0),IF($O$10=5,OFFSET(INDEX(DB_4erDS!$V$7:$V$10376,MATCH($F159,DB_4erDS!$C$7:$C$10376,0)),1,0),OFFSET(INDEX(DB_4erDS!$W$7:$W$10376,MATCH($F159,DB_4erDS!$C$7:$C$10376,0)),1,0)))))))</f>
        <v>no Mat.Nr</v>
      </c>
      <c r="I159" s="214" t="str">
        <f>IF(ISERROR(VLOOKUP(F159,DB_4erDS!$C$7:$C$10376,1,FALSE)),"not found",INDEX(DB_4erDS!$H$7:$H$10376,MATCH(F159,DB_4erDS!$C$7:$C$10376,0)))</f>
        <v>not found</v>
      </c>
      <c r="J159" s="215" t="str">
        <f>IF(ISERROR(VLOOKUP($F159,DB_4erDS!$C$7:$C$10376,1,FALSE)),"01.01.1900",IF($O$10=1,VLOOKUP($F159,DB_4erDS!$C$7:$X$10376,15,FALSE),IF($O$10=2,VLOOKUP($F159,DB_4erDS!$C$7:$X$10376,16,FALSE),IF($O$10=4,VLOOKUP($F159,DB_4erDS!$C$7:$X$10376,18,FALSE),IF($O$10=5,VLOOKUP($F159,DB_4erDS!$C$7:$X$10376,19,FALSE),"01.01.1900")))))</f>
        <v>01.01.1900</v>
      </c>
      <c r="K159" s="200" t="str">
        <f ca="1">IF(AND(E159&lt;&gt;"",$F$4&lt;&gt;""),$F$4,IF(AND(ISNUMBER(H159)=TRUE,H159&gt;=0),IF($O$10=1,OFFSET(INDEX(DB_4erDS!$R$7:$R$10376,MATCH($F159,DB_4erDS!C$7:$C$10376,0)),3,0),IF($O$10=2,OFFSET(INDEX(DB_4erDS!$S$7:$S$10376,MATCH($F159,DB_4erDS!C$7:$C$10376,0)),3,0),IF($O$10=3,OFFSET(INDEX(DB_4erDS!$T$7:$T$10376,MATCH($F159,DB_4erDS!C$7:$C$10376,0)),3,0),IF($O$10=4,OFFSET(INDEX(DB_4erDS!$U$7:$U$10376,MATCH($F159,DB_4erDS!C$7:$C$10376,0)),3,0),IF($O$10=5,OFFSET(INDEX(DB_4erDS!$V$7:$V$10376,MATCH($F159,DB_4erDS!C$7:$C$10376,0)),3,0),OFFSET(INDEX(DB_4erDS!$W$7:$W$10376,MATCH($F159,DB_4erDS!C$7:$C$10376,0)),3,0)))))),""))</f>
        <v/>
      </c>
      <c r="L159" s="151">
        <f ca="1">IF(ISERROR(VLOOKUP($F159,DB_4erDS!$C$7:$C$10376,1,FALSE)),0,IF($O$10=1,OFFSET(INDEX(DB_4erDS!$R$7:$R$10376,MATCH($F159,DB_4erDS!$C$7:$C$10376,0)),2,0),IF($O$10=2,OFFSET(INDEX(DB_4erDS!$S$7:$S$10376,MATCH($F159,DB_4erDS!$C$7:$C$10376,0)),2,0),IF($O$10=4,OFFSET(INDEX(DB_4erDS!$U$7:$U$10376,MATCH($F159,DB_4erDS!$C$7:$C$10376,0)),2,0),IF($O$10=5,OFFSET(INDEX(DB_4erDS!$V$7:$V$10376,MATCH($F159,DB_4erDS!$C$7:$C$10376,0)),2,0),"Ø")))))</f>
        <v>0</v>
      </c>
      <c r="R159" s="65"/>
    </row>
    <row r="160" spans="1:18">
      <c r="A160" s="65"/>
      <c r="B160" s="65"/>
      <c r="C160" s="65"/>
      <c r="D160" s="65">
        <v>148</v>
      </c>
      <c r="E160" s="136" t="str">
        <f>IF(ISERROR(VLOOKUP(F160,DB_4erDS!$C$7:$C$10376,1,FALSE)),"not found",INDEX(DB_4erDS!$B$7:$B$10376,MATCH(F160,DB_4erDS!$C$7:$C$10376,0)))</f>
        <v>not found</v>
      </c>
      <c r="F160" s="140"/>
      <c r="G160" s="213" t="str">
        <f>IF(ISERROR(VLOOKUP(F160,DB_4erDS!$C$7:$C$10376,1,FALSE)),"not found",INDEX(DB_4erDS!$G$7:$G$10376,MATCH(F160,DB_4erDS!$C$7:$C$10376,0)))</f>
        <v>not found</v>
      </c>
      <c r="H160" s="214" t="str">
        <f ca="1">IF(ISERROR(VLOOKUP($F160,DB_4erDS!$C$7:$C$10376,1,FALSE)),"no Mat.Nr",IF($O$10=1,OFFSET(INDEX(DB_4erDS!$R$7:$R$10376,MATCH($F160,DB_4erDS!$C$7:$C$10376,0)),1,0),IF($O$10=2,OFFSET(INDEX(DB_4erDS!$S$7:$S$10376,MATCH($F160,DB_4erDS!$C$7:$C$10376,0)),1,0),IF($O$10=3,OFFSET(INDEX(DB_4erDS!$T$7:$T$10376,MATCH($F160,DB_4erDS!$C$7:$C$10376,0)),1,0),IF($O$10=4,OFFSET(INDEX(DB_4erDS!$U$7:$U$10376,MATCH($F160,DB_4erDS!$C$7:$C$10376,0)),1,0),IF($O$10=5,OFFSET(INDEX(DB_4erDS!$V$7:$V$10376,MATCH($F160,DB_4erDS!$C$7:$C$10376,0)),1,0),OFFSET(INDEX(DB_4erDS!$W$7:$W$10376,MATCH($F160,DB_4erDS!$C$7:$C$10376,0)),1,0)))))))</f>
        <v>no Mat.Nr</v>
      </c>
      <c r="I160" s="214" t="str">
        <f>IF(ISERROR(VLOOKUP(F160,DB_4erDS!$C$7:$C$10376,1,FALSE)),"not found",INDEX(DB_4erDS!$H$7:$H$10376,MATCH(F160,DB_4erDS!$C$7:$C$10376,0)))</f>
        <v>not found</v>
      </c>
      <c r="J160" s="215" t="str">
        <f>IF(ISERROR(VLOOKUP($F160,DB_4erDS!$C$7:$C$10376,1,FALSE)),"01.01.1900",IF($O$10=1,VLOOKUP($F160,DB_4erDS!$C$7:$X$10376,15,FALSE),IF($O$10=2,VLOOKUP($F160,DB_4erDS!$C$7:$X$10376,16,FALSE),IF($O$10=4,VLOOKUP($F160,DB_4erDS!$C$7:$X$10376,18,FALSE),IF($O$10=5,VLOOKUP($F160,DB_4erDS!$C$7:$X$10376,19,FALSE),"01.01.1900")))))</f>
        <v>01.01.1900</v>
      </c>
      <c r="K160" s="200" t="str">
        <f ca="1">IF(AND(E160&lt;&gt;"",$F$4&lt;&gt;""),$F$4,IF(AND(ISNUMBER(H160)=TRUE,H160&gt;=0),IF($O$10=1,OFFSET(INDEX(DB_4erDS!$R$7:$R$10376,MATCH($F160,DB_4erDS!C$7:$C$10376,0)),3,0),IF($O$10=2,OFFSET(INDEX(DB_4erDS!$S$7:$S$10376,MATCH($F160,DB_4erDS!C$7:$C$10376,0)),3,0),IF($O$10=3,OFFSET(INDEX(DB_4erDS!$T$7:$T$10376,MATCH($F160,DB_4erDS!C$7:$C$10376,0)),3,0),IF($O$10=4,OFFSET(INDEX(DB_4erDS!$U$7:$U$10376,MATCH($F160,DB_4erDS!C$7:$C$10376,0)),3,0),IF($O$10=5,OFFSET(INDEX(DB_4erDS!$V$7:$V$10376,MATCH($F160,DB_4erDS!C$7:$C$10376,0)),3,0),OFFSET(INDEX(DB_4erDS!$W$7:$W$10376,MATCH($F160,DB_4erDS!C$7:$C$10376,0)),3,0)))))),""))</f>
        <v/>
      </c>
      <c r="L160" s="151">
        <f ca="1">IF(ISERROR(VLOOKUP($F160,DB_4erDS!$C$7:$C$10376,1,FALSE)),0,IF($O$10=1,OFFSET(INDEX(DB_4erDS!$R$7:$R$10376,MATCH($F160,DB_4erDS!$C$7:$C$10376,0)),2,0),IF($O$10=2,OFFSET(INDEX(DB_4erDS!$S$7:$S$10376,MATCH($F160,DB_4erDS!$C$7:$C$10376,0)),2,0),IF($O$10=4,OFFSET(INDEX(DB_4erDS!$U$7:$U$10376,MATCH($F160,DB_4erDS!$C$7:$C$10376,0)),2,0),IF($O$10=5,OFFSET(INDEX(DB_4erDS!$V$7:$V$10376,MATCH($F160,DB_4erDS!$C$7:$C$10376,0)),2,0),"Ø")))))</f>
        <v>0</v>
      </c>
      <c r="R160" s="65"/>
    </row>
    <row r="161" spans="1:18">
      <c r="A161" s="65"/>
      <c r="B161" s="65"/>
      <c r="C161" s="65"/>
      <c r="D161" s="65">
        <v>149</v>
      </c>
      <c r="E161" s="136" t="str">
        <f>IF(ISERROR(VLOOKUP(F161,DB_4erDS!$C$7:$C$10376,1,FALSE)),"not found",INDEX(DB_4erDS!$B$7:$B$10376,MATCH(F161,DB_4erDS!$C$7:$C$10376,0)))</f>
        <v>not found</v>
      </c>
      <c r="F161" s="140"/>
      <c r="G161" s="213" t="str">
        <f>IF(ISERROR(VLOOKUP(F161,DB_4erDS!$C$7:$C$10376,1,FALSE)),"not found",INDEX(DB_4erDS!$G$7:$G$10376,MATCH(F161,DB_4erDS!$C$7:$C$10376,0)))</f>
        <v>not found</v>
      </c>
      <c r="H161" s="214" t="str">
        <f ca="1">IF(ISERROR(VLOOKUP($F161,DB_4erDS!$C$7:$C$10376,1,FALSE)),"no Mat.Nr",IF($O$10=1,OFFSET(INDEX(DB_4erDS!$R$7:$R$10376,MATCH($F161,DB_4erDS!$C$7:$C$10376,0)),1,0),IF($O$10=2,OFFSET(INDEX(DB_4erDS!$S$7:$S$10376,MATCH($F161,DB_4erDS!$C$7:$C$10376,0)),1,0),IF($O$10=3,OFFSET(INDEX(DB_4erDS!$T$7:$T$10376,MATCH($F161,DB_4erDS!$C$7:$C$10376,0)),1,0),IF($O$10=4,OFFSET(INDEX(DB_4erDS!$U$7:$U$10376,MATCH($F161,DB_4erDS!$C$7:$C$10376,0)),1,0),IF($O$10=5,OFFSET(INDEX(DB_4erDS!$V$7:$V$10376,MATCH($F161,DB_4erDS!$C$7:$C$10376,0)),1,0),OFFSET(INDEX(DB_4erDS!$W$7:$W$10376,MATCH($F161,DB_4erDS!$C$7:$C$10376,0)),1,0)))))))</f>
        <v>no Mat.Nr</v>
      </c>
      <c r="I161" s="214" t="str">
        <f>IF(ISERROR(VLOOKUP(F161,DB_4erDS!$C$7:$C$10376,1,FALSE)),"not found",INDEX(DB_4erDS!$H$7:$H$10376,MATCH(F161,DB_4erDS!$C$7:$C$10376,0)))</f>
        <v>not found</v>
      </c>
      <c r="J161" s="215" t="str">
        <f>IF(ISERROR(VLOOKUP($F161,DB_4erDS!$C$7:$C$10376,1,FALSE)),"01.01.1900",IF($O$10=1,VLOOKUP($F161,DB_4erDS!$C$7:$X$10376,15,FALSE),IF($O$10=2,VLOOKUP($F161,DB_4erDS!$C$7:$X$10376,16,FALSE),IF($O$10=4,VLOOKUP($F161,DB_4erDS!$C$7:$X$10376,18,FALSE),IF($O$10=5,VLOOKUP($F161,DB_4erDS!$C$7:$X$10376,19,FALSE),"01.01.1900")))))</f>
        <v>01.01.1900</v>
      </c>
      <c r="K161" s="200" t="str">
        <f ca="1">IF(AND(E161&lt;&gt;"",$F$4&lt;&gt;""),$F$4,IF(AND(ISNUMBER(H161)=TRUE,H161&gt;=0),IF($O$10=1,OFFSET(INDEX(DB_4erDS!$R$7:$R$10376,MATCH($F161,DB_4erDS!C$7:$C$10376,0)),3,0),IF($O$10=2,OFFSET(INDEX(DB_4erDS!$S$7:$S$10376,MATCH($F161,DB_4erDS!C$7:$C$10376,0)),3,0),IF($O$10=3,OFFSET(INDEX(DB_4erDS!$T$7:$T$10376,MATCH($F161,DB_4erDS!C$7:$C$10376,0)),3,0),IF($O$10=4,OFFSET(INDEX(DB_4erDS!$U$7:$U$10376,MATCH($F161,DB_4erDS!C$7:$C$10376,0)),3,0),IF($O$10=5,OFFSET(INDEX(DB_4erDS!$V$7:$V$10376,MATCH($F161,DB_4erDS!C$7:$C$10376,0)),3,0),OFFSET(INDEX(DB_4erDS!$W$7:$W$10376,MATCH($F161,DB_4erDS!C$7:$C$10376,0)),3,0)))))),""))</f>
        <v/>
      </c>
      <c r="L161" s="151">
        <f ca="1">IF(ISERROR(VLOOKUP($F161,DB_4erDS!$C$7:$C$10376,1,FALSE)),0,IF($O$10=1,OFFSET(INDEX(DB_4erDS!$R$7:$R$10376,MATCH($F161,DB_4erDS!$C$7:$C$10376,0)),2,0),IF($O$10=2,OFFSET(INDEX(DB_4erDS!$S$7:$S$10376,MATCH($F161,DB_4erDS!$C$7:$C$10376,0)),2,0),IF($O$10=4,OFFSET(INDEX(DB_4erDS!$U$7:$U$10376,MATCH($F161,DB_4erDS!$C$7:$C$10376,0)),2,0),IF($O$10=5,OFFSET(INDEX(DB_4erDS!$V$7:$V$10376,MATCH($F161,DB_4erDS!$C$7:$C$10376,0)),2,0),"Ø")))))</f>
        <v>0</v>
      </c>
      <c r="R161" s="65"/>
    </row>
    <row r="162" spans="1:18">
      <c r="A162" s="65"/>
      <c r="B162" s="65"/>
      <c r="C162" s="65"/>
      <c r="D162" s="65">
        <v>150</v>
      </c>
      <c r="E162" s="136" t="str">
        <f>IF(ISERROR(VLOOKUP(F162,DB_4erDS!$C$7:$C$10376,1,FALSE)),"not found",INDEX(DB_4erDS!$B$7:$B$10376,MATCH(F162,DB_4erDS!$C$7:$C$10376,0)))</f>
        <v>not found</v>
      </c>
      <c r="F162" s="140"/>
      <c r="G162" s="213" t="str">
        <f>IF(ISERROR(VLOOKUP(F162,DB_4erDS!$C$7:$C$10376,1,FALSE)),"not found",INDEX(DB_4erDS!$G$7:$G$10376,MATCH(F162,DB_4erDS!$C$7:$C$10376,0)))</f>
        <v>not found</v>
      </c>
      <c r="H162" s="214" t="str">
        <f ca="1">IF(ISERROR(VLOOKUP($F162,DB_4erDS!$C$7:$C$10376,1,FALSE)),"no Mat.Nr",IF($O$10=1,OFFSET(INDEX(DB_4erDS!$R$7:$R$10376,MATCH($F162,DB_4erDS!$C$7:$C$10376,0)),1,0),IF($O$10=2,OFFSET(INDEX(DB_4erDS!$S$7:$S$10376,MATCH($F162,DB_4erDS!$C$7:$C$10376,0)),1,0),IF($O$10=3,OFFSET(INDEX(DB_4erDS!$T$7:$T$10376,MATCH($F162,DB_4erDS!$C$7:$C$10376,0)),1,0),IF($O$10=4,OFFSET(INDEX(DB_4erDS!$U$7:$U$10376,MATCH($F162,DB_4erDS!$C$7:$C$10376,0)),1,0),IF($O$10=5,OFFSET(INDEX(DB_4erDS!$V$7:$V$10376,MATCH($F162,DB_4erDS!$C$7:$C$10376,0)),1,0),OFFSET(INDEX(DB_4erDS!$W$7:$W$10376,MATCH($F162,DB_4erDS!$C$7:$C$10376,0)),1,0)))))))</f>
        <v>no Mat.Nr</v>
      </c>
      <c r="I162" s="214" t="str">
        <f>IF(ISERROR(VLOOKUP(F162,DB_4erDS!$C$7:$C$10376,1,FALSE)),"not found",INDEX(DB_4erDS!$H$7:$H$10376,MATCH(F162,DB_4erDS!$C$7:$C$10376,0)))</f>
        <v>not found</v>
      </c>
      <c r="J162" s="215" t="str">
        <f>IF(ISERROR(VLOOKUP($F162,DB_4erDS!$C$7:$C$10376,1,FALSE)),"01.01.1900",IF($O$10=1,VLOOKUP($F162,DB_4erDS!$C$7:$X$10376,15,FALSE),IF($O$10=2,VLOOKUP($F162,DB_4erDS!$C$7:$X$10376,16,FALSE),IF($O$10=4,VLOOKUP($F162,DB_4erDS!$C$7:$X$10376,18,FALSE),IF($O$10=5,VLOOKUP($F162,DB_4erDS!$C$7:$X$10376,19,FALSE),"01.01.1900")))))</f>
        <v>01.01.1900</v>
      </c>
      <c r="K162" s="200" t="str">
        <f ca="1">IF(AND(E162&lt;&gt;"",$F$4&lt;&gt;""),$F$4,IF(AND(ISNUMBER(H162)=TRUE,H162&gt;=0),IF($O$10=1,OFFSET(INDEX(DB_4erDS!$R$7:$R$10376,MATCH($F162,DB_4erDS!C$7:$C$10376,0)),3,0),IF($O$10=2,OFFSET(INDEX(DB_4erDS!$S$7:$S$10376,MATCH($F162,DB_4erDS!C$7:$C$10376,0)),3,0),IF($O$10=3,OFFSET(INDEX(DB_4erDS!$T$7:$T$10376,MATCH($F162,DB_4erDS!C$7:$C$10376,0)),3,0),IF($O$10=4,OFFSET(INDEX(DB_4erDS!$U$7:$U$10376,MATCH($F162,DB_4erDS!C$7:$C$10376,0)),3,0),IF($O$10=5,OFFSET(INDEX(DB_4erDS!$V$7:$V$10376,MATCH($F162,DB_4erDS!C$7:$C$10376,0)),3,0),OFFSET(INDEX(DB_4erDS!$W$7:$W$10376,MATCH($F162,DB_4erDS!C$7:$C$10376,0)),3,0)))))),""))</f>
        <v/>
      </c>
      <c r="L162" s="151">
        <f ca="1">IF(ISERROR(VLOOKUP($F162,DB_4erDS!$C$7:$C$10376,1,FALSE)),0,IF($O$10=1,OFFSET(INDEX(DB_4erDS!$R$7:$R$10376,MATCH($F162,DB_4erDS!$C$7:$C$10376,0)),2,0),IF($O$10=2,OFFSET(INDEX(DB_4erDS!$S$7:$S$10376,MATCH($F162,DB_4erDS!$C$7:$C$10376,0)),2,0),IF($O$10=4,OFFSET(INDEX(DB_4erDS!$U$7:$U$10376,MATCH($F162,DB_4erDS!$C$7:$C$10376,0)),2,0),IF($O$10=5,OFFSET(INDEX(DB_4erDS!$V$7:$V$10376,MATCH($F162,DB_4erDS!$C$7:$C$10376,0)),2,0),"Ø")))))</f>
        <v>0</v>
      </c>
      <c r="R162" s="65"/>
    </row>
    <row r="163" spans="1:18">
      <c r="A163" s="65"/>
      <c r="B163" s="65"/>
      <c r="C163" s="65"/>
      <c r="D163" s="65">
        <v>151</v>
      </c>
      <c r="E163" s="136" t="str">
        <f>IF(ISERROR(VLOOKUP(F163,DB_4erDS!$C$7:$C$10376,1,FALSE)),"not found",INDEX(DB_4erDS!$B$7:$B$10376,MATCH(F163,DB_4erDS!$C$7:$C$10376,0)))</f>
        <v>not found</v>
      </c>
      <c r="F163" s="140"/>
      <c r="G163" s="213" t="str">
        <f>IF(ISERROR(VLOOKUP(F163,DB_4erDS!$C$7:$C$10376,1,FALSE)),"not found",INDEX(DB_4erDS!$G$7:$G$10376,MATCH(F163,DB_4erDS!$C$7:$C$10376,0)))</f>
        <v>not found</v>
      </c>
      <c r="H163" s="214" t="str">
        <f ca="1">IF(ISERROR(VLOOKUP($F163,DB_4erDS!$C$7:$C$10376,1,FALSE)),"no Mat.Nr",IF($O$10=1,OFFSET(INDEX(DB_4erDS!$R$7:$R$10376,MATCH($F163,DB_4erDS!$C$7:$C$10376,0)),1,0),IF($O$10=2,OFFSET(INDEX(DB_4erDS!$S$7:$S$10376,MATCH($F163,DB_4erDS!$C$7:$C$10376,0)),1,0),IF($O$10=3,OFFSET(INDEX(DB_4erDS!$T$7:$T$10376,MATCH($F163,DB_4erDS!$C$7:$C$10376,0)),1,0),IF($O$10=4,OFFSET(INDEX(DB_4erDS!$U$7:$U$10376,MATCH($F163,DB_4erDS!$C$7:$C$10376,0)),1,0),IF($O$10=5,OFFSET(INDEX(DB_4erDS!$V$7:$V$10376,MATCH($F163,DB_4erDS!$C$7:$C$10376,0)),1,0),OFFSET(INDEX(DB_4erDS!$W$7:$W$10376,MATCH($F163,DB_4erDS!$C$7:$C$10376,0)),1,0)))))))</f>
        <v>no Mat.Nr</v>
      </c>
      <c r="I163" s="214" t="str">
        <f>IF(ISERROR(VLOOKUP(F163,DB_4erDS!$C$7:$C$10376,1,FALSE)),"not found",INDEX(DB_4erDS!$H$7:$H$10376,MATCH(F163,DB_4erDS!$C$7:$C$10376,0)))</f>
        <v>not found</v>
      </c>
      <c r="J163" s="215" t="str">
        <f>IF(ISERROR(VLOOKUP($F163,DB_4erDS!$C$7:$C$10376,1,FALSE)),"01.01.1900",IF($O$10=1,VLOOKUP($F163,DB_4erDS!$C$7:$X$10376,15,FALSE),IF($O$10=2,VLOOKUP($F163,DB_4erDS!$C$7:$X$10376,16,FALSE),IF($O$10=4,VLOOKUP($F163,DB_4erDS!$C$7:$X$10376,18,FALSE),IF($O$10=5,VLOOKUP($F163,DB_4erDS!$C$7:$X$10376,19,FALSE),"01.01.1900")))))</f>
        <v>01.01.1900</v>
      </c>
      <c r="K163" s="200" t="str">
        <f ca="1">IF(AND(E163&lt;&gt;"",$F$4&lt;&gt;""),$F$4,IF(AND(ISNUMBER(H163)=TRUE,H163&gt;=0),IF($O$10=1,OFFSET(INDEX(DB_4erDS!$R$7:$R$10376,MATCH($F163,DB_4erDS!C$7:$C$10376,0)),3,0),IF($O$10=2,OFFSET(INDEX(DB_4erDS!$S$7:$S$10376,MATCH($F163,DB_4erDS!C$7:$C$10376,0)),3,0),IF($O$10=3,OFFSET(INDEX(DB_4erDS!$T$7:$T$10376,MATCH($F163,DB_4erDS!C$7:$C$10376,0)),3,0),IF($O$10=4,OFFSET(INDEX(DB_4erDS!$U$7:$U$10376,MATCH($F163,DB_4erDS!C$7:$C$10376,0)),3,0),IF($O$10=5,OFFSET(INDEX(DB_4erDS!$V$7:$V$10376,MATCH($F163,DB_4erDS!C$7:$C$10376,0)),3,0),OFFSET(INDEX(DB_4erDS!$W$7:$W$10376,MATCH($F163,DB_4erDS!C$7:$C$10376,0)),3,0)))))),""))</f>
        <v/>
      </c>
      <c r="L163" s="151">
        <f ca="1">IF(ISERROR(VLOOKUP($F163,DB_4erDS!$C$7:$C$10376,1,FALSE)),0,IF($O$10=1,OFFSET(INDEX(DB_4erDS!$R$7:$R$10376,MATCH($F163,DB_4erDS!$C$7:$C$10376,0)),2,0),IF($O$10=2,OFFSET(INDEX(DB_4erDS!$S$7:$S$10376,MATCH($F163,DB_4erDS!$C$7:$C$10376,0)),2,0),IF($O$10=4,OFFSET(INDEX(DB_4erDS!$U$7:$U$10376,MATCH($F163,DB_4erDS!$C$7:$C$10376,0)),2,0),IF($O$10=5,OFFSET(INDEX(DB_4erDS!$V$7:$V$10376,MATCH($F163,DB_4erDS!$C$7:$C$10376,0)),2,0),"Ø")))))</f>
        <v>0</v>
      </c>
      <c r="R163" s="65"/>
    </row>
    <row r="164" spans="1:18">
      <c r="A164" s="65"/>
      <c r="B164" s="65"/>
      <c r="C164" s="65"/>
      <c r="D164" s="65">
        <v>152</v>
      </c>
      <c r="E164" s="136" t="str">
        <f>IF(ISERROR(VLOOKUP(F164,DB_4erDS!$C$7:$C$10376,1,FALSE)),"not found",INDEX(DB_4erDS!$B$7:$B$10376,MATCH(F164,DB_4erDS!$C$7:$C$10376,0)))</f>
        <v>not found</v>
      </c>
      <c r="F164" s="140"/>
      <c r="G164" s="213" t="str">
        <f>IF(ISERROR(VLOOKUP(F164,DB_4erDS!$C$7:$C$10376,1,FALSE)),"not found",INDEX(DB_4erDS!$G$7:$G$10376,MATCH(F164,DB_4erDS!$C$7:$C$10376,0)))</f>
        <v>not found</v>
      </c>
      <c r="H164" s="214" t="str">
        <f ca="1">IF(ISERROR(VLOOKUP($F164,DB_4erDS!$C$7:$C$10376,1,FALSE)),"no Mat.Nr",IF($O$10=1,OFFSET(INDEX(DB_4erDS!$R$7:$R$10376,MATCH($F164,DB_4erDS!$C$7:$C$10376,0)),1,0),IF($O$10=2,OFFSET(INDEX(DB_4erDS!$S$7:$S$10376,MATCH($F164,DB_4erDS!$C$7:$C$10376,0)),1,0),IF($O$10=3,OFFSET(INDEX(DB_4erDS!$T$7:$T$10376,MATCH($F164,DB_4erDS!$C$7:$C$10376,0)),1,0),IF($O$10=4,OFFSET(INDEX(DB_4erDS!$U$7:$U$10376,MATCH($F164,DB_4erDS!$C$7:$C$10376,0)),1,0),IF($O$10=5,OFFSET(INDEX(DB_4erDS!$V$7:$V$10376,MATCH($F164,DB_4erDS!$C$7:$C$10376,0)),1,0),OFFSET(INDEX(DB_4erDS!$W$7:$W$10376,MATCH($F164,DB_4erDS!$C$7:$C$10376,0)),1,0)))))))</f>
        <v>no Mat.Nr</v>
      </c>
      <c r="I164" s="214" t="str">
        <f>IF(ISERROR(VLOOKUP(F164,DB_4erDS!$C$7:$C$10376,1,FALSE)),"not found",INDEX(DB_4erDS!$H$7:$H$10376,MATCH(F164,DB_4erDS!$C$7:$C$10376,0)))</f>
        <v>not found</v>
      </c>
      <c r="J164" s="215" t="str">
        <f>IF(ISERROR(VLOOKUP($F164,DB_4erDS!$C$7:$C$10376,1,FALSE)),"01.01.1900",IF($O$10=1,VLOOKUP($F164,DB_4erDS!$C$7:$X$10376,15,FALSE),IF($O$10=2,VLOOKUP($F164,DB_4erDS!$C$7:$X$10376,16,FALSE),IF($O$10=4,VLOOKUP($F164,DB_4erDS!$C$7:$X$10376,18,FALSE),IF($O$10=5,VLOOKUP($F164,DB_4erDS!$C$7:$X$10376,19,FALSE),"01.01.1900")))))</f>
        <v>01.01.1900</v>
      </c>
      <c r="K164" s="200" t="str">
        <f ca="1">IF(AND(E164&lt;&gt;"",$F$4&lt;&gt;""),$F$4,IF(AND(ISNUMBER(H164)=TRUE,H164&gt;=0),IF($O$10=1,OFFSET(INDEX(DB_4erDS!$R$7:$R$10376,MATCH($F164,DB_4erDS!C$7:$C$10376,0)),3,0),IF($O$10=2,OFFSET(INDEX(DB_4erDS!$S$7:$S$10376,MATCH($F164,DB_4erDS!C$7:$C$10376,0)),3,0),IF($O$10=3,OFFSET(INDEX(DB_4erDS!$T$7:$T$10376,MATCH($F164,DB_4erDS!C$7:$C$10376,0)),3,0),IF($O$10=4,OFFSET(INDEX(DB_4erDS!$U$7:$U$10376,MATCH($F164,DB_4erDS!C$7:$C$10376,0)),3,0),IF($O$10=5,OFFSET(INDEX(DB_4erDS!$V$7:$V$10376,MATCH($F164,DB_4erDS!C$7:$C$10376,0)),3,0),OFFSET(INDEX(DB_4erDS!$W$7:$W$10376,MATCH($F164,DB_4erDS!C$7:$C$10376,0)),3,0)))))),""))</f>
        <v/>
      </c>
      <c r="L164" s="151">
        <f ca="1">IF(ISERROR(VLOOKUP($F164,DB_4erDS!$C$7:$C$10376,1,FALSE)),0,IF($O$10=1,OFFSET(INDEX(DB_4erDS!$R$7:$R$10376,MATCH($F164,DB_4erDS!$C$7:$C$10376,0)),2,0),IF($O$10=2,OFFSET(INDEX(DB_4erDS!$S$7:$S$10376,MATCH($F164,DB_4erDS!$C$7:$C$10376,0)),2,0),IF($O$10=4,OFFSET(INDEX(DB_4erDS!$U$7:$U$10376,MATCH($F164,DB_4erDS!$C$7:$C$10376,0)),2,0),IF($O$10=5,OFFSET(INDEX(DB_4erDS!$V$7:$V$10376,MATCH($F164,DB_4erDS!$C$7:$C$10376,0)),2,0),"Ø")))))</f>
        <v>0</v>
      </c>
      <c r="R164" s="65"/>
    </row>
    <row r="165" spans="1:18">
      <c r="A165" s="65"/>
      <c r="B165" s="65"/>
      <c r="C165" s="65"/>
      <c r="D165" s="65">
        <v>153</v>
      </c>
      <c r="E165" s="136" t="str">
        <f>IF(ISERROR(VLOOKUP(F165,DB_4erDS!$C$7:$C$10376,1,FALSE)),"not found",INDEX(DB_4erDS!$B$7:$B$10376,MATCH(F165,DB_4erDS!$C$7:$C$10376,0)))</f>
        <v>not found</v>
      </c>
      <c r="F165" s="140"/>
      <c r="G165" s="213" t="str">
        <f>IF(ISERROR(VLOOKUP(F165,DB_4erDS!$C$7:$C$10376,1,FALSE)),"not found",INDEX(DB_4erDS!$G$7:$G$10376,MATCH(F165,DB_4erDS!$C$7:$C$10376,0)))</f>
        <v>not found</v>
      </c>
      <c r="H165" s="214" t="str">
        <f ca="1">IF(ISERROR(VLOOKUP($F165,DB_4erDS!$C$7:$C$10376,1,FALSE)),"no Mat.Nr",IF($O$10=1,OFFSET(INDEX(DB_4erDS!$R$7:$R$10376,MATCH($F165,DB_4erDS!$C$7:$C$10376,0)),1,0),IF($O$10=2,OFFSET(INDEX(DB_4erDS!$S$7:$S$10376,MATCH($F165,DB_4erDS!$C$7:$C$10376,0)),1,0),IF($O$10=3,OFFSET(INDEX(DB_4erDS!$T$7:$T$10376,MATCH($F165,DB_4erDS!$C$7:$C$10376,0)),1,0),IF($O$10=4,OFFSET(INDEX(DB_4erDS!$U$7:$U$10376,MATCH($F165,DB_4erDS!$C$7:$C$10376,0)),1,0),IF($O$10=5,OFFSET(INDEX(DB_4erDS!$V$7:$V$10376,MATCH($F165,DB_4erDS!$C$7:$C$10376,0)),1,0),OFFSET(INDEX(DB_4erDS!$W$7:$W$10376,MATCH($F165,DB_4erDS!$C$7:$C$10376,0)),1,0)))))))</f>
        <v>no Mat.Nr</v>
      </c>
      <c r="I165" s="214" t="str">
        <f>IF(ISERROR(VLOOKUP(F165,DB_4erDS!$C$7:$C$10376,1,FALSE)),"not found",INDEX(DB_4erDS!$H$7:$H$10376,MATCH(F165,DB_4erDS!$C$7:$C$10376,0)))</f>
        <v>not found</v>
      </c>
      <c r="J165" s="215" t="str">
        <f>IF(ISERROR(VLOOKUP($F165,DB_4erDS!$C$7:$C$10376,1,FALSE)),"01.01.1900",IF($O$10=1,VLOOKUP($F165,DB_4erDS!$C$7:$X$10376,15,FALSE),IF($O$10=2,VLOOKUP($F165,DB_4erDS!$C$7:$X$10376,16,FALSE),IF($O$10=4,VLOOKUP($F165,DB_4erDS!$C$7:$X$10376,18,FALSE),IF($O$10=5,VLOOKUP($F165,DB_4erDS!$C$7:$X$10376,19,FALSE),"01.01.1900")))))</f>
        <v>01.01.1900</v>
      </c>
      <c r="K165" s="200" t="str">
        <f ca="1">IF(AND(E165&lt;&gt;"",$F$4&lt;&gt;""),$F$4,IF(AND(ISNUMBER(H165)=TRUE,H165&gt;=0),IF($O$10=1,OFFSET(INDEX(DB_4erDS!$R$7:$R$10376,MATCH($F165,DB_4erDS!C$7:$C$10376,0)),3,0),IF($O$10=2,OFFSET(INDEX(DB_4erDS!$S$7:$S$10376,MATCH($F165,DB_4erDS!C$7:$C$10376,0)),3,0),IF($O$10=3,OFFSET(INDEX(DB_4erDS!$T$7:$T$10376,MATCH($F165,DB_4erDS!C$7:$C$10376,0)),3,0),IF($O$10=4,OFFSET(INDEX(DB_4erDS!$U$7:$U$10376,MATCH($F165,DB_4erDS!C$7:$C$10376,0)),3,0),IF($O$10=5,OFFSET(INDEX(DB_4erDS!$V$7:$V$10376,MATCH($F165,DB_4erDS!C$7:$C$10376,0)),3,0),OFFSET(INDEX(DB_4erDS!$W$7:$W$10376,MATCH($F165,DB_4erDS!C$7:$C$10376,0)),3,0)))))),""))</f>
        <v/>
      </c>
      <c r="L165" s="151">
        <f ca="1">IF(ISERROR(VLOOKUP($F165,DB_4erDS!$C$7:$C$10376,1,FALSE)),0,IF($O$10=1,OFFSET(INDEX(DB_4erDS!$R$7:$R$10376,MATCH($F165,DB_4erDS!$C$7:$C$10376,0)),2,0),IF($O$10=2,OFFSET(INDEX(DB_4erDS!$S$7:$S$10376,MATCH($F165,DB_4erDS!$C$7:$C$10376,0)),2,0),IF($O$10=4,OFFSET(INDEX(DB_4erDS!$U$7:$U$10376,MATCH($F165,DB_4erDS!$C$7:$C$10376,0)),2,0),IF($O$10=5,OFFSET(INDEX(DB_4erDS!$V$7:$V$10376,MATCH($F165,DB_4erDS!$C$7:$C$10376,0)),2,0),"Ø")))))</f>
        <v>0</v>
      </c>
      <c r="R165" s="65"/>
    </row>
    <row r="166" spans="1:18">
      <c r="A166" s="65"/>
      <c r="B166" s="65"/>
      <c r="C166" s="65"/>
      <c r="D166" s="65">
        <v>154</v>
      </c>
      <c r="E166" s="136" t="str">
        <f>IF(ISERROR(VLOOKUP(F166,DB_4erDS!$C$7:$C$10376,1,FALSE)),"not found",INDEX(DB_4erDS!$B$7:$B$10376,MATCH(F166,DB_4erDS!$C$7:$C$10376,0)))</f>
        <v>not found</v>
      </c>
      <c r="F166" s="140"/>
      <c r="G166" s="213" t="str">
        <f>IF(ISERROR(VLOOKUP(F166,DB_4erDS!$C$7:$C$10376,1,FALSE)),"not found",INDEX(DB_4erDS!$G$7:$G$10376,MATCH(F166,DB_4erDS!$C$7:$C$10376,0)))</f>
        <v>not found</v>
      </c>
      <c r="H166" s="214" t="str">
        <f ca="1">IF(ISERROR(VLOOKUP($F166,DB_4erDS!$C$7:$C$10376,1,FALSE)),"no Mat.Nr",IF($O$10=1,OFFSET(INDEX(DB_4erDS!$R$7:$R$10376,MATCH($F166,DB_4erDS!$C$7:$C$10376,0)),1,0),IF($O$10=2,OFFSET(INDEX(DB_4erDS!$S$7:$S$10376,MATCH($F166,DB_4erDS!$C$7:$C$10376,0)),1,0),IF($O$10=3,OFFSET(INDEX(DB_4erDS!$T$7:$T$10376,MATCH($F166,DB_4erDS!$C$7:$C$10376,0)),1,0),IF($O$10=4,OFFSET(INDEX(DB_4erDS!$U$7:$U$10376,MATCH($F166,DB_4erDS!$C$7:$C$10376,0)),1,0),IF($O$10=5,OFFSET(INDEX(DB_4erDS!$V$7:$V$10376,MATCH($F166,DB_4erDS!$C$7:$C$10376,0)),1,0),OFFSET(INDEX(DB_4erDS!$W$7:$W$10376,MATCH($F166,DB_4erDS!$C$7:$C$10376,0)),1,0)))))))</f>
        <v>no Mat.Nr</v>
      </c>
      <c r="I166" s="214" t="str">
        <f>IF(ISERROR(VLOOKUP(F166,DB_4erDS!$C$7:$C$10376,1,FALSE)),"not found",INDEX(DB_4erDS!$H$7:$H$10376,MATCH(F166,DB_4erDS!$C$7:$C$10376,0)))</f>
        <v>not found</v>
      </c>
      <c r="J166" s="215" t="str">
        <f>IF(ISERROR(VLOOKUP($F166,DB_4erDS!$C$7:$C$10376,1,FALSE)),"01.01.1900",IF($O$10=1,VLOOKUP($F166,DB_4erDS!$C$7:$X$10376,15,FALSE),IF($O$10=2,VLOOKUP($F166,DB_4erDS!$C$7:$X$10376,16,FALSE),IF($O$10=4,VLOOKUP($F166,DB_4erDS!$C$7:$X$10376,18,FALSE),IF($O$10=5,VLOOKUP($F166,DB_4erDS!$C$7:$X$10376,19,FALSE),"01.01.1900")))))</f>
        <v>01.01.1900</v>
      </c>
      <c r="K166" s="200" t="str">
        <f ca="1">IF(AND(E166&lt;&gt;"",$F$4&lt;&gt;""),$F$4,IF(AND(ISNUMBER(H166)=TRUE,H166&gt;=0),IF($O$10=1,OFFSET(INDEX(DB_4erDS!$R$7:$R$10376,MATCH($F166,DB_4erDS!C$7:$C$10376,0)),3,0),IF($O$10=2,OFFSET(INDEX(DB_4erDS!$S$7:$S$10376,MATCH($F166,DB_4erDS!C$7:$C$10376,0)),3,0),IF($O$10=3,OFFSET(INDEX(DB_4erDS!$T$7:$T$10376,MATCH($F166,DB_4erDS!C$7:$C$10376,0)),3,0),IF($O$10=4,OFFSET(INDEX(DB_4erDS!$U$7:$U$10376,MATCH($F166,DB_4erDS!C$7:$C$10376,0)),3,0),IF($O$10=5,OFFSET(INDEX(DB_4erDS!$V$7:$V$10376,MATCH($F166,DB_4erDS!C$7:$C$10376,0)),3,0),OFFSET(INDEX(DB_4erDS!$W$7:$W$10376,MATCH($F166,DB_4erDS!C$7:$C$10376,0)),3,0)))))),""))</f>
        <v/>
      </c>
      <c r="L166" s="151">
        <f ca="1">IF(ISERROR(VLOOKUP($F166,DB_4erDS!$C$7:$C$10376,1,FALSE)),0,IF($O$10=1,OFFSET(INDEX(DB_4erDS!$R$7:$R$10376,MATCH($F166,DB_4erDS!$C$7:$C$10376,0)),2,0),IF($O$10=2,OFFSET(INDEX(DB_4erDS!$S$7:$S$10376,MATCH($F166,DB_4erDS!$C$7:$C$10376,0)),2,0),IF($O$10=4,OFFSET(INDEX(DB_4erDS!$U$7:$U$10376,MATCH($F166,DB_4erDS!$C$7:$C$10376,0)),2,0),IF($O$10=5,OFFSET(INDEX(DB_4erDS!$V$7:$V$10376,MATCH($F166,DB_4erDS!$C$7:$C$10376,0)),2,0),"Ø")))))</f>
        <v>0</v>
      </c>
      <c r="R166" s="65"/>
    </row>
    <row r="167" spans="1:18">
      <c r="A167" s="65"/>
      <c r="B167" s="65"/>
      <c r="C167" s="65"/>
      <c r="D167" s="65">
        <v>155</v>
      </c>
      <c r="E167" s="136" t="str">
        <f>IF(ISERROR(VLOOKUP(F167,DB_4erDS!$C$7:$C$10376,1,FALSE)),"not found",INDEX(DB_4erDS!$B$7:$B$10376,MATCH(F167,DB_4erDS!$C$7:$C$10376,0)))</f>
        <v>not found</v>
      </c>
      <c r="F167" s="140"/>
      <c r="G167" s="213" t="str">
        <f>IF(ISERROR(VLOOKUP(F167,DB_4erDS!$C$7:$C$10376,1,FALSE)),"not found",INDEX(DB_4erDS!$G$7:$G$10376,MATCH(F167,DB_4erDS!$C$7:$C$10376,0)))</f>
        <v>not found</v>
      </c>
      <c r="H167" s="214" t="str">
        <f ca="1">IF(ISERROR(VLOOKUP($F167,DB_4erDS!$C$7:$C$10376,1,FALSE)),"no Mat.Nr",IF($O$10=1,OFFSET(INDEX(DB_4erDS!$R$7:$R$10376,MATCH($F167,DB_4erDS!$C$7:$C$10376,0)),1,0),IF($O$10=2,OFFSET(INDEX(DB_4erDS!$S$7:$S$10376,MATCH($F167,DB_4erDS!$C$7:$C$10376,0)),1,0),IF($O$10=3,OFFSET(INDEX(DB_4erDS!$T$7:$T$10376,MATCH($F167,DB_4erDS!$C$7:$C$10376,0)),1,0),IF($O$10=4,OFFSET(INDEX(DB_4erDS!$U$7:$U$10376,MATCH($F167,DB_4erDS!$C$7:$C$10376,0)),1,0),IF($O$10=5,OFFSET(INDEX(DB_4erDS!$V$7:$V$10376,MATCH($F167,DB_4erDS!$C$7:$C$10376,0)),1,0),OFFSET(INDEX(DB_4erDS!$W$7:$W$10376,MATCH($F167,DB_4erDS!$C$7:$C$10376,0)),1,0)))))))</f>
        <v>no Mat.Nr</v>
      </c>
      <c r="I167" s="214" t="str">
        <f>IF(ISERROR(VLOOKUP(F167,DB_4erDS!$C$7:$C$10376,1,FALSE)),"not found",INDEX(DB_4erDS!$H$7:$H$10376,MATCH(F167,DB_4erDS!$C$7:$C$10376,0)))</f>
        <v>not found</v>
      </c>
      <c r="J167" s="215" t="str">
        <f>IF(ISERROR(VLOOKUP($F167,DB_4erDS!$C$7:$C$10376,1,FALSE)),"01.01.1900",IF($O$10=1,VLOOKUP($F167,DB_4erDS!$C$7:$X$10376,15,FALSE),IF($O$10=2,VLOOKUP($F167,DB_4erDS!$C$7:$X$10376,16,FALSE),IF($O$10=4,VLOOKUP($F167,DB_4erDS!$C$7:$X$10376,18,FALSE),IF($O$10=5,VLOOKUP($F167,DB_4erDS!$C$7:$X$10376,19,FALSE),"01.01.1900")))))</f>
        <v>01.01.1900</v>
      </c>
      <c r="K167" s="200" t="str">
        <f ca="1">IF(AND(E167&lt;&gt;"",$F$4&lt;&gt;""),$F$4,IF(AND(ISNUMBER(H167)=TRUE,H167&gt;=0),IF($O$10=1,OFFSET(INDEX(DB_4erDS!$R$7:$R$10376,MATCH($F167,DB_4erDS!C$7:$C$10376,0)),3,0),IF($O$10=2,OFFSET(INDEX(DB_4erDS!$S$7:$S$10376,MATCH($F167,DB_4erDS!C$7:$C$10376,0)),3,0),IF($O$10=3,OFFSET(INDEX(DB_4erDS!$T$7:$T$10376,MATCH($F167,DB_4erDS!C$7:$C$10376,0)),3,0),IF($O$10=4,OFFSET(INDEX(DB_4erDS!$U$7:$U$10376,MATCH($F167,DB_4erDS!C$7:$C$10376,0)),3,0),IF($O$10=5,OFFSET(INDEX(DB_4erDS!$V$7:$V$10376,MATCH($F167,DB_4erDS!C$7:$C$10376,0)),3,0),OFFSET(INDEX(DB_4erDS!$W$7:$W$10376,MATCH($F167,DB_4erDS!C$7:$C$10376,0)),3,0)))))),""))</f>
        <v/>
      </c>
      <c r="L167" s="151">
        <f ca="1">IF(ISERROR(VLOOKUP($F167,DB_4erDS!$C$7:$C$10376,1,FALSE)),0,IF($O$10=1,OFFSET(INDEX(DB_4erDS!$R$7:$R$10376,MATCH($F167,DB_4erDS!$C$7:$C$10376,0)),2,0),IF($O$10=2,OFFSET(INDEX(DB_4erDS!$S$7:$S$10376,MATCH($F167,DB_4erDS!$C$7:$C$10376,0)),2,0),IF($O$10=4,OFFSET(INDEX(DB_4erDS!$U$7:$U$10376,MATCH($F167,DB_4erDS!$C$7:$C$10376,0)),2,0),IF($O$10=5,OFFSET(INDEX(DB_4erDS!$V$7:$V$10376,MATCH($F167,DB_4erDS!$C$7:$C$10376,0)),2,0),"Ø")))))</f>
        <v>0</v>
      </c>
      <c r="R167" s="65"/>
    </row>
    <row r="168" spans="1:18">
      <c r="A168" s="65"/>
      <c r="B168" s="65"/>
      <c r="C168" s="65"/>
      <c r="D168" s="65">
        <v>156</v>
      </c>
      <c r="E168" s="136" t="str">
        <f>IF(ISERROR(VLOOKUP(F168,DB_4erDS!$C$7:$C$10376,1,FALSE)),"not found",INDEX(DB_4erDS!$B$7:$B$10376,MATCH(F168,DB_4erDS!$C$7:$C$10376,0)))</f>
        <v>not found</v>
      </c>
      <c r="F168" s="140"/>
      <c r="G168" s="213" t="str">
        <f>IF(ISERROR(VLOOKUP(F168,DB_4erDS!$C$7:$C$10376,1,FALSE)),"not found",INDEX(DB_4erDS!$G$7:$G$10376,MATCH(F168,DB_4erDS!$C$7:$C$10376,0)))</f>
        <v>not found</v>
      </c>
      <c r="H168" s="214" t="str">
        <f ca="1">IF(ISERROR(VLOOKUP($F168,DB_4erDS!$C$7:$C$10376,1,FALSE)),"no Mat.Nr",IF($O$10=1,OFFSET(INDEX(DB_4erDS!$R$7:$R$10376,MATCH($F168,DB_4erDS!$C$7:$C$10376,0)),1,0),IF($O$10=2,OFFSET(INDEX(DB_4erDS!$S$7:$S$10376,MATCH($F168,DB_4erDS!$C$7:$C$10376,0)),1,0),IF($O$10=3,OFFSET(INDEX(DB_4erDS!$T$7:$T$10376,MATCH($F168,DB_4erDS!$C$7:$C$10376,0)),1,0),IF($O$10=4,OFFSET(INDEX(DB_4erDS!$U$7:$U$10376,MATCH($F168,DB_4erDS!$C$7:$C$10376,0)),1,0),IF($O$10=5,OFFSET(INDEX(DB_4erDS!$V$7:$V$10376,MATCH($F168,DB_4erDS!$C$7:$C$10376,0)),1,0),OFFSET(INDEX(DB_4erDS!$W$7:$W$10376,MATCH($F168,DB_4erDS!$C$7:$C$10376,0)),1,0)))))))</f>
        <v>no Mat.Nr</v>
      </c>
      <c r="I168" s="214" t="str">
        <f>IF(ISERROR(VLOOKUP(F168,DB_4erDS!$C$7:$C$10376,1,FALSE)),"not found",INDEX(DB_4erDS!$H$7:$H$10376,MATCH(F168,DB_4erDS!$C$7:$C$10376,0)))</f>
        <v>not found</v>
      </c>
      <c r="J168" s="215" t="str">
        <f>IF(ISERROR(VLOOKUP($F168,DB_4erDS!$C$7:$C$10376,1,FALSE)),"01.01.1900",IF($O$10=1,VLOOKUP($F168,DB_4erDS!$C$7:$X$10376,15,FALSE),IF($O$10=2,VLOOKUP($F168,DB_4erDS!$C$7:$X$10376,16,FALSE),IF($O$10=4,VLOOKUP($F168,DB_4erDS!$C$7:$X$10376,18,FALSE),IF($O$10=5,VLOOKUP($F168,DB_4erDS!$C$7:$X$10376,19,FALSE),"01.01.1900")))))</f>
        <v>01.01.1900</v>
      </c>
      <c r="K168" s="200" t="str">
        <f ca="1">IF(AND(E168&lt;&gt;"",$F$4&lt;&gt;""),$F$4,IF(AND(ISNUMBER(H168)=TRUE,H168&gt;=0),IF($O$10=1,OFFSET(INDEX(DB_4erDS!$R$7:$R$10376,MATCH($F168,DB_4erDS!C$7:$C$10376,0)),3,0),IF($O$10=2,OFFSET(INDEX(DB_4erDS!$S$7:$S$10376,MATCH($F168,DB_4erDS!C$7:$C$10376,0)),3,0),IF($O$10=3,OFFSET(INDEX(DB_4erDS!$T$7:$T$10376,MATCH($F168,DB_4erDS!C$7:$C$10376,0)),3,0),IF($O$10=4,OFFSET(INDEX(DB_4erDS!$U$7:$U$10376,MATCH($F168,DB_4erDS!C$7:$C$10376,0)),3,0),IF($O$10=5,OFFSET(INDEX(DB_4erDS!$V$7:$V$10376,MATCH($F168,DB_4erDS!C$7:$C$10376,0)),3,0),OFFSET(INDEX(DB_4erDS!$W$7:$W$10376,MATCH($F168,DB_4erDS!C$7:$C$10376,0)),3,0)))))),""))</f>
        <v/>
      </c>
      <c r="L168" s="151">
        <f ca="1">IF(ISERROR(VLOOKUP($F168,DB_4erDS!$C$7:$C$10376,1,FALSE)),0,IF($O$10=1,OFFSET(INDEX(DB_4erDS!$R$7:$R$10376,MATCH($F168,DB_4erDS!$C$7:$C$10376,0)),2,0),IF($O$10=2,OFFSET(INDEX(DB_4erDS!$S$7:$S$10376,MATCH($F168,DB_4erDS!$C$7:$C$10376,0)),2,0),IF($O$10=4,OFFSET(INDEX(DB_4erDS!$U$7:$U$10376,MATCH($F168,DB_4erDS!$C$7:$C$10376,0)),2,0),IF($O$10=5,OFFSET(INDEX(DB_4erDS!$V$7:$V$10376,MATCH($F168,DB_4erDS!$C$7:$C$10376,0)),2,0),"Ø")))))</f>
        <v>0</v>
      </c>
      <c r="R168" s="65"/>
    </row>
    <row r="169" spans="1:18">
      <c r="A169" s="65"/>
      <c r="B169" s="65"/>
      <c r="C169" s="65"/>
      <c r="D169" s="65">
        <v>157</v>
      </c>
      <c r="E169" s="136" t="str">
        <f>IF(ISERROR(VLOOKUP(F169,DB_4erDS!$C$7:$C$10376,1,FALSE)),"not found",INDEX(DB_4erDS!$B$7:$B$10376,MATCH(F169,DB_4erDS!$C$7:$C$10376,0)))</f>
        <v>not found</v>
      </c>
      <c r="F169" s="140"/>
      <c r="G169" s="213" t="str">
        <f>IF(ISERROR(VLOOKUP(F169,DB_4erDS!$C$7:$C$10376,1,FALSE)),"not found",INDEX(DB_4erDS!$G$7:$G$10376,MATCH(F169,DB_4erDS!$C$7:$C$10376,0)))</f>
        <v>not found</v>
      </c>
      <c r="H169" s="214" t="str">
        <f ca="1">IF(ISERROR(VLOOKUP($F169,DB_4erDS!$C$7:$C$10376,1,FALSE)),"no Mat.Nr",IF($O$10=1,OFFSET(INDEX(DB_4erDS!$R$7:$R$10376,MATCH($F169,DB_4erDS!$C$7:$C$10376,0)),1,0),IF($O$10=2,OFFSET(INDEX(DB_4erDS!$S$7:$S$10376,MATCH($F169,DB_4erDS!$C$7:$C$10376,0)),1,0),IF($O$10=3,OFFSET(INDEX(DB_4erDS!$T$7:$T$10376,MATCH($F169,DB_4erDS!$C$7:$C$10376,0)),1,0),IF($O$10=4,OFFSET(INDEX(DB_4erDS!$U$7:$U$10376,MATCH($F169,DB_4erDS!$C$7:$C$10376,0)),1,0),IF($O$10=5,OFFSET(INDEX(DB_4erDS!$V$7:$V$10376,MATCH($F169,DB_4erDS!$C$7:$C$10376,0)),1,0),OFFSET(INDEX(DB_4erDS!$W$7:$W$10376,MATCH($F169,DB_4erDS!$C$7:$C$10376,0)),1,0)))))))</f>
        <v>no Mat.Nr</v>
      </c>
      <c r="I169" s="214" t="str">
        <f>IF(ISERROR(VLOOKUP(F169,DB_4erDS!$C$7:$C$10376,1,FALSE)),"not found",INDEX(DB_4erDS!$H$7:$H$10376,MATCH(F169,DB_4erDS!$C$7:$C$10376,0)))</f>
        <v>not found</v>
      </c>
      <c r="J169" s="215" t="str">
        <f>IF(ISERROR(VLOOKUP($F169,DB_4erDS!$C$7:$C$10376,1,FALSE)),"01.01.1900",IF($O$10=1,VLOOKUP($F169,DB_4erDS!$C$7:$X$10376,15,FALSE),IF($O$10=2,VLOOKUP($F169,DB_4erDS!$C$7:$X$10376,16,FALSE),IF($O$10=4,VLOOKUP($F169,DB_4erDS!$C$7:$X$10376,18,FALSE),IF($O$10=5,VLOOKUP($F169,DB_4erDS!$C$7:$X$10376,19,FALSE),"01.01.1900")))))</f>
        <v>01.01.1900</v>
      </c>
      <c r="K169" s="200" t="str">
        <f ca="1">IF(AND(E169&lt;&gt;"",$F$4&lt;&gt;""),$F$4,IF(AND(ISNUMBER(H169)=TRUE,H169&gt;=0),IF($O$10=1,OFFSET(INDEX(DB_4erDS!$R$7:$R$10376,MATCH($F169,DB_4erDS!C$7:$C$10376,0)),3,0),IF($O$10=2,OFFSET(INDEX(DB_4erDS!$S$7:$S$10376,MATCH($F169,DB_4erDS!C$7:$C$10376,0)),3,0),IF($O$10=3,OFFSET(INDEX(DB_4erDS!$T$7:$T$10376,MATCH($F169,DB_4erDS!C$7:$C$10376,0)),3,0),IF($O$10=4,OFFSET(INDEX(DB_4erDS!$U$7:$U$10376,MATCH($F169,DB_4erDS!C$7:$C$10376,0)),3,0),IF($O$10=5,OFFSET(INDEX(DB_4erDS!$V$7:$V$10376,MATCH($F169,DB_4erDS!C$7:$C$10376,0)),3,0),OFFSET(INDEX(DB_4erDS!$W$7:$W$10376,MATCH($F169,DB_4erDS!C$7:$C$10376,0)),3,0)))))),""))</f>
        <v/>
      </c>
      <c r="L169" s="151">
        <f ca="1">IF(ISERROR(VLOOKUP($F169,DB_4erDS!$C$7:$C$10376,1,FALSE)),0,IF($O$10=1,OFFSET(INDEX(DB_4erDS!$R$7:$R$10376,MATCH($F169,DB_4erDS!$C$7:$C$10376,0)),2,0),IF($O$10=2,OFFSET(INDEX(DB_4erDS!$S$7:$S$10376,MATCH($F169,DB_4erDS!$C$7:$C$10376,0)),2,0),IF($O$10=4,OFFSET(INDEX(DB_4erDS!$U$7:$U$10376,MATCH($F169,DB_4erDS!$C$7:$C$10376,0)),2,0),IF($O$10=5,OFFSET(INDEX(DB_4erDS!$V$7:$V$10376,MATCH($F169,DB_4erDS!$C$7:$C$10376,0)),2,0),"Ø")))))</f>
        <v>0</v>
      </c>
      <c r="R169" s="65"/>
    </row>
    <row r="170" spans="1:18">
      <c r="A170" s="65"/>
      <c r="B170" s="65"/>
      <c r="C170" s="65"/>
      <c r="D170" s="65">
        <v>158</v>
      </c>
      <c r="E170" s="136" t="str">
        <f>IF(ISERROR(VLOOKUP(F170,DB_4erDS!$C$7:$C$10376,1,FALSE)),"not found",INDEX(DB_4erDS!$B$7:$B$10376,MATCH(F170,DB_4erDS!$C$7:$C$10376,0)))</f>
        <v>not found</v>
      </c>
      <c r="F170" s="140"/>
      <c r="G170" s="213" t="str">
        <f>IF(ISERROR(VLOOKUP(F170,DB_4erDS!$C$7:$C$10376,1,FALSE)),"not found",INDEX(DB_4erDS!$G$7:$G$10376,MATCH(F170,DB_4erDS!$C$7:$C$10376,0)))</f>
        <v>not found</v>
      </c>
      <c r="H170" s="214" t="str">
        <f ca="1">IF(ISERROR(VLOOKUP($F170,DB_4erDS!$C$7:$C$10376,1,FALSE)),"no Mat.Nr",IF($O$10=1,OFFSET(INDEX(DB_4erDS!$R$7:$R$10376,MATCH($F170,DB_4erDS!$C$7:$C$10376,0)),1,0),IF($O$10=2,OFFSET(INDEX(DB_4erDS!$S$7:$S$10376,MATCH($F170,DB_4erDS!$C$7:$C$10376,0)),1,0),IF($O$10=3,OFFSET(INDEX(DB_4erDS!$T$7:$T$10376,MATCH($F170,DB_4erDS!$C$7:$C$10376,0)),1,0),IF($O$10=4,OFFSET(INDEX(DB_4erDS!$U$7:$U$10376,MATCH($F170,DB_4erDS!$C$7:$C$10376,0)),1,0),IF($O$10=5,OFFSET(INDEX(DB_4erDS!$V$7:$V$10376,MATCH($F170,DB_4erDS!$C$7:$C$10376,0)),1,0),OFFSET(INDEX(DB_4erDS!$W$7:$W$10376,MATCH($F170,DB_4erDS!$C$7:$C$10376,0)),1,0)))))))</f>
        <v>no Mat.Nr</v>
      </c>
      <c r="I170" s="214" t="str">
        <f>IF(ISERROR(VLOOKUP(F170,DB_4erDS!$C$7:$C$10376,1,FALSE)),"not found",INDEX(DB_4erDS!$H$7:$H$10376,MATCH(F170,DB_4erDS!$C$7:$C$10376,0)))</f>
        <v>not found</v>
      </c>
      <c r="J170" s="215" t="str">
        <f>IF(ISERROR(VLOOKUP($F170,DB_4erDS!$C$7:$C$10376,1,FALSE)),"01.01.1900",IF($O$10=1,VLOOKUP($F170,DB_4erDS!$C$7:$X$10376,15,FALSE),IF($O$10=2,VLOOKUP($F170,DB_4erDS!$C$7:$X$10376,16,FALSE),IF($O$10=4,VLOOKUP($F170,DB_4erDS!$C$7:$X$10376,18,FALSE),IF($O$10=5,VLOOKUP($F170,DB_4erDS!$C$7:$X$10376,19,FALSE),"01.01.1900")))))</f>
        <v>01.01.1900</v>
      </c>
      <c r="K170" s="200" t="str">
        <f ca="1">IF(AND(E170&lt;&gt;"",$F$4&lt;&gt;""),$F$4,IF(AND(ISNUMBER(H170)=TRUE,H170&gt;=0),IF($O$10=1,OFFSET(INDEX(DB_4erDS!$R$7:$R$10376,MATCH($F170,DB_4erDS!C$7:$C$10376,0)),3,0),IF($O$10=2,OFFSET(INDEX(DB_4erDS!$S$7:$S$10376,MATCH($F170,DB_4erDS!C$7:$C$10376,0)),3,0),IF($O$10=3,OFFSET(INDEX(DB_4erDS!$T$7:$T$10376,MATCH($F170,DB_4erDS!C$7:$C$10376,0)),3,0),IF($O$10=4,OFFSET(INDEX(DB_4erDS!$U$7:$U$10376,MATCH($F170,DB_4erDS!C$7:$C$10376,0)),3,0),IF($O$10=5,OFFSET(INDEX(DB_4erDS!$V$7:$V$10376,MATCH($F170,DB_4erDS!C$7:$C$10376,0)),3,0),OFFSET(INDEX(DB_4erDS!$W$7:$W$10376,MATCH($F170,DB_4erDS!C$7:$C$10376,0)),3,0)))))),""))</f>
        <v/>
      </c>
      <c r="L170" s="151">
        <f ca="1">IF(ISERROR(VLOOKUP($F170,DB_4erDS!$C$7:$C$10376,1,FALSE)),0,IF($O$10=1,OFFSET(INDEX(DB_4erDS!$R$7:$R$10376,MATCH($F170,DB_4erDS!$C$7:$C$10376,0)),2,0),IF($O$10=2,OFFSET(INDEX(DB_4erDS!$S$7:$S$10376,MATCH($F170,DB_4erDS!$C$7:$C$10376,0)),2,0),IF($O$10=4,OFFSET(INDEX(DB_4erDS!$U$7:$U$10376,MATCH($F170,DB_4erDS!$C$7:$C$10376,0)),2,0),IF($O$10=5,OFFSET(INDEX(DB_4erDS!$V$7:$V$10376,MATCH($F170,DB_4erDS!$C$7:$C$10376,0)),2,0),"Ø")))))</f>
        <v>0</v>
      </c>
      <c r="R170" s="65"/>
    </row>
    <row r="171" spans="1:18">
      <c r="A171" s="65"/>
      <c r="B171" s="65"/>
      <c r="C171" s="65"/>
      <c r="D171" s="65">
        <v>159</v>
      </c>
      <c r="E171" s="136" t="str">
        <f>IF(ISERROR(VLOOKUP(F171,DB_4erDS!$C$7:$C$10376,1,FALSE)),"not found",INDEX(DB_4erDS!$B$7:$B$10376,MATCH(F171,DB_4erDS!$C$7:$C$10376,0)))</f>
        <v>not found</v>
      </c>
      <c r="F171" s="140"/>
      <c r="G171" s="213" t="str">
        <f>IF(ISERROR(VLOOKUP(F171,DB_4erDS!$C$7:$C$10376,1,FALSE)),"not found",INDEX(DB_4erDS!$G$7:$G$10376,MATCH(F171,DB_4erDS!$C$7:$C$10376,0)))</f>
        <v>not found</v>
      </c>
      <c r="H171" s="214" t="str">
        <f ca="1">IF(ISERROR(VLOOKUP($F171,DB_4erDS!$C$7:$C$10376,1,FALSE)),"no Mat.Nr",IF($O$10=1,OFFSET(INDEX(DB_4erDS!$R$7:$R$10376,MATCH($F171,DB_4erDS!$C$7:$C$10376,0)),1,0),IF($O$10=2,OFFSET(INDEX(DB_4erDS!$S$7:$S$10376,MATCH($F171,DB_4erDS!$C$7:$C$10376,0)),1,0),IF($O$10=3,OFFSET(INDEX(DB_4erDS!$T$7:$T$10376,MATCH($F171,DB_4erDS!$C$7:$C$10376,0)),1,0),IF($O$10=4,OFFSET(INDEX(DB_4erDS!$U$7:$U$10376,MATCH($F171,DB_4erDS!$C$7:$C$10376,0)),1,0),IF($O$10=5,OFFSET(INDEX(DB_4erDS!$V$7:$V$10376,MATCH($F171,DB_4erDS!$C$7:$C$10376,0)),1,0),OFFSET(INDEX(DB_4erDS!$W$7:$W$10376,MATCH($F171,DB_4erDS!$C$7:$C$10376,0)),1,0)))))))</f>
        <v>no Mat.Nr</v>
      </c>
      <c r="I171" s="214" t="str">
        <f>IF(ISERROR(VLOOKUP(F171,DB_4erDS!$C$7:$C$10376,1,FALSE)),"not found",INDEX(DB_4erDS!$H$7:$H$10376,MATCH(F171,DB_4erDS!$C$7:$C$10376,0)))</f>
        <v>not found</v>
      </c>
      <c r="J171" s="215" t="str">
        <f>IF(ISERROR(VLOOKUP($F171,DB_4erDS!$C$7:$C$10376,1,FALSE)),"01.01.1900",IF($O$10=1,VLOOKUP($F171,DB_4erDS!$C$7:$X$10376,15,FALSE),IF($O$10=2,VLOOKUP($F171,DB_4erDS!$C$7:$X$10376,16,FALSE),IF($O$10=4,VLOOKUP($F171,DB_4erDS!$C$7:$X$10376,18,FALSE),IF($O$10=5,VLOOKUP($F171,DB_4erDS!$C$7:$X$10376,19,FALSE),"01.01.1900")))))</f>
        <v>01.01.1900</v>
      </c>
      <c r="K171" s="200" t="str">
        <f ca="1">IF(AND(E171&lt;&gt;"",$F$4&lt;&gt;""),$F$4,IF(AND(ISNUMBER(H171)=TRUE,H171&gt;=0),IF($O$10=1,OFFSET(INDEX(DB_4erDS!$R$7:$R$10376,MATCH($F171,DB_4erDS!C$7:$C$10376,0)),3,0),IF($O$10=2,OFFSET(INDEX(DB_4erDS!$S$7:$S$10376,MATCH($F171,DB_4erDS!C$7:$C$10376,0)),3,0),IF($O$10=3,OFFSET(INDEX(DB_4erDS!$T$7:$T$10376,MATCH($F171,DB_4erDS!C$7:$C$10376,0)),3,0),IF($O$10=4,OFFSET(INDEX(DB_4erDS!$U$7:$U$10376,MATCH($F171,DB_4erDS!C$7:$C$10376,0)),3,0),IF($O$10=5,OFFSET(INDEX(DB_4erDS!$V$7:$V$10376,MATCH($F171,DB_4erDS!C$7:$C$10376,0)),3,0),OFFSET(INDEX(DB_4erDS!$W$7:$W$10376,MATCH($F171,DB_4erDS!C$7:$C$10376,0)),3,0)))))),""))</f>
        <v/>
      </c>
      <c r="L171" s="151">
        <f ca="1">IF(ISERROR(VLOOKUP($F171,DB_4erDS!$C$7:$C$10376,1,FALSE)),0,IF($O$10=1,OFFSET(INDEX(DB_4erDS!$R$7:$R$10376,MATCH($F171,DB_4erDS!$C$7:$C$10376,0)),2,0),IF($O$10=2,OFFSET(INDEX(DB_4erDS!$S$7:$S$10376,MATCH($F171,DB_4erDS!$C$7:$C$10376,0)),2,0),IF($O$10=4,OFFSET(INDEX(DB_4erDS!$U$7:$U$10376,MATCH($F171,DB_4erDS!$C$7:$C$10376,0)),2,0),IF($O$10=5,OFFSET(INDEX(DB_4erDS!$V$7:$V$10376,MATCH($F171,DB_4erDS!$C$7:$C$10376,0)),2,0),"Ø")))))</f>
        <v>0</v>
      </c>
      <c r="R171" s="65"/>
    </row>
    <row r="172" spans="1:18">
      <c r="A172" s="65"/>
      <c r="B172" s="65"/>
      <c r="C172" s="65"/>
      <c r="D172" s="65">
        <v>160</v>
      </c>
      <c r="E172" s="136" t="str">
        <f>IF(ISERROR(VLOOKUP(F172,DB_4erDS!$C$7:$C$10376,1,FALSE)),"not found",INDEX(DB_4erDS!$B$7:$B$10376,MATCH(F172,DB_4erDS!$C$7:$C$10376,0)))</f>
        <v>not found</v>
      </c>
      <c r="F172" s="140"/>
      <c r="G172" s="213" t="str">
        <f>IF(ISERROR(VLOOKUP(F172,DB_4erDS!$C$7:$C$10376,1,FALSE)),"not found",INDEX(DB_4erDS!$G$7:$G$10376,MATCH(F172,DB_4erDS!$C$7:$C$10376,0)))</f>
        <v>not found</v>
      </c>
      <c r="H172" s="214" t="str">
        <f ca="1">IF(ISERROR(VLOOKUP($F172,DB_4erDS!$C$7:$C$10376,1,FALSE)),"no Mat.Nr",IF($O$10=1,OFFSET(INDEX(DB_4erDS!$R$7:$R$10376,MATCH($F172,DB_4erDS!$C$7:$C$10376,0)),1,0),IF($O$10=2,OFFSET(INDEX(DB_4erDS!$S$7:$S$10376,MATCH($F172,DB_4erDS!$C$7:$C$10376,0)),1,0),IF($O$10=3,OFFSET(INDEX(DB_4erDS!$T$7:$T$10376,MATCH($F172,DB_4erDS!$C$7:$C$10376,0)),1,0),IF($O$10=4,OFFSET(INDEX(DB_4erDS!$U$7:$U$10376,MATCH($F172,DB_4erDS!$C$7:$C$10376,0)),1,0),IF($O$10=5,OFFSET(INDEX(DB_4erDS!$V$7:$V$10376,MATCH($F172,DB_4erDS!$C$7:$C$10376,0)),1,0),OFFSET(INDEX(DB_4erDS!$W$7:$W$10376,MATCH($F172,DB_4erDS!$C$7:$C$10376,0)),1,0)))))))</f>
        <v>no Mat.Nr</v>
      </c>
      <c r="I172" s="214" t="str">
        <f>IF(ISERROR(VLOOKUP(F172,DB_4erDS!$C$7:$C$10376,1,FALSE)),"not found",INDEX(DB_4erDS!$H$7:$H$10376,MATCH(F172,DB_4erDS!$C$7:$C$10376,0)))</f>
        <v>not found</v>
      </c>
      <c r="J172" s="215" t="str">
        <f>IF(ISERROR(VLOOKUP($F172,DB_4erDS!$C$7:$C$10376,1,FALSE)),"01.01.1900",IF($O$10=1,VLOOKUP($F172,DB_4erDS!$C$7:$X$10376,15,FALSE),IF($O$10=2,VLOOKUP($F172,DB_4erDS!$C$7:$X$10376,16,FALSE),IF($O$10=4,VLOOKUP($F172,DB_4erDS!$C$7:$X$10376,18,FALSE),IF($O$10=5,VLOOKUP($F172,DB_4erDS!$C$7:$X$10376,19,FALSE),"01.01.1900")))))</f>
        <v>01.01.1900</v>
      </c>
      <c r="K172" s="200" t="str">
        <f ca="1">IF(AND(E172&lt;&gt;"",$F$4&lt;&gt;""),$F$4,IF(AND(ISNUMBER(H172)=TRUE,H172&gt;=0),IF($O$10=1,OFFSET(INDEX(DB_4erDS!$R$7:$R$10376,MATCH($F172,DB_4erDS!C$7:$C$10376,0)),3,0),IF($O$10=2,OFFSET(INDEX(DB_4erDS!$S$7:$S$10376,MATCH($F172,DB_4erDS!C$7:$C$10376,0)),3,0),IF($O$10=3,OFFSET(INDEX(DB_4erDS!$T$7:$T$10376,MATCH($F172,DB_4erDS!C$7:$C$10376,0)),3,0),IF($O$10=4,OFFSET(INDEX(DB_4erDS!$U$7:$U$10376,MATCH($F172,DB_4erDS!C$7:$C$10376,0)),3,0),IF($O$10=5,OFFSET(INDEX(DB_4erDS!$V$7:$V$10376,MATCH($F172,DB_4erDS!C$7:$C$10376,0)),3,0),OFFSET(INDEX(DB_4erDS!$W$7:$W$10376,MATCH($F172,DB_4erDS!C$7:$C$10376,0)),3,0)))))),""))</f>
        <v/>
      </c>
      <c r="L172" s="151">
        <f ca="1">IF(ISERROR(VLOOKUP($F172,DB_4erDS!$C$7:$C$10376,1,FALSE)),0,IF($O$10=1,OFFSET(INDEX(DB_4erDS!$R$7:$R$10376,MATCH($F172,DB_4erDS!$C$7:$C$10376,0)),2,0),IF($O$10=2,OFFSET(INDEX(DB_4erDS!$S$7:$S$10376,MATCH($F172,DB_4erDS!$C$7:$C$10376,0)),2,0),IF($O$10=4,OFFSET(INDEX(DB_4erDS!$U$7:$U$10376,MATCH($F172,DB_4erDS!$C$7:$C$10376,0)),2,0),IF($O$10=5,OFFSET(INDEX(DB_4erDS!$V$7:$V$10376,MATCH($F172,DB_4erDS!$C$7:$C$10376,0)),2,0),"Ø")))))</f>
        <v>0</v>
      </c>
      <c r="R172" s="65"/>
    </row>
    <row r="173" spans="1:18">
      <c r="A173" s="65"/>
      <c r="B173" s="65"/>
      <c r="C173" s="65"/>
      <c r="D173" s="65">
        <v>161</v>
      </c>
      <c r="E173" s="136" t="str">
        <f>IF(ISERROR(VLOOKUP(F173,DB_4erDS!$C$7:$C$10376,1,FALSE)),"not found",INDEX(DB_4erDS!$B$7:$B$10376,MATCH(F173,DB_4erDS!$C$7:$C$10376,0)))</f>
        <v>not found</v>
      </c>
      <c r="F173" s="140"/>
      <c r="G173" s="213" t="str">
        <f>IF(ISERROR(VLOOKUP(F173,DB_4erDS!$C$7:$C$10376,1,FALSE)),"not found",INDEX(DB_4erDS!$G$7:$G$10376,MATCH(F173,DB_4erDS!$C$7:$C$10376,0)))</f>
        <v>not found</v>
      </c>
      <c r="H173" s="214" t="str">
        <f ca="1">IF(ISERROR(VLOOKUP($F173,DB_4erDS!$C$7:$C$10376,1,FALSE)),"no Mat.Nr",IF($O$10=1,OFFSET(INDEX(DB_4erDS!$R$7:$R$10376,MATCH($F173,DB_4erDS!$C$7:$C$10376,0)),1,0),IF($O$10=2,OFFSET(INDEX(DB_4erDS!$S$7:$S$10376,MATCH($F173,DB_4erDS!$C$7:$C$10376,0)),1,0),IF($O$10=3,OFFSET(INDEX(DB_4erDS!$T$7:$T$10376,MATCH($F173,DB_4erDS!$C$7:$C$10376,0)),1,0),IF($O$10=4,OFFSET(INDEX(DB_4erDS!$U$7:$U$10376,MATCH($F173,DB_4erDS!$C$7:$C$10376,0)),1,0),IF($O$10=5,OFFSET(INDEX(DB_4erDS!$V$7:$V$10376,MATCH($F173,DB_4erDS!$C$7:$C$10376,0)),1,0),OFFSET(INDEX(DB_4erDS!$W$7:$W$10376,MATCH($F173,DB_4erDS!$C$7:$C$10376,0)),1,0)))))))</f>
        <v>no Mat.Nr</v>
      </c>
      <c r="I173" s="214" t="str">
        <f>IF(ISERROR(VLOOKUP(F173,DB_4erDS!$C$7:$C$10376,1,FALSE)),"not found",INDEX(DB_4erDS!$H$7:$H$10376,MATCH(F173,DB_4erDS!$C$7:$C$10376,0)))</f>
        <v>not found</v>
      </c>
      <c r="J173" s="215" t="str">
        <f>IF(ISERROR(VLOOKUP($F173,DB_4erDS!$C$7:$C$10376,1,FALSE)),"01.01.1900",IF($O$10=1,VLOOKUP($F173,DB_4erDS!$C$7:$X$10376,15,FALSE),IF($O$10=2,VLOOKUP($F173,DB_4erDS!$C$7:$X$10376,16,FALSE),IF($O$10=4,VLOOKUP($F173,DB_4erDS!$C$7:$X$10376,18,FALSE),IF($O$10=5,VLOOKUP($F173,DB_4erDS!$C$7:$X$10376,19,FALSE),"01.01.1900")))))</f>
        <v>01.01.1900</v>
      </c>
      <c r="K173" s="200" t="str">
        <f ca="1">IF(AND(E173&lt;&gt;"",$F$4&lt;&gt;""),$F$4,IF(AND(ISNUMBER(H173)=TRUE,H173&gt;=0),IF($O$10=1,OFFSET(INDEX(DB_4erDS!$R$7:$R$10376,MATCH($F173,DB_4erDS!C$7:$C$10376,0)),3,0),IF($O$10=2,OFFSET(INDEX(DB_4erDS!$S$7:$S$10376,MATCH($F173,DB_4erDS!C$7:$C$10376,0)),3,0),IF($O$10=3,OFFSET(INDEX(DB_4erDS!$T$7:$T$10376,MATCH($F173,DB_4erDS!C$7:$C$10376,0)),3,0),IF($O$10=4,OFFSET(INDEX(DB_4erDS!$U$7:$U$10376,MATCH($F173,DB_4erDS!C$7:$C$10376,0)),3,0),IF($O$10=5,OFFSET(INDEX(DB_4erDS!$V$7:$V$10376,MATCH($F173,DB_4erDS!C$7:$C$10376,0)),3,0),OFFSET(INDEX(DB_4erDS!$W$7:$W$10376,MATCH($F173,DB_4erDS!C$7:$C$10376,0)),3,0)))))),""))</f>
        <v/>
      </c>
      <c r="L173" s="151">
        <f ca="1">IF(ISERROR(VLOOKUP($F173,DB_4erDS!$C$7:$C$10376,1,FALSE)),0,IF($O$10=1,OFFSET(INDEX(DB_4erDS!$R$7:$R$10376,MATCH($F173,DB_4erDS!$C$7:$C$10376,0)),2,0),IF($O$10=2,OFFSET(INDEX(DB_4erDS!$S$7:$S$10376,MATCH($F173,DB_4erDS!$C$7:$C$10376,0)),2,0),IF($O$10=4,OFFSET(INDEX(DB_4erDS!$U$7:$U$10376,MATCH($F173,DB_4erDS!$C$7:$C$10376,0)),2,0),IF($O$10=5,OFFSET(INDEX(DB_4erDS!$V$7:$V$10376,MATCH($F173,DB_4erDS!$C$7:$C$10376,0)),2,0),"Ø")))))</f>
        <v>0</v>
      </c>
      <c r="R173" s="65"/>
    </row>
    <row r="174" spans="1:18">
      <c r="A174" s="65"/>
      <c r="B174" s="65"/>
      <c r="C174" s="65"/>
      <c r="D174" s="65">
        <v>162</v>
      </c>
      <c r="E174" s="136" t="str">
        <f>IF(ISERROR(VLOOKUP(F174,DB_4erDS!$C$7:$C$10376,1,FALSE)),"not found",INDEX(DB_4erDS!$B$7:$B$10376,MATCH(F174,DB_4erDS!$C$7:$C$10376,0)))</f>
        <v>not found</v>
      </c>
      <c r="F174" s="140"/>
      <c r="G174" s="213" t="str">
        <f>IF(ISERROR(VLOOKUP(F174,DB_4erDS!$C$7:$C$10376,1,FALSE)),"not found",INDEX(DB_4erDS!$G$7:$G$10376,MATCH(F174,DB_4erDS!$C$7:$C$10376,0)))</f>
        <v>not found</v>
      </c>
      <c r="H174" s="214" t="str">
        <f ca="1">IF(ISERROR(VLOOKUP($F174,DB_4erDS!$C$7:$C$10376,1,FALSE)),"no Mat.Nr",IF($O$10=1,OFFSET(INDEX(DB_4erDS!$R$7:$R$10376,MATCH($F174,DB_4erDS!$C$7:$C$10376,0)),1,0),IF($O$10=2,OFFSET(INDEX(DB_4erDS!$S$7:$S$10376,MATCH($F174,DB_4erDS!$C$7:$C$10376,0)),1,0),IF($O$10=3,OFFSET(INDEX(DB_4erDS!$T$7:$T$10376,MATCH($F174,DB_4erDS!$C$7:$C$10376,0)),1,0),IF($O$10=4,OFFSET(INDEX(DB_4erDS!$U$7:$U$10376,MATCH($F174,DB_4erDS!$C$7:$C$10376,0)),1,0),IF($O$10=5,OFFSET(INDEX(DB_4erDS!$V$7:$V$10376,MATCH($F174,DB_4erDS!$C$7:$C$10376,0)),1,0),OFFSET(INDEX(DB_4erDS!$W$7:$W$10376,MATCH($F174,DB_4erDS!$C$7:$C$10376,0)),1,0)))))))</f>
        <v>no Mat.Nr</v>
      </c>
      <c r="I174" s="214" t="str">
        <f>IF(ISERROR(VLOOKUP(F174,DB_4erDS!$C$7:$C$10376,1,FALSE)),"not found",INDEX(DB_4erDS!$H$7:$H$10376,MATCH(F174,DB_4erDS!$C$7:$C$10376,0)))</f>
        <v>not found</v>
      </c>
      <c r="J174" s="215" t="str">
        <f>IF(ISERROR(VLOOKUP($F174,DB_4erDS!$C$7:$C$10376,1,FALSE)),"01.01.1900",IF($O$10=1,VLOOKUP($F174,DB_4erDS!$C$7:$X$10376,15,FALSE),IF($O$10=2,VLOOKUP($F174,DB_4erDS!$C$7:$X$10376,16,FALSE),IF($O$10=4,VLOOKUP($F174,DB_4erDS!$C$7:$X$10376,18,FALSE),IF($O$10=5,VLOOKUP($F174,DB_4erDS!$C$7:$X$10376,19,FALSE),"01.01.1900")))))</f>
        <v>01.01.1900</v>
      </c>
      <c r="K174" s="200" t="str">
        <f ca="1">IF(AND(E174&lt;&gt;"",$F$4&lt;&gt;""),$F$4,IF(AND(ISNUMBER(H174)=TRUE,H174&gt;=0),IF($O$10=1,OFFSET(INDEX(DB_4erDS!$R$7:$R$10376,MATCH($F174,DB_4erDS!C$7:$C$10376,0)),3,0),IF($O$10=2,OFFSET(INDEX(DB_4erDS!$S$7:$S$10376,MATCH($F174,DB_4erDS!C$7:$C$10376,0)),3,0),IF($O$10=3,OFFSET(INDEX(DB_4erDS!$T$7:$T$10376,MATCH($F174,DB_4erDS!C$7:$C$10376,0)),3,0),IF($O$10=4,OFFSET(INDEX(DB_4erDS!$U$7:$U$10376,MATCH($F174,DB_4erDS!C$7:$C$10376,0)),3,0),IF($O$10=5,OFFSET(INDEX(DB_4erDS!$V$7:$V$10376,MATCH($F174,DB_4erDS!C$7:$C$10376,0)),3,0),OFFSET(INDEX(DB_4erDS!$W$7:$W$10376,MATCH($F174,DB_4erDS!C$7:$C$10376,0)),3,0)))))),""))</f>
        <v/>
      </c>
      <c r="L174" s="151">
        <f ca="1">IF(ISERROR(VLOOKUP($F174,DB_4erDS!$C$7:$C$10376,1,FALSE)),0,IF($O$10=1,OFFSET(INDEX(DB_4erDS!$R$7:$R$10376,MATCH($F174,DB_4erDS!$C$7:$C$10376,0)),2,0),IF($O$10=2,OFFSET(INDEX(DB_4erDS!$S$7:$S$10376,MATCH($F174,DB_4erDS!$C$7:$C$10376,0)),2,0),IF($O$10=4,OFFSET(INDEX(DB_4erDS!$U$7:$U$10376,MATCH($F174,DB_4erDS!$C$7:$C$10376,0)),2,0),IF($O$10=5,OFFSET(INDEX(DB_4erDS!$V$7:$V$10376,MATCH($F174,DB_4erDS!$C$7:$C$10376,0)),2,0),"Ø")))))</f>
        <v>0</v>
      </c>
      <c r="R174" s="65"/>
    </row>
    <row r="175" spans="1:18">
      <c r="A175" s="65"/>
      <c r="B175" s="65"/>
      <c r="C175" s="65"/>
      <c r="D175" s="65">
        <v>163</v>
      </c>
      <c r="E175" s="136" t="str">
        <f>IF(ISERROR(VLOOKUP(F175,DB_4erDS!$C$7:$C$10376,1,FALSE)),"not found",INDEX(DB_4erDS!$B$7:$B$10376,MATCH(F175,DB_4erDS!$C$7:$C$10376,0)))</f>
        <v>not found</v>
      </c>
      <c r="F175" s="140"/>
      <c r="G175" s="213" t="str">
        <f>IF(ISERROR(VLOOKUP(F175,DB_4erDS!$C$7:$C$10376,1,FALSE)),"not found",INDEX(DB_4erDS!$G$7:$G$10376,MATCH(F175,DB_4erDS!$C$7:$C$10376,0)))</f>
        <v>not found</v>
      </c>
      <c r="H175" s="214" t="str">
        <f ca="1">IF(ISERROR(VLOOKUP($F175,DB_4erDS!$C$7:$C$10376,1,FALSE)),"no Mat.Nr",IF($O$10=1,OFFSET(INDEX(DB_4erDS!$R$7:$R$10376,MATCH($F175,DB_4erDS!$C$7:$C$10376,0)),1,0),IF($O$10=2,OFFSET(INDEX(DB_4erDS!$S$7:$S$10376,MATCH($F175,DB_4erDS!$C$7:$C$10376,0)),1,0),IF($O$10=3,OFFSET(INDEX(DB_4erDS!$T$7:$T$10376,MATCH($F175,DB_4erDS!$C$7:$C$10376,0)),1,0),IF($O$10=4,OFFSET(INDEX(DB_4erDS!$U$7:$U$10376,MATCH($F175,DB_4erDS!$C$7:$C$10376,0)),1,0),IF($O$10=5,OFFSET(INDEX(DB_4erDS!$V$7:$V$10376,MATCH($F175,DB_4erDS!$C$7:$C$10376,0)),1,0),OFFSET(INDEX(DB_4erDS!$W$7:$W$10376,MATCH($F175,DB_4erDS!$C$7:$C$10376,0)),1,0)))))))</f>
        <v>no Mat.Nr</v>
      </c>
      <c r="I175" s="214" t="str">
        <f>IF(ISERROR(VLOOKUP(F175,DB_4erDS!$C$7:$C$10376,1,FALSE)),"not found",INDEX(DB_4erDS!$H$7:$H$10376,MATCH(F175,DB_4erDS!$C$7:$C$10376,0)))</f>
        <v>not found</v>
      </c>
      <c r="J175" s="215" t="str">
        <f>IF(ISERROR(VLOOKUP($F175,DB_4erDS!$C$7:$C$10376,1,FALSE)),"01.01.1900",IF($O$10=1,VLOOKUP($F175,DB_4erDS!$C$7:$X$10376,15,FALSE),IF($O$10=2,VLOOKUP($F175,DB_4erDS!$C$7:$X$10376,16,FALSE),IF($O$10=4,VLOOKUP($F175,DB_4erDS!$C$7:$X$10376,18,FALSE),IF($O$10=5,VLOOKUP($F175,DB_4erDS!$C$7:$X$10376,19,FALSE),"01.01.1900")))))</f>
        <v>01.01.1900</v>
      </c>
      <c r="K175" s="200" t="str">
        <f ca="1">IF(AND(E175&lt;&gt;"",$F$4&lt;&gt;""),$F$4,IF(AND(ISNUMBER(H175)=TRUE,H175&gt;=0),IF($O$10=1,OFFSET(INDEX(DB_4erDS!$R$7:$R$10376,MATCH($F175,DB_4erDS!C$7:$C$10376,0)),3,0),IF($O$10=2,OFFSET(INDEX(DB_4erDS!$S$7:$S$10376,MATCH($F175,DB_4erDS!C$7:$C$10376,0)),3,0),IF($O$10=3,OFFSET(INDEX(DB_4erDS!$T$7:$T$10376,MATCH($F175,DB_4erDS!C$7:$C$10376,0)),3,0),IF($O$10=4,OFFSET(INDEX(DB_4erDS!$U$7:$U$10376,MATCH($F175,DB_4erDS!C$7:$C$10376,0)),3,0),IF($O$10=5,OFFSET(INDEX(DB_4erDS!$V$7:$V$10376,MATCH($F175,DB_4erDS!C$7:$C$10376,0)),3,0),OFFSET(INDEX(DB_4erDS!$W$7:$W$10376,MATCH($F175,DB_4erDS!C$7:$C$10376,0)),3,0)))))),""))</f>
        <v/>
      </c>
      <c r="L175" s="151">
        <f ca="1">IF(ISERROR(VLOOKUP($F175,DB_4erDS!$C$7:$C$10376,1,FALSE)),0,IF($O$10=1,OFFSET(INDEX(DB_4erDS!$R$7:$R$10376,MATCH($F175,DB_4erDS!$C$7:$C$10376,0)),2,0),IF($O$10=2,OFFSET(INDEX(DB_4erDS!$S$7:$S$10376,MATCH($F175,DB_4erDS!$C$7:$C$10376,0)),2,0),IF($O$10=4,OFFSET(INDEX(DB_4erDS!$U$7:$U$10376,MATCH($F175,DB_4erDS!$C$7:$C$10376,0)),2,0),IF($O$10=5,OFFSET(INDEX(DB_4erDS!$V$7:$V$10376,MATCH($F175,DB_4erDS!$C$7:$C$10376,0)),2,0),"Ø")))))</f>
        <v>0</v>
      </c>
      <c r="R175" s="65"/>
    </row>
    <row r="176" spans="1:18">
      <c r="A176" s="65"/>
      <c r="B176" s="65"/>
      <c r="C176" s="65"/>
      <c r="D176" s="65">
        <v>164</v>
      </c>
      <c r="E176" s="136" t="str">
        <f>IF(ISERROR(VLOOKUP(F176,DB_4erDS!$C$7:$C$10376,1,FALSE)),"not found",INDEX(DB_4erDS!$B$7:$B$10376,MATCH(F176,DB_4erDS!$C$7:$C$10376,0)))</f>
        <v>not found</v>
      </c>
      <c r="F176" s="140"/>
      <c r="G176" s="213" t="str">
        <f>IF(ISERROR(VLOOKUP(F176,DB_4erDS!$C$7:$C$10376,1,FALSE)),"not found",INDEX(DB_4erDS!$G$7:$G$10376,MATCH(F176,DB_4erDS!$C$7:$C$10376,0)))</f>
        <v>not found</v>
      </c>
      <c r="H176" s="214" t="str">
        <f ca="1">IF(ISERROR(VLOOKUP($F176,DB_4erDS!$C$7:$C$10376,1,FALSE)),"no Mat.Nr",IF($O$10=1,OFFSET(INDEX(DB_4erDS!$R$7:$R$10376,MATCH($F176,DB_4erDS!$C$7:$C$10376,0)),1,0),IF($O$10=2,OFFSET(INDEX(DB_4erDS!$S$7:$S$10376,MATCH($F176,DB_4erDS!$C$7:$C$10376,0)),1,0),IF($O$10=3,OFFSET(INDEX(DB_4erDS!$T$7:$T$10376,MATCH($F176,DB_4erDS!$C$7:$C$10376,0)),1,0),IF($O$10=4,OFFSET(INDEX(DB_4erDS!$U$7:$U$10376,MATCH($F176,DB_4erDS!$C$7:$C$10376,0)),1,0),IF($O$10=5,OFFSET(INDEX(DB_4erDS!$V$7:$V$10376,MATCH($F176,DB_4erDS!$C$7:$C$10376,0)),1,0),OFFSET(INDEX(DB_4erDS!$W$7:$W$10376,MATCH($F176,DB_4erDS!$C$7:$C$10376,0)),1,0)))))))</f>
        <v>no Mat.Nr</v>
      </c>
      <c r="I176" s="214" t="str">
        <f>IF(ISERROR(VLOOKUP(F176,DB_4erDS!$C$7:$C$10376,1,FALSE)),"not found",INDEX(DB_4erDS!$H$7:$H$10376,MATCH(F176,DB_4erDS!$C$7:$C$10376,0)))</f>
        <v>not found</v>
      </c>
      <c r="J176" s="215" t="str">
        <f>IF(ISERROR(VLOOKUP($F176,DB_4erDS!$C$7:$C$10376,1,FALSE)),"01.01.1900",IF($O$10=1,VLOOKUP($F176,DB_4erDS!$C$7:$X$10376,15,FALSE),IF($O$10=2,VLOOKUP($F176,DB_4erDS!$C$7:$X$10376,16,FALSE),IF($O$10=4,VLOOKUP($F176,DB_4erDS!$C$7:$X$10376,18,FALSE),IF($O$10=5,VLOOKUP($F176,DB_4erDS!$C$7:$X$10376,19,FALSE),"01.01.1900")))))</f>
        <v>01.01.1900</v>
      </c>
      <c r="K176" s="200" t="str">
        <f ca="1">IF(AND(E176&lt;&gt;"",$F$4&lt;&gt;""),$F$4,IF(AND(ISNUMBER(H176)=TRUE,H176&gt;=0),IF($O$10=1,OFFSET(INDEX(DB_4erDS!$R$7:$R$10376,MATCH($F176,DB_4erDS!C$7:$C$10376,0)),3,0),IF($O$10=2,OFFSET(INDEX(DB_4erDS!$S$7:$S$10376,MATCH($F176,DB_4erDS!C$7:$C$10376,0)),3,0),IF($O$10=3,OFFSET(INDEX(DB_4erDS!$T$7:$T$10376,MATCH($F176,DB_4erDS!C$7:$C$10376,0)),3,0),IF($O$10=4,OFFSET(INDEX(DB_4erDS!$U$7:$U$10376,MATCH($F176,DB_4erDS!C$7:$C$10376,0)),3,0),IF($O$10=5,OFFSET(INDEX(DB_4erDS!$V$7:$V$10376,MATCH($F176,DB_4erDS!C$7:$C$10376,0)),3,0),OFFSET(INDEX(DB_4erDS!$W$7:$W$10376,MATCH($F176,DB_4erDS!C$7:$C$10376,0)),3,0)))))),""))</f>
        <v/>
      </c>
      <c r="L176" s="151">
        <f ca="1">IF(ISERROR(VLOOKUP($F176,DB_4erDS!$C$7:$C$10376,1,FALSE)),0,IF($O$10=1,OFFSET(INDEX(DB_4erDS!$R$7:$R$10376,MATCH($F176,DB_4erDS!$C$7:$C$10376,0)),2,0),IF($O$10=2,OFFSET(INDEX(DB_4erDS!$S$7:$S$10376,MATCH($F176,DB_4erDS!$C$7:$C$10376,0)),2,0),IF($O$10=4,OFFSET(INDEX(DB_4erDS!$U$7:$U$10376,MATCH($F176,DB_4erDS!$C$7:$C$10376,0)),2,0),IF($O$10=5,OFFSET(INDEX(DB_4erDS!$V$7:$V$10376,MATCH($F176,DB_4erDS!$C$7:$C$10376,0)),2,0),"Ø")))))</f>
        <v>0</v>
      </c>
      <c r="R176" s="65"/>
    </row>
    <row r="177" spans="1:18">
      <c r="A177" s="65"/>
      <c r="B177" s="65"/>
      <c r="C177" s="65"/>
      <c r="D177" s="65">
        <v>165</v>
      </c>
      <c r="E177" s="136" t="str">
        <f>IF(ISERROR(VLOOKUP(F177,DB_4erDS!$C$7:$C$10376,1,FALSE)),"not found",INDEX(DB_4erDS!$B$7:$B$10376,MATCH(F177,DB_4erDS!$C$7:$C$10376,0)))</f>
        <v>not found</v>
      </c>
      <c r="F177" s="140"/>
      <c r="G177" s="213" t="str">
        <f>IF(ISERROR(VLOOKUP(F177,DB_4erDS!$C$7:$C$10376,1,FALSE)),"not found",INDEX(DB_4erDS!$G$7:$G$10376,MATCH(F177,DB_4erDS!$C$7:$C$10376,0)))</f>
        <v>not found</v>
      </c>
      <c r="H177" s="214" t="str">
        <f ca="1">IF(ISERROR(VLOOKUP($F177,DB_4erDS!$C$7:$C$10376,1,FALSE)),"no Mat.Nr",IF($O$10=1,OFFSET(INDEX(DB_4erDS!$R$7:$R$10376,MATCH($F177,DB_4erDS!$C$7:$C$10376,0)),1,0),IF($O$10=2,OFFSET(INDEX(DB_4erDS!$S$7:$S$10376,MATCH($F177,DB_4erDS!$C$7:$C$10376,0)),1,0),IF($O$10=3,OFFSET(INDEX(DB_4erDS!$T$7:$T$10376,MATCH($F177,DB_4erDS!$C$7:$C$10376,0)),1,0),IF($O$10=4,OFFSET(INDEX(DB_4erDS!$U$7:$U$10376,MATCH($F177,DB_4erDS!$C$7:$C$10376,0)),1,0),IF($O$10=5,OFFSET(INDEX(DB_4erDS!$V$7:$V$10376,MATCH($F177,DB_4erDS!$C$7:$C$10376,0)),1,0),OFFSET(INDEX(DB_4erDS!$W$7:$W$10376,MATCH($F177,DB_4erDS!$C$7:$C$10376,0)),1,0)))))))</f>
        <v>no Mat.Nr</v>
      </c>
      <c r="I177" s="214" t="str">
        <f>IF(ISERROR(VLOOKUP(F177,DB_4erDS!$C$7:$C$10376,1,FALSE)),"not found",INDEX(DB_4erDS!$H$7:$H$10376,MATCH(F177,DB_4erDS!$C$7:$C$10376,0)))</f>
        <v>not found</v>
      </c>
      <c r="J177" s="215" t="str">
        <f>IF(ISERROR(VLOOKUP($F177,DB_4erDS!$C$7:$C$10376,1,FALSE)),"01.01.1900",IF($O$10=1,VLOOKUP($F177,DB_4erDS!$C$7:$X$10376,15,FALSE),IF($O$10=2,VLOOKUP($F177,DB_4erDS!$C$7:$X$10376,16,FALSE),IF($O$10=4,VLOOKUP($F177,DB_4erDS!$C$7:$X$10376,18,FALSE),IF($O$10=5,VLOOKUP($F177,DB_4erDS!$C$7:$X$10376,19,FALSE),"01.01.1900")))))</f>
        <v>01.01.1900</v>
      </c>
      <c r="K177" s="200" t="str">
        <f ca="1">IF(AND(E177&lt;&gt;"",$F$4&lt;&gt;""),$F$4,IF(AND(ISNUMBER(H177)=TRUE,H177&gt;=0),IF($O$10=1,OFFSET(INDEX(DB_4erDS!$R$7:$R$10376,MATCH($F177,DB_4erDS!C$7:$C$10376,0)),3,0),IF($O$10=2,OFFSET(INDEX(DB_4erDS!$S$7:$S$10376,MATCH($F177,DB_4erDS!C$7:$C$10376,0)),3,0),IF($O$10=3,OFFSET(INDEX(DB_4erDS!$T$7:$T$10376,MATCH($F177,DB_4erDS!C$7:$C$10376,0)),3,0),IF($O$10=4,OFFSET(INDEX(DB_4erDS!$U$7:$U$10376,MATCH($F177,DB_4erDS!C$7:$C$10376,0)),3,0),IF($O$10=5,OFFSET(INDEX(DB_4erDS!$V$7:$V$10376,MATCH($F177,DB_4erDS!C$7:$C$10376,0)),3,0),OFFSET(INDEX(DB_4erDS!$W$7:$W$10376,MATCH($F177,DB_4erDS!C$7:$C$10376,0)),3,0)))))),""))</f>
        <v/>
      </c>
      <c r="L177" s="151">
        <f ca="1">IF(ISERROR(VLOOKUP($F177,DB_4erDS!$C$7:$C$10376,1,FALSE)),0,IF($O$10=1,OFFSET(INDEX(DB_4erDS!$R$7:$R$10376,MATCH($F177,DB_4erDS!$C$7:$C$10376,0)),2,0),IF($O$10=2,OFFSET(INDEX(DB_4erDS!$S$7:$S$10376,MATCH($F177,DB_4erDS!$C$7:$C$10376,0)),2,0),IF($O$10=4,OFFSET(INDEX(DB_4erDS!$U$7:$U$10376,MATCH($F177,DB_4erDS!$C$7:$C$10376,0)),2,0),IF($O$10=5,OFFSET(INDEX(DB_4erDS!$V$7:$V$10376,MATCH($F177,DB_4erDS!$C$7:$C$10376,0)),2,0),"Ø")))))</f>
        <v>0</v>
      </c>
      <c r="R177" s="65"/>
    </row>
    <row r="178" spans="1:18">
      <c r="A178" s="65"/>
      <c r="B178" s="65"/>
      <c r="C178" s="65"/>
      <c r="D178" s="65">
        <v>166</v>
      </c>
      <c r="E178" s="136" t="str">
        <f>IF(ISERROR(VLOOKUP(F178,DB_4erDS!$C$7:$C$10376,1,FALSE)),"not found",INDEX(DB_4erDS!$B$7:$B$10376,MATCH(F178,DB_4erDS!$C$7:$C$10376,0)))</f>
        <v>not found</v>
      </c>
      <c r="F178" s="140"/>
      <c r="G178" s="213" t="str">
        <f>IF(ISERROR(VLOOKUP(F178,DB_4erDS!$C$7:$C$10376,1,FALSE)),"not found",INDEX(DB_4erDS!$G$7:$G$10376,MATCH(F178,DB_4erDS!$C$7:$C$10376,0)))</f>
        <v>not found</v>
      </c>
      <c r="H178" s="214" t="str">
        <f ca="1">IF(ISERROR(VLOOKUP($F178,DB_4erDS!$C$7:$C$10376,1,FALSE)),"no Mat.Nr",IF($O$10=1,OFFSET(INDEX(DB_4erDS!$R$7:$R$10376,MATCH($F178,DB_4erDS!$C$7:$C$10376,0)),1,0),IF($O$10=2,OFFSET(INDEX(DB_4erDS!$S$7:$S$10376,MATCH($F178,DB_4erDS!$C$7:$C$10376,0)),1,0),IF($O$10=3,OFFSET(INDEX(DB_4erDS!$T$7:$T$10376,MATCH($F178,DB_4erDS!$C$7:$C$10376,0)),1,0),IF($O$10=4,OFFSET(INDEX(DB_4erDS!$U$7:$U$10376,MATCH($F178,DB_4erDS!$C$7:$C$10376,0)),1,0),IF($O$10=5,OFFSET(INDEX(DB_4erDS!$V$7:$V$10376,MATCH($F178,DB_4erDS!$C$7:$C$10376,0)),1,0),OFFSET(INDEX(DB_4erDS!$W$7:$W$10376,MATCH($F178,DB_4erDS!$C$7:$C$10376,0)),1,0)))))))</f>
        <v>no Mat.Nr</v>
      </c>
      <c r="I178" s="214" t="str">
        <f>IF(ISERROR(VLOOKUP(F178,DB_4erDS!$C$7:$C$10376,1,FALSE)),"not found",INDEX(DB_4erDS!$H$7:$H$10376,MATCH(F178,DB_4erDS!$C$7:$C$10376,0)))</f>
        <v>not found</v>
      </c>
      <c r="J178" s="215" t="str">
        <f>IF(ISERROR(VLOOKUP($F178,DB_4erDS!$C$7:$C$10376,1,FALSE)),"01.01.1900",IF($O$10=1,VLOOKUP($F178,DB_4erDS!$C$7:$X$10376,15,FALSE),IF($O$10=2,VLOOKUP($F178,DB_4erDS!$C$7:$X$10376,16,FALSE),IF($O$10=4,VLOOKUP($F178,DB_4erDS!$C$7:$X$10376,18,FALSE),IF($O$10=5,VLOOKUP($F178,DB_4erDS!$C$7:$X$10376,19,FALSE),"01.01.1900")))))</f>
        <v>01.01.1900</v>
      </c>
      <c r="K178" s="200" t="str">
        <f ca="1">IF(AND(E178&lt;&gt;"",$F$4&lt;&gt;""),$F$4,IF(AND(ISNUMBER(H178)=TRUE,H178&gt;=0),IF($O$10=1,OFFSET(INDEX(DB_4erDS!$R$7:$R$10376,MATCH($F178,DB_4erDS!C$7:$C$10376,0)),3,0),IF($O$10=2,OFFSET(INDEX(DB_4erDS!$S$7:$S$10376,MATCH($F178,DB_4erDS!C$7:$C$10376,0)),3,0),IF($O$10=3,OFFSET(INDEX(DB_4erDS!$T$7:$T$10376,MATCH($F178,DB_4erDS!C$7:$C$10376,0)),3,0),IF($O$10=4,OFFSET(INDEX(DB_4erDS!$U$7:$U$10376,MATCH($F178,DB_4erDS!C$7:$C$10376,0)),3,0),IF($O$10=5,OFFSET(INDEX(DB_4erDS!$V$7:$V$10376,MATCH($F178,DB_4erDS!C$7:$C$10376,0)),3,0),OFFSET(INDEX(DB_4erDS!$W$7:$W$10376,MATCH($F178,DB_4erDS!C$7:$C$10376,0)),3,0)))))),""))</f>
        <v/>
      </c>
      <c r="L178" s="151">
        <f ca="1">IF(ISERROR(VLOOKUP($F178,DB_4erDS!$C$7:$C$10376,1,FALSE)),0,IF($O$10=1,OFFSET(INDEX(DB_4erDS!$R$7:$R$10376,MATCH($F178,DB_4erDS!$C$7:$C$10376,0)),2,0),IF($O$10=2,OFFSET(INDEX(DB_4erDS!$S$7:$S$10376,MATCH($F178,DB_4erDS!$C$7:$C$10376,0)),2,0),IF($O$10=4,OFFSET(INDEX(DB_4erDS!$U$7:$U$10376,MATCH($F178,DB_4erDS!$C$7:$C$10376,0)),2,0),IF($O$10=5,OFFSET(INDEX(DB_4erDS!$V$7:$V$10376,MATCH($F178,DB_4erDS!$C$7:$C$10376,0)),2,0),"Ø")))))</f>
        <v>0</v>
      </c>
      <c r="R178" s="65"/>
    </row>
    <row r="179" spans="1:18">
      <c r="A179" s="65"/>
      <c r="B179" s="65"/>
      <c r="C179" s="65"/>
      <c r="D179" s="65">
        <v>167</v>
      </c>
      <c r="E179" s="136" t="str">
        <f>IF(ISERROR(VLOOKUP(F179,DB_4erDS!$C$7:$C$10376,1,FALSE)),"not found",INDEX(DB_4erDS!$B$7:$B$10376,MATCH(F179,DB_4erDS!$C$7:$C$10376,0)))</f>
        <v>not found</v>
      </c>
      <c r="F179" s="140"/>
      <c r="G179" s="213" t="str">
        <f>IF(ISERROR(VLOOKUP(F179,DB_4erDS!$C$7:$C$10376,1,FALSE)),"not found",INDEX(DB_4erDS!$G$7:$G$10376,MATCH(F179,DB_4erDS!$C$7:$C$10376,0)))</f>
        <v>not found</v>
      </c>
      <c r="H179" s="214" t="str">
        <f ca="1">IF(ISERROR(VLOOKUP($F179,DB_4erDS!$C$7:$C$10376,1,FALSE)),"no Mat.Nr",IF($O$10=1,OFFSET(INDEX(DB_4erDS!$R$7:$R$10376,MATCH($F179,DB_4erDS!$C$7:$C$10376,0)),1,0),IF($O$10=2,OFFSET(INDEX(DB_4erDS!$S$7:$S$10376,MATCH($F179,DB_4erDS!$C$7:$C$10376,0)),1,0),IF($O$10=3,OFFSET(INDEX(DB_4erDS!$T$7:$T$10376,MATCH($F179,DB_4erDS!$C$7:$C$10376,0)),1,0),IF($O$10=4,OFFSET(INDEX(DB_4erDS!$U$7:$U$10376,MATCH($F179,DB_4erDS!$C$7:$C$10376,0)),1,0),IF($O$10=5,OFFSET(INDEX(DB_4erDS!$V$7:$V$10376,MATCH($F179,DB_4erDS!$C$7:$C$10376,0)),1,0),OFFSET(INDEX(DB_4erDS!$W$7:$W$10376,MATCH($F179,DB_4erDS!$C$7:$C$10376,0)),1,0)))))))</f>
        <v>no Mat.Nr</v>
      </c>
      <c r="I179" s="214" t="str">
        <f>IF(ISERROR(VLOOKUP(F179,DB_4erDS!$C$7:$C$10376,1,FALSE)),"not found",INDEX(DB_4erDS!$H$7:$H$10376,MATCH(F179,DB_4erDS!$C$7:$C$10376,0)))</f>
        <v>not found</v>
      </c>
      <c r="J179" s="215" t="str">
        <f>IF(ISERROR(VLOOKUP($F179,DB_4erDS!$C$7:$C$10376,1,FALSE)),"01.01.1900",IF($O$10=1,VLOOKUP($F179,DB_4erDS!$C$7:$X$10376,15,FALSE),IF($O$10=2,VLOOKUP($F179,DB_4erDS!$C$7:$X$10376,16,FALSE),IF($O$10=4,VLOOKUP($F179,DB_4erDS!$C$7:$X$10376,18,FALSE),IF($O$10=5,VLOOKUP($F179,DB_4erDS!$C$7:$X$10376,19,FALSE),"01.01.1900")))))</f>
        <v>01.01.1900</v>
      </c>
      <c r="K179" s="200" t="str">
        <f ca="1">IF(AND(E179&lt;&gt;"",$F$4&lt;&gt;""),$F$4,IF(AND(ISNUMBER(H179)=TRUE,H179&gt;=0),IF($O$10=1,OFFSET(INDEX(DB_4erDS!$R$7:$R$10376,MATCH($F179,DB_4erDS!C$7:$C$10376,0)),3,0),IF($O$10=2,OFFSET(INDEX(DB_4erDS!$S$7:$S$10376,MATCH($F179,DB_4erDS!C$7:$C$10376,0)),3,0),IF($O$10=3,OFFSET(INDEX(DB_4erDS!$T$7:$T$10376,MATCH($F179,DB_4erDS!C$7:$C$10376,0)),3,0),IF($O$10=4,OFFSET(INDEX(DB_4erDS!$U$7:$U$10376,MATCH($F179,DB_4erDS!C$7:$C$10376,0)),3,0),IF($O$10=5,OFFSET(INDEX(DB_4erDS!$V$7:$V$10376,MATCH($F179,DB_4erDS!C$7:$C$10376,0)),3,0),OFFSET(INDEX(DB_4erDS!$W$7:$W$10376,MATCH($F179,DB_4erDS!C$7:$C$10376,0)),3,0)))))),""))</f>
        <v/>
      </c>
      <c r="L179" s="151">
        <f ca="1">IF(ISERROR(VLOOKUP($F179,DB_4erDS!$C$7:$C$10376,1,FALSE)),0,IF($O$10=1,OFFSET(INDEX(DB_4erDS!$R$7:$R$10376,MATCH($F179,DB_4erDS!$C$7:$C$10376,0)),2,0),IF($O$10=2,OFFSET(INDEX(DB_4erDS!$S$7:$S$10376,MATCH($F179,DB_4erDS!$C$7:$C$10376,0)),2,0),IF($O$10=4,OFFSET(INDEX(DB_4erDS!$U$7:$U$10376,MATCH($F179,DB_4erDS!$C$7:$C$10376,0)),2,0),IF($O$10=5,OFFSET(INDEX(DB_4erDS!$V$7:$V$10376,MATCH($F179,DB_4erDS!$C$7:$C$10376,0)),2,0),"Ø")))))</f>
        <v>0</v>
      </c>
      <c r="R179" s="65"/>
    </row>
    <row r="180" spans="1:18">
      <c r="A180" s="65"/>
      <c r="B180" s="65"/>
      <c r="C180" s="65"/>
      <c r="D180" s="65">
        <v>168</v>
      </c>
      <c r="E180" s="136" t="str">
        <f>IF(ISERROR(VLOOKUP(F180,DB_4erDS!$C$7:$C$10376,1,FALSE)),"not found",INDEX(DB_4erDS!$B$7:$B$10376,MATCH(F180,DB_4erDS!$C$7:$C$10376,0)))</f>
        <v>not found</v>
      </c>
      <c r="F180" s="140"/>
      <c r="G180" s="213" t="str">
        <f>IF(ISERROR(VLOOKUP(F180,DB_4erDS!$C$7:$C$10376,1,FALSE)),"not found",INDEX(DB_4erDS!$G$7:$G$10376,MATCH(F180,DB_4erDS!$C$7:$C$10376,0)))</f>
        <v>not found</v>
      </c>
      <c r="H180" s="214" t="str">
        <f ca="1">IF(ISERROR(VLOOKUP($F180,DB_4erDS!$C$7:$C$10376,1,FALSE)),"no Mat.Nr",IF($O$10=1,OFFSET(INDEX(DB_4erDS!$R$7:$R$10376,MATCH($F180,DB_4erDS!$C$7:$C$10376,0)),1,0),IF($O$10=2,OFFSET(INDEX(DB_4erDS!$S$7:$S$10376,MATCH($F180,DB_4erDS!$C$7:$C$10376,0)),1,0),IF($O$10=3,OFFSET(INDEX(DB_4erDS!$T$7:$T$10376,MATCH($F180,DB_4erDS!$C$7:$C$10376,0)),1,0),IF($O$10=4,OFFSET(INDEX(DB_4erDS!$U$7:$U$10376,MATCH($F180,DB_4erDS!$C$7:$C$10376,0)),1,0),IF($O$10=5,OFFSET(INDEX(DB_4erDS!$V$7:$V$10376,MATCH($F180,DB_4erDS!$C$7:$C$10376,0)),1,0),OFFSET(INDEX(DB_4erDS!$W$7:$W$10376,MATCH($F180,DB_4erDS!$C$7:$C$10376,0)),1,0)))))))</f>
        <v>no Mat.Nr</v>
      </c>
      <c r="I180" s="214" t="str">
        <f>IF(ISERROR(VLOOKUP(F180,DB_4erDS!$C$7:$C$10376,1,FALSE)),"not found",INDEX(DB_4erDS!$H$7:$H$10376,MATCH(F180,DB_4erDS!$C$7:$C$10376,0)))</f>
        <v>not found</v>
      </c>
      <c r="J180" s="215" t="str">
        <f>IF(ISERROR(VLOOKUP($F180,DB_4erDS!$C$7:$C$10376,1,FALSE)),"01.01.1900",IF($O$10=1,VLOOKUP($F180,DB_4erDS!$C$7:$X$10376,15,FALSE),IF($O$10=2,VLOOKUP($F180,DB_4erDS!$C$7:$X$10376,16,FALSE),IF($O$10=4,VLOOKUP($F180,DB_4erDS!$C$7:$X$10376,18,FALSE),IF($O$10=5,VLOOKUP($F180,DB_4erDS!$C$7:$X$10376,19,FALSE),"01.01.1900")))))</f>
        <v>01.01.1900</v>
      </c>
      <c r="K180" s="200" t="str">
        <f ca="1">IF(AND(E180&lt;&gt;"",$F$4&lt;&gt;""),$F$4,IF(AND(ISNUMBER(H180)=TRUE,H180&gt;=0),IF($O$10=1,OFFSET(INDEX(DB_4erDS!$R$7:$R$10376,MATCH($F180,DB_4erDS!C$7:$C$10376,0)),3,0),IF($O$10=2,OFFSET(INDEX(DB_4erDS!$S$7:$S$10376,MATCH($F180,DB_4erDS!C$7:$C$10376,0)),3,0),IF($O$10=3,OFFSET(INDEX(DB_4erDS!$T$7:$T$10376,MATCH($F180,DB_4erDS!C$7:$C$10376,0)),3,0),IF($O$10=4,OFFSET(INDEX(DB_4erDS!$U$7:$U$10376,MATCH($F180,DB_4erDS!C$7:$C$10376,0)),3,0),IF($O$10=5,OFFSET(INDEX(DB_4erDS!$V$7:$V$10376,MATCH($F180,DB_4erDS!C$7:$C$10376,0)),3,0),OFFSET(INDEX(DB_4erDS!$W$7:$W$10376,MATCH($F180,DB_4erDS!C$7:$C$10376,0)),3,0)))))),""))</f>
        <v/>
      </c>
      <c r="L180" s="151">
        <f ca="1">IF(ISERROR(VLOOKUP($F180,DB_4erDS!$C$7:$C$10376,1,FALSE)),0,IF($O$10=1,OFFSET(INDEX(DB_4erDS!$R$7:$R$10376,MATCH($F180,DB_4erDS!$C$7:$C$10376,0)),2,0),IF($O$10=2,OFFSET(INDEX(DB_4erDS!$S$7:$S$10376,MATCH($F180,DB_4erDS!$C$7:$C$10376,0)),2,0),IF($O$10=4,OFFSET(INDEX(DB_4erDS!$U$7:$U$10376,MATCH($F180,DB_4erDS!$C$7:$C$10376,0)),2,0),IF($O$10=5,OFFSET(INDEX(DB_4erDS!$V$7:$V$10376,MATCH($F180,DB_4erDS!$C$7:$C$10376,0)),2,0),"Ø")))))</f>
        <v>0</v>
      </c>
      <c r="R180" s="65"/>
    </row>
    <row r="181" spans="1:18">
      <c r="A181" s="65"/>
      <c r="B181" s="65"/>
      <c r="C181" s="65"/>
      <c r="D181" s="65">
        <v>169</v>
      </c>
      <c r="E181" s="136" t="str">
        <f>IF(ISERROR(VLOOKUP(F181,DB_4erDS!$C$7:$C$10376,1,FALSE)),"not found",INDEX(DB_4erDS!$B$7:$B$10376,MATCH(F181,DB_4erDS!$C$7:$C$10376,0)))</f>
        <v>not found</v>
      </c>
      <c r="F181" s="140"/>
      <c r="G181" s="213" t="str">
        <f>IF(ISERROR(VLOOKUP(F181,DB_4erDS!$C$7:$C$10376,1,FALSE)),"not found",INDEX(DB_4erDS!$G$7:$G$10376,MATCH(F181,DB_4erDS!$C$7:$C$10376,0)))</f>
        <v>not found</v>
      </c>
      <c r="H181" s="214" t="str">
        <f ca="1">IF(ISERROR(VLOOKUP($F181,DB_4erDS!$C$7:$C$10376,1,FALSE)),"no Mat.Nr",IF($O$10=1,OFFSET(INDEX(DB_4erDS!$R$7:$R$10376,MATCH($F181,DB_4erDS!$C$7:$C$10376,0)),1,0),IF($O$10=2,OFFSET(INDEX(DB_4erDS!$S$7:$S$10376,MATCH($F181,DB_4erDS!$C$7:$C$10376,0)),1,0),IF($O$10=3,OFFSET(INDEX(DB_4erDS!$T$7:$T$10376,MATCH($F181,DB_4erDS!$C$7:$C$10376,0)),1,0),IF($O$10=4,OFFSET(INDEX(DB_4erDS!$U$7:$U$10376,MATCH($F181,DB_4erDS!$C$7:$C$10376,0)),1,0),IF($O$10=5,OFFSET(INDEX(DB_4erDS!$V$7:$V$10376,MATCH($F181,DB_4erDS!$C$7:$C$10376,0)),1,0),OFFSET(INDEX(DB_4erDS!$W$7:$W$10376,MATCH($F181,DB_4erDS!$C$7:$C$10376,0)),1,0)))))))</f>
        <v>no Mat.Nr</v>
      </c>
      <c r="I181" s="214" t="str">
        <f>IF(ISERROR(VLOOKUP(F181,DB_4erDS!$C$7:$C$10376,1,FALSE)),"not found",INDEX(DB_4erDS!$H$7:$H$10376,MATCH(F181,DB_4erDS!$C$7:$C$10376,0)))</f>
        <v>not found</v>
      </c>
      <c r="J181" s="215" t="str">
        <f>IF(ISERROR(VLOOKUP($F181,DB_4erDS!$C$7:$C$10376,1,FALSE)),"01.01.1900",IF($O$10=1,VLOOKUP($F181,DB_4erDS!$C$7:$X$10376,15,FALSE),IF($O$10=2,VLOOKUP($F181,DB_4erDS!$C$7:$X$10376,16,FALSE),IF($O$10=4,VLOOKUP($F181,DB_4erDS!$C$7:$X$10376,18,FALSE),IF($O$10=5,VLOOKUP($F181,DB_4erDS!$C$7:$X$10376,19,FALSE),"01.01.1900")))))</f>
        <v>01.01.1900</v>
      </c>
      <c r="K181" s="200" t="str">
        <f ca="1">IF(AND(E181&lt;&gt;"",$F$4&lt;&gt;""),$F$4,IF(AND(ISNUMBER(H181)=TRUE,H181&gt;=0),IF($O$10=1,OFFSET(INDEX(DB_4erDS!$R$7:$R$10376,MATCH($F181,DB_4erDS!C$7:$C$10376,0)),3,0),IF($O$10=2,OFFSET(INDEX(DB_4erDS!$S$7:$S$10376,MATCH($F181,DB_4erDS!C$7:$C$10376,0)),3,0),IF($O$10=3,OFFSET(INDEX(DB_4erDS!$T$7:$T$10376,MATCH($F181,DB_4erDS!C$7:$C$10376,0)),3,0),IF($O$10=4,OFFSET(INDEX(DB_4erDS!$U$7:$U$10376,MATCH($F181,DB_4erDS!C$7:$C$10376,0)),3,0),IF($O$10=5,OFFSET(INDEX(DB_4erDS!$V$7:$V$10376,MATCH($F181,DB_4erDS!C$7:$C$10376,0)),3,0),OFFSET(INDEX(DB_4erDS!$W$7:$W$10376,MATCH($F181,DB_4erDS!C$7:$C$10376,0)),3,0)))))),""))</f>
        <v/>
      </c>
      <c r="L181" s="151">
        <f ca="1">IF(ISERROR(VLOOKUP($F181,DB_4erDS!$C$7:$C$10376,1,FALSE)),0,IF($O$10=1,OFFSET(INDEX(DB_4erDS!$R$7:$R$10376,MATCH($F181,DB_4erDS!$C$7:$C$10376,0)),2,0),IF($O$10=2,OFFSET(INDEX(DB_4erDS!$S$7:$S$10376,MATCH($F181,DB_4erDS!$C$7:$C$10376,0)),2,0),IF($O$10=4,OFFSET(INDEX(DB_4erDS!$U$7:$U$10376,MATCH($F181,DB_4erDS!$C$7:$C$10376,0)),2,0),IF($O$10=5,OFFSET(INDEX(DB_4erDS!$V$7:$V$10376,MATCH($F181,DB_4erDS!$C$7:$C$10376,0)),2,0),"Ø")))))</f>
        <v>0</v>
      </c>
      <c r="R181" s="65"/>
    </row>
    <row r="182" spans="1:18">
      <c r="A182" s="65"/>
      <c r="B182" s="65"/>
      <c r="C182" s="65"/>
      <c r="D182" s="65">
        <v>170</v>
      </c>
      <c r="E182" s="136" t="str">
        <f>IF(ISERROR(VLOOKUP(F182,DB_4erDS!$C$7:$C$10376,1,FALSE)),"not found",INDEX(DB_4erDS!$B$7:$B$10376,MATCH(F182,DB_4erDS!$C$7:$C$10376,0)))</f>
        <v>not found</v>
      </c>
      <c r="F182" s="140"/>
      <c r="G182" s="213" t="str">
        <f>IF(ISERROR(VLOOKUP(F182,DB_4erDS!$C$7:$C$10376,1,FALSE)),"not found",INDEX(DB_4erDS!$G$7:$G$10376,MATCH(F182,DB_4erDS!$C$7:$C$10376,0)))</f>
        <v>not found</v>
      </c>
      <c r="H182" s="214" t="str">
        <f ca="1">IF(ISERROR(VLOOKUP($F182,DB_4erDS!$C$7:$C$10376,1,FALSE)),"no Mat.Nr",IF($O$10=1,OFFSET(INDEX(DB_4erDS!$R$7:$R$10376,MATCH($F182,DB_4erDS!$C$7:$C$10376,0)),1,0),IF($O$10=2,OFFSET(INDEX(DB_4erDS!$S$7:$S$10376,MATCH($F182,DB_4erDS!$C$7:$C$10376,0)),1,0),IF($O$10=3,OFFSET(INDEX(DB_4erDS!$T$7:$T$10376,MATCH($F182,DB_4erDS!$C$7:$C$10376,0)),1,0),IF($O$10=4,OFFSET(INDEX(DB_4erDS!$U$7:$U$10376,MATCH($F182,DB_4erDS!$C$7:$C$10376,0)),1,0),IF($O$10=5,OFFSET(INDEX(DB_4erDS!$V$7:$V$10376,MATCH($F182,DB_4erDS!$C$7:$C$10376,0)),1,0),OFFSET(INDEX(DB_4erDS!$W$7:$W$10376,MATCH($F182,DB_4erDS!$C$7:$C$10376,0)),1,0)))))))</f>
        <v>no Mat.Nr</v>
      </c>
      <c r="I182" s="214" t="str">
        <f>IF(ISERROR(VLOOKUP(F182,DB_4erDS!$C$7:$C$10376,1,FALSE)),"not found",INDEX(DB_4erDS!$H$7:$H$10376,MATCH(F182,DB_4erDS!$C$7:$C$10376,0)))</f>
        <v>not found</v>
      </c>
      <c r="J182" s="215" t="str">
        <f>IF(ISERROR(VLOOKUP($F182,DB_4erDS!$C$7:$C$10376,1,FALSE)),"01.01.1900",IF($O$10=1,VLOOKUP($F182,DB_4erDS!$C$7:$X$10376,15,FALSE),IF($O$10=2,VLOOKUP($F182,DB_4erDS!$C$7:$X$10376,16,FALSE),IF($O$10=4,VLOOKUP($F182,DB_4erDS!$C$7:$X$10376,18,FALSE),IF($O$10=5,VLOOKUP($F182,DB_4erDS!$C$7:$X$10376,19,FALSE),"01.01.1900")))))</f>
        <v>01.01.1900</v>
      </c>
      <c r="K182" s="200" t="str">
        <f ca="1">IF(AND(E182&lt;&gt;"",$F$4&lt;&gt;""),$F$4,IF(AND(ISNUMBER(H182)=TRUE,H182&gt;=0),IF($O$10=1,OFFSET(INDEX(DB_4erDS!$R$7:$R$10376,MATCH($F182,DB_4erDS!C$7:$C$10376,0)),3,0),IF($O$10=2,OFFSET(INDEX(DB_4erDS!$S$7:$S$10376,MATCH($F182,DB_4erDS!C$7:$C$10376,0)),3,0),IF($O$10=3,OFFSET(INDEX(DB_4erDS!$T$7:$T$10376,MATCH($F182,DB_4erDS!C$7:$C$10376,0)),3,0),IF($O$10=4,OFFSET(INDEX(DB_4erDS!$U$7:$U$10376,MATCH($F182,DB_4erDS!C$7:$C$10376,0)),3,0),IF($O$10=5,OFFSET(INDEX(DB_4erDS!$V$7:$V$10376,MATCH($F182,DB_4erDS!C$7:$C$10376,0)),3,0),OFFSET(INDEX(DB_4erDS!$W$7:$W$10376,MATCH($F182,DB_4erDS!C$7:$C$10376,0)),3,0)))))),""))</f>
        <v/>
      </c>
      <c r="L182" s="151">
        <f ca="1">IF(ISERROR(VLOOKUP($F182,DB_4erDS!$C$7:$C$10376,1,FALSE)),0,IF($O$10=1,OFFSET(INDEX(DB_4erDS!$R$7:$R$10376,MATCH($F182,DB_4erDS!$C$7:$C$10376,0)),2,0),IF($O$10=2,OFFSET(INDEX(DB_4erDS!$S$7:$S$10376,MATCH($F182,DB_4erDS!$C$7:$C$10376,0)),2,0),IF($O$10=4,OFFSET(INDEX(DB_4erDS!$U$7:$U$10376,MATCH($F182,DB_4erDS!$C$7:$C$10376,0)),2,0),IF($O$10=5,OFFSET(INDEX(DB_4erDS!$V$7:$V$10376,MATCH($F182,DB_4erDS!$C$7:$C$10376,0)),2,0),"Ø")))))</f>
        <v>0</v>
      </c>
      <c r="R182" s="65"/>
    </row>
    <row r="183" spans="1:18">
      <c r="A183" s="65"/>
      <c r="B183" s="65"/>
      <c r="C183" s="65"/>
      <c r="D183" s="65">
        <v>171</v>
      </c>
      <c r="E183" s="136" t="str">
        <f>IF(ISERROR(VLOOKUP(F183,DB_4erDS!$C$7:$C$10376,1,FALSE)),"not found",INDEX(DB_4erDS!$B$7:$B$10376,MATCH(F183,DB_4erDS!$C$7:$C$10376,0)))</f>
        <v>not found</v>
      </c>
      <c r="F183" s="140"/>
      <c r="G183" s="213" t="str">
        <f>IF(ISERROR(VLOOKUP(F183,DB_4erDS!$C$7:$C$10376,1,FALSE)),"not found",INDEX(DB_4erDS!$G$7:$G$10376,MATCH(F183,DB_4erDS!$C$7:$C$10376,0)))</f>
        <v>not found</v>
      </c>
      <c r="H183" s="214" t="str">
        <f ca="1">IF(ISERROR(VLOOKUP($F183,DB_4erDS!$C$7:$C$10376,1,FALSE)),"no Mat.Nr",IF($O$10=1,OFFSET(INDEX(DB_4erDS!$R$7:$R$10376,MATCH($F183,DB_4erDS!$C$7:$C$10376,0)),1,0),IF($O$10=2,OFFSET(INDEX(DB_4erDS!$S$7:$S$10376,MATCH($F183,DB_4erDS!$C$7:$C$10376,0)),1,0),IF($O$10=3,OFFSET(INDEX(DB_4erDS!$T$7:$T$10376,MATCH($F183,DB_4erDS!$C$7:$C$10376,0)),1,0),IF($O$10=4,OFFSET(INDEX(DB_4erDS!$U$7:$U$10376,MATCH($F183,DB_4erDS!$C$7:$C$10376,0)),1,0),IF($O$10=5,OFFSET(INDEX(DB_4erDS!$V$7:$V$10376,MATCH($F183,DB_4erDS!$C$7:$C$10376,0)),1,0),OFFSET(INDEX(DB_4erDS!$W$7:$W$10376,MATCH($F183,DB_4erDS!$C$7:$C$10376,0)),1,0)))))))</f>
        <v>no Mat.Nr</v>
      </c>
      <c r="I183" s="214" t="str">
        <f>IF(ISERROR(VLOOKUP(F183,DB_4erDS!$C$7:$C$10376,1,FALSE)),"not found",INDEX(DB_4erDS!$H$7:$H$10376,MATCH(F183,DB_4erDS!$C$7:$C$10376,0)))</f>
        <v>not found</v>
      </c>
      <c r="J183" s="215" t="str">
        <f>IF(ISERROR(VLOOKUP($F183,DB_4erDS!$C$7:$C$10376,1,FALSE)),"01.01.1900",IF($O$10=1,VLOOKUP($F183,DB_4erDS!$C$7:$X$10376,15,FALSE),IF($O$10=2,VLOOKUP($F183,DB_4erDS!$C$7:$X$10376,16,FALSE),IF($O$10=4,VLOOKUP($F183,DB_4erDS!$C$7:$X$10376,18,FALSE),IF($O$10=5,VLOOKUP($F183,DB_4erDS!$C$7:$X$10376,19,FALSE),"01.01.1900")))))</f>
        <v>01.01.1900</v>
      </c>
      <c r="K183" s="200" t="str">
        <f ca="1">IF(AND(E183&lt;&gt;"",$F$4&lt;&gt;""),$F$4,IF(AND(ISNUMBER(H183)=TRUE,H183&gt;=0),IF($O$10=1,OFFSET(INDEX(DB_4erDS!$R$7:$R$10376,MATCH($F183,DB_4erDS!C$7:$C$10376,0)),3,0),IF($O$10=2,OFFSET(INDEX(DB_4erDS!$S$7:$S$10376,MATCH($F183,DB_4erDS!C$7:$C$10376,0)),3,0),IF($O$10=3,OFFSET(INDEX(DB_4erDS!$T$7:$T$10376,MATCH($F183,DB_4erDS!C$7:$C$10376,0)),3,0),IF($O$10=4,OFFSET(INDEX(DB_4erDS!$U$7:$U$10376,MATCH($F183,DB_4erDS!C$7:$C$10376,0)),3,0),IF($O$10=5,OFFSET(INDEX(DB_4erDS!$V$7:$V$10376,MATCH($F183,DB_4erDS!C$7:$C$10376,0)),3,0),OFFSET(INDEX(DB_4erDS!$W$7:$W$10376,MATCH($F183,DB_4erDS!C$7:$C$10376,0)),3,0)))))),""))</f>
        <v/>
      </c>
      <c r="L183" s="151">
        <f ca="1">IF(ISERROR(VLOOKUP($F183,DB_4erDS!$C$7:$C$10376,1,FALSE)),0,IF($O$10=1,OFFSET(INDEX(DB_4erDS!$R$7:$R$10376,MATCH($F183,DB_4erDS!$C$7:$C$10376,0)),2,0),IF($O$10=2,OFFSET(INDEX(DB_4erDS!$S$7:$S$10376,MATCH($F183,DB_4erDS!$C$7:$C$10376,0)),2,0),IF($O$10=4,OFFSET(INDEX(DB_4erDS!$U$7:$U$10376,MATCH($F183,DB_4erDS!$C$7:$C$10376,0)),2,0),IF($O$10=5,OFFSET(INDEX(DB_4erDS!$V$7:$V$10376,MATCH($F183,DB_4erDS!$C$7:$C$10376,0)),2,0),"Ø")))))</f>
        <v>0</v>
      </c>
      <c r="R183" s="65"/>
    </row>
    <row r="184" spans="1:18">
      <c r="A184" s="65"/>
      <c r="B184" s="65"/>
      <c r="C184" s="65"/>
      <c r="D184" s="65">
        <v>172</v>
      </c>
      <c r="E184" s="136" t="str">
        <f>IF(ISERROR(VLOOKUP(F184,DB_4erDS!$C$7:$C$10376,1,FALSE)),"not found",INDEX(DB_4erDS!$B$7:$B$10376,MATCH(F184,DB_4erDS!$C$7:$C$10376,0)))</f>
        <v>not found</v>
      </c>
      <c r="F184" s="140"/>
      <c r="G184" s="213" t="str">
        <f>IF(ISERROR(VLOOKUP(F184,DB_4erDS!$C$7:$C$10376,1,FALSE)),"not found",INDEX(DB_4erDS!$G$7:$G$10376,MATCH(F184,DB_4erDS!$C$7:$C$10376,0)))</f>
        <v>not found</v>
      </c>
      <c r="H184" s="214" t="str">
        <f ca="1">IF(ISERROR(VLOOKUP($F184,DB_4erDS!$C$7:$C$10376,1,FALSE)),"no Mat.Nr",IF($O$10=1,OFFSET(INDEX(DB_4erDS!$R$7:$R$10376,MATCH($F184,DB_4erDS!$C$7:$C$10376,0)),1,0),IF($O$10=2,OFFSET(INDEX(DB_4erDS!$S$7:$S$10376,MATCH($F184,DB_4erDS!$C$7:$C$10376,0)),1,0),IF($O$10=3,OFFSET(INDEX(DB_4erDS!$T$7:$T$10376,MATCH($F184,DB_4erDS!$C$7:$C$10376,0)),1,0),IF($O$10=4,OFFSET(INDEX(DB_4erDS!$U$7:$U$10376,MATCH($F184,DB_4erDS!$C$7:$C$10376,0)),1,0),IF($O$10=5,OFFSET(INDEX(DB_4erDS!$V$7:$V$10376,MATCH($F184,DB_4erDS!$C$7:$C$10376,0)),1,0),OFFSET(INDEX(DB_4erDS!$W$7:$W$10376,MATCH($F184,DB_4erDS!$C$7:$C$10376,0)),1,0)))))))</f>
        <v>no Mat.Nr</v>
      </c>
      <c r="I184" s="214" t="str">
        <f>IF(ISERROR(VLOOKUP(F184,DB_4erDS!$C$7:$C$10376,1,FALSE)),"not found",INDEX(DB_4erDS!$H$7:$H$10376,MATCH(F184,DB_4erDS!$C$7:$C$10376,0)))</f>
        <v>not found</v>
      </c>
      <c r="J184" s="215" t="str">
        <f>IF(ISERROR(VLOOKUP($F184,DB_4erDS!$C$7:$C$10376,1,FALSE)),"01.01.1900",IF($O$10=1,VLOOKUP($F184,DB_4erDS!$C$7:$X$10376,15,FALSE),IF($O$10=2,VLOOKUP($F184,DB_4erDS!$C$7:$X$10376,16,FALSE),IF($O$10=4,VLOOKUP($F184,DB_4erDS!$C$7:$X$10376,18,FALSE),IF($O$10=5,VLOOKUP($F184,DB_4erDS!$C$7:$X$10376,19,FALSE),"01.01.1900")))))</f>
        <v>01.01.1900</v>
      </c>
      <c r="K184" s="200" t="str">
        <f ca="1">IF(AND(E184&lt;&gt;"",$F$4&lt;&gt;""),$F$4,IF(AND(ISNUMBER(H184)=TRUE,H184&gt;=0),IF($O$10=1,OFFSET(INDEX(DB_4erDS!$R$7:$R$10376,MATCH($F184,DB_4erDS!C$7:$C$10376,0)),3,0),IF($O$10=2,OFFSET(INDEX(DB_4erDS!$S$7:$S$10376,MATCH($F184,DB_4erDS!C$7:$C$10376,0)),3,0),IF($O$10=3,OFFSET(INDEX(DB_4erDS!$T$7:$T$10376,MATCH($F184,DB_4erDS!C$7:$C$10376,0)),3,0),IF($O$10=4,OFFSET(INDEX(DB_4erDS!$U$7:$U$10376,MATCH($F184,DB_4erDS!C$7:$C$10376,0)),3,0),IF($O$10=5,OFFSET(INDEX(DB_4erDS!$V$7:$V$10376,MATCH($F184,DB_4erDS!C$7:$C$10376,0)),3,0),OFFSET(INDEX(DB_4erDS!$W$7:$W$10376,MATCH($F184,DB_4erDS!C$7:$C$10376,0)),3,0)))))),""))</f>
        <v/>
      </c>
      <c r="L184" s="151">
        <f ca="1">IF(ISERROR(VLOOKUP($F184,DB_4erDS!$C$7:$C$10376,1,FALSE)),0,IF($O$10=1,OFFSET(INDEX(DB_4erDS!$R$7:$R$10376,MATCH($F184,DB_4erDS!$C$7:$C$10376,0)),2,0),IF($O$10=2,OFFSET(INDEX(DB_4erDS!$S$7:$S$10376,MATCH($F184,DB_4erDS!$C$7:$C$10376,0)),2,0),IF($O$10=4,OFFSET(INDEX(DB_4erDS!$U$7:$U$10376,MATCH($F184,DB_4erDS!$C$7:$C$10376,0)),2,0),IF($O$10=5,OFFSET(INDEX(DB_4erDS!$V$7:$V$10376,MATCH($F184,DB_4erDS!$C$7:$C$10376,0)),2,0),"Ø")))))</f>
        <v>0</v>
      </c>
      <c r="R184" s="65"/>
    </row>
    <row r="185" spans="1:18">
      <c r="A185" s="65"/>
      <c r="B185" s="65"/>
      <c r="C185" s="65"/>
      <c r="D185" s="65">
        <v>173</v>
      </c>
      <c r="E185" s="136" t="str">
        <f>IF(ISERROR(VLOOKUP(F185,DB_4erDS!$C$7:$C$10376,1,FALSE)),"not found",INDEX(DB_4erDS!$B$7:$B$10376,MATCH(F185,DB_4erDS!$C$7:$C$10376,0)))</f>
        <v>not found</v>
      </c>
      <c r="F185" s="140"/>
      <c r="G185" s="213" t="str">
        <f>IF(ISERROR(VLOOKUP(F185,DB_4erDS!$C$7:$C$10376,1,FALSE)),"not found",INDEX(DB_4erDS!$G$7:$G$10376,MATCH(F185,DB_4erDS!$C$7:$C$10376,0)))</f>
        <v>not found</v>
      </c>
      <c r="H185" s="214" t="str">
        <f ca="1">IF(ISERROR(VLOOKUP($F185,DB_4erDS!$C$7:$C$10376,1,FALSE)),"no Mat.Nr",IF($O$10=1,OFFSET(INDEX(DB_4erDS!$R$7:$R$10376,MATCH($F185,DB_4erDS!$C$7:$C$10376,0)),1,0),IF($O$10=2,OFFSET(INDEX(DB_4erDS!$S$7:$S$10376,MATCH($F185,DB_4erDS!$C$7:$C$10376,0)),1,0),IF($O$10=3,OFFSET(INDEX(DB_4erDS!$T$7:$T$10376,MATCH($F185,DB_4erDS!$C$7:$C$10376,0)),1,0),IF($O$10=4,OFFSET(INDEX(DB_4erDS!$U$7:$U$10376,MATCH($F185,DB_4erDS!$C$7:$C$10376,0)),1,0),IF($O$10=5,OFFSET(INDEX(DB_4erDS!$V$7:$V$10376,MATCH($F185,DB_4erDS!$C$7:$C$10376,0)),1,0),OFFSET(INDEX(DB_4erDS!$W$7:$W$10376,MATCH($F185,DB_4erDS!$C$7:$C$10376,0)),1,0)))))))</f>
        <v>no Mat.Nr</v>
      </c>
      <c r="I185" s="214" t="str">
        <f>IF(ISERROR(VLOOKUP(F185,DB_4erDS!$C$7:$C$10376,1,FALSE)),"not found",INDEX(DB_4erDS!$H$7:$H$10376,MATCH(F185,DB_4erDS!$C$7:$C$10376,0)))</f>
        <v>not found</v>
      </c>
      <c r="J185" s="215" t="str">
        <f>IF(ISERROR(VLOOKUP($F185,DB_4erDS!$C$7:$C$10376,1,FALSE)),"01.01.1900",IF($O$10=1,VLOOKUP($F185,DB_4erDS!$C$7:$X$10376,15,FALSE),IF($O$10=2,VLOOKUP($F185,DB_4erDS!$C$7:$X$10376,16,FALSE),IF($O$10=4,VLOOKUP($F185,DB_4erDS!$C$7:$X$10376,18,FALSE),IF($O$10=5,VLOOKUP($F185,DB_4erDS!$C$7:$X$10376,19,FALSE),"01.01.1900")))))</f>
        <v>01.01.1900</v>
      </c>
      <c r="K185" s="200" t="str">
        <f ca="1">IF(AND(E185&lt;&gt;"",$F$4&lt;&gt;""),$F$4,IF(AND(ISNUMBER(H185)=TRUE,H185&gt;=0),IF($O$10=1,OFFSET(INDEX(DB_4erDS!$R$7:$R$10376,MATCH($F185,DB_4erDS!C$7:$C$10376,0)),3,0),IF($O$10=2,OFFSET(INDEX(DB_4erDS!$S$7:$S$10376,MATCH($F185,DB_4erDS!C$7:$C$10376,0)),3,0),IF($O$10=3,OFFSET(INDEX(DB_4erDS!$T$7:$T$10376,MATCH($F185,DB_4erDS!C$7:$C$10376,0)),3,0),IF($O$10=4,OFFSET(INDEX(DB_4erDS!$U$7:$U$10376,MATCH($F185,DB_4erDS!C$7:$C$10376,0)),3,0),IF($O$10=5,OFFSET(INDEX(DB_4erDS!$V$7:$V$10376,MATCH($F185,DB_4erDS!C$7:$C$10376,0)),3,0),OFFSET(INDEX(DB_4erDS!$W$7:$W$10376,MATCH($F185,DB_4erDS!C$7:$C$10376,0)),3,0)))))),""))</f>
        <v/>
      </c>
      <c r="L185" s="151">
        <f ca="1">IF(ISERROR(VLOOKUP($F185,DB_4erDS!$C$7:$C$10376,1,FALSE)),0,IF($O$10=1,OFFSET(INDEX(DB_4erDS!$R$7:$R$10376,MATCH($F185,DB_4erDS!$C$7:$C$10376,0)),2,0),IF($O$10=2,OFFSET(INDEX(DB_4erDS!$S$7:$S$10376,MATCH($F185,DB_4erDS!$C$7:$C$10376,0)),2,0),IF($O$10=4,OFFSET(INDEX(DB_4erDS!$U$7:$U$10376,MATCH($F185,DB_4erDS!$C$7:$C$10376,0)),2,0),IF($O$10=5,OFFSET(INDEX(DB_4erDS!$V$7:$V$10376,MATCH($F185,DB_4erDS!$C$7:$C$10376,0)),2,0),"Ø")))))</f>
        <v>0</v>
      </c>
      <c r="R185" s="65"/>
    </row>
    <row r="186" spans="1:18">
      <c r="A186" s="65"/>
      <c r="B186" s="65"/>
      <c r="C186" s="65"/>
      <c r="D186" s="65">
        <v>174</v>
      </c>
      <c r="E186" s="136" t="str">
        <f>IF(ISERROR(VLOOKUP(F186,DB_4erDS!$C$7:$C$10376,1,FALSE)),"not found",INDEX(DB_4erDS!$B$7:$B$10376,MATCH(F186,DB_4erDS!$C$7:$C$10376,0)))</f>
        <v>not found</v>
      </c>
      <c r="F186" s="140"/>
      <c r="G186" s="213" t="str">
        <f>IF(ISERROR(VLOOKUP(F186,DB_4erDS!$C$7:$C$10376,1,FALSE)),"not found",INDEX(DB_4erDS!$G$7:$G$10376,MATCH(F186,DB_4erDS!$C$7:$C$10376,0)))</f>
        <v>not found</v>
      </c>
      <c r="H186" s="214" t="str">
        <f ca="1">IF(ISERROR(VLOOKUP($F186,DB_4erDS!$C$7:$C$10376,1,FALSE)),"no Mat.Nr",IF($O$10=1,OFFSET(INDEX(DB_4erDS!$R$7:$R$10376,MATCH($F186,DB_4erDS!$C$7:$C$10376,0)),1,0),IF($O$10=2,OFFSET(INDEX(DB_4erDS!$S$7:$S$10376,MATCH($F186,DB_4erDS!$C$7:$C$10376,0)),1,0),IF($O$10=3,OFFSET(INDEX(DB_4erDS!$T$7:$T$10376,MATCH($F186,DB_4erDS!$C$7:$C$10376,0)),1,0),IF($O$10=4,OFFSET(INDEX(DB_4erDS!$U$7:$U$10376,MATCH($F186,DB_4erDS!$C$7:$C$10376,0)),1,0),IF($O$10=5,OFFSET(INDEX(DB_4erDS!$V$7:$V$10376,MATCH($F186,DB_4erDS!$C$7:$C$10376,0)),1,0),OFFSET(INDEX(DB_4erDS!$W$7:$W$10376,MATCH($F186,DB_4erDS!$C$7:$C$10376,0)),1,0)))))))</f>
        <v>no Mat.Nr</v>
      </c>
      <c r="I186" s="214" t="str">
        <f>IF(ISERROR(VLOOKUP(F186,DB_4erDS!$C$7:$C$10376,1,FALSE)),"not found",INDEX(DB_4erDS!$H$7:$H$10376,MATCH(F186,DB_4erDS!$C$7:$C$10376,0)))</f>
        <v>not found</v>
      </c>
      <c r="J186" s="215" t="str">
        <f>IF(ISERROR(VLOOKUP($F186,DB_4erDS!$C$7:$C$10376,1,FALSE)),"01.01.1900",IF($O$10=1,VLOOKUP($F186,DB_4erDS!$C$7:$X$10376,15,FALSE),IF($O$10=2,VLOOKUP($F186,DB_4erDS!$C$7:$X$10376,16,FALSE),IF($O$10=4,VLOOKUP($F186,DB_4erDS!$C$7:$X$10376,18,FALSE),IF($O$10=5,VLOOKUP($F186,DB_4erDS!$C$7:$X$10376,19,FALSE),"01.01.1900")))))</f>
        <v>01.01.1900</v>
      </c>
      <c r="K186" s="200" t="str">
        <f ca="1">IF(AND(E186&lt;&gt;"",$F$4&lt;&gt;""),$F$4,IF(AND(ISNUMBER(H186)=TRUE,H186&gt;=0),IF($O$10=1,OFFSET(INDEX(DB_4erDS!$R$7:$R$10376,MATCH($F186,DB_4erDS!C$7:$C$10376,0)),3,0),IF($O$10=2,OFFSET(INDEX(DB_4erDS!$S$7:$S$10376,MATCH($F186,DB_4erDS!C$7:$C$10376,0)),3,0),IF($O$10=3,OFFSET(INDEX(DB_4erDS!$T$7:$T$10376,MATCH($F186,DB_4erDS!C$7:$C$10376,0)),3,0),IF($O$10=4,OFFSET(INDEX(DB_4erDS!$U$7:$U$10376,MATCH($F186,DB_4erDS!C$7:$C$10376,0)),3,0),IF($O$10=5,OFFSET(INDEX(DB_4erDS!$V$7:$V$10376,MATCH($F186,DB_4erDS!C$7:$C$10376,0)),3,0),OFFSET(INDEX(DB_4erDS!$W$7:$W$10376,MATCH($F186,DB_4erDS!C$7:$C$10376,0)),3,0)))))),""))</f>
        <v/>
      </c>
      <c r="L186" s="151">
        <f ca="1">IF(ISERROR(VLOOKUP($F186,DB_4erDS!$C$7:$C$10376,1,FALSE)),0,IF($O$10=1,OFFSET(INDEX(DB_4erDS!$R$7:$R$10376,MATCH($F186,DB_4erDS!$C$7:$C$10376,0)),2,0),IF($O$10=2,OFFSET(INDEX(DB_4erDS!$S$7:$S$10376,MATCH($F186,DB_4erDS!$C$7:$C$10376,0)),2,0),IF($O$10=4,OFFSET(INDEX(DB_4erDS!$U$7:$U$10376,MATCH($F186,DB_4erDS!$C$7:$C$10376,0)),2,0),IF($O$10=5,OFFSET(INDEX(DB_4erDS!$V$7:$V$10376,MATCH($F186,DB_4erDS!$C$7:$C$10376,0)),2,0),"Ø")))))</f>
        <v>0</v>
      </c>
      <c r="R186" s="65"/>
    </row>
    <row r="187" spans="1:18">
      <c r="A187" s="65"/>
      <c r="B187" s="65"/>
      <c r="C187" s="65"/>
      <c r="D187" s="65">
        <v>175</v>
      </c>
      <c r="E187" s="136" t="str">
        <f>IF(ISERROR(VLOOKUP(F187,DB_4erDS!$C$7:$C$10376,1,FALSE)),"not found",INDEX(DB_4erDS!$B$7:$B$10376,MATCH(F187,DB_4erDS!$C$7:$C$10376,0)))</f>
        <v>not found</v>
      </c>
      <c r="F187" s="140"/>
      <c r="G187" s="213" t="str">
        <f>IF(ISERROR(VLOOKUP(F187,DB_4erDS!$C$7:$C$10376,1,FALSE)),"not found",INDEX(DB_4erDS!$G$7:$G$10376,MATCH(F187,DB_4erDS!$C$7:$C$10376,0)))</f>
        <v>not found</v>
      </c>
      <c r="H187" s="214" t="str">
        <f ca="1">IF(ISERROR(VLOOKUP($F187,DB_4erDS!$C$7:$C$10376,1,FALSE)),"no Mat.Nr",IF($O$10=1,OFFSET(INDEX(DB_4erDS!$R$7:$R$10376,MATCH($F187,DB_4erDS!$C$7:$C$10376,0)),1,0),IF($O$10=2,OFFSET(INDEX(DB_4erDS!$S$7:$S$10376,MATCH($F187,DB_4erDS!$C$7:$C$10376,0)),1,0),IF($O$10=3,OFFSET(INDEX(DB_4erDS!$T$7:$T$10376,MATCH($F187,DB_4erDS!$C$7:$C$10376,0)),1,0),IF($O$10=4,OFFSET(INDEX(DB_4erDS!$U$7:$U$10376,MATCH($F187,DB_4erDS!$C$7:$C$10376,0)),1,0),IF($O$10=5,OFFSET(INDEX(DB_4erDS!$V$7:$V$10376,MATCH($F187,DB_4erDS!$C$7:$C$10376,0)),1,0),OFFSET(INDEX(DB_4erDS!$W$7:$W$10376,MATCH($F187,DB_4erDS!$C$7:$C$10376,0)),1,0)))))))</f>
        <v>no Mat.Nr</v>
      </c>
      <c r="I187" s="214" t="str">
        <f>IF(ISERROR(VLOOKUP(F187,DB_4erDS!$C$7:$C$10376,1,FALSE)),"not found",INDEX(DB_4erDS!$H$7:$H$10376,MATCH(F187,DB_4erDS!$C$7:$C$10376,0)))</f>
        <v>not found</v>
      </c>
      <c r="J187" s="215" t="str">
        <f>IF(ISERROR(VLOOKUP($F187,DB_4erDS!$C$7:$C$10376,1,FALSE)),"01.01.1900",IF($O$10=1,VLOOKUP($F187,DB_4erDS!$C$7:$X$10376,15,FALSE),IF($O$10=2,VLOOKUP($F187,DB_4erDS!$C$7:$X$10376,16,FALSE),IF($O$10=4,VLOOKUP($F187,DB_4erDS!$C$7:$X$10376,18,FALSE),IF($O$10=5,VLOOKUP($F187,DB_4erDS!$C$7:$X$10376,19,FALSE),"01.01.1900")))))</f>
        <v>01.01.1900</v>
      </c>
      <c r="K187" s="200" t="str">
        <f ca="1">IF(AND(E187&lt;&gt;"",$F$4&lt;&gt;""),$F$4,IF(AND(ISNUMBER(H187)=TRUE,H187&gt;=0),IF($O$10=1,OFFSET(INDEX(DB_4erDS!$R$7:$R$10376,MATCH($F187,DB_4erDS!C$7:$C$10376,0)),3,0),IF($O$10=2,OFFSET(INDEX(DB_4erDS!$S$7:$S$10376,MATCH($F187,DB_4erDS!C$7:$C$10376,0)),3,0),IF($O$10=3,OFFSET(INDEX(DB_4erDS!$T$7:$T$10376,MATCH($F187,DB_4erDS!C$7:$C$10376,0)),3,0),IF($O$10=4,OFFSET(INDEX(DB_4erDS!$U$7:$U$10376,MATCH($F187,DB_4erDS!C$7:$C$10376,0)),3,0),IF($O$10=5,OFFSET(INDEX(DB_4erDS!$V$7:$V$10376,MATCH($F187,DB_4erDS!C$7:$C$10376,0)),3,0),OFFSET(INDEX(DB_4erDS!$W$7:$W$10376,MATCH($F187,DB_4erDS!C$7:$C$10376,0)),3,0)))))),""))</f>
        <v/>
      </c>
      <c r="L187" s="151">
        <f ca="1">IF(ISERROR(VLOOKUP($F187,DB_4erDS!$C$7:$C$10376,1,FALSE)),0,IF($O$10=1,OFFSET(INDEX(DB_4erDS!$R$7:$R$10376,MATCH($F187,DB_4erDS!$C$7:$C$10376,0)),2,0),IF($O$10=2,OFFSET(INDEX(DB_4erDS!$S$7:$S$10376,MATCH($F187,DB_4erDS!$C$7:$C$10376,0)),2,0),IF($O$10=4,OFFSET(INDEX(DB_4erDS!$U$7:$U$10376,MATCH($F187,DB_4erDS!$C$7:$C$10376,0)),2,0),IF($O$10=5,OFFSET(INDEX(DB_4erDS!$V$7:$V$10376,MATCH($F187,DB_4erDS!$C$7:$C$10376,0)),2,0),"Ø")))))</f>
        <v>0</v>
      </c>
      <c r="R187" s="65"/>
    </row>
    <row r="188" spans="1:18">
      <c r="A188" s="65"/>
      <c r="B188" s="65"/>
      <c r="C188" s="65"/>
      <c r="D188" s="65">
        <v>176</v>
      </c>
      <c r="E188" s="136" t="str">
        <f>IF(ISERROR(VLOOKUP(F188,DB_4erDS!$C$7:$C$10376,1,FALSE)),"not found",INDEX(DB_4erDS!$B$7:$B$10376,MATCH(F188,DB_4erDS!$C$7:$C$10376,0)))</f>
        <v>not found</v>
      </c>
      <c r="F188" s="140"/>
      <c r="G188" s="213" t="str">
        <f>IF(ISERROR(VLOOKUP(F188,DB_4erDS!$C$7:$C$10376,1,FALSE)),"not found",INDEX(DB_4erDS!$G$7:$G$10376,MATCH(F188,DB_4erDS!$C$7:$C$10376,0)))</f>
        <v>not found</v>
      </c>
      <c r="H188" s="214" t="str">
        <f ca="1">IF(ISERROR(VLOOKUP($F188,DB_4erDS!$C$7:$C$10376,1,FALSE)),"no Mat.Nr",IF($O$10=1,OFFSET(INDEX(DB_4erDS!$R$7:$R$10376,MATCH($F188,DB_4erDS!$C$7:$C$10376,0)),1,0),IF($O$10=2,OFFSET(INDEX(DB_4erDS!$S$7:$S$10376,MATCH($F188,DB_4erDS!$C$7:$C$10376,0)),1,0),IF($O$10=3,OFFSET(INDEX(DB_4erDS!$T$7:$T$10376,MATCH($F188,DB_4erDS!$C$7:$C$10376,0)),1,0),IF($O$10=4,OFFSET(INDEX(DB_4erDS!$U$7:$U$10376,MATCH($F188,DB_4erDS!$C$7:$C$10376,0)),1,0),IF($O$10=5,OFFSET(INDEX(DB_4erDS!$V$7:$V$10376,MATCH($F188,DB_4erDS!$C$7:$C$10376,0)),1,0),OFFSET(INDEX(DB_4erDS!$W$7:$W$10376,MATCH($F188,DB_4erDS!$C$7:$C$10376,0)),1,0)))))))</f>
        <v>no Mat.Nr</v>
      </c>
      <c r="I188" s="214" t="str">
        <f>IF(ISERROR(VLOOKUP(F188,DB_4erDS!$C$7:$C$10376,1,FALSE)),"not found",INDEX(DB_4erDS!$H$7:$H$10376,MATCH(F188,DB_4erDS!$C$7:$C$10376,0)))</f>
        <v>not found</v>
      </c>
      <c r="J188" s="215" t="str">
        <f>IF(ISERROR(VLOOKUP($F188,DB_4erDS!$C$7:$C$10376,1,FALSE)),"01.01.1900",IF($O$10=1,VLOOKUP($F188,DB_4erDS!$C$7:$X$10376,15,FALSE),IF($O$10=2,VLOOKUP($F188,DB_4erDS!$C$7:$X$10376,16,FALSE),IF($O$10=4,VLOOKUP($F188,DB_4erDS!$C$7:$X$10376,18,FALSE),IF($O$10=5,VLOOKUP($F188,DB_4erDS!$C$7:$X$10376,19,FALSE),"01.01.1900")))))</f>
        <v>01.01.1900</v>
      </c>
      <c r="K188" s="200" t="str">
        <f ca="1">IF(AND(E188&lt;&gt;"",$F$4&lt;&gt;""),$F$4,IF(AND(ISNUMBER(H188)=TRUE,H188&gt;=0),IF($O$10=1,OFFSET(INDEX(DB_4erDS!$R$7:$R$10376,MATCH($F188,DB_4erDS!C$7:$C$10376,0)),3,0),IF($O$10=2,OFFSET(INDEX(DB_4erDS!$S$7:$S$10376,MATCH($F188,DB_4erDS!C$7:$C$10376,0)),3,0),IF($O$10=3,OFFSET(INDEX(DB_4erDS!$T$7:$T$10376,MATCH($F188,DB_4erDS!C$7:$C$10376,0)),3,0),IF($O$10=4,OFFSET(INDEX(DB_4erDS!$U$7:$U$10376,MATCH($F188,DB_4erDS!C$7:$C$10376,0)),3,0),IF($O$10=5,OFFSET(INDEX(DB_4erDS!$V$7:$V$10376,MATCH($F188,DB_4erDS!C$7:$C$10376,0)),3,0),OFFSET(INDEX(DB_4erDS!$W$7:$W$10376,MATCH($F188,DB_4erDS!C$7:$C$10376,0)),3,0)))))),""))</f>
        <v/>
      </c>
      <c r="L188" s="151">
        <f ca="1">IF(ISERROR(VLOOKUP($F188,DB_4erDS!$C$7:$C$10376,1,FALSE)),0,IF($O$10=1,OFFSET(INDEX(DB_4erDS!$R$7:$R$10376,MATCH($F188,DB_4erDS!$C$7:$C$10376,0)),2,0),IF($O$10=2,OFFSET(INDEX(DB_4erDS!$S$7:$S$10376,MATCH($F188,DB_4erDS!$C$7:$C$10376,0)),2,0),IF($O$10=4,OFFSET(INDEX(DB_4erDS!$U$7:$U$10376,MATCH($F188,DB_4erDS!$C$7:$C$10376,0)),2,0),IF($O$10=5,OFFSET(INDEX(DB_4erDS!$V$7:$V$10376,MATCH($F188,DB_4erDS!$C$7:$C$10376,0)),2,0),"Ø")))))</f>
        <v>0</v>
      </c>
      <c r="R188" s="65"/>
    </row>
    <row r="189" spans="1:18">
      <c r="A189" s="65"/>
      <c r="B189" s="65"/>
      <c r="C189" s="65"/>
      <c r="D189" s="65">
        <v>177</v>
      </c>
      <c r="E189" s="136" t="str">
        <f>IF(ISERROR(VLOOKUP(F189,DB_4erDS!$C$7:$C$10376,1,FALSE)),"not found",INDEX(DB_4erDS!$B$7:$B$10376,MATCH(F189,DB_4erDS!$C$7:$C$10376,0)))</f>
        <v>not found</v>
      </c>
      <c r="F189" s="140"/>
      <c r="G189" s="213" t="str">
        <f>IF(ISERROR(VLOOKUP(F189,DB_4erDS!$C$7:$C$10376,1,FALSE)),"not found",INDEX(DB_4erDS!$G$7:$G$10376,MATCH(F189,DB_4erDS!$C$7:$C$10376,0)))</f>
        <v>not found</v>
      </c>
      <c r="H189" s="214" t="str">
        <f ca="1">IF(ISERROR(VLOOKUP($F189,DB_4erDS!$C$7:$C$10376,1,FALSE)),"no Mat.Nr",IF($O$10=1,OFFSET(INDEX(DB_4erDS!$R$7:$R$10376,MATCH($F189,DB_4erDS!$C$7:$C$10376,0)),1,0),IF($O$10=2,OFFSET(INDEX(DB_4erDS!$S$7:$S$10376,MATCH($F189,DB_4erDS!$C$7:$C$10376,0)),1,0),IF($O$10=3,OFFSET(INDEX(DB_4erDS!$T$7:$T$10376,MATCH($F189,DB_4erDS!$C$7:$C$10376,0)),1,0),IF($O$10=4,OFFSET(INDEX(DB_4erDS!$U$7:$U$10376,MATCH($F189,DB_4erDS!$C$7:$C$10376,0)),1,0),IF($O$10=5,OFFSET(INDEX(DB_4erDS!$V$7:$V$10376,MATCH($F189,DB_4erDS!$C$7:$C$10376,0)),1,0),OFFSET(INDEX(DB_4erDS!$W$7:$W$10376,MATCH($F189,DB_4erDS!$C$7:$C$10376,0)),1,0)))))))</f>
        <v>no Mat.Nr</v>
      </c>
      <c r="I189" s="214" t="str">
        <f>IF(ISERROR(VLOOKUP(F189,DB_4erDS!$C$7:$C$10376,1,FALSE)),"not found",INDEX(DB_4erDS!$H$7:$H$10376,MATCH(F189,DB_4erDS!$C$7:$C$10376,0)))</f>
        <v>not found</v>
      </c>
      <c r="J189" s="215" t="str">
        <f>IF(ISERROR(VLOOKUP($F189,DB_4erDS!$C$7:$C$10376,1,FALSE)),"01.01.1900",IF($O$10=1,VLOOKUP($F189,DB_4erDS!$C$7:$X$10376,15,FALSE),IF($O$10=2,VLOOKUP($F189,DB_4erDS!$C$7:$X$10376,16,FALSE),IF($O$10=4,VLOOKUP($F189,DB_4erDS!$C$7:$X$10376,18,FALSE),IF($O$10=5,VLOOKUP($F189,DB_4erDS!$C$7:$X$10376,19,FALSE),"01.01.1900")))))</f>
        <v>01.01.1900</v>
      </c>
      <c r="K189" s="200" t="str">
        <f ca="1">IF(AND(E189&lt;&gt;"",$F$4&lt;&gt;""),$F$4,IF(AND(ISNUMBER(H189)=TRUE,H189&gt;=0),IF($O$10=1,OFFSET(INDEX(DB_4erDS!$R$7:$R$10376,MATCH($F189,DB_4erDS!C$7:$C$10376,0)),3,0),IF($O$10=2,OFFSET(INDEX(DB_4erDS!$S$7:$S$10376,MATCH($F189,DB_4erDS!C$7:$C$10376,0)),3,0),IF($O$10=3,OFFSET(INDEX(DB_4erDS!$T$7:$T$10376,MATCH($F189,DB_4erDS!C$7:$C$10376,0)),3,0),IF($O$10=4,OFFSET(INDEX(DB_4erDS!$U$7:$U$10376,MATCH($F189,DB_4erDS!C$7:$C$10376,0)),3,0),IF($O$10=5,OFFSET(INDEX(DB_4erDS!$V$7:$V$10376,MATCH($F189,DB_4erDS!C$7:$C$10376,0)),3,0),OFFSET(INDEX(DB_4erDS!$W$7:$W$10376,MATCH($F189,DB_4erDS!C$7:$C$10376,0)),3,0)))))),""))</f>
        <v/>
      </c>
      <c r="L189" s="151">
        <f ca="1">IF(ISERROR(VLOOKUP($F189,DB_4erDS!$C$7:$C$10376,1,FALSE)),0,IF($O$10=1,OFFSET(INDEX(DB_4erDS!$R$7:$R$10376,MATCH($F189,DB_4erDS!$C$7:$C$10376,0)),2,0),IF($O$10=2,OFFSET(INDEX(DB_4erDS!$S$7:$S$10376,MATCH($F189,DB_4erDS!$C$7:$C$10376,0)),2,0),IF($O$10=4,OFFSET(INDEX(DB_4erDS!$U$7:$U$10376,MATCH($F189,DB_4erDS!$C$7:$C$10376,0)),2,0),IF($O$10=5,OFFSET(INDEX(DB_4erDS!$V$7:$V$10376,MATCH($F189,DB_4erDS!$C$7:$C$10376,0)),2,0),"Ø")))))</f>
        <v>0</v>
      </c>
      <c r="R189" s="65"/>
    </row>
    <row r="190" spans="1:18">
      <c r="A190" s="65"/>
      <c r="B190" s="65"/>
      <c r="C190" s="65"/>
      <c r="D190" s="65">
        <v>178</v>
      </c>
      <c r="E190" s="136" t="str">
        <f>IF(ISERROR(VLOOKUP(F190,DB_4erDS!$C$7:$C$10376,1,FALSE)),"not found",INDEX(DB_4erDS!$B$7:$B$10376,MATCH(F190,DB_4erDS!$C$7:$C$10376,0)))</f>
        <v>not found</v>
      </c>
      <c r="F190" s="140"/>
      <c r="G190" s="213" t="str">
        <f>IF(ISERROR(VLOOKUP(F190,DB_4erDS!$C$7:$C$10376,1,FALSE)),"not found",INDEX(DB_4erDS!$G$7:$G$10376,MATCH(F190,DB_4erDS!$C$7:$C$10376,0)))</f>
        <v>not found</v>
      </c>
      <c r="H190" s="214" t="str">
        <f ca="1">IF(ISERROR(VLOOKUP($F190,DB_4erDS!$C$7:$C$10376,1,FALSE)),"no Mat.Nr",IF($O$10=1,OFFSET(INDEX(DB_4erDS!$R$7:$R$10376,MATCH($F190,DB_4erDS!$C$7:$C$10376,0)),1,0),IF($O$10=2,OFFSET(INDEX(DB_4erDS!$S$7:$S$10376,MATCH($F190,DB_4erDS!$C$7:$C$10376,0)),1,0),IF($O$10=3,OFFSET(INDEX(DB_4erDS!$T$7:$T$10376,MATCH($F190,DB_4erDS!$C$7:$C$10376,0)),1,0),IF($O$10=4,OFFSET(INDEX(DB_4erDS!$U$7:$U$10376,MATCH($F190,DB_4erDS!$C$7:$C$10376,0)),1,0),IF($O$10=5,OFFSET(INDEX(DB_4erDS!$V$7:$V$10376,MATCH($F190,DB_4erDS!$C$7:$C$10376,0)),1,0),OFFSET(INDEX(DB_4erDS!$W$7:$W$10376,MATCH($F190,DB_4erDS!$C$7:$C$10376,0)),1,0)))))))</f>
        <v>no Mat.Nr</v>
      </c>
      <c r="I190" s="214" t="str">
        <f>IF(ISERROR(VLOOKUP(F190,DB_4erDS!$C$7:$C$10376,1,FALSE)),"not found",INDEX(DB_4erDS!$H$7:$H$10376,MATCH(F190,DB_4erDS!$C$7:$C$10376,0)))</f>
        <v>not found</v>
      </c>
      <c r="J190" s="215" t="str">
        <f>IF(ISERROR(VLOOKUP($F190,DB_4erDS!$C$7:$C$10376,1,FALSE)),"01.01.1900",IF($O$10=1,VLOOKUP($F190,DB_4erDS!$C$7:$X$10376,15,FALSE),IF($O$10=2,VLOOKUP($F190,DB_4erDS!$C$7:$X$10376,16,FALSE),IF($O$10=4,VLOOKUP($F190,DB_4erDS!$C$7:$X$10376,18,FALSE),IF($O$10=5,VLOOKUP($F190,DB_4erDS!$C$7:$X$10376,19,FALSE),"01.01.1900")))))</f>
        <v>01.01.1900</v>
      </c>
      <c r="K190" s="200" t="str">
        <f ca="1">IF(AND(E190&lt;&gt;"",$F$4&lt;&gt;""),$F$4,IF(AND(ISNUMBER(H190)=TRUE,H190&gt;=0),IF($O$10=1,OFFSET(INDEX(DB_4erDS!$R$7:$R$10376,MATCH($F190,DB_4erDS!C$7:$C$10376,0)),3,0),IF($O$10=2,OFFSET(INDEX(DB_4erDS!$S$7:$S$10376,MATCH($F190,DB_4erDS!C$7:$C$10376,0)),3,0),IF($O$10=3,OFFSET(INDEX(DB_4erDS!$T$7:$T$10376,MATCH($F190,DB_4erDS!C$7:$C$10376,0)),3,0),IF($O$10=4,OFFSET(INDEX(DB_4erDS!$U$7:$U$10376,MATCH($F190,DB_4erDS!C$7:$C$10376,0)),3,0),IF($O$10=5,OFFSET(INDEX(DB_4erDS!$V$7:$V$10376,MATCH($F190,DB_4erDS!C$7:$C$10376,0)),3,0),OFFSET(INDEX(DB_4erDS!$W$7:$W$10376,MATCH($F190,DB_4erDS!C$7:$C$10376,0)),3,0)))))),""))</f>
        <v/>
      </c>
      <c r="L190" s="151">
        <f ca="1">IF(ISERROR(VLOOKUP($F190,DB_4erDS!$C$7:$C$10376,1,FALSE)),0,IF($O$10=1,OFFSET(INDEX(DB_4erDS!$R$7:$R$10376,MATCH($F190,DB_4erDS!$C$7:$C$10376,0)),2,0),IF($O$10=2,OFFSET(INDEX(DB_4erDS!$S$7:$S$10376,MATCH($F190,DB_4erDS!$C$7:$C$10376,0)),2,0),IF($O$10=4,OFFSET(INDEX(DB_4erDS!$U$7:$U$10376,MATCH($F190,DB_4erDS!$C$7:$C$10376,0)),2,0),IF($O$10=5,OFFSET(INDEX(DB_4erDS!$V$7:$V$10376,MATCH($F190,DB_4erDS!$C$7:$C$10376,0)),2,0),"Ø")))))</f>
        <v>0</v>
      </c>
      <c r="R190" s="65"/>
    </row>
    <row r="191" spans="1:18">
      <c r="A191" s="65"/>
      <c r="B191" s="65"/>
      <c r="C191" s="65"/>
      <c r="D191" s="65">
        <v>179</v>
      </c>
      <c r="E191" s="136" t="str">
        <f>IF(ISERROR(VLOOKUP(F191,DB_4erDS!$C$7:$C$10376,1,FALSE)),"not found",INDEX(DB_4erDS!$B$7:$B$10376,MATCH(F191,DB_4erDS!$C$7:$C$10376,0)))</f>
        <v>not found</v>
      </c>
      <c r="F191" s="140"/>
      <c r="G191" s="213" t="str">
        <f>IF(ISERROR(VLOOKUP(F191,DB_4erDS!$C$7:$C$10376,1,FALSE)),"not found",INDEX(DB_4erDS!$G$7:$G$10376,MATCH(F191,DB_4erDS!$C$7:$C$10376,0)))</f>
        <v>not found</v>
      </c>
      <c r="H191" s="214" t="str">
        <f ca="1">IF(ISERROR(VLOOKUP($F191,DB_4erDS!$C$7:$C$10376,1,FALSE)),"no Mat.Nr",IF($O$10=1,OFFSET(INDEX(DB_4erDS!$R$7:$R$10376,MATCH($F191,DB_4erDS!$C$7:$C$10376,0)),1,0),IF($O$10=2,OFFSET(INDEX(DB_4erDS!$S$7:$S$10376,MATCH($F191,DB_4erDS!$C$7:$C$10376,0)),1,0),IF($O$10=3,OFFSET(INDEX(DB_4erDS!$T$7:$T$10376,MATCH($F191,DB_4erDS!$C$7:$C$10376,0)),1,0),IF($O$10=4,OFFSET(INDEX(DB_4erDS!$U$7:$U$10376,MATCH($F191,DB_4erDS!$C$7:$C$10376,0)),1,0),IF($O$10=5,OFFSET(INDEX(DB_4erDS!$V$7:$V$10376,MATCH($F191,DB_4erDS!$C$7:$C$10376,0)),1,0),OFFSET(INDEX(DB_4erDS!$W$7:$W$10376,MATCH($F191,DB_4erDS!$C$7:$C$10376,0)),1,0)))))))</f>
        <v>no Mat.Nr</v>
      </c>
      <c r="I191" s="214" t="str">
        <f>IF(ISERROR(VLOOKUP(F191,DB_4erDS!$C$7:$C$10376,1,FALSE)),"not found",INDEX(DB_4erDS!$H$7:$H$10376,MATCH(F191,DB_4erDS!$C$7:$C$10376,0)))</f>
        <v>not found</v>
      </c>
      <c r="J191" s="215" t="str">
        <f>IF(ISERROR(VLOOKUP($F191,DB_4erDS!$C$7:$C$10376,1,FALSE)),"01.01.1900",IF($O$10=1,VLOOKUP($F191,DB_4erDS!$C$7:$X$10376,15,FALSE),IF($O$10=2,VLOOKUP($F191,DB_4erDS!$C$7:$X$10376,16,FALSE),IF($O$10=4,VLOOKUP($F191,DB_4erDS!$C$7:$X$10376,18,FALSE),IF($O$10=5,VLOOKUP($F191,DB_4erDS!$C$7:$X$10376,19,FALSE),"01.01.1900")))))</f>
        <v>01.01.1900</v>
      </c>
      <c r="K191" s="200" t="str">
        <f ca="1">IF(AND(E191&lt;&gt;"",$F$4&lt;&gt;""),$F$4,IF(AND(ISNUMBER(H191)=TRUE,H191&gt;=0),IF($O$10=1,OFFSET(INDEX(DB_4erDS!$R$7:$R$10376,MATCH($F191,DB_4erDS!C$7:$C$10376,0)),3,0),IF($O$10=2,OFFSET(INDEX(DB_4erDS!$S$7:$S$10376,MATCH($F191,DB_4erDS!C$7:$C$10376,0)),3,0),IF($O$10=3,OFFSET(INDEX(DB_4erDS!$T$7:$T$10376,MATCH($F191,DB_4erDS!C$7:$C$10376,0)),3,0),IF($O$10=4,OFFSET(INDEX(DB_4erDS!$U$7:$U$10376,MATCH($F191,DB_4erDS!C$7:$C$10376,0)),3,0),IF($O$10=5,OFFSET(INDEX(DB_4erDS!$V$7:$V$10376,MATCH($F191,DB_4erDS!C$7:$C$10376,0)),3,0),OFFSET(INDEX(DB_4erDS!$W$7:$W$10376,MATCH($F191,DB_4erDS!C$7:$C$10376,0)),3,0)))))),""))</f>
        <v/>
      </c>
      <c r="L191" s="151">
        <f ca="1">IF(ISERROR(VLOOKUP($F191,DB_4erDS!$C$7:$C$10376,1,FALSE)),0,IF($O$10=1,OFFSET(INDEX(DB_4erDS!$R$7:$R$10376,MATCH($F191,DB_4erDS!$C$7:$C$10376,0)),2,0),IF($O$10=2,OFFSET(INDEX(DB_4erDS!$S$7:$S$10376,MATCH($F191,DB_4erDS!$C$7:$C$10376,0)),2,0),IF($O$10=4,OFFSET(INDEX(DB_4erDS!$U$7:$U$10376,MATCH($F191,DB_4erDS!$C$7:$C$10376,0)),2,0),IF($O$10=5,OFFSET(INDEX(DB_4erDS!$V$7:$V$10376,MATCH($F191,DB_4erDS!$C$7:$C$10376,0)),2,0),"Ø")))))</f>
        <v>0</v>
      </c>
      <c r="R191" s="65"/>
    </row>
    <row r="192" spans="1:18">
      <c r="A192" s="65"/>
      <c r="B192" s="65"/>
      <c r="C192" s="65"/>
      <c r="D192" s="65">
        <v>180</v>
      </c>
      <c r="E192" s="136" t="str">
        <f>IF(ISERROR(VLOOKUP(F192,DB_4erDS!$C$7:$C$10376,1,FALSE)),"not found",INDEX(DB_4erDS!$B$7:$B$10376,MATCH(F192,DB_4erDS!$C$7:$C$10376,0)))</f>
        <v>not found</v>
      </c>
      <c r="F192" s="140"/>
      <c r="G192" s="213" t="str">
        <f>IF(ISERROR(VLOOKUP(F192,DB_4erDS!$C$7:$C$10376,1,FALSE)),"not found",INDEX(DB_4erDS!$G$7:$G$10376,MATCH(F192,DB_4erDS!$C$7:$C$10376,0)))</f>
        <v>not found</v>
      </c>
      <c r="H192" s="214" t="str">
        <f ca="1">IF(ISERROR(VLOOKUP($F192,DB_4erDS!$C$7:$C$10376,1,FALSE)),"no Mat.Nr",IF($O$10=1,OFFSET(INDEX(DB_4erDS!$R$7:$R$10376,MATCH($F192,DB_4erDS!$C$7:$C$10376,0)),1,0),IF($O$10=2,OFFSET(INDEX(DB_4erDS!$S$7:$S$10376,MATCH($F192,DB_4erDS!$C$7:$C$10376,0)),1,0),IF($O$10=3,OFFSET(INDEX(DB_4erDS!$T$7:$T$10376,MATCH($F192,DB_4erDS!$C$7:$C$10376,0)),1,0),IF($O$10=4,OFFSET(INDEX(DB_4erDS!$U$7:$U$10376,MATCH($F192,DB_4erDS!$C$7:$C$10376,0)),1,0),IF($O$10=5,OFFSET(INDEX(DB_4erDS!$V$7:$V$10376,MATCH($F192,DB_4erDS!$C$7:$C$10376,0)),1,0),OFFSET(INDEX(DB_4erDS!$W$7:$W$10376,MATCH($F192,DB_4erDS!$C$7:$C$10376,0)),1,0)))))))</f>
        <v>no Mat.Nr</v>
      </c>
      <c r="I192" s="214" t="str">
        <f>IF(ISERROR(VLOOKUP(F192,DB_4erDS!$C$7:$C$10376,1,FALSE)),"not found",INDEX(DB_4erDS!$H$7:$H$10376,MATCH(F192,DB_4erDS!$C$7:$C$10376,0)))</f>
        <v>not found</v>
      </c>
      <c r="J192" s="215" t="str">
        <f>IF(ISERROR(VLOOKUP($F192,DB_4erDS!$C$7:$C$10376,1,FALSE)),"01.01.1900",IF($O$10=1,VLOOKUP($F192,DB_4erDS!$C$7:$X$10376,15,FALSE),IF($O$10=2,VLOOKUP($F192,DB_4erDS!$C$7:$X$10376,16,FALSE),IF($O$10=4,VLOOKUP($F192,DB_4erDS!$C$7:$X$10376,18,FALSE),IF($O$10=5,VLOOKUP($F192,DB_4erDS!$C$7:$X$10376,19,FALSE),"01.01.1900")))))</f>
        <v>01.01.1900</v>
      </c>
      <c r="K192" s="200" t="str">
        <f ca="1">IF(AND(E192&lt;&gt;"",$F$4&lt;&gt;""),$F$4,IF(AND(ISNUMBER(H192)=TRUE,H192&gt;=0),IF($O$10=1,OFFSET(INDEX(DB_4erDS!$R$7:$R$10376,MATCH($F192,DB_4erDS!C$7:$C$10376,0)),3,0),IF($O$10=2,OFFSET(INDEX(DB_4erDS!$S$7:$S$10376,MATCH($F192,DB_4erDS!C$7:$C$10376,0)),3,0),IF($O$10=3,OFFSET(INDEX(DB_4erDS!$T$7:$T$10376,MATCH($F192,DB_4erDS!C$7:$C$10376,0)),3,0),IF($O$10=4,OFFSET(INDEX(DB_4erDS!$U$7:$U$10376,MATCH($F192,DB_4erDS!C$7:$C$10376,0)),3,0),IF($O$10=5,OFFSET(INDEX(DB_4erDS!$V$7:$V$10376,MATCH($F192,DB_4erDS!C$7:$C$10376,0)),3,0),OFFSET(INDEX(DB_4erDS!$W$7:$W$10376,MATCH($F192,DB_4erDS!C$7:$C$10376,0)),3,0)))))),""))</f>
        <v/>
      </c>
      <c r="L192" s="151">
        <f ca="1">IF(ISERROR(VLOOKUP($F192,DB_4erDS!$C$7:$C$10376,1,FALSE)),0,IF($O$10=1,OFFSET(INDEX(DB_4erDS!$R$7:$R$10376,MATCH($F192,DB_4erDS!$C$7:$C$10376,0)),2,0),IF($O$10=2,OFFSET(INDEX(DB_4erDS!$S$7:$S$10376,MATCH($F192,DB_4erDS!$C$7:$C$10376,0)),2,0),IF($O$10=4,OFFSET(INDEX(DB_4erDS!$U$7:$U$10376,MATCH($F192,DB_4erDS!$C$7:$C$10376,0)),2,0),IF($O$10=5,OFFSET(INDEX(DB_4erDS!$V$7:$V$10376,MATCH($F192,DB_4erDS!$C$7:$C$10376,0)),2,0),"Ø")))))</f>
        <v>0</v>
      </c>
      <c r="R192" s="65"/>
    </row>
    <row r="193" spans="1:18">
      <c r="A193" s="65"/>
      <c r="B193" s="65"/>
      <c r="C193" s="65"/>
      <c r="D193" s="65">
        <v>181</v>
      </c>
      <c r="E193" s="136" t="str">
        <f>IF(ISERROR(VLOOKUP(F193,DB_4erDS!$C$7:$C$10376,1,FALSE)),"not found",INDEX(DB_4erDS!$B$7:$B$10376,MATCH(F193,DB_4erDS!$C$7:$C$10376,0)))</f>
        <v>not found</v>
      </c>
      <c r="F193" s="140"/>
      <c r="G193" s="213" t="str">
        <f>IF(ISERROR(VLOOKUP(F193,DB_4erDS!$C$7:$C$10376,1,FALSE)),"not found",INDEX(DB_4erDS!$G$7:$G$10376,MATCH(F193,DB_4erDS!$C$7:$C$10376,0)))</f>
        <v>not found</v>
      </c>
      <c r="H193" s="214" t="str">
        <f ca="1">IF(ISERROR(VLOOKUP($F193,DB_4erDS!$C$7:$C$10376,1,FALSE)),"no Mat.Nr",IF($O$10=1,OFFSET(INDEX(DB_4erDS!$R$7:$R$10376,MATCH($F193,DB_4erDS!$C$7:$C$10376,0)),1,0),IF($O$10=2,OFFSET(INDEX(DB_4erDS!$S$7:$S$10376,MATCH($F193,DB_4erDS!$C$7:$C$10376,0)),1,0),IF($O$10=3,OFFSET(INDEX(DB_4erDS!$T$7:$T$10376,MATCH($F193,DB_4erDS!$C$7:$C$10376,0)),1,0),IF($O$10=4,OFFSET(INDEX(DB_4erDS!$U$7:$U$10376,MATCH($F193,DB_4erDS!$C$7:$C$10376,0)),1,0),IF($O$10=5,OFFSET(INDEX(DB_4erDS!$V$7:$V$10376,MATCH($F193,DB_4erDS!$C$7:$C$10376,0)),1,0),OFFSET(INDEX(DB_4erDS!$W$7:$W$10376,MATCH($F193,DB_4erDS!$C$7:$C$10376,0)),1,0)))))))</f>
        <v>no Mat.Nr</v>
      </c>
      <c r="I193" s="214" t="str">
        <f>IF(ISERROR(VLOOKUP(F193,DB_4erDS!$C$7:$C$10376,1,FALSE)),"not found",INDEX(DB_4erDS!$H$7:$H$10376,MATCH(F193,DB_4erDS!$C$7:$C$10376,0)))</f>
        <v>not found</v>
      </c>
      <c r="J193" s="215" t="str">
        <f>IF(ISERROR(VLOOKUP($F193,DB_4erDS!$C$7:$C$10376,1,FALSE)),"01.01.1900",IF($O$10=1,VLOOKUP($F193,DB_4erDS!$C$7:$X$10376,15,FALSE),IF($O$10=2,VLOOKUP($F193,DB_4erDS!$C$7:$X$10376,16,FALSE),IF($O$10=4,VLOOKUP($F193,DB_4erDS!$C$7:$X$10376,18,FALSE),IF($O$10=5,VLOOKUP($F193,DB_4erDS!$C$7:$X$10376,19,FALSE),"01.01.1900")))))</f>
        <v>01.01.1900</v>
      </c>
      <c r="K193" s="200" t="str">
        <f ca="1">IF(AND(E193&lt;&gt;"",$F$4&lt;&gt;""),$F$4,IF(AND(ISNUMBER(H193)=TRUE,H193&gt;=0),IF($O$10=1,OFFSET(INDEX(DB_4erDS!$R$7:$R$10376,MATCH($F193,DB_4erDS!C$7:$C$10376,0)),3,0),IF($O$10=2,OFFSET(INDEX(DB_4erDS!$S$7:$S$10376,MATCH($F193,DB_4erDS!C$7:$C$10376,0)),3,0),IF($O$10=3,OFFSET(INDEX(DB_4erDS!$T$7:$T$10376,MATCH($F193,DB_4erDS!C$7:$C$10376,0)),3,0),IF($O$10=4,OFFSET(INDEX(DB_4erDS!$U$7:$U$10376,MATCH($F193,DB_4erDS!C$7:$C$10376,0)),3,0),IF($O$10=5,OFFSET(INDEX(DB_4erDS!$V$7:$V$10376,MATCH($F193,DB_4erDS!C$7:$C$10376,0)),3,0),OFFSET(INDEX(DB_4erDS!$W$7:$W$10376,MATCH($F193,DB_4erDS!C$7:$C$10376,0)),3,0)))))),""))</f>
        <v/>
      </c>
      <c r="L193" s="151">
        <f ca="1">IF(ISERROR(VLOOKUP($F193,DB_4erDS!$C$7:$C$10376,1,FALSE)),0,IF($O$10=1,OFFSET(INDEX(DB_4erDS!$R$7:$R$10376,MATCH($F193,DB_4erDS!$C$7:$C$10376,0)),2,0),IF($O$10=2,OFFSET(INDEX(DB_4erDS!$S$7:$S$10376,MATCH($F193,DB_4erDS!$C$7:$C$10376,0)),2,0),IF($O$10=4,OFFSET(INDEX(DB_4erDS!$U$7:$U$10376,MATCH($F193,DB_4erDS!$C$7:$C$10376,0)),2,0),IF($O$10=5,OFFSET(INDEX(DB_4erDS!$V$7:$V$10376,MATCH($F193,DB_4erDS!$C$7:$C$10376,0)),2,0),"Ø")))))</f>
        <v>0</v>
      </c>
      <c r="R193" s="65"/>
    </row>
    <row r="194" spans="1:18">
      <c r="A194" s="65"/>
      <c r="B194" s="65"/>
      <c r="C194" s="65"/>
      <c r="D194" s="65">
        <v>182</v>
      </c>
      <c r="E194" s="136" t="str">
        <f>IF(ISERROR(VLOOKUP(F194,DB_4erDS!$C$7:$C$10376,1,FALSE)),"not found",INDEX(DB_4erDS!$B$7:$B$10376,MATCH(F194,DB_4erDS!$C$7:$C$10376,0)))</f>
        <v>not found</v>
      </c>
      <c r="F194" s="140"/>
      <c r="G194" s="213" t="str">
        <f>IF(ISERROR(VLOOKUP(F194,DB_4erDS!$C$7:$C$10376,1,FALSE)),"not found",INDEX(DB_4erDS!$G$7:$G$10376,MATCH(F194,DB_4erDS!$C$7:$C$10376,0)))</f>
        <v>not found</v>
      </c>
      <c r="H194" s="214" t="str">
        <f ca="1">IF(ISERROR(VLOOKUP($F194,DB_4erDS!$C$7:$C$10376,1,FALSE)),"no Mat.Nr",IF($O$10=1,OFFSET(INDEX(DB_4erDS!$R$7:$R$10376,MATCH($F194,DB_4erDS!$C$7:$C$10376,0)),1,0),IF($O$10=2,OFFSET(INDEX(DB_4erDS!$S$7:$S$10376,MATCH($F194,DB_4erDS!$C$7:$C$10376,0)),1,0),IF($O$10=3,OFFSET(INDEX(DB_4erDS!$T$7:$T$10376,MATCH($F194,DB_4erDS!$C$7:$C$10376,0)),1,0),IF($O$10=4,OFFSET(INDEX(DB_4erDS!$U$7:$U$10376,MATCH($F194,DB_4erDS!$C$7:$C$10376,0)),1,0),IF($O$10=5,OFFSET(INDEX(DB_4erDS!$V$7:$V$10376,MATCH($F194,DB_4erDS!$C$7:$C$10376,0)),1,0),OFFSET(INDEX(DB_4erDS!$W$7:$W$10376,MATCH($F194,DB_4erDS!$C$7:$C$10376,0)),1,0)))))))</f>
        <v>no Mat.Nr</v>
      </c>
      <c r="I194" s="214" t="str">
        <f>IF(ISERROR(VLOOKUP(F194,DB_4erDS!$C$7:$C$10376,1,FALSE)),"not found",INDEX(DB_4erDS!$H$7:$H$10376,MATCH(F194,DB_4erDS!$C$7:$C$10376,0)))</f>
        <v>not found</v>
      </c>
      <c r="J194" s="215" t="str">
        <f>IF(ISERROR(VLOOKUP($F194,DB_4erDS!$C$7:$C$10376,1,FALSE)),"01.01.1900",IF($O$10=1,VLOOKUP($F194,DB_4erDS!$C$7:$X$10376,15,FALSE),IF($O$10=2,VLOOKUP($F194,DB_4erDS!$C$7:$X$10376,16,FALSE),IF($O$10=4,VLOOKUP($F194,DB_4erDS!$C$7:$X$10376,18,FALSE),IF($O$10=5,VLOOKUP($F194,DB_4erDS!$C$7:$X$10376,19,FALSE),"01.01.1900")))))</f>
        <v>01.01.1900</v>
      </c>
      <c r="K194" s="200" t="str">
        <f ca="1">IF(AND(E194&lt;&gt;"",$F$4&lt;&gt;""),$F$4,IF(AND(ISNUMBER(H194)=TRUE,H194&gt;=0),IF($O$10=1,OFFSET(INDEX(DB_4erDS!$R$7:$R$10376,MATCH($F194,DB_4erDS!C$7:$C$10376,0)),3,0),IF($O$10=2,OFFSET(INDEX(DB_4erDS!$S$7:$S$10376,MATCH($F194,DB_4erDS!C$7:$C$10376,0)),3,0),IF($O$10=3,OFFSET(INDEX(DB_4erDS!$T$7:$T$10376,MATCH($F194,DB_4erDS!C$7:$C$10376,0)),3,0),IF($O$10=4,OFFSET(INDEX(DB_4erDS!$U$7:$U$10376,MATCH($F194,DB_4erDS!C$7:$C$10376,0)),3,0),IF($O$10=5,OFFSET(INDEX(DB_4erDS!$V$7:$V$10376,MATCH($F194,DB_4erDS!C$7:$C$10376,0)),3,0),OFFSET(INDEX(DB_4erDS!$W$7:$W$10376,MATCH($F194,DB_4erDS!C$7:$C$10376,0)),3,0)))))),""))</f>
        <v/>
      </c>
      <c r="L194" s="151">
        <f ca="1">IF(ISERROR(VLOOKUP($F194,DB_4erDS!$C$7:$C$10376,1,FALSE)),0,IF($O$10=1,OFFSET(INDEX(DB_4erDS!$R$7:$R$10376,MATCH($F194,DB_4erDS!$C$7:$C$10376,0)),2,0),IF($O$10=2,OFFSET(INDEX(DB_4erDS!$S$7:$S$10376,MATCH($F194,DB_4erDS!$C$7:$C$10376,0)),2,0),IF($O$10=4,OFFSET(INDEX(DB_4erDS!$U$7:$U$10376,MATCH($F194,DB_4erDS!$C$7:$C$10376,0)),2,0),IF($O$10=5,OFFSET(INDEX(DB_4erDS!$V$7:$V$10376,MATCH($F194,DB_4erDS!$C$7:$C$10376,0)),2,0),"Ø")))))</f>
        <v>0</v>
      </c>
      <c r="R194" s="65"/>
    </row>
    <row r="195" spans="1:18">
      <c r="A195" s="65"/>
      <c r="B195" s="65"/>
      <c r="C195" s="65"/>
      <c r="D195" s="65">
        <v>183</v>
      </c>
      <c r="E195" s="136" t="str">
        <f>IF(ISERROR(VLOOKUP(F195,DB_4erDS!$C$7:$C$10376,1,FALSE)),"not found",INDEX(DB_4erDS!$B$7:$B$10376,MATCH(F195,DB_4erDS!$C$7:$C$10376,0)))</f>
        <v>not found</v>
      </c>
      <c r="F195" s="140"/>
      <c r="G195" s="213" t="str">
        <f>IF(ISERROR(VLOOKUP(F195,DB_4erDS!$C$7:$C$10376,1,FALSE)),"not found",INDEX(DB_4erDS!$G$7:$G$10376,MATCH(F195,DB_4erDS!$C$7:$C$10376,0)))</f>
        <v>not found</v>
      </c>
      <c r="H195" s="214" t="str">
        <f ca="1">IF(ISERROR(VLOOKUP($F195,DB_4erDS!$C$7:$C$10376,1,FALSE)),"no Mat.Nr",IF($O$10=1,OFFSET(INDEX(DB_4erDS!$R$7:$R$10376,MATCH($F195,DB_4erDS!$C$7:$C$10376,0)),1,0),IF($O$10=2,OFFSET(INDEX(DB_4erDS!$S$7:$S$10376,MATCH($F195,DB_4erDS!$C$7:$C$10376,0)),1,0),IF($O$10=3,OFFSET(INDEX(DB_4erDS!$T$7:$T$10376,MATCH($F195,DB_4erDS!$C$7:$C$10376,0)),1,0),IF($O$10=4,OFFSET(INDEX(DB_4erDS!$U$7:$U$10376,MATCH($F195,DB_4erDS!$C$7:$C$10376,0)),1,0),IF($O$10=5,OFFSET(INDEX(DB_4erDS!$V$7:$V$10376,MATCH($F195,DB_4erDS!$C$7:$C$10376,0)),1,0),OFFSET(INDEX(DB_4erDS!$W$7:$W$10376,MATCH($F195,DB_4erDS!$C$7:$C$10376,0)),1,0)))))))</f>
        <v>no Mat.Nr</v>
      </c>
      <c r="I195" s="214" t="str">
        <f>IF(ISERROR(VLOOKUP(F195,DB_4erDS!$C$7:$C$10376,1,FALSE)),"not found",INDEX(DB_4erDS!$H$7:$H$10376,MATCH(F195,DB_4erDS!$C$7:$C$10376,0)))</f>
        <v>not found</v>
      </c>
      <c r="J195" s="215" t="str">
        <f>IF(ISERROR(VLOOKUP($F195,DB_4erDS!$C$7:$C$10376,1,FALSE)),"01.01.1900",IF($O$10=1,VLOOKUP($F195,DB_4erDS!$C$7:$X$10376,15,FALSE),IF($O$10=2,VLOOKUP($F195,DB_4erDS!$C$7:$X$10376,16,FALSE),IF($O$10=4,VLOOKUP($F195,DB_4erDS!$C$7:$X$10376,18,FALSE),IF($O$10=5,VLOOKUP($F195,DB_4erDS!$C$7:$X$10376,19,FALSE),"01.01.1900")))))</f>
        <v>01.01.1900</v>
      </c>
      <c r="K195" s="200" t="str">
        <f ca="1">IF(AND(E195&lt;&gt;"",$F$4&lt;&gt;""),$F$4,IF(AND(ISNUMBER(H195)=TRUE,H195&gt;=0),IF($O$10=1,OFFSET(INDEX(DB_4erDS!$R$7:$R$10376,MATCH($F195,DB_4erDS!C$7:$C$10376,0)),3,0),IF($O$10=2,OFFSET(INDEX(DB_4erDS!$S$7:$S$10376,MATCH($F195,DB_4erDS!C$7:$C$10376,0)),3,0),IF($O$10=3,OFFSET(INDEX(DB_4erDS!$T$7:$T$10376,MATCH($F195,DB_4erDS!C$7:$C$10376,0)),3,0),IF($O$10=4,OFFSET(INDEX(DB_4erDS!$U$7:$U$10376,MATCH($F195,DB_4erDS!C$7:$C$10376,0)),3,0),IF($O$10=5,OFFSET(INDEX(DB_4erDS!$V$7:$V$10376,MATCH($F195,DB_4erDS!C$7:$C$10376,0)),3,0),OFFSET(INDEX(DB_4erDS!$W$7:$W$10376,MATCH($F195,DB_4erDS!C$7:$C$10376,0)),3,0)))))),""))</f>
        <v/>
      </c>
      <c r="L195" s="151">
        <f ca="1">IF(ISERROR(VLOOKUP($F195,DB_4erDS!$C$7:$C$10376,1,FALSE)),0,IF($O$10=1,OFFSET(INDEX(DB_4erDS!$R$7:$R$10376,MATCH($F195,DB_4erDS!$C$7:$C$10376,0)),2,0),IF($O$10=2,OFFSET(INDEX(DB_4erDS!$S$7:$S$10376,MATCH($F195,DB_4erDS!$C$7:$C$10376,0)),2,0),IF($O$10=4,OFFSET(INDEX(DB_4erDS!$U$7:$U$10376,MATCH($F195,DB_4erDS!$C$7:$C$10376,0)),2,0),IF($O$10=5,OFFSET(INDEX(DB_4erDS!$V$7:$V$10376,MATCH($F195,DB_4erDS!$C$7:$C$10376,0)),2,0),"Ø")))))</f>
        <v>0</v>
      </c>
      <c r="R195" s="65"/>
    </row>
    <row r="196" spans="1:18">
      <c r="A196" s="65"/>
      <c r="B196" s="65"/>
      <c r="C196" s="65"/>
      <c r="D196" s="65">
        <v>184</v>
      </c>
      <c r="E196" s="136" t="str">
        <f>IF(ISERROR(VLOOKUP(F196,DB_4erDS!$C$7:$C$10376,1,FALSE)),"not found",INDEX(DB_4erDS!$B$7:$B$10376,MATCH(F196,DB_4erDS!$C$7:$C$10376,0)))</f>
        <v>not found</v>
      </c>
      <c r="F196" s="140"/>
      <c r="G196" s="213" t="str">
        <f>IF(ISERROR(VLOOKUP(F196,DB_4erDS!$C$7:$C$10376,1,FALSE)),"not found",INDEX(DB_4erDS!$G$7:$G$10376,MATCH(F196,DB_4erDS!$C$7:$C$10376,0)))</f>
        <v>not found</v>
      </c>
      <c r="H196" s="214" t="str">
        <f ca="1">IF(ISERROR(VLOOKUP($F196,DB_4erDS!$C$7:$C$10376,1,FALSE)),"no Mat.Nr",IF($O$10=1,OFFSET(INDEX(DB_4erDS!$R$7:$R$10376,MATCH($F196,DB_4erDS!$C$7:$C$10376,0)),1,0),IF($O$10=2,OFFSET(INDEX(DB_4erDS!$S$7:$S$10376,MATCH($F196,DB_4erDS!$C$7:$C$10376,0)),1,0),IF($O$10=3,OFFSET(INDEX(DB_4erDS!$T$7:$T$10376,MATCH($F196,DB_4erDS!$C$7:$C$10376,0)),1,0),IF($O$10=4,OFFSET(INDEX(DB_4erDS!$U$7:$U$10376,MATCH($F196,DB_4erDS!$C$7:$C$10376,0)),1,0),IF($O$10=5,OFFSET(INDEX(DB_4erDS!$V$7:$V$10376,MATCH($F196,DB_4erDS!$C$7:$C$10376,0)),1,0),OFFSET(INDEX(DB_4erDS!$W$7:$W$10376,MATCH($F196,DB_4erDS!$C$7:$C$10376,0)),1,0)))))))</f>
        <v>no Mat.Nr</v>
      </c>
      <c r="I196" s="214" t="str">
        <f>IF(ISERROR(VLOOKUP(F196,DB_4erDS!$C$7:$C$10376,1,FALSE)),"not found",INDEX(DB_4erDS!$H$7:$H$10376,MATCH(F196,DB_4erDS!$C$7:$C$10376,0)))</f>
        <v>not found</v>
      </c>
      <c r="J196" s="215" t="str">
        <f>IF(ISERROR(VLOOKUP($F196,DB_4erDS!$C$7:$C$10376,1,FALSE)),"01.01.1900",IF($O$10=1,VLOOKUP($F196,DB_4erDS!$C$7:$X$10376,15,FALSE),IF($O$10=2,VLOOKUP($F196,DB_4erDS!$C$7:$X$10376,16,FALSE),IF($O$10=4,VLOOKUP($F196,DB_4erDS!$C$7:$X$10376,18,FALSE),IF($O$10=5,VLOOKUP($F196,DB_4erDS!$C$7:$X$10376,19,FALSE),"01.01.1900")))))</f>
        <v>01.01.1900</v>
      </c>
      <c r="K196" s="200" t="str">
        <f ca="1">IF(AND(E196&lt;&gt;"",$F$4&lt;&gt;""),$F$4,IF(AND(ISNUMBER(H196)=TRUE,H196&gt;=0),IF($O$10=1,OFFSET(INDEX(DB_4erDS!$R$7:$R$10376,MATCH($F196,DB_4erDS!C$7:$C$10376,0)),3,0),IF($O$10=2,OFFSET(INDEX(DB_4erDS!$S$7:$S$10376,MATCH($F196,DB_4erDS!C$7:$C$10376,0)),3,0),IF($O$10=3,OFFSET(INDEX(DB_4erDS!$T$7:$T$10376,MATCH($F196,DB_4erDS!C$7:$C$10376,0)),3,0),IF($O$10=4,OFFSET(INDEX(DB_4erDS!$U$7:$U$10376,MATCH($F196,DB_4erDS!C$7:$C$10376,0)),3,0),IF($O$10=5,OFFSET(INDEX(DB_4erDS!$V$7:$V$10376,MATCH($F196,DB_4erDS!C$7:$C$10376,0)),3,0),OFFSET(INDEX(DB_4erDS!$W$7:$W$10376,MATCH($F196,DB_4erDS!C$7:$C$10376,0)),3,0)))))),""))</f>
        <v/>
      </c>
      <c r="L196" s="151">
        <f ca="1">IF(ISERROR(VLOOKUP($F196,DB_4erDS!$C$7:$C$10376,1,FALSE)),0,IF($O$10=1,OFFSET(INDEX(DB_4erDS!$R$7:$R$10376,MATCH($F196,DB_4erDS!$C$7:$C$10376,0)),2,0),IF($O$10=2,OFFSET(INDEX(DB_4erDS!$S$7:$S$10376,MATCH($F196,DB_4erDS!$C$7:$C$10376,0)),2,0),IF($O$10=4,OFFSET(INDEX(DB_4erDS!$U$7:$U$10376,MATCH($F196,DB_4erDS!$C$7:$C$10376,0)),2,0),IF($O$10=5,OFFSET(INDEX(DB_4erDS!$V$7:$V$10376,MATCH($F196,DB_4erDS!$C$7:$C$10376,0)),2,0),"Ø")))))</f>
        <v>0</v>
      </c>
      <c r="R196" s="65"/>
    </row>
    <row r="197" spans="1:18">
      <c r="A197" s="65"/>
      <c r="B197" s="65"/>
      <c r="C197" s="65"/>
      <c r="D197" s="65">
        <v>185</v>
      </c>
      <c r="E197" s="136" t="str">
        <f>IF(ISERROR(VLOOKUP(F197,DB_4erDS!$C$7:$C$10376,1,FALSE)),"not found",INDEX(DB_4erDS!$B$7:$B$10376,MATCH(F197,DB_4erDS!$C$7:$C$10376,0)))</f>
        <v>not found</v>
      </c>
      <c r="F197" s="140"/>
      <c r="G197" s="213" t="str">
        <f>IF(ISERROR(VLOOKUP(F197,DB_4erDS!$C$7:$C$10376,1,FALSE)),"not found",INDEX(DB_4erDS!$G$7:$G$10376,MATCH(F197,DB_4erDS!$C$7:$C$10376,0)))</f>
        <v>not found</v>
      </c>
      <c r="H197" s="214" t="str">
        <f ca="1">IF(ISERROR(VLOOKUP($F197,DB_4erDS!$C$7:$C$10376,1,FALSE)),"no Mat.Nr",IF($O$10=1,OFFSET(INDEX(DB_4erDS!$R$7:$R$10376,MATCH($F197,DB_4erDS!$C$7:$C$10376,0)),1,0),IF($O$10=2,OFFSET(INDEX(DB_4erDS!$S$7:$S$10376,MATCH($F197,DB_4erDS!$C$7:$C$10376,0)),1,0),IF($O$10=3,OFFSET(INDEX(DB_4erDS!$T$7:$T$10376,MATCH($F197,DB_4erDS!$C$7:$C$10376,0)),1,0),IF($O$10=4,OFFSET(INDEX(DB_4erDS!$U$7:$U$10376,MATCH($F197,DB_4erDS!$C$7:$C$10376,0)),1,0),IF($O$10=5,OFFSET(INDEX(DB_4erDS!$V$7:$V$10376,MATCH($F197,DB_4erDS!$C$7:$C$10376,0)),1,0),OFFSET(INDEX(DB_4erDS!$W$7:$W$10376,MATCH($F197,DB_4erDS!$C$7:$C$10376,0)),1,0)))))))</f>
        <v>no Mat.Nr</v>
      </c>
      <c r="I197" s="214" t="str">
        <f>IF(ISERROR(VLOOKUP(F197,DB_4erDS!$C$7:$C$10376,1,FALSE)),"not found",INDEX(DB_4erDS!$H$7:$H$10376,MATCH(F197,DB_4erDS!$C$7:$C$10376,0)))</f>
        <v>not found</v>
      </c>
      <c r="J197" s="215" t="str">
        <f>IF(ISERROR(VLOOKUP($F197,DB_4erDS!$C$7:$C$10376,1,FALSE)),"01.01.1900",IF($O$10=1,VLOOKUP($F197,DB_4erDS!$C$7:$X$10376,15,FALSE),IF($O$10=2,VLOOKUP($F197,DB_4erDS!$C$7:$X$10376,16,FALSE),IF($O$10=4,VLOOKUP($F197,DB_4erDS!$C$7:$X$10376,18,FALSE),IF($O$10=5,VLOOKUP($F197,DB_4erDS!$C$7:$X$10376,19,FALSE),"01.01.1900")))))</f>
        <v>01.01.1900</v>
      </c>
      <c r="K197" s="200" t="str">
        <f ca="1">IF(AND(E197&lt;&gt;"",$F$4&lt;&gt;""),$F$4,IF(AND(ISNUMBER(H197)=TRUE,H197&gt;=0),IF($O$10=1,OFFSET(INDEX(DB_4erDS!$R$7:$R$10376,MATCH($F197,DB_4erDS!C$7:$C$10376,0)),3,0),IF($O$10=2,OFFSET(INDEX(DB_4erDS!$S$7:$S$10376,MATCH($F197,DB_4erDS!C$7:$C$10376,0)),3,0),IF($O$10=3,OFFSET(INDEX(DB_4erDS!$T$7:$T$10376,MATCH($F197,DB_4erDS!C$7:$C$10376,0)),3,0),IF($O$10=4,OFFSET(INDEX(DB_4erDS!$U$7:$U$10376,MATCH($F197,DB_4erDS!C$7:$C$10376,0)),3,0),IF($O$10=5,OFFSET(INDEX(DB_4erDS!$V$7:$V$10376,MATCH($F197,DB_4erDS!C$7:$C$10376,0)),3,0),OFFSET(INDEX(DB_4erDS!$W$7:$W$10376,MATCH($F197,DB_4erDS!C$7:$C$10376,0)),3,0)))))),""))</f>
        <v/>
      </c>
      <c r="L197" s="151">
        <f ca="1">IF(ISERROR(VLOOKUP($F197,DB_4erDS!$C$7:$C$10376,1,FALSE)),0,IF($O$10=1,OFFSET(INDEX(DB_4erDS!$R$7:$R$10376,MATCH($F197,DB_4erDS!$C$7:$C$10376,0)),2,0),IF($O$10=2,OFFSET(INDEX(DB_4erDS!$S$7:$S$10376,MATCH($F197,DB_4erDS!$C$7:$C$10376,0)),2,0),IF($O$10=4,OFFSET(INDEX(DB_4erDS!$U$7:$U$10376,MATCH($F197,DB_4erDS!$C$7:$C$10376,0)),2,0),IF($O$10=5,OFFSET(INDEX(DB_4erDS!$V$7:$V$10376,MATCH($F197,DB_4erDS!$C$7:$C$10376,0)),2,0),"Ø")))))</f>
        <v>0</v>
      </c>
      <c r="R197" s="65"/>
    </row>
    <row r="198" spans="1:18">
      <c r="A198" s="65"/>
      <c r="B198" s="65"/>
      <c r="C198" s="65"/>
      <c r="D198" s="65">
        <v>186</v>
      </c>
      <c r="E198" s="136" t="str">
        <f>IF(ISERROR(VLOOKUP(F198,DB_4erDS!$C$7:$C$10376,1,FALSE)),"not found",INDEX(DB_4erDS!$B$7:$B$10376,MATCH(F198,DB_4erDS!$C$7:$C$10376,0)))</f>
        <v>not found</v>
      </c>
      <c r="F198" s="140"/>
      <c r="G198" s="213" t="str">
        <f>IF(ISERROR(VLOOKUP(F198,DB_4erDS!$C$7:$C$10376,1,FALSE)),"not found",INDEX(DB_4erDS!$G$7:$G$10376,MATCH(F198,DB_4erDS!$C$7:$C$10376,0)))</f>
        <v>not found</v>
      </c>
      <c r="H198" s="214" t="str">
        <f ca="1">IF(ISERROR(VLOOKUP($F198,DB_4erDS!$C$7:$C$10376,1,FALSE)),"no Mat.Nr",IF($O$10=1,OFFSET(INDEX(DB_4erDS!$R$7:$R$10376,MATCH($F198,DB_4erDS!$C$7:$C$10376,0)),1,0),IF($O$10=2,OFFSET(INDEX(DB_4erDS!$S$7:$S$10376,MATCH($F198,DB_4erDS!$C$7:$C$10376,0)),1,0),IF($O$10=3,OFFSET(INDEX(DB_4erDS!$T$7:$T$10376,MATCH($F198,DB_4erDS!$C$7:$C$10376,0)),1,0),IF($O$10=4,OFFSET(INDEX(DB_4erDS!$U$7:$U$10376,MATCH($F198,DB_4erDS!$C$7:$C$10376,0)),1,0),IF($O$10=5,OFFSET(INDEX(DB_4erDS!$V$7:$V$10376,MATCH($F198,DB_4erDS!$C$7:$C$10376,0)),1,0),OFFSET(INDEX(DB_4erDS!$W$7:$W$10376,MATCH($F198,DB_4erDS!$C$7:$C$10376,0)),1,0)))))))</f>
        <v>no Mat.Nr</v>
      </c>
      <c r="I198" s="214" t="str">
        <f>IF(ISERROR(VLOOKUP(F198,DB_4erDS!$C$7:$C$10376,1,FALSE)),"not found",INDEX(DB_4erDS!$H$7:$H$10376,MATCH(F198,DB_4erDS!$C$7:$C$10376,0)))</f>
        <v>not found</v>
      </c>
      <c r="J198" s="215" t="str">
        <f>IF(ISERROR(VLOOKUP($F198,DB_4erDS!$C$7:$C$10376,1,FALSE)),"01.01.1900",IF($O$10=1,VLOOKUP($F198,DB_4erDS!$C$7:$X$10376,15,FALSE),IF($O$10=2,VLOOKUP($F198,DB_4erDS!$C$7:$X$10376,16,FALSE),IF($O$10=4,VLOOKUP($F198,DB_4erDS!$C$7:$X$10376,18,FALSE),IF($O$10=5,VLOOKUP($F198,DB_4erDS!$C$7:$X$10376,19,FALSE),"01.01.1900")))))</f>
        <v>01.01.1900</v>
      </c>
      <c r="K198" s="200" t="str">
        <f ca="1">IF(AND(E198&lt;&gt;"",$F$4&lt;&gt;""),$F$4,IF(AND(ISNUMBER(H198)=TRUE,H198&gt;=0),IF($O$10=1,OFFSET(INDEX(DB_4erDS!$R$7:$R$10376,MATCH($F198,DB_4erDS!C$7:$C$10376,0)),3,0),IF($O$10=2,OFFSET(INDEX(DB_4erDS!$S$7:$S$10376,MATCH($F198,DB_4erDS!C$7:$C$10376,0)),3,0),IF($O$10=3,OFFSET(INDEX(DB_4erDS!$T$7:$T$10376,MATCH($F198,DB_4erDS!C$7:$C$10376,0)),3,0),IF($O$10=4,OFFSET(INDEX(DB_4erDS!$U$7:$U$10376,MATCH($F198,DB_4erDS!C$7:$C$10376,0)),3,0),IF($O$10=5,OFFSET(INDEX(DB_4erDS!$V$7:$V$10376,MATCH($F198,DB_4erDS!C$7:$C$10376,0)),3,0),OFFSET(INDEX(DB_4erDS!$W$7:$W$10376,MATCH($F198,DB_4erDS!C$7:$C$10376,0)),3,0)))))),""))</f>
        <v/>
      </c>
      <c r="L198" s="151">
        <f ca="1">IF(ISERROR(VLOOKUP($F198,DB_4erDS!$C$7:$C$10376,1,FALSE)),0,IF($O$10=1,OFFSET(INDEX(DB_4erDS!$R$7:$R$10376,MATCH($F198,DB_4erDS!$C$7:$C$10376,0)),2,0),IF($O$10=2,OFFSET(INDEX(DB_4erDS!$S$7:$S$10376,MATCH($F198,DB_4erDS!$C$7:$C$10376,0)),2,0),IF($O$10=4,OFFSET(INDEX(DB_4erDS!$U$7:$U$10376,MATCH($F198,DB_4erDS!$C$7:$C$10376,0)),2,0),IF($O$10=5,OFFSET(INDEX(DB_4erDS!$V$7:$V$10376,MATCH($F198,DB_4erDS!$C$7:$C$10376,0)),2,0),"Ø")))))</f>
        <v>0</v>
      </c>
      <c r="R198" s="65"/>
    </row>
    <row r="199" spans="1:18">
      <c r="A199" s="65"/>
      <c r="B199" s="65"/>
      <c r="C199" s="65"/>
      <c r="D199" s="65">
        <v>187</v>
      </c>
      <c r="E199" s="136" t="str">
        <f>IF(ISERROR(VLOOKUP(F199,DB_4erDS!$C$7:$C$10376,1,FALSE)),"not found",INDEX(DB_4erDS!$B$7:$B$10376,MATCH(F199,DB_4erDS!$C$7:$C$10376,0)))</f>
        <v>not found</v>
      </c>
      <c r="F199" s="140"/>
      <c r="G199" s="213" t="str">
        <f>IF(ISERROR(VLOOKUP(F199,DB_4erDS!$C$7:$C$10376,1,FALSE)),"not found",INDEX(DB_4erDS!$G$7:$G$10376,MATCH(F199,DB_4erDS!$C$7:$C$10376,0)))</f>
        <v>not found</v>
      </c>
      <c r="H199" s="214" t="str">
        <f ca="1">IF(ISERROR(VLOOKUP($F199,DB_4erDS!$C$7:$C$10376,1,FALSE)),"no Mat.Nr",IF($O$10=1,OFFSET(INDEX(DB_4erDS!$R$7:$R$10376,MATCH($F199,DB_4erDS!$C$7:$C$10376,0)),1,0),IF($O$10=2,OFFSET(INDEX(DB_4erDS!$S$7:$S$10376,MATCH($F199,DB_4erDS!$C$7:$C$10376,0)),1,0),IF($O$10=3,OFFSET(INDEX(DB_4erDS!$T$7:$T$10376,MATCH($F199,DB_4erDS!$C$7:$C$10376,0)),1,0),IF($O$10=4,OFFSET(INDEX(DB_4erDS!$U$7:$U$10376,MATCH($F199,DB_4erDS!$C$7:$C$10376,0)),1,0),IF($O$10=5,OFFSET(INDEX(DB_4erDS!$V$7:$V$10376,MATCH($F199,DB_4erDS!$C$7:$C$10376,0)),1,0),OFFSET(INDEX(DB_4erDS!$W$7:$W$10376,MATCH($F199,DB_4erDS!$C$7:$C$10376,0)),1,0)))))))</f>
        <v>no Mat.Nr</v>
      </c>
      <c r="I199" s="214" t="str">
        <f>IF(ISERROR(VLOOKUP(F199,DB_4erDS!$C$7:$C$10376,1,FALSE)),"not found",INDEX(DB_4erDS!$H$7:$H$10376,MATCH(F199,DB_4erDS!$C$7:$C$10376,0)))</f>
        <v>not found</v>
      </c>
      <c r="J199" s="215" t="str">
        <f>IF(ISERROR(VLOOKUP($F199,DB_4erDS!$C$7:$C$10376,1,FALSE)),"01.01.1900",IF($O$10=1,VLOOKUP($F199,DB_4erDS!$C$7:$X$10376,15,FALSE),IF($O$10=2,VLOOKUP($F199,DB_4erDS!$C$7:$X$10376,16,FALSE),IF($O$10=4,VLOOKUP($F199,DB_4erDS!$C$7:$X$10376,18,FALSE),IF($O$10=5,VLOOKUP($F199,DB_4erDS!$C$7:$X$10376,19,FALSE),"01.01.1900")))))</f>
        <v>01.01.1900</v>
      </c>
      <c r="K199" s="200" t="str">
        <f ca="1">IF(AND(E199&lt;&gt;"",$F$4&lt;&gt;""),$F$4,IF(AND(ISNUMBER(H199)=TRUE,H199&gt;=0),IF($O$10=1,OFFSET(INDEX(DB_4erDS!$R$7:$R$10376,MATCH($F199,DB_4erDS!C$7:$C$10376,0)),3,0),IF($O$10=2,OFFSET(INDEX(DB_4erDS!$S$7:$S$10376,MATCH($F199,DB_4erDS!C$7:$C$10376,0)),3,0),IF($O$10=3,OFFSET(INDEX(DB_4erDS!$T$7:$T$10376,MATCH($F199,DB_4erDS!C$7:$C$10376,0)),3,0),IF($O$10=4,OFFSET(INDEX(DB_4erDS!$U$7:$U$10376,MATCH($F199,DB_4erDS!C$7:$C$10376,0)),3,0),IF($O$10=5,OFFSET(INDEX(DB_4erDS!$V$7:$V$10376,MATCH($F199,DB_4erDS!C$7:$C$10376,0)),3,0),OFFSET(INDEX(DB_4erDS!$W$7:$W$10376,MATCH($F199,DB_4erDS!C$7:$C$10376,0)),3,0)))))),""))</f>
        <v/>
      </c>
      <c r="L199" s="151">
        <f ca="1">IF(ISERROR(VLOOKUP($F199,DB_4erDS!$C$7:$C$10376,1,FALSE)),0,IF($O$10=1,OFFSET(INDEX(DB_4erDS!$R$7:$R$10376,MATCH($F199,DB_4erDS!$C$7:$C$10376,0)),2,0),IF($O$10=2,OFFSET(INDEX(DB_4erDS!$S$7:$S$10376,MATCH($F199,DB_4erDS!$C$7:$C$10376,0)),2,0),IF($O$10=4,OFFSET(INDEX(DB_4erDS!$U$7:$U$10376,MATCH($F199,DB_4erDS!$C$7:$C$10376,0)),2,0),IF($O$10=5,OFFSET(INDEX(DB_4erDS!$V$7:$V$10376,MATCH($F199,DB_4erDS!$C$7:$C$10376,0)),2,0),"Ø")))))</f>
        <v>0</v>
      </c>
      <c r="R199" s="65"/>
    </row>
    <row r="200" spans="1:18">
      <c r="A200" s="65"/>
      <c r="B200" s="65"/>
      <c r="C200" s="65"/>
      <c r="D200" s="65">
        <v>188</v>
      </c>
      <c r="E200" s="136" t="str">
        <f>IF(ISERROR(VLOOKUP(F200,DB_4erDS!$C$7:$C$10376,1,FALSE)),"not found",INDEX(DB_4erDS!$B$7:$B$10376,MATCH(F200,DB_4erDS!$C$7:$C$10376,0)))</f>
        <v>not found</v>
      </c>
      <c r="F200" s="140"/>
      <c r="G200" s="213" t="str">
        <f>IF(ISERROR(VLOOKUP(F200,DB_4erDS!$C$7:$C$10376,1,FALSE)),"not found",INDEX(DB_4erDS!$G$7:$G$10376,MATCH(F200,DB_4erDS!$C$7:$C$10376,0)))</f>
        <v>not found</v>
      </c>
      <c r="H200" s="214" t="str">
        <f ca="1">IF(ISERROR(VLOOKUP($F200,DB_4erDS!$C$7:$C$10376,1,FALSE)),"no Mat.Nr",IF($O$10=1,OFFSET(INDEX(DB_4erDS!$R$7:$R$10376,MATCH($F200,DB_4erDS!$C$7:$C$10376,0)),1,0),IF($O$10=2,OFFSET(INDEX(DB_4erDS!$S$7:$S$10376,MATCH($F200,DB_4erDS!$C$7:$C$10376,0)),1,0),IF($O$10=3,OFFSET(INDEX(DB_4erDS!$T$7:$T$10376,MATCH($F200,DB_4erDS!$C$7:$C$10376,0)),1,0),IF($O$10=4,OFFSET(INDEX(DB_4erDS!$U$7:$U$10376,MATCH($F200,DB_4erDS!$C$7:$C$10376,0)),1,0),IF($O$10=5,OFFSET(INDEX(DB_4erDS!$V$7:$V$10376,MATCH($F200,DB_4erDS!$C$7:$C$10376,0)),1,0),OFFSET(INDEX(DB_4erDS!$W$7:$W$10376,MATCH($F200,DB_4erDS!$C$7:$C$10376,0)),1,0)))))))</f>
        <v>no Mat.Nr</v>
      </c>
      <c r="I200" s="214" t="str">
        <f>IF(ISERROR(VLOOKUP(F200,DB_4erDS!$C$7:$C$10376,1,FALSE)),"not found",INDEX(DB_4erDS!$H$7:$H$10376,MATCH(F200,DB_4erDS!$C$7:$C$10376,0)))</f>
        <v>not found</v>
      </c>
      <c r="J200" s="215" t="str">
        <f>IF(ISERROR(VLOOKUP($F200,DB_4erDS!$C$7:$C$10376,1,FALSE)),"01.01.1900",IF($O$10=1,VLOOKUP($F200,DB_4erDS!$C$7:$X$10376,15,FALSE),IF($O$10=2,VLOOKUP($F200,DB_4erDS!$C$7:$X$10376,16,FALSE),IF($O$10=4,VLOOKUP($F200,DB_4erDS!$C$7:$X$10376,18,FALSE),IF($O$10=5,VLOOKUP($F200,DB_4erDS!$C$7:$X$10376,19,FALSE),"01.01.1900")))))</f>
        <v>01.01.1900</v>
      </c>
      <c r="K200" s="200" t="str">
        <f ca="1">IF(AND(E200&lt;&gt;"",$F$4&lt;&gt;""),$F$4,IF(AND(ISNUMBER(H200)=TRUE,H200&gt;=0),IF($O$10=1,OFFSET(INDEX(DB_4erDS!$R$7:$R$10376,MATCH($F200,DB_4erDS!C$7:$C$10376,0)),3,0),IF($O$10=2,OFFSET(INDEX(DB_4erDS!$S$7:$S$10376,MATCH($F200,DB_4erDS!C$7:$C$10376,0)),3,0),IF($O$10=3,OFFSET(INDEX(DB_4erDS!$T$7:$T$10376,MATCH($F200,DB_4erDS!C$7:$C$10376,0)),3,0),IF($O$10=4,OFFSET(INDEX(DB_4erDS!$U$7:$U$10376,MATCH($F200,DB_4erDS!C$7:$C$10376,0)),3,0),IF($O$10=5,OFFSET(INDEX(DB_4erDS!$V$7:$V$10376,MATCH($F200,DB_4erDS!C$7:$C$10376,0)),3,0),OFFSET(INDEX(DB_4erDS!$W$7:$W$10376,MATCH($F200,DB_4erDS!C$7:$C$10376,0)),3,0)))))),""))</f>
        <v/>
      </c>
      <c r="L200" s="151">
        <f ca="1">IF(ISERROR(VLOOKUP($F200,DB_4erDS!$C$7:$C$10376,1,FALSE)),0,IF($O$10=1,OFFSET(INDEX(DB_4erDS!$R$7:$R$10376,MATCH($F200,DB_4erDS!$C$7:$C$10376,0)),2,0),IF($O$10=2,OFFSET(INDEX(DB_4erDS!$S$7:$S$10376,MATCH($F200,DB_4erDS!$C$7:$C$10376,0)),2,0),IF($O$10=4,OFFSET(INDEX(DB_4erDS!$U$7:$U$10376,MATCH($F200,DB_4erDS!$C$7:$C$10376,0)),2,0),IF($O$10=5,OFFSET(INDEX(DB_4erDS!$V$7:$V$10376,MATCH($F200,DB_4erDS!$C$7:$C$10376,0)),2,0),"Ø")))))</f>
        <v>0</v>
      </c>
      <c r="R200" s="65"/>
    </row>
    <row r="201" spans="1:18">
      <c r="A201" s="65"/>
      <c r="B201" s="65"/>
      <c r="C201" s="65"/>
      <c r="D201" s="65">
        <v>189</v>
      </c>
      <c r="E201" s="136" t="str">
        <f>IF(ISERROR(VLOOKUP(F201,DB_4erDS!$C$7:$C$10376,1,FALSE)),"not found",INDEX(DB_4erDS!$B$7:$B$10376,MATCH(F201,DB_4erDS!$C$7:$C$10376,0)))</f>
        <v>not found</v>
      </c>
      <c r="F201" s="140"/>
      <c r="G201" s="213" t="str">
        <f>IF(ISERROR(VLOOKUP(F201,DB_4erDS!$C$7:$C$10376,1,FALSE)),"not found",INDEX(DB_4erDS!$G$7:$G$10376,MATCH(F201,DB_4erDS!$C$7:$C$10376,0)))</f>
        <v>not found</v>
      </c>
      <c r="H201" s="214" t="str">
        <f ca="1">IF(ISERROR(VLOOKUP($F201,DB_4erDS!$C$7:$C$10376,1,FALSE)),"no Mat.Nr",IF($O$10=1,OFFSET(INDEX(DB_4erDS!$R$7:$R$10376,MATCH($F201,DB_4erDS!$C$7:$C$10376,0)),1,0),IF($O$10=2,OFFSET(INDEX(DB_4erDS!$S$7:$S$10376,MATCH($F201,DB_4erDS!$C$7:$C$10376,0)),1,0),IF($O$10=3,OFFSET(INDEX(DB_4erDS!$T$7:$T$10376,MATCH($F201,DB_4erDS!$C$7:$C$10376,0)),1,0),IF($O$10=4,OFFSET(INDEX(DB_4erDS!$U$7:$U$10376,MATCH($F201,DB_4erDS!$C$7:$C$10376,0)),1,0),IF($O$10=5,OFFSET(INDEX(DB_4erDS!$V$7:$V$10376,MATCH($F201,DB_4erDS!$C$7:$C$10376,0)),1,0),OFFSET(INDEX(DB_4erDS!$W$7:$W$10376,MATCH($F201,DB_4erDS!$C$7:$C$10376,0)),1,0)))))))</f>
        <v>no Mat.Nr</v>
      </c>
      <c r="I201" s="214" t="str">
        <f>IF(ISERROR(VLOOKUP(F201,DB_4erDS!$C$7:$C$10376,1,FALSE)),"not found",INDEX(DB_4erDS!$H$7:$H$10376,MATCH(F201,DB_4erDS!$C$7:$C$10376,0)))</f>
        <v>not found</v>
      </c>
      <c r="J201" s="215" t="str">
        <f>IF(ISERROR(VLOOKUP($F201,DB_4erDS!$C$7:$C$10376,1,FALSE)),"01.01.1900",IF($O$10=1,VLOOKUP($F201,DB_4erDS!$C$7:$X$10376,15,FALSE),IF($O$10=2,VLOOKUP($F201,DB_4erDS!$C$7:$X$10376,16,FALSE),IF($O$10=4,VLOOKUP($F201,DB_4erDS!$C$7:$X$10376,18,FALSE),IF($O$10=5,VLOOKUP($F201,DB_4erDS!$C$7:$X$10376,19,FALSE),"01.01.1900")))))</f>
        <v>01.01.1900</v>
      </c>
      <c r="K201" s="200" t="str">
        <f ca="1">IF(AND(E201&lt;&gt;"",$F$4&lt;&gt;""),$F$4,IF(AND(ISNUMBER(H201)=TRUE,H201&gt;=0),IF($O$10=1,OFFSET(INDEX(DB_4erDS!$R$7:$R$10376,MATCH($F201,DB_4erDS!C$7:$C$10376,0)),3,0),IF($O$10=2,OFFSET(INDEX(DB_4erDS!$S$7:$S$10376,MATCH($F201,DB_4erDS!C$7:$C$10376,0)),3,0),IF($O$10=3,OFFSET(INDEX(DB_4erDS!$T$7:$T$10376,MATCH($F201,DB_4erDS!C$7:$C$10376,0)),3,0),IF($O$10=4,OFFSET(INDEX(DB_4erDS!$U$7:$U$10376,MATCH($F201,DB_4erDS!C$7:$C$10376,0)),3,0),IF($O$10=5,OFFSET(INDEX(DB_4erDS!$V$7:$V$10376,MATCH($F201,DB_4erDS!C$7:$C$10376,0)),3,0),OFFSET(INDEX(DB_4erDS!$W$7:$W$10376,MATCH($F201,DB_4erDS!C$7:$C$10376,0)),3,0)))))),""))</f>
        <v/>
      </c>
      <c r="L201" s="151">
        <f ca="1">IF(ISERROR(VLOOKUP($F201,DB_4erDS!$C$7:$C$10376,1,FALSE)),0,IF($O$10=1,OFFSET(INDEX(DB_4erDS!$R$7:$R$10376,MATCH($F201,DB_4erDS!$C$7:$C$10376,0)),2,0),IF($O$10=2,OFFSET(INDEX(DB_4erDS!$S$7:$S$10376,MATCH($F201,DB_4erDS!$C$7:$C$10376,0)),2,0),IF($O$10=4,OFFSET(INDEX(DB_4erDS!$U$7:$U$10376,MATCH($F201,DB_4erDS!$C$7:$C$10376,0)),2,0),IF($O$10=5,OFFSET(INDEX(DB_4erDS!$V$7:$V$10376,MATCH($F201,DB_4erDS!$C$7:$C$10376,0)),2,0),"Ø")))))</f>
        <v>0</v>
      </c>
      <c r="R201" s="65"/>
    </row>
    <row r="202" spans="1:18">
      <c r="A202" s="65"/>
      <c r="B202" s="65"/>
      <c r="C202" s="65"/>
      <c r="D202" s="65">
        <v>190</v>
      </c>
      <c r="E202" s="136" t="str">
        <f>IF(ISERROR(VLOOKUP(F202,DB_4erDS!$C$7:$C$10376,1,FALSE)),"not found",INDEX(DB_4erDS!$B$7:$B$10376,MATCH(F202,DB_4erDS!$C$7:$C$10376,0)))</f>
        <v>not found</v>
      </c>
      <c r="F202" s="140"/>
      <c r="G202" s="213" t="str">
        <f>IF(ISERROR(VLOOKUP(F202,DB_4erDS!$C$7:$C$10376,1,FALSE)),"not found",INDEX(DB_4erDS!$G$7:$G$10376,MATCH(F202,DB_4erDS!$C$7:$C$10376,0)))</f>
        <v>not found</v>
      </c>
      <c r="H202" s="214" t="str">
        <f ca="1">IF(ISERROR(VLOOKUP($F202,DB_4erDS!$C$7:$C$10376,1,FALSE)),"no Mat.Nr",IF($O$10=1,OFFSET(INDEX(DB_4erDS!$R$7:$R$10376,MATCH($F202,DB_4erDS!$C$7:$C$10376,0)),1,0),IF($O$10=2,OFFSET(INDEX(DB_4erDS!$S$7:$S$10376,MATCH($F202,DB_4erDS!$C$7:$C$10376,0)),1,0),IF($O$10=3,OFFSET(INDEX(DB_4erDS!$T$7:$T$10376,MATCH($F202,DB_4erDS!$C$7:$C$10376,0)),1,0),IF($O$10=4,OFFSET(INDEX(DB_4erDS!$U$7:$U$10376,MATCH($F202,DB_4erDS!$C$7:$C$10376,0)),1,0),IF($O$10=5,OFFSET(INDEX(DB_4erDS!$V$7:$V$10376,MATCH($F202,DB_4erDS!$C$7:$C$10376,0)),1,0),OFFSET(INDEX(DB_4erDS!$W$7:$W$10376,MATCH($F202,DB_4erDS!$C$7:$C$10376,0)),1,0)))))))</f>
        <v>no Mat.Nr</v>
      </c>
      <c r="I202" s="214" t="str">
        <f>IF(ISERROR(VLOOKUP(F202,DB_4erDS!$C$7:$C$10376,1,FALSE)),"not found",INDEX(DB_4erDS!$H$7:$H$10376,MATCH(F202,DB_4erDS!$C$7:$C$10376,0)))</f>
        <v>not found</v>
      </c>
      <c r="J202" s="215" t="str">
        <f>IF(ISERROR(VLOOKUP($F202,DB_4erDS!$C$7:$C$10376,1,FALSE)),"01.01.1900",IF($O$10=1,VLOOKUP($F202,DB_4erDS!$C$7:$X$10376,15,FALSE),IF($O$10=2,VLOOKUP($F202,DB_4erDS!$C$7:$X$10376,16,FALSE),IF($O$10=4,VLOOKUP($F202,DB_4erDS!$C$7:$X$10376,18,FALSE),IF($O$10=5,VLOOKUP($F202,DB_4erDS!$C$7:$X$10376,19,FALSE),"01.01.1900")))))</f>
        <v>01.01.1900</v>
      </c>
      <c r="K202" s="200" t="str">
        <f ca="1">IF(AND(E202&lt;&gt;"",$F$4&lt;&gt;""),$F$4,IF(AND(ISNUMBER(H202)=TRUE,H202&gt;=0),IF($O$10=1,OFFSET(INDEX(DB_4erDS!$R$7:$R$10376,MATCH($F202,DB_4erDS!C$7:$C$10376,0)),3,0),IF($O$10=2,OFFSET(INDEX(DB_4erDS!$S$7:$S$10376,MATCH($F202,DB_4erDS!C$7:$C$10376,0)),3,0),IF($O$10=3,OFFSET(INDEX(DB_4erDS!$T$7:$T$10376,MATCH($F202,DB_4erDS!C$7:$C$10376,0)),3,0),IF($O$10=4,OFFSET(INDEX(DB_4erDS!$U$7:$U$10376,MATCH($F202,DB_4erDS!C$7:$C$10376,0)),3,0),IF($O$10=5,OFFSET(INDEX(DB_4erDS!$V$7:$V$10376,MATCH($F202,DB_4erDS!C$7:$C$10376,0)),3,0),OFFSET(INDEX(DB_4erDS!$W$7:$W$10376,MATCH($F202,DB_4erDS!C$7:$C$10376,0)),3,0)))))),""))</f>
        <v/>
      </c>
      <c r="L202" s="151">
        <f ca="1">IF(ISERROR(VLOOKUP($F202,DB_4erDS!$C$7:$C$10376,1,FALSE)),0,IF($O$10=1,OFFSET(INDEX(DB_4erDS!$R$7:$R$10376,MATCH($F202,DB_4erDS!$C$7:$C$10376,0)),2,0),IF($O$10=2,OFFSET(INDEX(DB_4erDS!$S$7:$S$10376,MATCH($F202,DB_4erDS!$C$7:$C$10376,0)),2,0),IF($O$10=4,OFFSET(INDEX(DB_4erDS!$U$7:$U$10376,MATCH($F202,DB_4erDS!$C$7:$C$10376,0)),2,0),IF($O$10=5,OFFSET(INDEX(DB_4erDS!$V$7:$V$10376,MATCH($F202,DB_4erDS!$C$7:$C$10376,0)),2,0),"Ø")))))</f>
        <v>0</v>
      </c>
      <c r="R202" s="65"/>
    </row>
    <row r="203" spans="1:18">
      <c r="A203" s="65"/>
      <c r="B203" s="65"/>
      <c r="C203" s="65"/>
      <c r="D203" s="65">
        <v>191</v>
      </c>
      <c r="E203" s="136" t="str">
        <f>IF(ISERROR(VLOOKUP(F203,DB_4erDS!$C$7:$C$10376,1,FALSE)),"not found",INDEX(DB_4erDS!$B$7:$B$10376,MATCH(F203,DB_4erDS!$C$7:$C$10376,0)))</f>
        <v>not found</v>
      </c>
      <c r="F203" s="140"/>
      <c r="G203" s="213" t="str">
        <f>IF(ISERROR(VLOOKUP(F203,DB_4erDS!$C$7:$C$10376,1,FALSE)),"not found",INDEX(DB_4erDS!$G$7:$G$10376,MATCH(F203,DB_4erDS!$C$7:$C$10376,0)))</f>
        <v>not found</v>
      </c>
      <c r="H203" s="214" t="str">
        <f ca="1">IF(ISERROR(VLOOKUP($F203,DB_4erDS!$C$7:$C$10376,1,FALSE)),"no Mat.Nr",IF($O$10=1,OFFSET(INDEX(DB_4erDS!$R$7:$R$10376,MATCH($F203,DB_4erDS!$C$7:$C$10376,0)),1,0),IF($O$10=2,OFFSET(INDEX(DB_4erDS!$S$7:$S$10376,MATCH($F203,DB_4erDS!$C$7:$C$10376,0)),1,0),IF($O$10=3,OFFSET(INDEX(DB_4erDS!$T$7:$T$10376,MATCH($F203,DB_4erDS!$C$7:$C$10376,0)),1,0),IF($O$10=4,OFFSET(INDEX(DB_4erDS!$U$7:$U$10376,MATCH($F203,DB_4erDS!$C$7:$C$10376,0)),1,0),IF($O$10=5,OFFSET(INDEX(DB_4erDS!$V$7:$V$10376,MATCH($F203,DB_4erDS!$C$7:$C$10376,0)),1,0),OFFSET(INDEX(DB_4erDS!$W$7:$W$10376,MATCH($F203,DB_4erDS!$C$7:$C$10376,0)),1,0)))))))</f>
        <v>no Mat.Nr</v>
      </c>
      <c r="I203" s="214" t="str">
        <f>IF(ISERROR(VLOOKUP(F203,DB_4erDS!$C$7:$C$10376,1,FALSE)),"not found",INDEX(DB_4erDS!$H$7:$H$10376,MATCH(F203,DB_4erDS!$C$7:$C$10376,0)))</f>
        <v>not found</v>
      </c>
      <c r="J203" s="215" t="str">
        <f>IF(ISERROR(VLOOKUP($F203,DB_4erDS!$C$7:$C$10376,1,FALSE)),"01.01.1900",IF($O$10=1,VLOOKUP($F203,DB_4erDS!$C$7:$X$10376,15,FALSE),IF($O$10=2,VLOOKUP($F203,DB_4erDS!$C$7:$X$10376,16,FALSE),IF($O$10=4,VLOOKUP($F203,DB_4erDS!$C$7:$X$10376,18,FALSE),IF($O$10=5,VLOOKUP($F203,DB_4erDS!$C$7:$X$10376,19,FALSE),"01.01.1900")))))</f>
        <v>01.01.1900</v>
      </c>
      <c r="K203" s="200" t="str">
        <f ca="1">IF(AND(E203&lt;&gt;"",$F$4&lt;&gt;""),$F$4,IF(AND(ISNUMBER(H203)=TRUE,H203&gt;=0),IF($O$10=1,OFFSET(INDEX(DB_4erDS!$R$7:$R$10376,MATCH($F203,DB_4erDS!C$7:$C$10376,0)),3,0),IF($O$10=2,OFFSET(INDEX(DB_4erDS!$S$7:$S$10376,MATCH($F203,DB_4erDS!C$7:$C$10376,0)),3,0),IF($O$10=3,OFFSET(INDEX(DB_4erDS!$T$7:$T$10376,MATCH($F203,DB_4erDS!C$7:$C$10376,0)),3,0),IF($O$10=4,OFFSET(INDEX(DB_4erDS!$U$7:$U$10376,MATCH($F203,DB_4erDS!C$7:$C$10376,0)),3,0),IF($O$10=5,OFFSET(INDEX(DB_4erDS!$V$7:$V$10376,MATCH($F203,DB_4erDS!C$7:$C$10376,0)),3,0),OFFSET(INDEX(DB_4erDS!$W$7:$W$10376,MATCH($F203,DB_4erDS!C$7:$C$10376,0)),3,0)))))),""))</f>
        <v/>
      </c>
      <c r="L203" s="151">
        <f ca="1">IF(ISERROR(VLOOKUP($F203,DB_4erDS!$C$7:$C$10376,1,FALSE)),0,IF($O$10=1,OFFSET(INDEX(DB_4erDS!$R$7:$R$10376,MATCH($F203,DB_4erDS!$C$7:$C$10376,0)),2,0),IF($O$10=2,OFFSET(INDEX(DB_4erDS!$S$7:$S$10376,MATCH($F203,DB_4erDS!$C$7:$C$10376,0)),2,0),IF($O$10=4,OFFSET(INDEX(DB_4erDS!$U$7:$U$10376,MATCH($F203,DB_4erDS!$C$7:$C$10376,0)),2,0),IF($O$10=5,OFFSET(INDEX(DB_4erDS!$V$7:$V$10376,MATCH($F203,DB_4erDS!$C$7:$C$10376,0)),2,0),"Ø")))))</f>
        <v>0</v>
      </c>
      <c r="R203" s="65"/>
    </row>
    <row r="204" spans="1:18">
      <c r="A204" s="65"/>
      <c r="B204" s="65"/>
      <c r="C204" s="65"/>
      <c r="D204" s="65">
        <v>192</v>
      </c>
      <c r="E204" s="136" t="str">
        <f>IF(ISERROR(VLOOKUP(F204,DB_4erDS!$C$7:$C$10376,1,FALSE)),"not found",INDEX(DB_4erDS!$B$7:$B$10376,MATCH(F204,DB_4erDS!$C$7:$C$10376,0)))</f>
        <v>not found</v>
      </c>
      <c r="F204" s="140"/>
      <c r="G204" s="213" t="str">
        <f>IF(ISERROR(VLOOKUP(F204,DB_4erDS!$C$7:$C$10376,1,FALSE)),"not found",INDEX(DB_4erDS!$G$7:$G$10376,MATCH(F204,DB_4erDS!$C$7:$C$10376,0)))</f>
        <v>not found</v>
      </c>
      <c r="H204" s="214" t="str">
        <f ca="1">IF(ISERROR(VLOOKUP($F204,DB_4erDS!$C$7:$C$10376,1,FALSE)),"no Mat.Nr",IF($O$10=1,OFFSET(INDEX(DB_4erDS!$R$7:$R$10376,MATCH($F204,DB_4erDS!$C$7:$C$10376,0)),1,0),IF($O$10=2,OFFSET(INDEX(DB_4erDS!$S$7:$S$10376,MATCH($F204,DB_4erDS!$C$7:$C$10376,0)),1,0),IF($O$10=3,OFFSET(INDEX(DB_4erDS!$T$7:$T$10376,MATCH($F204,DB_4erDS!$C$7:$C$10376,0)),1,0),IF($O$10=4,OFFSET(INDEX(DB_4erDS!$U$7:$U$10376,MATCH($F204,DB_4erDS!$C$7:$C$10376,0)),1,0),IF($O$10=5,OFFSET(INDEX(DB_4erDS!$V$7:$V$10376,MATCH($F204,DB_4erDS!$C$7:$C$10376,0)),1,0),OFFSET(INDEX(DB_4erDS!$W$7:$W$10376,MATCH($F204,DB_4erDS!$C$7:$C$10376,0)),1,0)))))))</f>
        <v>no Mat.Nr</v>
      </c>
      <c r="I204" s="214" t="str">
        <f>IF(ISERROR(VLOOKUP(F204,DB_4erDS!$C$7:$C$10376,1,FALSE)),"not found",INDEX(DB_4erDS!$H$7:$H$10376,MATCH(F204,DB_4erDS!$C$7:$C$10376,0)))</f>
        <v>not found</v>
      </c>
      <c r="J204" s="215" t="str">
        <f>IF(ISERROR(VLOOKUP($F204,DB_4erDS!$C$7:$C$10376,1,FALSE)),"01.01.1900",IF($O$10=1,VLOOKUP($F204,DB_4erDS!$C$7:$X$10376,15,FALSE),IF($O$10=2,VLOOKUP($F204,DB_4erDS!$C$7:$X$10376,16,FALSE),IF($O$10=4,VLOOKUP($F204,DB_4erDS!$C$7:$X$10376,18,FALSE),IF($O$10=5,VLOOKUP($F204,DB_4erDS!$C$7:$X$10376,19,FALSE),"01.01.1900")))))</f>
        <v>01.01.1900</v>
      </c>
      <c r="K204" s="200" t="str">
        <f ca="1">IF(AND(E204&lt;&gt;"",$F$4&lt;&gt;""),$F$4,IF(AND(ISNUMBER(H204)=TRUE,H204&gt;=0),IF($O$10=1,OFFSET(INDEX(DB_4erDS!$R$7:$R$10376,MATCH($F204,DB_4erDS!C$7:$C$10376,0)),3,0),IF($O$10=2,OFFSET(INDEX(DB_4erDS!$S$7:$S$10376,MATCH($F204,DB_4erDS!C$7:$C$10376,0)),3,0),IF($O$10=3,OFFSET(INDEX(DB_4erDS!$T$7:$T$10376,MATCH($F204,DB_4erDS!C$7:$C$10376,0)),3,0),IF($O$10=4,OFFSET(INDEX(DB_4erDS!$U$7:$U$10376,MATCH($F204,DB_4erDS!C$7:$C$10376,0)),3,0),IF($O$10=5,OFFSET(INDEX(DB_4erDS!$V$7:$V$10376,MATCH($F204,DB_4erDS!C$7:$C$10376,0)),3,0),OFFSET(INDEX(DB_4erDS!$W$7:$W$10376,MATCH($F204,DB_4erDS!C$7:$C$10376,0)),3,0)))))),""))</f>
        <v/>
      </c>
      <c r="L204" s="151">
        <f ca="1">IF(ISERROR(VLOOKUP($F204,DB_4erDS!$C$7:$C$10376,1,FALSE)),0,IF($O$10=1,OFFSET(INDEX(DB_4erDS!$R$7:$R$10376,MATCH($F204,DB_4erDS!$C$7:$C$10376,0)),2,0),IF($O$10=2,OFFSET(INDEX(DB_4erDS!$S$7:$S$10376,MATCH($F204,DB_4erDS!$C$7:$C$10376,0)),2,0),IF($O$10=4,OFFSET(INDEX(DB_4erDS!$U$7:$U$10376,MATCH($F204,DB_4erDS!$C$7:$C$10376,0)),2,0),IF($O$10=5,OFFSET(INDEX(DB_4erDS!$V$7:$V$10376,MATCH($F204,DB_4erDS!$C$7:$C$10376,0)),2,0),"Ø")))))</f>
        <v>0</v>
      </c>
      <c r="R204" s="65"/>
    </row>
    <row r="205" spans="1:18">
      <c r="A205" s="65"/>
      <c r="B205" s="65"/>
      <c r="C205" s="65"/>
      <c r="D205" s="65">
        <v>193</v>
      </c>
      <c r="E205" s="136" t="str">
        <f>IF(ISERROR(VLOOKUP(F205,DB_4erDS!$C$7:$C$10376,1,FALSE)),"not found",INDEX(DB_4erDS!$B$7:$B$10376,MATCH(F205,DB_4erDS!$C$7:$C$10376,0)))</f>
        <v>not found</v>
      </c>
      <c r="F205" s="140"/>
      <c r="G205" s="213" t="str">
        <f>IF(ISERROR(VLOOKUP(F205,DB_4erDS!$C$7:$C$10376,1,FALSE)),"not found",INDEX(DB_4erDS!$G$7:$G$10376,MATCH(F205,DB_4erDS!$C$7:$C$10376,0)))</f>
        <v>not found</v>
      </c>
      <c r="H205" s="214" t="str">
        <f ca="1">IF(ISERROR(VLOOKUP($F205,DB_4erDS!$C$7:$C$10376,1,FALSE)),"no Mat.Nr",IF($O$10=1,OFFSET(INDEX(DB_4erDS!$R$7:$R$10376,MATCH($F205,DB_4erDS!$C$7:$C$10376,0)),1,0),IF($O$10=2,OFFSET(INDEX(DB_4erDS!$S$7:$S$10376,MATCH($F205,DB_4erDS!$C$7:$C$10376,0)),1,0),IF($O$10=3,OFFSET(INDEX(DB_4erDS!$T$7:$T$10376,MATCH($F205,DB_4erDS!$C$7:$C$10376,0)),1,0),IF($O$10=4,OFFSET(INDEX(DB_4erDS!$U$7:$U$10376,MATCH($F205,DB_4erDS!$C$7:$C$10376,0)),1,0),IF($O$10=5,OFFSET(INDEX(DB_4erDS!$V$7:$V$10376,MATCH($F205,DB_4erDS!$C$7:$C$10376,0)),1,0),OFFSET(INDEX(DB_4erDS!$W$7:$W$10376,MATCH($F205,DB_4erDS!$C$7:$C$10376,0)),1,0)))))))</f>
        <v>no Mat.Nr</v>
      </c>
      <c r="I205" s="214" t="str">
        <f>IF(ISERROR(VLOOKUP(F205,DB_4erDS!$C$7:$C$10376,1,FALSE)),"not found",INDEX(DB_4erDS!$H$7:$H$10376,MATCH(F205,DB_4erDS!$C$7:$C$10376,0)))</f>
        <v>not found</v>
      </c>
      <c r="J205" s="215" t="str">
        <f>IF(ISERROR(VLOOKUP($F205,DB_4erDS!$C$7:$C$10376,1,FALSE)),"01.01.1900",IF($O$10=1,VLOOKUP($F205,DB_4erDS!$C$7:$X$10376,15,FALSE),IF($O$10=2,VLOOKUP($F205,DB_4erDS!$C$7:$X$10376,16,FALSE),IF($O$10=4,VLOOKUP($F205,DB_4erDS!$C$7:$X$10376,18,FALSE),IF($O$10=5,VLOOKUP($F205,DB_4erDS!$C$7:$X$10376,19,FALSE),"01.01.1900")))))</f>
        <v>01.01.1900</v>
      </c>
      <c r="K205" s="200" t="str">
        <f ca="1">IF(AND(E205&lt;&gt;"",$F$4&lt;&gt;""),$F$4,IF(AND(ISNUMBER(H205)=TRUE,H205&gt;=0),IF($O$10=1,OFFSET(INDEX(DB_4erDS!$R$7:$R$10376,MATCH($F205,DB_4erDS!C$7:$C$10376,0)),3,0),IF($O$10=2,OFFSET(INDEX(DB_4erDS!$S$7:$S$10376,MATCH($F205,DB_4erDS!C$7:$C$10376,0)),3,0),IF($O$10=3,OFFSET(INDEX(DB_4erDS!$T$7:$T$10376,MATCH($F205,DB_4erDS!C$7:$C$10376,0)),3,0),IF($O$10=4,OFFSET(INDEX(DB_4erDS!$U$7:$U$10376,MATCH($F205,DB_4erDS!C$7:$C$10376,0)),3,0),IF($O$10=5,OFFSET(INDEX(DB_4erDS!$V$7:$V$10376,MATCH($F205,DB_4erDS!C$7:$C$10376,0)),3,0),OFFSET(INDEX(DB_4erDS!$W$7:$W$10376,MATCH($F205,DB_4erDS!C$7:$C$10376,0)),3,0)))))),""))</f>
        <v/>
      </c>
      <c r="L205" s="151">
        <f ca="1">IF(ISERROR(VLOOKUP($F205,DB_4erDS!$C$7:$C$10376,1,FALSE)),0,IF($O$10=1,OFFSET(INDEX(DB_4erDS!$R$7:$R$10376,MATCH($F205,DB_4erDS!$C$7:$C$10376,0)),2,0),IF($O$10=2,OFFSET(INDEX(DB_4erDS!$S$7:$S$10376,MATCH($F205,DB_4erDS!$C$7:$C$10376,0)),2,0),IF($O$10=4,OFFSET(INDEX(DB_4erDS!$U$7:$U$10376,MATCH($F205,DB_4erDS!$C$7:$C$10376,0)),2,0),IF($O$10=5,OFFSET(INDEX(DB_4erDS!$V$7:$V$10376,MATCH($F205,DB_4erDS!$C$7:$C$10376,0)),2,0),"Ø")))))</f>
        <v>0</v>
      </c>
      <c r="R205" s="65"/>
    </row>
    <row r="206" spans="1:18">
      <c r="A206" s="65"/>
      <c r="B206" s="65"/>
      <c r="C206" s="65"/>
      <c r="D206" s="65">
        <v>194</v>
      </c>
      <c r="E206" s="136" t="str">
        <f>IF(ISERROR(VLOOKUP(F206,DB_4erDS!$C$7:$C$10376,1,FALSE)),"not found",INDEX(DB_4erDS!$B$7:$B$10376,MATCH(F206,DB_4erDS!$C$7:$C$10376,0)))</f>
        <v>not found</v>
      </c>
      <c r="F206" s="140"/>
      <c r="G206" s="213" t="str">
        <f>IF(ISERROR(VLOOKUP(F206,DB_4erDS!$C$7:$C$10376,1,FALSE)),"not found",INDEX(DB_4erDS!$G$7:$G$10376,MATCH(F206,DB_4erDS!$C$7:$C$10376,0)))</f>
        <v>not found</v>
      </c>
      <c r="H206" s="214" t="str">
        <f ca="1">IF(ISERROR(VLOOKUP($F206,DB_4erDS!$C$7:$C$10376,1,FALSE)),"no Mat.Nr",IF($O$10=1,OFFSET(INDEX(DB_4erDS!$R$7:$R$10376,MATCH($F206,DB_4erDS!$C$7:$C$10376,0)),1,0),IF($O$10=2,OFFSET(INDEX(DB_4erDS!$S$7:$S$10376,MATCH($F206,DB_4erDS!$C$7:$C$10376,0)),1,0),IF($O$10=3,OFFSET(INDEX(DB_4erDS!$T$7:$T$10376,MATCH($F206,DB_4erDS!$C$7:$C$10376,0)),1,0),IF($O$10=4,OFFSET(INDEX(DB_4erDS!$U$7:$U$10376,MATCH($F206,DB_4erDS!$C$7:$C$10376,0)),1,0),IF($O$10=5,OFFSET(INDEX(DB_4erDS!$V$7:$V$10376,MATCH($F206,DB_4erDS!$C$7:$C$10376,0)),1,0),OFFSET(INDEX(DB_4erDS!$W$7:$W$10376,MATCH($F206,DB_4erDS!$C$7:$C$10376,0)),1,0)))))))</f>
        <v>no Mat.Nr</v>
      </c>
      <c r="I206" s="214" t="str">
        <f>IF(ISERROR(VLOOKUP(F206,DB_4erDS!$C$7:$C$10376,1,FALSE)),"not found",INDEX(DB_4erDS!$H$7:$H$10376,MATCH(F206,DB_4erDS!$C$7:$C$10376,0)))</f>
        <v>not found</v>
      </c>
      <c r="J206" s="215" t="str">
        <f>IF(ISERROR(VLOOKUP($F206,DB_4erDS!$C$7:$C$10376,1,FALSE)),"01.01.1900",IF($O$10=1,VLOOKUP($F206,DB_4erDS!$C$7:$X$10376,15,FALSE),IF($O$10=2,VLOOKUP($F206,DB_4erDS!$C$7:$X$10376,16,FALSE),IF($O$10=4,VLOOKUP($F206,DB_4erDS!$C$7:$X$10376,18,FALSE),IF($O$10=5,VLOOKUP($F206,DB_4erDS!$C$7:$X$10376,19,FALSE),"01.01.1900")))))</f>
        <v>01.01.1900</v>
      </c>
      <c r="K206" s="200" t="str">
        <f ca="1">IF(AND(E206&lt;&gt;"",$F$4&lt;&gt;""),$F$4,IF(AND(ISNUMBER(H206)=TRUE,H206&gt;=0),IF($O$10=1,OFFSET(INDEX(DB_4erDS!$R$7:$R$10376,MATCH($F206,DB_4erDS!C$7:$C$10376,0)),3,0),IF($O$10=2,OFFSET(INDEX(DB_4erDS!$S$7:$S$10376,MATCH($F206,DB_4erDS!C$7:$C$10376,0)),3,0),IF($O$10=3,OFFSET(INDEX(DB_4erDS!$T$7:$T$10376,MATCH($F206,DB_4erDS!C$7:$C$10376,0)),3,0),IF($O$10=4,OFFSET(INDEX(DB_4erDS!$U$7:$U$10376,MATCH($F206,DB_4erDS!C$7:$C$10376,0)),3,0),IF($O$10=5,OFFSET(INDEX(DB_4erDS!$V$7:$V$10376,MATCH($F206,DB_4erDS!C$7:$C$10376,0)),3,0),OFFSET(INDEX(DB_4erDS!$W$7:$W$10376,MATCH($F206,DB_4erDS!C$7:$C$10376,0)),3,0)))))),""))</f>
        <v/>
      </c>
      <c r="L206" s="151">
        <f ca="1">IF(ISERROR(VLOOKUP($F206,DB_4erDS!$C$7:$C$10376,1,FALSE)),0,IF($O$10=1,OFFSET(INDEX(DB_4erDS!$R$7:$R$10376,MATCH($F206,DB_4erDS!$C$7:$C$10376,0)),2,0),IF($O$10=2,OFFSET(INDEX(DB_4erDS!$S$7:$S$10376,MATCH($F206,DB_4erDS!$C$7:$C$10376,0)),2,0),IF($O$10=4,OFFSET(INDEX(DB_4erDS!$U$7:$U$10376,MATCH($F206,DB_4erDS!$C$7:$C$10376,0)),2,0),IF($O$10=5,OFFSET(INDEX(DB_4erDS!$V$7:$V$10376,MATCH($F206,DB_4erDS!$C$7:$C$10376,0)),2,0),"Ø")))))</f>
        <v>0</v>
      </c>
      <c r="R206" s="65"/>
    </row>
    <row r="207" spans="1:18">
      <c r="A207" s="65"/>
      <c r="B207" s="65"/>
      <c r="C207" s="65"/>
      <c r="D207" s="65">
        <v>195</v>
      </c>
      <c r="E207" s="136" t="str">
        <f>IF(ISERROR(VLOOKUP(F207,DB_4erDS!$C$7:$C$10376,1,FALSE)),"not found",INDEX(DB_4erDS!$B$7:$B$10376,MATCH(F207,DB_4erDS!$C$7:$C$10376,0)))</f>
        <v>not found</v>
      </c>
      <c r="F207" s="140"/>
      <c r="G207" s="213" t="str">
        <f>IF(ISERROR(VLOOKUP(F207,DB_4erDS!$C$7:$C$10376,1,FALSE)),"not found",INDEX(DB_4erDS!$G$7:$G$10376,MATCH(F207,DB_4erDS!$C$7:$C$10376,0)))</f>
        <v>not found</v>
      </c>
      <c r="H207" s="214" t="str">
        <f ca="1">IF(ISERROR(VLOOKUP($F207,DB_4erDS!$C$7:$C$10376,1,FALSE)),"no Mat.Nr",IF($O$10=1,OFFSET(INDEX(DB_4erDS!$R$7:$R$10376,MATCH($F207,DB_4erDS!$C$7:$C$10376,0)),1,0),IF($O$10=2,OFFSET(INDEX(DB_4erDS!$S$7:$S$10376,MATCH($F207,DB_4erDS!$C$7:$C$10376,0)),1,0),IF($O$10=3,OFFSET(INDEX(DB_4erDS!$T$7:$T$10376,MATCH($F207,DB_4erDS!$C$7:$C$10376,0)),1,0),IF($O$10=4,OFFSET(INDEX(DB_4erDS!$U$7:$U$10376,MATCH($F207,DB_4erDS!$C$7:$C$10376,0)),1,0),IF($O$10=5,OFFSET(INDEX(DB_4erDS!$V$7:$V$10376,MATCH($F207,DB_4erDS!$C$7:$C$10376,0)),1,0),OFFSET(INDEX(DB_4erDS!$W$7:$W$10376,MATCH($F207,DB_4erDS!$C$7:$C$10376,0)),1,0)))))))</f>
        <v>no Mat.Nr</v>
      </c>
      <c r="I207" s="214" t="str">
        <f>IF(ISERROR(VLOOKUP(F207,DB_4erDS!$C$7:$C$10376,1,FALSE)),"not found",INDEX(DB_4erDS!$H$7:$H$10376,MATCH(F207,DB_4erDS!$C$7:$C$10376,0)))</f>
        <v>not found</v>
      </c>
      <c r="J207" s="215" t="str">
        <f>IF(ISERROR(VLOOKUP($F207,DB_4erDS!$C$7:$C$10376,1,FALSE)),"01.01.1900",IF($O$10=1,VLOOKUP($F207,DB_4erDS!$C$7:$X$10376,15,FALSE),IF($O$10=2,VLOOKUP($F207,DB_4erDS!$C$7:$X$10376,16,FALSE),IF($O$10=4,VLOOKUP($F207,DB_4erDS!$C$7:$X$10376,18,FALSE),IF($O$10=5,VLOOKUP($F207,DB_4erDS!$C$7:$X$10376,19,FALSE),"01.01.1900")))))</f>
        <v>01.01.1900</v>
      </c>
      <c r="K207" s="200" t="str">
        <f ca="1">IF(AND(E207&lt;&gt;"",$F$4&lt;&gt;""),$F$4,IF(AND(ISNUMBER(H207)=TRUE,H207&gt;=0),IF($O$10=1,OFFSET(INDEX(DB_4erDS!$R$7:$R$10376,MATCH($F207,DB_4erDS!C$7:$C$10376,0)),3,0),IF($O$10=2,OFFSET(INDEX(DB_4erDS!$S$7:$S$10376,MATCH($F207,DB_4erDS!C$7:$C$10376,0)),3,0),IF($O$10=3,OFFSET(INDEX(DB_4erDS!$T$7:$T$10376,MATCH($F207,DB_4erDS!C$7:$C$10376,0)),3,0),IF($O$10=4,OFFSET(INDEX(DB_4erDS!$U$7:$U$10376,MATCH($F207,DB_4erDS!C$7:$C$10376,0)),3,0),IF($O$10=5,OFFSET(INDEX(DB_4erDS!$V$7:$V$10376,MATCH($F207,DB_4erDS!C$7:$C$10376,0)),3,0),OFFSET(INDEX(DB_4erDS!$W$7:$W$10376,MATCH($F207,DB_4erDS!C$7:$C$10376,0)),3,0)))))),""))</f>
        <v/>
      </c>
      <c r="L207" s="151">
        <f ca="1">IF(ISERROR(VLOOKUP($F207,DB_4erDS!$C$7:$C$10376,1,FALSE)),0,IF($O$10=1,OFFSET(INDEX(DB_4erDS!$R$7:$R$10376,MATCH($F207,DB_4erDS!$C$7:$C$10376,0)),2,0),IF($O$10=2,OFFSET(INDEX(DB_4erDS!$S$7:$S$10376,MATCH($F207,DB_4erDS!$C$7:$C$10376,0)),2,0),IF($O$10=4,OFFSET(INDEX(DB_4erDS!$U$7:$U$10376,MATCH($F207,DB_4erDS!$C$7:$C$10376,0)),2,0),IF($O$10=5,OFFSET(INDEX(DB_4erDS!$V$7:$V$10376,MATCH($F207,DB_4erDS!$C$7:$C$10376,0)),2,0),"Ø")))))</f>
        <v>0</v>
      </c>
      <c r="R207" s="65"/>
    </row>
    <row r="208" spans="1:18">
      <c r="A208" s="65"/>
      <c r="B208" s="65"/>
      <c r="C208" s="65"/>
      <c r="D208" s="65">
        <v>196</v>
      </c>
      <c r="E208" s="136" t="str">
        <f>IF(ISERROR(VLOOKUP(F208,DB_4erDS!$C$7:$C$10376,1,FALSE)),"not found",INDEX(DB_4erDS!$B$7:$B$10376,MATCH(F208,DB_4erDS!$C$7:$C$10376,0)))</f>
        <v>not found</v>
      </c>
      <c r="F208" s="140"/>
      <c r="G208" s="213" t="str">
        <f>IF(ISERROR(VLOOKUP(F208,DB_4erDS!$C$7:$C$10376,1,FALSE)),"not found",INDEX(DB_4erDS!$G$7:$G$10376,MATCH(F208,DB_4erDS!$C$7:$C$10376,0)))</f>
        <v>not found</v>
      </c>
      <c r="H208" s="214" t="str">
        <f ca="1">IF(ISERROR(VLOOKUP($F208,DB_4erDS!$C$7:$C$10376,1,FALSE)),"no Mat.Nr",IF($O$10=1,OFFSET(INDEX(DB_4erDS!$R$7:$R$10376,MATCH($F208,DB_4erDS!$C$7:$C$10376,0)),1,0),IF($O$10=2,OFFSET(INDEX(DB_4erDS!$S$7:$S$10376,MATCH($F208,DB_4erDS!$C$7:$C$10376,0)),1,0),IF($O$10=3,OFFSET(INDEX(DB_4erDS!$T$7:$T$10376,MATCH($F208,DB_4erDS!$C$7:$C$10376,0)),1,0),IF($O$10=4,OFFSET(INDEX(DB_4erDS!$U$7:$U$10376,MATCH($F208,DB_4erDS!$C$7:$C$10376,0)),1,0),IF($O$10=5,OFFSET(INDEX(DB_4erDS!$V$7:$V$10376,MATCH($F208,DB_4erDS!$C$7:$C$10376,0)),1,0),OFFSET(INDEX(DB_4erDS!$W$7:$W$10376,MATCH($F208,DB_4erDS!$C$7:$C$10376,0)),1,0)))))))</f>
        <v>no Mat.Nr</v>
      </c>
      <c r="I208" s="214" t="str">
        <f>IF(ISERROR(VLOOKUP(F208,DB_4erDS!$C$7:$C$10376,1,FALSE)),"not found",INDEX(DB_4erDS!$H$7:$H$10376,MATCH(F208,DB_4erDS!$C$7:$C$10376,0)))</f>
        <v>not found</v>
      </c>
      <c r="J208" s="215" t="str">
        <f>IF(ISERROR(VLOOKUP($F208,DB_4erDS!$C$7:$C$10376,1,FALSE)),"01.01.1900",IF($O$10=1,VLOOKUP($F208,DB_4erDS!$C$7:$X$10376,15,FALSE),IF($O$10=2,VLOOKUP($F208,DB_4erDS!$C$7:$X$10376,16,FALSE),IF($O$10=4,VLOOKUP($F208,DB_4erDS!$C$7:$X$10376,18,FALSE),IF($O$10=5,VLOOKUP($F208,DB_4erDS!$C$7:$X$10376,19,FALSE),"01.01.1900")))))</f>
        <v>01.01.1900</v>
      </c>
      <c r="K208" s="200" t="str">
        <f ca="1">IF(AND(E208&lt;&gt;"",$F$4&lt;&gt;""),$F$4,IF(AND(ISNUMBER(H208)=TRUE,H208&gt;=0),IF($O$10=1,OFFSET(INDEX(DB_4erDS!$R$7:$R$10376,MATCH($F208,DB_4erDS!C$7:$C$10376,0)),3,0),IF($O$10=2,OFFSET(INDEX(DB_4erDS!$S$7:$S$10376,MATCH($F208,DB_4erDS!C$7:$C$10376,0)),3,0),IF($O$10=3,OFFSET(INDEX(DB_4erDS!$T$7:$T$10376,MATCH($F208,DB_4erDS!C$7:$C$10376,0)),3,0),IF($O$10=4,OFFSET(INDEX(DB_4erDS!$U$7:$U$10376,MATCH($F208,DB_4erDS!C$7:$C$10376,0)),3,0),IF($O$10=5,OFFSET(INDEX(DB_4erDS!$V$7:$V$10376,MATCH($F208,DB_4erDS!C$7:$C$10376,0)),3,0),OFFSET(INDEX(DB_4erDS!$W$7:$W$10376,MATCH($F208,DB_4erDS!C$7:$C$10376,0)),3,0)))))),""))</f>
        <v/>
      </c>
      <c r="L208" s="151">
        <f ca="1">IF(ISERROR(VLOOKUP($F208,DB_4erDS!$C$7:$C$10376,1,FALSE)),0,IF($O$10=1,OFFSET(INDEX(DB_4erDS!$R$7:$R$10376,MATCH($F208,DB_4erDS!$C$7:$C$10376,0)),2,0),IF($O$10=2,OFFSET(INDEX(DB_4erDS!$S$7:$S$10376,MATCH($F208,DB_4erDS!$C$7:$C$10376,0)),2,0),IF($O$10=4,OFFSET(INDEX(DB_4erDS!$U$7:$U$10376,MATCH($F208,DB_4erDS!$C$7:$C$10376,0)),2,0),IF($O$10=5,OFFSET(INDEX(DB_4erDS!$V$7:$V$10376,MATCH($F208,DB_4erDS!$C$7:$C$10376,0)),2,0),"Ø")))))</f>
        <v>0</v>
      </c>
      <c r="R208" s="65"/>
    </row>
    <row r="209" spans="1:18">
      <c r="A209" s="65"/>
      <c r="B209" s="65"/>
      <c r="C209" s="65"/>
      <c r="D209" s="65">
        <v>197</v>
      </c>
      <c r="E209" s="136" t="str">
        <f>IF(ISERROR(VLOOKUP(F209,DB_4erDS!$C$7:$C$10376,1,FALSE)),"not found",INDEX(DB_4erDS!$B$7:$B$10376,MATCH(F209,DB_4erDS!$C$7:$C$10376,0)))</f>
        <v>not found</v>
      </c>
      <c r="F209" s="140"/>
      <c r="G209" s="213" t="str">
        <f>IF(ISERROR(VLOOKUP(F209,DB_4erDS!$C$7:$C$10376,1,FALSE)),"not found",INDEX(DB_4erDS!$G$7:$G$10376,MATCH(F209,DB_4erDS!$C$7:$C$10376,0)))</f>
        <v>not found</v>
      </c>
      <c r="H209" s="214" t="str">
        <f ca="1">IF(ISERROR(VLOOKUP($F209,DB_4erDS!$C$7:$C$10376,1,FALSE)),"no Mat.Nr",IF($O$10=1,OFFSET(INDEX(DB_4erDS!$R$7:$R$10376,MATCH($F209,DB_4erDS!$C$7:$C$10376,0)),1,0),IF($O$10=2,OFFSET(INDEX(DB_4erDS!$S$7:$S$10376,MATCH($F209,DB_4erDS!$C$7:$C$10376,0)),1,0),IF($O$10=3,OFFSET(INDEX(DB_4erDS!$T$7:$T$10376,MATCH($F209,DB_4erDS!$C$7:$C$10376,0)),1,0),IF($O$10=4,OFFSET(INDEX(DB_4erDS!$U$7:$U$10376,MATCH($F209,DB_4erDS!$C$7:$C$10376,0)),1,0),IF($O$10=5,OFFSET(INDEX(DB_4erDS!$V$7:$V$10376,MATCH($F209,DB_4erDS!$C$7:$C$10376,0)),1,0),OFFSET(INDEX(DB_4erDS!$W$7:$W$10376,MATCH($F209,DB_4erDS!$C$7:$C$10376,0)),1,0)))))))</f>
        <v>no Mat.Nr</v>
      </c>
      <c r="I209" s="214" t="str">
        <f>IF(ISERROR(VLOOKUP(F209,DB_4erDS!$C$7:$C$10376,1,FALSE)),"not found",INDEX(DB_4erDS!$H$7:$H$10376,MATCH(F209,DB_4erDS!$C$7:$C$10376,0)))</f>
        <v>not found</v>
      </c>
      <c r="J209" s="215" t="str">
        <f>IF(ISERROR(VLOOKUP($F209,DB_4erDS!$C$7:$C$10376,1,FALSE)),"01.01.1900",IF($O$10=1,VLOOKUP($F209,DB_4erDS!$C$7:$X$10376,15,FALSE),IF($O$10=2,VLOOKUP($F209,DB_4erDS!$C$7:$X$10376,16,FALSE),IF($O$10=4,VLOOKUP($F209,DB_4erDS!$C$7:$X$10376,18,FALSE),IF($O$10=5,VLOOKUP($F209,DB_4erDS!$C$7:$X$10376,19,FALSE),"01.01.1900")))))</f>
        <v>01.01.1900</v>
      </c>
      <c r="K209" s="200" t="str">
        <f ca="1">IF(AND(E209&lt;&gt;"",$F$4&lt;&gt;""),$F$4,IF(AND(ISNUMBER(H209)=TRUE,H209&gt;=0),IF($O$10=1,OFFSET(INDEX(DB_4erDS!$R$7:$R$10376,MATCH($F209,DB_4erDS!C$7:$C$10376,0)),3,0),IF($O$10=2,OFFSET(INDEX(DB_4erDS!$S$7:$S$10376,MATCH($F209,DB_4erDS!C$7:$C$10376,0)),3,0),IF($O$10=3,OFFSET(INDEX(DB_4erDS!$T$7:$T$10376,MATCH($F209,DB_4erDS!C$7:$C$10376,0)),3,0),IF($O$10=4,OFFSET(INDEX(DB_4erDS!$U$7:$U$10376,MATCH($F209,DB_4erDS!C$7:$C$10376,0)),3,0),IF($O$10=5,OFFSET(INDEX(DB_4erDS!$V$7:$V$10376,MATCH($F209,DB_4erDS!C$7:$C$10376,0)),3,0),OFFSET(INDEX(DB_4erDS!$W$7:$W$10376,MATCH($F209,DB_4erDS!C$7:$C$10376,0)),3,0)))))),""))</f>
        <v/>
      </c>
      <c r="L209" s="151">
        <f ca="1">IF(ISERROR(VLOOKUP($F209,DB_4erDS!$C$7:$C$10376,1,FALSE)),0,IF($O$10=1,OFFSET(INDEX(DB_4erDS!$R$7:$R$10376,MATCH($F209,DB_4erDS!$C$7:$C$10376,0)),2,0),IF($O$10=2,OFFSET(INDEX(DB_4erDS!$S$7:$S$10376,MATCH($F209,DB_4erDS!$C$7:$C$10376,0)),2,0),IF($O$10=4,OFFSET(INDEX(DB_4erDS!$U$7:$U$10376,MATCH($F209,DB_4erDS!$C$7:$C$10376,0)),2,0),IF($O$10=5,OFFSET(INDEX(DB_4erDS!$V$7:$V$10376,MATCH($F209,DB_4erDS!$C$7:$C$10376,0)),2,0),"Ø")))))</f>
        <v>0</v>
      </c>
      <c r="R209" s="65"/>
    </row>
    <row r="210" spans="1:18">
      <c r="A210" s="65"/>
      <c r="B210" s="65"/>
      <c r="C210" s="65"/>
      <c r="D210" s="65">
        <v>198</v>
      </c>
      <c r="E210" s="136" t="str">
        <f>IF(ISERROR(VLOOKUP(F210,DB_4erDS!$C$7:$C$10376,1,FALSE)),"not found",INDEX(DB_4erDS!$B$7:$B$10376,MATCH(F210,DB_4erDS!$C$7:$C$10376,0)))</f>
        <v>not found</v>
      </c>
      <c r="F210" s="140"/>
      <c r="G210" s="213" t="str">
        <f>IF(ISERROR(VLOOKUP(F210,DB_4erDS!$C$7:$C$10376,1,FALSE)),"not found",INDEX(DB_4erDS!$G$7:$G$10376,MATCH(F210,DB_4erDS!$C$7:$C$10376,0)))</f>
        <v>not found</v>
      </c>
      <c r="H210" s="214" t="str">
        <f ca="1">IF(ISERROR(VLOOKUP($F210,DB_4erDS!$C$7:$C$10376,1,FALSE)),"no Mat.Nr",IF($O$10=1,OFFSET(INDEX(DB_4erDS!$R$7:$R$10376,MATCH($F210,DB_4erDS!$C$7:$C$10376,0)),1,0),IF($O$10=2,OFFSET(INDEX(DB_4erDS!$S$7:$S$10376,MATCH($F210,DB_4erDS!$C$7:$C$10376,0)),1,0),IF($O$10=3,OFFSET(INDEX(DB_4erDS!$T$7:$T$10376,MATCH($F210,DB_4erDS!$C$7:$C$10376,0)),1,0),IF($O$10=4,OFFSET(INDEX(DB_4erDS!$U$7:$U$10376,MATCH($F210,DB_4erDS!$C$7:$C$10376,0)),1,0),IF($O$10=5,OFFSET(INDEX(DB_4erDS!$V$7:$V$10376,MATCH($F210,DB_4erDS!$C$7:$C$10376,0)),1,0),OFFSET(INDEX(DB_4erDS!$W$7:$W$10376,MATCH($F210,DB_4erDS!$C$7:$C$10376,0)),1,0)))))))</f>
        <v>no Mat.Nr</v>
      </c>
      <c r="I210" s="214" t="str">
        <f>IF(ISERROR(VLOOKUP(F210,DB_4erDS!$C$7:$C$10376,1,FALSE)),"not found",INDEX(DB_4erDS!$H$7:$H$10376,MATCH(F210,DB_4erDS!$C$7:$C$10376,0)))</f>
        <v>not found</v>
      </c>
      <c r="J210" s="215" t="str">
        <f>IF(ISERROR(VLOOKUP($F210,DB_4erDS!$C$7:$C$10376,1,FALSE)),"01.01.1900",IF($O$10=1,VLOOKUP($F210,DB_4erDS!$C$7:$X$10376,15,FALSE),IF($O$10=2,VLOOKUP($F210,DB_4erDS!$C$7:$X$10376,16,FALSE),IF($O$10=4,VLOOKUP($F210,DB_4erDS!$C$7:$X$10376,18,FALSE),IF($O$10=5,VLOOKUP($F210,DB_4erDS!$C$7:$X$10376,19,FALSE),"01.01.1900")))))</f>
        <v>01.01.1900</v>
      </c>
      <c r="K210" s="200" t="str">
        <f ca="1">IF(AND(E210&lt;&gt;"",$F$4&lt;&gt;""),$F$4,IF(AND(ISNUMBER(H210)=TRUE,H210&gt;=0),IF($O$10=1,OFFSET(INDEX(DB_4erDS!$R$7:$R$10376,MATCH($F210,DB_4erDS!C$7:$C$10376,0)),3,0),IF($O$10=2,OFFSET(INDEX(DB_4erDS!$S$7:$S$10376,MATCH($F210,DB_4erDS!C$7:$C$10376,0)),3,0),IF($O$10=3,OFFSET(INDEX(DB_4erDS!$T$7:$T$10376,MATCH($F210,DB_4erDS!C$7:$C$10376,0)),3,0),IF($O$10=4,OFFSET(INDEX(DB_4erDS!$U$7:$U$10376,MATCH($F210,DB_4erDS!C$7:$C$10376,0)),3,0),IF($O$10=5,OFFSET(INDEX(DB_4erDS!$V$7:$V$10376,MATCH($F210,DB_4erDS!C$7:$C$10376,0)),3,0),OFFSET(INDEX(DB_4erDS!$W$7:$W$10376,MATCH($F210,DB_4erDS!C$7:$C$10376,0)),3,0)))))),""))</f>
        <v/>
      </c>
      <c r="L210" s="151">
        <f ca="1">IF(ISERROR(VLOOKUP($F210,DB_4erDS!$C$7:$C$10376,1,FALSE)),0,IF($O$10=1,OFFSET(INDEX(DB_4erDS!$R$7:$R$10376,MATCH($F210,DB_4erDS!$C$7:$C$10376,0)),2,0),IF($O$10=2,OFFSET(INDEX(DB_4erDS!$S$7:$S$10376,MATCH($F210,DB_4erDS!$C$7:$C$10376,0)),2,0),IF($O$10=4,OFFSET(INDEX(DB_4erDS!$U$7:$U$10376,MATCH($F210,DB_4erDS!$C$7:$C$10376,0)),2,0),IF($O$10=5,OFFSET(INDEX(DB_4erDS!$V$7:$V$10376,MATCH($F210,DB_4erDS!$C$7:$C$10376,0)),2,0),"Ø")))))</f>
        <v>0</v>
      </c>
      <c r="R210" s="65"/>
    </row>
    <row r="211" spans="1:18">
      <c r="A211" s="65"/>
      <c r="B211" s="65"/>
      <c r="C211" s="65"/>
      <c r="D211" s="65">
        <v>199</v>
      </c>
      <c r="E211" s="136" t="str">
        <f>IF(ISERROR(VLOOKUP(F211,DB_4erDS!$C$7:$C$10376,1,FALSE)),"not found",INDEX(DB_4erDS!$B$7:$B$10376,MATCH(F211,DB_4erDS!$C$7:$C$10376,0)))</f>
        <v>not found</v>
      </c>
      <c r="F211" s="140"/>
      <c r="G211" s="213" t="str">
        <f>IF(ISERROR(VLOOKUP(F211,DB_4erDS!$C$7:$C$10376,1,FALSE)),"not found",INDEX(DB_4erDS!$G$7:$G$10376,MATCH(F211,DB_4erDS!$C$7:$C$10376,0)))</f>
        <v>not found</v>
      </c>
      <c r="H211" s="214" t="str">
        <f ca="1">IF(ISERROR(VLOOKUP($F211,DB_4erDS!$C$7:$C$10376,1,FALSE)),"no Mat.Nr",IF($O$10=1,OFFSET(INDEX(DB_4erDS!$R$7:$R$10376,MATCH($F211,DB_4erDS!$C$7:$C$10376,0)),1,0),IF($O$10=2,OFFSET(INDEX(DB_4erDS!$S$7:$S$10376,MATCH($F211,DB_4erDS!$C$7:$C$10376,0)),1,0),IF($O$10=3,OFFSET(INDEX(DB_4erDS!$T$7:$T$10376,MATCH($F211,DB_4erDS!$C$7:$C$10376,0)),1,0),IF($O$10=4,OFFSET(INDEX(DB_4erDS!$U$7:$U$10376,MATCH($F211,DB_4erDS!$C$7:$C$10376,0)),1,0),IF($O$10=5,OFFSET(INDEX(DB_4erDS!$V$7:$V$10376,MATCH($F211,DB_4erDS!$C$7:$C$10376,0)),1,0),OFFSET(INDEX(DB_4erDS!$W$7:$W$10376,MATCH($F211,DB_4erDS!$C$7:$C$10376,0)),1,0)))))))</f>
        <v>no Mat.Nr</v>
      </c>
      <c r="I211" s="214" t="str">
        <f>IF(ISERROR(VLOOKUP(F211,DB_4erDS!$C$7:$C$10376,1,FALSE)),"not found",INDEX(DB_4erDS!$H$7:$H$10376,MATCH(F211,DB_4erDS!$C$7:$C$10376,0)))</f>
        <v>not found</v>
      </c>
      <c r="J211" s="215" t="str">
        <f>IF(ISERROR(VLOOKUP($F211,DB_4erDS!$C$7:$C$10376,1,FALSE)),"01.01.1900",IF($O$10=1,VLOOKUP($F211,DB_4erDS!$C$7:$X$10376,15,FALSE),IF($O$10=2,VLOOKUP($F211,DB_4erDS!$C$7:$X$10376,16,FALSE),IF($O$10=4,VLOOKUP($F211,DB_4erDS!$C$7:$X$10376,18,FALSE),IF($O$10=5,VLOOKUP($F211,DB_4erDS!$C$7:$X$10376,19,FALSE),"01.01.1900")))))</f>
        <v>01.01.1900</v>
      </c>
      <c r="K211" s="200" t="str">
        <f ca="1">IF(AND(E211&lt;&gt;"",$F$4&lt;&gt;""),$F$4,IF(AND(ISNUMBER(H211)=TRUE,H211&gt;=0),IF($O$10=1,OFFSET(INDEX(DB_4erDS!$R$7:$R$10376,MATCH($F211,DB_4erDS!C$7:$C$10376,0)),3,0),IF($O$10=2,OFFSET(INDEX(DB_4erDS!$S$7:$S$10376,MATCH($F211,DB_4erDS!C$7:$C$10376,0)),3,0),IF($O$10=3,OFFSET(INDEX(DB_4erDS!$T$7:$T$10376,MATCH($F211,DB_4erDS!C$7:$C$10376,0)),3,0),IF($O$10=4,OFFSET(INDEX(DB_4erDS!$U$7:$U$10376,MATCH($F211,DB_4erDS!C$7:$C$10376,0)),3,0),IF($O$10=5,OFFSET(INDEX(DB_4erDS!$V$7:$V$10376,MATCH($F211,DB_4erDS!C$7:$C$10376,0)),3,0),OFFSET(INDEX(DB_4erDS!$W$7:$W$10376,MATCH($F211,DB_4erDS!C$7:$C$10376,0)),3,0)))))),""))</f>
        <v/>
      </c>
      <c r="L211" s="151">
        <f ca="1">IF(ISERROR(VLOOKUP($F211,DB_4erDS!$C$7:$C$10376,1,FALSE)),0,IF($O$10=1,OFFSET(INDEX(DB_4erDS!$R$7:$R$10376,MATCH($F211,DB_4erDS!$C$7:$C$10376,0)),2,0),IF($O$10=2,OFFSET(INDEX(DB_4erDS!$S$7:$S$10376,MATCH($F211,DB_4erDS!$C$7:$C$10376,0)),2,0),IF($O$10=4,OFFSET(INDEX(DB_4erDS!$U$7:$U$10376,MATCH($F211,DB_4erDS!$C$7:$C$10376,0)),2,0),IF($O$10=5,OFFSET(INDEX(DB_4erDS!$V$7:$V$10376,MATCH($F211,DB_4erDS!$C$7:$C$10376,0)),2,0),"Ø")))))</f>
        <v>0</v>
      </c>
      <c r="R211" s="65"/>
    </row>
    <row r="212" spans="1:18">
      <c r="A212" s="65"/>
      <c r="B212" s="65"/>
      <c r="C212" s="65"/>
      <c r="D212" s="65">
        <v>200</v>
      </c>
      <c r="E212" s="136" t="str">
        <f>IF(ISERROR(VLOOKUP(F212,DB_4erDS!$C$7:$C$10376,1,FALSE)),"not found",INDEX(DB_4erDS!$B$7:$B$10376,MATCH(F212,DB_4erDS!$C$7:$C$10376,0)))</f>
        <v>not found</v>
      </c>
      <c r="F212" s="140"/>
      <c r="G212" s="213" t="str">
        <f>IF(ISERROR(VLOOKUP(F212,DB_4erDS!$C$7:$C$10376,1,FALSE)),"not found",INDEX(DB_4erDS!$G$7:$G$10376,MATCH(F212,DB_4erDS!$C$7:$C$10376,0)))</f>
        <v>not found</v>
      </c>
      <c r="H212" s="214" t="str">
        <f ca="1">IF(ISERROR(VLOOKUP($F212,DB_4erDS!$C$7:$C$10376,1,FALSE)),"no Mat.Nr",IF($O$10=1,OFFSET(INDEX(DB_4erDS!$R$7:$R$10376,MATCH($F212,DB_4erDS!$C$7:$C$10376,0)),1,0),IF($O$10=2,OFFSET(INDEX(DB_4erDS!$S$7:$S$10376,MATCH($F212,DB_4erDS!$C$7:$C$10376,0)),1,0),IF($O$10=3,OFFSET(INDEX(DB_4erDS!$T$7:$T$10376,MATCH($F212,DB_4erDS!$C$7:$C$10376,0)),1,0),IF($O$10=4,OFFSET(INDEX(DB_4erDS!$U$7:$U$10376,MATCH($F212,DB_4erDS!$C$7:$C$10376,0)),1,0),IF($O$10=5,OFFSET(INDEX(DB_4erDS!$V$7:$V$10376,MATCH($F212,DB_4erDS!$C$7:$C$10376,0)),1,0),OFFSET(INDEX(DB_4erDS!$W$7:$W$10376,MATCH($F212,DB_4erDS!$C$7:$C$10376,0)),1,0)))))))</f>
        <v>no Mat.Nr</v>
      </c>
      <c r="I212" s="214" t="str">
        <f>IF(ISERROR(VLOOKUP(F212,DB_4erDS!$C$7:$C$10376,1,FALSE)),"not found",INDEX(DB_4erDS!$H$7:$H$10376,MATCH(F212,DB_4erDS!$C$7:$C$10376,0)))</f>
        <v>not found</v>
      </c>
      <c r="J212" s="215" t="str">
        <f>IF(ISERROR(VLOOKUP($F212,DB_4erDS!$C$7:$C$10376,1,FALSE)),"01.01.1900",IF($O$10=1,VLOOKUP($F212,DB_4erDS!$C$7:$X$10376,15,FALSE),IF($O$10=2,VLOOKUP($F212,DB_4erDS!$C$7:$X$10376,16,FALSE),IF($O$10=4,VLOOKUP($F212,DB_4erDS!$C$7:$X$10376,18,FALSE),IF($O$10=5,VLOOKUP($F212,DB_4erDS!$C$7:$X$10376,19,FALSE),"01.01.1900")))))</f>
        <v>01.01.1900</v>
      </c>
      <c r="K212" s="200" t="str">
        <f ca="1">IF(AND(E212&lt;&gt;"",$F$4&lt;&gt;""),$F$4,IF(AND(ISNUMBER(H212)=TRUE,H212&gt;=0),IF($O$10=1,OFFSET(INDEX(DB_4erDS!$R$7:$R$10376,MATCH($F212,DB_4erDS!C$7:$C$10376,0)),3,0),IF($O$10=2,OFFSET(INDEX(DB_4erDS!$S$7:$S$10376,MATCH($F212,DB_4erDS!C$7:$C$10376,0)),3,0),IF($O$10=3,OFFSET(INDEX(DB_4erDS!$T$7:$T$10376,MATCH($F212,DB_4erDS!C$7:$C$10376,0)),3,0),IF($O$10=4,OFFSET(INDEX(DB_4erDS!$U$7:$U$10376,MATCH($F212,DB_4erDS!C$7:$C$10376,0)),3,0),IF($O$10=5,OFFSET(INDEX(DB_4erDS!$V$7:$V$10376,MATCH($F212,DB_4erDS!C$7:$C$10376,0)),3,0),OFFSET(INDEX(DB_4erDS!$W$7:$W$10376,MATCH($F212,DB_4erDS!C$7:$C$10376,0)),3,0)))))),""))</f>
        <v/>
      </c>
      <c r="L212" s="151">
        <f ca="1">IF(ISERROR(VLOOKUP($F212,DB_4erDS!$C$7:$C$10376,1,FALSE)),0,IF($O$10=1,OFFSET(INDEX(DB_4erDS!$R$7:$R$10376,MATCH($F212,DB_4erDS!$C$7:$C$10376,0)),2,0),IF($O$10=2,OFFSET(INDEX(DB_4erDS!$S$7:$S$10376,MATCH($F212,DB_4erDS!$C$7:$C$10376,0)),2,0),IF($O$10=4,OFFSET(INDEX(DB_4erDS!$U$7:$U$10376,MATCH($F212,DB_4erDS!$C$7:$C$10376,0)),2,0),IF($O$10=5,OFFSET(INDEX(DB_4erDS!$V$7:$V$10376,MATCH($F212,DB_4erDS!$C$7:$C$10376,0)),2,0),"Ø")))))</f>
        <v>0</v>
      </c>
      <c r="R212" s="65"/>
    </row>
    <row r="213" spans="1:18">
      <c r="A213" s="65"/>
      <c r="B213" s="65"/>
      <c r="C213" s="65"/>
      <c r="D213" s="65">
        <v>201</v>
      </c>
      <c r="E213" s="136" t="str">
        <f>IF(ISERROR(VLOOKUP(F213,DB_4erDS!$C$7:$C$10376,1,FALSE)),"not found",INDEX(DB_4erDS!$B$7:$B$10376,MATCH(F213,DB_4erDS!$C$7:$C$10376,0)))</f>
        <v>not found</v>
      </c>
      <c r="F213" s="140"/>
      <c r="G213" s="213" t="str">
        <f>IF(ISERROR(VLOOKUP(F213,DB_4erDS!$C$7:$C$10376,1,FALSE)),"not found",INDEX(DB_4erDS!$G$7:$G$10376,MATCH(F213,DB_4erDS!$C$7:$C$10376,0)))</f>
        <v>not found</v>
      </c>
      <c r="H213" s="214" t="str">
        <f ca="1">IF(ISERROR(VLOOKUP($F213,DB_4erDS!$C$7:$C$10376,1,FALSE)),"no Mat.Nr",IF($O$10=1,OFFSET(INDEX(DB_4erDS!$R$7:$R$10376,MATCH($F213,DB_4erDS!$C$7:$C$10376,0)),1,0),IF($O$10=2,OFFSET(INDEX(DB_4erDS!$S$7:$S$10376,MATCH($F213,DB_4erDS!$C$7:$C$10376,0)),1,0),IF($O$10=3,OFFSET(INDEX(DB_4erDS!$T$7:$T$10376,MATCH($F213,DB_4erDS!$C$7:$C$10376,0)),1,0),IF($O$10=4,OFFSET(INDEX(DB_4erDS!$U$7:$U$10376,MATCH($F213,DB_4erDS!$C$7:$C$10376,0)),1,0),IF($O$10=5,OFFSET(INDEX(DB_4erDS!$V$7:$V$10376,MATCH($F213,DB_4erDS!$C$7:$C$10376,0)),1,0),OFFSET(INDEX(DB_4erDS!$W$7:$W$10376,MATCH($F213,DB_4erDS!$C$7:$C$10376,0)),1,0)))))))</f>
        <v>no Mat.Nr</v>
      </c>
      <c r="I213" s="214" t="str">
        <f>IF(ISERROR(VLOOKUP(F213,DB_4erDS!$C$7:$C$10376,1,FALSE)),"not found",INDEX(DB_4erDS!$H$7:$H$10376,MATCH(F213,DB_4erDS!$C$7:$C$10376,0)))</f>
        <v>not found</v>
      </c>
      <c r="J213" s="215" t="str">
        <f>IF(ISERROR(VLOOKUP($F213,DB_4erDS!$C$7:$C$10376,1,FALSE)),"01.01.1900",IF($O$10=1,VLOOKUP($F213,DB_4erDS!$C$7:$X$10376,15,FALSE),IF($O$10=2,VLOOKUP($F213,DB_4erDS!$C$7:$X$10376,16,FALSE),IF($O$10=4,VLOOKUP($F213,DB_4erDS!$C$7:$X$10376,18,FALSE),IF($O$10=5,VLOOKUP($F213,DB_4erDS!$C$7:$X$10376,19,FALSE),"01.01.1900")))))</f>
        <v>01.01.1900</v>
      </c>
      <c r="K213" s="200" t="str">
        <f ca="1">IF(AND(E213&lt;&gt;"",$F$4&lt;&gt;""),$F$4,IF(AND(ISNUMBER(H213)=TRUE,H213&gt;=0),IF($O$10=1,OFFSET(INDEX(DB_4erDS!$R$7:$R$10376,MATCH($F213,DB_4erDS!C$7:$C$10376,0)),3,0),IF($O$10=2,OFFSET(INDEX(DB_4erDS!$S$7:$S$10376,MATCH($F213,DB_4erDS!C$7:$C$10376,0)),3,0),IF($O$10=3,OFFSET(INDEX(DB_4erDS!$T$7:$T$10376,MATCH($F213,DB_4erDS!C$7:$C$10376,0)),3,0),IF($O$10=4,OFFSET(INDEX(DB_4erDS!$U$7:$U$10376,MATCH($F213,DB_4erDS!C$7:$C$10376,0)),3,0),IF($O$10=5,OFFSET(INDEX(DB_4erDS!$V$7:$V$10376,MATCH($F213,DB_4erDS!C$7:$C$10376,0)),3,0),OFFSET(INDEX(DB_4erDS!$W$7:$W$10376,MATCH($F213,DB_4erDS!C$7:$C$10376,0)),3,0)))))),""))</f>
        <v/>
      </c>
      <c r="L213" s="151">
        <f ca="1">IF(ISERROR(VLOOKUP($F213,DB_4erDS!$C$7:$C$10376,1,FALSE)),0,IF($O$10=1,OFFSET(INDEX(DB_4erDS!$R$7:$R$10376,MATCH($F213,DB_4erDS!$C$7:$C$10376,0)),2,0),IF($O$10=2,OFFSET(INDEX(DB_4erDS!$S$7:$S$10376,MATCH($F213,DB_4erDS!$C$7:$C$10376,0)),2,0),IF($O$10=4,OFFSET(INDEX(DB_4erDS!$U$7:$U$10376,MATCH($F213,DB_4erDS!$C$7:$C$10376,0)),2,0),IF($O$10=5,OFFSET(INDEX(DB_4erDS!$V$7:$V$10376,MATCH($F213,DB_4erDS!$C$7:$C$10376,0)),2,0),"Ø")))))</f>
        <v>0</v>
      </c>
      <c r="R213" s="65"/>
    </row>
    <row r="214" spans="1:18">
      <c r="A214" s="65"/>
      <c r="B214" s="65"/>
      <c r="C214" s="65"/>
      <c r="D214" s="65">
        <v>202</v>
      </c>
      <c r="E214" s="136" t="str">
        <f>IF(ISERROR(VLOOKUP(F214,DB_4erDS!$C$7:$C$10376,1,FALSE)),"not found",INDEX(DB_4erDS!$B$7:$B$10376,MATCH(F214,DB_4erDS!$C$7:$C$10376,0)))</f>
        <v>not found</v>
      </c>
      <c r="F214" s="140"/>
      <c r="G214" s="213" t="str">
        <f>IF(ISERROR(VLOOKUP(F214,DB_4erDS!$C$7:$C$10376,1,FALSE)),"not found",INDEX(DB_4erDS!$G$7:$G$10376,MATCH(F214,DB_4erDS!$C$7:$C$10376,0)))</f>
        <v>not found</v>
      </c>
      <c r="H214" s="214" t="str">
        <f ca="1">IF(ISERROR(VLOOKUP($F214,DB_4erDS!$C$7:$C$10376,1,FALSE)),"no Mat.Nr",IF($O$10=1,OFFSET(INDEX(DB_4erDS!$R$7:$R$10376,MATCH($F214,DB_4erDS!$C$7:$C$10376,0)),1,0),IF($O$10=2,OFFSET(INDEX(DB_4erDS!$S$7:$S$10376,MATCH($F214,DB_4erDS!$C$7:$C$10376,0)),1,0),IF($O$10=3,OFFSET(INDEX(DB_4erDS!$T$7:$T$10376,MATCH($F214,DB_4erDS!$C$7:$C$10376,0)),1,0),IF($O$10=4,OFFSET(INDEX(DB_4erDS!$U$7:$U$10376,MATCH($F214,DB_4erDS!$C$7:$C$10376,0)),1,0),IF($O$10=5,OFFSET(INDEX(DB_4erDS!$V$7:$V$10376,MATCH($F214,DB_4erDS!$C$7:$C$10376,0)),1,0),OFFSET(INDEX(DB_4erDS!$W$7:$W$10376,MATCH($F214,DB_4erDS!$C$7:$C$10376,0)),1,0)))))))</f>
        <v>no Mat.Nr</v>
      </c>
      <c r="I214" s="214" t="str">
        <f>IF(ISERROR(VLOOKUP(F214,DB_4erDS!$C$7:$C$10376,1,FALSE)),"not found",INDEX(DB_4erDS!$H$7:$H$10376,MATCH(F214,DB_4erDS!$C$7:$C$10376,0)))</f>
        <v>not found</v>
      </c>
      <c r="J214" s="215" t="str">
        <f>IF(ISERROR(VLOOKUP($F214,DB_4erDS!$C$7:$C$10376,1,FALSE)),"01.01.1900",IF($O$10=1,VLOOKUP($F214,DB_4erDS!$C$7:$X$10376,15,FALSE),IF($O$10=2,VLOOKUP($F214,DB_4erDS!$C$7:$X$10376,16,FALSE),IF($O$10=4,VLOOKUP($F214,DB_4erDS!$C$7:$X$10376,18,FALSE),IF($O$10=5,VLOOKUP($F214,DB_4erDS!$C$7:$X$10376,19,FALSE),"01.01.1900")))))</f>
        <v>01.01.1900</v>
      </c>
      <c r="K214" s="200" t="str">
        <f ca="1">IF(AND(E214&lt;&gt;"",$F$4&lt;&gt;""),$F$4,IF(AND(ISNUMBER(H214)=TRUE,H214&gt;=0),IF($O$10=1,OFFSET(INDEX(DB_4erDS!$R$7:$R$10376,MATCH($F214,DB_4erDS!C$7:$C$10376,0)),3,0),IF($O$10=2,OFFSET(INDEX(DB_4erDS!$S$7:$S$10376,MATCH($F214,DB_4erDS!C$7:$C$10376,0)),3,0),IF($O$10=3,OFFSET(INDEX(DB_4erDS!$T$7:$T$10376,MATCH($F214,DB_4erDS!C$7:$C$10376,0)),3,0),IF($O$10=4,OFFSET(INDEX(DB_4erDS!$U$7:$U$10376,MATCH($F214,DB_4erDS!C$7:$C$10376,0)),3,0),IF($O$10=5,OFFSET(INDEX(DB_4erDS!$V$7:$V$10376,MATCH($F214,DB_4erDS!C$7:$C$10376,0)),3,0),OFFSET(INDEX(DB_4erDS!$W$7:$W$10376,MATCH($F214,DB_4erDS!C$7:$C$10376,0)),3,0)))))),""))</f>
        <v/>
      </c>
      <c r="L214" s="151">
        <f ca="1">IF(ISERROR(VLOOKUP($F214,DB_4erDS!$C$7:$C$10376,1,FALSE)),0,IF($O$10=1,OFFSET(INDEX(DB_4erDS!$R$7:$R$10376,MATCH($F214,DB_4erDS!$C$7:$C$10376,0)),2,0),IF($O$10=2,OFFSET(INDEX(DB_4erDS!$S$7:$S$10376,MATCH($F214,DB_4erDS!$C$7:$C$10376,0)),2,0),IF($O$10=4,OFFSET(INDEX(DB_4erDS!$U$7:$U$10376,MATCH($F214,DB_4erDS!$C$7:$C$10376,0)),2,0),IF($O$10=5,OFFSET(INDEX(DB_4erDS!$V$7:$V$10376,MATCH($F214,DB_4erDS!$C$7:$C$10376,0)),2,0),"Ø")))))</f>
        <v>0</v>
      </c>
      <c r="R214" s="65"/>
    </row>
    <row r="215" spans="1:18">
      <c r="A215" s="65"/>
      <c r="B215" s="65"/>
      <c r="C215" s="65"/>
      <c r="D215" s="65">
        <v>203</v>
      </c>
      <c r="E215" s="136" t="str">
        <f>IF(ISERROR(VLOOKUP(F215,DB_4erDS!$C$7:$C$10376,1,FALSE)),"not found",INDEX(DB_4erDS!$B$7:$B$10376,MATCH(F215,DB_4erDS!$C$7:$C$10376,0)))</f>
        <v>not found</v>
      </c>
      <c r="F215" s="140"/>
      <c r="G215" s="213" t="str">
        <f>IF(ISERROR(VLOOKUP(F215,DB_4erDS!$C$7:$C$10376,1,FALSE)),"not found",INDEX(DB_4erDS!$G$7:$G$10376,MATCH(F215,DB_4erDS!$C$7:$C$10376,0)))</f>
        <v>not found</v>
      </c>
      <c r="H215" s="214" t="str">
        <f ca="1">IF(ISERROR(VLOOKUP($F215,DB_4erDS!$C$7:$C$10376,1,FALSE)),"no Mat.Nr",IF($O$10=1,OFFSET(INDEX(DB_4erDS!$R$7:$R$10376,MATCH($F215,DB_4erDS!$C$7:$C$10376,0)),1,0),IF($O$10=2,OFFSET(INDEX(DB_4erDS!$S$7:$S$10376,MATCH($F215,DB_4erDS!$C$7:$C$10376,0)),1,0),IF($O$10=3,OFFSET(INDEX(DB_4erDS!$T$7:$T$10376,MATCH($F215,DB_4erDS!$C$7:$C$10376,0)),1,0),IF($O$10=4,OFFSET(INDEX(DB_4erDS!$U$7:$U$10376,MATCH($F215,DB_4erDS!$C$7:$C$10376,0)),1,0),IF($O$10=5,OFFSET(INDEX(DB_4erDS!$V$7:$V$10376,MATCH($F215,DB_4erDS!$C$7:$C$10376,0)),1,0),OFFSET(INDEX(DB_4erDS!$W$7:$W$10376,MATCH($F215,DB_4erDS!$C$7:$C$10376,0)),1,0)))))))</f>
        <v>no Mat.Nr</v>
      </c>
      <c r="I215" s="214" t="str">
        <f>IF(ISERROR(VLOOKUP(F215,DB_4erDS!$C$7:$C$10376,1,FALSE)),"not found",INDEX(DB_4erDS!$H$7:$H$10376,MATCH(F215,DB_4erDS!$C$7:$C$10376,0)))</f>
        <v>not found</v>
      </c>
      <c r="J215" s="215" t="str">
        <f>IF(ISERROR(VLOOKUP($F215,DB_4erDS!$C$7:$C$10376,1,FALSE)),"01.01.1900",IF($O$10=1,VLOOKUP($F215,DB_4erDS!$C$7:$X$10376,15,FALSE),IF($O$10=2,VLOOKUP($F215,DB_4erDS!$C$7:$X$10376,16,FALSE),IF($O$10=4,VLOOKUP($F215,DB_4erDS!$C$7:$X$10376,18,FALSE),IF($O$10=5,VLOOKUP($F215,DB_4erDS!$C$7:$X$10376,19,FALSE),"01.01.1900")))))</f>
        <v>01.01.1900</v>
      </c>
      <c r="K215" s="200" t="str">
        <f ca="1">IF(AND(E215&lt;&gt;"",$F$4&lt;&gt;""),$F$4,IF(AND(ISNUMBER(H215)=TRUE,H215&gt;=0),IF($O$10=1,OFFSET(INDEX(DB_4erDS!$R$7:$R$10376,MATCH($F215,DB_4erDS!C$7:$C$10376,0)),3,0),IF($O$10=2,OFFSET(INDEX(DB_4erDS!$S$7:$S$10376,MATCH($F215,DB_4erDS!C$7:$C$10376,0)),3,0),IF($O$10=3,OFFSET(INDEX(DB_4erDS!$T$7:$T$10376,MATCH($F215,DB_4erDS!C$7:$C$10376,0)),3,0),IF($O$10=4,OFFSET(INDEX(DB_4erDS!$U$7:$U$10376,MATCH($F215,DB_4erDS!C$7:$C$10376,0)),3,0),IF($O$10=5,OFFSET(INDEX(DB_4erDS!$V$7:$V$10376,MATCH($F215,DB_4erDS!C$7:$C$10376,0)),3,0),OFFSET(INDEX(DB_4erDS!$W$7:$W$10376,MATCH($F215,DB_4erDS!C$7:$C$10376,0)),3,0)))))),""))</f>
        <v/>
      </c>
      <c r="L215" s="151">
        <f ca="1">IF(ISERROR(VLOOKUP($F215,DB_4erDS!$C$7:$C$10376,1,FALSE)),0,IF($O$10=1,OFFSET(INDEX(DB_4erDS!$R$7:$R$10376,MATCH($F215,DB_4erDS!$C$7:$C$10376,0)),2,0),IF($O$10=2,OFFSET(INDEX(DB_4erDS!$S$7:$S$10376,MATCH($F215,DB_4erDS!$C$7:$C$10376,0)),2,0),IF($O$10=4,OFFSET(INDEX(DB_4erDS!$U$7:$U$10376,MATCH($F215,DB_4erDS!$C$7:$C$10376,0)),2,0),IF($O$10=5,OFFSET(INDEX(DB_4erDS!$V$7:$V$10376,MATCH($F215,DB_4erDS!$C$7:$C$10376,0)),2,0),"Ø")))))</f>
        <v>0</v>
      </c>
      <c r="R215" s="65"/>
    </row>
    <row r="216" spans="1:18">
      <c r="A216" s="65"/>
      <c r="B216" s="65"/>
      <c r="C216" s="65"/>
      <c r="D216" s="65">
        <v>204</v>
      </c>
      <c r="E216" s="136" t="str">
        <f>IF(ISERROR(VLOOKUP(F216,DB_4erDS!$C$7:$C$10376,1,FALSE)),"not found",INDEX(DB_4erDS!$B$7:$B$10376,MATCH(F216,DB_4erDS!$C$7:$C$10376,0)))</f>
        <v>not found</v>
      </c>
      <c r="F216" s="140"/>
      <c r="G216" s="213" t="str">
        <f>IF(ISERROR(VLOOKUP(F216,DB_4erDS!$C$7:$C$10376,1,FALSE)),"not found",INDEX(DB_4erDS!$G$7:$G$10376,MATCH(F216,DB_4erDS!$C$7:$C$10376,0)))</f>
        <v>not found</v>
      </c>
      <c r="H216" s="214" t="str">
        <f ca="1">IF(ISERROR(VLOOKUP($F216,DB_4erDS!$C$7:$C$10376,1,FALSE)),"no Mat.Nr",IF($O$10=1,OFFSET(INDEX(DB_4erDS!$R$7:$R$10376,MATCH($F216,DB_4erDS!$C$7:$C$10376,0)),1,0),IF($O$10=2,OFFSET(INDEX(DB_4erDS!$S$7:$S$10376,MATCH($F216,DB_4erDS!$C$7:$C$10376,0)),1,0),IF($O$10=3,OFFSET(INDEX(DB_4erDS!$T$7:$T$10376,MATCH($F216,DB_4erDS!$C$7:$C$10376,0)),1,0),IF($O$10=4,OFFSET(INDEX(DB_4erDS!$U$7:$U$10376,MATCH($F216,DB_4erDS!$C$7:$C$10376,0)),1,0),IF($O$10=5,OFFSET(INDEX(DB_4erDS!$V$7:$V$10376,MATCH($F216,DB_4erDS!$C$7:$C$10376,0)),1,0),OFFSET(INDEX(DB_4erDS!$W$7:$W$10376,MATCH($F216,DB_4erDS!$C$7:$C$10376,0)),1,0)))))))</f>
        <v>no Mat.Nr</v>
      </c>
      <c r="I216" s="214" t="str">
        <f>IF(ISERROR(VLOOKUP(F216,DB_4erDS!$C$7:$C$10376,1,FALSE)),"not found",INDEX(DB_4erDS!$H$7:$H$10376,MATCH(F216,DB_4erDS!$C$7:$C$10376,0)))</f>
        <v>not found</v>
      </c>
      <c r="J216" s="215" t="str">
        <f>IF(ISERROR(VLOOKUP($F216,DB_4erDS!$C$7:$C$10376,1,FALSE)),"01.01.1900",IF($O$10=1,VLOOKUP($F216,DB_4erDS!$C$7:$X$10376,15,FALSE),IF($O$10=2,VLOOKUP($F216,DB_4erDS!$C$7:$X$10376,16,FALSE),IF($O$10=4,VLOOKUP($F216,DB_4erDS!$C$7:$X$10376,18,FALSE),IF($O$10=5,VLOOKUP($F216,DB_4erDS!$C$7:$X$10376,19,FALSE),"01.01.1900")))))</f>
        <v>01.01.1900</v>
      </c>
      <c r="K216" s="200" t="str">
        <f ca="1">IF(AND(E216&lt;&gt;"",$F$4&lt;&gt;""),$F$4,IF(AND(ISNUMBER(H216)=TRUE,H216&gt;=0),IF($O$10=1,OFFSET(INDEX(DB_4erDS!$R$7:$R$10376,MATCH($F216,DB_4erDS!C$7:$C$10376,0)),3,0),IF($O$10=2,OFFSET(INDEX(DB_4erDS!$S$7:$S$10376,MATCH($F216,DB_4erDS!C$7:$C$10376,0)),3,0),IF($O$10=3,OFFSET(INDEX(DB_4erDS!$T$7:$T$10376,MATCH($F216,DB_4erDS!C$7:$C$10376,0)),3,0),IF($O$10=4,OFFSET(INDEX(DB_4erDS!$U$7:$U$10376,MATCH($F216,DB_4erDS!C$7:$C$10376,0)),3,0),IF($O$10=5,OFFSET(INDEX(DB_4erDS!$V$7:$V$10376,MATCH($F216,DB_4erDS!C$7:$C$10376,0)),3,0),OFFSET(INDEX(DB_4erDS!$W$7:$W$10376,MATCH($F216,DB_4erDS!C$7:$C$10376,0)),3,0)))))),""))</f>
        <v/>
      </c>
      <c r="L216" s="151">
        <f ca="1">IF(ISERROR(VLOOKUP($F216,DB_4erDS!$C$7:$C$10376,1,FALSE)),0,IF($O$10=1,OFFSET(INDEX(DB_4erDS!$R$7:$R$10376,MATCH($F216,DB_4erDS!$C$7:$C$10376,0)),2,0),IF($O$10=2,OFFSET(INDEX(DB_4erDS!$S$7:$S$10376,MATCH($F216,DB_4erDS!$C$7:$C$10376,0)),2,0),IF($O$10=4,OFFSET(INDEX(DB_4erDS!$U$7:$U$10376,MATCH($F216,DB_4erDS!$C$7:$C$10376,0)),2,0),IF($O$10=5,OFFSET(INDEX(DB_4erDS!$V$7:$V$10376,MATCH($F216,DB_4erDS!$C$7:$C$10376,0)),2,0),"Ø")))))</f>
        <v>0</v>
      </c>
      <c r="R216" s="65"/>
    </row>
    <row r="217" spans="1:18">
      <c r="A217" s="65"/>
      <c r="B217" s="65"/>
      <c r="C217" s="65"/>
      <c r="D217" s="65">
        <v>205</v>
      </c>
      <c r="E217" s="136" t="str">
        <f>IF(ISERROR(VLOOKUP(F217,DB_4erDS!$C$7:$C$10376,1,FALSE)),"not found",INDEX(DB_4erDS!$B$7:$B$10376,MATCH(F217,DB_4erDS!$C$7:$C$10376,0)))</f>
        <v>not found</v>
      </c>
      <c r="F217" s="140"/>
      <c r="G217" s="213" t="str">
        <f>IF(ISERROR(VLOOKUP(F217,DB_4erDS!$C$7:$C$10376,1,FALSE)),"not found",INDEX(DB_4erDS!$G$7:$G$10376,MATCH(F217,DB_4erDS!$C$7:$C$10376,0)))</f>
        <v>not found</v>
      </c>
      <c r="H217" s="214" t="str">
        <f ca="1">IF(ISERROR(VLOOKUP($F217,DB_4erDS!$C$7:$C$10376,1,FALSE)),"no Mat.Nr",IF($O$10=1,OFFSET(INDEX(DB_4erDS!$R$7:$R$10376,MATCH($F217,DB_4erDS!$C$7:$C$10376,0)),1,0),IF($O$10=2,OFFSET(INDEX(DB_4erDS!$S$7:$S$10376,MATCH($F217,DB_4erDS!$C$7:$C$10376,0)),1,0),IF($O$10=3,OFFSET(INDEX(DB_4erDS!$T$7:$T$10376,MATCH($F217,DB_4erDS!$C$7:$C$10376,0)),1,0),IF($O$10=4,OFFSET(INDEX(DB_4erDS!$U$7:$U$10376,MATCH($F217,DB_4erDS!$C$7:$C$10376,0)),1,0),IF($O$10=5,OFFSET(INDEX(DB_4erDS!$V$7:$V$10376,MATCH($F217,DB_4erDS!$C$7:$C$10376,0)),1,0),OFFSET(INDEX(DB_4erDS!$W$7:$W$10376,MATCH($F217,DB_4erDS!$C$7:$C$10376,0)),1,0)))))))</f>
        <v>no Mat.Nr</v>
      </c>
      <c r="I217" s="214" t="str">
        <f>IF(ISERROR(VLOOKUP(F217,DB_4erDS!$C$7:$C$10376,1,FALSE)),"not found",INDEX(DB_4erDS!$H$7:$H$10376,MATCH(F217,DB_4erDS!$C$7:$C$10376,0)))</f>
        <v>not found</v>
      </c>
      <c r="J217" s="215" t="str">
        <f>IF(ISERROR(VLOOKUP($F217,DB_4erDS!$C$7:$C$10376,1,FALSE)),"01.01.1900",IF($O$10=1,VLOOKUP($F217,DB_4erDS!$C$7:$X$10376,15,FALSE),IF($O$10=2,VLOOKUP($F217,DB_4erDS!$C$7:$X$10376,16,FALSE),IF($O$10=4,VLOOKUP($F217,DB_4erDS!$C$7:$X$10376,18,FALSE),IF($O$10=5,VLOOKUP($F217,DB_4erDS!$C$7:$X$10376,19,FALSE),"01.01.1900")))))</f>
        <v>01.01.1900</v>
      </c>
      <c r="K217" s="200" t="str">
        <f ca="1">IF(AND(E217&lt;&gt;"",$F$4&lt;&gt;""),$F$4,IF(AND(ISNUMBER(H217)=TRUE,H217&gt;=0),IF($O$10=1,OFFSET(INDEX(DB_4erDS!$R$7:$R$10376,MATCH($F217,DB_4erDS!C$7:$C$10376,0)),3,0),IF($O$10=2,OFFSET(INDEX(DB_4erDS!$S$7:$S$10376,MATCH($F217,DB_4erDS!C$7:$C$10376,0)),3,0),IF($O$10=3,OFFSET(INDEX(DB_4erDS!$T$7:$T$10376,MATCH($F217,DB_4erDS!C$7:$C$10376,0)),3,0),IF($O$10=4,OFFSET(INDEX(DB_4erDS!$U$7:$U$10376,MATCH($F217,DB_4erDS!C$7:$C$10376,0)),3,0),IF($O$10=5,OFFSET(INDEX(DB_4erDS!$V$7:$V$10376,MATCH($F217,DB_4erDS!C$7:$C$10376,0)),3,0),OFFSET(INDEX(DB_4erDS!$W$7:$W$10376,MATCH($F217,DB_4erDS!C$7:$C$10376,0)),3,0)))))),""))</f>
        <v/>
      </c>
      <c r="L217" s="151">
        <f ca="1">IF(ISERROR(VLOOKUP($F217,DB_4erDS!$C$7:$C$10376,1,FALSE)),0,IF($O$10=1,OFFSET(INDEX(DB_4erDS!$R$7:$R$10376,MATCH($F217,DB_4erDS!$C$7:$C$10376,0)),2,0),IF($O$10=2,OFFSET(INDEX(DB_4erDS!$S$7:$S$10376,MATCH($F217,DB_4erDS!$C$7:$C$10376,0)),2,0),IF($O$10=4,OFFSET(INDEX(DB_4erDS!$U$7:$U$10376,MATCH($F217,DB_4erDS!$C$7:$C$10376,0)),2,0),IF($O$10=5,OFFSET(INDEX(DB_4erDS!$V$7:$V$10376,MATCH($F217,DB_4erDS!$C$7:$C$10376,0)),2,0),"Ø")))))</f>
        <v>0</v>
      </c>
      <c r="R217" s="65"/>
    </row>
    <row r="218" spans="1:18">
      <c r="A218" s="65"/>
      <c r="B218" s="65"/>
      <c r="C218" s="65"/>
      <c r="D218" s="65">
        <v>206</v>
      </c>
      <c r="E218" s="136" t="str">
        <f>IF(ISERROR(VLOOKUP(F218,DB_4erDS!$C$7:$C$10376,1,FALSE)),"not found",INDEX(DB_4erDS!$B$7:$B$10376,MATCH(F218,DB_4erDS!$C$7:$C$10376,0)))</f>
        <v>not found</v>
      </c>
      <c r="F218" s="140"/>
      <c r="G218" s="213" t="str">
        <f>IF(ISERROR(VLOOKUP(F218,DB_4erDS!$C$7:$C$10376,1,FALSE)),"not found",INDEX(DB_4erDS!$G$7:$G$10376,MATCH(F218,DB_4erDS!$C$7:$C$10376,0)))</f>
        <v>not found</v>
      </c>
      <c r="H218" s="214" t="str">
        <f ca="1">IF(ISERROR(VLOOKUP($F218,DB_4erDS!$C$7:$C$10376,1,FALSE)),"no Mat.Nr",IF($O$10=1,OFFSET(INDEX(DB_4erDS!$R$7:$R$10376,MATCH($F218,DB_4erDS!$C$7:$C$10376,0)),1,0),IF($O$10=2,OFFSET(INDEX(DB_4erDS!$S$7:$S$10376,MATCH($F218,DB_4erDS!$C$7:$C$10376,0)),1,0),IF($O$10=3,OFFSET(INDEX(DB_4erDS!$T$7:$T$10376,MATCH($F218,DB_4erDS!$C$7:$C$10376,0)),1,0),IF($O$10=4,OFFSET(INDEX(DB_4erDS!$U$7:$U$10376,MATCH($F218,DB_4erDS!$C$7:$C$10376,0)),1,0),IF($O$10=5,OFFSET(INDEX(DB_4erDS!$V$7:$V$10376,MATCH($F218,DB_4erDS!$C$7:$C$10376,0)),1,0),OFFSET(INDEX(DB_4erDS!$W$7:$W$10376,MATCH($F218,DB_4erDS!$C$7:$C$10376,0)),1,0)))))))</f>
        <v>no Mat.Nr</v>
      </c>
      <c r="I218" s="214" t="str">
        <f>IF(ISERROR(VLOOKUP(F218,DB_4erDS!$C$7:$C$10376,1,FALSE)),"not found",INDEX(DB_4erDS!$H$7:$H$10376,MATCH(F218,DB_4erDS!$C$7:$C$10376,0)))</f>
        <v>not found</v>
      </c>
      <c r="J218" s="215" t="str">
        <f>IF(ISERROR(VLOOKUP($F218,DB_4erDS!$C$7:$C$10376,1,FALSE)),"01.01.1900",IF($O$10=1,VLOOKUP($F218,DB_4erDS!$C$7:$X$10376,15,FALSE),IF($O$10=2,VLOOKUP($F218,DB_4erDS!$C$7:$X$10376,16,FALSE),IF($O$10=4,VLOOKUP($F218,DB_4erDS!$C$7:$X$10376,18,FALSE),IF($O$10=5,VLOOKUP($F218,DB_4erDS!$C$7:$X$10376,19,FALSE),"01.01.1900")))))</f>
        <v>01.01.1900</v>
      </c>
      <c r="K218" s="200" t="str">
        <f ca="1">IF(AND(E218&lt;&gt;"",$F$4&lt;&gt;""),$F$4,IF(AND(ISNUMBER(H218)=TRUE,H218&gt;=0),IF($O$10=1,OFFSET(INDEX(DB_4erDS!$R$7:$R$10376,MATCH($F218,DB_4erDS!C$7:$C$10376,0)),3,0),IF($O$10=2,OFFSET(INDEX(DB_4erDS!$S$7:$S$10376,MATCH($F218,DB_4erDS!C$7:$C$10376,0)),3,0),IF($O$10=3,OFFSET(INDEX(DB_4erDS!$T$7:$T$10376,MATCH($F218,DB_4erDS!C$7:$C$10376,0)),3,0),IF($O$10=4,OFFSET(INDEX(DB_4erDS!$U$7:$U$10376,MATCH($F218,DB_4erDS!C$7:$C$10376,0)),3,0),IF($O$10=5,OFFSET(INDEX(DB_4erDS!$V$7:$V$10376,MATCH($F218,DB_4erDS!C$7:$C$10376,0)),3,0),OFFSET(INDEX(DB_4erDS!$W$7:$W$10376,MATCH($F218,DB_4erDS!C$7:$C$10376,0)),3,0)))))),""))</f>
        <v/>
      </c>
      <c r="L218" s="151">
        <f ca="1">IF(ISERROR(VLOOKUP($F218,DB_4erDS!$C$7:$C$10376,1,FALSE)),0,IF($O$10=1,OFFSET(INDEX(DB_4erDS!$R$7:$R$10376,MATCH($F218,DB_4erDS!$C$7:$C$10376,0)),2,0),IF($O$10=2,OFFSET(INDEX(DB_4erDS!$S$7:$S$10376,MATCH($F218,DB_4erDS!$C$7:$C$10376,0)),2,0),IF($O$10=4,OFFSET(INDEX(DB_4erDS!$U$7:$U$10376,MATCH($F218,DB_4erDS!$C$7:$C$10376,0)),2,0),IF($O$10=5,OFFSET(INDEX(DB_4erDS!$V$7:$V$10376,MATCH($F218,DB_4erDS!$C$7:$C$10376,0)),2,0),"Ø")))))</f>
        <v>0</v>
      </c>
      <c r="R218" s="65"/>
    </row>
    <row r="219" spans="1:18">
      <c r="A219" s="65"/>
      <c r="B219" s="65"/>
      <c r="C219" s="65"/>
      <c r="D219" s="65">
        <v>207</v>
      </c>
      <c r="E219" s="136" t="str">
        <f>IF(ISERROR(VLOOKUP(F219,DB_4erDS!$C$7:$C$10376,1,FALSE)),"not found",INDEX(DB_4erDS!$B$7:$B$10376,MATCH(F219,DB_4erDS!$C$7:$C$10376,0)))</f>
        <v>not found</v>
      </c>
      <c r="F219" s="140"/>
      <c r="G219" s="213" t="str">
        <f>IF(ISERROR(VLOOKUP(F219,DB_4erDS!$C$7:$C$10376,1,FALSE)),"not found",INDEX(DB_4erDS!$G$7:$G$10376,MATCH(F219,DB_4erDS!$C$7:$C$10376,0)))</f>
        <v>not found</v>
      </c>
      <c r="H219" s="214" t="str">
        <f ca="1">IF(ISERROR(VLOOKUP($F219,DB_4erDS!$C$7:$C$10376,1,FALSE)),"no Mat.Nr",IF($O$10=1,OFFSET(INDEX(DB_4erDS!$R$7:$R$10376,MATCH($F219,DB_4erDS!$C$7:$C$10376,0)),1,0),IF($O$10=2,OFFSET(INDEX(DB_4erDS!$S$7:$S$10376,MATCH($F219,DB_4erDS!$C$7:$C$10376,0)),1,0),IF($O$10=3,OFFSET(INDEX(DB_4erDS!$T$7:$T$10376,MATCH($F219,DB_4erDS!$C$7:$C$10376,0)),1,0),IF($O$10=4,OFFSET(INDEX(DB_4erDS!$U$7:$U$10376,MATCH($F219,DB_4erDS!$C$7:$C$10376,0)),1,0),IF($O$10=5,OFFSET(INDEX(DB_4erDS!$V$7:$V$10376,MATCH($F219,DB_4erDS!$C$7:$C$10376,0)),1,0),OFFSET(INDEX(DB_4erDS!$W$7:$W$10376,MATCH($F219,DB_4erDS!$C$7:$C$10376,0)),1,0)))))))</f>
        <v>no Mat.Nr</v>
      </c>
      <c r="I219" s="214" t="str">
        <f>IF(ISERROR(VLOOKUP(F219,DB_4erDS!$C$7:$C$10376,1,FALSE)),"not found",INDEX(DB_4erDS!$H$7:$H$10376,MATCH(F219,DB_4erDS!$C$7:$C$10376,0)))</f>
        <v>not found</v>
      </c>
      <c r="J219" s="215" t="str">
        <f>IF(ISERROR(VLOOKUP($F219,DB_4erDS!$C$7:$C$10376,1,FALSE)),"01.01.1900",IF($O$10=1,VLOOKUP($F219,DB_4erDS!$C$7:$X$10376,15,FALSE),IF($O$10=2,VLOOKUP($F219,DB_4erDS!$C$7:$X$10376,16,FALSE),IF($O$10=4,VLOOKUP($F219,DB_4erDS!$C$7:$X$10376,18,FALSE),IF($O$10=5,VLOOKUP($F219,DB_4erDS!$C$7:$X$10376,19,FALSE),"01.01.1900")))))</f>
        <v>01.01.1900</v>
      </c>
      <c r="K219" s="200" t="str">
        <f ca="1">IF(AND(E219&lt;&gt;"",$F$4&lt;&gt;""),$F$4,IF(AND(ISNUMBER(H219)=TRUE,H219&gt;=0),IF($O$10=1,OFFSET(INDEX(DB_4erDS!$R$7:$R$10376,MATCH($F219,DB_4erDS!C$7:$C$10376,0)),3,0),IF($O$10=2,OFFSET(INDEX(DB_4erDS!$S$7:$S$10376,MATCH($F219,DB_4erDS!C$7:$C$10376,0)),3,0),IF($O$10=3,OFFSET(INDEX(DB_4erDS!$T$7:$T$10376,MATCH($F219,DB_4erDS!C$7:$C$10376,0)),3,0),IF($O$10=4,OFFSET(INDEX(DB_4erDS!$U$7:$U$10376,MATCH($F219,DB_4erDS!C$7:$C$10376,0)),3,0),IF($O$10=5,OFFSET(INDEX(DB_4erDS!$V$7:$V$10376,MATCH($F219,DB_4erDS!C$7:$C$10376,0)),3,0),OFFSET(INDEX(DB_4erDS!$W$7:$W$10376,MATCH($F219,DB_4erDS!C$7:$C$10376,0)),3,0)))))),""))</f>
        <v/>
      </c>
      <c r="L219" s="151">
        <f ca="1">IF(ISERROR(VLOOKUP($F219,DB_4erDS!$C$7:$C$10376,1,FALSE)),0,IF($O$10=1,OFFSET(INDEX(DB_4erDS!$R$7:$R$10376,MATCH($F219,DB_4erDS!$C$7:$C$10376,0)),2,0),IF($O$10=2,OFFSET(INDEX(DB_4erDS!$S$7:$S$10376,MATCH($F219,DB_4erDS!$C$7:$C$10376,0)),2,0),IF($O$10=4,OFFSET(INDEX(DB_4erDS!$U$7:$U$10376,MATCH($F219,DB_4erDS!$C$7:$C$10376,0)),2,0),IF($O$10=5,OFFSET(INDEX(DB_4erDS!$V$7:$V$10376,MATCH($F219,DB_4erDS!$C$7:$C$10376,0)),2,0),"Ø")))))</f>
        <v>0</v>
      </c>
      <c r="R219" s="65"/>
    </row>
    <row r="220" spans="1:18">
      <c r="A220" s="65"/>
      <c r="B220" s="65"/>
      <c r="C220" s="65"/>
      <c r="D220" s="65">
        <v>208</v>
      </c>
      <c r="E220" s="136" t="str">
        <f>IF(ISERROR(VLOOKUP(F220,DB_4erDS!$C$7:$C$10376,1,FALSE)),"not found",INDEX(DB_4erDS!$B$7:$B$10376,MATCH(F220,DB_4erDS!$C$7:$C$10376,0)))</f>
        <v>not found</v>
      </c>
      <c r="F220" s="140"/>
      <c r="G220" s="213" t="str">
        <f>IF(ISERROR(VLOOKUP(F220,DB_4erDS!$C$7:$C$10376,1,FALSE)),"not found",INDEX(DB_4erDS!$G$7:$G$10376,MATCH(F220,DB_4erDS!$C$7:$C$10376,0)))</f>
        <v>not found</v>
      </c>
      <c r="H220" s="214" t="str">
        <f ca="1">IF(ISERROR(VLOOKUP($F220,DB_4erDS!$C$7:$C$10376,1,FALSE)),"no Mat.Nr",IF($O$10=1,OFFSET(INDEX(DB_4erDS!$R$7:$R$10376,MATCH($F220,DB_4erDS!$C$7:$C$10376,0)),1,0),IF($O$10=2,OFFSET(INDEX(DB_4erDS!$S$7:$S$10376,MATCH($F220,DB_4erDS!$C$7:$C$10376,0)),1,0),IF($O$10=3,OFFSET(INDEX(DB_4erDS!$T$7:$T$10376,MATCH($F220,DB_4erDS!$C$7:$C$10376,0)),1,0),IF($O$10=4,OFFSET(INDEX(DB_4erDS!$U$7:$U$10376,MATCH($F220,DB_4erDS!$C$7:$C$10376,0)),1,0),IF($O$10=5,OFFSET(INDEX(DB_4erDS!$V$7:$V$10376,MATCH($F220,DB_4erDS!$C$7:$C$10376,0)),1,0),OFFSET(INDEX(DB_4erDS!$W$7:$W$10376,MATCH($F220,DB_4erDS!$C$7:$C$10376,0)),1,0)))))))</f>
        <v>no Mat.Nr</v>
      </c>
      <c r="I220" s="214" t="str">
        <f>IF(ISERROR(VLOOKUP(F220,DB_4erDS!$C$7:$C$10376,1,FALSE)),"not found",INDEX(DB_4erDS!$H$7:$H$10376,MATCH(F220,DB_4erDS!$C$7:$C$10376,0)))</f>
        <v>not found</v>
      </c>
      <c r="J220" s="215" t="str">
        <f>IF(ISERROR(VLOOKUP($F220,DB_4erDS!$C$7:$C$10376,1,FALSE)),"01.01.1900",IF($O$10=1,VLOOKUP($F220,DB_4erDS!$C$7:$X$10376,15,FALSE),IF($O$10=2,VLOOKUP($F220,DB_4erDS!$C$7:$X$10376,16,FALSE),IF($O$10=4,VLOOKUP($F220,DB_4erDS!$C$7:$X$10376,18,FALSE),IF($O$10=5,VLOOKUP($F220,DB_4erDS!$C$7:$X$10376,19,FALSE),"01.01.1900")))))</f>
        <v>01.01.1900</v>
      </c>
      <c r="K220" s="200" t="str">
        <f ca="1">IF(AND(E220&lt;&gt;"",$F$4&lt;&gt;""),$F$4,IF(AND(ISNUMBER(H220)=TRUE,H220&gt;=0),IF($O$10=1,OFFSET(INDEX(DB_4erDS!$R$7:$R$10376,MATCH($F220,DB_4erDS!C$7:$C$10376,0)),3,0),IF($O$10=2,OFFSET(INDEX(DB_4erDS!$S$7:$S$10376,MATCH($F220,DB_4erDS!C$7:$C$10376,0)),3,0),IF($O$10=3,OFFSET(INDEX(DB_4erDS!$T$7:$T$10376,MATCH($F220,DB_4erDS!C$7:$C$10376,0)),3,0),IF($O$10=4,OFFSET(INDEX(DB_4erDS!$U$7:$U$10376,MATCH($F220,DB_4erDS!C$7:$C$10376,0)),3,0),IF($O$10=5,OFFSET(INDEX(DB_4erDS!$V$7:$V$10376,MATCH($F220,DB_4erDS!C$7:$C$10376,0)),3,0),OFFSET(INDEX(DB_4erDS!$W$7:$W$10376,MATCH($F220,DB_4erDS!C$7:$C$10376,0)),3,0)))))),""))</f>
        <v/>
      </c>
      <c r="L220" s="151">
        <f ca="1">IF(ISERROR(VLOOKUP($F220,DB_4erDS!$C$7:$C$10376,1,FALSE)),0,IF($O$10=1,OFFSET(INDEX(DB_4erDS!$R$7:$R$10376,MATCH($F220,DB_4erDS!$C$7:$C$10376,0)),2,0),IF($O$10=2,OFFSET(INDEX(DB_4erDS!$S$7:$S$10376,MATCH($F220,DB_4erDS!$C$7:$C$10376,0)),2,0),IF($O$10=4,OFFSET(INDEX(DB_4erDS!$U$7:$U$10376,MATCH($F220,DB_4erDS!$C$7:$C$10376,0)),2,0),IF($O$10=5,OFFSET(INDEX(DB_4erDS!$V$7:$V$10376,MATCH($F220,DB_4erDS!$C$7:$C$10376,0)),2,0),"Ø")))))</f>
        <v>0</v>
      </c>
      <c r="R220" s="65"/>
    </row>
    <row r="221" spans="1:18">
      <c r="A221" s="65"/>
      <c r="B221" s="65"/>
      <c r="C221" s="65"/>
      <c r="D221" s="65">
        <v>209</v>
      </c>
      <c r="E221" s="136" t="str">
        <f>IF(ISERROR(VLOOKUP(F221,DB_4erDS!$C$7:$C$10376,1,FALSE)),"not found",INDEX(DB_4erDS!$B$7:$B$10376,MATCH(F221,DB_4erDS!$C$7:$C$10376,0)))</f>
        <v>not found</v>
      </c>
      <c r="F221" s="140"/>
      <c r="G221" s="213" t="str">
        <f>IF(ISERROR(VLOOKUP(F221,DB_4erDS!$C$7:$C$10376,1,FALSE)),"not found",INDEX(DB_4erDS!$G$7:$G$10376,MATCH(F221,DB_4erDS!$C$7:$C$10376,0)))</f>
        <v>not found</v>
      </c>
      <c r="H221" s="214" t="str">
        <f ca="1">IF(ISERROR(VLOOKUP($F221,DB_4erDS!$C$7:$C$10376,1,FALSE)),"no Mat.Nr",IF($O$10=1,OFFSET(INDEX(DB_4erDS!$R$7:$R$10376,MATCH($F221,DB_4erDS!$C$7:$C$10376,0)),1,0),IF($O$10=2,OFFSET(INDEX(DB_4erDS!$S$7:$S$10376,MATCH($F221,DB_4erDS!$C$7:$C$10376,0)),1,0),IF($O$10=3,OFFSET(INDEX(DB_4erDS!$T$7:$T$10376,MATCH($F221,DB_4erDS!$C$7:$C$10376,0)),1,0),IF($O$10=4,OFFSET(INDEX(DB_4erDS!$U$7:$U$10376,MATCH($F221,DB_4erDS!$C$7:$C$10376,0)),1,0),IF($O$10=5,OFFSET(INDEX(DB_4erDS!$V$7:$V$10376,MATCH($F221,DB_4erDS!$C$7:$C$10376,0)),1,0),OFFSET(INDEX(DB_4erDS!$W$7:$W$10376,MATCH($F221,DB_4erDS!$C$7:$C$10376,0)),1,0)))))))</f>
        <v>no Mat.Nr</v>
      </c>
      <c r="I221" s="214" t="str">
        <f>IF(ISERROR(VLOOKUP(F221,DB_4erDS!$C$7:$C$10376,1,FALSE)),"not found",INDEX(DB_4erDS!$H$7:$H$10376,MATCH(F221,DB_4erDS!$C$7:$C$10376,0)))</f>
        <v>not found</v>
      </c>
      <c r="J221" s="215" t="str">
        <f>IF(ISERROR(VLOOKUP($F221,DB_4erDS!$C$7:$C$10376,1,FALSE)),"01.01.1900",IF($O$10=1,VLOOKUP($F221,DB_4erDS!$C$7:$X$10376,15,FALSE),IF($O$10=2,VLOOKUP($F221,DB_4erDS!$C$7:$X$10376,16,FALSE),IF($O$10=4,VLOOKUP($F221,DB_4erDS!$C$7:$X$10376,18,FALSE),IF($O$10=5,VLOOKUP($F221,DB_4erDS!$C$7:$X$10376,19,FALSE),"01.01.1900")))))</f>
        <v>01.01.1900</v>
      </c>
      <c r="K221" s="200" t="str">
        <f ca="1">IF(AND(E221&lt;&gt;"",$F$4&lt;&gt;""),$F$4,IF(AND(ISNUMBER(H221)=TRUE,H221&gt;=0),IF($O$10=1,OFFSET(INDEX(DB_4erDS!$R$7:$R$10376,MATCH($F221,DB_4erDS!C$7:$C$10376,0)),3,0),IF($O$10=2,OFFSET(INDEX(DB_4erDS!$S$7:$S$10376,MATCH($F221,DB_4erDS!C$7:$C$10376,0)),3,0),IF($O$10=3,OFFSET(INDEX(DB_4erDS!$T$7:$T$10376,MATCH($F221,DB_4erDS!C$7:$C$10376,0)),3,0),IF($O$10=4,OFFSET(INDEX(DB_4erDS!$U$7:$U$10376,MATCH($F221,DB_4erDS!C$7:$C$10376,0)),3,0),IF($O$10=5,OFFSET(INDEX(DB_4erDS!$V$7:$V$10376,MATCH($F221,DB_4erDS!C$7:$C$10376,0)),3,0),OFFSET(INDEX(DB_4erDS!$W$7:$W$10376,MATCH($F221,DB_4erDS!C$7:$C$10376,0)),3,0)))))),""))</f>
        <v/>
      </c>
      <c r="L221" s="151">
        <f ca="1">IF(ISERROR(VLOOKUP($F221,DB_4erDS!$C$7:$C$10376,1,FALSE)),0,IF($O$10=1,OFFSET(INDEX(DB_4erDS!$R$7:$R$10376,MATCH($F221,DB_4erDS!$C$7:$C$10376,0)),2,0),IF($O$10=2,OFFSET(INDEX(DB_4erDS!$S$7:$S$10376,MATCH($F221,DB_4erDS!$C$7:$C$10376,0)),2,0),IF($O$10=4,OFFSET(INDEX(DB_4erDS!$U$7:$U$10376,MATCH($F221,DB_4erDS!$C$7:$C$10376,0)),2,0),IF($O$10=5,OFFSET(INDEX(DB_4erDS!$V$7:$V$10376,MATCH($F221,DB_4erDS!$C$7:$C$10376,0)),2,0),"Ø")))))</f>
        <v>0</v>
      </c>
      <c r="R221" s="65"/>
    </row>
    <row r="222" spans="1:18">
      <c r="A222" s="65"/>
      <c r="B222" s="65"/>
      <c r="C222" s="65"/>
      <c r="D222" s="65">
        <v>210</v>
      </c>
      <c r="E222" s="136" t="str">
        <f>IF(ISERROR(VLOOKUP(F222,DB_4erDS!$C$7:$C$10376,1,FALSE)),"not found",INDEX(DB_4erDS!$B$7:$B$10376,MATCH(F222,DB_4erDS!$C$7:$C$10376,0)))</f>
        <v>not found</v>
      </c>
      <c r="F222" s="140"/>
      <c r="G222" s="213" t="str">
        <f>IF(ISERROR(VLOOKUP(F222,DB_4erDS!$C$7:$C$10376,1,FALSE)),"not found",INDEX(DB_4erDS!$G$7:$G$10376,MATCH(F222,DB_4erDS!$C$7:$C$10376,0)))</f>
        <v>not found</v>
      </c>
      <c r="H222" s="214" t="str">
        <f ca="1">IF(ISERROR(VLOOKUP($F222,DB_4erDS!$C$7:$C$10376,1,FALSE)),"no Mat.Nr",IF($O$10=1,OFFSET(INDEX(DB_4erDS!$R$7:$R$10376,MATCH($F222,DB_4erDS!$C$7:$C$10376,0)),1,0),IF($O$10=2,OFFSET(INDEX(DB_4erDS!$S$7:$S$10376,MATCH($F222,DB_4erDS!$C$7:$C$10376,0)),1,0),IF($O$10=3,OFFSET(INDEX(DB_4erDS!$T$7:$T$10376,MATCH($F222,DB_4erDS!$C$7:$C$10376,0)),1,0),IF($O$10=4,OFFSET(INDEX(DB_4erDS!$U$7:$U$10376,MATCH($F222,DB_4erDS!$C$7:$C$10376,0)),1,0),IF($O$10=5,OFFSET(INDEX(DB_4erDS!$V$7:$V$10376,MATCH($F222,DB_4erDS!$C$7:$C$10376,0)),1,0),OFFSET(INDEX(DB_4erDS!$W$7:$W$10376,MATCH($F222,DB_4erDS!$C$7:$C$10376,0)),1,0)))))))</f>
        <v>no Mat.Nr</v>
      </c>
      <c r="I222" s="214" t="str">
        <f>IF(ISERROR(VLOOKUP(F222,DB_4erDS!$C$7:$C$10376,1,FALSE)),"not found",INDEX(DB_4erDS!$H$7:$H$10376,MATCH(F222,DB_4erDS!$C$7:$C$10376,0)))</f>
        <v>not found</v>
      </c>
      <c r="J222" s="215" t="str">
        <f>IF(ISERROR(VLOOKUP($F222,DB_4erDS!$C$7:$C$10376,1,FALSE)),"01.01.1900",IF($O$10=1,VLOOKUP($F222,DB_4erDS!$C$7:$X$10376,15,FALSE),IF($O$10=2,VLOOKUP($F222,DB_4erDS!$C$7:$X$10376,16,FALSE),IF($O$10=4,VLOOKUP($F222,DB_4erDS!$C$7:$X$10376,18,FALSE),IF($O$10=5,VLOOKUP($F222,DB_4erDS!$C$7:$X$10376,19,FALSE),"01.01.1900")))))</f>
        <v>01.01.1900</v>
      </c>
      <c r="K222" s="200" t="str">
        <f ca="1">IF(AND(E222&lt;&gt;"",$F$4&lt;&gt;""),$F$4,IF(AND(ISNUMBER(H222)=TRUE,H222&gt;=0),IF($O$10=1,OFFSET(INDEX(DB_4erDS!$R$7:$R$10376,MATCH($F222,DB_4erDS!C$7:$C$10376,0)),3,0),IF($O$10=2,OFFSET(INDEX(DB_4erDS!$S$7:$S$10376,MATCH($F222,DB_4erDS!C$7:$C$10376,0)),3,0),IF($O$10=3,OFFSET(INDEX(DB_4erDS!$T$7:$T$10376,MATCH($F222,DB_4erDS!C$7:$C$10376,0)),3,0),IF($O$10=4,OFFSET(INDEX(DB_4erDS!$U$7:$U$10376,MATCH($F222,DB_4erDS!C$7:$C$10376,0)),3,0),IF($O$10=5,OFFSET(INDEX(DB_4erDS!$V$7:$V$10376,MATCH($F222,DB_4erDS!C$7:$C$10376,0)),3,0),OFFSET(INDEX(DB_4erDS!$W$7:$W$10376,MATCH($F222,DB_4erDS!C$7:$C$10376,0)),3,0)))))),""))</f>
        <v/>
      </c>
      <c r="L222" s="151">
        <f ca="1">IF(ISERROR(VLOOKUP($F222,DB_4erDS!$C$7:$C$10376,1,FALSE)),0,IF($O$10=1,OFFSET(INDEX(DB_4erDS!$R$7:$R$10376,MATCH($F222,DB_4erDS!$C$7:$C$10376,0)),2,0),IF($O$10=2,OFFSET(INDEX(DB_4erDS!$S$7:$S$10376,MATCH($F222,DB_4erDS!$C$7:$C$10376,0)),2,0),IF($O$10=4,OFFSET(INDEX(DB_4erDS!$U$7:$U$10376,MATCH($F222,DB_4erDS!$C$7:$C$10376,0)),2,0),IF($O$10=5,OFFSET(INDEX(DB_4erDS!$V$7:$V$10376,MATCH($F222,DB_4erDS!$C$7:$C$10376,0)),2,0),"Ø")))))</f>
        <v>0</v>
      </c>
      <c r="R222" s="65"/>
    </row>
    <row r="223" spans="1:18">
      <c r="A223" s="65"/>
      <c r="B223" s="65"/>
      <c r="C223" s="65"/>
      <c r="D223" s="65">
        <v>211</v>
      </c>
      <c r="E223" s="136" t="str">
        <f>IF(ISERROR(VLOOKUP(F223,DB_4erDS!$C$7:$C$10376,1,FALSE)),"not found",INDEX(DB_4erDS!$B$7:$B$10376,MATCH(F223,DB_4erDS!$C$7:$C$10376,0)))</f>
        <v>not found</v>
      </c>
      <c r="F223" s="140"/>
      <c r="G223" s="213" t="str">
        <f>IF(ISERROR(VLOOKUP(F223,DB_4erDS!$C$7:$C$10376,1,FALSE)),"not found",INDEX(DB_4erDS!$G$7:$G$10376,MATCH(F223,DB_4erDS!$C$7:$C$10376,0)))</f>
        <v>not found</v>
      </c>
      <c r="H223" s="214" t="str">
        <f ca="1">IF(ISERROR(VLOOKUP($F223,DB_4erDS!$C$7:$C$10376,1,FALSE)),"no Mat.Nr",IF($O$10=1,OFFSET(INDEX(DB_4erDS!$R$7:$R$10376,MATCH($F223,DB_4erDS!$C$7:$C$10376,0)),1,0),IF($O$10=2,OFFSET(INDEX(DB_4erDS!$S$7:$S$10376,MATCH($F223,DB_4erDS!$C$7:$C$10376,0)),1,0),IF($O$10=3,OFFSET(INDEX(DB_4erDS!$T$7:$T$10376,MATCH($F223,DB_4erDS!$C$7:$C$10376,0)),1,0),IF($O$10=4,OFFSET(INDEX(DB_4erDS!$U$7:$U$10376,MATCH($F223,DB_4erDS!$C$7:$C$10376,0)),1,0),IF($O$10=5,OFFSET(INDEX(DB_4erDS!$V$7:$V$10376,MATCH($F223,DB_4erDS!$C$7:$C$10376,0)),1,0),OFFSET(INDEX(DB_4erDS!$W$7:$W$10376,MATCH($F223,DB_4erDS!$C$7:$C$10376,0)),1,0)))))))</f>
        <v>no Mat.Nr</v>
      </c>
      <c r="I223" s="214" t="str">
        <f>IF(ISERROR(VLOOKUP(F223,DB_4erDS!$C$7:$C$10376,1,FALSE)),"not found",INDEX(DB_4erDS!$H$7:$H$10376,MATCH(F223,DB_4erDS!$C$7:$C$10376,0)))</f>
        <v>not found</v>
      </c>
      <c r="J223" s="215" t="str">
        <f>IF(ISERROR(VLOOKUP($F223,DB_4erDS!$C$7:$C$10376,1,FALSE)),"01.01.1900",IF($O$10=1,VLOOKUP($F223,DB_4erDS!$C$7:$X$10376,15,FALSE),IF($O$10=2,VLOOKUP($F223,DB_4erDS!$C$7:$X$10376,16,FALSE),IF($O$10=4,VLOOKUP($F223,DB_4erDS!$C$7:$X$10376,18,FALSE),IF($O$10=5,VLOOKUP($F223,DB_4erDS!$C$7:$X$10376,19,FALSE),"01.01.1900")))))</f>
        <v>01.01.1900</v>
      </c>
      <c r="K223" s="200" t="str">
        <f ca="1">IF(AND(E223&lt;&gt;"",$F$4&lt;&gt;""),$F$4,IF(AND(ISNUMBER(H223)=TRUE,H223&gt;=0),IF($O$10=1,OFFSET(INDEX(DB_4erDS!$R$7:$R$10376,MATCH($F223,DB_4erDS!C$7:$C$10376,0)),3,0),IF($O$10=2,OFFSET(INDEX(DB_4erDS!$S$7:$S$10376,MATCH($F223,DB_4erDS!C$7:$C$10376,0)),3,0),IF($O$10=3,OFFSET(INDEX(DB_4erDS!$T$7:$T$10376,MATCH($F223,DB_4erDS!C$7:$C$10376,0)),3,0),IF($O$10=4,OFFSET(INDEX(DB_4erDS!$U$7:$U$10376,MATCH($F223,DB_4erDS!C$7:$C$10376,0)),3,0),IF($O$10=5,OFFSET(INDEX(DB_4erDS!$V$7:$V$10376,MATCH($F223,DB_4erDS!C$7:$C$10376,0)),3,0),OFFSET(INDEX(DB_4erDS!$W$7:$W$10376,MATCH($F223,DB_4erDS!C$7:$C$10376,0)),3,0)))))),""))</f>
        <v/>
      </c>
      <c r="L223" s="151">
        <f ca="1">IF(ISERROR(VLOOKUP($F223,DB_4erDS!$C$7:$C$10376,1,FALSE)),0,IF($O$10=1,OFFSET(INDEX(DB_4erDS!$R$7:$R$10376,MATCH($F223,DB_4erDS!$C$7:$C$10376,0)),2,0),IF($O$10=2,OFFSET(INDEX(DB_4erDS!$S$7:$S$10376,MATCH($F223,DB_4erDS!$C$7:$C$10376,0)),2,0),IF($O$10=4,OFFSET(INDEX(DB_4erDS!$U$7:$U$10376,MATCH($F223,DB_4erDS!$C$7:$C$10376,0)),2,0),IF($O$10=5,OFFSET(INDEX(DB_4erDS!$V$7:$V$10376,MATCH($F223,DB_4erDS!$C$7:$C$10376,0)),2,0),"Ø")))))</f>
        <v>0</v>
      </c>
      <c r="R223" s="65"/>
    </row>
    <row r="224" spans="1:18">
      <c r="A224" s="65"/>
      <c r="B224" s="65"/>
      <c r="C224" s="65"/>
      <c r="D224" s="65">
        <v>212</v>
      </c>
      <c r="E224" s="136" t="str">
        <f>IF(ISERROR(VLOOKUP(F224,DB_4erDS!$C$7:$C$10376,1,FALSE)),"not found",INDEX(DB_4erDS!$B$7:$B$10376,MATCH(F224,DB_4erDS!$C$7:$C$10376,0)))</f>
        <v>not found</v>
      </c>
      <c r="F224" s="140"/>
      <c r="G224" s="213" t="str">
        <f>IF(ISERROR(VLOOKUP(F224,DB_4erDS!$C$7:$C$10376,1,FALSE)),"not found",INDEX(DB_4erDS!$G$7:$G$10376,MATCH(F224,DB_4erDS!$C$7:$C$10376,0)))</f>
        <v>not found</v>
      </c>
      <c r="H224" s="214" t="str">
        <f ca="1">IF(ISERROR(VLOOKUP($F224,DB_4erDS!$C$7:$C$10376,1,FALSE)),"no Mat.Nr",IF($O$10=1,OFFSET(INDEX(DB_4erDS!$R$7:$R$10376,MATCH($F224,DB_4erDS!$C$7:$C$10376,0)),1,0),IF($O$10=2,OFFSET(INDEX(DB_4erDS!$S$7:$S$10376,MATCH($F224,DB_4erDS!$C$7:$C$10376,0)),1,0),IF($O$10=3,OFFSET(INDEX(DB_4erDS!$T$7:$T$10376,MATCH($F224,DB_4erDS!$C$7:$C$10376,0)),1,0),IF($O$10=4,OFFSET(INDEX(DB_4erDS!$U$7:$U$10376,MATCH($F224,DB_4erDS!$C$7:$C$10376,0)),1,0),IF($O$10=5,OFFSET(INDEX(DB_4erDS!$V$7:$V$10376,MATCH($F224,DB_4erDS!$C$7:$C$10376,0)),1,0),OFFSET(INDEX(DB_4erDS!$W$7:$W$10376,MATCH($F224,DB_4erDS!$C$7:$C$10376,0)),1,0)))))))</f>
        <v>no Mat.Nr</v>
      </c>
      <c r="I224" s="214" t="str">
        <f>IF(ISERROR(VLOOKUP(F224,DB_4erDS!$C$7:$C$10376,1,FALSE)),"not found",INDEX(DB_4erDS!$H$7:$H$10376,MATCH(F224,DB_4erDS!$C$7:$C$10376,0)))</f>
        <v>not found</v>
      </c>
      <c r="J224" s="215" t="str">
        <f>IF(ISERROR(VLOOKUP($F224,DB_4erDS!$C$7:$C$10376,1,FALSE)),"01.01.1900",IF($O$10=1,VLOOKUP($F224,DB_4erDS!$C$7:$X$10376,15,FALSE),IF($O$10=2,VLOOKUP($F224,DB_4erDS!$C$7:$X$10376,16,FALSE),IF($O$10=4,VLOOKUP($F224,DB_4erDS!$C$7:$X$10376,18,FALSE),IF($O$10=5,VLOOKUP($F224,DB_4erDS!$C$7:$X$10376,19,FALSE),"01.01.1900")))))</f>
        <v>01.01.1900</v>
      </c>
      <c r="K224" s="200" t="str">
        <f ca="1">IF(AND(E224&lt;&gt;"",$F$4&lt;&gt;""),$F$4,IF(AND(ISNUMBER(H224)=TRUE,H224&gt;=0),IF($O$10=1,OFFSET(INDEX(DB_4erDS!$R$7:$R$10376,MATCH($F224,DB_4erDS!C$7:$C$10376,0)),3,0),IF($O$10=2,OFFSET(INDEX(DB_4erDS!$S$7:$S$10376,MATCH($F224,DB_4erDS!C$7:$C$10376,0)),3,0),IF($O$10=3,OFFSET(INDEX(DB_4erDS!$T$7:$T$10376,MATCH($F224,DB_4erDS!C$7:$C$10376,0)),3,0),IF($O$10=4,OFFSET(INDEX(DB_4erDS!$U$7:$U$10376,MATCH($F224,DB_4erDS!C$7:$C$10376,0)),3,0),IF($O$10=5,OFFSET(INDEX(DB_4erDS!$V$7:$V$10376,MATCH($F224,DB_4erDS!C$7:$C$10376,0)),3,0),OFFSET(INDEX(DB_4erDS!$W$7:$W$10376,MATCH($F224,DB_4erDS!C$7:$C$10376,0)),3,0)))))),""))</f>
        <v/>
      </c>
      <c r="L224" s="151">
        <f ca="1">IF(ISERROR(VLOOKUP($F224,DB_4erDS!$C$7:$C$10376,1,FALSE)),0,IF($O$10=1,OFFSET(INDEX(DB_4erDS!$R$7:$R$10376,MATCH($F224,DB_4erDS!$C$7:$C$10376,0)),2,0),IF($O$10=2,OFFSET(INDEX(DB_4erDS!$S$7:$S$10376,MATCH($F224,DB_4erDS!$C$7:$C$10376,0)),2,0),IF($O$10=4,OFFSET(INDEX(DB_4erDS!$U$7:$U$10376,MATCH($F224,DB_4erDS!$C$7:$C$10376,0)),2,0),IF($O$10=5,OFFSET(INDEX(DB_4erDS!$V$7:$V$10376,MATCH($F224,DB_4erDS!$C$7:$C$10376,0)),2,0),"Ø")))))</f>
        <v>0</v>
      </c>
      <c r="R224" s="65"/>
    </row>
    <row r="225" spans="1:18">
      <c r="A225" s="65"/>
      <c r="B225" s="65"/>
      <c r="C225" s="65"/>
      <c r="D225" s="65">
        <v>213</v>
      </c>
      <c r="E225" s="136" t="str">
        <f>IF(ISERROR(VLOOKUP(F225,DB_4erDS!$C$7:$C$10376,1,FALSE)),"not found",INDEX(DB_4erDS!$B$7:$B$10376,MATCH(F225,DB_4erDS!$C$7:$C$10376,0)))</f>
        <v>not found</v>
      </c>
      <c r="F225" s="140"/>
      <c r="G225" s="213" t="str">
        <f>IF(ISERROR(VLOOKUP(F225,DB_4erDS!$C$7:$C$10376,1,FALSE)),"not found",INDEX(DB_4erDS!$G$7:$G$10376,MATCH(F225,DB_4erDS!$C$7:$C$10376,0)))</f>
        <v>not found</v>
      </c>
      <c r="H225" s="214" t="str">
        <f ca="1">IF(ISERROR(VLOOKUP($F225,DB_4erDS!$C$7:$C$10376,1,FALSE)),"no Mat.Nr",IF($O$10=1,OFFSET(INDEX(DB_4erDS!$R$7:$R$10376,MATCH($F225,DB_4erDS!$C$7:$C$10376,0)),1,0),IF($O$10=2,OFFSET(INDEX(DB_4erDS!$S$7:$S$10376,MATCH($F225,DB_4erDS!$C$7:$C$10376,0)),1,0),IF($O$10=3,OFFSET(INDEX(DB_4erDS!$T$7:$T$10376,MATCH($F225,DB_4erDS!$C$7:$C$10376,0)),1,0),IF($O$10=4,OFFSET(INDEX(DB_4erDS!$U$7:$U$10376,MATCH($F225,DB_4erDS!$C$7:$C$10376,0)),1,0),IF($O$10=5,OFFSET(INDEX(DB_4erDS!$V$7:$V$10376,MATCH($F225,DB_4erDS!$C$7:$C$10376,0)),1,0),OFFSET(INDEX(DB_4erDS!$W$7:$W$10376,MATCH($F225,DB_4erDS!$C$7:$C$10376,0)),1,0)))))))</f>
        <v>no Mat.Nr</v>
      </c>
      <c r="I225" s="214" t="str">
        <f>IF(ISERROR(VLOOKUP(F225,DB_4erDS!$C$7:$C$10376,1,FALSE)),"not found",INDEX(DB_4erDS!$H$7:$H$10376,MATCH(F225,DB_4erDS!$C$7:$C$10376,0)))</f>
        <v>not found</v>
      </c>
      <c r="J225" s="215" t="str">
        <f>IF(ISERROR(VLOOKUP($F225,DB_4erDS!$C$7:$C$10376,1,FALSE)),"01.01.1900",IF($O$10=1,VLOOKUP($F225,DB_4erDS!$C$7:$X$10376,15,FALSE),IF($O$10=2,VLOOKUP($F225,DB_4erDS!$C$7:$X$10376,16,FALSE),IF($O$10=4,VLOOKUP($F225,DB_4erDS!$C$7:$X$10376,18,FALSE),IF($O$10=5,VLOOKUP($F225,DB_4erDS!$C$7:$X$10376,19,FALSE),"01.01.1900")))))</f>
        <v>01.01.1900</v>
      </c>
      <c r="K225" s="200" t="str">
        <f ca="1">IF(AND(E225&lt;&gt;"",$F$4&lt;&gt;""),$F$4,IF(AND(ISNUMBER(H225)=TRUE,H225&gt;=0),IF($O$10=1,OFFSET(INDEX(DB_4erDS!$R$7:$R$10376,MATCH($F225,DB_4erDS!C$7:$C$10376,0)),3,0),IF($O$10=2,OFFSET(INDEX(DB_4erDS!$S$7:$S$10376,MATCH($F225,DB_4erDS!C$7:$C$10376,0)),3,0),IF($O$10=3,OFFSET(INDEX(DB_4erDS!$T$7:$T$10376,MATCH($F225,DB_4erDS!C$7:$C$10376,0)),3,0),IF($O$10=4,OFFSET(INDEX(DB_4erDS!$U$7:$U$10376,MATCH($F225,DB_4erDS!C$7:$C$10376,0)),3,0),IF($O$10=5,OFFSET(INDEX(DB_4erDS!$V$7:$V$10376,MATCH($F225,DB_4erDS!C$7:$C$10376,0)),3,0),OFFSET(INDEX(DB_4erDS!$W$7:$W$10376,MATCH($F225,DB_4erDS!C$7:$C$10376,0)),3,0)))))),""))</f>
        <v/>
      </c>
      <c r="L225" s="151">
        <f ca="1">IF(ISERROR(VLOOKUP($F225,DB_4erDS!$C$7:$C$10376,1,FALSE)),0,IF($O$10=1,OFFSET(INDEX(DB_4erDS!$R$7:$R$10376,MATCH($F225,DB_4erDS!$C$7:$C$10376,0)),2,0),IF($O$10=2,OFFSET(INDEX(DB_4erDS!$S$7:$S$10376,MATCH($F225,DB_4erDS!$C$7:$C$10376,0)),2,0),IF($O$10=4,OFFSET(INDEX(DB_4erDS!$U$7:$U$10376,MATCH($F225,DB_4erDS!$C$7:$C$10376,0)),2,0),IF($O$10=5,OFFSET(INDEX(DB_4erDS!$V$7:$V$10376,MATCH($F225,DB_4erDS!$C$7:$C$10376,0)),2,0),"Ø")))))</f>
        <v>0</v>
      </c>
      <c r="R225" s="65"/>
    </row>
    <row r="226" spans="1:18">
      <c r="A226" s="65"/>
      <c r="B226" s="65"/>
      <c r="C226" s="65"/>
      <c r="D226" s="65">
        <v>214</v>
      </c>
      <c r="E226" s="136" t="str">
        <f>IF(ISERROR(VLOOKUP(F226,DB_4erDS!$C$7:$C$10376,1,FALSE)),"not found",INDEX(DB_4erDS!$B$7:$B$10376,MATCH(F226,DB_4erDS!$C$7:$C$10376,0)))</f>
        <v>not found</v>
      </c>
      <c r="F226" s="140"/>
      <c r="G226" s="213" t="str">
        <f>IF(ISERROR(VLOOKUP(F226,DB_4erDS!$C$7:$C$10376,1,FALSE)),"not found",INDEX(DB_4erDS!$G$7:$G$10376,MATCH(F226,DB_4erDS!$C$7:$C$10376,0)))</f>
        <v>not found</v>
      </c>
      <c r="H226" s="214" t="str">
        <f ca="1">IF(ISERROR(VLOOKUP($F226,DB_4erDS!$C$7:$C$10376,1,FALSE)),"no Mat.Nr",IF($O$10=1,OFFSET(INDEX(DB_4erDS!$R$7:$R$10376,MATCH($F226,DB_4erDS!$C$7:$C$10376,0)),1,0),IF($O$10=2,OFFSET(INDEX(DB_4erDS!$S$7:$S$10376,MATCH($F226,DB_4erDS!$C$7:$C$10376,0)),1,0),IF($O$10=3,OFFSET(INDEX(DB_4erDS!$T$7:$T$10376,MATCH($F226,DB_4erDS!$C$7:$C$10376,0)),1,0),IF($O$10=4,OFFSET(INDEX(DB_4erDS!$U$7:$U$10376,MATCH($F226,DB_4erDS!$C$7:$C$10376,0)),1,0),IF($O$10=5,OFFSET(INDEX(DB_4erDS!$V$7:$V$10376,MATCH($F226,DB_4erDS!$C$7:$C$10376,0)),1,0),OFFSET(INDEX(DB_4erDS!$W$7:$W$10376,MATCH($F226,DB_4erDS!$C$7:$C$10376,0)),1,0)))))))</f>
        <v>no Mat.Nr</v>
      </c>
      <c r="I226" s="214" t="str">
        <f>IF(ISERROR(VLOOKUP(F226,DB_4erDS!$C$7:$C$10376,1,FALSE)),"not found",INDEX(DB_4erDS!$H$7:$H$10376,MATCH(F226,DB_4erDS!$C$7:$C$10376,0)))</f>
        <v>not found</v>
      </c>
      <c r="J226" s="215" t="str">
        <f>IF(ISERROR(VLOOKUP($F226,DB_4erDS!$C$7:$C$10376,1,FALSE)),"01.01.1900",IF($O$10=1,VLOOKUP($F226,DB_4erDS!$C$7:$X$10376,15,FALSE),IF($O$10=2,VLOOKUP($F226,DB_4erDS!$C$7:$X$10376,16,FALSE),IF($O$10=4,VLOOKUP($F226,DB_4erDS!$C$7:$X$10376,18,FALSE),IF($O$10=5,VLOOKUP($F226,DB_4erDS!$C$7:$X$10376,19,FALSE),"01.01.1900")))))</f>
        <v>01.01.1900</v>
      </c>
      <c r="K226" s="200" t="str">
        <f ca="1">IF(AND(E226&lt;&gt;"",$F$4&lt;&gt;""),$F$4,IF(AND(ISNUMBER(H226)=TRUE,H226&gt;=0),IF($O$10=1,OFFSET(INDEX(DB_4erDS!$R$7:$R$10376,MATCH($F226,DB_4erDS!C$7:$C$10376,0)),3,0),IF($O$10=2,OFFSET(INDEX(DB_4erDS!$S$7:$S$10376,MATCH($F226,DB_4erDS!C$7:$C$10376,0)),3,0),IF($O$10=3,OFFSET(INDEX(DB_4erDS!$T$7:$T$10376,MATCH($F226,DB_4erDS!C$7:$C$10376,0)),3,0),IF($O$10=4,OFFSET(INDEX(DB_4erDS!$U$7:$U$10376,MATCH($F226,DB_4erDS!C$7:$C$10376,0)),3,0),IF($O$10=5,OFFSET(INDEX(DB_4erDS!$V$7:$V$10376,MATCH($F226,DB_4erDS!C$7:$C$10376,0)),3,0),OFFSET(INDEX(DB_4erDS!$W$7:$W$10376,MATCH($F226,DB_4erDS!C$7:$C$10376,0)),3,0)))))),""))</f>
        <v/>
      </c>
      <c r="L226" s="151">
        <f ca="1">IF(ISERROR(VLOOKUP($F226,DB_4erDS!$C$7:$C$10376,1,FALSE)),0,IF($O$10=1,OFFSET(INDEX(DB_4erDS!$R$7:$R$10376,MATCH($F226,DB_4erDS!$C$7:$C$10376,0)),2,0),IF($O$10=2,OFFSET(INDEX(DB_4erDS!$S$7:$S$10376,MATCH($F226,DB_4erDS!$C$7:$C$10376,0)),2,0),IF($O$10=4,OFFSET(INDEX(DB_4erDS!$U$7:$U$10376,MATCH($F226,DB_4erDS!$C$7:$C$10376,0)),2,0),IF($O$10=5,OFFSET(INDEX(DB_4erDS!$V$7:$V$10376,MATCH($F226,DB_4erDS!$C$7:$C$10376,0)),2,0),"Ø")))))</f>
        <v>0</v>
      </c>
      <c r="R226" s="65"/>
    </row>
    <row r="227" spans="1:18">
      <c r="A227" s="65"/>
      <c r="B227" s="65"/>
      <c r="C227" s="65"/>
      <c r="D227" s="65">
        <v>215</v>
      </c>
      <c r="E227" s="136" t="str">
        <f>IF(ISERROR(VLOOKUP(F227,DB_4erDS!$C$7:$C$10376,1,FALSE)),"not found",INDEX(DB_4erDS!$B$7:$B$10376,MATCH(F227,DB_4erDS!$C$7:$C$10376,0)))</f>
        <v>not found</v>
      </c>
      <c r="F227" s="140"/>
      <c r="G227" s="213" t="str">
        <f>IF(ISERROR(VLOOKUP(F227,DB_4erDS!$C$7:$C$10376,1,FALSE)),"not found",INDEX(DB_4erDS!$G$7:$G$10376,MATCH(F227,DB_4erDS!$C$7:$C$10376,0)))</f>
        <v>not found</v>
      </c>
      <c r="H227" s="214" t="str">
        <f ca="1">IF(ISERROR(VLOOKUP($F227,DB_4erDS!$C$7:$C$10376,1,FALSE)),"no Mat.Nr",IF($O$10=1,OFFSET(INDEX(DB_4erDS!$R$7:$R$10376,MATCH($F227,DB_4erDS!$C$7:$C$10376,0)),1,0),IF($O$10=2,OFFSET(INDEX(DB_4erDS!$S$7:$S$10376,MATCH($F227,DB_4erDS!$C$7:$C$10376,0)),1,0),IF($O$10=3,OFFSET(INDEX(DB_4erDS!$T$7:$T$10376,MATCH($F227,DB_4erDS!$C$7:$C$10376,0)),1,0),IF($O$10=4,OFFSET(INDEX(DB_4erDS!$U$7:$U$10376,MATCH($F227,DB_4erDS!$C$7:$C$10376,0)),1,0),IF($O$10=5,OFFSET(INDEX(DB_4erDS!$V$7:$V$10376,MATCH($F227,DB_4erDS!$C$7:$C$10376,0)),1,0),OFFSET(INDEX(DB_4erDS!$W$7:$W$10376,MATCH($F227,DB_4erDS!$C$7:$C$10376,0)),1,0)))))))</f>
        <v>no Mat.Nr</v>
      </c>
      <c r="I227" s="214" t="str">
        <f>IF(ISERROR(VLOOKUP(F227,DB_4erDS!$C$7:$C$10376,1,FALSE)),"not found",INDEX(DB_4erDS!$H$7:$H$10376,MATCH(F227,DB_4erDS!$C$7:$C$10376,0)))</f>
        <v>not found</v>
      </c>
      <c r="J227" s="215" t="str">
        <f>IF(ISERROR(VLOOKUP($F227,DB_4erDS!$C$7:$C$10376,1,FALSE)),"01.01.1900",IF($O$10=1,VLOOKUP($F227,DB_4erDS!$C$7:$X$10376,15,FALSE),IF($O$10=2,VLOOKUP($F227,DB_4erDS!$C$7:$X$10376,16,FALSE),IF($O$10=4,VLOOKUP($F227,DB_4erDS!$C$7:$X$10376,18,FALSE),IF($O$10=5,VLOOKUP($F227,DB_4erDS!$C$7:$X$10376,19,FALSE),"01.01.1900")))))</f>
        <v>01.01.1900</v>
      </c>
      <c r="K227" s="200" t="str">
        <f ca="1">IF(AND(E227&lt;&gt;"",$F$4&lt;&gt;""),$F$4,IF(AND(ISNUMBER(H227)=TRUE,H227&gt;=0),IF($O$10=1,OFFSET(INDEX(DB_4erDS!$R$7:$R$10376,MATCH($F227,DB_4erDS!C$7:$C$10376,0)),3,0),IF($O$10=2,OFFSET(INDEX(DB_4erDS!$S$7:$S$10376,MATCH($F227,DB_4erDS!C$7:$C$10376,0)),3,0),IF($O$10=3,OFFSET(INDEX(DB_4erDS!$T$7:$T$10376,MATCH($F227,DB_4erDS!C$7:$C$10376,0)),3,0),IF($O$10=4,OFFSET(INDEX(DB_4erDS!$U$7:$U$10376,MATCH($F227,DB_4erDS!C$7:$C$10376,0)),3,0),IF($O$10=5,OFFSET(INDEX(DB_4erDS!$V$7:$V$10376,MATCH($F227,DB_4erDS!C$7:$C$10376,0)),3,0),OFFSET(INDEX(DB_4erDS!$W$7:$W$10376,MATCH($F227,DB_4erDS!C$7:$C$10376,0)),3,0)))))),""))</f>
        <v/>
      </c>
      <c r="L227" s="151">
        <f ca="1">IF(ISERROR(VLOOKUP($F227,DB_4erDS!$C$7:$C$10376,1,FALSE)),0,IF($O$10=1,OFFSET(INDEX(DB_4erDS!$R$7:$R$10376,MATCH($F227,DB_4erDS!$C$7:$C$10376,0)),2,0),IF($O$10=2,OFFSET(INDEX(DB_4erDS!$S$7:$S$10376,MATCH($F227,DB_4erDS!$C$7:$C$10376,0)),2,0),IF($O$10=4,OFFSET(INDEX(DB_4erDS!$U$7:$U$10376,MATCH($F227,DB_4erDS!$C$7:$C$10376,0)),2,0),IF($O$10=5,OFFSET(INDEX(DB_4erDS!$V$7:$V$10376,MATCH($F227,DB_4erDS!$C$7:$C$10376,0)),2,0),"Ø")))))</f>
        <v>0</v>
      </c>
      <c r="R227" s="65"/>
    </row>
    <row r="228" spans="1:18">
      <c r="A228" s="65"/>
      <c r="B228" s="65"/>
      <c r="C228" s="65"/>
      <c r="D228" s="65">
        <v>216</v>
      </c>
      <c r="E228" s="136" t="str">
        <f>IF(ISERROR(VLOOKUP(F228,DB_4erDS!$C$7:$C$10376,1,FALSE)),"not found",INDEX(DB_4erDS!$B$7:$B$10376,MATCH(F228,DB_4erDS!$C$7:$C$10376,0)))</f>
        <v>not found</v>
      </c>
      <c r="F228" s="140"/>
      <c r="G228" s="213" t="str">
        <f>IF(ISERROR(VLOOKUP(F228,DB_4erDS!$C$7:$C$10376,1,FALSE)),"not found",INDEX(DB_4erDS!$G$7:$G$10376,MATCH(F228,DB_4erDS!$C$7:$C$10376,0)))</f>
        <v>not found</v>
      </c>
      <c r="H228" s="214" t="str">
        <f ca="1">IF(ISERROR(VLOOKUP($F228,DB_4erDS!$C$7:$C$10376,1,FALSE)),"no Mat.Nr",IF($O$10=1,OFFSET(INDEX(DB_4erDS!$R$7:$R$10376,MATCH($F228,DB_4erDS!$C$7:$C$10376,0)),1,0),IF($O$10=2,OFFSET(INDEX(DB_4erDS!$S$7:$S$10376,MATCH($F228,DB_4erDS!$C$7:$C$10376,0)),1,0),IF($O$10=3,OFFSET(INDEX(DB_4erDS!$T$7:$T$10376,MATCH($F228,DB_4erDS!$C$7:$C$10376,0)),1,0),IF($O$10=4,OFFSET(INDEX(DB_4erDS!$U$7:$U$10376,MATCH($F228,DB_4erDS!$C$7:$C$10376,0)),1,0),IF($O$10=5,OFFSET(INDEX(DB_4erDS!$V$7:$V$10376,MATCH($F228,DB_4erDS!$C$7:$C$10376,0)),1,0),OFFSET(INDEX(DB_4erDS!$W$7:$W$10376,MATCH($F228,DB_4erDS!$C$7:$C$10376,0)),1,0)))))))</f>
        <v>no Mat.Nr</v>
      </c>
      <c r="I228" s="214" t="str">
        <f>IF(ISERROR(VLOOKUP(F228,DB_4erDS!$C$7:$C$10376,1,FALSE)),"not found",INDEX(DB_4erDS!$H$7:$H$10376,MATCH(F228,DB_4erDS!$C$7:$C$10376,0)))</f>
        <v>not found</v>
      </c>
      <c r="J228" s="215" t="str">
        <f>IF(ISERROR(VLOOKUP($F228,DB_4erDS!$C$7:$C$10376,1,FALSE)),"01.01.1900",IF($O$10=1,VLOOKUP($F228,DB_4erDS!$C$7:$X$10376,15,FALSE),IF($O$10=2,VLOOKUP($F228,DB_4erDS!$C$7:$X$10376,16,FALSE),IF($O$10=4,VLOOKUP($F228,DB_4erDS!$C$7:$X$10376,18,FALSE),IF($O$10=5,VLOOKUP($F228,DB_4erDS!$C$7:$X$10376,19,FALSE),"01.01.1900")))))</f>
        <v>01.01.1900</v>
      </c>
      <c r="K228" s="200" t="str">
        <f ca="1">IF(AND(E228&lt;&gt;"",$F$4&lt;&gt;""),$F$4,IF(AND(ISNUMBER(H228)=TRUE,H228&gt;=0),IF($O$10=1,OFFSET(INDEX(DB_4erDS!$R$7:$R$10376,MATCH($F228,DB_4erDS!C$7:$C$10376,0)),3,0),IF($O$10=2,OFFSET(INDEX(DB_4erDS!$S$7:$S$10376,MATCH($F228,DB_4erDS!C$7:$C$10376,0)),3,0),IF($O$10=3,OFFSET(INDEX(DB_4erDS!$T$7:$T$10376,MATCH($F228,DB_4erDS!C$7:$C$10376,0)),3,0),IF($O$10=4,OFFSET(INDEX(DB_4erDS!$U$7:$U$10376,MATCH($F228,DB_4erDS!C$7:$C$10376,0)),3,0),IF($O$10=5,OFFSET(INDEX(DB_4erDS!$V$7:$V$10376,MATCH($F228,DB_4erDS!C$7:$C$10376,0)),3,0),OFFSET(INDEX(DB_4erDS!$W$7:$W$10376,MATCH($F228,DB_4erDS!C$7:$C$10376,0)),3,0)))))),""))</f>
        <v/>
      </c>
      <c r="L228" s="151">
        <f ca="1">IF(ISERROR(VLOOKUP($F228,DB_4erDS!$C$7:$C$10376,1,FALSE)),0,IF($O$10=1,OFFSET(INDEX(DB_4erDS!$R$7:$R$10376,MATCH($F228,DB_4erDS!$C$7:$C$10376,0)),2,0),IF($O$10=2,OFFSET(INDEX(DB_4erDS!$S$7:$S$10376,MATCH($F228,DB_4erDS!$C$7:$C$10376,0)),2,0),IF($O$10=4,OFFSET(INDEX(DB_4erDS!$U$7:$U$10376,MATCH($F228,DB_4erDS!$C$7:$C$10376,0)),2,0),IF($O$10=5,OFFSET(INDEX(DB_4erDS!$V$7:$V$10376,MATCH($F228,DB_4erDS!$C$7:$C$10376,0)),2,0),"Ø")))))</f>
        <v>0</v>
      </c>
      <c r="R228" s="65"/>
    </row>
    <row r="229" spans="1:18">
      <c r="A229" s="65"/>
      <c r="B229" s="65"/>
      <c r="C229" s="65"/>
      <c r="D229" s="65">
        <v>217</v>
      </c>
      <c r="E229" s="136" t="str">
        <f>IF(ISERROR(VLOOKUP(F229,DB_4erDS!$C$7:$C$10376,1,FALSE)),"not found",INDEX(DB_4erDS!$B$7:$B$10376,MATCH(F229,DB_4erDS!$C$7:$C$10376,0)))</f>
        <v>not found</v>
      </c>
      <c r="F229" s="140"/>
      <c r="G229" s="213" t="str">
        <f>IF(ISERROR(VLOOKUP(F229,DB_4erDS!$C$7:$C$10376,1,FALSE)),"not found",INDEX(DB_4erDS!$G$7:$G$10376,MATCH(F229,DB_4erDS!$C$7:$C$10376,0)))</f>
        <v>not found</v>
      </c>
      <c r="H229" s="214" t="str">
        <f ca="1">IF(ISERROR(VLOOKUP($F229,DB_4erDS!$C$7:$C$10376,1,FALSE)),"no Mat.Nr",IF($O$10=1,OFFSET(INDEX(DB_4erDS!$R$7:$R$10376,MATCH($F229,DB_4erDS!$C$7:$C$10376,0)),1,0),IF($O$10=2,OFFSET(INDEX(DB_4erDS!$S$7:$S$10376,MATCH($F229,DB_4erDS!$C$7:$C$10376,0)),1,0),IF($O$10=3,OFFSET(INDEX(DB_4erDS!$T$7:$T$10376,MATCH($F229,DB_4erDS!$C$7:$C$10376,0)),1,0),IF($O$10=4,OFFSET(INDEX(DB_4erDS!$U$7:$U$10376,MATCH($F229,DB_4erDS!$C$7:$C$10376,0)),1,0),IF($O$10=5,OFFSET(INDEX(DB_4erDS!$V$7:$V$10376,MATCH($F229,DB_4erDS!$C$7:$C$10376,0)),1,0),OFFSET(INDEX(DB_4erDS!$W$7:$W$10376,MATCH($F229,DB_4erDS!$C$7:$C$10376,0)),1,0)))))))</f>
        <v>no Mat.Nr</v>
      </c>
      <c r="I229" s="214" t="str">
        <f>IF(ISERROR(VLOOKUP(F229,DB_4erDS!$C$7:$C$10376,1,FALSE)),"not found",INDEX(DB_4erDS!$H$7:$H$10376,MATCH(F229,DB_4erDS!$C$7:$C$10376,0)))</f>
        <v>not found</v>
      </c>
      <c r="J229" s="215" t="str">
        <f>IF(ISERROR(VLOOKUP($F229,DB_4erDS!$C$7:$C$10376,1,FALSE)),"01.01.1900",IF($O$10=1,VLOOKUP($F229,DB_4erDS!$C$7:$X$10376,15,FALSE),IF($O$10=2,VLOOKUP($F229,DB_4erDS!$C$7:$X$10376,16,FALSE),IF($O$10=4,VLOOKUP($F229,DB_4erDS!$C$7:$X$10376,18,FALSE),IF($O$10=5,VLOOKUP($F229,DB_4erDS!$C$7:$X$10376,19,FALSE),"01.01.1900")))))</f>
        <v>01.01.1900</v>
      </c>
      <c r="K229" s="200" t="str">
        <f ca="1">IF(AND(E229&lt;&gt;"",$F$4&lt;&gt;""),$F$4,IF(AND(ISNUMBER(H229)=TRUE,H229&gt;=0),IF($O$10=1,OFFSET(INDEX(DB_4erDS!$R$7:$R$10376,MATCH($F229,DB_4erDS!C$7:$C$10376,0)),3,0),IF($O$10=2,OFFSET(INDEX(DB_4erDS!$S$7:$S$10376,MATCH($F229,DB_4erDS!C$7:$C$10376,0)),3,0),IF($O$10=3,OFFSET(INDEX(DB_4erDS!$T$7:$T$10376,MATCH($F229,DB_4erDS!C$7:$C$10376,0)),3,0),IF($O$10=4,OFFSET(INDEX(DB_4erDS!$U$7:$U$10376,MATCH($F229,DB_4erDS!C$7:$C$10376,0)),3,0),IF($O$10=5,OFFSET(INDEX(DB_4erDS!$V$7:$V$10376,MATCH($F229,DB_4erDS!C$7:$C$10376,0)),3,0),OFFSET(INDEX(DB_4erDS!$W$7:$W$10376,MATCH($F229,DB_4erDS!C$7:$C$10376,0)),3,0)))))),""))</f>
        <v/>
      </c>
      <c r="L229" s="151">
        <f ca="1">IF(ISERROR(VLOOKUP($F229,DB_4erDS!$C$7:$C$10376,1,FALSE)),0,IF($O$10=1,OFFSET(INDEX(DB_4erDS!$R$7:$R$10376,MATCH($F229,DB_4erDS!$C$7:$C$10376,0)),2,0),IF($O$10=2,OFFSET(INDEX(DB_4erDS!$S$7:$S$10376,MATCH($F229,DB_4erDS!$C$7:$C$10376,0)),2,0),IF($O$10=4,OFFSET(INDEX(DB_4erDS!$U$7:$U$10376,MATCH($F229,DB_4erDS!$C$7:$C$10376,0)),2,0),IF($O$10=5,OFFSET(INDEX(DB_4erDS!$V$7:$V$10376,MATCH($F229,DB_4erDS!$C$7:$C$10376,0)),2,0),"Ø")))))</f>
        <v>0</v>
      </c>
      <c r="R229" s="65"/>
    </row>
    <row r="230" spans="1:18">
      <c r="A230" s="65"/>
      <c r="B230" s="65"/>
      <c r="C230" s="65"/>
      <c r="D230" s="65">
        <v>218</v>
      </c>
      <c r="E230" s="136" t="str">
        <f>IF(ISERROR(VLOOKUP(F230,DB_4erDS!$C$7:$C$10376,1,FALSE)),"not found",INDEX(DB_4erDS!$B$7:$B$10376,MATCH(F230,DB_4erDS!$C$7:$C$10376,0)))</f>
        <v>not found</v>
      </c>
      <c r="F230" s="140"/>
      <c r="G230" s="213" t="str">
        <f>IF(ISERROR(VLOOKUP(F230,DB_4erDS!$C$7:$C$10376,1,FALSE)),"not found",INDEX(DB_4erDS!$G$7:$G$10376,MATCH(F230,DB_4erDS!$C$7:$C$10376,0)))</f>
        <v>not found</v>
      </c>
      <c r="H230" s="214" t="str">
        <f ca="1">IF(ISERROR(VLOOKUP($F230,DB_4erDS!$C$7:$C$10376,1,FALSE)),"no Mat.Nr",IF($O$10=1,OFFSET(INDEX(DB_4erDS!$R$7:$R$10376,MATCH($F230,DB_4erDS!$C$7:$C$10376,0)),1,0),IF($O$10=2,OFFSET(INDEX(DB_4erDS!$S$7:$S$10376,MATCH($F230,DB_4erDS!$C$7:$C$10376,0)),1,0),IF($O$10=3,OFFSET(INDEX(DB_4erDS!$T$7:$T$10376,MATCH($F230,DB_4erDS!$C$7:$C$10376,0)),1,0),IF($O$10=4,OFFSET(INDEX(DB_4erDS!$U$7:$U$10376,MATCH($F230,DB_4erDS!$C$7:$C$10376,0)),1,0),IF($O$10=5,OFFSET(INDEX(DB_4erDS!$V$7:$V$10376,MATCH($F230,DB_4erDS!$C$7:$C$10376,0)),1,0),OFFSET(INDEX(DB_4erDS!$W$7:$W$10376,MATCH($F230,DB_4erDS!$C$7:$C$10376,0)),1,0)))))))</f>
        <v>no Mat.Nr</v>
      </c>
      <c r="I230" s="214" t="str">
        <f>IF(ISERROR(VLOOKUP(F230,DB_4erDS!$C$7:$C$10376,1,FALSE)),"not found",INDEX(DB_4erDS!$H$7:$H$10376,MATCH(F230,DB_4erDS!$C$7:$C$10376,0)))</f>
        <v>not found</v>
      </c>
      <c r="J230" s="215" t="str">
        <f>IF(ISERROR(VLOOKUP($F230,DB_4erDS!$C$7:$C$10376,1,FALSE)),"01.01.1900",IF($O$10=1,VLOOKUP($F230,DB_4erDS!$C$7:$X$10376,15,FALSE),IF($O$10=2,VLOOKUP($F230,DB_4erDS!$C$7:$X$10376,16,FALSE),IF($O$10=4,VLOOKUP($F230,DB_4erDS!$C$7:$X$10376,18,FALSE),IF($O$10=5,VLOOKUP($F230,DB_4erDS!$C$7:$X$10376,19,FALSE),"01.01.1900")))))</f>
        <v>01.01.1900</v>
      </c>
      <c r="K230" s="200" t="str">
        <f ca="1">IF(AND(E230&lt;&gt;"",$F$4&lt;&gt;""),$F$4,IF(AND(ISNUMBER(H230)=TRUE,H230&gt;=0),IF($O$10=1,OFFSET(INDEX(DB_4erDS!$R$7:$R$10376,MATCH($F230,DB_4erDS!C$7:$C$10376,0)),3,0),IF($O$10=2,OFFSET(INDEX(DB_4erDS!$S$7:$S$10376,MATCH($F230,DB_4erDS!C$7:$C$10376,0)),3,0),IF($O$10=3,OFFSET(INDEX(DB_4erDS!$T$7:$T$10376,MATCH($F230,DB_4erDS!C$7:$C$10376,0)),3,0),IF($O$10=4,OFFSET(INDEX(DB_4erDS!$U$7:$U$10376,MATCH($F230,DB_4erDS!C$7:$C$10376,0)),3,0),IF($O$10=5,OFFSET(INDEX(DB_4erDS!$V$7:$V$10376,MATCH($F230,DB_4erDS!C$7:$C$10376,0)),3,0),OFFSET(INDEX(DB_4erDS!$W$7:$W$10376,MATCH($F230,DB_4erDS!C$7:$C$10376,0)),3,0)))))),""))</f>
        <v/>
      </c>
      <c r="L230" s="151">
        <f ca="1">IF(ISERROR(VLOOKUP($F230,DB_4erDS!$C$7:$C$10376,1,FALSE)),0,IF($O$10=1,OFFSET(INDEX(DB_4erDS!$R$7:$R$10376,MATCH($F230,DB_4erDS!$C$7:$C$10376,0)),2,0),IF($O$10=2,OFFSET(INDEX(DB_4erDS!$S$7:$S$10376,MATCH($F230,DB_4erDS!$C$7:$C$10376,0)),2,0),IF($O$10=4,OFFSET(INDEX(DB_4erDS!$U$7:$U$10376,MATCH($F230,DB_4erDS!$C$7:$C$10376,0)),2,0),IF($O$10=5,OFFSET(INDEX(DB_4erDS!$V$7:$V$10376,MATCH($F230,DB_4erDS!$C$7:$C$10376,0)),2,0),"Ø")))))</f>
        <v>0</v>
      </c>
      <c r="R230" s="65"/>
    </row>
    <row r="231" spans="1:18">
      <c r="A231" s="65"/>
      <c r="B231" s="65"/>
      <c r="C231" s="65"/>
      <c r="D231" s="65">
        <v>219</v>
      </c>
      <c r="E231" s="136" t="str">
        <f>IF(ISERROR(VLOOKUP(F231,DB_4erDS!$C$7:$C$10376,1,FALSE)),"not found",INDEX(DB_4erDS!$B$7:$B$10376,MATCH(F231,DB_4erDS!$C$7:$C$10376,0)))</f>
        <v>not found</v>
      </c>
      <c r="F231" s="140"/>
      <c r="G231" s="213" t="str">
        <f>IF(ISERROR(VLOOKUP(F231,DB_4erDS!$C$7:$C$10376,1,FALSE)),"not found",INDEX(DB_4erDS!$G$7:$G$10376,MATCH(F231,DB_4erDS!$C$7:$C$10376,0)))</f>
        <v>not found</v>
      </c>
      <c r="H231" s="214" t="str">
        <f ca="1">IF(ISERROR(VLOOKUP($F231,DB_4erDS!$C$7:$C$10376,1,FALSE)),"no Mat.Nr",IF($O$10=1,OFFSET(INDEX(DB_4erDS!$R$7:$R$10376,MATCH($F231,DB_4erDS!$C$7:$C$10376,0)),1,0),IF($O$10=2,OFFSET(INDEX(DB_4erDS!$S$7:$S$10376,MATCH($F231,DB_4erDS!$C$7:$C$10376,0)),1,0),IF($O$10=3,OFFSET(INDEX(DB_4erDS!$T$7:$T$10376,MATCH($F231,DB_4erDS!$C$7:$C$10376,0)),1,0),IF($O$10=4,OFFSET(INDEX(DB_4erDS!$U$7:$U$10376,MATCH($F231,DB_4erDS!$C$7:$C$10376,0)),1,0),IF($O$10=5,OFFSET(INDEX(DB_4erDS!$V$7:$V$10376,MATCH($F231,DB_4erDS!$C$7:$C$10376,0)),1,0),OFFSET(INDEX(DB_4erDS!$W$7:$W$10376,MATCH($F231,DB_4erDS!$C$7:$C$10376,0)),1,0)))))))</f>
        <v>no Mat.Nr</v>
      </c>
      <c r="I231" s="214" t="str">
        <f>IF(ISERROR(VLOOKUP(F231,DB_4erDS!$C$7:$C$10376,1,FALSE)),"not found",INDEX(DB_4erDS!$H$7:$H$10376,MATCH(F231,DB_4erDS!$C$7:$C$10376,0)))</f>
        <v>not found</v>
      </c>
      <c r="J231" s="215" t="str">
        <f>IF(ISERROR(VLOOKUP($F231,DB_4erDS!$C$7:$C$10376,1,FALSE)),"01.01.1900",IF($O$10=1,VLOOKUP($F231,DB_4erDS!$C$7:$X$10376,15,FALSE),IF($O$10=2,VLOOKUP($F231,DB_4erDS!$C$7:$X$10376,16,FALSE),IF($O$10=4,VLOOKUP($F231,DB_4erDS!$C$7:$X$10376,18,FALSE),IF($O$10=5,VLOOKUP($F231,DB_4erDS!$C$7:$X$10376,19,FALSE),"01.01.1900")))))</f>
        <v>01.01.1900</v>
      </c>
      <c r="K231" s="200" t="str">
        <f ca="1">IF(AND(E231&lt;&gt;"",$F$4&lt;&gt;""),$F$4,IF(AND(ISNUMBER(H231)=TRUE,H231&gt;=0),IF($O$10=1,OFFSET(INDEX(DB_4erDS!$R$7:$R$10376,MATCH($F231,DB_4erDS!C$7:$C$10376,0)),3,0),IF($O$10=2,OFFSET(INDEX(DB_4erDS!$S$7:$S$10376,MATCH($F231,DB_4erDS!C$7:$C$10376,0)),3,0),IF($O$10=3,OFFSET(INDEX(DB_4erDS!$T$7:$T$10376,MATCH($F231,DB_4erDS!C$7:$C$10376,0)),3,0),IF($O$10=4,OFFSET(INDEX(DB_4erDS!$U$7:$U$10376,MATCH($F231,DB_4erDS!C$7:$C$10376,0)),3,0),IF($O$10=5,OFFSET(INDEX(DB_4erDS!$V$7:$V$10376,MATCH($F231,DB_4erDS!C$7:$C$10376,0)),3,0),OFFSET(INDEX(DB_4erDS!$W$7:$W$10376,MATCH($F231,DB_4erDS!C$7:$C$10376,0)),3,0)))))),""))</f>
        <v/>
      </c>
      <c r="L231" s="151">
        <f ca="1">IF(ISERROR(VLOOKUP($F231,DB_4erDS!$C$7:$C$10376,1,FALSE)),0,IF($O$10=1,OFFSET(INDEX(DB_4erDS!$R$7:$R$10376,MATCH($F231,DB_4erDS!$C$7:$C$10376,0)),2,0),IF($O$10=2,OFFSET(INDEX(DB_4erDS!$S$7:$S$10376,MATCH($F231,DB_4erDS!$C$7:$C$10376,0)),2,0),IF($O$10=4,OFFSET(INDEX(DB_4erDS!$U$7:$U$10376,MATCH($F231,DB_4erDS!$C$7:$C$10376,0)),2,0),IF($O$10=5,OFFSET(INDEX(DB_4erDS!$V$7:$V$10376,MATCH($F231,DB_4erDS!$C$7:$C$10376,0)),2,0),"Ø")))))</f>
        <v>0</v>
      </c>
      <c r="R231" s="65"/>
    </row>
    <row r="232" spans="1:18">
      <c r="A232" s="65"/>
      <c r="B232" s="65"/>
      <c r="C232" s="65"/>
      <c r="D232" s="65">
        <v>220</v>
      </c>
      <c r="E232" s="136" t="str">
        <f>IF(ISERROR(VLOOKUP(F232,DB_4erDS!$C$7:$C$10376,1,FALSE)),"not found",INDEX(DB_4erDS!$B$7:$B$10376,MATCH(F232,DB_4erDS!$C$7:$C$10376,0)))</f>
        <v>not found</v>
      </c>
      <c r="F232" s="140"/>
      <c r="G232" s="213" t="str">
        <f>IF(ISERROR(VLOOKUP(F232,DB_4erDS!$C$7:$C$10376,1,FALSE)),"not found",INDEX(DB_4erDS!$G$7:$G$10376,MATCH(F232,DB_4erDS!$C$7:$C$10376,0)))</f>
        <v>not found</v>
      </c>
      <c r="H232" s="214" t="str">
        <f ca="1">IF(ISERROR(VLOOKUP($F232,DB_4erDS!$C$7:$C$10376,1,FALSE)),"no Mat.Nr",IF($O$10=1,OFFSET(INDEX(DB_4erDS!$R$7:$R$10376,MATCH($F232,DB_4erDS!$C$7:$C$10376,0)),1,0),IF($O$10=2,OFFSET(INDEX(DB_4erDS!$S$7:$S$10376,MATCH($F232,DB_4erDS!$C$7:$C$10376,0)),1,0),IF($O$10=3,OFFSET(INDEX(DB_4erDS!$T$7:$T$10376,MATCH($F232,DB_4erDS!$C$7:$C$10376,0)),1,0),IF($O$10=4,OFFSET(INDEX(DB_4erDS!$U$7:$U$10376,MATCH($F232,DB_4erDS!$C$7:$C$10376,0)),1,0),IF($O$10=5,OFFSET(INDEX(DB_4erDS!$V$7:$V$10376,MATCH($F232,DB_4erDS!$C$7:$C$10376,0)),1,0),OFFSET(INDEX(DB_4erDS!$W$7:$W$10376,MATCH($F232,DB_4erDS!$C$7:$C$10376,0)),1,0)))))))</f>
        <v>no Mat.Nr</v>
      </c>
      <c r="I232" s="214" t="str">
        <f>IF(ISERROR(VLOOKUP(F232,DB_4erDS!$C$7:$C$10376,1,FALSE)),"not found",INDEX(DB_4erDS!$H$7:$H$10376,MATCH(F232,DB_4erDS!$C$7:$C$10376,0)))</f>
        <v>not found</v>
      </c>
      <c r="J232" s="215" t="str">
        <f>IF(ISERROR(VLOOKUP($F232,DB_4erDS!$C$7:$C$10376,1,FALSE)),"01.01.1900",IF($O$10=1,VLOOKUP($F232,DB_4erDS!$C$7:$X$10376,15,FALSE),IF($O$10=2,VLOOKUP($F232,DB_4erDS!$C$7:$X$10376,16,FALSE),IF($O$10=4,VLOOKUP($F232,DB_4erDS!$C$7:$X$10376,18,FALSE),IF($O$10=5,VLOOKUP($F232,DB_4erDS!$C$7:$X$10376,19,FALSE),"01.01.1900")))))</f>
        <v>01.01.1900</v>
      </c>
      <c r="K232" s="200" t="str">
        <f ca="1">IF(AND(E232&lt;&gt;"",$F$4&lt;&gt;""),$F$4,IF(AND(ISNUMBER(H232)=TRUE,H232&gt;=0),IF($O$10=1,OFFSET(INDEX(DB_4erDS!$R$7:$R$10376,MATCH($F232,DB_4erDS!C$7:$C$10376,0)),3,0),IF($O$10=2,OFFSET(INDEX(DB_4erDS!$S$7:$S$10376,MATCH($F232,DB_4erDS!C$7:$C$10376,0)),3,0),IF($O$10=3,OFFSET(INDEX(DB_4erDS!$T$7:$T$10376,MATCH($F232,DB_4erDS!C$7:$C$10376,0)),3,0),IF($O$10=4,OFFSET(INDEX(DB_4erDS!$U$7:$U$10376,MATCH($F232,DB_4erDS!C$7:$C$10376,0)),3,0),IF($O$10=5,OFFSET(INDEX(DB_4erDS!$V$7:$V$10376,MATCH($F232,DB_4erDS!C$7:$C$10376,0)),3,0),OFFSET(INDEX(DB_4erDS!$W$7:$W$10376,MATCH($F232,DB_4erDS!C$7:$C$10376,0)),3,0)))))),""))</f>
        <v/>
      </c>
      <c r="L232" s="151">
        <f ca="1">IF(ISERROR(VLOOKUP($F232,DB_4erDS!$C$7:$C$10376,1,FALSE)),0,IF($O$10=1,OFFSET(INDEX(DB_4erDS!$R$7:$R$10376,MATCH($F232,DB_4erDS!$C$7:$C$10376,0)),2,0),IF($O$10=2,OFFSET(INDEX(DB_4erDS!$S$7:$S$10376,MATCH($F232,DB_4erDS!$C$7:$C$10376,0)),2,0),IF($O$10=4,OFFSET(INDEX(DB_4erDS!$U$7:$U$10376,MATCH($F232,DB_4erDS!$C$7:$C$10376,0)),2,0),IF($O$10=5,OFFSET(INDEX(DB_4erDS!$V$7:$V$10376,MATCH($F232,DB_4erDS!$C$7:$C$10376,0)),2,0),"Ø")))))</f>
        <v>0</v>
      </c>
      <c r="R232" s="65"/>
    </row>
    <row r="233" spans="1:18">
      <c r="A233" s="65"/>
      <c r="B233" s="65"/>
      <c r="C233" s="65"/>
      <c r="D233" s="65">
        <v>221</v>
      </c>
      <c r="E233" s="136" t="str">
        <f>IF(ISERROR(VLOOKUP(F233,DB_4erDS!$C$7:$C$10376,1,FALSE)),"not found",INDEX(DB_4erDS!$B$7:$B$10376,MATCH(F233,DB_4erDS!$C$7:$C$10376,0)))</f>
        <v>not found</v>
      </c>
      <c r="F233" s="140"/>
      <c r="G233" s="213" t="str">
        <f>IF(ISERROR(VLOOKUP(F233,DB_4erDS!$C$7:$C$10376,1,FALSE)),"not found",INDEX(DB_4erDS!$G$7:$G$10376,MATCH(F233,DB_4erDS!$C$7:$C$10376,0)))</f>
        <v>not found</v>
      </c>
      <c r="H233" s="214" t="str">
        <f ca="1">IF(ISERROR(VLOOKUP($F233,DB_4erDS!$C$7:$C$10376,1,FALSE)),"no Mat.Nr",IF($O$10=1,OFFSET(INDEX(DB_4erDS!$R$7:$R$10376,MATCH($F233,DB_4erDS!$C$7:$C$10376,0)),1,0),IF($O$10=2,OFFSET(INDEX(DB_4erDS!$S$7:$S$10376,MATCH($F233,DB_4erDS!$C$7:$C$10376,0)),1,0),IF($O$10=3,OFFSET(INDEX(DB_4erDS!$T$7:$T$10376,MATCH($F233,DB_4erDS!$C$7:$C$10376,0)),1,0),IF($O$10=4,OFFSET(INDEX(DB_4erDS!$U$7:$U$10376,MATCH($F233,DB_4erDS!$C$7:$C$10376,0)),1,0),IF($O$10=5,OFFSET(INDEX(DB_4erDS!$V$7:$V$10376,MATCH($F233,DB_4erDS!$C$7:$C$10376,0)),1,0),OFFSET(INDEX(DB_4erDS!$W$7:$W$10376,MATCH($F233,DB_4erDS!$C$7:$C$10376,0)),1,0)))))))</f>
        <v>no Mat.Nr</v>
      </c>
      <c r="I233" s="214" t="str">
        <f>IF(ISERROR(VLOOKUP(F233,DB_4erDS!$C$7:$C$10376,1,FALSE)),"not found",INDEX(DB_4erDS!$H$7:$H$10376,MATCH(F233,DB_4erDS!$C$7:$C$10376,0)))</f>
        <v>not found</v>
      </c>
      <c r="J233" s="215" t="str">
        <f>IF(ISERROR(VLOOKUP($F233,DB_4erDS!$C$7:$C$10376,1,FALSE)),"01.01.1900",IF($O$10=1,VLOOKUP($F233,DB_4erDS!$C$7:$X$10376,15,FALSE),IF($O$10=2,VLOOKUP($F233,DB_4erDS!$C$7:$X$10376,16,FALSE),IF($O$10=4,VLOOKUP($F233,DB_4erDS!$C$7:$X$10376,18,FALSE),IF($O$10=5,VLOOKUP($F233,DB_4erDS!$C$7:$X$10376,19,FALSE),"01.01.1900")))))</f>
        <v>01.01.1900</v>
      </c>
      <c r="K233" s="200" t="str">
        <f ca="1">IF(AND(E233&lt;&gt;"",$F$4&lt;&gt;""),$F$4,IF(AND(ISNUMBER(H233)=TRUE,H233&gt;=0),IF($O$10=1,OFFSET(INDEX(DB_4erDS!$R$7:$R$10376,MATCH($F233,DB_4erDS!C$7:$C$10376,0)),3,0),IF($O$10=2,OFFSET(INDEX(DB_4erDS!$S$7:$S$10376,MATCH($F233,DB_4erDS!C$7:$C$10376,0)),3,0),IF($O$10=3,OFFSET(INDEX(DB_4erDS!$T$7:$T$10376,MATCH($F233,DB_4erDS!C$7:$C$10376,0)),3,0),IF($O$10=4,OFFSET(INDEX(DB_4erDS!$U$7:$U$10376,MATCH($F233,DB_4erDS!C$7:$C$10376,0)),3,0),IF($O$10=5,OFFSET(INDEX(DB_4erDS!$V$7:$V$10376,MATCH($F233,DB_4erDS!C$7:$C$10376,0)),3,0),OFFSET(INDEX(DB_4erDS!$W$7:$W$10376,MATCH($F233,DB_4erDS!C$7:$C$10376,0)),3,0)))))),""))</f>
        <v/>
      </c>
      <c r="L233" s="151">
        <f ca="1">IF(ISERROR(VLOOKUP($F233,DB_4erDS!$C$7:$C$10376,1,FALSE)),0,IF($O$10=1,OFFSET(INDEX(DB_4erDS!$R$7:$R$10376,MATCH($F233,DB_4erDS!$C$7:$C$10376,0)),2,0),IF($O$10=2,OFFSET(INDEX(DB_4erDS!$S$7:$S$10376,MATCH($F233,DB_4erDS!$C$7:$C$10376,0)),2,0),IF($O$10=4,OFFSET(INDEX(DB_4erDS!$U$7:$U$10376,MATCH($F233,DB_4erDS!$C$7:$C$10376,0)),2,0),IF($O$10=5,OFFSET(INDEX(DB_4erDS!$V$7:$V$10376,MATCH($F233,DB_4erDS!$C$7:$C$10376,0)),2,0),"Ø")))))</f>
        <v>0</v>
      </c>
      <c r="R233" s="65"/>
    </row>
    <row r="234" spans="1:18">
      <c r="A234" s="65"/>
      <c r="B234" s="65"/>
      <c r="C234" s="65"/>
      <c r="D234" s="65">
        <v>222</v>
      </c>
      <c r="E234" s="136" t="str">
        <f>IF(ISERROR(VLOOKUP(F234,DB_4erDS!$C$7:$C$10376,1,FALSE)),"not found",INDEX(DB_4erDS!$B$7:$B$10376,MATCH(F234,DB_4erDS!$C$7:$C$10376,0)))</f>
        <v>not found</v>
      </c>
      <c r="F234" s="140"/>
      <c r="G234" s="213" t="str">
        <f>IF(ISERROR(VLOOKUP(F234,DB_4erDS!$C$7:$C$10376,1,FALSE)),"not found",INDEX(DB_4erDS!$G$7:$G$10376,MATCH(F234,DB_4erDS!$C$7:$C$10376,0)))</f>
        <v>not found</v>
      </c>
      <c r="H234" s="214" t="str">
        <f ca="1">IF(ISERROR(VLOOKUP($F234,DB_4erDS!$C$7:$C$10376,1,FALSE)),"no Mat.Nr",IF($O$10=1,OFFSET(INDEX(DB_4erDS!$R$7:$R$10376,MATCH($F234,DB_4erDS!$C$7:$C$10376,0)),1,0),IF($O$10=2,OFFSET(INDEX(DB_4erDS!$S$7:$S$10376,MATCH($F234,DB_4erDS!$C$7:$C$10376,0)),1,0),IF($O$10=3,OFFSET(INDEX(DB_4erDS!$T$7:$T$10376,MATCH($F234,DB_4erDS!$C$7:$C$10376,0)),1,0),IF($O$10=4,OFFSET(INDEX(DB_4erDS!$U$7:$U$10376,MATCH($F234,DB_4erDS!$C$7:$C$10376,0)),1,0),IF($O$10=5,OFFSET(INDEX(DB_4erDS!$V$7:$V$10376,MATCH($F234,DB_4erDS!$C$7:$C$10376,0)),1,0),OFFSET(INDEX(DB_4erDS!$W$7:$W$10376,MATCH($F234,DB_4erDS!$C$7:$C$10376,0)),1,0)))))))</f>
        <v>no Mat.Nr</v>
      </c>
      <c r="I234" s="214" t="str">
        <f>IF(ISERROR(VLOOKUP(F234,DB_4erDS!$C$7:$C$10376,1,FALSE)),"not found",INDEX(DB_4erDS!$H$7:$H$10376,MATCH(F234,DB_4erDS!$C$7:$C$10376,0)))</f>
        <v>not found</v>
      </c>
      <c r="J234" s="215" t="str">
        <f>IF(ISERROR(VLOOKUP($F234,DB_4erDS!$C$7:$C$10376,1,FALSE)),"01.01.1900",IF($O$10=1,VLOOKUP($F234,DB_4erDS!$C$7:$X$10376,15,FALSE),IF($O$10=2,VLOOKUP($F234,DB_4erDS!$C$7:$X$10376,16,FALSE),IF($O$10=4,VLOOKUP($F234,DB_4erDS!$C$7:$X$10376,18,FALSE),IF($O$10=5,VLOOKUP($F234,DB_4erDS!$C$7:$X$10376,19,FALSE),"01.01.1900")))))</f>
        <v>01.01.1900</v>
      </c>
      <c r="K234" s="200" t="str">
        <f ca="1">IF(AND(E234&lt;&gt;"",$F$4&lt;&gt;""),$F$4,IF(AND(ISNUMBER(H234)=TRUE,H234&gt;=0),IF($O$10=1,OFFSET(INDEX(DB_4erDS!$R$7:$R$10376,MATCH($F234,DB_4erDS!C$7:$C$10376,0)),3,0),IF($O$10=2,OFFSET(INDEX(DB_4erDS!$S$7:$S$10376,MATCH($F234,DB_4erDS!C$7:$C$10376,0)),3,0),IF($O$10=3,OFFSET(INDEX(DB_4erDS!$T$7:$T$10376,MATCH($F234,DB_4erDS!C$7:$C$10376,0)),3,0),IF($O$10=4,OFFSET(INDEX(DB_4erDS!$U$7:$U$10376,MATCH($F234,DB_4erDS!C$7:$C$10376,0)),3,0),IF($O$10=5,OFFSET(INDEX(DB_4erDS!$V$7:$V$10376,MATCH($F234,DB_4erDS!C$7:$C$10376,0)),3,0),OFFSET(INDEX(DB_4erDS!$W$7:$W$10376,MATCH($F234,DB_4erDS!C$7:$C$10376,0)),3,0)))))),""))</f>
        <v/>
      </c>
      <c r="L234" s="151">
        <f ca="1">IF(ISERROR(VLOOKUP($F234,DB_4erDS!$C$7:$C$10376,1,FALSE)),0,IF($O$10=1,OFFSET(INDEX(DB_4erDS!$R$7:$R$10376,MATCH($F234,DB_4erDS!$C$7:$C$10376,0)),2,0),IF($O$10=2,OFFSET(INDEX(DB_4erDS!$S$7:$S$10376,MATCH($F234,DB_4erDS!$C$7:$C$10376,0)),2,0),IF($O$10=4,OFFSET(INDEX(DB_4erDS!$U$7:$U$10376,MATCH($F234,DB_4erDS!$C$7:$C$10376,0)),2,0),IF($O$10=5,OFFSET(INDEX(DB_4erDS!$V$7:$V$10376,MATCH($F234,DB_4erDS!$C$7:$C$10376,0)),2,0),"Ø")))))</f>
        <v>0</v>
      </c>
      <c r="R234" s="65"/>
    </row>
    <row r="235" spans="1:18">
      <c r="A235" s="65"/>
      <c r="B235" s="65"/>
      <c r="C235" s="65"/>
      <c r="D235" s="65">
        <v>223</v>
      </c>
      <c r="E235" s="136" t="str">
        <f>IF(ISERROR(VLOOKUP(F235,DB_4erDS!$C$7:$C$10376,1,FALSE)),"not found",INDEX(DB_4erDS!$B$7:$B$10376,MATCH(F235,DB_4erDS!$C$7:$C$10376,0)))</f>
        <v>not found</v>
      </c>
      <c r="F235" s="140"/>
      <c r="G235" s="213" t="str">
        <f>IF(ISERROR(VLOOKUP(F235,DB_4erDS!$C$7:$C$10376,1,FALSE)),"not found",INDEX(DB_4erDS!$G$7:$G$10376,MATCH(F235,DB_4erDS!$C$7:$C$10376,0)))</f>
        <v>not found</v>
      </c>
      <c r="H235" s="214" t="str">
        <f ca="1">IF(ISERROR(VLOOKUP($F235,DB_4erDS!$C$7:$C$10376,1,FALSE)),"no Mat.Nr",IF($O$10=1,OFFSET(INDEX(DB_4erDS!$R$7:$R$10376,MATCH($F235,DB_4erDS!$C$7:$C$10376,0)),1,0),IF($O$10=2,OFFSET(INDEX(DB_4erDS!$S$7:$S$10376,MATCH($F235,DB_4erDS!$C$7:$C$10376,0)),1,0),IF($O$10=3,OFFSET(INDEX(DB_4erDS!$T$7:$T$10376,MATCH($F235,DB_4erDS!$C$7:$C$10376,0)),1,0),IF($O$10=4,OFFSET(INDEX(DB_4erDS!$U$7:$U$10376,MATCH($F235,DB_4erDS!$C$7:$C$10376,0)),1,0),IF($O$10=5,OFFSET(INDEX(DB_4erDS!$V$7:$V$10376,MATCH($F235,DB_4erDS!$C$7:$C$10376,0)),1,0),OFFSET(INDEX(DB_4erDS!$W$7:$W$10376,MATCH($F235,DB_4erDS!$C$7:$C$10376,0)),1,0)))))))</f>
        <v>no Mat.Nr</v>
      </c>
      <c r="I235" s="214" t="str">
        <f>IF(ISERROR(VLOOKUP(F235,DB_4erDS!$C$7:$C$10376,1,FALSE)),"not found",INDEX(DB_4erDS!$H$7:$H$10376,MATCH(F235,DB_4erDS!$C$7:$C$10376,0)))</f>
        <v>not found</v>
      </c>
      <c r="J235" s="215" t="str">
        <f>IF(ISERROR(VLOOKUP($F235,DB_4erDS!$C$7:$C$10376,1,FALSE)),"01.01.1900",IF($O$10=1,VLOOKUP($F235,DB_4erDS!$C$7:$X$10376,15,FALSE),IF($O$10=2,VLOOKUP($F235,DB_4erDS!$C$7:$X$10376,16,FALSE),IF($O$10=4,VLOOKUP($F235,DB_4erDS!$C$7:$X$10376,18,FALSE),IF($O$10=5,VLOOKUP($F235,DB_4erDS!$C$7:$X$10376,19,FALSE),"01.01.1900")))))</f>
        <v>01.01.1900</v>
      </c>
      <c r="K235" s="200" t="str">
        <f ca="1">IF(AND(E235&lt;&gt;"",$F$4&lt;&gt;""),$F$4,IF(AND(ISNUMBER(H235)=TRUE,H235&gt;=0),IF($O$10=1,OFFSET(INDEX(DB_4erDS!$R$7:$R$10376,MATCH($F235,DB_4erDS!C$7:$C$10376,0)),3,0),IF($O$10=2,OFFSET(INDEX(DB_4erDS!$S$7:$S$10376,MATCH($F235,DB_4erDS!C$7:$C$10376,0)),3,0),IF($O$10=3,OFFSET(INDEX(DB_4erDS!$T$7:$T$10376,MATCH($F235,DB_4erDS!C$7:$C$10376,0)),3,0),IF($O$10=4,OFFSET(INDEX(DB_4erDS!$U$7:$U$10376,MATCH($F235,DB_4erDS!C$7:$C$10376,0)),3,0),IF($O$10=5,OFFSET(INDEX(DB_4erDS!$V$7:$V$10376,MATCH($F235,DB_4erDS!C$7:$C$10376,0)),3,0),OFFSET(INDEX(DB_4erDS!$W$7:$W$10376,MATCH($F235,DB_4erDS!C$7:$C$10376,0)),3,0)))))),""))</f>
        <v/>
      </c>
      <c r="L235" s="151">
        <f ca="1">IF(ISERROR(VLOOKUP($F235,DB_4erDS!$C$7:$C$10376,1,FALSE)),0,IF($O$10=1,OFFSET(INDEX(DB_4erDS!$R$7:$R$10376,MATCH($F235,DB_4erDS!$C$7:$C$10376,0)),2,0),IF($O$10=2,OFFSET(INDEX(DB_4erDS!$S$7:$S$10376,MATCH($F235,DB_4erDS!$C$7:$C$10376,0)),2,0),IF($O$10=4,OFFSET(INDEX(DB_4erDS!$U$7:$U$10376,MATCH($F235,DB_4erDS!$C$7:$C$10376,0)),2,0),IF($O$10=5,OFFSET(INDEX(DB_4erDS!$V$7:$V$10376,MATCH($F235,DB_4erDS!$C$7:$C$10376,0)),2,0),"Ø")))))</f>
        <v>0</v>
      </c>
      <c r="R235" s="65"/>
    </row>
    <row r="236" spans="1:18">
      <c r="A236" s="65"/>
      <c r="B236" s="65"/>
      <c r="C236" s="65"/>
      <c r="D236" s="65">
        <v>224</v>
      </c>
      <c r="E236" s="136" t="str">
        <f>IF(ISERROR(VLOOKUP(F236,DB_4erDS!$C$7:$C$10376,1,FALSE)),"not found",INDEX(DB_4erDS!$B$7:$B$10376,MATCH(F236,DB_4erDS!$C$7:$C$10376,0)))</f>
        <v>not found</v>
      </c>
      <c r="F236" s="140"/>
      <c r="G236" s="213" t="str">
        <f>IF(ISERROR(VLOOKUP(F236,DB_4erDS!$C$7:$C$10376,1,FALSE)),"not found",INDEX(DB_4erDS!$G$7:$G$10376,MATCH(F236,DB_4erDS!$C$7:$C$10376,0)))</f>
        <v>not found</v>
      </c>
      <c r="H236" s="214" t="str">
        <f ca="1">IF(ISERROR(VLOOKUP($F236,DB_4erDS!$C$7:$C$10376,1,FALSE)),"no Mat.Nr",IF($O$10=1,OFFSET(INDEX(DB_4erDS!$R$7:$R$10376,MATCH($F236,DB_4erDS!$C$7:$C$10376,0)),1,0),IF($O$10=2,OFFSET(INDEX(DB_4erDS!$S$7:$S$10376,MATCH($F236,DB_4erDS!$C$7:$C$10376,0)),1,0),IF($O$10=3,OFFSET(INDEX(DB_4erDS!$T$7:$T$10376,MATCH($F236,DB_4erDS!$C$7:$C$10376,0)),1,0),IF($O$10=4,OFFSET(INDEX(DB_4erDS!$U$7:$U$10376,MATCH($F236,DB_4erDS!$C$7:$C$10376,0)),1,0),IF($O$10=5,OFFSET(INDEX(DB_4erDS!$V$7:$V$10376,MATCH($F236,DB_4erDS!$C$7:$C$10376,0)),1,0),OFFSET(INDEX(DB_4erDS!$W$7:$W$10376,MATCH($F236,DB_4erDS!$C$7:$C$10376,0)),1,0)))))))</f>
        <v>no Mat.Nr</v>
      </c>
      <c r="I236" s="214" t="str">
        <f>IF(ISERROR(VLOOKUP(F236,DB_4erDS!$C$7:$C$10376,1,FALSE)),"not found",INDEX(DB_4erDS!$H$7:$H$10376,MATCH(F236,DB_4erDS!$C$7:$C$10376,0)))</f>
        <v>not found</v>
      </c>
      <c r="J236" s="215" t="str">
        <f>IF(ISERROR(VLOOKUP($F236,DB_4erDS!$C$7:$C$10376,1,FALSE)),"01.01.1900",IF($O$10=1,VLOOKUP($F236,DB_4erDS!$C$7:$X$10376,15,FALSE),IF($O$10=2,VLOOKUP($F236,DB_4erDS!$C$7:$X$10376,16,FALSE),IF($O$10=4,VLOOKUP($F236,DB_4erDS!$C$7:$X$10376,18,FALSE),IF($O$10=5,VLOOKUP($F236,DB_4erDS!$C$7:$X$10376,19,FALSE),"01.01.1900")))))</f>
        <v>01.01.1900</v>
      </c>
      <c r="K236" s="200" t="str">
        <f ca="1">IF(AND(E236&lt;&gt;"",$F$4&lt;&gt;""),$F$4,IF(AND(ISNUMBER(H236)=TRUE,H236&gt;=0),IF($O$10=1,OFFSET(INDEX(DB_4erDS!$R$7:$R$10376,MATCH($F236,DB_4erDS!C$7:$C$10376,0)),3,0),IF($O$10=2,OFFSET(INDEX(DB_4erDS!$S$7:$S$10376,MATCH($F236,DB_4erDS!C$7:$C$10376,0)),3,0),IF($O$10=3,OFFSET(INDEX(DB_4erDS!$T$7:$T$10376,MATCH($F236,DB_4erDS!C$7:$C$10376,0)),3,0),IF($O$10=4,OFFSET(INDEX(DB_4erDS!$U$7:$U$10376,MATCH($F236,DB_4erDS!C$7:$C$10376,0)),3,0),IF($O$10=5,OFFSET(INDEX(DB_4erDS!$V$7:$V$10376,MATCH($F236,DB_4erDS!C$7:$C$10376,0)),3,0),OFFSET(INDEX(DB_4erDS!$W$7:$W$10376,MATCH($F236,DB_4erDS!C$7:$C$10376,0)),3,0)))))),""))</f>
        <v/>
      </c>
      <c r="L236" s="151">
        <f ca="1">IF(ISERROR(VLOOKUP($F236,DB_4erDS!$C$7:$C$10376,1,FALSE)),0,IF($O$10=1,OFFSET(INDEX(DB_4erDS!$R$7:$R$10376,MATCH($F236,DB_4erDS!$C$7:$C$10376,0)),2,0),IF($O$10=2,OFFSET(INDEX(DB_4erDS!$S$7:$S$10376,MATCH($F236,DB_4erDS!$C$7:$C$10376,0)),2,0),IF($O$10=4,OFFSET(INDEX(DB_4erDS!$U$7:$U$10376,MATCH($F236,DB_4erDS!$C$7:$C$10376,0)),2,0),IF($O$10=5,OFFSET(INDEX(DB_4erDS!$V$7:$V$10376,MATCH($F236,DB_4erDS!$C$7:$C$10376,0)),2,0),"Ø")))))</f>
        <v>0</v>
      </c>
      <c r="R236" s="65"/>
    </row>
    <row r="237" spans="1:18">
      <c r="A237" s="65"/>
      <c r="B237" s="65"/>
      <c r="C237" s="65"/>
      <c r="D237" s="65">
        <v>225</v>
      </c>
      <c r="E237" s="136" t="str">
        <f>IF(ISERROR(VLOOKUP(F237,DB_4erDS!$C$7:$C$10376,1,FALSE)),"not found",INDEX(DB_4erDS!$B$7:$B$10376,MATCH(F237,DB_4erDS!$C$7:$C$10376,0)))</f>
        <v>not found</v>
      </c>
      <c r="F237" s="140"/>
      <c r="G237" s="213" t="str">
        <f>IF(ISERROR(VLOOKUP(F237,DB_4erDS!$C$7:$C$10376,1,FALSE)),"not found",INDEX(DB_4erDS!$G$7:$G$10376,MATCH(F237,DB_4erDS!$C$7:$C$10376,0)))</f>
        <v>not found</v>
      </c>
      <c r="H237" s="214" t="str">
        <f ca="1">IF(ISERROR(VLOOKUP($F237,DB_4erDS!$C$7:$C$10376,1,FALSE)),"no Mat.Nr",IF($O$10=1,OFFSET(INDEX(DB_4erDS!$R$7:$R$10376,MATCH($F237,DB_4erDS!$C$7:$C$10376,0)),1,0),IF($O$10=2,OFFSET(INDEX(DB_4erDS!$S$7:$S$10376,MATCH($F237,DB_4erDS!$C$7:$C$10376,0)),1,0),IF($O$10=3,OFFSET(INDEX(DB_4erDS!$T$7:$T$10376,MATCH($F237,DB_4erDS!$C$7:$C$10376,0)),1,0),IF($O$10=4,OFFSET(INDEX(DB_4erDS!$U$7:$U$10376,MATCH($F237,DB_4erDS!$C$7:$C$10376,0)),1,0),IF($O$10=5,OFFSET(INDEX(DB_4erDS!$V$7:$V$10376,MATCH($F237,DB_4erDS!$C$7:$C$10376,0)),1,0),OFFSET(INDEX(DB_4erDS!$W$7:$W$10376,MATCH($F237,DB_4erDS!$C$7:$C$10376,0)),1,0)))))))</f>
        <v>no Mat.Nr</v>
      </c>
      <c r="I237" s="214" t="str">
        <f>IF(ISERROR(VLOOKUP(F237,DB_4erDS!$C$7:$C$10376,1,FALSE)),"not found",INDEX(DB_4erDS!$H$7:$H$10376,MATCH(F237,DB_4erDS!$C$7:$C$10376,0)))</f>
        <v>not found</v>
      </c>
      <c r="J237" s="215" t="str">
        <f>IF(ISERROR(VLOOKUP($F237,DB_4erDS!$C$7:$C$10376,1,FALSE)),"01.01.1900",IF($O$10=1,VLOOKUP($F237,DB_4erDS!$C$7:$X$10376,15,FALSE),IF($O$10=2,VLOOKUP($F237,DB_4erDS!$C$7:$X$10376,16,FALSE),IF($O$10=4,VLOOKUP($F237,DB_4erDS!$C$7:$X$10376,18,FALSE),IF($O$10=5,VLOOKUP($F237,DB_4erDS!$C$7:$X$10376,19,FALSE),"01.01.1900")))))</f>
        <v>01.01.1900</v>
      </c>
      <c r="K237" s="200" t="str">
        <f ca="1">IF(AND(E237&lt;&gt;"",$F$4&lt;&gt;""),$F$4,IF(AND(ISNUMBER(H237)=TRUE,H237&gt;=0),IF($O$10=1,OFFSET(INDEX(DB_4erDS!$R$7:$R$10376,MATCH($F237,DB_4erDS!C$7:$C$10376,0)),3,0),IF($O$10=2,OFFSET(INDEX(DB_4erDS!$S$7:$S$10376,MATCH($F237,DB_4erDS!C$7:$C$10376,0)),3,0),IF($O$10=3,OFFSET(INDEX(DB_4erDS!$T$7:$T$10376,MATCH($F237,DB_4erDS!C$7:$C$10376,0)),3,0),IF($O$10=4,OFFSET(INDEX(DB_4erDS!$U$7:$U$10376,MATCH($F237,DB_4erDS!C$7:$C$10376,0)),3,0),IF($O$10=5,OFFSET(INDEX(DB_4erDS!$V$7:$V$10376,MATCH($F237,DB_4erDS!C$7:$C$10376,0)),3,0),OFFSET(INDEX(DB_4erDS!$W$7:$W$10376,MATCH($F237,DB_4erDS!C$7:$C$10376,0)),3,0)))))),""))</f>
        <v/>
      </c>
      <c r="L237" s="151">
        <f ca="1">IF(ISERROR(VLOOKUP($F237,DB_4erDS!$C$7:$C$10376,1,FALSE)),0,IF($O$10=1,OFFSET(INDEX(DB_4erDS!$R$7:$R$10376,MATCH($F237,DB_4erDS!$C$7:$C$10376,0)),2,0),IF($O$10=2,OFFSET(INDEX(DB_4erDS!$S$7:$S$10376,MATCH($F237,DB_4erDS!$C$7:$C$10376,0)),2,0),IF($O$10=4,OFFSET(INDEX(DB_4erDS!$U$7:$U$10376,MATCH($F237,DB_4erDS!$C$7:$C$10376,0)),2,0),IF($O$10=5,OFFSET(INDEX(DB_4erDS!$V$7:$V$10376,MATCH($F237,DB_4erDS!$C$7:$C$10376,0)),2,0),"Ø")))))</f>
        <v>0</v>
      </c>
      <c r="R237" s="65"/>
    </row>
    <row r="238" spans="1:18">
      <c r="A238" s="65"/>
      <c r="B238" s="65"/>
      <c r="C238" s="65"/>
      <c r="D238" s="65">
        <v>226</v>
      </c>
      <c r="E238" s="136" t="str">
        <f>IF(ISERROR(VLOOKUP(F238,DB_4erDS!$C$7:$C$10376,1,FALSE)),"not found",INDEX(DB_4erDS!$B$7:$B$10376,MATCH(F238,DB_4erDS!$C$7:$C$10376,0)))</f>
        <v>not found</v>
      </c>
      <c r="F238" s="140"/>
      <c r="G238" s="213" t="str">
        <f>IF(ISERROR(VLOOKUP(F238,DB_4erDS!$C$7:$C$10376,1,FALSE)),"not found",INDEX(DB_4erDS!$G$7:$G$10376,MATCH(F238,DB_4erDS!$C$7:$C$10376,0)))</f>
        <v>not found</v>
      </c>
      <c r="H238" s="214" t="str">
        <f ca="1">IF(ISERROR(VLOOKUP($F238,DB_4erDS!$C$7:$C$10376,1,FALSE)),"no Mat.Nr",IF($O$10=1,OFFSET(INDEX(DB_4erDS!$R$7:$R$10376,MATCH($F238,DB_4erDS!$C$7:$C$10376,0)),1,0),IF($O$10=2,OFFSET(INDEX(DB_4erDS!$S$7:$S$10376,MATCH($F238,DB_4erDS!$C$7:$C$10376,0)),1,0),IF($O$10=3,OFFSET(INDEX(DB_4erDS!$T$7:$T$10376,MATCH($F238,DB_4erDS!$C$7:$C$10376,0)),1,0),IF($O$10=4,OFFSET(INDEX(DB_4erDS!$U$7:$U$10376,MATCH($F238,DB_4erDS!$C$7:$C$10376,0)),1,0),IF($O$10=5,OFFSET(INDEX(DB_4erDS!$V$7:$V$10376,MATCH($F238,DB_4erDS!$C$7:$C$10376,0)),1,0),OFFSET(INDEX(DB_4erDS!$W$7:$W$10376,MATCH($F238,DB_4erDS!$C$7:$C$10376,0)),1,0)))))))</f>
        <v>no Mat.Nr</v>
      </c>
      <c r="I238" s="214" t="str">
        <f>IF(ISERROR(VLOOKUP(F238,DB_4erDS!$C$7:$C$10376,1,FALSE)),"not found",INDEX(DB_4erDS!$H$7:$H$10376,MATCH(F238,DB_4erDS!$C$7:$C$10376,0)))</f>
        <v>not found</v>
      </c>
      <c r="J238" s="215" t="str">
        <f>IF(ISERROR(VLOOKUP($F238,DB_4erDS!$C$7:$C$10376,1,FALSE)),"01.01.1900",IF($O$10=1,VLOOKUP($F238,DB_4erDS!$C$7:$X$10376,15,FALSE),IF($O$10=2,VLOOKUP($F238,DB_4erDS!$C$7:$X$10376,16,FALSE),IF($O$10=4,VLOOKUP($F238,DB_4erDS!$C$7:$X$10376,18,FALSE),IF($O$10=5,VLOOKUP($F238,DB_4erDS!$C$7:$X$10376,19,FALSE),"01.01.1900")))))</f>
        <v>01.01.1900</v>
      </c>
      <c r="K238" s="200" t="str">
        <f ca="1">IF(AND(E238&lt;&gt;"",$F$4&lt;&gt;""),$F$4,IF(AND(ISNUMBER(H238)=TRUE,H238&gt;=0),IF($O$10=1,OFFSET(INDEX(DB_4erDS!$R$7:$R$10376,MATCH($F238,DB_4erDS!C$7:$C$10376,0)),3,0),IF($O$10=2,OFFSET(INDEX(DB_4erDS!$S$7:$S$10376,MATCH($F238,DB_4erDS!C$7:$C$10376,0)),3,0),IF($O$10=3,OFFSET(INDEX(DB_4erDS!$T$7:$T$10376,MATCH($F238,DB_4erDS!C$7:$C$10376,0)),3,0),IF($O$10=4,OFFSET(INDEX(DB_4erDS!$U$7:$U$10376,MATCH($F238,DB_4erDS!C$7:$C$10376,0)),3,0),IF($O$10=5,OFFSET(INDEX(DB_4erDS!$V$7:$V$10376,MATCH($F238,DB_4erDS!C$7:$C$10376,0)),3,0),OFFSET(INDEX(DB_4erDS!$W$7:$W$10376,MATCH($F238,DB_4erDS!C$7:$C$10376,0)),3,0)))))),""))</f>
        <v/>
      </c>
      <c r="L238" s="151">
        <f ca="1">IF(ISERROR(VLOOKUP($F238,DB_4erDS!$C$7:$C$10376,1,FALSE)),0,IF($O$10=1,OFFSET(INDEX(DB_4erDS!$R$7:$R$10376,MATCH($F238,DB_4erDS!$C$7:$C$10376,0)),2,0),IF($O$10=2,OFFSET(INDEX(DB_4erDS!$S$7:$S$10376,MATCH($F238,DB_4erDS!$C$7:$C$10376,0)),2,0),IF($O$10=4,OFFSET(INDEX(DB_4erDS!$U$7:$U$10376,MATCH($F238,DB_4erDS!$C$7:$C$10376,0)),2,0),IF($O$10=5,OFFSET(INDEX(DB_4erDS!$V$7:$V$10376,MATCH($F238,DB_4erDS!$C$7:$C$10376,0)),2,0),"Ø")))))</f>
        <v>0</v>
      </c>
      <c r="R238" s="65"/>
    </row>
    <row r="239" spans="1:18">
      <c r="A239" s="65"/>
      <c r="B239" s="65"/>
      <c r="C239" s="65"/>
      <c r="D239" s="65">
        <v>227</v>
      </c>
      <c r="E239" s="136" t="str">
        <f>IF(ISERROR(VLOOKUP(F239,DB_4erDS!$C$7:$C$10376,1,FALSE)),"not found",INDEX(DB_4erDS!$B$7:$B$10376,MATCH(F239,DB_4erDS!$C$7:$C$10376,0)))</f>
        <v>not found</v>
      </c>
      <c r="F239" s="140"/>
      <c r="G239" s="213" t="str">
        <f>IF(ISERROR(VLOOKUP(F239,DB_4erDS!$C$7:$C$10376,1,FALSE)),"not found",INDEX(DB_4erDS!$G$7:$G$10376,MATCH(F239,DB_4erDS!$C$7:$C$10376,0)))</f>
        <v>not found</v>
      </c>
      <c r="H239" s="214" t="str">
        <f ca="1">IF(ISERROR(VLOOKUP($F239,DB_4erDS!$C$7:$C$10376,1,FALSE)),"no Mat.Nr",IF($O$10=1,OFFSET(INDEX(DB_4erDS!$R$7:$R$10376,MATCH($F239,DB_4erDS!$C$7:$C$10376,0)),1,0),IF($O$10=2,OFFSET(INDEX(DB_4erDS!$S$7:$S$10376,MATCH($F239,DB_4erDS!$C$7:$C$10376,0)),1,0),IF($O$10=3,OFFSET(INDEX(DB_4erDS!$T$7:$T$10376,MATCH($F239,DB_4erDS!$C$7:$C$10376,0)),1,0),IF($O$10=4,OFFSET(INDEX(DB_4erDS!$U$7:$U$10376,MATCH($F239,DB_4erDS!$C$7:$C$10376,0)),1,0),IF($O$10=5,OFFSET(INDEX(DB_4erDS!$V$7:$V$10376,MATCH($F239,DB_4erDS!$C$7:$C$10376,0)),1,0),OFFSET(INDEX(DB_4erDS!$W$7:$W$10376,MATCH($F239,DB_4erDS!$C$7:$C$10376,0)),1,0)))))))</f>
        <v>no Mat.Nr</v>
      </c>
      <c r="I239" s="214" t="str">
        <f>IF(ISERROR(VLOOKUP(F239,DB_4erDS!$C$7:$C$10376,1,FALSE)),"not found",INDEX(DB_4erDS!$H$7:$H$10376,MATCH(F239,DB_4erDS!$C$7:$C$10376,0)))</f>
        <v>not found</v>
      </c>
      <c r="J239" s="215" t="str">
        <f>IF(ISERROR(VLOOKUP($F239,DB_4erDS!$C$7:$C$10376,1,FALSE)),"01.01.1900",IF($O$10=1,VLOOKUP($F239,DB_4erDS!$C$7:$X$10376,15,FALSE),IF($O$10=2,VLOOKUP($F239,DB_4erDS!$C$7:$X$10376,16,FALSE),IF($O$10=4,VLOOKUP($F239,DB_4erDS!$C$7:$X$10376,18,FALSE),IF($O$10=5,VLOOKUP($F239,DB_4erDS!$C$7:$X$10376,19,FALSE),"01.01.1900")))))</f>
        <v>01.01.1900</v>
      </c>
      <c r="K239" s="200" t="str">
        <f ca="1">IF(AND(E239&lt;&gt;"",$F$4&lt;&gt;""),$F$4,IF(AND(ISNUMBER(H239)=TRUE,H239&gt;=0),IF($O$10=1,OFFSET(INDEX(DB_4erDS!$R$7:$R$10376,MATCH($F239,DB_4erDS!C$7:$C$10376,0)),3,0),IF($O$10=2,OFFSET(INDEX(DB_4erDS!$S$7:$S$10376,MATCH($F239,DB_4erDS!C$7:$C$10376,0)),3,0),IF($O$10=3,OFFSET(INDEX(DB_4erDS!$T$7:$T$10376,MATCH($F239,DB_4erDS!C$7:$C$10376,0)),3,0),IF($O$10=4,OFFSET(INDEX(DB_4erDS!$U$7:$U$10376,MATCH($F239,DB_4erDS!C$7:$C$10376,0)),3,0),IF($O$10=5,OFFSET(INDEX(DB_4erDS!$V$7:$V$10376,MATCH($F239,DB_4erDS!C$7:$C$10376,0)),3,0),OFFSET(INDEX(DB_4erDS!$W$7:$W$10376,MATCH($F239,DB_4erDS!C$7:$C$10376,0)),3,0)))))),""))</f>
        <v/>
      </c>
      <c r="L239" s="151">
        <f ca="1">IF(ISERROR(VLOOKUP($F239,DB_4erDS!$C$7:$C$10376,1,FALSE)),0,IF($O$10=1,OFFSET(INDEX(DB_4erDS!$R$7:$R$10376,MATCH($F239,DB_4erDS!$C$7:$C$10376,0)),2,0),IF($O$10=2,OFFSET(INDEX(DB_4erDS!$S$7:$S$10376,MATCH($F239,DB_4erDS!$C$7:$C$10376,0)),2,0),IF($O$10=4,OFFSET(INDEX(DB_4erDS!$U$7:$U$10376,MATCH($F239,DB_4erDS!$C$7:$C$10376,0)),2,0),IF($O$10=5,OFFSET(INDEX(DB_4erDS!$V$7:$V$10376,MATCH($F239,DB_4erDS!$C$7:$C$10376,0)),2,0),"Ø")))))</f>
        <v>0</v>
      </c>
      <c r="R239" s="65"/>
    </row>
    <row r="240" spans="1:18">
      <c r="A240" s="65"/>
      <c r="B240" s="65"/>
      <c r="C240" s="65"/>
      <c r="D240" s="65">
        <v>228</v>
      </c>
      <c r="E240" s="136" t="str">
        <f>IF(ISERROR(VLOOKUP(F240,DB_4erDS!$C$7:$C$10376,1,FALSE)),"not found",INDEX(DB_4erDS!$B$7:$B$10376,MATCH(F240,DB_4erDS!$C$7:$C$10376,0)))</f>
        <v>not found</v>
      </c>
      <c r="F240" s="140"/>
      <c r="G240" s="213" t="str">
        <f>IF(ISERROR(VLOOKUP(F240,DB_4erDS!$C$7:$C$10376,1,FALSE)),"not found",INDEX(DB_4erDS!$G$7:$G$10376,MATCH(F240,DB_4erDS!$C$7:$C$10376,0)))</f>
        <v>not found</v>
      </c>
      <c r="H240" s="214" t="str">
        <f ca="1">IF(ISERROR(VLOOKUP($F240,DB_4erDS!$C$7:$C$10376,1,FALSE)),"no Mat.Nr",IF($O$10=1,OFFSET(INDEX(DB_4erDS!$R$7:$R$10376,MATCH($F240,DB_4erDS!$C$7:$C$10376,0)),1,0),IF($O$10=2,OFFSET(INDEX(DB_4erDS!$S$7:$S$10376,MATCH($F240,DB_4erDS!$C$7:$C$10376,0)),1,0),IF($O$10=3,OFFSET(INDEX(DB_4erDS!$T$7:$T$10376,MATCH($F240,DB_4erDS!$C$7:$C$10376,0)),1,0),IF($O$10=4,OFFSET(INDEX(DB_4erDS!$U$7:$U$10376,MATCH($F240,DB_4erDS!$C$7:$C$10376,0)),1,0),IF($O$10=5,OFFSET(INDEX(DB_4erDS!$V$7:$V$10376,MATCH($F240,DB_4erDS!$C$7:$C$10376,0)),1,0),OFFSET(INDEX(DB_4erDS!$W$7:$W$10376,MATCH($F240,DB_4erDS!$C$7:$C$10376,0)),1,0)))))))</f>
        <v>no Mat.Nr</v>
      </c>
      <c r="I240" s="214" t="str">
        <f>IF(ISERROR(VLOOKUP(F240,DB_4erDS!$C$7:$C$10376,1,FALSE)),"not found",INDEX(DB_4erDS!$H$7:$H$10376,MATCH(F240,DB_4erDS!$C$7:$C$10376,0)))</f>
        <v>not found</v>
      </c>
      <c r="J240" s="215" t="str">
        <f>IF(ISERROR(VLOOKUP($F240,DB_4erDS!$C$7:$C$10376,1,FALSE)),"01.01.1900",IF($O$10=1,VLOOKUP($F240,DB_4erDS!$C$7:$X$10376,15,FALSE),IF($O$10=2,VLOOKUP($F240,DB_4erDS!$C$7:$X$10376,16,FALSE),IF($O$10=4,VLOOKUP($F240,DB_4erDS!$C$7:$X$10376,18,FALSE),IF($O$10=5,VLOOKUP($F240,DB_4erDS!$C$7:$X$10376,19,FALSE),"01.01.1900")))))</f>
        <v>01.01.1900</v>
      </c>
      <c r="K240" s="200" t="str">
        <f ca="1">IF(AND(E240&lt;&gt;"",$F$4&lt;&gt;""),$F$4,IF(AND(ISNUMBER(H240)=TRUE,H240&gt;=0),IF($O$10=1,OFFSET(INDEX(DB_4erDS!$R$7:$R$10376,MATCH($F240,DB_4erDS!C$7:$C$10376,0)),3,0),IF($O$10=2,OFFSET(INDEX(DB_4erDS!$S$7:$S$10376,MATCH($F240,DB_4erDS!C$7:$C$10376,0)),3,0),IF($O$10=3,OFFSET(INDEX(DB_4erDS!$T$7:$T$10376,MATCH($F240,DB_4erDS!C$7:$C$10376,0)),3,0),IF($O$10=4,OFFSET(INDEX(DB_4erDS!$U$7:$U$10376,MATCH($F240,DB_4erDS!C$7:$C$10376,0)),3,0),IF($O$10=5,OFFSET(INDEX(DB_4erDS!$V$7:$V$10376,MATCH($F240,DB_4erDS!C$7:$C$10376,0)),3,0),OFFSET(INDEX(DB_4erDS!$W$7:$W$10376,MATCH($F240,DB_4erDS!C$7:$C$10376,0)),3,0)))))),""))</f>
        <v/>
      </c>
      <c r="L240" s="151">
        <f ca="1">IF(ISERROR(VLOOKUP($F240,DB_4erDS!$C$7:$C$10376,1,FALSE)),0,IF($O$10=1,OFFSET(INDEX(DB_4erDS!$R$7:$R$10376,MATCH($F240,DB_4erDS!$C$7:$C$10376,0)),2,0),IF($O$10=2,OFFSET(INDEX(DB_4erDS!$S$7:$S$10376,MATCH($F240,DB_4erDS!$C$7:$C$10376,0)),2,0),IF($O$10=4,OFFSET(INDEX(DB_4erDS!$U$7:$U$10376,MATCH($F240,DB_4erDS!$C$7:$C$10376,0)),2,0),IF($O$10=5,OFFSET(INDEX(DB_4erDS!$V$7:$V$10376,MATCH($F240,DB_4erDS!$C$7:$C$10376,0)),2,0),"Ø")))))</f>
        <v>0</v>
      </c>
      <c r="R240" s="65"/>
    </row>
    <row r="241" spans="1:18">
      <c r="A241" s="65"/>
      <c r="B241" s="65"/>
      <c r="C241" s="65"/>
      <c r="D241" s="65">
        <v>229</v>
      </c>
      <c r="E241" s="136" t="str">
        <f>IF(ISERROR(VLOOKUP(F241,DB_4erDS!$C$7:$C$10376,1,FALSE)),"not found",INDEX(DB_4erDS!$B$7:$B$10376,MATCH(F241,DB_4erDS!$C$7:$C$10376,0)))</f>
        <v>not found</v>
      </c>
      <c r="F241" s="140"/>
      <c r="G241" s="213" t="str">
        <f>IF(ISERROR(VLOOKUP(F241,DB_4erDS!$C$7:$C$10376,1,FALSE)),"not found",INDEX(DB_4erDS!$G$7:$G$10376,MATCH(F241,DB_4erDS!$C$7:$C$10376,0)))</f>
        <v>not found</v>
      </c>
      <c r="H241" s="214" t="str">
        <f ca="1">IF(ISERROR(VLOOKUP($F241,DB_4erDS!$C$7:$C$10376,1,FALSE)),"no Mat.Nr",IF($O$10=1,OFFSET(INDEX(DB_4erDS!$R$7:$R$10376,MATCH($F241,DB_4erDS!$C$7:$C$10376,0)),1,0),IF($O$10=2,OFFSET(INDEX(DB_4erDS!$S$7:$S$10376,MATCH($F241,DB_4erDS!$C$7:$C$10376,0)),1,0),IF($O$10=3,OFFSET(INDEX(DB_4erDS!$T$7:$T$10376,MATCH($F241,DB_4erDS!$C$7:$C$10376,0)),1,0),IF($O$10=4,OFFSET(INDEX(DB_4erDS!$U$7:$U$10376,MATCH($F241,DB_4erDS!$C$7:$C$10376,0)),1,0),IF($O$10=5,OFFSET(INDEX(DB_4erDS!$V$7:$V$10376,MATCH($F241,DB_4erDS!$C$7:$C$10376,0)),1,0),OFFSET(INDEX(DB_4erDS!$W$7:$W$10376,MATCH($F241,DB_4erDS!$C$7:$C$10376,0)),1,0)))))))</f>
        <v>no Mat.Nr</v>
      </c>
      <c r="I241" s="214" t="str">
        <f>IF(ISERROR(VLOOKUP(F241,DB_4erDS!$C$7:$C$10376,1,FALSE)),"not found",INDEX(DB_4erDS!$H$7:$H$10376,MATCH(F241,DB_4erDS!$C$7:$C$10376,0)))</f>
        <v>not found</v>
      </c>
      <c r="J241" s="215" t="str">
        <f>IF(ISERROR(VLOOKUP($F241,DB_4erDS!$C$7:$C$10376,1,FALSE)),"01.01.1900",IF($O$10=1,VLOOKUP($F241,DB_4erDS!$C$7:$X$10376,15,FALSE),IF($O$10=2,VLOOKUP($F241,DB_4erDS!$C$7:$X$10376,16,FALSE),IF($O$10=4,VLOOKUP($F241,DB_4erDS!$C$7:$X$10376,18,FALSE),IF($O$10=5,VLOOKUP($F241,DB_4erDS!$C$7:$X$10376,19,FALSE),"01.01.1900")))))</f>
        <v>01.01.1900</v>
      </c>
      <c r="K241" s="200" t="str">
        <f ca="1">IF(AND(E241&lt;&gt;"",$F$4&lt;&gt;""),$F$4,IF(AND(ISNUMBER(H241)=TRUE,H241&gt;=0),IF($O$10=1,OFFSET(INDEX(DB_4erDS!$R$7:$R$10376,MATCH($F241,DB_4erDS!C$7:$C$10376,0)),3,0),IF($O$10=2,OFFSET(INDEX(DB_4erDS!$S$7:$S$10376,MATCH($F241,DB_4erDS!C$7:$C$10376,0)),3,0),IF($O$10=3,OFFSET(INDEX(DB_4erDS!$T$7:$T$10376,MATCH($F241,DB_4erDS!C$7:$C$10376,0)),3,0),IF($O$10=4,OFFSET(INDEX(DB_4erDS!$U$7:$U$10376,MATCH($F241,DB_4erDS!C$7:$C$10376,0)),3,0),IF($O$10=5,OFFSET(INDEX(DB_4erDS!$V$7:$V$10376,MATCH($F241,DB_4erDS!C$7:$C$10376,0)),3,0),OFFSET(INDEX(DB_4erDS!$W$7:$W$10376,MATCH($F241,DB_4erDS!C$7:$C$10376,0)),3,0)))))),""))</f>
        <v/>
      </c>
      <c r="L241" s="151">
        <f ca="1">IF(ISERROR(VLOOKUP($F241,DB_4erDS!$C$7:$C$10376,1,FALSE)),0,IF($O$10=1,OFFSET(INDEX(DB_4erDS!$R$7:$R$10376,MATCH($F241,DB_4erDS!$C$7:$C$10376,0)),2,0),IF($O$10=2,OFFSET(INDEX(DB_4erDS!$S$7:$S$10376,MATCH($F241,DB_4erDS!$C$7:$C$10376,0)),2,0),IF($O$10=4,OFFSET(INDEX(DB_4erDS!$U$7:$U$10376,MATCH($F241,DB_4erDS!$C$7:$C$10376,0)),2,0),IF($O$10=5,OFFSET(INDEX(DB_4erDS!$V$7:$V$10376,MATCH($F241,DB_4erDS!$C$7:$C$10376,0)),2,0),"Ø")))))</f>
        <v>0</v>
      </c>
      <c r="R241" s="65"/>
    </row>
    <row r="242" spans="1:18">
      <c r="A242" s="65"/>
      <c r="B242" s="65"/>
      <c r="C242" s="65"/>
      <c r="D242" s="65">
        <v>230</v>
      </c>
      <c r="E242" s="136" t="str">
        <f>IF(ISERROR(VLOOKUP(F242,DB_4erDS!$C$7:$C$10376,1,FALSE)),"not found",INDEX(DB_4erDS!$B$7:$B$10376,MATCH(F242,DB_4erDS!$C$7:$C$10376,0)))</f>
        <v>not found</v>
      </c>
      <c r="F242" s="140"/>
      <c r="G242" s="213" t="str">
        <f>IF(ISERROR(VLOOKUP(F242,DB_4erDS!$C$7:$C$10376,1,FALSE)),"not found",INDEX(DB_4erDS!$G$7:$G$10376,MATCH(F242,DB_4erDS!$C$7:$C$10376,0)))</f>
        <v>not found</v>
      </c>
      <c r="H242" s="214" t="str">
        <f ca="1">IF(ISERROR(VLOOKUP($F242,DB_4erDS!$C$7:$C$10376,1,FALSE)),"no Mat.Nr",IF($O$10=1,OFFSET(INDEX(DB_4erDS!$R$7:$R$10376,MATCH($F242,DB_4erDS!$C$7:$C$10376,0)),1,0),IF($O$10=2,OFFSET(INDEX(DB_4erDS!$S$7:$S$10376,MATCH($F242,DB_4erDS!$C$7:$C$10376,0)),1,0),IF($O$10=3,OFFSET(INDEX(DB_4erDS!$T$7:$T$10376,MATCH($F242,DB_4erDS!$C$7:$C$10376,0)),1,0),IF($O$10=4,OFFSET(INDEX(DB_4erDS!$U$7:$U$10376,MATCH($F242,DB_4erDS!$C$7:$C$10376,0)),1,0),IF($O$10=5,OFFSET(INDEX(DB_4erDS!$V$7:$V$10376,MATCH($F242,DB_4erDS!$C$7:$C$10376,0)),1,0),OFFSET(INDEX(DB_4erDS!$W$7:$W$10376,MATCH($F242,DB_4erDS!$C$7:$C$10376,0)),1,0)))))))</f>
        <v>no Mat.Nr</v>
      </c>
      <c r="I242" s="214" t="str">
        <f>IF(ISERROR(VLOOKUP(F242,DB_4erDS!$C$7:$C$10376,1,FALSE)),"not found",INDEX(DB_4erDS!$H$7:$H$10376,MATCH(F242,DB_4erDS!$C$7:$C$10376,0)))</f>
        <v>not found</v>
      </c>
      <c r="J242" s="215" t="str">
        <f>IF(ISERROR(VLOOKUP($F242,DB_4erDS!$C$7:$C$10376,1,FALSE)),"01.01.1900",IF($O$10=1,VLOOKUP($F242,DB_4erDS!$C$7:$X$10376,15,FALSE),IF($O$10=2,VLOOKUP($F242,DB_4erDS!$C$7:$X$10376,16,FALSE),IF($O$10=4,VLOOKUP($F242,DB_4erDS!$C$7:$X$10376,18,FALSE),IF($O$10=5,VLOOKUP($F242,DB_4erDS!$C$7:$X$10376,19,FALSE),"01.01.1900")))))</f>
        <v>01.01.1900</v>
      </c>
      <c r="K242" s="200" t="str">
        <f ca="1">IF(AND(E242&lt;&gt;"",$F$4&lt;&gt;""),$F$4,IF(AND(ISNUMBER(H242)=TRUE,H242&gt;=0),IF($O$10=1,OFFSET(INDEX(DB_4erDS!$R$7:$R$10376,MATCH($F242,DB_4erDS!C$7:$C$10376,0)),3,0),IF($O$10=2,OFFSET(INDEX(DB_4erDS!$S$7:$S$10376,MATCH($F242,DB_4erDS!C$7:$C$10376,0)),3,0),IF($O$10=3,OFFSET(INDEX(DB_4erDS!$T$7:$T$10376,MATCH($F242,DB_4erDS!C$7:$C$10376,0)),3,0),IF($O$10=4,OFFSET(INDEX(DB_4erDS!$U$7:$U$10376,MATCH($F242,DB_4erDS!C$7:$C$10376,0)),3,0),IF($O$10=5,OFFSET(INDEX(DB_4erDS!$V$7:$V$10376,MATCH($F242,DB_4erDS!C$7:$C$10376,0)),3,0),OFFSET(INDEX(DB_4erDS!$W$7:$W$10376,MATCH($F242,DB_4erDS!C$7:$C$10376,0)),3,0)))))),""))</f>
        <v/>
      </c>
      <c r="L242" s="151">
        <f ca="1">IF(ISERROR(VLOOKUP($F242,DB_4erDS!$C$7:$C$10376,1,FALSE)),0,IF($O$10=1,OFFSET(INDEX(DB_4erDS!$R$7:$R$10376,MATCH($F242,DB_4erDS!$C$7:$C$10376,0)),2,0),IF($O$10=2,OFFSET(INDEX(DB_4erDS!$S$7:$S$10376,MATCH($F242,DB_4erDS!$C$7:$C$10376,0)),2,0),IF($O$10=4,OFFSET(INDEX(DB_4erDS!$U$7:$U$10376,MATCH($F242,DB_4erDS!$C$7:$C$10376,0)),2,0),IF($O$10=5,OFFSET(INDEX(DB_4erDS!$V$7:$V$10376,MATCH($F242,DB_4erDS!$C$7:$C$10376,0)),2,0),"Ø")))))</f>
        <v>0</v>
      </c>
      <c r="R242" s="65"/>
    </row>
    <row r="243" spans="1:18">
      <c r="A243" s="65"/>
      <c r="B243" s="65"/>
      <c r="C243" s="65"/>
      <c r="D243" s="65">
        <v>231</v>
      </c>
      <c r="E243" s="136" t="str">
        <f>IF(ISERROR(VLOOKUP(F243,DB_4erDS!$C$7:$C$10376,1,FALSE)),"not found",INDEX(DB_4erDS!$B$7:$B$10376,MATCH(F243,DB_4erDS!$C$7:$C$10376,0)))</f>
        <v>not found</v>
      </c>
      <c r="F243" s="140"/>
      <c r="G243" s="213" t="str">
        <f>IF(ISERROR(VLOOKUP(F243,DB_4erDS!$C$7:$C$10376,1,FALSE)),"not found",INDEX(DB_4erDS!$G$7:$G$10376,MATCH(F243,DB_4erDS!$C$7:$C$10376,0)))</f>
        <v>not found</v>
      </c>
      <c r="H243" s="214" t="str">
        <f ca="1">IF(ISERROR(VLOOKUP($F243,DB_4erDS!$C$7:$C$10376,1,FALSE)),"no Mat.Nr",IF($O$10=1,OFFSET(INDEX(DB_4erDS!$R$7:$R$10376,MATCH($F243,DB_4erDS!$C$7:$C$10376,0)),1,0),IF($O$10=2,OFFSET(INDEX(DB_4erDS!$S$7:$S$10376,MATCH($F243,DB_4erDS!$C$7:$C$10376,0)),1,0),IF($O$10=3,OFFSET(INDEX(DB_4erDS!$T$7:$T$10376,MATCH($F243,DB_4erDS!$C$7:$C$10376,0)),1,0),IF($O$10=4,OFFSET(INDEX(DB_4erDS!$U$7:$U$10376,MATCH($F243,DB_4erDS!$C$7:$C$10376,0)),1,0),IF($O$10=5,OFFSET(INDEX(DB_4erDS!$V$7:$V$10376,MATCH($F243,DB_4erDS!$C$7:$C$10376,0)),1,0),OFFSET(INDEX(DB_4erDS!$W$7:$W$10376,MATCH($F243,DB_4erDS!$C$7:$C$10376,0)),1,0)))))))</f>
        <v>no Mat.Nr</v>
      </c>
      <c r="I243" s="214" t="str">
        <f>IF(ISERROR(VLOOKUP(F243,DB_4erDS!$C$7:$C$10376,1,FALSE)),"not found",INDEX(DB_4erDS!$H$7:$H$10376,MATCH(F243,DB_4erDS!$C$7:$C$10376,0)))</f>
        <v>not found</v>
      </c>
      <c r="J243" s="215" t="str">
        <f>IF(ISERROR(VLOOKUP($F243,DB_4erDS!$C$7:$C$10376,1,FALSE)),"01.01.1900",IF($O$10=1,VLOOKUP($F243,DB_4erDS!$C$7:$X$10376,15,FALSE),IF($O$10=2,VLOOKUP($F243,DB_4erDS!$C$7:$X$10376,16,FALSE),IF($O$10=4,VLOOKUP($F243,DB_4erDS!$C$7:$X$10376,18,FALSE),IF($O$10=5,VLOOKUP($F243,DB_4erDS!$C$7:$X$10376,19,FALSE),"01.01.1900")))))</f>
        <v>01.01.1900</v>
      </c>
      <c r="K243" s="200" t="str">
        <f ca="1">IF(AND(E243&lt;&gt;"",$F$4&lt;&gt;""),$F$4,IF(AND(ISNUMBER(H243)=TRUE,H243&gt;=0),IF($O$10=1,OFFSET(INDEX(DB_4erDS!$R$7:$R$10376,MATCH($F243,DB_4erDS!C$7:$C$10376,0)),3,0),IF($O$10=2,OFFSET(INDEX(DB_4erDS!$S$7:$S$10376,MATCH($F243,DB_4erDS!C$7:$C$10376,0)),3,0),IF($O$10=3,OFFSET(INDEX(DB_4erDS!$T$7:$T$10376,MATCH($F243,DB_4erDS!C$7:$C$10376,0)),3,0),IF($O$10=4,OFFSET(INDEX(DB_4erDS!$U$7:$U$10376,MATCH($F243,DB_4erDS!C$7:$C$10376,0)),3,0),IF($O$10=5,OFFSET(INDEX(DB_4erDS!$V$7:$V$10376,MATCH($F243,DB_4erDS!C$7:$C$10376,0)),3,0),OFFSET(INDEX(DB_4erDS!$W$7:$W$10376,MATCH($F243,DB_4erDS!C$7:$C$10376,0)),3,0)))))),""))</f>
        <v/>
      </c>
      <c r="L243" s="151">
        <f ca="1">IF(ISERROR(VLOOKUP($F243,DB_4erDS!$C$7:$C$10376,1,FALSE)),0,IF($O$10=1,OFFSET(INDEX(DB_4erDS!$R$7:$R$10376,MATCH($F243,DB_4erDS!$C$7:$C$10376,0)),2,0),IF($O$10=2,OFFSET(INDEX(DB_4erDS!$S$7:$S$10376,MATCH($F243,DB_4erDS!$C$7:$C$10376,0)),2,0),IF($O$10=4,OFFSET(INDEX(DB_4erDS!$U$7:$U$10376,MATCH($F243,DB_4erDS!$C$7:$C$10376,0)),2,0),IF($O$10=5,OFFSET(INDEX(DB_4erDS!$V$7:$V$10376,MATCH($F243,DB_4erDS!$C$7:$C$10376,0)),2,0),"Ø")))))</f>
        <v>0</v>
      </c>
      <c r="R243" s="65"/>
    </row>
    <row r="244" spans="1:18">
      <c r="A244" s="65"/>
      <c r="B244" s="65"/>
      <c r="C244" s="65"/>
      <c r="D244" s="65">
        <v>232</v>
      </c>
      <c r="E244" s="136" t="str">
        <f>IF(ISERROR(VLOOKUP(F244,DB_4erDS!$C$7:$C$10376,1,FALSE)),"not found",INDEX(DB_4erDS!$B$7:$B$10376,MATCH(F244,DB_4erDS!$C$7:$C$10376,0)))</f>
        <v>not found</v>
      </c>
      <c r="F244" s="140"/>
      <c r="G244" s="213" t="str">
        <f>IF(ISERROR(VLOOKUP(F244,DB_4erDS!$C$7:$C$10376,1,FALSE)),"not found",INDEX(DB_4erDS!$G$7:$G$10376,MATCH(F244,DB_4erDS!$C$7:$C$10376,0)))</f>
        <v>not found</v>
      </c>
      <c r="H244" s="214" t="str">
        <f ca="1">IF(ISERROR(VLOOKUP($F244,DB_4erDS!$C$7:$C$10376,1,FALSE)),"no Mat.Nr",IF($O$10=1,OFFSET(INDEX(DB_4erDS!$R$7:$R$10376,MATCH($F244,DB_4erDS!$C$7:$C$10376,0)),1,0),IF($O$10=2,OFFSET(INDEX(DB_4erDS!$S$7:$S$10376,MATCH($F244,DB_4erDS!$C$7:$C$10376,0)),1,0),IF($O$10=3,OFFSET(INDEX(DB_4erDS!$T$7:$T$10376,MATCH($F244,DB_4erDS!$C$7:$C$10376,0)),1,0),IF($O$10=4,OFFSET(INDEX(DB_4erDS!$U$7:$U$10376,MATCH($F244,DB_4erDS!$C$7:$C$10376,0)),1,0),IF($O$10=5,OFFSET(INDEX(DB_4erDS!$V$7:$V$10376,MATCH($F244,DB_4erDS!$C$7:$C$10376,0)),1,0),OFFSET(INDEX(DB_4erDS!$W$7:$W$10376,MATCH($F244,DB_4erDS!$C$7:$C$10376,0)),1,0)))))))</f>
        <v>no Mat.Nr</v>
      </c>
      <c r="I244" s="214" t="str">
        <f>IF(ISERROR(VLOOKUP(F244,DB_4erDS!$C$7:$C$10376,1,FALSE)),"not found",INDEX(DB_4erDS!$H$7:$H$10376,MATCH(F244,DB_4erDS!$C$7:$C$10376,0)))</f>
        <v>not found</v>
      </c>
      <c r="J244" s="215" t="str">
        <f>IF(ISERROR(VLOOKUP($F244,DB_4erDS!$C$7:$C$10376,1,FALSE)),"01.01.1900",IF($O$10=1,VLOOKUP($F244,DB_4erDS!$C$7:$X$10376,15,FALSE),IF($O$10=2,VLOOKUP($F244,DB_4erDS!$C$7:$X$10376,16,FALSE),IF($O$10=4,VLOOKUP($F244,DB_4erDS!$C$7:$X$10376,18,FALSE),IF($O$10=5,VLOOKUP($F244,DB_4erDS!$C$7:$X$10376,19,FALSE),"01.01.1900")))))</f>
        <v>01.01.1900</v>
      </c>
      <c r="K244" s="200" t="str">
        <f ca="1">IF(AND(E244&lt;&gt;"",$F$4&lt;&gt;""),$F$4,IF(AND(ISNUMBER(H244)=TRUE,H244&gt;=0),IF($O$10=1,OFFSET(INDEX(DB_4erDS!$R$7:$R$10376,MATCH($F244,DB_4erDS!C$7:$C$10376,0)),3,0),IF($O$10=2,OFFSET(INDEX(DB_4erDS!$S$7:$S$10376,MATCH($F244,DB_4erDS!C$7:$C$10376,0)),3,0),IF($O$10=3,OFFSET(INDEX(DB_4erDS!$T$7:$T$10376,MATCH($F244,DB_4erDS!C$7:$C$10376,0)),3,0),IF($O$10=4,OFFSET(INDEX(DB_4erDS!$U$7:$U$10376,MATCH($F244,DB_4erDS!C$7:$C$10376,0)),3,0),IF($O$10=5,OFFSET(INDEX(DB_4erDS!$V$7:$V$10376,MATCH($F244,DB_4erDS!C$7:$C$10376,0)),3,0),OFFSET(INDEX(DB_4erDS!$W$7:$W$10376,MATCH($F244,DB_4erDS!C$7:$C$10376,0)),3,0)))))),""))</f>
        <v/>
      </c>
      <c r="L244" s="151">
        <f ca="1">IF(ISERROR(VLOOKUP($F244,DB_4erDS!$C$7:$C$10376,1,FALSE)),0,IF($O$10=1,OFFSET(INDEX(DB_4erDS!$R$7:$R$10376,MATCH($F244,DB_4erDS!$C$7:$C$10376,0)),2,0),IF($O$10=2,OFFSET(INDEX(DB_4erDS!$S$7:$S$10376,MATCH($F244,DB_4erDS!$C$7:$C$10376,0)),2,0),IF($O$10=4,OFFSET(INDEX(DB_4erDS!$U$7:$U$10376,MATCH($F244,DB_4erDS!$C$7:$C$10376,0)),2,0),IF($O$10=5,OFFSET(INDEX(DB_4erDS!$V$7:$V$10376,MATCH($F244,DB_4erDS!$C$7:$C$10376,0)),2,0),"Ø")))))</f>
        <v>0</v>
      </c>
      <c r="R244" s="65"/>
    </row>
    <row r="245" spans="1:18">
      <c r="A245" s="65"/>
      <c r="B245" s="65"/>
      <c r="C245" s="65"/>
      <c r="D245" s="65">
        <v>233</v>
      </c>
      <c r="E245" s="136" t="str">
        <f>IF(ISERROR(VLOOKUP(F245,DB_4erDS!$C$7:$C$10376,1,FALSE)),"not found",INDEX(DB_4erDS!$B$7:$B$10376,MATCH(F245,DB_4erDS!$C$7:$C$10376,0)))</f>
        <v>not found</v>
      </c>
      <c r="F245" s="140"/>
      <c r="G245" s="213" t="str">
        <f>IF(ISERROR(VLOOKUP(F245,DB_4erDS!$C$7:$C$10376,1,FALSE)),"not found",INDEX(DB_4erDS!$G$7:$G$10376,MATCH(F245,DB_4erDS!$C$7:$C$10376,0)))</f>
        <v>not found</v>
      </c>
      <c r="H245" s="214" t="str">
        <f ca="1">IF(ISERROR(VLOOKUP($F245,DB_4erDS!$C$7:$C$10376,1,FALSE)),"no Mat.Nr",IF($O$10=1,OFFSET(INDEX(DB_4erDS!$R$7:$R$10376,MATCH($F245,DB_4erDS!$C$7:$C$10376,0)),1,0),IF($O$10=2,OFFSET(INDEX(DB_4erDS!$S$7:$S$10376,MATCH($F245,DB_4erDS!$C$7:$C$10376,0)),1,0),IF($O$10=3,OFFSET(INDEX(DB_4erDS!$T$7:$T$10376,MATCH($F245,DB_4erDS!$C$7:$C$10376,0)),1,0),IF($O$10=4,OFFSET(INDEX(DB_4erDS!$U$7:$U$10376,MATCH($F245,DB_4erDS!$C$7:$C$10376,0)),1,0),IF($O$10=5,OFFSET(INDEX(DB_4erDS!$V$7:$V$10376,MATCH($F245,DB_4erDS!$C$7:$C$10376,0)),1,0),OFFSET(INDEX(DB_4erDS!$W$7:$W$10376,MATCH($F245,DB_4erDS!$C$7:$C$10376,0)),1,0)))))))</f>
        <v>no Mat.Nr</v>
      </c>
      <c r="I245" s="214" t="str">
        <f>IF(ISERROR(VLOOKUP(F245,DB_4erDS!$C$7:$C$10376,1,FALSE)),"not found",INDEX(DB_4erDS!$H$7:$H$10376,MATCH(F245,DB_4erDS!$C$7:$C$10376,0)))</f>
        <v>not found</v>
      </c>
      <c r="J245" s="215" t="str">
        <f>IF(ISERROR(VLOOKUP($F245,DB_4erDS!$C$7:$C$10376,1,FALSE)),"01.01.1900",IF($O$10=1,VLOOKUP($F245,DB_4erDS!$C$7:$X$10376,15,FALSE),IF($O$10=2,VLOOKUP($F245,DB_4erDS!$C$7:$X$10376,16,FALSE),IF($O$10=4,VLOOKUP($F245,DB_4erDS!$C$7:$X$10376,18,FALSE),IF($O$10=5,VLOOKUP($F245,DB_4erDS!$C$7:$X$10376,19,FALSE),"01.01.1900")))))</f>
        <v>01.01.1900</v>
      </c>
      <c r="K245" s="200" t="str">
        <f ca="1">IF(AND(E245&lt;&gt;"",$F$4&lt;&gt;""),$F$4,IF(AND(ISNUMBER(H245)=TRUE,H245&gt;=0),IF($O$10=1,OFFSET(INDEX(DB_4erDS!$R$7:$R$10376,MATCH($F245,DB_4erDS!C$7:$C$10376,0)),3,0),IF($O$10=2,OFFSET(INDEX(DB_4erDS!$S$7:$S$10376,MATCH($F245,DB_4erDS!C$7:$C$10376,0)),3,0),IF($O$10=3,OFFSET(INDEX(DB_4erDS!$T$7:$T$10376,MATCH($F245,DB_4erDS!C$7:$C$10376,0)),3,0),IF($O$10=4,OFFSET(INDEX(DB_4erDS!$U$7:$U$10376,MATCH($F245,DB_4erDS!C$7:$C$10376,0)),3,0),IF($O$10=5,OFFSET(INDEX(DB_4erDS!$V$7:$V$10376,MATCH($F245,DB_4erDS!C$7:$C$10376,0)),3,0),OFFSET(INDEX(DB_4erDS!$W$7:$W$10376,MATCH($F245,DB_4erDS!C$7:$C$10376,0)),3,0)))))),""))</f>
        <v/>
      </c>
      <c r="L245" s="151">
        <f ca="1">IF(ISERROR(VLOOKUP($F245,DB_4erDS!$C$7:$C$10376,1,FALSE)),0,IF($O$10=1,OFFSET(INDEX(DB_4erDS!$R$7:$R$10376,MATCH($F245,DB_4erDS!$C$7:$C$10376,0)),2,0),IF($O$10=2,OFFSET(INDEX(DB_4erDS!$S$7:$S$10376,MATCH($F245,DB_4erDS!$C$7:$C$10376,0)),2,0),IF($O$10=4,OFFSET(INDEX(DB_4erDS!$U$7:$U$10376,MATCH($F245,DB_4erDS!$C$7:$C$10376,0)),2,0),IF($O$10=5,OFFSET(INDEX(DB_4erDS!$V$7:$V$10376,MATCH($F245,DB_4erDS!$C$7:$C$10376,0)),2,0),"Ø")))))</f>
        <v>0</v>
      </c>
      <c r="R245" s="65"/>
    </row>
    <row r="246" spans="1:18">
      <c r="A246" s="65"/>
      <c r="B246" s="65"/>
      <c r="C246" s="65"/>
      <c r="D246" s="65">
        <v>234</v>
      </c>
      <c r="E246" s="136" t="str">
        <f>IF(ISERROR(VLOOKUP(F246,DB_4erDS!$C$7:$C$10376,1,FALSE)),"not found",INDEX(DB_4erDS!$B$7:$B$10376,MATCH(F246,DB_4erDS!$C$7:$C$10376,0)))</f>
        <v>not found</v>
      </c>
      <c r="F246" s="140"/>
      <c r="G246" s="213" t="str">
        <f>IF(ISERROR(VLOOKUP(F246,DB_4erDS!$C$7:$C$10376,1,FALSE)),"not found",INDEX(DB_4erDS!$G$7:$G$10376,MATCH(F246,DB_4erDS!$C$7:$C$10376,0)))</f>
        <v>not found</v>
      </c>
      <c r="H246" s="214" t="str">
        <f ca="1">IF(ISERROR(VLOOKUP($F246,DB_4erDS!$C$7:$C$10376,1,FALSE)),"no Mat.Nr",IF($O$10=1,OFFSET(INDEX(DB_4erDS!$R$7:$R$10376,MATCH($F246,DB_4erDS!$C$7:$C$10376,0)),1,0),IF($O$10=2,OFFSET(INDEX(DB_4erDS!$S$7:$S$10376,MATCH($F246,DB_4erDS!$C$7:$C$10376,0)),1,0),IF($O$10=3,OFFSET(INDEX(DB_4erDS!$T$7:$T$10376,MATCH($F246,DB_4erDS!$C$7:$C$10376,0)),1,0),IF($O$10=4,OFFSET(INDEX(DB_4erDS!$U$7:$U$10376,MATCH($F246,DB_4erDS!$C$7:$C$10376,0)),1,0),IF($O$10=5,OFFSET(INDEX(DB_4erDS!$V$7:$V$10376,MATCH($F246,DB_4erDS!$C$7:$C$10376,0)),1,0),OFFSET(INDEX(DB_4erDS!$W$7:$W$10376,MATCH($F246,DB_4erDS!$C$7:$C$10376,0)),1,0)))))))</f>
        <v>no Mat.Nr</v>
      </c>
      <c r="I246" s="214" t="str">
        <f>IF(ISERROR(VLOOKUP(F246,DB_4erDS!$C$7:$C$10376,1,FALSE)),"not found",INDEX(DB_4erDS!$H$7:$H$10376,MATCH(F246,DB_4erDS!$C$7:$C$10376,0)))</f>
        <v>not found</v>
      </c>
      <c r="J246" s="215" t="str">
        <f>IF(ISERROR(VLOOKUP($F246,DB_4erDS!$C$7:$C$10376,1,FALSE)),"01.01.1900",IF($O$10=1,VLOOKUP($F246,DB_4erDS!$C$7:$X$10376,15,FALSE),IF($O$10=2,VLOOKUP($F246,DB_4erDS!$C$7:$X$10376,16,FALSE),IF($O$10=4,VLOOKUP($F246,DB_4erDS!$C$7:$X$10376,18,FALSE),IF($O$10=5,VLOOKUP($F246,DB_4erDS!$C$7:$X$10376,19,FALSE),"01.01.1900")))))</f>
        <v>01.01.1900</v>
      </c>
      <c r="K246" s="200" t="str">
        <f ca="1">IF(AND(E246&lt;&gt;"",$F$4&lt;&gt;""),$F$4,IF(AND(ISNUMBER(H246)=TRUE,H246&gt;=0),IF($O$10=1,OFFSET(INDEX(DB_4erDS!$R$7:$R$10376,MATCH($F246,DB_4erDS!C$7:$C$10376,0)),3,0),IF($O$10=2,OFFSET(INDEX(DB_4erDS!$S$7:$S$10376,MATCH($F246,DB_4erDS!C$7:$C$10376,0)),3,0),IF($O$10=3,OFFSET(INDEX(DB_4erDS!$T$7:$T$10376,MATCH($F246,DB_4erDS!C$7:$C$10376,0)),3,0),IF($O$10=4,OFFSET(INDEX(DB_4erDS!$U$7:$U$10376,MATCH($F246,DB_4erDS!C$7:$C$10376,0)),3,0),IF($O$10=5,OFFSET(INDEX(DB_4erDS!$V$7:$V$10376,MATCH($F246,DB_4erDS!C$7:$C$10376,0)),3,0),OFFSET(INDEX(DB_4erDS!$W$7:$W$10376,MATCH($F246,DB_4erDS!C$7:$C$10376,0)),3,0)))))),""))</f>
        <v/>
      </c>
      <c r="L246" s="151">
        <f ca="1">IF(ISERROR(VLOOKUP($F246,DB_4erDS!$C$7:$C$10376,1,FALSE)),0,IF($O$10=1,OFFSET(INDEX(DB_4erDS!$R$7:$R$10376,MATCH($F246,DB_4erDS!$C$7:$C$10376,0)),2,0),IF($O$10=2,OFFSET(INDEX(DB_4erDS!$S$7:$S$10376,MATCH($F246,DB_4erDS!$C$7:$C$10376,0)),2,0),IF($O$10=4,OFFSET(INDEX(DB_4erDS!$U$7:$U$10376,MATCH($F246,DB_4erDS!$C$7:$C$10376,0)),2,0),IF($O$10=5,OFFSET(INDEX(DB_4erDS!$V$7:$V$10376,MATCH($F246,DB_4erDS!$C$7:$C$10376,0)),2,0),"Ø")))))</f>
        <v>0</v>
      </c>
      <c r="R246" s="65"/>
    </row>
    <row r="247" spans="1:18">
      <c r="A247" s="65"/>
      <c r="B247" s="65"/>
      <c r="C247" s="65"/>
      <c r="D247" s="65">
        <v>235</v>
      </c>
      <c r="E247" s="136" t="str">
        <f>IF(ISERROR(VLOOKUP(F247,DB_4erDS!$C$7:$C$10376,1,FALSE)),"not found",INDEX(DB_4erDS!$B$7:$B$10376,MATCH(F247,DB_4erDS!$C$7:$C$10376,0)))</f>
        <v>not found</v>
      </c>
      <c r="F247" s="140"/>
      <c r="G247" s="213" t="str">
        <f>IF(ISERROR(VLOOKUP(F247,DB_4erDS!$C$7:$C$10376,1,FALSE)),"not found",INDEX(DB_4erDS!$G$7:$G$10376,MATCH(F247,DB_4erDS!$C$7:$C$10376,0)))</f>
        <v>not found</v>
      </c>
      <c r="H247" s="214" t="str">
        <f ca="1">IF(ISERROR(VLOOKUP($F247,DB_4erDS!$C$7:$C$10376,1,FALSE)),"no Mat.Nr",IF($O$10=1,OFFSET(INDEX(DB_4erDS!$R$7:$R$10376,MATCH($F247,DB_4erDS!$C$7:$C$10376,0)),1,0),IF($O$10=2,OFFSET(INDEX(DB_4erDS!$S$7:$S$10376,MATCH($F247,DB_4erDS!$C$7:$C$10376,0)),1,0),IF($O$10=3,OFFSET(INDEX(DB_4erDS!$T$7:$T$10376,MATCH($F247,DB_4erDS!$C$7:$C$10376,0)),1,0),IF($O$10=4,OFFSET(INDEX(DB_4erDS!$U$7:$U$10376,MATCH($F247,DB_4erDS!$C$7:$C$10376,0)),1,0),IF($O$10=5,OFFSET(INDEX(DB_4erDS!$V$7:$V$10376,MATCH($F247,DB_4erDS!$C$7:$C$10376,0)),1,0),OFFSET(INDEX(DB_4erDS!$W$7:$W$10376,MATCH($F247,DB_4erDS!$C$7:$C$10376,0)),1,0)))))))</f>
        <v>no Mat.Nr</v>
      </c>
      <c r="I247" s="214" t="str">
        <f>IF(ISERROR(VLOOKUP(F247,DB_4erDS!$C$7:$C$10376,1,FALSE)),"not found",INDEX(DB_4erDS!$H$7:$H$10376,MATCH(F247,DB_4erDS!$C$7:$C$10376,0)))</f>
        <v>not found</v>
      </c>
      <c r="J247" s="215" t="str">
        <f>IF(ISERROR(VLOOKUP($F247,DB_4erDS!$C$7:$C$10376,1,FALSE)),"01.01.1900",IF($O$10=1,VLOOKUP($F247,DB_4erDS!$C$7:$X$10376,15,FALSE),IF($O$10=2,VLOOKUP($F247,DB_4erDS!$C$7:$X$10376,16,FALSE),IF($O$10=4,VLOOKUP($F247,DB_4erDS!$C$7:$X$10376,18,FALSE),IF($O$10=5,VLOOKUP($F247,DB_4erDS!$C$7:$X$10376,19,FALSE),"01.01.1900")))))</f>
        <v>01.01.1900</v>
      </c>
      <c r="K247" s="200" t="str">
        <f ca="1">IF(AND(E247&lt;&gt;"",$F$4&lt;&gt;""),$F$4,IF(AND(ISNUMBER(H247)=TRUE,H247&gt;=0),IF($O$10=1,OFFSET(INDEX(DB_4erDS!$R$7:$R$10376,MATCH($F247,DB_4erDS!C$7:$C$10376,0)),3,0),IF($O$10=2,OFFSET(INDEX(DB_4erDS!$S$7:$S$10376,MATCH($F247,DB_4erDS!C$7:$C$10376,0)),3,0),IF($O$10=3,OFFSET(INDEX(DB_4erDS!$T$7:$T$10376,MATCH($F247,DB_4erDS!C$7:$C$10376,0)),3,0),IF($O$10=4,OFFSET(INDEX(DB_4erDS!$U$7:$U$10376,MATCH($F247,DB_4erDS!C$7:$C$10376,0)),3,0),IF($O$10=5,OFFSET(INDEX(DB_4erDS!$V$7:$V$10376,MATCH($F247,DB_4erDS!C$7:$C$10376,0)),3,0),OFFSET(INDEX(DB_4erDS!$W$7:$W$10376,MATCH($F247,DB_4erDS!C$7:$C$10376,0)),3,0)))))),""))</f>
        <v/>
      </c>
      <c r="L247" s="151">
        <f ca="1">IF(ISERROR(VLOOKUP($F247,DB_4erDS!$C$7:$C$10376,1,FALSE)),0,IF($O$10=1,OFFSET(INDEX(DB_4erDS!$R$7:$R$10376,MATCH($F247,DB_4erDS!$C$7:$C$10376,0)),2,0),IF($O$10=2,OFFSET(INDEX(DB_4erDS!$S$7:$S$10376,MATCH($F247,DB_4erDS!$C$7:$C$10376,0)),2,0),IF($O$10=4,OFFSET(INDEX(DB_4erDS!$U$7:$U$10376,MATCH($F247,DB_4erDS!$C$7:$C$10376,0)),2,0),IF($O$10=5,OFFSET(INDEX(DB_4erDS!$V$7:$V$10376,MATCH($F247,DB_4erDS!$C$7:$C$10376,0)),2,0),"Ø")))))</f>
        <v>0</v>
      </c>
      <c r="R247" s="65"/>
    </row>
    <row r="248" spans="1:18">
      <c r="A248" s="65"/>
      <c r="B248" s="65"/>
      <c r="C248" s="65"/>
      <c r="D248" s="65">
        <v>236</v>
      </c>
      <c r="E248" s="136" t="str">
        <f>IF(ISERROR(VLOOKUP(F248,DB_4erDS!$C$7:$C$10376,1,FALSE)),"not found",INDEX(DB_4erDS!$B$7:$B$10376,MATCH(F248,DB_4erDS!$C$7:$C$10376,0)))</f>
        <v>not found</v>
      </c>
      <c r="F248" s="140"/>
      <c r="G248" s="213" t="str">
        <f>IF(ISERROR(VLOOKUP(F248,DB_4erDS!$C$7:$C$10376,1,FALSE)),"not found",INDEX(DB_4erDS!$G$7:$G$10376,MATCH(F248,DB_4erDS!$C$7:$C$10376,0)))</f>
        <v>not found</v>
      </c>
      <c r="H248" s="214" t="str">
        <f ca="1">IF(ISERROR(VLOOKUP($F248,DB_4erDS!$C$7:$C$10376,1,FALSE)),"no Mat.Nr",IF($O$10=1,OFFSET(INDEX(DB_4erDS!$R$7:$R$10376,MATCH($F248,DB_4erDS!$C$7:$C$10376,0)),1,0),IF($O$10=2,OFFSET(INDEX(DB_4erDS!$S$7:$S$10376,MATCH($F248,DB_4erDS!$C$7:$C$10376,0)),1,0),IF($O$10=3,OFFSET(INDEX(DB_4erDS!$T$7:$T$10376,MATCH($F248,DB_4erDS!$C$7:$C$10376,0)),1,0),IF($O$10=4,OFFSET(INDEX(DB_4erDS!$U$7:$U$10376,MATCH($F248,DB_4erDS!$C$7:$C$10376,0)),1,0),IF($O$10=5,OFFSET(INDEX(DB_4erDS!$V$7:$V$10376,MATCH($F248,DB_4erDS!$C$7:$C$10376,0)),1,0),OFFSET(INDEX(DB_4erDS!$W$7:$W$10376,MATCH($F248,DB_4erDS!$C$7:$C$10376,0)),1,0)))))))</f>
        <v>no Mat.Nr</v>
      </c>
      <c r="I248" s="214" t="str">
        <f>IF(ISERROR(VLOOKUP(F248,DB_4erDS!$C$7:$C$10376,1,FALSE)),"not found",INDEX(DB_4erDS!$H$7:$H$10376,MATCH(F248,DB_4erDS!$C$7:$C$10376,0)))</f>
        <v>not found</v>
      </c>
      <c r="J248" s="215" t="str">
        <f>IF(ISERROR(VLOOKUP($F248,DB_4erDS!$C$7:$C$10376,1,FALSE)),"01.01.1900",IF($O$10=1,VLOOKUP($F248,DB_4erDS!$C$7:$X$10376,15,FALSE),IF($O$10=2,VLOOKUP($F248,DB_4erDS!$C$7:$X$10376,16,FALSE),IF($O$10=4,VLOOKUP($F248,DB_4erDS!$C$7:$X$10376,18,FALSE),IF($O$10=5,VLOOKUP($F248,DB_4erDS!$C$7:$X$10376,19,FALSE),"01.01.1900")))))</f>
        <v>01.01.1900</v>
      </c>
      <c r="K248" s="200" t="str">
        <f ca="1">IF(AND(E248&lt;&gt;"",$F$4&lt;&gt;""),$F$4,IF(AND(ISNUMBER(H248)=TRUE,H248&gt;=0),IF($O$10=1,OFFSET(INDEX(DB_4erDS!$R$7:$R$10376,MATCH($F248,DB_4erDS!C$7:$C$10376,0)),3,0),IF($O$10=2,OFFSET(INDEX(DB_4erDS!$S$7:$S$10376,MATCH($F248,DB_4erDS!C$7:$C$10376,0)),3,0),IF($O$10=3,OFFSET(INDEX(DB_4erDS!$T$7:$T$10376,MATCH($F248,DB_4erDS!C$7:$C$10376,0)),3,0),IF($O$10=4,OFFSET(INDEX(DB_4erDS!$U$7:$U$10376,MATCH($F248,DB_4erDS!C$7:$C$10376,0)),3,0),IF($O$10=5,OFFSET(INDEX(DB_4erDS!$V$7:$V$10376,MATCH($F248,DB_4erDS!C$7:$C$10376,0)),3,0),OFFSET(INDEX(DB_4erDS!$W$7:$W$10376,MATCH($F248,DB_4erDS!C$7:$C$10376,0)),3,0)))))),""))</f>
        <v/>
      </c>
      <c r="L248" s="151">
        <f ca="1">IF(ISERROR(VLOOKUP($F248,DB_4erDS!$C$7:$C$10376,1,FALSE)),0,IF($O$10=1,OFFSET(INDEX(DB_4erDS!$R$7:$R$10376,MATCH($F248,DB_4erDS!$C$7:$C$10376,0)),2,0),IF($O$10=2,OFFSET(INDEX(DB_4erDS!$S$7:$S$10376,MATCH($F248,DB_4erDS!$C$7:$C$10376,0)),2,0),IF($O$10=4,OFFSET(INDEX(DB_4erDS!$U$7:$U$10376,MATCH($F248,DB_4erDS!$C$7:$C$10376,0)),2,0),IF($O$10=5,OFFSET(INDEX(DB_4erDS!$V$7:$V$10376,MATCH($F248,DB_4erDS!$C$7:$C$10376,0)),2,0),"Ø")))))</f>
        <v>0</v>
      </c>
      <c r="R248" s="65"/>
    </row>
    <row r="249" spans="1:18">
      <c r="A249" s="65"/>
      <c r="B249" s="65"/>
      <c r="C249" s="65"/>
      <c r="D249" s="65">
        <v>237</v>
      </c>
      <c r="E249" s="136" t="str">
        <f>IF(ISERROR(VLOOKUP(F249,DB_4erDS!$C$7:$C$10376,1,FALSE)),"not found",INDEX(DB_4erDS!$B$7:$B$10376,MATCH(F249,DB_4erDS!$C$7:$C$10376,0)))</f>
        <v>not found</v>
      </c>
      <c r="F249" s="140"/>
      <c r="G249" s="213" t="str">
        <f>IF(ISERROR(VLOOKUP(F249,DB_4erDS!$C$7:$C$10376,1,FALSE)),"not found",INDEX(DB_4erDS!$G$7:$G$10376,MATCH(F249,DB_4erDS!$C$7:$C$10376,0)))</f>
        <v>not found</v>
      </c>
      <c r="H249" s="214" t="str">
        <f ca="1">IF(ISERROR(VLOOKUP($F249,DB_4erDS!$C$7:$C$10376,1,FALSE)),"no Mat.Nr",IF($O$10=1,OFFSET(INDEX(DB_4erDS!$R$7:$R$10376,MATCH($F249,DB_4erDS!$C$7:$C$10376,0)),1,0),IF($O$10=2,OFFSET(INDEX(DB_4erDS!$S$7:$S$10376,MATCH($F249,DB_4erDS!$C$7:$C$10376,0)),1,0),IF($O$10=3,OFFSET(INDEX(DB_4erDS!$T$7:$T$10376,MATCH($F249,DB_4erDS!$C$7:$C$10376,0)),1,0),IF($O$10=4,OFFSET(INDEX(DB_4erDS!$U$7:$U$10376,MATCH($F249,DB_4erDS!$C$7:$C$10376,0)),1,0),IF($O$10=5,OFFSET(INDEX(DB_4erDS!$V$7:$V$10376,MATCH($F249,DB_4erDS!$C$7:$C$10376,0)),1,0),OFFSET(INDEX(DB_4erDS!$W$7:$W$10376,MATCH($F249,DB_4erDS!$C$7:$C$10376,0)),1,0)))))))</f>
        <v>no Mat.Nr</v>
      </c>
      <c r="I249" s="214" t="str">
        <f>IF(ISERROR(VLOOKUP(F249,DB_4erDS!$C$7:$C$10376,1,FALSE)),"not found",INDEX(DB_4erDS!$H$7:$H$10376,MATCH(F249,DB_4erDS!$C$7:$C$10376,0)))</f>
        <v>not found</v>
      </c>
      <c r="J249" s="215" t="str">
        <f>IF(ISERROR(VLOOKUP($F249,DB_4erDS!$C$7:$C$10376,1,FALSE)),"01.01.1900",IF($O$10=1,VLOOKUP($F249,DB_4erDS!$C$7:$X$10376,15,FALSE),IF($O$10=2,VLOOKUP($F249,DB_4erDS!$C$7:$X$10376,16,FALSE),IF($O$10=4,VLOOKUP($F249,DB_4erDS!$C$7:$X$10376,18,FALSE),IF($O$10=5,VLOOKUP($F249,DB_4erDS!$C$7:$X$10376,19,FALSE),"01.01.1900")))))</f>
        <v>01.01.1900</v>
      </c>
      <c r="K249" s="200" t="str">
        <f ca="1">IF(AND(E249&lt;&gt;"",$F$4&lt;&gt;""),$F$4,IF(AND(ISNUMBER(H249)=TRUE,H249&gt;=0),IF($O$10=1,OFFSET(INDEX(DB_4erDS!$R$7:$R$10376,MATCH($F249,DB_4erDS!C$7:$C$10376,0)),3,0),IF($O$10=2,OFFSET(INDEX(DB_4erDS!$S$7:$S$10376,MATCH($F249,DB_4erDS!C$7:$C$10376,0)),3,0),IF($O$10=3,OFFSET(INDEX(DB_4erDS!$T$7:$T$10376,MATCH($F249,DB_4erDS!C$7:$C$10376,0)),3,0),IF($O$10=4,OFFSET(INDEX(DB_4erDS!$U$7:$U$10376,MATCH($F249,DB_4erDS!C$7:$C$10376,0)),3,0),IF($O$10=5,OFFSET(INDEX(DB_4erDS!$V$7:$V$10376,MATCH($F249,DB_4erDS!C$7:$C$10376,0)),3,0),OFFSET(INDEX(DB_4erDS!$W$7:$W$10376,MATCH($F249,DB_4erDS!C$7:$C$10376,0)),3,0)))))),""))</f>
        <v/>
      </c>
      <c r="L249" s="151">
        <f ca="1">IF(ISERROR(VLOOKUP($F249,DB_4erDS!$C$7:$C$10376,1,FALSE)),0,IF($O$10=1,OFFSET(INDEX(DB_4erDS!$R$7:$R$10376,MATCH($F249,DB_4erDS!$C$7:$C$10376,0)),2,0),IF($O$10=2,OFFSET(INDEX(DB_4erDS!$S$7:$S$10376,MATCH($F249,DB_4erDS!$C$7:$C$10376,0)),2,0),IF($O$10=4,OFFSET(INDEX(DB_4erDS!$U$7:$U$10376,MATCH($F249,DB_4erDS!$C$7:$C$10376,0)),2,0),IF($O$10=5,OFFSET(INDEX(DB_4erDS!$V$7:$V$10376,MATCH($F249,DB_4erDS!$C$7:$C$10376,0)),2,0),"Ø")))))</f>
        <v>0</v>
      </c>
      <c r="R249" s="65"/>
    </row>
    <row r="250" spans="1:18">
      <c r="A250" s="65"/>
      <c r="B250" s="65"/>
      <c r="C250" s="65"/>
      <c r="D250" s="65">
        <v>238</v>
      </c>
      <c r="E250" s="136" t="str">
        <f>IF(ISERROR(VLOOKUP(F250,DB_4erDS!$C$7:$C$10376,1,FALSE)),"not found",INDEX(DB_4erDS!$B$7:$B$10376,MATCH(F250,DB_4erDS!$C$7:$C$10376,0)))</f>
        <v>not found</v>
      </c>
      <c r="F250" s="140"/>
      <c r="G250" s="213" t="str">
        <f>IF(ISERROR(VLOOKUP(F250,DB_4erDS!$C$7:$C$10376,1,FALSE)),"not found",INDEX(DB_4erDS!$G$7:$G$10376,MATCH(F250,DB_4erDS!$C$7:$C$10376,0)))</f>
        <v>not found</v>
      </c>
      <c r="H250" s="214" t="str">
        <f ca="1">IF(ISERROR(VLOOKUP($F250,DB_4erDS!$C$7:$C$10376,1,FALSE)),"no Mat.Nr",IF($O$10=1,OFFSET(INDEX(DB_4erDS!$R$7:$R$10376,MATCH($F250,DB_4erDS!$C$7:$C$10376,0)),1,0),IF($O$10=2,OFFSET(INDEX(DB_4erDS!$S$7:$S$10376,MATCH($F250,DB_4erDS!$C$7:$C$10376,0)),1,0),IF($O$10=3,OFFSET(INDEX(DB_4erDS!$T$7:$T$10376,MATCH($F250,DB_4erDS!$C$7:$C$10376,0)),1,0),IF($O$10=4,OFFSET(INDEX(DB_4erDS!$U$7:$U$10376,MATCH($F250,DB_4erDS!$C$7:$C$10376,0)),1,0),IF($O$10=5,OFFSET(INDEX(DB_4erDS!$V$7:$V$10376,MATCH($F250,DB_4erDS!$C$7:$C$10376,0)),1,0),OFFSET(INDEX(DB_4erDS!$W$7:$W$10376,MATCH($F250,DB_4erDS!$C$7:$C$10376,0)),1,0)))))))</f>
        <v>no Mat.Nr</v>
      </c>
      <c r="I250" s="214" t="str">
        <f>IF(ISERROR(VLOOKUP(F250,DB_4erDS!$C$7:$C$10376,1,FALSE)),"not found",INDEX(DB_4erDS!$H$7:$H$10376,MATCH(F250,DB_4erDS!$C$7:$C$10376,0)))</f>
        <v>not found</v>
      </c>
      <c r="J250" s="215" t="str">
        <f>IF(ISERROR(VLOOKUP($F250,DB_4erDS!$C$7:$C$10376,1,FALSE)),"01.01.1900",IF($O$10=1,VLOOKUP($F250,DB_4erDS!$C$7:$X$10376,15,FALSE),IF($O$10=2,VLOOKUP($F250,DB_4erDS!$C$7:$X$10376,16,FALSE),IF($O$10=4,VLOOKUP($F250,DB_4erDS!$C$7:$X$10376,18,FALSE),IF($O$10=5,VLOOKUP($F250,DB_4erDS!$C$7:$X$10376,19,FALSE),"01.01.1900")))))</f>
        <v>01.01.1900</v>
      </c>
      <c r="K250" s="200" t="str">
        <f ca="1">IF(AND(E250&lt;&gt;"",$F$4&lt;&gt;""),$F$4,IF(AND(ISNUMBER(H250)=TRUE,H250&gt;=0),IF($O$10=1,OFFSET(INDEX(DB_4erDS!$R$7:$R$10376,MATCH($F250,DB_4erDS!C$7:$C$10376,0)),3,0),IF($O$10=2,OFFSET(INDEX(DB_4erDS!$S$7:$S$10376,MATCH($F250,DB_4erDS!C$7:$C$10376,0)),3,0),IF($O$10=3,OFFSET(INDEX(DB_4erDS!$T$7:$T$10376,MATCH($F250,DB_4erDS!C$7:$C$10376,0)),3,0),IF($O$10=4,OFFSET(INDEX(DB_4erDS!$U$7:$U$10376,MATCH($F250,DB_4erDS!C$7:$C$10376,0)),3,0),IF($O$10=5,OFFSET(INDEX(DB_4erDS!$V$7:$V$10376,MATCH($F250,DB_4erDS!C$7:$C$10376,0)),3,0),OFFSET(INDEX(DB_4erDS!$W$7:$W$10376,MATCH($F250,DB_4erDS!C$7:$C$10376,0)),3,0)))))),""))</f>
        <v/>
      </c>
      <c r="L250" s="151">
        <f ca="1">IF(ISERROR(VLOOKUP($F250,DB_4erDS!$C$7:$C$10376,1,FALSE)),0,IF($O$10=1,OFFSET(INDEX(DB_4erDS!$R$7:$R$10376,MATCH($F250,DB_4erDS!$C$7:$C$10376,0)),2,0),IF($O$10=2,OFFSET(INDEX(DB_4erDS!$S$7:$S$10376,MATCH($F250,DB_4erDS!$C$7:$C$10376,0)),2,0),IF($O$10=4,OFFSET(INDEX(DB_4erDS!$U$7:$U$10376,MATCH($F250,DB_4erDS!$C$7:$C$10376,0)),2,0),IF($O$10=5,OFFSET(INDEX(DB_4erDS!$V$7:$V$10376,MATCH($F250,DB_4erDS!$C$7:$C$10376,0)),2,0),"Ø")))))</f>
        <v>0</v>
      </c>
      <c r="R250" s="65"/>
    </row>
    <row r="251" spans="1:18">
      <c r="A251" s="65"/>
      <c r="B251" s="65"/>
      <c r="C251" s="65"/>
      <c r="D251" s="65">
        <v>239</v>
      </c>
      <c r="E251" s="136" t="str">
        <f>IF(ISERROR(VLOOKUP(F251,DB_4erDS!$C$7:$C$10376,1,FALSE)),"not found",INDEX(DB_4erDS!$B$7:$B$10376,MATCH(F251,DB_4erDS!$C$7:$C$10376,0)))</f>
        <v>not found</v>
      </c>
      <c r="F251" s="140"/>
      <c r="G251" s="213" t="str">
        <f>IF(ISERROR(VLOOKUP(F251,DB_4erDS!$C$7:$C$10376,1,FALSE)),"not found",INDEX(DB_4erDS!$G$7:$G$10376,MATCH(F251,DB_4erDS!$C$7:$C$10376,0)))</f>
        <v>not found</v>
      </c>
      <c r="H251" s="214" t="str">
        <f ca="1">IF(ISERROR(VLOOKUP($F251,DB_4erDS!$C$7:$C$10376,1,FALSE)),"no Mat.Nr",IF($O$10=1,OFFSET(INDEX(DB_4erDS!$R$7:$R$10376,MATCH($F251,DB_4erDS!$C$7:$C$10376,0)),1,0),IF($O$10=2,OFFSET(INDEX(DB_4erDS!$S$7:$S$10376,MATCH($F251,DB_4erDS!$C$7:$C$10376,0)),1,0),IF($O$10=3,OFFSET(INDEX(DB_4erDS!$T$7:$T$10376,MATCH($F251,DB_4erDS!$C$7:$C$10376,0)),1,0),IF($O$10=4,OFFSET(INDEX(DB_4erDS!$U$7:$U$10376,MATCH($F251,DB_4erDS!$C$7:$C$10376,0)),1,0),IF($O$10=5,OFFSET(INDEX(DB_4erDS!$V$7:$V$10376,MATCH($F251,DB_4erDS!$C$7:$C$10376,0)),1,0),OFFSET(INDEX(DB_4erDS!$W$7:$W$10376,MATCH($F251,DB_4erDS!$C$7:$C$10376,0)),1,0)))))))</f>
        <v>no Mat.Nr</v>
      </c>
      <c r="I251" s="214" t="str">
        <f>IF(ISERROR(VLOOKUP(F251,DB_4erDS!$C$7:$C$10376,1,FALSE)),"not found",INDEX(DB_4erDS!$H$7:$H$10376,MATCH(F251,DB_4erDS!$C$7:$C$10376,0)))</f>
        <v>not found</v>
      </c>
      <c r="J251" s="215" t="str">
        <f>IF(ISERROR(VLOOKUP($F251,DB_4erDS!$C$7:$C$10376,1,FALSE)),"01.01.1900",IF($O$10=1,VLOOKUP($F251,DB_4erDS!$C$7:$X$10376,15,FALSE),IF($O$10=2,VLOOKUP($F251,DB_4erDS!$C$7:$X$10376,16,FALSE),IF($O$10=4,VLOOKUP($F251,DB_4erDS!$C$7:$X$10376,18,FALSE),IF($O$10=5,VLOOKUP($F251,DB_4erDS!$C$7:$X$10376,19,FALSE),"01.01.1900")))))</f>
        <v>01.01.1900</v>
      </c>
      <c r="K251" s="200" t="str">
        <f ca="1">IF(AND(E251&lt;&gt;"",$F$4&lt;&gt;""),$F$4,IF(AND(ISNUMBER(H251)=TRUE,H251&gt;=0),IF($O$10=1,OFFSET(INDEX(DB_4erDS!$R$7:$R$10376,MATCH($F251,DB_4erDS!C$7:$C$10376,0)),3,0),IF($O$10=2,OFFSET(INDEX(DB_4erDS!$S$7:$S$10376,MATCH($F251,DB_4erDS!C$7:$C$10376,0)),3,0),IF($O$10=3,OFFSET(INDEX(DB_4erDS!$T$7:$T$10376,MATCH($F251,DB_4erDS!C$7:$C$10376,0)),3,0),IF($O$10=4,OFFSET(INDEX(DB_4erDS!$U$7:$U$10376,MATCH($F251,DB_4erDS!C$7:$C$10376,0)),3,0),IF($O$10=5,OFFSET(INDEX(DB_4erDS!$V$7:$V$10376,MATCH($F251,DB_4erDS!C$7:$C$10376,0)),3,0),OFFSET(INDEX(DB_4erDS!$W$7:$W$10376,MATCH($F251,DB_4erDS!C$7:$C$10376,0)),3,0)))))),""))</f>
        <v/>
      </c>
      <c r="L251" s="151">
        <f ca="1">IF(ISERROR(VLOOKUP($F251,DB_4erDS!$C$7:$C$10376,1,FALSE)),0,IF($O$10=1,OFFSET(INDEX(DB_4erDS!$R$7:$R$10376,MATCH($F251,DB_4erDS!$C$7:$C$10376,0)),2,0),IF($O$10=2,OFFSET(INDEX(DB_4erDS!$S$7:$S$10376,MATCH($F251,DB_4erDS!$C$7:$C$10376,0)),2,0),IF($O$10=4,OFFSET(INDEX(DB_4erDS!$U$7:$U$10376,MATCH($F251,DB_4erDS!$C$7:$C$10376,0)),2,0),IF($O$10=5,OFFSET(INDEX(DB_4erDS!$V$7:$V$10376,MATCH($F251,DB_4erDS!$C$7:$C$10376,0)),2,0),"Ø")))))</f>
        <v>0</v>
      </c>
      <c r="R251" s="65"/>
    </row>
    <row r="252" spans="1:18">
      <c r="A252" s="65"/>
      <c r="B252" s="65"/>
      <c r="C252" s="65"/>
      <c r="D252" s="65">
        <v>240</v>
      </c>
      <c r="E252" s="136" t="str">
        <f>IF(ISERROR(VLOOKUP(F252,DB_4erDS!$C$7:$C$10376,1,FALSE)),"not found",INDEX(DB_4erDS!$B$7:$B$10376,MATCH(F252,DB_4erDS!$C$7:$C$10376,0)))</f>
        <v>not found</v>
      </c>
      <c r="F252" s="140"/>
      <c r="G252" s="213" t="str">
        <f>IF(ISERROR(VLOOKUP(F252,DB_4erDS!$C$7:$C$10376,1,FALSE)),"not found",INDEX(DB_4erDS!$G$7:$G$10376,MATCH(F252,DB_4erDS!$C$7:$C$10376,0)))</f>
        <v>not found</v>
      </c>
      <c r="H252" s="214" t="str">
        <f ca="1">IF(ISERROR(VLOOKUP($F252,DB_4erDS!$C$7:$C$10376,1,FALSE)),"no Mat.Nr",IF($O$10=1,OFFSET(INDEX(DB_4erDS!$R$7:$R$10376,MATCH($F252,DB_4erDS!$C$7:$C$10376,0)),1,0),IF($O$10=2,OFFSET(INDEX(DB_4erDS!$S$7:$S$10376,MATCH($F252,DB_4erDS!$C$7:$C$10376,0)),1,0),IF($O$10=3,OFFSET(INDEX(DB_4erDS!$T$7:$T$10376,MATCH($F252,DB_4erDS!$C$7:$C$10376,0)),1,0),IF($O$10=4,OFFSET(INDEX(DB_4erDS!$U$7:$U$10376,MATCH($F252,DB_4erDS!$C$7:$C$10376,0)),1,0),IF($O$10=5,OFFSET(INDEX(DB_4erDS!$V$7:$V$10376,MATCH($F252,DB_4erDS!$C$7:$C$10376,0)),1,0),OFFSET(INDEX(DB_4erDS!$W$7:$W$10376,MATCH($F252,DB_4erDS!$C$7:$C$10376,0)),1,0)))))))</f>
        <v>no Mat.Nr</v>
      </c>
      <c r="I252" s="214" t="str">
        <f>IF(ISERROR(VLOOKUP(F252,DB_4erDS!$C$7:$C$10376,1,FALSE)),"not found",INDEX(DB_4erDS!$H$7:$H$10376,MATCH(F252,DB_4erDS!$C$7:$C$10376,0)))</f>
        <v>not found</v>
      </c>
      <c r="J252" s="215" t="str">
        <f>IF(ISERROR(VLOOKUP($F252,DB_4erDS!$C$7:$C$10376,1,FALSE)),"01.01.1900",IF($O$10=1,VLOOKUP($F252,DB_4erDS!$C$7:$X$10376,15,FALSE),IF($O$10=2,VLOOKUP($F252,DB_4erDS!$C$7:$X$10376,16,FALSE),IF($O$10=4,VLOOKUP($F252,DB_4erDS!$C$7:$X$10376,18,FALSE),IF($O$10=5,VLOOKUP($F252,DB_4erDS!$C$7:$X$10376,19,FALSE),"01.01.1900")))))</f>
        <v>01.01.1900</v>
      </c>
      <c r="K252" s="200" t="str">
        <f ca="1">IF(AND(E252&lt;&gt;"",$F$4&lt;&gt;""),$F$4,IF(AND(ISNUMBER(H252)=TRUE,H252&gt;=0),IF($O$10=1,OFFSET(INDEX(DB_4erDS!$R$7:$R$10376,MATCH($F252,DB_4erDS!C$7:$C$10376,0)),3,0),IF($O$10=2,OFFSET(INDEX(DB_4erDS!$S$7:$S$10376,MATCH($F252,DB_4erDS!C$7:$C$10376,0)),3,0),IF($O$10=3,OFFSET(INDEX(DB_4erDS!$T$7:$T$10376,MATCH($F252,DB_4erDS!C$7:$C$10376,0)),3,0),IF($O$10=4,OFFSET(INDEX(DB_4erDS!$U$7:$U$10376,MATCH($F252,DB_4erDS!C$7:$C$10376,0)),3,0),IF($O$10=5,OFFSET(INDEX(DB_4erDS!$V$7:$V$10376,MATCH($F252,DB_4erDS!C$7:$C$10376,0)),3,0),OFFSET(INDEX(DB_4erDS!$W$7:$W$10376,MATCH($F252,DB_4erDS!C$7:$C$10376,0)),3,0)))))),""))</f>
        <v/>
      </c>
      <c r="L252" s="151">
        <f ca="1">IF(ISERROR(VLOOKUP($F252,DB_4erDS!$C$7:$C$10376,1,FALSE)),0,IF($O$10=1,OFFSET(INDEX(DB_4erDS!$R$7:$R$10376,MATCH($F252,DB_4erDS!$C$7:$C$10376,0)),2,0),IF($O$10=2,OFFSET(INDEX(DB_4erDS!$S$7:$S$10376,MATCH($F252,DB_4erDS!$C$7:$C$10376,0)),2,0),IF($O$10=4,OFFSET(INDEX(DB_4erDS!$U$7:$U$10376,MATCH($F252,DB_4erDS!$C$7:$C$10376,0)),2,0),IF($O$10=5,OFFSET(INDEX(DB_4erDS!$V$7:$V$10376,MATCH($F252,DB_4erDS!$C$7:$C$10376,0)),2,0),"Ø")))))</f>
        <v>0</v>
      </c>
      <c r="R252" s="65"/>
    </row>
    <row r="253" spans="1:18">
      <c r="A253" s="65"/>
      <c r="B253" s="65"/>
      <c r="C253" s="65"/>
      <c r="D253" s="65">
        <v>241</v>
      </c>
      <c r="E253" s="136" t="str">
        <f>IF(ISERROR(VLOOKUP(F253,DB_4erDS!$C$7:$C$10376,1,FALSE)),"not found",INDEX(DB_4erDS!$B$7:$B$10376,MATCH(F253,DB_4erDS!$C$7:$C$10376,0)))</f>
        <v>not found</v>
      </c>
      <c r="F253" s="140"/>
      <c r="G253" s="213" t="str">
        <f>IF(ISERROR(VLOOKUP(F253,DB_4erDS!$C$7:$C$10376,1,FALSE)),"not found",INDEX(DB_4erDS!$G$7:$G$10376,MATCH(F253,DB_4erDS!$C$7:$C$10376,0)))</f>
        <v>not found</v>
      </c>
      <c r="H253" s="214" t="str">
        <f ca="1">IF(ISERROR(VLOOKUP($F253,DB_4erDS!$C$7:$C$10376,1,FALSE)),"no Mat.Nr",IF($O$10=1,OFFSET(INDEX(DB_4erDS!$R$7:$R$10376,MATCH($F253,DB_4erDS!$C$7:$C$10376,0)),1,0),IF($O$10=2,OFFSET(INDEX(DB_4erDS!$S$7:$S$10376,MATCH($F253,DB_4erDS!$C$7:$C$10376,0)),1,0),IF($O$10=3,OFFSET(INDEX(DB_4erDS!$T$7:$T$10376,MATCH($F253,DB_4erDS!$C$7:$C$10376,0)),1,0),IF($O$10=4,OFFSET(INDEX(DB_4erDS!$U$7:$U$10376,MATCH($F253,DB_4erDS!$C$7:$C$10376,0)),1,0),IF($O$10=5,OFFSET(INDEX(DB_4erDS!$V$7:$V$10376,MATCH($F253,DB_4erDS!$C$7:$C$10376,0)),1,0),OFFSET(INDEX(DB_4erDS!$W$7:$W$10376,MATCH($F253,DB_4erDS!$C$7:$C$10376,0)),1,0)))))))</f>
        <v>no Mat.Nr</v>
      </c>
      <c r="I253" s="214" t="str">
        <f>IF(ISERROR(VLOOKUP(F253,DB_4erDS!$C$7:$C$10376,1,FALSE)),"not found",INDEX(DB_4erDS!$H$7:$H$10376,MATCH(F253,DB_4erDS!$C$7:$C$10376,0)))</f>
        <v>not found</v>
      </c>
      <c r="J253" s="215" t="str">
        <f>IF(ISERROR(VLOOKUP($F253,DB_4erDS!$C$7:$C$10376,1,FALSE)),"01.01.1900",IF($O$10=1,VLOOKUP($F253,DB_4erDS!$C$7:$X$10376,15,FALSE),IF($O$10=2,VLOOKUP($F253,DB_4erDS!$C$7:$X$10376,16,FALSE),IF($O$10=4,VLOOKUP($F253,DB_4erDS!$C$7:$X$10376,18,FALSE),IF($O$10=5,VLOOKUP($F253,DB_4erDS!$C$7:$X$10376,19,FALSE),"01.01.1900")))))</f>
        <v>01.01.1900</v>
      </c>
      <c r="K253" s="200" t="str">
        <f ca="1">IF(AND(E253&lt;&gt;"",$F$4&lt;&gt;""),$F$4,IF(AND(ISNUMBER(H253)=TRUE,H253&gt;=0),IF($O$10=1,OFFSET(INDEX(DB_4erDS!$R$7:$R$10376,MATCH($F253,DB_4erDS!C$7:$C$10376,0)),3,0),IF($O$10=2,OFFSET(INDEX(DB_4erDS!$S$7:$S$10376,MATCH($F253,DB_4erDS!C$7:$C$10376,0)),3,0),IF($O$10=3,OFFSET(INDEX(DB_4erDS!$T$7:$T$10376,MATCH($F253,DB_4erDS!C$7:$C$10376,0)),3,0),IF($O$10=4,OFFSET(INDEX(DB_4erDS!$U$7:$U$10376,MATCH($F253,DB_4erDS!C$7:$C$10376,0)),3,0),IF($O$10=5,OFFSET(INDEX(DB_4erDS!$V$7:$V$10376,MATCH($F253,DB_4erDS!C$7:$C$10376,0)),3,0),OFFSET(INDEX(DB_4erDS!$W$7:$W$10376,MATCH($F253,DB_4erDS!C$7:$C$10376,0)),3,0)))))),""))</f>
        <v/>
      </c>
      <c r="L253" s="151">
        <f ca="1">IF(ISERROR(VLOOKUP($F253,DB_4erDS!$C$7:$C$10376,1,FALSE)),0,IF($O$10=1,OFFSET(INDEX(DB_4erDS!$R$7:$R$10376,MATCH($F253,DB_4erDS!$C$7:$C$10376,0)),2,0),IF($O$10=2,OFFSET(INDEX(DB_4erDS!$S$7:$S$10376,MATCH($F253,DB_4erDS!$C$7:$C$10376,0)),2,0),IF($O$10=4,OFFSET(INDEX(DB_4erDS!$U$7:$U$10376,MATCH($F253,DB_4erDS!$C$7:$C$10376,0)),2,0),IF($O$10=5,OFFSET(INDEX(DB_4erDS!$V$7:$V$10376,MATCH($F253,DB_4erDS!$C$7:$C$10376,0)),2,0),"Ø")))))</f>
        <v>0</v>
      </c>
      <c r="R253" s="65"/>
    </row>
    <row r="254" spans="1:18">
      <c r="A254" s="65"/>
      <c r="B254" s="65"/>
      <c r="C254" s="65"/>
      <c r="D254" s="65">
        <v>242</v>
      </c>
      <c r="E254" s="136" t="str">
        <f>IF(ISERROR(VLOOKUP(F254,DB_4erDS!$C$7:$C$10376,1,FALSE)),"not found",INDEX(DB_4erDS!$B$7:$B$10376,MATCH(F254,DB_4erDS!$C$7:$C$10376,0)))</f>
        <v>not found</v>
      </c>
      <c r="F254" s="140"/>
      <c r="G254" s="213" t="str">
        <f>IF(ISERROR(VLOOKUP(F254,DB_4erDS!$C$7:$C$10376,1,FALSE)),"not found",INDEX(DB_4erDS!$G$7:$G$10376,MATCH(F254,DB_4erDS!$C$7:$C$10376,0)))</f>
        <v>not found</v>
      </c>
      <c r="H254" s="214" t="str">
        <f ca="1">IF(ISERROR(VLOOKUP($F254,DB_4erDS!$C$7:$C$10376,1,FALSE)),"no Mat.Nr",IF($O$10=1,OFFSET(INDEX(DB_4erDS!$R$7:$R$10376,MATCH($F254,DB_4erDS!$C$7:$C$10376,0)),1,0),IF($O$10=2,OFFSET(INDEX(DB_4erDS!$S$7:$S$10376,MATCH($F254,DB_4erDS!$C$7:$C$10376,0)),1,0),IF($O$10=3,OFFSET(INDEX(DB_4erDS!$T$7:$T$10376,MATCH($F254,DB_4erDS!$C$7:$C$10376,0)),1,0),IF($O$10=4,OFFSET(INDEX(DB_4erDS!$U$7:$U$10376,MATCH($F254,DB_4erDS!$C$7:$C$10376,0)),1,0),IF($O$10=5,OFFSET(INDEX(DB_4erDS!$V$7:$V$10376,MATCH($F254,DB_4erDS!$C$7:$C$10376,0)),1,0),OFFSET(INDEX(DB_4erDS!$W$7:$W$10376,MATCH($F254,DB_4erDS!$C$7:$C$10376,0)),1,0)))))))</f>
        <v>no Mat.Nr</v>
      </c>
      <c r="I254" s="214" t="str">
        <f>IF(ISERROR(VLOOKUP(F254,DB_4erDS!$C$7:$C$10376,1,FALSE)),"not found",INDEX(DB_4erDS!$H$7:$H$10376,MATCH(F254,DB_4erDS!$C$7:$C$10376,0)))</f>
        <v>not found</v>
      </c>
      <c r="J254" s="215" t="str">
        <f>IF(ISERROR(VLOOKUP($F254,DB_4erDS!$C$7:$C$10376,1,FALSE)),"01.01.1900",IF($O$10=1,VLOOKUP($F254,DB_4erDS!$C$7:$X$10376,15,FALSE),IF($O$10=2,VLOOKUP($F254,DB_4erDS!$C$7:$X$10376,16,FALSE),IF($O$10=4,VLOOKUP($F254,DB_4erDS!$C$7:$X$10376,18,FALSE),IF($O$10=5,VLOOKUP($F254,DB_4erDS!$C$7:$X$10376,19,FALSE),"01.01.1900")))))</f>
        <v>01.01.1900</v>
      </c>
      <c r="K254" s="200" t="str">
        <f ca="1">IF(AND(E254&lt;&gt;"",$F$4&lt;&gt;""),$F$4,IF(AND(ISNUMBER(H254)=TRUE,H254&gt;=0),IF($O$10=1,OFFSET(INDEX(DB_4erDS!$R$7:$R$10376,MATCH($F254,DB_4erDS!C$7:$C$10376,0)),3,0),IF($O$10=2,OFFSET(INDEX(DB_4erDS!$S$7:$S$10376,MATCH($F254,DB_4erDS!C$7:$C$10376,0)),3,0),IF($O$10=3,OFFSET(INDEX(DB_4erDS!$T$7:$T$10376,MATCH($F254,DB_4erDS!C$7:$C$10376,0)),3,0),IF($O$10=4,OFFSET(INDEX(DB_4erDS!$U$7:$U$10376,MATCH($F254,DB_4erDS!C$7:$C$10376,0)),3,0),IF($O$10=5,OFFSET(INDEX(DB_4erDS!$V$7:$V$10376,MATCH($F254,DB_4erDS!C$7:$C$10376,0)),3,0),OFFSET(INDEX(DB_4erDS!$W$7:$W$10376,MATCH($F254,DB_4erDS!C$7:$C$10376,0)),3,0)))))),""))</f>
        <v/>
      </c>
      <c r="L254" s="151">
        <f ca="1">IF(ISERROR(VLOOKUP($F254,DB_4erDS!$C$7:$C$10376,1,FALSE)),0,IF($O$10=1,OFFSET(INDEX(DB_4erDS!$R$7:$R$10376,MATCH($F254,DB_4erDS!$C$7:$C$10376,0)),2,0),IF($O$10=2,OFFSET(INDEX(DB_4erDS!$S$7:$S$10376,MATCH($F254,DB_4erDS!$C$7:$C$10376,0)),2,0),IF($O$10=4,OFFSET(INDEX(DB_4erDS!$U$7:$U$10376,MATCH($F254,DB_4erDS!$C$7:$C$10376,0)),2,0),IF($O$10=5,OFFSET(INDEX(DB_4erDS!$V$7:$V$10376,MATCH($F254,DB_4erDS!$C$7:$C$10376,0)),2,0),"Ø")))))</f>
        <v>0</v>
      </c>
      <c r="R254" s="65"/>
    </row>
    <row r="255" spans="1:18">
      <c r="A255" s="65"/>
      <c r="B255" s="65"/>
      <c r="C255" s="65"/>
      <c r="D255" s="65">
        <v>243</v>
      </c>
      <c r="E255" s="136" t="str">
        <f>IF(ISERROR(VLOOKUP(F255,DB_4erDS!$C$7:$C$10376,1,FALSE)),"not found",INDEX(DB_4erDS!$B$7:$B$10376,MATCH(F255,DB_4erDS!$C$7:$C$10376,0)))</f>
        <v>not found</v>
      </c>
      <c r="F255" s="140"/>
      <c r="G255" s="213" t="str">
        <f>IF(ISERROR(VLOOKUP(F255,DB_4erDS!$C$7:$C$10376,1,FALSE)),"not found",INDEX(DB_4erDS!$G$7:$G$10376,MATCH(F255,DB_4erDS!$C$7:$C$10376,0)))</f>
        <v>not found</v>
      </c>
      <c r="H255" s="214" t="str">
        <f ca="1">IF(ISERROR(VLOOKUP($F255,DB_4erDS!$C$7:$C$10376,1,FALSE)),"no Mat.Nr",IF($O$10=1,OFFSET(INDEX(DB_4erDS!$R$7:$R$10376,MATCH($F255,DB_4erDS!$C$7:$C$10376,0)),1,0),IF($O$10=2,OFFSET(INDEX(DB_4erDS!$S$7:$S$10376,MATCH($F255,DB_4erDS!$C$7:$C$10376,0)),1,0),IF($O$10=3,OFFSET(INDEX(DB_4erDS!$T$7:$T$10376,MATCH($F255,DB_4erDS!$C$7:$C$10376,0)),1,0),IF($O$10=4,OFFSET(INDEX(DB_4erDS!$U$7:$U$10376,MATCH($F255,DB_4erDS!$C$7:$C$10376,0)),1,0),IF($O$10=5,OFFSET(INDEX(DB_4erDS!$V$7:$V$10376,MATCH($F255,DB_4erDS!$C$7:$C$10376,0)),1,0),OFFSET(INDEX(DB_4erDS!$W$7:$W$10376,MATCH($F255,DB_4erDS!$C$7:$C$10376,0)),1,0)))))))</f>
        <v>no Mat.Nr</v>
      </c>
      <c r="I255" s="214" t="str">
        <f>IF(ISERROR(VLOOKUP(F255,DB_4erDS!$C$7:$C$10376,1,FALSE)),"not found",INDEX(DB_4erDS!$H$7:$H$10376,MATCH(F255,DB_4erDS!$C$7:$C$10376,0)))</f>
        <v>not found</v>
      </c>
      <c r="J255" s="215" t="str">
        <f>IF(ISERROR(VLOOKUP($F255,DB_4erDS!$C$7:$C$10376,1,FALSE)),"01.01.1900",IF($O$10=1,VLOOKUP($F255,DB_4erDS!$C$7:$X$10376,15,FALSE),IF($O$10=2,VLOOKUP($F255,DB_4erDS!$C$7:$X$10376,16,FALSE),IF($O$10=4,VLOOKUP($F255,DB_4erDS!$C$7:$X$10376,18,FALSE),IF($O$10=5,VLOOKUP($F255,DB_4erDS!$C$7:$X$10376,19,FALSE),"01.01.1900")))))</f>
        <v>01.01.1900</v>
      </c>
      <c r="K255" s="200" t="str">
        <f ca="1">IF(AND(E255&lt;&gt;"",$F$4&lt;&gt;""),$F$4,IF(AND(ISNUMBER(H255)=TRUE,H255&gt;=0),IF($O$10=1,OFFSET(INDEX(DB_4erDS!$R$7:$R$10376,MATCH($F255,DB_4erDS!C$7:$C$10376,0)),3,0),IF($O$10=2,OFFSET(INDEX(DB_4erDS!$S$7:$S$10376,MATCH($F255,DB_4erDS!C$7:$C$10376,0)),3,0),IF($O$10=3,OFFSET(INDEX(DB_4erDS!$T$7:$T$10376,MATCH($F255,DB_4erDS!C$7:$C$10376,0)),3,0),IF($O$10=4,OFFSET(INDEX(DB_4erDS!$U$7:$U$10376,MATCH($F255,DB_4erDS!C$7:$C$10376,0)),3,0),IF($O$10=5,OFFSET(INDEX(DB_4erDS!$V$7:$V$10376,MATCH($F255,DB_4erDS!C$7:$C$10376,0)),3,0),OFFSET(INDEX(DB_4erDS!$W$7:$W$10376,MATCH($F255,DB_4erDS!C$7:$C$10376,0)),3,0)))))),""))</f>
        <v/>
      </c>
      <c r="L255" s="151">
        <f ca="1">IF(ISERROR(VLOOKUP($F255,DB_4erDS!$C$7:$C$10376,1,FALSE)),0,IF($O$10=1,OFFSET(INDEX(DB_4erDS!$R$7:$R$10376,MATCH($F255,DB_4erDS!$C$7:$C$10376,0)),2,0),IF($O$10=2,OFFSET(INDEX(DB_4erDS!$S$7:$S$10376,MATCH($F255,DB_4erDS!$C$7:$C$10376,0)),2,0),IF($O$10=4,OFFSET(INDEX(DB_4erDS!$U$7:$U$10376,MATCH($F255,DB_4erDS!$C$7:$C$10376,0)),2,0),IF($O$10=5,OFFSET(INDEX(DB_4erDS!$V$7:$V$10376,MATCH($F255,DB_4erDS!$C$7:$C$10376,0)),2,0),"Ø")))))</f>
        <v>0</v>
      </c>
      <c r="R255" s="65"/>
    </row>
    <row r="256" spans="1:18">
      <c r="A256" s="65"/>
      <c r="B256" s="65"/>
      <c r="C256" s="65"/>
      <c r="D256" s="65">
        <v>244</v>
      </c>
      <c r="E256" s="136" t="str">
        <f>IF(ISERROR(VLOOKUP(F256,DB_4erDS!$C$7:$C$10376,1,FALSE)),"not found",INDEX(DB_4erDS!$B$7:$B$10376,MATCH(F256,DB_4erDS!$C$7:$C$10376,0)))</f>
        <v>not found</v>
      </c>
      <c r="F256" s="140"/>
      <c r="G256" s="213" t="str">
        <f>IF(ISERROR(VLOOKUP(F256,DB_4erDS!$C$7:$C$10376,1,FALSE)),"not found",INDEX(DB_4erDS!$G$7:$G$10376,MATCH(F256,DB_4erDS!$C$7:$C$10376,0)))</f>
        <v>not found</v>
      </c>
      <c r="H256" s="214" t="str">
        <f ca="1">IF(ISERROR(VLOOKUP($F256,DB_4erDS!$C$7:$C$10376,1,FALSE)),"no Mat.Nr",IF($O$10=1,OFFSET(INDEX(DB_4erDS!$R$7:$R$10376,MATCH($F256,DB_4erDS!$C$7:$C$10376,0)),1,0),IF($O$10=2,OFFSET(INDEX(DB_4erDS!$S$7:$S$10376,MATCH($F256,DB_4erDS!$C$7:$C$10376,0)),1,0),IF($O$10=3,OFFSET(INDEX(DB_4erDS!$T$7:$T$10376,MATCH($F256,DB_4erDS!$C$7:$C$10376,0)),1,0),IF($O$10=4,OFFSET(INDEX(DB_4erDS!$U$7:$U$10376,MATCH($F256,DB_4erDS!$C$7:$C$10376,0)),1,0),IF($O$10=5,OFFSET(INDEX(DB_4erDS!$V$7:$V$10376,MATCH($F256,DB_4erDS!$C$7:$C$10376,0)),1,0),OFFSET(INDEX(DB_4erDS!$W$7:$W$10376,MATCH($F256,DB_4erDS!$C$7:$C$10376,0)),1,0)))))))</f>
        <v>no Mat.Nr</v>
      </c>
      <c r="I256" s="214" t="str">
        <f>IF(ISERROR(VLOOKUP(F256,DB_4erDS!$C$7:$C$10376,1,FALSE)),"not found",INDEX(DB_4erDS!$H$7:$H$10376,MATCH(F256,DB_4erDS!$C$7:$C$10376,0)))</f>
        <v>not found</v>
      </c>
      <c r="J256" s="215" t="str">
        <f>IF(ISERROR(VLOOKUP($F256,DB_4erDS!$C$7:$C$10376,1,FALSE)),"01.01.1900",IF($O$10=1,VLOOKUP($F256,DB_4erDS!$C$7:$X$10376,15,FALSE),IF($O$10=2,VLOOKUP($F256,DB_4erDS!$C$7:$X$10376,16,FALSE),IF($O$10=4,VLOOKUP($F256,DB_4erDS!$C$7:$X$10376,18,FALSE),IF($O$10=5,VLOOKUP($F256,DB_4erDS!$C$7:$X$10376,19,FALSE),"01.01.1900")))))</f>
        <v>01.01.1900</v>
      </c>
      <c r="K256" s="200" t="str">
        <f ca="1">IF(AND(E256&lt;&gt;"",$F$4&lt;&gt;""),$F$4,IF(AND(ISNUMBER(H256)=TRUE,H256&gt;=0),IF($O$10=1,OFFSET(INDEX(DB_4erDS!$R$7:$R$10376,MATCH($F256,DB_4erDS!C$7:$C$10376,0)),3,0),IF($O$10=2,OFFSET(INDEX(DB_4erDS!$S$7:$S$10376,MATCH($F256,DB_4erDS!C$7:$C$10376,0)),3,0),IF($O$10=3,OFFSET(INDEX(DB_4erDS!$T$7:$T$10376,MATCH($F256,DB_4erDS!C$7:$C$10376,0)),3,0),IF($O$10=4,OFFSET(INDEX(DB_4erDS!$U$7:$U$10376,MATCH($F256,DB_4erDS!C$7:$C$10376,0)),3,0),IF($O$10=5,OFFSET(INDEX(DB_4erDS!$V$7:$V$10376,MATCH($F256,DB_4erDS!C$7:$C$10376,0)),3,0),OFFSET(INDEX(DB_4erDS!$W$7:$W$10376,MATCH($F256,DB_4erDS!C$7:$C$10376,0)),3,0)))))),""))</f>
        <v/>
      </c>
      <c r="L256" s="151">
        <f ca="1">IF(ISERROR(VLOOKUP($F256,DB_4erDS!$C$7:$C$10376,1,FALSE)),0,IF($O$10=1,OFFSET(INDEX(DB_4erDS!$R$7:$R$10376,MATCH($F256,DB_4erDS!$C$7:$C$10376,0)),2,0),IF($O$10=2,OFFSET(INDEX(DB_4erDS!$S$7:$S$10376,MATCH($F256,DB_4erDS!$C$7:$C$10376,0)),2,0),IF($O$10=4,OFFSET(INDEX(DB_4erDS!$U$7:$U$10376,MATCH($F256,DB_4erDS!$C$7:$C$10376,0)),2,0),IF($O$10=5,OFFSET(INDEX(DB_4erDS!$V$7:$V$10376,MATCH($F256,DB_4erDS!$C$7:$C$10376,0)),2,0),"Ø")))))</f>
        <v>0</v>
      </c>
      <c r="R256" s="65"/>
    </row>
    <row r="257" spans="1:18">
      <c r="A257" s="65"/>
      <c r="B257" s="65"/>
      <c r="C257" s="65"/>
      <c r="D257" s="65">
        <v>245</v>
      </c>
      <c r="E257" s="136" t="str">
        <f>IF(ISERROR(VLOOKUP(F257,DB_4erDS!$C$7:$C$10376,1,FALSE)),"not found",INDEX(DB_4erDS!$B$7:$B$10376,MATCH(F257,DB_4erDS!$C$7:$C$10376,0)))</f>
        <v>not found</v>
      </c>
      <c r="F257" s="140"/>
      <c r="G257" s="213" t="str">
        <f>IF(ISERROR(VLOOKUP(F257,DB_4erDS!$C$7:$C$10376,1,FALSE)),"not found",INDEX(DB_4erDS!$G$7:$G$10376,MATCH(F257,DB_4erDS!$C$7:$C$10376,0)))</f>
        <v>not found</v>
      </c>
      <c r="H257" s="214" t="str">
        <f ca="1">IF(ISERROR(VLOOKUP($F257,DB_4erDS!$C$7:$C$10376,1,FALSE)),"no Mat.Nr",IF($O$10=1,OFFSET(INDEX(DB_4erDS!$R$7:$R$10376,MATCH($F257,DB_4erDS!$C$7:$C$10376,0)),1,0),IF($O$10=2,OFFSET(INDEX(DB_4erDS!$S$7:$S$10376,MATCH($F257,DB_4erDS!$C$7:$C$10376,0)),1,0),IF($O$10=3,OFFSET(INDEX(DB_4erDS!$T$7:$T$10376,MATCH($F257,DB_4erDS!$C$7:$C$10376,0)),1,0),IF($O$10=4,OFFSET(INDEX(DB_4erDS!$U$7:$U$10376,MATCH($F257,DB_4erDS!$C$7:$C$10376,0)),1,0),IF($O$10=5,OFFSET(INDEX(DB_4erDS!$V$7:$V$10376,MATCH($F257,DB_4erDS!$C$7:$C$10376,0)),1,0),OFFSET(INDEX(DB_4erDS!$W$7:$W$10376,MATCH($F257,DB_4erDS!$C$7:$C$10376,0)),1,0)))))))</f>
        <v>no Mat.Nr</v>
      </c>
      <c r="I257" s="214" t="str">
        <f>IF(ISERROR(VLOOKUP(F257,DB_4erDS!$C$7:$C$10376,1,FALSE)),"not found",INDEX(DB_4erDS!$H$7:$H$10376,MATCH(F257,DB_4erDS!$C$7:$C$10376,0)))</f>
        <v>not found</v>
      </c>
      <c r="J257" s="215" t="str">
        <f>IF(ISERROR(VLOOKUP($F257,DB_4erDS!$C$7:$C$10376,1,FALSE)),"01.01.1900",IF($O$10=1,VLOOKUP($F257,DB_4erDS!$C$7:$X$10376,15,FALSE),IF($O$10=2,VLOOKUP($F257,DB_4erDS!$C$7:$X$10376,16,FALSE),IF($O$10=4,VLOOKUP($F257,DB_4erDS!$C$7:$X$10376,18,FALSE),IF($O$10=5,VLOOKUP($F257,DB_4erDS!$C$7:$X$10376,19,FALSE),"01.01.1900")))))</f>
        <v>01.01.1900</v>
      </c>
      <c r="K257" s="200" t="str">
        <f ca="1">IF(AND(E257&lt;&gt;"",$F$4&lt;&gt;""),$F$4,IF(AND(ISNUMBER(H257)=TRUE,H257&gt;=0),IF($O$10=1,OFFSET(INDEX(DB_4erDS!$R$7:$R$10376,MATCH($F257,DB_4erDS!C$7:$C$10376,0)),3,0),IF($O$10=2,OFFSET(INDEX(DB_4erDS!$S$7:$S$10376,MATCH($F257,DB_4erDS!C$7:$C$10376,0)),3,0),IF($O$10=3,OFFSET(INDEX(DB_4erDS!$T$7:$T$10376,MATCH($F257,DB_4erDS!C$7:$C$10376,0)),3,0),IF($O$10=4,OFFSET(INDEX(DB_4erDS!$U$7:$U$10376,MATCH($F257,DB_4erDS!C$7:$C$10376,0)),3,0),IF($O$10=5,OFFSET(INDEX(DB_4erDS!$V$7:$V$10376,MATCH($F257,DB_4erDS!C$7:$C$10376,0)),3,0),OFFSET(INDEX(DB_4erDS!$W$7:$W$10376,MATCH($F257,DB_4erDS!C$7:$C$10376,0)),3,0)))))),""))</f>
        <v/>
      </c>
      <c r="L257" s="151">
        <f ca="1">IF(ISERROR(VLOOKUP($F257,DB_4erDS!$C$7:$C$10376,1,FALSE)),0,IF($O$10=1,OFFSET(INDEX(DB_4erDS!$R$7:$R$10376,MATCH($F257,DB_4erDS!$C$7:$C$10376,0)),2,0),IF($O$10=2,OFFSET(INDEX(DB_4erDS!$S$7:$S$10376,MATCH($F257,DB_4erDS!$C$7:$C$10376,0)),2,0),IF($O$10=4,OFFSET(INDEX(DB_4erDS!$U$7:$U$10376,MATCH($F257,DB_4erDS!$C$7:$C$10376,0)),2,0),IF($O$10=5,OFFSET(INDEX(DB_4erDS!$V$7:$V$10376,MATCH($F257,DB_4erDS!$C$7:$C$10376,0)),2,0),"Ø")))))</f>
        <v>0</v>
      </c>
      <c r="R257" s="65"/>
    </row>
    <row r="258" spans="1:18">
      <c r="A258" s="65"/>
      <c r="B258" s="65"/>
      <c r="C258" s="65"/>
      <c r="D258" s="65">
        <v>246</v>
      </c>
      <c r="E258" s="136" t="str">
        <f>IF(ISERROR(VLOOKUP(F258,DB_4erDS!$C$7:$C$10376,1,FALSE)),"not found",INDEX(DB_4erDS!$B$7:$B$10376,MATCH(F258,DB_4erDS!$C$7:$C$10376,0)))</f>
        <v>not found</v>
      </c>
      <c r="F258" s="140"/>
      <c r="G258" s="213" t="str">
        <f>IF(ISERROR(VLOOKUP(F258,DB_4erDS!$C$7:$C$10376,1,FALSE)),"not found",INDEX(DB_4erDS!$G$7:$G$10376,MATCH(F258,DB_4erDS!$C$7:$C$10376,0)))</f>
        <v>not found</v>
      </c>
      <c r="H258" s="214" t="str">
        <f ca="1">IF(ISERROR(VLOOKUP($F258,DB_4erDS!$C$7:$C$10376,1,FALSE)),"no Mat.Nr",IF($O$10=1,OFFSET(INDEX(DB_4erDS!$R$7:$R$10376,MATCH($F258,DB_4erDS!$C$7:$C$10376,0)),1,0),IF($O$10=2,OFFSET(INDEX(DB_4erDS!$S$7:$S$10376,MATCH($F258,DB_4erDS!$C$7:$C$10376,0)),1,0),IF($O$10=3,OFFSET(INDEX(DB_4erDS!$T$7:$T$10376,MATCH($F258,DB_4erDS!$C$7:$C$10376,0)),1,0),IF($O$10=4,OFFSET(INDEX(DB_4erDS!$U$7:$U$10376,MATCH($F258,DB_4erDS!$C$7:$C$10376,0)),1,0),IF($O$10=5,OFFSET(INDEX(DB_4erDS!$V$7:$V$10376,MATCH($F258,DB_4erDS!$C$7:$C$10376,0)),1,0),OFFSET(INDEX(DB_4erDS!$W$7:$W$10376,MATCH($F258,DB_4erDS!$C$7:$C$10376,0)),1,0)))))))</f>
        <v>no Mat.Nr</v>
      </c>
      <c r="I258" s="214" t="str">
        <f>IF(ISERROR(VLOOKUP(F258,DB_4erDS!$C$7:$C$10376,1,FALSE)),"not found",INDEX(DB_4erDS!$H$7:$H$10376,MATCH(F258,DB_4erDS!$C$7:$C$10376,0)))</f>
        <v>not found</v>
      </c>
      <c r="J258" s="215" t="str">
        <f>IF(ISERROR(VLOOKUP($F258,DB_4erDS!$C$7:$C$10376,1,FALSE)),"01.01.1900",IF($O$10=1,VLOOKUP($F258,DB_4erDS!$C$7:$X$10376,15,FALSE),IF($O$10=2,VLOOKUP($F258,DB_4erDS!$C$7:$X$10376,16,FALSE),IF($O$10=4,VLOOKUP($F258,DB_4erDS!$C$7:$X$10376,18,FALSE),IF($O$10=5,VLOOKUP($F258,DB_4erDS!$C$7:$X$10376,19,FALSE),"01.01.1900")))))</f>
        <v>01.01.1900</v>
      </c>
      <c r="K258" s="200" t="str">
        <f ca="1">IF(AND(E258&lt;&gt;"",$F$4&lt;&gt;""),$F$4,IF(AND(ISNUMBER(H258)=TRUE,H258&gt;=0),IF($O$10=1,OFFSET(INDEX(DB_4erDS!$R$7:$R$10376,MATCH($F258,DB_4erDS!C$7:$C$10376,0)),3,0),IF($O$10=2,OFFSET(INDEX(DB_4erDS!$S$7:$S$10376,MATCH($F258,DB_4erDS!C$7:$C$10376,0)),3,0),IF($O$10=3,OFFSET(INDEX(DB_4erDS!$T$7:$T$10376,MATCH($F258,DB_4erDS!C$7:$C$10376,0)),3,0),IF($O$10=4,OFFSET(INDEX(DB_4erDS!$U$7:$U$10376,MATCH($F258,DB_4erDS!C$7:$C$10376,0)),3,0),IF($O$10=5,OFFSET(INDEX(DB_4erDS!$V$7:$V$10376,MATCH($F258,DB_4erDS!C$7:$C$10376,0)),3,0),OFFSET(INDEX(DB_4erDS!$W$7:$W$10376,MATCH($F258,DB_4erDS!C$7:$C$10376,0)),3,0)))))),""))</f>
        <v/>
      </c>
      <c r="L258" s="151">
        <f ca="1">IF(ISERROR(VLOOKUP($F258,DB_4erDS!$C$7:$C$10376,1,FALSE)),0,IF($O$10=1,OFFSET(INDEX(DB_4erDS!$R$7:$R$10376,MATCH($F258,DB_4erDS!$C$7:$C$10376,0)),2,0),IF($O$10=2,OFFSET(INDEX(DB_4erDS!$S$7:$S$10376,MATCH($F258,DB_4erDS!$C$7:$C$10376,0)),2,0),IF($O$10=4,OFFSET(INDEX(DB_4erDS!$U$7:$U$10376,MATCH($F258,DB_4erDS!$C$7:$C$10376,0)),2,0),IF($O$10=5,OFFSET(INDEX(DB_4erDS!$V$7:$V$10376,MATCH($F258,DB_4erDS!$C$7:$C$10376,0)),2,0),"Ø")))))</f>
        <v>0</v>
      </c>
      <c r="R258" s="65"/>
    </row>
    <row r="259" spans="1:18">
      <c r="A259" s="65"/>
      <c r="B259" s="65"/>
      <c r="C259" s="65"/>
      <c r="D259" s="65">
        <v>247</v>
      </c>
      <c r="E259" s="136" t="str">
        <f>IF(ISERROR(VLOOKUP(F259,DB_4erDS!$C$7:$C$10376,1,FALSE)),"not found",INDEX(DB_4erDS!$B$7:$B$10376,MATCH(F259,DB_4erDS!$C$7:$C$10376,0)))</f>
        <v>not found</v>
      </c>
      <c r="F259" s="140"/>
      <c r="G259" s="213" t="str">
        <f>IF(ISERROR(VLOOKUP(F259,DB_4erDS!$C$7:$C$10376,1,FALSE)),"not found",INDEX(DB_4erDS!$G$7:$G$10376,MATCH(F259,DB_4erDS!$C$7:$C$10376,0)))</f>
        <v>not found</v>
      </c>
      <c r="H259" s="214" t="str">
        <f ca="1">IF(ISERROR(VLOOKUP($F259,DB_4erDS!$C$7:$C$10376,1,FALSE)),"no Mat.Nr",IF($O$10=1,OFFSET(INDEX(DB_4erDS!$R$7:$R$10376,MATCH($F259,DB_4erDS!$C$7:$C$10376,0)),1,0),IF($O$10=2,OFFSET(INDEX(DB_4erDS!$S$7:$S$10376,MATCH($F259,DB_4erDS!$C$7:$C$10376,0)),1,0),IF($O$10=3,OFFSET(INDEX(DB_4erDS!$T$7:$T$10376,MATCH($F259,DB_4erDS!$C$7:$C$10376,0)),1,0),IF($O$10=4,OFFSET(INDEX(DB_4erDS!$U$7:$U$10376,MATCH($F259,DB_4erDS!$C$7:$C$10376,0)),1,0),IF($O$10=5,OFFSET(INDEX(DB_4erDS!$V$7:$V$10376,MATCH($F259,DB_4erDS!$C$7:$C$10376,0)),1,0),OFFSET(INDEX(DB_4erDS!$W$7:$W$10376,MATCH($F259,DB_4erDS!$C$7:$C$10376,0)),1,0)))))))</f>
        <v>no Mat.Nr</v>
      </c>
      <c r="I259" s="214" t="str">
        <f>IF(ISERROR(VLOOKUP(F259,DB_4erDS!$C$7:$C$10376,1,FALSE)),"not found",INDEX(DB_4erDS!$H$7:$H$10376,MATCH(F259,DB_4erDS!$C$7:$C$10376,0)))</f>
        <v>not found</v>
      </c>
      <c r="J259" s="215" t="str">
        <f>IF(ISERROR(VLOOKUP($F259,DB_4erDS!$C$7:$C$10376,1,FALSE)),"01.01.1900",IF($O$10=1,VLOOKUP($F259,DB_4erDS!$C$7:$X$10376,15,FALSE),IF($O$10=2,VLOOKUP($F259,DB_4erDS!$C$7:$X$10376,16,FALSE),IF($O$10=4,VLOOKUP($F259,DB_4erDS!$C$7:$X$10376,18,FALSE),IF($O$10=5,VLOOKUP($F259,DB_4erDS!$C$7:$X$10376,19,FALSE),"01.01.1900")))))</f>
        <v>01.01.1900</v>
      </c>
      <c r="K259" s="200" t="str">
        <f ca="1">IF(AND(E259&lt;&gt;"",$F$4&lt;&gt;""),$F$4,IF(AND(ISNUMBER(H259)=TRUE,H259&gt;=0),IF($O$10=1,OFFSET(INDEX(DB_4erDS!$R$7:$R$10376,MATCH($F259,DB_4erDS!C$7:$C$10376,0)),3,0),IF($O$10=2,OFFSET(INDEX(DB_4erDS!$S$7:$S$10376,MATCH($F259,DB_4erDS!C$7:$C$10376,0)),3,0),IF($O$10=3,OFFSET(INDEX(DB_4erDS!$T$7:$T$10376,MATCH($F259,DB_4erDS!C$7:$C$10376,0)),3,0),IF($O$10=4,OFFSET(INDEX(DB_4erDS!$U$7:$U$10376,MATCH($F259,DB_4erDS!C$7:$C$10376,0)),3,0),IF($O$10=5,OFFSET(INDEX(DB_4erDS!$V$7:$V$10376,MATCH($F259,DB_4erDS!C$7:$C$10376,0)),3,0),OFFSET(INDEX(DB_4erDS!$W$7:$W$10376,MATCH($F259,DB_4erDS!C$7:$C$10376,0)),3,0)))))),""))</f>
        <v/>
      </c>
      <c r="L259" s="151">
        <f ca="1">IF(ISERROR(VLOOKUP($F259,DB_4erDS!$C$7:$C$10376,1,FALSE)),0,IF($O$10=1,OFFSET(INDEX(DB_4erDS!$R$7:$R$10376,MATCH($F259,DB_4erDS!$C$7:$C$10376,0)),2,0),IF($O$10=2,OFFSET(INDEX(DB_4erDS!$S$7:$S$10376,MATCH($F259,DB_4erDS!$C$7:$C$10376,0)),2,0),IF($O$10=4,OFFSET(INDEX(DB_4erDS!$U$7:$U$10376,MATCH($F259,DB_4erDS!$C$7:$C$10376,0)),2,0),IF($O$10=5,OFFSET(INDEX(DB_4erDS!$V$7:$V$10376,MATCH($F259,DB_4erDS!$C$7:$C$10376,0)),2,0),"Ø")))))</f>
        <v>0</v>
      </c>
      <c r="R259" s="65"/>
    </row>
    <row r="260" spans="1:18">
      <c r="A260" s="65"/>
      <c r="B260" s="65"/>
      <c r="C260" s="65"/>
      <c r="D260" s="65">
        <v>248</v>
      </c>
      <c r="E260" s="136" t="str">
        <f>IF(ISERROR(VLOOKUP(F260,DB_4erDS!$C$7:$C$10376,1,FALSE)),"not found",INDEX(DB_4erDS!$B$7:$B$10376,MATCH(F260,DB_4erDS!$C$7:$C$10376,0)))</f>
        <v>not found</v>
      </c>
      <c r="F260" s="140"/>
      <c r="G260" s="213" t="str">
        <f>IF(ISERROR(VLOOKUP(F260,DB_4erDS!$C$7:$C$10376,1,FALSE)),"not found",INDEX(DB_4erDS!$G$7:$G$10376,MATCH(F260,DB_4erDS!$C$7:$C$10376,0)))</f>
        <v>not found</v>
      </c>
      <c r="H260" s="214" t="str">
        <f ca="1">IF(ISERROR(VLOOKUP($F260,DB_4erDS!$C$7:$C$10376,1,FALSE)),"no Mat.Nr",IF($O$10=1,OFFSET(INDEX(DB_4erDS!$R$7:$R$10376,MATCH($F260,DB_4erDS!$C$7:$C$10376,0)),1,0),IF($O$10=2,OFFSET(INDEX(DB_4erDS!$S$7:$S$10376,MATCH($F260,DB_4erDS!$C$7:$C$10376,0)),1,0),IF($O$10=3,OFFSET(INDEX(DB_4erDS!$T$7:$T$10376,MATCH($F260,DB_4erDS!$C$7:$C$10376,0)),1,0),IF($O$10=4,OFFSET(INDEX(DB_4erDS!$U$7:$U$10376,MATCH($F260,DB_4erDS!$C$7:$C$10376,0)),1,0),IF($O$10=5,OFFSET(INDEX(DB_4erDS!$V$7:$V$10376,MATCH($F260,DB_4erDS!$C$7:$C$10376,0)),1,0),OFFSET(INDEX(DB_4erDS!$W$7:$W$10376,MATCH($F260,DB_4erDS!$C$7:$C$10376,0)),1,0)))))))</f>
        <v>no Mat.Nr</v>
      </c>
      <c r="I260" s="214" t="str">
        <f>IF(ISERROR(VLOOKUP(F260,DB_4erDS!$C$7:$C$10376,1,FALSE)),"not found",INDEX(DB_4erDS!$H$7:$H$10376,MATCH(F260,DB_4erDS!$C$7:$C$10376,0)))</f>
        <v>not found</v>
      </c>
      <c r="J260" s="215" t="str">
        <f>IF(ISERROR(VLOOKUP($F260,DB_4erDS!$C$7:$C$10376,1,FALSE)),"01.01.1900",IF($O$10=1,VLOOKUP($F260,DB_4erDS!$C$7:$X$10376,15,FALSE),IF($O$10=2,VLOOKUP($F260,DB_4erDS!$C$7:$X$10376,16,FALSE),IF($O$10=4,VLOOKUP($F260,DB_4erDS!$C$7:$X$10376,18,FALSE),IF($O$10=5,VLOOKUP($F260,DB_4erDS!$C$7:$X$10376,19,FALSE),"01.01.1900")))))</f>
        <v>01.01.1900</v>
      </c>
      <c r="K260" s="200" t="str">
        <f ca="1">IF(AND(E260&lt;&gt;"",$F$4&lt;&gt;""),$F$4,IF(AND(ISNUMBER(H260)=TRUE,H260&gt;=0),IF($O$10=1,OFFSET(INDEX(DB_4erDS!$R$7:$R$10376,MATCH($F260,DB_4erDS!C$7:$C$10376,0)),3,0),IF($O$10=2,OFFSET(INDEX(DB_4erDS!$S$7:$S$10376,MATCH($F260,DB_4erDS!C$7:$C$10376,0)),3,0),IF($O$10=3,OFFSET(INDEX(DB_4erDS!$T$7:$T$10376,MATCH($F260,DB_4erDS!C$7:$C$10376,0)),3,0),IF($O$10=4,OFFSET(INDEX(DB_4erDS!$U$7:$U$10376,MATCH($F260,DB_4erDS!C$7:$C$10376,0)),3,0),IF($O$10=5,OFFSET(INDEX(DB_4erDS!$V$7:$V$10376,MATCH($F260,DB_4erDS!C$7:$C$10376,0)),3,0),OFFSET(INDEX(DB_4erDS!$W$7:$W$10376,MATCH($F260,DB_4erDS!C$7:$C$10376,0)),3,0)))))),""))</f>
        <v/>
      </c>
      <c r="L260" s="151">
        <f ca="1">IF(ISERROR(VLOOKUP($F260,DB_4erDS!$C$7:$C$10376,1,FALSE)),0,IF($O$10=1,OFFSET(INDEX(DB_4erDS!$R$7:$R$10376,MATCH($F260,DB_4erDS!$C$7:$C$10376,0)),2,0),IF($O$10=2,OFFSET(INDEX(DB_4erDS!$S$7:$S$10376,MATCH($F260,DB_4erDS!$C$7:$C$10376,0)),2,0),IF($O$10=4,OFFSET(INDEX(DB_4erDS!$U$7:$U$10376,MATCH($F260,DB_4erDS!$C$7:$C$10376,0)),2,0),IF($O$10=5,OFFSET(INDEX(DB_4erDS!$V$7:$V$10376,MATCH($F260,DB_4erDS!$C$7:$C$10376,0)),2,0),"Ø")))))</f>
        <v>0</v>
      </c>
      <c r="R260" s="65"/>
    </row>
    <row r="261" spans="1:18">
      <c r="A261" s="65"/>
      <c r="B261" s="65"/>
      <c r="C261" s="65"/>
      <c r="D261" s="65">
        <v>249</v>
      </c>
      <c r="E261" s="136" t="str">
        <f>IF(ISERROR(VLOOKUP(F261,DB_4erDS!$C$7:$C$10376,1,FALSE)),"not found",INDEX(DB_4erDS!$B$7:$B$10376,MATCH(F261,DB_4erDS!$C$7:$C$10376,0)))</f>
        <v>not found</v>
      </c>
      <c r="F261" s="140"/>
      <c r="G261" s="213" t="str">
        <f>IF(ISERROR(VLOOKUP(F261,DB_4erDS!$C$7:$C$10376,1,FALSE)),"not found",INDEX(DB_4erDS!$G$7:$G$10376,MATCH(F261,DB_4erDS!$C$7:$C$10376,0)))</f>
        <v>not found</v>
      </c>
      <c r="H261" s="214" t="str">
        <f ca="1">IF(ISERROR(VLOOKUP($F261,DB_4erDS!$C$7:$C$10376,1,FALSE)),"no Mat.Nr",IF($O$10=1,OFFSET(INDEX(DB_4erDS!$R$7:$R$10376,MATCH($F261,DB_4erDS!$C$7:$C$10376,0)),1,0),IF($O$10=2,OFFSET(INDEX(DB_4erDS!$S$7:$S$10376,MATCH($F261,DB_4erDS!$C$7:$C$10376,0)),1,0),IF($O$10=3,OFFSET(INDEX(DB_4erDS!$T$7:$T$10376,MATCH($F261,DB_4erDS!$C$7:$C$10376,0)),1,0),IF($O$10=4,OFFSET(INDEX(DB_4erDS!$U$7:$U$10376,MATCH($F261,DB_4erDS!$C$7:$C$10376,0)),1,0),IF($O$10=5,OFFSET(INDEX(DB_4erDS!$V$7:$V$10376,MATCH($F261,DB_4erDS!$C$7:$C$10376,0)),1,0),OFFSET(INDEX(DB_4erDS!$W$7:$W$10376,MATCH($F261,DB_4erDS!$C$7:$C$10376,0)),1,0)))))))</f>
        <v>no Mat.Nr</v>
      </c>
      <c r="I261" s="214" t="str">
        <f>IF(ISERROR(VLOOKUP(F261,DB_4erDS!$C$7:$C$10376,1,FALSE)),"not found",INDEX(DB_4erDS!$H$7:$H$10376,MATCH(F261,DB_4erDS!$C$7:$C$10376,0)))</f>
        <v>not found</v>
      </c>
      <c r="J261" s="215" t="str">
        <f>IF(ISERROR(VLOOKUP($F261,DB_4erDS!$C$7:$C$10376,1,FALSE)),"01.01.1900",IF($O$10=1,VLOOKUP($F261,DB_4erDS!$C$7:$X$10376,15,FALSE),IF($O$10=2,VLOOKUP($F261,DB_4erDS!$C$7:$X$10376,16,FALSE),IF($O$10=4,VLOOKUP($F261,DB_4erDS!$C$7:$X$10376,18,FALSE),IF($O$10=5,VLOOKUP($F261,DB_4erDS!$C$7:$X$10376,19,FALSE),"01.01.1900")))))</f>
        <v>01.01.1900</v>
      </c>
      <c r="K261" s="200" t="str">
        <f ca="1">IF(AND(E261&lt;&gt;"",$F$4&lt;&gt;""),$F$4,IF(AND(ISNUMBER(H261)=TRUE,H261&gt;=0),IF($O$10=1,OFFSET(INDEX(DB_4erDS!$R$7:$R$10376,MATCH($F261,DB_4erDS!C$7:$C$10376,0)),3,0),IF($O$10=2,OFFSET(INDEX(DB_4erDS!$S$7:$S$10376,MATCH($F261,DB_4erDS!C$7:$C$10376,0)),3,0),IF($O$10=3,OFFSET(INDEX(DB_4erDS!$T$7:$T$10376,MATCH($F261,DB_4erDS!C$7:$C$10376,0)),3,0),IF($O$10=4,OFFSET(INDEX(DB_4erDS!$U$7:$U$10376,MATCH($F261,DB_4erDS!C$7:$C$10376,0)),3,0),IF($O$10=5,OFFSET(INDEX(DB_4erDS!$V$7:$V$10376,MATCH($F261,DB_4erDS!C$7:$C$10376,0)),3,0),OFFSET(INDEX(DB_4erDS!$W$7:$W$10376,MATCH($F261,DB_4erDS!C$7:$C$10376,0)),3,0)))))),""))</f>
        <v/>
      </c>
      <c r="L261" s="151">
        <f ca="1">IF(ISERROR(VLOOKUP($F261,DB_4erDS!$C$7:$C$10376,1,FALSE)),0,IF($O$10=1,OFFSET(INDEX(DB_4erDS!$R$7:$R$10376,MATCH($F261,DB_4erDS!$C$7:$C$10376,0)),2,0),IF($O$10=2,OFFSET(INDEX(DB_4erDS!$S$7:$S$10376,MATCH($F261,DB_4erDS!$C$7:$C$10376,0)),2,0),IF($O$10=4,OFFSET(INDEX(DB_4erDS!$U$7:$U$10376,MATCH($F261,DB_4erDS!$C$7:$C$10376,0)),2,0),IF($O$10=5,OFFSET(INDEX(DB_4erDS!$V$7:$V$10376,MATCH($F261,DB_4erDS!$C$7:$C$10376,0)),2,0),"Ø")))))</f>
        <v>0</v>
      </c>
      <c r="R261" s="65"/>
    </row>
    <row r="262" spans="1:18">
      <c r="A262" s="65"/>
      <c r="B262" s="65"/>
      <c r="C262" s="65"/>
      <c r="D262" s="65">
        <v>250</v>
      </c>
      <c r="E262" s="136" t="str">
        <f>IF(ISERROR(VLOOKUP(F262,DB_4erDS!$C$7:$C$10376,1,FALSE)),"not found",INDEX(DB_4erDS!$B$7:$B$10376,MATCH(F262,DB_4erDS!$C$7:$C$10376,0)))</f>
        <v>not found</v>
      </c>
      <c r="F262" s="140"/>
      <c r="G262" s="213" t="str">
        <f>IF(ISERROR(VLOOKUP(F262,DB_4erDS!$C$7:$C$10376,1,FALSE)),"not found",INDEX(DB_4erDS!$G$7:$G$10376,MATCH(F262,DB_4erDS!$C$7:$C$10376,0)))</f>
        <v>not found</v>
      </c>
      <c r="H262" s="214" t="str">
        <f ca="1">IF(ISERROR(VLOOKUP($F262,DB_4erDS!$C$7:$C$10376,1,FALSE)),"no Mat.Nr",IF($O$10=1,OFFSET(INDEX(DB_4erDS!$R$7:$R$10376,MATCH($F262,DB_4erDS!$C$7:$C$10376,0)),1,0),IF($O$10=2,OFFSET(INDEX(DB_4erDS!$S$7:$S$10376,MATCH($F262,DB_4erDS!$C$7:$C$10376,0)),1,0),IF($O$10=3,OFFSET(INDEX(DB_4erDS!$T$7:$T$10376,MATCH($F262,DB_4erDS!$C$7:$C$10376,0)),1,0),IF($O$10=4,OFFSET(INDEX(DB_4erDS!$U$7:$U$10376,MATCH($F262,DB_4erDS!$C$7:$C$10376,0)),1,0),IF($O$10=5,OFFSET(INDEX(DB_4erDS!$V$7:$V$10376,MATCH($F262,DB_4erDS!$C$7:$C$10376,0)),1,0),OFFSET(INDEX(DB_4erDS!$W$7:$W$10376,MATCH($F262,DB_4erDS!$C$7:$C$10376,0)),1,0)))))))</f>
        <v>no Mat.Nr</v>
      </c>
      <c r="I262" s="214" t="str">
        <f>IF(ISERROR(VLOOKUP(F262,DB_4erDS!$C$7:$C$10376,1,FALSE)),"not found",INDEX(DB_4erDS!$H$7:$H$10376,MATCH(F262,DB_4erDS!$C$7:$C$10376,0)))</f>
        <v>not found</v>
      </c>
      <c r="J262" s="215" t="str">
        <f>IF(ISERROR(VLOOKUP($F262,DB_4erDS!$C$7:$C$10376,1,FALSE)),"01.01.1900",IF($O$10=1,VLOOKUP($F262,DB_4erDS!$C$7:$X$10376,15,FALSE),IF($O$10=2,VLOOKUP($F262,DB_4erDS!$C$7:$X$10376,16,FALSE),IF($O$10=4,VLOOKUP($F262,DB_4erDS!$C$7:$X$10376,18,FALSE),IF($O$10=5,VLOOKUP($F262,DB_4erDS!$C$7:$X$10376,19,FALSE),"01.01.1900")))))</f>
        <v>01.01.1900</v>
      </c>
      <c r="K262" s="200" t="str">
        <f ca="1">IF(AND(E262&lt;&gt;"",$F$4&lt;&gt;""),$F$4,IF(AND(ISNUMBER(H262)=TRUE,H262&gt;=0),IF($O$10=1,OFFSET(INDEX(DB_4erDS!$R$7:$R$10376,MATCH($F262,DB_4erDS!C$7:$C$10376,0)),3,0),IF($O$10=2,OFFSET(INDEX(DB_4erDS!$S$7:$S$10376,MATCH($F262,DB_4erDS!C$7:$C$10376,0)),3,0),IF($O$10=3,OFFSET(INDEX(DB_4erDS!$T$7:$T$10376,MATCH($F262,DB_4erDS!C$7:$C$10376,0)),3,0),IF($O$10=4,OFFSET(INDEX(DB_4erDS!$U$7:$U$10376,MATCH($F262,DB_4erDS!C$7:$C$10376,0)),3,0),IF($O$10=5,OFFSET(INDEX(DB_4erDS!$V$7:$V$10376,MATCH($F262,DB_4erDS!C$7:$C$10376,0)),3,0),OFFSET(INDEX(DB_4erDS!$W$7:$W$10376,MATCH($F262,DB_4erDS!C$7:$C$10376,0)),3,0)))))),""))</f>
        <v/>
      </c>
      <c r="L262" s="151">
        <f ca="1">IF(ISERROR(VLOOKUP($F262,DB_4erDS!$C$7:$C$10376,1,FALSE)),0,IF($O$10=1,OFFSET(INDEX(DB_4erDS!$R$7:$R$10376,MATCH($F262,DB_4erDS!$C$7:$C$10376,0)),2,0),IF($O$10=2,OFFSET(INDEX(DB_4erDS!$S$7:$S$10376,MATCH($F262,DB_4erDS!$C$7:$C$10376,0)),2,0),IF($O$10=4,OFFSET(INDEX(DB_4erDS!$U$7:$U$10376,MATCH($F262,DB_4erDS!$C$7:$C$10376,0)),2,0),IF($O$10=5,OFFSET(INDEX(DB_4erDS!$V$7:$V$10376,MATCH($F262,DB_4erDS!$C$7:$C$10376,0)),2,0),"Ø")))))</f>
        <v>0</v>
      </c>
      <c r="R262" s="65"/>
    </row>
    <row r="263" spans="1:18">
      <c r="A263" s="65"/>
      <c r="B263" s="65"/>
      <c r="C263" s="65"/>
      <c r="D263" s="65">
        <v>251</v>
      </c>
      <c r="E263" s="136" t="str">
        <f>IF(ISERROR(VLOOKUP(F263,DB_4erDS!$C$7:$C$10376,1,FALSE)),"not found",INDEX(DB_4erDS!$B$7:$B$10376,MATCH(F263,DB_4erDS!$C$7:$C$10376,0)))</f>
        <v>not found</v>
      </c>
      <c r="F263" s="140"/>
      <c r="G263" s="213" t="str">
        <f>IF(ISERROR(VLOOKUP(F263,DB_4erDS!$C$7:$C$10376,1,FALSE)),"not found",INDEX(DB_4erDS!$G$7:$G$10376,MATCH(F263,DB_4erDS!$C$7:$C$10376,0)))</f>
        <v>not found</v>
      </c>
      <c r="H263" s="214" t="str">
        <f ca="1">IF(ISERROR(VLOOKUP($F263,DB_4erDS!$C$7:$C$10376,1,FALSE)),"no Mat.Nr",IF($O$10=1,OFFSET(INDEX(DB_4erDS!$R$7:$R$10376,MATCH($F263,DB_4erDS!$C$7:$C$10376,0)),1,0),IF($O$10=2,OFFSET(INDEX(DB_4erDS!$S$7:$S$10376,MATCH($F263,DB_4erDS!$C$7:$C$10376,0)),1,0),IF($O$10=3,OFFSET(INDEX(DB_4erDS!$T$7:$T$10376,MATCH($F263,DB_4erDS!$C$7:$C$10376,0)),1,0),IF($O$10=4,OFFSET(INDEX(DB_4erDS!$U$7:$U$10376,MATCH($F263,DB_4erDS!$C$7:$C$10376,0)),1,0),IF($O$10=5,OFFSET(INDEX(DB_4erDS!$V$7:$V$10376,MATCH($F263,DB_4erDS!$C$7:$C$10376,0)),1,0),OFFSET(INDEX(DB_4erDS!$W$7:$W$10376,MATCH($F263,DB_4erDS!$C$7:$C$10376,0)),1,0)))))))</f>
        <v>no Mat.Nr</v>
      </c>
      <c r="I263" s="214" t="str">
        <f>IF(ISERROR(VLOOKUP(F263,DB_4erDS!$C$7:$C$10376,1,FALSE)),"not found",INDEX(DB_4erDS!$H$7:$H$10376,MATCH(F263,DB_4erDS!$C$7:$C$10376,0)))</f>
        <v>not found</v>
      </c>
      <c r="J263" s="215" t="str">
        <f>IF(ISERROR(VLOOKUP($F263,DB_4erDS!$C$7:$C$10376,1,FALSE)),"01.01.1900",IF($O$10=1,VLOOKUP($F263,DB_4erDS!$C$7:$X$10376,15,FALSE),IF($O$10=2,VLOOKUP($F263,DB_4erDS!$C$7:$X$10376,16,FALSE),IF($O$10=4,VLOOKUP($F263,DB_4erDS!$C$7:$X$10376,18,FALSE),IF($O$10=5,VLOOKUP($F263,DB_4erDS!$C$7:$X$10376,19,FALSE),"01.01.1900")))))</f>
        <v>01.01.1900</v>
      </c>
      <c r="K263" s="200" t="str">
        <f ca="1">IF(AND(E263&lt;&gt;"",$F$4&lt;&gt;""),$F$4,IF(AND(ISNUMBER(H263)=TRUE,H263&gt;=0),IF($O$10=1,OFFSET(INDEX(DB_4erDS!$R$7:$R$10376,MATCH($F263,DB_4erDS!C$7:$C$10376,0)),3,0),IF($O$10=2,OFFSET(INDEX(DB_4erDS!$S$7:$S$10376,MATCH($F263,DB_4erDS!C$7:$C$10376,0)),3,0),IF($O$10=3,OFFSET(INDEX(DB_4erDS!$T$7:$T$10376,MATCH($F263,DB_4erDS!C$7:$C$10376,0)),3,0),IF($O$10=4,OFFSET(INDEX(DB_4erDS!$U$7:$U$10376,MATCH($F263,DB_4erDS!C$7:$C$10376,0)),3,0),IF($O$10=5,OFFSET(INDEX(DB_4erDS!$V$7:$V$10376,MATCH($F263,DB_4erDS!C$7:$C$10376,0)),3,0),OFFSET(INDEX(DB_4erDS!$W$7:$W$10376,MATCH($F263,DB_4erDS!C$7:$C$10376,0)),3,0)))))),""))</f>
        <v/>
      </c>
      <c r="L263" s="151">
        <f ca="1">IF(ISERROR(VLOOKUP($F263,DB_4erDS!$C$7:$C$10376,1,FALSE)),0,IF($O$10=1,OFFSET(INDEX(DB_4erDS!$R$7:$R$10376,MATCH($F263,DB_4erDS!$C$7:$C$10376,0)),2,0),IF($O$10=2,OFFSET(INDEX(DB_4erDS!$S$7:$S$10376,MATCH($F263,DB_4erDS!$C$7:$C$10376,0)),2,0),IF($O$10=4,OFFSET(INDEX(DB_4erDS!$U$7:$U$10376,MATCH($F263,DB_4erDS!$C$7:$C$10376,0)),2,0),IF($O$10=5,OFFSET(INDEX(DB_4erDS!$V$7:$V$10376,MATCH($F263,DB_4erDS!$C$7:$C$10376,0)),2,0),"Ø")))))</f>
        <v>0</v>
      </c>
      <c r="R263" s="65"/>
    </row>
    <row r="264" spans="1:18">
      <c r="A264" s="65"/>
      <c r="B264" s="65"/>
      <c r="C264" s="65"/>
      <c r="D264" s="65">
        <v>252</v>
      </c>
      <c r="E264" s="136" t="str">
        <f>IF(ISERROR(VLOOKUP(F264,DB_4erDS!$C$7:$C$10376,1,FALSE)),"not found",INDEX(DB_4erDS!$B$7:$B$10376,MATCH(F264,DB_4erDS!$C$7:$C$10376,0)))</f>
        <v>not found</v>
      </c>
      <c r="F264" s="140"/>
      <c r="G264" s="213" t="str">
        <f>IF(ISERROR(VLOOKUP(F264,DB_4erDS!$C$7:$C$10376,1,FALSE)),"not found",INDEX(DB_4erDS!$G$7:$G$10376,MATCH(F264,DB_4erDS!$C$7:$C$10376,0)))</f>
        <v>not found</v>
      </c>
      <c r="H264" s="214" t="str">
        <f ca="1">IF(ISERROR(VLOOKUP($F264,DB_4erDS!$C$7:$C$10376,1,FALSE)),"no Mat.Nr",IF($O$10=1,OFFSET(INDEX(DB_4erDS!$R$7:$R$10376,MATCH($F264,DB_4erDS!$C$7:$C$10376,0)),1,0),IF($O$10=2,OFFSET(INDEX(DB_4erDS!$S$7:$S$10376,MATCH($F264,DB_4erDS!$C$7:$C$10376,0)),1,0),IF($O$10=3,OFFSET(INDEX(DB_4erDS!$T$7:$T$10376,MATCH($F264,DB_4erDS!$C$7:$C$10376,0)),1,0),IF($O$10=4,OFFSET(INDEX(DB_4erDS!$U$7:$U$10376,MATCH($F264,DB_4erDS!$C$7:$C$10376,0)),1,0),IF($O$10=5,OFFSET(INDEX(DB_4erDS!$V$7:$V$10376,MATCH($F264,DB_4erDS!$C$7:$C$10376,0)),1,0),OFFSET(INDEX(DB_4erDS!$W$7:$W$10376,MATCH($F264,DB_4erDS!$C$7:$C$10376,0)),1,0)))))))</f>
        <v>no Mat.Nr</v>
      </c>
      <c r="I264" s="214" t="str">
        <f>IF(ISERROR(VLOOKUP(F264,DB_4erDS!$C$7:$C$10376,1,FALSE)),"not found",INDEX(DB_4erDS!$H$7:$H$10376,MATCH(F264,DB_4erDS!$C$7:$C$10376,0)))</f>
        <v>not found</v>
      </c>
      <c r="J264" s="215" t="str">
        <f>IF(ISERROR(VLOOKUP($F264,DB_4erDS!$C$7:$C$10376,1,FALSE)),"01.01.1900",IF($O$10=1,VLOOKUP($F264,DB_4erDS!$C$7:$X$10376,15,FALSE),IF($O$10=2,VLOOKUP($F264,DB_4erDS!$C$7:$X$10376,16,FALSE),IF($O$10=4,VLOOKUP($F264,DB_4erDS!$C$7:$X$10376,18,FALSE),IF($O$10=5,VLOOKUP($F264,DB_4erDS!$C$7:$X$10376,19,FALSE),"01.01.1900")))))</f>
        <v>01.01.1900</v>
      </c>
      <c r="K264" s="200" t="str">
        <f ca="1">IF(AND(E264&lt;&gt;"",$F$4&lt;&gt;""),$F$4,IF(AND(ISNUMBER(H264)=TRUE,H264&gt;=0),IF($O$10=1,OFFSET(INDEX(DB_4erDS!$R$7:$R$10376,MATCH($F264,DB_4erDS!C$7:$C$10376,0)),3,0),IF($O$10=2,OFFSET(INDEX(DB_4erDS!$S$7:$S$10376,MATCH($F264,DB_4erDS!C$7:$C$10376,0)),3,0),IF($O$10=3,OFFSET(INDEX(DB_4erDS!$T$7:$T$10376,MATCH($F264,DB_4erDS!C$7:$C$10376,0)),3,0),IF($O$10=4,OFFSET(INDEX(DB_4erDS!$U$7:$U$10376,MATCH($F264,DB_4erDS!C$7:$C$10376,0)),3,0),IF($O$10=5,OFFSET(INDEX(DB_4erDS!$V$7:$V$10376,MATCH($F264,DB_4erDS!C$7:$C$10376,0)),3,0),OFFSET(INDEX(DB_4erDS!$W$7:$W$10376,MATCH($F264,DB_4erDS!C$7:$C$10376,0)),3,0)))))),""))</f>
        <v/>
      </c>
      <c r="L264" s="151">
        <f ca="1">IF(ISERROR(VLOOKUP($F264,DB_4erDS!$C$7:$C$10376,1,FALSE)),0,IF($O$10=1,OFFSET(INDEX(DB_4erDS!$R$7:$R$10376,MATCH($F264,DB_4erDS!$C$7:$C$10376,0)),2,0),IF($O$10=2,OFFSET(INDEX(DB_4erDS!$S$7:$S$10376,MATCH($F264,DB_4erDS!$C$7:$C$10376,0)),2,0),IF($O$10=4,OFFSET(INDEX(DB_4erDS!$U$7:$U$10376,MATCH($F264,DB_4erDS!$C$7:$C$10376,0)),2,0),IF($O$10=5,OFFSET(INDEX(DB_4erDS!$V$7:$V$10376,MATCH($F264,DB_4erDS!$C$7:$C$10376,0)),2,0),"Ø")))))</f>
        <v>0</v>
      </c>
      <c r="R264" s="65"/>
    </row>
    <row r="265" spans="1:18">
      <c r="A265" s="65"/>
      <c r="B265" s="65"/>
      <c r="C265" s="65"/>
      <c r="D265" s="65">
        <v>253</v>
      </c>
      <c r="E265" s="136" t="str">
        <f>IF(ISERROR(VLOOKUP(F265,DB_4erDS!$C$7:$C$10376,1,FALSE)),"not found",INDEX(DB_4erDS!$B$7:$B$10376,MATCH(F265,DB_4erDS!$C$7:$C$10376,0)))</f>
        <v>not found</v>
      </c>
      <c r="F265" s="140"/>
      <c r="G265" s="213" t="str">
        <f>IF(ISERROR(VLOOKUP(F265,DB_4erDS!$C$7:$C$10376,1,FALSE)),"not found",INDEX(DB_4erDS!$G$7:$G$10376,MATCH(F265,DB_4erDS!$C$7:$C$10376,0)))</f>
        <v>not found</v>
      </c>
      <c r="H265" s="214" t="str">
        <f ca="1">IF(ISERROR(VLOOKUP($F265,DB_4erDS!$C$7:$C$10376,1,FALSE)),"no Mat.Nr",IF($O$10=1,OFFSET(INDEX(DB_4erDS!$R$7:$R$10376,MATCH($F265,DB_4erDS!$C$7:$C$10376,0)),1,0),IF($O$10=2,OFFSET(INDEX(DB_4erDS!$S$7:$S$10376,MATCH($F265,DB_4erDS!$C$7:$C$10376,0)),1,0),IF($O$10=3,OFFSET(INDEX(DB_4erDS!$T$7:$T$10376,MATCH($F265,DB_4erDS!$C$7:$C$10376,0)),1,0),IF($O$10=4,OFFSET(INDEX(DB_4erDS!$U$7:$U$10376,MATCH($F265,DB_4erDS!$C$7:$C$10376,0)),1,0),IF($O$10=5,OFFSET(INDEX(DB_4erDS!$V$7:$V$10376,MATCH($F265,DB_4erDS!$C$7:$C$10376,0)),1,0),OFFSET(INDEX(DB_4erDS!$W$7:$W$10376,MATCH($F265,DB_4erDS!$C$7:$C$10376,0)),1,0)))))))</f>
        <v>no Mat.Nr</v>
      </c>
      <c r="I265" s="214" t="str">
        <f>IF(ISERROR(VLOOKUP(F265,DB_4erDS!$C$7:$C$10376,1,FALSE)),"not found",INDEX(DB_4erDS!$H$7:$H$10376,MATCH(F265,DB_4erDS!$C$7:$C$10376,0)))</f>
        <v>not found</v>
      </c>
      <c r="J265" s="215" t="str">
        <f>IF(ISERROR(VLOOKUP($F265,DB_4erDS!$C$7:$C$10376,1,FALSE)),"01.01.1900",IF($O$10=1,VLOOKUP($F265,DB_4erDS!$C$7:$X$10376,15,FALSE),IF($O$10=2,VLOOKUP($F265,DB_4erDS!$C$7:$X$10376,16,FALSE),IF($O$10=4,VLOOKUP($F265,DB_4erDS!$C$7:$X$10376,18,FALSE),IF($O$10=5,VLOOKUP($F265,DB_4erDS!$C$7:$X$10376,19,FALSE),"01.01.1900")))))</f>
        <v>01.01.1900</v>
      </c>
      <c r="K265" s="200" t="str">
        <f ca="1">IF(AND(E265&lt;&gt;"",$F$4&lt;&gt;""),$F$4,IF(AND(ISNUMBER(H265)=TRUE,H265&gt;=0),IF($O$10=1,OFFSET(INDEX(DB_4erDS!$R$7:$R$10376,MATCH($F265,DB_4erDS!C$7:$C$10376,0)),3,0),IF($O$10=2,OFFSET(INDEX(DB_4erDS!$S$7:$S$10376,MATCH($F265,DB_4erDS!C$7:$C$10376,0)),3,0),IF($O$10=3,OFFSET(INDEX(DB_4erDS!$T$7:$T$10376,MATCH($F265,DB_4erDS!C$7:$C$10376,0)),3,0),IF($O$10=4,OFFSET(INDEX(DB_4erDS!$U$7:$U$10376,MATCH($F265,DB_4erDS!C$7:$C$10376,0)),3,0),IF($O$10=5,OFFSET(INDEX(DB_4erDS!$V$7:$V$10376,MATCH($F265,DB_4erDS!C$7:$C$10376,0)),3,0),OFFSET(INDEX(DB_4erDS!$W$7:$W$10376,MATCH($F265,DB_4erDS!C$7:$C$10376,0)),3,0)))))),""))</f>
        <v/>
      </c>
      <c r="L265" s="151">
        <f ca="1">IF(ISERROR(VLOOKUP($F265,DB_4erDS!$C$7:$C$10376,1,FALSE)),0,IF($O$10=1,OFFSET(INDEX(DB_4erDS!$R$7:$R$10376,MATCH($F265,DB_4erDS!$C$7:$C$10376,0)),2,0),IF($O$10=2,OFFSET(INDEX(DB_4erDS!$S$7:$S$10376,MATCH($F265,DB_4erDS!$C$7:$C$10376,0)),2,0),IF($O$10=4,OFFSET(INDEX(DB_4erDS!$U$7:$U$10376,MATCH($F265,DB_4erDS!$C$7:$C$10376,0)),2,0),IF($O$10=5,OFFSET(INDEX(DB_4erDS!$V$7:$V$10376,MATCH($F265,DB_4erDS!$C$7:$C$10376,0)),2,0),"Ø")))))</f>
        <v>0</v>
      </c>
      <c r="R265" s="65"/>
    </row>
    <row r="266" spans="1:18">
      <c r="A266" s="65"/>
      <c r="B266" s="65"/>
      <c r="C266" s="65"/>
      <c r="D266" s="65">
        <v>254</v>
      </c>
      <c r="E266" s="136" t="str">
        <f>IF(ISERROR(VLOOKUP(F266,DB_4erDS!$C$7:$C$10376,1,FALSE)),"not found",INDEX(DB_4erDS!$B$7:$B$10376,MATCH(F266,DB_4erDS!$C$7:$C$10376,0)))</f>
        <v>not found</v>
      </c>
      <c r="F266" s="140"/>
      <c r="G266" s="213" t="str">
        <f>IF(ISERROR(VLOOKUP(F266,DB_4erDS!$C$7:$C$10376,1,FALSE)),"not found",INDEX(DB_4erDS!$G$7:$G$10376,MATCH(F266,DB_4erDS!$C$7:$C$10376,0)))</f>
        <v>not found</v>
      </c>
      <c r="H266" s="214" t="str">
        <f ca="1">IF(ISERROR(VLOOKUP($F266,DB_4erDS!$C$7:$C$10376,1,FALSE)),"no Mat.Nr",IF($O$10=1,OFFSET(INDEX(DB_4erDS!$R$7:$R$10376,MATCH($F266,DB_4erDS!$C$7:$C$10376,0)),1,0),IF($O$10=2,OFFSET(INDEX(DB_4erDS!$S$7:$S$10376,MATCH($F266,DB_4erDS!$C$7:$C$10376,0)),1,0),IF($O$10=3,OFFSET(INDEX(DB_4erDS!$T$7:$T$10376,MATCH($F266,DB_4erDS!$C$7:$C$10376,0)),1,0),IF($O$10=4,OFFSET(INDEX(DB_4erDS!$U$7:$U$10376,MATCH($F266,DB_4erDS!$C$7:$C$10376,0)),1,0),IF($O$10=5,OFFSET(INDEX(DB_4erDS!$V$7:$V$10376,MATCH($F266,DB_4erDS!$C$7:$C$10376,0)),1,0),OFFSET(INDEX(DB_4erDS!$W$7:$W$10376,MATCH($F266,DB_4erDS!$C$7:$C$10376,0)),1,0)))))))</f>
        <v>no Mat.Nr</v>
      </c>
      <c r="I266" s="214" t="str">
        <f>IF(ISERROR(VLOOKUP(F266,DB_4erDS!$C$7:$C$10376,1,FALSE)),"not found",INDEX(DB_4erDS!$H$7:$H$10376,MATCH(F266,DB_4erDS!$C$7:$C$10376,0)))</f>
        <v>not found</v>
      </c>
      <c r="J266" s="215" t="str">
        <f>IF(ISERROR(VLOOKUP($F266,DB_4erDS!$C$7:$C$10376,1,FALSE)),"01.01.1900",IF($O$10=1,VLOOKUP($F266,DB_4erDS!$C$7:$X$10376,15,FALSE),IF($O$10=2,VLOOKUP($F266,DB_4erDS!$C$7:$X$10376,16,FALSE),IF($O$10=4,VLOOKUP($F266,DB_4erDS!$C$7:$X$10376,18,FALSE),IF($O$10=5,VLOOKUP($F266,DB_4erDS!$C$7:$X$10376,19,FALSE),"01.01.1900")))))</f>
        <v>01.01.1900</v>
      </c>
      <c r="K266" s="200" t="str">
        <f ca="1">IF(AND(E266&lt;&gt;"",$F$4&lt;&gt;""),$F$4,IF(AND(ISNUMBER(H266)=TRUE,H266&gt;=0),IF($O$10=1,OFFSET(INDEX(DB_4erDS!$R$7:$R$10376,MATCH($F266,DB_4erDS!C$7:$C$10376,0)),3,0),IF($O$10=2,OFFSET(INDEX(DB_4erDS!$S$7:$S$10376,MATCH($F266,DB_4erDS!C$7:$C$10376,0)),3,0),IF($O$10=3,OFFSET(INDEX(DB_4erDS!$T$7:$T$10376,MATCH($F266,DB_4erDS!C$7:$C$10376,0)),3,0),IF($O$10=4,OFFSET(INDEX(DB_4erDS!$U$7:$U$10376,MATCH($F266,DB_4erDS!C$7:$C$10376,0)),3,0),IF($O$10=5,OFFSET(INDEX(DB_4erDS!$V$7:$V$10376,MATCH($F266,DB_4erDS!C$7:$C$10376,0)),3,0),OFFSET(INDEX(DB_4erDS!$W$7:$W$10376,MATCH($F266,DB_4erDS!C$7:$C$10376,0)),3,0)))))),""))</f>
        <v/>
      </c>
      <c r="L266" s="151">
        <f ca="1">IF(ISERROR(VLOOKUP($F266,DB_4erDS!$C$7:$C$10376,1,FALSE)),0,IF($O$10=1,OFFSET(INDEX(DB_4erDS!$R$7:$R$10376,MATCH($F266,DB_4erDS!$C$7:$C$10376,0)),2,0),IF($O$10=2,OFFSET(INDEX(DB_4erDS!$S$7:$S$10376,MATCH($F266,DB_4erDS!$C$7:$C$10376,0)),2,0),IF($O$10=4,OFFSET(INDEX(DB_4erDS!$U$7:$U$10376,MATCH($F266,DB_4erDS!$C$7:$C$10376,0)),2,0),IF($O$10=5,OFFSET(INDEX(DB_4erDS!$V$7:$V$10376,MATCH($F266,DB_4erDS!$C$7:$C$10376,0)),2,0),"Ø")))))</f>
        <v>0</v>
      </c>
      <c r="R266" s="65"/>
    </row>
    <row r="267" spans="1:18">
      <c r="A267" s="65"/>
      <c r="B267" s="65"/>
      <c r="C267" s="65"/>
      <c r="D267" s="65">
        <v>255</v>
      </c>
      <c r="E267" s="136" t="str">
        <f>IF(ISERROR(VLOOKUP(F267,DB_4erDS!$C$7:$C$10376,1,FALSE)),"not found",INDEX(DB_4erDS!$B$7:$B$10376,MATCH(F267,DB_4erDS!$C$7:$C$10376,0)))</f>
        <v>not found</v>
      </c>
      <c r="F267" s="140"/>
      <c r="G267" s="213" t="str">
        <f>IF(ISERROR(VLOOKUP(F267,DB_4erDS!$C$7:$C$10376,1,FALSE)),"not found",INDEX(DB_4erDS!$G$7:$G$10376,MATCH(F267,DB_4erDS!$C$7:$C$10376,0)))</f>
        <v>not found</v>
      </c>
      <c r="H267" s="214" t="str">
        <f ca="1">IF(ISERROR(VLOOKUP($F267,DB_4erDS!$C$7:$C$10376,1,FALSE)),"no Mat.Nr",IF($O$10=1,OFFSET(INDEX(DB_4erDS!$R$7:$R$10376,MATCH($F267,DB_4erDS!$C$7:$C$10376,0)),1,0),IF($O$10=2,OFFSET(INDEX(DB_4erDS!$S$7:$S$10376,MATCH($F267,DB_4erDS!$C$7:$C$10376,0)),1,0),IF($O$10=3,OFFSET(INDEX(DB_4erDS!$T$7:$T$10376,MATCH($F267,DB_4erDS!$C$7:$C$10376,0)),1,0),IF($O$10=4,OFFSET(INDEX(DB_4erDS!$U$7:$U$10376,MATCH($F267,DB_4erDS!$C$7:$C$10376,0)),1,0),IF($O$10=5,OFFSET(INDEX(DB_4erDS!$V$7:$V$10376,MATCH($F267,DB_4erDS!$C$7:$C$10376,0)),1,0),OFFSET(INDEX(DB_4erDS!$W$7:$W$10376,MATCH($F267,DB_4erDS!$C$7:$C$10376,0)),1,0)))))))</f>
        <v>no Mat.Nr</v>
      </c>
      <c r="I267" s="214" t="str">
        <f>IF(ISERROR(VLOOKUP(F267,DB_4erDS!$C$7:$C$10376,1,FALSE)),"not found",INDEX(DB_4erDS!$H$7:$H$10376,MATCH(F267,DB_4erDS!$C$7:$C$10376,0)))</f>
        <v>not found</v>
      </c>
      <c r="J267" s="215" t="str">
        <f>IF(ISERROR(VLOOKUP($F267,DB_4erDS!$C$7:$C$10376,1,FALSE)),"01.01.1900",IF($O$10=1,VLOOKUP($F267,DB_4erDS!$C$7:$X$10376,15,FALSE),IF($O$10=2,VLOOKUP($F267,DB_4erDS!$C$7:$X$10376,16,FALSE),IF($O$10=4,VLOOKUP($F267,DB_4erDS!$C$7:$X$10376,18,FALSE),IF($O$10=5,VLOOKUP($F267,DB_4erDS!$C$7:$X$10376,19,FALSE),"01.01.1900")))))</f>
        <v>01.01.1900</v>
      </c>
      <c r="K267" s="200" t="str">
        <f ca="1">IF(AND(E267&lt;&gt;"",$F$4&lt;&gt;""),$F$4,IF(AND(ISNUMBER(H267)=TRUE,H267&gt;=0),IF($O$10=1,OFFSET(INDEX(DB_4erDS!$R$7:$R$10376,MATCH($F267,DB_4erDS!C$7:$C$10376,0)),3,0),IF($O$10=2,OFFSET(INDEX(DB_4erDS!$S$7:$S$10376,MATCH($F267,DB_4erDS!C$7:$C$10376,0)),3,0),IF($O$10=3,OFFSET(INDEX(DB_4erDS!$T$7:$T$10376,MATCH($F267,DB_4erDS!C$7:$C$10376,0)),3,0),IF($O$10=4,OFFSET(INDEX(DB_4erDS!$U$7:$U$10376,MATCH($F267,DB_4erDS!C$7:$C$10376,0)),3,0),IF($O$10=5,OFFSET(INDEX(DB_4erDS!$V$7:$V$10376,MATCH($F267,DB_4erDS!C$7:$C$10376,0)),3,0),OFFSET(INDEX(DB_4erDS!$W$7:$W$10376,MATCH($F267,DB_4erDS!C$7:$C$10376,0)),3,0)))))),""))</f>
        <v/>
      </c>
      <c r="L267" s="151">
        <f ca="1">IF(ISERROR(VLOOKUP($F267,DB_4erDS!$C$7:$C$10376,1,FALSE)),0,IF($O$10=1,OFFSET(INDEX(DB_4erDS!$R$7:$R$10376,MATCH($F267,DB_4erDS!$C$7:$C$10376,0)),2,0),IF($O$10=2,OFFSET(INDEX(DB_4erDS!$S$7:$S$10376,MATCH($F267,DB_4erDS!$C$7:$C$10376,0)),2,0),IF($O$10=4,OFFSET(INDEX(DB_4erDS!$U$7:$U$10376,MATCH($F267,DB_4erDS!$C$7:$C$10376,0)),2,0),IF($O$10=5,OFFSET(INDEX(DB_4erDS!$V$7:$V$10376,MATCH($F267,DB_4erDS!$C$7:$C$10376,0)),2,0),"Ø")))))</f>
        <v>0</v>
      </c>
      <c r="R267" s="65"/>
    </row>
    <row r="268" spans="1:18">
      <c r="A268" s="65"/>
      <c r="B268" s="65"/>
      <c r="C268" s="65"/>
      <c r="D268" s="65">
        <v>256</v>
      </c>
      <c r="E268" s="136" t="str">
        <f>IF(ISERROR(VLOOKUP(F268,DB_4erDS!$C$7:$C$10376,1,FALSE)),"not found",INDEX(DB_4erDS!$B$7:$B$10376,MATCH(F268,DB_4erDS!$C$7:$C$10376,0)))</f>
        <v>not found</v>
      </c>
      <c r="F268" s="140"/>
      <c r="G268" s="213" t="str">
        <f>IF(ISERROR(VLOOKUP(F268,DB_4erDS!$C$7:$C$10376,1,FALSE)),"not found",INDEX(DB_4erDS!$G$7:$G$10376,MATCH(F268,DB_4erDS!$C$7:$C$10376,0)))</f>
        <v>not found</v>
      </c>
      <c r="H268" s="214" t="str">
        <f ca="1">IF(ISERROR(VLOOKUP($F268,DB_4erDS!$C$7:$C$10376,1,FALSE)),"no Mat.Nr",IF($O$10=1,OFFSET(INDEX(DB_4erDS!$R$7:$R$10376,MATCH($F268,DB_4erDS!$C$7:$C$10376,0)),1,0),IF($O$10=2,OFFSET(INDEX(DB_4erDS!$S$7:$S$10376,MATCH($F268,DB_4erDS!$C$7:$C$10376,0)),1,0),IF($O$10=3,OFFSET(INDEX(DB_4erDS!$T$7:$T$10376,MATCH($F268,DB_4erDS!$C$7:$C$10376,0)),1,0),IF($O$10=4,OFFSET(INDEX(DB_4erDS!$U$7:$U$10376,MATCH($F268,DB_4erDS!$C$7:$C$10376,0)),1,0),IF($O$10=5,OFFSET(INDEX(DB_4erDS!$V$7:$V$10376,MATCH($F268,DB_4erDS!$C$7:$C$10376,0)),1,0),OFFSET(INDEX(DB_4erDS!$W$7:$W$10376,MATCH($F268,DB_4erDS!$C$7:$C$10376,0)),1,0)))))))</f>
        <v>no Mat.Nr</v>
      </c>
      <c r="I268" s="214" t="str">
        <f>IF(ISERROR(VLOOKUP(F268,DB_4erDS!$C$7:$C$10376,1,FALSE)),"not found",INDEX(DB_4erDS!$H$7:$H$10376,MATCH(F268,DB_4erDS!$C$7:$C$10376,0)))</f>
        <v>not found</v>
      </c>
      <c r="J268" s="215" t="str">
        <f>IF(ISERROR(VLOOKUP($F268,DB_4erDS!$C$7:$C$10376,1,FALSE)),"01.01.1900",IF($O$10=1,VLOOKUP($F268,DB_4erDS!$C$7:$X$10376,15,FALSE),IF($O$10=2,VLOOKUP($F268,DB_4erDS!$C$7:$X$10376,16,FALSE),IF($O$10=4,VLOOKUP($F268,DB_4erDS!$C$7:$X$10376,18,FALSE),IF($O$10=5,VLOOKUP($F268,DB_4erDS!$C$7:$X$10376,19,FALSE),"01.01.1900")))))</f>
        <v>01.01.1900</v>
      </c>
      <c r="K268" s="200" t="str">
        <f ca="1">IF(AND(E268&lt;&gt;"",$F$4&lt;&gt;""),$F$4,IF(AND(ISNUMBER(H268)=TRUE,H268&gt;=0),IF($O$10=1,OFFSET(INDEX(DB_4erDS!$R$7:$R$10376,MATCH($F268,DB_4erDS!C$7:$C$10376,0)),3,0),IF($O$10=2,OFFSET(INDEX(DB_4erDS!$S$7:$S$10376,MATCH($F268,DB_4erDS!C$7:$C$10376,0)),3,0),IF($O$10=3,OFFSET(INDEX(DB_4erDS!$T$7:$T$10376,MATCH($F268,DB_4erDS!C$7:$C$10376,0)),3,0),IF($O$10=4,OFFSET(INDEX(DB_4erDS!$U$7:$U$10376,MATCH($F268,DB_4erDS!C$7:$C$10376,0)),3,0),IF($O$10=5,OFFSET(INDEX(DB_4erDS!$V$7:$V$10376,MATCH($F268,DB_4erDS!C$7:$C$10376,0)),3,0),OFFSET(INDEX(DB_4erDS!$W$7:$W$10376,MATCH($F268,DB_4erDS!C$7:$C$10376,0)),3,0)))))),""))</f>
        <v/>
      </c>
      <c r="L268" s="151">
        <f ca="1">IF(ISERROR(VLOOKUP($F268,DB_4erDS!$C$7:$C$10376,1,FALSE)),0,IF($O$10=1,OFFSET(INDEX(DB_4erDS!$R$7:$R$10376,MATCH($F268,DB_4erDS!$C$7:$C$10376,0)),2,0),IF($O$10=2,OFFSET(INDEX(DB_4erDS!$S$7:$S$10376,MATCH($F268,DB_4erDS!$C$7:$C$10376,0)),2,0),IF($O$10=4,OFFSET(INDEX(DB_4erDS!$U$7:$U$10376,MATCH($F268,DB_4erDS!$C$7:$C$10376,0)),2,0),IF($O$10=5,OFFSET(INDEX(DB_4erDS!$V$7:$V$10376,MATCH($F268,DB_4erDS!$C$7:$C$10376,0)),2,0),"Ø")))))</f>
        <v>0</v>
      </c>
      <c r="R268" s="65"/>
    </row>
    <row r="269" spans="1:18">
      <c r="A269" s="65"/>
      <c r="B269" s="65"/>
      <c r="C269" s="65"/>
      <c r="D269" s="65">
        <v>257</v>
      </c>
      <c r="E269" s="136" t="str">
        <f>IF(ISERROR(VLOOKUP(F269,DB_4erDS!$C$7:$C$10376,1,FALSE)),"not found",INDEX(DB_4erDS!$B$7:$B$10376,MATCH(F269,DB_4erDS!$C$7:$C$10376,0)))</f>
        <v>not found</v>
      </c>
      <c r="F269" s="140"/>
      <c r="G269" s="213" t="str">
        <f>IF(ISERROR(VLOOKUP(F269,DB_4erDS!$C$7:$C$10376,1,FALSE)),"not found",INDEX(DB_4erDS!$G$7:$G$10376,MATCH(F269,DB_4erDS!$C$7:$C$10376,0)))</f>
        <v>not found</v>
      </c>
      <c r="H269" s="214" t="str">
        <f ca="1">IF(ISERROR(VLOOKUP($F269,DB_4erDS!$C$7:$C$10376,1,FALSE)),"no Mat.Nr",IF($O$10=1,OFFSET(INDEX(DB_4erDS!$R$7:$R$10376,MATCH($F269,DB_4erDS!$C$7:$C$10376,0)),1,0),IF($O$10=2,OFFSET(INDEX(DB_4erDS!$S$7:$S$10376,MATCH($F269,DB_4erDS!$C$7:$C$10376,0)),1,0),IF($O$10=3,OFFSET(INDEX(DB_4erDS!$T$7:$T$10376,MATCH($F269,DB_4erDS!$C$7:$C$10376,0)),1,0),IF($O$10=4,OFFSET(INDEX(DB_4erDS!$U$7:$U$10376,MATCH($F269,DB_4erDS!$C$7:$C$10376,0)),1,0),IF($O$10=5,OFFSET(INDEX(DB_4erDS!$V$7:$V$10376,MATCH($F269,DB_4erDS!$C$7:$C$10376,0)),1,0),OFFSET(INDEX(DB_4erDS!$W$7:$W$10376,MATCH($F269,DB_4erDS!$C$7:$C$10376,0)),1,0)))))))</f>
        <v>no Mat.Nr</v>
      </c>
      <c r="I269" s="214" t="str">
        <f>IF(ISERROR(VLOOKUP(F269,DB_4erDS!$C$7:$C$10376,1,FALSE)),"not found",INDEX(DB_4erDS!$H$7:$H$10376,MATCH(F269,DB_4erDS!$C$7:$C$10376,0)))</f>
        <v>not found</v>
      </c>
      <c r="J269" s="215" t="str">
        <f>IF(ISERROR(VLOOKUP($F269,DB_4erDS!$C$7:$C$10376,1,FALSE)),"01.01.1900",IF($O$10=1,VLOOKUP($F269,DB_4erDS!$C$7:$X$10376,15,FALSE),IF($O$10=2,VLOOKUP($F269,DB_4erDS!$C$7:$X$10376,16,FALSE),IF($O$10=4,VLOOKUP($F269,DB_4erDS!$C$7:$X$10376,18,FALSE),IF($O$10=5,VLOOKUP($F269,DB_4erDS!$C$7:$X$10376,19,FALSE),"01.01.1900")))))</f>
        <v>01.01.1900</v>
      </c>
      <c r="K269" s="200" t="str">
        <f ca="1">IF(AND(E269&lt;&gt;"",$F$4&lt;&gt;""),$F$4,IF(AND(ISNUMBER(H269)=TRUE,H269&gt;=0),IF($O$10=1,OFFSET(INDEX(DB_4erDS!$R$7:$R$10376,MATCH($F269,DB_4erDS!C$7:$C$10376,0)),3,0),IF($O$10=2,OFFSET(INDEX(DB_4erDS!$S$7:$S$10376,MATCH($F269,DB_4erDS!C$7:$C$10376,0)),3,0),IF($O$10=3,OFFSET(INDEX(DB_4erDS!$T$7:$T$10376,MATCH($F269,DB_4erDS!C$7:$C$10376,0)),3,0),IF($O$10=4,OFFSET(INDEX(DB_4erDS!$U$7:$U$10376,MATCH($F269,DB_4erDS!C$7:$C$10376,0)),3,0),IF($O$10=5,OFFSET(INDEX(DB_4erDS!$V$7:$V$10376,MATCH($F269,DB_4erDS!C$7:$C$10376,0)),3,0),OFFSET(INDEX(DB_4erDS!$W$7:$W$10376,MATCH($F269,DB_4erDS!C$7:$C$10376,0)),3,0)))))),""))</f>
        <v/>
      </c>
      <c r="L269" s="151">
        <f ca="1">IF(ISERROR(VLOOKUP($F269,DB_4erDS!$C$7:$C$10376,1,FALSE)),0,IF($O$10=1,OFFSET(INDEX(DB_4erDS!$R$7:$R$10376,MATCH($F269,DB_4erDS!$C$7:$C$10376,0)),2,0),IF($O$10=2,OFFSET(INDEX(DB_4erDS!$S$7:$S$10376,MATCH($F269,DB_4erDS!$C$7:$C$10376,0)),2,0),IF($O$10=4,OFFSET(INDEX(DB_4erDS!$U$7:$U$10376,MATCH($F269,DB_4erDS!$C$7:$C$10376,0)),2,0),IF($O$10=5,OFFSET(INDEX(DB_4erDS!$V$7:$V$10376,MATCH($F269,DB_4erDS!$C$7:$C$10376,0)),2,0),"Ø")))))</f>
        <v>0</v>
      </c>
      <c r="R269" s="65"/>
    </row>
    <row r="270" spans="1:18">
      <c r="A270" s="65"/>
      <c r="B270" s="65"/>
      <c r="C270" s="65"/>
      <c r="D270" s="65">
        <v>258</v>
      </c>
      <c r="E270" s="136" t="str">
        <f>IF(ISERROR(VLOOKUP(F270,DB_4erDS!$C$7:$C$10376,1,FALSE)),"not found",INDEX(DB_4erDS!$B$7:$B$10376,MATCH(F270,DB_4erDS!$C$7:$C$10376,0)))</f>
        <v>not found</v>
      </c>
      <c r="F270" s="140"/>
      <c r="G270" s="213" t="str">
        <f>IF(ISERROR(VLOOKUP(F270,DB_4erDS!$C$7:$C$10376,1,FALSE)),"not found",INDEX(DB_4erDS!$G$7:$G$10376,MATCH(F270,DB_4erDS!$C$7:$C$10376,0)))</f>
        <v>not found</v>
      </c>
      <c r="H270" s="214" t="str">
        <f ca="1">IF(ISERROR(VLOOKUP($F270,DB_4erDS!$C$7:$C$10376,1,FALSE)),"no Mat.Nr",IF($O$10=1,OFFSET(INDEX(DB_4erDS!$R$7:$R$10376,MATCH($F270,DB_4erDS!$C$7:$C$10376,0)),1,0),IF($O$10=2,OFFSET(INDEX(DB_4erDS!$S$7:$S$10376,MATCH($F270,DB_4erDS!$C$7:$C$10376,0)),1,0),IF($O$10=3,OFFSET(INDEX(DB_4erDS!$T$7:$T$10376,MATCH($F270,DB_4erDS!$C$7:$C$10376,0)),1,0),IF($O$10=4,OFFSET(INDEX(DB_4erDS!$U$7:$U$10376,MATCH($F270,DB_4erDS!$C$7:$C$10376,0)),1,0),IF($O$10=5,OFFSET(INDEX(DB_4erDS!$V$7:$V$10376,MATCH($F270,DB_4erDS!$C$7:$C$10376,0)),1,0),OFFSET(INDEX(DB_4erDS!$W$7:$W$10376,MATCH($F270,DB_4erDS!$C$7:$C$10376,0)),1,0)))))))</f>
        <v>no Mat.Nr</v>
      </c>
      <c r="I270" s="214" t="str">
        <f>IF(ISERROR(VLOOKUP(F270,DB_4erDS!$C$7:$C$10376,1,FALSE)),"not found",INDEX(DB_4erDS!$H$7:$H$10376,MATCH(F270,DB_4erDS!$C$7:$C$10376,0)))</f>
        <v>not found</v>
      </c>
      <c r="J270" s="215" t="str">
        <f>IF(ISERROR(VLOOKUP($F270,DB_4erDS!$C$7:$C$10376,1,FALSE)),"01.01.1900",IF($O$10=1,VLOOKUP($F270,DB_4erDS!$C$7:$X$10376,15,FALSE),IF($O$10=2,VLOOKUP($F270,DB_4erDS!$C$7:$X$10376,16,FALSE),IF($O$10=4,VLOOKUP($F270,DB_4erDS!$C$7:$X$10376,18,FALSE),IF($O$10=5,VLOOKUP($F270,DB_4erDS!$C$7:$X$10376,19,FALSE),"01.01.1900")))))</f>
        <v>01.01.1900</v>
      </c>
      <c r="K270" s="200" t="str">
        <f ca="1">IF(AND(E270&lt;&gt;"",$F$4&lt;&gt;""),$F$4,IF(AND(ISNUMBER(H270)=TRUE,H270&gt;=0),IF($O$10=1,OFFSET(INDEX(DB_4erDS!$R$7:$R$10376,MATCH($F270,DB_4erDS!C$7:$C$10376,0)),3,0),IF($O$10=2,OFFSET(INDEX(DB_4erDS!$S$7:$S$10376,MATCH($F270,DB_4erDS!C$7:$C$10376,0)),3,0),IF($O$10=3,OFFSET(INDEX(DB_4erDS!$T$7:$T$10376,MATCH($F270,DB_4erDS!C$7:$C$10376,0)),3,0),IF($O$10=4,OFFSET(INDEX(DB_4erDS!$U$7:$U$10376,MATCH($F270,DB_4erDS!C$7:$C$10376,0)),3,0),IF($O$10=5,OFFSET(INDEX(DB_4erDS!$V$7:$V$10376,MATCH($F270,DB_4erDS!C$7:$C$10376,0)),3,0),OFFSET(INDEX(DB_4erDS!$W$7:$W$10376,MATCH($F270,DB_4erDS!C$7:$C$10376,0)),3,0)))))),""))</f>
        <v/>
      </c>
      <c r="L270" s="151">
        <f ca="1">IF(ISERROR(VLOOKUP($F270,DB_4erDS!$C$7:$C$10376,1,FALSE)),0,IF($O$10=1,OFFSET(INDEX(DB_4erDS!$R$7:$R$10376,MATCH($F270,DB_4erDS!$C$7:$C$10376,0)),2,0),IF($O$10=2,OFFSET(INDEX(DB_4erDS!$S$7:$S$10376,MATCH($F270,DB_4erDS!$C$7:$C$10376,0)),2,0),IF($O$10=4,OFFSET(INDEX(DB_4erDS!$U$7:$U$10376,MATCH($F270,DB_4erDS!$C$7:$C$10376,0)),2,0),IF($O$10=5,OFFSET(INDEX(DB_4erDS!$V$7:$V$10376,MATCH($F270,DB_4erDS!$C$7:$C$10376,0)),2,0),"Ø")))))</f>
        <v>0</v>
      </c>
      <c r="R270" s="65"/>
    </row>
    <row r="271" spans="1:18">
      <c r="A271" s="65"/>
      <c r="B271" s="65"/>
      <c r="C271" s="65"/>
      <c r="D271" s="65">
        <v>259</v>
      </c>
      <c r="E271" s="136" t="str">
        <f>IF(ISERROR(VLOOKUP(F271,DB_4erDS!$C$7:$C$10376,1,FALSE)),"not found",INDEX(DB_4erDS!$B$7:$B$10376,MATCH(F271,DB_4erDS!$C$7:$C$10376,0)))</f>
        <v>not found</v>
      </c>
      <c r="F271" s="140"/>
      <c r="G271" s="213" t="str">
        <f>IF(ISERROR(VLOOKUP(F271,DB_4erDS!$C$7:$C$10376,1,FALSE)),"not found",INDEX(DB_4erDS!$G$7:$G$10376,MATCH(F271,DB_4erDS!$C$7:$C$10376,0)))</f>
        <v>not found</v>
      </c>
      <c r="H271" s="214" t="str">
        <f ca="1">IF(ISERROR(VLOOKUP($F271,DB_4erDS!$C$7:$C$10376,1,FALSE)),"no Mat.Nr",IF($O$10=1,OFFSET(INDEX(DB_4erDS!$R$7:$R$10376,MATCH($F271,DB_4erDS!$C$7:$C$10376,0)),1,0),IF($O$10=2,OFFSET(INDEX(DB_4erDS!$S$7:$S$10376,MATCH($F271,DB_4erDS!$C$7:$C$10376,0)),1,0),IF($O$10=3,OFFSET(INDEX(DB_4erDS!$T$7:$T$10376,MATCH($F271,DB_4erDS!$C$7:$C$10376,0)),1,0),IF($O$10=4,OFFSET(INDEX(DB_4erDS!$U$7:$U$10376,MATCH($F271,DB_4erDS!$C$7:$C$10376,0)),1,0),IF($O$10=5,OFFSET(INDEX(DB_4erDS!$V$7:$V$10376,MATCH($F271,DB_4erDS!$C$7:$C$10376,0)),1,0),OFFSET(INDEX(DB_4erDS!$W$7:$W$10376,MATCH($F271,DB_4erDS!$C$7:$C$10376,0)),1,0)))))))</f>
        <v>no Mat.Nr</v>
      </c>
      <c r="I271" s="214" t="str">
        <f>IF(ISERROR(VLOOKUP(F271,DB_4erDS!$C$7:$C$10376,1,FALSE)),"not found",INDEX(DB_4erDS!$H$7:$H$10376,MATCH(F271,DB_4erDS!$C$7:$C$10376,0)))</f>
        <v>not found</v>
      </c>
      <c r="J271" s="215" t="str">
        <f>IF(ISERROR(VLOOKUP($F271,DB_4erDS!$C$7:$C$10376,1,FALSE)),"01.01.1900",IF($O$10=1,VLOOKUP($F271,DB_4erDS!$C$7:$X$10376,15,FALSE),IF($O$10=2,VLOOKUP($F271,DB_4erDS!$C$7:$X$10376,16,FALSE),IF($O$10=4,VLOOKUP($F271,DB_4erDS!$C$7:$X$10376,18,FALSE),IF($O$10=5,VLOOKUP($F271,DB_4erDS!$C$7:$X$10376,19,FALSE),"01.01.1900")))))</f>
        <v>01.01.1900</v>
      </c>
      <c r="K271" s="200" t="str">
        <f ca="1">IF(AND(E271&lt;&gt;"",$F$4&lt;&gt;""),$F$4,IF(AND(ISNUMBER(H271)=TRUE,H271&gt;=0),IF($O$10=1,OFFSET(INDEX(DB_4erDS!$R$7:$R$10376,MATCH($F271,DB_4erDS!C$7:$C$10376,0)),3,0),IF($O$10=2,OFFSET(INDEX(DB_4erDS!$S$7:$S$10376,MATCH($F271,DB_4erDS!C$7:$C$10376,0)),3,0),IF($O$10=3,OFFSET(INDEX(DB_4erDS!$T$7:$T$10376,MATCH($F271,DB_4erDS!C$7:$C$10376,0)),3,0),IF($O$10=4,OFFSET(INDEX(DB_4erDS!$U$7:$U$10376,MATCH($F271,DB_4erDS!C$7:$C$10376,0)),3,0),IF($O$10=5,OFFSET(INDEX(DB_4erDS!$V$7:$V$10376,MATCH($F271,DB_4erDS!C$7:$C$10376,0)),3,0),OFFSET(INDEX(DB_4erDS!$W$7:$W$10376,MATCH($F271,DB_4erDS!C$7:$C$10376,0)),3,0)))))),""))</f>
        <v/>
      </c>
      <c r="L271" s="151">
        <f ca="1">IF(ISERROR(VLOOKUP($F271,DB_4erDS!$C$7:$C$10376,1,FALSE)),0,IF($O$10=1,OFFSET(INDEX(DB_4erDS!$R$7:$R$10376,MATCH($F271,DB_4erDS!$C$7:$C$10376,0)),2,0),IF($O$10=2,OFFSET(INDEX(DB_4erDS!$S$7:$S$10376,MATCH($F271,DB_4erDS!$C$7:$C$10376,0)),2,0),IF($O$10=4,OFFSET(INDEX(DB_4erDS!$U$7:$U$10376,MATCH($F271,DB_4erDS!$C$7:$C$10376,0)),2,0),IF($O$10=5,OFFSET(INDEX(DB_4erDS!$V$7:$V$10376,MATCH($F271,DB_4erDS!$C$7:$C$10376,0)),2,0),"Ø")))))</f>
        <v>0</v>
      </c>
      <c r="R271" s="65"/>
    </row>
    <row r="272" spans="1:18">
      <c r="A272" s="65"/>
      <c r="B272" s="65"/>
      <c r="C272" s="65"/>
      <c r="D272" s="65">
        <v>260</v>
      </c>
      <c r="E272" s="136" t="str">
        <f>IF(ISERROR(VLOOKUP(F272,DB_4erDS!$C$7:$C$10376,1,FALSE)),"not found",INDEX(DB_4erDS!$B$7:$B$10376,MATCH(F272,DB_4erDS!$C$7:$C$10376,0)))</f>
        <v>not found</v>
      </c>
      <c r="F272" s="140"/>
      <c r="G272" s="213" t="str">
        <f>IF(ISERROR(VLOOKUP(F272,DB_4erDS!$C$7:$C$10376,1,FALSE)),"not found",INDEX(DB_4erDS!$G$7:$G$10376,MATCH(F272,DB_4erDS!$C$7:$C$10376,0)))</f>
        <v>not found</v>
      </c>
      <c r="H272" s="214" t="str">
        <f ca="1">IF(ISERROR(VLOOKUP($F272,DB_4erDS!$C$7:$C$10376,1,FALSE)),"no Mat.Nr",IF($O$10=1,OFFSET(INDEX(DB_4erDS!$R$7:$R$10376,MATCH($F272,DB_4erDS!$C$7:$C$10376,0)),1,0),IF($O$10=2,OFFSET(INDEX(DB_4erDS!$S$7:$S$10376,MATCH($F272,DB_4erDS!$C$7:$C$10376,0)),1,0),IF($O$10=3,OFFSET(INDEX(DB_4erDS!$T$7:$T$10376,MATCH($F272,DB_4erDS!$C$7:$C$10376,0)),1,0),IF($O$10=4,OFFSET(INDEX(DB_4erDS!$U$7:$U$10376,MATCH($F272,DB_4erDS!$C$7:$C$10376,0)),1,0),IF($O$10=5,OFFSET(INDEX(DB_4erDS!$V$7:$V$10376,MATCH($F272,DB_4erDS!$C$7:$C$10376,0)),1,0),OFFSET(INDEX(DB_4erDS!$W$7:$W$10376,MATCH($F272,DB_4erDS!$C$7:$C$10376,0)),1,0)))))))</f>
        <v>no Mat.Nr</v>
      </c>
      <c r="I272" s="214" t="str">
        <f>IF(ISERROR(VLOOKUP(F272,DB_4erDS!$C$7:$C$10376,1,FALSE)),"not found",INDEX(DB_4erDS!$H$7:$H$10376,MATCH(F272,DB_4erDS!$C$7:$C$10376,0)))</f>
        <v>not found</v>
      </c>
      <c r="J272" s="215" t="str">
        <f>IF(ISERROR(VLOOKUP($F272,DB_4erDS!$C$7:$C$10376,1,FALSE)),"01.01.1900",IF($O$10=1,VLOOKUP($F272,DB_4erDS!$C$7:$X$10376,15,FALSE),IF($O$10=2,VLOOKUP($F272,DB_4erDS!$C$7:$X$10376,16,FALSE),IF($O$10=4,VLOOKUP($F272,DB_4erDS!$C$7:$X$10376,18,FALSE),IF($O$10=5,VLOOKUP($F272,DB_4erDS!$C$7:$X$10376,19,FALSE),"01.01.1900")))))</f>
        <v>01.01.1900</v>
      </c>
      <c r="K272" s="200" t="str">
        <f ca="1">IF(AND(E272&lt;&gt;"",$F$4&lt;&gt;""),$F$4,IF(AND(ISNUMBER(H272)=TRUE,H272&gt;=0),IF($O$10=1,OFFSET(INDEX(DB_4erDS!$R$7:$R$10376,MATCH($F272,DB_4erDS!C$7:$C$10376,0)),3,0),IF($O$10=2,OFFSET(INDEX(DB_4erDS!$S$7:$S$10376,MATCH($F272,DB_4erDS!C$7:$C$10376,0)),3,0),IF($O$10=3,OFFSET(INDEX(DB_4erDS!$T$7:$T$10376,MATCH($F272,DB_4erDS!C$7:$C$10376,0)),3,0),IF($O$10=4,OFFSET(INDEX(DB_4erDS!$U$7:$U$10376,MATCH($F272,DB_4erDS!C$7:$C$10376,0)),3,0),IF($O$10=5,OFFSET(INDEX(DB_4erDS!$V$7:$V$10376,MATCH($F272,DB_4erDS!C$7:$C$10376,0)),3,0),OFFSET(INDEX(DB_4erDS!$W$7:$W$10376,MATCH($F272,DB_4erDS!C$7:$C$10376,0)),3,0)))))),""))</f>
        <v/>
      </c>
      <c r="L272" s="151">
        <f ca="1">IF(ISERROR(VLOOKUP($F272,DB_4erDS!$C$7:$C$10376,1,FALSE)),0,IF($O$10=1,OFFSET(INDEX(DB_4erDS!$R$7:$R$10376,MATCH($F272,DB_4erDS!$C$7:$C$10376,0)),2,0),IF($O$10=2,OFFSET(INDEX(DB_4erDS!$S$7:$S$10376,MATCH($F272,DB_4erDS!$C$7:$C$10376,0)),2,0),IF($O$10=4,OFFSET(INDEX(DB_4erDS!$U$7:$U$10376,MATCH($F272,DB_4erDS!$C$7:$C$10376,0)),2,0),IF($O$10=5,OFFSET(INDEX(DB_4erDS!$V$7:$V$10376,MATCH($F272,DB_4erDS!$C$7:$C$10376,0)),2,0),"Ø")))))</f>
        <v>0</v>
      </c>
      <c r="R272" s="65"/>
    </row>
    <row r="273" spans="1:18">
      <c r="A273" s="65"/>
      <c r="B273" s="65"/>
      <c r="C273" s="65"/>
      <c r="D273" s="65">
        <v>261</v>
      </c>
      <c r="E273" s="136" t="str">
        <f>IF(ISERROR(VLOOKUP(F273,DB_4erDS!$C$7:$C$10376,1,FALSE)),"not found",INDEX(DB_4erDS!$B$7:$B$10376,MATCH(F273,DB_4erDS!$C$7:$C$10376,0)))</f>
        <v>not found</v>
      </c>
      <c r="F273" s="140"/>
      <c r="G273" s="213" t="str">
        <f>IF(ISERROR(VLOOKUP(F273,DB_4erDS!$C$7:$C$10376,1,FALSE)),"not found",INDEX(DB_4erDS!$G$7:$G$10376,MATCH(F273,DB_4erDS!$C$7:$C$10376,0)))</f>
        <v>not found</v>
      </c>
      <c r="H273" s="214" t="str">
        <f ca="1">IF(ISERROR(VLOOKUP($F273,DB_4erDS!$C$7:$C$10376,1,FALSE)),"no Mat.Nr",IF($O$10=1,OFFSET(INDEX(DB_4erDS!$R$7:$R$10376,MATCH($F273,DB_4erDS!$C$7:$C$10376,0)),1,0),IF($O$10=2,OFFSET(INDEX(DB_4erDS!$S$7:$S$10376,MATCH($F273,DB_4erDS!$C$7:$C$10376,0)),1,0),IF($O$10=3,OFFSET(INDEX(DB_4erDS!$T$7:$T$10376,MATCH($F273,DB_4erDS!$C$7:$C$10376,0)),1,0),IF($O$10=4,OFFSET(INDEX(DB_4erDS!$U$7:$U$10376,MATCH($F273,DB_4erDS!$C$7:$C$10376,0)),1,0),IF($O$10=5,OFFSET(INDEX(DB_4erDS!$V$7:$V$10376,MATCH($F273,DB_4erDS!$C$7:$C$10376,0)),1,0),OFFSET(INDEX(DB_4erDS!$W$7:$W$10376,MATCH($F273,DB_4erDS!$C$7:$C$10376,0)),1,0)))))))</f>
        <v>no Mat.Nr</v>
      </c>
      <c r="I273" s="214" t="str">
        <f>IF(ISERROR(VLOOKUP(F273,DB_4erDS!$C$7:$C$10376,1,FALSE)),"not found",INDEX(DB_4erDS!$H$7:$H$10376,MATCH(F273,DB_4erDS!$C$7:$C$10376,0)))</f>
        <v>not found</v>
      </c>
      <c r="J273" s="215" t="str">
        <f>IF(ISERROR(VLOOKUP($F273,DB_4erDS!$C$7:$C$10376,1,FALSE)),"01.01.1900",IF($O$10=1,VLOOKUP($F273,DB_4erDS!$C$7:$X$10376,15,FALSE),IF($O$10=2,VLOOKUP($F273,DB_4erDS!$C$7:$X$10376,16,FALSE),IF($O$10=4,VLOOKUP($F273,DB_4erDS!$C$7:$X$10376,18,FALSE),IF($O$10=5,VLOOKUP($F273,DB_4erDS!$C$7:$X$10376,19,FALSE),"01.01.1900")))))</f>
        <v>01.01.1900</v>
      </c>
      <c r="K273" s="200" t="str">
        <f ca="1">IF(AND(E273&lt;&gt;"",$F$4&lt;&gt;""),$F$4,IF(AND(ISNUMBER(H273)=TRUE,H273&gt;=0),IF($O$10=1,OFFSET(INDEX(DB_4erDS!$R$7:$R$10376,MATCH($F273,DB_4erDS!C$7:$C$10376,0)),3,0),IF($O$10=2,OFFSET(INDEX(DB_4erDS!$S$7:$S$10376,MATCH($F273,DB_4erDS!C$7:$C$10376,0)),3,0),IF($O$10=3,OFFSET(INDEX(DB_4erDS!$T$7:$T$10376,MATCH($F273,DB_4erDS!C$7:$C$10376,0)),3,0),IF($O$10=4,OFFSET(INDEX(DB_4erDS!$U$7:$U$10376,MATCH($F273,DB_4erDS!C$7:$C$10376,0)),3,0),IF($O$10=5,OFFSET(INDEX(DB_4erDS!$V$7:$V$10376,MATCH($F273,DB_4erDS!C$7:$C$10376,0)),3,0),OFFSET(INDEX(DB_4erDS!$W$7:$W$10376,MATCH($F273,DB_4erDS!C$7:$C$10376,0)),3,0)))))),""))</f>
        <v/>
      </c>
      <c r="L273" s="151">
        <f ca="1">IF(ISERROR(VLOOKUP($F273,DB_4erDS!$C$7:$C$10376,1,FALSE)),0,IF($O$10=1,OFFSET(INDEX(DB_4erDS!$R$7:$R$10376,MATCH($F273,DB_4erDS!$C$7:$C$10376,0)),2,0),IF($O$10=2,OFFSET(INDEX(DB_4erDS!$S$7:$S$10376,MATCH($F273,DB_4erDS!$C$7:$C$10376,0)),2,0),IF($O$10=4,OFFSET(INDEX(DB_4erDS!$U$7:$U$10376,MATCH($F273,DB_4erDS!$C$7:$C$10376,0)),2,0),IF($O$10=5,OFFSET(INDEX(DB_4erDS!$V$7:$V$10376,MATCH($F273,DB_4erDS!$C$7:$C$10376,0)),2,0),"Ø")))))</f>
        <v>0</v>
      </c>
      <c r="R273" s="65"/>
    </row>
    <row r="274" spans="1:18">
      <c r="A274" s="65"/>
      <c r="B274" s="65"/>
      <c r="C274" s="65"/>
      <c r="D274" s="65">
        <v>262</v>
      </c>
      <c r="E274" s="136" t="str">
        <f>IF(ISERROR(VLOOKUP(F274,DB_4erDS!$C$7:$C$10376,1,FALSE)),"not found",INDEX(DB_4erDS!$B$7:$B$10376,MATCH(F274,DB_4erDS!$C$7:$C$10376,0)))</f>
        <v>not found</v>
      </c>
      <c r="F274" s="140"/>
      <c r="G274" s="213" t="str">
        <f>IF(ISERROR(VLOOKUP(F274,DB_4erDS!$C$7:$C$10376,1,FALSE)),"not found",INDEX(DB_4erDS!$G$7:$G$10376,MATCH(F274,DB_4erDS!$C$7:$C$10376,0)))</f>
        <v>not found</v>
      </c>
      <c r="H274" s="214" t="str">
        <f ca="1">IF(ISERROR(VLOOKUP($F274,DB_4erDS!$C$7:$C$10376,1,FALSE)),"no Mat.Nr",IF($O$10=1,OFFSET(INDEX(DB_4erDS!$R$7:$R$10376,MATCH($F274,DB_4erDS!$C$7:$C$10376,0)),1,0),IF($O$10=2,OFFSET(INDEX(DB_4erDS!$S$7:$S$10376,MATCH($F274,DB_4erDS!$C$7:$C$10376,0)),1,0),IF($O$10=3,OFFSET(INDEX(DB_4erDS!$T$7:$T$10376,MATCH($F274,DB_4erDS!$C$7:$C$10376,0)),1,0),IF($O$10=4,OFFSET(INDEX(DB_4erDS!$U$7:$U$10376,MATCH($F274,DB_4erDS!$C$7:$C$10376,0)),1,0),IF($O$10=5,OFFSET(INDEX(DB_4erDS!$V$7:$V$10376,MATCH($F274,DB_4erDS!$C$7:$C$10376,0)),1,0),OFFSET(INDEX(DB_4erDS!$W$7:$W$10376,MATCH($F274,DB_4erDS!$C$7:$C$10376,0)),1,0)))))))</f>
        <v>no Mat.Nr</v>
      </c>
      <c r="I274" s="214" t="str">
        <f>IF(ISERROR(VLOOKUP(F274,DB_4erDS!$C$7:$C$10376,1,FALSE)),"not found",INDEX(DB_4erDS!$H$7:$H$10376,MATCH(F274,DB_4erDS!$C$7:$C$10376,0)))</f>
        <v>not found</v>
      </c>
      <c r="J274" s="215" t="str">
        <f>IF(ISERROR(VLOOKUP($F274,DB_4erDS!$C$7:$C$10376,1,FALSE)),"01.01.1900",IF($O$10=1,VLOOKUP($F274,DB_4erDS!$C$7:$X$10376,15,FALSE),IF($O$10=2,VLOOKUP($F274,DB_4erDS!$C$7:$X$10376,16,FALSE),IF($O$10=4,VLOOKUP($F274,DB_4erDS!$C$7:$X$10376,18,FALSE),IF($O$10=5,VLOOKUP($F274,DB_4erDS!$C$7:$X$10376,19,FALSE),"01.01.1900")))))</f>
        <v>01.01.1900</v>
      </c>
      <c r="K274" s="200" t="str">
        <f ca="1">IF(AND(E274&lt;&gt;"",$F$4&lt;&gt;""),$F$4,IF(AND(ISNUMBER(H274)=TRUE,H274&gt;=0),IF($O$10=1,OFFSET(INDEX(DB_4erDS!$R$7:$R$10376,MATCH($F274,DB_4erDS!C$7:$C$10376,0)),3,0),IF($O$10=2,OFFSET(INDEX(DB_4erDS!$S$7:$S$10376,MATCH($F274,DB_4erDS!C$7:$C$10376,0)),3,0),IF($O$10=3,OFFSET(INDEX(DB_4erDS!$T$7:$T$10376,MATCH($F274,DB_4erDS!C$7:$C$10376,0)),3,0),IF($O$10=4,OFFSET(INDEX(DB_4erDS!$U$7:$U$10376,MATCH($F274,DB_4erDS!C$7:$C$10376,0)),3,0),IF($O$10=5,OFFSET(INDEX(DB_4erDS!$V$7:$V$10376,MATCH($F274,DB_4erDS!C$7:$C$10376,0)),3,0),OFFSET(INDEX(DB_4erDS!$W$7:$W$10376,MATCH($F274,DB_4erDS!C$7:$C$10376,0)),3,0)))))),""))</f>
        <v/>
      </c>
      <c r="L274" s="151">
        <f ca="1">IF(ISERROR(VLOOKUP($F274,DB_4erDS!$C$7:$C$10376,1,FALSE)),0,IF($O$10=1,OFFSET(INDEX(DB_4erDS!$R$7:$R$10376,MATCH($F274,DB_4erDS!$C$7:$C$10376,0)),2,0),IF($O$10=2,OFFSET(INDEX(DB_4erDS!$S$7:$S$10376,MATCH($F274,DB_4erDS!$C$7:$C$10376,0)),2,0),IF($O$10=4,OFFSET(INDEX(DB_4erDS!$U$7:$U$10376,MATCH($F274,DB_4erDS!$C$7:$C$10376,0)),2,0),IF($O$10=5,OFFSET(INDEX(DB_4erDS!$V$7:$V$10376,MATCH($F274,DB_4erDS!$C$7:$C$10376,0)),2,0),"Ø")))))</f>
        <v>0</v>
      </c>
      <c r="R274" s="65"/>
    </row>
    <row r="275" spans="1:18">
      <c r="A275" s="65"/>
      <c r="B275" s="65"/>
      <c r="C275" s="65"/>
      <c r="D275" s="65">
        <v>263</v>
      </c>
      <c r="E275" s="136" t="str">
        <f>IF(ISERROR(VLOOKUP(F275,DB_4erDS!$C$7:$C$10376,1,FALSE)),"not found",INDEX(DB_4erDS!$B$7:$B$10376,MATCH(F275,DB_4erDS!$C$7:$C$10376,0)))</f>
        <v>not found</v>
      </c>
      <c r="F275" s="140"/>
      <c r="G275" s="213" t="str">
        <f>IF(ISERROR(VLOOKUP(F275,DB_4erDS!$C$7:$C$10376,1,FALSE)),"not found",INDEX(DB_4erDS!$G$7:$G$10376,MATCH(F275,DB_4erDS!$C$7:$C$10376,0)))</f>
        <v>not found</v>
      </c>
      <c r="H275" s="214" t="str">
        <f ca="1">IF(ISERROR(VLOOKUP($F275,DB_4erDS!$C$7:$C$10376,1,FALSE)),"no Mat.Nr",IF($O$10=1,OFFSET(INDEX(DB_4erDS!$R$7:$R$10376,MATCH($F275,DB_4erDS!$C$7:$C$10376,0)),1,0),IF($O$10=2,OFFSET(INDEX(DB_4erDS!$S$7:$S$10376,MATCH($F275,DB_4erDS!$C$7:$C$10376,0)),1,0),IF($O$10=3,OFFSET(INDEX(DB_4erDS!$T$7:$T$10376,MATCH($F275,DB_4erDS!$C$7:$C$10376,0)),1,0),IF($O$10=4,OFFSET(INDEX(DB_4erDS!$U$7:$U$10376,MATCH($F275,DB_4erDS!$C$7:$C$10376,0)),1,0),IF($O$10=5,OFFSET(INDEX(DB_4erDS!$V$7:$V$10376,MATCH($F275,DB_4erDS!$C$7:$C$10376,0)),1,0),OFFSET(INDEX(DB_4erDS!$W$7:$W$10376,MATCH($F275,DB_4erDS!$C$7:$C$10376,0)),1,0)))))))</f>
        <v>no Mat.Nr</v>
      </c>
      <c r="I275" s="214" t="str">
        <f>IF(ISERROR(VLOOKUP(F275,DB_4erDS!$C$7:$C$10376,1,FALSE)),"not found",INDEX(DB_4erDS!$H$7:$H$10376,MATCH(F275,DB_4erDS!$C$7:$C$10376,0)))</f>
        <v>not found</v>
      </c>
      <c r="J275" s="215" t="str">
        <f>IF(ISERROR(VLOOKUP($F275,DB_4erDS!$C$7:$C$10376,1,FALSE)),"01.01.1900",IF($O$10=1,VLOOKUP($F275,DB_4erDS!$C$7:$X$10376,15,FALSE),IF($O$10=2,VLOOKUP($F275,DB_4erDS!$C$7:$X$10376,16,FALSE),IF($O$10=4,VLOOKUP($F275,DB_4erDS!$C$7:$X$10376,18,FALSE),IF($O$10=5,VLOOKUP($F275,DB_4erDS!$C$7:$X$10376,19,FALSE),"01.01.1900")))))</f>
        <v>01.01.1900</v>
      </c>
      <c r="K275" s="200" t="str">
        <f ca="1">IF(AND(E275&lt;&gt;"",$F$4&lt;&gt;""),$F$4,IF(AND(ISNUMBER(H275)=TRUE,H275&gt;=0),IF($O$10=1,OFFSET(INDEX(DB_4erDS!$R$7:$R$10376,MATCH($F275,DB_4erDS!C$7:$C$10376,0)),3,0),IF($O$10=2,OFFSET(INDEX(DB_4erDS!$S$7:$S$10376,MATCH($F275,DB_4erDS!C$7:$C$10376,0)),3,0),IF($O$10=3,OFFSET(INDEX(DB_4erDS!$T$7:$T$10376,MATCH($F275,DB_4erDS!C$7:$C$10376,0)),3,0),IF($O$10=4,OFFSET(INDEX(DB_4erDS!$U$7:$U$10376,MATCH($F275,DB_4erDS!C$7:$C$10376,0)),3,0),IF($O$10=5,OFFSET(INDEX(DB_4erDS!$V$7:$V$10376,MATCH($F275,DB_4erDS!C$7:$C$10376,0)),3,0),OFFSET(INDEX(DB_4erDS!$W$7:$W$10376,MATCH($F275,DB_4erDS!C$7:$C$10376,0)),3,0)))))),""))</f>
        <v/>
      </c>
      <c r="L275" s="151">
        <f ca="1">IF(ISERROR(VLOOKUP($F275,DB_4erDS!$C$7:$C$10376,1,FALSE)),0,IF($O$10=1,OFFSET(INDEX(DB_4erDS!$R$7:$R$10376,MATCH($F275,DB_4erDS!$C$7:$C$10376,0)),2,0),IF($O$10=2,OFFSET(INDEX(DB_4erDS!$S$7:$S$10376,MATCH($F275,DB_4erDS!$C$7:$C$10376,0)),2,0),IF($O$10=4,OFFSET(INDEX(DB_4erDS!$U$7:$U$10376,MATCH($F275,DB_4erDS!$C$7:$C$10376,0)),2,0),IF($O$10=5,OFFSET(INDEX(DB_4erDS!$V$7:$V$10376,MATCH($F275,DB_4erDS!$C$7:$C$10376,0)),2,0),"Ø")))))</f>
        <v>0</v>
      </c>
      <c r="R275" s="65"/>
    </row>
    <row r="276" spans="1:18">
      <c r="A276" s="65"/>
      <c r="B276" s="65"/>
      <c r="C276" s="65"/>
      <c r="D276" s="65">
        <v>264</v>
      </c>
      <c r="E276" s="136" t="str">
        <f>IF(ISERROR(VLOOKUP(F276,DB_4erDS!$C$7:$C$10376,1,FALSE)),"not found",INDEX(DB_4erDS!$B$7:$B$10376,MATCH(F276,DB_4erDS!$C$7:$C$10376,0)))</f>
        <v>not found</v>
      </c>
      <c r="F276" s="140"/>
      <c r="G276" s="213" t="str">
        <f>IF(ISERROR(VLOOKUP(F276,DB_4erDS!$C$7:$C$10376,1,FALSE)),"not found",INDEX(DB_4erDS!$G$7:$G$10376,MATCH(F276,DB_4erDS!$C$7:$C$10376,0)))</f>
        <v>not found</v>
      </c>
      <c r="H276" s="214" t="str">
        <f ca="1">IF(ISERROR(VLOOKUP($F276,DB_4erDS!$C$7:$C$10376,1,FALSE)),"no Mat.Nr",IF($O$10=1,OFFSET(INDEX(DB_4erDS!$R$7:$R$10376,MATCH($F276,DB_4erDS!$C$7:$C$10376,0)),1,0),IF($O$10=2,OFFSET(INDEX(DB_4erDS!$S$7:$S$10376,MATCH($F276,DB_4erDS!$C$7:$C$10376,0)),1,0),IF($O$10=3,OFFSET(INDEX(DB_4erDS!$T$7:$T$10376,MATCH($F276,DB_4erDS!$C$7:$C$10376,0)),1,0),IF($O$10=4,OFFSET(INDEX(DB_4erDS!$U$7:$U$10376,MATCH($F276,DB_4erDS!$C$7:$C$10376,0)),1,0),IF($O$10=5,OFFSET(INDEX(DB_4erDS!$V$7:$V$10376,MATCH($F276,DB_4erDS!$C$7:$C$10376,0)),1,0),OFFSET(INDEX(DB_4erDS!$W$7:$W$10376,MATCH($F276,DB_4erDS!$C$7:$C$10376,0)),1,0)))))))</f>
        <v>no Mat.Nr</v>
      </c>
      <c r="I276" s="214" t="str">
        <f>IF(ISERROR(VLOOKUP(F276,DB_4erDS!$C$7:$C$10376,1,FALSE)),"not found",INDEX(DB_4erDS!$H$7:$H$10376,MATCH(F276,DB_4erDS!$C$7:$C$10376,0)))</f>
        <v>not found</v>
      </c>
      <c r="J276" s="215" t="str">
        <f>IF(ISERROR(VLOOKUP($F276,DB_4erDS!$C$7:$C$10376,1,FALSE)),"01.01.1900",IF($O$10=1,VLOOKUP($F276,DB_4erDS!$C$7:$X$10376,15,FALSE),IF($O$10=2,VLOOKUP($F276,DB_4erDS!$C$7:$X$10376,16,FALSE),IF($O$10=4,VLOOKUP($F276,DB_4erDS!$C$7:$X$10376,18,FALSE),IF($O$10=5,VLOOKUP($F276,DB_4erDS!$C$7:$X$10376,19,FALSE),"01.01.1900")))))</f>
        <v>01.01.1900</v>
      </c>
      <c r="K276" s="200" t="str">
        <f ca="1">IF(AND(E276&lt;&gt;"",$F$4&lt;&gt;""),$F$4,IF(AND(ISNUMBER(H276)=TRUE,H276&gt;=0),IF($O$10=1,OFFSET(INDEX(DB_4erDS!$R$7:$R$10376,MATCH($F276,DB_4erDS!C$7:$C$10376,0)),3,0),IF($O$10=2,OFFSET(INDEX(DB_4erDS!$S$7:$S$10376,MATCH($F276,DB_4erDS!C$7:$C$10376,0)),3,0),IF($O$10=3,OFFSET(INDEX(DB_4erDS!$T$7:$T$10376,MATCH($F276,DB_4erDS!C$7:$C$10376,0)),3,0),IF($O$10=4,OFFSET(INDEX(DB_4erDS!$U$7:$U$10376,MATCH($F276,DB_4erDS!C$7:$C$10376,0)),3,0),IF($O$10=5,OFFSET(INDEX(DB_4erDS!$V$7:$V$10376,MATCH($F276,DB_4erDS!C$7:$C$10376,0)),3,0),OFFSET(INDEX(DB_4erDS!$W$7:$W$10376,MATCH($F276,DB_4erDS!C$7:$C$10376,0)),3,0)))))),""))</f>
        <v/>
      </c>
      <c r="L276" s="151">
        <f ca="1">IF(ISERROR(VLOOKUP($F276,DB_4erDS!$C$7:$C$10376,1,FALSE)),0,IF($O$10=1,OFFSET(INDEX(DB_4erDS!$R$7:$R$10376,MATCH($F276,DB_4erDS!$C$7:$C$10376,0)),2,0),IF($O$10=2,OFFSET(INDEX(DB_4erDS!$S$7:$S$10376,MATCH($F276,DB_4erDS!$C$7:$C$10376,0)),2,0),IF($O$10=4,OFFSET(INDEX(DB_4erDS!$U$7:$U$10376,MATCH($F276,DB_4erDS!$C$7:$C$10376,0)),2,0),IF($O$10=5,OFFSET(INDEX(DB_4erDS!$V$7:$V$10376,MATCH($F276,DB_4erDS!$C$7:$C$10376,0)),2,0),"Ø")))))</f>
        <v>0</v>
      </c>
      <c r="R276" s="65"/>
    </row>
    <row r="277" spans="1:18">
      <c r="A277" s="65"/>
      <c r="B277" s="65"/>
      <c r="C277" s="65"/>
      <c r="D277" s="65">
        <v>265</v>
      </c>
      <c r="E277" s="136" t="str">
        <f>IF(ISERROR(VLOOKUP(F277,DB_4erDS!$C$7:$C$10376,1,FALSE)),"not found",INDEX(DB_4erDS!$B$7:$B$10376,MATCH(F277,DB_4erDS!$C$7:$C$10376,0)))</f>
        <v>not found</v>
      </c>
      <c r="F277" s="140"/>
      <c r="G277" s="213" t="str">
        <f>IF(ISERROR(VLOOKUP(F277,DB_4erDS!$C$7:$C$10376,1,FALSE)),"not found",INDEX(DB_4erDS!$G$7:$G$10376,MATCH(F277,DB_4erDS!$C$7:$C$10376,0)))</f>
        <v>not found</v>
      </c>
      <c r="H277" s="214" t="str">
        <f ca="1">IF(ISERROR(VLOOKUP($F277,DB_4erDS!$C$7:$C$10376,1,FALSE)),"no Mat.Nr",IF($O$10=1,OFFSET(INDEX(DB_4erDS!$R$7:$R$10376,MATCH($F277,DB_4erDS!$C$7:$C$10376,0)),1,0),IF($O$10=2,OFFSET(INDEX(DB_4erDS!$S$7:$S$10376,MATCH($F277,DB_4erDS!$C$7:$C$10376,0)),1,0),IF($O$10=3,OFFSET(INDEX(DB_4erDS!$T$7:$T$10376,MATCH($F277,DB_4erDS!$C$7:$C$10376,0)),1,0),IF($O$10=4,OFFSET(INDEX(DB_4erDS!$U$7:$U$10376,MATCH($F277,DB_4erDS!$C$7:$C$10376,0)),1,0),IF($O$10=5,OFFSET(INDEX(DB_4erDS!$V$7:$V$10376,MATCH($F277,DB_4erDS!$C$7:$C$10376,0)),1,0),OFFSET(INDEX(DB_4erDS!$W$7:$W$10376,MATCH($F277,DB_4erDS!$C$7:$C$10376,0)),1,0)))))))</f>
        <v>no Mat.Nr</v>
      </c>
      <c r="I277" s="214" t="str">
        <f>IF(ISERROR(VLOOKUP(F277,DB_4erDS!$C$7:$C$10376,1,FALSE)),"not found",INDEX(DB_4erDS!$H$7:$H$10376,MATCH(F277,DB_4erDS!$C$7:$C$10376,0)))</f>
        <v>not found</v>
      </c>
      <c r="J277" s="215" t="str">
        <f>IF(ISERROR(VLOOKUP($F277,DB_4erDS!$C$7:$C$10376,1,FALSE)),"01.01.1900",IF($O$10=1,VLOOKUP($F277,DB_4erDS!$C$7:$X$10376,15,FALSE),IF($O$10=2,VLOOKUP($F277,DB_4erDS!$C$7:$X$10376,16,FALSE),IF($O$10=4,VLOOKUP($F277,DB_4erDS!$C$7:$X$10376,18,FALSE),IF($O$10=5,VLOOKUP($F277,DB_4erDS!$C$7:$X$10376,19,FALSE),"01.01.1900")))))</f>
        <v>01.01.1900</v>
      </c>
      <c r="K277" s="200" t="str">
        <f ca="1">IF(AND(E277&lt;&gt;"",$F$4&lt;&gt;""),$F$4,IF(AND(ISNUMBER(H277)=TRUE,H277&gt;=0),IF($O$10=1,OFFSET(INDEX(DB_4erDS!$R$7:$R$10376,MATCH($F277,DB_4erDS!C$7:$C$10376,0)),3,0),IF($O$10=2,OFFSET(INDEX(DB_4erDS!$S$7:$S$10376,MATCH($F277,DB_4erDS!C$7:$C$10376,0)),3,0),IF($O$10=3,OFFSET(INDEX(DB_4erDS!$T$7:$T$10376,MATCH($F277,DB_4erDS!C$7:$C$10376,0)),3,0),IF($O$10=4,OFFSET(INDEX(DB_4erDS!$U$7:$U$10376,MATCH($F277,DB_4erDS!C$7:$C$10376,0)),3,0),IF($O$10=5,OFFSET(INDEX(DB_4erDS!$V$7:$V$10376,MATCH($F277,DB_4erDS!C$7:$C$10376,0)),3,0),OFFSET(INDEX(DB_4erDS!$W$7:$W$10376,MATCH($F277,DB_4erDS!C$7:$C$10376,0)),3,0)))))),""))</f>
        <v/>
      </c>
      <c r="L277" s="151">
        <f ca="1">IF(ISERROR(VLOOKUP($F277,DB_4erDS!$C$7:$C$10376,1,FALSE)),0,IF($O$10=1,OFFSET(INDEX(DB_4erDS!$R$7:$R$10376,MATCH($F277,DB_4erDS!$C$7:$C$10376,0)),2,0),IF($O$10=2,OFFSET(INDEX(DB_4erDS!$S$7:$S$10376,MATCH($F277,DB_4erDS!$C$7:$C$10376,0)),2,0),IF($O$10=4,OFFSET(INDEX(DB_4erDS!$U$7:$U$10376,MATCH($F277,DB_4erDS!$C$7:$C$10376,0)),2,0),IF($O$10=5,OFFSET(INDEX(DB_4erDS!$V$7:$V$10376,MATCH($F277,DB_4erDS!$C$7:$C$10376,0)),2,0),"Ø")))))</f>
        <v>0</v>
      </c>
      <c r="R277" s="65"/>
    </row>
    <row r="278" spans="1:18">
      <c r="A278" s="65"/>
      <c r="B278" s="65"/>
      <c r="C278" s="65"/>
      <c r="D278" s="65">
        <v>266</v>
      </c>
      <c r="E278" s="136" t="str">
        <f>IF(ISERROR(VLOOKUP(F278,DB_4erDS!$C$7:$C$10376,1,FALSE)),"not found",INDEX(DB_4erDS!$B$7:$B$10376,MATCH(F278,DB_4erDS!$C$7:$C$10376,0)))</f>
        <v>not found</v>
      </c>
      <c r="F278" s="140"/>
      <c r="G278" s="213" t="str">
        <f>IF(ISERROR(VLOOKUP(F278,DB_4erDS!$C$7:$C$10376,1,FALSE)),"not found",INDEX(DB_4erDS!$G$7:$G$10376,MATCH(F278,DB_4erDS!$C$7:$C$10376,0)))</f>
        <v>not found</v>
      </c>
      <c r="H278" s="214" t="str">
        <f ca="1">IF(ISERROR(VLOOKUP($F278,DB_4erDS!$C$7:$C$10376,1,FALSE)),"no Mat.Nr",IF($O$10=1,OFFSET(INDEX(DB_4erDS!$R$7:$R$10376,MATCH($F278,DB_4erDS!$C$7:$C$10376,0)),1,0),IF($O$10=2,OFFSET(INDEX(DB_4erDS!$S$7:$S$10376,MATCH($F278,DB_4erDS!$C$7:$C$10376,0)),1,0),IF($O$10=3,OFFSET(INDEX(DB_4erDS!$T$7:$T$10376,MATCH($F278,DB_4erDS!$C$7:$C$10376,0)),1,0),IF($O$10=4,OFFSET(INDEX(DB_4erDS!$U$7:$U$10376,MATCH($F278,DB_4erDS!$C$7:$C$10376,0)),1,0),IF($O$10=5,OFFSET(INDEX(DB_4erDS!$V$7:$V$10376,MATCH($F278,DB_4erDS!$C$7:$C$10376,0)),1,0),OFFSET(INDEX(DB_4erDS!$W$7:$W$10376,MATCH($F278,DB_4erDS!$C$7:$C$10376,0)),1,0)))))))</f>
        <v>no Mat.Nr</v>
      </c>
      <c r="I278" s="214" t="str">
        <f>IF(ISERROR(VLOOKUP(F278,DB_4erDS!$C$7:$C$10376,1,FALSE)),"not found",INDEX(DB_4erDS!$H$7:$H$10376,MATCH(F278,DB_4erDS!$C$7:$C$10376,0)))</f>
        <v>not found</v>
      </c>
      <c r="J278" s="215" t="str">
        <f>IF(ISERROR(VLOOKUP($F278,DB_4erDS!$C$7:$C$10376,1,FALSE)),"01.01.1900",IF($O$10=1,VLOOKUP($F278,DB_4erDS!$C$7:$X$10376,15,FALSE),IF($O$10=2,VLOOKUP($F278,DB_4erDS!$C$7:$X$10376,16,FALSE),IF($O$10=4,VLOOKUP($F278,DB_4erDS!$C$7:$X$10376,18,FALSE),IF($O$10=5,VLOOKUP($F278,DB_4erDS!$C$7:$X$10376,19,FALSE),"01.01.1900")))))</f>
        <v>01.01.1900</v>
      </c>
      <c r="K278" s="200" t="str">
        <f ca="1">IF(AND(E278&lt;&gt;"",$F$4&lt;&gt;""),$F$4,IF(AND(ISNUMBER(H278)=TRUE,H278&gt;=0),IF($O$10=1,OFFSET(INDEX(DB_4erDS!$R$7:$R$10376,MATCH($F278,DB_4erDS!C$7:$C$10376,0)),3,0),IF($O$10=2,OFFSET(INDEX(DB_4erDS!$S$7:$S$10376,MATCH($F278,DB_4erDS!C$7:$C$10376,0)),3,0),IF($O$10=3,OFFSET(INDEX(DB_4erDS!$T$7:$T$10376,MATCH($F278,DB_4erDS!C$7:$C$10376,0)),3,0),IF($O$10=4,OFFSET(INDEX(DB_4erDS!$U$7:$U$10376,MATCH($F278,DB_4erDS!C$7:$C$10376,0)),3,0),IF($O$10=5,OFFSET(INDEX(DB_4erDS!$V$7:$V$10376,MATCH($F278,DB_4erDS!C$7:$C$10376,0)),3,0),OFFSET(INDEX(DB_4erDS!$W$7:$W$10376,MATCH($F278,DB_4erDS!C$7:$C$10376,0)),3,0)))))),""))</f>
        <v/>
      </c>
      <c r="L278" s="151">
        <f ca="1">IF(ISERROR(VLOOKUP($F278,DB_4erDS!$C$7:$C$10376,1,FALSE)),0,IF($O$10=1,OFFSET(INDEX(DB_4erDS!$R$7:$R$10376,MATCH($F278,DB_4erDS!$C$7:$C$10376,0)),2,0),IF($O$10=2,OFFSET(INDEX(DB_4erDS!$S$7:$S$10376,MATCH($F278,DB_4erDS!$C$7:$C$10376,0)),2,0),IF($O$10=4,OFFSET(INDEX(DB_4erDS!$U$7:$U$10376,MATCH($F278,DB_4erDS!$C$7:$C$10376,0)),2,0),IF($O$10=5,OFFSET(INDEX(DB_4erDS!$V$7:$V$10376,MATCH($F278,DB_4erDS!$C$7:$C$10376,0)),2,0),"Ø")))))</f>
        <v>0</v>
      </c>
      <c r="R278" s="65"/>
    </row>
    <row r="279" spans="1:18">
      <c r="A279" s="65"/>
      <c r="B279" s="65"/>
      <c r="C279" s="65"/>
      <c r="D279" s="65">
        <v>267</v>
      </c>
      <c r="E279" s="136" t="str">
        <f>IF(ISERROR(VLOOKUP(F279,DB_4erDS!$C$7:$C$10376,1,FALSE)),"not found",INDEX(DB_4erDS!$B$7:$B$10376,MATCH(F279,DB_4erDS!$C$7:$C$10376,0)))</f>
        <v>not found</v>
      </c>
      <c r="F279" s="140"/>
      <c r="G279" s="213" t="str">
        <f>IF(ISERROR(VLOOKUP(F279,DB_4erDS!$C$7:$C$10376,1,FALSE)),"not found",INDEX(DB_4erDS!$G$7:$G$10376,MATCH(F279,DB_4erDS!$C$7:$C$10376,0)))</f>
        <v>not found</v>
      </c>
      <c r="H279" s="214" t="str">
        <f ca="1">IF(ISERROR(VLOOKUP($F279,DB_4erDS!$C$7:$C$10376,1,FALSE)),"no Mat.Nr",IF($O$10=1,OFFSET(INDEX(DB_4erDS!$R$7:$R$10376,MATCH($F279,DB_4erDS!$C$7:$C$10376,0)),1,0),IF($O$10=2,OFFSET(INDEX(DB_4erDS!$S$7:$S$10376,MATCH($F279,DB_4erDS!$C$7:$C$10376,0)),1,0),IF($O$10=3,OFFSET(INDEX(DB_4erDS!$T$7:$T$10376,MATCH($F279,DB_4erDS!$C$7:$C$10376,0)),1,0),IF($O$10=4,OFFSET(INDEX(DB_4erDS!$U$7:$U$10376,MATCH($F279,DB_4erDS!$C$7:$C$10376,0)),1,0),IF($O$10=5,OFFSET(INDEX(DB_4erDS!$V$7:$V$10376,MATCH($F279,DB_4erDS!$C$7:$C$10376,0)),1,0),OFFSET(INDEX(DB_4erDS!$W$7:$W$10376,MATCH($F279,DB_4erDS!$C$7:$C$10376,0)),1,0)))))))</f>
        <v>no Mat.Nr</v>
      </c>
      <c r="I279" s="214" t="str">
        <f>IF(ISERROR(VLOOKUP(F279,DB_4erDS!$C$7:$C$10376,1,FALSE)),"not found",INDEX(DB_4erDS!$H$7:$H$10376,MATCH(F279,DB_4erDS!$C$7:$C$10376,0)))</f>
        <v>not found</v>
      </c>
      <c r="J279" s="215" t="str">
        <f>IF(ISERROR(VLOOKUP($F279,DB_4erDS!$C$7:$C$10376,1,FALSE)),"01.01.1900",IF($O$10=1,VLOOKUP($F279,DB_4erDS!$C$7:$X$10376,15,FALSE),IF($O$10=2,VLOOKUP($F279,DB_4erDS!$C$7:$X$10376,16,FALSE),IF($O$10=4,VLOOKUP($F279,DB_4erDS!$C$7:$X$10376,18,FALSE),IF($O$10=5,VLOOKUP($F279,DB_4erDS!$C$7:$X$10376,19,FALSE),"01.01.1900")))))</f>
        <v>01.01.1900</v>
      </c>
      <c r="K279" s="200" t="str">
        <f ca="1">IF(AND(E279&lt;&gt;"",$F$4&lt;&gt;""),$F$4,IF(AND(ISNUMBER(H279)=TRUE,H279&gt;=0),IF($O$10=1,OFFSET(INDEX(DB_4erDS!$R$7:$R$10376,MATCH($F279,DB_4erDS!C$7:$C$10376,0)),3,0),IF($O$10=2,OFFSET(INDEX(DB_4erDS!$S$7:$S$10376,MATCH($F279,DB_4erDS!C$7:$C$10376,0)),3,0),IF($O$10=3,OFFSET(INDEX(DB_4erDS!$T$7:$T$10376,MATCH($F279,DB_4erDS!C$7:$C$10376,0)),3,0),IF($O$10=4,OFFSET(INDEX(DB_4erDS!$U$7:$U$10376,MATCH($F279,DB_4erDS!C$7:$C$10376,0)),3,0),IF($O$10=5,OFFSET(INDEX(DB_4erDS!$V$7:$V$10376,MATCH($F279,DB_4erDS!C$7:$C$10376,0)),3,0),OFFSET(INDEX(DB_4erDS!$W$7:$W$10376,MATCH($F279,DB_4erDS!C$7:$C$10376,0)),3,0)))))),""))</f>
        <v/>
      </c>
      <c r="L279" s="151">
        <f ca="1">IF(ISERROR(VLOOKUP($F279,DB_4erDS!$C$7:$C$10376,1,FALSE)),0,IF($O$10=1,OFFSET(INDEX(DB_4erDS!$R$7:$R$10376,MATCH($F279,DB_4erDS!$C$7:$C$10376,0)),2,0),IF($O$10=2,OFFSET(INDEX(DB_4erDS!$S$7:$S$10376,MATCH($F279,DB_4erDS!$C$7:$C$10376,0)),2,0),IF($O$10=4,OFFSET(INDEX(DB_4erDS!$U$7:$U$10376,MATCH($F279,DB_4erDS!$C$7:$C$10376,0)),2,0),IF($O$10=5,OFFSET(INDEX(DB_4erDS!$V$7:$V$10376,MATCH($F279,DB_4erDS!$C$7:$C$10376,0)),2,0),"Ø")))))</f>
        <v>0</v>
      </c>
      <c r="R279" s="65"/>
    </row>
    <row r="280" spans="1:18">
      <c r="A280" s="65"/>
      <c r="B280" s="65"/>
      <c r="C280" s="65"/>
      <c r="D280" s="65">
        <v>268</v>
      </c>
      <c r="E280" s="136" t="str">
        <f>IF(ISERROR(VLOOKUP(F280,DB_4erDS!$C$7:$C$10376,1,FALSE)),"not found",INDEX(DB_4erDS!$B$7:$B$10376,MATCH(F280,DB_4erDS!$C$7:$C$10376,0)))</f>
        <v>not found</v>
      </c>
      <c r="F280" s="140"/>
      <c r="G280" s="213" t="str">
        <f>IF(ISERROR(VLOOKUP(F280,DB_4erDS!$C$7:$C$10376,1,FALSE)),"not found",INDEX(DB_4erDS!$G$7:$G$10376,MATCH(F280,DB_4erDS!$C$7:$C$10376,0)))</f>
        <v>not found</v>
      </c>
      <c r="H280" s="214" t="str">
        <f ca="1">IF(ISERROR(VLOOKUP($F280,DB_4erDS!$C$7:$C$10376,1,FALSE)),"no Mat.Nr",IF($O$10=1,OFFSET(INDEX(DB_4erDS!$R$7:$R$10376,MATCH($F280,DB_4erDS!$C$7:$C$10376,0)),1,0),IF($O$10=2,OFFSET(INDEX(DB_4erDS!$S$7:$S$10376,MATCH($F280,DB_4erDS!$C$7:$C$10376,0)),1,0),IF($O$10=3,OFFSET(INDEX(DB_4erDS!$T$7:$T$10376,MATCH($F280,DB_4erDS!$C$7:$C$10376,0)),1,0),IF($O$10=4,OFFSET(INDEX(DB_4erDS!$U$7:$U$10376,MATCH($F280,DB_4erDS!$C$7:$C$10376,0)),1,0),IF($O$10=5,OFFSET(INDEX(DB_4erDS!$V$7:$V$10376,MATCH($F280,DB_4erDS!$C$7:$C$10376,0)),1,0),OFFSET(INDEX(DB_4erDS!$W$7:$W$10376,MATCH($F280,DB_4erDS!$C$7:$C$10376,0)),1,0)))))))</f>
        <v>no Mat.Nr</v>
      </c>
      <c r="I280" s="214" t="str">
        <f>IF(ISERROR(VLOOKUP(F280,DB_4erDS!$C$7:$C$10376,1,FALSE)),"not found",INDEX(DB_4erDS!$H$7:$H$10376,MATCH(F280,DB_4erDS!$C$7:$C$10376,0)))</f>
        <v>not found</v>
      </c>
      <c r="J280" s="215" t="str">
        <f>IF(ISERROR(VLOOKUP($F280,DB_4erDS!$C$7:$C$10376,1,FALSE)),"01.01.1900",IF($O$10=1,VLOOKUP($F280,DB_4erDS!$C$7:$X$10376,15,FALSE),IF($O$10=2,VLOOKUP($F280,DB_4erDS!$C$7:$X$10376,16,FALSE),IF($O$10=4,VLOOKUP($F280,DB_4erDS!$C$7:$X$10376,18,FALSE),IF($O$10=5,VLOOKUP($F280,DB_4erDS!$C$7:$X$10376,19,FALSE),"01.01.1900")))))</f>
        <v>01.01.1900</v>
      </c>
      <c r="K280" s="200" t="str">
        <f ca="1">IF(AND(E280&lt;&gt;"",$F$4&lt;&gt;""),$F$4,IF(AND(ISNUMBER(H280)=TRUE,H280&gt;=0),IF($O$10=1,OFFSET(INDEX(DB_4erDS!$R$7:$R$10376,MATCH($F280,DB_4erDS!C$7:$C$10376,0)),3,0),IF($O$10=2,OFFSET(INDEX(DB_4erDS!$S$7:$S$10376,MATCH($F280,DB_4erDS!C$7:$C$10376,0)),3,0),IF($O$10=3,OFFSET(INDEX(DB_4erDS!$T$7:$T$10376,MATCH($F280,DB_4erDS!C$7:$C$10376,0)),3,0),IF($O$10=4,OFFSET(INDEX(DB_4erDS!$U$7:$U$10376,MATCH($F280,DB_4erDS!C$7:$C$10376,0)),3,0),IF($O$10=5,OFFSET(INDEX(DB_4erDS!$V$7:$V$10376,MATCH($F280,DB_4erDS!C$7:$C$10376,0)),3,0),OFFSET(INDEX(DB_4erDS!$W$7:$W$10376,MATCH($F280,DB_4erDS!C$7:$C$10376,0)),3,0)))))),""))</f>
        <v/>
      </c>
      <c r="L280" s="151">
        <f ca="1">IF(ISERROR(VLOOKUP($F280,DB_4erDS!$C$7:$C$10376,1,FALSE)),0,IF($O$10=1,OFFSET(INDEX(DB_4erDS!$R$7:$R$10376,MATCH($F280,DB_4erDS!$C$7:$C$10376,0)),2,0),IF($O$10=2,OFFSET(INDEX(DB_4erDS!$S$7:$S$10376,MATCH($F280,DB_4erDS!$C$7:$C$10376,0)),2,0),IF($O$10=4,OFFSET(INDEX(DB_4erDS!$U$7:$U$10376,MATCH($F280,DB_4erDS!$C$7:$C$10376,0)),2,0),IF($O$10=5,OFFSET(INDEX(DB_4erDS!$V$7:$V$10376,MATCH($F280,DB_4erDS!$C$7:$C$10376,0)),2,0),"Ø")))))</f>
        <v>0</v>
      </c>
      <c r="R280" s="65"/>
    </row>
    <row r="281" spans="1:18">
      <c r="A281" s="65"/>
      <c r="B281" s="65"/>
      <c r="C281" s="65"/>
      <c r="D281" s="65">
        <v>269</v>
      </c>
      <c r="E281" s="136" t="str">
        <f>IF(ISERROR(VLOOKUP(F281,DB_4erDS!$C$7:$C$10376,1,FALSE)),"not found",INDEX(DB_4erDS!$B$7:$B$10376,MATCH(F281,DB_4erDS!$C$7:$C$10376,0)))</f>
        <v>not found</v>
      </c>
      <c r="F281" s="140"/>
      <c r="G281" s="213" t="str">
        <f>IF(ISERROR(VLOOKUP(F281,DB_4erDS!$C$7:$C$10376,1,FALSE)),"not found",INDEX(DB_4erDS!$G$7:$G$10376,MATCH(F281,DB_4erDS!$C$7:$C$10376,0)))</f>
        <v>not found</v>
      </c>
      <c r="H281" s="214" t="str">
        <f ca="1">IF(ISERROR(VLOOKUP($F281,DB_4erDS!$C$7:$C$10376,1,FALSE)),"no Mat.Nr",IF($O$10=1,OFFSET(INDEX(DB_4erDS!$R$7:$R$10376,MATCH($F281,DB_4erDS!$C$7:$C$10376,0)),1,0),IF($O$10=2,OFFSET(INDEX(DB_4erDS!$S$7:$S$10376,MATCH($F281,DB_4erDS!$C$7:$C$10376,0)),1,0),IF($O$10=3,OFFSET(INDEX(DB_4erDS!$T$7:$T$10376,MATCH($F281,DB_4erDS!$C$7:$C$10376,0)),1,0),IF($O$10=4,OFFSET(INDEX(DB_4erDS!$U$7:$U$10376,MATCH($F281,DB_4erDS!$C$7:$C$10376,0)),1,0),IF($O$10=5,OFFSET(INDEX(DB_4erDS!$V$7:$V$10376,MATCH($F281,DB_4erDS!$C$7:$C$10376,0)),1,0),OFFSET(INDEX(DB_4erDS!$W$7:$W$10376,MATCH($F281,DB_4erDS!$C$7:$C$10376,0)),1,0)))))))</f>
        <v>no Mat.Nr</v>
      </c>
      <c r="I281" s="214" t="str">
        <f>IF(ISERROR(VLOOKUP(F281,DB_4erDS!$C$7:$C$10376,1,FALSE)),"not found",INDEX(DB_4erDS!$H$7:$H$10376,MATCH(F281,DB_4erDS!$C$7:$C$10376,0)))</f>
        <v>not found</v>
      </c>
      <c r="J281" s="215" t="str">
        <f>IF(ISERROR(VLOOKUP($F281,DB_4erDS!$C$7:$C$10376,1,FALSE)),"01.01.1900",IF($O$10=1,VLOOKUP($F281,DB_4erDS!$C$7:$X$10376,15,FALSE),IF($O$10=2,VLOOKUP($F281,DB_4erDS!$C$7:$X$10376,16,FALSE),IF($O$10=4,VLOOKUP($F281,DB_4erDS!$C$7:$X$10376,18,FALSE),IF($O$10=5,VLOOKUP($F281,DB_4erDS!$C$7:$X$10376,19,FALSE),"01.01.1900")))))</f>
        <v>01.01.1900</v>
      </c>
      <c r="K281" s="200" t="str">
        <f ca="1">IF(AND(E281&lt;&gt;"",$F$4&lt;&gt;""),$F$4,IF(AND(ISNUMBER(H281)=TRUE,H281&gt;=0),IF($O$10=1,OFFSET(INDEX(DB_4erDS!$R$7:$R$10376,MATCH($F281,DB_4erDS!C$7:$C$10376,0)),3,0),IF($O$10=2,OFFSET(INDEX(DB_4erDS!$S$7:$S$10376,MATCH($F281,DB_4erDS!C$7:$C$10376,0)),3,0),IF($O$10=3,OFFSET(INDEX(DB_4erDS!$T$7:$T$10376,MATCH($F281,DB_4erDS!C$7:$C$10376,0)),3,0),IF($O$10=4,OFFSET(INDEX(DB_4erDS!$U$7:$U$10376,MATCH($F281,DB_4erDS!C$7:$C$10376,0)),3,0),IF($O$10=5,OFFSET(INDEX(DB_4erDS!$V$7:$V$10376,MATCH($F281,DB_4erDS!C$7:$C$10376,0)),3,0),OFFSET(INDEX(DB_4erDS!$W$7:$W$10376,MATCH($F281,DB_4erDS!C$7:$C$10376,0)),3,0)))))),""))</f>
        <v/>
      </c>
      <c r="L281" s="151">
        <f ca="1">IF(ISERROR(VLOOKUP($F281,DB_4erDS!$C$7:$C$10376,1,FALSE)),0,IF($O$10=1,OFFSET(INDEX(DB_4erDS!$R$7:$R$10376,MATCH($F281,DB_4erDS!$C$7:$C$10376,0)),2,0),IF($O$10=2,OFFSET(INDEX(DB_4erDS!$S$7:$S$10376,MATCH($F281,DB_4erDS!$C$7:$C$10376,0)),2,0),IF($O$10=4,OFFSET(INDEX(DB_4erDS!$U$7:$U$10376,MATCH($F281,DB_4erDS!$C$7:$C$10376,0)),2,0),IF($O$10=5,OFFSET(INDEX(DB_4erDS!$V$7:$V$10376,MATCH($F281,DB_4erDS!$C$7:$C$10376,0)),2,0),"Ø")))))</f>
        <v>0</v>
      </c>
      <c r="R281" s="65"/>
    </row>
    <row r="282" spans="1:18">
      <c r="A282" s="65"/>
      <c r="B282" s="65"/>
      <c r="C282" s="65"/>
      <c r="D282" s="65">
        <v>270</v>
      </c>
      <c r="E282" s="136" t="str">
        <f>IF(ISERROR(VLOOKUP(F282,DB_4erDS!$C$7:$C$10376,1,FALSE)),"not found",INDEX(DB_4erDS!$B$7:$B$10376,MATCH(F282,DB_4erDS!$C$7:$C$10376,0)))</f>
        <v>not found</v>
      </c>
      <c r="F282" s="140"/>
      <c r="G282" s="213" t="str">
        <f>IF(ISERROR(VLOOKUP(F282,DB_4erDS!$C$7:$C$10376,1,FALSE)),"not found",INDEX(DB_4erDS!$G$7:$G$10376,MATCH(F282,DB_4erDS!$C$7:$C$10376,0)))</f>
        <v>not found</v>
      </c>
      <c r="H282" s="214" t="str">
        <f ca="1">IF(ISERROR(VLOOKUP($F282,DB_4erDS!$C$7:$C$10376,1,FALSE)),"no Mat.Nr",IF($O$10=1,OFFSET(INDEX(DB_4erDS!$R$7:$R$10376,MATCH($F282,DB_4erDS!$C$7:$C$10376,0)),1,0),IF($O$10=2,OFFSET(INDEX(DB_4erDS!$S$7:$S$10376,MATCH($F282,DB_4erDS!$C$7:$C$10376,0)),1,0),IF($O$10=3,OFFSET(INDEX(DB_4erDS!$T$7:$T$10376,MATCH($F282,DB_4erDS!$C$7:$C$10376,0)),1,0),IF($O$10=4,OFFSET(INDEX(DB_4erDS!$U$7:$U$10376,MATCH($F282,DB_4erDS!$C$7:$C$10376,0)),1,0),IF($O$10=5,OFFSET(INDEX(DB_4erDS!$V$7:$V$10376,MATCH($F282,DB_4erDS!$C$7:$C$10376,0)),1,0),OFFSET(INDEX(DB_4erDS!$W$7:$W$10376,MATCH($F282,DB_4erDS!$C$7:$C$10376,0)),1,0)))))))</f>
        <v>no Mat.Nr</v>
      </c>
      <c r="I282" s="214" t="str">
        <f>IF(ISERROR(VLOOKUP(F282,DB_4erDS!$C$7:$C$10376,1,FALSE)),"not found",INDEX(DB_4erDS!$H$7:$H$10376,MATCH(F282,DB_4erDS!$C$7:$C$10376,0)))</f>
        <v>not found</v>
      </c>
      <c r="J282" s="215" t="str">
        <f>IF(ISERROR(VLOOKUP($F282,DB_4erDS!$C$7:$C$10376,1,FALSE)),"01.01.1900",IF($O$10=1,VLOOKUP($F282,DB_4erDS!$C$7:$X$10376,15,FALSE),IF($O$10=2,VLOOKUP($F282,DB_4erDS!$C$7:$X$10376,16,FALSE),IF($O$10=4,VLOOKUP($F282,DB_4erDS!$C$7:$X$10376,18,FALSE),IF($O$10=5,VLOOKUP($F282,DB_4erDS!$C$7:$X$10376,19,FALSE),"01.01.1900")))))</f>
        <v>01.01.1900</v>
      </c>
      <c r="K282" s="200" t="str">
        <f ca="1">IF(AND(E282&lt;&gt;"",$F$4&lt;&gt;""),$F$4,IF(AND(ISNUMBER(H282)=TRUE,H282&gt;=0),IF($O$10=1,OFFSET(INDEX(DB_4erDS!$R$7:$R$10376,MATCH($F282,DB_4erDS!C$7:$C$10376,0)),3,0),IF($O$10=2,OFFSET(INDEX(DB_4erDS!$S$7:$S$10376,MATCH($F282,DB_4erDS!C$7:$C$10376,0)),3,0),IF($O$10=3,OFFSET(INDEX(DB_4erDS!$T$7:$T$10376,MATCH($F282,DB_4erDS!C$7:$C$10376,0)),3,0),IF($O$10=4,OFFSET(INDEX(DB_4erDS!$U$7:$U$10376,MATCH($F282,DB_4erDS!C$7:$C$10376,0)),3,0),IF($O$10=5,OFFSET(INDEX(DB_4erDS!$V$7:$V$10376,MATCH($F282,DB_4erDS!C$7:$C$10376,0)),3,0),OFFSET(INDEX(DB_4erDS!$W$7:$W$10376,MATCH($F282,DB_4erDS!C$7:$C$10376,0)),3,0)))))),""))</f>
        <v/>
      </c>
      <c r="L282" s="151">
        <f ca="1">IF(ISERROR(VLOOKUP($F282,DB_4erDS!$C$7:$C$10376,1,FALSE)),0,IF($O$10=1,OFFSET(INDEX(DB_4erDS!$R$7:$R$10376,MATCH($F282,DB_4erDS!$C$7:$C$10376,0)),2,0),IF($O$10=2,OFFSET(INDEX(DB_4erDS!$S$7:$S$10376,MATCH($F282,DB_4erDS!$C$7:$C$10376,0)),2,0),IF($O$10=4,OFFSET(INDEX(DB_4erDS!$U$7:$U$10376,MATCH($F282,DB_4erDS!$C$7:$C$10376,0)),2,0),IF($O$10=5,OFFSET(INDEX(DB_4erDS!$V$7:$V$10376,MATCH($F282,DB_4erDS!$C$7:$C$10376,0)),2,0),"Ø")))))</f>
        <v>0</v>
      </c>
      <c r="R282" s="65"/>
    </row>
    <row r="283" spans="1:18">
      <c r="A283" s="65"/>
      <c r="B283" s="65"/>
      <c r="C283" s="65"/>
      <c r="D283" s="65">
        <v>271</v>
      </c>
      <c r="E283" s="136" t="str">
        <f>IF(ISERROR(VLOOKUP(F283,DB_4erDS!$C$7:$C$10376,1,FALSE)),"not found",INDEX(DB_4erDS!$B$7:$B$10376,MATCH(F283,DB_4erDS!$C$7:$C$10376,0)))</f>
        <v>not found</v>
      </c>
      <c r="F283" s="140"/>
      <c r="G283" s="213" t="str">
        <f>IF(ISERROR(VLOOKUP(F283,DB_4erDS!$C$7:$C$10376,1,FALSE)),"not found",INDEX(DB_4erDS!$G$7:$G$10376,MATCH(F283,DB_4erDS!$C$7:$C$10376,0)))</f>
        <v>not found</v>
      </c>
      <c r="H283" s="214" t="str">
        <f ca="1">IF(ISERROR(VLOOKUP($F283,DB_4erDS!$C$7:$C$10376,1,FALSE)),"no Mat.Nr",IF($O$10=1,OFFSET(INDEX(DB_4erDS!$R$7:$R$10376,MATCH($F283,DB_4erDS!$C$7:$C$10376,0)),1,0),IF($O$10=2,OFFSET(INDEX(DB_4erDS!$S$7:$S$10376,MATCH($F283,DB_4erDS!$C$7:$C$10376,0)),1,0),IF($O$10=3,OFFSET(INDEX(DB_4erDS!$T$7:$T$10376,MATCH($F283,DB_4erDS!$C$7:$C$10376,0)),1,0),IF($O$10=4,OFFSET(INDEX(DB_4erDS!$U$7:$U$10376,MATCH($F283,DB_4erDS!$C$7:$C$10376,0)),1,0),IF($O$10=5,OFFSET(INDEX(DB_4erDS!$V$7:$V$10376,MATCH($F283,DB_4erDS!$C$7:$C$10376,0)),1,0),OFFSET(INDEX(DB_4erDS!$W$7:$W$10376,MATCH($F283,DB_4erDS!$C$7:$C$10376,0)),1,0)))))))</f>
        <v>no Mat.Nr</v>
      </c>
      <c r="I283" s="214" t="str">
        <f>IF(ISERROR(VLOOKUP(F283,DB_4erDS!$C$7:$C$10376,1,FALSE)),"not found",INDEX(DB_4erDS!$H$7:$H$10376,MATCH(F283,DB_4erDS!$C$7:$C$10376,0)))</f>
        <v>not found</v>
      </c>
      <c r="J283" s="215" t="str">
        <f>IF(ISERROR(VLOOKUP($F283,DB_4erDS!$C$7:$C$10376,1,FALSE)),"01.01.1900",IF($O$10=1,VLOOKUP($F283,DB_4erDS!$C$7:$X$10376,15,FALSE),IF($O$10=2,VLOOKUP($F283,DB_4erDS!$C$7:$X$10376,16,FALSE),IF($O$10=4,VLOOKUP($F283,DB_4erDS!$C$7:$X$10376,18,FALSE),IF($O$10=5,VLOOKUP($F283,DB_4erDS!$C$7:$X$10376,19,FALSE),"01.01.1900")))))</f>
        <v>01.01.1900</v>
      </c>
      <c r="K283" s="200" t="str">
        <f ca="1">IF(AND(E283&lt;&gt;"",$F$4&lt;&gt;""),$F$4,IF(AND(ISNUMBER(H283)=TRUE,H283&gt;=0),IF($O$10=1,OFFSET(INDEX(DB_4erDS!$R$7:$R$10376,MATCH($F283,DB_4erDS!C$7:$C$10376,0)),3,0),IF($O$10=2,OFFSET(INDEX(DB_4erDS!$S$7:$S$10376,MATCH($F283,DB_4erDS!C$7:$C$10376,0)),3,0),IF($O$10=3,OFFSET(INDEX(DB_4erDS!$T$7:$T$10376,MATCH($F283,DB_4erDS!C$7:$C$10376,0)),3,0),IF($O$10=4,OFFSET(INDEX(DB_4erDS!$U$7:$U$10376,MATCH($F283,DB_4erDS!C$7:$C$10376,0)),3,0),IF($O$10=5,OFFSET(INDEX(DB_4erDS!$V$7:$V$10376,MATCH($F283,DB_4erDS!C$7:$C$10376,0)),3,0),OFFSET(INDEX(DB_4erDS!$W$7:$W$10376,MATCH($F283,DB_4erDS!C$7:$C$10376,0)),3,0)))))),""))</f>
        <v/>
      </c>
      <c r="L283" s="151">
        <f ca="1">IF(ISERROR(VLOOKUP($F283,DB_4erDS!$C$7:$C$10376,1,FALSE)),0,IF($O$10=1,OFFSET(INDEX(DB_4erDS!$R$7:$R$10376,MATCH($F283,DB_4erDS!$C$7:$C$10376,0)),2,0),IF($O$10=2,OFFSET(INDEX(DB_4erDS!$S$7:$S$10376,MATCH($F283,DB_4erDS!$C$7:$C$10376,0)),2,0),IF($O$10=4,OFFSET(INDEX(DB_4erDS!$U$7:$U$10376,MATCH($F283,DB_4erDS!$C$7:$C$10376,0)),2,0),IF($O$10=5,OFFSET(INDEX(DB_4erDS!$V$7:$V$10376,MATCH($F283,DB_4erDS!$C$7:$C$10376,0)),2,0),"Ø")))))</f>
        <v>0</v>
      </c>
      <c r="R283" s="65"/>
    </row>
    <row r="284" spans="1:18">
      <c r="A284" s="65"/>
      <c r="B284" s="65"/>
      <c r="C284" s="65"/>
      <c r="D284" s="65">
        <v>272</v>
      </c>
      <c r="E284" s="136" t="str">
        <f>IF(ISERROR(VLOOKUP(F284,DB_4erDS!$C$7:$C$10376,1,FALSE)),"not found",INDEX(DB_4erDS!$B$7:$B$10376,MATCH(F284,DB_4erDS!$C$7:$C$10376,0)))</f>
        <v>not found</v>
      </c>
      <c r="F284" s="140"/>
      <c r="G284" s="213" t="str">
        <f>IF(ISERROR(VLOOKUP(F284,DB_4erDS!$C$7:$C$10376,1,FALSE)),"not found",INDEX(DB_4erDS!$G$7:$G$10376,MATCH(F284,DB_4erDS!$C$7:$C$10376,0)))</f>
        <v>not found</v>
      </c>
      <c r="H284" s="214" t="str">
        <f ca="1">IF(ISERROR(VLOOKUP($F284,DB_4erDS!$C$7:$C$10376,1,FALSE)),"no Mat.Nr",IF($O$10=1,OFFSET(INDEX(DB_4erDS!$R$7:$R$10376,MATCH($F284,DB_4erDS!$C$7:$C$10376,0)),1,0),IF($O$10=2,OFFSET(INDEX(DB_4erDS!$S$7:$S$10376,MATCH($F284,DB_4erDS!$C$7:$C$10376,0)),1,0),IF($O$10=3,OFFSET(INDEX(DB_4erDS!$T$7:$T$10376,MATCH($F284,DB_4erDS!$C$7:$C$10376,0)),1,0),IF($O$10=4,OFFSET(INDEX(DB_4erDS!$U$7:$U$10376,MATCH($F284,DB_4erDS!$C$7:$C$10376,0)),1,0),IF($O$10=5,OFFSET(INDEX(DB_4erDS!$V$7:$V$10376,MATCH($F284,DB_4erDS!$C$7:$C$10376,0)),1,0),OFFSET(INDEX(DB_4erDS!$W$7:$W$10376,MATCH($F284,DB_4erDS!$C$7:$C$10376,0)),1,0)))))))</f>
        <v>no Mat.Nr</v>
      </c>
      <c r="I284" s="214" t="str">
        <f>IF(ISERROR(VLOOKUP(F284,DB_4erDS!$C$7:$C$10376,1,FALSE)),"not found",INDEX(DB_4erDS!$H$7:$H$10376,MATCH(F284,DB_4erDS!$C$7:$C$10376,0)))</f>
        <v>not found</v>
      </c>
      <c r="J284" s="215" t="str">
        <f>IF(ISERROR(VLOOKUP($F284,DB_4erDS!$C$7:$C$10376,1,FALSE)),"01.01.1900",IF($O$10=1,VLOOKUP($F284,DB_4erDS!$C$7:$X$10376,15,FALSE),IF($O$10=2,VLOOKUP($F284,DB_4erDS!$C$7:$X$10376,16,FALSE),IF($O$10=4,VLOOKUP($F284,DB_4erDS!$C$7:$X$10376,18,FALSE),IF($O$10=5,VLOOKUP($F284,DB_4erDS!$C$7:$X$10376,19,FALSE),"01.01.1900")))))</f>
        <v>01.01.1900</v>
      </c>
      <c r="K284" s="200" t="str">
        <f ca="1">IF(AND(E284&lt;&gt;"",$F$4&lt;&gt;""),$F$4,IF(AND(ISNUMBER(H284)=TRUE,H284&gt;=0),IF($O$10=1,OFFSET(INDEX(DB_4erDS!$R$7:$R$10376,MATCH($F284,DB_4erDS!C$7:$C$10376,0)),3,0),IF($O$10=2,OFFSET(INDEX(DB_4erDS!$S$7:$S$10376,MATCH($F284,DB_4erDS!C$7:$C$10376,0)),3,0),IF($O$10=3,OFFSET(INDEX(DB_4erDS!$T$7:$T$10376,MATCH($F284,DB_4erDS!C$7:$C$10376,0)),3,0),IF($O$10=4,OFFSET(INDEX(DB_4erDS!$U$7:$U$10376,MATCH($F284,DB_4erDS!C$7:$C$10376,0)),3,0),IF($O$10=5,OFFSET(INDEX(DB_4erDS!$V$7:$V$10376,MATCH($F284,DB_4erDS!C$7:$C$10376,0)),3,0),OFFSET(INDEX(DB_4erDS!$W$7:$W$10376,MATCH($F284,DB_4erDS!C$7:$C$10376,0)),3,0)))))),""))</f>
        <v/>
      </c>
      <c r="L284" s="151">
        <f ca="1">IF(ISERROR(VLOOKUP($F284,DB_4erDS!$C$7:$C$10376,1,FALSE)),0,IF($O$10=1,OFFSET(INDEX(DB_4erDS!$R$7:$R$10376,MATCH($F284,DB_4erDS!$C$7:$C$10376,0)),2,0),IF($O$10=2,OFFSET(INDEX(DB_4erDS!$S$7:$S$10376,MATCH($F284,DB_4erDS!$C$7:$C$10376,0)),2,0),IF($O$10=4,OFFSET(INDEX(DB_4erDS!$U$7:$U$10376,MATCH($F284,DB_4erDS!$C$7:$C$10376,0)),2,0),IF($O$10=5,OFFSET(INDEX(DB_4erDS!$V$7:$V$10376,MATCH($F284,DB_4erDS!$C$7:$C$10376,0)),2,0),"Ø")))))</f>
        <v>0</v>
      </c>
      <c r="R284" s="65"/>
    </row>
    <row r="285" spans="1:18">
      <c r="A285" s="65"/>
      <c r="B285" s="65"/>
      <c r="C285" s="65"/>
      <c r="D285" s="65">
        <v>273</v>
      </c>
      <c r="E285" s="136" t="str">
        <f>IF(ISERROR(VLOOKUP(F285,DB_4erDS!$C$7:$C$10376,1,FALSE)),"not found",INDEX(DB_4erDS!$B$7:$B$10376,MATCH(F285,DB_4erDS!$C$7:$C$10376,0)))</f>
        <v>not found</v>
      </c>
      <c r="F285" s="140"/>
      <c r="G285" s="213" t="str">
        <f>IF(ISERROR(VLOOKUP(F285,DB_4erDS!$C$7:$C$10376,1,FALSE)),"not found",INDEX(DB_4erDS!$G$7:$G$10376,MATCH(F285,DB_4erDS!$C$7:$C$10376,0)))</f>
        <v>not found</v>
      </c>
      <c r="H285" s="214" t="str">
        <f ca="1">IF(ISERROR(VLOOKUP($F285,DB_4erDS!$C$7:$C$10376,1,FALSE)),"no Mat.Nr",IF($O$10=1,OFFSET(INDEX(DB_4erDS!$R$7:$R$10376,MATCH($F285,DB_4erDS!$C$7:$C$10376,0)),1,0),IF($O$10=2,OFFSET(INDEX(DB_4erDS!$S$7:$S$10376,MATCH($F285,DB_4erDS!$C$7:$C$10376,0)),1,0),IF($O$10=3,OFFSET(INDEX(DB_4erDS!$T$7:$T$10376,MATCH($F285,DB_4erDS!$C$7:$C$10376,0)),1,0),IF($O$10=4,OFFSET(INDEX(DB_4erDS!$U$7:$U$10376,MATCH($F285,DB_4erDS!$C$7:$C$10376,0)),1,0),IF($O$10=5,OFFSET(INDEX(DB_4erDS!$V$7:$V$10376,MATCH($F285,DB_4erDS!$C$7:$C$10376,0)),1,0),OFFSET(INDEX(DB_4erDS!$W$7:$W$10376,MATCH($F285,DB_4erDS!$C$7:$C$10376,0)),1,0)))))))</f>
        <v>no Mat.Nr</v>
      </c>
      <c r="I285" s="214" t="str">
        <f>IF(ISERROR(VLOOKUP(F285,DB_4erDS!$C$7:$C$10376,1,FALSE)),"not found",INDEX(DB_4erDS!$H$7:$H$10376,MATCH(F285,DB_4erDS!$C$7:$C$10376,0)))</f>
        <v>not found</v>
      </c>
      <c r="J285" s="215" t="str">
        <f>IF(ISERROR(VLOOKUP($F285,DB_4erDS!$C$7:$C$10376,1,FALSE)),"01.01.1900",IF($O$10=1,VLOOKUP($F285,DB_4erDS!$C$7:$X$10376,15,FALSE),IF($O$10=2,VLOOKUP($F285,DB_4erDS!$C$7:$X$10376,16,FALSE),IF($O$10=4,VLOOKUP($F285,DB_4erDS!$C$7:$X$10376,18,FALSE),IF($O$10=5,VLOOKUP($F285,DB_4erDS!$C$7:$X$10376,19,FALSE),"01.01.1900")))))</f>
        <v>01.01.1900</v>
      </c>
      <c r="K285" s="200" t="str">
        <f ca="1">IF(AND(E285&lt;&gt;"",$F$4&lt;&gt;""),$F$4,IF(AND(ISNUMBER(H285)=TRUE,H285&gt;=0),IF($O$10=1,OFFSET(INDEX(DB_4erDS!$R$7:$R$10376,MATCH($F285,DB_4erDS!C$7:$C$10376,0)),3,0),IF($O$10=2,OFFSET(INDEX(DB_4erDS!$S$7:$S$10376,MATCH($F285,DB_4erDS!C$7:$C$10376,0)),3,0),IF($O$10=3,OFFSET(INDEX(DB_4erDS!$T$7:$T$10376,MATCH($F285,DB_4erDS!C$7:$C$10376,0)),3,0),IF($O$10=4,OFFSET(INDEX(DB_4erDS!$U$7:$U$10376,MATCH($F285,DB_4erDS!C$7:$C$10376,0)),3,0),IF($O$10=5,OFFSET(INDEX(DB_4erDS!$V$7:$V$10376,MATCH($F285,DB_4erDS!C$7:$C$10376,0)),3,0),OFFSET(INDEX(DB_4erDS!$W$7:$W$10376,MATCH($F285,DB_4erDS!C$7:$C$10376,0)),3,0)))))),""))</f>
        <v/>
      </c>
      <c r="L285" s="151">
        <f ca="1">IF(ISERROR(VLOOKUP($F285,DB_4erDS!$C$7:$C$10376,1,FALSE)),0,IF($O$10=1,OFFSET(INDEX(DB_4erDS!$R$7:$R$10376,MATCH($F285,DB_4erDS!$C$7:$C$10376,0)),2,0),IF($O$10=2,OFFSET(INDEX(DB_4erDS!$S$7:$S$10376,MATCH($F285,DB_4erDS!$C$7:$C$10376,0)),2,0),IF($O$10=4,OFFSET(INDEX(DB_4erDS!$U$7:$U$10376,MATCH($F285,DB_4erDS!$C$7:$C$10376,0)),2,0),IF($O$10=5,OFFSET(INDEX(DB_4erDS!$V$7:$V$10376,MATCH($F285,DB_4erDS!$C$7:$C$10376,0)),2,0),"Ø")))))</f>
        <v>0</v>
      </c>
      <c r="R285" s="65"/>
    </row>
    <row r="286" spans="1:18">
      <c r="A286" s="65"/>
      <c r="B286" s="65"/>
      <c r="C286" s="65"/>
      <c r="D286" s="65">
        <v>274</v>
      </c>
      <c r="E286" s="136" t="str">
        <f>IF(ISERROR(VLOOKUP(F286,DB_4erDS!$C$7:$C$10376,1,FALSE)),"not found",INDEX(DB_4erDS!$B$7:$B$10376,MATCH(F286,DB_4erDS!$C$7:$C$10376,0)))</f>
        <v>not found</v>
      </c>
      <c r="F286" s="140"/>
      <c r="G286" s="213" t="str">
        <f>IF(ISERROR(VLOOKUP(F286,DB_4erDS!$C$7:$C$10376,1,FALSE)),"not found",INDEX(DB_4erDS!$G$7:$G$10376,MATCH(F286,DB_4erDS!$C$7:$C$10376,0)))</f>
        <v>not found</v>
      </c>
      <c r="H286" s="214" t="str">
        <f ca="1">IF(ISERROR(VLOOKUP($F286,DB_4erDS!$C$7:$C$10376,1,FALSE)),"no Mat.Nr",IF($O$10=1,OFFSET(INDEX(DB_4erDS!$R$7:$R$10376,MATCH($F286,DB_4erDS!$C$7:$C$10376,0)),1,0),IF($O$10=2,OFFSET(INDEX(DB_4erDS!$S$7:$S$10376,MATCH($F286,DB_4erDS!$C$7:$C$10376,0)),1,0),IF($O$10=3,OFFSET(INDEX(DB_4erDS!$T$7:$T$10376,MATCH($F286,DB_4erDS!$C$7:$C$10376,0)),1,0),IF($O$10=4,OFFSET(INDEX(DB_4erDS!$U$7:$U$10376,MATCH($F286,DB_4erDS!$C$7:$C$10376,0)),1,0),IF($O$10=5,OFFSET(INDEX(DB_4erDS!$V$7:$V$10376,MATCH($F286,DB_4erDS!$C$7:$C$10376,0)),1,0),OFFSET(INDEX(DB_4erDS!$W$7:$W$10376,MATCH($F286,DB_4erDS!$C$7:$C$10376,0)),1,0)))))))</f>
        <v>no Mat.Nr</v>
      </c>
      <c r="I286" s="214" t="str">
        <f>IF(ISERROR(VLOOKUP(F286,DB_4erDS!$C$7:$C$10376,1,FALSE)),"not found",INDEX(DB_4erDS!$H$7:$H$10376,MATCH(F286,DB_4erDS!$C$7:$C$10376,0)))</f>
        <v>not found</v>
      </c>
      <c r="J286" s="215" t="str">
        <f>IF(ISERROR(VLOOKUP($F286,DB_4erDS!$C$7:$C$10376,1,FALSE)),"01.01.1900",IF($O$10=1,VLOOKUP($F286,DB_4erDS!$C$7:$X$10376,15,FALSE),IF($O$10=2,VLOOKUP($F286,DB_4erDS!$C$7:$X$10376,16,FALSE),IF($O$10=4,VLOOKUP($F286,DB_4erDS!$C$7:$X$10376,18,FALSE),IF($O$10=5,VLOOKUP($F286,DB_4erDS!$C$7:$X$10376,19,FALSE),"01.01.1900")))))</f>
        <v>01.01.1900</v>
      </c>
      <c r="K286" s="200" t="str">
        <f ca="1">IF(AND(E286&lt;&gt;"",$F$4&lt;&gt;""),$F$4,IF(AND(ISNUMBER(H286)=TRUE,H286&gt;=0),IF($O$10=1,OFFSET(INDEX(DB_4erDS!$R$7:$R$10376,MATCH($F286,DB_4erDS!C$7:$C$10376,0)),3,0),IF($O$10=2,OFFSET(INDEX(DB_4erDS!$S$7:$S$10376,MATCH($F286,DB_4erDS!C$7:$C$10376,0)),3,0),IF($O$10=3,OFFSET(INDEX(DB_4erDS!$T$7:$T$10376,MATCH($F286,DB_4erDS!C$7:$C$10376,0)),3,0),IF($O$10=4,OFFSET(INDEX(DB_4erDS!$U$7:$U$10376,MATCH($F286,DB_4erDS!C$7:$C$10376,0)),3,0),IF($O$10=5,OFFSET(INDEX(DB_4erDS!$V$7:$V$10376,MATCH($F286,DB_4erDS!C$7:$C$10376,0)),3,0),OFFSET(INDEX(DB_4erDS!$W$7:$W$10376,MATCH($F286,DB_4erDS!C$7:$C$10376,0)),3,0)))))),""))</f>
        <v/>
      </c>
      <c r="L286" s="151">
        <f ca="1">IF(ISERROR(VLOOKUP($F286,DB_4erDS!$C$7:$C$10376,1,FALSE)),0,IF($O$10=1,OFFSET(INDEX(DB_4erDS!$R$7:$R$10376,MATCH($F286,DB_4erDS!$C$7:$C$10376,0)),2,0),IF($O$10=2,OFFSET(INDEX(DB_4erDS!$S$7:$S$10376,MATCH($F286,DB_4erDS!$C$7:$C$10376,0)),2,0),IF($O$10=4,OFFSET(INDEX(DB_4erDS!$U$7:$U$10376,MATCH($F286,DB_4erDS!$C$7:$C$10376,0)),2,0),IF($O$10=5,OFFSET(INDEX(DB_4erDS!$V$7:$V$10376,MATCH($F286,DB_4erDS!$C$7:$C$10376,0)),2,0),"Ø")))))</f>
        <v>0</v>
      </c>
      <c r="R286" s="65"/>
    </row>
    <row r="287" spans="1:18">
      <c r="A287" s="65"/>
      <c r="B287" s="65"/>
      <c r="C287" s="65"/>
      <c r="D287" s="65">
        <v>275</v>
      </c>
      <c r="E287" s="136" t="str">
        <f>IF(ISERROR(VLOOKUP(F287,DB_4erDS!$C$7:$C$10376,1,FALSE)),"not found",INDEX(DB_4erDS!$B$7:$B$10376,MATCH(F287,DB_4erDS!$C$7:$C$10376,0)))</f>
        <v>not found</v>
      </c>
      <c r="F287" s="140"/>
      <c r="G287" s="213" t="str">
        <f>IF(ISERROR(VLOOKUP(F287,DB_4erDS!$C$7:$C$10376,1,FALSE)),"not found",INDEX(DB_4erDS!$G$7:$G$10376,MATCH(F287,DB_4erDS!$C$7:$C$10376,0)))</f>
        <v>not found</v>
      </c>
      <c r="H287" s="214" t="str">
        <f ca="1">IF(ISERROR(VLOOKUP($F287,DB_4erDS!$C$7:$C$10376,1,FALSE)),"no Mat.Nr",IF($O$10=1,OFFSET(INDEX(DB_4erDS!$R$7:$R$10376,MATCH($F287,DB_4erDS!$C$7:$C$10376,0)),1,0),IF($O$10=2,OFFSET(INDEX(DB_4erDS!$S$7:$S$10376,MATCH($F287,DB_4erDS!$C$7:$C$10376,0)),1,0),IF($O$10=3,OFFSET(INDEX(DB_4erDS!$T$7:$T$10376,MATCH($F287,DB_4erDS!$C$7:$C$10376,0)),1,0),IF($O$10=4,OFFSET(INDEX(DB_4erDS!$U$7:$U$10376,MATCH($F287,DB_4erDS!$C$7:$C$10376,0)),1,0),IF($O$10=5,OFFSET(INDEX(DB_4erDS!$V$7:$V$10376,MATCH($F287,DB_4erDS!$C$7:$C$10376,0)),1,0),OFFSET(INDEX(DB_4erDS!$W$7:$W$10376,MATCH($F287,DB_4erDS!$C$7:$C$10376,0)),1,0)))))))</f>
        <v>no Mat.Nr</v>
      </c>
      <c r="I287" s="214" t="str">
        <f>IF(ISERROR(VLOOKUP(F287,DB_4erDS!$C$7:$C$10376,1,FALSE)),"not found",INDEX(DB_4erDS!$H$7:$H$10376,MATCH(F287,DB_4erDS!$C$7:$C$10376,0)))</f>
        <v>not found</v>
      </c>
      <c r="J287" s="215" t="str">
        <f>IF(ISERROR(VLOOKUP($F287,DB_4erDS!$C$7:$C$10376,1,FALSE)),"01.01.1900",IF($O$10=1,VLOOKUP($F287,DB_4erDS!$C$7:$X$10376,15,FALSE),IF($O$10=2,VLOOKUP($F287,DB_4erDS!$C$7:$X$10376,16,FALSE),IF($O$10=4,VLOOKUP($F287,DB_4erDS!$C$7:$X$10376,18,FALSE),IF($O$10=5,VLOOKUP($F287,DB_4erDS!$C$7:$X$10376,19,FALSE),"01.01.1900")))))</f>
        <v>01.01.1900</v>
      </c>
      <c r="K287" s="200" t="str">
        <f ca="1">IF(AND(E287&lt;&gt;"",$F$4&lt;&gt;""),$F$4,IF(AND(ISNUMBER(H287)=TRUE,H287&gt;=0),IF($O$10=1,OFFSET(INDEX(DB_4erDS!$R$7:$R$10376,MATCH($F287,DB_4erDS!C$7:$C$10376,0)),3,0),IF($O$10=2,OFFSET(INDEX(DB_4erDS!$S$7:$S$10376,MATCH($F287,DB_4erDS!C$7:$C$10376,0)),3,0),IF($O$10=3,OFFSET(INDEX(DB_4erDS!$T$7:$T$10376,MATCH($F287,DB_4erDS!C$7:$C$10376,0)),3,0),IF($O$10=4,OFFSET(INDEX(DB_4erDS!$U$7:$U$10376,MATCH($F287,DB_4erDS!C$7:$C$10376,0)),3,0),IF($O$10=5,OFFSET(INDEX(DB_4erDS!$V$7:$V$10376,MATCH($F287,DB_4erDS!C$7:$C$10376,0)),3,0),OFFSET(INDEX(DB_4erDS!$W$7:$W$10376,MATCH($F287,DB_4erDS!C$7:$C$10376,0)),3,0)))))),""))</f>
        <v/>
      </c>
      <c r="L287" s="151">
        <f ca="1">IF(ISERROR(VLOOKUP($F287,DB_4erDS!$C$7:$C$10376,1,FALSE)),0,IF($O$10=1,OFFSET(INDEX(DB_4erDS!$R$7:$R$10376,MATCH($F287,DB_4erDS!$C$7:$C$10376,0)),2,0),IF($O$10=2,OFFSET(INDEX(DB_4erDS!$S$7:$S$10376,MATCH($F287,DB_4erDS!$C$7:$C$10376,0)),2,0),IF($O$10=4,OFFSET(INDEX(DB_4erDS!$U$7:$U$10376,MATCH($F287,DB_4erDS!$C$7:$C$10376,0)),2,0),IF($O$10=5,OFFSET(INDEX(DB_4erDS!$V$7:$V$10376,MATCH($F287,DB_4erDS!$C$7:$C$10376,0)),2,0),"Ø")))))</f>
        <v>0</v>
      </c>
      <c r="R287" s="65"/>
    </row>
    <row r="288" spans="1:18">
      <c r="A288" s="65"/>
      <c r="B288" s="65"/>
      <c r="C288" s="65"/>
      <c r="D288" s="65">
        <v>276</v>
      </c>
      <c r="E288" s="136" t="str">
        <f>IF(ISERROR(VLOOKUP(F288,DB_4erDS!$C$7:$C$10376,1,FALSE)),"not found",INDEX(DB_4erDS!$B$7:$B$10376,MATCH(F288,DB_4erDS!$C$7:$C$10376,0)))</f>
        <v>not found</v>
      </c>
      <c r="F288" s="140"/>
      <c r="G288" s="213" t="str">
        <f>IF(ISERROR(VLOOKUP(F288,DB_4erDS!$C$7:$C$10376,1,FALSE)),"not found",INDEX(DB_4erDS!$G$7:$G$10376,MATCH(F288,DB_4erDS!$C$7:$C$10376,0)))</f>
        <v>not found</v>
      </c>
      <c r="H288" s="214" t="str">
        <f ca="1">IF(ISERROR(VLOOKUP($F288,DB_4erDS!$C$7:$C$10376,1,FALSE)),"no Mat.Nr",IF($O$10=1,OFFSET(INDEX(DB_4erDS!$R$7:$R$10376,MATCH($F288,DB_4erDS!$C$7:$C$10376,0)),1,0),IF($O$10=2,OFFSET(INDEX(DB_4erDS!$S$7:$S$10376,MATCH($F288,DB_4erDS!$C$7:$C$10376,0)),1,0),IF($O$10=3,OFFSET(INDEX(DB_4erDS!$T$7:$T$10376,MATCH($F288,DB_4erDS!$C$7:$C$10376,0)),1,0),IF($O$10=4,OFFSET(INDEX(DB_4erDS!$U$7:$U$10376,MATCH($F288,DB_4erDS!$C$7:$C$10376,0)),1,0),IF($O$10=5,OFFSET(INDEX(DB_4erDS!$V$7:$V$10376,MATCH($F288,DB_4erDS!$C$7:$C$10376,0)),1,0),OFFSET(INDEX(DB_4erDS!$W$7:$W$10376,MATCH($F288,DB_4erDS!$C$7:$C$10376,0)),1,0)))))))</f>
        <v>no Mat.Nr</v>
      </c>
      <c r="I288" s="214" t="str">
        <f>IF(ISERROR(VLOOKUP(F288,DB_4erDS!$C$7:$C$10376,1,FALSE)),"not found",INDEX(DB_4erDS!$H$7:$H$10376,MATCH(F288,DB_4erDS!$C$7:$C$10376,0)))</f>
        <v>not found</v>
      </c>
      <c r="J288" s="215" t="str">
        <f>IF(ISERROR(VLOOKUP($F288,DB_4erDS!$C$7:$C$10376,1,FALSE)),"01.01.1900",IF($O$10=1,VLOOKUP($F288,DB_4erDS!$C$7:$X$10376,15,FALSE),IF($O$10=2,VLOOKUP($F288,DB_4erDS!$C$7:$X$10376,16,FALSE),IF($O$10=4,VLOOKUP($F288,DB_4erDS!$C$7:$X$10376,18,FALSE),IF($O$10=5,VLOOKUP($F288,DB_4erDS!$C$7:$X$10376,19,FALSE),"01.01.1900")))))</f>
        <v>01.01.1900</v>
      </c>
      <c r="K288" s="200" t="str">
        <f ca="1">IF(AND(E288&lt;&gt;"",$F$4&lt;&gt;""),$F$4,IF(AND(ISNUMBER(H288)=TRUE,H288&gt;=0),IF($O$10=1,OFFSET(INDEX(DB_4erDS!$R$7:$R$10376,MATCH($F288,DB_4erDS!C$7:$C$10376,0)),3,0),IF($O$10=2,OFFSET(INDEX(DB_4erDS!$S$7:$S$10376,MATCH($F288,DB_4erDS!C$7:$C$10376,0)),3,0),IF($O$10=3,OFFSET(INDEX(DB_4erDS!$T$7:$T$10376,MATCH($F288,DB_4erDS!C$7:$C$10376,0)),3,0),IF($O$10=4,OFFSET(INDEX(DB_4erDS!$U$7:$U$10376,MATCH($F288,DB_4erDS!C$7:$C$10376,0)),3,0),IF($O$10=5,OFFSET(INDEX(DB_4erDS!$V$7:$V$10376,MATCH($F288,DB_4erDS!C$7:$C$10376,0)),3,0),OFFSET(INDEX(DB_4erDS!$W$7:$W$10376,MATCH($F288,DB_4erDS!C$7:$C$10376,0)),3,0)))))),""))</f>
        <v/>
      </c>
      <c r="L288" s="151">
        <f ca="1">IF(ISERROR(VLOOKUP($F288,DB_4erDS!$C$7:$C$10376,1,FALSE)),0,IF($O$10=1,OFFSET(INDEX(DB_4erDS!$R$7:$R$10376,MATCH($F288,DB_4erDS!$C$7:$C$10376,0)),2,0),IF($O$10=2,OFFSET(INDEX(DB_4erDS!$S$7:$S$10376,MATCH($F288,DB_4erDS!$C$7:$C$10376,0)),2,0),IF($O$10=4,OFFSET(INDEX(DB_4erDS!$U$7:$U$10376,MATCH($F288,DB_4erDS!$C$7:$C$10376,0)),2,0),IF($O$10=5,OFFSET(INDEX(DB_4erDS!$V$7:$V$10376,MATCH($F288,DB_4erDS!$C$7:$C$10376,0)),2,0),"Ø")))))</f>
        <v>0</v>
      </c>
      <c r="R288" s="65"/>
    </row>
    <row r="289" spans="1:18">
      <c r="A289" s="65"/>
      <c r="B289" s="65"/>
      <c r="C289" s="65"/>
      <c r="D289" s="65">
        <v>277</v>
      </c>
      <c r="E289" s="136" t="str">
        <f>IF(ISERROR(VLOOKUP(F289,DB_4erDS!$C$7:$C$10376,1,FALSE)),"not found",INDEX(DB_4erDS!$B$7:$B$10376,MATCH(F289,DB_4erDS!$C$7:$C$10376,0)))</f>
        <v>not found</v>
      </c>
      <c r="F289" s="140"/>
      <c r="G289" s="213" t="str">
        <f>IF(ISERROR(VLOOKUP(F289,DB_4erDS!$C$7:$C$10376,1,FALSE)),"not found",INDEX(DB_4erDS!$G$7:$G$10376,MATCH(F289,DB_4erDS!$C$7:$C$10376,0)))</f>
        <v>not found</v>
      </c>
      <c r="H289" s="214" t="str">
        <f ca="1">IF(ISERROR(VLOOKUP($F289,DB_4erDS!$C$7:$C$10376,1,FALSE)),"no Mat.Nr",IF($O$10=1,OFFSET(INDEX(DB_4erDS!$R$7:$R$10376,MATCH($F289,DB_4erDS!$C$7:$C$10376,0)),1,0),IF($O$10=2,OFFSET(INDEX(DB_4erDS!$S$7:$S$10376,MATCH($F289,DB_4erDS!$C$7:$C$10376,0)),1,0),IF($O$10=3,OFFSET(INDEX(DB_4erDS!$T$7:$T$10376,MATCH($F289,DB_4erDS!$C$7:$C$10376,0)),1,0),IF($O$10=4,OFFSET(INDEX(DB_4erDS!$U$7:$U$10376,MATCH($F289,DB_4erDS!$C$7:$C$10376,0)),1,0),IF($O$10=5,OFFSET(INDEX(DB_4erDS!$V$7:$V$10376,MATCH($F289,DB_4erDS!$C$7:$C$10376,0)),1,0),OFFSET(INDEX(DB_4erDS!$W$7:$W$10376,MATCH($F289,DB_4erDS!$C$7:$C$10376,0)),1,0)))))))</f>
        <v>no Mat.Nr</v>
      </c>
      <c r="I289" s="214" t="str">
        <f>IF(ISERROR(VLOOKUP(F289,DB_4erDS!$C$7:$C$10376,1,FALSE)),"not found",INDEX(DB_4erDS!$H$7:$H$10376,MATCH(F289,DB_4erDS!$C$7:$C$10376,0)))</f>
        <v>not found</v>
      </c>
      <c r="J289" s="215" t="str">
        <f>IF(ISERROR(VLOOKUP($F289,DB_4erDS!$C$7:$C$10376,1,FALSE)),"01.01.1900",IF($O$10=1,VLOOKUP($F289,DB_4erDS!$C$7:$X$10376,15,FALSE),IF($O$10=2,VLOOKUP($F289,DB_4erDS!$C$7:$X$10376,16,FALSE),IF($O$10=4,VLOOKUP($F289,DB_4erDS!$C$7:$X$10376,18,FALSE),IF($O$10=5,VLOOKUP($F289,DB_4erDS!$C$7:$X$10376,19,FALSE),"01.01.1900")))))</f>
        <v>01.01.1900</v>
      </c>
      <c r="K289" s="200" t="str">
        <f ca="1">IF(AND(E289&lt;&gt;"",$F$4&lt;&gt;""),$F$4,IF(AND(ISNUMBER(H289)=TRUE,H289&gt;=0),IF($O$10=1,OFFSET(INDEX(DB_4erDS!$R$7:$R$10376,MATCH($F289,DB_4erDS!C$7:$C$10376,0)),3,0),IF($O$10=2,OFFSET(INDEX(DB_4erDS!$S$7:$S$10376,MATCH($F289,DB_4erDS!C$7:$C$10376,0)),3,0),IF($O$10=3,OFFSET(INDEX(DB_4erDS!$T$7:$T$10376,MATCH($F289,DB_4erDS!C$7:$C$10376,0)),3,0),IF($O$10=4,OFFSET(INDEX(DB_4erDS!$U$7:$U$10376,MATCH($F289,DB_4erDS!C$7:$C$10376,0)),3,0),IF($O$10=5,OFFSET(INDEX(DB_4erDS!$V$7:$V$10376,MATCH($F289,DB_4erDS!C$7:$C$10376,0)),3,0),OFFSET(INDEX(DB_4erDS!$W$7:$W$10376,MATCH($F289,DB_4erDS!C$7:$C$10376,0)),3,0)))))),""))</f>
        <v/>
      </c>
      <c r="L289" s="151">
        <f ca="1">IF(ISERROR(VLOOKUP($F289,DB_4erDS!$C$7:$C$10376,1,FALSE)),0,IF($O$10=1,OFFSET(INDEX(DB_4erDS!$R$7:$R$10376,MATCH($F289,DB_4erDS!$C$7:$C$10376,0)),2,0),IF($O$10=2,OFFSET(INDEX(DB_4erDS!$S$7:$S$10376,MATCH($F289,DB_4erDS!$C$7:$C$10376,0)),2,0),IF($O$10=4,OFFSET(INDEX(DB_4erDS!$U$7:$U$10376,MATCH($F289,DB_4erDS!$C$7:$C$10376,0)),2,0),IF($O$10=5,OFFSET(INDEX(DB_4erDS!$V$7:$V$10376,MATCH($F289,DB_4erDS!$C$7:$C$10376,0)),2,0),"Ø")))))</f>
        <v>0</v>
      </c>
      <c r="R289" s="65"/>
    </row>
    <row r="290" spans="1:18">
      <c r="A290" s="65"/>
      <c r="B290" s="65"/>
      <c r="C290" s="65"/>
      <c r="D290" s="65">
        <v>278</v>
      </c>
      <c r="E290" s="136" t="str">
        <f>IF(ISERROR(VLOOKUP(F290,DB_4erDS!$C$7:$C$10376,1,FALSE)),"not found",INDEX(DB_4erDS!$B$7:$B$10376,MATCH(F290,DB_4erDS!$C$7:$C$10376,0)))</f>
        <v>not found</v>
      </c>
      <c r="F290" s="140"/>
      <c r="G290" s="213" t="str">
        <f>IF(ISERROR(VLOOKUP(F290,DB_4erDS!$C$7:$C$10376,1,FALSE)),"not found",INDEX(DB_4erDS!$G$7:$G$10376,MATCH(F290,DB_4erDS!$C$7:$C$10376,0)))</f>
        <v>not found</v>
      </c>
      <c r="H290" s="214" t="str">
        <f ca="1">IF(ISERROR(VLOOKUP($F290,DB_4erDS!$C$7:$C$10376,1,FALSE)),"no Mat.Nr",IF($O$10=1,OFFSET(INDEX(DB_4erDS!$R$7:$R$10376,MATCH($F290,DB_4erDS!$C$7:$C$10376,0)),1,0),IF($O$10=2,OFFSET(INDEX(DB_4erDS!$S$7:$S$10376,MATCH($F290,DB_4erDS!$C$7:$C$10376,0)),1,0),IF($O$10=3,OFFSET(INDEX(DB_4erDS!$T$7:$T$10376,MATCH($F290,DB_4erDS!$C$7:$C$10376,0)),1,0),IF($O$10=4,OFFSET(INDEX(DB_4erDS!$U$7:$U$10376,MATCH($F290,DB_4erDS!$C$7:$C$10376,0)),1,0),IF($O$10=5,OFFSET(INDEX(DB_4erDS!$V$7:$V$10376,MATCH($F290,DB_4erDS!$C$7:$C$10376,0)),1,0),OFFSET(INDEX(DB_4erDS!$W$7:$W$10376,MATCH($F290,DB_4erDS!$C$7:$C$10376,0)),1,0)))))))</f>
        <v>no Mat.Nr</v>
      </c>
      <c r="I290" s="214" t="str">
        <f>IF(ISERROR(VLOOKUP(F290,DB_4erDS!$C$7:$C$10376,1,FALSE)),"not found",INDEX(DB_4erDS!$H$7:$H$10376,MATCH(F290,DB_4erDS!$C$7:$C$10376,0)))</f>
        <v>not found</v>
      </c>
      <c r="J290" s="215" t="str">
        <f>IF(ISERROR(VLOOKUP($F290,DB_4erDS!$C$7:$C$10376,1,FALSE)),"01.01.1900",IF($O$10=1,VLOOKUP($F290,DB_4erDS!$C$7:$X$10376,15,FALSE),IF($O$10=2,VLOOKUP($F290,DB_4erDS!$C$7:$X$10376,16,FALSE),IF($O$10=4,VLOOKUP($F290,DB_4erDS!$C$7:$X$10376,18,FALSE),IF($O$10=5,VLOOKUP($F290,DB_4erDS!$C$7:$X$10376,19,FALSE),"01.01.1900")))))</f>
        <v>01.01.1900</v>
      </c>
      <c r="K290" s="200" t="str">
        <f ca="1">IF(AND(E290&lt;&gt;"",$F$4&lt;&gt;""),$F$4,IF(AND(ISNUMBER(H290)=TRUE,H290&gt;=0),IF($O$10=1,OFFSET(INDEX(DB_4erDS!$R$7:$R$10376,MATCH($F290,DB_4erDS!C$7:$C$10376,0)),3,0),IF($O$10=2,OFFSET(INDEX(DB_4erDS!$S$7:$S$10376,MATCH($F290,DB_4erDS!C$7:$C$10376,0)),3,0),IF($O$10=3,OFFSET(INDEX(DB_4erDS!$T$7:$T$10376,MATCH($F290,DB_4erDS!C$7:$C$10376,0)),3,0),IF($O$10=4,OFFSET(INDEX(DB_4erDS!$U$7:$U$10376,MATCH($F290,DB_4erDS!C$7:$C$10376,0)),3,0),IF($O$10=5,OFFSET(INDEX(DB_4erDS!$V$7:$V$10376,MATCH($F290,DB_4erDS!C$7:$C$10376,0)),3,0),OFFSET(INDEX(DB_4erDS!$W$7:$W$10376,MATCH($F290,DB_4erDS!C$7:$C$10376,0)),3,0)))))),""))</f>
        <v/>
      </c>
      <c r="L290" s="151">
        <f ca="1">IF(ISERROR(VLOOKUP($F290,DB_4erDS!$C$7:$C$10376,1,FALSE)),0,IF($O$10=1,OFFSET(INDEX(DB_4erDS!$R$7:$R$10376,MATCH($F290,DB_4erDS!$C$7:$C$10376,0)),2,0),IF($O$10=2,OFFSET(INDEX(DB_4erDS!$S$7:$S$10376,MATCH($F290,DB_4erDS!$C$7:$C$10376,0)),2,0),IF($O$10=4,OFFSET(INDEX(DB_4erDS!$U$7:$U$10376,MATCH($F290,DB_4erDS!$C$7:$C$10376,0)),2,0),IF($O$10=5,OFFSET(INDEX(DB_4erDS!$V$7:$V$10376,MATCH($F290,DB_4erDS!$C$7:$C$10376,0)),2,0),"Ø")))))</f>
        <v>0</v>
      </c>
      <c r="R290" s="65"/>
    </row>
    <row r="291" spans="1:18">
      <c r="A291" s="65"/>
      <c r="B291" s="65"/>
      <c r="C291" s="65"/>
      <c r="D291" s="65">
        <v>279</v>
      </c>
      <c r="E291" s="136" t="str">
        <f>IF(ISERROR(VLOOKUP(F291,DB_4erDS!$C$7:$C$10376,1,FALSE)),"not found",INDEX(DB_4erDS!$B$7:$B$10376,MATCH(F291,DB_4erDS!$C$7:$C$10376,0)))</f>
        <v>not found</v>
      </c>
      <c r="F291" s="140"/>
      <c r="G291" s="213" t="str">
        <f>IF(ISERROR(VLOOKUP(F291,DB_4erDS!$C$7:$C$10376,1,FALSE)),"not found",INDEX(DB_4erDS!$G$7:$G$10376,MATCH(F291,DB_4erDS!$C$7:$C$10376,0)))</f>
        <v>not found</v>
      </c>
      <c r="H291" s="214" t="str">
        <f ca="1">IF(ISERROR(VLOOKUP($F291,DB_4erDS!$C$7:$C$10376,1,FALSE)),"no Mat.Nr",IF($O$10=1,OFFSET(INDEX(DB_4erDS!$R$7:$R$10376,MATCH($F291,DB_4erDS!$C$7:$C$10376,0)),1,0),IF($O$10=2,OFFSET(INDEX(DB_4erDS!$S$7:$S$10376,MATCH($F291,DB_4erDS!$C$7:$C$10376,0)),1,0),IF($O$10=3,OFFSET(INDEX(DB_4erDS!$T$7:$T$10376,MATCH($F291,DB_4erDS!$C$7:$C$10376,0)),1,0),IF($O$10=4,OFFSET(INDEX(DB_4erDS!$U$7:$U$10376,MATCH($F291,DB_4erDS!$C$7:$C$10376,0)),1,0),IF($O$10=5,OFFSET(INDEX(DB_4erDS!$V$7:$V$10376,MATCH($F291,DB_4erDS!$C$7:$C$10376,0)),1,0),OFFSET(INDEX(DB_4erDS!$W$7:$W$10376,MATCH($F291,DB_4erDS!$C$7:$C$10376,0)),1,0)))))))</f>
        <v>no Mat.Nr</v>
      </c>
      <c r="I291" s="214" t="str">
        <f>IF(ISERROR(VLOOKUP(F291,DB_4erDS!$C$7:$C$10376,1,FALSE)),"not found",INDEX(DB_4erDS!$H$7:$H$10376,MATCH(F291,DB_4erDS!$C$7:$C$10376,0)))</f>
        <v>not found</v>
      </c>
      <c r="J291" s="215" t="str">
        <f>IF(ISERROR(VLOOKUP($F291,DB_4erDS!$C$7:$C$10376,1,FALSE)),"01.01.1900",IF($O$10=1,VLOOKUP($F291,DB_4erDS!$C$7:$X$10376,15,FALSE),IF($O$10=2,VLOOKUP($F291,DB_4erDS!$C$7:$X$10376,16,FALSE),IF($O$10=4,VLOOKUP($F291,DB_4erDS!$C$7:$X$10376,18,FALSE),IF($O$10=5,VLOOKUP($F291,DB_4erDS!$C$7:$X$10376,19,FALSE),"01.01.1900")))))</f>
        <v>01.01.1900</v>
      </c>
      <c r="K291" s="200" t="str">
        <f ca="1">IF(AND(E291&lt;&gt;"",$F$4&lt;&gt;""),$F$4,IF(AND(ISNUMBER(H291)=TRUE,H291&gt;=0),IF($O$10=1,OFFSET(INDEX(DB_4erDS!$R$7:$R$10376,MATCH($F291,DB_4erDS!C$7:$C$10376,0)),3,0),IF($O$10=2,OFFSET(INDEX(DB_4erDS!$S$7:$S$10376,MATCH($F291,DB_4erDS!C$7:$C$10376,0)),3,0),IF($O$10=3,OFFSET(INDEX(DB_4erDS!$T$7:$T$10376,MATCH($F291,DB_4erDS!C$7:$C$10376,0)),3,0),IF($O$10=4,OFFSET(INDEX(DB_4erDS!$U$7:$U$10376,MATCH($F291,DB_4erDS!C$7:$C$10376,0)),3,0),IF($O$10=5,OFFSET(INDEX(DB_4erDS!$V$7:$V$10376,MATCH($F291,DB_4erDS!C$7:$C$10376,0)),3,0),OFFSET(INDEX(DB_4erDS!$W$7:$W$10376,MATCH($F291,DB_4erDS!C$7:$C$10376,0)),3,0)))))),""))</f>
        <v/>
      </c>
      <c r="L291" s="151">
        <f ca="1">IF(ISERROR(VLOOKUP($F291,DB_4erDS!$C$7:$C$10376,1,FALSE)),0,IF($O$10=1,OFFSET(INDEX(DB_4erDS!$R$7:$R$10376,MATCH($F291,DB_4erDS!$C$7:$C$10376,0)),2,0),IF($O$10=2,OFFSET(INDEX(DB_4erDS!$S$7:$S$10376,MATCH($F291,DB_4erDS!$C$7:$C$10376,0)),2,0),IF($O$10=4,OFFSET(INDEX(DB_4erDS!$U$7:$U$10376,MATCH($F291,DB_4erDS!$C$7:$C$10376,0)),2,0),IF($O$10=5,OFFSET(INDEX(DB_4erDS!$V$7:$V$10376,MATCH($F291,DB_4erDS!$C$7:$C$10376,0)),2,0),"Ø")))))</f>
        <v>0</v>
      </c>
      <c r="R291" s="65"/>
    </row>
    <row r="292" spans="1:18">
      <c r="A292" s="65"/>
      <c r="B292" s="65"/>
      <c r="C292" s="65"/>
      <c r="D292" s="65">
        <v>280</v>
      </c>
      <c r="E292" s="136" t="str">
        <f>IF(ISERROR(VLOOKUP(F292,DB_4erDS!$C$7:$C$10376,1,FALSE)),"not found",INDEX(DB_4erDS!$B$7:$B$10376,MATCH(F292,DB_4erDS!$C$7:$C$10376,0)))</f>
        <v>not found</v>
      </c>
      <c r="F292" s="140"/>
      <c r="G292" s="213" t="str">
        <f>IF(ISERROR(VLOOKUP(F292,DB_4erDS!$C$7:$C$10376,1,FALSE)),"not found",INDEX(DB_4erDS!$G$7:$G$10376,MATCH(F292,DB_4erDS!$C$7:$C$10376,0)))</f>
        <v>not found</v>
      </c>
      <c r="H292" s="214" t="str">
        <f ca="1">IF(ISERROR(VLOOKUP($F292,DB_4erDS!$C$7:$C$10376,1,FALSE)),"no Mat.Nr",IF($O$10=1,OFFSET(INDEX(DB_4erDS!$R$7:$R$10376,MATCH($F292,DB_4erDS!$C$7:$C$10376,0)),1,0),IF($O$10=2,OFFSET(INDEX(DB_4erDS!$S$7:$S$10376,MATCH($F292,DB_4erDS!$C$7:$C$10376,0)),1,0),IF($O$10=3,OFFSET(INDEX(DB_4erDS!$T$7:$T$10376,MATCH($F292,DB_4erDS!$C$7:$C$10376,0)),1,0),IF($O$10=4,OFFSET(INDEX(DB_4erDS!$U$7:$U$10376,MATCH($F292,DB_4erDS!$C$7:$C$10376,0)),1,0),IF($O$10=5,OFFSET(INDEX(DB_4erDS!$V$7:$V$10376,MATCH($F292,DB_4erDS!$C$7:$C$10376,0)),1,0),OFFSET(INDEX(DB_4erDS!$W$7:$W$10376,MATCH($F292,DB_4erDS!$C$7:$C$10376,0)),1,0)))))))</f>
        <v>no Mat.Nr</v>
      </c>
      <c r="I292" s="214" t="str">
        <f>IF(ISERROR(VLOOKUP(F292,DB_4erDS!$C$7:$C$10376,1,FALSE)),"not found",INDEX(DB_4erDS!$H$7:$H$10376,MATCH(F292,DB_4erDS!$C$7:$C$10376,0)))</f>
        <v>not found</v>
      </c>
      <c r="J292" s="215" t="str">
        <f>IF(ISERROR(VLOOKUP($F292,DB_4erDS!$C$7:$C$10376,1,FALSE)),"01.01.1900",IF($O$10=1,VLOOKUP($F292,DB_4erDS!$C$7:$X$10376,15,FALSE),IF($O$10=2,VLOOKUP($F292,DB_4erDS!$C$7:$X$10376,16,FALSE),IF($O$10=4,VLOOKUP($F292,DB_4erDS!$C$7:$X$10376,18,FALSE),IF($O$10=5,VLOOKUP($F292,DB_4erDS!$C$7:$X$10376,19,FALSE),"01.01.1900")))))</f>
        <v>01.01.1900</v>
      </c>
      <c r="K292" s="200" t="str">
        <f ca="1">IF(AND(E292&lt;&gt;"",$F$4&lt;&gt;""),$F$4,IF(AND(ISNUMBER(H292)=TRUE,H292&gt;=0),IF($O$10=1,OFFSET(INDEX(DB_4erDS!$R$7:$R$10376,MATCH($F292,DB_4erDS!C$7:$C$10376,0)),3,0),IF($O$10=2,OFFSET(INDEX(DB_4erDS!$S$7:$S$10376,MATCH($F292,DB_4erDS!C$7:$C$10376,0)),3,0),IF($O$10=3,OFFSET(INDEX(DB_4erDS!$T$7:$T$10376,MATCH($F292,DB_4erDS!C$7:$C$10376,0)),3,0),IF($O$10=4,OFFSET(INDEX(DB_4erDS!$U$7:$U$10376,MATCH($F292,DB_4erDS!C$7:$C$10376,0)),3,0),IF($O$10=5,OFFSET(INDEX(DB_4erDS!$V$7:$V$10376,MATCH($F292,DB_4erDS!C$7:$C$10376,0)),3,0),OFFSET(INDEX(DB_4erDS!$W$7:$W$10376,MATCH($F292,DB_4erDS!C$7:$C$10376,0)),3,0)))))),""))</f>
        <v/>
      </c>
      <c r="L292" s="151">
        <f ca="1">IF(ISERROR(VLOOKUP($F292,DB_4erDS!$C$7:$C$10376,1,FALSE)),0,IF($O$10=1,OFFSET(INDEX(DB_4erDS!$R$7:$R$10376,MATCH($F292,DB_4erDS!$C$7:$C$10376,0)),2,0),IF($O$10=2,OFFSET(INDEX(DB_4erDS!$S$7:$S$10376,MATCH($F292,DB_4erDS!$C$7:$C$10376,0)),2,0),IF($O$10=4,OFFSET(INDEX(DB_4erDS!$U$7:$U$10376,MATCH($F292,DB_4erDS!$C$7:$C$10376,0)),2,0),IF($O$10=5,OFFSET(INDEX(DB_4erDS!$V$7:$V$10376,MATCH($F292,DB_4erDS!$C$7:$C$10376,0)),2,0),"Ø")))))</f>
        <v>0</v>
      </c>
      <c r="R292" s="65"/>
    </row>
    <row r="293" spans="1:18">
      <c r="A293" s="65"/>
      <c r="B293" s="65"/>
      <c r="C293" s="65"/>
      <c r="D293" s="65">
        <v>281</v>
      </c>
      <c r="E293" s="136" t="str">
        <f>IF(ISERROR(VLOOKUP(F293,DB_4erDS!$C$7:$C$10376,1,FALSE)),"not found",INDEX(DB_4erDS!$B$7:$B$10376,MATCH(F293,DB_4erDS!$C$7:$C$10376,0)))</f>
        <v>not found</v>
      </c>
      <c r="F293" s="140"/>
      <c r="G293" s="213" t="str">
        <f>IF(ISERROR(VLOOKUP(F293,DB_4erDS!$C$7:$C$10376,1,FALSE)),"not found",INDEX(DB_4erDS!$G$7:$G$10376,MATCH(F293,DB_4erDS!$C$7:$C$10376,0)))</f>
        <v>not found</v>
      </c>
      <c r="H293" s="214" t="str">
        <f ca="1">IF(ISERROR(VLOOKUP($F293,DB_4erDS!$C$7:$C$10376,1,FALSE)),"no Mat.Nr",IF($O$10=1,OFFSET(INDEX(DB_4erDS!$R$7:$R$10376,MATCH($F293,DB_4erDS!$C$7:$C$10376,0)),1,0),IF($O$10=2,OFFSET(INDEX(DB_4erDS!$S$7:$S$10376,MATCH($F293,DB_4erDS!$C$7:$C$10376,0)),1,0),IF($O$10=3,OFFSET(INDEX(DB_4erDS!$T$7:$T$10376,MATCH($F293,DB_4erDS!$C$7:$C$10376,0)),1,0),IF($O$10=4,OFFSET(INDEX(DB_4erDS!$U$7:$U$10376,MATCH($F293,DB_4erDS!$C$7:$C$10376,0)),1,0),IF($O$10=5,OFFSET(INDEX(DB_4erDS!$V$7:$V$10376,MATCH($F293,DB_4erDS!$C$7:$C$10376,0)),1,0),OFFSET(INDEX(DB_4erDS!$W$7:$W$10376,MATCH($F293,DB_4erDS!$C$7:$C$10376,0)),1,0)))))))</f>
        <v>no Mat.Nr</v>
      </c>
      <c r="I293" s="214" t="str">
        <f>IF(ISERROR(VLOOKUP(F293,DB_4erDS!$C$7:$C$10376,1,FALSE)),"not found",INDEX(DB_4erDS!$H$7:$H$10376,MATCH(F293,DB_4erDS!$C$7:$C$10376,0)))</f>
        <v>not found</v>
      </c>
      <c r="J293" s="215" t="str">
        <f>IF(ISERROR(VLOOKUP($F293,DB_4erDS!$C$7:$C$10376,1,FALSE)),"01.01.1900",IF($O$10=1,VLOOKUP($F293,DB_4erDS!$C$7:$X$10376,15,FALSE),IF($O$10=2,VLOOKUP($F293,DB_4erDS!$C$7:$X$10376,16,FALSE),IF($O$10=4,VLOOKUP($F293,DB_4erDS!$C$7:$X$10376,18,FALSE),IF($O$10=5,VLOOKUP($F293,DB_4erDS!$C$7:$X$10376,19,FALSE),"01.01.1900")))))</f>
        <v>01.01.1900</v>
      </c>
      <c r="K293" s="200" t="str">
        <f ca="1">IF(AND(E293&lt;&gt;"",$F$4&lt;&gt;""),$F$4,IF(AND(ISNUMBER(H293)=TRUE,H293&gt;=0),IF($O$10=1,OFFSET(INDEX(DB_4erDS!$R$7:$R$10376,MATCH($F293,DB_4erDS!C$7:$C$10376,0)),3,0),IF($O$10=2,OFFSET(INDEX(DB_4erDS!$S$7:$S$10376,MATCH($F293,DB_4erDS!C$7:$C$10376,0)),3,0),IF($O$10=3,OFFSET(INDEX(DB_4erDS!$T$7:$T$10376,MATCH($F293,DB_4erDS!C$7:$C$10376,0)),3,0),IF($O$10=4,OFFSET(INDEX(DB_4erDS!$U$7:$U$10376,MATCH($F293,DB_4erDS!C$7:$C$10376,0)),3,0),IF($O$10=5,OFFSET(INDEX(DB_4erDS!$V$7:$V$10376,MATCH($F293,DB_4erDS!C$7:$C$10376,0)),3,0),OFFSET(INDEX(DB_4erDS!$W$7:$W$10376,MATCH($F293,DB_4erDS!C$7:$C$10376,0)),3,0)))))),""))</f>
        <v/>
      </c>
      <c r="L293" s="151">
        <f ca="1">IF(ISERROR(VLOOKUP($F293,DB_4erDS!$C$7:$C$10376,1,FALSE)),0,IF($O$10=1,OFFSET(INDEX(DB_4erDS!$R$7:$R$10376,MATCH($F293,DB_4erDS!$C$7:$C$10376,0)),2,0),IF($O$10=2,OFFSET(INDEX(DB_4erDS!$S$7:$S$10376,MATCH($F293,DB_4erDS!$C$7:$C$10376,0)),2,0),IF($O$10=4,OFFSET(INDEX(DB_4erDS!$U$7:$U$10376,MATCH($F293,DB_4erDS!$C$7:$C$10376,0)),2,0),IF($O$10=5,OFFSET(INDEX(DB_4erDS!$V$7:$V$10376,MATCH($F293,DB_4erDS!$C$7:$C$10376,0)),2,0),"Ø")))))</f>
        <v>0</v>
      </c>
      <c r="R293" s="65"/>
    </row>
    <row r="294" spans="1:18">
      <c r="A294" s="65"/>
      <c r="B294" s="65"/>
      <c r="C294" s="65"/>
      <c r="D294" s="65">
        <v>282</v>
      </c>
      <c r="E294" s="136" t="str">
        <f>IF(ISERROR(VLOOKUP(F294,DB_4erDS!$C$7:$C$10376,1,FALSE)),"not found",INDEX(DB_4erDS!$B$7:$B$10376,MATCH(F294,DB_4erDS!$C$7:$C$10376,0)))</f>
        <v>not found</v>
      </c>
      <c r="F294" s="140"/>
      <c r="G294" s="213" t="str">
        <f>IF(ISERROR(VLOOKUP(F294,DB_4erDS!$C$7:$C$10376,1,FALSE)),"not found",INDEX(DB_4erDS!$G$7:$G$10376,MATCH(F294,DB_4erDS!$C$7:$C$10376,0)))</f>
        <v>not found</v>
      </c>
      <c r="H294" s="214" t="str">
        <f ca="1">IF(ISERROR(VLOOKUP($F294,DB_4erDS!$C$7:$C$10376,1,FALSE)),"no Mat.Nr",IF($O$10=1,OFFSET(INDEX(DB_4erDS!$R$7:$R$10376,MATCH($F294,DB_4erDS!$C$7:$C$10376,0)),1,0),IF($O$10=2,OFFSET(INDEX(DB_4erDS!$S$7:$S$10376,MATCH($F294,DB_4erDS!$C$7:$C$10376,0)),1,0),IF($O$10=3,OFFSET(INDEX(DB_4erDS!$T$7:$T$10376,MATCH($F294,DB_4erDS!$C$7:$C$10376,0)),1,0),IF($O$10=4,OFFSET(INDEX(DB_4erDS!$U$7:$U$10376,MATCH($F294,DB_4erDS!$C$7:$C$10376,0)),1,0),IF($O$10=5,OFFSET(INDEX(DB_4erDS!$V$7:$V$10376,MATCH($F294,DB_4erDS!$C$7:$C$10376,0)),1,0),OFFSET(INDEX(DB_4erDS!$W$7:$W$10376,MATCH($F294,DB_4erDS!$C$7:$C$10376,0)),1,0)))))))</f>
        <v>no Mat.Nr</v>
      </c>
      <c r="I294" s="214" t="str">
        <f>IF(ISERROR(VLOOKUP(F294,DB_4erDS!$C$7:$C$10376,1,FALSE)),"not found",INDEX(DB_4erDS!$H$7:$H$10376,MATCH(F294,DB_4erDS!$C$7:$C$10376,0)))</f>
        <v>not found</v>
      </c>
      <c r="J294" s="215" t="str">
        <f>IF(ISERROR(VLOOKUP($F294,DB_4erDS!$C$7:$C$10376,1,FALSE)),"01.01.1900",IF($O$10=1,VLOOKUP($F294,DB_4erDS!$C$7:$X$10376,15,FALSE),IF($O$10=2,VLOOKUP($F294,DB_4erDS!$C$7:$X$10376,16,FALSE),IF($O$10=4,VLOOKUP($F294,DB_4erDS!$C$7:$X$10376,18,FALSE),IF($O$10=5,VLOOKUP($F294,DB_4erDS!$C$7:$X$10376,19,FALSE),"01.01.1900")))))</f>
        <v>01.01.1900</v>
      </c>
      <c r="K294" s="200" t="str">
        <f ca="1">IF(AND(E294&lt;&gt;"",$F$4&lt;&gt;""),$F$4,IF(AND(ISNUMBER(H294)=TRUE,H294&gt;=0),IF($O$10=1,OFFSET(INDEX(DB_4erDS!$R$7:$R$10376,MATCH($F294,DB_4erDS!C$7:$C$10376,0)),3,0),IF($O$10=2,OFFSET(INDEX(DB_4erDS!$S$7:$S$10376,MATCH($F294,DB_4erDS!C$7:$C$10376,0)),3,0),IF($O$10=3,OFFSET(INDEX(DB_4erDS!$T$7:$T$10376,MATCH($F294,DB_4erDS!C$7:$C$10376,0)),3,0),IF($O$10=4,OFFSET(INDEX(DB_4erDS!$U$7:$U$10376,MATCH($F294,DB_4erDS!C$7:$C$10376,0)),3,0),IF($O$10=5,OFFSET(INDEX(DB_4erDS!$V$7:$V$10376,MATCH($F294,DB_4erDS!C$7:$C$10376,0)),3,0),OFFSET(INDEX(DB_4erDS!$W$7:$W$10376,MATCH($F294,DB_4erDS!C$7:$C$10376,0)),3,0)))))),""))</f>
        <v/>
      </c>
      <c r="L294" s="151">
        <f ca="1">IF(ISERROR(VLOOKUP($F294,DB_4erDS!$C$7:$C$10376,1,FALSE)),0,IF($O$10=1,OFFSET(INDEX(DB_4erDS!$R$7:$R$10376,MATCH($F294,DB_4erDS!$C$7:$C$10376,0)),2,0),IF($O$10=2,OFFSET(INDEX(DB_4erDS!$S$7:$S$10376,MATCH($F294,DB_4erDS!$C$7:$C$10376,0)),2,0),IF($O$10=4,OFFSET(INDEX(DB_4erDS!$U$7:$U$10376,MATCH($F294,DB_4erDS!$C$7:$C$10376,0)),2,0),IF($O$10=5,OFFSET(INDEX(DB_4erDS!$V$7:$V$10376,MATCH($F294,DB_4erDS!$C$7:$C$10376,0)),2,0),"Ø")))))</f>
        <v>0</v>
      </c>
      <c r="R294" s="65"/>
    </row>
    <row r="295" spans="1:18">
      <c r="A295" s="65"/>
      <c r="B295" s="65"/>
      <c r="C295" s="65"/>
      <c r="D295" s="65">
        <v>283</v>
      </c>
      <c r="E295" s="136" t="str">
        <f>IF(ISERROR(VLOOKUP(F295,DB_4erDS!$C$7:$C$10376,1,FALSE)),"not found",INDEX(DB_4erDS!$B$7:$B$10376,MATCH(F295,DB_4erDS!$C$7:$C$10376,0)))</f>
        <v>not found</v>
      </c>
      <c r="F295" s="140"/>
      <c r="G295" s="213" t="str">
        <f>IF(ISERROR(VLOOKUP(F295,DB_4erDS!$C$7:$C$10376,1,FALSE)),"not found",INDEX(DB_4erDS!$G$7:$G$10376,MATCH(F295,DB_4erDS!$C$7:$C$10376,0)))</f>
        <v>not found</v>
      </c>
      <c r="H295" s="214" t="str">
        <f ca="1">IF(ISERROR(VLOOKUP($F295,DB_4erDS!$C$7:$C$10376,1,FALSE)),"no Mat.Nr",IF($O$10=1,OFFSET(INDEX(DB_4erDS!$R$7:$R$10376,MATCH($F295,DB_4erDS!$C$7:$C$10376,0)),1,0),IF($O$10=2,OFFSET(INDEX(DB_4erDS!$S$7:$S$10376,MATCH($F295,DB_4erDS!$C$7:$C$10376,0)),1,0),IF($O$10=3,OFFSET(INDEX(DB_4erDS!$T$7:$T$10376,MATCH($F295,DB_4erDS!$C$7:$C$10376,0)),1,0),IF($O$10=4,OFFSET(INDEX(DB_4erDS!$U$7:$U$10376,MATCH($F295,DB_4erDS!$C$7:$C$10376,0)),1,0),IF($O$10=5,OFFSET(INDEX(DB_4erDS!$V$7:$V$10376,MATCH($F295,DB_4erDS!$C$7:$C$10376,0)),1,0),OFFSET(INDEX(DB_4erDS!$W$7:$W$10376,MATCH($F295,DB_4erDS!$C$7:$C$10376,0)),1,0)))))))</f>
        <v>no Mat.Nr</v>
      </c>
      <c r="I295" s="214" t="str">
        <f>IF(ISERROR(VLOOKUP(F295,DB_4erDS!$C$7:$C$10376,1,FALSE)),"not found",INDEX(DB_4erDS!$H$7:$H$10376,MATCH(F295,DB_4erDS!$C$7:$C$10376,0)))</f>
        <v>not found</v>
      </c>
      <c r="J295" s="215" t="str">
        <f>IF(ISERROR(VLOOKUP($F295,DB_4erDS!$C$7:$C$10376,1,FALSE)),"01.01.1900",IF($O$10=1,VLOOKUP($F295,DB_4erDS!$C$7:$X$10376,15,FALSE),IF($O$10=2,VLOOKUP($F295,DB_4erDS!$C$7:$X$10376,16,FALSE),IF($O$10=4,VLOOKUP($F295,DB_4erDS!$C$7:$X$10376,18,FALSE),IF($O$10=5,VLOOKUP($F295,DB_4erDS!$C$7:$X$10376,19,FALSE),"01.01.1900")))))</f>
        <v>01.01.1900</v>
      </c>
      <c r="K295" s="200" t="str">
        <f ca="1">IF(AND(E295&lt;&gt;"",$F$4&lt;&gt;""),$F$4,IF(AND(ISNUMBER(H295)=TRUE,H295&gt;=0),IF($O$10=1,OFFSET(INDEX(DB_4erDS!$R$7:$R$10376,MATCH($F295,DB_4erDS!C$7:$C$10376,0)),3,0),IF($O$10=2,OFFSET(INDEX(DB_4erDS!$S$7:$S$10376,MATCH($F295,DB_4erDS!C$7:$C$10376,0)),3,0),IF($O$10=3,OFFSET(INDEX(DB_4erDS!$T$7:$T$10376,MATCH($F295,DB_4erDS!C$7:$C$10376,0)),3,0),IF($O$10=4,OFFSET(INDEX(DB_4erDS!$U$7:$U$10376,MATCH($F295,DB_4erDS!C$7:$C$10376,0)),3,0),IF($O$10=5,OFFSET(INDEX(DB_4erDS!$V$7:$V$10376,MATCH($F295,DB_4erDS!C$7:$C$10376,0)),3,0),OFFSET(INDEX(DB_4erDS!$W$7:$W$10376,MATCH($F295,DB_4erDS!C$7:$C$10376,0)),3,0)))))),""))</f>
        <v/>
      </c>
      <c r="L295" s="151">
        <f ca="1">IF(ISERROR(VLOOKUP($F295,DB_4erDS!$C$7:$C$10376,1,FALSE)),0,IF($O$10=1,OFFSET(INDEX(DB_4erDS!$R$7:$R$10376,MATCH($F295,DB_4erDS!$C$7:$C$10376,0)),2,0),IF($O$10=2,OFFSET(INDEX(DB_4erDS!$S$7:$S$10376,MATCH($F295,DB_4erDS!$C$7:$C$10376,0)),2,0),IF($O$10=4,OFFSET(INDEX(DB_4erDS!$U$7:$U$10376,MATCH($F295,DB_4erDS!$C$7:$C$10376,0)),2,0),IF($O$10=5,OFFSET(INDEX(DB_4erDS!$V$7:$V$10376,MATCH($F295,DB_4erDS!$C$7:$C$10376,0)),2,0),"Ø")))))</f>
        <v>0</v>
      </c>
      <c r="R295" s="65"/>
    </row>
    <row r="296" spans="1:18">
      <c r="A296" s="65"/>
      <c r="B296" s="65"/>
      <c r="C296" s="65"/>
      <c r="D296" s="65">
        <v>284</v>
      </c>
      <c r="E296" s="136" t="str">
        <f>IF(ISERROR(VLOOKUP(F296,DB_4erDS!$C$7:$C$10376,1,FALSE)),"not found",INDEX(DB_4erDS!$B$7:$B$10376,MATCH(F296,DB_4erDS!$C$7:$C$10376,0)))</f>
        <v>not found</v>
      </c>
      <c r="F296" s="140"/>
      <c r="G296" s="213" t="str">
        <f>IF(ISERROR(VLOOKUP(F296,DB_4erDS!$C$7:$C$10376,1,FALSE)),"not found",INDEX(DB_4erDS!$G$7:$G$10376,MATCH(F296,DB_4erDS!$C$7:$C$10376,0)))</f>
        <v>not found</v>
      </c>
      <c r="H296" s="214" t="str">
        <f ca="1">IF(ISERROR(VLOOKUP($F296,DB_4erDS!$C$7:$C$10376,1,FALSE)),"no Mat.Nr",IF($O$10=1,OFFSET(INDEX(DB_4erDS!$R$7:$R$10376,MATCH($F296,DB_4erDS!$C$7:$C$10376,0)),1,0),IF($O$10=2,OFFSET(INDEX(DB_4erDS!$S$7:$S$10376,MATCH($F296,DB_4erDS!$C$7:$C$10376,0)),1,0),IF($O$10=3,OFFSET(INDEX(DB_4erDS!$T$7:$T$10376,MATCH($F296,DB_4erDS!$C$7:$C$10376,0)),1,0),IF($O$10=4,OFFSET(INDEX(DB_4erDS!$U$7:$U$10376,MATCH($F296,DB_4erDS!$C$7:$C$10376,0)),1,0),IF($O$10=5,OFFSET(INDEX(DB_4erDS!$V$7:$V$10376,MATCH($F296,DB_4erDS!$C$7:$C$10376,0)),1,0),OFFSET(INDEX(DB_4erDS!$W$7:$W$10376,MATCH($F296,DB_4erDS!$C$7:$C$10376,0)),1,0)))))))</f>
        <v>no Mat.Nr</v>
      </c>
      <c r="I296" s="214" t="str">
        <f>IF(ISERROR(VLOOKUP(F296,DB_4erDS!$C$7:$C$10376,1,FALSE)),"not found",INDEX(DB_4erDS!$H$7:$H$10376,MATCH(F296,DB_4erDS!$C$7:$C$10376,0)))</f>
        <v>not found</v>
      </c>
      <c r="J296" s="215" t="str">
        <f>IF(ISERROR(VLOOKUP($F296,DB_4erDS!$C$7:$C$10376,1,FALSE)),"01.01.1900",IF($O$10=1,VLOOKUP($F296,DB_4erDS!$C$7:$X$10376,15,FALSE),IF($O$10=2,VLOOKUP($F296,DB_4erDS!$C$7:$X$10376,16,FALSE),IF($O$10=4,VLOOKUP($F296,DB_4erDS!$C$7:$X$10376,18,FALSE),IF($O$10=5,VLOOKUP($F296,DB_4erDS!$C$7:$X$10376,19,FALSE),"01.01.1900")))))</f>
        <v>01.01.1900</v>
      </c>
      <c r="K296" s="200" t="str">
        <f ca="1">IF(AND(E296&lt;&gt;"",$F$4&lt;&gt;""),$F$4,IF(AND(ISNUMBER(H296)=TRUE,H296&gt;=0),IF($O$10=1,OFFSET(INDEX(DB_4erDS!$R$7:$R$10376,MATCH($F296,DB_4erDS!C$7:$C$10376,0)),3,0),IF($O$10=2,OFFSET(INDEX(DB_4erDS!$S$7:$S$10376,MATCH($F296,DB_4erDS!C$7:$C$10376,0)),3,0),IF($O$10=3,OFFSET(INDEX(DB_4erDS!$T$7:$T$10376,MATCH($F296,DB_4erDS!C$7:$C$10376,0)),3,0),IF($O$10=4,OFFSET(INDEX(DB_4erDS!$U$7:$U$10376,MATCH($F296,DB_4erDS!C$7:$C$10376,0)),3,0),IF($O$10=5,OFFSET(INDEX(DB_4erDS!$V$7:$V$10376,MATCH($F296,DB_4erDS!C$7:$C$10376,0)),3,0),OFFSET(INDEX(DB_4erDS!$W$7:$W$10376,MATCH($F296,DB_4erDS!C$7:$C$10376,0)),3,0)))))),""))</f>
        <v/>
      </c>
      <c r="L296" s="151">
        <f ca="1">IF(ISERROR(VLOOKUP($F296,DB_4erDS!$C$7:$C$10376,1,FALSE)),0,IF($O$10=1,OFFSET(INDEX(DB_4erDS!$R$7:$R$10376,MATCH($F296,DB_4erDS!$C$7:$C$10376,0)),2,0),IF($O$10=2,OFFSET(INDEX(DB_4erDS!$S$7:$S$10376,MATCH($F296,DB_4erDS!$C$7:$C$10376,0)),2,0),IF($O$10=4,OFFSET(INDEX(DB_4erDS!$U$7:$U$10376,MATCH($F296,DB_4erDS!$C$7:$C$10376,0)),2,0),IF($O$10=5,OFFSET(INDEX(DB_4erDS!$V$7:$V$10376,MATCH($F296,DB_4erDS!$C$7:$C$10376,0)),2,0),"Ø")))))</f>
        <v>0</v>
      </c>
      <c r="R296" s="65"/>
    </row>
    <row r="297" spans="1:18">
      <c r="A297" s="65"/>
      <c r="B297" s="65"/>
      <c r="C297" s="65"/>
      <c r="D297" s="65">
        <v>285</v>
      </c>
      <c r="E297" s="136" t="str">
        <f>IF(ISERROR(VLOOKUP(F297,DB_4erDS!$C$7:$C$10376,1,FALSE)),"not found",INDEX(DB_4erDS!$B$7:$B$10376,MATCH(F297,DB_4erDS!$C$7:$C$10376,0)))</f>
        <v>not found</v>
      </c>
      <c r="F297" s="140"/>
      <c r="G297" s="213" t="str">
        <f>IF(ISERROR(VLOOKUP(F297,DB_4erDS!$C$7:$C$10376,1,FALSE)),"not found",INDEX(DB_4erDS!$G$7:$G$10376,MATCH(F297,DB_4erDS!$C$7:$C$10376,0)))</f>
        <v>not found</v>
      </c>
      <c r="H297" s="214" t="str">
        <f ca="1">IF(ISERROR(VLOOKUP($F297,DB_4erDS!$C$7:$C$10376,1,FALSE)),"no Mat.Nr",IF($O$10=1,OFFSET(INDEX(DB_4erDS!$R$7:$R$10376,MATCH($F297,DB_4erDS!$C$7:$C$10376,0)),1,0),IF($O$10=2,OFFSET(INDEX(DB_4erDS!$S$7:$S$10376,MATCH($F297,DB_4erDS!$C$7:$C$10376,0)),1,0),IF($O$10=3,OFFSET(INDEX(DB_4erDS!$T$7:$T$10376,MATCH($F297,DB_4erDS!$C$7:$C$10376,0)),1,0),IF($O$10=4,OFFSET(INDEX(DB_4erDS!$U$7:$U$10376,MATCH($F297,DB_4erDS!$C$7:$C$10376,0)),1,0),IF($O$10=5,OFFSET(INDEX(DB_4erDS!$V$7:$V$10376,MATCH($F297,DB_4erDS!$C$7:$C$10376,0)),1,0),OFFSET(INDEX(DB_4erDS!$W$7:$W$10376,MATCH($F297,DB_4erDS!$C$7:$C$10376,0)),1,0)))))))</f>
        <v>no Mat.Nr</v>
      </c>
      <c r="I297" s="214" t="str">
        <f>IF(ISERROR(VLOOKUP(F297,DB_4erDS!$C$7:$C$10376,1,FALSE)),"not found",INDEX(DB_4erDS!$H$7:$H$10376,MATCH(F297,DB_4erDS!$C$7:$C$10376,0)))</f>
        <v>not found</v>
      </c>
      <c r="J297" s="215" t="str">
        <f>IF(ISERROR(VLOOKUP($F297,DB_4erDS!$C$7:$C$10376,1,FALSE)),"01.01.1900",IF($O$10=1,VLOOKUP($F297,DB_4erDS!$C$7:$X$10376,15,FALSE),IF($O$10=2,VLOOKUP($F297,DB_4erDS!$C$7:$X$10376,16,FALSE),IF($O$10=4,VLOOKUP($F297,DB_4erDS!$C$7:$X$10376,18,FALSE),IF($O$10=5,VLOOKUP($F297,DB_4erDS!$C$7:$X$10376,19,FALSE),"01.01.1900")))))</f>
        <v>01.01.1900</v>
      </c>
      <c r="K297" s="200" t="str">
        <f ca="1">IF(AND(E297&lt;&gt;"",$F$4&lt;&gt;""),$F$4,IF(AND(ISNUMBER(H297)=TRUE,H297&gt;=0),IF($O$10=1,OFFSET(INDEX(DB_4erDS!$R$7:$R$10376,MATCH($F297,DB_4erDS!C$7:$C$10376,0)),3,0),IF($O$10=2,OFFSET(INDEX(DB_4erDS!$S$7:$S$10376,MATCH($F297,DB_4erDS!C$7:$C$10376,0)),3,0),IF($O$10=3,OFFSET(INDEX(DB_4erDS!$T$7:$T$10376,MATCH($F297,DB_4erDS!C$7:$C$10376,0)),3,0),IF($O$10=4,OFFSET(INDEX(DB_4erDS!$U$7:$U$10376,MATCH($F297,DB_4erDS!C$7:$C$10376,0)),3,0),IF($O$10=5,OFFSET(INDEX(DB_4erDS!$V$7:$V$10376,MATCH($F297,DB_4erDS!C$7:$C$10376,0)),3,0),OFFSET(INDEX(DB_4erDS!$W$7:$W$10376,MATCH($F297,DB_4erDS!C$7:$C$10376,0)),3,0)))))),""))</f>
        <v/>
      </c>
      <c r="L297" s="151">
        <f ca="1">IF(ISERROR(VLOOKUP($F297,DB_4erDS!$C$7:$C$10376,1,FALSE)),0,IF($O$10=1,OFFSET(INDEX(DB_4erDS!$R$7:$R$10376,MATCH($F297,DB_4erDS!$C$7:$C$10376,0)),2,0),IF($O$10=2,OFFSET(INDEX(DB_4erDS!$S$7:$S$10376,MATCH($F297,DB_4erDS!$C$7:$C$10376,0)),2,0),IF($O$10=4,OFFSET(INDEX(DB_4erDS!$U$7:$U$10376,MATCH($F297,DB_4erDS!$C$7:$C$10376,0)),2,0),IF($O$10=5,OFFSET(INDEX(DB_4erDS!$V$7:$V$10376,MATCH($F297,DB_4erDS!$C$7:$C$10376,0)),2,0),"Ø")))))</f>
        <v>0</v>
      </c>
      <c r="R297" s="65"/>
    </row>
    <row r="298" spans="1:18">
      <c r="A298" s="65"/>
      <c r="B298" s="65"/>
      <c r="C298" s="65"/>
      <c r="D298" s="65">
        <v>286</v>
      </c>
      <c r="E298" s="136" t="str">
        <f>IF(ISERROR(VLOOKUP(F298,DB_4erDS!$C$7:$C$10376,1,FALSE)),"not found",INDEX(DB_4erDS!$B$7:$B$10376,MATCH(F298,DB_4erDS!$C$7:$C$10376,0)))</f>
        <v>not found</v>
      </c>
      <c r="F298" s="140"/>
      <c r="G298" s="213" t="str">
        <f>IF(ISERROR(VLOOKUP(F298,DB_4erDS!$C$7:$C$10376,1,FALSE)),"not found",INDEX(DB_4erDS!$G$7:$G$10376,MATCH(F298,DB_4erDS!$C$7:$C$10376,0)))</f>
        <v>not found</v>
      </c>
      <c r="H298" s="214" t="str">
        <f ca="1">IF(ISERROR(VLOOKUP($F298,DB_4erDS!$C$7:$C$10376,1,FALSE)),"no Mat.Nr",IF($O$10=1,OFFSET(INDEX(DB_4erDS!$R$7:$R$10376,MATCH($F298,DB_4erDS!$C$7:$C$10376,0)),1,0),IF($O$10=2,OFFSET(INDEX(DB_4erDS!$S$7:$S$10376,MATCH($F298,DB_4erDS!$C$7:$C$10376,0)),1,0),IF($O$10=3,OFFSET(INDEX(DB_4erDS!$T$7:$T$10376,MATCH($F298,DB_4erDS!$C$7:$C$10376,0)),1,0),IF($O$10=4,OFFSET(INDEX(DB_4erDS!$U$7:$U$10376,MATCH($F298,DB_4erDS!$C$7:$C$10376,0)),1,0),IF($O$10=5,OFFSET(INDEX(DB_4erDS!$V$7:$V$10376,MATCH($F298,DB_4erDS!$C$7:$C$10376,0)),1,0),OFFSET(INDEX(DB_4erDS!$W$7:$W$10376,MATCH($F298,DB_4erDS!$C$7:$C$10376,0)),1,0)))))))</f>
        <v>no Mat.Nr</v>
      </c>
      <c r="I298" s="214" t="str">
        <f>IF(ISERROR(VLOOKUP(F298,DB_4erDS!$C$7:$C$10376,1,FALSE)),"not found",INDEX(DB_4erDS!$H$7:$H$10376,MATCH(F298,DB_4erDS!$C$7:$C$10376,0)))</f>
        <v>not found</v>
      </c>
      <c r="J298" s="215" t="str">
        <f>IF(ISERROR(VLOOKUP($F298,DB_4erDS!$C$7:$C$10376,1,FALSE)),"01.01.1900",IF($O$10=1,VLOOKUP($F298,DB_4erDS!$C$7:$X$10376,15,FALSE),IF($O$10=2,VLOOKUP($F298,DB_4erDS!$C$7:$X$10376,16,FALSE),IF($O$10=4,VLOOKUP($F298,DB_4erDS!$C$7:$X$10376,18,FALSE),IF($O$10=5,VLOOKUP($F298,DB_4erDS!$C$7:$X$10376,19,FALSE),"01.01.1900")))))</f>
        <v>01.01.1900</v>
      </c>
      <c r="K298" s="200" t="str">
        <f ca="1">IF(AND(E298&lt;&gt;"",$F$4&lt;&gt;""),$F$4,IF(AND(ISNUMBER(H298)=TRUE,H298&gt;=0),IF($O$10=1,OFFSET(INDEX(DB_4erDS!$R$7:$R$10376,MATCH($F298,DB_4erDS!C$7:$C$10376,0)),3,0),IF($O$10=2,OFFSET(INDEX(DB_4erDS!$S$7:$S$10376,MATCH($F298,DB_4erDS!C$7:$C$10376,0)),3,0),IF($O$10=3,OFFSET(INDEX(DB_4erDS!$T$7:$T$10376,MATCH($F298,DB_4erDS!C$7:$C$10376,0)),3,0),IF($O$10=4,OFFSET(INDEX(DB_4erDS!$U$7:$U$10376,MATCH($F298,DB_4erDS!C$7:$C$10376,0)),3,0),IF($O$10=5,OFFSET(INDEX(DB_4erDS!$V$7:$V$10376,MATCH($F298,DB_4erDS!C$7:$C$10376,0)),3,0),OFFSET(INDEX(DB_4erDS!$W$7:$W$10376,MATCH($F298,DB_4erDS!C$7:$C$10376,0)),3,0)))))),""))</f>
        <v/>
      </c>
      <c r="L298" s="151">
        <f ca="1">IF(ISERROR(VLOOKUP($F298,DB_4erDS!$C$7:$C$10376,1,FALSE)),0,IF($O$10=1,OFFSET(INDEX(DB_4erDS!$R$7:$R$10376,MATCH($F298,DB_4erDS!$C$7:$C$10376,0)),2,0),IF($O$10=2,OFFSET(INDEX(DB_4erDS!$S$7:$S$10376,MATCH($F298,DB_4erDS!$C$7:$C$10376,0)),2,0),IF($O$10=4,OFFSET(INDEX(DB_4erDS!$U$7:$U$10376,MATCH($F298,DB_4erDS!$C$7:$C$10376,0)),2,0),IF($O$10=5,OFFSET(INDEX(DB_4erDS!$V$7:$V$10376,MATCH($F298,DB_4erDS!$C$7:$C$10376,0)),2,0),"Ø")))))</f>
        <v>0</v>
      </c>
      <c r="R298" s="65"/>
    </row>
    <row r="299" spans="1:18">
      <c r="A299" s="65"/>
      <c r="B299" s="65"/>
      <c r="C299" s="65"/>
      <c r="D299" s="65">
        <v>287</v>
      </c>
      <c r="E299" s="136" t="str">
        <f>IF(ISERROR(VLOOKUP(F299,DB_4erDS!$C$7:$C$10376,1,FALSE)),"not found",INDEX(DB_4erDS!$B$7:$B$10376,MATCH(F299,DB_4erDS!$C$7:$C$10376,0)))</f>
        <v>not found</v>
      </c>
      <c r="F299" s="140"/>
      <c r="G299" s="213" t="str">
        <f>IF(ISERROR(VLOOKUP(F299,DB_4erDS!$C$7:$C$10376,1,FALSE)),"not found",INDEX(DB_4erDS!$G$7:$G$10376,MATCH(F299,DB_4erDS!$C$7:$C$10376,0)))</f>
        <v>not found</v>
      </c>
      <c r="H299" s="214" t="str">
        <f ca="1">IF(ISERROR(VLOOKUP($F299,DB_4erDS!$C$7:$C$10376,1,FALSE)),"no Mat.Nr",IF($O$10=1,OFFSET(INDEX(DB_4erDS!$R$7:$R$10376,MATCH($F299,DB_4erDS!$C$7:$C$10376,0)),1,0),IF($O$10=2,OFFSET(INDEX(DB_4erDS!$S$7:$S$10376,MATCH($F299,DB_4erDS!$C$7:$C$10376,0)),1,0),IF($O$10=3,OFFSET(INDEX(DB_4erDS!$T$7:$T$10376,MATCH($F299,DB_4erDS!$C$7:$C$10376,0)),1,0),IF($O$10=4,OFFSET(INDEX(DB_4erDS!$U$7:$U$10376,MATCH($F299,DB_4erDS!$C$7:$C$10376,0)),1,0),IF($O$10=5,OFFSET(INDEX(DB_4erDS!$V$7:$V$10376,MATCH($F299,DB_4erDS!$C$7:$C$10376,0)),1,0),OFFSET(INDEX(DB_4erDS!$W$7:$W$10376,MATCH($F299,DB_4erDS!$C$7:$C$10376,0)),1,0)))))))</f>
        <v>no Mat.Nr</v>
      </c>
      <c r="I299" s="214" t="str">
        <f>IF(ISERROR(VLOOKUP(F299,DB_4erDS!$C$7:$C$10376,1,FALSE)),"not found",INDEX(DB_4erDS!$H$7:$H$10376,MATCH(F299,DB_4erDS!$C$7:$C$10376,0)))</f>
        <v>not found</v>
      </c>
      <c r="J299" s="215" t="str">
        <f>IF(ISERROR(VLOOKUP($F299,DB_4erDS!$C$7:$C$10376,1,FALSE)),"01.01.1900",IF($O$10=1,VLOOKUP($F299,DB_4erDS!$C$7:$X$10376,15,FALSE),IF($O$10=2,VLOOKUP($F299,DB_4erDS!$C$7:$X$10376,16,FALSE),IF($O$10=4,VLOOKUP($F299,DB_4erDS!$C$7:$X$10376,18,FALSE),IF($O$10=5,VLOOKUP($F299,DB_4erDS!$C$7:$X$10376,19,FALSE),"01.01.1900")))))</f>
        <v>01.01.1900</v>
      </c>
      <c r="K299" s="200" t="str">
        <f ca="1">IF(AND(E299&lt;&gt;"",$F$4&lt;&gt;""),$F$4,IF(AND(ISNUMBER(H299)=TRUE,H299&gt;=0),IF($O$10=1,OFFSET(INDEX(DB_4erDS!$R$7:$R$10376,MATCH($F299,DB_4erDS!C$7:$C$10376,0)),3,0),IF($O$10=2,OFFSET(INDEX(DB_4erDS!$S$7:$S$10376,MATCH($F299,DB_4erDS!C$7:$C$10376,0)),3,0),IF($O$10=3,OFFSET(INDEX(DB_4erDS!$T$7:$T$10376,MATCH($F299,DB_4erDS!C$7:$C$10376,0)),3,0),IF($O$10=4,OFFSET(INDEX(DB_4erDS!$U$7:$U$10376,MATCH($F299,DB_4erDS!C$7:$C$10376,0)),3,0),IF($O$10=5,OFFSET(INDEX(DB_4erDS!$V$7:$V$10376,MATCH($F299,DB_4erDS!C$7:$C$10376,0)),3,0),OFFSET(INDEX(DB_4erDS!$W$7:$W$10376,MATCH($F299,DB_4erDS!C$7:$C$10376,0)),3,0)))))),""))</f>
        <v/>
      </c>
      <c r="L299" s="151">
        <f ca="1">IF(ISERROR(VLOOKUP($F299,DB_4erDS!$C$7:$C$10376,1,FALSE)),0,IF($O$10=1,OFFSET(INDEX(DB_4erDS!$R$7:$R$10376,MATCH($F299,DB_4erDS!$C$7:$C$10376,0)),2,0),IF($O$10=2,OFFSET(INDEX(DB_4erDS!$S$7:$S$10376,MATCH($F299,DB_4erDS!$C$7:$C$10376,0)),2,0),IF($O$10=4,OFFSET(INDEX(DB_4erDS!$U$7:$U$10376,MATCH($F299,DB_4erDS!$C$7:$C$10376,0)),2,0),IF($O$10=5,OFFSET(INDEX(DB_4erDS!$V$7:$V$10376,MATCH($F299,DB_4erDS!$C$7:$C$10376,0)),2,0),"Ø")))))</f>
        <v>0</v>
      </c>
      <c r="R299" s="65"/>
    </row>
    <row r="300" spans="1:18">
      <c r="A300" s="65"/>
      <c r="B300" s="65"/>
      <c r="C300" s="65"/>
      <c r="D300" s="65">
        <v>288</v>
      </c>
      <c r="E300" s="136" t="str">
        <f>IF(ISERROR(VLOOKUP(F300,DB_4erDS!$C$7:$C$10376,1,FALSE)),"not found",INDEX(DB_4erDS!$B$7:$B$10376,MATCH(F300,DB_4erDS!$C$7:$C$10376,0)))</f>
        <v>not found</v>
      </c>
      <c r="F300" s="140"/>
      <c r="G300" s="213" t="str">
        <f>IF(ISERROR(VLOOKUP(F300,DB_4erDS!$C$7:$C$10376,1,FALSE)),"not found",INDEX(DB_4erDS!$G$7:$G$10376,MATCH(F300,DB_4erDS!$C$7:$C$10376,0)))</f>
        <v>not found</v>
      </c>
      <c r="H300" s="214" t="str">
        <f ca="1">IF(ISERROR(VLOOKUP($F300,DB_4erDS!$C$7:$C$10376,1,FALSE)),"no Mat.Nr",IF($O$10=1,OFFSET(INDEX(DB_4erDS!$R$7:$R$10376,MATCH($F300,DB_4erDS!$C$7:$C$10376,0)),1,0),IF($O$10=2,OFFSET(INDEX(DB_4erDS!$S$7:$S$10376,MATCH($F300,DB_4erDS!$C$7:$C$10376,0)),1,0),IF($O$10=3,OFFSET(INDEX(DB_4erDS!$T$7:$T$10376,MATCH($F300,DB_4erDS!$C$7:$C$10376,0)),1,0),IF($O$10=4,OFFSET(INDEX(DB_4erDS!$U$7:$U$10376,MATCH($F300,DB_4erDS!$C$7:$C$10376,0)),1,0),IF($O$10=5,OFFSET(INDEX(DB_4erDS!$V$7:$V$10376,MATCH($F300,DB_4erDS!$C$7:$C$10376,0)),1,0),OFFSET(INDEX(DB_4erDS!$W$7:$W$10376,MATCH($F300,DB_4erDS!$C$7:$C$10376,0)),1,0)))))))</f>
        <v>no Mat.Nr</v>
      </c>
      <c r="I300" s="214" t="str">
        <f>IF(ISERROR(VLOOKUP(F300,DB_4erDS!$C$7:$C$10376,1,FALSE)),"not found",INDEX(DB_4erDS!$H$7:$H$10376,MATCH(F300,DB_4erDS!$C$7:$C$10376,0)))</f>
        <v>not found</v>
      </c>
      <c r="J300" s="215" t="str">
        <f>IF(ISERROR(VLOOKUP($F300,DB_4erDS!$C$7:$C$10376,1,FALSE)),"01.01.1900",IF($O$10=1,VLOOKUP($F300,DB_4erDS!$C$7:$X$10376,15,FALSE),IF($O$10=2,VLOOKUP($F300,DB_4erDS!$C$7:$X$10376,16,FALSE),IF($O$10=4,VLOOKUP($F300,DB_4erDS!$C$7:$X$10376,18,FALSE),IF($O$10=5,VLOOKUP($F300,DB_4erDS!$C$7:$X$10376,19,FALSE),"01.01.1900")))))</f>
        <v>01.01.1900</v>
      </c>
      <c r="K300" s="200" t="str">
        <f ca="1">IF(AND(E300&lt;&gt;"",$F$4&lt;&gt;""),$F$4,IF(AND(ISNUMBER(H300)=TRUE,H300&gt;=0),IF($O$10=1,OFFSET(INDEX(DB_4erDS!$R$7:$R$10376,MATCH($F300,DB_4erDS!C$7:$C$10376,0)),3,0),IF($O$10=2,OFFSET(INDEX(DB_4erDS!$S$7:$S$10376,MATCH($F300,DB_4erDS!C$7:$C$10376,0)),3,0),IF($O$10=3,OFFSET(INDEX(DB_4erDS!$T$7:$T$10376,MATCH($F300,DB_4erDS!C$7:$C$10376,0)),3,0),IF($O$10=4,OFFSET(INDEX(DB_4erDS!$U$7:$U$10376,MATCH($F300,DB_4erDS!C$7:$C$10376,0)),3,0),IF($O$10=5,OFFSET(INDEX(DB_4erDS!$V$7:$V$10376,MATCH($F300,DB_4erDS!C$7:$C$10376,0)),3,0),OFFSET(INDEX(DB_4erDS!$W$7:$W$10376,MATCH($F300,DB_4erDS!C$7:$C$10376,0)),3,0)))))),""))</f>
        <v/>
      </c>
      <c r="L300" s="151">
        <f ca="1">IF(ISERROR(VLOOKUP($F300,DB_4erDS!$C$7:$C$10376,1,FALSE)),0,IF($O$10=1,OFFSET(INDEX(DB_4erDS!$R$7:$R$10376,MATCH($F300,DB_4erDS!$C$7:$C$10376,0)),2,0),IF($O$10=2,OFFSET(INDEX(DB_4erDS!$S$7:$S$10376,MATCH($F300,DB_4erDS!$C$7:$C$10376,0)),2,0),IF($O$10=4,OFFSET(INDEX(DB_4erDS!$U$7:$U$10376,MATCH($F300,DB_4erDS!$C$7:$C$10376,0)),2,0),IF($O$10=5,OFFSET(INDEX(DB_4erDS!$V$7:$V$10376,MATCH($F300,DB_4erDS!$C$7:$C$10376,0)),2,0),"Ø")))))</f>
        <v>0</v>
      </c>
      <c r="R300" s="65"/>
    </row>
    <row r="301" spans="1:18">
      <c r="A301" s="65"/>
      <c r="B301" s="65"/>
      <c r="C301" s="65"/>
      <c r="D301" s="65">
        <v>289</v>
      </c>
      <c r="E301" s="136" t="str">
        <f>IF(ISERROR(VLOOKUP(F301,DB_4erDS!$C$7:$C$10376,1,FALSE)),"not found",INDEX(DB_4erDS!$B$7:$B$10376,MATCH(F301,DB_4erDS!$C$7:$C$10376,0)))</f>
        <v>not found</v>
      </c>
      <c r="F301" s="140"/>
      <c r="G301" s="213" t="str">
        <f>IF(ISERROR(VLOOKUP(F301,DB_4erDS!$C$7:$C$10376,1,FALSE)),"not found",INDEX(DB_4erDS!$G$7:$G$10376,MATCH(F301,DB_4erDS!$C$7:$C$10376,0)))</f>
        <v>not found</v>
      </c>
      <c r="H301" s="214" t="str">
        <f ca="1">IF(ISERROR(VLOOKUP($F301,DB_4erDS!$C$7:$C$10376,1,FALSE)),"no Mat.Nr",IF($O$10=1,OFFSET(INDEX(DB_4erDS!$R$7:$R$10376,MATCH($F301,DB_4erDS!$C$7:$C$10376,0)),1,0),IF($O$10=2,OFFSET(INDEX(DB_4erDS!$S$7:$S$10376,MATCH($F301,DB_4erDS!$C$7:$C$10376,0)),1,0),IF($O$10=3,OFFSET(INDEX(DB_4erDS!$T$7:$T$10376,MATCH($F301,DB_4erDS!$C$7:$C$10376,0)),1,0),IF($O$10=4,OFFSET(INDEX(DB_4erDS!$U$7:$U$10376,MATCH($F301,DB_4erDS!$C$7:$C$10376,0)),1,0),IF($O$10=5,OFFSET(INDEX(DB_4erDS!$V$7:$V$10376,MATCH($F301,DB_4erDS!$C$7:$C$10376,0)),1,0),OFFSET(INDEX(DB_4erDS!$W$7:$W$10376,MATCH($F301,DB_4erDS!$C$7:$C$10376,0)),1,0)))))))</f>
        <v>no Mat.Nr</v>
      </c>
      <c r="I301" s="214" t="str">
        <f>IF(ISERROR(VLOOKUP(F301,DB_4erDS!$C$7:$C$10376,1,FALSE)),"not found",INDEX(DB_4erDS!$H$7:$H$10376,MATCH(F301,DB_4erDS!$C$7:$C$10376,0)))</f>
        <v>not found</v>
      </c>
      <c r="J301" s="215" t="str">
        <f>IF(ISERROR(VLOOKUP($F301,DB_4erDS!$C$7:$C$10376,1,FALSE)),"01.01.1900",IF($O$10=1,VLOOKUP($F301,DB_4erDS!$C$7:$X$10376,15,FALSE),IF($O$10=2,VLOOKUP($F301,DB_4erDS!$C$7:$X$10376,16,FALSE),IF($O$10=4,VLOOKUP($F301,DB_4erDS!$C$7:$X$10376,18,FALSE),IF($O$10=5,VLOOKUP($F301,DB_4erDS!$C$7:$X$10376,19,FALSE),"01.01.1900")))))</f>
        <v>01.01.1900</v>
      </c>
      <c r="K301" s="200" t="str">
        <f ca="1">IF(AND(E301&lt;&gt;"",$F$4&lt;&gt;""),$F$4,IF(AND(ISNUMBER(H301)=TRUE,H301&gt;=0),IF($O$10=1,OFFSET(INDEX(DB_4erDS!$R$7:$R$10376,MATCH($F301,DB_4erDS!C$7:$C$10376,0)),3,0),IF($O$10=2,OFFSET(INDEX(DB_4erDS!$S$7:$S$10376,MATCH($F301,DB_4erDS!C$7:$C$10376,0)),3,0),IF($O$10=3,OFFSET(INDEX(DB_4erDS!$T$7:$T$10376,MATCH($F301,DB_4erDS!C$7:$C$10376,0)),3,0),IF($O$10=4,OFFSET(INDEX(DB_4erDS!$U$7:$U$10376,MATCH($F301,DB_4erDS!C$7:$C$10376,0)),3,0),IF($O$10=5,OFFSET(INDEX(DB_4erDS!$V$7:$V$10376,MATCH($F301,DB_4erDS!C$7:$C$10376,0)),3,0),OFFSET(INDEX(DB_4erDS!$W$7:$W$10376,MATCH($F301,DB_4erDS!C$7:$C$10376,0)),3,0)))))),""))</f>
        <v/>
      </c>
      <c r="L301" s="151">
        <f ca="1">IF(ISERROR(VLOOKUP($F301,DB_4erDS!$C$7:$C$10376,1,FALSE)),0,IF($O$10=1,OFFSET(INDEX(DB_4erDS!$R$7:$R$10376,MATCH($F301,DB_4erDS!$C$7:$C$10376,0)),2,0),IF($O$10=2,OFFSET(INDEX(DB_4erDS!$S$7:$S$10376,MATCH($F301,DB_4erDS!$C$7:$C$10376,0)),2,0),IF($O$10=4,OFFSET(INDEX(DB_4erDS!$U$7:$U$10376,MATCH($F301,DB_4erDS!$C$7:$C$10376,0)),2,0),IF($O$10=5,OFFSET(INDEX(DB_4erDS!$V$7:$V$10376,MATCH($F301,DB_4erDS!$C$7:$C$10376,0)),2,0),"Ø")))))</f>
        <v>0</v>
      </c>
      <c r="R301" s="65"/>
    </row>
    <row r="302" spans="1:18">
      <c r="A302" s="65"/>
      <c r="B302" s="65"/>
      <c r="C302" s="65"/>
      <c r="D302" s="65">
        <v>290</v>
      </c>
      <c r="E302" s="136" t="str">
        <f>IF(ISERROR(VLOOKUP(F302,DB_4erDS!$C$7:$C$10376,1,FALSE)),"not found",INDEX(DB_4erDS!$B$7:$B$10376,MATCH(F302,DB_4erDS!$C$7:$C$10376,0)))</f>
        <v>not found</v>
      </c>
      <c r="F302" s="140"/>
      <c r="G302" s="213" t="str">
        <f>IF(ISERROR(VLOOKUP(F302,DB_4erDS!$C$7:$C$10376,1,FALSE)),"not found",INDEX(DB_4erDS!$G$7:$G$10376,MATCH(F302,DB_4erDS!$C$7:$C$10376,0)))</f>
        <v>not found</v>
      </c>
      <c r="H302" s="214" t="str">
        <f ca="1">IF(ISERROR(VLOOKUP($F302,DB_4erDS!$C$7:$C$10376,1,FALSE)),"no Mat.Nr",IF($O$10=1,OFFSET(INDEX(DB_4erDS!$R$7:$R$10376,MATCH($F302,DB_4erDS!$C$7:$C$10376,0)),1,0),IF($O$10=2,OFFSET(INDEX(DB_4erDS!$S$7:$S$10376,MATCH($F302,DB_4erDS!$C$7:$C$10376,0)),1,0),IF($O$10=3,OFFSET(INDEX(DB_4erDS!$T$7:$T$10376,MATCH($F302,DB_4erDS!$C$7:$C$10376,0)),1,0),IF($O$10=4,OFFSET(INDEX(DB_4erDS!$U$7:$U$10376,MATCH($F302,DB_4erDS!$C$7:$C$10376,0)),1,0),IF($O$10=5,OFFSET(INDEX(DB_4erDS!$V$7:$V$10376,MATCH($F302,DB_4erDS!$C$7:$C$10376,0)),1,0),OFFSET(INDEX(DB_4erDS!$W$7:$W$10376,MATCH($F302,DB_4erDS!$C$7:$C$10376,0)),1,0)))))))</f>
        <v>no Mat.Nr</v>
      </c>
      <c r="I302" s="214" t="str">
        <f>IF(ISERROR(VLOOKUP(F302,DB_4erDS!$C$7:$C$10376,1,FALSE)),"not found",INDEX(DB_4erDS!$H$7:$H$10376,MATCH(F302,DB_4erDS!$C$7:$C$10376,0)))</f>
        <v>not found</v>
      </c>
      <c r="J302" s="215" t="str">
        <f>IF(ISERROR(VLOOKUP($F302,DB_4erDS!$C$7:$C$10376,1,FALSE)),"01.01.1900",IF($O$10=1,VLOOKUP($F302,DB_4erDS!$C$7:$X$10376,15,FALSE),IF($O$10=2,VLOOKUP($F302,DB_4erDS!$C$7:$X$10376,16,FALSE),IF($O$10=4,VLOOKUP($F302,DB_4erDS!$C$7:$X$10376,18,FALSE),IF($O$10=5,VLOOKUP($F302,DB_4erDS!$C$7:$X$10376,19,FALSE),"01.01.1900")))))</f>
        <v>01.01.1900</v>
      </c>
      <c r="K302" s="200" t="str">
        <f ca="1">IF(AND(E302&lt;&gt;"",$F$4&lt;&gt;""),$F$4,IF(AND(ISNUMBER(H302)=TRUE,H302&gt;=0),IF($O$10=1,OFFSET(INDEX(DB_4erDS!$R$7:$R$10376,MATCH($F302,DB_4erDS!C$7:$C$10376,0)),3,0),IF($O$10=2,OFFSET(INDEX(DB_4erDS!$S$7:$S$10376,MATCH($F302,DB_4erDS!C$7:$C$10376,0)),3,0),IF($O$10=3,OFFSET(INDEX(DB_4erDS!$T$7:$T$10376,MATCH($F302,DB_4erDS!C$7:$C$10376,0)),3,0),IF($O$10=4,OFFSET(INDEX(DB_4erDS!$U$7:$U$10376,MATCH($F302,DB_4erDS!C$7:$C$10376,0)),3,0),IF($O$10=5,OFFSET(INDEX(DB_4erDS!$V$7:$V$10376,MATCH($F302,DB_4erDS!C$7:$C$10376,0)),3,0),OFFSET(INDEX(DB_4erDS!$W$7:$W$10376,MATCH($F302,DB_4erDS!C$7:$C$10376,0)),3,0)))))),""))</f>
        <v/>
      </c>
      <c r="L302" s="151">
        <f ca="1">IF(ISERROR(VLOOKUP($F302,DB_4erDS!$C$7:$C$10376,1,FALSE)),0,IF($O$10=1,OFFSET(INDEX(DB_4erDS!$R$7:$R$10376,MATCH($F302,DB_4erDS!$C$7:$C$10376,0)),2,0),IF($O$10=2,OFFSET(INDEX(DB_4erDS!$S$7:$S$10376,MATCH($F302,DB_4erDS!$C$7:$C$10376,0)),2,0),IF($O$10=4,OFFSET(INDEX(DB_4erDS!$U$7:$U$10376,MATCH($F302,DB_4erDS!$C$7:$C$10376,0)),2,0),IF($O$10=5,OFFSET(INDEX(DB_4erDS!$V$7:$V$10376,MATCH($F302,DB_4erDS!$C$7:$C$10376,0)),2,0),"Ø")))))</f>
        <v>0</v>
      </c>
      <c r="R302" s="65"/>
    </row>
    <row r="303" spans="1:18">
      <c r="A303" s="65"/>
      <c r="B303" s="65"/>
      <c r="C303" s="65"/>
      <c r="D303" s="65">
        <v>291</v>
      </c>
      <c r="E303" s="136" t="str">
        <f>IF(ISERROR(VLOOKUP(F303,DB_4erDS!$C$7:$C$10376,1,FALSE)),"not found",INDEX(DB_4erDS!$B$7:$B$10376,MATCH(F303,DB_4erDS!$C$7:$C$10376,0)))</f>
        <v>not found</v>
      </c>
      <c r="F303" s="140"/>
      <c r="G303" s="213" t="str">
        <f>IF(ISERROR(VLOOKUP(F303,DB_4erDS!$C$7:$C$10376,1,FALSE)),"not found",INDEX(DB_4erDS!$G$7:$G$10376,MATCH(F303,DB_4erDS!$C$7:$C$10376,0)))</f>
        <v>not found</v>
      </c>
      <c r="H303" s="214" t="str">
        <f ca="1">IF(ISERROR(VLOOKUP($F303,DB_4erDS!$C$7:$C$10376,1,FALSE)),"no Mat.Nr",IF($O$10=1,OFFSET(INDEX(DB_4erDS!$R$7:$R$10376,MATCH($F303,DB_4erDS!$C$7:$C$10376,0)),1,0),IF($O$10=2,OFFSET(INDEX(DB_4erDS!$S$7:$S$10376,MATCH($F303,DB_4erDS!$C$7:$C$10376,0)),1,0),IF($O$10=3,OFFSET(INDEX(DB_4erDS!$T$7:$T$10376,MATCH($F303,DB_4erDS!$C$7:$C$10376,0)),1,0),IF($O$10=4,OFFSET(INDEX(DB_4erDS!$U$7:$U$10376,MATCH($F303,DB_4erDS!$C$7:$C$10376,0)),1,0),IF($O$10=5,OFFSET(INDEX(DB_4erDS!$V$7:$V$10376,MATCH($F303,DB_4erDS!$C$7:$C$10376,0)),1,0),OFFSET(INDEX(DB_4erDS!$W$7:$W$10376,MATCH($F303,DB_4erDS!$C$7:$C$10376,0)),1,0)))))))</f>
        <v>no Mat.Nr</v>
      </c>
      <c r="I303" s="214" t="str">
        <f>IF(ISERROR(VLOOKUP(F303,DB_4erDS!$C$7:$C$10376,1,FALSE)),"not found",INDEX(DB_4erDS!$H$7:$H$10376,MATCH(F303,DB_4erDS!$C$7:$C$10376,0)))</f>
        <v>not found</v>
      </c>
      <c r="J303" s="215" t="str">
        <f>IF(ISERROR(VLOOKUP($F303,DB_4erDS!$C$7:$C$10376,1,FALSE)),"01.01.1900",IF($O$10=1,VLOOKUP($F303,DB_4erDS!$C$7:$X$10376,15,FALSE),IF($O$10=2,VLOOKUP($F303,DB_4erDS!$C$7:$X$10376,16,FALSE),IF($O$10=4,VLOOKUP($F303,DB_4erDS!$C$7:$X$10376,18,FALSE),IF($O$10=5,VLOOKUP($F303,DB_4erDS!$C$7:$X$10376,19,FALSE),"01.01.1900")))))</f>
        <v>01.01.1900</v>
      </c>
      <c r="K303" s="200" t="str">
        <f ca="1">IF(AND(E303&lt;&gt;"",$F$4&lt;&gt;""),$F$4,IF(AND(ISNUMBER(H303)=TRUE,H303&gt;=0),IF($O$10=1,OFFSET(INDEX(DB_4erDS!$R$7:$R$10376,MATCH($F303,DB_4erDS!C$7:$C$10376,0)),3,0),IF($O$10=2,OFFSET(INDEX(DB_4erDS!$S$7:$S$10376,MATCH($F303,DB_4erDS!C$7:$C$10376,0)),3,0),IF($O$10=3,OFFSET(INDEX(DB_4erDS!$T$7:$T$10376,MATCH($F303,DB_4erDS!C$7:$C$10376,0)),3,0),IF($O$10=4,OFFSET(INDEX(DB_4erDS!$U$7:$U$10376,MATCH($F303,DB_4erDS!C$7:$C$10376,0)),3,0),IF($O$10=5,OFFSET(INDEX(DB_4erDS!$V$7:$V$10376,MATCH($F303,DB_4erDS!C$7:$C$10376,0)),3,0),OFFSET(INDEX(DB_4erDS!$W$7:$W$10376,MATCH($F303,DB_4erDS!C$7:$C$10376,0)),3,0)))))),""))</f>
        <v/>
      </c>
      <c r="L303" s="151">
        <f ca="1">IF(ISERROR(VLOOKUP($F303,DB_4erDS!$C$7:$C$10376,1,FALSE)),0,IF($O$10=1,OFFSET(INDEX(DB_4erDS!$R$7:$R$10376,MATCH($F303,DB_4erDS!$C$7:$C$10376,0)),2,0),IF($O$10=2,OFFSET(INDEX(DB_4erDS!$S$7:$S$10376,MATCH($F303,DB_4erDS!$C$7:$C$10376,0)),2,0),IF($O$10=4,OFFSET(INDEX(DB_4erDS!$U$7:$U$10376,MATCH($F303,DB_4erDS!$C$7:$C$10376,0)),2,0),IF($O$10=5,OFFSET(INDEX(DB_4erDS!$V$7:$V$10376,MATCH($F303,DB_4erDS!$C$7:$C$10376,0)),2,0),"Ø")))))</f>
        <v>0</v>
      </c>
      <c r="R303" s="65"/>
    </row>
    <row r="304" spans="1:18">
      <c r="A304" s="65"/>
      <c r="B304" s="65"/>
      <c r="C304" s="65"/>
      <c r="D304" s="65">
        <v>292</v>
      </c>
      <c r="E304" s="136" t="str">
        <f>IF(ISERROR(VLOOKUP(F304,DB_4erDS!$C$7:$C$10376,1,FALSE)),"not found",INDEX(DB_4erDS!$B$7:$B$10376,MATCH(F304,DB_4erDS!$C$7:$C$10376,0)))</f>
        <v>not found</v>
      </c>
      <c r="F304" s="140"/>
      <c r="G304" s="213" t="str">
        <f>IF(ISERROR(VLOOKUP(F304,DB_4erDS!$C$7:$C$10376,1,FALSE)),"not found",INDEX(DB_4erDS!$G$7:$G$10376,MATCH(F304,DB_4erDS!$C$7:$C$10376,0)))</f>
        <v>not found</v>
      </c>
      <c r="H304" s="214" t="str">
        <f ca="1">IF(ISERROR(VLOOKUP($F304,DB_4erDS!$C$7:$C$10376,1,FALSE)),"no Mat.Nr",IF($O$10=1,OFFSET(INDEX(DB_4erDS!$R$7:$R$10376,MATCH($F304,DB_4erDS!$C$7:$C$10376,0)),1,0),IF($O$10=2,OFFSET(INDEX(DB_4erDS!$S$7:$S$10376,MATCH($F304,DB_4erDS!$C$7:$C$10376,0)),1,0),IF($O$10=3,OFFSET(INDEX(DB_4erDS!$T$7:$T$10376,MATCH($F304,DB_4erDS!$C$7:$C$10376,0)),1,0),IF($O$10=4,OFFSET(INDEX(DB_4erDS!$U$7:$U$10376,MATCH($F304,DB_4erDS!$C$7:$C$10376,0)),1,0),IF($O$10=5,OFFSET(INDEX(DB_4erDS!$V$7:$V$10376,MATCH($F304,DB_4erDS!$C$7:$C$10376,0)),1,0),OFFSET(INDEX(DB_4erDS!$W$7:$W$10376,MATCH($F304,DB_4erDS!$C$7:$C$10376,0)),1,0)))))))</f>
        <v>no Mat.Nr</v>
      </c>
      <c r="I304" s="214" t="str">
        <f>IF(ISERROR(VLOOKUP(F304,DB_4erDS!$C$7:$C$10376,1,FALSE)),"not found",INDEX(DB_4erDS!$H$7:$H$10376,MATCH(F304,DB_4erDS!$C$7:$C$10376,0)))</f>
        <v>not found</v>
      </c>
      <c r="J304" s="215" t="str">
        <f>IF(ISERROR(VLOOKUP($F304,DB_4erDS!$C$7:$C$10376,1,FALSE)),"01.01.1900",IF($O$10=1,VLOOKUP($F304,DB_4erDS!$C$7:$X$10376,15,FALSE),IF($O$10=2,VLOOKUP($F304,DB_4erDS!$C$7:$X$10376,16,FALSE),IF($O$10=4,VLOOKUP($F304,DB_4erDS!$C$7:$X$10376,18,FALSE),IF($O$10=5,VLOOKUP($F304,DB_4erDS!$C$7:$X$10376,19,FALSE),"01.01.1900")))))</f>
        <v>01.01.1900</v>
      </c>
      <c r="K304" s="200" t="str">
        <f ca="1">IF(AND(E304&lt;&gt;"",$F$4&lt;&gt;""),$F$4,IF(AND(ISNUMBER(H304)=TRUE,H304&gt;=0),IF($O$10=1,OFFSET(INDEX(DB_4erDS!$R$7:$R$10376,MATCH($F304,DB_4erDS!C$7:$C$10376,0)),3,0),IF($O$10=2,OFFSET(INDEX(DB_4erDS!$S$7:$S$10376,MATCH($F304,DB_4erDS!C$7:$C$10376,0)),3,0),IF($O$10=3,OFFSET(INDEX(DB_4erDS!$T$7:$T$10376,MATCH($F304,DB_4erDS!C$7:$C$10376,0)),3,0),IF($O$10=4,OFFSET(INDEX(DB_4erDS!$U$7:$U$10376,MATCH($F304,DB_4erDS!C$7:$C$10376,0)),3,0),IF($O$10=5,OFFSET(INDEX(DB_4erDS!$V$7:$V$10376,MATCH($F304,DB_4erDS!C$7:$C$10376,0)),3,0),OFFSET(INDEX(DB_4erDS!$W$7:$W$10376,MATCH($F304,DB_4erDS!C$7:$C$10376,0)),3,0)))))),""))</f>
        <v/>
      </c>
      <c r="L304" s="151">
        <f ca="1">IF(ISERROR(VLOOKUP($F304,DB_4erDS!$C$7:$C$10376,1,FALSE)),0,IF($O$10=1,OFFSET(INDEX(DB_4erDS!$R$7:$R$10376,MATCH($F304,DB_4erDS!$C$7:$C$10376,0)),2,0),IF($O$10=2,OFFSET(INDEX(DB_4erDS!$S$7:$S$10376,MATCH($F304,DB_4erDS!$C$7:$C$10376,0)),2,0),IF($O$10=4,OFFSET(INDEX(DB_4erDS!$U$7:$U$10376,MATCH($F304,DB_4erDS!$C$7:$C$10376,0)),2,0),IF($O$10=5,OFFSET(INDEX(DB_4erDS!$V$7:$V$10376,MATCH($F304,DB_4erDS!$C$7:$C$10376,0)),2,0),"Ø")))))</f>
        <v>0</v>
      </c>
      <c r="R304" s="65"/>
    </row>
    <row r="305" spans="1:18">
      <c r="A305" s="65"/>
      <c r="B305" s="65"/>
      <c r="C305" s="65"/>
      <c r="D305" s="65">
        <v>293</v>
      </c>
      <c r="E305" s="136" t="str">
        <f>IF(ISERROR(VLOOKUP(F305,DB_4erDS!$C$7:$C$10376,1,FALSE)),"not found",INDEX(DB_4erDS!$B$7:$B$10376,MATCH(F305,DB_4erDS!$C$7:$C$10376,0)))</f>
        <v>not found</v>
      </c>
      <c r="F305" s="140"/>
      <c r="G305" s="213" t="str">
        <f>IF(ISERROR(VLOOKUP(F305,DB_4erDS!$C$7:$C$10376,1,FALSE)),"not found",INDEX(DB_4erDS!$G$7:$G$10376,MATCH(F305,DB_4erDS!$C$7:$C$10376,0)))</f>
        <v>not found</v>
      </c>
      <c r="H305" s="214" t="str">
        <f ca="1">IF(ISERROR(VLOOKUP($F305,DB_4erDS!$C$7:$C$10376,1,FALSE)),"no Mat.Nr",IF($O$10=1,OFFSET(INDEX(DB_4erDS!$R$7:$R$10376,MATCH($F305,DB_4erDS!$C$7:$C$10376,0)),1,0),IF($O$10=2,OFFSET(INDEX(DB_4erDS!$S$7:$S$10376,MATCH($F305,DB_4erDS!$C$7:$C$10376,0)),1,0),IF($O$10=3,OFFSET(INDEX(DB_4erDS!$T$7:$T$10376,MATCH($F305,DB_4erDS!$C$7:$C$10376,0)),1,0),IF($O$10=4,OFFSET(INDEX(DB_4erDS!$U$7:$U$10376,MATCH($F305,DB_4erDS!$C$7:$C$10376,0)),1,0),IF($O$10=5,OFFSET(INDEX(DB_4erDS!$V$7:$V$10376,MATCH($F305,DB_4erDS!$C$7:$C$10376,0)),1,0),OFFSET(INDEX(DB_4erDS!$W$7:$W$10376,MATCH($F305,DB_4erDS!$C$7:$C$10376,0)),1,0)))))))</f>
        <v>no Mat.Nr</v>
      </c>
      <c r="I305" s="214" t="str">
        <f>IF(ISERROR(VLOOKUP(F305,DB_4erDS!$C$7:$C$10376,1,FALSE)),"not found",INDEX(DB_4erDS!$H$7:$H$10376,MATCH(F305,DB_4erDS!$C$7:$C$10376,0)))</f>
        <v>not found</v>
      </c>
      <c r="J305" s="215" t="str">
        <f>IF(ISERROR(VLOOKUP($F305,DB_4erDS!$C$7:$C$10376,1,FALSE)),"01.01.1900",IF($O$10=1,VLOOKUP($F305,DB_4erDS!$C$7:$X$10376,15,FALSE),IF($O$10=2,VLOOKUP($F305,DB_4erDS!$C$7:$X$10376,16,FALSE),IF($O$10=4,VLOOKUP($F305,DB_4erDS!$C$7:$X$10376,18,FALSE),IF($O$10=5,VLOOKUP($F305,DB_4erDS!$C$7:$X$10376,19,FALSE),"01.01.1900")))))</f>
        <v>01.01.1900</v>
      </c>
      <c r="K305" s="200" t="str">
        <f ca="1">IF(AND(E305&lt;&gt;"",$F$4&lt;&gt;""),$F$4,IF(AND(ISNUMBER(H305)=TRUE,H305&gt;=0),IF($O$10=1,OFFSET(INDEX(DB_4erDS!$R$7:$R$10376,MATCH($F305,DB_4erDS!C$7:$C$10376,0)),3,0),IF($O$10=2,OFFSET(INDEX(DB_4erDS!$S$7:$S$10376,MATCH($F305,DB_4erDS!C$7:$C$10376,0)),3,0),IF($O$10=3,OFFSET(INDEX(DB_4erDS!$T$7:$T$10376,MATCH($F305,DB_4erDS!C$7:$C$10376,0)),3,0),IF($O$10=4,OFFSET(INDEX(DB_4erDS!$U$7:$U$10376,MATCH($F305,DB_4erDS!C$7:$C$10376,0)),3,0),IF($O$10=5,OFFSET(INDEX(DB_4erDS!$V$7:$V$10376,MATCH($F305,DB_4erDS!C$7:$C$10376,0)),3,0),OFFSET(INDEX(DB_4erDS!$W$7:$W$10376,MATCH($F305,DB_4erDS!C$7:$C$10376,0)),3,0)))))),""))</f>
        <v/>
      </c>
      <c r="L305" s="151">
        <f ca="1">IF(ISERROR(VLOOKUP($F305,DB_4erDS!$C$7:$C$10376,1,FALSE)),0,IF($O$10=1,OFFSET(INDEX(DB_4erDS!$R$7:$R$10376,MATCH($F305,DB_4erDS!$C$7:$C$10376,0)),2,0),IF($O$10=2,OFFSET(INDEX(DB_4erDS!$S$7:$S$10376,MATCH($F305,DB_4erDS!$C$7:$C$10376,0)),2,0),IF($O$10=4,OFFSET(INDEX(DB_4erDS!$U$7:$U$10376,MATCH($F305,DB_4erDS!$C$7:$C$10376,0)),2,0),IF($O$10=5,OFFSET(INDEX(DB_4erDS!$V$7:$V$10376,MATCH($F305,DB_4erDS!$C$7:$C$10376,0)),2,0),"Ø")))))</f>
        <v>0</v>
      </c>
      <c r="R305" s="65"/>
    </row>
    <row r="306" spans="1:18">
      <c r="A306" s="65"/>
      <c r="B306" s="65"/>
      <c r="C306" s="65"/>
      <c r="D306" s="65">
        <v>294</v>
      </c>
      <c r="E306" s="136" t="str">
        <f>IF(ISERROR(VLOOKUP(F306,DB_4erDS!$C$7:$C$10376,1,FALSE)),"not found",INDEX(DB_4erDS!$B$7:$B$10376,MATCH(F306,DB_4erDS!$C$7:$C$10376,0)))</f>
        <v>not found</v>
      </c>
      <c r="F306" s="140"/>
      <c r="G306" s="213" t="str">
        <f>IF(ISERROR(VLOOKUP(F306,DB_4erDS!$C$7:$C$10376,1,FALSE)),"not found",INDEX(DB_4erDS!$G$7:$G$10376,MATCH(F306,DB_4erDS!$C$7:$C$10376,0)))</f>
        <v>not found</v>
      </c>
      <c r="H306" s="214" t="str">
        <f ca="1">IF(ISERROR(VLOOKUP($F306,DB_4erDS!$C$7:$C$10376,1,FALSE)),"no Mat.Nr",IF($O$10=1,OFFSET(INDEX(DB_4erDS!$R$7:$R$10376,MATCH($F306,DB_4erDS!$C$7:$C$10376,0)),1,0),IF($O$10=2,OFFSET(INDEX(DB_4erDS!$S$7:$S$10376,MATCH($F306,DB_4erDS!$C$7:$C$10376,0)),1,0),IF($O$10=3,OFFSET(INDEX(DB_4erDS!$T$7:$T$10376,MATCH($F306,DB_4erDS!$C$7:$C$10376,0)),1,0),IF($O$10=4,OFFSET(INDEX(DB_4erDS!$U$7:$U$10376,MATCH($F306,DB_4erDS!$C$7:$C$10376,0)),1,0),IF($O$10=5,OFFSET(INDEX(DB_4erDS!$V$7:$V$10376,MATCH($F306,DB_4erDS!$C$7:$C$10376,0)),1,0),OFFSET(INDEX(DB_4erDS!$W$7:$W$10376,MATCH($F306,DB_4erDS!$C$7:$C$10376,0)),1,0)))))))</f>
        <v>no Mat.Nr</v>
      </c>
      <c r="I306" s="214" t="str">
        <f>IF(ISERROR(VLOOKUP(F306,DB_4erDS!$C$7:$C$10376,1,FALSE)),"not found",INDEX(DB_4erDS!$H$7:$H$10376,MATCH(F306,DB_4erDS!$C$7:$C$10376,0)))</f>
        <v>not found</v>
      </c>
      <c r="J306" s="215" t="str">
        <f>IF(ISERROR(VLOOKUP($F306,DB_4erDS!$C$7:$C$10376,1,FALSE)),"01.01.1900",IF($O$10=1,VLOOKUP($F306,DB_4erDS!$C$7:$X$10376,15,FALSE),IF($O$10=2,VLOOKUP($F306,DB_4erDS!$C$7:$X$10376,16,FALSE),IF($O$10=4,VLOOKUP($F306,DB_4erDS!$C$7:$X$10376,18,FALSE),IF($O$10=5,VLOOKUP($F306,DB_4erDS!$C$7:$X$10376,19,FALSE),"01.01.1900")))))</f>
        <v>01.01.1900</v>
      </c>
      <c r="K306" s="200" t="str">
        <f ca="1">IF(AND(E306&lt;&gt;"",$F$4&lt;&gt;""),$F$4,IF(AND(ISNUMBER(H306)=TRUE,H306&gt;=0),IF($O$10=1,OFFSET(INDEX(DB_4erDS!$R$7:$R$10376,MATCH($F306,DB_4erDS!C$7:$C$10376,0)),3,0),IF($O$10=2,OFFSET(INDEX(DB_4erDS!$S$7:$S$10376,MATCH($F306,DB_4erDS!C$7:$C$10376,0)),3,0),IF($O$10=3,OFFSET(INDEX(DB_4erDS!$T$7:$T$10376,MATCH($F306,DB_4erDS!C$7:$C$10376,0)),3,0),IF($O$10=4,OFFSET(INDEX(DB_4erDS!$U$7:$U$10376,MATCH($F306,DB_4erDS!C$7:$C$10376,0)),3,0),IF($O$10=5,OFFSET(INDEX(DB_4erDS!$V$7:$V$10376,MATCH($F306,DB_4erDS!C$7:$C$10376,0)),3,0),OFFSET(INDEX(DB_4erDS!$W$7:$W$10376,MATCH($F306,DB_4erDS!C$7:$C$10376,0)),3,0)))))),""))</f>
        <v/>
      </c>
      <c r="L306" s="151">
        <f ca="1">IF(ISERROR(VLOOKUP($F306,DB_4erDS!$C$7:$C$10376,1,FALSE)),0,IF($O$10=1,OFFSET(INDEX(DB_4erDS!$R$7:$R$10376,MATCH($F306,DB_4erDS!$C$7:$C$10376,0)),2,0),IF($O$10=2,OFFSET(INDEX(DB_4erDS!$S$7:$S$10376,MATCH($F306,DB_4erDS!$C$7:$C$10376,0)),2,0),IF($O$10=4,OFFSET(INDEX(DB_4erDS!$U$7:$U$10376,MATCH($F306,DB_4erDS!$C$7:$C$10376,0)),2,0),IF($O$10=5,OFFSET(INDEX(DB_4erDS!$V$7:$V$10376,MATCH($F306,DB_4erDS!$C$7:$C$10376,0)),2,0),"Ø")))))</f>
        <v>0</v>
      </c>
      <c r="R306" s="65"/>
    </row>
    <row r="307" spans="1:18">
      <c r="A307" s="65"/>
      <c r="B307" s="65"/>
      <c r="C307" s="65"/>
      <c r="D307" s="65">
        <v>295</v>
      </c>
      <c r="E307" s="136" t="str">
        <f>IF(ISERROR(VLOOKUP(F307,DB_4erDS!$C$7:$C$10376,1,FALSE)),"not found",INDEX(DB_4erDS!$B$7:$B$10376,MATCH(F307,DB_4erDS!$C$7:$C$10376,0)))</f>
        <v>not found</v>
      </c>
      <c r="F307" s="140"/>
      <c r="G307" s="213" t="str">
        <f>IF(ISERROR(VLOOKUP(F307,DB_4erDS!$C$7:$C$10376,1,FALSE)),"not found",INDEX(DB_4erDS!$G$7:$G$10376,MATCH(F307,DB_4erDS!$C$7:$C$10376,0)))</f>
        <v>not found</v>
      </c>
      <c r="H307" s="214" t="str">
        <f ca="1">IF(ISERROR(VLOOKUP($F307,DB_4erDS!$C$7:$C$10376,1,FALSE)),"no Mat.Nr",IF($O$10=1,OFFSET(INDEX(DB_4erDS!$R$7:$R$10376,MATCH($F307,DB_4erDS!$C$7:$C$10376,0)),1,0),IF($O$10=2,OFFSET(INDEX(DB_4erDS!$S$7:$S$10376,MATCH($F307,DB_4erDS!$C$7:$C$10376,0)),1,0),IF($O$10=3,OFFSET(INDEX(DB_4erDS!$T$7:$T$10376,MATCH($F307,DB_4erDS!$C$7:$C$10376,0)),1,0),IF($O$10=4,OFFSET(INDEX(DB_4erDS!$U$7:$U$10376,MATCH($F307,DB_4erDS!$C$7:$C$10376,0)),1,0),IF($O$10=5,OFFSET(INDEX(DB_4erDS!$V$7:$V$10376,MATCH($F307,DB_4erDS!$C$7:$C$10376,0)),1,0),OFFSET(INDEX(DB_4erDS!$W$7:$W$10376,MATCH($F307,DB_4erDS!$C$7:$C$10376,0)),1,0)))))))</f>
        <v>no Mat.Nr</v>
      </c>
      <c r="I307" s="214" t="str">
        <f>IF(ISERROR(VLOOKUP(F307,DB_4erDS!$C$7:$C$10376,1,FALSE)),"not found",INDEX(DB_4erDS!$H$7:$H$10376,MATCH(F307,DB_4erDS!$C$7:$C$10376,0)))</f>
        <v>not found</v>
      </c>
      <c r="J307" s="215" t="str">
        <f>IF(ISERROR(VLOOKUP($F307,DB_4erDS!$C$7:$C$10376,1,FALSE)),"01.01.1900",IF($O$10=1,VLOOKUP($F307,DB_4erDS!$C$7:$X$10376,15,FALSE),IF($O$10=2,VLOOKUP($F307,DB_4erDS!$C$7:$X$10376,16,FALSE),IF($O$10=4,VLOOKUP($F307,DB_4erDS!$C$7:$X$10376,18,FALSE),IF($O$10=5,VLOOKUP($F307,DB_4erDS!$C$7:$X$10376,19,FALSE),"01.01.1900")))))</f>
        <v>01.01.1900</v>
      </c>
      <c r="K307" s="200" t="str">
        <f ca="1">IF(AND(E307&lt;&gt;"",$F$4&lt;&gt;""),$F$4,IF(AND(ISNUMBER(H307)=TRUE,H307&gt;=0),IF($O$10=1,OFFSET(INDEX(DB_4erDS!$R$7:$R$10376,MATCH($F307,DB_4erDS!C$7:$C$10376,0)),3,0),IF($O$10=2,OFFSET(INDEX(DB_4erDS!$S$7:$S$10376,MATCH($F307,DB_4erDS!C$7:$C$10376,0)),3,0),IF($O$10=3,OFFSET(INDEX(DB_4erDS!$T$7:$T$10376,MATCH($F307,DB_4erDS!C$7:$C$10376,0)),3,0),IF($O$10=4,OFFSET(INDEX(DB_4erDS!$U$7:$U$10376,MATCH($F307,DB_4erDS!C$7:$C$10376,0)),3,0),IF($O$10=5,OFFSET(INDEX(DB_4erDS!$V$7:$V$10376,MATCH($F307,DB_4erDS!C$7:$C$10376,0)),3,0),OFFSET(INDEX(DB_4erDS!$W$7:$W$10376,MATCH($F307,DB_4erDS!C$7:$C$10376,0)),3,0)))))),""))</f>
        <v/>
      </c>
      <c r="L307" s="151">
        <f ca="1">IF(ISERROR(VLOOKUP($F307,DB_4erDS!$C$7:$C$10376,1,FALSE)),0,IF($O$10=1,OFFSET(INDEX(DB_4erDS!$R$7:$R$10376,MATCH($F307,DB_4erDS!$C$7:$C$10376,0)),2,0),IF($O$10=2,OFFSET(INDEX(DB_4erDS!$S$7:$S$10376,MATCH($F307,DB_4erDS!$C$7:$C$10376,0)),2,0),IF($O$10=4,OFFSET(INDEX(DB_4erDS!$U$7:$U$10376,MATCH($F307,DB_4erDS!$C$7:$C$10376,0)),2,0),IF($O$10=5,OFFSET(INDEX(DB_4erDS!$V$7:$V$10376,MATCH($F307,DB_4erDS!$C$7:$C$10376,0)),2,0),"Ø")))))</f>
        <v>0</v>
      </c>
      <c r="R307" s="65"/>
    </row>
    <row r="308" spans="1:18">
      <c r="A308" s="65"/>
      <c r="B308" s="65"/>
      <c r="C308" s="65"/>
      <c r="D308" s="65">
        <v>296</v>
      </c>
      <c r="E308" s="136" t="str">
        <f>IF(ISERROR(VLOOKUP(F308,DB_4erDS!$C$7:$C$10376,1,FALSE)),"not found",INDEX(DB_4erDS!$B$7:$B$10376,MATCH(F308,DB_4erDS!$C$7:$C$10376,0)))</f>
        <v>not found</v>
      </c>
      <c r="F308" s="140"/>
      <c r="G308" s="213" t="str">
        <f>IF(ISERROR(VLOOKUP(F308,DB_4erDS!$C$7:$C$10376,1,FALSE)),"not found",INDEX(DB_4erDS!$G$7:$G$10376,MATCH(F308,DB_4erDS!$C$7:$C$10376,0)))</f>
        <v>not found</v>
      </c>
      <c r="H308" s="214" t="str">
        <f ca="1">IF(ISERROR(VLOOKUP($F308,DB_4erDS!$C$7:$C$10376,1,FALSE)),"no Mat.Nr",IF($O$10=1,OFFSET(INDEX(DB_4erDS!$R$7:$R$10376,MATCH($F308,DB_4erDS!$C$7:$C$10376,0)),1,0),IF($O$10=2,OFFSET(INDEX(DB_4erDS!$S$7:$S$10376,MATCH($F308,DB_4erDS!$C$7:$C$10376,0)),1,0),IF($O$10=3,OFFSET(INDEX(DB_4erDS!$T$7:$T$10376,MATCH($F308,DB_4erDS!$C$7:$C$10376,0)),1,0),IF($O$10=4,OFFSET(INDEX(DB_4erDS!$U$7:$U$10376,MATCH($F308,DB_4erDS!$C$7:$C$10376,0)),1,0),IF($O$10=5,OFFSET(INDEX(DB_4erDS!$V$7:$V$10376,MATCH($F308,DB_4erDS!$C$7:$C$10376,0)),1,0),OFFSET(INDEX(DB_4erDS!$W$7:$W$10376,MATCH($F308,DB_4erDS!$C$7:$C$10376,0)),1,0)))))))</f>
        <v>no Mat.Nr</v>
      </c>
      <c r="I308" s="214" t="str">
        <f>IF(ISERROR(VLOOKUP(F308,DB_4erDS!$C$7:$C$10376,1,FALSE)),"not found",INDEX(DB_4erDS!$H$7:$H$10376,MATCH(F308,DB_4erDS!$C$7:$C$10376,0)))</f>
        <v>not found</v>
      </c>
      <c r="J308" s="215" t="str">
        <f>IF(ISERROR(VLOOKUP($F308,DB_4erDS!$C$7:$C$10376,1,FALSE)),"01.01.1900",IF($O$10=1,VLOOKUP($F308,DB_4erDS!$C$7:$X$10376,15,FALSE),IF($O$10=2,VLOOKUP($F308,DB_4erDS!$C$7:$X$10376,16,FALSE),IF($O$10=4,VLOOKUP($F308,DB_4erDS!$C$7:$X$10376,18,FALSE),IF($O$10=5,VLOOKUP($F308,DB_4erDS!$C$7:$X$10376,19,FALSE),"01.01.1900")))))</f>
        <v>01.01.1900</v>
      </c>
      <c r="K308" s="200" t="str">
        <f ca="1">IF(AND(E308&lt;&gt;"",$F$4&lt;&gt;""),$F$4,IF(AND(ISNUMBER(H308)=TRUE,H308&gt;=0),IF($O$10=1,OFFSET(INDEX(DB_4erDS!$R$7:$R$10376,MATCH($F308,DB_4erDS!C$7:$C$10376,0)),3,0),IF($O$10=2,OFFSET(INDEX(DB_4erDS!$S$7:$S$10376,MATCH($F308,DB_4erDS!C$7:$C$10376,0)),3,0),IF($O$10=3,OFFSET(INDEX(DB_4erDS!$T$7:$T$10376,MATCH($F308,DB_4erDS!C$7:$C$10376,0)),3,0),IF($O$10=4,OFFSET(INDEX(DB_4erDS!$U$7:$U$10376,MATCH($F308,DB_4erDS!C$7:$C$10376,0)),3,0),IF($O$10=5,OFFSET(INDEX(DB_4erDS!$V$7:$V$10376,MATCH($F308,DB_4erDS!C$7:$C$10376,0)),3,0),OFFSET(INDEX(DB_4erDS!$W$7:$W$10376,MATCH($F308,DB_4erDS!C$7:$C$10376,0)),3,0)))))),""))</f>
        <v/>
      </c>
      <c r="L308" s="151">
        <f ca="1">IF(ISERROR(VLOOKUP($F308,DB_4erDS!$C$7:$C$10376,1,FALSE)),0,IF($O$10=1,OFFSET(INDEX(DB_4erDS!$R$7:$R$10376,MATCH($F308,DB_4erDS!$C$7:$C$10376,0)),2,0),IF($O$10=2,OFFSET(INDEX(DB_4erDS!$S$7:$S$10376,MATCH($F308,DB_4erDS!$C$7:$C$10376,0)),2,0),IF($O$10=4,OFFSET(INDEX(DB_4erDS!$U$7:$U$10376,MATCH($F308,DB_4erDS!$C$7:$C$10376,0)),2,0),IF($O$10=5,OFFSET(INDEX(DB_4erDS!$V$7:$V$10376,MATCH($F308,DB_4erDS!$C$7:$C$10376,0)),2,0),"Ø")))))</f>
        <v>0</v>
      </c>
      <c r="R308" s="65"/>
    </row>
    <row r="309" spans="1:18">
      <c r="A309" s="65"/>
      <c r="B309" s="65"/>
      <c r="C309" s="65"/>
      <c r="D309" s="65">
        <v>297</v>
      </c>
      <c r="E309" s="136" t="str">
        <f>IF(ISERROR(VLOOKUP(F309,DB_4erDS!$C$7:$C$10376,1,FALSE)),"not found",INDEX(DB_4erDS!$B$7:$B$10376,MATCH(F309,DB_4erDS!$C$7:$C$10376,0)))</f>
        <v>not found</v>
      </c>
      <c r="F309" s="140"/>
      <c r="G309" s="213" t="str">
        <f>IF(ISERROR(VLOOKUP(F309,DB_4erDS!$C$7:$C$10376,1,FALSE)),"not found",INDEX(DB_4erDS!$G$7:$G$10376,MATCH(F309,DB_4erDS!$C$7:$C$10376,0)))</f>
        <v>not found</v>
      </c>
      <c r="H309" s="214" t="str">
        <f ca="1">IF(ISERROR(VLOOKUP($F309,DB_4erDS!$C$7:$C$10376,1,FALSE)),"no Mat.Nr",IF($O$10=1,OFFSET(INDEX(DB_4erDS!$R$7:$R$10376,MATCH($F309,DB_4erDS!$C$7:$C$10376,0)),1,0),IF($O$10=2,OFFSET(INDEX(DB_4erDS!$S$7:$S$10376,MATCH($F309,DB_4erDS!$C$7:$C$10376,0)),1,0),IF($O$10=3,OFFSET(INDEX(DB_4erDS!$T$7:$T$10376,MATCH($F309,DB_4erDS!$C$7:$C$10376,0)),1,0),IF($O$10=4,OFFSET(INDEX(DB_4erDS!$U$7:$U$10376,MATCH($F309,DB_4erDS!$C$7:$C$10376,0)),1,0),IF($O$10=5,OFFSET(INDEX(DB_4erDS!$V$7:$V$10376,MATCH($F309,DB_4erDS!$C$7:$C$10376,0)),1,0),OFFSET(INDEX(DB_4erDS!$W$7:$W$10376,MATCH($F309,DB_4erDS!$C$7:$C$10376,0)),1,0)))))))</f>
        <v>no Mat.Nr</v>
      </c>
      <c r="I309" s="214" t="str">
        <f>IF(ISERROR(VLOOKUP(F309,DB_4erDS!$C$7:$C$10376,1,FALSE)),"not found",INDEX(DB_4erDS!$H$7:$H$10376,MATCH(F309,DB_4erDS!$C$7:$C$10376,0)))</f>
        <v>not found</v>
      </c>
      <c r="J309" s="215" t="str">
        <f>IF(ISERROR(VLOOKUP($F309,DB_4erDS!$C$7:$C$10376,1,FALSE)),"01.01.1900",IF($O$10=1,VLOOKUP($F309,DB_4erDS!$C$7:$X$10376,15,FALSE),IF($O$10=2,VLOOKUP($F309,DB_4erDS!$C$7:$X$10376,16,FALSE),IF($O$10=4,VLOOKUP($F309,DB_4erDS!$C$7:$X$10376,18,FALSE),IF($O$10=5,VLOOKUP($F309,DB_4erDS!$C$7:$X$10376,19,FALSE),"01.01.1900")))))</f>
        <v>01.01.1900</v>
      </c>
      <c r="K309" s="200" t="str">
        <f ca="1">IF(AND(E309&lt;&gt;"",$F$4&lt;&gt;""),$F$4,IF(AND(ISNUMBER(H309)=TRUE,H309&gt;=0),IF($O$10=1,OFFSET(INDEX(DB_4erDS!$R$7:$R$10376,MATCH($F309,DB_4erDS!C$7:$C$10376,0)),3,0),IF($O$10=2,OFFSET(INDEX(DB_4erDS!$S$7:$S$10376,MATCH($F309,DB_4erDS!C$7:$C$10376,0)),3,0),IF($O$10=3,OFFSET(INDEX(DB_4erDS!$T$7:$T$10376,MATCH($F309,DB_4erDS!C$7:$C$10376,0)),3,0),IF($O$10=4,OFFSET(INDEX(DB_4erDS!$U$7:$U$10376,MATCH($F309,DB_4erDS!C$7:$C$10376,0)),3,0),IF($O$10=5,OFFSET(INDEX(DB_4erDS!$V$7:$V$10376,MATCH($F309,DB_4erDS!C$7:$C$10376,0)),3,0),OFFSET(INDEX(DB_4erDS!$W$7:$W$10376,MATCH($F309,DB_4erDS!C$7:$C$10376,0)),3,0)))))),""))</f>
        <v/>
      </c>
      <c r="L309" s="151">
        <f ca="1">IF(ISERROR(VLOOKUP($F309,DB_4erDS!$C$7:$C$10376,1,FALSE)),0,IF($O$10=1,OFFSET(INDEX(DB_4erDS!$R$7:$R$10376,MATCH($F309,DB_4erDS!$C$7:$C$10376,0)),2,0),IF($O$10=2,OFFSET(INDEX(DB_4erDS!$S$7:$S$10376,MATCH($F309,DB_4erDS!$C$7:$C$10376,0)),2,0),IF($O$10=4,OFFSET(INDEX(DB_4erDS!$U$7:$U$10376,MATCH($F309,DB_4erDS!$C$7:$C$10376,0)),2,0),IF($O$10=5,OFFSET(INDEX(DB_4erDS!$V$7:$V$10376,MATCH($F309,DB_4erDS!$C$7:$C$10376,0)),2,0),"Ø")))))</f>
        <v>0</v>
      </c>
      <c r="R309" s="65"/>
    </row>
    <row r="310" spans="1:18">
      <c r="A310" s="65"/>
      <c r="B310" s="65"/>
      <c r="C310" s="65"/>
      <c r="D310" s="65">
        <v>298</v>
      </c>
      <c r="E310" s="136" t="str">
        <f>IF(ISERROR(VLOOKUP(F310,DB_4erDS!$C$7:$C$10376,1,FALSE)),"not found",INDEX(DB_4erDS!$B$7:$B$10376,MATCH(F310,DB_4erDS!$C$7:$C$10376,0)))</f>
        <v>not found</v>
      </c>
      <c r="F310" s="140"/>
      <c r="G310" s="213" t="str">
        <f>IF(ISERROR(VLOOKUP(F310,DB_4erDS!$C$7:$C$10376,1,FALSE)),"not found",INDEX(DB_4erDS!$G$7:$G$10376,MATCH(F310,DB_4erDS!$C$7:$C$10376,0)))</f>
        <v>not found</v>
      </c>
      <c r="H310" s="214" t="str">
        <f ca="1">IF(ISERROR(VLOOKUP($F310,DB_4erDS!$C$7:$C$10376,1,FALSE)),"no Mat.Nr",IF($O$10=1,OFFSET(INDEX(DB_4erDS!$R$7:$R$10376,MATCH($F310,DB_4erDS!$C$7:$C$10376,0)),1,0),IF($O$10=2,OFFSET(INDEX(DB_4erDS!$S$7:$S$10376,MATCH($F310,DB_4erDS!$C$7:$C$10376,0)),1,0),IF($O$10=3,OFFSET(INDEX(DB_4erDS!$T$7:$T$10376,MATCH($F310,DB_4erDS!$C$7:$C$10376,0)),1,0),IF($O$10=4,OFFSET(INDEX(DB_4erDS!$U$7:$U$10376,MATCH($F310,DB_4erDS!$C$7:$C$10376,0)),1,0),IF($O$10=5,OFFSET(INDEX(DB_4erDS!$V$7:$V$10376,MATCH($F310,DB_4erDS!$C$7:$C$10376,0)),1,0),OFFSET(INDEX(DB_4erDS!$W$7:$W$10376,MATCH($F310,DB_4erDS!$C$7:$C$10376,0)),1,0)))))))</f>
        <v>no Mat.Nr</v>
      </c>
      <c r="I310" s="214" t="str">
        <f>IF(ISERROR(VLOOKUP(F310,DB_4erDS!$C$7:$C$10376,1,FALSE)),"not found",INDEX(DB_4erDS!$H$7:$H$10376,MATCH(F310,DB_4erDS!$C$7:$C$10376,0)))</f>
        <v>not found</v>
      </c>
      <c r="J310" s="215" t="str">
        <f>IF(ISERROR(VLOOKUP($F310,DB_4erDS!$C$7:$C$10376,1,FALSE)),"01.01.1900",IF($O$10=1,VLOOKUP($F310,DB_4erDS!$C$7:$X$10376,15,FALSE),IF($O$10=2,VLOOKUP($F310,DB_4erDS!$C$7:$X$10376,16,FALSE),IF($O$10=4,VLOOKUP($F310,DB_4erDS!$C$7:$X$10376,18,FALSE),IF($O$10=5,VLOOKUP($F310,DB_4erDS!$C$7:$X$10376,19,FALSE),"01.01.1900")))))</f>
        <v>01.01.1900</v>
      </c>
      <c r="K310" s="200" t="str">
        <f ca="1">IF(AND(E310&lt;&gt;"",$F$4&lt;&gt;""),$F$4,IF(AND(ISNUMBER(H310)=TRUE,H310&gt;=0),IF($O$10=1,OFFSET(INDEX(DB_4erDS!$R$7:$R$10376,MATCH($F310,DB_4erDS!C$7:$C$10376,0)),3,0),IF($O$10=2,OFFSET(INDEX(DB_4erDS!$S$7:$S$10376,MATCH($F310,DB_4erDS!C$7:$C$10376,0)),3,0),IF($O$10=3,OFFSET(INDEX(DB_4erDS!$T$7:$T$10376,MATCH($F310,DB_4erDS!C$7:$C$10376,0)),3,0),IF($O$10=4,OFFSET(INDEX(DB_4erDS!$U$7:$U$10376,MATCH($F310,DB_4erDS!C$7:$C$10376,0)),3,0),IF($O$10=5,OFFSET(INDEX(DB_4erDS!$V$7:$V$10376,MATCH($F310,DB_4erDS!C$7:$C$10376,0)),3,0),OFFSET(INDEX(DB_4erDS!$W$7:$W$10376,MATCH($F310,DB_4erDS!C$7:$C$10376,0)),3,0)))))),""))</f>
        <v/>
      </c>
      <c r="L310" s="151">
        <f ca="1">IF(ISERROR(VLOOKUP($F310,DB_4erDS!$C$7:$C$10376,1,FALSE)),0,IF($O$10=1,OFFSET(INDEX(DB_4erDS!$R$7:$R$10376,MATCH($F310,DB_4erDS!$C$7:$C$10376,0)),2,0),IF($O$10=2,OFFSET(INDEX(DB_4erDS!$S$7:$S$10376,MATCH($F310,DB_4erDS!$C$7:$C$10376,0)),2,0),IF($O$10=4,OFFSET(INDEX(DB_4erDS!$U$7:$U$10376,MATCH($F310,DB_4erDS!$C$7:$C$10376,0)),2,0),IF($O$10=5,OFFSET(INDEX(DB_4erDS!$V$7:$V$10376,MATCH($F310,DB_4erDS!$C$7:$C$10376,0)),2,0),"Ø")))))</f>
        <v>0</v>
      </c>
      <c r="R310" s="65"/>
    </row>
    <row r="311" spans="1:18">
      <c r="A311" s="65"/>
      <c r="B311" s="65"/>
      <c r="C311" s="65"/>
      <c r="D311" s="65">
        <v>299</v>
      </c>
      <c r="E311" s="136" t="str">
        <f>IF(ISERROR(VLOOKUP(F311,DB_4erDS!$C$7:$C$10376,1,FALSE)),"not found",INDEX(DB_4erDS!$B$7:$B$10376,MATCH(F311,DB_4erDS!$C$7:$C$10376,0)))</f>
        <v>not found</v>
      </c>
      <c r="F311" s="140"/>
      <c r="G311" s="213" t="str">
        <f>IF(ISERROR(VLOOKUP(F311,DB_4erDS!$C$7:$C$10376,1,FALSE)),"not found",INDEX(DB_4erDS!$G$7:$G$10376,MATCH(F311,DB_4erDS!$C$7:$C$10376,0)))</f>
        <v>not found</v>
      </c>
      <c r="H311" s="214" t="str">
        <f ca="1">IF(ISERROR(VLOOKUP($F311,DB_4erDS!$C$7:$C$10376,1,FALSE)),"no Mat.Nr",IF($O$10=1,OFFSET(INDEX(DB_4erDS!$R$7:$R$10376,MATCH($F311,DB_4erDS!$C$7:$C$10376,0)),1,0),IF($O$10=2,OFFSET(INDEX(DB_4erDS!$S$7:$S$10376,MATCH($F311,DB_4erDS!$C$7:$C$10376,0)),1,0),IF($O$10=3,OFFSET(INDEX(DB_4erDS!$T$7:$T$10376,MATCH($F311,DB_4erDS!$C$7:$C$10376,0)),1,0),IF($O$10=4,OFFSET(INDEX(DB_4erDS!$U$7:$U$10376,MATCH($F311,DB_4erDS!$C$7:$C$10376,0)),1,0),IF($O$10=5,OFFSET(INDEX(DB_4erDS!$V$7:$V$10376,MATCH($F311,DB_4erDS!$C$7:$C$10376,0)),1,0),OFFSET(INDEX(DB_4erDS!$W$7:$W$10376,MATCH($F311,DB_4erDS!$C$7:$C$10376,0)),1,0)))))))</f>
        <v>no Mat.Nr</v>
      </c>
      <c r="I311" s="214" t="str">
        <f>IF(ISERROR(VLOOKUP(F311,DB_4erDS!$C$7:$C$10376,1,FALSE)),"not found",INDEX(DB_4erDS!$H$7:$H$10376,MATCH(F311,DB_4erDS!$C$7:$C$10376,0)))</f>
        <v>not found</v>
      </c>
      <c r="J311" s="215" t="str">
        <f>IF(ISERROR(VLOOKUP($F311,DB_4erDS!$C$7:$C$10376,1,FALSE)),"01.01.1900",IF($O$10=1,VLOOKUP($F311,DB_4erDS!$C$7:$X$10376,15,FALSE),IF($O$10=2,VLOOKUP($F311,DB_4erDS!$C$7:$X$10376,16,FALSE),IF($O$10=4,VLOOKUP($F311,DB_4erDS!$C$7:$X$10376,18,FALSE),IF($O$10=5,VLOOKUP($F311,DB_4erDS!$C$7:$X$10376,19,FALSE),"01.01.1900")))))</f>
        <v>01.01.1900</v>
      </c>
      <c r="K311" s="200" t="str">
        <f ca="1">IF(AND(E311&lt;&gt;"",$F$4&lt;&gt;""),$F$4,IF(AND(ISNUMBER(H311)=TRUE,H311&gt;=0),IF($O$10=1,OFFSET(INDEX(DB_4erDS!$R$7:$R$10376,MATCH($F311,DB_4erDS!C$7:$C$10376,0)),3,0),IF($O$10=2,OFFSET(INDEX(DB_4erDS!$S$7:$S$10376,MATCH($F311,DB_4erDS!C$7:$C$10376,0)),3,0),IF($O$10=3,OFFSET(INDEX(DB_4erDS!$T$7:$T$10376,MATCH($F311,DB_4erDS!C$7:$C$10376,0)),3,0),IF($O$10=4,OFFSET(INDEX(DB_4erDS!$U$7:$U$10376,MATCH($F311,DB_4erDS!C$7:$C$10376,0)),3,0),IF($O$10=5,OFFSET(INDEX(DB_4erDS!$V$7:$V$10376,MATCH($F311,DB_4erDS!C$7:$C$10376,0)),3,0),OFFSET(INDEX(DB_4erDS!$W$7:$W$10376,MATCH($F311,DB_4erDS!C$7:$C$10376,0)),3,0)))))),""))</f>
        <v/>
      </c>
      <c r="L311" s="151">
        <f ca="1">IF(ISERROR(VLOOKUP($F311,DB_4erDS!$C$7:$C$10376,1,FALSE)),0,IF($O$10=1,OFFSET(INDEX(DB_4erDS!$R$7:$R$10376,MATCH($F311,DB_4erDS!$C$7:$C$10376,0)),2,0),IF($O$10=2,OFFSET(INDEX(DB_4erDS!$S$7:$S$10376,MATCH($F311,DB_4erDS!$C$7:$C$10376,0)),2,0),IF($O$10=4,OFFSET(INDEX(DB_4erDS!$U$7:$U$10376,MATCH($F311,DB_4erDS!$C$7:$C$10376,0)),2,0),IF($O$10=5,OFFSET(INDEX(DB_4erDS!$V$7:$V$10376,MATCH($F311,DB_4erDS!$C$7:$C$10376,0)),2,0),"Ø")))))</f>
        <v>0</v>
      </c>
      <c r="R311" s="65"/>
    </row>
    <row r="312" spans="1:18">
      <c r="A312" s="65"/>
      <c r="B312" s="65"/>
      <c r="C312" s="65"/>
      <c r="D312" s="65">
        <v>300</v>
      </c>
      <c r="E312" s="136" t="str">
        <f>IF(ISERROR(VLOOKUP(F312,DB_4erDS!$C$7:$C$10376,1,FALSE)),"not found",INDEX(DB_4erDS!$B$7:$B$10376,MATCH(F312,DB_4erDS!$C$7:$C$10376,0)))</f>
        <v>not found</v>
      </c>
      <c r="F312" s="140"/>
      <c r="G312" s="213" t="str">
        <f>IF(ISERROR(VLOOKUP(F312,DB_4erDS!$C$7:$C$10376,1,FALSE)),"not found",INDEX(DB_4erDS!$G$7:$G$10376,MATCH(F312,DB_4erDS!$C$7:$C$10376,0)))</f>
        <v>not found</v>
      </c>
      <c r="H312" s="214" t="str">
        <f ca="1">IF(ISERROR(VLOOKUP($F312,DB_4erDS!$C$7:$C$10376,1,FALSE)),"no Mat.Nr",IF($O$10=1,OFFSET(INDEX(DB_4erDS!$R$7:$R$10376,MATCH($F312,DB_4erDS!$C$7:$C$10376,0)),1,0),IF($O$10=2,OFFSET(INDEX(DB_4erDS!$S$7:$S$10376,MATCH($F312,DB_4erDS!$C$7:$C$10376,0)),1,0),IF($O$10=3,OFFSET(INDEX(DB_4erDS!$T$7:$T$10376,MATCH($F312,DB_4erDS!$C$7:$C$10376,0)),1,0),IF($O$10=4,OFFSET(INDEX(DB_4erDS!$U$7:$U$10376,MATCH($F312,DB_4erDS!$C$7:$C$10376,0)),1,0),IF($O$10=5,OFFSET(INDEX(DB_4erDS!$V$7:$V$10376,MATCH($F312,DB_4erDS!$C$7:$C$10376,0)),1,0),OFFSET(INDEX(DB_4erDS!$W$7:$W$10376,MATCH($F312,DB_4erDS!$C$7:$C$10376,0)),1,0)))))))</f>
        <v>no Mat.Nr</v>
      </c>
      <c r="I312" s="214" t="str">
        <f>IF(ISERROR(VLOOKUP(F312,DB_4erDS!$C$7:$C$10376,1,FALSE)),"not found",INDEX(DB_4erDS!$H$7:$H$10376,MATCH(F312,DB_4erDS!$C$7:$C$10376,0)))</f>
        <v>not found</v>
      </c>
      <c r="J312" s="215" t="str">
        <f>IF(ISERROR(VLOOKUP($F312,DB_4erDS!$C$7:$C$10376,1,FALSE)),"01.01.1900",IF($O$10=1,VLOOKUP($F312,DB_4erDS!$C$7:$X$10376,15,FALSE),IF($O$10=2,VLOOKUP($F312,DB_4erDS!$C$7:$X$10376,16,FALSE),IF($O$10=4,VLOOKUP($F312,DB_4erDS!$C$7:$X$10376,18,FALSE),IF($O$10=5,VLOOKUP($F312,DB_4erDS!$C$7:$X$10376,19,FALSE),"01.01.1900")))))</f>
        <v>01.01.1900</v>
      </c>
      <c r="K312" s="200" t="str">
        <f ca="1">IF(AND(E312&lt;&gt;"",$F$4&lt;&gt;""),$F$4,IF(AND(ISNUMBER(H312)=TRUE,H312&gt;=0),IF($O$10=1,OFFSET(INDEX(DB_4erDS!$R$7:$R$10376,MATCH($F312,DB_4erDS!C$7:$C$10376,0)),3,0),IF($O$10=2,OFFSET(INDEX(DB_4erDS!$S$7:$S$10376,MATCH($F312,DB_4erDS!C$7:$C$10376,0)),3,0),IF($O$10=3,OFFSET(INDEX(DB_4erDS!$T$7:$T$10376,MATCH($F312,DB_4erDS!C$7:$C$10376,0)),3,0),IF($O$10=4,OFFSET(INDEX(DB_4erDS!$U$7:$U$10376,MATCH($F312,DB_4erDS!C$7:$C$10376,0)),3,0),IF($O$10=5,OFFSET(INDEX(DB_4erDS!$V$7:$V$10376,MATCH($F312,DB_4erDS!C$7:$C$10376,0)),3,0),OFFSET(INDEX(DB_4erDS!$W$7:$W$10376,MATCH($F312,DB_4erDS!C$7:$C$10376,0)),3,0)))))),""))</f>
        <v/>
      </c>
      <c r="L312" s="151">
        <f ca="1">IF(ISERROR(VLOOKUP($F312,DB_4erDS!$C$7:$C$10376,1,FALSE)),0,IF($O$10=1,OFFSET(INDEX(DB_4erDS!$R$7:$R$10376,MATCH($F312,DB_4erDS!$C$7:$C$10376,0)),2,0),IF($O$10=2,OFFSET(INDEX(DB_4erDS!$S$7:$S$10376,MATCH($F312,DB_4erDS!$C$7:$C$10376,0)),2,0),IF($O$10=4,OFFSET(INDEX(DB_4erDS!$U$7:$U$10376,MATCH($F312,DB_4erDS!$C$7:$C$10376,0)),2,0),IF($O$10=5,OFFSET(INDEX(DB_4erDS!$V$7:$V$10376,MATCH($F312,DB_4erDS!$C$7:$C$10376,0)),2,0),"Ø")))))</f>
        <v>0</v>
      </c>
      <c r="R312" s="65"/>
    </row>
    <row r="313" spans="1:18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R313" s="65"/>
    </row>
    <row r="314" spans="1:18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R314" s="65"/>
    </row>
    <row r="315" spans="1:18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R315" s="65"/>
    </row>
    <row r="316" spans="1:18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R316" s="65"/>
    </row>
    <row r="317" spans="1:18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R317" s="65"/>
    </row>
    <row r="318" spans="1:18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R318" s="65"/>
    </row>
    <row r="319" spans="1:18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R319" s="65"/>
    </row>
    <row r="320" spans="1:18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R320" s="65"/>
    </row>
    <row r="321" spans="1:18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R321" s="65"/>
    </row>
    <row r="322" spans="1:18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R322" s="65"/>
    </row>
    <row r="323" spans="1:18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R323" s="65"/>
    </row>
    <row r="324" spans="1:18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R324" s="65"/>
    </row>
    <row r="325" spans="1:18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R325" s="65"/>
    </row>
  </sheetData>
  <sheetProtection algorithmName="SHA-512" hashValue="tmSXe8B0KACBgHlId1LHQXqpvgtro8uulp6QVSCU2k/S9sjXbeTtbYHQOvmzYfNFCIjCvdDcgVv2dWTclUPv4g==" saltValue="kX3P57lJc6XHqa6R9p1HbA==" spinCount="100000" sheet="1" objects="1" scenarios="1"/>
  <dataValidations count="1">
    <dataValidation type="list" allowBlank="1" showInputMessage="1" showErrorMessage="1" sqref="F4" xr:uid="{25A50D58-89F6-4C55-B2D4-3547F62F3EFE}">
      <formula1>$B$13:$B$32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5" r:id="rId4" name="OptionButton1">
          <controlPr defaultSize="0" autoLine="0" r:id="rId5">
            <anchor moveWithCells="1">
              <from>
                <xdr:col>2</xdr:col>
                <xdr:colOff>30480</xdr:colOff>
                <xdr:row>3</xdr:row>
                <xdr:rowOff>45720</xdr:rowOff>
              </from>
              <to>
                <xdr:col>2</xdr:col>
                <xdr:colOff>160020</xdr:colOff>
                <xdr:row>3</xdr:row>
                <xdr:rowOff>160020</xdr:rowOff>
              </to>
            </anchor>
          </controlPr>
        </control>
      </mc:Choice>
      <mc:Fallback>
        <control shapeId="12295" r:id="rId4" name="OptionButton1"/>
      </mc:Fallback>
    </mc:AlternateContent>
    <mc:AlternateContent xmlns:mc="http://schemas.openxmlformats.org/markup-compatibility/2006">
      <mc:Choice Requires="x14">
        <control shapeId="12296" r:id="rId6" name="OptionButton2">
          <controlPr defaultSize="0" autoLine="0" r:id="rId7">
            <anchor moveWithCells="1">
              <from>
                <xdr:col>2</xdr:col>
                <xdr:colOff>30480</xdr:colOff>
                <xdr:row>5</xdr:row>
                <xdr:rowOff>30480</xdr:rowOff>
              </from>
              <to>
                <xdr:col>2</xdr:col>
                <xdr:colOff>160020</xdr:colOff>
                <xdr:row>5</xdr:row>
                <xdr:rowOff>144780</xdr:rowOff>
              </to>
            </anchor>
          </controlPr>
        </control>
      </mc:Choice>
      <mc:Fallback>
        <control shapeId="12296" r:id="rId6" name="OptionButton2"/>
      </mc:Fallback>
    </mc:AlternateContent>
    <mc:AlternateContent xmlns:mc="http://schemas.openxmlformats.org/markup-compatibility/2006">
      <mc:Choice Requires="x14">
        <control shapeId="12297" r:id="rId8" name="OptionButton3">
          <controlPr defaultSize="0" autoLine="0" r:id="rId9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152400</xdr:colOff>
                <xdr:row>7</xdr:row>
                <xdr:rowOff>144780</xdr:rowOff>
              </to>
            </anchor>
          </controlPr>
        </control>
      </mc:Choice>
      <mc:Fallback>
        <control shapeId="12297" r:id="rId8" name="Option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9106E-4DAA-462A-A49E-A8AF84D078A5}">
  <sheetPr codeName="Tabelle5"/>
  <dimension ref="B2:K310"/>
  <sheetViews>
    <sheetView zoomScale="70" zoomScaleNormal="70" workbookViewId="0">
      <pane ySplit="9" topLeftCell="A10" activePane="bottomLeft" state="frozen"/>
      <selection pane="bottomLeft" activeCell="N34" sqref="N34"/>
      <selection activeCell="F1" sqref="F1"/>
    </sheetView>
  </sheetViews>
  <sheetFormatPr defaultColWidth="11.5703125" defaultRowHeight="13.15"/>
  <cols>
    <col min="1" max="1" width="5" customWidth="1"/>
    <col min="2" max="2" width="3.28515625" customWidth="1"/>
    <col min="3" max="3" width="13" bestFit="1" customWidth="1"/>
    <col min="4" max="4" width="12" bestFit="1" customWidth="1"/>
    <col min="5" max="5" width="12" customWidth="1"/>
    <col min="11" max="11" width="4" customWidth="1"/>
  </cols>
  <sheetData>
    <row r="2" spans="2:11">
      <c r="B2" s="48"/>
      <c r="C2" s="49"/>
      <c r="D2" s="49"/>
      <c r="E2" s="49"/>
      <c r="F2" s="49"/>
      <c r="G2" s="49"/>
      <c r="H2" s="49"/>
      <c r="I2" s="49"/>
      <c r="J2" s="49"/>
      <c r="K2" s="50"/>
    </row>
    <row r="3" spans="2:11" ht="17.45">
      <c r="B3" s="51"/>
      <c r="C3" s="52" t="s">
        <v>5151</v>
      </c>
      <c r="D3" s="53"/>
      <c r="E3" s="53"/>
      <c r="F3" s="53"/>
      <c r="G3" s="53"/>
      <c r="H3" s="53"/>
      <c r="I3" s="53"/>
      <c r="J3" s="53"/>
      <c r="K3" s="54"/>
    </row>
    <row r="4" spans="2:11">
      <c r="B4" s="51"/>
      <c r="C4" s="53"/>
      <c r="D4" s="53"/>
      <c r="E4" s="53"/>
      <c r="F4" s="53"/>
      <c r="G4" s="53"/>
      <c r="H4" s="53"/>
      <c r="I4" s="53"/>
      <c r="J4" s="53"/>
      <c r="K4" s="54"/>
    </row>
    <row r="5" spans="2:11" ht="15.6">
      <c r="B5" s="51"/>
      <c r="C5" s="55" t="s">
        <v>5152</v>
      </c>
      <c r="D5" s="53"/>
      <c r="E5" s="53"/>
      <c r="F5" s="53"/>
      <c r="G5" s="53"/>
      <c r="H5" s="53"/>
      <c r="I5" s="53"/>
      <c r="J5" s="53"/>
      <c r="K5" s="54"/>
    </row>
    <row r="6" spans="2:11">
      <c r="B6" s="51"/>
      <c r="C6" s="229" t="str">
        <f>IF(Abfrage!$O$10=1,"Best Price",IF(Abfrage!$O$10=2,"Newest Date",IF(Abfrage!$O$10=3,"Ø",IF(Abfrage!$O$10=4,"Best Price at supplier:",IF(Abfrage!$O$10=5,"Newest Date at supplier:","Ø price at supplier:")))))</f>
        <v>Best Price</v>
      </c>
      <c r="D6" s="229"/>
      <c r="E6" s="158"/>
      <c r="F6" s="53"/>
      <c r="G6" s="53"/>
      <c r="H6" s="53"/>
      <c r="I6" s="56">
        <f>Abfrage!F4</f>
        <v>0</v>
      </c>
      <c r="J6" s="53"/>
      <c r="K6" s="54"/>
    </row>
    <row r="7" spans="2:11">
      <c r="B7" s="51"/>
      <c r="C7" s="53"/>
      <c r="D7" s="53"/>
      <c r="E7" s="53"/>
      <c r="F7" s="53"/>
      <c r="G7" s="53"/>
      <c r="H7" s="53"/>
      <c r="I7" s="53"/>
      <c r="J7" s="53"/>
      <c r="K7" s="54"/>
    </row>
    <row r="8" spans="2:11">
      <c r="B8" s="51"/>
      <c r="C8" s="53"/>
      <c r="D8" s="53"/>
      <c r="E8" s="53"/>
      <c r="F8" s="53"/>
      <c r="G8" s="53"/>
      <c r="H8" s="53"/>
      <c r="I8" s="53"/>
      <c r="J8" s="53"/>
      <c r="K8" s="54"/>
    </row>
    <row r="9" spans="2:11" ht="34.9">
      <c r="B9" s="51"/>
      <c r="C9" s="57" t="s">
        <v>5137</v>
      </c>
      <c r="D9" s="58" t="s">
        <v>5138</v>
      </c>
      <c r="E9" s="59" t="s">
        <v>30</v>
      </c>
      <c r="F9" s="59" t="s">
        <v>5140</v>
      </c>
      <c r="G9" s="59" t="s">
        <v>31</v>
      </c>
      <c r="H9" s="59" t="s">
        <v>5141</v>
      </c>
      <c r="I9" s="60" t="s">
        <v>5142</v>
      </c>
      <c r="J9" s="61" t="s">
        <v>5143</v>
      </c>
      <c r="K9" s="54"/>
    </row>
    <row r="10" spans="2:11">
      <c r="B10" s="51"/>
      <c r="C10" s="159" t="s">
        <v>980</v>
      </c>
      <c r="D10" s="160">
        <v>1000104732</v>
      </c>
      <c r="E10" s="160" t="s">
        <v>96</v>
      </c>
      <c r="F10" s="161">
        <v>0.217</v>
      </c>
      <c r="G10" s="160" t="s">
        <v>50</v>
      </c>
      <c r="H10" s="162">
        <v>0</v>
      </c>
      <c r="I10" s="163" t="s">
        <v>43</v>
      </c>
      <c r="J10" s="164">
        <v>1000</v>
      </c>
      <c r="K10" s="54"/>
    </row>
    <row r="11" spans="2:11">
      <c r="B11" s="51"/>
      <c r="C11" s="159" t="s">
        <v>986</v>
      </c>
      <c r="D11" s="160">
        <v>1000104740</v>
      </c>
      <c r="E11" s="160" t="s">
        <v>122</v>
      </c>
      <c r="F11" s="161">
        <v>1.4E-2</v>
      </c>
      <c r="G11" s="160" t="s">
        <v>40</v>
      </c>
      <c r="H11" s="162">
        <v>0</v>
      </c>
      <c r="I11" s="163" t="s">
        <v>43</v>
      </c>
      <c r="J11" s="164">
        <v>1000</v>
      </c>
      <c r="K11" s="54"/>
    </row>
    <row r="12" spans="2:11">
      <c r="B12" s="51"/>
      <c r="C12" s="159" t="s">
        <v>984</v>
      </c>
      <c r="D12" s="160">
        <v>1000104738</v>
      </c>
      <c r="E12" s="160" t="s">
        <v>685</v>
      </c>
      <c r="F12" s="161">
        <v>1.1089999999999999E-2</v>
      </c>
      <c r="G12" s="160" t="s">
        <v>93</v>
      </c>
      <c r="H12" s="162">
        <v>0</v>
      </c>
      <c r="I12" s="163" t="s">
        <v>101</v>
      </c>
      <c r="J12" s="164">
        <v>0</v>
      </c>
      <c r="K12" s="54"/>
    </row>
    <row r="13" spans="2:11">
      <c r="B13" s="51"/>
      <c r="C13" s="159" t="s">
        <v>690</v>
      </c>
      <c r="D13" s="160">
        <v>1000148274</v>
      </c>
      <c r="E13" s="160" t="s">
        <v>96</v>
      </c>
      <c r="F13" s="161">
        <v>5.8270000000000002E-2</v>
      </c>
      <c r="G13" s="160" t="s">
        <v>50</v>
      </c>
      <c r="H13" s="162">
        <v>0</v>
      </c>
      <c r="I13" s="163" t="s">
        <v>101</v>
      </c>
      <c r="J13" s="164">
        <v>0</v>
      </c>
      <c r="K13" s="54"/>
    </row>
    <row r="14" spans="2:11">
      <c r="B14" s="51"/>
      <c r="C14" s="159" t="s">
        <v>398</v>
      </c>
      <c r="D14" s="160">
        <v>1000183226</v>
      </c>
      <c r="E14" s="160" t="s">
        <v>97</v>
      </c>
      <c r="F14" s="161">
        <v>0.63000000000000012</v>
      </c>
      <c r="G14" s="160" t="s">
        <v>44</v>
      </c>
      <c r="H14" s="162">
        <v>0</v>
      </c>
      <c r="I14" s="163" t="s">
        <v>43</v>
      </c>
      <c r="J14" s="164">
        <v>1000</v>
      </c>
      <c r="K14" s="54"/>
    </row>
    <row r="15" spans="2:11">
      <c r="B15" s="51"/>
      <c r="C15" s="159" t="s">
        <v>400</v>
      </c>
      <c r="D15" s="160">
        <v>1000183227</v>
      </c>
      <c r="E15" s="160" t="s">
        <v>103</v>
      </c>
      <c r="F15" s="161">
        <v>7.7579999999999996E-2</v>
      </c>
      <c r="G15" s="160" t="s">
        <v>57</v>
      </c>
      <c r="H15" s="162">
        <v>0</v>
      </c>
      <c r="I15" s="163" t="s">
        <v>101</v>
      </c>
      <c r="J15" s="164">
        <v>0</v>
      </c>
      <c r="K15" s="54"/>
    </row>
    <row r="16" spans="2:11">
      <c r="B16" s="51"/>
      <c r="C16" s="159" t="s">
        <v>5153</v>
      </c>
      <c r="D16" s="160"/>
      <c r="E16" s="160" t="s">
        <v>5153</v>
      </c>
      <c r="F16" s="161" t="s">
        <v>5154</v>
      </c>
      <c r="G16" s="160" t="s">
        <v>5153</v>
      </c>
      <c r="H16" s="162" t="s">
        <v>5155</v>
      </c>
      <c r="I16" s="163" t="s">
        <v>306</v>
      </c>
      <c r="J16" s="164">
        <v>0</v>
      </c>
      <c r="K16" s="54"/>
    </row>
    <row r="17" spans="2:11">
      <c r="B17" s="51"/>
      <c r="C17" s="159" t="s">
        <v>5153</v>
      </c>
      <c r="D17" s="160"/>
      <c r="E17" s="160" t="s">
        <v>5153</v>
      </c>
      <c r="F17" s="161" t="s">
        <v>5154</v>
      </c>
      <c r="G17" s="160" t="s">
        <v>5153</v>
      </c>
      <c r="H17" s="162" t="s">
        <v>5155</v>
      </c>
      <c r="I17" s="163" t="s">
        <v>306</v>
      </c>
      <c r="J17" s="164">
        <v>0</v>
      </c>
      <c r="K17" s="54"/>
    </row>
    <row r="18" spans="2:11">
      <c r="B18" s="51"/>
      <c r="C18" s="159" t="s">
        <v>5153</v>
      </c>
      <c r="D18" s="160"/>
      <c r="E18" s="160" t="s">
        <v>5153</v>
      </c>
      <c r="F18" s="161" t="s">
        <v>5154</v>
      </c>
      <c r="G18" s="160" t="s">
        <v>5153</v>
      </c>
      <c r="H18" s="162" t="s">
        <v>5155</v>
      </c>
      <c r="I18" s="163" t="s">
        <v>306</v>
      </c>
      <c r="J18" s="164">
        <v>0</v>
      </c>
      <c r="K18" s="54"/>
    </row>
    <row r="19" spans="2:11">
      <c r="B19" s="51"/>
      <c r="C19" s="159" t="s">
        <v>5153</v>
      </c>
      <c r="D19" s="160"/>
      <c r="E19" s="160" t="s">
        <v>5153</v>
      </c>
      <c r="F19" s="161" t="s">
        <v>5154</v>
      </c>
      <c r="G19" s="160" t="s">
        <v>5153</v>
      </c>
      <c r="H19" s="162" t="s">
        <v>5155</v>
      </c>
      <c r="I19" s="163" t="s">
        <v>306</v>
      </c>
      <c r="J19" s="164">
        <v>0</v>
      </c>
      <c r="K19" s="54"/>
    </row>
    <row r="20" spans="2:11">
      <c r="B20" s="51"/>
      <c r="C20" s="159" t="s">
        <v>5153</v>
      </c>
      <c r="D20" s="160"/>
      <c r="E20" s="160" t="s">
        <v>5153</v>
      </c>
      <c r="F20" s="161" t="s">
        <v>5154</v>
      </c>
      <c r="G20" s="160" t="s">
        <v>5153</v>
      </c>
      <c r="H20" s="162" t="s">
        <v>5155</v>
      </c>
      <c r="I20" s="163" t="s">
        <v>306</v>
      </c>
      <c r="J20" s="164">
        <v>0</v>
      </c>
      <c r="K20" s="54"/>
    </row>
    <row r="21" spans="2:11">
      <c r="B21" s="51"/>
      <c r="C21" s="159" t="s">
        <v>5153</v>
      </c>
      <c r="D21" s="160"/>
      <c r="E21" s="160" t="s">
        <v>5153</v>
      </c>
      <c r="F21" s="161" t="s">
        <v>5154</v>
      </c>
      <c r="G21" s="160" t="s">
        <v>5153</v>
      </c>
      <c r="H21" s="162" t="s">
        <v>5155</v>
      </c>
      <c r="I21" s="163" t="s">
        <v>306</v>
      </c>
      <c r="J21" s="164">
        <v>0</v>
      </c>
      <c r="K21" s="54"/>
    </row>
    <row r="22" spans="2:11">
      <c r="B22" s="51"/>
      <c r="C22" s="159" t="s">
        <v>5153</v>
      </c>
      <c r="D22" s="160"/>
      <c r="E22" s="160" t="s">
        <v>5153</v>
      </c>
      <c r="F22" s="161" t="s">
        <v>5154</v>
      </c>
      <c r="G22" s="160" t="s">
        <v>5153</v>
      </c>
      <c r="H22" s="162" t="s">
        <v>5155</v>
      </c>
      <c r="I22" s="163" t="s">
        <v>306</v>
      </c>
      <c r="J22" s="164">
        <v>0</v>
      </c>
      <c r="K22" s="54"/>
    </row>
    <row r="23" spans="2:11">
      <c r="B23" s="51"/>
      <c r="C23" s="159" t="s">
        <v>5153</v>
      </c>
      <c r="D23" s="160"/>
      <c r="E23" s="160" t="s">
        <v>5153</v>
      </c>
      <c r="F23" s="161" t="s">
        <v>5154</v>
      </c>
      <c r="G23" s="160" t="s">
        <v>5153</v>
      </c>
      <c r="H23" s="162" t="s">
        <v>5155</v>
      </c>
      <c r="I23" s="163" t="s">
        <v>306</v>
      </c>
      <c r="J23" s="164">
        <v>0</v>
      </c>
      <c r="K23" s="54"/>
    </row>
    <row r="24" spans="2:11">
      <c r="B24" s="51"/>
      <c r="C24" s="159" t="s">
        <v>5153</v>
      </c>
      <c r="D24" s="160"/>
      <c r="E24" s="160" t="s">
        <v>5153</v>
      </c>
      <c r="F24" s="161" t="s">
        <v>5154</v>
      </c>
      <c r="G24" s="160" t="s">
        <v>5153</v>
      </c>
      <c r="H24" s="162" t="s">
        <v>5155</v>
      </c>
      <c r="I24" s="163" t="s">
        <v>306</v>
      </c>
      <c r="J24" s="164">
        <v>0</v>
      </c>
      <c r="K24" s="54"/>
    </row>
    <row r="25" spans="2:11">
      <c r="B25" s="51"/>
      <c r="C25" s="159" t="s">
        <v>5153</v>
      </c>
      <c r="D25" s="160"/>
      <c r="E25" s="160" t="s">
        <v>5153</v>
      </c>
      <c r="F25" s="161" t="s">
        <v>5154</v>
      </c>
      <c r="G25" s="160" t="s">
        <v>5153</v>
      </c>
      <c r="H25" s="162" t="s">
        <v>5155</v>
      </c>
      <c r="I25" s="163" t="s">
        <v>306</v>
      </c>
      <c r="J25" s="164">
        <v>0</v>
      </c>
      <c r="K25" s="54"/>
    </row>
    <row r="26" spans="2:11">
      <c r="B26" s="51"/>
      <c r="C26" s="159" t="s">
        <v>5153</v>
      </c>
      <c r="D26" s="160"/>
      <c r="E26" s="160" t="s">
        <v>5153</v>
      </c>
      <c r="F26" s="161" t="s">
        <v>5154</v>
      </c>
      <c r="G26" s="160" t="s">
        <v>5153</v>
      </c>
      <c r="H26" s="162" t="s">
        <v>5155</v>
      </c>
      <c r="I26" s="163" t="s">
        <v>306</v>
      </c>
      <c r="J26" s="164">
        <v>0</v>
      </c>
      <c r="K26" s="54"/>
    </row>
    <row r="27" spans="2:11">
      <c r="B27" s="51"/>
      <c r="C27" s="159" t="s">
        <v>5153</v>
      </c>
      <c r="D27" s="160"/>
      <c r="E27" s="160" t="s">
        <v>5153</v>
      </c>
      <c r="F27" s="161" t="s">
        <v>5154</v>
      </c>
      <c r="G27" s="160" t="s">
        <v>5153</v>
      </c>
      <c r="H27" s="162" t="s">
        <v>5155</v>
      </c>
      <c r="I27" s="163" t="s">
        <v>306</v>
      </c>
      <c r="J27" s="164">
        <v>0</v>
      </c>
      <c r="K27" s="54"/>
    </row>
    <row r="28" spans="2:11">
      <c r="B28" s="51"/>
      <c r="C28" s="159" t="s">
        <v>5153</v>
      </c>
      <c r="D28" s="160"/>
      <c r="E28" s="160" t="s">
        <v>5153</v>
      </c>
      <c r="F28" s="161" t="s">
        <v>5154</v>
      </c>
      <c r="G28" s="160" t="s">
        <v>5153</v>
      </c>
      <c r="H28" s="162" t="s">
        <v>5155</v>
      </c>
      <c r="I28" s="163" t="s">
        <v>306</v>
      </c>
      <c r="J28" s="164">
        <v>0</v>
      </c>
      <c r="K28" s="54"/>
    </row>
    <row r="29" spans="2:11">
      <c r="B29" s="51"/>
      <c r="C29" s="159" t="s">
        <v>5153</v>
      </c>
      <c r="D29" s="160"/>
      <c r="E29" s="160" t="s">
        <v>5153</v>
      </c>
      <c r="F29" s="161" t="s">
        <v>5154</v>
      </c>
      <c r="G29" s="160" t="s">
        <v>5153</v>
      </c>
      <c r="H29" s="162" t="s">
        <v>5155</v>
      </c>
      <c r="I29" s="163" t="s">
        <v>306</v>
      </c>
      <c r="J29" s="164">
        <v>0</v>
      </c>
      <c r="K29" s="54"/>
    </row>
    <row r="30" spans="2:11">
      <c r="B30" s="51"/>
      <c r="C30" s="159" t="s">
        <v>5153</v>
      </c>
      <c r="D30" s="160"/>
      <c r="E30" s="160" t="s">
        <v>5153</v>
      </c>
      <c r="F30" s="161" t="s">
        <v>5154</v>
      </c>
      <c r="G30" s="160" t="s">
        <v>5153</v>
      </c>
      <c r="H30" s="162" t="s">
        <v>5155</v>
      </c>
      <c r="I30" s="163" t="s">
        <v>306</v>
      </c>
      <c r="J30" s="164">
        <v>0</v>
      </c>
      <c r="K30" s="54"/>
    </row>
    <row r="31" spans="2:11">
      <c r="B31" s="51"/>
      <c r="C31" s="159" t="s">
        <v>5153</v>
      </c>
      <c r="D31" s="160"/>
      <c r="E31" s="160" t="s">
        <v>5153</v>
      </c>
      <c r="F31" s="161" t="s">
        <v>5154</v>
      </c>
      <c r="G31" s="160" t="s">
        <v>5153</v>
      </c>
      <c r="H31" s="162" t="s">
        <v>5155</v>
      </c>
      <c r="I31" s="163" t="s">
        <v>306</v>
      </c>
      <c r="J31" s="164">
        <v>0</v>
      </c>
      <c r="K31" s="54"/>
    </row>
    <row r="32" spans="2:11">
      <c r="B32" s="51"/>
      <c r="C32" s="159" t="s">
        <v>5153</v>
      </c>
      <c r="D32" s="160"/>
      <c r="E32" s="160" t="s">
        <v>5153</v>
      </c>
      <c r="F32" s="161" t="s">
        <v>5154</v>
      </c>
      <c r="G32" s="160" t="s">
        <v>5153</v>
      </c>
      <c r="H32" s="162" t="s">
        <v>5155</v>
      </c>
      <c r="I32" s="163" t="s">
        <v>306</v>
      </c>
      <c r="J32" s="164">
        <v>0</v>
      </c>
      <c r="K32" s="54"/>
    </row>
    <row r="33" spans="2:11">
      <c r="B33" s="51"/>
      <c r="C33" s="159" t="s">
        <v>5153</v>
      </c>
      <c r="D33" s="160"/>
      <c r="E33" s="160" t="s">
        <v>5153</v>
      </c>
      <c r="F33" s="161" t="s">
        <v>5154</v>
      </c>
      <c r="G33" s="160" t="s">
        <v>5153</v>
      </c>
      <c r="H33" s="162" t="s">
        <v>5155</v>
      </c>
      <c r="I33" s="163" t="s">
        <v>306</v>
      </c>
      <c r="J33" s="164">
        <v>0</v>
      </c>
      <c r="K33" s="54"/>
    </row>
    <row r="34" spans="2:11">
      <c r="B34" s="51"/>
      <c r="C34" s="159" t="s">
        <v>5153</v>
      </c>
      <c r="D34" s="160"/>
      <c r="E34" s="160" t="s">
        <v>5153</v>
      </c>
      <c r="F34" s="161" t="s">
        <v>5154</v>
      </c>
      <c r="G34" s="160" t="s">
        <v>5153</v>
      </c>
      <c r="H34" s="162" t="s">
        <v>5155</v>
      </c>
      <c r="I34" s="163" t="s">
        <v>306</v>
      </c>
      <c r="J34" s="164">
        <v>0</v>
      </c>
      <c r="K34" s="54"/>
    </row>
    <row r="35" spans="2:11">
      <c r="B35" s="51"/>
      <c r="C35" s="159" t="s">
        <v>5153</v>
      </c>
      <c r="D35" s="160"/>
      <c r="E35" s="160" t="s">
        <v>5153</v>
      </c>
      <c r="F35" s="161" t="s">
        <v>5154</v>
      </c>
      <c r="G35" s="160" t="s">
        <v>5153</v>
      </c>
      <c r="H35" s="162" t="s">
        <v>5155</v>
      </c>
      <c r="I35" s="163" t="s">
        <v>306</v>
      </c>
      <c r="J35" s="164">
        <v>0</v>
      </c>
      <c r="K35" s="54"/>
    </row>
    <row r="36" spans="2:11">
      <c r="B36" s="51"/>
      <c r="C36" s="159" t="s">
        <v>5153</v>
      </c>
      <c r="D36" s="160"/>
      <c r="E36" s="160" t="s">
        <v>5153</v>
      </c>
      <c r="F36" s="161" t="s">
        <v>5154</v>
      </c>
      <c r="G36" s="160" t="s">
        <v>5153</v>
      </c>
      <c r="H36" s="162" t="s">
        <v>5155</v>
      </c>
      <c r="I36" s="163" t="s">
        <v>306</v>
      </c>
      <c r="J36" s="164">
        <v>0</v>
      </c>
      <c r="K36" s="54"/>
    </row>
    <row r="37" spans="2:11">
      <c r="B37" s="51"/>
      <c r="C37" s="159" t="s">
        <v>5153</v>
      </c>
      <c r="D37" s="160"/>
      <c r="E37" s="160" t="s">
        <v>5153</v>
      </c>
      <c r="F37" s="161" t="s">
        <v>5154</v>
      </c>
      <c r="G37" s="160" t="s">
        <v>5153</v>
      </c>
      <c r="H37" s="162" t="s">
        <v>5155</v>
      </c>
      <c r="I37" s="163" t="s">
        <v>306</v>
      </c>
      <c r="J37" s="164">
        <v>0</v>
      </c>
      <c r="K37" s="54"/>
    </row>
    <row r="38" spans="2:11">
      <c r="B38" s="51"/>
      <c r="C38" s="159" t="s">
        <v>5153</v>
      </c>
      <c r="D38" s="160"/>
      <c r="E38" s="160" t="s">
        <v>5153</v>
      </c>
      <c r="F38" s="161" t="s">
        <v>5154</v>
      </c>
      <c r="G38" s="160" t="s">
        <v>5153</v>
      </c>
      <c r="H38" s="162" t="s">
        <v>5155</v>
      </c>
      <c r="I38" s="163" t="s">
        <v>306</v>
      </c>
      <c r="J38" s="164">
        <v>0</v>
      </c>
      <c r="K38" s="54"/>
    </row>
    <row r="39" spans="2:11">
      <c r="B39" s="51"/>
      <c r="C39" s="159" t="s">
        <v>5153</v>
      </c>
      <c r="D39" s="160"/>
      <c r="E39" s="160" t="s">
        <v>5153</v>
      </c>
      <c r="F39" s="161" t="s">
        <v>5154</v>
      </c>
      <c r="G39" s="160" t="s">
        <v>5153</v>
      </c>
      <c r="H39" s="162" t="s">
        <v>5155</v>
      </c>
      <c r="I39" s="163" t="s">
        <v>306</v>
      </c>
      <c r="J39" s="164">
        <v>0</v>
      </c>
      <c r="K39" s="54"/>
    </row>
    <row r="40" spans="2:11">
      <c r="B40" s="51"/>
      <c r="C40" s="159" t="s">
        <v>5153</v>
      </c>
      <c r="D40" s="160"/>
      <c r="E40" s="160" t="s">
        <v>5153</v>
      </c>
      <c r="F40" s="161" t="s">
        <v>5154</v>
      </c>
      <c r="G40" s="160" t="s">
        <v>5153</v>
      </c>
      <c r="H40" s="162" t="s">
        <v>5155</v>
      </c>
      <c r="I40" s="163" t="s">
        <v>306</v>
      </c>
      <c r="J40" s="164">
        <v>0</v>
      </c>
      <c r="K40" s="54"/>
    </row>
    <row r="41" spans="2:11">
      <c r="B41" s="51"/>
      <c r="C41" s="159" t="s">
        <v>5153</v>
      </c>
      <c r="D41" s="160"/>
      <c r="E41" s="160" t="s">
        <v>5153</v>
      </c>
      <c r="F41" s="161" t="s">
        <v>5154</v>
      </c>
      <c r="G41" s="160" t="s">
        <v>5153</v>
      </c>
      <c r="H41" s="162" t="s">
        <v>5155</v>
      </c>
      <c r="I41" s="163" t="s">
        <v>306</v>
      </c>
      <c r="J41" s="164">
        <v>0</v>
      </c>
      <c r="K41" s="54"/>
    </row>
    <row r="42" spans="2:11">
      <c r="B42" s="51"/>
      <c r="C42" s="159" t="s">
        <v>5153</v>
      </c>
      <c r="D42" s="160"/>
      <c r="E42" s="160" t="s">
        <v>5153</v>
      </c>
      <c r="F42" s="161" t="s">
        <v>5154</v>
      </c>
      <c r="G42" s="160" t="s">
        <v>5153</v>
      </c>
      <c r="H42" s="162" t="s">
        <v>5155</v>
      </c>
      <c r="I42" s="163" t="s">
        <v>306</v>
      </c>
      <c r="J42" s="164">
        <v>0</v>
      </c>
      <c r="K42" s="54"/>
    </row>
    <row r="43" spans="2:11">
      <c r="B43" s="51"/>
      <c r="C43" s="159" t="s">
        <v>5153</v>
      </c>
      <c r="D43" s="160"/>
      <c r="E43" s="160" t="s">
        <v>5153</v>
      </c>
      <c r="F43" s="161" t="s">
        <v>5154</v>
      </c>
      <c r="G43" s="160" t="s">
        <v>5153</v>
      </c>
      <c r="H43" s="162" t="s">
        <v>5155</v>
      </c>
      <c r="I43" s="163" t="s">
        <v>306</v>
      </c>
      <c r="J43" s="164">
        <v>0</v>
      </c>
      <c r="K43" s="54"/>
    </row>
    <row r="44" spans="2:11">
      <c r="B44" s="51"/>
      <c r="C44" s="159" t="s">
        <v>5153</v>
      </c>
      <c r="D44" s="160"/>
      <c r="E44" s="160" t="s">
        <v>5153</v>
      </c>
      <c r="F44" s="161" t="s">
        <v>5154</v>
      </c>
      <c r="G44" s="160" t="s">
        <v>5153</v>
      </c>
      <c r="H44" s="162" t="s">
        <v>5155</v>
      </c>
      <c r="I44" s="163" t="s">
        <v>306</v>
      </c>
      <c r="J44" s="164">
        <v>0</v>
      </c>
      <c r="K44" s="54"/>
    </row>
    <row r="45" spans="2:11">
      <c r="B45" s="51"/>
      <c r="C45" s="159" t="s">
        <v>5153</v>
      </c>
      <c r="D45" s="160"/>
      <c r="E45" s="160" t="s">
        <v>5153</v>
      </c>
      <c r="F45" s="161" t="s">
        <v>5154</v>
      </c>
      <c r="G45" s="160" t="s">
        <v>5153</v>
      </c>
      <c r="H45" s="162" t="s">
        <v>5155</v>
      </c>
      <c r="I45" s="163" t="s">
        <v>306</v>
      </c>
      <c r="J45" s="164">
        <v>0</v>
      </c>
      <c r="K45" s="54"/>
    </row>
    <row r="46" spans="2:11">
      <c r="B46" s="51"/>
      <c r="C46" s="159" t="s">
        <v>5153</v>
      </c>
      <c r="D46" s="160"/>
      <c r="E46" s="160" t="s">
        <v>5153</v>
      </c>
      <c r="F46" s="161" t="s">
        <v>5154</v>
      </c>
      <c r="G46" s="160" t="s">
        <v>5153</v>
      </c>
      <c r="H46" s="162" t="s">
        <v>5155</v>
      </c>
      <c r="I46" s="163" t="s">
        <v>306</v>
      </c>
      <c r="J46" s="164">
        <v>0</v>
      </c>
      <c r="K46" s="54"/>
    </row>
    <row r="47" spans="2:11">
      <c r="B47" s="51"/>
      <c r="C47" s="159" t="s">
        <v>5153</v>
      </c>
      <c r="D47" s="160"/>
      <c r="E47" s="160" t="s">
        <v>5153</v>
      </c>
      <c r="F47" s="161" t="s">
        <v>5154</v>
      </c>
      <c r="G47" s="160" t="s">
        <v>5153</v>
      </c>
      <c r="H47" s="162" t="s">
        <v>5155</v>
      </c>
      <c r="I47" s="163" t="s">
        <v>306</v>
      </c>
      <c r="J47" s="164">
        <v>0</v>
      </c>
      <c r="K47" s="54"/>
    </row>
    <row r="48" spans="2:11">
      <c r="B48" s="51"/>
      <c r="C48" s="159" t="s">
        <v>5153</v>
      </c>
      <c r="D48" s="160"/>
      <c r="E48" s="160" t="s">
        <v>5153</v>
      </c>
      <c r="F48" s="161" t="s">
        <v>5154</v>
      </c>
      <c r="G48" s="160" t="s">
        <v>5153</v>
      </c>
      <c r="H48" s="162" t="s">
        <v>5155</v>
      </c>
      <c r="I48" s="163" t="s">
        <v>306</v>
      </c>
      <c r="J48" s="164">
        <v>0</v>
      </c>
      <c r="K48" s="54"/>
    </row>
    <row r="49" spans="2:11">
      <c r="B49" s="51"/>
      <c r="C49" s="159" t="s">
        <v>5153</v>
      </c>
      <c r="D49" s="160"/>
      <c r="E49" s="160" t="s">
        <v>5153</v>
      </c>
      <c r="F49" s="161" t="s">
        <v>5154</v>
      </c>
      <c r="G49" s="160" t="s">
        <v>5153</v>
      </c>
      <c r="H49" s="162" t="s">
        <v>5155</v>
      </c>
      <c r="I49" s="163" t="s">
        <v>306</v>
      </c>
      <c r="J49" s="164">
        <v>0</v>
      </c>
      <c r="K49" s="54"/>
    </row>
    <row r="50" spans="2:11">
      <c r="B50" s="51"/>
      <c r="C50" s="159" t="s">
        <v>5153</v>
      </c>
      <c r="D50" s="160"/>
      <c r="E50" s="160" t="s">
        <v>5153</v>
      </c>
      <c r="F50" s="161" t="s">
        <v>5154</v>
      </c>
      <c r="G50" s="160" t="s">
        <v>5153</v>
      </c>
      <c r="H50" s="162" t="s">
        <v>5155</v>
      </c>
      <c r="I50" s="163" t="s">
        <v>306</v>
      </c>
      <c r="J50" s="164">
        <v>0</v>
      </c>
      <c r="K50" s="54"/>
    </row>
    <row r="51" spans="2:11">
      <c r="B51" s="51"/>
      <c r="C51" s="159" t="s">
        <v>5153</v>
      </c>
      <c r="D51" s="160"/>
      <c r="E51" s="160" t="s">
        <v>5153</v>
      </c>
      <c r="F51" s="161" t="s">
        <v>5154</v>
      </c>
      <c r="G51" s="160" t="s">
        <v>5153</v>
      </c>
      <c r="H51" s="162" t="s">
        <v>5155</v>
      </c>
      <c r="I51" s="163" t="s">
        <v>306</v>
      </c>
      <c r="J51" s="164">
        <v>0</v>
      </c>
      <c r="K51" s="54"/>
    </row>
    <row r="52" spans="2:11">
      <c r="B52" s="51"/>
      <c r="C52" s="159" t="s">
        <v>5153</v>
      </c>
      <c r="D52" s="160"/>
      <c r="E52" s="160" t="s">
        <v>5153</v>
      </c>
      <c r="F52" s="161" t="s">
        <v>5154</v>
      </c>
      <c r="G52" s="160" t="s">
        <v>5153</v>
      </c>
      <c r="H52" s="162" t="s">
        <v>5155</v>
      </c>
      <c r="I52" s="163" t="s">
        <v>306</v>
      </c>
      <c r="J52" s="164">
        <v>0</v>
      </c>
      <c r="K52" s="54"/>
    </row>
    <row r="53" spans="2:11">
      <c r="B53" s="51"/>
      <c r="C53" s="159" t="s">
        <v>5153</v>
      </c>
      <c r="D53" s="160"/>
      <c r="E53" s="160" t="s">
        <v>5153</v>
      </c>
      <c r="F53" s="161" t="s">
        <v>5154</v>
      </c>
      <c r="G53" s="160" t="s">
        <v>5153</v>
      </c>
      <c r="H53" s="162" t="s">
        <v>5155</v>
      </c>
      <c r="I53" s="163" t="s">
        <v>306</v>
      </c>
      <c r="J53" s="164">
        <v>0</v>
      </c>
      <c r="K53" s="54"/>
    </row>
    <row r="54" spans="2:11">
      <c r="B54" s="51"/>
      <c r="C54" s="159" t="s">
        <v>5153</v>
      </c>
      <c r="D54" s="160"/>
      <c r="E54" s="160" t="s">
        <v>5153</v>
      </c>
      <c r="F54" s="161" t="s">
        <v>5154</v>
      </c>
      <c r="G54" s="160" t="s">
        <v>5153</v>
      </c>
      <c r="H54" s="162" t="s">
        <v>5155</v>
      </c>
      <c r="I54" s="163" t="s">
        <v>306</v>
      </c>
      <c r="J54" s="164">
        <v>0</v>
      </c>
      <c r="K54" s="54"/>
    </row>
    <row r="55" spans="2:11">
      <c r="B55" s="51"/>
      <c r="C55" s="159" t="s">
        <v>5153</v>
      </c>
      <c r="D55" s="160"/>
      <c r="E55" s="160" t="s">
        <v>5153</v>
      </c>
      <c r="F55" s="161" t="s">
        <v>5154</v>
      </c>
      <c r="G55" s="160" t="s">
        <v>5153</v>
      </c>
      <c r="H55" s="162" t="s">
        <v>5155</v>
      </c>
      <c r="I55" s="163" t="s">
        <v>306</v>
      </c>
      <c r="J55" s="164">
        <v>0</v>
      </c>
      <c r="K55" s="54"/>
    </row>
    <row r="56" spans="2:11">
      <c r="B56" s="51"/>
      <c r="C56" s="159" t="s">
        <v>5153</v>
      </c>
      <c r="D56" s="160"/>
      <c r="E56" s="160" t="s">
        <v>5153</v>
      </c>
      <c r="F56" s="161" t="s">
        <v>5154</v>
      </c>
      <c r="G56" s="160" t="s">
        <v>5153</v>
      </c>
      <c r="H56" s="162" t="s">
        <v>5155</v>
      </c>
      <c r="I56" s="163" t="s">
        <v>306</v>
      </c>
      <c r="J56" s="164">
        <v>0</v>
      </c>
      <c r="K56" s="54"/>
    </row>
    <row r="57" spans="2:11">
      <c r="B57" s="51"/>
      <c r="C57" s="159" t="s">
        <v>5153</v>
      </c>
      <c r="D57" s="160"/>
      <c r="E57" s="160" t="s">
        <v>5153</v>
      </c>
      <c r="F57" s="161" t="s">
        <v>5154</v>
      </c>
      <c r="G57" s="160" t="s">
        <v>5153</v>
      </c>
      <c r="H57" s="162" t="s">
        <v>5155</v>
      </c>
      <c r="I57" s="163" t="s">
        <v>306</v>
      </c>
      <c r="J57" s="164">
        <v>0</v>
      </c>
      <c r="K57" s="54"/>
    </row>
    <row r="58" spans="2:11">
      <c r="B58" s="51"/>
      <c r="C58" s="159" t="s">
        <v>5153</v>
      </c>
      <c r="D58" s="160"/>
      <c r="E58" s="160" t="s">
        <v>5153</v>
      </c>
      <c r="F58" s="161" t="s">
        <v>5154</v>
      </c>
      <c r="G58" s="160" t="s">
        <v>5153</v>
      </c>
      <c r="H58" s="162" t="s">
        <v>5155</v>
      </c>
      <c r="I58" s="163" t="s">
        <v>306</v>
      </c>
      <c r="J58" s="164">
        <v>0</v>
      </c>
      <c r="K58" s="54"/>
    </row>
    <row r="59" spans="2:11">
      <c r="B59" s="51"/>
      <c r="C59" s="159" t="s">
        <v>5153</v>
      </c>
      <c r="D59" s="160"/>
      <c r="E59" s="160" t="s">
        <v>5153</v>
      </c>
      <c r="F59" s="161" t="s">
        <v>5154</v>
      </c>
      <c r="G59" s="160" t="s">
        <v>5153</v>
      </c>
      <c r="H59" s="162" t="s">
        <v>5155</v>
      </c>
      <c r="I59" s="163" t="s">
        <v>306</v>
      </c>
      <c r="J59" s="164">
        <v>0</v>
      </c>
      <c r="K59" s="54"/>
    </row>
    <row r="60" spans="2:11">
      <c r="B60" s="51"/>
      <c r="C60" s="159" t="s">
        <v>5153</v>
      </c>
      <c r="D60" s="160"/>
      <c r="E60" s="160" t="s">
        <v>5153</v>
      </c>
      <c r="F60" s="161" t="s">
        <v>5154</v>
      </c>
      <c r="G60" s="160" t="s">
        <v>5153</v>
      </c>
      <c r="H60" s="162" t="s">
        <v>5155</v>
      </c>
      <c r="I60" s="163" t="s">
        <v>306</v>
      </c>
      <c r="J60" s="164">
        <v>0</v>
      </c>
      <c r="K60" s="54"/>
    </row>
    <row r="61" spans="2:11">
      <c r="B61" s="51"/>
      <c r="C61" s="159" t="s">
        <v>5153</v>
      </c>
      <c r="D61" s="160"/>
      <c r="E61" s="160" t="s">
        <v>5153</v>
      </c>
      <c r="F61" s="161" t="s">
        <v>5154</v>
      </c>
      <c r="G61" s="160" t="s">
        <v>5153</v>
      </c>
      <c r="H61" s="162" t="s">
        <v>5155</v>
      </c>
      <c r="I61" s="163" t="s">
        <v>306</v>
      </c>
      <c r="J61" s="164">
        <v>0</v>
      </c>
      <c r="K61" s="54"/>
    </row>
    <row r="62" spans="2:11">
      <c r="B62" s="51"/>
      <c r="C62" s="159" t="s">
        <v>5153</v>
      </c>
      <c r="D62" s="160"/>
      <c r="E62" s="160" t="s">
        <v>5153</v>
      </c>
      <c r="F62" s="161" t="s">
        <v>5154</v>
      </c>
      <c r="G62" s="160" t="s">
        <v>5153</v>
      </c>
      <c r="H62" s="162" t="s">
        <v>5155</v>
      </c>
      <c r="I62" s="163" t="s">
        <v>306</v>
      </c>
      <c r="J62" s="164">
        <v>0</v>
      </c>
      <c r="K62" s="54"/>
    </row>
    <row r="63" spans="2:11">
      <c r="B63" s="51"/>
      <c r="C63" s="159" t="s">
        <v>5153</v>
      </c>
      <c r="D63" s="160"/>
      <c r="E63" s="160" t="s">
        <v>5153</v>
      </c>
      <c r="F63" s="161" t="s">
        <v>5154</v>
      </c>
      <c r="G63" s="160" t="s">
        <v>5153</v>
      </c>
      <c r="H63" s="162" t="s">
        <v>5155</v>
      </c>
      <c r="I63" s="163" t="s">
        <v>306</v>
      </c>
      <c r="J63" s="164">
        <v>0</v>
      </c>
      <c r="K63" s="54"/>
    </row>
    <row r="64" spans="2:11">
      <c r="B64" s="51"/>
      <c r="C64" s="159" t="s">
        <v>5153</v>
      </c>
      <c r="D64" s="160"/>
      <c r="E64" s="160" t="s">
        <v>5153</v>
      </c>
      <c r="F64" s="161" t="s">
        <v>5154</v>
      </c>
      <c r="G64" s="160" t="s">
        <v>5153</v>
      </c>
      <c r="H64" s="162" t="s">
        <v>5155</v>
      </c>
      <c r="I64" s="163" t="s">
        <v>306</v>
      </c>
      <c r="J64" s="164">
        <v>0</v>
      </c>
      <c r="K64" s="54"/>
    </row>
    <row r="65" spans="2:11">
      <c r="B65" s="51"/>
      <c r="C65" s="159" t="s">
        <v>5153</v>
      </c>
      <c r="D65" s="160"/>
      <c r="E65" s="160" t="s">
        <v>5153</v>
      </c>
      <c r="F65" s="161" t="s">
        <v>5154</v>
      </c>
      <c r="G65" s="160" t="s">
        <v>5153</v>
      </c>
      <c r="H65" s="162" t="s">
        <v>5155</v>
      </c>
      <c r="I65" s="163" t="s">
        <v>306</v>
      </c>
      <c r="J65" s="164">
        <v>0</v>
      </c>
      <c r="K65" s="54"/>
    </row>
    <row r="66" spans="2:11">
      <c r="B66" s="51"/>
      <c r="C66" s="159" t="s">
        <v>5153</v>
      </c>
      <c r="D66" s="160"/>
      <c r="E66" s="160" t="s">
        <v>5153</v>
      </c>
      <c r="F66" s="161" t="s">
        <v>5154</v>
      </c>
      <c r="G66" s="160" t="s">
        <v>5153</v>
      </c>
      <c r="H66" s="162" t="s">
        <v>5155</v>
      </c>
      <c r="I66" s="163" t="s">
        <v>306</v>
      </c>
      <c r="J66" s="164">
        <v>0</v>
      </c>
      <c r="K66" s="54"/>
    </row>
    <row r="67" spans="2:11">
      <c r="B67" s="51"/>
      <c r="C67" s="159" t="s">
        <v>5153</v>
      </c>
      <c r="D67" s="160"/>
      <c r="E67" s="160" t="s">
        <v>5153</v>
      </c>
      <c r="F67" s="161" t="s">
        <v>5154</v>
      </c>
      <c r="G67" s="160" t="s">
        <v>5153</v>
      </c>
      <c r="H67" s="162" t="s">
        <v>5155</v>
      </c>
      <c r="I67" s="163" t="s">
        <v>306</v>
      </c>
      <c r="J67" s="164">
        <v>0</v>
      </c>
      <c r="K67" s="54"/>
    </row>
    <row r="68" spans="2:11">
      <c r="B68" s="51"/>
      <c r="C68" s="159" t="s">
        <v>5153</v>
      </c>
      <c r="D68" s="160"/>
      <c r="E68" s="160" t="s">
        <v>5153</v>
      </c>
      <c r="F68" s="161" t="s">
        <v>5154</v>
      </c>
      <c r="G68" s="160" t="s">
        <v>5153</v>
      </c>
      <c r="H68" s="162" t="s">
        <v>5155</v>
      </c>
      <c r="I68" s="163" t="s">
        <v>306</v>
      </c>
      <c r="J68" s="164">
        <v>0</v>
      </c>
      <c r="K68" s="54"/>
    </row>
    <row r="69" spans="2:11">
      <c r="B69" s="51"/>
      <c r="C69" s="159" t="s">
        <v>5153</v>
      </c>
      <c r="D69" s="160"/>
      <c r="E69" s="160" t="s">
        <v>5153</v>
      </c>
      <c r="F69" s="161" t="s">
        <v>5154</v>
      </c>
      <c r="G69" s="160" t="s">
        <v>5153</v>
      </c>
      <c r="H69" s="162" t="s">
        <v>5155</v>
      </c>
      <c r="I69" s="163" t="s">
        <v>306</v>
      </c>
      <c r="J69" s="164">
        <v>0</v>
      </c>
      <c r="K69" s="54"/>
    </row>
    <row r="70" spans="2:11">
      <c r="B70" s="51"/>
      <c r="C70" s="159" t="s">
        <v>5153</v>
      </c>
      <c r="D70" s="160"/>
      <c r="E70" s="160" t="s">
        <v>5153</v>
      </c>
      <c r="F70" s="161" t="s">
        <v>5154</v>
      </c>
      <c r="G70" s="160" t="s">
        <v>5153</v>
      </c>
      <c r="H70" s="162" t="s">
        <v>5155</v>
      </c>
      <c r="I70" s="163" t="s">
        <v>306</v>
      </c>
      <c r="J70" s="164">
        <v>0</v>
      </c>
      <c r="K70" s="54"/>
    </row>
    <row r="71" spans="2:11">
      <c r="B71" s="51"/>
      <c r="C71" s="159" t="s">
        <v>5153</v>
      </c>
      <c r="D71" s="160"/>
      <c r="E71" s="160" t="s">
        <v>5153</v>
      </c>
      <c r="F71" s="161" t="s">
        <v>5154</v>
      </c>
      <c r="G71" s="160" t="s">
        <v>5153</v>
      </c>
      <c r="H71" s="162" t="s">
        <v>5155</v>
      </c>
      <c r="I71" s="163" t="s">
        <v>306</v>
      </c>
      <c r="J71" s="164">
        <v>0</v>
      </c>
      <c r="K71" s="54"/>
    </row>
    <row r="72" spans="2:11">
      <c r="B72" s="51"/>
      <c r="C72" s="159" t="s">
        <v>5153</v>
      </c>
      <c r="D72" s="160"/>
      <c r="E72" s="160" t="s">
        <v>5153</v>
      </c>
      <c r="F72" s="161" t="s">
        <v>5154</v>
      </c>
      <c r="G72" s="160" t="s">
        <v>5153</v>
      </c>
      <c r="H72" s="162" t="s">
        <v>5155</v>
      </c>
      <c r="I72" s="163" t="s">
        <v>306</v>
      </c>
      <c r="J72" s="164">
        <v>0</v>
      </c>
      <c r="K72" s="54"/>
    </row>
    <row r="73" spans="2:11">
      <c r="B73" s="51"/>
      <c r="C73" s="159" t="s">
        <v>5153</v>
      </c>
      <c r="D73" s="160"/>
      <c r="E73" s="160" t="s">
        <v>5153</v>
      </c>
      <c r="F73" s="161" t="s">
        <v>5154</v>
      </c>
      <c r="G73" s="160" t="s">
        <v>5153</v>
      </c>
      <c r="H73" s="162" t="s">
        <v>5155</v>
      </c>
      <c r="I73" s="163" t="s">
        <v>306</v>
      </c>
      <c r="J73" s="164">
        <v>0</v>
      </c>
      <c r="K73" s="54"/>
    </row>
    <row r="74" spans="2:11">
      <c r="B74" s="51"/>
      <c r="C74" s="159" t="s">
        <v>5153</v>
      </c>
      <c r="D74" s="160"/>
      <c r="E74" s="160" t="s">
        <v>5153</v>
      </c>
      <c r="F74" s="161" t="s">
        <v>5154</v>
      </c>
      <c r="G74" s="160" t="s">
        <v>5153</v>
      </c>
      <c r="H74" s="162" t="s">
        <v>5155</v>
      </c>
      <c r="I74" s="163" t="s">
        <v>306</v>
      </c>
      <c r="J74" s="164">
        <v>0</v>
      </c>
      <c r="K74" s="54"/>
    </row>
    <row r="75" spans="2:11">
      <c r="B75" s="51"/>
      <c r="C75" s="159" t="s">
        <v>5153</v>
      </c>
      <c r="D75" s="160"/>
      <c r="E75" s="160" t="s">
        <v>5153</v>
      </c>
      <c r="F75" s="161" t="s">
        <v>5154</v>
      </c>
      <c r="G75" s="160" t="s">
        <v>5153</v>
      </c>
      <c r="H75" s="162" t="s">
        <v>5155</v>
      </c>
      <c r="I75" s="163" t="s">
        <v>306</v>
      </c>
      <c r="J75" s="164">
        <v>0</v>
      </c>
      <c r="K75" s="54"/>
    </row>
    <row r="76" spans="2:11">
      <c r="B76" s="51"/>
      <c r="C76" s="159" t="s">
        <v>5153</v>
      </c>
      <c r="D76" s="160"/>
      <c r="E76" s="160" t="s">
        <v>5153</v>
      </c>
      <c r="F76" s="161" t="s">
        <v>5154</v>
      </c>
      <c r="G76" s="160" t="s">
        <v>5153</v>
      </c>
      <c r="H76" s="162" t="s">
        <v>5155</v>
      </c>
      <c r="I76" s="163" t="s">
        <v>306</v>
      </c>
      <c r="J76" s="164">
        <v>0</v>
      </c>
      <c r="K76" s="54"/>
    </row>
    <row r="77" spans="2:11">
      <c r="B77" s="51"/>
      <c r="C77" s="159" t="s">
        <v>5153</v>
      </c>
      <c r="D77" s="160"/>
      <c r="E77" s="160" t="s">
        <v>5153</v>
      </c>
      <c r="F77" s="161" t="s">
        <v>5154</v>
      </c>
      <c r="G77" s="160" t="s">
        <v>5153</v>
      </c>
      <c r="H77" s="162" t="s">
        <v>5155</v>
      </c>
      <c r="I77" s="163" t="s">
        <v>306</v>
      </c>
      <c r="J77" s="164">
        <v>0</v>
      </c>
      <c r="K77" s="54"/>
    </row>
    <row r="78" spans="2:11">
      <c r="B78" s="51"/>
      <c r="C78" s="159" t="s">
        <v>5153</v>
      </c>
      <c r="D78" s="160"/>
      <c r="E78" s="160" t="s">
        <v>5153</v>
      </c>
      <c r="F78" s="161" t="s">
        <v>5154</v>
      </c>
      <c r="G78" s="160" t="s">
        <v>5153</v>
      </c>
      <c r="H78" s="162" t="s">
        <v>5155</v>
      </c>
      <c r="I78" s="163" t="s">
        <v>306</v>
      </c>
      <c r="J78" s="164">
        <v>0</v>
      </c>
      <c r="K78" s="54"/>
    </row>
    <row r="79" spans="2:11">
      <c r="B79" s="51"/>
      <c r="C79" s="159" t="s">
        <v>5153</v>
      </c>
      <c r="D79" s="160"/>
      <c r="E79" s="160" t="s">
        <v>5153</v>
      </c>
      <c r="F79" s="161" t="s">
        <v>5154</v>
      </c>
      <c r="G79" s="160" t="s">
        <v>5153</v>
      </c>
      <c r="H79" s="162" t="s">
        <v>5155</v>
      </c>
      <c r="I79" s="163" t="s">
        <v>306</v>
      </c>
      <c r="J79" s="164">
        <v>0</v>
      </c>
      <c r="K79" s="54"/>
    </row>
    <row r="80" spans="2:11">
      <c r="B80" s="51"/>
      <c r="C80" s="159" t="s">
        <v>5153</v>
      </c>
      <c r="D80" s="160"/>
      <c r="E80" s="160" t="s">
        <v>5153</v>
      </c>
      <c r="F80" s="161" t="s">
        <v>5154</v>
      </c>
      <c r="G80" s="160" t="s">
        <v>5153</v>
      </c>
      <c r="H80" s="162" t="s">
        <v>5155</v>
      </c>
      <c r="I80" s="163" t="s">
        <v>306</v>
      </c>
      <c r="J80" s="164">
        <v>0</v>
      </c>
      <c r="K80" s="54"/>
    </row>
    <row r="81" spans="2:11">
      <c r="B81" s="51"/>
      <c r="C81" s="159" t="s">
        <v>5153</v>
      </c>
      <c r="D81" s="160"/>
      <c r="E81" s="160" t="s">
        <v>5153</v>
      </c>
      <c r="F81" s="161" t="s">
        <v>5154</v>
      </c>
      <c r="G81" s="160" t="s">
        <v>5153</v>
      </c>
      <c r="H81" s="162" t="s">
        <v>5155</v>
      </c>
      <c r="I81" s="163" t="s">
        <v>306</v>
      </c>
      <c r="J81" s="164">
        <v>0</v>
      </c>
      <c r="K81" s="54"/>
    </row>
    <row r="82" spans="2:11">
      <c r="B82" s="51"/>
      <c r="C82" s="159" t="s">
        <v>5153</v>
      </c>
      <c r="D82" s="160"/>
      <c r="E82" s="160" t="s">
        <v>5153</v>
      </c>
      <c r="F82" s="161" t="s">
        <v>5154</v>
      </c>
      <c r="G82" s="160" t="s">
        <v>5153</v>
      </c>
      <c r="H82" s="162" t="s">
        <v>5155</v>
      </c>
      <c r="I82" s="163" t="s">
        <v>306</v>
      </c>
      <c r="J82" s="164">
        <v>0</v>
      </c>
      <c r="K82" s="54"/>
    </row>
    <row r="83" spans="2:11">
      <c r="B83" s="51"/>
      <c r="C83" s="159" t="s">
        <v>5153</v>
      </c>
      <c r="D83" s="160"/>
      <c r="E83" s="160" t="s">
        <v>5153</v>
      </c>
      <c r="F83" s="161" t="s">
        <v>5154</v>
      </c>
      <c r="G83" s="160" t="s">
        <v>5153</v>
      </c>
      <c r="H83" s="162" t="s">
        <v>5155</v>
      </c>
      <c r="I83" s="163" t="s">
        <v>306</v>
      </c>
      <c r="J83" s="164">
        <v>0</v>
      </c>
      <c r="K83" s="54"/>
    </row>
    <row r="84" spans="2:11">
      <c r="B84" s="51"/>
      <c r="C84" s="159" t="s">
        <v>5153</v>
      </c>
      <c r="D84" s="160"/>
      <c r="E84" s="160" t="s">
        <v>5153</v>
      </c>
      <c r="F84" s="161" t="s">
        <v>5154</v>
      </c>
      <c r="G84" s="160" t="s">
        <v>5153</v>
      </c>
      <c r="H84" s="162" t="s">
        <v>5155</v>
      </c>
      <c r="I84" s="163" t="s">
        <v>306</v>
      </c>
      <c r="J84" s="164">
        <v>0</v>
      </c>
      <c r="K84" s="54"/>
    </row>
    <row r="85" spans="2:11">
      <c r="B85" s="51"/>
      <c r="C85" s="159" t="s">
        <v>5153</v>
      </c>
      <c r="D85" s="160"/>
      <c r="E85" s="160" t="s">
        <v>5153</v>
      </c>
      <c r="F85" s="161" t="s">
        <v>5154</v>
      </c>
      <c r="G85" s="160" t="s">
        <v>5153</v>
      </c>
      <c r="H85" s="162" t="s">
        <v>5155</v>
      </c>
      <c r="I85" s="163" t="s">
        <v>306</v>
      </c>
      <c r="J85" s="164">
        <v>0</v>
      </c>
      <c r="K85" s="54"/>
    </row>
    <row r="86" spans="2:11">
      <c r="B86" s="51"/>
      <c r="C86" s="159" t="s">
        <v>5153</v>
      </c>
      <c r="D86" s="160"/>
      <c r="E86" s="160" t="s">
        <v>5153</v>
      </c>
      <c r="F86" s="161" t="s">
        <v>5154</v>
      </c>
      <c r="G86" s="160" t="s">
        <v>5153</v>
      </c>
      <c r="H86" s="162" t="s">
        <v>5155</v>
      </c>
      <c r="I86" s="163" t="s">
        <v>306</v>
      </c>
      <c r="J86" s="164">
        <v>0</v>
      </c>
      <c r="K86" s="54"/>
    </row>
    <row r="87" spans="2:11">
      <c r="B87" s="51"/>
      <c r="C87" s="159" t="s">
        <v>5153</v>
      </c>
      <c r="D87" s="160"/>
      <c r="E87" s="160" t="s">
        <v>5153</v>
      </c>
      <c r="F87" s="161" t="s">
        <v>5154</v>
      </c>
      <c r="G87" s="160" t="s">
        <v>5153</v>
      </c>
      <c r="H87" s="162" t="s">
        <v>5155</v>
      </c>
      <c r="I87" s="163" t="s">
        <v>306</v>
      </c>
      <c r="J87" s="164">
        <v>0</v>
      </c>
      <c r="K87" s="54"/>
    </row>
    <row r="88" spans="2:11">
      <c r="B88" s="51"/>
      <c r="C88" s="159" t="s">
        <v>5153</v>
      </c>
      <c r="D88" s="160"/>
      <c r="E88" s="160" t="s">
        <v>5153</v>
      </c>
      <c r="F88" s="161" t="s">
        <v>5154</v>
      </c>
      <c r="G88" s="160" t="s">
        <v>5153</v>
      </c>
      <c r="H88" s="162" t="s">
        <v>5155</v>
      </c>
      <c r="I88" s="163" t="s">
        <v>306</v>
      </c>
      <c r="J88" s="164">
        <v>0</v>
      </c>
      <c r="K88" s="54"/>
    </row>
    <row r="89" spans="2:11">
      <c r="B89" s="51"/>
      <c r="C89" s="159" t="s">
        <v>5153</v>
      </c>
      <c r="D89" s="160"/>
      <c r="E89" s="160" t="s">
        <v>5153</v>
      </c>
      <c r="F89" s="161" t="s">
        <v>5154</v>
      </c>
      <c r="G89" s="160" t="s">
        <v>5153</v>
      </c>
      <c r="H89" s="162" t="s">
        <v>5155</v>
      </c>
      <c r="I89" s="163" t="s">
        <v>306</v>
      </c>
      <c r="J89" s="164">
        <v>0</v>
      </c>
      <c r="K89" s="54"/>
    </row>
    <row r="90" spans="2:11">
      <c r="B90" s="51"/>
      <c r="C90" s="159" t="s">
        <v>5153</v>
      </c>
      <c r="D90" s="160"/>
      <c r="E90" s="160" t="s">
        <v>5153</v>
      </c>
      <c r="F90" s="161" t="s">
        <v>5154</v>
      </c>
      <c r="G90" s="160" t="s">
        <v>5153</v>
      </c>
      <c r="H90" s="162" t="s">
        <v>5155</v>
      </c>
      <c r="I90" s="163" t="s">
        <v>306</v>
      </c>
      <c r="J90" s="164">
        <v>0</v>
      </c>
      <c r="K90" s="54"/>
    </row>
    <row r="91" spans="2:11">
      <c r="B91" s="51"/>
      <c r="C91" s="159" t="s">
        <v>5153</v>
      </c>
      <c r="D91" s="160"/>
      <c r="E91" s="160" t="s">
        <v>5153</v>
      </c>
      <c r="F91" s="161" t="s">
        <v>5154</v>
      </c>
      <c r="G91" s="160" t="s">
        <v>5153</v>
      </c>
      <c r="H91" s="162" t="s">
        <v>5155</v>
      </c>
      <c r="I91" s="163" t="s">
        <v>306</v>
      </c>
      <c r="J91" s="164">
        <v>0</v>
      </c>
      <c r="K91" s="54"/>
    </row>
    <row r="92" spans="2:11">
      <c r="B92" s="51"/>
      <c r="C92" s="159" t="s">
        <v>5153</v>
      </c>
      <c r="D92" s="160"/>
      <c r="E92" s="160" t="s">
        <v>5153</v>
      </c>
      <c r="F92" s="161" t="s">
        <v>5154</v>
      </c>
      <c r="G92" s="160" t="s">
        <v>5153</v>
      </c>
      <c r="H92" s="162" t="s">
        <v>5155</v>
      </c>
      <c r="I92" s="163" t="s">
        <v>306</v>
      </c>
      <c r="J92" s="164">
        <v>0</v>
      </c>
      <c r="K92" s="54"/>
    </row>
    <row r="93" spans="2:11">
      <c r="B93" s="51"/>
      <c r="C93" s="159" t="s">
        <v>5153</v>
      </c>
      <c r="D93" s="160"/>
      <c r="E93" s="160" t="s">
        <v>5153</v>
      </c>
      <c r="F93" s="161" t="s">
        <v>5154</v>
      </c>
      <c r="G93" s="160" t="s">
        <v>5153</v>
      </c>
      <c r="H93" s="162" t="s">
        <v>5155</v>
      </c>
      <c r="I93" s="163" t="s">
        <v>306</v>
      </c>
      <c r="J93" s="164">
        <v>0</v>
      </c>
      <c r="K93" s="54"/>
    </row>
    <row r="94" spans="2:11">
      <c r="B94" s="51"/>
      <c r="C94" s="159" t="s">
        <v>5153</v>
      </c>
      <c r="D94" s="160"/>
      <c r="E94" s="160" t="s">
        <v>5153</v>
      </c>
      <c r="F94" s="161" t="s">
        <v>5154</v>
      </c>
      <c r="G94" s="160" t="s">
        <v>5153</v>
      </c>
      <c r="H94" s="162" t="s">
        <v>5155</v>
      </c>
      <c r="I94" s="163" t="s">
        <v>306</v>
      </c>
      <c r="J94" s="164">
        <v>0</v>
      </c>
      <c r="K94" s="54"/>
    </row>
    <row r="95" spans="2:11">
      <c r="B95" s="51"/>
      <c r="C95" s="159" t="s">
        <v>5153</v>
      </c>
      <c r="D95" s="160"/>
      <c r="E95" s="160" t="s">
        <v>5153</v>
      </c>
      <c r="F95" s="161" t="s">
        <v>5154</v>
      </c>
      <c r="G95" s="160" t="s">
        <v>5153</v>
      </c>
      <c r="H95" s="162" t="s">
        <v>5155</v>
      </c>
      <c r="I95" s="163" t="s">
        <v>306</v>
      </c>
      <c r="J95" s="164">
        <v>0</v>
      </c>
      <c r="K95" s="54"/>
    </row>
    <row r="96" spans="2:11">
      <c r="B96" s="51"/>
      <c r="C96" s="159" t="s">
        <v>5153</v>
      </c>
      <c r="D96" s="160"/>
      <c r="E96" s="160" t="s">
        <v>5153</v>
      </c>
      <c r="F96" s="161" t="s">
        <v>5154</v>
      </c>
      <c r="G96" s="160" t="s">
        <v>5153</v>
      </c>
      <c r="H96" s="162" t="s">
        <v>5155</v>
      </c>
      <c r="I96" s="163" t="s">
        <v>306</v>
      </c>
      <c r="J96" s="164">
        <v>0</v>
      </c>
      <c r="K96" s="54"/>
    </row>
    <row r="97" spans="2:11">
      <c r="B97" s="51"/>
      <c r="C97" s="159" t="s">
        <v>5153</v>
      </c>
      <c r="D97" s="160"/>
      <c r="E97" s="160" t="s">
        <v>5153</v>
      </c>
      <c r="F97" s="161" t="s">
        <v>5154</v>
      </c>
      <c r="G97" s="160" t="s">
        <v>5153</v>
      </c>
      <c r="H97" s="162" t="s">
        <v>5155</v>
      </c>
      <c r="I97" s="163" t="s">
        <v>306</v>
      </c>
      <c r="J97" s="164">
        <v>0</v>
      </c>
      <c r="K97" s="54"/>
    </row>
    <row r="98" spans="2:11">
      <c r="B98" s="51"/>
      <c r="C98" s="159" t="s">
        <v>5153</v>
      </c>
      <c r="D98" s="160"/>
      <c r="E98" s="160" t="s">
        <v>5153</v>
      </c>
      <c r="F98" s="161" t="s">
        <v>5154</v>
      </c>
      <c r="G98" s="160" t="s">
        <v>5153</v>
      </c>
      <c r="H98" s="162" t="s">
        <v>5155</v>
      </c>
      <c r="I98" s="163" t="s">
        <v>306</v>
      </c>
      <c r="J98" s="164">
        <v>0</v>
      </c>
      <c r="K98" s="54"/>
    </row>
    <row r="99" spans="2:11">
      <c r="B99" s="51"/>
      <c r="C99" s="159" t="s">
        <v>5153</v>
      </c>
      <c r="D99" s="160"/>
      <c r="E99" s="160" t="s">
        <v>5153</v>
      </c>
      <c r="F99" s="161" t="s">
        <v>5154</v>
      </c>
      <c r="G99" s="160" t="s">
        <v>5153</v>
      </c>
      <c r="H99" s="162" t="s">
        <v>5155</v>
      </c>
      <c r="I99" s="163" t="s">
        <v>306</v>
      </c>
      <c r="J99" s="164">
        <v>0</v>
      </c>
      <c r="K99" s="54"/>
    </row>
    <row r="100" spans="2:11">
      <c r="B100" s="51"/>
      <c r="C100" s="159" t="s">
        <v>5153</v>
      </c>
      <c r="D100" s="160"/>
      <c r="E100" s="160" t="s">
        <v>5153</v>
      </c>
      <c r="F100" s="161" t="s">
        <v>5154</v>
      </c>
      <c r="G100" s="160" t="s">
        <v>5153</v>
      </c>
      <c r="H100" s="162" t="s">
        <v>5155</v>
      </c>
      <c r="I100" s="163" t="s">
        <v>306</v>
      </c>
      <c r="J100" s="164">
        <v>0</v>
      </c>
      <c r="K100" s="54"/>
    </row>
    <row r="101" spans="2:11">
      <c r="B101" s="51"/>
      <c r="C101" s="159" t="s">
        <v>5153</v>
      </c>
      <c r="D101" s="160"/>
      <c r="E101" s="160" t="s">
        <v>5153</v>
      </c>
      <c r="F101" s="161" t="s">
        <v>5154</v>
      </c>
      <c r="G101" s="160" t="s">
        <v>5153</v>
      </c>
      <c r="H101" s="162" t="s">
        <v>5155</v>
      </c>
      <c r="I101" s="163" t="s">
        <v>306</v>
      </c>
      <c r="J101" s="164">
        <v>0</v>
      </c>
      <c r="K101" s="54"/>
    </row>
    <row r="102" spans="2:11">
      <c r="B102" s="51"/>
      <c r="C102" s="159" t="s">
        <v>5153</v>
      </c>
      <c r="D102" s="160"/>
      <c r="E102" s="160" t="s">
        <v>5153</v>
      </c>
      <c r="F102" s="161" t="s">
        <v>5154</v>
      </c>
      <c r="G102" s="160" t="s">
        <v>5153</v>
      </c>
      <c r="H102" s="162" t="s">
        <v>5155</v>
      </c>
      <c r="I102" s="163" t="s">
        <v>306</v>
      </c>
      <c r="J102" s="164">
        <v>0</v>
      </c>
      <c r="K102" s="54"/>
    </row>
    <row r="103" spans="2:11">
      <c r="B103" s="51"/>
      <c r="C103" s="159" t="s">
        <v>5153</v>
      </c>
      <c r="D103" s="160"/>
      <c r="E103" s="160" t="s">
        <v>5153</v>
      </c>
      <c r="F103" s="161" t="s">
        <v>5154</v>
      </c>
      <c r="G103" s="160" t="s">
        <v>5153</v>
      </c>
      <c r="H103" s="162" t="s">
        <v>5155</v>
      </c>
      <c r="I103" s="163" t="s">
        <v>306</v>
      </c>
      <c r="J103" s="164">
        <v>0</v>
      </c>
      <c r="K103" s="54"/>
    </row>
    <row r="104" spans="2:11">
      <c r="B104" s="51"/>
      <c r="C104" s="159" t="s">
        <v>5153</v>
      </c>
      <c r="D104" s="160"/>
      <c r="E104" s="160" t="s">
        <v>5153</v>
      </c>
      <c r="F104" s="161" t="s">
        <v>5154</v>
      </c>
      <c r="G104" s="160" t="s">
        <v>5153</v>
      </c>
      <c r="H104" s="162" t="s">
        <v>5155</v>
      </c>
      <c r="I104" s="163" t="s">
        <v>306</v>
      </c>
      <c r="J104" s="164">
        <v>0</v>
      </c>
      <c r="K104" s="54"/>
    </row>
    <row r="105" spans="2:11">
      <c r="B105" s="51"/>
      <c r="C105" s="159" t="s">
        <v>5153</v>
      </c>
      <c r="D105" s="160"/>
      <c r="E105" s="160" t="s">
        <v>5153</v>
      </c>
      <c r="F105" s="161" t="s">
        <v>5154</v>
      </c>
      <c r="G105" s="160" t="s">
        <v>5153</v>
      </c>
      <c r="H105" s="162" t="s">
        <v>5155</v>
      </c>
      <c r="I105" s="163" t="s">
        <v>306</v>
      </c>
      <c r="J105" s="164">
        <v>0</v>
      </c>
      <c r="K105" s="54"/>
    </row>
    <row r="106" spans="2:11">
      <c r="B106" s="51"/>
      <c r="C106" s="159" t="s">
        <v>5153</v>
      </c>
      <c r="D106" s="160"/>
      <c r="E106" s="160" t="s">
        <v>5153</v>
      </c>
      <c r="F106" s="161" t="s">
        <v>5154</v>
      </c>
      <c r="G106" s="160" t="s">
        <v>5153</v>
      </c>
      <c r="H106" s="162" t="s">
        <v>5155</v>
      </c>
      <c r="I106" s="163" t="s">
        <v>306</v>
      </c>
      <c r="J106" s="164">
        <v>0</v>
      </c>
      <c r="K106" s="54"/>
    </row>
    <row r="107" spans="2:11">
      <c r="B107" s="51"/>
      <c r="C107" s="159" t="s">
        <v>5153</v>
      </c>
      <c r="D107" s="160"/>
      <c r="E107" s="160" t="s">
        <v>5153</v>
      </c>
      <c r="F107" s="161" t="s">
        <v>5154</v>
      </c>
      <c r="G107" s="160" t="s">
        <v>5153</v>
      </c>
      <c r="H107" s="162" t="s">
        <v>5155</v>
      </c>
      <c r="I107" s="163" t="s">
        <v>306</v>
      </c>
      <c r="J107" s="164">
        <v>0</v>
      </c>
      <c r="K107" s="54"/>
    </row>
    <row r="108" spans="2:11">
      <c r="B108" s="51"/>
      <c r="C108" s="159" t="s">
        <v>5153</v>
      </c>
      <c r="D108" s="160"/>
      <c r="E108" s="160" t="s">
        <v>5153</v>
      </c>
      <c r="F108" s="161" t="s">
        <v>5154</v>
      </c>
      <c r="G108" s="160" t="s">
        <v>5153</v>
      </c>
      <c r="H108" s="162" t="s">
        <v>5155</v>
      </c>
      <c r="I108" s="163" t="s">
        <v>306</v>
      </c>
      <c r="J108" s="164">
        <v>0</v>
      </c>
      <c r="K108" s="54"/>
    </row>
    <row r="109" spans="2:11">
      <c r="B109" s="51"/>
      <c r="C109" s="159" t="s">
        <v>5153</v>
      </c>
      <c r="D109" s="160"/>
      <c r="E109" s="160" t="s">
        <v>5153</v>
      </c>
      <c r="F109" s="161" t="s">
        <v>5154</v>
      </c>
      <c r="G109" s="160" t="s">
        <v>5153</v>
      </c>
      <c r="H109" s="162" t="s">
        <v>5155</v>
      </c>
      <c r="I109" s="163" t="s">
        <v>306</v>
      </c>
      <c r="J109" s="164">
        <v>0</v>
      </c>
      <c r="K109" s="54"/>
    </row>
    <row r="110" spans="2:11">
      <c r="B110" s="51"/>
      <c r="C110" s="159" t="s">
        <v>5153</v>
      </c>
      <c r="D110" s="160"/>
      <c r="E110" s="160" t="s">
        <v>5153</v>
      </c>
      <c r="F110" s="161" t="s">
        <v>5154</v>
      </c>
      <c r="G110" s="160" t="s">
        <v>5153</v>
      </c>
      <c r="H110" s="162" t="s">
        <v>5155</v>
      </c>
      <c r="I110" s="163" t="s">
        <v>306</v>
      </c>
      <c r="J110" s="164">
        <v>0</v>
      </c>
      <c r="K110" s="54"/>
    </row>
    <row r="111" spans="2:11">
      <c r="B111" s="51"/>
      <c r="C111" s="159" t="s">
        <v>5153</v>
      </c>
      <c r="D111" s="160"/>
      <c r="E111" s="160" t="s">
        <v>5153</v>
      </c>
      <c r="F111" s="161" t="s">
        <v>5154</v>
      </c>
      <c r="G111" s="160" t="s">
        <v>5153</v>
      </c>
      <c r="H111" s="162" t="s">
        <v>5155</v>
      </c>
      <c r="I111" s="163" t="s">
        <v>306</v>
      </c>
      <c r="J111" s="164">
        <v>0</v>
      </c>
      <c r="K111" s="54"/>
    </row>
    <row r="112" spans="2:11">
      <c r="B112" s="51"/>
      <c r="C112" s="159" t="s">
        <v>5153</v>
      </c>
      <c r="D112" s="160"/>
      <c r="E112" s="160" t="s">
        <v>5153</v>
      </c>
      <c r="F112" s="161" t="s">
        <v>5154</v>
      </c>
      <c r="G112" s="160" t="s">
        <v>5153</v>
      </c>
      <c r="H112" s="162" t="s">
        <v>5155</v>
      </c>
      <c r="I112" s="163" t="s">
        <v>306</v>
      </c>
      <c r="J112" s="164">
        <v>0</v>
      </c>
      <c r="K112" s="54"/>
    </row>
    <row r="113" spans="2:11">
      <c r="B113" s="51"/>
      <c r="C113" s="159" t="s">
        <v>5153</v>
      </c>
      <c r="D113" s="160"/>
      <c r="E113" s="160" t="s">
        <v>5153</v>
      </c>
      <c r="F113" s="161" t="s">
        <v>5154</v>
      </c>
      <c r="G113" s="160" t="s">
        <v>5153</v>
      </c>
      <c r="H113" s="162" t="s">
        <v>5155</v>
      </c>
      <c r="I113" s="163" t="s">
        <v>306</v>
      </c>
      <c r="J113" s="164">
        <v>0</v>
      </c>
      <c r="K113" s="54"/>
    </row>
    <row r="114" spans="2:11">
      <c r="B114" s="51"/>
      <c r="C114" s="159" t="s">
        <v>5153</v>
      </c>
      <c r="D114" s="160"/>
      <c r="E114" s="160" t="s">
        <v>5153</v>
      </c>
      <c r="F114" s="161" t="s">
        <v>5154</v>
      </c>
      <c r="G114" s="160" t="s">
        <v>5153</v>
      </c>
      <c r="H114" s="162" t="s">
        <v>5155</v>
      </c>
      <c r="I114" s="163" t="s">
        <v>306</v>
      </c>
      <c r="J114" s="164">
        <v>0</v>
      </c>
      <c r="K114" s="54"/>
    </row>
    <row r="115" spans="2:11">
      <c r="B115" s="51"/>
      <c r="C115" s="159" t="s">
        <v>5153</v>
      </c>
      <c r="D115" s="160"/>
      <c r="E115" s="160" t="s">
        <v>5153</v>
      </c>
      <c r="F115" s="161" t="s">
        <v>5154</v>
      </c>
      <c r="G115" s="160" t="s">
        <v>5153</v>
      </c>
      <c r="H115" s="162" t="s">
        <v>5155</v>
      </c>
      <c r="I115" s="163" t="s">
        <v>306</v>
      </c>
      <c r="J115" s="164">
        <v>0</v>
      </c>
      <c r="K115" s="54"/>
    </row>
    <row r="116" spans="2:11">
      <c r="B116" s="51"/>
      <c r="C116" s="159" t="s">
        <v>5153</v>
      </c>
      <c r="D116" s="160"/>
      <c r="E116" s="160" t="s">
        <v>5153</v>
      </c>
      <c r="F116" s="161" t="s">
        <v>5154</v>
      </c>
      <c r="G116" s="160" t="s">
        <v>5153</v>
      </c>
      <c r="H116" s="162" t="s">
        <v>5155</v>
      </c>
      <c r="I116" s="163" t="s">
        <v>306</v>
      </c>
      <c r="J116" s="164">
        <v>0</v>
      </c>
      <c r="K116" s="54"/>
    </row>
    <row r="117" spans="2:11">
      <c r="B117" s="51"/>
      <c r="C117" s="159" t="s">
        <v>5153</v>
      </c>
      <c r="D117" s="160"/>
      <c r="E117" s="160" t="s">
        <v>5153</v>
      </c>
      <c r="F117" s="161" t="s">
        <v>5154</v>
      </c>
      <c r="G117" s="160" t="s">
        <v>5153</v>
      </c>
      <c r="H117" s="162" t="s">
        <v>5155</v>
      </c>
      <c r="I117" s="163" t="s">
        <v>306</v>
      </c>
      <c r="J117" s="164">
        <v>0</v>
      </c>
      <c r="K117" s="54"/>
    </row>
    <row r="118" spans="2:11">
      <c r="B118" s="51"/>
      <c r="C118" s="159" t="s">
        <v>5153</v>
      </c>
      <c r="D118" s="160"/>
      <c r="E118" s="160" t="s">
        <v>5153</v>
      </c>
      <c r="F118" s="161" t="s">
        <v>5154</v>
      </c>
      <c r="G118" s="160" t="s">
        <v>5153</v>
      </c>
      <c r="H118" s="162" t="s">
        <v>5155</v>
      </c>
      <c r="I118" s="163" t="s">
        <v>306</v>
      </c>
      <c r="J118" s="164">
        <v>0</v>
      </c>
      <c r="K118" s="54"/>
    </row>
    <row r="119" spans="2:11">
      <c r="B119" s="51"/>
      <c r="C119" s="159" t="s">
        <v>5153</v>
      </c>
      <c r="D119" s="160"/>
      <c r="E119" s="160" t="s">
        <v>5153</v>
      </c>
      <c r="F119" s="161" t="s">
        <v>5154</v>
      </c>
      <c r="G119" s="160" t="s">
        <v>5153</v>
      </c>
      <c r="H119" s="162" t="s">
        <v>5155</v>
      </c>
      <c r="I119" s="163" t="s">
        <v>306</v>
      </c>
      <c r="J119" s="164">
        <v>0</v>
      </c>
      <c r="K119" s="54"/>
    </row>
    <row r="120" spans="2:11">
      <c r="B120" s="51"/>
      <c r="C120" s="159" t="s">
        <v>5153</v>
      </c>
      <c r="D120" s="160"/>
      <c r="E120" s="160" t="s">
        <v>5153</v>
      </c>
      <c r="F120" s="161" t="s">
        <v>5154</v>
      </c>
      <c r="G120" s="160" t="s">
        <v>5153</v>
      </c>
      <c r="H120" s="162" t="s">
        <v>5155</v>
      </c>
      <c r="I120" s="163" t="s">
        <v>306</v>
      </c>
      <c r="J120" s="164">
        <v>0</v>
      </c>
      <c r="K120" s="54"/>
    </row>
    <row r="121" spans="2:11">
      <c r="B121" s="51"/>
      <c r="C121" s="159" t="s">
        <v>5153</v>
      </c>
      <c r="D121" s="160"/>
      <c r="E121" s="160" t="s">
        <v>5153</v>
      </c>
      <c r="F121" s="161" t="s">
        <v>5154</v>
      </c>
      <c r="G121" s="160" t="s">
        <v>5153</v>
      </c>
      <c r="H121" s="162" t="s">
        <v>5155</v>
      </c>
      <c r="I121" s="163" t="s">
        <v>306</v>
      </c>
      <c r="J121" s="164">
        <v>0</v>
      </c>
      <c r="K121" s="54"/>
    </row>
    <row r="122" spans="2:11">
      <c r="B122" s="51"/>
      <c r="C122" s="159" t="s">
        <v>5153</v>
      </c>
      <c r="D122" s="160"/>
      <c r="E122" s="160" t="s">
        <v>5153</v>
      </c>
      <c r="F122" s="161" t="s">
        <v>5154</v>
      </c>
      <c r="G122" s="160" t="s">
        <v>5153</v>
      </c>
      <c r="H122" s="162" t="s">
        <v>5155</v>
      </c>
      <c r="I122" s="163" t="s">
        <v>306</v>
      </c>
      <c r="J122" s="164">
        <v>0</v>
      </c>
      <c r="K122" s="54"/>
    </row>
    <row r="123" spans="2:11">
      <c r="B123" s="51"/>
      <c r="C123" s="159" t="s">
        <v>5153</v>
      </c>
      <c r="D123" s="160"/>
      <c r="E123" s="160" t="s">
        <v>5153</v>
      </c>
      <c r="F123" s="161" t="s">
        <v>5154</v>
      </c>
      <c r="G123" s="160" t="s">
        <v>5153</v>
      </c>
      <c r="H123" s="162" t="s">
        <v>5155</v>
      </c>
      <c r="I123" s="163" t="s">
        <v>306</v>
      </c>
      <c r="J123" s="164">
        <v>0</v>
      </c>
      <c r="K123" s="54"/>
    </row>
    <row r="124" spans="2:11">
      <c r="B124" s="51"/>
      <c r="C124" s="159" t="s">
        <v>5153</v>
      </c>
      <c r="D124" s="160"/>
      <c r="E124" s="160" t="s">
        <v>5153</v>
      </c>
      <c r="F124" s="161" t="s">
        <v>5154</v>
      </c>
      <c r="G124" s="160" t="s">
        <v>5153</v>
      </c>
      <c r="H124" s="162" t="s">
        <v>5155</v>
      </c>
      <c r="I124" s="163" t="s">
        <v>306</v>
      </c>
      <c r="J124" s="164">
        <v>0</v>
      </c>
      <c r="K124" s="54"/>
    </row>
    <row r="125" spans="2:11">
      <c r="B125" s="51"/>
      <c r="C125" s="159" t="s">
        <v>5153</v>
      </c>
      <c r="D125" s="160"/>
      <c r="E125" s="160" t="s">
        <v>5153</v>
      </c>
      <c r="F125" s="161" t="s">
        <v>5154</v>
      </c>
      <c r="G125" s="160" t="s">
        <v>5153</v>
      </c>
      <c r="H125" s="162" t="s">
        <v>5155</v>
      </c>
      <c r="I125" s="163" t="s">
        <v>306</v>
      </c>
      <c r="J125" s="164">
        <v>0</v>
      </c>
      <c r="K125" s="54"/>
    </row>
    <row r="126" spans="2:11">
      <c r="B126" s="51"/>
      <c r="C126" s="159" t="s">
        <v>5153</v>
      </c>
      <c r="D126" s="160"/>
      <c r="E126" s="160" t="s">
        <v>5153</v>
      </c>
      <c r="F126" s="161" t="s">
        <v>5154</v>
      </c>
      <c r="G126" s="160" t="s">
        <v>5153</v>
      </c>
      <c r="H126" s="162" t="s">
        <v>5155</v>
      </c>
      <c r="I126" s="163" t="s">
        <v>306</v>
      </c>
      <c r="J126" s="164">
        <v>0</v>
      </c>
      <c r="K126" s="54"/>
    </row>
    <row r="127" spans="2:11">
      <c r="B127" s="51"/>
      <c r="C127" s="159" t="s">
        <v>5153</v>
      </c>
      <c r="D127" s="160"/>
      <c r="E127" s="160" t="s">
        <v>5153</v>
      </c>
      <c r="F127" s="161" t="s">
        <v>5154</v>
      </c>
      <c r="G127" s="160" t="s">
        <v>5153</v>
      </c>
      <c r="H127" s="162" t="s">
        <v>5155</v>
      </c>
      <c r="I127" s="163" t="s">
        <v>306</v>
      </c>
      <c r="J127" s="164">
        <v>0</v>
      </c>
      <c r="K127" s="54"/>
    </row>
    <row r="128" spans="2:11">
      <c r="B128" s="51"/>
      <c r="C128" s="159" t="s">
        <v>5153</v>
      </c>
      <c r="D128" s="160"/>
      <c r="E128" s="160" t="s">
        <v>5153</v>
      </c>
      <c r="F128" s="161" t="s">
        <v>5154</v>
      </c>
      <c r="G128" s="160" t="s">
        <v>5153</v>
      </c>
      <c r="H128" s="162" t="s">
        <v>5155</v>
      </c>
      <c r="I128" s="163" t="s">
        <v>306</v>
      </c>
      <c r="J128" s="164">
        <v>0</v>
      </c>
      <c r="K128" s="54"/>
    </row>
    <row r="129" spans="2:11">
      <c r="B129" s="51"/>
      <c r="C129" s="159" t="s">
        <v>5153</v>
      </c>
      <c r="D129" s="160"/>
      <c r="E129" s="160" t="s">
        <v>5153</v>
      </c>
      <c r="F129" s="161" t="s">
        <v>5154</v>
      </c>
      <c r="G129" s="160" t="s">
        <v>5153</v>
      </c>
      <c r="H129" s="162" t="s">
        <v>5155</v>
      </c>
      <c r="I129" s="163" t="s">
        <v>306</v>
      </c>
      <c r="J129" s="164">
        <v>0</v>
      </c>
      <c r="K129" s="54"/>
    </row>
    <row r="130" spans="2:11">
      <c r="B130" s="51"/>
      <c r="C130" s="159" t="s">
        <v>5153</v>
      </c>
      <c r="D130" s="160"/>
      <c r="E130" s="160" t="s">
        <v>5153</v>
      </c>
      <c r="F130" s="161" t="s">
        <v>5154</v>
      </c>
      <c r="G130" s="160" t="s">
        <v>5153</v>
      </c>
      <c r="H130" s="162" t="s">
        <v>5155</v>
      </c>
      <c r="I130" s="163" t="s">
        <v>306</v>
      </c>
      <c r="J130" s="164">
        <v>0</v>
      </c>
      <c r="K130" s="54"/>
    </row>
    <row r="131" spans="2:11">
      <c r="B131" s="51"/>
      <c r="C131" s="159" t="s">
        <v>5153</v>
      </c>
      <c r="D131" s="160"/>
      <c r="E131" s="160" t="s">
        <v>5153</v>
      </c>
      <c r="F131" s="161" t="s">
        <v>5154</v>
      </c>
      <c r="G131" s="160" t="s">
        <v>5153</v>
      </c>
      <c r="H131" s="162" t="s">
        <v>5155</v>
      </c>
      <c r="I131" s="163" t="s">
        <v>306</v>
      </c>
      <c r="J131" s="164">
        <v>0</v>
      </c>
      <c r="K131" s="54"/>
    </row>
    <row r="132" spans="2:11">
      <c r="B132" s="51"/>
      <c r="C132" s="159" t="s">
        <v>5153</v>
      </c>
      <c r="D132" s="160"/>
      <c r="E132" s="160" t="s">
        <v>5153</v>
      </c>
      <c r="F132" s="161" t="s">
        <v>5154</v>
      </c>
      <c r="G132" s="160" t="s">
        <v>5153</v>
      </c>
      <c r="H132" s="162" t="s">
        <v>5155</v>
      </c>
      <c r="I132" s="163" t="s">
        <v>306</v>
      </c>
      <c r="J132" s="164">
        <v>0</v>
      </c>
      <c r="K132" s="54"/>
    </row>
    <row r="133" spans="2:11">
      <c r="B133" s="51"/>
      <c r="C133" s="159" t="s">
        <v>5153</v>
      </c>
      <c r="D133" s="160"/>
      <c r="E133" s="160" t="s">
        <v>5153</v>
      </c>
      <c r="F133" s="161" t="s">
        <v>5154</v>
      </c>
      <c r="G133" s="160" t="s">
        <v>5153</v>
      </c>
      <c r="H133" s="162" t="s">
        <v>5155</v>
      </c>
      <c r="I133" s="163" t="s">
        <v>306</v>
      </c>
      <c r="J133" s="164">
        <v>0</v>
      </c>
      <c r="K133" s="54"/>
    </row>
    <row r="134" spans="2:11">
      <c r="B134" s="51"/>
      <c r="C134" s="159" t="s">
        <v>5153</v>
      </c>
      <c r="D134" s="160"/>
      <c r="E134" s="160" t="s">
        <v>5153</v>
      </c>
      <c r="F134" s="161" t="s">
        <v>5154</v>
      </c>
      <c r="G134" s="160" t="s">
        <v>5153</v>
      </c>
      <c r="H134" s="162" t="s">
        <v>5155</v>
      </c>
      <c r="I134" s="163" t="s">
        <v>306</v>
      </c>
      <c r="J134" s="164">
        <v>0</v>
      </c>
      <c r="K134" s="54"/>
    </row>
    <row r="135" spans="2:11">
      <c r="B135" s="51"/>
      <c r="C135" s="159" t="s">
        <v>5153</v>
      </c>
      <c r="D135" s="160"/>
      <c r="E135" s="160" t="s">
        <v>5153</v>
      </c>
      <c r="F135" s="161" t="s">
        <v>5154</v>
      </c>
      <c r="G135" s="160" t="s">
        <v>5153</v>
      </c>
      <c r="H135" s="162" t="s">
        <v>5155</v>
      </c>
      <c r="I135" s="163" t="s">
        <v>306</v>
      </c>
      <c r="J135" s="164">
        <v>0</v>
      </c>
      <c r="K135" s="54"/>
    </row>
    <row r="136" spans="2:11">
      <c r="B136" s="51"/>
      <c r="C136" s="159" t="s">
        <v>5153</v>
      </c>
      <c r="D136" s="160"/>
      <c r="E136" s="160" t="s">
        <v>5153</v>
      </c>
      <c r="F136" s="161" t="s">
        <v>5154</v>
      </c>
      <c r="G136" s="160" t="s">
        <v>5153</v>
      </c>
      <c r="H136" s="162" t="s">
        <v>5155</v>
      </c>
      <c r="I136" s="163" t="s">
        <v>306</v>
      </c>
      <c r="J136" s="164">
        <v>0</v>
      </c>
      <c r="K136" s="54"/>
    </row>
    <row r="137" spans="2:11">
      <c r="B137" s="51"/>
      <c r="C137" s="159" t="s">
        <v>5153</v>
      </c>
      <c r="D137" s="160"/>
      <c r="E137" s="160" t="s">
        <v>5153</v>
      </c>
      <c r="F137" s="161" t="s">
        <v>5154</v>
      </c>
      <c r="G137" s="160" t="s">
        <v>5153</v>
      </c>
      <c r="H137" s="162" t="s">
        <v>5155</v>
      </c>
      <c r="I137" s="163" t="s">
        <v>306</v>
      </c>
      <c r="J137" s="164">
        <v>0</v>
      </c>
      <c r="K137" s="54"/>
    </row>
    <row r="138" spans="2:11">
      <c r="B138" s="51"/>
      <c r="C138" s="159" t="s">
        <v>5153</v>
      </c>
      <c r="D138" s="160"/>
      <c r="E138" s="160" t="s">
        <v>5153</v>
      </c>
      <c r="F138" s="161" t="s">
        <v>5154</v>
      </c>
      <c r="G138" s="160" t="s">
        <v>5153</v>
      </c>
      <c r="H138" s="162" t="s">
        <v>5155</v>
      </c>
      <c r="I138" s="163" t="s">
        <v>306</v>
      </c>
      <c r="J138" s="164">
        <v>0</v>
      </c>
      <c r="K138" s="54"/>
    </row>
    <row r="139" spans="2:11">
      <c r="B139" s="51"/>
      <c r="C139" s="159" t="s">
        <v>5153</v>
      </c>
      <c r="D139" s="160"/>
      <c r="E139" s="160" t="s">
        <v>5153</v>
      </c>
      <c r="F139" s="161" t="s">
        <v>5154</v>
      </c>
      <c r="G139" s="160" t="s">
        <v>5153</v>
      </c>
      <c r="H139" s="162" t="s">
        <v>5155</v>
      </c>
      <c r="I139" s="163" t="s">
        <v>306</v>
      </c>
      <c r="J139" s="164">
        <v>0</v>
      </c>
      <c r="K139" s="54"/>
    </row>
    <row r="140" spans="2:11">
      <c r="B140" s="51"/>
      <c r="C140" s="159" t="s">
        <v>5153</v>
      </c>
      <c r="D140" s="160"/>
      <c r="E140" s="160" t="s">
        <v>5153</v>
      </c>
      <c r="F140" s="161" t="s">
        <v>5154</v>
      </c>
      <c r="G140" s="160" t="s">
        <v>5153</v>
      </c>
      <c r="H140" s="162" t="s">
        <v>5155</v>
      </c>
      <c r="I140" s="163" t="s">
        <v>306</v>
      </c>
      <c r="J140" s="164">
        <v>0</v>
      </c>
      <c r="K140" s="54"/>
    </row>
    <row r="141" spans="2:11">
      <c r="B141" s="51"/>
      <c r="C141" s="159" t="s">
        <v>5153</v>
      </c>
      <c r="D141" s="160"/>
      <c r="E141" s="160" t="s">
        <v>5153</v>
      </c>
      <c r="F141" s="161" t="s">
        <v>5154</v>
      </c>
      <c r="G141" s="160" t="s">
        <v>5153</v>
      </c>
      <c r="H141" s="162" t="s">
        <v>5155</v>
      </c>
      <c r="I141" s="163" t="s">
        <v>306</v>
      </c>
      <c r="J141" s="164">
        <v>0</v>
      </c>
      <c r="K141" s="54"/>
    </row>
    <row r="142" spans="2:11">
      <c r="B142" s="51"/>
      <c r="C142" s="159" t="s">
        <v>5153</v>
      </c>
      <c r="D142" s="160"/>
      <c r="E142" s="160" t="s">
        <v>5153</v>
      </c>
      <c r="F142" s="161" t="s">
        <v>5154</v>
      </c>
      <c r="G142" s="160" t="s">
        <v>5153</v>
      </c>
      <c r="H142" s="162" t="s">
        <v>5155</v>
      </c>
      <c r="I142" s="163" t="s">
        <v>306</v>
      </c>
      <c r="J142" s="164">
        <v>0</v>
      </c>
      <c r="K142" s="54"/>
    </row>
    <row r="143" spans="2:11">
      <c r="B143" s="51"/>
      <c r="C143" s="159" t="s">
        <v>5153</v>
      </c>
      <c r="D143" s="160"/>
      <c r="E143" s="160" t="s">
        <v>5153</v>
      </c>
      <c r="F143" s="161" t="s">
        <v>5154</v>
      </c>
      <c r="G143" s="160" t="s">
        <v>5153</v>
      </c>
      <c r="H143" s="162" t="s">
        <v>5155</v>
      </c>
      <c r="I143" s="163" t="s">
        <v>306</v>
      </c>
      <c r="J143" s="164">
        <v>0</v>
      </c>
      <c r="K143" s="54"/>
    </row>
    <row r="144" spans="2:11">
      <c r="B144" s="51"/>
      <c r="C144" s="159" t="s">
        <v>5153</v>
      </c>
      <c r="D144" s="160"/>
      <c r="E144" s="160" t="s">
        <v>5153</v>
      </c>
      <c r="F144" s="161" t="s">
        <v>5154</v>
      </c>
      <c r="G144" s="160" t="s">
        <v>5153</v>
      </c>
      <c r="H144" s="162" t="s">
        <v>5155</v>
      </c>
      <c r="I144" s="163" t="s">
        <v>306</v>
      </c>
      <c r="J144" s="164">
        <v>0</v>
      </c>
      <c r="K144" s="54"/>
    </row>
    <row r="145" spans="2:11">
      <c r="B145" s="51"/>
      <c r="C145" s="159" t="s">
        <v>5153</v>
      </c>
      <c r="D145" s="160"/>
      <c r="E145" s="160" t="s">
        <v>5153</v>
      </c>
      <c r="F145" s="161" t="s">
        <v>5154</v>
      </c>
      <c r="G145" s="160" t="s">
        <v>5153</v>
      </c>
      <c r="H145" s="162" t="s">
        <v>5155</v>
      </c>
      <c r="I145" s="163" t="s">
        <v>306</v>
      </c>
      <c r="J145" s="164">
        <v>0</v>
      </c>
      <c r="K145" s="54"/>
    </row>
    <row r="146" spans="2:11">
      <c r="B146" s="51"/>
      <c r="C146" s="159" t="s">
        <v>5153</v>
      </c>
      <c r="D146" s="160"/>
      <c r="E146" s="160" t="s">
        <v>5153</v>
      </c>
      <c r="F146" s="161" t="s">
        <v>5154</v>
      </c>
      <c r="G146" s="160" t="s">
        <v>5153</v>
      </c>
      <c r="H146" s="162" t="s">
        <v>5155</v>
      </c>
      <c r="I146" s="163" t="s">
        <v>306</v>
      </c>
      <c r="J146" s="164">
        <v>0</v>
      </c>
      <c r="K146" s="54"/>
    </row>
    <row r="147" spans="2:11">
      <c r="B147" s="51"/>
      <c r="C147" s="159" t="s">
        <v>5153</v>
      </c>
      <c r="D147" s="160"/>
      <c r="E147" s="160" t="s">
        <v>5153</v>
      </c>
      <c r="F147" s="161" t="s">
        <v>5154</v>
      </c>
      <c r="G147" s="160" t="s">
        <v>5153</v>
      </c>
      <c r="H147" s="162" t="s">
        <v>5155</v>
      </c>
      <c r="I147" s="163" t="s">
        <v>306</v>
      </c>
      <c r="J147" s="164">
        <v>0</v>
      </c>
      <c r="K147" s="54"/>
    </row>
    <row r="148" spans="2:11">
      <c r="B148" s="51"/>
      <c r="C148" s="159" t="s">
        <v>5153</v>
      </c>
      <c r="D148" s="160"/>
      <c r="E148" s="160" t="s">
        <v>5153</v>
      </c>
      <c r="F148" s="161" t="s">
        <v>5154</v>
      </c>
      <c r="G148" s="160" t="s">
        <v>5153</v>
      </c>
      <c r="H148" s="162" t="s">
        <v>5155</v>
      </c>
      <c r="I148" s="163" t="s">
        <v>306</v>
      </c>
      <c r="J148" s="164">
        <v>0</v>
      </c>
      <c r="K148" s="54"/>
    </row>
    <row r="149" spans="2:11">
      <c r="B149" s="51"/>
      <c r="C149" s="159" t="s">
        <v>5153</v>
      </c>
      <c r="D149" s="160"/>
      <c r="E149" s="160" t="s">
        <v>5153</v>
      </c>
      <c r="F149" s="161" t="s">
        <v>5154</v>
      </c>
      <c r="G149" s="160" t="s">
        <v>5153</v>
      </c>
      <c r="H149" s="162" t="s">
        <v>5155</v>
      </c>
      <c r="I149" s="163" t="s">
        <v>306</v>
      </c>
      <c r="J149" s="164">
        <v>0</v>
      </c>
      <c r="K149" s="54"/>
    </row>
    <row r="150" spans="2:11">
      <c r="B150" s="51"/>
      <c r="C150" s="159" t="s">
        <v>5153</v>
      </c>
      <c r="D150" s="160"/>
      <c r="E150" s="160" t="s">
        <v>5153</v>
      </c>
      <c r="F150" s="161" t="s">
        <v>5154</v>
      </c>
      <c r="G150" s="160" t="s">
        <v>5153</v>
      </c>
      <c r="H150" s="162" t="s">
        <v>5155</v>
      </c>
      <c r="I150" s="163" t="s">
        <v>306</v>
      </c>
      <c r="J150" s="164">
        <v>0</v>
      </c>
      <c r="K150" s="54"/>
    </row>
    <row r="151" spans="2:11">
      <c r="B151" s="51"/>
      <c r="C151" s="159" t="s">
        <v>5153</v>
      </c>
      <c r="D151" s="160"/>
      <c r="E151" s="160" t="s">
        <v>5153</v>
      </c>
      <c r="F151" s="161" t="s">
        <v>5154</v>
      </c>
      <c r="G151" s="160" t="s">
        <v>5153</v>
      </c>
      <c r="H151" s="162" t="s">
        <v>5155</v>
      </c>
      <c r="I151" s="163" t="s">
        <v>306</v>
      </c>
      <c r="J151" s="164">
        <v>0</v>
      </c>
      <c r="K151" s="54"/>
    </row>
    <row r="152" spans="2:11">
      <c r="B152" s="51"/>
      <c r="C152" s="159" t="s">
        <v>5153</v>
      </c>
      <c r="D152" s="160"/>
      <c r="E152" s="160" t="s">
        <v>5153</v>
      </c>
      <c r="F152" s="161" t="s">
        <v>5154</v>
      </c>
      <c r="G152" s="160" t="s">
        <v>5153</v>
      </c>
      <c r="H152" s="162" t="s">
        <v>5155</v>
      </c>
      <c r="I152" s="163" t="s">
        <v>306</v>
      </c>
      <c r="J152" s="164">
        <v>0</v>
      </c>
      <c r="K152" s="54"/>
    </row>
    <row r="153" spans="2:11">
      <c r="B153" s="51"/>
      <c r="C153" s="159" t="s">
        <v>5153</v>
      </c>
      <c r="D153" s="160"/>
      <c r="E153" s="160" t="s">
        <v>5153</v>
      </c>
      <c r="F153" s="161" t="s">
        <v>5154</v>
      </c>
      <c r="G153" s="160" t="s">
        <v>5153</v>
      </c>
      <c r="H153" s="162" t="s">
        <v>5155</v>
      </c>
      <c r="I153" s="163" t="s">
        <v>306</v>
      </c>
      <c r="J153" s="164">
        <v>0</v>
      </c>
      <c r="K153" s="54"/>
    </row>
    <row r="154" spans="2:11">
      <c r="B154" s="51"/>
      <c r="C154" s="159" t="s">
        <v>5153</v>
      </c>
      <c r="D154" s="160"/>
      <c r="E154" s="160" t="s">
        <v>5153</v>
      </c>
      <c r="F154" s="161" t="s">
        <v>5154</v>
      </c>
      <c r="G154" s="160" t="s">
        <v>5153</v>
      </c>
      <c r="H154" s="162" t="s">
        <v>5155</v>
      </c>
      <c r="I154" s="163" t="s">
        <v>306</v>
      </c>
      <c r="J154" s="164">
        <v>0</v>
      </c>
      <c r="K154" s="54"/>
    </row>
    <row r="155" spans="2:11">
      <c r="B155" s="51"/>
      <c r="C155" s="159" t="s">
        <v>5153</v>
      </c>
      <c r="D155" s="160"/>
      <c r="E155" s="160" t="s">
        <v>5153</v>
      </c>
      <c r="F155" s="161" t="s">
        <v>5154</v>
      </c>
      <c r="G155" s="160" t="s">
        <v>5153</v>
      </c>
      <c r="H155" s="162" t="s">
        <v>5155</v>
      </c>
      <c r="I155" s="163" t="s">
        <v>306</v>
      </c>
      <c r="J155" s="164">
        <v>0</v>
      </c>
      <c r="K155" s="54"/>
    </row>
    <row r="156" spans="2:11">
      <c r="B156" s="51"/>
      <c r="C156" s="159" t="s">
        <v>5153</v>
      </c>
      <c r="D156" s="160"/>
      <c r="E156" s="160" t="s">
        <v>5153</v>
      </c>
      <c r="F156" s="161" t="s">
        <v>5154</v>
      </c>
      <c r="G156" s="160" t="s">
        <v>5153</v>
      </c>
      <c r="H156" s="162" t="s">
        <v>5155</v>
      </c>
      <c r="I156" s="163" t="s">
        <v>306</v>
      </c>
      <c r="J156" s="164">
        <v>0</v>
      </c>
      <c r="K156" s="54"/>
    </row>
    <row r="157" spans="2:11">
      <c r="B157" s="51"/>
      <c r="C157" s="159" t="s">
        <v>5153</v>
      </c>
      <c r="D157" s="160"/>
      <c r="E157" s="160" t="s">
        <v>5153</v>
      </c>
      <c r="F157" s="161" t="s">
        <v>5154</v>
      </c>
      <c r="G157" s="160" t="s">
        <v>5153</v>
      </c>
      <c r="H157" s="162" t="s">
        <v>5155</v>
      </c>
      <c r="I157" s="163" t="s">
        <v>306</v>
      </c>
      <c r="J157" s="164">
        <v>0</v>
      </c>
      <c r="K157" s="54"/>
    </row>
    <row r="158" spans="2:11">
      <c r="B158" s="51"/>
      <c r="C158" s="159" t="s">
        <v>5153</v>
      </c>
      <c r="D158" s="160"/>
      <c r="E158" s="160" t="s">
        <v>5153</v>
      </c>
      <c r="F158" s="161" t="s">
        <v>5154</v>
      </c>
      <c r="G158" s="160" t="s">
        <v>5153</v>
      </c>
      <c r="H158" s="162" t="s">
        <v>5155</v>
      </c>
      <c r="I158" s="163" t="s">
        <v>306</v>
      </c>
      <c r="J158" s="164">
        <v>0</v>
      </c>
      <c r="K158" s="54"/>
    </row>
    <row r="159" spans="2:11">
      <c r="B159" s="51"/>
      <c r="C159" s="159" t="s">
        <v>5153</v>
      </c>
      <c r="D159" s="160"/>
      <c r="E159" s="160" t="s">
        <v>5153</v>
      </c>
      <c r="F159" s="161" t="s">
        <v>5154</v>
      </c>
      <c r="G159" s="160" t="s">
        <v>5153</v>
      </c>
      <c r="H159" s="162" t="s">
        <v>5155</v>
      </c>
      <c r="I159" s="163" t="s">
        <v>306</v>
      </c>
      <c r="J159" s="164">
        <v>0</v>
      </c>
      <c r="K159" s="54"/>
    </row>
    <row r="160" spans="2:11">
      <c r="B160" s="51"/>
      <c r="C160" s="159" t="s">
        <v>5153</v>
      </c>
      <c r="D160" s="160"/>
      <c r="E160" s="160" t="s">
        <v>5153</v>
      </c>
      <c r="F160" s="161" t="s">
        <v>5154</v>
      </c>
      <c r="G160" s="160" t="s">
        <v>5153</v>
      </c>
      <c r="H160" s="162" t="s">
        <v>5155</v>
      </c>
      <c r="I160" s="163" t="s">
        <v>306</v>
      </c>
      <c r="J160" s="164">
        <v>0</v>
      </c>
      <c r="K160" s="54"/>
    </row>
    <row r="161" spans="2:11">
      <c r="B161" s="51"/>
      <c r="C161" s="159" t="s">
        <v>5153</v>
      </c>
      <c r="D161" s="160"/>
      <c r="E161" s="160" t="s">
        <v>5153</v>
      </c>
      <c r="F161" s="161" t="s">
        <v>5154</v>
      </c>
      <c r="G161" s="160" t="s">
        <v>5153</v>
      </c>
      <c r="H161" s="162" t="s">
        <v>5155</v>
      </c>
      <c r="I161" s="163" t="s">
        <v>306</v>
      </c>
      <c r="J161" s="164">
        <v>0</v>
      </c>
      <c r="K161" s="54"/>
    </row>
    <row r="162" spans="2:11">
      <c r="B162" s="51"/>
      <c r="C162" s="159" t="s">
        <v>5153</v>
      </c>
      <c r="D162" s="160"/>
      <c r="E162" s="160" t="s">
        <v>5153</v>
      </c>
      <c r="F162" s="161" t="s">
        <v>5154</v>
      </c>
      <c r="G162" s="160" t="s">
        <v>5153</v>
      </c>
      <c r="H162" s="162" t="s">
        <v>5155</v>
      </c>
      <c r="I162" s="163" t="s">
        <v>306</v>
      </c>
      <c r="J162" s="164">
        <v>0</v>
      </c>
      <c r="K162" s="54"/>
    </row>
    <row r="163" spans="2:11">
      <c r="B163" s="51"/>
      <c r="C163" s="159" t="s">
        <v>5153</v>
      </c>
      <c r="D163" s="160"/>
      <c r="E163" s="160" t="s">
        <v>5153</v>
      </c>
      <c r="F163" s="161" t="s">
        <v>5154</v>
      </c>
      <c r="G163" s="160" t="s">
        <v>5153</v>
      </c>
      <c r="H163" s="162" t="s">
        <v>5155</v>
      </c>
      <c r="I163" s="163" t="s">
        <v>306</v>
      </c>
      <c r="J163" s="164">
        <v>0</v>
      </c>
      <c r="K163" s="54"/>
    </row>
    <row r="164" spans="2:11">
      <c r="B164" s="51"/>
      <c r="C164" s="159" t="s">
        <v>5153</v>
      </c>
      <c r="D164" s="160"/>
      <c r="E164" s="160" t="s">
        <v>5153</v>
      </c>
      <c r="F164" s="161" t="s">
        <v>5154</v>
      </c>
      <c r="G164" s="160" t="s">
        <v>5153</v>
      </c>
      <c r="H164" s="162" t="s">
        <v>5155</v>
      </c>
      <c r="I164" s="163" t="s">
        <v>306</v>
      </c>
      <c r="J164" s="164">
        <v>0</v>
      </c>
      <c r="K164" s="54"/>
    </row>
    <row r="165" spans="2:11">
      <c r="B165" s="51"/>
      <c r="C165" s="159" t="s">
        <v>5153</v>
      </c>
      <c r="D165" s="160"/>
      <c r="E165" s="160" t="s">
        <v>5153</v>
      </c>
      <c r="F165" s="161" t="s">
        <v>5154</v>
      </c>
      <c r="G165" s="160" t="s">
        <v>5153</v>
      </c>
      <c r="H165" s="162" t="s">
        <v>5155</v>
      </c>
      <c r="I165" s="163" t="s">
        <v>306</v>
      </c>
      <c r="J165" s="164">
        <v>0</v>
      </c>
      <c r="K165" s="54"/>
    </row>
    <row r="166" spans="2:11">
      <c r="B166" s="51"/>
      <c r="C166" s="159" t="s">
        <v>5153</v>
      </c>
      <c r="D166" s="160"/>
      <c r="E166" s="160" t="s">
        <v>5153</v>
      </c>
      <c r="F166" s="161" t="s">
        <v>5154</v>
      </c>
      <c r="G166" s="160" t="s">
        <v>5153</v>
      </c>
      <c r="H166" s="162" t="s">
        <v>5155</v>
      </c>
      <c r="I166" s="163" t="s">
        <v>306</v>
      </c>
      <c r="J166" s="164">
        <v>0</v>
      </c>
      <c r="K166" s="54"/>
    </row>
    <row r="167" spans="2:11">
      <c r="B167" s="51"/>
      <c r="C167" s="159" t="s">
        <v>5153</v>
      </c>
      <c r="D167" s="160"/>
      <c r="E167" s="160" t="s">
        <v>5153</v>
      </c>
      <c r="F167" s="161" t="s">
        <v>5154</v>
      </c>
      <c r="G167" s="160" t="s">
        <v>5153</v>
      </c>
      <c r="H167" s="162" t="s">
        <v>5155</v>
      </c>
      <c r="I167" s="163" t="s">
        <v>306</v>
      </c>
      <c r="J167" s="164">
        <v>0</v>
      </c>
      <c r="K167" s="54"/>
    </row>
    <row r="168" spans="2:11">
      <c r="B168" s="51"/>
      <c r="C168" s="159" t="s">
        <v>5153</v>
      </c>
      <c r="D168" s="160"/>
      <c r="E168" s="160" t="s">
        <v>5153</v>
      </c>
      <c r="F168" s="161" t="s">
        <v>5154</v>
      </c>
      <c r="G168" s="160" t="s">
        <v>5153</v>
      </c>
      <c r="H168" s="162" t="s">
        <v>5155</v>
      </c>
      <c r="I168" s="163" t="s">
        <v>306</v>
      </c>
      <c r="J168" s="164">
        <v>0</v>
      </c>
      <c r="K168" s="54"/>
    </row>
    <row r="169" spans="2:11">
      <c r="B169" s="51"/>
      <c r="C169" s="159" t="s">
        <v>5153</v>
      </c>
      <c r="D169" s="160"/>
      <c r="E169" s="160" t="s">
        <v>5153</v>
      </c>
      <c r="F169" s="161" t="s">
        <v>5154</v>
      </c>
      <c r="G169" s="160" t="s">
        <v>5153</v>
      </c>
      <c r="H169" s="162" t="s">
        <v>5155</v>
      </c>
      <c r="I169" s="163" t="s">
        <v>306</v>
      </c>
      <c r="J169" s="164">
        <v>0</v>
      </c>
      <c r="K169" s="54"/>
    </row>
    <row r="170" spans="2:11">
      <c r="B170" s="51"/>
      <c r="C170" s="159" t="s">
        <v>5153</v>
      </c>
      <c r="D170" s="160"/>
      <c r="E170" s="160" t="s">
        <v>5153</v>
      </c>
      <c r="F170" s="161" t="s">
        <v>5154</v>
      </c>
      <c r="G170" s="160" t="s">
        <v>5153</v>
      </c>
      <c r="H170" s="162" t="s">
        <v>5155</v>
      </c>
      <c r="I170" s="163" t="s">
        <v>306</v>
      </c>
      <c r="J170" s="164">
        <v>0</v>
      </c>
      <c r="K170" s="54"/>
    </row>
    <row r="171" spans="2:11">
      <c r="B171" s="51"/>
      <c r="C171" s="159" t="s">
        <v>5153</v>
      </c>
      <c r="D171" s="160"/>
      <c r="E171" s="160" t="s">
        <v>5153</v>
      </c>
      <c r="F171" s="161" t="s">
        <v>5154</v>
      </c>
      <c r="G171" s="160" t="s">
        <v>5153</v>
      </c>
      <c r="H171" s="162" t="s">
        <v>5155</v>
      </c>
      <c r="I171" s="163" t="s">
        <v>306</v>
      </c>
      <c r="J171" s="164">
        <v>0</v>
      </c>
      <c r="K171" s="54"/>
    </row>
    <row r="172" spans="2:11">
      <c r="B172" s="51"/>
      <c r="C172" s="159" t="s">
        <v>5153</v>
      </c>
      <c r="D172" s="160"/>
      <c r="E172" s="160" t="s">
        <v>5153</v>
      </c>
      <c r="F172" s="161" t="s">
        <v>5154</v>
      </c>
      <c r="G172" s="160" t="s">
        <v>5153</v>
      </c>
      <c r="H172" s="162" t="s">
        <v>5155</v>
      </c>
      <c r="I172" s="163" t="s">
        <v>306</v>
      </c>
      <c r="J172" s="164">
        <v>0</v>
      </c>
      <c r="K172" s="54"/>
    </row>
    <row r="173" spans="2:11">
      <c r="B173" s="51"/>
      <c r="C173" s="159" t="s">
        <v>5153</v>
      </c>
      <c r="D173" s="160"/>
      <c r="E173" s="160" t="s">
        <v>5153</v>
      </c>
      <c r="F173" s="161" t="s">
        <v>5154</v>
      </c>
      <c r="G173" s="160" t="s">
        <v>5153</v>
      </c>
      <c r="H173" s="162" t="s">
        <v>5155</v>
      </c>
      <c r="I173" s="163" t="s">
        <v>306</v>
      </c>
      <c r="J173" s="164">
        <v>0</v>
      </c>
      <c r="K173" s="54"/>
    </row>
    <row r="174" spans="2:11">
      <c r="B174" s="51"/>
      <c r="C174" s="159" t="s">
        <v>5153</v>
      </c>
      <c r="D174" s="160"/>
      <c r="E174" s="160" t="s">
        <v>5153</v>
      </c>
      <c r="F174" s="161" t="s">
        <v>5154</v>
      </c>
      <c r="G174" s="160" t="s">
        <v>5153</v>
      </c>
      <c r="H174" s="162" t="s">
        <v>5155</v>
      </c>
      <c r="I174" s="163" t="s">
        <v>306</v>
      </c>
      <c r="J174" s="164">
        <v>0</v>
      </c>
      <c r="K174" s="54"/>
    </row>
    <row r="175" spans="2:11">
      <c r="B175" s="51"/>
      <c r="C175" s="159" t="s">
        <v>5153</v>
      </c>
      <c r="D175" s="160"/>
      <c r="E175" s="160" t="s">
        <v>5153</v>
      </c>
      <c r="F175" s="161" t="s">
        <v>5154</v>
      </c>
      <c r="G175" s="160" t="s">
        <v>5153</v>
      </c>
      <c r="H175" s="162" t="s">
        <v>5155</v>
      </c>
      <c r="I175" s="163" t="s">
        <v>306</v>
      </c>
      <c r="J175" s="164">
        <v>0</v>
      </c>
      <c r="K175" s="54"/>
    </row>
    <row r="176" spans="2:11">
      <c r="B176" s="51"/>
      <c r="C176" s="159" t="s">
        <v>5153</v>
      </c>
      <c r="D176" s="160"/>
      <c r="E176" s="160" t="s">
        <v>5153</v>
      </c>
      <c r="F176" s="161" t="s">
        <v>5154</v>
      </c>
      <c r="G176" s="160" t="s">
        <v>5153</v>
      </c>
      <c r="H176" s="162" t="s">
        <v>5155</v>
      </c>
      <c r="I176" s="163" t="s">
        <v>306</v>
      </c>
      <c r="J176" s="164">
        <v>0</v>
      </c>
      <c r="K176" s="54"/>
    </row>
    <row r="177" spans="2:11">
      <c r="B177" s="51"/>
      <c r="C177" s="159" t="s">
        <v>5153</v>
      </c>
      <c r="D177" s="160"/>
      <c r="E177" s="160" t="s">
        <v>5153</v>
      </c>
      <c r="F177" s="161" t="s">
        <v>5154</v>
      </c>
      <c r="G177" s="160" t="s">
        <v>5153</v>
      </c>
      <c r="H177" s="162" t="s">
        <v>5155</v>
      </c>
      <c r="I177" s="163" t="s">
        <v>306</v>
      </c>
      <c r="J177" s="164">
        <v>0</v>
      </c>
      <c r="K177" s="54"/>
    </row>
    <row r="178" spans="2:11">
      <c r="B178" s="51"/>
      <c r="C178" s="159" t="s">
        <v>5153</v>
      </c>
      <c r="D178" s="160"/>
      <c r="E178" s="160" t="s">
        <v>5153</v>
      </c>
      <c r="F178" s="161" t="s">
        <v>5154</v>
      </c>
      <c r="G178" s="160" t="s">
        <v>5153</v>
      </c>
      <c r="H178" s="162" t="s">
        <v>5155</v>
      </c>
      <c r="I178" s="163" t="s">
        <v>306</v>
      </c>
      <c r="J178" s="164">
        <v>0</v>
      </c>
      <c r="K178" s="54"/>
    </row>
    <row r="179" spans="2:11">
      <c r="B179" s="51"/>
      <c r="C179" s="159" t="s">
        <v>5153</v>
      </c>
      <c r="D179" s="160"/>
      <c r="E179" s="160" t="s">
        <v>5153</v>
      </c>
      <c r="F179" s="161" t="s">
        <v>5154</v>
      </c>
      <c r="G179" s="160" t="s">
        <v>5153</v>
      </c>
      <c r="H179" s="162" t="s">
        <v>5155</v>
      </c>
      <c r="I179" s="163" t="s">
        <v>306</v>
      </c>
      <c r="J179" s="164">
        <v>0</v>
      </c>
      <c r="K179" s="54"/>
    </row>
    <row r="180" spans="2:11">
      <c r="B180" s="51"/>
      <c r="C180" s="159" t="s">
        <v>5153</v>
      </c>
      <c r="D180" s="160"/>
      <c r="E180" s="160" t="s">
        <v>5153</v>
      </c>
      <c r="F180" s="161" t="s">
        <v>5154</v>
      </c>
      <c r="G180" s="160" t="s">
        <v>5153</v>
      </c>
      <c r="H180" s="162" t="s">
        <v>5155</v>
      </c>
      <c r="I180" s="163" t="s">
        <v>306</v>
      </c>
      <c r="J180" s="164">
        <v>0</v>
      </c>
      <c r="K180" s="54"/>
    </row>
    <row r="181" spans="2:11">
      <c r="B181" s="51"/>
      <c r="C181" s="159" t="s">
        <v>5153</v>
      </c>
      <c r="D181" s="160"/>
      <c r="E181" s="160" t="s">
        <v>5153</v>
      </c>
      <c r="F181" s="161" t="s">
        <v>5154</v>
      </c>
      <c r="G181" s="160" t="s">
        <v>5153</v>
      </c>
      <c r="H181" s="162" t="s">
        <v>5155</v>
      </c>
      <c r="I181" s="163" t="s">
        <v>306</v>
      </c>
      <c r="J181" s="164">
        <v>0</v>
      </c>
      <c r="K181" s="54"/>
    </row>
    <row r="182" spans="2:11">
      <c r="B182" s="51"/>
      <c r="C182" s="159" t="s">
        <v>5153</v>
      </c>
      <c r="D182" s="160"/>
      <c r="E182" s="160" t="s">
        <v>5153</v>
      </c>
      <c r="F182" s="161" t="s">
        <v>5154</v>
      </c>
      <c r="G182" s="160" t="s">
        <v>5153</v>
      </c>
      <c r="H182" s="162" t="s">
        <v>5155</v>
      </c>
      <c r="I182" s="163" t="s">
        <v>306</v>
      </c>
      <c r="J182" s="164">
        <v>0</v>
      </c>
      <c r="K182" s="54"/>
    </row>
    <row r="183" spans="2:11">
      <c r="B183" s="51"/>
      <c r="C183" s="159" t="s">
        <v>5153</v>
      </c>
      <c r="D183" s="160"/>
      <c r="E183" s="160" t="s">
        <v>5153</v>
      </c>
      <c r="F183" s="161" t="s">
        <v>5154</v>
      </c>
      <c r="G183" s="160" t="s">
        <v>5153</v>
      </c>
      <c r="H183" s="162" t="s">
        <v>5155</v>
      </c>
      <c r="I183" s="163" t="s">
        <v>306</v>
      </c>
      <c r="J183" s="164">
        <v>0</v>
      </c>
      <c r="K183" s="54"/>
    </row>
    <row r="184" spans="2:11">
      <c r="B184" s="51"/>
      <c r="C184" s="159" t="s">
        <v>5153</v>
      </c>
      <c r="D184" s="160"/>
      <c r="E184" s="160" t="s">
        <v>5153</v>
      </c>
      <c r="F184" s="161" t="s">
        <v>5154</v>
      </c>
      <c r="G184" s="160" t="s">
        <v>5153</v>
      </c>
      <c r="H184" s="162" t="s">
        <v>5155</v>
      </c>
      <c r="I184" s="163" t="s">
        <v>306</v>
      </c>
      <c r="J184" s="164">
        <v>0</v>
      </c>
      <c r="K184" s="54"/>
    </row>
    <row r="185" spans="2:11">
      <c r="B185" s="51"/>
      <c r="C185" s="159" t="s">
        <v>5153</v>
      </c>
      <c r="D185" s="160"/>
      <c r="E185" s="160" t="s">
        <v>5153</v>
      </c>
      <c r="F185" s="161" t="s">
        <v>5154</v>
      </c>
      <c r="G185" s="160" t="s">
        <v>5153</v>
      </c>
      <c r="H185" s="162" t="s">
        <v>5155</v>
      </c>
      <c r="I185" s="163" t="s">
        <v>306</v>
      </c>
      <c r="J185" s="164">
        <v>0</v>
      </c>
      <c r="K185" s="54"/>
    </row>
    <row r="186" spans="2:11">
      <c r="B186" s="51"/>
      <c r="C186" s="159" t="s">
        <v>5153</v>
      </c>
      <c r="D186" s="160"/>
      <c r="E186" s="160" t="s">
        <v>5153</v>
      </c>
      <c r="F186" s="161" t="s">
        <v>5154</v>
      </c>
      <c r="G186" s="160" t="s">
        <v>5153</v>
      </c>
      <c r="H186" s="162" t="s">
        <v>5155</v>
      </c>
      <c r="I186" s="163" t="s">
        <v>306</v>
      </c>
      <c r="J186" s="164">
        <v>0</v>
      </c>
      <c r="K186" s="54"/>
    </row>
    <row r="187" spans="2:11">
      <c r="B187" s="51"/>
      <c r="C187" s="159" t="s">
        <v>5153</v>
      </c>
      <c r="D187" s="160"/>
      <c r="E187" s="160" t="s">
        <v>5153</v>
      </c>
      <c r="F187" s="161" t="s">
        <v>5154</v>
      </c>
      <c r="G187" s="160" t="s">
        <v>5153</v>
      </c>
      <c r="H187" s="162" t="s">
        <v>5155</v>
      </c>
      <c r="I187" s="163" t="s">
        <v>306</v>
      </c>
      <c r="J187" s="164">
        <v>0</v>
      </c>
      <c r="K187" s="54"/>
    </row>
    <row r="188" spans="2:11">
      <c r="B188" s="51"/>
      <c r="C188" s="159" t="s">
        <v>5153</v>
      </c>
      <c r="D188" s="160"/>
      <c r="E188" s="160" t="s">
        <v>5153</v>
      </c>
      <c r="F188" s="161" t="s">
        <v>5154</v>
      </c>
      <c r="G188" s="160" t="s">
        <v>5153</v>
      </c>
      <c r="H188" s="162" t="s">
        <v>5155</v>
      </c>
      <c r="I188" s="163" t="s">
        <v>306</v>
      </c>
      <c r="J188" s="164">
        <v>0</v>
      </c>
      <c r="K188" s="54"/>
    </row>
    <row r="189" spans="2:11">
      <c r="B189" s="51"/>
      <c r="C189" s="159" t="s">
        <v>5153</v>
      </c>
      <c r="D189" s="160"/>
      <c r="E189" s="160" t="s">
        <v>5153</v>
      </c>
      <c r="F189" s="161" t="s">
        <v>5154</v>
      </c>
      <c r="G189" s="160" t="s">
        <v>5153</v>
      </c>
      <c r="H189" s="162" t="s">
        <v>5155</v>
      </c>
      <c r="I189" s="163" t="s">
        <v>306</v>
      </c>
      <c r="J189" s="164">
        <v>0</v>
      </c>
      <c r="K189" s="54"/>
    </row>
    <row r="190" spans="2:11">
      <c r="B190" s="51"/>
      <c r="C190" s="159" t="s">
        <v>5153</v>
      </c>
      <c r="D190" s="160"/>
      <c r="E190" s="160" t="s">
        <v>5153</v>
      </c>
      <c r="F190" s="161" t="s">
        <v>5154</v>
      </c>
      <c r="G190" s="160" t="s">
        <v>5153</v>
      </c>
      <c r="H190" s="162" t="s">
        <v>5155</v>
      </c>
      <c r="I190" s="163" t="s">
        <v>306</v>
      </c>
      <c r="J190" s="164">
        <v>0</v>
      </c>
      <c r="K190" s="54"/>
    </row>
    <row r="191" spans="2:11">
      <c r="B191" s="51"/>
      <c r="C191" s="159" t="s">
        <v>5153</v>
      </c>
      <c r="D191" s="160"/>
      <c r="E191" s="160" t="s">
        <v>5153</v>
      </c>
      <c r="F191" s="161" t="s">
        <v>5154</v>
      </c>
      <c r="G191" s="160" t="s">
        <v>5153</v>
      </c>
      <c r="H191" s="162" t="s">
        <v>5155</v>
      </c>
      <c r="I191" s="163" t="s">
        <v>306</v>
      </c>
      <c r="J191" s="164">
        <v>0</v>
      </c>
      <c r="K191" s="54"/>
    </row>
    <row r="192" spans="2:11">
      <c r="B192" s="51"/>
      <c r="C192" s="159" t="s">
        <v>5153</v>
      </c>
      <c r="D192" s="160"/>
      <c r="E192" s="160" t="s">
        <v>5153</v>
      </c>
      <c r="F192" s="161" t="s">
        <v>5154</v>
      </c>
      <c r="G192" s="160" t="s">
        <v>5153</v>
      </c>
      <c r="H192" s="162" t="s">
        <v>5155</v>
      </c>
      <c r="I192" s="163" t="s">
        <v>306</v>
      </c>
      <c r="J192" s="164">
        <v>0</v>
      </c>
      <c r="K192" s="54"/>
    </row>
    <row r="193" spans="2:11">
      <c r="B193" s="51"/>
      <c r="C193" s="159" t="s">
        <v>5153</v>
      </c>
      <c r="D193" s="160"/>
      <c r="E193" s="160" t="s">
        <v>5153</v>
      </c>
      <c r="F193" s="161" t="s">
        <v>5154</v>
      </c>
      <c r="G193" s="160" t="s">
        <v>5153</v>
      </c>
      <c r="H193" s="162" t="s">
        <v>5155</v>
      </c>
      <c r="I193" s="163" t="s">
        <v>306</v>
      </c>
      <c r="J193" s="164">
        <v>0</v>
      </c>
      <c r="K193" s="54"/>
    </row>
    <row r="194" spans="2:11">
      <c r="B194" s="51"/>
      <c r="C194" s="159" t="s">
        <v>5153</v>
      </c>
      <c r="D194" s="160"/>
      <c r="E194" s="160" t="s">
        <v>5153</v>
      </c>
      <c r="F194" s="161" t="s">
        <v>5154</v>
      </c>
      <c r="G194" s="160" t="s">
        <v>5153</v>
      </c>
      <c r="H194" s="162" t="s">
        <v>5155</v>
      </c>
      <c r="I194" s="163" t="s">
        <v>306</v>
      </c>
      <c r="J194" s="164">
        <v>0</v>
      </c>
      <c r="K194" s="54"/>
    </row>
    <row r="195" spans="2:11">
      <c r="B195" s="51"/>
      <c r="C195" s="159" t="s">
        <v>5153</v>
      </c>
      <c r="D195" s="160"/>
      <c r="E195" s="160" t="s">
        <v>5153</v>
      </c>
      <c r="F195" s="161" t="s">
        <v>5154</v>
      </c>
      <c r="G195" s="160" t="s">
        <v>5153</v>
      </c>
      <c r="H195" s="162" t="s">
        <v>5155</v>
      </c>
      <c r="I195" s="163" t="s">
        <v>306</v>
      </c>
      <c r="J195" s="164">
        <v>0</v>
      </c>
      <c r="K195" s="54"/>
    </row>
    <row r="196" spans="2:11">
      <c r="B196" s="51"/>
      <c r="C196" s="159" t="s">
        <v>5153</v>
      </c>
      <c r="D196" s="160"/>
      <c r="E196" s="160" t="s">
        <v>5153</v>
      </c>
      <c r="F196" s="161" t="s">
        <v>5154</v>
      </c>
      <c r="G196" s="160" t="s">
        <v>5153</v>
      </c>
      <c r="H196" s="162" t="s">
        <v>5155</v>
      </c>
      <c r="I196" s="163" t="s">
        <v>306</v>
      </c>
      <c r="J196" s="164">
        <v>0</v>
      </c>
      <c r="K196" s="54"/>
    </row>
    <row r="197" spans="2:11">
      <c r="B197" s="51"/>
      <c r="C197" s="159" t="s">
        <v>5153</v>
      </c>
      <c r="D197" s="160"/>
      <c r="E197" s="160" t="s">
        <v>5153</v>
      </c>
      <c r="F197" s="161" t="s">
        <v>5154</v>
      </c>
      <c r="G197" s="160" t="s">
        <v>5153</v>
      </c>
      <c r="H197" s="162" t="s">
        <v>5155</v>
      </c>
      <c r="I197" s="163" t="s">
        <v>306</v>
      </c>
      <c r="J197" s="164">
        <v>0</v>
      </c>
      <c r="K197" s="54"/>
    </row>
    <row r="198" spans="2:11">
      <c r="B198" s="51"/>
      <c r="C198" s="159" t="s">
        <v>5153</v>
      </c>
      <c r="D198" s="160"/>
      <c r="E198" s="160" t="s">
        <v>5153</v>
      </c>
      <c r="F198" s="161" t="s">
        <v>5154</v>
      </c>
      <c r="G198" s="160" t="s">
        <v>5153</v>
      </c>
      <c r="H198" s="162" t="s">
        <v>5155</v>
      </c>
      <c r="I198" s="163" t="s">
        <v>306</v>
      </c>
      <c r="J198" s="164">
        <v>0</v>
      </c>
      <c r="K198" s="54"/>
    </row>
    <row r="199" spans="2:11">
      <c r="B199" s="51"/>
      <c r="C199" s="159" t="s">
        <v>5153</v>
      </c>
      <c r="D199" s="160"/>
      <c r="E199" s="160" t="s">
        <v>5153</v>
      </c>
      <c r="F199" s="161" t="s">
        <v>5154</v>
      </c>
      <c r="G199" s="160" t="s">
        <v>5153</v>
      </c>
      <c r="H199" s="162" t="s">
        <v>5155</v>
      </c>
      <c r="I199" s="163" t="s">
        <v>306</v>
      </c>
      <c r="J199" s="164">
        <v>0</v>
      </c>
      <c r="K199" s="54"/>
    </row>
    <row r="200" spans="2:11">
      <c r="B200" s="51"/>
      <c r="C200" s="159" t="s">
        <v>5153</v>
      </c>
      <c r="D200" s="160"/>
      <c r="E200" s="160" t="s">
        <v>5153</v>
      </c>
      <c r="F200" s="161" t="s">
        <v>5154</v>
      </c>
      <c r="G200" s="160" t="s">
        <v>5153</v>
      </c>
      <c r="H200" s="162" t="s">
        <v>5155</v>
      </c>
      <c r="I200" s="163" t="s">
        <v>306</v>
      </c>
      <c r="J200" s="164">
        <v>0</v>
      </c>
      <c r="K200" s="54"/>
    </row>
    <row r="201" spans="2:11">
      <c r="B201" s="51"/>
      <c r="C201" s="159" t="s">
        <v>5153</v>
      </c>
      <c r="D201" s="160"/>
      <c r="E201" s="160" t="s">
        <v>5153</v>
      </c>
      <c r="F201" s="161" t="s">
        <v>5154</v>
      </c>
      <c r="G201" s="160" t="s">
        <v>5153</v>
      </c>
      <c r="H201" s="162" t="s">
        <v>5155</v>
      </c>
      <c r="I201" s="163" t="s">
        <v>306</v>
      </c>
      <c r="J201" s="164">
        <v>0</v>
      </c>
      <c r="K201" s="54"/>
    </row>
    <row r="202" spans="2:11">
      <c r="B202" s="51"/>
      <c r="C202" s="159" t="s">
        <v>5153</v>
      </c>
      <c r="D202" s="160"/>
      <c r="E202" s="160" t="s">
        <v>5153</v>
      </c>
      <c r="F202" s="161" t="s">
        <v>5154</v>
      </c>
      <c r="G202" s="160" t="s">
        <v>5153</v>
      </c>
      <c r="H202" s="162" t="s">
        <v>5155</v>
      </c>
      <c r="I202" s="163" t="s">
        <v>306</v>
      </c>
      <c r="J202" s="164">
        <v>0</v>
      </c>
      <c r="K202" s="54"/>
    </row>
    <row r="203" spans="2:11">
      <c r="B203" s="51"/>
      <c r="C203" s="159" t="s">
        <v>5153</v>
      </c>
      <c r="D203" s="160"/>
      <c r="E203" s="160" t="s">
        <v>5153</v>
      </c>
      <c r="F203" s="161" t="s">
        <v>5154</v>
      </c>
      <c r="G203" s="160" t="s">
        <v>5153</v>
      </c>
      <c r="H203" s="162" t="s">
        <v>5155</v>
      </c>
      <c r="I203" s="163" t="s">
        <v>306</v>
      </c>
      <c r="J203" s="164">
        <v>0</v>
      </c>
      <c r="K203" s="54"/>
    </row>
    <row r="204" spans="2:11">
      <c r="B204" s="51"/>
      <c r="C204" s="159" t="s">
        <v>5153</v>
      </c>
      <c r="D204" s="160"/>
      <c r="E204" s="160" t="s">
        <v>5153</v>
      </c>
      <c r="F204" s="161" t="s">
        <v>5154</v>
      </c>
      <c r="G204" s="160" t="s">
        <v>5153</v>
      </c>
      <c r="H204" s="162" t="s">
        <v>5155</v>
      </c>
      <c r="I204" s="163" t="s">
        <v>306</v>
      </c>
      <c r="J204" s="164">
        <v>0</v>
      </c>
      <c r="K204" s="54"/>
    </row>
    <row r="205" spans="2:11">
      <c r="B205" s="51"/>
      <c r="C205" s="159" t="s">
        <v>5153</v>
      </c>
      <c r="D205" s="160"/>
      <c r="E205" s="160" t="s">
        <v>5153</v>
      </c>
      <c r="F205" s="161" t="s">
        <v>5154</v>
      </c>
      <c r="G205" s="160" t="s">
        <v>5153</v>
      </c>
      <c r="H205" s="162" t="s">
        <v>5155</v>
      </c>
      <c r="I205" s="163" t="s">
        <v>306</v>
      </c>
      <c r="J205" s="164">
        <v>0</v>
      </c>
      <c r="K205" s="54"/>
    </row>
    <row r="206" spans="2:11">
      <c r="B206" s="51"/>
      <c r="C206" s="159" t="s">
        <v>5153</v>
      </c>
      <c r="D206" s="160"/>
      <c r="E206" s="160" t="s">
        <v>5153</v>
      </c>
      <c r="F206" s="161" t="s">
        <v>5154</v>
      </c>
      <c r="G206" s="160" t="s">
        <v>5153</v>
      </c>
      <c r="H206" s="162" t="s">
        <v>5155</v>
      </c>
      <c r="I206" s="163" t="s">
        <v>306</v>
      </c>
      <c r="J206" s="164">
        <v>0</v>
      </c>
      <c r="K206" s="54"/>
    </row>
    <row r="207" spans="2:11">
      <c r="B207" s="51"/>
      <c r="C207" s="159" t="s">
        <v>5153</v>
      </c>
      <c r="D207" s="160"/>
      <c r="E207" s="160" t="s">
        <v>5153</v>
      </c>
      <c r="F207" s="161" t="s">
        <v>5154</v>
      </c>
      <c r="G207" s="160" t="s">
        <v>5153</v>
      </c>
      <c r="H207" s="162" t="s">
        <v>5155</v>
      </c>
      <c r="I207" s="163" t="s">
        <v>306</v>
      </c>
      <c r="J207" s="164">
        <v>0</v>
      </c>
      <c r="K207" s="54"/>
    </row>
    <row r="208" spans="2:11">
      <c r="B208" s="51"/>
      <c r="C208" s="159" t="s">
        <v>5153</v>
      </c>
      <c r="D208" s="160"/>
      <c r="E208" s="160" t="s">
        <v>5153</v>
      </c>
      <c r="F208" s="161" t="s">
        <v>5154</v>
      </c>
      <c r="G208" s="160" t="s">
        <v>5153</v>
      </c>
      <c r="H208" s="162" t="s">
        <v>5155</v>
      </c>
      <c r="I208" s="163" t="s">
        <v>306</v>
      </c>
      <c r="J208" s="164">
        <v>0</v>
      </c>
      <c r="K208" s="54"/>
    </row>
    <row r="209" spans="2:11">
      <c r="B209" s="51"/>
      <c r="C209" s="159" t="s">
        <v>5153</v>
      </c>
      <c r="D209" s="160"/>
      <c r="E209" s="160" t="s">
        <v>5153</v>
      </c>
      <c r="F209" s="161" t="s">
        <v>5154</v>
      </c>
      <c r="G209" s="160" t="s">
        <v>5153</v>
      </c>
      <c r="H209" s="162" t="s">
        <v>5155</v>
      </c>
      <c r="I209" s="163" t="s">
        <v>306</v>
      </c>
      <c r="J209" s="164">
        <v>0</v>
      </c>
      <c r="K209" s="54"/>
    </row>
    <row r="210" spans="2:11">
      <c r="B210" s="51"/>
      <c r="C210" s="159" t="s">
        <v>5153</v>
      </c>
      <c r="D210" s="160"/>
      <c r="E210" s="160" t="s">
        <v>5153</v>
      </c>
      <c r="F210" s="161" t="s">
        <v>5154</v>
      </c>
      <c r="G210" s="160" t="s">
        <v>5153</v>
      </c>
      <c r="H210" s="162" t="s">
        <v>5155</v>
      </c>
      <c r="I210" s="163" t="s">
        <v>306</v>
      </c>
      <c r="J210" s="164">
        <v>0</v>
      </c>
      <c r="K210" s="54"/>
    </row>
    <row r="211" spans="2:11">
      <c r="B211" s="51"/>
      <c r="C211" s="159" t="s">
        <v>5153</v>
      </c>
      <c r="D211" s="160"/>
      <c r="E211" s="160" t="s">
        <v>5153</v>
      </c>
      <c r="F211" s="161" t="s">
        <v>5154</v>
      </c>
      <c r="G211" s="160" t="s">
        <v>5153</v>
      </c>
      <c r="H211" s="162" t="s">
        <v>5155</v>
      </c>
      <c r="I211" s="163" t="s">
        <v>306</v>
      </c>
      <c r="J211" s="164">
        <v>0</v>
      </c>
      <c r="K211" s="54"/>
    </row>
    <row r="212" spans="2:11">
      <c r="B212" s="51"/>
      <c r="C212" s="159" t="s">
        <v>5153</v>
      </c>
      <c r="D212" s="160"/>
      <c r="E212" s="160" t="s">
        <v>5153</v>
      </c>
      <c r="F212" s="161" t="s">
        <v>5154</v>
      </c>
      <c r="G212" s="160" t="s">
        <v>5153</v>
      </c>
      <c r="H212" s="162" t="s">
        <v>5155</v>
      </c>
      <c r="I212" s="163" t="s">
        <v>306</v>
      </c>
      <c r="J212" s="164">
        <v>0</v>
      </c>
      <c r="K212" s="54"/>
    </row>
    <row r="213" spans="2:11">
      <c r="B213" s="51"/>
      <c r="C213" s="159" t="s">
        <v>5153</v>
      </c>
      <c r="D213" s="160"/>
      <c r="E213" s="160" t="s">
        <v>5153</v>
      </c>
      <c r="F213" s="161" t="s">
        <v>5154</v>
      </c>
      <c r="G213" s="160" t="s">
        <v>5153</v>
      </c>
      <c r="H213" s="162" t="s">
        <v>5155</v>
      </c>
      <c r="I213" s="163" t="s">
        <v>306</v>
      </c>
      <c r="J213" s="164">
        <v>0</v>
      </c>
      <c r="K213" s="54"/>
    </row>
    <row r="214" spans="2:11">
      <c r="B214" s="51"/>
      <c r="C214" s="159" t="s">
        <v>5153</v>
      </c>
      <c r="D214" s="160"/>
      <c r="E214" s="160" t="s">
        <v>5153</v>
      </c>
      <c r="F214" s="161" t="s">
        <v>5154</v>
      </c>
      <c r="G214" s="160" t="s">
        <v>5153</v>
      </c>
      <c r="H214" s="162" t="s">
        <v>5155</v>
      </c>
      <c r="I214" s="163" t="s">
        <v>306</v>
      </c>
      <c r="J214" s="164">
        <v>0</v>
      </c>
      <c r="K214" s="54"/>
    </row>
    <row r="215" spans="2:11">
      <c r="B215" s="51"/>
      <c r="C215" s="159" t="s">
        <v>5153</v>
      </c>
      <c r="D215" s="160"/>
      <c r="E215" s="160" t="s">
        <v>5153</v>
      </c>
      <c r="F215" s="161" t="s">
        <v>5154</v>
      </c>
      <c r="G215" s="160" t="s">
        <v>5153</v>
      </c>
      <c r="H215" s="162" t="s">
        <v>5155</v>
      </c>
      <c r="I215" s="163" t="s">
        <v>306</v>
      </c>
      <c r="J215" s="164">
        <v>0</v>
      </c>
      <c r="K215" s="54"/>
    </row>
    <row r="216" spans="2:11">
      <c r="B216" s="51"/>
      <c r="C216" s="159" t="s">
        <v>5153</v>
      </c>
      <c r="D216" s="160"/>
      <c r="E216" s="160" t="s">
        <v>5153</v>
      </c>
      <c r="F216" s="161" t="s">
        <v>5154</v>
      </c>
      <c r="G216" s="160" t="s">
        <v>5153</v>
      </c>
      <c r="H216" s="162" t="s">
        <v>5155</v>
      </c>
      <c r="I216" s="163" t="s">
        <v>306</v>
      </c>
      <c r="J216" s="164">
        <v>0</v>
      </c>
      <c r="K216" s="54"/>
    </row>
    <row r="217" spans="2:11">
      <c r="B217" s="51"/>
      <c r="C217" s="159" t="s">
        <v>5153</v>
      </c>
      <c r="D217" s="160"/>
      <c r="E217" s="160" t="s">
        <v>5153</v>
      </c>
      <c r="F217" s="161" t="s">
        <v>5154</v>
      </c>
      <c r="G217" s="160" t="s">
        <v>5153</v>
      </c>
      <c r="H217" s="162" t="s">
        <v>5155</v>
      </c>
      <c r="I217" s="163" t="s">
        <v>306</v>
      </c>
      <c r="J217" s="164">
        <v>0</v>
      </c>
      <c r="K217" s="54"/>
    </row>
    <row r="218" spans="2:11">
      <c r="B218" s="51"/>
      <c r="C218" s="159" t="s">
        <v>5153</v>
      </c>
      <c r="D218" s="160"/>
      <c r="E218" s="160" t="s">
        <v>5153</v>
      </c>
      <c r="F218" s="161" t="s">
        <v>5154</v>
      </c>
      <c r="G218" s="160" t="s">
        <v>5153</v>
      </c>
      <c r="H218" s="162" t="s">
        <v>5155</v>
      </c>
      <c r="I218" s="163" t="s">
        <v>306</v>
      </c>
      <c r="J218" s="164">
        <v>0</v>
      </c>
      <c r="K218" s="54"/>
    </row>
    <row r="219" spans="2:11">
      <c r="B219" s="51"/>
      <c r="C219" s="159" t="s">
        <v>5153</v>
      </c>
      <c r="D219" s="160"/>
      <c r="E219" s="160" t="s">
        <v>5153</v>
      </c>
      <c r="F219" s="161" t="s">
        <v>5154</v>
      </c>
      <c r="G219" s="160" t="s">
        <v>5153</v>
      </c>
      <c r="H219" s="162" t="s">
        <v>5155</v>
      </c>
      <c r="I219" s="163" t="s">
        <v>306</v>
      </c>
      <c r="J219" s="164">
        <v>0</v>
      </c>
      <c r="K219" s="54"/>
    </row>
    <row r="220" spans="2:11">
      <c r="B220" s="51"/>
      <c r="C220" s="159" t="s">
        <v>5153</v>
      </c>
      <c r="D220" s="160"/>
      <c r="E220" s="160" t="s">
        <v>5153</v>
      </c>
      <c r="F220" s="161" t="s">
        <v>5154</v>
      </c>
      <c r="G220" s="160" t="s">
        <v>5153</v>
      </c>
      <c r="H220" s="162" t="s">
        <v>5155</v>
      </c>
      <c r="I220" s="163" t="s">
        <v>306</v>
      </c>
      <c r="J220" s="164">
        <v>0</v>
      </c>
      <c r="K220" s="54"/>
    </row>
    <row r="221" spans="2:11">
      <c r="B221" s="51"/>
      <c r="C221" s="159" t="s">
        <v>5153</v>
      </c>
      <c r="D221" s="160"/>
      <c r="E221" s="160" t="s">
        <v>5153</v>
      </c>
      <c r="F221" s="161" t="s">
        <v>5154</v>
      </c>
      <c r="G221" s="160" t="s">
        <v>5153</v>
      </c>
      <c r="H221" s="162" t="s">
        <v>5155</v>
      </c>
      <c r="I221" s="163" t="s">
        <v>306</v>
      </c>
      <c r="J221" s="164">
        <v>0</v>
      </c>
      <c r="K221" s="54"/>
    </row>
    <row r="222" spans="2:11">
      <c r="B222" s="51"/>
      <c r="C222" s="159" t="s">
        <v>5153</v>
      </c>
      <c r="D222" s="160"/>
      <c r="E222" s="160" t="s">
        <v>5153</v>
      </c>
      <c r="F222" s="161" t="s">
        <v>5154</v>
      </c>
      <c r="G222" s="160" t="s">
        <v>5153</v>
      </c>
      <c r="H222" s="162" t="s">
        <v>5155</v>
      </c>
      <c r="I222" s="163" t="s">
        <v>306</v>
      </c>
      <c r="J222" s="164">
        <v>0</v>
      </c>
      <c r="K222" s="54"/>
    </row>
    <row r="223" spans="2:11">
      <c r="B223" s="51"/>
      <c r="C223" s="159" t="s">
        <v>5153</v>
      </c>
      <c r="D223" s="160"/>
      <c r="E223" s="160" t="s">
        <v>5153</v>
      </c>
      <c r="F223" s="161" t="s">
        <v>5154</v>
      </c>
      <c r="G223" s="160" t="s">
        <v>5153</v>
      </c>
      <c r="H223" s="162" t="s">
        <v>5155</v>
      </c>
      <c r="I223" s="163" t="s">
        <v>306</v>
      </c>
      <c r="J223" s="164">
        <v>0</v>
      </c>
      <c r="K223" s="54"/>
    </row>
    <row r="224" spans="2:11">
      <c r="B224" s="51"/>
      <c r="C224" s="159" t="s">
        <v>5153</v>
      </c>
      <c r="D224" s="160"/>
      <c r="E224" s="160" t="s">
        <v>5153</v>
      </c>
      <c r="F224" s="161" t="s">
        <v>5154</v>
      </c>
      <c r="G224" s="160" t="s">
        <v>5153</v>
      </c>
      <c r="H224" s="162" t="s">
        <v>5155</v>
      </c>
      <c r="I224" s="163" t="s">
        <v>306</v>
      </c>
      <c r="J224" s="164">
        <v>0</v>
      </c>
      <c r="K224" s="54"/>
    </row>
    <row r="225" spans="2:11">
      <c r="B225" s="51"/>
      <c r="C225" s="159" t="s">
        <v>5153</v>
      </c>
      <c r="D225" s="160"/>
      <c r="E225" s="160" t="s">
        <v>5153</v>
      </c>
      <c r="F225" s="161" t="s">
        <v>5154</v>
      </c>
      <c r="G225" s="160" t="s">
        <v>5153</v>
      </c>
      <c r="H225" s="162" t="s">
        <v>5155</v>
      </c>
      <c r="I225" s="163" t="s">
        <v>306</v>
      </c>
      <c r="J225" s="164">
        <v>0</v>
      </c>
      <c r="K225" s="54"/>
    </row>
    <row r="226" spans="2:11">
      <c r="B226" s="51"/>
      <c r="C226" s="159" t="s">
        <v>5153</v>
      </c>
      <c r="D226" s="160"/>
      <c r="E226" s="160" t="s">
        <v>5153</v>
      </c>
      <c r="F226" s="161" t="s">
        <v>5154</v>
      </c>
      <c r="G226" s="160" t="s">
        <v>5153</v>
      </c>
      <c r="H226" s="162" t="s">
        <v>5155</v>
      </c>
      <c r="I226" s="163" t="s">
        <v>306</v>
      </c>
      <c r="J226" s="164">
        <v>0</v>
      </c>
      <c r="K226" s="54"/>
    </row>
    <row r="227" spans="2:11">
      <c r="B227" s="51"/>
      <c r="C227" s="159" t="s">
        <v>5153</v>
      </c>
      <c r="D227" s="160"/>
      <c r="E227" s="160" t="s">
        <v>5153</v>
      </c>
      <c r="F227" s="161" t="s">
        <v>5154</v>
      </c>
      <c r="G227" s="160" t="s">
        <v>5153</v>
      </c>
      <c r="H227" s="162" t="s">
        <v>5155</v>
      </c>
      <c r="I227" s="163" t="s">
        <v>306</v>
      </c>
      <c r="J227" s="164">
        <v>0</v>
      </c>
      <c r="K227" s="54"/>
    </row>
    <row r="228" spans="2:11">
      <c r="B228" s="51"/>
      <c r="C228" s="159" t="s">
        <v>5153</v>
      </c>
      <c r="D228" s="160"/>
      <c r="E228" s="160" t="s">
        <v>5153</v>
      </c>
      <c r="F228" s="161" t="s">
        <v>5154</v>
      </c>
      <c r="G228" s="160" t="s">
        <v>5153</v>
      </c>
      <c r="H228" s="162" t="s">
        <v>5155</v>
      </c>
      <c r="I228" s="163" t="s">
        <v>306</v>
      </c>
      <c r="J228" s="164">
        <v>0</v>
      </c>
      <c r="K228" s="54"/>
    </row>
    <row r="229" spans="2:11">
      <c r="B229" s="51"/>
      <c r="C229" s="159" t="s">
        <v>5153</v>
      </c>
      <c r="D229" s="160"/>
      <c r="E229" s="160" t="s">
        <v>5153</v>
      </c>
      <c r="F229" s="161" t="s">
        <v>5154</v>
      </c>
      <c r="G229" s="160" t="s">
        <v>5153</v>
      </c>
      <c r="H229" s="162" t="s">
        <v>5155</v>
      </c>
      <c r="I229" s="163" t="s">
        <v>306</v>
      </c>
      <c r="J229" s="164">
        <v>0</v>
      </c>
      <c r="K229" s="54"/>
    </row>
    <row r="230" spans="2:11">
      <c r="B230" s="51"/>
      <c r="C230" s="159" t="s">
        <v>5153</v>
      </c>
      <c r="D230" s="160"/>
      <c r="E230" s="160" t="s">
        <v>5153</v>
      </c>
      <c r="F230" s="161" t="s">
        <v>5154</v>
      </c>
      <c r="G230" s="160" t="s">
        <v>5153</v>
      </c>
      <c r="H230" s="162" t="s">
        <v>5155</v>
      </c>
      <c r="I230" s="163" t="s">
        <v>306</v>
      </c>
      <c r="J230" s="164">
        <v>0</v>
      </c>
      <c r="K230" s="54"/>
    </row>
    <row r="231" spans="2:11">
      <c r="B231" s="51"/>
      <c r="C231" s="159" t="s">
        <v>5153</v>
      </c>
      <c r="D231" s="160"/>
      <c r="E231" s="160" t="s">
        <v>5153</v>
      </c>
      <c r="F231" s="161" t="s">
        <v>5154</v>
      </c>
      <c r="G231" s="160" t="s">
        <v>5153</v>
      </c>
      <c r="H231" s="162" t="s">
        <v>5155</v>
      </c>
      <c r="I231" s="163" t="s">
        <v>306</v>
      </c>
      <c r="J231" s="164">
        <v>0</v>
      </c>
      <c r="K231" s="54"/>
    </row>
    <row r="232" spans="2:11">
      <c r="B232" s="51"/>
      <c r="C232" s="159" t="s">
        <v>5153</v>
      </c>
      <c r="D232" s="160"/>
      <c r="E232" s="160" t="s">
        <v>5153</v>
      </c>
      <c r="F232" s="161" t="s">
        <v>5154</v>
      </c>
      <c r="G232" s="160" t="s">
        <v>5153</v>
      </c>
      <c r="H232" s="162" t="s">
        <v>5155</v>
      </c>
      <c r="I232" s="163" t="s">
        <v>306</v>
      </c>
      <c r="J232" s="164">
        <v>0</v>
      </c>
      <c r="K232" s="54"/>
    </row>
    <row r="233" spans="2:11">
      <c r="B233" s="51"/>
      <c r="C233" s="159" t="s">
        <v>5153</v>
      </c>
      <c r="D233" s="160"/>
      <c r="E233" s="160" t="s">
        <v>5153</v>
      </c>
      <c r="F233" s="161" t="s">
        <v>5154</v>
      </c>
      <c r="G233" s="160" t="s">
        <v>5153</v>
      </c>
      <c r="H233" s="162" t="s">
        <v>5155</v>
      </c>
      <c r="I233" s="163" t="s">
        <v>306</v>
      </c>
      <c r="J233" s="164">
        <v>0</v>
      </c>
      <c r="K233" s="54"/>
    </row>
    <row r="234" spans="2:11">
      <c r="B234" s="51"/>
      <c r="C234" s="159" t="s">
        <v>5153</v>
      </c>
      <c r="D234" s="160"/>
      <c r="E234" s="160" t="s">
        <v>5153</v>
      </c>
      <c r="F234" s="161" t="s">
        <v>5154</v>
      </c>
      <c r="G234" s="160" t="s">
        <v>5153</v>
      </c>
      <c r="H234" s="162" t="s">
        <v>5155</v>
      </c>
      <c r="I234" s="163" t="s">
        <v>306</v>
      </c>
      <c r="J234" s="164">
        <v>0</v>
      </c>
      <c r="K234" s="54"/>
    </row>
    <row r="235" spans="2:11">
      <c r="B235" s="51"/>
      <c r="C235" s="159" t="s">
        <v>5153</v>
      </c>
      <c r="D235" s="160"/>
      <c r="E235" s="160" t="s">
        <v>5153</v>
      </c>
      <c r="F235" s="161" t="s">
        <v>5154</v>
      </c>
      <c r="G235" s="160" t="s">
        <v>5153</v>
      </c>
      <c r="H235" s="162" t="s">
        <v>5155</v>
      </c>
      <c r="I235" s="163" t="s">
        <v>306</v>
      </c>
      <c r="J235" s="164">
        <v>0</v>
      </c>
      <c r="K235" s="54"/>
    </row>
    <row r="236" spans="2:11">
      <c r="B236" s="51"/>
      <c r="C236" s="159" t="s">
        <v>5153</v>
      </c>
      <c r="D236" s="160"/>
      <c r="E236" s="160" t="s">
        <v>5153</v>
      </c>
      <c r="F236" s="161" t="s">
        <v>5154</v>
      </c>
      <c r="G236" s="160" t="s">
        <v>5153</v>
      </c>
      <c r="H236" s="162" t="s">
        <v>5155</v>
      </c>
      <c r="I236" s="163" t="s">
        <v>306</v>
      </c>
      <c r="J236" s="164">
        <v>0</v>
      </c>
      <c r="K236" s="54"/>
    </row>
    <row r="237" spans="2:11">
      <c r="B237" s="51"/>
      <c r="C237" s="159" t="s">
        <v>5153</v>
      </c>
      <c r="D237" s="160"/>
      <c r="E237" s="160" t="s">
        <v>5153</v>
      </c>
      <c r="F237" s="161" t="s">
        <v>5154</v>
      </c>
      <c r="G237" s="160" t="s">
        <v>5153</v>
      </c>
      <c r="H237" s="162" t="s">
        <v>5155</v>
      </c>
      <c r="I237" s="163" t="s">
        <v>306</v>
      </c>
      <c r="J237" s="164">
        <v>0</v>
      </c>
      <c r="K237" s="54"/>
    </row>
    <row r="238" spans="2:11">
      <c r="B238" s="51"/>
      <c r="C238" s="159" t="s">
        <v>5153</v>
      </c>
      <c r="D238" s="160"/>
      <c r="E238" s="160" t="s">
        <v>5153</v>
      </c>
      <c r="F238" s="161" t="s">
        <v>5154</v>
      </c>
      <c r="G238" s="160" t="s">
        <v>5153</v>
      </c>
      <c r="H238" s="162" t="s">
        <v>5155</v>
      </c>
      <c r="I238" s="163" t="s">
        <v>306</v>
      </c>
      <c r="J238" s="164">
        <v>0</v>
      </c>
      <c r="K238" s="54"/>
    </row>
    <row r="239" spans="2:11">
      <c r="B239" s="51"/>
      <c r="C239" s="159" t="s">
        <v>5153</v>
      </c>
      <c r="D239" s="160"/>
      <c r="E239" s="160" t="s">
        <v>5153</v>
      </c>
      <c r="F239" s="161" t="s">
        <v>5154</v>
      </c>
      <c r="G239" s="160" t="s">
        <v>5153</v>
      </c>
      <c r="H239" s="162" t="s">
        <v>5155</v>
      </c>
      <c r="I239" s="163" t="s">
        <v>306</v>
      </c>
      <c r="J239" s="164">
        <v>0</v>
      </c>
      <c r="K239" s="54"/>
    </row>
    <row r="240" spans="2:11">
      <c r="B240" s="51"/>
      <c r="C240" s="159" t="s">
        <v>5153</v>
      </c>
      <c r="D240" s="160"/>
      <c r="E240" s="160" t="s">
        <v>5153</v>
      </c>
      <c r="F240" s="161" t="s">
        <v>5154</v>
      </c>
      <c r="G240" s="160" t="s">
        <v>5153</v>
      </c>
      <c r="H240" s="162" t="s">
        <v>5155</v>
      </c>
      <c r="I240" s="163" t="s">
        <v>306</v>
      </c>
      <c r="J240" s="164">
        <v>0</v>
      </c>
      <c r="K240" s="54"/>
    </row>
    <row r="241" spans="2:11">
      <c r="B241" s="51"/>
      <c r="C241" s="159" t="s">
        <v>5153</v>
      </c>
      <c r="D241" s="160"/>
      <c r="E241" s="160" t="s">
        <v>5153</v>
      </c>
      <c r="F241" s="161" t="s">
        <v>5154</v>
      </c>
      <c r="G241" s="160" t="s">
        <v>5153</v>
      </c>
      <c r="H241" s="162" t="s">
        <v>5155</v>
      </c>
      <c r="I241" s="163" t="s">
        <v>306</v>
      </c>
      <c r="J241" s="164">
        <v>0</v>
      </c>
      <c r="K241" s="54"/>
    </row>
    <row r="242" spans="2:11">
      <c r="B242" s="51"/>
      <c r="C242" s="159" t="s">
        <v>5153</v>
      </c>
      <c r="D242" s="160"/>
      <c r="E242" s="160" t="s">
        <v>5153</v>
      </c>
      <c r="F242" s="161" t="s">
        <v>5154</v>
      </c>
      <c r="G242" s="160" t="s">
        <v>5153</v>
      </c>
      <c r="H242" s="162" t="s">
        <v>5155</v>
      </c>
      <c r="I242" s="163" t="s">
        <v>306</v>
      </c>
      <c r="J242" s="164">
        <v>0</v>
      </c>
      <c r="K242" s="54"/>
    </row>
    <row r="243" spans="2:11">
      <c r="B243" s="51"/>
      <c r="C243" s="159" t="s">
        <v>5153</v>
      </c>
      <c r="D243" s="160"/>
      <c r="E243" s="160" t="s">
        <v>5153</v>
      </c>
      <c r="F243" s="161" t="s">
        <v>5154</v>
      </c>
      <c r="G243" s="160" t="s">
        <v>5153</v>
      </c>
      <c r="H243" s="162" t="s">
        <v>5155</v>
      </c>
      <c r="I243" s="163" t="s">
        <v>306</v>
      </c>
      <c r="J243" s="164">
        <v>0</v>
      </c>
      <c r="K243" s="54"/>
    </row>
    <row r="244" spans="2:11">
      <c r="B244" s="51"/>
      <c r="C244" s="159" t="s">
        <v>5153</v>
      </c>
      <c r="D244" s="160"/>
      <c r="E244" s="160" t="s">
        <v>5153</v>
      </c>
      <c r="F244" s="161" t="s">
        <v>5154</v>
      </c>
      <c r="G244" s="160" t="s">
        <v>5153</v>
      </c>
      <c r="H244" s="162" t="s">
        <v>5155</v>
      </c>
      <c r="I244" s="163" t="s">
        <v>306</v>
      </c>
      <c r="J244" s="164">
        <v>0</v>
      </c>
      <c r="K244" s="54"/>
    </row>
    <row r="245" spans="2:11">
      <c r="B245" s="51"/>
      <c r="C245" s="159" t="s">
        <v>5153</v>
      </c>
      <c r="D245" s="160"/>
      <c r="E245" s="160" t="s">
        <v>5153</v>
      </c>
      <c r="F245" s="161" t="s">
        <v>5154</v>
      </c>
      <c r="G245" s="160" t="s">
        <v>5153</v>
      </c>
      <c r="H245" s="162" t="s">
        <v>5155</v>
      </c>
      <c r="I245" s="163" t="s">
        <v>306</v>
      </c>
      <c r="J245" s="164">
        <v>0</v>
      </c>
      <c r="K245" s="54"/>
    </row>
    <row r="246" spans="2:11">
      <c r="B246" s="51"/>
      <c r="C246" s="159" t="s">
        <v>5153</v>
      </c>
      <c r="D246" s="160"/>
      <c r="E246" s="160" t="s">
        <v>5153</v>
      </c>
      <c r="F246" s="161" t="s">
        <v>5154</v>
      </c>
      <c r="G246" s="160" t="s">
        <v>5153</v>
      </c>
      <c r="H246" s="162" t="s">
        <v>5155</v>
      </c>
      <c r="I246" s="163" t="s">
        <v>306</v>
      </c>
      <c r="J246" s="164">
        <v>0</v>
      </c>
      <c r="K246" s="54"/>
    </row>
    <row r="247" spans="2:11">
      <c r="B247" s="51"/>
      <c r="C247" s="159" t="s">
        <v>5153</v>
      </c>
      <c r="D247" s="160"/>
      <c r="E247" s="160" t="s">
        <v>5153</v>
      </c>
      <c r="F247" s="161" t="s">
        <v>5154</v>
      </c>
      <c r="G247" s="160" t="s">
        <v>5153</v>
      </c>
      <c r="H247" s="162" t="s">
        <v>5155</v>
      </c>
      <c r="I247" s="163" t="s">
        <v>306</v>
      </c>
      <c r="J247" s="164">
        <v>0</v>
      </c>
      <c r="K247" s="54"/>
    </row>
    <row r="248" spans="2:11">
      <c r="B248" s="51"/>
      <c r="C248" s="159" t="s">
        <v>5153</v>
      </c>
      <c r="D248" s="160"/>
      <c r="E248" s="160" t="s">
        <v>5153</v>
      </c>
      <c r="F248" s="161" t="s">
        <v>5154</v>
      </c>
      <c r="G248" s="160" t="s">
        <v>5153</v>
      </c>
      <c r="H248" s="162" t="s">
        <v>5155</v>
      </c>
      <c r="I248" s="163" t="s">
        <v>306</v>
      </c>
      <c r="J248" s="164">
        <v>0</v>
      </c>
      <c r="K248" s="54"/>
    </row>
    <row r="249" spans="2:11">
      <c r="B249" s="51"/>
      <c r="C249" s="159" t="s">
        <v>5153</v>
      </c>
      <c r="D249" s="160"/>
      <c r="E249" s="160" t="s">
        <v>5153</v>
      </c>
      <c r="F249" s="161" t="s">
        <v>5154</v>
      </c>
      <c r="G249" s="160" t="s">
        <v>5153</v>
      </c>
      <c r="H249" s="162" t="s">
        <v>5155</v>
      </c>
      <c r="I249" s="163" t="s">
        <v>306</v>
      </c>
      <c r="J249" s="164">
        <v>0</v>
      </c>
      <c r="K249" s="54"/>
    </row>
    <row r="250" spans="2:11">
      <c r="B250" s="51"/>
      <c r="C250" s="159" t="s">
        <v>5153</v>
      </c>
      <c r="D250" s="160"/>
      <c r="E250" s="160" t="s">
        <v>5153</v>
      </c>
      <c r="F250" s="161" t="s">
        <v>5154</v>
      </c>
      <c r="G250" s="160" t="s">
        <v>5153</v>
      </c>
      <c r="H250" s="162" t="s">
        <v>5155</v>
      </c>
      <c r="I250" s="163" t="s">
        <v>306</v>
      </c>
      <c r="J250" s="164">
        <v>0</v>
      </c>
      <c r="K250" s="54"/>
    </row>
    <row r="251" spans="2:11">
      <c r="B251" s="51"/>
      <c r="C251" s="159" t="s">
        <v>5153</v>
      </c>
      <c r="D251" s="160"/>
      <c r="E251" s="160" t="s">
        <v>5153</v>
      </c>
      <c r="F251" s="161" t="s">
        <v>5154</v>
      </c>
      <c r="G251" s="160" t="s">
        <v>5153</v>
      </c>
      <c r="H251" s="162" t="s">
        <v>5155</v>
      </c>
      <c r="I251" s="163" t="s">
        <v>306</v>
      </c>
      <c r="J251" s="164">
        <v>0</v>
      </c>
      <c r="K251" s="54"/>
    </row>
    <row r="252" spans="2:11">
      <c r="B252" s="51"/>
      <c r="C252" s="159" t="s">
        <v>5153</v>
      </c>
      <c r="D252" s="160"/>
      <c r="E252" s="160" t="s">
        <v>5153</v>
      </c>
      <c r="F252" s="161" t="s">
        <v>5154</v>
      </c>
      <c r="G252" s="160" t="s">
        <v>5153</v>
      </c>
      <c r="H252" s="162" t="s">
        <v>5155</v>
      </c>
      <c r="I252" s="163" t="s">
        <v>306</v>
      </c>
      <c r="J252" s="164">
        <v>0</v>
      </c>
      <c r="K252" s="54"/>
    </row>
    <row r="253" spans="2:11">
      <c r="B253" s="51"/>
      <c r="C253" s="159" t="s">
        <v>5153</v>
      </c>
      <c r="D253" s="160"/>
      <c r="E253" s="160" t="s">
        <v>5153</v>
      </c>
      <c r="F253" s="161" t="s">
        <v>5154</v>
      </c>
      <c r="G253" s="160" t="s">
        <v>5153</v>
      </c>
      <c r="H253" s="162" t="s">
        <v>5155</v>
      </c>
      <c r="I253" s="163" t="s">
        <v>306</v>
      </c>
      <c r="J253" s="164">
        <v>0</v>
      </c>
      <c r="K253" s="54"/>
    </row>
    <row r="254" spans="2:11">
      <c r="B254" s="51"/>
      <c r="C254" s="159" t="s">
        <v>5153</v>
      </c>
      <c r="D254" s="160"/>
      <c r="E254" s="160" t="s">
        <v>5153</v>
      </c>
      <c r="F254" s="161" t="s">
        <v>5154</v>
      </c>
      <c r="G254" s="160" t="s">
        <v>5153</v>
      </c>
      <c r="H254" s="162" t="s">
        <v>5155</v>
      </c>
      <c r="I254" s="163" t="s">
        <v>306</v>
      </c>
      <c r="J254" s="164">
        <v>0</v>
      </c>
      <c r="K254" s="54"/>
    </row>
    <row r="255" spans="2:11">
      <c r="B255" s="51"/>
      <c r="C255" s="159" t="s">
        <v>5153</v>
      </c>
      <c r="D255" s="160"/>
      <c r="E255" s="160" t="s">
        <v>5153</v>
      </c>
      <c r="F255" s="161" t="s">
        <v>5154</v>
      </c>
      <c r="G255" s="160" t="s">
        <v>5153</v>
      </c>
      <c r="H255" s="162" t="s">
        <v>5155</v>
      </c>
      <c r="I255" s="163" t="s">
        <v>306</v>
      </c>
      <c r="J255" s="164">
        <v>0</v>
      </c>
      <c r="K255" s="54"/>
    </row>
    <row r="256" spans="2:11">
      <c r="B256" s="51"/>
      <c r="C256" s="159" t="s">
        <v>5153</v>
      </c>
      <c r="D256" s="160"/>
      <c r="E256" s="160" t="s">
        <v>5153</v>
      </c>
      <c r="F256" s="161" t="s">
        <v>5154</v>
      </c>
      <c r="G256" s="160" t="s">
        <v>5153</v>
      </c>
      <c r="H256" s="162" t="s">
        <v>5155</v>
      </c>
      <c r="I256" s="163" t="s">
        <v>306</v>
      </c>
      <c r="J256" s="164">
        <v>0</v>
      </c>
      <c r="K256" s="54"/>
    </row>
    <row r="257" spans="2:11">
      <c r="B257" s="51"/>
      <c r="C257" s="159" t="s">
        <v>5153</v>
      </c>
      <c r="D257" s="160"/>
      <c r="E257" s="160" t="s">
        <v>5153</v>
      </c>
      <c r="F257" s="161" t="s">
        <v>5154</v>
      </c>
      <c r="G257" s="160" t="s">
        <v>5153</v>
      </c>
      <c r="H257" s="162" t="s">
        <v>5155</v>
      </c>
      <c r="I257" s="163" t="s">
        <v>306</v>
      </c>
      <c r="J257" s="164">
        <v>0</v>
      </c>
      <c r="K257" s="54"/>
    </row>
    <row r="258" spans="2:11">
      <c r="B258" s="51"/>
      <c r="C258" s="159" t="s">
        <v>5153</v>
      </c>
      <c r="D258" s="160"/>
      <c r="E258" s="160" t="s">
        <v>5153</v>
      </c>
      <c r="F258" s="161" t="s">
        <v>5154</v>
      </c>
      <c r="G258" s="160" t="s">
        <v>5153</v>
      </c>
      <c r="H258" s="162" t="s">
        <v>5155</v>
      </c>
      <c r="I258" s="163" t="s">
        <v>306</v>
      </c>
      <c r="J258" s="164">
        <v>0</v>
      </c>
      <c r="K258" s="54"/>
    </row>
    <row r="259" spans="2:11">
      <c r="B259" s="51"/>
      <c r="C259" s="159" t="s">
        <v>5153</v>
      </c>
      <c r="D259" s="160"/>
      <c r="E259" s="160" t="s">
        <v>5153</v>
      </c>
      <c r="F259" s="161" t="s">
        <v>5154</v>
      </c>
      <c r="G259" s="160" t="s">
        <v>5153</v>
      </c>
      <c r="H259" s="162" t="s">
        <v>5155</v>
      </c>
      <c r="I259" s="163" t="s">
        <v>306</v>
      </c>
      <c r="J259" s="164">
        <v>0</v>
      </c>
      <c r="K259" s="54"/>
    </row>
    <row r="260" spans="2:11">
      <c r="B260" s="51"/>
      <c r="C260" s="159" t="s">
        <v>5153</v>
      </c>
      <c r="D260" s="160"/>
      <c r="E260" s="160" t="s">
        <v>5153</v>
      </c>
      <c r="F260" s="161" t="s">
        <v>5154</v>
      </c>
      <c r="G260" s="160" t="s">
        <v>5153</v>
      </c>
      <c r="H260" s="162" t="s">
        <v>5155</v>
      </c>
      <c r="I260" s="163" t="s">
        <v>306</v>
      </c>
      <c r="J260" s="164">
        <v>0</v>
      </c>
      <c r="K260" s="54"/>
    </row>
    <row r="261" spans="2:11">
      <c r="B261" s="51"/>
      <c r="C261" s="159" t="s">
        <v>5153</v>
      </c>
      <c r="D261" s="160"/>
      <c r="E261" s="160" t="s">
        <v>5153</v>
      </c>
      <c r="F261" s="161" t="s">
        <v>5154</v>
      </c>
      <c r="G261" s="160" t="s">
        <v>5153</v>
      </c>
      <c r="H261" s="162" t="s">
        <v>5155</v>
      </c>
      <c r="I261" s="163" t="s">
        <v>306</v>
      </c>
      <c r="J261" s="164">
        <v>0</v>
      </c>
      <c r="K261" s="54"/>
    </row>
    <row r="262" spans="2:11">
      <c r="B262" s="51"/>
      <c r="C262" s="159" t="s">
        <v>5153</v>
      </c>
      <c r="D262" s="160"/>
      <c r="E262" s="160" t="s">
        <v>5153</v>
      </c>
      <c r="F262" s="161" t="s">
        <v>5154</v>
      </c>
      <c r="G262" s="160" t="s">
        <v>5153</v>
      </c>
      <c r="H262" s="162" t="s">
        <v>5155</v>
      </c>
      <c r="I262" s="163" t="s">
        <v>306</v>
      </c>
      <c r="J262" s="164">
        <v>0</v>
      </c>
      <c r="K262" s="54"/>
    </row>
    <row r="263" spans="2:11">
      <c r="B263" s="51"/>
      <c r="C263" s="159" t="s">
        <v>5153</v>
      </c>
      <c r="D263" s="160"/>
      <c r="E263" s="160" t="s">
        <v>5153</v>
      </c>
      <c r="F263" s="161" t="s">
        <v>5154</v>
      </c>
      <c r="G263" s="160" t="s">
        <v>5153</v>
      </c>
      <c r="H263" s="162" t="s">
        <v>5155</v>
      </c>
      <c r="I263" s="163" t="s">
        <v>306</v>
      </c>
      <c r="J263" s="164">
        <v>0</v>
      </c>
      <c r="K263" s="54"/>
    </row>
    <row r="264" spans="2:11">
      <c r="B264" s="51"/>
      <c r="C264" s="159" t="s">
        <v>5153</v>
      </c>
      <c r="D264" s="160"/>
      <c r="E264" s="160" t="s">
        <v>5153</v>
      </c>
      <c r="F264" s="161" t="s">
        <v>5154</v>
      </c>
      <c r="G264" s="160" t="s">
        <v>5153</v>
      </c>
      <c r="H264" s="162" t="s">
        <v>5155</v>
      </c>
      <c r="I264" s="163" t="s">
        <v>306</v>
      </c>
      <c r="J264" s="164">
        <v>0</v>
      </c>
      <c r="K264" s="54"/>
    </row>
    <row r="265" spans="2:11">
      <c r="B265" s="51"/>
      <c r="C265" s="159" t="s">
        <v>5153</v>
      </c>
      <c r="D265" s="160"/>
      <c r="E265" s="160" t="s">
        <v>5153</v>
      </c>
      <c r="F265" s="161" t="s">
        <v>5154</v>
      </c>
      <c r="G265" s="160" t="s">
        <v>5153</v>
      </c>
      <c r="H265" s="162" t="s">
        <v>5155</v>
      </c>
      <c r="I265" s="163" t="s">
        <v>306</v>
      </c>
      <c r="J265" s="164">
        <v>0</v>
      </c>
      <c r="K265" s="54"/>
    </row>
    <row r="266" spans="2:11">
      <c r="B266" s="51"/>
      <c r="C266" s="159" t="s">
        <v>5153</v>
      </c>
      <c r="D266" s="160"/>
      <c r="E266" s="160" t="s">
        <v>5153</v>
      </c>
      <c r="F266" s="161" t="s">
        <v>5154</v>
      </c>
      <c r="G266" s="160" t="s">
        <v>5153</v>
      </c>
      <c r="H266" s="162" t="s">
        <v>5155</v>
      </c>
      <c r="I266" s="163" t="s">
        <v>306</v>
      </c>
      <c r="J266" s="164">
        <v>0</v>
      </c>
      <c r="K266" s="54"/>
    </row>
    <row r="267" spans="2:11">
      <c r="B267" s="51"/>
      <c r="C267" s="159" t="s">
        <v>5153</v>
      </c>
      <c r="D267" s="160"/>
      <c r="E267" s="160" t="s">
        <v>5153</v>
      </c>
      <c r="F267" s="161" t="s">
        <v>5154</v>
      </c>
      <c r="G267" s="160" t="s">
        <v>5153</v>
      </c>
      <c r="H267" s="162" t="s">
        <v>5155</v>
      </c>
      <c r="I267" s="163" t="s">
        <v>306</v>
      </c>
      <c r="J267" s="164">
        <v>0</v>
      </c>
      <c r="K267" s="54"/>
    </row>
    <row r="268" spans="2:11">
      <c r="B268" s="51"/>
      <c r="C268" s="159" t="s">
        <v>5153</v>
      </c>
      <c r="D268" s="160"/>
      <c r="E268" s="160" t="s">
        <v>5153</v>
      </c>
      <c r="F268" s="161" t="s">
        <v>5154</v>
      </c>
      <c r="G268" s="160" t="s">
        <v>5153</v>
      </c>
      <c r="H268" s="162" t="s">
        <v>5155</v>
      </c>
      <c r="I268" s="163" t="s">
        <v>306</v>
      </c>
      <c r="J268" s="164">
        <v>0</v>
      </c>
      <c r="K268" s="54"/>
    </row>
    <row r="269" spans="2:11">
      <c r="B269" s="51"/>
      <c r="C269" s="159" t="s">
        <v>5153</v>
      </c>
      <c r="D269" s="160"/>
      <c r="E269" s="160" t="s">
        <v>5153</v>
      </c>
      <c r="F269" s="161" t="s">
        <v>5154</v>
      </c>
      <c r="G269" s="160" t="s">
        <v>5153</v>
      </c>
      <c r="H269" s="162" t="s">
        <v>5155</v>
      </c>
      <c r="I269" s="163" t="s">
        <v>306</v>
      </c>
      <c r="J269" s="164">
        <v>0</v>
      </c>
      <c r="K269" s="54"/>
    </row>
    <row r="270" spans="2:11">
      <c r="B270" s="51"/>
      <c r="C270" s="159" t="s">
        <v>5153</v>
      </c>
      <c r="D270" s="160"/>
      <c r="E270" s="160" t="s">
        <v>5153</v>
      </c>
      <c r="F270" s="161" t="s">
        <v>5154</v>
      </c>
      <c r="G270" s="160" t="s">
        <v>5153</v>
      </c>
      <c r="H270" s="162" t="s">
        <v>5155</v>
      </c>
      <c r="I270" s="163" t="s">
        <v>306</v>
      </c>
      <c r="J270" s="164">
        <v>0</v>
      </c>
      <c r="K270" s="54"/>
    </row>
    <row r="271" spans="2:11">
      <c r="B271" s="51"/>
      <c r="C271" s="159" t="s">
        <v>5153</v>
      </c>
      <c r="D271" s="160"/>
      <c r="E271" s="160" t="s">
        <v>5153</v>
      </c>
      <c r="F271" s="161" t="s">
        <v>5154</v>
      </c>
      <c r="G271" s="160" t="s">
        <v>5153</v>
      </c>
      <c r="H271" s="162" t="s">
        <v>5155</v>
      </c>
      <c r="I271" s="163" t="s">
        <v>306</v>
      </c>
      <c r="J271" s="164">
        <v>0</v>
      </c>
      <c r="K271" s="54"/>
    </row>
    <row r="272" spans="2:11">
      <c r="B272" s="51"/>
      <c r="C272" s="159" t="s">
        <v>5153</v>
      </c>
      <c r="D272" s="160"/>
      <c r="E272" s="160" t="s">
        <v>5153</v>
      </c>
      <c r="F272" s="161" t="s">
        <v>5154</v>
      </c>
      <c r="G272" s="160" t="s">
        <v>5153</v>
      </c>
      <c r="H272" s="162" t="s">
        <v>5155</v>
      </c>
      <c r="I272" s="163" t="s">
        <v>306</v>
      </c>
      <c r="J272" s="164">
        <v>0</v>
      </c>
      <c r="K272" s="54"/>
    </row>
    <row r="273" spans="2:11">
      <c r="B273" s="51"/>
      <c r="C273" s="159" t="s">
        <v>5153</v>
      </c>
      <c r="D273" s="160"/>
      <c r="E273" s="160" t="s">
        <v>5153</v>
      </c>
      <c r="F273" s="161" t="s">
        <v>5154</v>
      </c>
      <c r="G273" s="160" t="s">
        <v>5153</v>
      </c>
      <c r="H273" s="162" t="s">
        <v>5155</v>
      </c>
      <c r="I273" s="163" t="s">
        <v>306</v>
      </c>
      <c r="J273" s="164">
        <v>0</v>
      </c>
      <c r="K273" s="54"/>
    </row>
    <row r="274" spans="2:11">
      <c r="B274" s="51"/>
      <c r="C274" s="159" t="s">
        <v>5153</v>
      </c>
      <c r="D274" s="160"/>
      <c r="E274" s="160" t="s">
        <v>5153</v>
      </c>
      <c r="F274" s="161" t="s">
        <v>5154</v>
      </c>
      <c r="G274" s="160" t="s">
        <v>5153</v>
      </c>
      <c r="H274" s="162" t="s">
        <v>5155</v>
      </c>
      <c r="I274" s="163" t="s">
        <v>306</v>
      </c>
      <c r="J274" s="164">
        <v>0</v>
      </c>
      <c r="K274" s="54"/>
    </row>
    <row r="275" spans="2:11">
      <c r="B275" s="51"/>
      <c r="C275" s="159" t="s">
        <v>5153</v>
      </c>
      <c r="D275" s="160"/>
      <c r="E275" s="160" t="s">
        <v>5153</v>
      </c>
      <c r="F275" s="161" t="s">
        <v>5154</v>
      </c>
      <c r="G275" s="160" t="s">
        <v>5153</v>
      </c>
      <c r="H275" s="162" t="s">
        <v>5155</v>
      </c>
      <c r="I275" s="163" t="s">
        <v>306</v>
      </c>
      <c r="J275" s="164">
        <v>0</v>
      </c>
      <c r="K275" s="54"/>
    </row>
    <row r="276" spans="2:11">
      <c r="B276" s="51"/>
      <c r="C276" s="159" t="s">
        <v>5153</v>
      </c>
      <c r="D276" s="160"/>
      <c r="E276" s="160" t="s">
        <v>5153</v>
      </c>
      <c r="F276" s="161" t="s">
        <v>5154</v>
      </c>
      <c r="G276" s="160" t="s">
        <v>5153</v>
      </c>
      <c r="H276" s="162" t="s">
        <v>5155</v>
      </c>
      <c r="I276" s="163" t="s">
        <v>306</v>
      </c>
      <c r="J276" s="164">
        <v>0</v>
      </c>
      <c r="K276" s="54"/>
    </row>
    <row r="277" spans="2:11">
      <c r="B277" s="51"/>
      <c r="C277" s="159" t="s">
        <v>5153</v>
      </c>
      <c r="D277" s="160"/>
      <c r="E277" s="160" t="s">
        <v>5153</v>
      </c>
      <c r="F277" s="161" t="s">
        <v>5154</v>
      </c>
      <c r="G277" s="160" t="s">
        <v>5153</v>
      </c>
      <c r="H277" s="162" t="s">
        <v>5155</v>
      </c>
      <c r="I277" s="163" t="s">
        <v>306</v>
      </c>
      <c r="J277" s="164">
        <v>0</v>
      </c>
      <c r="K277" s="54"/>
    </row>
    <row r="278" spans="2:11">
      <c r="B278" s="51"/>
      <c r="C278" s="159" t="s">
        <v>5153</v>
      </c>
      <c r="D278" s="160"/>
      <c r="E278" s="160" t="s">
        <v>5153</v>
      </c>
      <c r="F278" s="161" t="s">
        <v>5154</v>
      </c>
      <c r="G278" s="160" t="s">
        <v>5153</v>
      </c>
      <c r="H278" s="162" t="s">
        <v>5155</v>
      </c>
      <c r="I278" s="163" t="s">
        <v>306</v>
      </c>
      <c r="J278" s="164">
        <v>0</v>
      </c>
      <c r="K278" s="54"/>
    </row>
    <row r="279" spans="2:11">
      <c r="B279" s="51"/>
      <c r="C279" s="159" t="s">
        <v>5153</v>
      </c>
      <c r="D279" s="160"/>
      <c r="E279" s="160" t="s">
        <v>5153</v>
      </c>
      <c r="F279" s="161" t="s">
        <v>5154</v>
      </c>
      <c r="G279" s="160" t="s">
        <v>5153</v>
      </c>
      <c r="H279" s="162" t="s">
        <v>5155</v>
      </c>
      <c r="I279" s="163" t="s">
        <v>306</v>
      </c>
      <c r="J279" s="164">
        <v>0</v>
      </c>
      <c r="K279" s="54"/>
    </row>
    <row r="280" spans="2:11">
      <c r="B280" s="51"/>
      <c r="C280" s="159" t="s">
        <v>5153</v>
      </c>
      <c r="D280" s="160"/>
      <c r="E280" s="160" t="s">
        <v>5153</v>
      </c>
      <c r="F280" s="161" t="s">
        <v>5154</v>
      </c>
      <c r="G280" s="160" t="s">
        <v>5153</v>
      </c>
      <c r="H280" s="162" t="s">
        <v>5155</v>
      </c>
      <c r="I280" s="163" t="s">
        <v>306</v>
      </c>
      <c r="J280" s="164">
        <v>0</v>
      </c>
      <c r="K280" s="54"/>
    </row>
    <row r="281" spans="2:11">
      <c r="B281" s="51"/>
      <c r="C281" s="159" t="s">
        <v>5153</v>
      </c>
      <c r="D281" s="160"/>
      <c r="E281" s="160" t="s">
        <v>5153</v>
      </c>
      <c r="F281" s="161" t="s">
        <v>5154</v>
      </c>
      <c r="G281" s="160" t="s">
        <v>5153</v>
      </c>
      <c r="H281" s="162" t="s">
        <v>5155</v>
      </c>
      <c r="I281" s="163" t="s">
        <v>306</v>
      </c>
      <c r="J281" s="164">
        <v>0</v>
      </c>
      <c r="K281" s="54"/>
    </row>
    <row r="282" spans="2:11">
      <c r="B282" s="51"/>
      <c r="C282" s="159" t="s">
        <v>5153</v>
      </c>
      <c r="D282" s="160"/>
      <c r="E282" s="160" t="s">
        <v>5153</v>
      </c>
      <c r="F282" s="161" t="s">
        <v>5154</v>
      </c>
      <c r="G282" s="160" t="s">
        <v>5153</v>
      </c>
      <c r="H282" s="162" t="s">
        <v>5155</v>
      </c>
      <c r="I282" s="163" t="s">
        <v>306</v>
      </c>
      <c r="J282" s="164">
        <v>0</v>
      </c>
      <c r="K282" s="54"/>
    </row>
    <row r="283" spans="2:11">
      <c r="B283" s="51"/>
      <c r="C283" s="159" t="s">
        <v>5153</v>
      </c>
      <c r="D283" s="160"/>
      <c r="E283" s="160" t="s">
        <v>5153</v>
      </c>
      <c r="F283" s="161" t="s">
        <v>5154</v>
      </c>
      <c r="G283" s="160" t="s">
        <v>5153</v>
      </c>
      <c r="H283" s="162" t="s">
        <v>5155</v>
      </c>
      <c r="I283" s="163" t="s">
        <v>306</v>
      </c>
      <c r="J283" s="164">
        <v>0</v>
      </c>
      <c r="K283" s="54"/>
    </row>
    <row r="284" spans="2:11">
      <c r="B284" s="51"/>
      <c r="C284" s="159" t="s">
        <v>5153</v>
      </c>
      <c r="D284" s="160"/>
      <c r="E284" s="160" t="s">
        <v>5153</v>
      </c>
      <c r="F284" s="161" t="s">
        <v>5154</v>
      </c>
      <c r="G284" s="160" t="s">
        <v>5153</v>
      </c>
      <c r="H284" s="162" t="s">
        <v>5155</v>
      </c>
      <c r="I284" s="163" t="s">
        <v>306</v>
      </c>
      <c r="J284" s="164">
        <v>0</v>
      </c>
      <c r="K284" s="54"/>
    </row>
    <row r="285" spans="2:11">
      <c r="B285" s="51"/>
      <c r="C285" s="159" t="s">
        <v>5153</v>
      </c>
      <c r="D285" s="160"/>
      <c r="E285" s="160" t="s">
        <v>5153</v>
      </c>
      <c r="F285" s="161" t="s">
        <v>5154</v>
      </c>
      <c r="G285" s="160" t="s">
        <v>5153</v>
      </c>
      <c r="H285" s="162" t="s">
        <v>5155</v>
      </c>
      <c r="I285" s="163" t="s">
        <v>306</v>
      </c>
      <c r="J285" s="164">
        <v>0</v>
      </c>
      <c r="K285" s="54"/>
    </row>
    <row r="286" spans="2:11">
      <c r="B286" s="51"/>
      <c r="C286" s="159" t="s">
        <v>5153</v>
      </c>
      <c r="D286" s="160"/>
      <c r="E286" s="160" t="s">
        <v>5153</v>
      </c>
      <c r="F286" s="161" t="s">
        <v>5154</v>
      </c>
      <c r="G286" s="160" t="s">
        <v>5153</v>
      </c>
      <c r="H286" s="162" t="s">
        <v>5155</v>
      </c>
      <c r="I286" s="163" t="s">
        <v>306</v>
      </c>
      <c r="J286" s="164">
        <v>0</v>
      </c>
      <c r="K286" s="54"/>
    </row>
    <row r="287" spans="2:11">
      <c r="B287" s="51"/>
      <c r="C287" s="159" t="s">
        <v>5153</v>
      </c>
      <c r="D287" s="160"/>
      <c r="E287" s="160" t="s">
        <v>5153</v>
      </c>
      <c r="F287" s="161" t="s">
        <v>5154</v>
      </c>
      <c r="G287" s="160" t="s">
        <v>5153</v>
      </c>
      <c r="H287" s="162" t="s">
        <v>5155</v>
      </c>
      <c r="I287" s="163" t="s">
        <v>306</v>
      </c>
      <c r="J287" s="164">
        <v>0</v>
      </c>
      <c r="K287" s="54"/>
    </row>
    <row r="288" spans="2:11">
      <c r="B288" s="51"/>
      <c r="C288" s="159" t="s">
        <v>5153</v>
      </c>
      <c r="D288" s="160"/>
      <c r="E288" s="160" t="s">
        <v>5153</v>
      </c>
      <c r="F288" s="161" t="s">
        <v>5154</v>
      </c>
      <c r="G288" s="160" t="s">
        <v>5153</v>
      </c>
      <c r="H288" s="162" t="s">
        <v>5155</v>
      </c>
      <c r="I288" s="163" t="s">
        <v>306</v>
      </c>
      <c r="J288" s="164">
        <v>0</v>
      </c>
      <c r="K288" s="54"/>
    </row>
    <row r="289" spans="2:11">
      <c r="B289" s="51"/>
      <c r="C289" s="159" t="s">
        <v>5153</v>
      </c>
      <c r="D289" s="160"/>
      <c r="E289" s="160" t="s">
        <v>5153</v>
      </c>
      <c r="F289" s="161" t="s">
        <v>5154</v>
      </c>
      <c r="G289" s="160" t="s">
        <v>5153</v>
      </c>
      <c r="H289" s="162" t="s">
        <v>5155</v>
      </c>
      <c r="I289" s="163" t="s">
        <v>306</v>
      </c>
      <c r="J289" s="164">
        <v>0</v>
      </c>
      <c r="K289" s="54"/>
    </row>
    <row r="290" spans="2:11">
      <c r="B290" s="51"/>
      <c r="C290" s="159" t="s">
        <v>5153</v>
      </c>
      <c r="D290" s="160"/>
      <c r="E290" s="160" t="s">
        <v>5153</v>
      </c>
      <c r="F290" s="161" t="s">
        <v>5154</v>
      </c>
      <c r="G290" s="160" t="s">
        <v>5153</v>
      </c>
      <c r="H290" s="162" t="s">
        <v>5155</v>
      </c>
      <c r="I290" s="163" t="s">
        <v>306</v>
      </c>
      <c r="J290" s="164">
        <v>0</v>
      </c>
      <c r="K290" s="54"/>
    </row>
    <row r="291" spans="2:11">
      <c r="B291" s="51"/>
      <c r="C291" s="159" t="s">
        <v>5153</v>
      </c>
      <c r="D291" s="160"/>
      <c r="E291" s="160" t="s">
        <v>5153</v>
      </c>
      <c r="F291" s="161" t="s">
        <v>5154</v>
      </c>
      <c r="G291" s="160" t="s">
        <v>5153</v>
      </c>
      <c r="H291" s="162" t="s">
        <v>5155</v>
      </c>
      <c r="I291" s="163" t="s">
        <v>306</v>
      </c>
      <c r="J291" s="164">
        <v>0</v>
      </c>
      <c r="K291" s="54"/>
    </row>
    <row r="292" spans="2:11">
      <c r="B292" s="51"/>
      <c r="C292" s="159" t="s">
        <v>5153</v>
      </c>
      <c r="D292" s="160"/>
      <c r="E292" s="160" t="s">
        <v>5153</v>
      </c>
      <c r="F292" s="161" t="s">
        <v>5154</v>
      </c>
      <c r="G292" s="160" t="s">
        <v>5153</v>
      </c>
      <c r="H292" s="162" t="s">
        <v>5155</v>
      </c>
      <c r="I292" s="163" t="s">
        <v>306</v>
      </c>
      <c r="J292" s="164">
        <v>0</v>
      </c>
      <c r="K292" s="54"/>
    </row>
    <row r="293" spans="2:11">
      <c r="B293" s="51"/>
      <c r="C293" s="159" t="s">
        <v>5153</v>
      </c>
      <c r="D293" s="160"/>
      <c r="E293" s="160" t="s">
        <v>5153</v>
      </c>
      <c r="F293" s="161" t="s">
        <v>5154</v>
      </c>
      <c r="G293" s="160" t="s">
        <v>5153</v>
      </c>
      <c r="H293" s="162" t="s">
        <v>5155</v>
      </c>
      <c r="I293" s="163" t="s">
        <v>306</v>
      </c>
      <c r="J293" s="164">
        <v>0</v>
      </c>
      <c r="K293" s="54"/>
    </row>
    <row r="294" spans="2:11">
      <c r="B294" s="51"/>
      <c r="C294" s="159" t="s">
        <v>5153</v>
      </c>
      <c r="D294" s="160"/>
      <c r="E294" s="160" t="s">
        <v>5153</v>
      </c>
      <c r="F294" s="161" t="s">
        <v>5154</v>
      </c>
      <c r="G294" s="160" t="s">
        <v>5153</v>
      </c>
      <c r="H294" s="162" t="s">
        <v>5155</v>
      </c>
      <c r="I294" s="163" t="s">
        <v>306</v>
      </c>
      <c r="J294" s="164">
        <v>0</v>
      </c>
      <c r="K294" s="54"/>
    </row>
    <row r="295" spans="2:11">
      <c r="B295" s="51"/>
      <c r="C295" s="159" t="s">
        <v>5153</v>
      </c>
      <c r="D295" s="160"/>
      <c r="E295" s="160" t="s">
        <v>5153</v>
      </c>
      <c r="F295" s="161" t="s">
        <v>5154</v>
      </c>
      <c r="G295" s="160" t="s">
        <v>5153</v>
      </c>
      <c r="H295" s="162" t="s">
        <v>5155</v>
      </c>
      <c r="I295" s="163" t="s">
        <v>306</v>
      </c>
      <c r="J295" s="164">
        <v>0</v>
      </c>
      <c r="K295" s="54"/>
    </row>
    <row r="296" spans="2:11">
      <c r="B296" s="51"/>
      <c r="C296" s="159" t="s">
        <v>5153</v>
      </c>
      <c r="D296" s="160"/>
      <c r="E296" s="160" t="s">
        <v>5153</v>
      </c>
      <c r="F296" s="161" t="s">
        <v>5154</v>
      </c>
      <c r="G296" s="160" t="s">
        <v>5153</v>
      </c>
      <c r="H296" s="162" t="s">
        <v>5155</v>
      </c>
      <c r="I296" s="163" t="s">
        <v>306</v>
      </c>
      <c r="J296" s="164">
        <v>0</v>
      </c>
      <c r="K296" s="54"/>
    </row>
    <row r="297" spans="2:11">
      <c r="B297" s="51"/>
      <c r="C297" s="159" t="s">
        <v>5153</v>
      </c>
      <c r="D297" s="160"/>
      <c r="E297" s="160" t="s">
        <v>5153</v>
      </c>
      <c r="F297" s="161" t="s">
        <v>5154</v>
      </c>
      <c r="G297" s="160" t="s">
        <v>5153</v>
      </c>
      <c r="H297" s="162" t="s">
        <v>5155</v>
      </c>
      <c r="I297" s="163" t="s">
        <v>306</v>
      </c>
      <c r="J297" s="164">
        <v>0</v>
      </c>
      <c r="K297" s="54"/>
    </row>
    <row r="298" spans="2:11">
      <c r="B298" s="51"/>
      <c r="C298" s="159" t="s">
        <v>5153</v>
      </c>
      <c r="D298" s="160"/>
      <c r="E298" s="160" t="s">
        <v>5153</v>
      </c>
      <c r="F298" s="161" t="s">
        <v>5154</v>
      </c>
      <c r="G298" s="160" t="s">
        <v>5153</v>
      </c>
      <c r="H298" s="162" t="s">
        <v>5155</v>
      </c>
      <c r="I298" s="163" t="s">
        <v>306</v>
      </c>
      <c r="J298" s="164">
        <v>0</v>
      </c>
      <c r="K298" s="54"/>
    </row>
    <row r="299" spans="2:11">
      <c r="B299" s="51"/>
      <c r="C299" s="159" t="s">
        <v>5153</v>
      </c>
      <c r="D299" s="160"/>
      <c r="E299" s="160" t="s">
        <v>5153</v>
      </c>
      <c r="F299" s="161" t="s">
        <v>5154</v>
      </c>
      <c r="G299" s="160" t="s">
        <v>5153</v>
      </c>
      <c r="H299" s="162" t="s">
        <v>5155</v>
      </c>
      <c r="I299" s="163" t="s">
        <v>306</v>
      </c>
      <c r="J299" s="164">
        <v>0</v>
      </c>
      <c r="K299" s="54"/>
    </row>
    <row r="300" spans="2:11">
      <c r="B300" s="51"/>
      <c r="C300" s="159" t="s">
        <v>5153</v>
      </c>
      <c r="D300" s="160"/>
      <c r="E300" s="160" t="s">
        <v>5153</v>
      </c>
      <c r="F300" s="161" t="s">
        <v>5154</v>
      </c>
      <c r="G300" s="160" t="s">
        <v>5153</v>
      </c>
      <c r="H300" s="162" t="s">
        <v>5155</v>
      </c>
      <c r="I300" s="163" t="s">
        <v>306</v>
      </c>
      <c r="J300" s="164">
        <v>0</v>
      </c>
      <c r="K300" s="54"/>
    </row>
    <row r="301" spans="2:11">
      <c r="B301" s="51"/>
      <c r="C301" s="159" t="s">
        <v>5153</v>
      </c>
      <c r="D301" s="160"/>
      <c r="E301" s="160" t="s">
        <v>5153</v>
      </c>
      <c r="F301" s="161" t="s">
        <v>5154</v>
      </c>
      <c r="G301" s="160" t="s">
        <v>5153</v>
      </c>
      <c r="H301" s="162" t="s">
        <v>5155</v>
      </c>
      <c r="I301" s="163" t="s">
        <v>306</v>
      </c>
      <c r="J301" s="164">
        <v>0</v>
      </c>
      <c r="K301" s="54"/>
    </row>
    <row r="302" spans="2:11">
      <c r="B302" s="51"/>
      <c r="C302" s="159" t="s">
        <v>5153</v>
      </c>
      <c r="D302" s="160"/>
      <c r="E302" s="160" t="s">
        <v>5153</v>
      </c>
      <c r="F302" s="161" t="s">
        <v>5154</v>
      </c>
      <c r="G302" s="160" t="s">
        <v>5153</v>
      </c>
      <c r="H302" s="162" t="s">
        <v>5155</v>
      </c>
      <c r="I302" s="163" t="s">
        <v>306</v>
      </c>
      <c r="J302" s="164">
        <v>0</v>
      </c>
      <c r="K302" s="54"/>
    </row>
    <row r="303" spans="2:11">
      <c r="B303" s="51"/>
      <c r="C303" s="159" t="s">
        <v>5153</v>
      </c>
      <c r="D303" s="160"/>
      <c r="E303" s="160" t="s">
        <v>5153</v>
      </c>
      <c r="F303" s="161" t="s">
        <v>5154</v>
      </c>
      <c r="G303" s="160" t="s">
        <v>5153</v>
      </c>
      <c r="H303" s="162" t="s">
        <v>5155</v>
      </c>
      <c r="I303" s="163" t="s">
        <v>306</v>
      </c>
      <c r="J303" s="164">
        <v>0</v>
      </c>
      <c r="K303" s="54"/>
    </row>
    <row r="304" spans="2:11">
      <c r="B304" s="51"/>
      <c r="C304" s="159" t="s">
        <v>5153</v>
      </c>
      <c r="D304" s="160"/>
      <c r="E304" s="160" t="s">
        <v>5153</v>
      </c>
      <c r="F304" s="161" t="s">
        <v>5154</v>
      </c>
      <c r="G304" s="160" t="s">
        <v>5153</v>
      </c>
      <c r="H304" s="162" t="s">
        <v>5155</v>
      </c>
      <c r="I304" s="163" t="s">
        <v>306</v>
      </c>
      <c r="J304" s="164">
        <v>0</v>
      </c>
      <c r="K304" s="54"/>
    </row>
    <row r="305" spans="2:11">
      <c r="B305" s="51"/>
      <c r="C305" s="159" t="s">
        <v>5153</v>
      </c>
      <c r="D305" s="160"/>
      <c r="E305" s="160" t="s">
        <v>5153</v>
      </c>
      <c r="F305" s="161" t="s">
        <v>5154</v>
      </c>
      <c r="G305" s="160" t="s">
        <v>5153</v>
      </c>
      <c r="H305" s="162" t="s">
        <v>5155</v>
      </c>
      <c r="I305" s="163" t="s">
        <v>306</v>
      </c>
      <c r="J305" s="164">
        <v>0</v>
      </c>
      <c r="K305" s="54"/>
    </row>
    <row r="306" spans="2:11">
      <c r="B306" s="51"/>
      <c r="C306" s="159" t="s">
        <v>5153</v>
      </c>
      <c r="D306" s="160"/>
      <c r="E306" s="160" t="s">
        <v>5153</v>
      </c>
      <c r="F306" s="161" t="s">
        <v>5154</v>
      </c>
      <c r="G306" s="160" t="s">
        <v>5153</v>
      </c>
      <c r="H306" s="162" t="s">
        <v>5155</v>
      </c>
      <c r="I306" s="163" t="s">
        <v>306</v>
      </c>
      <c r="J306" s="164">
        <v>0</v>
      </c>
      <c r="K306" s="54"/>
    </row>
    <row r="307" spans="2:11">
      <c r="B307" s="51"/>
      <c r="C307" s="159" t="s">
        <v>5153</v>
      </c>
      <c r="D307" s="160"/>
      <c r="E307" s="160" t="s">
        <v>5153</v>
      </c>
      <c r="F307" s="161" t="s">
        <v>5154</v>
      </c>
      <c r="G307" s="160" t="s">
        <v>5153</v>
      </c>
      <c r="H307" s="162" t="s">
        <v>5155</v>
      </c>
      <c r="I307" s="163" t="s">
        <v>306</v>
      </c>
      <c r="J307" s="164">
        <v>0</v>
      </c>
      <c r="K307" s="54"/>
    </row>
    <row r="308" spans="2:11">
      <c r="B308" s="51"/>
      <c r="C308" s="159" t="s">
        <v>5153</v>
      </c>
      <c r="D308" s="160"/>
      <c r="E308" s="160" t="s">
        <v>5153</v>
      </c>
      <c r="F308" s="161" t="s">
        <v>5154</v>
      </c>
      <c r="G308" s="160" t="s">
        <v>5153</v>
      </c>
      <c r="H308" s="162" t="s">
        <v>5155</v>
      </c>
      <c r="I308" s="163" t="s">
        <v>306</v>
      </c>
      <c r="J308" s="164">
        <v>0</v>
      </c>
      <c r="K308" s="54"/>
    </row>
    <row r="309" spans="2:11">
      <c r="B309" s="51"/>
      <c r="C309" s="159" t="s">
        <v>5153</v>
      </c>
      <c r="D309" s="160"/>
      <c r="E309" s="160" t="s">
        <v>5153</v>
      </c>
      <c r="F309" s="161" t="s">
        <v>5154</v>
      </c>
      <c r="G309" s="160" t="s">
        <v>5153</v>
      </c>
      <c r="H309" s="162" t="s">
        <v>5155</v>
      </c>
      <c r="I309" s="163" t="s">
        <v>306</v>
      </c>
      <c r="J309" s="164">
        <v>0</v>
      </c>
      <c r="K309" s="54"/>
    </row>
    <row r="310" spans="2:11">
      <c r="B310" s="62"/>
      <c r="C310" s="63"/>
      <c r="D310" s="63"/>
      <c r="E310" s="63"/>
      <c r="F310" s="63"/>
      <c r="G310" s="63"/>
      <c r="H310" s="63"/>
      <c r="I310" s="63"/>
      <c r="J310" s="63"/>
      <c r="K310" s="64"/>
    </row>
  </sheetData>
  <sheetProtection algorithmName="SHA-512" hashValue="Q5lyoCvNyPZ3PYWxf0n+Q4NWKclyrmpcaGRlJ+rIGJVrb6AerrsCP/vL5Du3ATpRT3V4h3EjPDuPMO9dWaD/6w==" saltValue="zglyrES8o32wX4bTRFQmcw==" spinCount="100000" sheet="1" objects="1" scenarios="1"/>
  <mergeCells count="1">
    <mergeCell ref="C6:D6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30301-B02F-4490-AE67-AD63F9C546F2}">
  <sheetPr codeName="Tabelle3"/>
  <dimension ref="B4:B8"/>
  <sheetViews>
    <sheetView workbookViewId="0">
      <selection activeCell="F1" sqref="F1"/>
    </sheetView>
  </sheetViews>
  <sheetFormatPr defaultColWidth="11.42578125" defaultRowHeight="13.15"/>
  <sheetData>
    <row r="4" spans="2:2">
      <c r="B4" t="s">
        <v>5156</v>
      </c>
    </row>
    <row r="6" spans="2:2">
      <c r="B6" t="s">
        <v>5157</v>
      </c>
    </row>
    <row r="8" spans="2:2">
      <c r="B8" t="s">
        <v>5158</v>
      </c>
    </row>
  </sheetData>
  <sheetProtection algorithmName="SHA-512" hashValue="LuMc8pD8s7QBNu7CeQuDWYrdVe70zlvpgzUcCMortR/va/21oDewPL7YhTv+3fD+xXXbaU0Mf2fym5rWalCq4g==" saltValue="6CwzbsjEr3JqqNZrA5md5g==" spinCount="100000" sheet="1" objects="1" scenarios="1"/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8C981-BF7A-4967-B368-A4D591487B2E}">
  <sheetPr codeName="Tabelle10">
    <tabColor rgb="FF00B0F0"/>
  </sheetPr>
  <dimension ref="B11:X341"/>
  <sheetViews>
    <sheetView zoomScale="70" zoomScaleNormal="70" workbookViewId="0">
      <pane ySplit="11" topLeftCell="A92" activePane="bottomLeft" state="frozen"/>
      <selection pane="bottomLeft" activeCell="S12" sqref="S12:X87"/>
    </sheetView>
  </sheetViews>
  <sheetFormatPr defaultColWidth="11.5703125" defaultRowHeight="13.15" outlineLevelCol="1"/>
  <cols>
    <col min="1" max="1" width="6.7109375" customWidth="1"/>
    <col min="2" max="4" width="12.28515625" bestFit="1" customWidth="1"/>
    <col min="10" max="11" width="12.28515625" bestFit="1" customWidth="1"/>
    <col min="15" max="15" width="2.42578125" hidden="1" customWidth="1" outlineLevel="1"/>
    <col min="16" max="18" width="4.42578125" hidden="1" customWidth="1" outlineLevel="1"/>
    <col min="19" max="19" width="15.5703125" customWidth="1" collapsed="1"/>
    <col min="21" max="21" width="12.28515625" bestFit="1" customWidth="1"/>
    <col min="24" max="24" width="12.28515625" bestFit="1" customWidth="1"/>
  </cols>
  <sheetData>
    <row r="11" spans="2:24" ht="52.9">
      <c r="B11" s="165" t="s">
        <v>5159</v>
      </c>
      <c r="C11" s="166" t="s">
        <v>5160</v>
      </c>
      <c r="D11" s="166" t="s">
        <v>5161</v>
      </c>
      <c r="E11" s="166" t="s">
        <v>5162</v>
      </c>
      <c r="F11" s="166" t="s">
        <v>5163</v>
      </c>
      <c r="G11" s="166" t="s">
        <v>5164</v>
      </c>
      <c r="H11" s="167" t="s">
        <v>5165</v>
      </c>
      <c r="I11" s="168" t="s">
        <v>5166</v>
      </c>
      <c r="J11" s="166" t="s">
        <v>5167</v>
      </c>
      <c r="K11" s="166" t="s">
        <v>5141</v>
      </c>
      <c r="L11" s="166" t="s">
        <v>5168</v>
      </c>
      <c r="M11" s="169"/>
      <c r="N11" s="169"/>
      <c r="O11" s="169"/>
      <c r="P11" s="169"/>
      <c r="Q11" s="169"/>
      <c r="R11" s="169"/>
      <c r="S11" s="170" t="s">
        <v>5160</v>
      </c>
      <c r="T11" s="169"/>
      <c r="U11" s="166" t="s">
        <v>5141</v>
      </c>
      <c r="V11" s="167" t="s">
        <v>5165</v>
      </c>
      <c r="W11" s="168" t="s">
        <v>5166</v>
      </c>
      <c r="X11" s="166" t="s">
        <v>5167</v>
      </c>
    </row>
    <row r="12" spans="2:24" ht="39.6">
      <c r="B12" s="192" t="s">
        <v>50</v>
      </c>
      <c r="C12" s="193">
        <v>1000333910</v>
      </c>
      <c r="D12" s="194">
        <v>0</v>
      </c>
      <c r="E12" s="193" t="s">
        <v>2424</v>
      </c>
      <c r="F12" s="196" t="s">
        <v>51</v>
      </c>
      <c r="G12" s="194" t="s">
        <v>50</v>
      </c>
      <c r="H12" s="146">
        <v>2.7900000000000001E-2</v>
      </c>
      <c r="I12" s="147"/>
      <c r="J12" s="193" t="s">
        <v>101</v>
      </c>
      <c r="K12" s="195">
        <v>45671</v>
      </c>
      <c r="L12" s="177" t="str">
        <f>IF(ISERROR(VLOOKUP(C12,DB_4erDS!$C$384:$C$8376,1,FALSE)),"delete","YES")</f>
        <v>YES</v>
      </c>
      <c r="M12" s="169"/>
      <c r="N12" s="169"/>
      <c r="O12" s="187">
        <f>IF(L12="YES",1,0)</f>
        <v>1</v>
      </c>
      <c r="P12" s="187">
        <f>ROW(A12)</f>
        <v>12</v>
      </c>
      <c r="Q12" s="187">
        <f>P12/O12</f>
        <v>12</v>
      </c>
      <c r="R12" s="187">
        <f t="shared" ref="R12:R18" si="0">_xlfn.AGGREGATE(15,6,$Q$12:$Q$315,ROW(A1))</f>
        <v>12</v>
      </c>
      <c r="S12" s="188">
        <f t="shared" ref="S12:S18" si="1">INDEX($C$12:$C$315,R12-11)</f>
        <v>1000333910</v>
      </c>
      <c r="T12" s="169"/>
      <c r="U12" s="189">
        <f>IFERROR(VLOOKUP($S12,$C:K,9,0),"")</f>
        <v>45671</v>
      </c>
      <c r="V12" s="190">
        <f>IFERROR(VLOOKUP($S12,$C:H,6,0),"")</f>
        <v>2.7900000000000001E-2</v>
      </c>
      <c r="W12" s="191">
        <f>IFERROR(VLOOKUP($S12,$C:I,7,0),"")</f>
        <v>0</v>
      </c>
      <c r="X12" s="188" t="str">
        <f>IFERROR(VLOOKUP($S12,$C:J,8,0),"")</f>
        <v>ECI</v>
      </c>
    </row>
    <row r="13" spans="2:24" ht="39.6">
      <c r="B13" s="192" t="s">
        <v>5169</v>
      </c>
      <c r="C13" s="193">
        <v>1000306921</v>
      </c>
      <c r="D13" s="193">
        <v>0</v>
      </c>
      <c r="E13" s="210" t="s">
        <v>2197</v>
      </c>
      <c r="F13" s="194" t="s">
        <v>51</v>
      </c>
      <c r="G13" s="194" t="s">
        <v>5169</v>
      </c>
      <c r="H13" s="146">
        <v>2.0357400000000001</v>
      </c>
      <c r="I13" s="147"/>
      <c r="J13" s="193" t="s">
        <v>101</v>
      </c>
      <c r="K13" s="195">
        <v>45671</v>
      </c>
      <c r="L13" s="177" t="str">
        <f>IF(ISERROR(VLOOKUP(C13,DB_4erDS!$C$384:$C$8376,1,FALSE)),"delete","YES")</f>
        <v>YES</v>
      </c>
      <c r="M13" s="169"/>
      <c r="N13" s="169"/>
      <c r="O13" s="187">
        <f t="shared" ref="O13:O76" si="2">IF(L13="YES",1,0)</f>
        <v>1</v>
      </c>
      <c r="P13" s="187">
        <f t="shared" ref="P13:P76" si="3">ROW(A13)</f>
        <v>13</v>
      </c>
      <c r="Q13" s="187">
        <f t="shared" ref="Q13:Q76" si="4">P13/O13</f>
        <v>13</v>
      </c>
      <c r="R13" s="187">
        <f t="shared" si="0"/>
        <v>13</v>
      </c>
      <c r="S13" s="188">
        <f t="shared" si="1"/>
        <v>1000306921</v>
      </c>
      <c r="T13" s="169"/>
      <c r="U13" s="189">
        <f>IFERROR(VLOOKUP($S13,$C:K,9,0),"")</f>
        <v>45671</v>
      </c>
      <c r="V13" s="190">
        <f>IFERROR(VLOOKUP($S13,$C:H,6,0),"")</f>
        <v>2.0357400000000001</v>
      </c>
      <c r="W13" s="191">
        <f>IFERROR(VLOOKUP($S13,$C:I,7,0),"")</f>
        <v>0</v>
      </c>
      <c r="X13" s="188" t="str">
        <f>IFERROR(VLOOKUP($S13,$C:J,8,0),"")</f>
        <v>ECI</v>
      </c>
    </row>
    <row r="14" spans="2:24" ht="39.6">
      <c r="B14" s="192" t="s">
        <v>40</v>
      </c>
      <c r="C14" s="193">
        <v>1000163264</v>
      </c>
      <c r="D14" s="193">
        <v>0</v>
      </c>
      <c r="E14" s="193" t="s">
        <v>1813</v>
      </c>
      <c r="F14" s="194" t="s">
        <v>51</v>
      </c>
      <c r="G14" s="194" t="s">
        <v>40</v>
      </c>
      <c r="H14" s="146">
        <v>2.0670000000000001E-2</v>
      </c>
      <c r="I14" s="147"/>
      <c r="J14" s="193" t="s">
        <v>101</v>
      </c>
      <c r="K14" s="195">
        <v>45671</v>
      </c>
      <c r="L14" s="177" t="str">
        <f>IF(ISERROR(VLOOKUP(C14,DB_4erDS!$C$384:$C$8376,1,FALSE)),"delete","YES")</f>
        <v>YES</v>
      </c>
      <c r="M14" s="169"/>
      <c r="N14" s="169"/>
      <c r="O14" s="187">
        <f t="shared" si="2"/>
        <v>1</v>
      </c>
      <c r="P14" s="187">
        <f t="shared" si="3"/>
        <v>14</v>
      </c>
      <c r="Q14" s="187">
        <f t="shared" si="4"/>
        <v>14</v>
      </c>
      <c r="R14" s="187">
        <f t="shared" si="0"/>
        <v>14</v>
      </c>
      <c r="S14" s="188">
        <f t="shared" si="1"/>
        <v>1000163264</v>
      </c>
      <c r="T14" s="169"/>
      <c r="U14" s="189">
        <f>IFERROR(VLOOKUP($S14,$C:K,9,0),"")</f>
        <v>45671</v>
      </c>
      <c r="V14" s="190">
        <f>IFERROR(VLOOKUP($S14,$C:H,6,0),"")</f>
        <v>2.0670000000000001E-2</v>
      </c>
      <c r="W14" s="191">
        <f>IFERROR(VLOOKUP($S14,$C:I,7,0),"")</f>
        <v>0</v>
      </c>
      <c r="X14" s="188" t="str">
        <f>IFERROR(VLOOKUP($S14,$C:J,8,0),"")</f>
        <v>ECI</v>
      </c>
    </row>
    <row r="15" spans="2:24" ht="39.6">
      <c r="B15" s="192" t="s">
        <v>93</v>
      </c>
      <c r="C15" s="197">
        <v>1000104739</v>
      </c>
      <c r="D15" s="194">
        <v>0</v>
      </c>
      <c r="E15" s="197" t="s">
        <v>2323</v>
      </c>
      <c r="F15" s="196" t="s">
        <v>51</v>
      </c>
      <c r="G15" s="194" t="s">
        <v>93</v>
      </c>
      <c r="H15" s="146">
        <v>7.2399999999999999E-3</v>
      </c>
      <c r="I15" s="147"/>
      <c r="J15" s="193" t="s">
        <v>101</v>
      </c>
      <c r="K15" s="195">
        <v>45671</v>
      </c>
      <c r="L15" s="177" t="str">
        <f>IF(ISERROR(VLOOKUP(C15,DB_4erDS!$C$384:$C$8376,1,FALSE)),"delete","YES")</f>
        <v>YES</v>
      </c>
      <c r="M15" s="169"/>
      <c r="N15" s="169"/>
      <c r="O15" s="187">
        <f t="shared" si="2"/>
        <v>1</v>
      </c>
      <c r="P15" s="187">
        <f t="shared" si="3"/>
        <v>15</v>
      </c>
      <c r="Q15" s="187">
        <f t="shared" si="4"/>
        <v>15</v>
      </c>
      <c r="R15" s="187">
        <f t="shared" si="0"/>
        <v>15</v>
      </c>
      <c r="S15" s="188">
        <f t="shared" si="1"/>
        <v>1000104739</v>
      </c>
      <c r="T15" s="169"/>
      <c r="U15" s="189">
        <f>IFERROR(VLOOKUP($S15,$C:K,9,0),"")</f>
        <v>45671</v>
      </c>
      <c r="V15" s="190">
        <f>IFERROR(VLOOKUP($S15,$C:H,6,0),"")</f>
        <v>7.2399999999999999E-3</v>
      </c>
      <c r="W15" s="191">
        <f>IFERROR(VLOOKUP($S15,$C:I,7,0),"")</f>
        <v>0</v>
      </c>
      <c r="X15" s="188" t="str">
        <f>IFERROR(VLOOKUP($S15,$C:J,8,0),"")</f>
        <v>ECI</v>
      </c>
    </row>
    <row r="16" spans="2:24" ht="39.6">
      <c r="B16" s="192" t="s">
        <v>50</v>
      </c>
      <c r="C16" s="193">
        <v>1000027179</v>
      </c>
      <c r="D16" s="194">
        <v>0</v>
      </c>
      <c r="E16" s="197" t="s">
        <v>459</v>
      </c>
      <c r="F16" s="196" t="s">
        <v>51</v>
      </c>
      <c r="G16" s="194" t="s">
        <v>50</v>
      </c>
      <c r="H16" s="146">
        <v>1.8079999999999999E-2</v>
      </c>
      <c r="I16" s="147"/>
      <c r="J16" s="193" t="s">
        <v>101</v>
      </c>
      <c r="K16" s="195">
        <v>45671</v>
      </c>
      <c r="L16" s="177" t="str">
        <f>IF(ISERROR(VLOOKUP(C16,DB_4erDS!$C$384:$C$8376,1,FALSE)),"delete","YES")</f>
        <v>YES</v>
      </c>
      <c r="M16" s="169"/>
      <c r="N16" s="169"/>
      <c r="O16" s="187">
        <f t="shared" si="2"/>
        <v>1</v>
      </c>
      <c r="P16" s="187">
        <f t="shared" si="3"/>
        <v>16</v>
      </c>
      <c r="Q16" s="187">
        <f t="shared" si="4"/>
        <v>16</v>
      </c>
      <c r="R16" s="187">
        <f t="shared" si="0"/>
        <v>16</v>
      </c>
      <c r="S16" s="188">
        <f t="shared" si="1"/>
        <v>1000027179</v>
      </c>
      <c r="T16" s="169"/>
      <c r="U16" s="189">
        <f>IFERROR(VLOOKUP($S16,$C:K,9,0),"")</f>
        <v>45671</v>
      </c>
      <c r="V16" s="190">
        <f>IFERROR(VLOOKUP($S16,$C:H,6,0),"")</f>
        <v>1.8079999999999999E-2</v>
      </c>
      <c r="W16" s="191">
        <f>IFERROR(VLOOKUP($S16,$C:I,7,0),"")</f>
        <v>0</v>
      </c>
      <c r="X16" s="188" t="str">
        <f>IFERROR(VLOOKUP($S16,$C:J,8,0),"")</f>
        <v>ECI</v>
      </c>
    </row>
    <row r="17" spans="2:24" ht="13.9">
      <c r="B17" s="192" t="s">
        <v>5170</v>
      </c>
      <c r="C17" s="193">
        <v>1000330506</v>
      </c>
      <c r="D17" s="193">
        <v>0</v>
      </c>
      <c r="E17" s="193" t="s">
        <v>2531</v>
      </c>
      <c r="F17" s="202" t="s">
        <v>79</v>
      </c>
      <c r="G17" s="194" t="s">
        <v>5170</v>
      </c>
      <c r="H17" s="146">
        <v>5.7970000000000001E-2</v>
      </c>
      <c r="I17" s="147"/>
      <c r="J17" s="193" t="s">
        <v>101</v>
      </c>
      <c r="K17" s="195">
        <v>45671</v>
      </c>
      <c r="L17" s="177" t="str">
        <f>IF(ISERROR(VLOOKUP(C17,DB_4erDS!$C$384:$C$8376,1,FALSE)),"delete","YES")</f>
        <v>YES</v>
      </c>
      <c r="M17" s="169"/>
      <c r="N17" s="169"/>
      <c r="O17" s="187">
        <f t="shared" si="2"/>
        <v>1</v>
      </c>
      <c r="P17" s="187">
        <f t="shared" si="3"/>
        <v>17</v>
      </c>
      <c r="Q17" s="187">
        <f t="shared" si="4"/>
        <v>17</v>
      </c>
      <c r="R17" s="187">
        <f t="shared" si="0"/>
        <v>17</v>
      </c>
      <c r="S17" s="188">
        <f t="shared" si="1"/>
        <v>1000330506</v>
      </c>
      <c r="T17" s="169"/>
      <c r="U17" s="189">
        <f>IFERROR(VLOOKUP($S17,$C:K,9,0),"")</f>
        <v>45671</v>
      </c>
      <c r="V17" s="190">
        <f>IFERROR(VLOOKUP($S17,$C:H,6,0),"")</f>
        <v>5.7970000000000001E-2</v>
      </c>
      <c r="W17" s="191">
        <f>IFERROR(VLOOKUP($S17,$C:I,7,0),"")</f>
        <v>0</v>
      </c>
      <c r="X17" s="188" t="str">
        <f>IFERROR(VLOOKUP($S17,$C:J,8,0),"")</f>
        <v>ECI</v>
      </c>
    </row>
    <row r="18" spans="2:24" s="21" customFormat="1" ht="39.6">
      <c r="B18" s="192" t="s">
        <v>50</v>
      </c>
      <c r="C18" s="197">
        <v>1000338907</v>
      </c>
      <c r="D18" s="194">
        <v>0</v>
      </c>
      <c r="E18" s="197" t="s">
        <v>2925</v>
      </c>
      <c r="F18" s="196" t="s">
        <v>51</v>
      </c>
      <c r="G18" s="194" t="s">
        <v>50</v>
      </c>
      <c r="H18" s="146">
        <v>3.7289999999999997E-2</v>
      </c>
      <c r="I18" s="147"/>
      <c r="J18" s="193" t="s">
        <v>101</v>
      </c>
      <c r="K18" s="195">
        <v>45671</v>
      </c>
      <c r="L18" s="177" t="str">
        <f>IF(ISERROR(VLOOKUP(C18,DB_4erDS!$C$384:$C$8376,1,FALSE)),"delete","YES")</f>
        <v>YES</v>
      </c>
      <c r="M18" s="169"/>
      <c r="N18" s="169"/>
      <c r="O18" s="187">
        <f t="shared" si="2"/>
        <v>1</v>
      </c>
      <c r="P18" s="187">
        <f t="shared" si="3"/>
        <v>18</v>
      </c>
      <c r="Q18" s="187">
        <f t="shared" si="4"/>
        <v>18</v>
      </c>
      <c r="R18" s="187">
        <f t="shared" si="0"/>
        <v>18</v>
      </c>
      <c r="S18" s="188">
        <f t="shared" si="1"/>
        <v>1000338907</v>
      </c>
      <c r="T18" s="169"/>
      <c r="U18" s="189">
        <f>IFERROR(VLOOKUP($S18,$C:K,9,0),"")</f>
        <v>45671</v>
      </c>
      <c r="V18" s="190">
        <f>IFERROR(VLOOKUP($S18,$C:H,6,0),"")</f>
        <v>3.7289999999999997E-2</v>
      </c>
      <c r="W18" s="191">
        <f>IFERROR(VLOOKUP($S18,$C:I,7,0),"")</f>
        <v>0</v>
      </c>
      <c r="X18" s="188" t="str">
        <f>IFERROR(VLOOKUP($S18,$C:J,8,0),"")</f>
        <v>ECI</v>
      </c>
    </row>
    <row r="19" spans="2:24" s="21" customFormat="1" ht="26.45">
      <c r="B19" s="192" t="s">
        <v>5171</v>
      </c>
      <c r="C19" s="193">
        <v>1000104286</v>
      </c>
      <c r="D19" s="193">
        <v>0</v>
      </c>
      <c r="E19" s="193" t="s">
        <v>659</v>
      </c>
      <c r="F19" s="196" t="s">
        <v>41</v>
      </c>
      <c r="G19" s="194" t="s">
        <v>5171</v>
      </c>
      <c r="H19" s="146">
        <v>0.74068999999999996</v>
      </c>
      <c r="I19" s="147"/>
      <c r="J19" s="193" t="s">
        <v>101</v>
      </c>
      <c r="K19" s="195">
        <v>45671</v>
      </c>
      <c r="L19" s="177" t="str">
        <f>IF(ISERROR(VLOOKUP(C19,DB_4erDS!$C$384:$C$8376,1,FALSE)),"delete","YES")</f>
        <v>YES</v>
      </c>
      <c r="M19" s="169"/>
      <c r="N19" s="169"/>
      <c r="O19" s="187">
        <f>IF(L19="YES",1,0)</f>
        <v>1</v>
      </c>
      <c r="P19" s="187">
        <f t="shared" si="3"/>
        <v>19</v>
      </c>
      <c r="Q19" s="187">
        <f t="shared" si="4"/>
        <v>19</v>
      </c>
      <c r="R19" s="187">
        <f t="shared" ref="R19" si="5">_xlfn.AGGREGATE(15,6,$Q$12:$Q$315,ROW(A8))</f>
        <v>19</v>
      </c>
      <c r="S19" s="188">
        <f t="shared" ref="S19" si="6">INDEX($C$12:$C$315,R19-11)</f>
        <v>1000104286</v>
      </c>
      <c r="T19" s="169"/>
      <c r="U19" s="189">
        <f>IFERROR(VLOOKUP($S19,$C:K,9,0),"")</f>
        <v>45671</v>
      </c>
      <c r="V19" s="190">
        <f>IFERROR(VLOOKUP($S19,$C:H,6,0),"")</f>
        <v>0.74068999999999996</v>
      </c>
      <c r="W19" s="191">
        <f>IFERROR(VLOOKUP($S19,$C:I,7,0),"")</f>
        <v>0</v>
      </c>
      <c r="X19" s="188" t="str">
        <f>IFERROR(VLOOKUP($S19,$C:J,8,0),"")</f>
        <v>ECI</v>
      </c>
    </row>
    <row r="20" spans="2:24" s="21" customFormat="1" ht="39.6">
      <c r="B20" s="192" t="s">
        <v>93</v>
      </c>
      <c r="C20" s="193">
        <v>1000128773</v>
      </c>
      <c r="D20" s="193">
        <v>0</v>
      </c>
      <c r="E20" s="193" t="s">
        <v>725</v>
      </c>
      <c r="F20" s="194" t="s">
        <v>51</v>
      </c>
      <c r="G20" s="194" t="s">
        <v>93</v>
      </c>
      <c r="H20" s="146">
        <v>1.523E-2</v>
      </c>
      <c r="I20" s="147"/>
      <c r="J20" s="193" t="s">
        <v>101</v>
      </c>
      <c r="K20" s="195">
        <v>45671</v>
      </c>
      <c r="L20" s="177" t="str">
        <f>IF(ISERROR(VLOOKUP(C20,DB_4erDS!$C$384:$C$8376,1,FALSE)),"delete","YES")</f>
        <v>YES</v>
      </c>
      <c r="M20" s="169"/>
      <c r="N20" s="169"/>
      <c r="O20" s="187">
        <f t="shared" si="2"/>
        <v>1</v>
      </c>
      <c r="P20" s="187">
        <f t="shared" si="3"/>
        <v>20</v>
      </c>
      <c r="Q20" s="187">
        <f t="shared" si="4"/>
        <v>20</v>
      </c>
      <c r="R20" s="187">
        <f t="shared" ref="R20:R83" si="7">_xlfn.AGGREGATE(15,6,$Q$12:$Q$315,ROW(A9))</f>
        <v>20</v>
      </c>
      <c r="S20" s="188">
        <f t="shared" ref="S20:S83" si="8">INDEX($C$12:$C$315,R20-11)</f>
        <v>1000128773</v>
      </c>
      <c r="T20" s="169"/>
      <c r="U20" s="189">
        <f>IFERROR(VLOOKUP($S20,$C:K,9,0),"")</f>
        <v>45671</v>
      </c>
      <c r="V20" s="190">
        <f>IFERROR(VLOOKUP($S20,$C:H,6,0),"")</f>
        <v>1.523E-2</v>
      </c>
      <c r="W20" s="191">
        <f>IFERROR(VLOOKUP($S20,$C:I,7,0),"")</f>
        <v>0</v>
      </c>
      <c r="X20" s="188" t="str">
        <f>IFERROR(VLOOKUP($S20,$C:J,8,0),"")</f>
        <v>ECI</v>
      </c>
    </row>
    <row r="21" spans="2:24" s="21" customFormat="1" ht="39.6">
      <c r="B21" s="192" t="s">
        <v>40</v>
      </c>
      <c r="C21" s="193">
        <v>1000260162</v>
      </c>
      <c r="D21" s="194">
        <v>0</v>
      </c>
      <c r="E21" s="193" t="s">
        <v>1527</v>
      </c>
      <c r="F21" s="196" t="s">
        <v>51</v>
      </c>
      <c r="G21" s="194" t="s">
        <v>40</v>
      </c>
      <c r="H21" s="146">
        <v>1.3469999999999999E-2</v>
      </c>
      <c r="I21" s="147"/>
      <c r="J21" s="193" t="s">
        <v>101</v>
      </c>
      <c r="K21" s="195">
        <v>45671</v>
      </c>
      <c r="L21" s="177" t="str">
        <f>IF(ISERROR(VLOOKUP(C21,DB_4erDS!$C$384:$C$8376,1,FALSE)),"delete","YES")</f>
        <v>YES</v>
      </c>
      <c r="M21" s="169"/>
      <c r="N21" s="169"/>
      <c r="O21" s="187">
        <f t="shared" si="2"/>
        <v>1</v>
      </c>
      <c r="P21" s="187">
        <f t="shared" si="3"/>
        <v>21</v>
      </c>
      <c r="Q21" s="187">
        <f t="shared" si="4"/>
        <v>21</v>
      </c>
      <c r="R21" s="187">
        <f t="shared" si="7"/>
        <v>21</v>
      </c>
      <c r="S21" s="188">
        <f t="shared" si="8"/>
        <v>1000260162</v>
      </c>
      <c r="T21" s="169"/>
      <c r="U21" s="189">
        <f>IFERROR(VLOOKUP($S21,$C:K,9,0),"")</f>
        <v>45671</v>
      </c>
      <c r="V21" s="190">
        <f>IFERROR(VLOOKUP($S21,$C:H,6,0),"")</f>
        <v>1.3469999999999999E-2</v>
      </c>
      <c r="W21" s="191">
        <f>IFERROR(VLOOKUP($S21,$C:I,7,0),"")</f>
        <v>0</v>
      </c>
      <c r="X21" s="188" t="str">
        <f>IFERROR(VLOOKUP($S21,$C:J,8,0),"")</f>
        <v>ECI</v>
      </c>
    </row>
    <row r="22" spans="2:24" s="21" customFormat="1">
      <c r="B22" s="192" t="s">
        <v>57</v>
      </c>
      <c r="C22" s="193">
        <v>1000444641</v>
      </c>
      <c r="D22" s="193">
        <v>0</v>
      </c>
      <c r="E22" s="193" t="s">
        <v>4599</v>
      </c>
      <c r="F22" s="194" t="s">
        <v>41</v>
      </c>
      <c r="G22" s="194" t="s">
        <v>57</v>
      </c>
      <c r="H22" s="146">
        <v>0.10886999999999999</v>
      </c>
      <c r="I22" s="147"/>
      <c r="J22" s="193" t="s">
        <v>101</v>
      </c>
      <c r="K22" s="195">
        <v>45671</v>
      </c>
      <c r="L22" s="177" t="str">
        <f>IF(ISERROR(VLOOKUP(C22,DB_4erDS!$C$384:$C$8376,1,FALSE)),"delete","YES")</f>
        <v>YES</v>
      </c>
      <c r="M22" s="169"/>
      <c r="N22" s="169"/>
      <c r="O22" s="187">
        <f t="shared" si="2"/>
        <v>1</v>
      </c>
      <c r="P22" s="187">
        <f t="shared" si="3"/>
        <v>22</v>
      </c>
      <c r="Q22" s="187">
        <f t="shared" si="4"/>
        <v>22</v>
      </c>
      <c r="R22" s="187">
        <f t="shared" si="7"/>
        <v>22</v>
      </c>
      <c r="S22" s="188">
        <f t="shared" si="8"/>
        <v>1000444641</v>
      </c>
      <c r="T22" s="169"/>
      <c r="U22" s="189">
        <f>IFERROR(VLOOKUP($S22,$C:K,9,0),"")</f>
        <v>45671</v>
      </c>
      <c r="V22" s="190">
        <f>IFERROR(VLOOKUP($S22,$C:H,6,0),"")</f>
        <v>0.10886999999999999</v>
      </c>
      <c r="W22" s="191">
        <f>IFERROR(VLOOKUP($S22,$C:I,7,0),"")</f>
        <v>0</v>
      </c>
      <c r="X22" s="188" t="str">
        <f>IFERROR(VLOOKUP($S22,$C:J,8,0),"")</f>
        <v>ECI</v>
      </c>
    </row>
    <row r="23" spans="2:24" s="21" customFormat="1">
      <c r="B23" s="192" t="s">
        <v>50</v>
      </c>
      <c r="C23" s="193">
        <v>1000359612</v>
      </c>
      <c r="D23" s="194">
        <v>0</v>
      </c>
      <c r="E23" s="210" t="s">
        <v>2720</v>
      </c>
      <c r="F23" s="194" t="s">
        <v>41</v>
      </c>
      <c r="G23" s="194" t="s">
        <v>50</v>
      </c>
      <c r="H23" s="146">
        <v>6.4941818175324004E-2</v>
      </c>
      <c r="I23" s="147"/>
      <c r="J23" s="193" t="s">
        <v>101</v>
      </c>
      <c r="K23" s="195">
        <v>45671</v>
      </c>
      <c r="L23" s="177" t="str">
        <f>IF(ISERROR(VLOOKUP(C23,DB_4erDS!$C$384:$C$8376,1,FALSE)),"delete","YES")</f>
        <v>YES</v>
      </c>
      <c r="M23" s="169"/>
      <c r="N23" s="169"/>
      <c r="O23" s="187">
        <f t="shared" si="2"/>
        <v>1</v>
      </c>
      <c r="P23" s="187">
        <f t="shared" si="3"/>
        <v>23</v>
      </c>
      <c r="Q23" s="187">
        <f t="shared" si="4"/>
        <v>23</v>
      </c>
      <c r="R23" s="187">
        <f t="shared" si="7"/>
        <v>23</v>
      </c>
      <c r="S23" s="188">
        <f t="shared" si="8"/>
        <v>1000359612</v>
      </c>
      <c r="T23" s="169"/>
      <c r="U23" s="189">
        <f>IFERROR(VLOOKUP($S23,$C:K,9,0),"")</f>
        <v>45671</v>
      </c>
      <c r="V23" s="190">
        <f>IFERROR(VLOOKUP($S23,$C:H,6,0),"")</f>
        <v>6.4941818175324004E-2</v>
      </c>
      <c r="W23" s="191">
        <f>IFERROR(VLOOKUP($S23,$C:I,7,0),"")</f>
        <v>0</v>
      </c>
      <c r="X23" s="188" t="str">
        <f>IFERROR(VLOOKUP($S23,$C:J,8,0),"")</f>
        <v>ECI</v>
      </c>
    </row>
    <row r="24" spans="2:24" s="21" customFormat="1" ht="26.45">
      <c r="B24" s="192" t="s">
        <v>44</v>
      </c>
      <c r="C24" s="204">
        <v>1000027429</v>
      </c>
      <c r="D24" s="194">
        <v>0</v>
      </c>
      <c r="E24" s="197" t="s">
        <v>478</v>
      </c>
      <c r="F24" s="196" t="s">
        <v>41</v>
      </c>
      <c r="G24" s="194" t="s">
        <v>44</v>
      </c>
      <c r="H24" s="146">
        <v>0.39917999999999998</v>
      </c>
      <c r="I24" s="147"/>
      <c r="J24" s="193" t="s">
        <v>101</v>
      </c>
      <c r="K24" s="195">
        <v>45671</v>
      </c>
      <c r="L24" s="177" t="str">
        <f>IF(ISERROR(VLOOKUP(C24,DB_4erDS!$C$384:$C$8376,1,FALSE)),"delete","YES")</f>
        <v>YES</v>
      </c>
      <c r="M24" s="169"/>
      <c r="N24" s="169"/>
      <c r="O24" s="187">
        <f t="shared" si="2"/>
        <v>1</v>
      </c>
      <c r="P24" s="187">
        <f t="shared" si="3"/>
        <v>24</v>
      </c>
      <c r="Q24" s="187">
        <f t="shared" si="4"/>
        <v>24</v>
      </c>
      <c r="R24" s="187">
        <f t="shared" si="7"/>
        <v>24</v>
      </c>
      <c r="S24" s="188">
        <f t="shared" si="8"/>
        <v>1000027429</v>
      </c>
      <c r="T24" s="169"/>
      <c r="U24" s="189">
        <f>IFERROR(VLOOKUP($S24,$C:K,9,0),"")</f>
        <v>45671</v>
      </c>
      <c r="V24" s="190">
        <f>IFERROR(VLOOKUP($S24,$C:H,6,0),"")</f>
        <v>0.39917999999999998</v>
      </c>
      <c r="W24" s="191">
        <f>IFERROR(VLOOKUP($S24,$C:I,7,0),"")</f>
        <v>0</v>
      </c>
      <c r="X24" s="188" t="str">
        <f>IFERROR(VLOOKUP($S24,$C:J,8,0),"")</f>
        <v>ECI</v>
      </c>
    </row>
    <row r="25" spans="2:24" s="21" customFormat="1" ht="39.6">
      <c r="B25" s="192" t="s">
        <v>5171</v>
      </c>
      <c r="C25" s="193">
        <v>1000095323</v>
      </c>
      <c r="D25" s="193">
        <v>0</v>
      </c>
      <c r="E25" s="210" t="s">
        <v>723</v>
      </c>
      <c r="F25" s="194" t="s">
        <v>51</v>
      </c>
      <c r="G25" s="194" t="s">
        <v>5171</v>
      </c>
      <c r="H25" s="146">
        <v>6.2129999999999998E-2</v>
      </c>
      <c r="I25" s="147"/>
      <c r="J25" s="193" t="s">
        <v>101</v>
      </c>
      <c r="K25" s="195">
        <v>45671</v>
      </c>
      <c r="L25" s="177" t="str">
        <f>IF(ISERROR(VLOOKUP(C25,DB_4erDS!$C$384:$C$8376,1,FALSE)),"delete","YES")</f>
        <v>YES</v>
      </c>
      <c r="M25" s="169"/>
      <c r="N25" s="169"/>
      <c r="O25" s="187">
        <f t="shared" si="2"/>
        <v>1</v>
      </c>
      <c r="P25" s="187">
        <f t="shared" si="3"/>
        <v>25</v>
      </c>
      <c r="Q25" s="187">
        <f t="shared" si="4"/>
        <v>25</v>
      </c>
      <c r="R25" s="187">
        <f t="shared" si="7"/>
        <v>25</v>
      </c>
      <c r="S25" s="188">
        <f t="shared" si="8"/>
        <v>1000095323</v>
      </c>
      <c r="T25" s="169"/>
      <c r="U25" s="189">
        <f>IFERROR(VLOOKUP($S25,$C:K,9,0),"")</f>
        <v>45671</v>
      </c>
      <c r="V25" s="190">
        <f>IFERROR(VLOOKUP($S25,$C:H,6,0),"")</f>
        <v>6.2129999999999998E-2</v>
      </c>
      <c r="W25" s="191">
        <f>IFERROR(VLOOKUP($S25,$C:I,7,0),"")</f>
        <v>0</v>
      </c>
      <c r="X25" s="188" t="str">
        <f>IFERROR(VLOOKUP($S25,$C:J,8,0),"")</f>
        <v>ECI</v>
      </c>
    </row>
    <row r="26" spans="2:24" s="21" customFormat="1">
      <c r="B26" s="192" t="s">
        <v>50</v>
      </c>
      <c r="C26" s="197">
        <v>1000148274</v>
      </c>
      <c r="D26" s="194">
        <v>0</v>
      </c>
      <c r="E26" s="197" t="s">
        <v>691</v>
      </c>
      <c r="F26" s="196" t="s">
        <v>41</v>
      </c>
      <c r="G26" s="194" t="s">
        <v>50</v>
      </c>
      <c r="H26" s="146">
        <v>5.8270000000000002E-2</v>
      </c>
      <c r="I26" s="147"/>
      <c r="J26" s="193" t="s">
        <v>101</v>
      </c>
      <c r="K26" s="195">
        <v>45671</v>
      </c>
      <c r="L26" s="177" t="str">
        <f>IF(ISERROR(VLOOKUP(C26,DB_4erDS!$C$384:$C$8376,1,FALSE)),"delete","YES")</f>
        <v>YES</v>
      </c>
      <c r="M26" s="169"/>
      <c r="N26" s="169"/>
      <c r="O26" s="187">
        <f t="shared" si="2"/>
        <v>1</v>
      </c>
      <c r="P26" s="187">
        <f t="shared" si="3"/>
        <v>26</v>
      </c>
      <c r="Q26" s="187">
        <f t="shared" si="4"/>
        <v>26</v>
      </c>
      <c r="R26" s="187">
        <f t="shared" si="7"/>
        <v>26</v>
      </c>
      <c r="S26" s="188">
        <f t="shared" si="8"/>
        <v>1000148274</v>
      </c>
      <c r="T26" s="169"/>
      <c r="U26" s="189">
        <f>IFERROR(VLOOKUP($S26,$C:K,9,0),"")</f>
        <v>45671</v>
      </c>
      <c r="V26" s="190">
        <f>IFERROR(VLOOKUP($S26,$C:H,6,0),"")</f>
        <v>5.8270000000000002E-2</v>
      </c>
      <c r="W26" s="191">
        <f>IFERROR(VLOOKUP($S26,$C:I,7,0),"")</f>
        <v>0</v>
      </c>
      <c r="X26" s="188" t="str">
        <f>IFERROR(VLOOKUP($S26,$C:J,8,0),"")</f>
        <v>ECI</v>
      </c>
    </row>
    <row r="27" spans="2:24" s="21" customFormat="1">
      <c r="B27" s="192" t="s">
        <v>40</v>
      </c>
      <c r="C27" s="193">
        <v>1000161431</v>
      </c>
      <c r="D27" s="193">
        <v>0</v>
      </c>
      <c r="E27" s="193" t="s">
        <v>374</v>
      </c>
      <c r="F27" s="194" t="s">
        <v>41</v>
      </c>
      <c r="G27" s="194" t="s">
        <v>40</v>
      </c>
      <c r="H27" s="146">
        <v>3.1640000000000001E-2</v>
      </c>
      <c r="I27" s="147"/>
      <c r="J27" s="193" t="s">
        <v>101</v>
      </c>
      <c r="K27" s="195">
        <v>45671</v>
      </c>
      <c r="L27" s="177" t="str">
        <f>IF(ISERROR(VLOOKUP(C27,DB_4erDS!$C$384:$C$8376,1,FALSE)),"delete","YES")</f>
        <v>YES</v>
      </c>
      <c r="M27" s="169"/>
      <c r="N27" s="169"/>
      <c r="O27" s="187">
        <f t="shared" si="2"/>
        <v>1</v>
      </c>
      <c r="P27" s="187">
        <f t="shared" si="3"/>
        <v>27</v>
      </c>
      <c r="Q27" s="187">
        <f t="shared" si="4"/>
        <v>27</v>
      </c>
      <c r="R27" s="187">
        <f t="shared" si="7"/>
        <v>27</v>
      </c>
      <c r="S27" s="188">
        <f t="shared" si="8"/>
        <v>1000161431</v>
      </c>
      <c r="T27" s="169"/>
      <c r="U27" s="189">
        <f>IFERROR(VLOOKUP($S27,$C:K,9,0),"")</f>
        <v>45671</v>
      </c>
      <c r="V27" s="190">
        <f>IFERROR(VLOOKUP($S27,$C:H,6,0),"")</f>
        <v>3.1640000000000001E-2</v>
      </c>
      <c r="W27" s="191">
        <f>IFERROR(VLOOKUP($S27,$C:I,7,0),"")</f>
        <v>0</v>
      </c>
      <c r="X27" s="188" t="str">
        <f>IFERROR(VLOOKUP($S27,$C:J,8,0),"")</f>
        <v>ECI</v>
      </c>
    </row>
    <row r="28" spans="2:24" s="21" customFormat="1">
      <c r="B28" s="192" t="s">
        <v>57</v>
      </c>
      <c r="C28" s="197">
        <v>1000085032</v>
      </c>
      <c r="D28" s="194">
        <v>0</v>
      </c>
      <c r="E28" s="197" t="s">
        <v>720</v>
      </c>
      <c r="F28" s="196" t="s">
        <v>41</v>
      </c>
      <c r="G28" s="194" t="s">
        <v>57</v>
      </c>
      <c r="H28" s="146">
        <v>3.993E-2</v>
      </c>
      <c r="I28" s="147"/>
      <c r="J28" s="193" t="s">
        <v>101</v>
      </c>
      <c r="K28" s="195">
        <v>45671</v>
      </c>
      <c r="L28" s="177" t="str">
        <f>IF(ISERROR(VLOOKUP(C28,DB_4erDS!$C$384:$C$8376,1,FALSE)),"delete","YES")</f>
        <v>YES</v>
      </c>
      <c r="M28" s="169"/>
      <c r="N28" s="169"/>
      <c r="O28" s="187">
        <f t="shared" si="2"/>
        <v>1</v>
      </c>
      <c r="P28" s="187">
        <f t="shared" si="3"/>
        <v>28</v>
      </c>
      <c r="Q28" s="187">
        <f t="shared" si="4"/>
        <v>28</v>
      </c>
      <c r="R28" s="187">
        <f t="shared" si="7"/>
        <v>28</v>
      </c>
      <c r="S28" s="188">
        <f t="shared" si="8"/>
        <v>1000085032</v>
      </c>
      <c r="T28" s="169"/>
      <c r="U28" s="189">
        <f>IFERROR(VLOOKUP($S28,$C:K,9,0),"")</f>
        <v>45671</v>
      </c>
      <c r="V28" s="190">
        <f>IFERROR(VLOOKUP($S28,$C:H,6,0),"")</f>
        <v>3.993E-2</v>
      </c>
      <c r="W28" s="191">
        <f>IFERROR(VLOOKUP($S28,$C:I,7,0),"")</f>
        <v>0</v>
      </c>
      <c r="X28" s="188" t="str">
        <f>IFERROR(VLOOKUP($S28,$C:J,8,0),"")</f>
        <v>ECI</v>
      </c>
    </row>
    <row r="29" spans="2:24">
      <c r="B29" s="192" t="s">
        <v>57</v>
      </c>
      <c r="C29" s="193">
        <v>1000148272</v>
      </c>
      <c r="D29" s="194">
        <v>0</v>
      </c>
      <c r="E29" s="193" t="s">
        <v>404</v>
      </c>
      <c r="F29" s="194" t="s">
        <v>41</v>
      </c>
      <c r="G29" s="194" t="s">
        <v>57</v>
      </c>
      <c r="H29" s="146">
        <v>0.11637</v>
      </c>
      <c r="I29" s="147"/>
      <c r="J29" s="193" t="s">
        <v>101</v>
      </c>
      <c r="K29" s="195">
        <v>45671</v>
      </c>
      <c r="L29" s="177" t="str">
        <f>IF(ISERROR(VLOOKUP(C29,DB_4erDS!$C$384:$C$8376,1,FALSE)),"delete","YES")</f>
        <v>YES</v>
      </c>
      <c r="M29" s="169"/>
      <c r="N29" s="169"/>
      <c r="O29" s="187">
        <f t="shared" si="2"/>
        <v>1</v>
      </c>
      <c r="P29" s="187">
        <f t="shared" si="3"/>
        <v>29</v>
      </c>
      <c r="Q29" s="187">
        <f t="shared" si="4"/>
        <v>29</v>
      </c>
      <c r="R29" s="187">
        <f t="shared" si="7"/>
        <v>29</v>
      </c>
      <c r="S29" s="188">
        <f t="shared" si="8"/>
        <v>1000148272</v>
      </c>
      <c r="T29" s="169"/>
      <c r="U29" s="189">
        <f>IFERROR(VLOOKUP($S29,$C:K,9,0),"")</f>
        <v>45671</v>
      </c>
      <c r="V29" s="190">
        <f>IFERROR(VLOOKUP($S29,$C:H,6,0),"")</f>
        <v>0.11637</v>
      </c>
      <c r="W29" s="191">
        <f>IFERROR(VLOOKUP($S29,$C:I,7,0),"")</f>
        <v>0</v>
      </c>
      <c r="X29" s="188" t="str">
        <f>IFERROR(VLOOKUP($S29,$C:J,8,0),"")</f>
        <v>ECI</v>
      </c>
    </row>
    <row r="30" spans="2:24" ht="39.6">
      <c r="B30" s="192" t="s">
        <v>5172</v>
      </c>
      <c r="C30" s="197">
        <v>1000104738</v>
      </c>
      <c r="D30" s="194">
        <v>0</v>
      </c>
      <c r="E30" s="197" t="s">
        <v>985</v>
      </c>
      <c r="F30" s="196" t="s">
        <v>51</v>
      </c>
      <c r="G30" s="194" t="s">
        <v>5172</v>
      </c>
      <c r="H30" s="146">
        <v>1.1089999999999999E-2</v>
      </c>
      <c r="I30" s="147"/>
      <c r="J30" s="193" t="s">
        <v>101</v>
      </c>
      <c r="K30" s="195">
        <v>45671</v>
      </c>
      <c r="L30" s="177" t="str">
        <f>IF(ISERROR(VLOOKUP(C30,DB_4erDS!$C$384:$C$8376,1,FALSE)),"delete","YES")</f>
        <v>YES</v>
      </c>
      <c r="M30" s="169"/>
      <c r="N30" s="169"/>
      <c r="O30" s="187">
        <f t="shared" si="2"/>
        <v>1</v>
      </c>
      <c r="P30" s="187">
        <f t="shared" si="3"/>
        <v>30</v>
      </c>
      <c r="Q30" s="187">
        <f t="shared" si="4"/>
        <v>30</v>
      </c>
      <c r="R30" s="187">
        <f t="shared" si="7"/>
        <v>30</v>
      </c>
      <c r="S30" s="188">
        <f t="shared" si="8"/>
        <v>1000104738</v>
      </c>
      <c r="T30" s="169"/>
      <c r="U30" s="189">
        <f>IFERROR(VLOOKUP($S30,$C:K,9,0),"")</f>
        <v>45671</v>
      </c>
      <c r="V30" s="190">
        <f>IFERROR(VLOOKUP($S30,$C:H,6,0),"")</f>
        <v>1.1089999999999999E-2</v>
      </c>
      <c r="W30" s="191">
        <f>IFERROR(VLOOKUP($S30,$C:I,7,0),"")</f>
        <v>0</v>
      </c>
      <c r="X30" s="188" t="str">
        <f>IFERROR(VLOOKUP($S30,$C:J,8,0),"")</f>
        <v>ECI</v>
      </c>
    </row>
    <row r="31" spans="2:24">
      <c r="B31" s="192" t="s">
        <v>57</v>
      </c>
      <c r="C31" s="193">
        <v>1000183227</v>
      </c>
      <c r="D31" s="194">
        <v>0</v>
      </c>
      <c r="E31" s="197" t="s">
        <v>401</v>
      </c>
      <c r="F31" s="196" t="s">
        <v>41</v>
      </c>
      <c r="G31" s="194" t="s">
        <v>57</v>
      </c>
      <c r="H31" s="146">
        <v>7.7579999999999996E-2</v>
      </c>
      <c r="I31" s="147"/>
      <c r="J31" s="193" t="s">
        <v>101</v>
      </c>
      <c r="K31" s="195">
        <v>45671</v>
      </c>
      <c r="L31" s="177" t="str">
        <f>IF(ISERROR(VLOOKUP(C31,DB_4erDS!$C$384:$C$8376,1,FALSE)),"delete","YES")</f>
        <v>YES</v>
      </c>
      <c r="M31" s="169"/>
      <c r="N31" s="169"/>
      <c r="O31" s="187">
        <f t="shared" si="2"/>
        <v>1</v>
      </c>
      <c r="P31" s="187">
        <f t="shared" si="3"/>
        <v>31</v>
      </c>
      <c r="Q31" s="187">
        <f t="shared" si="4"/>
        <v>31</v>
      </c>
      <c r="R31" s="187">
        <f t="shared" si="7"/>
        <v>31</v>
      </c>
      <c r="S31" s="188">
        <f t="shared" si="8"/>
        <v>1000183227</v>
      </c>
      <c r="T31" s="169"/>
      <c r="U31" s="189">
        <f>IFERROR(VLOOKUP($S31,$C:K,9,0),"")</f>
        <v>45671</v>
      </c>
      <c r="V31" s="190">
        <f>IFERROR(VLOOKUP($S31,$C:H,6,0),"")</f>
        <v>7.7579999999999996E-2</v>
      </c>
      <c r="W31" s="191">
        <f>IFERROR(VLOOKUP($S31,$C:I,7,0),"")</f>
        <v>0</v>
      </c>
      <c r="X31" s="188" t="str">
        <f>IFERROR(VLOOKUP($S31,$C:J,8,0),"")</f>
        <v>ECI</v>
      </c>
    </row>
    <row r="32" spans="2:24" ht="39.6">
      <c r="B32" s="192" t="s">
        <v>44</v>
      </c>
      <c r="C32" s="197">
        <v>1000095336</v>
      </c>
      <c r="D32" s="194">
        <v>0</v>
      </c>
      <c r="E32" s="197" t="s">
        <v>582</v>
      </c>
      <c r="F32" s="196" t="s">
        <v>51</v>
      </c>
      <c r="G32" s="194" t="s">
        <v>44</v>
      </c>
      <c r="H32" s="146">
        <v>3.4709999999999998E-2</v>
      </c>
      <c r="I32" s="147"/>
      <c r="J32" s="193" t="s">
        <v>101</v>
      </c>
      <c r="K32" s="195">
        <v>45671</v>
      </c>
      <c r="L32" s="177" t="str">
        <f>IF(ISERROR(VLOOKUP(C32,DB_4erDS!$C$384:$C$8376,1,FALSE)),"delete","YES")</f>
        <v>YES</v>
      </c>
      <c r="M32" s="169"/>
      <c r="N32" s="169"/>
      <c r="O32" s="187">
        <f t="shared" si="2"/>
        <v>1</v>
      </c>
      <c r="P32" s="187">
        <f t="shared" si="3"/>
        <v>32</v>
      </c>
      <c r="Q32" s="187">
        <f t="shared" si="4"/>
        <v>32</v>
      </c>
      <c r="R32" s="187">
        <f t="shared" si="7"/>
        <v>32</v>
      </c>
      <c r="S32" s="188">
        <f t="shared" si="8"/>
        <v>1000095336</v>
      </c>
      <c r="T32" s="169"/>
      <c r="U32" s="189">
        <f>IFERROR(VLOOKUP($S32,$C:K,9,0),"")</f>
        <v>45671</v>
      </c>
      <c r="V32" s="190">
        <f>IFERROR(VLOOKUP($S32,$C:H,6,0),"")</f>
        <v>3.4709999999999998E-2</v>
      </c>
      <c r="W32" s="191">
        <f>IFERROR(VLOOKUP($S32,$C:I,7,0),"")</f>
        <v>0</v>
      </c>
      <c r="X32" s="188" t="str">
        <f>IFERROR(VLOOKUP($S32,$C:J,8,0),"")</f>
        <v>ECI</v>
      </c>
    </row>
    <row r="33" spans="2:24" ht="39.6">
      <c r="B33" s="192" t="s">
        <v>50</v>
      </c>
      <c r="C33" s="197">
        <v>1000161939</v>
      </c>
      <c r="D33" s="194">
        <v>0</v>
      </c>
      <c r="E33" s="197" t="s">
        <v>1286</v>
      </c>
      <c r="F33" s="196" t="s">
        <v>51</v>
      </c>
      <c r="G33" s="194" t="s">
        <v>50</v>
      </c>
      <c r="H33" s="146">
        <v>6.3719999999999999E-2</v>
      </c>
      <c r="I33" s="147"/>
      <c r="J33" s="193" t="s">
        <v>101</v>
      </c>
      <c r="K33" s="195">
        <v>45671</v>
      </c>
      <c r="L33" s="177" t="str">
        <f>IF(ISERROR(VLOOKUP(C33,DB_4erDS!$C$384:$C$8376,1,FALSE)),"delete","YES")</f>
        <v>YES</v>
      </c>
      <c r="M33" s="169"/>
      <c r="N33" s="169"/>
      <c r="O33" s="187">
        <f t="shared" si="2"/>
        <v>1</v>
      </c>
      <c r="P33" s="187">
        <f t="shared" si="3"/>
        <v>33</v>
      </c>
      <c r="Q33" s="187">
        <f t="shared" si="4"/>
        <v>33</v>
      </c>
      <c r="R33" s="187">
        <f t="shared" si="7"/>
        <v>33</v>
      </c>
      <c r="S33" s="188">
        <f t="shared" si="8"/>
        <v>1000161939</v>
      </c>
      <c r="T33" s="169"/>
      <c r="U33" s="189">
        <f>IFERROR(VLOOKUP($S33,$C:K,9,0),"")</f>
        <v>45671</v>
      </c>
      <c r="V33" s="190">
        <f>IFERROR(VLOOKUP($S33,$C:H,6,0),"")</f>
        <v>6.3719999999999999E-2</v>
      </c>
      <c r="W33" s="191">
        <f>IFERROR(VLOOKUP($S33,$C:I,7,0),"")</f>
        <v>0</v>
      </c>
      <c r="X33" s="188" t="str">
        <f>IFERROR(VLOOKUP($S33,$C:J,8,0),"")</f>
        <v>ECI</v>
      </c>
    </row>
    <row r="34" spans="2:24" ht="26.45">
      <c r="B34" s="192" t="s">
        <v>44</v>
      </c>
      <c r="C34" s="197">
        <v>1000027431</v>
      </c>
      <c r="D34" s="194">
        <v>0</v>
      </c>
      <c r="E34" s="193" t="s">
        <v>481</v>
      </c>
      <c r="F34" s="196" t="s">
        <v>41</v>
      </c>
      <c r="G34" s="194" t="s">
        <v>44</v>
      </c>
      <c r="H34" s="146">
        <v>0.88688</v>
      </c>
      <c r="I34" s="147"/>
      <c r="J34" s="193" t="s">
        <v>101</v>
      </c>
      <c r="K34" s="195">
        <v>45671</v>
      </c>
      <c r="L34" s="177" t="str">
        <f>IF(ISERROR(VLOOKUP(C34,DB_4erDS!$C$384:$C$8376,1,FALSE)),"delete","YES")</f>
        <v>YES</v>
      </c>
      <c r="M34" s="169"/>
      <c r="N34" s="169"/>
      <c r="O34" s="187">
        <f t="shared" si="2"/>
        <v>1</v>
      </c>
      <c r="P34" s="187">
        <f t="shared" si="3"/>
        <v>34</v>
      </c>
      <c r="Q34" s="187">
        <f t="shared" si="4"/>
        <v>34</v>
      </c>
      <c r="R34" s="187">
        <f t="shared" si="7"/>
        <v>34</v>
      </c>
      <c r="S34" s="188">
        <f t="shared" si="8"/>
        <v>1000027431</v>
      </c>
      <c r="T34" s="169"/>
      <c r="U34" s="189">
        <f>IFERROR(VLOOKUP($S34,$C:K,9,0),"")</f>
        <v>45671</v>
      </c>
      <c r="V34" s="190">
        <f>IFERROR(VLOOKUP($S34,$C:H,6,0),"")</f>
        <v>0.88688</v>
      </c>
      <c r="W34" s="191">
        <f>IFERROR(VLOOKUP($S34,$C:I,7,0),"")</f>
        <v>0</v>
      </c>
      <c r="X34" s="188" t="str">
        <f>IFERROR(VLOOKUP($S34,$C:J,8,0),"")</f>
        <v>ECI</v>
      </c>
    </row>
    <row r="35" spans="2:24">
      <c r="B35" s="192" t="s">
        <v>57</v>
      </c>
      <c r="C35" s="193">
        <v>1000278858</v>
      </c>
      <c r="D35" s="193">
        <v>0</v>
      </c>
      <c r="E35" s="193" t="s">
        <v>2683</v>
      </c>
      <c r="F35" s="194" t="s">
        <v>41</v>
      </c>
      <c r="G35" s="194" t="s">
        <v>57</v>
      </c>
      <c r="H35" s="146">
        <v>9.7979999999999998E-2</v>
      </c>
      <c r="I35" s="147"/>
      <c r="J35" s="193" t="s">
        <v>101</v>
      </c>
      <c r="K35" s="195">
        <v>45671</v>
      </c>
      <c r="L35" s="177" t="str">
        <f>IF(ISERROR(VLOOKUP(C35,DB_4erDS!$C$384:$C$8376,1,FALSE)),"delete","YES")</f>
        <v>YES</v>
      </c>
      <c r="M35" s="169"/>
      <c r="N35" s="169"/>
      <c r="O35" s="187">
        <f t="shared" si="2"/>
        <v>1</v>
      </c>
      <c r="P35" s="187">
        <f t="shared" si="3"/>
        <v>35</v>
      </c>
      <c r="Q35" s="187">
        <f t="shared" si="4"/>
        <v>35</v>
      </c>
      <c r="R35" s="187">
        <f t="shared" si="7"/>
        <v>35</v>
      </c>
      <c r="S35" s="188">
        <f t="shared" si="8"/>
        <v>1000278858</v>
      </c>
      <c r="T35" s="169"/>
      <c r="U35" s="189">
        <f>IFERROR(VLOOKUP($S35,$C:K,9,0),"")</f>
        <v>45671</v>
      </c>
      <c r="V35" s="190">
        <f>IFERROR(VLOOKUP($S35,$C:H,6,0),"")</f>
        <v>9.7979999999999998E-2</v>
      </c>
      <c r="W35" s="191">
        <f>IFERROR(VLOOKUP($S35,$C:I,7,0),"")</f>
        <v>0</v>
      </c>
      <c r="X35" s="188" t="str">
        <f>IFERROR(VLOOKUP($S35,$C:J,8,0),"")</f>
        <v>ECI</v>
      </c>
    </row>
    <row r="36" spans="2:24" ht="39.6">
      <c r="B36" s="192" t="s">
        <v>50</v>
      </c>
      <c r="C36" s="193">
        <v>1000229869</v>
      </c>
      <c r="D36" s="193">
        <v>0</v>
      </c>
      <c r="E36" s="193" t="s">
        <v>2429</v>
      </c>
      <c r="F36" s="194" t="s">
        <v>51</v>
      </c>
      <c r="G36" s="194" t="s">
        <v>50</v>
      </c>
      <c r="H36" s="146">
        <v>4.4839999999999998E-2</v>
      </c>
      <c r="I36" s="147"/>
      <c r="J36" s="193" t="s">
        <v>101</v>
      </c>
      <c r="K36" s="195">
        <v>45671</v>
      </c>
      <c r="L36" s="177" t="str">
        <f>IF(ISERROR(VLOOKUP(C36,DB_4erDS!$C$384:$C$8376,1,FALSE)),"delete","YES")</f>
        <v>YES</v>
      </c>
      <c r="M36" s="169"/>
      <c r="N36" s="169"/>
      <c r="O36" s="187">
        <f t="shared" si="2"/>
        <v>1</v>
      </c>
      <c r="P36" s="187">
        <f t="shared" si="3"/>
        <v>36</v>
      </c>
      <c r="Q36" s="187">
        <f t="shared" si="4"/>
        <v>36</v>
      </c>
      <c r="R36" s="187">
        <f t="shared" si="7"/>
        <v>36</v>
      </c>
      <c r="S36" s="188">
        <f t="shared" si="8"/>
        <v>1000229869</v>
      </c>
      <c r="T36" s="169"/>
      <c r="U36" s="189">
        <f>IFERROR(VLOOKUP($S36,$C:K,9,0),"")</f>
        <v>45671</v>
      </c>
      <c r="V36" s="190">
        <f>IFERROR(VLOOKUP($S36,$C:H,6,0),"")</f>
        <v>4.4839999999999998E-2</v>
      </c>
      <c r="W36" s="191">
        <f>IFERROR(VLOOKUP($S36,$C:I,7,0),"")</f>
        <v>0</v>
      </c>
      <c r="X36" s="188" t="str">
        <f>IFERROR(VLOOKUP($S36,$C:J,8,0),"")</f>
        <v>ECI</v>
      </c>
    </row>
    <row r="37" spans="2:24" s="21" customFormat="1">
      <c r="B37" s="192" t="s">
        <v>50</v>
      </c>
      <c r="C37" s="193">
        <v>1000389900</v>
      </c>
      <c r="D37" s="193">
        <v>0</v>
      </c>
      <c r="E37" s="193" t="s">
        <v>3862</v>
      </c>
      <c r="F37" s="194" t="s">
        <v>68</v>
      </c>
      <c r="G37" s="194" t="s">
        <v>50</v>
      </c>
      <c r="H37" s="146">
        <v>6.3039999999999999E-2</v>
      </c>
      <c r="I37" s="147"/>
      <c r="J37" s="193" t="s">
        <v>101</v>
      </c>
      <c r="K37" s="195">
        <v>45671</v>
      </c>
      <c r="L37" s="177" t="str">
        <f>IF(ISERROR(VLOOKUP(C37,DB_4erDS!$C$384:$C$8376,1,FALSE)),"delete","YES")</f>
        <v>YES</v>
      </c>
      <c r="M37" s="169"/>
      <c r="N37" s="169"/>
      <c r="O37" s="187">
        <f t="shared" si="2"/>
        <v>1</v>
      </c>
      <c r="P37" s="187">
        <f t="shared" si="3"/>
        <v>37</v>
      </c>
      <c r="Q37" s="187">
        <f t="shared" si="4"/>
        <v>37</v>
      </c>
      <c r="R37" s="187">
        <f t="shared" si="7"/>
        <v>37</v>
      </c>
      <c r="S37" s="188">
        <f t="shared" si="8"/>
        <v>1000389900</v>
      </c>
      <c r="T37" s="169"/>
      <c r="U37" s="189">
        <f>IFERROR(VLOOKUP($S37,$C:K,9,0),"")</f>
        <v>45671</v>
      </c>
      <c r="V37" s="190">
        <f>IFERROR(VLOOKUP($S37,$C:H,6,0),"")</f>
        <v>6.3039999999999999E-2</v>
      </c>
      <c r="W37" s="191">
        <f>IFERROR(VLOOKUP($S37,$C:I,7,0),"")</f>
        <v>0</v>
      </c>
      <c r="X37" s="188" t="str">
        <f>IFERROR(VLOOKUP($S37,$C:J,8,0),"")</f>
        <v>ECI</v>
      </c>
    </row>
    <row r="38" spans="2:24" s="21" customFormat="1" ht="39.6">
      <c r="B38" s="192" t="s">
        <v>50</v>
      </c>
      <c r="C38" s="193">
        <v>1000358935</v>
      </c>
      <c r="D38" s="193">
        <v>0</v>
      </c>
      <c r="E38" s="193" t="s">
        <v>2685</v>
      </c>
      <c r="F38" s="194" t="s">
        <v>51</v>
      </c>
      <c r="G38" s="194" t="s">
        <v>50</v>
      </c>
      <c r="H38" s="146">
        <v>8.7620000000000003E-2</v>
      </c>
      <c r="I38" s="147"/>
      <c r="J38" s="193" t="s">
        <v>101</v>
      </c>
      <c r="K38" s="195">
        <v>45671</v>
      </c>
      <c r="L38" s="177" t="str">
        <f>IF(ISERROR(VLOOKUP(C38,DB_4erDS!$C$384:$C$8376,1,FALSE)),"delete","YES")</f>
        <v>YES</v>
      </c>
      <c r="M38" s="169"/>
      <c r="N38" s="169"/>
      <c r="O38" s="187">
        <f t="shared" si="2"/>
        <v>1</v>
      </c>
      <c r="P38" s="187">
        <f t="shared" si="3"/>
        <v>38</v>
      </c>
      <c r="Q38" s="187">
        <f t="shared" si="4"/>
        <v>38</v>
      </c>
      <c r="R38" s="187">
        <f t="shared" si="7"/>
        <v>38</v>
      </c>
      <c r="S38" s="188">
        <f t="shared" si="8"/>
        <v>1000358935</v>
      </c>
      <c r="T38" s="169"/>
      <c r="U38" s="189">
        <f>IFERROR(VLOOKUP($S38,$C:K,9,0),"")</f>
        <v>45671</v>
      </c>
      <c r="V38" s="190">
        <f>IFERROR(VLOOKUP($S38,$C:H,6,0),"")</f>
        <v>8.7620000000000003E-2</v>
      </c>
      <c r="W38" s="191">
        <f>IFERROR(VLOOKUP($S38,$C:I,7,0),"")</f>
        <v>0</v>
      </c>
      <c r="X38" s="188" t="str">
        <f>IFERROR(VLOOKUP($S38,$C:J,8,0),"")</f>
        <v>ECI</v>
      </c>
    </row>
    <row r="39" spans="2:24" s="21" customFormat="1" ht="26.45">
      <c r="B39" s="192" t="s">
        <v>5171</v>
      </c>
      <c r="C39" s="197">
        <v>1000426806</v>
      </c>
      <c r="D39" s="194">
        <v>0</v>
      </c>
      <c r="E39" s="197" t="s">
        <v>4245</v>
      </c>
      <c r="F39" s="196" t="s">
        <v>41</v>
      </c>
      <c r="G39" s="194" t="s">
        <v>5171</v>
      </c>
      <c r="H39" s="146">
        <v>0.95996000000000004</v>
      </c>
      <c r="I39" s="147"/>
      <c r="J39" s="193" t="s">
        <v>101</v>
      </c>
      <c r="K39" s="195">
        <v>45671</v>
      </c>
      <c r="L39" s="177" t="str">
        <f>IF(ISERROR(VLOOKUP(C39,DB_4erDS!$C$384:$C$8376,1,FALSE)),"delete","YES")</f>
        <v>YES</v>
      </c>
      <c r="M39" s="169"/>
      <c r="N39" s="169"/>
      <c r="O39" s="187">
        <f t="shared" si="2"/>
        <v>1</v>
      </c>
      <c r="P39" s="187">
        <f t="shared" si="3"/>
        <v>39</v>
      </c>
      <c r="Q39" s="187">
        <f t="shared" si="4"/>
        <v>39</v>
      </c>
      <c r="R39" s="187">
        <f t="shared" si="7"/>
        <v>39</v>
      </c>
      <c r="S39" s="188">
        <f t="shared" si="8"/>
        <v>1000426806</v>
      </c>
      <c r="T39" s="169"/>
      <c r="U39" s="189">
        <f>IFERROR(VLOOKUP($S39,$C:K,9,0),"")</f>
        <v>45671</v>
      </c>
      <c r="V39" s="190">
        <f>IFERROR(VLOOKUP($S39,$C:H,6,0),"")</f>
        <v>0.95996000000000004</v>
      </c>
      <c r="W39" s="191">
        <f>IFERROR(VLOOKUP($S39,$C:I,7,0),"")</f>
        <v>0</v>
      </c>
      <c r="X39" s="188" t="str">
        <f>IFERROR(VLOOKUP($S39,$C:J,8,0),"")</f>
        <v>ECI</v>
      </c>
    </row>
    <row r="40" spans="2:24" s="21" customFormat="1" ht="26.45">
      <c r="B40" s="192" t="s">
        <v>44</v>
      </c>
      <c r="C40" s="193">
        <v>1000148271</v>
      </c>
      <c r="D40" s="194">
        <v>0</v>
      </c>
      <c r="E40" s="193" t="s">
        <v>1230</v>
      </c>
      <c r="F40" s="194" t="s">
        <v>41</v>
      </c>
      <c r="G40" s="194" t="s">
        <v>44</v>
      </c>
      <c r="H40" s="146">
        <v>0.77868000000000004</v>
      </c>
      <c r="I40" s="147"/>
      <c r="J40" s="193" t="s">
        <v>101</v>
      </c>
      <c r="K40" s="195">
        <v>45671</v>
      </c>
      <c r="L40" s="177" t="str">
        <f>IF(ISERROR(VLOOKUP(C40,DB_4erDS!$C$384:$C$8376,1,FALSE)),"delete","YES")</f>
        <v>YES</v>
      </c>
      <c r="M40" s="169"/>
      <c r="N40" s="169"/>
      <c r="O40" s="187">
        <f t="shared" si="2"/>
        <v>1</v>
      </c>
      <c r="P40" s="187">
        <f t="shared" si="3"/>
        <v>40</v>
      </c>
      <c r="Q40" s="187">
        <f t="shared" si="4"/>
        <v>40</v>
      </c>
      <c r="R40" s="187">
        <f t="shared" si="7"/>
        <v>40</v>
      </c>
      <c r="S40" s="188">
        <f t="shared" si="8"/>
        <v>1000148271</v>
      </c>
      <c r="T40" s="169"/>
      <c r="U40" s="189">
        <f>IFERROR(VLOOKUP($S40,$C:K,9,0),"")</f>
        <v>45671</v>
      </c>
      <c r="V40" s="190">
        <f>IFERROR(VLOOKUP($S40,$C:H,6,0),"")</f>
        <v>0.77868000000000004</v>
      </c>
      <c r="W40" s="191">
        <f>IFERROR(VLOOKUP($S40,$C:I,7,0),"")</f>
        <v>0</v>
      </c>
      <c r="X40" s="188" t="str">
        <f>IFERROR(VLOOKUP($S40,$C:J,8,0),"")</f>
        <v>ECI</v>
      </c>
    </row>
    <row r="41" spans="2:24" ht="39.6">
      <c r="B41" s="192" t="s">
        <v>44</v>
      </c>
      <c r="C41" s="193">
        <v>1000262118</v>
      </c>
      <c r="D41" s="193">
        <v>0</v>
      </c>
      <c r="E41" s="193" t="s">
        <v>1546</v>
      </c>
      <c r="F41" s="194" t="s">
        <v>51</v>
      </c>
      <c r="G41" s="194" t="s">
        <v>44</v>
      </c>
      <c r="H41" s="146">
        <v>0.37472</v>
      </c>
      <c r="I41" s="147"/>
      <c r="J41" s="193" t="s">
        <v>101</v>
      </c>
      <c r="K41" s="195">
        <v>45671</v>
      </c>
      <c r="L41" s="177" t="str">
        <f>IF(ISERROR(VLOOKUP(C41,DB_4erDS!$C$384:$C$8376,1,FALSE)),"delete","YES")</f>
        <v>YES</v>
      </c>
      <c r="M41" s="169"/>
      <c r="N41" s="169"/>
      <c r="O41" s="187">
        <f t="shared" si="2"/>
        <v>1</v>
      </c>
      <c r="P41" s="187">
        <f t="shared" si="3"/>
        <v>41</v>
      </c>
      <c r="Q41" s="187">
        <f t="shared" si="4"/>
        <v>41</v>
      </c>
      <c r="R41" s="187">
        <f t="shared" si="7"/>
        <v>41</v>
      </c>
      <c r="S41" s="188">
        <f t="shared" si="8"/>
        <v>1000262118</v>
      </c>
      <c r="T41" s="169"/>
      <c r="U41" s="189">
        <f>IFERROR(VLOOKUP($S41,$C:K,9,0),"")</f>
        <v>45671</v>
      </c>
      <c r="V41" s="190">
        <f>IFERROR(VLOOKUP($S41,$C:H,6,0),"")</f>
        <v>0.37472</v>
      </c>
      <c r="W41" s="191">
        <f>IFERROR(VLOOKUP($S41,$C:I,7,0),"")</f>
        <v>0</v>
      </c>
      <c r="X41" s="188" t="str">
        <f>IFERROR(VLOOKUP($S41,$C:J,8,0),"")</f>
        <v>ECI</v>
      </c>
    </row>
    <row r="42" spans="2:24" ht="52.9">
      <c r="B42" s="192" t="s">
        <v>5173</v>
      </c>
      <c r="C42" s="193">
        <v>1000268325</v>
      </c>
      <c r="D42" s="193">
        <v>0</v>
      </c>
      <c r="E42" s="194" t="s">
        <v>5174</v>
      </c>
      <c r="F42" s="194" t="s">
        <v>48</v>
      </c>
      <c r="G42" s="194" t="s">
        <v>5173</v>
      </c>
      <c r="H42" s="146">
        <v>4.8</v>
      </c>
      <c r="I42" s="147"/>
      <c r="J42" s="193" t="s">
        <v>101</v>
      </c>
      <c r="K42" s="195">
        <v>45671</v>
      </c>
      <c r="L42" s="177" t="str">
        <f>IF(ISERROR(VLOOKUP(C42,DB_4erDS!$C$384:$C$8376,1,FALSE)),"delete","YES")</f>
        <v>YES</v>
      </c>
      <c r="M42" s="169"/>
      <c r="N42" s="169"/>
      <c r="O42" s="187">
        <f t="shared" si="2"/>
        <v>1</v>
      </c>
      <c r="P42" s="187">
        <f t="shared" si="3"/>
        <v>42</v>
      </c>
      <c r="Q42" s="187">
        <f t="shared" si="4"/>
        <v>42</v>
      </c>
      <c r="R42" s="187">
        <f t="shared" si="7"/>
        <v>42</v>
      </c>
      <c r="S42" s="188">
        <f t="shared" si="8"/>
        <v>1000268325</v>
      </c>
      <c r="T42" s="169"/>
      <c r="U42" s="189">
        <f>IFERROR(VLOOKUP($S42,$C:K,9,0),"")</f>
        <v>45671</v>
      </c>
      <c r="V42" s="190">
        <f>IFERROR(VLOOKUP($S42,$C:H,6,0),"")</f>
        <v>4.8</v>
      </c>
      <c r="W42" s="191">
        <f>IFERROR(VLOOKUP($S42,$C:I,7,0),"")</f>
        <v>0</v>
      </c>
      <c r="X42" s="188" t="str">
        <f>IFERROR(VLOOKUP($S42,$C:J,8,0),"")</f>
        <v>ECI</v>
      </c>
    </row>
    <row r="43" spans="2:24" ht="26.45">
      <c r="B43" s="192" t="s">
        <v>44</v>
      </c>
      <c r="C43" s="193">
        <v>1000254182</v>
      </c>
      <c r="D43" s="194">
        <v>0</v>
      </c>
      <c r="E43" s="197" t="s">
        <v>414</v>
      </c>
      <c r="F43" s="196" t="s">
        <v>41</v>
      </c>
      <c r="G43" s="194" t="s">
        <v>44</v>
      </c>
      <c r="H43" s="146">
        <v>0.82733999999999996</v>
      </c>
      <c r="I43" s="147"/>
      <c r="J43" s="193" t="s">
        <v>101</v>
      </c>
      <c r="K43" s="195">
        <v>45671</v>
      </c>
      <c r="L43" s="177" t="str">
        <f>IF(ISERROR(VLOOKUP(C43,DB_4erDS!$C$384:$C$8376,1,FALSE)),"delete","YES")</f>
        <v>YES</v>
      </c>
      <c r="M43" s="169"/>
      <c r="N43" s="169"/>
      <c r="O43" s="187">
        <f t="shared" si="2"/>
        <v>1</v>
      </c>
      <c r="P43" s="187">
        <f t="shared" si="3"/>
        <v>43</v>
      </c>
      <c r="Q43" s="187">
        <f t="shared" si="4"/>
        <v>43</v>
      </c>
      <c r="R43" s="187">
        <f t="shared" si="7"/>
        <v>43</v>
      </c>
      <c r="S43" s="188">
        <f t="shared" si="8"/>
        <v>1000254182</v>
      </c>
      <c r="T43" s="169"/>
      <c r="U43" s="189">
        <f>IFERROR(VLOOKUP($S43,$C:K,9,0),"")</f>
        <v>45671</v>
      </c>
      <c r="V43" s="190">
        <f>IFERROR(VLOOKUP($S43,$C:H,6,0),"")</f>
        <v>0.82733999999999996</v>
      </c>
      <c r="W43" s="191">
        <f>IFERROR(VLOOKUP($S43,$C:I,7,0),"")</f>
        <v>0</v>
      </c>
      <c r="X43" s="188" t="str">
        <f>IFERROR(VLOOKUP($S43,$C:J,8,0),"")</f>
        <v>ECI</v>
      </c>
    </row>
    <row r="44" spans="2:24">
      <c r="B44" s="192" t="s">
        <v>50</v>
      </c>
      <c r="C44" s="24">
        <v>1000395384</v>
      </c>
      <c r="D44" s="193">
        <v>0</v>
      </c>
      <c r="E44" s="24" t="s">
        <v>3116</v>
      </c>
      <c r="F44" s="194" t="s">
        <v>164</v>
      </c>
      <c r="G44" s="194" t="s">
        <v>50</v>
      </c>
      <c r="H44" s="146">
        <v>0.06</v>
      </c>
      <c r="I44" s="147"/>
      <c r="J44" s="193" t="s">
        <v>101</v>
      </c>
      <c r="K44" s="195">
        <v>45671</v>
      </c>
      <c r="L44" s="177" t="str">
        <f>IF(ISERROR(VLOOKUP(C44,DB_4erDS!$C$384:$C$8376,1,FALSE)),"delete","YES")</f>
        <v>YES</v>
      </c>
      <c r="M44" s="169"/>
      <c r="N44" s="169"/>
      <c r="O44" s="187">
        <f t="shared" si="2"/>
        <v>1</v>
      </c>
      <c r="P44" s="187">
        <f t="shared" si="3"/>
        <v>44</v>
      </c>
      <c r="Q44" s="187">
        <f t="shared" si="4"/>
        <v>44</v>
      </c>
      <c r="R44" s="187">
        <f t="shared" si="7"/>
        <v>44</v>
      </c>
      <c r="S44" s="188">
        <f t="shared" si="8"/>
        <v>1000395384</v>
      </c>
      <c r="T44" s="169"/>
      <c r="U44" s="189">
        <f>IFERROR(VLOOKUP($S44,$C:K,9,0),"")</f>
        <v>45671</v>
      </c>
      <c r="V44" s="190">
        <f>IFERROR(VLOOKUP($S44,$C:H,6,0),"")</f>
        <v>0.06</v>
      </c>
      <c r="W44" s="191">
        <f>IFERROR(VLOOKUP($S44,$C:I,7,0),"")</f>
        <v>0</v>
      </c>
      <c r="X44" s="188" t="str">
        <f>IFERROR(VLOOKUP($S44,$C:J,8,0),"")</f>
        <v>ECI</v>
      </c>
    </row>
    <row r="45" spans="2:24" ht="39.6">
      <c r="B45" s="192" t="s">
        <v>50</v>
      </c>
      <c r="C45" s="193">
        <v>1000103753</v>
      </c>
      <c r="D45" s="194">
        <v>0</v>
      </c>
      <c r="E45" s="193" t="s">
        <v>651</v>
      </c>
      <c r="F45" s="196" t="s">
        <v>51</v>
      </c>
      <c r="G45" s="194" t="s">
        <v>50</v>
      </c>
      <c r="H45" s="146">
        <v>6.9389999999999993E-2</v>
      </c>
      <c r="I45" s="147"/>
      <c r="J45" s="193" t="s">
        <v>101</v>
      </c>
      <c r="K45" s="195">
        <v>45671</v>
      </c>
      <c r="L45" s="177" t="str">
        <f>IF(ISERROR(VLOOKUP(C45,DB_4erDS!$C$384:$C$8376,1,FALSE)),"delete","YES")</f>
        <v>YES</v>
      </c>
      <c r="M45" s="169"/>
      <c r="N45" s="169"/>
      <c r="O45" s="187">
        <f t="shared" si="2"/>
        <v>1</v>
      </c>
      <c r="P45" s="187">
        <f t="shared" si="3"/>
        <v>45</v>
      </c>
      <c r="Q45" s="187">
        <f t="shared" si="4"/>
        <v>45</v>
      </c>
      <c r="R45" s="187">
        <f t="shared" si="7"/>
        <v>45</v>
      </c>
      <c r="S45" s="188">
        <f t="shared" si="8"/>
        <v>1000103753</v>
      </c>
      <c r="T45" s="169"/>
      <c r="U45" s="189">
        <f>IFERROR(VLOOKUP($S45,$C:K,9,0),"")</f>
        <v>45671</v>
      </c>
      <c r="V45" s="190">
        <f>IFERROR(VLOOKUP($S45,$C:H,6,0),"")</f>
        <v>6.9389999999999993E-2</v>
      </c>
      <c r="W45" s="191">
        <f>IFERROR(VLOOKUP($S45,$C:I,7,0),"")</f>
        <v>0</v>
      </c>
      <c r="X45" s="188" t="str">
        <f>IFERROR(VLOOKUP($S45,$C:J,8,0),"")</f>
        <v>ECI</v>
      </c>
    </row>
    <row r="46" spans="2:24" ht="79.150000000000006">
      <c r="B46" s="192" t="s">
        <v>5175</v>
      </c>
      <c r="C46" s="193">
        <v>1000272057</v>
      </c>
      <c r="D46" s="193">
        <v>0</v>
      </c>
      <c r="E46" s="194" t="s">
        <v>2173</v>
      </c>
      <c r="F46" s="194" t="s">
        <v>51</v>
      </c>
      <c r="G46" s="194" t="s">
        <v>5175</v>
      </c>
      <c r="H46" s="146">
        <v>0.112</v>
      </c>
      <c r="I46" s="147"/>
      <c r="J46" s="193" t="s">
        <v>101</v>
      </c>
      <c r="K46" s="195">
        <v>45671</v>
      </c>
      <c r="L46" s="177" t="str">
        <f>IF(ISERROR(VLOOKUP(C46,DB_4erDS!$C$384:$C$8376,1,FALSE)),"delete","YES")</f>
        <v>YES</v>
      </c>
      <c r="M46" s="169"/>
      <c r="N46" s="169"/>
      <c r="O46" s="187">
        <f t="shared" si="2"/>
        <v>1</v>
      </c>
      <c r="P46" s="187">
        <f t="shared" si="3"/>
        <v>46</v>
      </c>
      <c r="Q46" s="187">
        <f t="shared" si="4"/>
        <v>46</v>
      </c>
      <c r="R46" s="187">
        <f t="shared" si="7"/>
        <v>46</v>
      </c>
      <c r="S46" s="188">
        <f t="shared" si="8"/>
        <v>1000272057</v>
      </c>
      <c r="T46" s="169"/>
      <c r="U46" s="189">
        <f>IFERROR(VLOOKUP($S46,$C:K,9,0),"")</f>
        <v>45671</v>
      </c>
      <c r="V46" s="190">
        <f>IFERROR(VLOOKUP($S46,$C:H,6,0),"")</f>
        <v>0.112</v>
      </c>
      <c r="W46" s="191">
        <f>IFERROR(VLOOKUP($S46,$C:I,7,0),"")</f>
        <v>0</v>
      </c>
      <c r="X46" s="188" t="str">
        <f>IFERROR(VLOOKUP($S46,$C:J,8,0),"")</f>
        <v>ECI</v>
      </c>
    </row>
    <row r="47" spans="2:24" ht="26.45">
      <c r="B47" s="192" t="s">
        <v>44</v>
      </c>
      <c r="C47" s="193">
        <v>1000325528</v>
      </c>
      <c r="D47" s="194">
        <v>0</v>
      </c>
      <c r="E47" s="197" t="s">
        <v>2334</v>
      </c>
      <c r="F47" s="196" t="s">
        <v>164</v>
      </c>
      <c r="G47" s="194" t="s">
        <v>44</v>
      </c>
      <c r="H47" s="146">
        <v>0.77383999999999997</v>
      </c>
      <c r="I47" s="147"/>
      <c r="J47" s="193" t="s">
        <v>101</v>
      </c>
      <c r="K47" s="195">
        <v>45671</v>
      </c>
      <c r="L47" s="177" t="str">
        <f>IF(ISERROR(VLOOKUP(C47,DB_4erDS!$C$384:$C$8376,1,FALSE)),"delete","YES")</f>
        <v>YES</v>
      </c>
      <c r="M47" s="169"/>
      <c r="N47" s="169"/>
      <c r="O47" s="187">
        <f t="shared" si="2"/>
        <v>1</v>
      </c>
      <c r="P47" s="187">
        <f t="shared" si="3"/>
        <v>47</v>
      </c>
      <c r="Q47" s="187">
        <f t="shared" si="4"/>
        <v>47</v>
      </c>
      <c r="R47" s="187">
        <f t="shared" si="7"/>
        <v>47</v>
      </c>
      <c r="S47" s="188">
        <f t="shared" si="8"/>
        <v>1000325528</v>
      </c>
      <c r="T47" s="169"/>
      <c r="U47" s="189">
        <f>IFERROR(VLOOKUP($S47,$C:K,9,0),"")</f>
        <v>45671</v>
      </c>
      <c r="V47" s="190">
        <f>IFERROR(VLOOKUP($S47,$C:H,6,0),"")</f>
        <v>0.77383999999999997</v>
      </c>
      <c r="W47" s="191">
        <f>IFERROR(VLOOKUP($S47,$C:I,7,0),"")</f>
        <v>0</v>
      </c>
      <c r="X47" s="188" t="str">
        <f>IFERROR(VLOOKUP($S47,$C:J,8,0),"")</f>
        <v>ECI</v>
      </c>
    </row>
    <row r="48" spans="2:24">
      <c r="B48" s="192" t="s">
        <v>50</v>
      </c>
      <c r="C48" s="193">
        <v>1000325527</v>
      </c>
      <c r="D48" s="194">
        <v>0</v>
      </c>
      <c r="E48" s="197" t="s">
        <v>2331</v>
      </c>
      <c r="F48" s="196" t="s">
        <v>164</v>
      </c>
      <c r="G48" s="194" t="s">
        <v>50</v>
      </c>
      <c r="H48" s="146">
        <v>4.1230000000000003E-2</v>
      </c>
      <c r="I48" s="147"/>
      <c r="J48" s="193" t="s">
        <v>101</v>
      </c>
      <c r="K48" s="195">
        <v>45671</v>
      </c>
      <c r="L48" s="177" t="str">
        <f>IF(ISERROR(VLOOKUP(C48,DB_4erDS!$C$384:$C$8376,1,FALSE)),"delete","YES")</f>
        <v>YES</v>
      </c>
      <c r="M48" s="169"/>
      <c r="N48" s="169"/>
      <c r="O48" s="187">
        <f t="shared" si="2"/>
        <v>1</v>
      </c>
      <c r="P48" s="187">
        <f t="shared" si="3"/>
        <v>48</v>
      </c>
      <c r="Q48" s="187">
        <f t="shared" si="4"/>
        <v>48</v>
      </c>
      <c r="R48" s="187">
        <f t="shared" si="7"/>
        <v>48</v>
      </c>
      <c r="S48" s="188">
        <f t="shared" si="8"/>
        <v>1000325527</v>
      </c>
      <c r="T48" s="169"/>
      <c r="U48" s="189">
        <f>IFERROR(VLOOKUP($S48,$C:K,9,0),"")</f>
        <v>45671</v>
      </c>
      <c r="V48" s="190">
        <f>IFERROR(VLOOKUP($S48,$C:H,6,0),"")</f>
        <v>4.1230000000000003E-2</v>
      </c>
      <c r="W48" s="191">
        <f>IFERROR(VLOOKUP($S48,$C:I,7,0),"")</f>
        <v>0</v>
      </c>
      <c r="X48" s="188" t="str">
        <f>IFERROR(VLOOKUP($S48,$C:J,8,0),"")</f>
        <v>ECI</v>
      </c>
    </row>
    <row r="49" spans="2:24" ht="26.45">
      <c r="B49" s="192" t="s">
        <v>2536</v>
      </c>
      <c r="C49" s="193">
        <v>1000329495</v>
      </c>
      <c r="D49" s="193">
        <v>0</v>
      </c>
      <c r="E49" s="194" t="s">
        <v>5176</v>
      </c>
      <c r="F49" s="194"/>
      <c r="G49" s="194" t="s">
        <v>2536</v>
      </c>
      <c r="H49" s="146">
        <v>2.07985</v>
      </c>
      <c r="I49" s="147"/>
      <c r="J49" s="193" t="s">
        <v>101</v>
      </c>
      <c r="K49" s="195">
        <v>45671</v>
      </c>
      <c r="L49" s="177" t="str">
        <f>IF(ISERROR(VLOOKUP(C49,DB_4erDS!$C$384:$C$8376,1,FALSE)),"delete","YES")</f>
        <v>YES</v>
      </c>
      <c r="M49" s="169"/>
      <c r="N49" s="169"/>
      <c r="O49" s="187">
        <f t="shared" si="2"/>
        <v>1</v>
      </c>
      <c r="P49" s="187">
        <f t="shared" si="3"/>
        <v>49</v>
      </c>
      <c r="Q49" s="187">
        <f t="shared" si="4"/>
        <v>49</v>
      </c>
      <c r="R49" s="187">
        <f t="shared" si="7"/>
        <v>49</v>
      </c>
      <c r="S49" s="188">
        <f t="shared" si="8"/>
        <v>1000329495</v>
      </c>
      <c r="T49" s="169"/>
      <c r="U49" s="189">
        <f>IFERROR(VLOOKUP($S49,$C:K,9,0),"")</f>
        <v>45671</v>
      </c>
      <c r="V49" s="190">
        <f>IFERROR(VLOOKUP($S49,$C:H,6,0),"")</f>
        <v>2.07985</v>
      </c>
      <c r="W49" s="191">
        <f>IFERROR(VLOOKUP($S49,$C:I,7,0),"")</f>
        <v>0</v>
      </c>
      <c r="X49" s="188" t="str">
        <f>IFERROR(VLOOKUP($S49,$C:J,8,0),"")</f>
        <v>ECI</v>
      </c>
    </row>
    <row r="50" spans="2:24" s="21" customFormat="1" ht="26.45">
      <c r="B50" s="192" t="s">
        <v>5177</v>
      </c>
      <c r="C50" s="193">
        <v>1000308534</v>
      </c>
      <c r="D50" s="193">
        <v>0</v>
      </c>
      <c r="E50" s="193" t="s">
        <v>2440</v>
      </c>
      <c r="F50" s="194" t="s">
        <v>68</v>
      </c>
      <c r="G50" s="194" t="s">
        <v>5177</v>
      </c>
      <c r="H50" s="146">
        <v>0.73501000000000005</v>
      </c>
      <c r="I50" s="147"/>
      <c r="J50" s="193" t="s">
        <v>101</v>
      </c>
      <c r="K50" s="195">
        <v>45671</v>
      </c>
      <c r="L50" s="177" t="str">
        <f>IF(ISERROR(VLOOKUP(C50,DB_4erDS!$C$384:$C$8376,1,FALSE)),"delete","YES")</f>
        <v>YES</v>
      </c>
      <c r="M50" s="169"/>
      <c r="N50" s="169"/>
      <c r="O50" s="187">
        <f t="shared" si="2"/>
        <v>1</v>
      </c>
      <c r="P50" s="187">
        <f t="shared" si="3"/>
        <v>50</v>
      </c>
      <c r="Q50" s="187">
        <f t="shared" si="4"/>
        <v>50</v>
      </c>
      <c r="R50" s="187">
        <f t="shared" si="7"/>
        <v>50</v>
      </c>
      <c r="S50" s="188">
        <f t="shared" si="8"/>
        <v>1000308534</v>
      </c>
      <c r="T50" s="169"/>
      <c r="U50" s="189">
        <f>IFERROR(VLOOKUP($S50,$C:K,9,0),"")</f>
        <v>45671</v>
      </c>
      <c r="V50" s="190">
        <f>IFERROR(VLOOKUP($S50,$C:H,6,0),"")</f>
        <v>0.73501000000000005</v>
      </c>
      <c r="W50" s="191">
        <f>IFERROR(VLOOKUP($S50,$C:I,7,0),"")</f>
        <v>0</v>
      </c>
      <c r="X50" s="188" t="str">
        <f>IFERROR(VLOOKUP($S50,$C:J,8,0),"")</f>
        <v>ECI</v>
      </c>
    </row>
    <row r="51" spans="2:24" s="21" customFormat="1" ht="52.9">
      <c r="B51" s="192" t="s">
        <v>5178</v>
      </c>
      <c r="C51" s="193">
        <v>1000502789</v>
      </c>
      <c r="D51" s="193">
        <v>0</v>
      </c>
      <c r="E51" s="194" t="s">
        <v>4456</v>
      </c>
      <c r="F51" s="194"/>
      <c r="G51" s="194" t="s">
        <v>5178</v>
      </c>
      <c r="H51" s="146">
        <v>8.0359499999999997</v>
      </c>
      <c r="I51" s="147"/>
      <c r="J51" s="193" t="s">
        <v>101</v>
      </c>
      <c r="K51" s="195">
        <v>45671</v>
      </c>
      <c r="L51" s="177" t="str">
        <f>IF(ISERROR(VLOOKUP(C51,DB_4erDS!$C$384:$C$8376,1,FALSE)),"delete","YES")</f>
        <v>delete</v>
      </c>
      <c r="M51" s="169"/>
      <c r="N51" s="169"/>
      <c r="O51" s="187">
        <f t="shared" si="2"/>
        <v>0</v>
      </c>
      <c r="P51" s="187">
        <f t="shared" si="3"/>
        <v>51</v>
      </c>
      <c r="Q51" s="187" t="e">
        <f t="shared" si="4"/>
        <v>#DIV/0!</v>
      </c>
      <c r="R51" s="187">
        <f t="shared" si="7"/>
        <v>52</v>
      </c>
      <c r="S51" s="188">
        <f t="shared" si="8"/>
        <v>1000334439</v>
      </c>
      <c r="T51" s="169"/>
      <c r="U51" s="189">
        <f>IFERROR(VLOOKUP($S51,$C:K,9,0),"")</f>
        <v>45671</v>
      </c>
      <c r="V51" s="190">
        <f>IFERROR(VLOOKUP($S51,$C:H,6,0),"")</f>
        <v>0.69076000000000004</v>
      </c>
      <c r="W51" s="191">
        <f>IFERROR(VLOOKUP($S51,$C:I,7,0),"")</f>
        <v>0</v>
      </c>
      <c r="X51" s="188" t="str">
        <f>IFERROR(VLOOKUP($S51,$C:J,8,0),"")</f>
        <v>ECI</v>
      </c>
    </row>
    <row r="52" spans="2:24" s="21" customFormat="1" ht="39.6">
      <c r="B52" s="192" t="s">
        <v>44</v>
      </c>
      <c r="C52" s="193">
        <v>1000334439</v>
      </c>
      <c r="D52" s="193">
        <v>0</v>
      </c>
      <c r="E52" s="193" t="s">
        <v>2228</v>
      </c>
      <c r="F52" s="194" t="s">
        <v>51</v>
      </c>
      <c r="G52" s="194" t="s">
        <v>44</v>
      </c>
      <c r="H52" s="146">
        <v>0.69076000000000004</v>
      </c>
      <c r="I52" s="147"/>
      <c r="J52" s="193" t="s">
        <v>101</v>
      </c>
      <c r="K52" s="195">
        <v>45671</v>
      </c>
      <c r="L52" s="177" t="str">
        <f>IF(ISERROR(VLOOKUP(C52,DB_4erDS!$C$384:$C$8376,1,FALSE)),"delete","YES")</f>
        <v>YES</v>
      </c>
      <c r="M52" s="169"/>
      <c r="N52" s="169"/>
      <c r="O52" s="187">
        <f t="shared" si="2"/>
        <v>1</v>
      </c>
      <c r="P52" s="187">
        <f t="shared" si="3"/>
        <v>52</v>
      </c>
      <c r="Q52" s="187">
        <f t="shared" si="4"/>
        <v>52</v>
      </c>
      <c r="R52" s="187">
        <f t="shared" si="7"/>
        <v>53</v>
      </c>
      <c r="S52" s="188">
        <f t="shared" si="8"/>
        <v>1000238088</v>
      </c>
      <c r="T52" s="169"/>
      <c r="U52" s="189">
        <f>IFERROR(VLOOKUP($S52,$C:K,9,0),"")</f>
        <v>45671</v>
      </c>
      <c r="V52" s="190">
        <f>IFERROR(VLOOKUP($S52,$C:H,6,0),"")</f>
        <v>0.71665999999999996</v>
      </c>
      <c r="W52" s="191">
        <f>IFERROR(VLOOKUP($S52,$C:I,7,0),"")</f>
        <v>0</v>
      </c>
      <c r="X52" s="188" t="str">
        <f>IFERROR(VLOOKUP($S52,$C:J,8,0),"")</f>
        <v>ECI</v>
      </c>
    </row>
    <row r="53" spans="2:24" s="21" customFormat="1" ht="26.45">
      <c r="B53" s="192" t="s">
        <v>44</v>
      </c>
      <c r="C53" s="193">
        <v>1000238088</v>
      </c>
      <c r="D53" s="194">
        <v>0</v>
      </c>
      <c r="E53" s="197" t="s">
        <v>1787</v>
      </c>
      <c r="F53" s="196" t="s">
        <v>41</v>
      </c>
      <c r="G53" s="194" t="s">
        <v>44</v>
      </c>
      <c r="H53" s="146">
        <v>0.71665999999999996</v>
      </c>
      <c r="I53" s="147"/>
      <c r="J53" s="193" t="s">
        <v>101</v>
      </c>
      <c r="K53" s="195">
        <v>45671</v>
      </c>
      <c r="L53" s="177" t="str">
        <f>IF(ISERROR(VLOOKUP(C53,DB_4erDS!$C$384:$C$8376,1,FALSE)),"delete","YES")</f>
        <v>YES</v>
      </c>
      <c r="M53" s="169"/>
      <c r="N53" s="169"/>
      <c r="O53" s="187">
        <f t="shared" si="2"/>
        <v>1</v>
      </c>
      <c r="P53" s="187">
        <f t="shared" si="3"/>
        <v>53</v>
      </c>
      <c r="Q53" s="187">
        <f t="shared" si="4"/>
        <v>53</v>
      </c>
      <c r="R53" s="187">
        <f t="shared" si="7"/>
        <v>54</v>
      </c>
      <c r="S53" s="188">
        <f t="shared" si="8"/>
        <v>1000442914</v>
      </c>
      <c r="T53" s="169"/>
      <c r="U53" s="189">
        <f>IFERROR(VLOOKUP($S53,$C:K,9,0),"")</f>
        <v>45671</v>
      </c>
      <c r="V53" s="190">
        <f>IFERROR(VLOOKUP($S53,$C:H,6,0),"")</f>
        <v>1.68</v>
      </c>
      <c r="W53" s="191">
        <f>IFERROR(VLOOKUP($S53,$C:I,7,0),"")</f>
        <v>0</v>
      </c>
      <c r="X53" s="188" t="str">
        <f>IFERROR(VLOOKUP($S53,$C:J,8,0),"")</f>
        <v>ECI</v>
      </c>
    </row>
    <row r="54" spans="2:24" s="21" customFormat="1" ht="39.6">
      <c r="B54" s="192" t="s">
        <v>4472</v>
      </c>
      <c r="C54" s="193">
        <v>1000442914</v>
      </c>
      <c r="D54" s="193">
        <v>0</v>
      </c>
      <c r="E54" s="194" t="s">
        <v>4473</v>
      </c>
      <c r="F54" s="194"/>
      <c r="G54" s="194" t="s">
        <v>4472</v>
      </c>
      <c r="H54" s="146">
        <v>1.68</v>
      </c>
      <c r="I54" s="147"/>
      <c r="J54" s="193" t="s">
        <v>101</v>
      </c>
      <c r="K54" s="195">
        <v>45671</v>
      </c>
      <c r="L54" s="177" t="str">
        <f>IF(ISERROR(VLOOKUP(C54,DB_4erDS!$C$384:$C$8376,1,FALSE)),"delete","YES")</f>
        <v>YES</v>
      </c>
      <c r="M54" s="169"/>
      <c r="N54" s="169"/>
      <c r="O54" s="187">
        <f t="shared" si="2"/>
        <v>1</v>
      </c>
      <c r="P54" s="187">
        <f t="shared" si="3"/>
        <v>54</v>
      </c>
      <c r="Q54" s="187">
        <f t="shared" si="4"/>
        <v>54</v>
      </c>
      <c r="R54" s="187">
        <f t="shared" si="7"/>
        <v>55</v>
      </c>
      <c r="S54" s="188">
        <f t="shared" si="8"/>
        <v>1000434933</v>
      </c>
      <c r="T54" s="169"/>
      <c r="U54" s="189">
        <f>IFERROR(VLOOKUP($S54,$C:K,9,0),"")</f>
        <v>45671</v>
      </c>
      <c r="V54" s="190">
        <f>IFERROR(VLOOKUP($S54,$C:H,6,0),"")</f>
        <v>0.51512999999999998</v>
      </c>
      <c r="W54" s="191">
        <f>IFERROR(VLOOKUP($S54,$C:I,7,0),"")</f>
        <v>0</v>
      </c>
      <c r="X54" s="188" t="str">
        <f>IFERROR(VLOOKUP($S54,$C:J,8,0),"")</f>
        <v>ECI</v>
      </c>
    </row>
    <row r="55" spans="2:24" s="21" customFormat="1" ht="26.45">
      <c r="B55" s="192" t="s">
        <v>154</v>
      </c>
      <c r="C55" s="193">
        <v>1000434933</v>
      </c>
      <c r="D55" s="193">
        <v>0</v>
      </c>
      <c r="E55" s="193" t="s">
        <v>156</v>
      </c>
      <c r="F55" s="194" t="s">
        <v>155</v>
      </c>
      <c r="G55" s="194" t="s">
        <v>154</v>
      </c>
      <c r="H55" s="146">
        <v>0.51512999999999998</v>
      </c>
      <c r="I55" s="147"/>
      <c r="J55" s="193" t="s">
        <v>101</v>
      </c>
      <c r="K55" s="195">
        <v>45671</v>
      </c>
      <c r="L55" s="177" t="str">
        <f>IF(ISERROR(VLOOKUP(C55,DB_4erDS!$C$384:$C$8376,1,FALSE)),"delete","YES")</f>
        <v>YES</v>
      </c>
      <c r="M55" s="169"/>
      <c r="N55" s="169"/>
      <c r="O55" s="187">
        <f t="shared" si="2"/>
        <v>1</v>
      </c>
      <c r="P55" s="187">
        <f t="shared" si="3"/>
        <v>55</v>
      </c>
      <c r="Q55" s="187">
        <f t="shared" si="4"/>
        <v>55</v>
      </c>
      <c r="R55" s="187">
        <f t="shared" si="7"/>
        <v>57</v>
      </c>
      <c r="S55" s="188">
        <f t="shared" si="8"/>
        <v>1000095325</v>
      </c>
      <c r="T55" s="169"/>
      <c r="U55" s="189">
        <f>IFERROR(VLOOKUP($S55,$C:K,9,0),"")</f>
        <v>45671</v>
      </c>
      <c r="V55" s="190">
        <f>IFERROR(VLOOKUP($S55,$C:H,6,0),"")</f>
        <v>6.0780000000000001E-2</v>
      </c>
      <c r="W55" s="191">
        <f>IFERROR(VLOOKUP($S55,$C:I,7,0),"")</f>
        <v>0</v>
      </c>
      <c r="X55" s="188" t="str">
        <f>IFERROR(VLOOKUP($S55,$C:J,8,0),"")</f>
        <v>ECI</v>
      </c>
    </row>
    <row r="56" spans="2:24" s="21" customFormat="1" ht="26.45">
      <c r="B56" s="192" t="s">
        <v>5179</v>
      </c>
      <c r="C56" s="193">
        <v>1000303783</v>
      </c>
      <c r="D56" s="193">
        <v>0</v>
      </c>
      <c r="E56" s="193" t="s">
        <v>5180</v>
      </c>
      <c r="F56" s="194" t="s">
        <v>297</v>
      </c>
      <c r="G56" s="194" t="s">
        <v>5179</v>
      </c>
      <c r="H56" s="146">
        <v>0.504</v>
      </c>
      <c r="I56" s="147"/>
      <c r="J56" s="193" t="s">
        <v>101</v>
      </c>
      <c r="K56" s="195">
        <v>45671</v>
      </c>
      <c r="L56" s="177" t="str">
        <f>IF(ISERROR(VLOOKUP(C56,DB_4erDS!$C$384:$C$8376,1,FALSE)),"delete","YES")</f>
        <v>delete</v>
      </c>
      <c r="M56" s="169"/>
      <c r="N56" s="169"/>
      <c r="O56" s="187">
        <f t="shared" si="2"/>
        <v>0</v>
      </c>
      <c r="P56" s="187">
        <f t="shared" si="3"/>
        <v>56</v>
      </c>
      <c r="Q56" s="187" t="e">
        <f t="shared" si="4"/>
        <v>#DIV/0!</v>
      </c>
      <c r="R56" s="187">
        <f t="shared" si="7"/>
        <v>58</v>
      </c>
      <c r="S56" s="188">
        <f t="shared" si="8"/>
        <v>1000370820</v>
      </c>
      <c r="T56" s="169"/>
      <c r="U56" s="189">
        <f>IFERROR(VLOOKUP($S56,$C:K,9,0),"")</f>
        <v>45671</v>
      </c>
      <c r="V56" s="190">
        <f>IFERROR(VLOOKUP($S56,$C:H,6,0),"")</f>
        <v>6.2539999999999998E-2</v>
      </c>
      <c r="W56" s="191">
        <f>IFERROR(VLOOKUP($S56,$C:I,7,0),"")</f>
        <v>0</v>
      </c>
      <c r="X56" s="188" t="str">
        <f>IFERROR(VLOOKUP($S56,$C:J,8,0),"")</f>
        <v>ECI</v>
      </c>
    </row>
    <row r="57" spans="2:24" s="21" customFormat="1" ht="39.6">
      <c r="B57" s="192" t="s">
        <v>44</v>
      </c>
      <c r="C57" s="193">
        <v>1000095325</v>
      </c>
      <c r="D57" s="193">
        <v>0</v>
      </c>
      <c r="E57" s="193" t="s">
        <v>571</v>
      </c>
      <c r="F57" s="194" t="s">
        <v>51</v>
      </c>
      <c r="G57" s="194" t="s">
        <v>44</v>
      </c>
      <c r="H57" s="146">
        <v>6.0780000000000001E-2</v>
      </c>
      <c r="I57" s="147"/>
      <c r="J57" s="193" t="s">
        <v>101</v>
      </c>
      <c r="K57" s="195">
        <v>45671</v>
      </c>
      <c r="L57" s="177" t="str">
        <f>IF(ISERROR(VLOOKUP(C57,DB_4erDS!$C$384:$C$8376,1,FALSE)),"delete","YES")</f>
        <v>YES</v>
      </c>
      <c r="M57" s="169"/>
      <c r="N57" s="169"/>
      <c r="O57" s="187">
        <f t="shared" si="2"/>
        <v>1</v>
      </c>
      <c r="P57" s="187">
        <f t="shared" si="3"/>
        <v>57</v>
      </c>
      <c r="Q57" s="187">
        <f t="shared" si="4"/>
        <v>57</v>
      </c>
      <c r="R57" s="187">
        <f t="shared" si="7"/>
        <v>59</v>
      </c>
      <c r="S57" s="188">
        <f t="shared" si="8"/>
        <v>1000362527</v>
      </c>
      <c r="T57" s="169"/>
      <c r="U57" s="189">
        <f>IFERROR(VLOOKUP($S57,$C:K,9,0),"")</f>
        <v>45671</v>
      </c>
      <c r="V57" s="190">
        <f>IFERROR(VLOOKUP($S57,$C:H,6,0),"")</f>
        <v>1.7170000000000001E-2</v>
      </c>
      <c r="W57" s="191">
        <f>IFERROR(VLOOKUP($S57,$C:I,7,0),"")</f>
        <v>0</v>
      </c>
      <c r="X57" s="188" t="str">
        <f>IFERROR(VLOOKUP($S57,$C:J,8,0),"")</f>
        <v>ECI</v>
      </c>
    </row>
    <row r="58" spans="2:24" ht="39.6">
      <c r="B58" s="192" t="s">
        <v>93</v>
      </c>
      <c r="C58" s="193">
        <v>1000370820</v>
      </c>
      <c r="D58" s="193">
        <v>0</v>
      </c>
      <c r="E58" s="193" t="s">
        <v>2950</v>
      </c>
      <c r="F58" s="194" t="s">
        <v>51</v>
      </c>
      <c r="G58" s="194" t="s">
        <v>93</v>
      </c>
      <c r="H58" s="146">
        <v>6.2539999999999998E-2</v>
      </c>
      <c r="I58" s="147"/>
      <c r="J58" s="193" t="s">
        <v>101</v>
      </c>
      <c r="K58" s="195">
        <v>45671</v>
      </c>
      <c r="L58" s="177" t="str">
        <f>IF(ISERROR(VLOOKUP(C58,DB_4erDS!$C$384:$C$8376,1,FALSE)),"delete","YES")</f>
        <v>YES</v>
      </c>
      <c r="M58" s="169"/>
      <c r="N58" s="169"/>
      <c r="O58" s="187">
        <f t="shared" si="2"/>
        <v>1</v>
      </c>
      <c r="P58" s="187">
        <f t="shared" si="3"/>
        <v>58</v>
      </c>
      <c r="Q58" s="187">
        <f t="shared" si="4"/>
        <v>58</v>
      </c>
      <c r="R58" s="187">
        <f t="shared" si="7"/>
        <v>60</v>
      </c>
      <c r="S58" s="188">
        <f t="shared" si="8"/>
        <v>1000306602</v>
      </c>
      <c r="T58" s="169"/>
      <c r="U58" s="189">
        <f>IFERROR(VLOOKUP($S58,$C:K,9,0),"")</f>
        <v>45671</v>
      </c>
      <c r="V58" s="190">
        <f>IFERROR(VLOOKUP($S58,$C:H,6,0),"")</f>
        <v>5.1580000000000001E-2</v>
      </c>
      <c r="W58" s="191">
        <f>IFERROR(VLOOKUP($S58,$C:I,7,0),"")</f>
        <v>0</v>
      </c>
      <c r="X58" s="188" t="str">
        <f>IFERROR(VLOOKUP($S58,$C:J,8,0),"")</f>
        <v>ECI</v>
      </c>
    </row>
    <row r="59" spans="2:24" ht="39.6">
      <c r="B59" s="192" t="s">
        <v>50</v>
      </c>
      <c r="C59" s="193">
        <v>1000362527</v>
      </c>
      <c r="D59" s="194">
        <v>0</v>
      </c>
      <c r="E59" s="193" t="s">
        <v>2755</v>
      </c>
      <c r="F59" s="196" t="s">
        <v>51</v>
      </c>
      <c r="G59" s="194" t="s">
        <v>50</v>
      </c>
      <c r="H59" s="146">
        <v>1.7170000000000001E-2</v>
      </c>
      <c r="I59" s="147"/>
      <c r="J59" s="193" t="s">
        <v>101</v>
      </c>
      <c r="K59" s="195">
        <v>45671</v>
      </c>
      <c r="L59" s="177" t="str">
        <f>IF(ISERROR(VLOOKUP(C59,DB_4erDS!$C$384:$C$8376,1,FALSE)),"delete","YES")</f>
        <v>YES</v>
      </c>
      <c r="M59" s="169"/>
      <c r="N59" s="169"/>
      <c r="O59" s="187">
        <f t="shared" si="2"/>
        <v>1</v>
      </c>
      <c r="P59" s="187">
        <f t="shared" si="3"/>
        <v>59</v>
      </c>
      <c r="Q59" s="187">
        <f t="shared" si="4"/>
        <v>59</v>
      </c>
      <c r="R59" s="187">
        <f t="shared" si="7"/>
        <v>61</v>
      </c>
      <c r="S59" s="188">
        <f t="shared" si="8"/>
        <v>1000429038</v>
      </c>
      <c r="T59" s="169"/>
      <c r="U59" s="189">
        <f>IFERROR(VLOOKUP($S59,$C:K,9,0),"")</f>
        <v>45671</v>
      </c>
      <c r="V59" s="190">
        <f>IFERROR(VLOOKUP($S59,$C:H,6,0),"")</f>
        <v>1.9290000000000002E-2</v>
      </c>
      <c r="W59" s="191">
        <f>IFERROR(VLOOKUP($S59,$C:I,7,0),"")</f>
        <v>0</v>
      </c>
      <c r="X59" s="188" t="str">
        <f>IFERROR(VLOOKUP($S59,$C:J,8,0),"")</f>
        <v>ECI</v>
      </c>
    </row>
    <row r="60" spans="2:24" ht="26.45">
      <c r="B60" s="192" t="s">
        <v>5181</v>
      </c>
      <c r="C60" s="193">
        <v>1000306602</v>
      </c>
      <c r="D60" s="193">
        <v>0</v>
      </c>
      <c r="E60" s="193" t="s">
        <v>2521</v>
      </c>
      <c r="F60" s="194" t="s">
        <v>79</v>
      </c>
      <c r="G60" s="194" t="s">
        <v>5181</v>
      </c>
      <c r="H60" s="146">
        <v>5.1580000000000001E-2</v>
      </c>
      <c r="I60" s="147"/>
      <c r="J60" s="193" t="s">
        <v>101</v>
      </c>
      <c r="K60" s="195">
        <v>45671</v>
      </c>
      <c r="L60" s="177" t="str">
        <f>IF(ISERROR(VLOOKUP(C60,DB_4erDS!$C$384:$C$8376,1,FALSE)),"delete","YES")</f>
        <v>YES</v>
      </c>
      <c r="M60" s="169"/>
      <c r="N60" s="169"/>
      <c r="O60" s="187">
        <f t="shared" si="2"/>
        <v>1</v>
      </c>
      <c r="P60" s="187">
        <f t="shared" si="3"/>
        <v>60</v>
      </c>
      <c r="Q60" s="187">
        <f t="shared" si="4"/>
        <v>60</v>
      </c>
      <c r="R60" s="187">
        <f t="shared" si="7"/>
        <v>62</v>
      </c>
      <c r="S60" s="188">
        <f t="shared" si="8"/>
        <v>1000317197</v>
      </c>
      <c r="T60" s="169"/>
      <c r="U60" s="189">
        <f>IFERROR(VLOOKUP($S60,$C:K,9,0),"")</f>
        <v>45671</v>
      </c>
      <c r="V60" s="190">
        <f>IFERROR(VLOOKUP($S60,$C:H,6,0),"")</f>
        <v>1.61E-2</v>
      </c>
      <c r="W60" s="191">
        <f>IFERROR(VLOOKUP($S60,$C:I,7,0),"")</f>
        <v>0</v>
      </c>
      <c r="X60" s="188" t="str">
        <f>IFERROR(VLOOKUP($S60,$C:J,8,0),"")</f>
        <v>ECI</v>
      </c>
    </row>
    <row r="61" spans="2:24">
      <c r="B61" s="192" t="s">
        <v>50</v>
      </c>
      <c r="C61" s="193">
        <v>1000429038</v>
      </c>
      <c r="D61" s="193">
        <v>0</v>
      </c>
      <c r="E61" s="193" t="s">
        <v>4463</v>
      </c>
      <c r="F61" s="194" t="s">
        <v>164</v>
      </c>
      <c r="G61" s="194" t="s">
        <v>50</v>
      </c>
      <c r="H61" s="146">
        <v>1.9290000000000002E-2</v>
      </c>
      <c r="I61" s="147"/>
      <c r="J61" s="193" t="s">
        <v>101</v>
      </c>
      <c r="K61" s="195">
        <v>45671</v>
      </c>
      <c r="L61" s="177" t="str">
        <f>IF(ISERROR(VLOOKUP(C61,DB_4erDS!$C$384:$C$8376,1,FALSE)),"delete","YES")</f>
        <v>YES</v>
      </c>
      <c r="M61" s="169"/>
      <c r="N61" s="169"/>
      <c r="O61" s="187">
        <f t="shared" si="2"/>
        <v>1</v>
      </c>
      <c r="P61" s="187">
        <f t="shared" si="3"/>
        <v>61</v>
      </c>
      <c r="Q61" s="187">
        <f t="shared" si="4"/>
        <v>61</v>
      </c>
      <c r="R61" s="187">
        <f t="shared" si="7"/>
        <v>63</v>
      </c>
      <c r="S61" s="188">
        <f t="shared" si="8"/>
        <v>1000015298</v>
      </c>
      <c r="T61" s="169"/>
      <c r="U61" s="189">
        <f>IFERROR(VLOOKUP($S61,$C:K,9,0),"")</f>
        <v>45671</v>
      </c>
      <c r="V61" s="190">
        <f>IFERROR(VLOOKUP($S61,$C:H,6,0),"")</f>
        <v>0.16336000000000001</v>
      </c>
      <c r="W61" s="191">
        <f>IFERROR(VLOOKUP($S61,$C:I,7,0),"")</f>
        <v>0</v>
      </c>
      <c r="X61" s="188" t="str">
        <f>IFERROR(VLOOKUP($S61,$C:J,8,0),"")</f>
        <v>ECI</v>
      </c>
    </row>
    <row r="62" spans="2:24">
      <c r="B62" s="192" t="s">
        <v>50</v>
      </c>
      <c r="C62" s="193">
        <v>1000317197</v>
      </c>
      <c r="D62" s="193">
        <v>0</v>
      </c>
      <c r="E62" s="193" t="s">
        <v>2128</v>
      </c>
      <c r="F62" s="194" t="s">
        <v>164</v>
      </c>
      <c r="G62" s="194" t="s">
        <v>50</v>
      </c>
      <c r="H62" s="146">
        <v>1.61E-2</v>
      </c>
      <c r="I62" s="147"/>
      <c r="J62" s="193" t="s">
        <v>101</v>
      </c>
      <c r="K62" s="195">
        <v>45671</v>
      </c>
      <c r="L62" s="177" t="str">
        <f>IF(ISERROR(VLOOKUP(C62,DB_4erDS!$C$384:$C$8376,1,FALSE)),"delete","YES")</f>
        <v>YES</v>
      </c>
      <c r="M62" s="169"/>
      <c r="N62" s="169"/>
      <c r="O62" s="187">
        <f t="shared" si="2"/>
        <v>1</v>
      </c>
      <c r="P62" s="187">
        <f t="shared" si="3"/>
        <v>62</v>
      </c>
      <c r="Q62" s="187">
        <f t="shared" si="4"/>
        <v>62</v>
      </c>
      <c r="R62" s="187">
        <f t="shared" si="7"/>
        <v>64</v>
      </c>
      <c r="S62" s="188">
        <f t="shared" si="8"/>
        <v>1000098960</v>
      </c>
      <c r="T62" s="169"/>
      <c r="U62" s="189">
        <f>IFERROR(VLOOKUP($S62,$C:K,9,0),"")</f>
        <v>45671</v>
      </c>
      <c r="V62" s="190">
        <f>IFERROR(VLOOKUP($S62,$C:H,6,0),"")</f>
        <v>0.30453000000000002</v>
      </c>
      <c r="W62" s="191">
        <f>IFERROR(VLOOKUP($S62,$C:I,7,0),"")</f>
        <v>0</v>
      </c>
      <c r="X62" s="188" t="str">
        <f>IFERROR(VLOOKUP($S62,$C:J,8,0),"")</f>
        <v>ECI</v>
      </c>
    </row>
    <row r="63" spans="2:24" ht="39.6">
      <c r="B63" s="192" t="s">
        <v>5182</v>
      </c>
      <c r="C63" s="193">
        <v>1000015298</v>
      </c>
      <c r="D63" s="193">
        <v>0</v>
      </c>
      <c r="E63" s="193" t="s">
        <v>5183</v>
      </c>
      <c r="F63" s="194" t="s">
        <v>79</v>
      </c>
      <c r="G63" s="194" t="s">
        <v>5182</v>
      </c>
      <c r="H63" s="146">
        <v>0.16336000000000001</v>
      </c>
      <c r="I63" s="147"/>
      <c r="J63" s="193" t="s">
        <v>101</v>
      </c>
      <c r="K63" s="195">
        <v>45671</v>
      </c>
      <c r="L63" s="177" t="str">
        <f>IF(ISERROR(VLOOKUP(C63,DB_4erDS!$C$384:$C$8376,1,FALSE)),"delete","YES")</f>
        <v>YES</v>
      </c>
      <c r="M63" s="169"/>
      <c r="N63" s="169"/>
      <c r="O63" s="187">
        <f t="shared" si="2"/>
        <v>1</v>
      </c>
      <c r="P63" s="187">
        <f t="shared" si="3"/>
        <v>63</v>
      </c>
      <c r="Q63" s="187">
        <f t="shared" si="4"/>
        <v>63</v>
      </c>
      <c r="R63" s="187">
        <f t="shared" si="7"/>
        <v>65</v>
      </c>
      <c r="S63" s="188">
        <f t="shared" si="8"/>
        <v>1000095337</v>
      </c>
      <c r="T63" s="169"/>
      <c r="U63" s="189">
        <f>IFERROR(VLOOKUP($S63,$C:K,9,0),"")</f>
        <v>45671</v>
      </c>
      <c r="V63" s="190">
        <f>IFERROR(VLOOKUP($S63,$C:H,6,0),"")</f>
        <v>0.26273000000000002</v>
      </c>
      <c r="W63" s="191">
        <f>IFERROR(VLOOKUP($S63,$C:I,7,0),"")</f>
        <v>0</v>
      </c>
      <c r="X63" s="188" t="str">
        <f>IFERROR(VLOOKUP($S63,$C:J,8,0),"")</f>
        <v>ECI</v>
      </c>
    </row>
    <row r="64" spans="2:24" ht="39.6">
      <c r="B64" s="192" t="s">
        <v>44</v>
      </c>
      <c r="C64" s="193">
        <v>1000098960</v>
      </c>
      <c r="D64" s="193">
        <v>0</v>
      </c>
      <c r="E64" s="193" t="s">
        <v>884</v>
      </c>
      <c r="F64" s="194" t="s">
        <v>51</v>
      </c>
      <c r="G64" s="194" t="s">
        <v>44</v>
      </c>
      <c r="H64" s="146">
        <v>0.30453000000000002</v>
      </c>
      <c r="I64" s="147"/>
      <c r="J64" s="193" t="s">
        <v>101</v>
      </c>
      <c r="K64" s="195">
        <v>45671</v>
      </c>
      <c r="L64" s="177" t="str">
        <f>IF(ISERROR(VLOOKUP(C64,DB_4erDS!$C$384:$C$8376,1,FALSE)),"delete","YES")</f>
        <v>YES</v>
      </c>
      <c r="M64" s="169"/>
      <c r="N64" s="169"/>
      <c r="O64" s="187">
        <f t="shared" si="2"/>
        <v>1</v>
      </c>
      <c r="P64" s="187">
        <f t="shared" si="3"/>
        <v>64</v>
      </c>
      <c r="Q64" s="187">
        <f t="shared" si="4"/>
        <v>64</v>
      </c>
      <c r="R64" s="187">
        <f t="shared" si="7"/>
        <v>66</v>
      </c>
      <c r="S64" s="188">
        <f t="shared" si="8"/>
        <v>1000027410</v>
      </c>
      <c r="T64" s="169"/>
      <c r="U64" s="189">
        <f>IFERROR(VLOOKUP($S64,$C:K,9,0),"")</f>
        <v>45569</v>
      </c>
      <c r="V64" s="190">
        <f>IFERROR(VLOOKUP($S64,$C:H,6,0),"")</f>
        <v>0.60815700000000006</v>
      </c>
      <c r="W64" s="191">
        <f>IFERROR(VLOOKUP($S64,$C:I,7,0),"")</f>
        <v>0</v>
      </c>
      <c r="X64" s="188" t="str">
        <f>IFERROR(VLOOKUP($S64,$C:J,8,0),"")</f>
        <v>ECI</v>
      </c>
    </row>
    <row r="65" spans="2:24" ht="39.6">
      <c r="B65" s="192" t="s">
        <v>44</v>
      </c>
      <c r="C65" s="193">
        <v>1000095337</v>
      </c>
      <c r="D65" s="193">
        <v>0</v>
      </c>
      <c r="E65" s="193" t="s">
        <v>584</v>
      </c>
      <c r="F65" s="194" t="s">
        <v>51</v>
      </c>
      <c r="G65" s="194" t="s">
        <v>44</v>
      </c>
      <c r="H65" s="146">
        <v>0.26273000000000002</v>
      </c>
      <c r="I65" s="147"/>
      <c r="J65" s="193" t="s">
        <v>101</v>
      </c>
      <c r="K65" s="195">
        <v>45671</v>
      </c>
      <c r="L65" s="177" t="str">
        <f>IF(ISERROR(VLOOKUP(C65,DB_4erDS!$C$384:$C$8376,1,FALSE)),"delete","YES")</f>
        <v>YES</v>
      </c>
      <c r="M65" s="169"/>
      <c r="N65" s="169"/>
      <c r="O65" s="187">
        <f t="shared" si="2"/>
        <v>1</v>
      </c>
      <c r="P65" s="187">
        <f t="shared" si="3"/>
        <v>65</v>
      </c>
      <c r="Q65" s="187">
        <f t="shared" si="4"/>
        <v>65</v>
      </c>
      <c r="R65" s="187">
        <f t="shared" si="7"/>
        <v>67</v>
      </c>
      <c r="S65" s="188">
        <f t="shared" si="8"/>
        <v>1000260164</v>
      </c>
      <c r="T65" s="169"/>
      <c r="U65" s="189">
        <f>IFERROR(VLOOKUP($S65,$C:K,9,0),"")</f>
        <v>45569</v>
      </c>
      <c r="V65" s="190">
        <f>IFERROR(VLOOKUP($S65,$C:H,6,0),"")</f>
        <v>6.3429300000000008E-2</v>
      </c>
      <c r="W65" s="191">
        <f>IFERROR(VLOOKUP($S65,$C:I,7,0),"")</f>
        <v>0</v>
      </c>
      <c r="X65" s="188" t="str">
        <f>IFERROR(VLOOKUP($S65,$C:J,8,0),"")</f>
        <v>ECI</v>
      </c>
    </row>
    <row r="66" spans="2:24" s="21" customFormat="1" ht="39.6">
      <c r="B66" s="192" t="s">
        <v>44</v>
      </c>
      <c r="C66" s="193">
        <v>1000027410</v>
      </c>
      <c r="D66" s="193">
        <v>0</v>
      </c>
      <c r="E66" s="193" t="s">
        <v>797</v>
      </c>
      <c r="F66" s="194" t="s">
        <v>51</v>
      </c>
      <c r="G66" s="194" t="s">
        <v>44</v>
      </c>
      <c r="H66" s="146">
        <v>0.60815700000000006</v>
      </c>
      <c r="I66" s="147"/>
      <c r="J66" s="193" t="s">
        <v>101</v>
      </c>
      <c r="K66" s="195">
        <v>45569</v>
      </c>
      <c r="L66" s="177" t="str">
        <f>IF(ISERROR(VLOOKUP(C66,DB_4erDS!$C$384:$C$8376,1,FALSE)),"delete","YES")</f>
        <v>YES</v>
      </c>
      <c r="M66" s="169"/>
      <c r="N66" s="169"/>
      <c r="O66" s="187">
        <f t="shared" si="2"/>
        <v>1</v>
      </c>
      <c r="P66" s="187">
        <f t="shared" si="3"/>
        <v>66</v>
      </c>
      <c r="Q66" s="187">
        <f t="shared" si="4"/>
        <v>66</v>
      </c>
      <c r="R66" s="187">
        <f t="shared" si="7"/>
        <v>68</v>
      </c>
      <c r="S66" s="188">
        <f t="shared" si="8"/>
        <v>1000109459</v>
      </c>
      <c r="T66" s="169"/>
      <c r="U66" s="189">
        <f>IFERROR(VLOOKUP($S66,$C:K,9,0),"")</f>
        <v>45569</v>
      </c>
      <c r="V66" s="190">
        <f>IFERROR(VLOOKUP($S66,$C:H,6,0),"")</f>
        <v>2.7630900000000003E-2</v>
      </c>
      <c r="W66" s="191">
        <f>IFERROR(VLOOKUP($S66,$C:I,7,0),"")</f>
        <v>0</v>
      </c>
      <c r="X66" s="188" t="str">
        <f>IFERROR(VLOOKUP($S66,$C:J,8,0),"")</f>
        <v>ECI</v>
      </c>
    </row>
    <row r="67" spans="2:24" s="21" customFormat="1" ht="39.6">
      <c r="B67" s="192" t="s">
        <v>50</v>
      </c>
      <c r="C67" s="197">
        <v>1000260164</v>
      </c>
      <c r="D67" s="194">
        <v>0</v>
      </c>
      <c r="E67" s="197" t="s">
        <v>1532</v>
      </c>
      <c r="F67" s="196" t="s">
        <v>51</v>
      </c>
      <c r="G67" s="194" t="s">
        <v>50</v>
      </c>
      <c r="H67" s="146">
        <v>6.3429300000000008E-2</v>
      </c>
      <c r="I67" s="147"/>
      <c r="J67" s="193" t="s">
        <v>101</v>
      </c>
      <c r="K67" s="195">
        <v>45569</v>
      </c>
      <c r="L67" s="177" t="str">
        <f>IF(ISERROR(VLOOKUP(C67,DB_4erDS!$C$384:$C$8376,1,FALSE)),"delete","YES")</f>
        <v>YES</v>
      </c>
      <c r="M67" s="169"/>
      <c r="N67" s="169"/>
      <c r="O67" s="187">
        <f t="shared" si="2"/>
        <v>1</v>
      </c>
      <c r="P67" s="187">
        <f t="shared" si="3"/>
        <v>67</v>
      </c>
      <c r="Q67" s="187">
        <f t="shared" si="4"/>
        <v>67</v>
      </c>
      <c r="R67" s="187">
        <f t="shared" si="7"/>
        <v>69</v>
      </c>
      <c r="S67" s="188">
        <f t="shared" si="8"/>
        <v>1000104740</v>
      </c>
      <c r="T67" s="169"/>
      <c r="U67" s="189">
        <f>IFERROR(VLOOKUP($S67,$C:K,9,0),"")</f>
        <v>45569</v>
      </c>
      <c r="V67" s="190">
        <f>IFERROR(VLOOKUP($S67,$C:H,6,0),"")</f>
        <v>6.5557799999999999E-2</v>
      </c>
      <c r="W67" s="191">
        <f>IFERROR(VLOOKUP($S67,$C:I,7,0),"")</f>
        <v>0</v>
      </c>
      <c r="X67" s="188" t="str">
        <f>IFERROR(VLOOKUP($S67,$C:J,8,0),"")</f>
        <v>ECI</v>
      </c>
    </row>
    <row r="68" spans="2:24" s="21" customFormat="1" ht="39.6">
      <c r="B68" s="192" t="s">
        <v>5184</v>
      </c>
      <c r="C68" s="197">
        <v>1000109459</v>
      </c>
      <c r="D68" s="194">
        <v>0</v>
      </c>
      <c r="E68" s="197" t="s">
        <v>1096</v>
      </c>
      <c r="F68" s="196" t="s">
        <v>51</v>
      </c>
      <c r="G68" s="194" t="s">
        <v>5184</v>
      </c>
      <c r="H68" s="146">
        <v>2.7630900000000003E-2</v>
      </c>
      <c r="I68" s="147"/>
      <c r="J68" s="193" t="s">
        <v>101</v>
      </c>
      <c r="K68" s="195">
        <v>45569</v>
      </c>
      <c r="L68" s="177" t="str">
        <f>IF(ISERROR(VLOOKUP(C68,DB_4erDS!$C$384:$C$8376,1,FALSE)),"delete","YES")</f>
        <v>YES</v>
      </c>
      <c r="M68" s="169"/>
      <c r="N68" s="169"/>
      <c r="O68" s="187">
        <f t="shared" si="2"/>
        <v>1</v>
      </c>
      <c r="P68" s="187">
        <f t="shared" si="3"/>
        <v>68</v>
      </c>
      <c r="Q68" s="187">
        <f t="shared" si="4"/>
        <v>68</v>
      </c>
      <c r="R68" s="187">
        <f t="shared" si="7"/>
        <v>70</v>
      </c>
      <c r="S68" s="188">
        <f t="shared" si="8"/>
        <v>1000109458</v>
      </c>
      <c r="T68" s="169"/>
      <c r="U68" s="189">
        <f>IFERROR(VLOOKUP($S68,$C:K,9,0),"")</f>
        <v>45569</v>
      </c>
      <c r="V68" s="190">
        <f>IFERROR(VLOOKUP($S68,$C:H,6,0),"")</f>
        <v>5.4232200000000008E-2</v>
      </c>
      <c r="W68" s="191">
        <f>IFERROR(VLOOKUP($S68,$C:I,7,0),"")</f>
        <v>0</v>
      </c>
      <c r="X68" s="188" t="str">
        <f>IFERROR(VLOOKUP($S68,$C:J,8,0),"")</f>
        <v>ECI</v>
      </c>
    </row>
    <row r="69" spans="2:24" s="21" customFormat="1" ht="39.6">
      <c r="B69" s="192" t="s">
        <v>40</v>
      </c>
      <c r="C69" s="197">
        <v>1000104740</v>
      </c>
      <c r="D69" s="194">
        <v>0</v>
      </c>
      <c r="E69" s="197" t="s">
        <v>987</v>
      </c>
      <c r="F69" s="196" t="s">
        <v>51</v>
      </c>
      <c r="G69" s="194" t="s">
        <v>40</v>
      </c>
      <c r="H69" s="146">
        <v>6.5557799999999999E-2</v>
      </c>
      <c r="I69" s="147"/>
      <c r="J69" s="193" t="s">
        <v>101</v>
      </c>
      <c r="K69" s="195">
        <v>45569</v>
      </c>
      <c r="L69" s="177" t="str">
        <f>IF(ISERROR(VLOOKUP(C69,DB_4erDS!$C$384:$C$8376,1,FALSE)),"delete","YES")</f>
        <v>YES</v>
      </c>
      <c r="M69" s="169"/>
      <c r="N69" s="169"/>
      <c r="O69" s="187">
        <f t="shared" si="2"/>
        <v>1</v>
      </c>
      <c r="P69" s="187">
        <f t="shared" si="3"/>
        <v>69</v>
      </c>
      <c r="Q69" s="187">
        <f t="shared" si="4"/>
        <v>69</v>
      </c>
      <c r="R69" s="187">
        <f t="shared" si="7"/>
        <v>71</v>
      </c>
      <c r="S69" s="188">
        <f t="shared" si="8"/>
        <v>1000338907</v>
      </c>
      <c r="T69" s="169"/>
      <c r="U69" s="189">
        <f>IFERROR(VLOOKUP($S69,$C:K,9,0),"")</f>
        <v>45671</v>
      </c>
      <c r="V69" s="190">
        <f>IFERROR(VLOOKUP($S69,$C:H,6,0),"")</f>
        <v>3.7289999999999997E-2</v>
      </c>
      <c r="W69" s="191">
        <f>IFERROR(VLOOKUP($S69,$C:I,7,0),"")</f>
        <v>0</v>
      </c>
      <c r="X69" s="188" t="str">
        <f>IFERROR(VLOOKUP($S69,$C:J,8,0),"")</f>
        <v>ECI</v>
      </c>
    </row>
    <row r="70" spans="2:24" ht="52.9">
      <c r="B70" s="192" t="s">
        <v>40</v>
      </c>
      <c r="C70" s="193">
        <v>1000109458</v>
      </c>
      <c r="D70" s="193">
        <v>0</v>
      </c>
      <c r="E70" s="193" t="s">
        <v>1094</v>
      </c>
      <c r="F70" s="194" t="s">
        <v>5185</v>
      </c>
      <c r="G70" s="194" t="s">
        <v>40</v>
      </c>
      <c r="H70" s="146">
        <v>5.4232200000000008E-2</v>
      </c>
      <c r="I70" s="147"/>
      <c r="J70" s="193" t="s">
        <v>101</v>
      </c>
      <c r="K70" s="195">
        <v>45569</v>
      </c>
      <c r="L70" s="177" t="str">
        <f>IF(ISERROR(VLOOKUP(C70,DB_4erDS!$C$384:$C$8376,1,FALSE)),"delete","YES")</f>
        <v>YES</v>
      </c>
      <c r="M70" s="169"/>
      <c r="N70" s="169"/>
      <c r="O70" s="187">
        <f t="shared" si="2"/>
        <v>1</v>
      </c>
      <c r="P70" s="187">
        <f t="shared" si="3"/>
        <v>70</v>
      </c>
      <c r="Q70" s="187">
        <f t="shared" si="4"/>
        <v>70</v>
      </c>
      <c r="R70" s="187">
        <f t="shared" si="7"/>
        <v>72</v>
      </c>
      <c r="S70" s="188">
        <f t="shared" si="8"/>
        <v>1000309284</v>
      </c>
      <c r="T70" s="169"/>
      <c r="U70" s="189">
        <f>IFERROR(VLOOKUP($S70,$C:K,9,0),"")</f>
        <v>45569</v>
      </c>
      <c r="V70" s="190">
        <f>IFERROR(VLOOKUP($S70,$C:H,6,0),"")</f>
        <v>0.31914629999999999</v>
      </c>
      <c r="W70" s="191">
        <f>IFERROR(VLOOKUP($S70,$C:I,7,0),"")</f>
        <v>0</v>
      </c>
      <c r="X70" s="188" t="str">
        <f>IFERROR(VLOOKUP($S70,$C:J,8,0),"")</f>
        <v>ECI</v>
      </c>
    </row>
    <row r="71" spans="2:24" ht="52.9">
      <c r="B71" s="192" t="s">
        <v>50</v>
      </c>
      <c r="C71" s="197">
        <v>1000338907</v>
      </c>
      <c r="D71" s="193">
        <v>0</v>
      </c>
      <c r="E71" s="193" t="s">
        <v>2925</v>
      </c>
      <c r="F71" s="194" t="s">
        <v>5185</v>
      </c>
      <c r="G71" s="194" t="s">
        <v>50</v>
      </c>
      <c r="H71" s="146">
        <v>0.15874650000000001</v>
      </c>
      <c r="I71" s="147"/>
      <c r="J71" s="193" t="s">
        <v>101</v>
      </c>
      <c r="K71" s="195">
        <v>45569</v>
      </c>
      <c r="L71" s="177" t="str">
        <f>IF(ISERROR(VLOOKUP(C71,DB_4erDS!$C$384:$C$8376,1,FALSE)),"delete","YES")</f>
        <v>YES</v>
      </c>
      <c r="M71" s="169"/>
      <c r="N71" s="169"/>
      <c r="O71" s="187">
        <f t="shared" si="2"/>
        <v>1</v>
      </c>
      <c r="P71" s="187">
        <f t="shared" si="3"/>
        <v>71</v>
      </c>
      <c r="Q71" s="187">
        <f t="shared" si="4"/>
        <v>71</v>
      </c>
      <c r="R71" s="187">
        <f t="shared" si="7"/>
        <v>73</v>
      </c>
      <c r="S71" s="188">
        <f t="shared" si="8"/>
        <v>1000262118</v>
      </c>
      <c r="T71" s="169"/>
      <c r="U71" s="189">
        <f>IFERROR(VLOOKUP($S71,$C:K,9,0),"")</f>
        <v>45671</v>
      </c>
      <c r="V71" s="190">
        <f>IFERROR(VLOOKUP($S71,$C:H,6,0),"")</f>
        <v>0.37472</v>
      </c>
      <c r="W71" s="191">
        <f>IFERROR(VLOOKUP($S71,$C:I,7,0),"")</f>
        <v>0</v>
      </c>
      <c r="X71" s="188" t="str">
        <f>IFERROR(VLOOKUP($S71,$C:J,8,0),"")</f>
        <v>ECI</v>
      </c>
    </row>
    <row r="72" spans="2:24" ht="105.6">
      <c r="B72" s="201" t="s">
        <v>5186</v>
      </c>
      <c r="C72" s="197">
        <v>1000309284</v>
      </c>
      <c r="D72" s="193">
        <v>0</v>
      </c>
      <c r="E72" s="193" t="s">
        <v>2459</v>
      </c>
      <c r="F72" s="194" t="s">
        <v>5187</v>
      </c>
      <c r="G72" s="194" t="s">
        <v>5186</v>
      </c>
      <c r="H72" s="146">
        <v>0.31914629999999999</v>
      </c>
      <c r="I72" s="147"/>
      <c r="J72" s="193" t="s">
        <v>101</v>
      </c>
      <c r="K72" s="195">
        <v>45569</v>
      </c>
      <c r="L72" s="177" t="str">
        <f>IF(ISERROR(VLOOKUP(C72,DB_4erDS!$C$384:$C$8376,1,FALSE)),"delete","YES")</f>
        <v>YES</v>
      </c>
      <c r="M72" s="169"/>
      <c r="N72" s="169"/>
      <c r="O72" s="187">
        <f t="shared" si="2"/>
        <v>1</v>
      </c>
      <c r="P72" s="187">
        <f t="shared" si="3"/>
        <v>72</v>
      </c>
      <c r="Q72" s="187">
        <f t="shared" si="4"/>
        <v>72</v>
      </c>
      <c r="R72" s="187">
        <f t="shared" si="7"/>
        <v>77</v>
      </c>
      <c r="S72" s="188">
        <f t="shared" si="8"/>
        <v>1000260148</v>
      </c>
      <c r="T72" s="169"/>
      <c r="U72" s="189">
        <f>IFERROR(VLOOKUP($S72,$C:K,9,0),"")</f>
        <v>45797</v>
      </c>
      <c r="V72" s="190">
        <f>IFERROR(VLOOKUP($S72,$C:H,6,0),"")</f>
        <v>2.8699999999999997</v>
      </c>
      <c r="W72" s="191">
        <f>IFERROR(VLOOKUP($S72,$C:I,7,0),"")</f>
        <v>1000</v>
      </c>
      <c r="X72" s="188" t="str">
        <f>IFERROR(VLOOKUP($S72,$C:J,8,0),"")</f>
        <v>www (-30%)</v>
      </c>
    </row>
    <row r="73" spans="2:24" ht="52.9">
      <c r="B73" s="192" t="s">
        <v>44</v>
      </c>
      <c r="C73" s="193">
        <v>1000262118</v>
      </c>
      <c r="D73" s="193">
        <v>0</v>
      </c>
      <c r="E73" s="193" t="s">
        <v>1546</v>
      </c>
      <c r="F73" s="194" t="s">
        <v>5185</v>
      </c>
      <c r="G73" s="194" t="s">
        <v>44</v>
      </c>
      <c r="H73" s="146">
        <v>1.5951870000000001</v>
      </c>
      <c r="I73" s="147"/>
      <c r="J73" s="193" t="s">
        <v>101</v>
      </c>
      <c r="K73" s="195">
        <v>45569</v>
      </c>
      <c r="L73" s="177" t="str">
        <f>IF(ISERROR(VLOOKUP(C73,DB_4erDS!$C$384:$C$8376,1,FALSE)),"delete","YES")</f>
        <v>YES</v>
      </c>
      <c r="M73" s="169"/>
      <c r="N73" s="169"/>
      <c r="O73" s="187">
        <f t="shared" si="2"/>
        <v>1</v>
      </c>
      <c r="P73" s="187">
        <f t="shared" si="3"/>
        <v>73</v>
      </c>
      <c r="Q73" s="187">
        <f t="shared" si="4"/>
        <v>73</v>
      </c>
      <c r="R73" s="187">
        <f t="shared" si="7"/>
        <v>78</v>
      </c>
      <c r="S73" s="188">
        <f t="shared" si="8"/>
        <v>1000282328</v>
      </c>
      <c r="T73" s="169"/>
      <c r="U73" s="189">
        <f>IFERROR(VLOOKUP($S73,$C:K,9,0),"")</f>
        <v>45797</v>
      </c>
      <c r="V73" s="190">
        <f>IFERROR(VLOOKUP($S73,$C:H,6,0),"")</f>
        <v>0.39899999999999997</v>
      </c>
      <c r="W73" s="191">
        <f>IFERROR(VLOOKUP($S73,$C:I,7,0),"")</f>
        <v>1000</v>
      </c>
      <c r="X73" s="188" t="str">
        <f>IFERROR(VLOOKUP($S73,$C:J,8,0),"")</f>
        <v>www (-30%)</v>
      </c>
    </row>
    <row r="74" spans="2:24" ht="26.45">
      <c r="B74" s="192" t="s">
        <v>5188</v>
      </c>
      <c r="C74" s="193" t="s">
        <v>5189</v>
      </c>
      <c r="D74" s="194">
        <v>0</v>
      </c>
      <c r="E74" s="193" t="s">
        <v>2476</v>
      </c>
      <c r="F74" s="194" t="s">
        <v>41</v>
      </c>
      <c r="G74" s="194" t="s">
        <v>5188</v>
      </c>
      <c r="H74" s="146">
        <v>0.24499999999999997</v>
      </c>
      <c r="I74" s="147">
        <v>1000</v>
      </c>
      <c r="J74" s="193" t="s">
        <v>43</v>
      </c>
      <c r="K74" s="195">
        <v>45751</v>
      </c>
      <c r="L74" s="177" t="str">
        <f>IF(ISERROR(VLOOKUP(C74,DB_4erDS!$C$384:$C$8376,1,FALSE)),"delete","YES")</f>
        <v>delete</v>
      </c>
      <c r="M74" s="169"/>
      <c r="N74" s="169"/>
      <c r="O74" s="187">
        <f t="shared" si="2"/>
        <v>0</v>
      </c>
      <c r="P74" s="187">
        <f t="shared" si="3"/>
        <v>74</v>
      </c>
      <c r="Q74" s="187" t="e">
        <f t="shared" si="4"/>
        <v>#DIV/0!</v>
      </c>
      <c r="R74" s="187">
        <f t="shared" si="7"/>
        <v>83</v>
      </c>
      <c r="S74" s="188">
        <f t="shared" si="8"/>
        <v>1000155946</v>
      </c>
      <c r="T74" s="169"/>
      <c r="U74" s="189">
        <f>IFERROR(VLOOKUP($S74,$C:K,9,0),"")</f>
        <v>45798</v>
      </c>
      <c r="V74" s="190">
        <f>IFERROR(VLOOKUP($S74,$C:H,6,0),"")</f>
        <v>3.5210000000000004</v>
      </c>
      <c r="W74" s="191">
        <f>IFERROR(VLOOKUP($S74,$C:I,7,0),"")</f>
        <v>1000</v>
      </c>
      <c r="X74" s="188" t="str">
        <f>IFERROR(VLOOKUP($S74,$C:J,8,0),"")</f>
        <v>www (-30%)</v>
      </c>
    </row>
    <row r="75" spans="2:24" ht="39.6">
      <c r="B75" s="192" t="s">
        <v>220</v>
      </c>
      <c r="C75" s="193">
        <v>1000497641</v>
      </c>
      <c r="D75" s="194">
        <v>2000638894</v>
      </c>
      <c r="E75" s="193">
        <v>74271358</v>
      </c>
      <c r="F75" s="194" t="s">
        <v>221</v>
      </c>
      <c r="G75" s="194" t="s">
        <v>220</v>
      </c>
      <c r="H75" s="146">
        <v>4.6270000000000007</v>
      </c>
      <c r="I75" s="147">
        <v>1000</v>
      </c>
      <c r="J75" s="193" t="s">
        <v>43</v>
      </c>
      <c r="K75" s="195">
        <v>45797</v>
      </c>
      <c r="L75" s="177" t="str">
        <f>IF(ISERROR(VLOOKUP(C75,DB_4erDS!$C$384:$C$8376,1,FALSE)),"delete","YES")</f>
        <v>delete</v>
      </c>
      <c r="M75" s="169"/>
      <c r="N75" s="169"/>
      <c r="O75" s="187">
        <f t="shared" si="2"/>
        <v>0</v>
      </c>
      <c r="P75" s="187">
        <f t="shared" si="3"/>
        <v>75</v>
      </c>
      <c r="Q75" s="187" t="e">
        <f t="shared" si="4"/>
        <v>#DIV/0!</v>
      </c>
      <c r="R75" s="187">
        <f t="shared" si="7"/>
        <v>84</v>
      </c>
      <c r="S75" s="188">
        <f t="shared" si="8"/>
        <v>1000185644</v>
      </c>
      <c r="T75" s="169"/>
      <c r="U75" s="189">
        <f>IFERROR(VLOOKUP($S75,$C:K,9,0),"")</f>
        <v>45798</v>
      </c>
      <c r="V75" s="190">
        <f>IFERROR(VLOOKUP($S75,$C:H,6,0),"")</f>
        <v>8.3999999999999991E-2</v>
      </c>
      <c r="W75" s="191">
        <f>IFERROR(VLOOKUP($S75,$C:I,7,0),"")</f>
        <v>1000</v>
      </c>
      <c r="X75" s="188" t="str">
        <f>IFERROR(VLOOKUP($S75,$C:J,8,0),"")</f>
        <v>www (-30%)</v>
      </c>
    </row>
    <row r="76" spans="2:24" ht="39.6">
      <c r="B76" s="192" t="s">
        <v>220</v>
      </c>
      <c r="C76" s="193">
        <v>1000501765</v>
      </c>
      <c r="D76" s="193">
        <v>2000638926</v>
      </c>
      <c r="E76" s="193">
        <v>74271318</v>
      </c>
      <c r="F76" s="194" t="s">
        <v>221</v>
      </c>
      <c r="G76" s="194" t="s">
        <v>220</v>
      </c>
      <c r="H76" s="146">
        <v>2.0790000000000002</v>
      </c>
      <c r="I76" s="147">
        <v>1000</v>
      </c>
      <c r="J76" s="193" t="s">
        <v>43</v>
      </c>
      <c r="K76" s="195">
        <v>45797</v>
      </c>
      <c r="L76" s="177" t="str">
        <f>IF(ISERROR(VLOOKUP(C76,DB_4erDS!$C$384:$C$8376,1,FALSE)),"delete","YES")</f>
        <v>delete</v>
      </c>
      <c r="M76" s="169"/>
      <c r="N76" s="169"/>
      <c r="O76" s="187">
        <f t="shared" si="2"/>
        <v>0</v>
      </c>
      <c r="P76" s="187">
        <f t="shared" si="3"/>
        <v>76</v>
      </c>
      <c r="Q76" s="187" t="e">
        <f t="shared" si="4"/>
        <v>#DIV/0!</v>
      </c>
      <c r="R76" s="187">
        <f t="shared" si="7"/>
        <v>86</v>
      </c>
      <c r="S76" s="188">
        <f t="shared" si="8"/>
        <v>1000306679</v>
      </c>
      <c r="T76" s="169"/>
      <c r="U76" s="189">
        <f>IFERROR(VLOOKUP($S76,$C:K,9,0),"")</f>
        <v>45818</v>
      </c>
      <c r="V76" s="190">
        <f>IFERROR(VLOOKUP($S76,$C:H,6,0),"")</f>
        <v>0.12</v>
      </c>
      <c r="W76" s="191">
        <f>IFERROR(VLOOKUP($S76,$C:I,7,0),"")</f>
        <v>0</v>
      </c>
      <c r="X76" s="188" t="str">
        <f>IFERROR(VLOOKUP($S76,$C:J,8,0),"")</f>
        <v>PSZ</v>
      </c>
    </row>
    <row r="77" spans="2:24" ht="52.9">
      <c r="B77" s="192" t="s">
        <v>5190</v>
      </c>
      <c r="C77" s="193">
        <v>1000260148</v>
      </c>
      <c r="D77" s="194">
        <v>0</v>
      </c>
      <c r="E77" s="193" t="s">
        <v>1504</v>
      </c>
      <c r="F77" s="194" t="s">
        <v>5191</v>
      </c>
      <c r="G77" s="194" t="s">
        <v>5190</v>
      </c>
      <c r="H77" s="146">
        <v>2.8699999999999997</v>
      </c>
      <c r="I77" s="147">
        <v>1000</v>
      </c>
      <c r="J77" s="193" t="s">
        <v>43</v>
      </c>
      <c r="K77" s="195">
        <v>45797</v>
      </c>
      <c r="L77" s="177" t="str">
        <f>IF(ISERROR(VLOOKUP(C77,DB_4erDS!$C$384:$C$8376,1,FALSE)),"delete","YES")</f>
        <v>YES</v>
      </c>
      <c r="M77" s="169"/>
      <c r="N77" s="169"/>
      <c r="O77" s="187">
        <f t="shared" ref="O77:O140" si="9">IF(L77="YES",1,0)</f>
        <v>1</v>
      </c>
      <c r="P77" s="187">
        <f t="shared" ref="P77:P140" si="10">ROW(A77)</f>
        <v>77</v>
      </c>
      <c r="Q77" s="187">
        <f t="shared" ref="Q77:Q140" si="11">P77/O77</f>
        <v>77</v>
      </c>
      <c r="R77" s="187">
        <f t="shared" si="7"/>
        <v>93</v>
      </c>
      <c r="S77" s="188">
        <f t="shared" si="8"/>
        <v>1000240117</v>
      </c>
      <c r="T77" s="169"/>
      <c r="U77" s="189">
        <f>IFERROR(VLOOKUP($S77,$C:K,9,0),"")</f>
        <v>45840</v>
      </c>
      <c r="V77" s="190">
        <f>IFERROR(VLOOKUP($S77,$C:H,6,0),"")</f>
        <v>5.0118322E-2</v>
      </c>
      <c r="W77" s="191">
        <f>IFERROR(VLOOKUP($S77,$C:I,7,0),"")</f>
        <v>0</v>
      </c>
      <c r="X77" s="188" t="str">
        <f>IFERROR(VLOOKUP($S77,$C:J,8,0),"")</f>
        <v>ECI</v>
      </c>
    </row>
    <row r="78" spans="2:24" ht="52.9">
      <c r="B78" s="192" t="s">
        <v>44</v>
      </c>
      <c r="C78" s="193">
        <v>1000282328</v>
      </c>
      <c r="D78" s="194">
        <v>0</v>
      </c>
      <c r="E78" s="193" t="s">
        <v>1641</v>
      </c>
      <c r="F78" s="194" t="s">
        <v>5191</v>
      </c>
      <c r="G78" s="194" t="s">
        <v>44</v>
      </c>
      <c r="H78" s="146">
        <v>0.39899999999999997</v>
      </c>
      <c r="I78" s="147">
        <v>1000</v>
      </c>
      <c r="J78" s="193" t="s">
        <v>43</v>
      </c>
      <c r="K78" s="195">
        <v>45797</v>
      </c>
      <c r="L78" s="177" t="str">
        <f>IF(ISERROR(VLOOKUP(C78,DB_4erDS!$C$384:$C$8376,1,FALSE)),"delete","YES")</f>
        <v>YES</v>
      </c>
      <c r="M78" s="169"/>
      <c r="N78" s="169"/>
      <c r="O78" s="187">
        <f t="shared" si="9"/>
        <v>1</v>
      </c>
      <c r="P78" s="187">
        <f t="shared" si="10"/>
        <v>78</v>
      </c>
      <c r="Q78" s="187">
        <f t="shared" si="11"/>
        <v>78</v>
      </c>
      <c r="R78" s="187">
        <f t="shared" si="7"/>
        <v>94</v>
      </c>
      <c r="S78" s="188">
        <f t="shared" si="8"/>
        <v>1000104287</v>
      </c>
      <c r="T78" s="169"/>
      <c r="U78" s="189">
        <f>IFERROR(VLOOKUP($S78,$C:K,9,0),"")</f>
        <v>45840</v>
      </c>
      <c r="V78" s="190">
        <f>IFERROR(VLOOKUP($S78,$C:H,6,0),"")</f>
        <v>5.5130852000000001E-2</v>
      </c>
      <c r="W78" s="191">
        <f>IFERROR(VLOOKUP($S78,$C:I,7,0),"")</f>
        <v>0</v>
      </c>
      <c r="X78" s="188" t="str">
        <f>IFERROR(VLOOKUP($S78,$C:J,8,0),"")</f>
        <v>ECI</v>
      </c>
    </row>
    <row r="79" spans="2:24" ht="26.45">
      <c r="B79" s="192" t="s">
        <v>44</v>
      </c>
      <c r="C79" s="193">
        <v>1000532401</v>
      </c>
      <c r="D79" s="194">
        <v>0</v>
      </c>
      <c r="E79" s="193" t="s">
        <v>167</v>
      </c>
      <c r="F79" s="194" t="s">
        <v>164</v>
      </c>
      <c r="G79" s="194" t="s">
        <v>44</v>
      </c>
      <c r="H79" s="146">
        <v>0.71400000000000008</v>
      </c>
      <c r="I79" s="147">
        <v>1000</v>
      </c>
      <c r="J79" s="193" t="s">
        <v>43</v>
      </c>
      <c r="K79" s="195">
        <v>45797</v>
      </c>
      <c r="L79" s="177" t="str">
        <f>IF(ISERROR(VLOOKUP(C79,DB_4erDS!$C$384:$C$8376,1,FALSE)),"delete","YES")</f>
        <v>delete</v>
      </c>
      <c r="M79" s="169"/>
      <c r="N79" s="169"/>
      <c r="O79" s="187">
        <f t="shared" si="9"/>
        <v>0</v>
      </c>
      <c r="P79" s="187">
        <f t="shared" si="10"/>
        <v>79</v>
      </c>
      <c r="Q79" s="187" t="e">
        <f t="shared" si="11"/>
        <v>#DIV/0!</v>
      </c>
      <c r="R79" s="187">
        <f t="shared" si="7"/>
        <v>95</v>
      </c>
      <c r="S79" s="188">
        <f t="shared" si="8"/>
        <v>1000359612</v>
      </c>
      <c r="T79" s="169"/>
      <c r="U79" s="189">
        <f>IFERROR(VLOOKUP($S79,$C:K,9,0),"")</f>
        <v>45671</v>
      </c>
      <c r="V79" s="190">
        <f>IFERROR(VLOOKUP($S79,$C:H,6,0),"")</f>
        <v>6.4941818175324004E-2</v>
      </c>
      <c r="W79" s="191">
        <f>IFERROR(VLOOKUP($S79,$C:I,7,0),"")</f>
        <v>0</v>
      </c>
      <c r="X79" s="188" t="str">
        <f>IFERROR(VLOOKUP($S79,$C:J,8,0),"")</f>
        <v>ECI</v>
      </c>
    </row>
    <row r="80" spans="2:24" ht="26.45">
      <c r="B80" s="192" t="s">
        <v>5192</v>
      </c>
      <c r="C80" s="193">
        <v>1000555940</v>
      </c>
      <c r="D80" s="194">
        <v>0</v>
      </c>
      <c r="E80" s="193" t="s">
        <v>5193</v>
      </c>
      <c r="F80" s="194" t="s">
        <v>5194</v>
      </c>
      <c r="G80" s="194" t="s">
        <v>5192</v>
      </c>
      <c r="H80" s="146">
        <v>8.3860000000000004E-2</v>
      </c>
      <c r="I80" s="147">
        <v>1000</v>
      </c>
      <c r="J80" s="193" t="s">
        <v>43</v>
      </c>
      <c r="K80" s="195">
        <v>45797</v>
      </c>
      <c r="L80" s="177" t="str">
        <f>IF(ISERROR(VLOOKUP(C80,DB_4erDS!$C$384:$C$8376,1,FALSE)),"delete","YES")</f>
        <v>delete</v>
      </c>
      <c r="M80" s="169"/>
      <c r="N80" s="169"/>
      <c r="O80" s="187">
        <f t="shared" si="9"/>
        <v>0</v>
      </c>
      <c r="P80" s="187">
        <f t="shared" si="10"/>
        <v>80</v>
      </c>
      <c r="Q80" s="187" t="e">
        <f t="shared" si="11"/>
        <v>#DIV/0!</v>
      </c>
      <c r="R80" s="187">
        <f t="shared" si="7"/>
        <v>96</v>
      </c>
      <c r="S80" s="188">
        <f t="shared" si="8"/>
        <v>1000444147</v>
      </c>
      <c r="T80" s="169"/>
      <c r="U80" s="189">
        <f>IFERROR(VLOOKUP($S80,$C:K,9,0),"")</f>
        <v>45840</v>
      </c>
      <c r="V80" s="190">
        <f>IFERROR(VLOOKUP($S80,$C:H,6,0),"")</f>
        <v>0.83511075800000001</v>
      </c>
      <c r="W80" s="191">
        <f>IFERROR(VLOOKUP($S80,$C:I,7,0),"")</f>
        <v>0</v>
      </c>
      <c r="X80" s="188" t="str">
        <f>IFERROR(VLOOKUP($S80,$C:J,8,0),"")</f>
        <v>ECI</v>
      </c>
    </row>
    <row r="81" spans="2:24" ht="39.6">
      <c r="B81" s="192" t="s">
        <v>44</v>
      </c>
      <c r="C81" s="193">
        <v>1000291362</v>
      </c>
      <c r="D81" s="194">
        <v>0</v>
      </c>
      <c r="E81" s="193" t="s">
        <v>860</v>
      </c>
      <c r="F81" s="194" t="s">
        <v>5195</v>
      </c>
      <c r="G81" s="194" t="s">
        <v>44</v>
      </c>
      <c r="H81" s="146">
        <v>0.35700000000000004</v>
      </c>
      <c r="I81" s="147">
        <v>1000</v>
      </c>
      <c r="J81" s="193" t="s">
        <v>43</v>
      </c>
      <c r="K81" s="195">
        <v>45798</v>
      </c>
      <c r="L81" s="177" t="str">
        <f>IF(ISERROR(VLOOKUP(C81,DB_4erDS!$C$384:$C$8376,1,FALSE)),"delete","YES")</f>
        <v>delete</v>
      </c>
      <c r="M81" s="169"/>
      <c r="N81" s="169"/>
      <c r="O81" s="187">
        <f t="shared" si="9"/>
        <v>0</v>
      </c>
      <c r="P81" s="187">
        <f t="shared" si="10"/>
        <v>81</v>
      </c>
      <c r="Q81" s="187" t="e">
        <f t="shared" si="11"/>
        <v>#DIV/0!</v>
      </c>
      <c r="R81" s="187">
        <f t="shared" si="7"/>
        <v>97</v>
      </c>
      <c r="S81" s="188">
        <f t="shared" si="8"/>
        <v>1000444147</v>
      </c>
      <c r="T81" s="169"/>
      <c r="U81" s="189">
        <f>IFERROR(VLOOKUP($S81,$C:K,9,0),"")</f>
        <v>45840</v>
      </c>
      <c r="V81" s="190">
        <f>IFERROR(VLOOKUP($S81,$C:H,6,0),"")</f>
        <v>0.83511075800000001</v>
      </c>
      <c r="W81" s="191">
        <f>IFERROR(VLOOKUP($S81,$C:I,7,0),"")</f>
        <v>0</v>
      </c>
      <c r="X81" s="188" t="str">
        <f>IFERROR(VLOOKUP($S81,$C:J,8,0),"")</f>
        <v>ECI</v>
      </c>
    </row>
    <row r="82" spans="2:24" ht="39.6">
      <c r="B82" s="192" t="s">
        <v>3523</v>
      </c>
      <c r="C82" s="193">
        <v>1000291362</v>
      </c>
      <c r="D82" s="194">
        <v>0</v>
      </c>
      <c r="E82" s="193" t="s">
        <v>5196</v>
      </c>
      <c r="F82" s="194" t="s">
        <v>5194</v>
      </c>
      <c r="G82" s="194" t="s">
        <v>3523</v>
      </c>
      <c r="H82" s="146">
        <v>0.77000000000000013</v>
      </c>
      <c r="I82" s="147">
        <v>1000</v>
      </c>
      <c r="J82" s="193" t="s">
        <v>43</v>
      </c>
      <c r="K82" s="195">
        <v>45798</v>
      </c>
      <c r="L82" s="177" t="str">
        <f>IF(ISERROR(VLOOKUP(C82,DB_4erDS!$C$384:$C$8376,1,FALSE)),"delete","YES")</f>
        <v>delete</v>
      </c>
      <c r="M82" s="169"/>
      <c r="N82" s="169"/>
      <c r="O82" s="187">
        <f t="shared" si="9"/>
        <v>0</v>
      </c>
      <c r="P82" s="187">
        <f t="shared" si="10"/>
        <v>82</v>
      </c>
      <c r="Q82" s="187" t="e">
        <f t="shared" si="11"/>
        <v>#DIV/0!</v>
      </c>
      <c r="R82" s="187">
        <f t="shared" si="7"/>
        <v>98</v>
      </c>
      <c r="S82" s="188">
        <f t="shared" si="8"/>
        <v>1000442679</v>
      </c>
      <c r="T82" s="169"/>
      <c r="U82" s="189">
        <f>IFERROR(VLOOKUP($S82,$C:K,9,0),"")</f>
        <v>45840</v>
      </c>
      <c r="V82" s="190">
        <f>IFERROR(VLOOKUP($S82,$C:H,6,0),"")</f>
        <v>0.63955463400000001</v>
      </c>
      <c r="W82" s="191">
        <f>IFERROR(VLOOKUP($S82,$C:I,7,0),"")</f>
        <v>0</v>
      </c>
      <c r="X82" s="188" t="str">
        <f>IFERROR(VLOOKUP($S82,$C:J,8,0),"")</f>
        <v>ECI</v>
      </c>
    </row>
    <row r="83" spans="2:24" ht="27.6">
      <c r="B83" s="208" t="s">
        <v>44</v>
      </c>
      <c r="C83" s="193">
        <v>1000155946</v>
      </c>
      <c r="D83" s="194">
        <v>0</v>
      </c>
      <c r="E83" s="193" t="s">
        <v>1964</v>
      </c>
      <c r="F83" s="194" t="s">
        <v>594</v>
      </c>
      <c r="G83" s="194" t="s">
        <v>44</v>
      </c>
      <c r="H83" s="146">
        <v>3.5210000000000004</v>
      </c>
      <c r="I83" s="147">
        <v>1000</v>
      </c>
      <c r="J83" s="193" t="s">
        <v>43</v>
      </c>
      <c r="K83" s="195">
        <v>45798</v>
      </c>
      <c r="L83" s="177" t="str">
        <f>IF(ISERROR(VLOOKUP(C83,DB_4erDS!$C$384:$C$8376,1,FALSE)),"delete","YES")</f>
        <v>YES</v>
      </c>
      <c r="M83" s="169"/>
      <c r="N83" s="169"/>
      <c r="O83" s="187">
        <f t="shared" si="9"/>
        <v>1</v>
      </c>
      <c r="P83" s="187">
        <f t="shared" si="10"/>
        <v>83</v>
      </c>
      <c r="Q83" s="187">
        <f t="shared" si="11"/>
        <v>83</v>
      </c>
      <c r="R83" s="187">
        <f t="shared" si="7"/>
        <v>99</v>
      </c>
      <c r="S83" s="188">
        <f t="shared" si="8"/>
        <v>1000442679</v>
      </c>
      <c r="T83" s="169"/>
      <c r="U83" s="189">
        <f>IFERROR(VLOOKUP($S83,$C:K,9,0),"")</f>
        <v>45840</v>
      </c>
      <c r="V83" s="190">
        <f>IFERROR(VLOOKUP($S83,$C:H,6,0),"")</f>
        <v>0.63955463400000001</v>
      </c>
      <c r="W83" s="191">
        <f>IFERROR(VLOOKUP($S83,$C:I,7,0),"")</f>
        <v>0</v>
      </c>
      <c r="X83" s="188" t="str">
        <f>IFERROR(VLOOKUP($S83,$C:J,8,0),"")</f>
        <v>ECI</v>
      </c>
    </row>
    <row r="84" spans="2:24" ht="27.6">
      <c r="B84" s="208" t="s">
        <v>44</v>
      </c>
      <c r="C84" s="193">
        <v>1000185644</v>
      </c>
      <c r="D84" s="194">
        <v>0</v>
      </c>
      <c r="E84" s="193" t="s">
        <v>1382</v>
      </c>
      <c r="F84" s="193" t="s">
        <v>164</v>
      </c>
      <c r="G84" s="194" t="s">
        <v>44</v>
      </c>
      <c r="H84" s="146">
        <v>8.3999999999999991E-2</v>
      </c>
      <c r="I84" s="147">
        <v>1000</v>
      </c>
      <c r="J84" s="193" t="s">
        <v>43</v>
      </c>
      <c r="K84" s="195">
        <v>45798</v>
      </c>
      <c r="L84" s="177" t="str">
        <f>IF(ISERROR(VLOOKUP(C84,DB_4erDS!$C$384:$C$8376,1,FALSE)),"delete","YES")</f>
        <v>YES</v>
      </c>
      <c r="M84" s="169"/>
      <c r="N84" s="169"/>
      <c r="O84" s="187">
        <f t="shared" si="9"/>
        <v>1</v>
      </c>
      <c r="P84" s="187">
        <f t="shared" si="10"/>
        <v>84</v>
      </c>
      <c r="Q84" s="187">
        <f t="shared" si="11"/>
        <v>84</v>
      </c>
      <c r="R84" s="187">
        <f t="shared" ref="R84:R147" si="12">_xlfn.AGGREGATE(15,6,$Q$12:$Q$315,ROW(A73))</f>
        <v>100</v>
      </c>
      <c r="S84" s="188">
        <f t="shared" ref="S84:S147" si="13">INDEX($C$12:$C$315,R84-11)</f>
        <v>1000027433</v>
      </c>
      <c r="T84" s="169"/>
      <c r="U84" s="189">
        <f>IFERROR(VLOOKUP($S84,$C:K,9,0),"")</f>
        <v>45840</v>
      </c>
      <c r="V84" s="190">
        <f>IFERROR(VLOOKUP($S84,$C:H,6,0),"")</f>
        <v>4.4107937999999999E-2</v>
      </c>
      <c r="W84" s="191">
        <f>IFERROR(VLOOKUP($S84,$C:I,7,0),"")</f>
        <v>0</v>
      </c>
      <c r="X84" s="188" t="str">
        <f>IFERROR(VLOOKUP($S84,$C:J,8,0),"")</f>
        <v>ECI</v>
      </c>
    </row>
    <row r="85" spans="2:24">
      <c r="B85" s="192" t="s">
        <v>50</v>
      </c>
      <c r="C85" s="193">
        <v>1000496881</v>
      </c>
      <c r="D85" s="194">
        <v>0</v>
      </c>
      <c r="E85" s="193">
        <v>1708336</v>
      </c>
      <c r="F85" s="194" t="s">
        <v>79</v>
      </c>
      <c r="G85" s="194" t="s">
        <v>50</v>
      </c>
      <c r="H85" s="146">
        <v>0.08</v>
      </c>
      <c r="I85" s="147"/>
      <c r="J85" s="193" t="s">
        <v>185</v>
      </c>
      <c r="K85" s="195">
        <v>45818</v>
      </c>
      <c r="L85" s="177" t="str">
        <f>IF(ISERROR(VLOOKUP(C85,DB_4erDS!$C$384:$C$8376,1,FALSE)),"delete","YES")</f>
        <v>delete</v>
      </c>
      <c r="M85" s="169"/>
      <c r="N85" s="169"/>
      <c r="O85" s="187">
        <f t="shared" si="9"/>
        <v>0</v>
      </c>
      <c r="P85" s="187">
        <f t="shared" si="10"/>
        <v>85</v>
      </c>
      <c r="Q85" s="187" t="e">
        <f t="shared" si="11"/>
        <v>#DIV/0!</v>
      </c>
      <c r="R85" s="187">
        <f t="shared" si="12"/>
        <v>101</v>
      </c>
      <c r="S85" s="188">
        <f t="shared" si="13"/>
        <v>1000030446</v>
      </c>
      <c r="T85" s="169"/>
      <c r="U85" s="189">
        <f>IFERROR(VLOOKUP($S85,$C:K,9,0),"")</f>
        <v>45840</v>
      </c>
      <c r="V85" s="190">
        <f>IFERROR(VLOOKUP($S85,$C:H,6,0),"")</f>
        <v>1.0020408E-2</v>
      </c>
      <c r="W85" s="191">
        <f>IFERROR(VLOOKUP($S85,$C:I,7,0),"")</f>
        <v>0</v>
      </c>
      <c r="X85" s="188" t="str">
        <f>IFERROR(VLOOKUP($S85,$C:J,8,0),"")</f>
        <v>ECI</v>
      </c>
    </row>
    <row r="86" spans="2:24">
      <c r="B86" s="192" t="s">
        <v>50</v>
      </c>
      <c r="C86" s="193">
        <v>1000306679</v>
      </c>
      <c r="D86" s="194">
        <v>0</v>
      </c>
      <c r="E86" s="193">
        <v>1108330</v>
      </c>
      <c r="F86" s="194" t="s">
        <v>79</v>
      </c>
      <c r="G86" s="194" t="s">
        <v>50</v>
      </c>
      <c r="H86" s="146">
        <v>0.12</v>
      </c>
      <c r="I86" s="147"/>
      <c r="J86" s="193" t="s">
        <v>185</v>
      </c>
      <c r="K86" s="195">
        <v>45818</v>
      </c>
      <c r="L86" s="177" t="str">
        <f>IF(ISERROR(VLOOKUP(C86,DB_4erDS!$C$384:$C$8376,1,FALSE)),"delete","YES")</f>
        <v>YES</v>
      </c>
      <c r="M86" s="169"/>
      <c r="N86" s="169"/>
      <c r="O86" s="187">
        <f t="shared" si="9"/>
        <v>1</v>
      </c>
      <c r="P86" s="187">
        <f t="shared" si="10"/>
        <v>86</v>
      </c>
      <c r="Q86" s="187">
        <f t="shared" si="11"/>
        <v>86</v>
      </c>
      <c r="R86" s="187">
        <f t="shared" si="12"/>
        <v>102</v>
      </c>
      <c r="S86" s="188">
        <f t="shared" si="13"/>
        <v>1000309282</v>
      </c>
      <c r="T86" s="169"/>
      <c r="U86" s="189">
        <f>IFERROR(VLOOKUP($S86,$C:K,9,0),"")</f>
        <v>45840</v>
      </c>
      <c r="V86" s="190">
        <f>IFERROR(VLOOKUP($S86,$C:H,6,0),"")</f>
        <v>3.8088250000000004E-2</v>
      </c>
      <c r="W86" s="191">
        <f>IFERROR(VLOOKUP($S86,$C:I,7,0),"")</f>
        <v>0</v>
      </c>
      <c r="X86" s="188" t="str">
        <f>IFERROR(VLOOKUP($S86,$C:J,8,0),"")</f>
        <v>ECI</v>
      </c>
    </row>
    <row r="87" spans="2:24" ht="39.6">
      <c r="B87" s="192" t="s">
        <v>5197</v>
      </c>
      <c r="C87" s="193">
        <v>1000538539</v>
      </c>
      <c r="D87" s="194">
        <v>0</v>
      </c>
      <c r="E87" s="193" t="s">
        <v>5198</v>
      </c>
      <c r="F87" s="194" t="s">
        <v>79</v>
      </c>
      <c r="G87" s="194" t="s">
        <v>5197</v>
      </c>
      <c r="H87" s="146">
        <v>4.16</v>
      </c>
      <c r="I87" s="147"/>
      <c r="J87" s="193" t="s">
        <v>185</v>
      </c>
      <c r="K87" s="195">
        <v>45818</v>
      </c>
      <c r="L87" s="177" t="str">
        <f>IF(ISERROR(VLOOKUP(C87,DB_4erDS!$C$384:$C$8376,1,FALSE)),"delete","YES")</f>
        <v>delete</v>
      </c>
      <c r="M87" s="169"/>
      <c r="N87" s="169"/>
      <c r="O87" s="187">
        <f t="shared" si="9"/>
        <v>0</v>
      </c>
      <c r="P87" s="187">
        <f t="shared" si="10"/>
        <v>87</v>
      </c>
      <c r="Q87" s="187" t="e">
        <f t="shared" si="11"/>
        <v>#DIV/0!</v>
      </c>
      <c r="R87" s="187">
        <f t="shared" si="12"/>
        <v>105</v>
      </c>
      <c r="S87" s="188">
        <f t="shared" si="13"/>
        <v>1000085026</v>
      </c>
      <c r="T87" s="169"/>
      <c r="U87" s="189">
        <f>IFERROR(VLOOKUP($S87,$C:K,9,0),"")</f>
        <v>45840</v>
      </c>
      <c r="V87" s="190">
        <f>IFERROR(VLOOKUP($S87,$C:H,6,0),"")</f>
        <v>3.9937420000000001E-2</v>
      </c>
      <c r="W87" s="191">
        <f>IFERROR(VLOOKUP($S87,$C:I,7,0),"")</f>
        <v>0</v>
      </c>
      <c r="X87" s="188" t="str">
        <f>IFERROR(VLOOKUP($S87,$C:J,8,0),"")</f>
        <v>ECI</v>
      </c>
    </row>
    <row r="88" spans="2:24" ht="39.6">
      <c r="B88" s="192" t="s">
        <v>5199</v>
      </c>
      <c r="C88" s="193" t="s">
        <v>5200</v>
      </c>
      <c r="D88" s="193">
        <v>0</v>
      </c>
      <c r="E88" s="193"/>
      <c r="F88" s="194"/>
      <c r="G88" s="194" t="s">
        <v>5199</v>
      </c>
      <c r="H88" s="146">
        <v>9.8000000000000018E-2</v>
      </c>
      <c r="I88" s="147">
        <v>500</v>
      </c>
      <c r="J88" s="193" t="s">
        <v>43</v>
      </c>
      <c r="K88" s="195">
        <v>45840</v>
      </c>
      <c r="L88" s="177" t="str">
        <f>IF(ISERROR(VLOOKUP(C88,DB_4erDS!$C$384:$C$8376,1,FALSE)),"delete","YES")</f>
        <v>delete</v>
      </c>
      <c r="M88" s="169"/>
      <c r="N88" s="169"/>
      <c r="O88" s="187">
        <f t="shared" si="9"/>
        <v>0</v>
      </c>
      <c r="P88" s="187">
        <f t="shared" si="10"/>
        <v>88</v>
      </c>
      <c r="Q88" s="187" t="e">
        <f t="shared" si="11"/>
        <v>#DIV/0!</v>
      </c>
      <c r="R88" s="187">
        <f t="shared" si="12"/>
        <v>106</v>
      </c>
      <c r="S88" s="188">
        <f t="shared" si="13"/>
        <v>1000085026</v>
      </c>
      <c r="T88" s="169"/>
      <c r="U88" s="189">
        <f>IFERROR(VLOOKUP($S88,$C:K,9,0),"")</f>
        <v>45840</v>
      </c>
      <c r="V88" s="190">
        <f>IFERROR(VLOOKUP($S88,$C:H,6,0),"")</f>
        <v>3.9937420000000001E-2</v>
      </c>
      <c r="W88" s="191">
        <f>IFERROR(VLOOKUP($S88,$C:I,7,0),"")</f>
        <v>0</v>
      </c>
      <c r="X88" s="188" t="str">
        <f>IFERROR(VLOOKUP($S88,$C:J,8,0),"")</f>
        <v>ECI</v>
      </c>
    </row>
    <row r="89" spans="2:24" ht="52.9">
      <c r="B89" s="192" t="s">
        <v>5201</v>
      </c>
      <c r="C89" s="193" t="s">
        <v>5202</v>
      </c>
      <c r="D89" s="193">
        <v>0</v>
      </c>
      <c r="E89" s="193" t="s">
        <v>919</v>
      </c>
      <c r="F89" s="194" t="s">
        <v>41</v>
      </c>
      <c r="G89" s="194" t="s">
        <v>5201</v>
      </c>
      <c r="H89" s="146">
        <v>1.4094048100000001</v>
      </c>
      <c r="I89" s="147"/>
      <c r="J89" s="193" t="s">
        <v>101</v>
      </c>
      <c r="K89" s="195">
        <v>45840</v>
      </c>
      <c r="L89" s="177" t="str">
        <f>IF(ISERROR(VLOOKUP(C89,DB_4erDS!$C$384:$C$8376,1,FALSE)),"delete","YES")</f>
        <v>delete</v>
      </c>
      <c r="M89" s="169"/>
      <c r="N89" s="169"/>
      <c r="O89" s="187">
        <f t="shared" si="9"/>
        <v>0</v>
      </c>
      <c r="P89" s="187">
        <f t="shared" si="10"/>
        <v>89</v>
      </c>
      <c r="Q89" s="187" t="e">
        <f t="shared" si="11"/>
        <v>#DIV/0!</v>
      </c>
      <c r="R89" s="187">
        <f t="shared" si="12"/>
        <v>262</v>
      </c>
      <c r="S89" s="188">
        <f t="shared" si="13"/>
        <v>1000322839</v>
      </c>
      <c r="T89" s="169"/>
      <c r="U89" s="189">
        <f>IFERROR(VLOOKUP($S89,$C:K,9,0),"")</f>
        <v>0</v>
      </c>
      <c r="V89" s="190">
        <f>IFERROR(VLOOKUP($S89,$C:H,6,0),"")</f>
        <v>0</v>
      </c>
      <c r="W89" s="191">
        <f>IFERROR(VLOOKUP($S89,$C:I,7,0),"")</f>
        <v>0</v>
      </c>
      <c r="X89" s="188">
        <f>IFERROR(VLOOKUP($S89,$C:J,8,0),"")</f>
        <v>0</v>
      </c>
    </row>
    <row r="90" spans="2:24" ht="52.9">
      <c r="B90" s="192" t="s">
        <v>5201</v>
      </c>
      <c r="C90" s="193" t="s">
        <v>5202</v>
      </c>
      <c r="D90" s="193">
        <v>0</v>
      </c>
      <c r="E90" s="193" t="s">
        <v>919</v>
      </c>
      <c r="F90" s="194" t="s">
        <v>41</v>
      </c>
      <c r="G90" s="194" t="s">
        <v>5201</v>
      </c>
      <c r="H90" s="146">
        <v>1.6239999999999999</v>
      </c>
      <c r="I90" s="147">
        <v>1000</v>
      </c>
      <c r="J90" s="193" t="s">
        <v>43</v>
      </c>
      <c r="K90" s="195">
        <v>45840</v>
      </c>
      <c r="L90" s="177" t="str">
        <f>IF(ISERROR(VLOOKUP(C90,DB_4erDS!$C$384:$C$8376,1,FALSE)),"delete","YES")</f>
        <v>delete</v>
      </c>
      <c r="M90" s="169"/>
      <c r="N90" s="169"/>
      <c r="O90" s="187">
        <f t="shared" si="9"/>
        <v>0</v>
      </c>
      <c r="P90" s="187">
        <f t="shared" si="10"/>
        <v>90</v>
      </c>
      <c r="Q90" s="187" t="e">
        <f t="shared" si="11"/>
        <v>#DIV/0!</v>
      </c>
      <c r="R90" s="187">
        <f t="shared" si="12"/>
        <v>263</v>
      </c>
      <c r="S90" s="188">
        <f t="shared" si="13"/>
        <v>1000383151</v>
      </c>
      <c r="T90" s="169"/>
      <c r="U90" s="189">
        <f>IFERROR(VLOOKUP($S90,$C:K,9,0),"")</f>
        <v>0</v>
      </c>
      <c r="V90" s="190">
        <f>IFERROR(VLOOKUP($S90,$C:H,6,0),"")</f>
        <v>0</v>
      </c>
      <c r="W90" s="191">
        <f>IFERROR(VLOOKUP($S90,$C:I,7,0),"")</f>
        <v>0</v>
      </c>
      <c r="X90" s="188">
        <f>IFERROR(VLOOKUP($S90,$C:J,8,0),"")</f>
        <v>0</v>
      </c>
    </row>
    <row r="91" spans="2:24" ht="26.45">
      <c r="B91" s="192" t="s">
        <v>5203</v>
      </c>
      <c r="C91" s="193" t="s">
        <v>5204</v>
      </c>
      <c r="D91" s="193">
        <v>0</v>
      </c>
      <c r="E91" s="193" t="s">
        <v>5205</v>
      </c>
      <c r="F91" s="194" t="s">
        <v>5206</v>
      </c>
      <c r="G91" s="194" t="s">
        <v>5203</v>
      </c>
      <c r="H91" s="146">
        <v>0.40642419435199995</v>
      </c>
      <c r="I91" s="147"/>
      <c r="J91" s="193" t="s">
        <v>101</v>
      </c>
      <c r="K91" s="195">
        <v>45840</v>
      </c>
      <c r="L91" s="177" t="str">
        <f>IF(ISERROR(VLOOKUP(C91,DB_4erDS!$C$384:$C$8376,1,FALSE)),"delete","YES")</f>
        <v>delete</v>
      </c>
      <c r="M91" s="169"/>
      <c r="N91" s="169"/>
      <c r="O91" s="187">
        <f t="shared" si="9"/>
        <v>0</v>
      </c>
      <c r="P91" s="187">
        <f t="shared" si="10"/>
        <v>91</v>
      </c>
      <c r="Q91" s="187" t="e">
        <f t="shared" si="11"/>
        <v>#DIV/0!</v>
      </c>
      <c r="R91" s="187">
        <f t="shared" si="12"/>
        <v>264</v>
      </c>
      <c r="S91" s="188">
        <f t="shared" si="13"/>
        <v>1000383149</v>
      </c>
      <c r="T91" s="169"/>
      <c r="U91" s="189">
        <f>IFERROR(VLOOKUP($S91,$C:K,9,0),"")</f>
        <v>0</v>
      </c>
      <c r="V91" s="190">
        <f>IFERROR(VLOOKUP($S91,$C:H,6,0),"")</f>
        <v>0</v>
      </c>
      <c r="W91" s="191">
        <f>IFERROR(VLOOKUP($S91,$C:I,7,0),"")</f>
        <v>0</v>
      </c>
      <c r="X91" s="188">
        <f>IFERROR(VLOOKUP($S91,$C:J,8,0),"")</f>
        <v>0</v>
      </c>
    </row>
    <row r="92" spans="2:24">
      <c r="B92" s="192" t="s">
        <v>50</v>
      </c>
      <c r="C92" s="193" t="s">
        <v>5207</v>
      </c>
      <c r="D92" s="193">
        <v>0</v>
      </c>
      <c r="E92" s="193" t="s">
        <v>536</v>
      </c>
      <c r="F92" s="194" t="s">
        <v>41</v>
      </c>
      <c r="G92" s="194" t="s">
        <v>50</v>
      </c>
      <c r="H92" s="146">
        <v>0.182</v>
      </c>
      <c r="I92" s="147">
        <v>1000</v>
      </c>
      <c r="J92" s="193" t="s">
        <v>43</v>
      </c>
      <c r="K92" s="195">
        <v>45840</v>
      </c>
      <c r="L92" s="177" t="str">
        <f>IF(ISERROR(VLOOKUP(C92,DB_4erDS!$C$384:$C$8376,1,FALSE)),"delete","YES")</f>
        <v>delete</v>
      </c>
      <c r="M92" s="169"/>
      <c r="N92" s="169"/>
      <c r="O92" s="187">
        <f t="shared" si="9"/>
        <v>0</v>
      </c>
      <c r="P92" s="187">
        <f t="shared" si="10"/>
        <v>92</v>
      </c>
      <c r="Q92" s="187" t="e">
        <f t="shared" si="11"/>
        <v>#DIV/0!</v>
      </c>
      <c r="R92" s="187">
        <f t="shared" si="12"/>
        <v>265</v>
      </c>
      <c r="S92" s="188">
        <f t="shared" si="13"/>
        <v>1000027433</v>
      </c>
      <c r="T92" s="169"/>
      <c r="U92" s="189">
        <f>IFERROR(VLOOKUP($S92,$C:K,9,0),"")</f>
        <v>45840</v>
      </c>
      <c r="V92" s="190">
        <f>IFERROR(VLOOKUP($S92,$C:H,6,0),"")</f>
        <v>4.4107937999999999E-2</v>
      </c>
      <c r="W92" s="191">
        <f>IFERROR(VLOOKUP($S92,$C:I,7,0),"")</f>
        <v>0</v>
      </c>
      <c r="X92" s="188" t="str">
        <f>IFERROR(VLOOKUP($S92,$C:J,8,0),"")</f>
        <v>ECI</v>
      </c>
    </row>
    <row r="93" spans="2:24" ht="52.9">
      <c r="B93" s="192" t="s">
        <v>57</v>
      </c>
      <c r="C93" s="193">
        <v>1000240117</v>
      </c>
      <c r="D93" s="193">
        <v>0</v>
      </c>
      <c r="E93" s="193" t="s">
        <v>1825</v>
      </c>
      <c r="F93" s="194" t="s">
        <v>5208</v>
      </c>
      <c r="G93" s="194" t="s">
        <v>5209</v>
      </c>
      <c r="H93" s="146">
        <v>5.0118322E-2</v>
      </c>
      <c r="I93" s="147"/>
      <c r="J93" s="193" t="s">
        <v>101</v>
      </c>
      <c r="K93" s="195">
        <v>45840</v>
      </c>
      <c r="L93" s="177" t="str">
        <f>IF(ISERROR(VLOOKUP(C93,DB_4erDS!$C$384:$C$8376,1,FALSE)),"delete","YES")</f>
        <v>YES</v>
      </c>
      <c r="M93" s="169"/>
      <c r="N93" s="169"/>
      <c r="O93" s="187">
        <f t="shared" si="9"/>
        <v>1</v>
      </c>
      <c r="P93" s="187">
        <f t="shared" si="10"/>
        <v>93</v>
      </c>
      <c r="Q93" s="187">
        <f t="shared" si="11"/>
        <v>93</v>
      </c>
      <c r="R93" s="187">
        <f t="shared" si="12"/>
        <v>266</v>
      </c>
      <c r="S93" s="188">
        <f t="shared" si="13"/>
        <v>1000409850</v>
      </c>
      <c r="T93" s="169"/>
      <c r="U93" s="189">
        <f>IFERROR(VLOOKUP($S93,$C:K,9,0),"")</f>
        <v>0</v>
      </c>
      <c r="V93" s="190">
        <f>IFERROR(VLOOKUP($S93,$C:H,6,0),"")</f>
        <v>0</v>
      </c>
      <c r="W93" s="191">
        <f>IFERROR(VLOOKUP($S93,$C:I,7,0),"")</f>
        <v>0</v>
      </c>
      <c r="X93" s="188">
        <f>IFERROR(VLOOKUP($S93,$C:J,8,0),"")</f>
        <v>0</v>
      </c>
    </row>
    <row r="94" spans="2:24">
      <c r="B94" s="192" t="s">
        <v>57</v>
      </c>
      <c r="C94" s="193">
        <v>1000104287</v>
      </c>
      <c r="D94" s="193">
        <v>0</v>
      </c>
      <c r="E94" s="193" t="s">
        <v>1819</v>
      </c>
      <c r="F94" s="194" t="s">
        <v>41</v>
      </c>
      <c r="G94" s="194" t="s">
        <v>57</v>
      </c>
      <c r="H94" s="146">
        <v>5.5130852000000001E-2</v>
      </c>
      <c r="I94" s="147"/>
      <c r="J94" s="193" t="s">
        <v>101</v>
      </c>
      <c r="K94" s="195">
        <v>45840</v>
      </c>
      <c r="L94" s="177" t="str">
        <f>IF(ISERROR(VLOOKUP(C94,DB_4erDS!$C$384:$C$8376,1,FALSE)),"delete","YES")</f>
        <v>YES</v>
      </c>
      <c r="M94" s="169"/>
      <c r="N94" s="169"/>
      <c r="O94" s="187">
        <f t="shared" si="9"/>
        <v>1</v>
      </c>
      <c r="P94" s="187">
        <f t="shared" si="10"/>
        <v>94</v>
      </c>
      <c r="Q94" s="187">
        <f t="shared" si="11"/>
        <v>94</v>
      </c>
      <c r="R94" s="187">
        <f t="shared" si="12"/>
        <v>267</v>
      </c>
      <c r="S94" s="188">
        <f t="shared" si="13"/>
        <v>1000410245</v>
      </c>
      <c r="T94" s="169"/>
      <c r="U94" s="189">
        <f>IFERROR(VLOOKUP($S94,$C:K,9,0),"")</f>
        <v>0</v>
      </c>
      <c r="V94" s="190">
        <f>IFERROR(VLOOKUP($S94,$C:H,6,0),"")</f>
        <v>0</v>
      </c>
      <c r="W94" s="191">
        <f>IFERROR(VLOOKUP($S94,$C:I,7,0),"")</f>
        <v>0</v>
      </c>
      <c r="X94" s="188">
        <f>IFERROR(VLOOKUP($S94,$C:J,8,0),"")</f>
        <v>0</v>
      </c>
    </row>
    <row r="95" spans="2:24">
      <c r="B95" s="192" t="s">
        <v>50</v>
      </c>
      <c r="C95" s="193">
        <v>1000359612</v>
      </c>
      <c r="D95" s="193">
        <v>0</v>
      </c>
      <c r="E95" s="193" t="s">
        <v>2720</v>
      </c>
      <c r="F95" s="194" t="s">
        <v>41</v>
      </c>
      <c r="G95" s="194" t="s">
        <v>50</v>
      </c>
      <c r="H95" s="146">
        <v>5.4128346000000001E-2</v>
      </c>
      <c r="I95" s="147"/>
      <c r="J95" s="193" t="s">
        <v>101</v>
      </c>
      <c r="K95" s="195">
        <v>45840</v>
      </c>
      <c r="L95" s="177" t="str">
        <f>IF(ISERROR(VLOOKUP(C95,DB_4erDS!$C$384:$C$8376,1,FALSE)),"delete","YES")</f>
        <v>YES</v>
      </c>
      <c r="M95" s="169"/>
      <c r="N95" s="169"/>
      <c r="O95" s="187">
        <f t="shared" si="9"/>
        <v>1</v>
      </c>
      <c r="P95" s="187">
        <f t="shared" si="10"/>
        <v>95</v>
      </c>
      <c r="Q95" s="187">
        <f t="shared" si="11"/>
        <v>95</v>
      </c>
      <c r="R95" s="187">
        <f t="shared" si="12"/>
        <v>268</v>
      </c>
      <c r="S95" s="188">
        <f t="shared" si="13"/>
        <v>1000051989</v>
      </c>
      <c r="T95" s="169"/>
      <c r="U95" s="189">
        <f>IFERROR(VLOOKUP($S95,$C:K,9,0),"")</f>
        <v>0</v>
      </c>
      <c r="V95" s="190">
        <f>IFERROR(VLOOKUP($S95,$C:H,6,0),"")</f>
        <v>0</v>
      </c>
      <c r="W95" s="191">
        <f>IFERROR(VLOOKUP($S95,$C:I,7,0),"")</f>
        <v>0</v>
      </c>
      <c r="X95" s="188">
        <f>IFERROR(VLOOKUP($S95,$C:J,8,0),"")</f>
        <v>0</v>
      </c>
    </row>
    <row r="96" spans="2:24">
      <c r="B96" s="192" t="s">
        <v>5210</v>
      </c>
      <c r="C96" s="193">
        <v>1000444147</v>
      </c>
      <c r="D96" s="193">
        <v>0</v>
      </c>
      <c r="E96" s="193" t="s">
        <v>4597</v>
      </c>
      <c r="F96" s="194" t="s">
        <v>41</v>
      </c>
      <c r="G96" s="194" t="s">
        <v>5210</v>
      </c>
      <c r="H96" s="146">
        <v>0.83511075800000001</v>
      </c>
      <c r="I96" s="147"/>
      <c r="J96" s="193" t="s">
        <v>101</v>
      </c>
      <c r="K96" s="195">
        <v>45840</v>
      </c>
      <c r="L96" s="177" t="str">
        <f>IF(ISERROR(VLOOKUP(C96,DB_4erDS!$C$384:$C$8376,1,FALSE)),"delete","YES")</f>
        <v>YES</v>
      </c>
      <c r="M96" s="169"/>
      <c r="N96" s="169"/>
      <c r="O96" s="187">
        <f t="shared" si="9"/>
        <v>1</v>
      </c>
      <c r="P96" s="187">
        <f t="shared" si="10"/>
        <v>96</v>
      </c>
      <c r="Q96" s="187">
        <f t="shared" si="11"/>
        <v>96</v>
      </c>
      <c r="R96" s="187">
        <f t="shared" si="12"/>
        <v>269</v>
      </c>
      <c r="S96" s="188">
        <f t="shared" si="13"/>
        <v>1000277498</v>
      </c>
      <c r="T96" s="169"/>
      <c r="U96" s="189">
        <f>IFERROR(VLOOKUP($S96,$C:K,9,0),"")</f>
        <v>0</v>
      </c>
      <c r="V96" s="190">
        <f>IFERROR(VLOOKUP($S96,$C:H,6,0),"")</f>
        <v>0</v>
      </c>
      <c r="W96" s="191">
        <f>IFERROR(VLOOKUP($S96,$C:I,7,0),"")</f>
        <v>0</v>
      </c>
      <c r="X96" s="188">
        <f>IFERROR(VLOOKUP($S96,$C:J,8,0),"")</f>
        <v>0</v>
      </c>
    </row>
    <row r="97" spans="2:24">
      <c r="B97" s="192" t="s">
        <v>5210</v>
      </c>
      <c r="C97" s="193">
        <v>1000444147</v>
      </c>
      <c r="D97" s="193">
        <v>0</v>
      </c>
      <c r="E97" s="193" t="s">
        <v>4597</v>
      </c>
      <c r="F97" s="194" t="s">
        <v>41</v>
      </c>
      <c r="G97" s="194" t="s">
        <v>5210</v>
      </c>
      <c r="H97" s="146">
        <v>0.95900000000000007</v>
      </c>
      <c r="I97" s="147">
        <v>1000</v>
      </c>
      <c r="J97" s="193" t="s">
        <v>43</v>
      </c>
      <c r="K97" s="195">
        <v>45840</v>
      </c>
      <c r="L97" s="177" t="str">
        <f>IF(ISERROR(VLOOKUP(C97,DB_4erDS!$C$384:$C$8376,1,FALSE)),"delete","YES")</f>
        <v>YES</v>
      </c>
      <c r="M97" s="169"/>
      <c r="N97" s="169"/>
      <c r="O97" s="187">
        <f t="shared" si="9"/>
        <v>1</v>
      </c>
      <c r="P97" s="187">
        <f t="shared" si="10"/>
        <v>97</v>
      </c>
      <c r="Q97" s="187">
        <f t="shared" si="11"/>
        <v>97</v>
      </c>
      <c r="R97" s="187">
        <f t="shared" si="12"/>
        <v>270</v>
      </c>
      <c r="S97" s="188">
        <f t="shared" si="13"/>
        <v>1000277496</v>
      </c>
      <c r="T97" s="169"/>
      <c r="U97" s="189">
        <f>IFERROR(VLOOKUP($S97,$C:K,9,0),"")</f>
        <v>0</v>
      </c>
      <c r="V97" s="190">
        <f>IFERROR(VLOOKUP($S97,$C:H,6,0),"")</f>
        <v>0</v>
      </c>
      <c r="W97" s="191">
        <f>IFERROR(VLOOKUP($S97,$C:I,7,0),"")</f>
        <v>0</v>
      </c>
      <c r="X97" s="188">
        <f>IFERROR(VLOOKUP($S97,$C:J,8,0),"")</f>
        <v>0</v>
      </c>
    </row>
    <row r="98" spans="2:24">
      <c r="B98" s="192" t="s">
        <v>5210</v>
      </c>
      <c r="C98" s="193">
        <v>1000442679</v>
      </c>
      <c r="D98" s="193">
        <v>0</v>
      </c>
      <c r="E98" s="193" t="s">
        <v>4444</v>
      </c>
      <c r="F98" s="194" t="s">
        <v>41</v>
      </c>
      <c r="G98" s="194" t="s">
        <v>5210</v>
      </c>
      <c r="H98" s="146">
        <v>0.63955463400000001</v>
      </c>
      <c r="I98" s="147"/>
      <c r="J98" s="193" t="s">
        <v>101</v>
      </c>
      <c r="K98" s="195">
        <v>45840</v>
      </c>
      <c r="L98" s="177" t="str">
        <f>IF(ISERROR(VLOOKUP(C98,DB_4erDS!$C$384:$C$8376,1,FALSE)),"delete","YES")</f>
        <v>YES</v>
      </c>
      <c r="M98" s="169"/>
      <c r="N98" s="169"/>
      <c r="O98" s="187">
        <f t="shared" si="9"/>
        <v>1</v>
      </c>
      <c r="P98" s="187">
        <f t="shared" si="10"/>
        <v>98</v>
      </c>
      <c r="Q98" s="187">
        <f t="shared" si="11"/>
        <v>98</v>
      </c>
      <c r="R98" s="187">
        <f t="shared" si="12"/>
        <v>271</v>
      </c>
      <c r="S98" s="188">
        <f t="shared" si="13"/>
        <v>1000277497</v>
      </c>
      <c r="T98" s="169"/>
      <c r="U98" s="189">
        <f>IFERROR(VLOOKUP($S98,$C:K,9,0),"")</f>
        <v>0</v>
      </c>
      <c r="V98" s="190">
        <f>IFERROR(VLOOKUP($S98,$C:H,6,0),"")</f>
        <v>0</v>
      </c>
      <c r="W98" s="191">
        <f>IFERROR(VLOOKUP($S98,$C:I,7,0),"")</f>
        <v>0</v>
      </c>
      <c r="X98" s="188">
        <f>IFERROR(VLOOKUP($S98,$C:J,8,0),"")</f>
        <v>0</v>
      </c>
    </row>
    <row r="99" spans="2:24">
      <c r="B99" s="192" t="s">
        <v>5210</v>
      </c>
      <c r="C99" s="193">
        <v>1000442679</v>
      </c>
      <c r="D99" s="193">
        <v>0</v>
      </c>
      <c r="E99" s="193" t="s">
        <v>4444</v>
      </c>
      <c r="F99" s="194" t="s">
        <v>41</v>
      </c>
      <c r="G99" s="194" t="s">
        <v>5210</v>
      </c>
      <c r="H99" s="146">
        <v>0.53200000000000003</v>
      </c>
      <c r="I99" s="147">
        <v>1000</v>
      </c>
      <c r="J99" s="193" t="s">
        <v>43</v>
      </c>
      <c r="K99" s="195">
        <v>45840</v>
      </c>
      <c r="L99" s="177" t="str">
        <f>IF(ISERROR(VLOOKUP(C99,DB_4erDS!$C$384:$C$8376,1,FALSE)),"delete","YES")</f>
        <v>YES</v>
      </c>
      <c r="M99" s="169"/>
      <c r="N99" s="169"/>
      <c r="O99" s="187">
        <f t="shared" si="9"/>
        <v>1</v>
      </c>
      <c r="P99" s="187">
        <f t="shared" si="10"/>
        <v>99</v>
      </c>
      <c r="Q99" s="187">
        <f t="shared" si="11"/>
        <v>99</v>
      </c>
      <c r="R99" s="187">
        <f t="shared" si="12"/>
        <v>272</v>
      </c>
      <c r="S99" s="188">
        <f t="shared" si="13"/>
        <v>1000423429</v>
      </c>
      <c r="T99" s="169"/>
      <c r="U99" s="189">
        <f>IFERROR(VLOOKUP($S99,$C:K,9,0),"")</f>
        <v>0</v>
      </c>
      <c r="V99" s="190">
        <f>IFERROR(VLOOKUP($S99,$C:H,6,0),"")</f>
        <v>0</v>
      </c>
      <c r="W99" s="191">
        <f>IFERROR(VLOOKUP($S99,$C:I,7,0),"")</f>
        <v>0</v>
      </c>
      <c r="X99" s="188">
        <f>IFERROR(VLOOKUP($S99,$C:J,8,0),"")</f>
        <v>0</v>
      </c>
    </row>
    <row r="100" spans="2:24" ht="26.45">
      <c r="B100" s="192" t="s">
        <v>44</v>
      </c>
      <c r="C100" s="193">
        <v>1000027433</v>
      </c>
      <c r="D100" s="193">
        <v>0</v>
      </c>
      <c r="E100" s="193" t="s">
        <v>718</v>
      </c>
      <c r="F100" s="194" t="s">
        <v>41</v>
      </c>
      <c r="G100" s="194" t="s">
        <v>44</v>
      </c>
      <c r="H100" s="146">
        <v>4.4107937999999999E-2</v>
      </c>
      <c r="I100" s="147"/>
      <c r="J100" s="193" t="s">
        <v>101</v>
      </c>
      <c r="K100" s="195">
        <v>45840</v>
      </c>
      <c r="L100" s="177" t="str">
        <f>IF(ISERROR(VLOOKUP(C100,DB_4erDS!$C$384:$C$8376,1,FALSE)),"delete","YES")</f>
        <v>YES</v>
      </c>
      <c r="M100" s="169"/>
      <c r="N100" s="169"/>
      <c r="O100" s="187">
        <f t="shared" si="9"/>
        <v>1</v>
      </c>
      <c r="P100" s="187">
        <f t="shared" si="10"/>
        <v>100</v>
      </c>
      <c r="Q100" s="187">
        <f t="shared" si="11"/>
        <v>100</v>
      </c>
      <c r="R100" s="187">
        <f t="shared" si="12"/>
        <v>273</v>
      </c>
      <c r="S100" s="188">
        <f t="shared" si="13"/>
        <v>1000333390</v>
      </c>
      <c r="T100" s="169"/>
      <c r="U100" s="189">
        <f>IFERROR(VLOOKUP($S100,$C:K,9,0),"")</f>
        <v>0</v>
      </c>
      <c r="V100" s="190">
        <f>IFERROR(VLOOKUP($S100,$C:H,6,0),"")</f>
        <v>0</v>
      </c>
      <c r="W100" s="191">
        <f>IFERROR(VLOOKUP($S100,$C:I,7,0),"")</f>
        <v>0</v>
      </c>
      <c r="X100" s="188">
        <f>IFERROR(VLOOKUP($S100,$C:J,8,0),"")</f>
        <v>0</v>
      </c>
    </row>
    <row r="101" spans="2:24" ht="26.45">
      <c r="B101" s="192" t="s">
        <v>5211</v>
      </c>
      <c r="C101" s="193">
        <v>1000030446</v>
      </c>
      <c r="D101" s="193">
        <v>0</v>
      </c>
      <c r="E101" s="193">
        <v>114017</v>
      </c>
      <c r="F101" s="194" t="s">
        <v>41</v>
      </c>
      <c r="G101" s="194" t="s">
        <v>5211</v>
      </c>
      <c r="H101" s="146">
        <v>1.0020408E-2</v>
      </c>
      <c r="I101" s="147"/>
      <c r="J101" s="193" t="s">
        <v>101</v>
      </c>
      <c r="K101" s="195">
        <v>45840</v>
      </c>
      <c r="L101" s="177" t="str">
        <f>IF(ISERROR(VLOOKUP(C101,DB_4erDS!$C$384:$C$8376,1,FALSE)),"delete","YES")</f>
        <v>YES</v>
      </c>
      <c r="M101" s="169"/>
      <c r="N101" s="169"/>
      <c r="O101" s="187">
        <f t="shared" si="9"/>
        <v>1</v>
      </c>
      <c r="P101" s="187">
        <f t="shared" si="10"/>
        <v>101</v>
      </c>
      <c r="Q101" s="187">
        <f t="shared" si="11"/>
        <v>101</v>
      </c>
      <c r="R101" s="187">
        <f t="shared" si="12"/>
        <v>274</v>
      </c>
      <c r="S101" s="188">
        <f t="shared" si="13"/>
        <v>1000333389</v>
      </c>
      <c r="T101" s="169"/>
      <c r="U101" s="189">
        <f>IFERROR(VLOOKUP($S101,$C:K,9,0),"")</f>
        <v>0</v>
      </c>
      <c r="V101" s="190">
        <f>IFERROR(VLOOKUP($S101,$C:H,6,0),"")</f>
        <v>0</v>
      </c>
      <c r="W101" s="191">
        <f>IFERROR(VLOOKUP($S101,$C:I,7,0),"")</f>
        <v>0</v>
      </c>
      <c r="X101" s="188">
        <f>IFERROR(VLOOKUP($S101,$C:J,8,0),"")</f>
        <v>0</v>
      </c>
    </row>
    <row r="102" spans="2:24">
      <c r="B102" s="192" t="s">
        <v>50</v>
      </c>
      <c r="C102" s="193">
        <v>1000309282</v>
      </c>
      <c r="D102" s="193">
        <v>0</v>
      </c>
      <c r="E102" s="193" t="s">
        <v>2554</v>
      </c>
      <c r="F102" s="194" t="s">
        <v>5212</v>
      </c>
      <c r="G102" s="194" t="s">
        <v>50</v>
      </c>
      <c r="H102" s="146">
        <v>3.8088250000000004E-2</v>
      </c>
      <c r="I102" s="147"/>
      <c r="J102" s="193" t="s">
        <v>101</v>
      </c>
      <c r="K102" s="195">
        <v>45840</v>
      </c>
      <c r="L102" s="177" t="str">
        <f>IF(ISERROR(VLOOKUP(C102,DB_4erDS!$C$384:$C$8376,1,FALSE)),"delete","YES")</f>
        <v>YES</v>
      </c>
      <c r="M102" s="169"/>
      <c r="N102" s="169"/>
      <c r="O102" s="187">
        <f t="shared" si="9"/>
        <v>1</v>
      </c>
      <c r="P102" s="187">
        <f t="shared" si="10"/>
        <v>102</v>
      </c>
      <c r="Q102" s="187">
        <f t="shared" si="11"/>
        <v>102</v>
      </c>
      <c r="R102" s="187">
        <f t="shared" si="12"/>
        <v>275</v>
      </c>
      <c r="S102" s="188">
        <f t="shared" si="13"/>
        <v>1000191403</v>
      </c>
      <c r="T102" s="169"/>
      <c r="U102" s="189">
        <f>IFERROR(VLOOKUP($S102,$C:K,9,0),"")</f>
        <v>0</v>
      </c>
      <c r="V102" s="190">
        <f>IFERROR(VLOOKUP($S102,$C:H,6,0),"")</f>
        <v>0</v>
      </c>
      <c r="W102" s="191">
        <f>IFERROR(VLOOKUP($S102,$C:I,7,0),"")</f>
        <v>0</v>
      </c>
      <c r="X102" s="188">
        <f>IFERROR(VLOOKUP($S102,$C:J,8,0),"")</f>
        <v>0</v>
      </c>
    </row>
    <row r="103" spans="2:24">
      <c r="B103" s="192" t="s">
        <v>5210</v>
      </c>
      <c r="C103" s="193">
        <v>1000385570</v>
      </c>
      <c r="D103" s="193">
        <v>0</v>
      </c>
      <c r="E103" s="193" t="s">
        <v>246</v>
      </c>
      <c r="F103" s="194" t="s">
        <v>5208</v>
      </c>
      <c r="G103" s="194" t="s">
        <v>5210</v>
      </c>
      <c r="H103" s="146">
        <v>0.884598734</v>
      </c>
      <c r="I103" s="147"/>
      <c r="J103" s="193" t="s">
        <v>101</v>
      </c>
      <c r="K103" s="195">
        <v>45840</v>
      </c>
      <c r="L103" s="177" t="str">
        <f>IF(ISERROR(VLOOKUP(C103,DB_4erDS!$C$384:$C$8376,1,FALSE)),"delete","YES")</f>
        <v>delete</v>
      </c>
      <c r="M103" s="169"/>
      <c r="N103" s="169"/>
      <c r="O103" s="187">
        <f t="shared" si="9"/>
        <v>0</v>
      </c>
      <c r="P103" s="187">
        <f t="shared" si="10"/>
        <v>103</v>
      </c>
      <c r="Q103" s="187" t="e">
        <f t="shared" si="11"/>
        <v>#DIV/0!</v>
      </c>
      <c r="R103" s="187">
        <f t="shared" si="12"/>
        <v>276</v>
      </c>
      <c r="S103" s="188">
        <f t="shared" si="13"/>
        <v>1000359529</v>
      </c>
      <c r="T103" s="169"/>
      <c r="U103" s="189">
        <f>IFERROR(VLOOKUP($S103,$C:K,9,0),"")</f>
        <v>0</v>
      </c>
      <c r="V103" s="190">
        <f>IFERROR(VLOOKUP($S103,$C:H,6,0),"")</f>
        <v>0</v>
      </c>
      <c r="W103" s="191">
        <f>IFERROR(VLOOKUP($S103,$C:I,7,0),"")</f>
        <v>0</v>
      </c>
      <c r="X103" s="188">
        <f>IFERROR(VLOOKUP($S103,$C:J,8,0),"")</f>
        <v>0</v>
      </c>
    </row>
    <row r="104" spans="2:24">
      <c r="B104" s="192" t="s">
        <v>5210</v>
      </c>
      <c r="C104" s="193">
        <v>1000385570</v>
      </c>
      <c r="D104" s="193">
        <v>0</v>
      </c>
      <c r="E104" s="193" t="s">
        <v>246</v>
      </c>
      <c r="F104" s="194" t="s">
        <v>5208</v>
      </c>
      <c r="G104" s="194" t="s">
        <v>5210</v>
      </c>
      <c r="H104" s="146">
        <v>0.68599999999999994</v>
      </c>
      <c r="I104" s="147">
        <v>1000</v>
      </c>
      <c r="J104" s="193" t="s">
        <v>43</v>
      </c>
      <c r="K104" s="195">
        <v>45840</v>
      </c>
      <c r="L104" s="177" t="str">
        <f>IF(ISERROR(VLOOKUP(C104,DB_4erDS!$C$384:$C$8376,1,FALSE)),"delete","YES")</f>
        <v>delete</v>
      </c>
      <c r="M104" s="169"/>
      <c r="N104" s="169"/>
      <c r="O104" s="187">
        <f t="shared" si="9"/>
        <v>0</v>
      </c>
      <c r="P104" s="187">
        <f t="shared" si="10"/>
        <v>104</v>
      </c>
      <c r="Q104" s="187" t="e">
        <f t="shared" si="11"/>
        <v>#DIV/0!</v>
      </c>
      <c r="R104" s="187">
        <f t="shared" si="12"/>
        <v>277</v>
      </c>
      <c r="S104" s="188">
        <f t="shared" si="13"/>
        <v>1000359477</v>
      </c>
      <c r="T104" s="169"/>
      <c r="U104" s="189">
        <f>IFERROR(VLOOKUP($S104,$C:K,9,0),"")</f>
        <v>0</v>
      </c>
      <c r="V104" s="190">
        <f>IFERROR(VLOOKUP($S104,$C:H,6,0),"")</f>
        <v>0</v>
      </c>
      <c r="W104" s="191">
        <f>IFERROR(VLOOKUP($S104,$C:I,7,0),"")</f>
        <v>0</v>
      </c>
      <c r="X104" s="188">
        <f>IFERROR(VLOOKUP($S104,$C:J,8,0),"")</f>
        <v>0</v>
      </c>
    </row>
    <row r="105" spans="2:24">
      <c r="B105" s="192" t="s">
        <v>57</v>
      </c>
      <c r="C105" s="193">
        <v>1000085026</v>
      </c>
      <c r="D105" s="193">
        <v>0</v>
      </c>
      <c r="E105" s="193" t="s">
        <v>1823</v>
      </c>
      <c r="F105" s="194" t="s">
        <v>41</v>
      </c>
      <c r="G105" s="194" t="s">
        <v>57</v>
      </c>
      <c r="H105" s="146">
        <v>3.9937420000000001E-2</v>
      </c>
      <c r="I105" s="147"/>
      <c r="J105" s="193" t="s">
        <v>101</v>
      </c>
      <c r="K105" s="195">
        <v>45840</v>
      </c>
      <c r="L105" s="177" t="str">
        <f>IF(ISERROR(VLOOKUP(C105,DB_4erDS!$C$384:$C$8376,1,FALSE)),"delete","YES")</f>
        <v>YES</v>
      </c>
      <c r="M105" s="169"/>
      <c r="N105" s="169"/>
      <c r="O105" s="187">
        <f t="shared" si="9"/>
        <v>1</v>
      </c>
      <c r="P105" s="187">
        <f t="shared" si="10"/>
        <v>105</v>
      </c>
      <c r="Q105" s="187">
        <f t="shared" si="11"/>
        <v>105</v>
      </c>
      <c r="R105" s="187">
        <f t="shared" si="12"/>
        <v>278</v>
      </c>
      <c r="S105" s="188">
        <f t="shared" si="13"/>
        <v>1000260130</v>
      </c>
      <c r="T105" s="169"/>
      <c r="U105" s="189">
        <f>IFERROR(VLOOKUP($S105,$C:K,9,0),"")</f>
        <v>0</v>
      </c>
      <c r="V105" s="190">
        <f>IFERROR(VLOOKUP($S105,$C:H,6,0),"")</f>
        <v>0</v>
      </c>
      <c r="W105" s="191">
        <f>IFERROR(VLOOKUP($S105,$C:I,7,0),"")</f>
        <v>0</v>
      </c>
      <c r="X105" s="188">
        <f>IFERROR(VLOOKUP($S105,$C:J,8,0),"")</f>
        <v>0</v>
      </c>
    </row>
    <row r="106" spans="2:24">
      <c r="B106" s="192" t="s">
        <v>57</v>
      </c>
      <c r="C106" s="193">
        <v>1000085026</v>
      </c>
      <c r="D106" s="193">
        <v>0</v>
      </c>
      <c r="E106" s="193" t="s">
        <v>1823</v>
      </c>
      <c r="F106" s="194" t="s">
        <v>41</v>
      </c>
      <c r="G106" s="194" t="s">
        <v>57</v>
      </c>
      <c r="H106" s="146">
        <v>4.1299999999999996E-2</v>
      </c>
      <c r="I106" s="147">
        <v>1000</v>
      </c>
      <c r="J106" s="193" t="s">
        <v>43</v>
      </c>
      <c r="K106" s="195">
        <v>45840</v>
      </c>
      <c r="L106" s="177" t="str">
        <f>IF(ISERROR(VLOOKUP(C106,DB_4erDS!$C$384:$C$8376,1,FALSE)),"delete","YES")</f>
        <v>YES</v>
      </c>
      <c r="M106" s="169"/>
      <c r="N106" s="169"/>
      <c r="O106" s="187">
        <f t="shared" si="9"/>
        <v>1</v>
      </c>
      <c r="P106" s="187">
        <f t="shared" si="10"/>
        <v>106</v>
      </c>
      <c r="Q106" s="187">
        <f t="shared" si="11"/>
        <v>106</v>
      </c>
      <c r="R106" s="187">
        <f t="shared" si="12"/>
        <v>279</v>
      </c>
      <c r="S106" s="188">
        <f t="shared" si="13"/>
        <v>1000377990</v>
      </c>
      <c r="T106" s="169"/>
      <c r="U106" s="189">
        <f>IFERROR(VLOOKUP($S106,$C:K,9,0),"")</f>
        <v>0</v>
      </c>
      <c r="V106" s="190">
        <f>IFERROR(VLOOKUP($S106,$C:H,6,0),"")</f>
        <v>0</v>
      </c>
      <c r="W106" s="191">
        <f>IFERROR(VLOOKUP($S106,$C:I,7,0),"")</f>
        <v>0</v>
      </c>
      <c r="X106" s="188">
        <f>IFERROR(VLOOKUP($S106,$C:J,8,0),"")</f>
        <v>0</v>
      </c>
    </row>
    <row r="107" spans="2:24">
      <c r="B107" s="192"/>
      <c r="C107" s="193">
        <v>1000322437</v>
      </c>
      <c r="D107" s="193">
        <v>0</v>
      </c>
      <c r="E107" s="193"/>
      <c r="F107" s="194" t="s">
        <v>5213</v>
      </c>
      <c r="G107" s="194"/>
      <c r="H107" s="146"/>
      <c r="I107" s="147"/>
      <c r="J107" s="193" t="s">
        <v>101</v>
      </c>
      <c r="K107" s="195">
        <v>45840</v>
      </c>
      <c r="L107" s="177" t="str">
        <f>IF(ISERROR(VLOOKUP(C107,DB_4erDS!$C$384:$C$8376,1,FALSE)),"delete","YES")</f>
        <v>delete</v>
      </c>
      <c r="M107" s="169"/>
      <c r="N107" s="169"/>
      <c r="O107" s="187">
        <f t="shared" si="9"/>
        <v>0</v>
      </c>
      <c r="P107" s="187">
        <f t="shared" si="10"/>
        <v>107</v>
      </c>
      <c r="Q107" s="187" t="e">
        <f t="shared" si="11"/>
        <v>#DIV/0!</v>
      </c>
      <c r="R107" s="187">
        <f t="shared" si="12"/>
        <v>280</v>
      </c>
      <c r="S107" s="188">
        <f t="shared" si="13"/>
        <v>1000359526</v>
      </c>
      <c r="T107" s="169"/>
      <c r="U107" s="189">
        <f>IFERROR(VLOOKUP($S107,$C:K,9,0),"")</f>
        <v>0</v>
      </c>
      <c r="V107" s="190">
        <f>IFERROR(VLOOKUP($S107,$C:H,6,0),"")</f>
        <v>0</v>
      </c>
      <c r="W107" s="191">
        <f>IFERROR(VLOOKUP($S107,$C:I,7,0),"")</f>
        <v>0</v>
      </c>
      <c r="X107" s="188">
        <f>IFERROR(VLOOKUP($S107,$C:J,8,0),"")</f>
        <v>0</v>
      </c>
    </row>
    <row r="108" spans="2:24">
      <c r="B108" s="192"/>
      <c r="C108" s="193">
        <v>1000524069</v>
      </c>
      <c r="D108" s="193">
        <v>0</v>
      </c>
      <c r="E108" s="193"/>
      <c r="F108" s="194" t="s">
        <v>5214</v>
      </c>
      <c r="G108" s="194"/>
      <c r="H108" s="146"/>
      <c r="I108" s="147"/>
      <c r="J108" s="193" t="s">
        <v>101</v>
      </c>
      <c r="K108" s="195">
        <v>45840</v>
      </c>
      <c r="L108" s="177" t="str">
        <f>IF(ISERROR(VLOOKUP(C108,DB_4erDS!$C$384:$C$8376,1,FALSE)),"delete","YES")</f>
        <v>delete</v>
      </c>
      <c r="M108" s="169"/>
      <c r="N108" s="169"/>
      <c r="O108" s="187">
        <f t="shared" si="9"/>
        <v>0</v>
      </c>
      <c r="P108" s="187">
        <f t="shared" si="10"/>
        <v>108</v>
      </c>
      <c r="Q108" s="187" t="e">
        <f t="shared" si="11"/>
        <v>#DIV/0!</v>
      </c>
      <c r="R108" s="187">
        <f t="shared" si="12"/>
        <v>281</v>
      </c>
      <c r="S108" s="188">
        <f t="shared" si="13"/>
        <v>1000359522</v>
      </c>
      <c r="T108" s="169"/>
      <c r="U108" s="189">
        <f>IFERROR(VLOOKUP($S108,$C:K,9,0),"")</f>
        <v>0</v>
      </c>
      <c r="V108" s="190">
        <f>IFERROR(VLOOKUP($S108,$C:H,6,0),"")</f>
        <v>0</v>
      </c>
      <c r="W108" s="191">
        <f>IFERROR(VLOOKUP($S108,$C:I,7,0),"")</f>
        <v>0</v>
      </c>
      <c r="X108" s="188">
        <f>IFERROR(VLOOKUP($S108,$C:J,8,0),"")</f>
        <v>0</v>
      </c>
    </row>
    <row r="109" spans="2:24">
      <c r="B109" s="192"/>
      <c r="C109" s="193"/>
      <c r="D109" s="193"/>
      <c r="E109" s="193"/>
      <c r="F109" s="194"/>
      <c r="G109" s="194"/>
      <c r="H109" s="146"/>
      <c r="I109" s="147"/>
      <c r="J109" s="193"/>
      <c r="K109" s="195"/>
      <c r="L109" s="177" t="str">
        <f>IF(ISERROR(VLOOKUP(C109,DB_4erDS!$C$384:$C$8376,1,FALSE)),"delete","YES")</f>
        <v>delete</v>
      </c>
      <c r="M109" s="169"/>
      <c r="N109" s="169"/>
      <c r="O109" s="187">
        <f t="shared" si="9"/>
        <v>0</v>
      </c>
      <c r="P109" s="187">
        <f t="shared" si="10"/>
        <v>109</v>
      </c>
      <c r="Q109" s="187" t="e">
        <f t="shared" si="11"/>
        <v>#DIV/0!</v>
      </c>
      <c r="R109" s="187">
        <f t="shared" si="12"/>
        <v>282</v>
      </c>
      <c r="S109" s="188">
        <f t="shared" si="13"/>
        <v>1000374590</v>
      </c>
      <c r="T109" s="169"/>
      <c r="U109" s="189">
        <f>IFERROR(VLOOKUP($S109,$C:K,9,0),"")</f>
        <v>0</v>
      </c>
      <c r="V109" s="190">
        <f>IFERROR(VLOOKUP($S109,$C:H,6,0),"")</f>
        <v>0</v>
      </c>
      <c r="W109" s="191">
        <f>IFERROR(VLOOKUP($S109,$C:I,7,0),"")</f>
        <v>0</v>
      </c>
      <c r="X109" s="188">
        <f>IFERROR(VLOOKUP($S109,$C:J,8,0),"")</f>
        <v>0</v>
      </c>
    </row>
    <row r="110" spans="2:24">
      <c r="B110" s="192"/>
      <c r="C110" s="193"/>
      <c r="D110" s="193"/>
      <c r="E110" s="210"/>
      <c r="F110" s="194"/>
      <c r="G110" s="194"/>
      <c r="H110" s="146"/>
      <c r="I110" s="147"/>
      <c r="J110" s="193"/>
      <c r="K110" s="195"/>
      <c r="L110" s="177" t="str">
        <f>IF(ISERROR(VLOOKUP(C110,DB_4erDS!$C$384:$C$8376,1,FALSE)),"delete","YES")</f>
        <v>delete</v>
      </c>
      <c r="M110" s="169"/>
      <c r="N110" s="169"/>
      <c r="O110" s="187">
        <f t="shared" si="9"/>
        <v>0</v>
      </c>
      <c r="P110" s="187">
        <f t="shared" si="10"/>
        <v>110</v>
      </c>
      <c r="Q110" s="187" t="e">
        <f t="shared" si="11"/>
        <v>#DIV/0!</v>
      </c>
      <c r="R110" s="187">
        <f t="shared" si="12"/>
        <v>283</v>
      </c>
      <c r="S110" s="188">
        <f t="shared" si="13"/>
        <v>1000359527</v>
      </c>
      <c r="T110" s="169"/>
      <c r="U110" s="189">
        <f>IFERROR(VLOOKUP($S110,$C:K,9,0),"")</f>
        <v>0</v>
      </c>
      <c r="V110" s="190">
        <f>IFERROR(VLOOKUP($S110,$C:H,6,0),"")</f>
        <v>0</v>
      </c>
      <c r="W110" s="191">
        <f>IFERROR(VLOOKUP($S110,$C:I,7,0),"")</f>
        <v>0</v>
      </c>
      <c r="X110" s="188">
        <f>IFERROR(VLOOKUP($S110,$C:J,8,0),"")</f>
        <v>0</v>
      </c>
    </row>
    <row r="111" spans="2:24">
      <c r="B111" s="192"/>
      <c r="C111" s="193"/>
      <c r="D111" s="193"/>
      <c r="E111" s="210"/>
      <c r="F111" s="194"/>
      <c r="G111" s="194"/>
      <c r="H111" s="146"/>
      <c r="I111" s="147"/>
      <c r="J111" s="193"/>
      <c r="K111" s="195"/>
      <c r="L111" s="177" t="str">
        <f>IF(ISERROR(VLOOKUP(C111,DB_4erDS!$C$384:$C$8376,1,FALSE)),"delete","YES")</f>
        <v>delete</v>
      </c>
      <c r="M111" s="169"/>
      <c r="N111" s="169"/>
      <c r="O111" s="187">
        <f t="shared" si="9"/>
        <v>0</v>
      </c>
      <c r="P111" s="187">
        <f t="shared" si="10"/>
        <v>111</v>
      </c>
      <c r="Q111" s="187" t="e">
        <f t="shared" si="11"/>
        <v>#DIV/0!</v>
      </c>
      <c r="R111" s="187">
        <f t="shared" si="12"/>
        <v>284</v>
      </c>
      <c r="S111" s="188">
        <f t="shared" si="13"/>
        <v>1000359528</v>
      </c>
      <c r="T111" s="169"/>
      <c r="U111" s="189">
        <f>IFERROR(VLOOKUP($S111,$C:K,9,0),"")</f>
        <v>0</v>
      </c>
      <c r="V111" s="190">
        <f>IFERROR(VLOOKUP($S111,$C:H,6,0),"")</f>
        <v>0</v>
      </c>
      <c r="W111" s="191">
        <f>IFERROR(VLOOKUP($S111,$C:I,7,0),"")</f>
        <v>0</v>
      </c>
      <c r="X111" s="188">
        <f>IFERROR(VLOOKUP($S111,$C:J,8,0),"")</f>
        <v>0</v>
      </c>
    </row>
    <row r="112" spans="2:24">
      <c r="B112" s="192"/>
      <c r="C112" s="193"/>
      <c r="D112" s="193"/>
      <c r="E112" s="193"/>
      <c r="F112" s="194"/>
      <c r="G112" s="194"/>
      <c r="H112" s="146"/>
      <c r="I112" s="147"/>
      <c r="J112" s="193"/>
      <c r="K112" s="195"/>
      <c r="L112" s="177" t="str">
        <f>IF(ISERROR(VLOOKUP(C112,DB_4erDS!$C$384:$C$8376,1,FALSE)),"delete","YES")</f>
        <v>delete</v>
      </c>
      <c r="M112" s="169"/>
      <c r="N112" s="169"/>
      <c r="O112" s="187">
        <f t="shared" si="9"/>
        <v>0</v>
      </c>
      <c r="P112" s="187">
        <f t="shared" si="10"/>
        <v>112</v>
      </c>
      <c r="Q112" s="187" t="e">
        <f t="shared" si="11"/>
        <v>#DIV/0!</v>
      </c>
      <c r="R112" s="187">
        <f t="shared" si="12"/>
        <v>285</v>
      </c>
      <c r="S112" s="188">
        <f t="shared" si="13"/>
        <v>1000359480</v>
      </c>
      <c r="T112" s="169"/>
      <c r="U112" s="189">
        <f>IFERROR(VLOOKUP($S112,$C:K,9,0),"")</f>
        <v>0</v>
      </c>
      <c r="V112" s="190">
        <f>IFERROR(VLOOKUP($S112,$C:H,6,0),"")</f>
        <v>0</v>
      </c>
      <c r="W112" s="191">
        <f>IFERROR(VLOOKUP($S112,$C:I,7,0),"")</f>
        <v>0</v>
      </c>
      <c r="X112" s="188">
        <f>IFERROR(VLOOKUP($S112,$C:J,8,0),"")</f>
        <v>0</v>
      </c>
    </row>
    <row r="113" spans="2:24">
      <c r="B113" s="192"/>
      <c r="C113" s="193"/>
      <c r="D113" s="193"/>
      <c r="E113" s="193"/>
      <c r="F113" s="194"/>
      <c r="G113" s="194"/>
      <c r="H113" s="146"/>
      <c r="I113" s="147"/>
      <c r="J113" s="193"/>
      <c r="K113" s="195"/>
      <c r="L113" s="177" t="str">
        <f>IF(ISERROR(VLOOKUP(C113,DB_4erDS!$C$384:$C$8376,1,FALSE)),"delete","YES")</f>
        <v>delete</v>
      </c>
      <c r="M113" s="169"/>
      <c r="N113" s="169"/>
      <c r="O113" s="187">
        <f t="shared" si="9"/>
        <v>0</v>
      </c>
      <c r="P113" s="187">
        <f t="shared" si="10"/>
        <v>113</v>
      </c>
      <c r="Q113" s="187" t="e">
        <f t="shared" si="11"/>
        <v>#DIV/0!</v>
      </c>
      <c r="R113" s="187">
        <f t="shared" si="12"/>
        <v>286</v>
      </c>
      <c r="S113" s="188">
        <f t="shared" si="13"/>
        <v>1000288543</v>
      </c>
      <c r="T113" s="169"/>
      <c r="U113" s="189">
        <f>IFERROR(VLOOKUP($S113,$C:K,9,0),"")</f>
        <v>0</v>
      </c>
      <c r="V113" s="190">
        <f>IFERROR(VLOOKUP($S113,$C:H,6,0),"")</f>
        <v>0</v>
      </c>
      <c r="W113" s="191">
        <f>IFERROR(VLOOKUP($S113,$C:I,7,0),"")</f>
        <v>0</v>
      </c>
      <c r="X113" s="188">
        <f>IFERROR(VLOOKUP($S113,$C:J,8,0),"")</f>
        <v>0</v>
      </c>
    </row>
    <row r="114" spans="2:24">
      <c r="B114" s="192"/>
      <c r="C114" s="193"/>
      <c r="D114" s="193"/>
      <c r="E114" s="193"/>
      <c r="F114" s="196"/>
      <c r="G114" s="194"/>
      <c r="H114" s="146"/>
      <c r="I114" s="147"/>
      <c r="J114" s="193"/>
      <c r="K114" s="195"/>
      <c r="L114" s="177" t="str">
        <f>IF(ISERROR(VLOOKUP(C114,DB_4erDS!$C$384:$C$8376,1,FALSE)),"delete","YES")</f>
        <v>delete</v>
      </c>
      <c r="M114" s="169"/>
      <c r="N114" s="169"/>
      <c r="O114" s="187">
        <f t="shared" si="9"/>
        <v>0</v>
      </c>
      <c r="P114" s="187">
        <f t="shared" si="10"/>
        <v>114</v>
      </c>
      <c r="Q114" s="187" t="e">
        <f t="shared" si="11"/>
        <v>#DIV/0!</v>
      </c>
      <c r="R114" s="187">
        <f t="shared" si="12"/>
        <v>287</v>
      </c>
      <c r="S114" s="188">
        <f t="shared" si="13"/>
        <v>1000395601</v>
      </c>
      <c r="T114" s="169"/>
      <c r="U114" s="189">
        <f>IFERROR(VLOOKUP($S114,$C:K,9,0),"")</f>
        <v>0</v>
      </c>
      <c r="V114" s="190">
        <f>IFERROR(VLOOKUP($S114,$C:H,6,0),"")</f>
        <v>0</v>
      </c>
      <c r="W114" s="191">
        <f>IFERROR(VLOOKUP($S114,$C:I,7,0),"")</f>
        <v>0</v>
      </c>
      <c r="X114" s="188">
        <f>IFERROR(VLOOKUP($S114,$C:J,8,0),"")</f>
        <v>0</v>
      </c>
    </row>
    <row r="115" spans="2:24">
      <c r="B115" s="192"/>
      <c r="C115" s="193"/>
      <c r="D115" s="194"/>
      <c r="E115" s="193"/>
      <c r="F115" s="194"/>
      <c r="G115" s="194"/>
      <c r="H115" s="146"/>
      <c r="I115" s="147"/>
      <c r="J115" s="193"/>
      <c r="K115" s="195"/>
      <c r="L115" s="177" t="str">
        <f>IF(ISERROR(VLOOKUP(C115,DB_4erDS!$C$384:$C$8376,1,FALSE)),"delete","YES")</f>
        <v>delete</v>
      </c>
      <c r="M115" s="169"/>
      <c r="N115" s="169"/>
      <c r="O115" s="187">
        <f t="shared" si="9"/>
        <v>0</v>
      </c>
      <c r="P115" s="187">
        <f t="shared" si="10"/>
        <v>115</v>
      </c>
      <c r="Q115" s="187" t="e">
        <f t="shared" si="11"/>
        <v>#DIV/0!</v>
      </c>
      <c r="R115" s="187">
        <f t="shared" si="12"/>
        <v>288</v>
      </c>
      <c r="S115" s="188">
        <f t="shared" si="13"/>
        <v>1000433822</v>
      </c>
      <c r="T115" s="169"/>
      <c r="U115" s="189">
        <f>IFERROR(VLOOKUP($S115,$C:K,9,0),"")</f>
        <v>0</v>
      </c>
      <c r="V115" s="190">
        <f>IFERROR(VLOOKUP($S115,$C:H,6,0),"")</f>
        <v>0</v>
      </c>
      <c r="W115" s="191">
        <f>IFERROR(VLOOKUP($S115,$C:I,7,0),"")</f>
        <v>0</v>
      </c>
      <c r="X115" s="188">
        <f>IFERROR(VLOOKUP($S115,$C:J,8,0),"")</f>
        <v>0</v>
      </c>
    </row>
    <row r="116" spans="2:24">
      <c r="B116" s="192"/>
      <c r="C116" s="193"/>
      <c r="D116" s="193"/>
      <c r="E116" s="211"/>
      <c r="F116" s="194"/>
      <c r="G116" s="194"/>
      <c r="H116" s="146"/>
      <c r="I116" s="147"/>
      <c r="J116" s="193"/>
      <c r="K116" s="195"/>
      <c r="L116" s="177" t="str">
        <f>IF(ISERROR(VLOOKUP(C116,DB_4erDS!$C$384:$C$8376,1,FALSE)),"delete","YES")</f>
        <v>delete</v>
      </c>
      <c r="M116" s="169"/>
      <c r="N116" s="169"/>
      <c r="O116" s="187">
        <f t="shared" si="9"/>
        <v>0</v>
      </c>
      <c r="P116" s="187">
        <f t="shared" si="10"/>
        <v>116</v>
      </c>
      <c r="Q116" s="187" t="e">
        <f t="shared" si="11"/>
        <v>#DIV/0!</v>
      </c>
      <c r="R116" s="187">
        <f t="shared" si="12"/>
        <v>289</v>
      </c>
      <c r="S116" s="188">
        <f t="shared" si="13"/>
        <v>1000027394</v>
      </c>
      <c r="T116" s="169"/>
      <c r="U116" s="189">
        <f>IFERROR(VLOOKUP($S116,$C:K,9,0),"")</f>
        <v>0</v>
      </c>
      <c r="V116" s="190">
        <f>IFERROR(VLOOKUP($S116,$C:H,6,0),"")</f>
        <v>0</v>
      </c>
      <c r="W116" s="191">
        <f>IFERROR(VLOOKUP($S116,$C:I,7,0),"")</f>
        <v>0</v>
      </c>
      <c r="X116" s="188">
        <f>IFERROR(VLOOKUP($S116,$C:J,8,0),"")</f>
        <v>0</v>
      </c>
    </row>
    <row r="117" spans="2:24">
      <c r="B117" s="192"/>
      <c r="C117" s="193"/>
      <c r="D117" s="193"/>
      <c r="E117" s="210"/>
      <c r="F117" s="194"/>
      <c r="G117" s="194"/>
      <c r="H117" s="146"/>
      <c r="I117" s="147"/>
      <c r="J117" s="193"/>
      <c r="K117" s="195"/>
      <c r="L117" s="177" t="str">
        <f>IF(ISERROR(VLOOKUP(C117,DB_4erDS!$C$384:$C$8376,1,FALSE)),"delete","YES")</f>
        <v>delete</v>
      </c>
      <c r="M117" s="169"/>
      <c r="N117" s="169"/>
      <c r="O117" s="187">
        <f t="shared" si="9"/>
        <v>0</v>
      </c>
      <c r="P117" s="187">
        <f t="shared" si="10"/>
        <v>117</v>
      </c>
      <c r="Q117" s="187" t="e">
        <f t="shared" si="11"/>
        <v>#DIV/0!</v>
      </c>
      <c r="R117" s="187">
        <f t="shared" si="12"/>
        <v>290</v>
      </c>
      <c r="S117" s="188">
        <f t="shared" si="13"/>
        <v>1000289850</v>
      </c>
      <c r="T117" s="169"/>
      <c r="U117" s="189">
        <f>IFERROR(VLOOKUP($S117,$C:K,9,0),"")</f>
        <v>0</v>
      </c>
      <c r="V117" s="190">
        <f>IFERROR(VLOOKUP($S117,$C:H,6,0),"")</f>
        <v>0</v>
      </c>
      <c r="W117" s="191">
        <f>IFERROR(VLOOKUP($S117,$C:I,7,0),"")</f>
        <v>0</v>
      </c>
      <c r="X117" s="188">
        <f>IFERROR(VLOOKUP($S117,$C:J,8,0),"")</f>
        <v>0</v>
      </c>
    </row>
    <row r="118" spans="2:24">
      <c r="B118" s="192"/>
      <c r="C118" s="193"/>
      <c r="D118" s="193"/>
      <c r="E118" s="211"/>
      <c r="F118" s="194"/>
      <c r="G118" s="194"/>
      <c r="H118" s="146"/>
      <c r="I118" s="147"/>
      <c r="J118" s="193"/>
      <c r="K118" s="195"/>
      <c r="L118" s="177" t="str">
        <f>IF(ISERROR(VLOOKUP(C118,DB_4erDS!$C$384:$C$8376,1,FALSE)),"delete","YES")</f>
        <v>delete</v>
      </c>
      <c r="M118" s="169"/>
      <c r="N118" s="169"/>
      <c r="O118" s="187">
        <f t="shared" si="9"/>
        <v>0</v>
      </c>
      <c r="P118" s="187">
        <f t="shared" si="10"/>
        <v>118</v>
      </c>
      <c r="Q118" s="187" t="e">
        <f t="shared" si="11"/>
        <v>#DIV/0!</v>
      </c>
      <c r="R118" s="187">
        <f t="shared" si="12"/>
        <v>291</v>
      </c>
      <c r="S118" s="188">
        <f t="shared" si="13"/>
        <v>1000279149</v>
      </c>
      <c r="T118" s="169"/>
      <c r="U118" s="189">
        <f>IFERROR(VLOOKUP($S118,$C:K,9,0),"")</f>
        <v>0</v>
      </c>
      <c r="V118" s="190">
        <f>IFERROR(VLOOKUP($S118,$C:H,6,0),"")</f>
        <v>0</v>
      </c>
      <c r="W118" s="191">
        <f>IFERROR(VLOOKUP($S118,$C:I,7,0),"")</f>
        <v>0</v>
      </c>
      <c r="X118" s="188">
        <f>IFERROR(VLOOKUP($S118,$C:J,8,0),"")</f>
        <v>0</v>
      </c>
    </row>
    <row r="119" spans="2:24">
      <c r="B119" s="192"/>
      <c r="C119" s="197"/>
      <c r="D119" s="194"/>
      <c r="E119" s="197"/>
      <c r="F119" s="196"/>
      <c r="G119" s="194"/>
      <c r="H119" s="146"/>
      <c r="I119" s="147"/>
      <c r="J119" s="193"/>
      <c r="K119" s="195"/>
      <c r="L119" s="177" t="str">
        <f>IF(ISERROR(VLOOKUP(C119,DB_4erDS!$C$384:$C$8376,1,FALSE)),"delete","YES")</f>
        <v>delete</v>
      </c>
      <c r="M119" s="169"/>
      <c r="N119" s="169"/>
      <c r="O119" s="187">
        <f t="shared" si="9"/>
        <v>0</v>
      </c>
      <c r="P119" s="187">
        <f t="shared" si="10"/>
        <v>119</v>
      </c>
      <c r="Q119" s="187" t="e">
        <f t="shared" si="11"/>
        <v>#DIV/0!</v>
      </c>
      <c r="R119" s="187">
        <f t="shared" si="12"/>
        <v>292</v>
      </c>
      <c r="S119" s="188">
        <f t="shared" si="13"/>
        <v>1000308958</v>
      </c>
      <c r="T119" s="169"/>
      <c r="U119" s="189">
        <f>IFERROR(VLOOKUP($S119,$C:K,9,0),"")</f>
        <v>0</v>
      </c>
      <c r="V119" s="190">
        <f>IFERROR(VLOOKUP($S119,$C:H,6,0),"")</f>
        <v>0</v>
      </c>
      <c r="W119" s="191">
        <f>IFERROR(VLOOKUP($S119,$C:I,7,0),"")</f>
        <v>0</v>
      </c>
      <c r="X119" s="188">
        <f>IFERROR(VLOOKUP($S119,$C:J,8,0),"")</f>
        <v>0</v>
      </c>
    </row>
    <row r="120" spans="2:24">
      <c r="B120" s="192"/>
      <c r="C120" s="197"/>
      <c r="D120" s="194"/>
      <c r="E120" s="197"/>
      <c r="F120" s="196"/>
      <c r="G120" s="194"/>
      <c r="H120" s="146"/>
      <c r="I120" s="147"/>
      <c r="J120" s="193"/>
      <c r="K120" s="195"/>
      <c r="L120" s="177" t="str">
        <f>IF(ISERROR(VLOOKUP(C120,DB_4erDS!$C$384:$C$8376,1,FALSE)),"delete","YES")</f>
        <v>delete</v>
      </c>
      <c r="M120" s="169"/>
      <c r="N120" s="169"/>
      <c r="O120" s="187">
        <f t="shared" si="9"/>
        <v>0</v>
      </c>
      <c r="P120" s="187">
        <f t="shared" si="10"/>
        <v>120</v>
      </c>
      <c r="Q120" s="187" t="e">
        <f t="shared" si="11"/>
        <v>#DIV/0!</v>
      </c>
      <c r="R120" s="187">
        <f t="shared" si="12"/>
        <v>293</v>
      </c>
      <c r="S120" s="188">
        <f t="shared" si="13"/>
        <v>1000398396</v>
      </c>
      <c r="T120" s="169"/>
      <c r="U120" s="189">
        <f>IFERROR(VLOOKUP($S120,$C:K,9,0),"")</f>
        <v>0</v>
      </c>
      <c r="V120" s="190">
        <f>IFERROR(VLOOKUP($S120,$C:H,6,0),"")</f>
        <v>0</v>
      </c>
      <c r="W120" s="191">
        <f>IFERROR(VLOOKUP($S120,$C:I,7,0),"")</f>
        <v>0</v>
      </c>
      <c r="X120" s="188">
        <f>IFERROR(VLOOKUP($S120,$C:J,8,0),"")</f>
        <v>0</v>
      </c>
    </row>
    <row r="121" spans="2:24">
      <c r="B121" s="192"/>
      <c r="C121" s="203"/>
      <c r="D121" s="193"/>
      <c r="E121" s="24"/>
      <c r="F121" s="194"/>
      <c r="G121" s="194"/>
      <c r="H121" s="146"/>
      <c r="I121" s="147"/>
      <c r="J121" s="193"/>
      <c r="K121" s="195"/>
      <c r="L121" s="177" t="str">
        <f>IF(ISERROR(VLOOKUP(C121,DB_4erDS!$C$384:$C$8376,1,FALSE)),"delete","YES")</f>
        <v>delete</v>
      </c>
      <c r="M121" s="169"/>
      <c r="N121" s="169"/>
      <c r="O121" s="187">
        <f t="shared" si="9"/>
        <v>0</v>
      </c>
      <c r="P121" s="187">
        <f t="shared" si="10"/>
        <v>121</v>
      </c>
      <c r="Q121" s="187" t="e">
        <f t="shared" si="11"/>
        <v>#DIV/0!</v>
      </c>
      <c r="R121" s="187">
        <f t="shared" si="12"/>
        <v>294</v>
      </c>
      <c r="S121" s="188">
        <f t="shared" si="13"/>
        <v>1000344773</v>
      </c>
      <c r="T121" s="169"/>
      <c r="U121" s="189">
        <f>IFERROR(VLOOKUP($S121,$C:K,9,0),"")</f>
        <v>0</v>
      </c>
      <c r="V121" s="190">
        <f>IFERROR(VLOOKUP($S121,$C:H,6,0),"")</f>
        <v>0</v>
      </c>
      <c r="W121" s="191">
        <f>IFERROR(VLOOKUP($S121,$C:I,7,0),"")</f>
        <v>0</v>
      </c>
      <c r="X121" s="188">
        <f>IFERROR(VLOOKUP($S121,$C:J,8,0),"")</f>
        <v>0</v>
      </c>
    </row>
    <row r="122" spans="2:24">
      <c r="B122" s="192"/>
      <c r="C122" s="193"/>
      <c r="D122" s="193"/>
      <c r="E122" s="193"/>
      <c r="F122" s="196"/>
      <c r="G122" s="194"/>
      <c r="H122" s="146"/>
      <c r="I122" s="147"/>
      <c r="J122" s="193"/>
      <c r="K122" s="195"/>
      <c r="L122" s="177" t="str">
        <f>IF(ISERROR(VLOOKUP(C122,DB_4erDS!$C$384:$C$8376,1,FALSE)),"delete","YES")</f>
        <v>delete</v>
      </c>
      <c r="M122" s="169"/>
      <c r="N122" s="169"/>
      <c r="O122" s="187">
        <f t="shared" si="9"/>
        <v>0</v>
      </c>
      <c r="P122" s="187">
        <f t="shared" si="10"/>
        <v>122</v>
      </c>
      <c r="Q122" s="187" t="e">
        <f t="shared" si="11"/>
        <v>#DIV/0!</v>
      </c>
      <c r="R122" s="187">
        <f t="shared" si="12"/>
        <v>295</v>
      </c>
      <c r="S122" s="188">
        <f t="shared" si="13"/>
        <v>1000127379</v>
      </c>
      <c r="T122" s="169"/>
      <c r="U122" s="189">
        <f>IFERROR(VLOOKUP($S122,$C:K,9,0),"")</f>
        <v>0</v>
      </c>
      <c r="V122" s="190">
        <f>IFERROR(VLOOKUP($S122,$C:H,6,0),"")</f>
        <v>0</v>
      </c>
      <c r="W122" s="191">
        <f>IFERROR(VLOOKUP($S122,$C:I,7,0),"")</f>
        <v>0</v>
      </c>
      <c r="X122" s="188">
        <f>IFERROR(VLOOKUP($S122,$C:J,8,0),"")</f>
        <v>0</v>
      </c>
    </row>
    <row r="123" spans="2:24">
      <c r="B123" s="192"/>
      <c r="C123" s="197"/>
      <c r="D123" s="194"/>
      <c r="E123" s="197"/>
      <c r="F123" s="196"/>
      <c r="G123" s="194"/>
      <c r="H123" s="146"/>
      <c r="I123" s="147"/>
      <c r="J123" s="193"/>
      <c r="K123" s="195"/>
      <c r="L123" s="177" t="str">
        <f>IF(ISERROR(VLOOKUP(C123,DB_4erDS!$C$384:$C$8376,1,FALSE)),"delete","YES")</f>
        <v>delete</v>
      </c>
      <c r="M123" s="169"/>
      <c r="N123" s="169"/>
      <c r="O123" s="187">
        <f t="shared" si="9"/>
        <v>0</v>
      </c>
      <c r="P123" s="187">
        <f t="shared" si="10"/>
        <v>123</v>
      </c>
      <c r="Q123" s="187" t="e">
        <f t="shared" si="11"/>
        <v>#DIV/0!</v>
      </c>
      <c r="R123" s="187">
        <f t="shared" si="12"/>
        <v>296</v>
      </c>
      <c r="S123" s="188">
        <f t="shared" si="13"/>
        <v>1000027332</v>
      </c>
      <c r="T123" s="169"/>
      <c r="U123" s="189">
        <f>IFERROR(VLOOKUP($S123,$C:K,9,0),"")</f>
        <v>0</v>
      </c>
      <c r="V123" s="190">
        <f>IFERROR(VLOOKUP($S123,$C:H,6,0),"")</f>
        <v>0</v>
      </c>
      <c r="W123" s="191">
        <f>IFERROR(VLOOKUP($S123,$C:I,7,0),"")</f>
        <v>0</v>
      </c>
      <c r="X123" s="188">
        <f>IFERROR(VLOOKUP($S123,$C:J,8,0),"")</f>
        <v>0</v>
      </c>
    </row>
    <row r="124" spans="2:24">
      <c r="B124" s="192"/>
      <c r="C124" s="197"/>
      <c r="D124" s="194"/>
      <c r="E124" s="197"/>
      <c r="F124" s="196"/>
      <c r="G124" s="194"/>
      <c r="H124" s="146"/>
      <c r="I124" s="147"/>
      <c r="J124" s="193"/>
      <c r="K124" s="195"/>
      <c r="L124" s="177" t="str">
        <f>IF(ISERROR(VLOOKUP(C124,DB_4erDS!$C$384:$C$8376,1,FALSE)),"delete","YES")</f>
        <v>delete</v>
      </c>
      <c r="M124" s="169"/>
      <c r="N124" s="169"/>
      <c r="O124" s="187">
        <f t="shared" si="9"/>
        <v>0</v>
      </c>
      <c r="P124" s="187">
        <f t="shared" si="10"/>
        <v>124</v>
      </c>
      <c r="Q124" s="187" t="e">
        <f t="shared" si="11"/>
        <v>#DIV/0!</v>
      </c>
      <c r="R124" s="187">
        <f t="shared" si="12"/>
        <v>297</v>
      </c>
      <c r="S124" s="188">
        <f t="shared" si="13"/>
        <v>1000027449</v>
      </c>
      <c r="T124" s="169"/>
      <c r="U124" s="189">
        <f>IFERROR(VLOOKUP($S124,$C:K,9,0),"")</f>
        <v>0</v>
      </c>
      <c r="V124" s="190">
        <f>IFERROR(VLOOKUP($S124,$C:H,6,0),"")</f>
        <v>0</v>
      </c>
      <c r="W124" s="191">
        <f>IFERROR(VLOOKUP($S124,$C:I,7,0),"")</f>
        <v>0</v>
      </c>
      <c r="X124" s="188">
        <f>IFERROR(VLOOKUP($S124,$C:J,8,0),"")</f>
        <v>0</v>
      </c>
    </row>
    <row r="125" spans="2:24">
      <c r="B125" s="192"/>
      <c r="C125" s="193"/>
      <c r="D125" s="193"/>
      <c r="E125" s="194"/>
      <c r="F125" s="194"/>
      <c r="G125" s="194"/>
      <c r="H125" s="146"/>
      <c r="I125" s="147"/>
      <c r="J125" s="193"/>
      <c r="K125" s="195"/>
      <c r="L125" s="177" t="str">
        <f>IF(ISERROR(VLOOKUP(C125,DB_4erDS!$C$384:$C$8376,1,FALSE)),"delete","YES")</f>
        <v>delete</v>
      </c>
      <c r="M125" s="169"/>
      <c r="N125" s="169"/>
      <c r="O125" s="187">
        <f t="shared" si="9"/>
        <v>0</v>
      </c>
      <c r="P125" s="187">
        <f t="shared" si="10"/>
        <v>125</v>
      </c>
      <c r="Q125" s="187" t="e">
        <f t="shared" si="11"/>
        <v>#DIV/0!</v>
      </c>
      <c r="R125" s="187">
        <f t="shared" si="12"/>
        <v>298</v>
      </c>
      <c r="S125" s="188">
        <f t="shared" si="13"/>
        <v>1000270365</v>
      </c>
      <c r="T125" s="169"/>
      <c r="U125" s="189">
        <f>IFERROR(VLOOKUP($S125,$C:K,9,0),"")</f>
        <v>0</v>
      </c>
      <c r="V125" s="190">
        <f>IFERROR(VLOOKUP($S125,$C:H,6,0),"")</f>
        <v>0</v>
      </c>
      <c r="W125" s="191">
        <f>IFERROR(VLOOKUP($S125,$C:I,7,0),"")</f>
        <v>0</v>
      </c>
      <c r="X125" s="188">
        <f>IFERROR(VLOOKUP($S125,$C:J,8,0),"")</f>
        <v>0</v>
      </c>
    </row>
    <row r="126" spans="2:24">
      <c r="B126" s="192"/>
      <c r="C126" s="193"/>
      <c r="D126" s="193"/>
      <c r="E126" s="194"/>
      <c r="F126" s="194"/>
      <c r="G126" s="194"/>
      <c r="H126" s="146"/>
      <c r="I126" s="147"/>
      <c r="J126" s="193"/>
      <c r="K126" s="195"/>
      <c r="L126" s="177" t="str">
        <f>IF(ISERROR(VLOOKUP(C126,DB_4erDS!$C$384:$C$8376,1,FALSE)),"delete","YES")</f>
        <v>delete</v>
      </c>
      <c r="M126" s="169"/>
      <c r="N126" s="169"/>
      <c r="O126" s="187">
        <f t="shared" si="9"/>
        <v>0</v>
      </c>
      <c r="P126" s="187">
        <f t="shared" si="10"/>
        <v>126</v>
      </c>
      <c r="Q126" s="187" t="e">
        <f t="shared" si="11"/>
        <v>#DIV/0!</v>
      </c>
      <c r="R126" s="187">
        <f t="shared" si="12"/>
        <v>299</v>
      </c>
      <c r="S126" s="188">
        <f t="shared" si="13"/>
        <v>1000322614</v>
      </c>
      <c r="T126" s="169"/>
      <c r="U126" s="189">
        <f>IFERROR(VLOOKUP($S126,$C:K,9,0),"")</f>
        <v>0</v>
      </c>
      <c r="V126" s="190">
        <f>IFERROR(VLOOKUP($S126,$C:H,6,0),"")</f>
        <v>0</v>
      </c>
      <c r="W126" s="191">
        <f>IFERROR(VLOOKUP($S126,$C:I,7,0),"")</f>
        <v>0</v>
      </c>
      <c r="X126" s="188">
        <f>IFERROR(VLOOKUP($S126,$C:J,8,0),"")</f>
        <v>0</v>
      </c>
    </row>
    <row r="127" spans="2:24">
      <c r="B127" s="192"/>
      <c r="C127" s="193"/>
      <c r="D127" s="193"/>
      <c r="E127" s="194"/>
      <c r="F127" s="194"/>
      <c r="G127" s="194"/>
      <c r="H127" s="146"/>
      <c r="I127" s="147"/>
      <c r="J127" s="193"/>
      <c r="K127" s="195"/>
      <c r="L127" s="177" t="str">
        <f>IF(ISERROR(VLOOKUP(C127,DB_4erDS!$C$384:$C$8376,1,FALSE)),"delete","YES")</f>
        <v>delete</v>
      </c>
      <c r="M127" s="169"/>
      <c r="N127" s="169"/>
      <c r="O127" s="187">
        <f t="shared" si="9"/>
        <v>0</v>
      </c>
      <c r="P127" s="187">
        <f t="shared" si="10"/>
        <v>127</v>
      </c>
      <c r="Q127" s="187" t="e">
        <f t="shared" si="11"/>
        <v>#DIV/0!</v>
      </c>
      <c r="R127" s="187">
        <f t="shared" si="12"/>
        <v>300</v>
      </c>
      <c r="S127" s="188">
        <f t="shared" si="13"/>
        <v>1000128771</v>
      </c>
      <c r="T127" s="169"/>
      <c r="U127" s="189">
        <f>IFERROR(VLOOKUP($S127,$C:K,9,0),"")</f>
        <v>0</v>
      </c>
      <c r="V127" s="190">
        <f>IFERROR(VLOOKUP($S127,$C:H,6,0),"")</f>
        <v>0</v>
      </c>
      <c r="W127" s="191">
        <f>IFERROR(VLOOKUP($S127,$C:I,7,0),"")</f>
        <v>0</v>
      </c>
      <c r="X127" s="188">
        <f>IFERROR(VLOOKUP($S127,$C:J,8,0),"")</f>
        <v>0</v>
      </c>
    </row>
    <row r="128" spans="2:24">
      <c r="B128" s="192"/>
      <c r="C128" s="193"/>
      <c r="D128" s="193"/>
      <c r="E128" s="194"/>
      <c r="F128" s="194"/>
      <c r="G128" s="194"/>
      <c r="H128" s="146"/>
      <c r="I128" s="147"/>
      <c r="J128" s="193"/>
      <c r="K128" s="195"/>
      <c r="L128" s="177" t="str">
        <f>IF(ISERROR(VLOOKUP(C128,DB_4erDS!$C$384:$C$8376,1,FALSE)),"delete","YES")</f>
        <v>delete</v>
      </c>
      <c r="M128" s="169"/>
      <c r="N128" s="169"/>
      <c r="O128" s="187">
        <f t="shared" si="9"/>
        <v>0</v>
      </c>
      <c r="P128" s="187">
        <f t="shared" si="10"/>
        <v>128</v>
      </c>
      <c r="Q128" s="187" t="e">
        <f t="shared" si="11"/>
        <v>#DIV/0!</v>
      </c>
      <c r="R128" s="187">
        <f t="shared" si="12"/>
        <v>301</v>
      </c>
      <c r="S128" s="188">
        <f t="shared" si="13"/>
        <v>1000128772</v>
      </c>
      <c r="T128" s="169"/>
      <c r="U128" s="189">
        <f>IFERROR(VLOOKUP($S128,$C:K,9,0),"")</f>
        <v>0</v>
      </c>
      <c r="V128" s="190">
        <f>IFERROR(VLOOKUP($S128,$C:H,6,0),"")</f>
        <v>0</v>
      </c>
      <c r="W128" s="191">
        <f>IFERROR(VLOOKUP($S128,$C:I,7,0),"")</f>
        <v>0</v>
      </c>
      <c r="X128" s="188">
        <f>IFERROR(VLOOKUP($S128,$C:J,8,0),"")</f>
        <v>0</v>
      </c>
    </row>
    <row r="129" spans="2:24">
      <c r="B129" s="192"/>
      <c r="C129" s="193"/>
      <c r="D129" s="193"/>
      <c r="E129" s="193"/>
      <c r="F129" s="194"/>
      <c r="G129" s="194"/>
      <c r="H129" s="146"/>
      <c r="I129" s="147"/>
      <c r="J129" s="193"/>
      <c r="K129" s="195"/>
      <c r="L129" s="177" t="str">
        <f>IF(ISERROR(VLOOKUP(C129,DB_4erDS!$C$384:$C$8376,1,FALSE)),"delete","YES")</f>
        <v>delete</v>
      </c>
      <c r="M129" s="169"/>
      <c r="N129" s="169"/>
      <c r="O129" s="187">
        <f t="shared" si="9"/>
        <v>0</v>
      </c>
      <c r="P129" s="187">
        <f t="shared" si="10"/>
        <v>129</v>
      </c>
      <c r="Q129" s="187" t="e">
        <f t="shared" si="11"/>
        <v>#DIV/0!</v>
      </c>
      <c r="R129" s="187">
        <f t="shared" si="12"/>
        <v>302</v>
      </c>
      <c r="S129" s="188">
        <f t="shared" si="13"/>
        <v>1000438698</v>
      </c>
      <c r="T129" s="169"/>
      <c r="U129" s="189">
        <f>IFERROR(VLOOKUP($S129,$C:K,9,0),"")</f>
        <v>0</v>
      </c>
      <c r="V129" s="190">
        <f>IFERROR(VLOOKUP($S129,$C:H,6,0),"")</f>
        <v>0</v>
      </c>
      <c r="W129" s="191">
        <f>IFERROR(VLOOKUP($S129,$C:I,7,0),"")</f>
        <v>0</v>
      </c>
      <c r="X129" s="188">
        <f>IFERROR(VLOOKUP($S129,$C:J,8,0),"")</f>
        <v>0</v>
      </c>
    </row>
    <row r="130" spans="2:24">
      <c r="B130" s="192"/>
      <c r="C130" s="193"/>
      <c r="D130" s="193"/>
      <c r="E130" s="193"/>
      <c r="F130" s="194"/>
      <c r="G130" s="194"/>
      <c r="H130" s="146"/>
      <c r="I130" s="147"/>
      <c r="J130" s="193"/>
      <c r="K130" s="195"/>
      <c r="L130" s="177" t="str">
        <f>IF(ISERROR(VLOOKUP(C130,DB_4erDS!$C$384:$C$8376,1,FALSE)),"delete","YES")</f>
        <v>delete</v>
      </c>
      <c r="M130" s="169"/>
      <c r="N130" s="169"/>
      <c r="O130" s="187">
        <f t="shared" si="9"/>
        <v>0</v>
      </c>
      <c r="P130" s="187">
        <f t="shared" si="10"/>
        <v>130</v>
      </c>
      <c r="Q130" s="187" t="e">
        <f t="shared" si="11"/>
        <v>#DIV/0!</v>
      </c>
      <c r="R130" s="187">
        <f t="shared" si="12"/>
        <v>303</v>
      </c>
      <c r="S130" s="188">
        <f t="shared" si="13"/>
        <v>1000410929</v>
      </c>
      <c r="T130" s="169"/>
      <c r="U130" s="189">
        <f>IFERROR(VLOOKUP($S130,$C:K,9,0),"")</f>
        <v>0</v>
      </c>
      <c r="V130" s="190">
        <f>IFERROR(VLOOKUP($S130,$C:H,6,0),"")</f>
        <v>0</v>
      </c>
      <c r="W130" s="191">
        <f>IFERROR(VLOOKUP($S130,$C:I,7,0),"")</f>
        <v>0</v>
      </c>
      <c r="X130" s="188">
        <f>IFERROR(VLOOKUP($S130,$C:J,8,0),"")</f>
        <v>0</v>
      </c>
    </row>
    <row r="131" spans="2:24">
      <c r="B131" s="192"/>
      <c r="C131" s="197"/>
      <c r="D131" s="194"/>
      <c r="E131" s="197"/>
      <c r="F131" s="196"/>
      <c r="G131" s="194"/>
      <c r="H131" s="146"/>
      <c r="I131" s="147"/>
      <c r="J131" s="193"/>
      <c r="K131" s="195"/>
      <c r="L131" s="177" t="str">
        <f>IF(ISERROR(VLOOKUP(C131,DB_4erDS!$C$384:$C$8376,1,FALSE)),"delete","YES")</f>
        <v>delete</v>
      </c>
      <c r="M131" s="169"/>
      <c r="N131" s="169"/>
      <c r="O131" s="187">
        <f t="shared" si="9"/>
        <v>0</v>
      </c>
      <c r="P131" s="187">
        <f t="shared" si="10"/>
        <v>131</v>
      </c>
      <c r="Q131" s="187" t="e">
        <f t="shared" si="11"/>
        <v>#DIV/0!</v>
      </c>
      <c r="R131" s="187">
        <f t="shared" si="12"/>
        <v>304</v>
      </c>
      <c r="S131" s="188">
        <f t="shared" si="13"/>
        <v>1000404126</v>
      </c>
      <c r="T131" s="169"/>
      <c r="U131" s="189">
        <f>IFERROR(VLOOKUP($S131,$C:K,9,0),"")</f>
        <v>0</v>
      </c>
      <c r="V131" s="190">
        <f>IFERROR(VLOOKUP($S131,$C:H,6,0),"")</f>
        <v>0</v>
      </c>
      <c r="W131" s="191">
        <f>IFERROR(VLOOKUP($S131,$C:I,7,0),"")</f>
        <v>0</v>
      </c>
      <c r="X131" s="188">
        <f>IFERROR(VLOOKUP($S131,$C:J,8,0),"")</f>
        <v>0</v>
      </c>
    </row>
    <row r="132" spans="2:24">
      <c r="B132" s="192"/>
      <c r="C132" s="197"/>
      <c r="D132" s="194"/>
      <c r="E132" s="197"/>
      <c r="F132" s="196"/>
      <c r="G132" s="194"/>
      <c r="H132" s="146"/>
      <c r="I132" s="147"/>
      <c r="J132" s="193"/>
      <c r="K132" s="195"/>
      <c r="L132" s="177" t="str">
        <f>IF(ISERROR(VLOOKUP(C132,DB_4erDS!$C$384:$C$8376,1,FALSE)),"delete","YES")</f>
        <v>delete</v>
      </c>
      <c r="M132" s="169"/>
      <c r="N132" s="169"/>
      <c r="O132" s="187">
        <f t="shared" si="9"/>
        <v>0</v>
      </c>
      <c r="P132" s="187">
        <f t="shared" si="10"/>
        <v>132</v>
      </c>
      <c r="Q132" s="187" t="e">
        <f t="shared" si="11"/>
        <v>#DIV/0!</v>
      </c>
      <c r="R132" s="187">
        <f t="shared" si="12"/>
        <v>305</v>
      </c>
      <c r="S132" s="188">
        <f t="shared" si="13"/>
        <v>1000404137</v>
      </c>
      <c r="T132" s="169"/>
      <c r="U132" s="189">
        <f>IFERROR(VLOOKUP($S132,$C:K,9,0),"")</f>
        <v>0</v>
      </c>
      <c r="V132" s="190">
        <f>IFERROR(VLOOKUP($S132,$C:H,6,0),"")</f>
        <v>0</v>
      </c>
      <c r="W132" s="191">
        <f>IFERROR(VLOOKUP($S132,$C:I,7,0),"")</f>
        <v>0</v>
      </c>
      <c r="X132" s="188">
        <f>IFERROR(VLOOKUP($S132,$C:J,8,0),"")</f>
        <v>0</v>
      </c>
    </row>
    <row r="133" spans="2:24">
      <c r="B133" s="192"/>
      <c r="C133" s="193"/>
      <c r="D133" s="194"/>
      <c r="E133" s="197"/>
      <c r="F133" s="196"/>
      <c r="G133" s="194"/>
      <c r="H133" s="146"/>
      <c r="I133" s="147"/>
      <c r="J133" s="193"/>
      <c r="K133" s="195"/>
      <c r="L133" s="177" t="str">
        <f>IF(ISERROR(VLOOKUP(C133,DB_4erDS!$C$384:$C$8376,1,FALSE)),"delete","YES")</f>
        <v>delete</v>
      </c>
      <c r="M133" s="169"/>
      <c r="N133" s="169"/>
      <c r="O133" s="187">
        <f t="shared" si="9"/>
        <v>0</v>
      </c>
      <c r="P133" s="187">
        <f t="shared" si="10"/>
        <v>133</v>
      </c>
      <c r="Q133" s="187" t="e">
        <f t="shared" si="11"/>
        <v>#DIV/0!</v>
      </c>
      <c r="R133" s="187">
        <f t="shared" si="12"/>
        <v>306</v>
      </c>
      <c r="S133" s="188">
        <f t="shared" si="13"/>
        <v>1000333855</v>
      </c>
      <c r="T133" s="169"/>
      <c r="U133" s="189">
        <f>IFERROR(VLOOKUP($S133,$C:K,9,0),"")</f>
        <v>0</v>
      </c>
      <c r="V133" s="190">
        <f>IFERROR(VLOOKUP($S133,$C:H,6,0),"")</f>
        <v>0</v>
      </c>
      <c r="W133" s="191">
        <f>IFERROR(VLOOKUP($S133,$C:I,7,0),"")</f>
        <v>0</v>
      </c>
      <c r="X133" s="188">
        <f>IFERROR(VLOOKUP($S133,$C:J,8,0),"")</f>
        <v>0</v>
      </c>
    </row>
    <row r="134" spans="2:24">
      <c r="B134" s="192"/>
      <c r="C134" s="24"/>
      <c r="D134" s="193"/>
      <c r="E134" s="24"/>
      <c r="F134" s="194"/>
      <c r="G134" s="194"/>
      <c r="H134" s="146"/>
      <c r="I134" s="147"/>
      <c r="J134" s="193"/>
      <c r="K134" s="195"/>
      <c r="L134" s="177" t="str">
        <f>IF(ISERROR(VLOOKUP(C134,DB_4erDS!$C$384:$C$8376,1,FALSE)),"delete","YES")</f>
        <v>delete</v>
      </c>
      <c r="M134" s="169"/>
      <c r="N134" s="169"/>
      <c r="O134" s="187">
        <f t="shared" si="9"/>
        <v>0</v>
      </c>
      <c r="P134" s="187">
        <f t="shared" si="10"/>
        <v>134</v>
      </c>
      <c r="Q134" s="187" t="e">
        <f t="shared" si="11"/>
        <v>#DIV/0!</v>
      </c>
      <c r="R134" s="187">
        <f t="shared" si="12"/>
        <v>307</v>
      </c>
      <c r="S134" s="188">
        <f t="shared" si="13"/>
        <v>1000333923</v>
      </c>
      <c r="T134" s="169"/>
      <c r="U134" s="189">
        <f>IFERROR(VLOOKUP($S134,$C:K,9,0),"")</f>
        <v>0</v>
      </c>
      <c r="V134" s="190">
        <f>IFERROR(VLOOKUP($S134,$C:H,6,0),"")</f>
        <v>0</v>
      </c>
      <c r="W134" s="191">
        <f>IFERROR(VLOOKUP($S134,$C:I,7,0),"")</f>
        <v>0</v>
      </c>
      <c r="X134" s="188">
        <f>IFERROR(VLOOKUP($S134,$C:J,8,0),"")</f>
        <v>0</v>
      </c>
    </row>
    <row r="135" spans="2:24">
      <c r="B135" s="192"/>
      <c r="C135" s="24"/>
      <c r="D135" s="193"/>
      <c r="E135" s="24"/>
      <c r="F135" s="194"/>
      <c r="G135" s="194"/>
      <c r="H135" s="146"/>
      <c r="I135" s="147"/>
      <c r="J135" s="193"/>
      <c r="K135" s="195"/>
      <c r="L135" s="177" t="str">
        <f>IF(ISERROR(VLOOKUP(C135,DB_4erDS!$C$384:$C$8376,1,FALSE)),"delete","YES")</f>
        <v>delete</v>
      </c>
      <c r="M135" s="169"/>
      <c r="N135" s="169"/>
      <c r="O135" s="187">
        <f t="shared" si="9"/>
        <v>0</v>
      </c>
      <c r="P135" s="187">
        <f t="shared" si="10"/>
        <v>135</v>
      </c>
      <c r="Q135" s="187" t="e">
        <f t="shared" si="11"/>
        <v>#DIV/0!</v>
      </c>
      <c r="R135" s="187">
        <f t="shared" si="12"/>
        <v>308</v>
      </c>
      <c r="S135" s="188">
        <f t="shared" si="13"/>
        <v>1000333860</v>
      </c>
      <c r="T135" s="169"/>
      <c r="U135" s="189">
        <f>IFERROR(VLOOKUP($S135,$C:K,9,0),"")</f>
        <v>0</v>
      </c>
      <c r="V135" s="190">
        <f>IFERROR(VLOOKUP($S135,$C:H,6,0),"")</f>
        <v>0</v>
      </c>
      <c r="W135" s="191">
        <f>IFERROR(VLOOKUP($S135,$C:I,7,0),"")</f>
        <v>0</v>
      </c>
      <c r="X135" s="188">
        <f>IFERROR(VLOOKUP($S135,$C:J,8,0),"")</f>
        <v>0</v>
      </c>
    </row>
    <row r="136" spans="2:24">
      <c r="B136" s="192"/>
      <c r="C136" s="193"/>
      <c r="D136" s="193"/>
      <c r="E136" s="193"/>
      <c r="F136" s="194"/>
      <c r="G136" s="194"/>
      <c r="H136" s="146"/>
      <c r="I136" s="147"/>
      <c r="J136" s="193"/>
      <c r="K136" s="195"/>
      <c r="L136" s="177" t="str">
        <f>IF(ISERROR(VLOOKUP(C136,DB_4erDS!$C$384:$C$8376,1,FALSE)),"delete","YES")</f>
        <v>delete</v>
      </c>
      <c r="M136" s="169"/>
      <c r="N136" s="169"/>
      <c r="O136" s="187">
        <f t="shared" si="9"/>
        <v>0</v>
      </c>
      <c r="P136" s="187">
        <f t="shared" si="10"/>
        <v>136</v>
      </c>
      <c r="Q136" s="187" t="e">
        <f t="shared" si="11"/>
        <v>#DIV/0!</v>
      </c>
      <c r="R136" s="187">
        <f t="shared" si="12"/>
        <v>309</v>
      </c>
      <c r="S136" s="188">
        <f t="shared" si="13"/>
        <v>1000370413</v>
      </c>
      <c r="T136" s="169"/>
      <c r="U136" s="189">
        <f>IFERROR(VLOOKUP($S136,$C:K,9,0),"")</f>
        <v>0</v>
      </c>
      <c r="V136" s="190">
        <f>IFERROR(VLOOKUP($S136,$C:H,6,0),"")</f>
        <v>0</v>
      </c>
      <c r="W136" s="191">
        <f>IFERROR(VLOOKUP($S136,$C:I,7,0),"")</f>
        <v>0</v>
      </c>
      <c r="X136" s="188">
        <f>IFERROR(VLOOKUP($S136,$C:J,8,0),"")</f>
        <v>0</v>
      </c>
    </row>
    <row r="137" spans="2:24">
      <c r="B137" s="192"/>
      <c r="C137" s="193"/>
      <c r="D137" s="193"/>
      <c r="E137" s="193"/>
      <c r="F137" s="194"/>
      <c r="G137" s="194"/>
      <c r="H137" s="146"/>
      <c r="I137" s="147"/>
      <c r="J137" s="193"/>
      <c r="K137" s="195"/>
      <c r="L137" s="177" t="str">
        <f>IF(ISERROR(VLOOKUP(C137,DB_4erDS!$C$384:$C$8376,1,FALSE)),"delete","YES")</f>
        <v>delete</v>
      </c>
      <c r="M137" s="169"/>
      <c r="N137" s="169"/>
      <c r="O137" s="187">
        <f t="shared" si="9"/>
        <v>0</v>
      </c>
      <c r="P137" s="187">
        <f t="shared" si="10"/>
        <v>137</v>
      </c>
      <c r="Q137" s="187" t="e">
        <f t="shared" si="11"/>
        <v>#DIV/0!</v>
      </c>
      <c r="R137" s="187">
        <f t="shared" si="12"/>
        <v>310</v>
      </c>
      <c r="S137" s="188">
        <f t="shared" si="13"/>
        <v>1000333859</v>
      </c>
      <c r="T137" s="169"/>
      <c r="U137" s="189">
        <f>IFERROR(VLOOKUP($S137,$C:K,9,0),"")</f>
        <v>0</v>
      </c>
      <c r="V137" s="190">
        <f>IFERROR(VLOOKUP($S137,$C:H,6,0),"")</f>
        <v>0</v>
      </c>
      <c r="W137" s="191">
        <f>IFERROR(VLOOKUP($S137,$C:I,7,0),"")</f>
        <v>0</v>
      </c>
      <c r="X137" s="188">
        <f>IFERROR(VLOOKUP($S137,$C:J,8,0),"")</f>
        <v>0</v>
      </c>
    </row>
    <row r="138" spans="2:24">
      <c r="B138" s="192"/>
      <c r="C138" s="193"/>
      <c r="D138" s="193"/>
      <c r="E138" s="193"/>
      <c r="F138" s="194"/>
      <c r="G138" s="194"/>
      <c r="H138" s="146"/>
      <c r="I138" s="147"/>
      <c r="J138" s="193"/>
      <c r="K138" s="195"/>
      <c r="L138" s="177" t="str">
        <f>IF(ISERROR(VLOOKUP(C138,DB_4erDS!$C$384:$C$8376,1,FALSE)),"delete","YES")</f>
        <v>delete</v>
      </c>
      <c r="M138" s="169"/>
      <c r="N138" s="169"/>
      <c r="O138" s="187">
        <f t="shared" si="9"/>
        <v>0</v>
      </c>
      <c r="P138" s="187">
        <f t="shared" si="10"/>
        <v>138</v>
      </c>
      <c r="Q138" s="187" t="e">
        <f t="shared" si="11"/>
        <v>#DIV/0!</v>
      </c>
      <c r="R138" s="187">
        <f t="shared" si="12"/>
        <v>311</v>
      </c>
      <c r="S138" s="188">
        <f t="shared" si="13"/>
        <v>1000170628</v>
      </c>
      <c r="T138" s="169"/>
      <c r="U138" s="189">
        <f>IFERROR(VLOOKUP($S138,$C:K,9,0),"")</f>
        <v>0</v>
      </c>
      <c r="V138" s="190">
        <f>IFERROR(VLOOKUP($S138,$C:H,6,0),"")</f>
        <v>0</v>
      </c>
      <c r="W138" s="191">
        <f>IFERROR(VLOOKUP($S138,$C:I,7,0),"")</f>
        <v>0</v>
      </c>
      <c r="X138" s="188">
        <f>IFERROR(VLOOKUP($S138,$C:J,8,0),"")</f>
        <v>0</v>
      </c>
    </row>
    <row r="139" spans="2:24" ht="13.9">
      <c r="B139" s="192"/>
      <c r="C139" s="193"/>
      <c r="D139" s="193"/>
      <c r="E139" s="193"/>
      <c r="F139" s="202"/>
      <c r="G139" s="194"/>
      <c r="H139" s="146"/>
      <c r="I139" s="147"/>
      <c r="J139" s="193"/>
      <c r="K139" s="195"/>
      <c r="L139" s="177" t="str">
        <f>IF(ISERROR(VLOOKUP(C139,DB_4erDS!$C$384:$C$8376,1,FALSE)),"delete","YES")</f>
        <v>delete</v>
      </c>
      <c r="M139" s="169"/>
      <c r="N139" s="169"/>
      <c r="O139" s="187">
        <f t="shared" si="9"/>
        <v>0</v>
      </c>
      <c r="P139" s="187">
        <f t="shared" si="10"/>
        <v>139</v>
      </c>
      <c r="Q139" s="187" t="e">
        <f t="shared" si="11"/>
        <v>#DIV/0!</v>
      </c>
      <c r="R139" s="187">
        <f t="shared" si="12"/>
        <v>312</v>
      </c>
      <c r="S139" s="188">
        <f t="shared" si="13"/>
        <v>1000333858</v>
      </c>
      <c r="T139" s="169"/>
      <c r="U139" s="189">
        <f>IFERROR(VLOOKUP($S139,$C:K,9,0),"")</f>
        <v>0</v>
      </c>
      <c r="V139" s="190">
        <f>IFERROR(VLOOKUP($S139,$C:H,6,0),"")</f>
        <v>0</v>
      </c>
      <c r="W139" s="191">
        <f>IFERROR(VLOOKUP($S139,$C:I,7,0),"")</f>
        <v>0</v>
      </c>
      <c r="X139" s="188">
        <f>IFERROR(VLOOKUP($S139,$C:J,8,0),"")</f>
        <v>0</v>
      </c>
    </row>
    <row r="140" spans="2:24" ht="13.9">
      <c r="B140" s="192"/>
      <c r="C140" s="193"/>
      <c r="D140" s="193"/>
      <c r="E140" s="193"/>
      <c r="F140" s="202"/>
      <c r="G140" s="194"/>
      <c r="H140" s="146"/>
      <c r="I140" s="147"/>
      <c r="J140" s="193"/>
      <c r="K140" s="195"/>
      <c r="L140" s="177" t="str">
        <f>IF(ISERROR(VLOOKUP(C140,DB_4erDS!$C$384:$C$8376,1,FALSE)),"delete","YES")</f>
        <v>delete</v>
      </c>
      <c r="M140" s="169"/>
      <c r="N140" s="169"/>
      <c r="O140" s="187">
        <f t="shared" si="9"/>
        <v>0</v>
      </c>
      <c r="P140" s="187">
        <f t="shared" si="10"/>
        <v>140</v>
      </c>
      <c r="Q140" s="187" t="e">
        <f t="shared" si="11"/>
        <v>#DIV/0!</v>
      </c>
      <c r="R140" s="187">
        <f t="shared" si="12"/>
        <v>313</v>
      </c>
      <c r="S140" s="188">
        <f t="shared" si="13"/>
        <v>1000333857</v>
      </c>
      <c r="T140" s="169"/>
      <c r="U140" s="189">
        <f>IFERROR(VLOOKUP($S140,$C:K,9,0),"")</f>
        <v>0</v>
      </c>
      <c r="V140" s="190">
        <f>IFERROR(VLOOKUP($S140,$C:H,6,0),"")</f>
        <v>0</v>
      </c>
      <c r="W140" s="191">
        <f>IFERROR(VLOOKUP($S140,$C:I,7,0),"")</f>
        <v>0</v>
      </c>
      <c r="X140" s="188">
        <f>IFERROR(VLOOKUP($S140,$C:J,8,0),"")</f>
        <v>0</v>
      </c>
    </row>
    <row r="141" spans="2:24" ht="13.9">
      <c r="B141" s="208"/>
      <c r="C141" s="193"/>
      <c r="D141" s="193"/>
      <c r="E141" s="193"/>
      <c r="F141" s="202"/>
      <c r="G141" s="194"/>
      <c r="H141" s="146"/>
      <c r="I141" s="147"/>
      <c r="J141" s="193"/>
      <c r="K141" s="195"/>
      <c r="L141" s="177" t="str">
        <f>IF(ISERROR(VLOOKUP(C141,DB_4erDS!$C$384:$C$8376,1,FALSE)),"delete","YES")</f>
        <v>delete</v>
      </c>
      <c r="M141" s="169"/>
      <c r="N141" s="169"/>
      <c r="O141" s="187">
        <f t="shared" ref="O141:O204" si="14">IF(L141="YES",1,0)</f>
        <v>0</v>
      </c>
      <c r="P141" s="187">
        <f t="shared" ref="P141:P204" si="15">ROW(A141)</f>
        <v>141</v>
      </c>
      <c r="Q141" s="187" t="e">
        <f t="shared" ref="Q141:Q204" si="16">P141/O141</f>
        <v>#DIV/0!</v>
      </c>
      <c r="R141" s="187">
        <f t="shared" si="12"/>
        <v>314</v>
      </c>
      <c r="S141" s="188">
        <f t="shared" si="13"/>
        <v>1000260164</v>
      </c>
      <c r="T141" s="169"/>
      <c r="U141" s="189">
        <f>IFERROR(VLOOKUP($S141,$C:K,9,0),"")</f>
        <v>45569</v>
      </c>
      <c r="V141" s="190">
        <f>IFERROR(VLOOKUP($S141,$C:H,6,0),"")</f>
        <v>6.3429300000000008E-2</v>
      </c>
      <c r="W141" s="191">
        <f>IFERROR(VLOOKUP($S141,$C:I,7,0),"")</f>
        <v>0</v>
      </c>
      <c r="X141" s="188" t="str">
        <f>IFERROR(VLOOKUP($S141,$C:J,8,0),"")</f>
        <v>ECI</v>
      </c>
    </row>
    <row r="142" spans="2:24" ht="13.9">
      <c r="B142" s="208"/>
      <c r="C142" s="193"/>
      <c r="D142" s="193"/>
      <c r="E142" s="193"/>
      <c r="F142" s="202"/>
      <c r="G142" s="194"/>
      <c r="H142" s="146"/>
      <c r="I142" s="147"/>
      <c r="J142" s="193"/>
      <c r="K142" s="195"/>
      <c r="L142" s="177" t="str">
        <f>IF(ISERROR(VLOOKUP(C142,DB_4erDS!$C$384:$C$8376,1,FALSE)),"delete","YES")</f>
        <v>delete</v>
      </c>
      <c r="M142" s="169"/>
      <c r="N142" s="169"/>
      <c r="O142" s="187">
        <f t="shared" si="14"/>
        <v>0</v>
      </c>
      <c r="P142" s="187">
        <f t="shared" si="15"/>
        <v>142</v>
      </c>
      <c r="Q142" s="187" t="e">
        <f t="shared" si="16"/>
        <v>#DIV/0!</v>
      </c>
      <c r="R142" s="187" t="e">
        <f t="shared" si="12"/>
        <v>#NUM!</v>
      </c>
      <c r="S142" s="188" t="e">
        <f t="shared" si="13"/>
        <v>#NUM!</v>
      </c>
      <c r="T142" s="169"/>
      <c r="U142" s="189" t="str">
        <f>IFERROR(VLOOKUP($S142,$C:K,9,0),"")</f>
        <v/>
      </c>
      <c r="V142" s="190" t="str">
        <f>IFERROR(VLOOKUP($S142,$C:H,6,0),"")</f>
        <v/>
      </c>
      <c r="W142" s="191" t="str">
        <f>IFERROR(VLOOKUP($S142,$C:I,7,0),"")</f>
        <v/>
      </c>
      <c r="X142" s="188" t="str">
        <f>IFERROR(VLOOKUP($S142,$C:J,8,0),"")</f>
        <v/>
      </c>
    </row>
    <row r="143" spans="2:24">
      <c r="B143" s="192"/>
      <c r="C143" s="193"/>
      <c r="D143" s="194"/>
      <c r="E143" s="193"/>
      <c r="F143" s="196"/>
      <c r="G143" s="194"/>
      <c r="H143" s="146"/>
      <c r="I143" s="147"/>
      <c r="J143" s="193"/>
      <c r="K143" s="195"/>
      <c r="L143" s="177" t="str">
        <f>IF(ISERROR(VLOOKUP(C143,DB_4erDS!$C$384:$C$8376,1,FALSE)),"delete","YES")</f>
        <v>delete</v>
      </c>
      <c r="M143" s="169"/>
      <c r="N143" s="169"/>
      <c r="O143" s="187">
        <f t="shared" si="14"/>
        <v>0</v>
      </c>
      <c r="P143" s="187">
        <f t="shared" si="15"/>
        <v>143</v>
      </c>
      <c r="Q143" s="187" t="e">
        <f t="shared" si="16"/>
        <v>#DIV/0!</v>
      </c>
      <c r="R143" s="187" t="e">
        <f t="shared" si="12"/>
        <v>#NUM!</v>
      </c>
      <c r="S143" s="188" t="e">
        <f t="shared" si="13"/>
        <v>#NUM!</v>
      </c>
      <c r="T143" s="169"/>
      <c r="U143" s="189" t="str">
        <f>IFERROR(VLOOKUP($S143,$C:K,9,0),"")</f>
        <v/>
      </c>
      <c r="V143" s="190" t="str">
        <f>IFERROR(VLOOKUP($S143,$C:H,6,0),"")</f>
        <v/>
      </c>
      <c r="W143" s="191" t="str">
        <f>IFERROR(VLOOKUP($S143,$C:I,7,0),"")</f>
        <v/>
      </c>
      <c r="X143" s="188" t="str">
        <f>IFERROR(VLOOKUP($S143,$C:J,8,0),"")</f>
        <v/>
      </c>
    </row>
    <row r="144" spans="2:24">
      <c r="B144" s="192"/>
      <c r="C144" s="193"/>
      <c r="D144" s="194"/>
      <c r="E144" s="193"/>
      <c r="F144" s="196"/>
      <c r="G144" s="194"/>
      <c r="H144" s="146"/>
      <c r="I144" s="147"/>
      <c r="J144" s="193"/>
      <c r="K144" s="195"/>
      <c r="L144" s="177" t="str">
        <f>IF(ISERROR(VLOOKUP(C144,DB_4erDS!$C$384:$C$8376,1,FALSE)),"delete","YES")</f>
        <v>delete</v>
      </c>
      <c r="M144" s="169"/>
      <c r="N144" s="169"/>
      <c r="O144" s="187">
        <f t="shared" si="14"/>
        <v>0</v>
      </c>
      <c r="P144" s="187">
        <f t="shared" si="15"/>
        <v>144</v>
      </c>
      <c r="Q144" s="187" t="e">
        <f t="shared" si="16"/>
        <v>#DIV/0!</v>
      </c>
      <c r="R144" s="187" t="e">
        <f t="shared" si="12"/>
        <v>#NUM!</v>
      </c>
      <c r="S144" s="188" t="e">
        <f t="shared" si="13"/>
        <v>#NUM!</v>
      </c>
      <c r="T144" s="169"/>
      <c r="U144" s="189" t="str">
        <f>IFERROR(VLOOKUP($S144,$C:K,9,0),"")</f>
        <v/>
      </c>
      <c r="V144" s="190" t="str">
        <f>IFERROR(VLOOKUP($S144,$C:H,6,0),"")</f>
        <v/>
      </c>
      <c r="W144" s="191" t="str">
        <f>IFERROR(VLOOKUP($S144,$C:I,7,0),"")</f>
        <v/>
      </c>
      <c r="X144" s="188" t="str">
        <f>IFERROR(VLOOKUP($S144,$C:J,8,0),"")</f>
        <v/>
      </c>
    </row>
    <row r="145" spans="2:24">
      <c r="B145" s="192"/>
      <c r="C145" s="193"/>
      <c r="D145" s="194"/>
      <c r="E145" s="193"/>
      <c r="F145" s="194"/>
      <c r="G145" s="194"/>
      <c r="H145" s="146"/>
      <c r="I145" s="147"/>
      <c r="J145" s="193"/>
      <c r="K145" s="195"/>
      <c r="L145" s="177" t="str">
        <f>IF(ISERROR(VLOOKUP(C145,DB_4erDS!$C$384:$C$8376,1,FALSE)),"delete","YES")</f>
        <v>delete</v>
      </c>
      <c r="M145" s="169"/>
      <c r="N145" s="169"/>
      <c r="O145" s="187">
        <f t="shared" si="14"/>
        <v>0</v>
      </c>
      <c r="P145" s="187">
        <f t="shared" si="15"/>
        <v>145</v>
      </c>
      <c r="Q145" s="187" t="e">
        <f t="shared" si="16"/>
        <v>#DIV/0!</v>
      </c>
      <c r="R145" s="187" t="e">
        <f t="shared" si="12"/>
        <v>#NUM!</v>
      </c>
      <c r="S145" s="188" t="e">
        <f t="shared" si="13"/>
        <v>#NUM!</v>
      </c>
      <c r="T145" s="169"/>
      <c r="U145" s="189" t="str">
        <f>IFERROR(VLOOKUP($S145,$C:K,9,0),"")</f>
        <v/>
      </c>
      <c r="V145" s="190" t="str">
        <f>IFERROR(VLOOKUP($S145,$C:H,6,0),"")</f>
        <v/>
      </c>
      <c r="W145" s="191" t="str">
        <f>IFERROR(VLOOKUP($S145,$C:I,7,0),"")</f>
        <v/>
      </c>
      <c r="X145" s="188" t="str">
        <f>IFERROR(VLOOKUP($S145,$C:J,8,0),"")</f>
        <v/>
      </c>
    </row>
    <row r="146" spans="2:24">
      <c r="B146" s="192"/>
      <c r="C146" s="194"/>
      <c r="D146" s="194"/>
      <c r="E146" s="193"/>
      <c r="F146" s="194"/>
      <c r="G146" s="194"/>
      <c r="H146" s="146"/>
      <c r="I146" s="147"/>
      <c r="J146" s="193"/>
      <c r="K146" s="195"/>
      <c r="L146" s="177" t="str">
        <f>IF(ISERROR(VLOOKUP(C146,DB_4erDS!$C$384:$C$8376,1,FALSE)),"delete","YES")</f>
        <v>delete</v>
      </c>
      <c r="M146" s="169"/>
      <c r="N146" s="169"/>
      <c r="O146" s="187">
        <f t="shared" si="14"/>
        <v>0</v>
      </c>
      <c r="P146" s="187">
        <f t="shared" si="15"/>
        <v>146</v>
      </c>
      <c r="Q146" s="187" t="e">
        <f t="shared" si="16"/>
        <v>#DIV/0!</v>
      </c>
      <c r="R146" s="187" t="e">
        <f t="shared" si="12"/>
        <v>#NUM!</v>
      </c>
      <c r="S146" s="188" t="e">
        <f t="shared" si="13"/>
        <v>#NUM!</v>
      </c>
      <c r="T146" s="169"/>
      <c r="U146" s="189" t="str">
        <f>IFERROR(VLOOKUP($S146,$C:K,9,0),"")</f>
        <v/>
      </c>
      <c r="V146" s="190" t="str">
        <f>IFERROR(VLOOKUP($S146,$C:H,6,0),"")</f>
        <v/>
      </c>
      <c r="W146" s="191" t="str">
        <f>IFERROR(VLOOKUP($S146,$C:I,7,0),"")</f>
        <v/>
      </c>
      <c r="X146" s="188" t="str">
        <f>IFERROR(VLOOKUP($S146,$C:J,8,0),"")</f>
        <v/>
      </c>
    </row>
    <row r="147" spans="2:24" ht="13.9">
      <c r="B147" s="208"/>
      <c r="C147" s="193"/>
      <c r="D147" s="194"/>
      <c r="E147" s="209"/>
      <c r="F147" s="194"/>
      <c r="G147" s="194"/>
      <c r="H147" s="146"/>
      <c r="I147" s="147"/>
      <c r="J147" s="193"/>
      <c r="K147" s="195"/>
      <c r="L147" s="177" t="str">
        <f>IF(ISERROR(VLOOKUP(C147,DB_4erDS!$C$384:$C$8376,1,FALSE)),"delete","YES")</f>
        <v>delete</v>
      </c>
      <c r="M147" s="169"/>
      <c r="N147" s="169"/>
      <c r="O147" s="187">
        <f t="shared" si="14"/>
        <v>0</v>
      </c>
      <c r="P147" s="187">
        <f t="shared" si="15"/>
        <v>147</v>
      </c>
      <c r="Q147" s="187" t="e">
        <f t="shared" si="16"/>
        <v>#DIV/0!</v>
      </c>
      <c r="R147" s="187" t="e">
        <f t="shared" si="12"/>
        <v>#NUM!</v>
      </c>
      <c r="S147" s="188" t="e">
        <f t="shared" si="13"/>
        <v>#NUM!</v>
      </c>
      <c r="T147" s="169"/>
      <c r="U147" s="189" t="str">
        <f>IFERROR(VLOOKUP($S147,$C:K,9,0),"")</f>
        <v/>
      </c>
      <c r="V147" s="190" t="str">
        <f>IFERROR(VLOOKUP($S147,$C:H,6,0),"")</f>
        <v/>
      </c>
      <c r="W147" s="191" t="str">
        <f>IFERROR(VLOOKUP($S147,$C:I,7,0),"")</f>
        <v/>
      </c>
      <c r="X147" s="188" t="str">
        <f>IFERROR(VLOOKUP($S147,$C:J,8,0),"")</f>
        <v/>
      </c>
    </row>
    <row r="148" spans="2:24">
      <c r="B148" s="192"/>
      <c r="C148" s="197"/>
      <c r="D148" s="194"/>
      <c r="E148" s="197"/>
      <c r="F148" s="196"/>
      <c r="G148" s="194"/>
      <c r="H148" s="146"/>
      <c r="I148" s="147"/>
      <c r="J148" s="193"/>
      <c r="K148" s="195"/>
      <c r="L148" s="177" t="str">
        <f>IF(ISERROR(VLOOKUP(C148,DB_4erDS!$C$384:$C$8376,1,FALSE)),"delete","YES")</f>
        <v>delete</v>
      </c>
      <c r="M148" s="169"/>
      <c r="N148" s="169"/>
      <c r="O148" s="187">
        <f t="shared" si="14"/>
        <v>0</v>
      </c>
      <c r="P148" s="187">
        <f t="shared" si="15"/>
        <v>148</v>
      </c>
      <c r="Q148" s="187" t="e">
        <f t="shared" si="16"/>
        <v>#DIV/0!</v>
      </c>
      <c r="R148" s="187" t="e">
        <f t="shared" ref="R148:R211" si="17">_xlfn.AGGREGATE(15,6,$Q$12:$Q$315,ROW(A137))</f>
        <v>#NUM!</v>
      </c>
      <c r="S148" s="188" t="e">
        <f t="shared" ref="S148:S211" si="18">INDEX($C$12:$C$315,R148-11)</f>
        <v>#NUM!</v>
      </c>
      <c r="T148" s="169"/>
      <c r="U148" s="189" t="str">
        <f>IFERROR(VLOOKUP($S148,$C:K,9,0),"")</f>
        <v/>
      </c>
      <c r="V148" s="190" t="str">
        <f>IFERROR(VLOOKUP($S148,$C:H,6,0),"")</f>
        <v/>
      </c>
      <c r="W148" s="191" t="str">
        <f>IFERROR(VLOOKUP($S148,$C:I,7,0),"")</f>
        <v/>
      </c>
      <c r="X148" s="188" t="str">
        <f>IFERROR(VLOOKUP($S148,$C:J,8,0),"")</f>
        <v/>
      </c>
    </row>
    <row r="149" spans="2:24">
      <c r="B149" s="192"/>
      <c r="C149" s="193"/>
      <c r="D149" s="193"/>
      <c r="E149" s="193"/>
      <c r="F149" s="194"/>
      <c r="G149" s="194"/>
      <c r="H149" s="146"/>
      <c r="I149" s="147"/>
      <c r="J149" s="193"/>
      <c r="K149" s="195"/>
      <c r="L149" s="177" t="str">
        <f>IF(ISERROR(VLOOKUP(C149,DB_4erDS!$C$384:$C$8376,1,FALSE)),"delete","YES")</f>
        <v>delete</v>
      </c>
      <c r="M149" s="169"/>
      <c r="N149" s="169"/>
      <c r="O149" s="187">
        <f t="shared" si="14"/>
        <v>0</v>
      </c>
      <c r="P149" s="187">
        <f t="shared" si="15"/>
        <v>149</v>
      </c>
      <c r="Q149" s="187" t="e">
        <f t="shared" si="16"/>
        <v>#DIV/0!</v>
      </c>
      <c r="R149" s="187" t="e">
        <f t="shared" si="17"/>
        <v>#NUM!</v>
      </c>
      <c r="S149" s="188" t="e">
        <f t="shared" si="18"/>
        <v>#NUM!</v>
      </c>
      <c r="T149" s="169"/>
      <c r="U149" s="189" t="str">
        <f>IFERROR(VLOOKUP($S149,$C:K,9,0),"")</f>
        <v/>
      </c>
      <c r="V149" s="190" t="str">
        <f>IFERROR(VLOOKUP($S149,$C:H,6,0),"")</f>
        <v/>
      </c>
      <c r="W149" s="191" t="str">
        <f>IFERROR(VLOOKUP($S149,$C:I,7,0),"")</f>
        <v/>
      </c>
      <c r="X149" s="188" t="str">
        <f>IFERROR(VLOOKUP($S149,$C:J,8,0),"")</f>
        <v/>
      </c>
    </row>
    <row r="150" spans="2:24">
      <c r="B150" s="192"/>
      <c r="C150" s="193"/>
      <c r="D150" s="193"/>
      <c r="E150" s="193"/>
      <c r="F150" s="194"/>
      <c r="G150" s="194"/>
      <c r="H150" s="146"/>
      <c r="I150" s="147"/>
      <c r="J150" s="193"/>
      <c r="K150" s="195"/>
      <c r="L150" s="177" t="str">
        <f>IF(ISERROR(VLOOKUP(C150,DB_4erDS!$C$384:$C$8376,1,FALSE)),"delete","YES")</f>
        <v>delete</v>
      </c>
      <c r="M150" s="169"/>
      <c r="N150" s="169"/>
      <c r="O150" s="187">
        <f t="shared" si="14"/>
        <v>0</v>
      </c>
      <c r="P150" s="187">
        <f t="shared" si="15"/>
        <v>150</v>
      </c>
      <c r="Q150" s="187" t="e">
        <f t="shared" si="16"/>
        <v>#DIV/0!</v>
      </c>
      <c r="R150" s="187" t="e">
        <f t="shared" si="17"/>
        <v>#NUM!</v>
      </c>
      <c r="S150" s="188" t="e">
        <f t="shared" si="18"/>
        <v>#NUM!</v>
      </c>
      <c r="T150" s="169"/>
      <c r="U150" s="189" t="str">
        <f>IFERROR(VLOOKUP($S150,$C:K,9,0),"")</f>
        <v/>
      </c>
      <c r="V150" s="190" t="str">
        <f>IFERROR(VLOOKUP($S150,$C:H,6,0),"")</f>
        <v/>
      </c>
      <c r="W150" s="191" t="str">
        <f>IFERROR(VLOOKUP($S150,$C:I,7,0),"")</f>
        <v/>
      </c>
      <c r="X150" s="188" t="str">
        <f>IFERROR(VLOOKUP($S150,$C:J,8,0),"")</f>
        <v/>
      </c>
    </row>
    <row r="151" spans="2:24" s="21" customFormat="1">
      <c r="B151" s="192"/>
      <c r="C151" s="193"/>
      <c r="D151" s="193"/>
      <c r="E151" s="193"/>
      <c r="F151" s="194"/>
      <c r="G151" s="194"/>
      <c r="H151" s="146"/>
      <c r="I151" s="147"/>
      <c r="J151" s="193"/>
      <c r="K151" s="195"/>
      <c r="L151" s="177" t="str">
        <f>IF(ISERROR(VLOOKUP(C151,DB_4erDS!$C$384:$C$8376,1,FALSE)),"delete","YES")</f>
        <v>delete</v>
      </c>
      <c r="M151" s="169"/>
      <c r="N151" s="169"/>
      <c r="O151" s="187">
        <f t="shared" si="14"/>
        <v>0</v>
      </c>
      <c r="P151" s="187">
        <f t="shared" si="15"/>
        <v>151</v>
      </c>
      <c r="Q151" s="187" t="e">
        <f t="shared" si="16"/>
        <v>#DIV/0!</v>
      </c>
      <c r="R151" s="187" t="e">
        <f t="shared" si="17"/>
        <v>#NUM!</v>
      </c>
      <c r="S151" s="188" t="e">
        <f t="shared" si="18"/>
        <v>#NUM!</v>
      </c>
      <c r="T151" s="169"/>
      <c r="U151" s="189" t="str">
        <f>IFERROR(VLOOKUP($S151,$C:K,9,0),"")</f>
        <v/>
      </c>
      <c r="V151" s="190" t="str">
        <f>IFERROR(VLOOKUP($S151,$C:H,6,0),"")</f>
        <v/>
      </c>
      <c r="W151" s="191" t="str">
        <f>IFERROR(VLOOKUP($S151,$C:I,7,0),"")</f>
        <v/>
      </c>
      <c r="X151" s="188" t="str">
        <f>IFERROR(VLOOKUP($S151,$C:J,8,0),"")</f>
        <v/>
      </c>
    </row>
    <row r="152" spans="2:24" s="21" customFormat="1">
      <c r="B152" s="192"/>
      <c r="C152" s="193"/>
      <c r="D152" s="193"/>
      <c r="E152" s="193"/>
      <c r="F152" s="194"/>
      <c r="G152" s="194"/>
      <c r="H152" s="146"/>
      <c r="I152" s="147"/>
      <c r="J152" s="193"/>
      <c r="K152" s="195"/>
      <c r="L152" s="177" t="str">
        <f>IF(ISERROR(VLOOKUP(C152,DB_4erDS!$C$384:$C$8376,1,FALSE)),"delete","YES")</f>
        <v>delete</v>
      </c>
      <c r="M152" s="169"/>
      <c r="N152" s="169"/>
      <c r="O152" s="187">
        <f t="shared" si="14"/>
        <v>0</v>
      </c>
      <c r="P152" s="187">
        <f t="shared" si="15"/>
        <v>152</v>
      </c>
      <c r="Q152" s="187" t="e">
        <f t="shared" si="16"/>
        <v>#DIV/0!</v>
      </c>
      <c r="R152" s="187" t="e">
        <f t="shared" si="17"/>
        <v>#NUM!</v>
      </c>
      <c r="S152" s="188" t="e">
        <f t="shared" si="18"/>
        <v>#NUM!</v>
      </c>
      <c r="T152" s="169"/>
      <c r="U152" s="189" t="str">
        <f>IFERROR(VLOOKUP($S152,$C:K,9,0),"")</f>
        <v/>
      </c>
      <c r="V152" s="190" t="str">
        <f>IFERROR(VLOOKUP($S152,$C:H,6,0),"")</f>
        <v/>
      </c>
      <c r="W152" s="191" t="str">
        <f>IFERROR(VLOOKUP($S152,$C:I,7,0),"")</f>
        <v/>
      </c>
      <c r="X152" s="188" t="str">
        <f>IFERROR(VLOOKUP($S152,$C:J,8,0),"")</f>
        <v/>
      </c>
    </row>
    <row r="153" spans="2:24" s="21" customFormat="1">
      <c r="B153" s="192"/>
      <c r="C153" s="193"/>
      <c r="D153" s="194"/>
      <c r="E153" s="197"/>
      <c r="F153" s="196"/>
      <c r="G153" s="194"/>
      <c r="H153" s="146"/>
      <c r="I153" s="147"/>
      <c r="J153" s="193"/>
      <c r="K153" s="195"/>
      <c r="L153" s="177" t="str">
        <f>IF(ISERROR(VLOOKUP(C153,DB_4erDS!$C$384:$C$8376,1,FALSE)),"delete","YES")</f>
        <v>delete</v>
      </c>
      <c r="M153" s="169"/>
      <c r="N153" s="169"/>
      <c r="O153" s="187">
        <f t="shared" si="14"/>
        <v>0</v>
      </c>
      <c r="P153" s="187">
        <f t="shared" si="15"/>
        <v>153</v>
      </c>
      <c r="Q153" s="187" t="e">
        <f t="shared" si="16"/>
        <v>#DIV/0!</v>
      </c>
      <c r="R153" s="187" t="e">
        <f t="shared" si="17"/>
        <v>#NUM!</v>
      </c>
      <c r="S153" s="188" t="e">
        <f t="shared" si="18"/>
        <v>#NUM!</v>
      </c>
      <c r="T153" s="169"/>
      <c r="U153" s="189" t="str">
        <f>IFERROR(VLOOKUP($S153,$C:K,9,0),"")</f>
        <v/>
      </c>
      <c r="V153" s="190" t="str">
        <f>IFERROR(VLOOKUP($S153,$C:H,6,0),"")</f>
        <v/>
      </c>
      <c r="W153" s="191" t="str">
        <f>IFERROR(VLOOKUP($S153,$C:I,7,0),"")</f>
        <v/>
      </c>
      <c r="X153" s="188" t="str">
        <f>IFERROR(VLOOKUP($S153,$C:J,8,0),"")</f>
        <v/>
      </c>
    </row>
    <row r="154" spans="2:24" s="21" customFormat="1">
      <c r="B154" s="192"/>
      <c r="C154" s="193"/>
      <c r="D154" s="194"/>
      <c r="E154" s="193"/>
      <c r="F154" s="194"/>
      <c r="G154" s="194"/>
      <c r="H154" s="146"/>
      <c r="I154" s="147"/>
      <c r="J154" s="193"/>
      <c r="K154" s="195"/>
      <c r="L154" s="177" t="str">
        <f>IF(ISERROR(VLOOKUP(C154,DB_4erDS!$C$384:$C$8376,1,FALSE)),"delete","YES")</f>
        <v>delete</v>
      </c>
      <c r="M154" s="169"/>
      <c r="N154" s="169"/>
      <c r="O154" s="187">
        <f t="shared" si="14"/>
        <v>0</v>
      </c>
      <c r="P154" s="187">
        <f t="shared" si="15"/>
        <v>154</v>
      </c>
      <c r="Q154" s="187" t="e">
        <f t="shared" si="16"/>
        <v>#DIV/0!</v>
      </c>
      <c r="R154" s="187" t="e">
        <f t="shared" si="17"/>
        <v>#NUM!</v>
      </c>
      <c r="S154" s="188" t="e">
        <f t="shared" si="18"/>
        <v>#NUM!</v>
      </c>
      <c r="T154" s="169"/>
      <c r="U154" s="189" t="str">
        <f>IFERROR(VLOOKUP($S154,$C:K,9,0),"")</f>
        <v/>
      </c>
      <c r="V154" s="190" t="str">
        <f>IFERROR(VLOOKUP($S154,$C:H,6,0),"")</f>
        <v/>
      </c>
      <c r="W154" s="191" t="str">
        <f>IFERROR(VLOOKUP($S154,$C:I,7,0),"")</f>
        <v/>
      </c>
      <c r="X154" s="188" t="str">
        <f>IFERROR(VLOOKUP($S154,$C:J,8,0),"")</f>
        <v/>
      </c>
    </row>
    <row r="155" spans="2:24" s="21" customFormat="1">
      <c r="B155" s="192"/>
      <c r="C155" s="193"/>
      <c r="D155" s="194"/>
      <c r="E155" s="193"/>
      <c r="F155" s="194"/>
      <c r="G155" s="194"/>
      <c r="H155" s="146"/>
      <c r="I155" s="147"/>
      <c r="J155" s="193"/>
      <c r="K155" s="195"/>
      <c r="L155" s="177" t="str">
        <f>IF(ISERROR(VLOOKUP(C155,DB_4erDS!$C$384:$C$8376,1,FALSE)),"delete","YES")</f>
        <v>delete</v>
      </c>
      <c r="M155" s="169"/>
      <c r="N155" s="169"/>
      <c r="O155" s="187">
        <f t="shared" si="14"/>
        <v>0</v>
      </c>
      <c r="P155" s="187">
        <f t="shared" si="15"/>
        <v>155</v>
      </c>
      <c r="Q155" s="187" t="e">
        <f t="shared" si="16"/>
        <v>#DIV/0!</v>
      </c>
      <c r="R155" s="187" t="e">
        <f t="shared" si="17"/>
        <v>#NUM!</v>
      </c>
      <c r="S155" s="188" t="e">
        <f t="shared" si="18"/>
        <v>#NUM!</v>
      </c>
      <c r="T155" s="169"/>
      <c r="U155" s="189" t="str">
        <f>IFERROR(VLOOKUP($S155,$C:K,9,0),"")</f>
        <v/>
      </c>
      <c r="V155" s="190" t="str">
        <f>IFERROR(VLOOKUP($S155,$C:H,6,0),"")</f>
        <v/>
      </c>
      <c r="W155" s="191" t="str">
        <f>IFERROR(VLOOKUP($S155,$C:I,7,0),"")</f>
        <v/>
      </c>
      <c r="X155" s="188" t="str">
        <f>IFERROR(VLOOKUP($S155,$C:J,8,0),"")</f>
        <v/>
      </c>
    </row>
    <row r="156" spans="2:24" s="21" customFormat="1">
      <c r="B156" s="192"/>
      <c r="C156" s="193"/>
      <c r="D156" s="194"/>
      <c r="E156" s="197"/>
      <c r="F156" s="196"/>
      <c r="G156" s="194"/>
      <c r="H156" s="146"/>
      <c r="I156" s="147"/>
      <c r="J156" s="193"/>
      <c r="K156" s="195"/>
      <c r="L156" s="177" t="str">
        <f>IF(ISERROR(VLOOKUP(C156,DB_4erDS!$C$384:$C$8376,1,FALSE)),"delete","YES")</f>
        <v>delete</v>
      </c>
      <c r="M156" s="169"/>
      <c r="N156" s="169"/>
      <c r="O156" s="187">
        <f t="shared" si="14"/>
        <v>0</v>
      </c>
      <c r="P156" s="187">
        <f t="shared" si="15"/>
        <v>156</v>
      </c>
      <c r="Q156" s="187" t="e">
        <f t="shared" si="16"/>
        <v>#DIV/0!</v>
      </c>
      <c r="R156" s="187" t="e">
        <f t="shared" si="17"/>
        <v>#NUM!</v>
      </c>
      <c r="S156" s="188" t="e">
        <f t="shared" si="18"/>
        <v>#NUM!</v>
      </c>
      <c r="T156" s="169"/>
      <c r="U156" s="189" t="str">
        <f>IFERROR(VLOOKUP($S156,$C:K,9,0),"")</f>
        <v/>
      </c>
      <c r="V156" s="190" t="str">
        <f>IFERROR(VLOOKUP($S156,$C:H,6,0),"")</f>
        <v/>
      </c>
      <c r="W156" s="191" t="str">
        <f>IFERROR(VLOOKUP($S156,$C:I,7,0),"")</f>
        <v/>
      </c>
      <c r="X156" s="188" t="str">
        <f>IFERROR(VLOOKUP($S156,$C:J,8,0),"")</f>
        <v/>
      </c>
    </row>
    <row r="157" spans="2:24" s="21" customFormat="1">
      <c r="B157" s="192"/>
      <c r="C157" s="193"/>
      <c r="D157" s="193"/>
      <c r="E157" s="193"/>
      <c r="F157" s="194"/>
      <c r="G157" s="194"/>
      <c r="H157" s="146"/>
      <c r="I157" s="147"/>
      <c r="J157" s="193"/>
      <c r="K157" s="195"/>
      <c r="L157" s="177" t="str">
        <f>IF(ISERROR(VLOOKUP(C157,DB_4erDS!$C$384:$C$8376,1,FALSE)),"delete","YES")</f>
        <v>delete</v>
      </c>
      <c r="M157" s="169"/>
      <c r="N157" s="169"/>
      <c r="O157" s="187">
        <f t="shared" si="14"/>
        <v>0</v>
      </c>
      <c r="P157" s="187">
        <f t="shared" si="15"/>
        <v>157</v>
      </c>
      <c r="Q157" s="187" t="e">
        <f t="shared" si="16"/>
        <v>#DIV/0!</v>
      </c>
      <c r="R157" s="187" t="e">
        <f t="shared" si="17"/>
        <v>#NUM!</v>
      </c>
      <c r="S157" s="188" t="e">
        <f t="shared" si="18"/>
        <v>#NUM!</v>
      </c>
      <c r="T157" s="169"/>
      <c r="U157" s="189" t="str">
        <f>IFERROR(VLOOKUP($S157,$C:K,9,0),"")</f>
        <v/>
      </c>
      <c r="V157" s="190" t="str">
        <f>IFERROR(VLOOKUP($S157,$C:H,6,0),"")</f>
        <v/>
      </c>
      <c r="W157" s="191" t="str">
        <f>IFERROR(VLOOKUP($S157,$C:I,7,0),"")</f>
        <v/>
      </c>
      <c r="X157" s="188" t="str">
        <f>IFERROR(VLOOKUP($S157,$C:J,8,0),"")</f>
        <v/>
      </c>
    </row>
    <row r="158" spans="2:24" s="21" customFormat="1">
      <c r="B158" s="192"/>
      <c r="C158" s="193"/>
      <c r="D158" s="193"/>
      <c r="E158" s="193"/>
      <c r="F158" s="194"/>
      <c r="G158" s="194"/>
      <c r="H158" s="146"/>
      <c r="I158" s="147"/>
      <c r="J158" s="193"/>
      <c r="K158" s="195"/>
      <c r="L158" s="177" t="str">
        <f>IF(ISERROR(VLOOKUP(C158,DB_4erDS!$C$384:$C$8376,1,FALSE)),"delete","YES")</f>
        <v>delete</v>
      </c>
      <c r="M158" s="169"/>
      <c r="N158" s="169"/>
      <c r="O158" s="187">
        <f t="shared" si="14"/>
        <v>0</v>
      </c>
      <c r="P158" s="187">
        <f t="shared" si="15"/>
        <v>158</v>
      </c>
      <c r="Q158" s="187" t="e">
        <f t="shared" si="16"/>
        <v>#DIV/0!</v>
      </c>
      <c r="R158" s="187" t="e">
        <f t="shared" si="17"/>
        <v>#NUM!</v>
      </c>
      <c r="S158" s="188" t="e">
        <f t="shared" si="18"/>
        <v>#NUM!</v>
      </c>
      <c r="T158" s="169"/>
      <c r="U158" s="189" t="str">
        <f>IFERROR(VLOOKUP($S158,$C:K,9,0),"")</f>
        <v/>
      </c>
      <c r="V158" s="190" t="str">
        <f>IFERROR(VLOOKUP($S158,$C:H,6,0),"")</f>
        <v/>
      </c>
      <c r="W158" s="191" t="str">
        <f>IFERROR(VLOOKUP($S158,$C:I,7,0),"")</f>
        <v/>
      </c>
      <c r="X158" s="188" t="str">
        <f>IFERROR(VLOOKUP($S158,$C:J,8,0),"")</f>
        <v/>
      </c>
    </row>
    <row r="159" spans="2:24" s="21" customFormat="1">
      <c r="B159" s="192"/>
      <c r="C159" s="193"/>
      <c r="D159" s="193"/>
      <c r="E159" s="24"/>
      <c r="F159" s="194"/>
      <c r="G159" s="194"/>
      <c r="H159" s="146"/>
      <c r="I159" s="147"/>
      <c r="J159" s="193"/>
      <c r="K159" s="195"/>
      <c r="L159" s="177" t="str">
        <f>IF(ISERROR(VLOOKUP(C159,DB_4erDS!$C$384:$C$8376,1,FALSE)),"delete","YES")</f>
        <v>delete</v>
      </c>
      <c r="M159" s="169"/>
      <c r="N159" s="169"/>
      <c r="O159" s="187">
        <f t="shared" si="14"/>
        <v>0</v>
      </c>
      <c r="P159" s="187">
        <f t="shared" si="15"/>
        <v>159</v>
      </c>
      <c r="Q159" s="187" t="e">
        <f t="shared" si="16"/>
        <v>#DIV/0!</v>
      </c>
      <c r="R159" s="187" t="e">
        <f t="shared" si="17"/>
        <v>#NUM!</v>
      </c>
      <c r="S159" s="188" t="e">
        <f t="shared" si="18"/>
        <v>#NUM!</v>
      </c>
      <c r="T159" s="169"/>
      <c r="U159" s="189" t="str">
        <f>IFERROR(VLOOKUP($S159,$C:K,9,0),"")</f>
        <v/>
      </c>
      <c r="V159" s="190" t="str">
        <f>IFERROR(VLOOKUP($S159,$C:H,6,0),"")</f>
        <v/>
      </c>
      <c r="W159" s="191" t="str">
        <f>IFERROR(VLOOKUP($S159,$C:I,7,0),"")</f>
        <v/>
      </c>
      <c r="X159" s="188" t="str">
        <f>IFERROR(VLOOKUP($S159,$C:J,8,0),"")</f>
        <v/>
      </c>
    </row>
    <row r="160" spans="2:24" s="21" customFormat="1">
      <c r="B160" s="192"/>
      <c r="C160" s="204"/>
      <c r="D160" s="194"/>
      <c r="E160" s="197"/>
      <c r="F160" s="196"/>
      <c r="G160" s="194"/>
      <c r="H160" s="146"/>
      <c r="I160" s="147"/>
      <c r="J160" s="193"/>
      <c r="K160" s="195"/>
      <c r="L160" s="177" t="str">
        <f>IF(ISERROR(VLOOKUP(C160,DB_4erDS!$C$384:$C$8376,1,FALSE)),"delete","YES")</f>
        <v>delete</v>
      </c>
      <c r="M160" s="169"/>
      <c r="N160" s="169"/>
      <c r="O160" s="187">
        <f t="shared" si="14"/>
        <v>0</v>
      </c>
      <c r="P160" s="187">
        <f t="shared" si="15"/>
        <v>160</v>
      </c>
      <c r="Q160" s="187" t="e">
        <f t="shared" si="16"/>
        <v>#DIV/0!</v>
      </c>
      <c r="R160" s="187" t="e">
        <f t="shared" si="17"/>
        <v>#NUM!</v>
      </c>
      <c r="S160" s="188" t="e">
        <f t="shared" si="18"/>
        <v>#NUM!</v>
      </c>
      <c r="T160" s="169"/>
      <c r="U160" s="189" t="str">
        <f>IFERROR(VLOOKUP($S160,$C:K,9,0),"")</f>
        <v/>
      </c>
      <c r="V160" s="190" t="str">
        <f>IFERROR(VLOOKUP($S160,$C:H,6,0),"")</f>
        <v/>
      </c>
      <c r="W160" s="191" t="str">
        <f>IFERROR(VLOOKUP($S160,$C:I,7,0),"")</f>
        <v/>
      </c>
      <c r="X160" s="188" t="str">
        <f>IFERROR(VLOOKUP($S160,$C:J,8,0),"")</f>
        <v/>
      </c>
    </row>
    <row r="161" spans="2:24" s="21" customFormat="1">
      <c r="B161" s="192"/>
      <c r="C161" s="193"/>
      <c r="D161" s="193"/>
      <c r="E161" s="193"/>
      <c r="F161" s="194"/>
      <c r="G161" s="194"/>
      <c r="H161" s="146"/>
      <c r="I161" s="147"/>
      <c r="J161" s="193"/>
      <c r="K161" s="195"/>
      <c r="L161" s="177" t="str">
        <f>IF(ISERROR(VLOOKUP(C161,DB_4erDS!$C$384:$C$8376,1,FALSE)),"delete","YES")</f>
        <v>delete</v>
      </c>
      <c r="M161" s="169"/>
      <c r="N161" s="169"/>
      <c r="O161" s="187">
        <f t="shared" si="14"/>
        <v>0</v>
      </c>
      <c r="P161" s="187">
        <f t="shared" si="15"/>
        <v>161</v>
      </c>
      <c r="Q161" s="187" t="e">
        <f t="shared" si="16"/>
        <v>#DIV/0!</v>
      </c>
      <c r="R161" s="187" t="e">
        <f t="shared" si="17"/>
        <v>#NUM!</v>
      </c>
      <c r="S161" s="188" t="e">
        <f t="shared" si="18"/>
        <v>#NUM!</v>
      </c>
      <c r="T161" s="169"/>
      <c r="U161" s="189" t="str">
        <f>IFERROR(VLOOKUP($S161,$C:K,9,0),"")</f>
        <v/>
      </c>
      <c r="V161" s="190" t="str">
        <f>IFERROR(VLOOKUP($S161,$C:H,6,0),"")</f>
        <v/>
      </c>
      <c r="W161" s="191" t="str">
        <f>IFERROR(VLOOKUP($S161,$C:I,7,0),"")</f>
        <v/>
      </c>
      <c r="X161" s="188" t="str">
        <f>IFERROR(VLOOKUP($S161,$C:J,8,0),"")</f>
        <v/>
      </c>
    </row>
    <row r="162" spans="2:24" s="21" customFormat="1">
      <c r="B162" s="192"/>
      <c r="C162" s="193"/>
      <c r="D162" s="193"/>
      <c r="E162" s="193"/>
      <c r="F162" s="194"/>
      <c r="G162" s="194"/>
      <c r="H162" s="146"/>
      <c r="I162" s="147"/>
      <c r="J162" s="193"/>
      <c r="K162" s="195"/>
      <c r="L162" s="177" t="str">
        <f>IF(ISERROR(VLOOKUP(C162,DB_4erDS!$C$384:$C$8376,1,FALSE)),"delete","YES")</f>
        <v>delete</v>
      </c>
      <c r="M162" s="169"/>
      <c r="N162" s="169"/>
      <c r="O162" s="187">
        <f t="shared" si="14"/>
        <v>0</v>
      </c>
      <c r="P162" s="187">
        <f t="shared" si="15"/>
        <v>162</v>
      </c>
      <c r="Q162" s="187" t="e">
        <f t="shared" si="16"/>
        <v>#DIV/0!</v>
      </c>
      <c r="R162" s="187" t="e">
        <f t="shared" si="17"/>
        <v>#NUM!</v>
      </c>
      <c r="S162" s="188" t="e">
        <f t="shared" si="18"/>
        <v>#NUM!</v>
      </c>
      <c r="T162" s="169"/>
      <c r="U162" s="189" t="str">
        <f>IFERROR(VLOOKUP($S162,$C:K,9,0),"")</f>
        <v/>
      </c>
      <c r="V162" s="190" t="str">
        <f>IFERROR(VLOOKUP($S162,$C:H,6,0),"")</f>
        <v/>
      </c>
      <c r="W162" s="191" t="str">
        <f>IFERROR(VLOOKUP($S162,$C:I,7,0),"")</f>
        <v/>
      </c>
      <c r="X162" s="188" t="str">
        <f>IFERROR(VLOOKUP($S162,$C:J,8,0),"")</f>
        <v/>
      </c>
    </row>
    <row r="163" spans="2:24" s="21" customFormat="1">
      <c r="B163" s="192"/>
      <c r="C163" s="193"/>
      <c r="D163" s="193"/>
      <c r="E163" s="193"/>
      <c r="F163" s="194"/>
      <c r="G163" s="194"/>
      <c r="H163" s="146"/>
      <c r="I163" s="147"/>
      <c r="J163" s="193"/>
      <c r="K163" s="195"/>
      <c r="L163" s="177" t="str">
        <f>IF(ISERROR(VLOOKUP(C163,DB_4erDS!$C$384:$C$8376,1,FALSE)),"delete","YES")</f>
        <v>delete</v>
      </c>
      <c r="M163" s="169"/>
      <c r="N163" s="169"/>
      <c r="O163" s="187">
        <f t="shared" si="14"/>
        <v>0</v>
      </c>
      <c r="P163" s="187">
        <f t="shared" si="15"/>
        <v>163</v>
      </c>
      <c r="Q163" s="187" t="e">
        <f t="shared" si="16"/>
        <v>#DIV/0!</v>
      </c>
      <c r="R163" s="187" t="e">
        <f t="shared" si="17"/>
        <v>#NUM!</v>
      </c>
      <c r="S163" s="188" t="e">
        <f t="shared" si="18"/>
        <v>#NUM!</v>
      </c>
      <c r="T163" s="169"/>
      <c r="U163" s="189" t="str">
        <f>IFERROR(VLOOKUP($S163,$C:K,9,0),"")</f>
        <v/>
      </c>
      <c r="V163" s="190" t="str">
        <f>IFERROR(VLOOKUP($S163,$C:H,6,0),"")</f>
        <v/>
      </c>
      <c r="W163" s="191" t="str">
        <f>IFERROR(VLOOKUP($S163,$C:I,7,0),"")</f>
        <v/>
      </c>
      <c r="X163" s="188" t="str">
        <f>IFERROR(VLOOKUP($S163,$C:J,8,0),"")</f>
        <v/>
      </c>
    </row>
    <row r="164" spans="2:24" s="21" customFormat="1">
      <c r="B164" s="192"/>
      <c r="C164" s="193"/>
      <c r="D164" s="193"/>
      <c r="E164" s="193"/>
      <c r="F164" s="194"/>
      <c r="G164" s="194"/>
      <c r="H164" s="146"/>
      <c r="I164" s="147"/>
      <c r="J164" s="193"/>
      <c r="K164" s="195"/>
      <c r="L164" s="177" t="str">
        <f>IF(ISERROR(VLOOKUP(C164,DB_4erDS!$C$384:$C$8376,1,FALSE)),"delete","YES")</f>
        <v>delete</v>
      </c>
      <c r="M164" s="169"/>
      <c r="N164" s="169"/>
      <c r="O164" s="187">
        <f t="shared" si="14"/>
        <v>0</v>
      </c>
      <c r="P164" s="187">
        <f t="shared" si="15"/>
        <v>164</v>
      </c>
      <c r="Q164" s="187" t="e">
        <f t="shared" si="16"/>
        <v>#DIV/0!</v>
      </c>
      <c r="R164" s="187" t="e">
        <f t="shared" si="17"/>
        <v>#NUM!</v>
      </c>
      <c r="S164" s="188" t="e">
        <f t="shared" si="18"/>
        <v>#NUM!</v>
      </c>
      <c r="T164" s="169"/>
      <c r="U164" s="189" t="str">
        <f>IFERROR(VLOOKUP($S164,$C:K,9,0),"")</f>
        <v/>
      </c>
      <c r="V164" s="190" t="str">
        <f>IFERROR(VLOOKUP($S164,$C:H,6,0),"")</f>
        <v/>
      </c>
      <c r="W164" s="191" t="str">
        <f>IFERROR(VLOOKUP($S164,$C:I,7,0),"")</f>
        <v/>
      </c>
      <c r="X164" s="188" t="str">
        <f>IFERROR(VLOOKUP($S164,$C:J,8,0),"")</f>
        <v/>
      </c>
    </row>
    <row r="165" spans="2:24" s="21" customFormat="1">
      <c r="B165" s="192"/>
      <c r="C165" s="193"/>
      <c r="D165" s="193"/>
      <c r="E165" s="206"/>
      <c r="F165" s="194"/>
      <c r="G165" s="194"/>
      <c r="H165" s="146"/>
      <c r="I165" s="147"/>
      <c r="J165" s="193"/>
      <c r="K165" s="195"/>
      <c r="L165" s="177" t="str">
        <f>IF(ISERROR(VLOOKUP(C165,DB_4erDS!$C$384:$C$8376,1,FALSE)),"delete","YES")</f>
        <v>delete</v>
      </c>
      <c r="M165" s="169"/>
      <c r="N165" s="169"/>
      <c r="O165" s="187">
        <f t="shared" si="14"/>
        <v>0</v>
      </c>
      <c r="P165" s="187">
        <f t="shared" si="15"/>
        <v>165</v>
      </c>
      <c r="Q165" s="187" t="e">
        <f t="shared" si="16"/>
        <v>#DIV/0!</v>
      </c>
      <c r="R165" s="187" t="e">
        <f t="shared" si="17"/>
        <v>#NUM!</v>
      </c>
      <c r="S165" s="188" t="e">
        <f t="shared" si="18"/>
        <v>#NUM!</v>
      </c>
      <c r="T165" s="169"/>
      <c r="U165" s="189" t="str">
        <f>IFERROR(VLOOKUP($S165,$C:K,9,0),"")</f>
        <v/>
      </c>
      <c r="V165" s="190" t="str">
        <f>IFERROR(VLOOKUP($S165,$C:H,6,0),"")</f>
        <v/>
      </c>
      <c r="W165" s="191" t="str">
        <f>IFERROR(VLOOKUP($S165,$C:I,7,0),"")</f>
        <v/>
      </c>
      <c r="X165" s="188" t="str">
        <f>IFERROR(VLOOKUP($S165,$C:J,8,0),"")</f>
        <v/>
      </c>
    </row>
    <row r="166" spans="2:24" s="21" customFormat="1">
      <c r="B166" s="192"/>
      <c r="C166" s="193"/>
      <c r="D166" s="193"/>
      <c r="E166" s="193"/>
      <c r="F166" s="194"/>
      <c r="G166" s="194"/>
      <c r="H166" s="146"/>
      <c r="I166" s="147"/>
      <c r="J166" s="193"/>
      <c r="K166" s="195"/>
      <c r="L166" s="177" t="str">
        <f>IF(ISERROR(VLOOKUP(C166,DB_4erDS!$C$384:$C$8376,1,FALSE)),"delete","YES")</f>
        <v>delete</v>
      </c>
      <c r="M166" s="169"/>
      <c r="N166" s="169"/>
      <c r="O166" s="187">
        <f t="shared" si="14"/>
        <v>0</v>
      </c>
      <c r="P166" s="187">
        <f t="shared" si="15"/>
        <v>166</v>
      </c>
      <c r="Q166" s="187" t="e">
        <f t="shared" si="16"/>
        <v>#DIV/0!</v>
      </c>
      <c r="R166" s="187" t="e">
        <f t="shared" si="17"/>
        <v>#NUM!</v>
      </c>
      <c r="S166" s="188" t="e">
        <f t="shared" si="18"/>
        <v>#NUM!</v>
      </c>
      <c r="T166" s="169"/>
      <c r="U166" s="189" t="str">
        <f>IFERROR(VLOOKUP($S166,$C:K,9,0),"")</f>
        <v/>
      </c>
      <c r="V166" s="190" t="str">
        <f>IFERROR(VLOOKUP($S166,$C:H,6,0),"")</f>
        <v/>
      </c>
      <c r="W166" s="191" t="str">
        <f>IFERROR(VLOOKUP($S166,$C:I,7,0),"")</f>
        <v/>
      </c>
      <c r="X166" s="188" t="str">
        <f>IFERROR(VLOOKUP($S166,$C:J,8,0),"")</f>
        <v/>
      </c>
    </row>
    <row r="167" spans="2:24" s="21" customFormat="1">
      <c r="B167" s="192"/>
      <c r="C167" s="193"/>
      <c r="D167" s="193"/>
      <c r="E167" s="193"/>
      <c r="F167" s="194"/>
      <c r="G167" s="194"/>
      <c r="H167" s="146"/>
      <c r="I167" s="147"/>
      <c r="J167" s="193"/>
      <c r="K167" s="195"/>
      <c r="L167" s="177" t="str">
        <f>IF(ISERROR(VLOOKUP(C167,DB_4erDS!$C$384:$C$8376,1,FALSE)),"delete","YES")</f>
        <v>delete</v>
      </c>
      <c r="M167" s="169"/>
      <c r="N167" s="169"/>
      <c r="O167" s="187">
        <f t="shared" si="14"/>
        <v>0</v>
      </c>
      <c r="P167" s="187">
        <f t="shared" si="15"/>
        <v>167</v>
      </c>
      <c r="Q167" s="187" t="e">
        <f t="shared" si="16"/>
        <v>#DIV/0!</v>
      </c>
      <c r="R167" s="187" t="e">
        <f t="shared" si="17"/>
        <v>#NUM!</v>
      </c>
      <c r="S167" s="188" t="e">
        <f t="shared" si="18"/>
        <v>#NUM!</v>
      </c>
      <c r="T167" s="169"/>
      <c r="U167" s="189" t="str">
        <f>IFERROR(VLOOKUP($S167,$C:K,9,0),"")</f>
        <v/>
      </c>
      <c r="V167" s="190" t="str">
        <f>IFERROR(VLOOKUP($S167,$C:H,6,0),"")</f>
        <v/>
      </c>
      <c r="W167" s="191" t="str">
        <f>IFERROR(VLOOKUP($S167,$C:I,7,0),"")</f>
        <v/>
      </c>
      <c r="X167" s="188" t="str">
        <f>IFERROR(VLOOKUP($S167,$C:J,8,0),"")</f>
        <v/>
      </c>
    </row>
    <row r="168" spans="2:24" s="21" customFormat="1">
      <c r="B168" s="192"/>
      <c r="C168" s="193"/>
      <c r="D168" s="193"/>
      <c r="E168" s="193"/>
      <c r="F168" s="194"/>
      <c r="G168" s="194"/>
      <c r="H168" s="146"/>
      <c r="I168" s="147"/>
      <c r="J168" s="193"/>
      <c r="K168" s="195"/>
      <c r="L168" s="177" t="str">
        <f>IF(ISERROR(VLOOKUP(C168,DB_4erDS!$C$384:$C$8376,1,FALSE)),"delete","YES")</f>
        <v>delete</v>
      </c>
      <c r="M168" s="169"/>
      <c r="N168" s="169"/>
      <c r="O168" s="187">
        <f t="shared" si="14"/>
        <v>0</v>
      </c>
      <c r="P168" s="187">
        <f t="shared" si="15"/>
        <v>168</v>
      </c>
      <c r="Q168" s="187" t="e">
        <f t="shared" si="16"/>
        <v>#DIV/0!</v>
      </c>
      <c r="R168" s="187" t="e">
        <f t="shared" si="17"/>
        <v>#NUM!</v>
      </c>
      <c r="S168" s="188" t="e">
        <f t="shared" si="18"/>
        <v>#NUM!</v>
      </c>
      <c r="T168" s="169"/>
      <c r="U168" s="189" t="str">
        <f>IFERROR(VLOOKUP($S168,$C:K,9,0),"")</f>
        <v/>
      </c>
      <c r="V168" s="190" t="str">
        <f>IFERROR(VLOOKUP($S168,$C:H,6,0),"")</f>
        <v/>
      </c>
      <c r="W168" s="191" t="str">
        <f>IFERROR(VLOOKUP($S168,$C:I,7,0),"")</f>
        <v/>
      </c>
      <c r="X168" s="188" t="str">
        <f>IFERROR(VLOOKUP($S168,$C:J,8,0),"")</f>
        <v/>
      </c>
    </row>
    <row r="169" spans="2:24" s="21" customFormat="1">
      <c r="B169" s="192"/>
      <c r="C169" s="193"/>
      <c r="D169" s="193"/>
      <c r="E169" s="193"/>
      <c r="F169" s="194"/>
      <c r="G169" s="194"/>
      <c r="H169" s="146"/>
      <c r="I169" s="147"/>
      <c r="J169" s="193"/>
      <c r="K169" s="195"/>
      <c r="L169" s="177" t="str">
        <f>IF(ISERROR(VLOOKUP(C169,DB_4erDS!$C$384:$C$8376,1,FALSE)),"delete","YES")</f>
        <v>delete</v>
      </c>
      <c r="M169" s="169"/>
      <c r="N169" s="169"/>
      <c r="O169" s="187">
        <f t="shared" si="14"/>
        <v>0</v>
      </c>
      <c r="P169" s="187">
        <f t="shared" si="15"/>
        <v>169</v>
      </c>
      <c r="Q169" s="187" t="e">
        <f t="shared" si="16"/>
        <v>#DIV/0!</v>
      </c>
      <c r="R169" s="187" t="e">
        <f t="shared" si="17"/>
        <v>#NUM!</v>
      </c>
      <c r="S169" s="188" t="e">
        <f t="shared" si="18"/>
        <v>#NUM!</v>
      </c>
      <c r="T169" s="169"/>
      <c r="U169" s="189" t="str">
        <f>IFERROR(VLOOKUP($S169,$C:K,9,0),"")</f>
        <v/>
      </c>
      <c r="V169" s="190" t="str">
        <f>IFERROR(VLOOKUP($S169,$C:H,6,0),"")</f>
        <v/>
      </c>
      <c r="W169" s="191" t="str">
        <f>IFERROR(VLOOKUP($S169,$C:I,7,0),"")</f>
        <v/>
      </c>
      <c r="X169" s="188" t="str">
        <f>IFERROR(VLOOKUP($S169,$C:J,8,0),"")</f>
        <v/>
      </c>
    </row>
    <row r="170" spans="2:24" s="21" customFormat="1">
      <c r="B170" s="192"/>
      <c r="C170" s="193"/>
      <c r="D170" s="193"/>
      <c r="E170" s="193"/>
      <c r="F170" s="194"/>
      <c r="G170" s="194"/>
      <c r="H170" s="146"/>
      <c r="I170" s="147"/>
      <c r="J170" s="193"/>
      <c r="K170" s="195"/>
      <c r="L170" s="177" t="str">
        <f>IF(ISERROR(VLOOKUP(C170,DB_4erDS!$C$384:$C$8376,1,FALSE)),"delete","YES")</f>
        <v>delete</v>
      </c>
      <c r="M170" s="169"/>
      <c r="N170" s="169"/>
      <c r="O170" s="187">
        <f t="shared" si="14"/>
        <v>0</v>
      </c>
      <c r="P170" s="187">
        <f t="shared" si="15"/>
        <v>170</v>
      </c>
      <c r="Q170" s="187" t="e">
        <f t="shared" si="16"/>
        <v>#DIV/0!</v>
      </c>
      <c r="R170" s="187" t="e">
        <f t="shared" si="17"/>
        <v>#NUM!</v>
      </c>
      <c r="S170" s="188" t="e">
        <f t="shared" si="18"/>
        <v>#NUM!</v>
      </c>
      <c r="T170" s="169"/>
      <c r="U170" s="189" t="str">
        <f>IFERROR(VLOOKUP($S170,$C:K,9,0),"")</f>
        <v/>
      </c>
      <c r="V170" s="190" t="str">
        <f>IFERROR(VLOOKUP($S170,$C:H,6,0),"")</f>
        <v/>
      </c>
      <c r="W170" s="191" t="str">
        <f>IFERROR(VLOOKUP($S170,$C:I,7,0),"")</f>
        <v/>
      </c>
      <c r="X170" s="188" t="str">
        <f>IFERROR(VLOOKUP($S170,$C:J,8,0),"")</f>
        <v/>
      </c>
    </row>
    <row r="171" spans="2:24" s="21" customFormat="1">
      <c r="B171" s="192"/>
      <c r="C171" s="193"/>
      <c r="D171" s="193"/>
      <c r="E171" s="193"/>
      <c r="F171" s="194"/>
      <c r="G171" s="194"/>
      <c r="H171" s="146"/>
      <c r="I171" s="147"/>
      <c r="J171" s="193"/>
      <c r="K171" s="195"/>
      <c r="L171" s="177" t="str">
        <f>IF(ISERROR(VLOOKUP(C171,DB_4erDS!$C$384:$C$8376,1,FALSE)),"delete","YES")</f>
        <v>delete</v>
      </c>
      <c r="M171" s="169"/>
      <c r="N171" s="169"/>
      <c r="O171" s="187">
        <f t="shared" si="14"/>
        <v>0</v>
      </c>
      <c r="P171" s="187">
        <f t="shared" si="15"/>
        <v>171</v>
      </c>
      <c r="Q171" s="187" t="e">
        <f t="shared" si="16"/>
        <v>#DIV/0!</v>
      </c>
      <c r="R171" s="187" t="e">
        <f t="shared" si="17"/>
        <v>#NUM!</v>
      </c>
      <c r="S171" s="188" t="e">
        <f t="shared" si="18"/>
        <v>#NUM!</v>
      </c>
      <c r="T171" s="169"/>
      <c r="U171" s="189" t="str">
        <f>IFERROR(VLOOKUP($S171,$C:K,9,0),"")</f>
        <v/>
      </c>
      <c r="V171" s="190" t="str">
        <f>IFERROR(VLOOKUP($S171,$C:H,6,0),"")</f>
        <v/>
      </c>
      <c r="W171" s="191" t="str">
        <f>IFERROR(VLOOKUP($S171,$C:I,7,0),"")</f>
        <v/>
      </c>
      <c r="X171" s="188" t="str">
        <f>IFERROR(VLOOKUP($S171,$C:J,8,0),"")</f>
        <v/>
      </c>
    </row>
    <row r="172" spans="2:24" s="21" customFormat="1">
      <c r="B172" s="192"/>
      <c r="C172" s="197"/>
      <c r="D172" s="194"/>
      <c r="E172" s="197"/>
      <c r="F172" s="196"/>
      <c r="G172" s="194"/>
      <c r="H172" s="146"/>
      <c r="I172" s="147"/>
      <c r="J172" s="193"/>
      <c r="K172" s="195"/>
      <c r="L172" s="177" t="str">
        <f>IF(ISERROR(VLOOKUP(C172,DB_4erDS!$C$384:$C$8376,1,FALSE)),"delete","YES")</f>
        <v>delete</v>
      </c>
      <c r="M172" s="169"/>
      <c r="N172" s="169"/>
      <c r="O172" s="187">
        <f t="shared" si="14"/>
        <v>0</v>
      </c>
      <c r="P172" s="187">
        <f t="shared" si="15"/>
        <v>172</v>
      </c>
      <c r="Q172" s="187" t="e">
        <f t="shared" si="16"/>
        <v>#DIV/0!</v>
      </c>
      <c r="R172" s="187" t="e">
        <f t="shared" si="17"/>
        <v>#NUM!</v>
      </c>
      <c r="S172" s="188" t="e">
        <f t="shared" si="18"/>
        <v>#NUM!</v>
      </c>
      <c r="T172" s="169"/>
      <c r="U172" s="189" t="str">
        <f>IFERROR(VLOOKUP($S172,$C:K,9,0),"")</f>
        <v/>
      </c>
      <c r="V172" s="190" t="str">
        <f>IFERROR(VLOOKUP($S172,$C:H,6,0),"")</f>
        <v/>
      </c>
      <c r="W172" s="191" t="str">
        <f>IFERROR(VLOOKUP($S172,$C:I,7,0),"")</f>
        <v/>
      </c>
      <c r="X172" s="188" t="str">
        <f>IFERROR(VLOOKUP($S172,$C:J,8,0),"")</f>
        <v/>
      </c>
    </row>
    <row r="173" spans="2:24" s="21" customFormat="1">
      <c r="B173" s="192"/>
      <c r="C173" s="197"/>
      <c r="D173" s="194"/>
      <c r="E173" s="197"/>
      <c r="F173" s="196"/>
      <c r="G173" s="194"/>
      <c r="H173" s="146"/>
      <c r="I173" s="147"/>
      <c r="J173" s="193"/>
      <c r="K173" s="195"/>
      <c r="L173" s="177" t="str">
        <f>IF(ISERROR(VLOOKUP(C173,DB_4erDS!$C$384:$C$8376,1,FALSE)),"delete","YES")</f>
        <v>delete</v>
      </c>
      <c r="M173" s="169"/>
      <c r="N173" s="169"/>
      <c r="O173" s="187">
        <f t="shared" si="14"/>
        <v>0</v>
      </c>
      <c r="P173" s="187">
        <f t="shared" si="15"/>
        <v>173</v>
      </c>
      <c r="Q173" s="187" t="e">
        <f t="shared" si="16"/>
        <v>#DIV/0!</v>
      </c>
      <c r="R173" s="187" t="e">
        <f t="shared" si="17"/>
        <v>#NUM!</v>
      </c>
      <c r="S173" s="188" t="e">
        <f t="shared" si="18"/>
        <v>#NUM!</v>
      </c>
      <c r="T173" s="169"/>
      <c r="U173" s="189" t="str">
        <f>IFERROR(VLOOKUP($S173,$C:K,9,0),"")</f>
        <v/>
      </c>
      <c r="V173" s="190" t="str">
        <f>IFERROR(VLOOKUP($S173,$C:H,6,0),"")</f>
        <v/>
      </c>
      <c r="W173" s="191" t="str">
        <f>IFERROR(VLOOKUP($S173,$C:I,7,0),"")</f>
        <v/>
      </c>
      <c r="X173" s="188" t="str">
        <f>IFERROR(VLOOKUP($S173,$C:J,8,0),"")</f>
        <v/>
      </c>
    </row>
    <row r="174" spans="2:24" s="21" customFormat="1">
      <c r="B174" s="192"/>
      <c r="C174" s="193"/>
      <c r="D174" s="193"/>
      <c r="E174" s="193"/>
      <c r="F174" s="194"/>
      <c r="G174" s="194"/>
      <c r="H174" s="146"/>
      <c r="I174" s="147"/>
      <c r="J174" s="193"/>
      <c r="K174" s="195"/>
      <c r="L174" s="177" t="str">
        <f>IF(ISERROR(VLOOKUP(C174,DB_4erDS!$C$384:$C$8376,1,FALSE)),"delete","YES")</f>
        <v>delete</v>
      </c>
      <c r="M174" s="169"/>
      <c r="N174" s="169"/>
      <c r="O174" s="187">
        <f t="shared" si="14"/>
        <v>0</v>
      </c>
      <c r="P174" s="187">
        <f t="shared" si="15"/>
        <v>174</v>
      </c>
      <c r="Q174" s="187" t="e">
        <f t="shared" si="16"/>
        <v>#DIV/0!</v>
      </c>
      <c r="R174" s="187" t="e">
        <f t="shared" si="17"/>
        <v>#NUM!</v>
      </c>
      <c r="S174" s="188" t="e">
        <f t="shared" si="18"/>
        <v>#NUM!</v>
      </c>
      <c r="T174" s="169"/>
      <c r="U174" s="189" t="str">
        <f>IFERROR(VLOOKUP($S174,$C:K,9,0),"")</f>
        <v/>
      </c>
      <c r="V174" s="190" t="str">
        <f>IFERROR(VLOOKUP($S174,$C:H,6,0),"")</f>
        <v/>
      </c>
      <c r="W174" s="191" t="str">
        <f>IFERROR(VLOOKUP($S174,$C:I,7,0),"")</f>
        <v/>
      </c>
      <c r="X174" s="188" t="str">
        <f>IFERROR(VLOOKUP($S174,$C:J,8,0),"")</f>
        <v/>
      </c>
    </row>
    <row r="175" spans="2:24" s="21" customFormat="1">
      <c r="B175" s="192"/>
      <c r="C175" s="197"/>
      <c r="D175" s="194"/>
      <c r="E175" s="193"/>
      <c r="F175" s="196"/>
      <c r="G175" s="194"/>
      <c r="H175" s="146"/>
      <c r="I175" s="147"/>
      <c r="J175" s="193"/>
      <c r="K175" s="195"/>
      <c r="L175" s="177" t="str">
        <f>IF(ISERROR(VLOOKUP(C175,DB_4erDS!$C$384:$C$8376,1,FALSE)),"delete","YES")</f>
        <v>delete</v>
      </c>
      <c r="M175" s="169"/>
      <c r="N175" s="169"/>
      <c r="O175" s="187">
        <f t="shared" si="14"/>
        <v>0</v>
      </c>
      <c r="P175" s="187">
        <f t="shared" si="15"/>
        <v>175</v>
      </c>
      <c r="Q175" s="187" t="e">
        <f t="shared" si="16"/>
        <v>#DIV/0!</v>
      </c>
      <c r="R175" s="187" t="e">
        <f t="shared" si="17"/>
        <v>#NUM!</v>
      </c>
      <c r="S175" s="188" t="e">
        <f t="shared" si="18"/>
        <v>#NUM!</v>
      </c>
      <c r="T175" s="169"/>
      <c r="U175" s="189" t="str">
        <f>IFERROR(VLOOKUP($S175,$C:K,9,0),"")</f>
        <v/>
      </c>
      <c r="V175" s="190" t="str">
        <f>IFERROR(VLOOKUP($S175,$C:H,6,0),"")</f>
        <v/>
      </c>
      <c r="W175" s="191" t="str">
        <f>IFERROR(VLOOKUP($S175,$C:I,7,0),"")</f>
        <v/>
      </c>
      <c r="X175" s="188" t="str">
        <f>IFERROR(VLOOKUP($S175,$C:J,8,0),"")</f>
        <v/>
      </c>
    </row>
    <row r="176" spans="2:24" s="21" customFormat="1">
      <c r="B176" s="192"/>
      <c r="C176" s="193"/>
      <c r="D176" s="194"/>
      <c r="E176" s="193"/>
      <c r="F176" s="196"/>
      <c r="G176" s="194"/>
      <c r="H176" s="146"/>
      <c r="I176" s="147"/>
      <c r="J176" s="193"/>
      <c r="K176" s="195"/>
      <c r="L176" s="177" t="str">
        <f>IF(ISERROR(VLOOKUP(C176,DB_4erDS!$C$384:$C$8376,1,FALSE)),"delete","YES")</f>
        <v>delete</v>
      </c>
      <c r="M176" s="169"/>
      <c r="N176" s="169"/>
      <c r="O176" s="187">
        <f t="shared" si="14"/>
        <v>0</v>
      </c>
      <c r="P176" s="187">
        <f t="shared" si="15"/>
        <v>176</v>
      </c>
      <c r="Q176" s="187" t="e">
        <f t="shared" si="16"/>
        <v>#DIV/0!</v>
      </c>
      <c r="R176" s="187" t="e">
        <f t="shared" si="17"/>
        <v>#NUM!</v>
      </c>
      <c r="S176" s="188" t="e">
        <f t="shared" si="18"/>
        <v>#NUM!</v>
      </c>
      <c r="T176" s="169"/>
      <c r="U176" s="189" t="str">
        <f>IFERROR(VLOOKUP($S176,$C:K,9,0),"")</f>
        <v/>
      </c>
      <c r="V176" s="190" t="str">
        <f>IFERROR(VLOOKUP($S176,$C:H,6,0),"")</f>
        <v/>
      </c>
      <c r="W176" s="191" t="str">
        <f>IFERROR(VLOOKUP($S176,$C:I,7,0),"")</f>
        <v/>
      </c>
      <c r="X176" s="188" t="str">
        <f>IFERROR(VLOOKUP($S176,$C:J,8,0),"")</f>
        <v/>
      </c>
    </row>
    <row r="177" spans="2:24" ht="13.9">
      <c r="B177" s="192"/>
      <c r="C177" s="202"/>
      <c r="D177" s="194"/>
      <c r="E177" s="197"/>
      <c r="F177" s="196"/>
      <c r="G177" s="194"/>
      <c r="H177" s="146"/>
      <c r="I177" s="147"/>
      <c r="J177" s="193"/>
      <c r="K177" s="195"/>
      <c r="L177" s="177" t="str">
        <f>IF(ISERROR(VLOOKUP(C177,DB_4erDS!$C$384:$C$8376,1,FALSE)),"delete","YES")</f>
        <v>delete</v>
      </c>
      <c r="M177" s="169"/>
      <c r="N177" s="169"/>
      <c r="O177" s="187">
        <f t="shared" si="14"/>
        <v>0</v>
      </c>
      <c r="P177" s="187">
        <f t="shared" si="15"/>
        <v>177</v>
      </c>
      <c r="Q177" s="187" t="e">
        <f t="shared" si="16"/>
        <v>#DIV/0!</v>
      </c>
      <c r="R177" s="187" t="e">
        <f t="shared" si="17"/>
        <v>#NUM!</v>
      </c>
      <c r="S177" s="188" t="e">
        <f t="shared" si="18"/>
        <v>#NUM!</v>
      </c>
      <c r="T177" s="169"/>
      <c r="U177" s="189" t="str">
        <f>IFERROR(VLOOKUP($S177,$C:K,9,0),"")</f>
        <v/>
      </c>
      <c r="V177" s="190" t="str">
        <f>IFERROR(VLOOKUP($S177,$C:H,6,0),"")</f>
        <v/>
      </c>
      <c r="W177" s="191" t="str">
        <f>IFERROR(VLOOKUP($S177,$C:I,7,0),"")</f>
        <v/>
      </c>
      <c r="X177" s="188" t="str">
        <f>IFERROR(VLOOKUP($S177,$C:J,8,0),"")</f>
        <v/>
      </c>
    </row>
    <row r="178" spans="2:24">
      <c r="B178" s="192"/>
      <c r="C178" s="193"/>
      <c r="D178" s="194"/>
      <c r="E178" s="197"/>
      <c r="F178" s="196"/>
      <c r="G178" s="194"/>
      <c r="H178" s="146"/>
      <c r="I178" s="147"/>
      <c r="J178" s="193"/>
      <c r="K178" s="195"/>
      <c r="L178" s="177" t="str">
        <f>IF(ISERROR(VLOOKUP(C178,DB_4erDS!$C$384:$C$8376,1,FALSE)),"delete","YES")</f>
        <v>delete</v>
      </c>
      <c r="M178" s="169"/>
      <c r="N178" s="169"/>
      <c r="O178" s="187">
        <f t="shared" si="14"/>
        <v>0</v>
      </c>
      <c r="P178" s="187">
        <f t="shared" si="15"/>
        <v>178</v>
      </c>
      <c r="Q178" s="187" t="e">
        <f t="shared" si="16"/>
        <v>#DIV/0!</v>
      </c>
      <c r="R178" s="187" t="e">
        <f t="shared" si="17"/>
        <v>#NUM!</v>
      </c>
      <c r="S178" s="188" t="e">
        <f t="shared" si="18"/>
        <v>#NUM!</v>
      </c>
      <c r="T178" s="169"/>
      <c r="U178" s="189" t="str">
        <f>IFERROR(VLOOKUP($S178,$C:K,9,0),"")</f>
        <v/>
      </c>
      <c r="V178" s="190" t="str">
        <f>IFERROR(VLOOKUP($S178,$C:H,6,0),"")</f>
        <v/>
      </c>
      <c r="W178" s="191" t="str">
        <f>IFERROR(VLOOKUP($S178,$C:I,7,0),"")</f>
        <v/>
      </c>
      <c r="X178" s="188" t="str">
        <f>IFERROR(VLOOKUP($S178,$C:J,8,0),"")</f>
        <v/>
      </c>
    </row>
    <row r="179" spans="2:24">
      <c r="B179" s="192"/>
      <c r="C179" s="193"/>
      <c r="D179" s="194"/>
      <c r="E179" s="197"/>
      <c r="F179" s="196"/>
      <c r="G179" s="194"/>
      <c r="H179" s="146"/>
      <c r="I179" s="147"/>
      <c r="J179" s="193"/>
      <c r="K179" s="195"/>
      <c r="L179" s="177" t="str">
        <f>IF(ISERROR(VLOOKUP(C179,DB_4erDS!$C$384:$C$8376,1,FALSE)),"delete","YES")</f>
        <v>delete</v>
      </c>
      <c r="M179" s="169"/>
      <c r="N179" s="169"/>
      <c r="O179" s="187">
        <f t="shared" si="14"/>
        <v>0</v>
      </c>
      <c r="P179" s="187">
        <f t="shared" si="15"/>
        <v>179</v>
      </c>
      <c r="Q179" s="187" t="e">
        <f t="shared" si="16"/>
        <v>#DIV/0!</v>
      </c>
      <c r="R179" s="187" t="e">
        <f t="shared" si="17"/>
        <v>#NUM!</v>
      </c>
      <c r="S179" s="188" t="e">
        <f t="shared" si="18"/>
        <v>#NUM!</v>
      </c>
      <c r="T179" s="169"/>
      <c r="U179" s="189" t="str">
        <f>IFERROR(VLOOKUP($S179,$C:K,9,0),"")</f>
        <v/>
      </c>
      <c r="V179" s="190" t="str">
        <f>IFERROR(VLOOKUP($S179,$C:H,6,0),"")</f>
        <v/>
      </c>
      <c r="W179" s="191" t="str">
        <f>IFERROR(VLOOKUP($S179,$C:I,7,0),"")</f>
        <v/>
      </c>
      <c r="X179" s="188" t="str">
        <f>IFERROR(VLOOKUP($S179,$C:J,8,0),"")</f>
        <v/>
      </c>
    </row>
    <row r="180" spans="2:24">
      <c r="B180" s="192"/>
      <c r="C180" s="193"/>
      <c r="D180" s="194"/>
      <c r="E180" s="197"/>
      <c r="F180" s="196"/>
      <c r="G180" s="194"/>
      <c r="H180" s="146"/>
      <c r="I180" s="147"/>
      <c r="J180" s="193"/>
      <c r="K180" s="195"/>
      <c r="L180" s="177" t="str">
        <f>IF(ISERROR(VLOOKUP(C180,DB_4erDS!$C$384:$C$8376,1,FALSE)),"delete","YES")</f>
        <v>delete</v>
      </c>
      <c r="M180" s="169"/>
      <c r="N180" s="169"/>
      <c r="O180" s="187">
        <f t="shared" si="14"/>
        <v>0</v>
      </c>
      <c r="P180" s="187">
        <f t="shared" si="15"/>
        <v>180</v>
      </c>
      <c r="Q180" s="187" t="e">
        <f t="shared" si="16"/>
        <v>#DIV/0!</v>
      </c>
      <c r="R180" s="187" t="e">
        <f t="shared" si="17"/>
        <v>#NUM!</v>
      </c>
      <c r="S180" s="188" t="e">
        <f t="shared" si="18"/>
        <v>#NUM!</v>
      </c>
      <c r="T180" s="169"/>
      <c r="U180" s="189" t="str">
        <f>IFERROR(VLOOKUP($S180,$C:K,9,0),"")</f>
        <v/>
      </c>
      <c r="V180" s="190" t="str">
        <f>IFERROR(VLOOKUP($S180,$C:H,6,0),"")</f>
        <v/>
      </c>
      <c r="W180" s="191" t="str">
        <f>IFERROR(VLOOKUP($S180,$C:I,7,0),"")</f>
        <v/>
      </c>
      <c r="X180" s="188" t="str">
        <f>IFERROR(VLOOKUP($S180,$C:J,8,0),"")</f>
        <v/>
      </c>
    </row>
    <row r="181" spans="2:24">
      <c r="B181" s="192"/>
      <c r="C181" s="193"/>
      <c r="D181" s="194"/>
      <c r="E181" s="197"/>
      <c r="F181" s="196"/>
      <c r="G181" s="194"/>
      <c r="H181" s="146"/>
      <c r="I181" s="147"/>
      <c r="J181" s="193"/>
      <c r="K181" s="195"/>
      <c r="L181" s="177" t="str">
        <f>IF(ISERROR(VLOOKUP(C181,DB_4erDS!$C$384:$C$8376,1,FALSE)),"delete","YES")</f>
        <v>delete</v>
      </c>
      <c r="M181" s="169"/>
      <c r="N181" s="169"/>
      <c r="O181" s="187">
        <f t="shared" si="14"/>
        <v>0</v>
      </c>
      <c r="P181" s="187">
        <f t="shared" si="15"/>
        <v>181</v>
      </c>
      <c r="Q181" s="187" t="e">
        <f t="shared" si="16"/>
        <v>#DIV/0!</v>
      </c>
      <c r="R181" s="187" t="e">
        <f t="shared" si="17"/>
        <v>#NUM!</v>
      </c>
      <c r="S181" s="188" t="e">
        <f t="shared" si="18"/>
        <v>#NUM!</v>
      </c>
      <c r="T181" s="169"/>
      <c r="U181" s="189" t="str">
        <f>IFERROR(VLOOKUP($S181,$C:K,9,0),"")</f>
        <v/>
      </c>
      <c r="V181" s="190" t="str">
        <f>IFERROR(VLOOKUP($S181,$C:H,6,0),"")</f>
        <v/>
      </c>
      <c r="W181" s="191" t="str">
        <f>IFERROR(VLOOKUP($S181,$C:I,7,0),"")</f>
        <v/>
      </c>
      <c r="X181" s="188" t="str">
        <f>IFERROR(VLOOKUP($S181,$C:J,8,0),"")</f>
        <v/>
      </c>
    </row>
    <row r="182" spans="2:24">
      <c r="B182" s="192"/>
      <c r="C182" s="193"/>
      <c r="D182" s="194"/>
      <c r="E182" s="197"/>
      <c r="F182" s="196"/>
      <c r="G182" s="194"/>
      <c r="H182" s="146"/>
      <c r="I182" s="147"/>
      <c r="J182" s="193"/>
      <c r="K182" s="195"/>
      <c r="L182" s="177" t="str">
        <f>IF(ISERROR(VLOOKUP(C182,DB_4erDS!$C$384:$C$8376,1,FALSE)),"delete","YES")</f>
        <v>delete</v>
      </c>
      <c r="M182" s="169"/>
      <c r="N182" s="169"/>
      <c r="O182" s="187">
        <f t="shared" si="14"/>
        <v>0</v>
      </c>
      <c r="P182" s="187">
        <f t="shared" si="15"/>
        <v>182</v>
      </c>
      <c r="Q182" s="187" t="e">
        <f t="shared" si="16"/>
        <v>#DIV/0!</v>
      </c>
      <c r="R182" s="187" t="e">
        <f t="shared" si="17"/>
        <v>#NUM!</v>
      </c>
      <c r="S182" s="188" t="e">
        <f t="shared" si="18"/>
        <v>#NUM!</v>
      </c>
      <c r="T182" s="169"/>
      <c r="U182" s="189" t="str">
        <f>IFERROR(VLOOKUP($S182,$C:K,9,0),"")</f>
        <v/>
      </c>
      <c r="V182" s="190" t="str">
        <f>IFERROR(VLOOKUP($S182,$C:H,6,0),"")</f>
        <v/>
      </c>
      <c r="W182" s="191" t="str">
        <f>IFERROR(VLOOKUP($S182,$C:I,7,0),"")</f>
        <v/>
      </c>
      <c r="X182" s="188" t="str">
        <f>IFERROR(VLOOKUP($S182,$C:J,8,0),"")</f>
        <v/>
      </c>
    </row>
    <row r="183" spans="2:24">
      <c r="B183" s="205"/>
      <c r="C183" s="204"/>
      <c r="D183" s="194"/>
      <c r="E183" s="197"/>
      <c r="F183" s="196"/>
      <c r="G183" s="194"/>
      <c r="H183" s="146"/>
      <c r="I183" s="147"/>
      <c r="J183" s="193"/>
      <c r="K183" s="195"/>
      <c r="L183" s="177" t="str">
        <f>IF(ISERROR(VLOOKUP(C183,DB_4erDS!$C$384:$C$8376,1,FALSE)),"delete","YES")</f>
        <v>delete</v>
      </c>
      <c r="M183" s="169"/>
      <c r="N183" s="169"/>
      <c r="O183" s="187">
        <f t="shared" si="14"/>
        <v>0</v>
      </c>
      <c r="P183" s="187">
        <f t="shared" si="15"/>
        <v>183</v>
      </c>
      <c r="Q183" s="187" t="e">
        <f t="shared" si="16"/>
        <v>#DIV/0!</v>
      </c>
      <c r="R183" s="187" t="e">
        <f t="shared" si="17"/>
        <v>#NUM!</v>
      </c>
      <c r="S183" s="188" t="e">
        <f t="shared" si="18"/>
        <v>#NUM!</v>
      </c>
      <c r="T183" s="169"/>
      <c r="U183" s="189" t="str">
        <f>IFERROR(VLOOKUP($S183,$C:K,9,0),"")</f>
        <v/>
      </c>
      <c r="V183" s="190" t="str">
        <f>IFERROR(VLOOKUP($S183,$C:H,6,0),"")</f>
        <v/>
      </c>
      <c r="W183" s="191" t="str">
        <f>IFERROR(VLOOKUP($S183,$C:I,7,0),"")</f>
        <v/>
      </c>
      <c r="X183" s="188" t="str">
        <f>IFERROR(VLOOKUP($S183,$C:J,8,0),"")</f>
        <v/>
      </c>
    </row>
    <row r="184" spans="2:24">
      <c r="B184" s="192"/>
      <c r="C184" s="193"/>
      <c r="D184" s="194"/>
      <c r="E184" s="193"/>
      <c r="F184" s="196"/>
      <c r="G184" s="194"/>
      <c r="H184" s="146"/>
      <c r="I184" s="147"/>
      <c r="J184" s="193"/>
      <c r="K184" s="195"/>
      <c r="L184" s="177" t="str">
        <f>IF(ISERROR(VLOOKUP(C184,DB_4erDS!$C$384:$C$8376,1,FALSE)),"delete","YES")</f>
        <v>delete</v>
      </c>
      <c r="M184" s="169"/>
      <c r="N184" s="169"/>
      <c r="O184" s="187">
        <f t="shared" si="14"/>
        <v>0</v>
      </c>
      <c r="P184" s="187">
        <f t="shared" si="15"/>
        <v>184</v>
      </c>
      <c r="Q184" s="187" t="e">
        <f t="shared" si="16"/>
        <v>#DIV/0!</v>
      </c>
      <c r="R184" s="187" t="e">
        <f t="shared" si="17"/>
        <v>#NUM!</v>
      </c>
      <c r="S184" s="188" t="e">
        <f t="shared" si="18"/>
        <v>#NUM!</v>
      </c>
      <c r="T184" s="169"/>
      <c r="U184" s="189" t="str">
        <f>IFERROR(VLOOKUP($S184,$C:K,9,0),"")</f>
        <v/>
      </c>
      <c r="V184" s="190" t="str">
        <f>IFERROR(VLOOKUP($S184,$C:H,6,0),"")</f>
        <v/>
      </c>
      <c r="W184" s="191" t="str">
        <f>IFERROR(VLOOKUP($S184,$C:I,7,0),"")</f>
        <v/>
      </c>
      <c r="X184" s="188" t="str">
        <f>IFERROR(VLOOKUP($S184,$C:J,8,0),"")</f>
        <v/>
      </c>
    </row>
    <row r="185" spans="2:24">
      <c r="B185" s="192"/>
      <c r="C185" s="193"/>
      <c r="D185" s="194"/>
      <c r="E185" s="193"/>
      <c r="F185" s="196"/>
      <c r="G185" s="194"/>
      <c r="H185" s="146"/>
      <c r="I185" s="147"/>
      <c r="J185" s="193"/>
      <c r="K185" s="195"/>
      <c r="L185" s="177" t="str">
        <f>IF(ISERROR(VLOOKUP(C185,DB_4erDS!$C$384:$C$8376,1,FALSE)),"delete","YES")</f>
        <v>delete</v>
      </c>
      <c r="M185" s="169"/>
      <c r="N185" s="169"/>
      <c r="O185" s="187">
        <f t="shared" si="14"/>
        <v>0</v>
      </c>
      <c r="P185" s="187">
        <f t="shared" si="15"/>
        <v>185</v>
      </c>
      <c r="Q185" s="187" t="e">
        <f t="shared" si="16"/>
        <v>#DIV/0!</v>
      </c>
      <c r="R185" s="187" t="e">
        <f t="shared" si="17"/>
        <v>#NUM!</v>
      </c>
      <c r="S185" s="188" t="e">
        <f t="shared" si="18"/>
        <v>#NUM!</v>
      </c>
      <c r="T185" s="169"/>
      <c r="U185" s="189" t="str">
        <f>IFERROR(VLOOKUP($S185,$C:K,9,0),"")</f>
        <v/>
      </c>
      <c r="V185" s="190" t="str">
        <f>IFERROR(VLOOKUP($S185,$C:H,6,0),"")</f>
        <v/>
      </c>
      <c r="W185" s="191" t="str">
        <f>IFERROR(VLOOKUP($S185,$C:I,7,0),"")</f>
        <v/>
      </c>
      <c r="X185" s="188" t="str">
        <f>IFERROR(VLOOKUP($S185,$C:J,8,0),"")</f>
        <v/>
      </c>
    </row>
    <row r="186" spans="2:24">
      <c r="B186" s="205"/>
      <c r="C186" s="197"/>
      <c r="D186" s="194"/>
      <c r="E186" s="207"/>
      <c r="F186" s="196"/>
      <c r="G186" s="194"/>
      <c r="H186" s="146"/>
      <c r="I186" s="147"/>
      <c r="J186" s="193"/>
      <c r="K186" s="195"/>
      <c r="L186" s="177" t="str">
        <f>IF(ISERROR(VLOOKUP(C186,DB_4erDS!$C$384:$C$8376,1,FALSE)),"delete","YES")</f>
        <v>delete</v>
      </c>
      <c r="M186" s="169"/>
      <c r="N186" s="169"/>
      <c r="O186" s="187">
        <f t="shared" si="14"/>
        <v>0</v>
      </c>
      <c r="P186" s="187">
        <f t="shared" si="15"/>
        <v>186</v>
      </c>
      <c r="Q186" s="187" t="e">
        <f t="shared" si="16"/>
        <v>#DIV/0!</v>
      </c>
      <c r="R186" s="187" t="e">
        <f t="shared" si="17"/>
        <v>#NUM!</v>
      </c>
      <c r="S186" s="188" t="e">
        <f t="shared" si="18"/>
        <v>#NUM!</v>
      </c>
      <c r="T186" s="169"/>
      <c r="U186" s="189" t="str">
        <f>IFERROR(VLOOKUP($S186,$C:K,9,0),"")</f>
        <v/>
      </c>
      <c r="V186" s="190" t="str">
        <f>IFERROR(VLOOKUP($S186,$C:H,6,0),"")</f>
        <v/>
      </c>
      <c r="W186" s="191" t="str">
        <f>IFERROR(VLOOKUP($S186,$C:I,7,0),"")</f>
        <v/>
      </c>
      <c r="X186" s="188" t="str">
        <f>IFERROR(VLOOKUP($S186,$C:J,8,0),"")</f>
        <v/>
      </c>
    </row>
    <row r="187" spans="2:24">
      <c r="B187" s="192"/>
      <c r="C187" s="197"/>
      <c r="D187" s="194"/>
      <c r="E187" s="193"/>
      <c r="F187" s="196"/>
      <c r="G187" s="194"/>
      <c r="H187" s="146"/>
      <c r="I187" s="147"/>
      <c r="J187" s="193"/>
      <c r="K187" s="195"/>
      <c r="L187" s="177" t="str">
        <f>IF(ISERROR(VLOOKUP(C187,DB_4erDS!$C$384:$C$8376,1,FALSE)),"delete","YES")</f>
        <v>delete</v>
      </c>
      <c r="M187" s="169"/>
      <c r="N187" s="169"/>
      <c r="O187" s="187">
        <f t="shared" si="14"/>
        <v>0</v>
      </c>
      <c r="P187" s="187">
        <f t="shared" si="15"/>
        <v>187</v>
      </c>
      <c r="Q187" s="187" t="e">
        <f t="shared" si="16"/>
        <v>#DIV/0!</v>
      </c>
      <c r="R187" s="187" t="e">
        <f t="shared" si="17"/>
        <v>#NUM!</v>
      </c>
      <c r="S187" s="188" t="e">
        <f t="shared" si="18"/>
        <v>#NUM!</v>
      </c>
      <c r="T187" s="169"/>
      <c r="U187" s="189" t="str">
        <f>IFERROR(VLOOKUP($S187,$C:K,9,0),"")</f>
        <v/>
      </c>
      <c r="V187" s="190" t="str">
        <f>IFERROR(VLOOKUP($S187,$C:H,6,0),"")</f>
        <v/>
      </c>
      <c r="W187" s="191" t="str">
        <f>IFERROR(VLOOKUP($S187,$C:I,7,0),"")</f>
        <v/>
      </c>
      <c r="X187" s="188" t="str">
        <f>IFERROR(VLOOKUP($S187,$C:J,8,0),"")</f>
        <v/>
      </c>
    </row>
    <row r="188" spans="2:24">
      <c r="B188" s="192"/>
      <c r="C188" s="193"/>
      <c r="D188" s="194"/>
      <c r="E188" s="197"/>
      <c r="F188" s="196"/>
      <c r="G188" s="194"/>
      <c r="H188" s="146"/>
      <c r="I188" s="147"/>
      <c r="J188" s="193"/>
      <c r="K188" s="195"/>
      <c r="L188" s="177" t="str">
        <f>IF(ISERROR(VLOOKUP(C188,DB_4erDS!$C$384:$C$8376,1,FALSE)),"delete","YES")</f>
        <v>delete</v>
      </c>
      <c r="M188" s="169"/>
      <c r="N188" s="169"/>
      <c r="O188" s="187">
        <f t="shared" si="14"/>
        <v>0</v>
      </c>
      <c r="P188" s="187">
        <f t="shared" si="15"/>
        <v>188</v>
      </c>
      <c r="Q188" s="187" t="e">
        <f t="shared" si="16"/>
        <v>#DIV/0!</v>
      </c>
      <c r="R188" s="187" t="e">
        <f t="shared" si="17"/>
        <v>#NUM!</v>
      </c>
      <c r="S188" s="188" t="e">
        <f t="shared" si="18"/>
        <v>#NUM!</v>
      </c>
      <c r="T188" s="169"/>
      <c r="U188" s="189" t="str">
        <f>IFERROR(VLOOKUP($S188,$C:K,9,0),"")</f>
        <v/>
      </c>
      <c r="V188" s="190" t="str">
        <f>IFERROR(VLOOKUP($S188,$C:H,6,0),"")</f>
        <v/>
      </c>
      <c r="W188" s="191" t="str">
        <f>IFERROR(VLOOKUP($S188,$C:I,7,0),"")</f>
        <v/>
      </c>
      <c r="X188" s="188" t="str">
        <f>IFERROR(VLOOKUP($S188,$C:J,8,0),"")</f>
        <v/>
      </c>
    </row>
    <row r="189" spans="2:24">
      <c r="B189" s="192"/>
      <c r="C189" s="193"/>
      <c r="D189" s="194"/>
      <c r="E189" s="197"/>
      <c r="F189" s="194"/>
      <c r="G189" s="194"/>
      <c r="H189" s="146"/>
      <c r="I189" s="147"/>
      <c r="J189" s="193"/>
      <c r="K189" s="195"/>
      <c r="L189" s="177" t="str">
        <f>IF(ISERROR(VLOOKUP(C189,DB_4erDS!$C$384:$C$8376,1,FALSE)),"delete","YES")</f>
        <v>delete</v>
      </c>
      <c r="M189" s="169"/>
      <c r="N189" s="169"/>
      <c r="O189" s="187">
        <f t="shared" si="14"/>
        <v>0</v>
      </c>
      <c r="P189" s="187">
        <f t="shared" si="15"/>
        <v>189</v>
      </c>
      <c r="Q189" s="187" t="e">
        <f t="shared" si="16"/>
        <v>#DIV/0!</v>
      </c>
      <c r="R189" s="187" t="e">
        <f t="shared" si="17"/>
        <v>#NUM!</v>
      </c>
      <c r="S189" s="188" t="e">
        <f t="shared" si="18"/>
        <v>#NUM!</v>
      </c>
      <c r="T189" s="169"/>
      <c r="U189" s="189" t="str">
        <f>IFERROR(VLOOKUP($S189,$C:K,9,0),"")</f>
        <v/>
      </c>
      <c r="V189" s="190" t="str">
        <f>IFERROR(VLOOKUP($S189,$C:H,6,0),"")</f>
        <v/>
      </c>
      <c r="W189" s="191" t="str">
        <f>IFERROR(VLOOKUP($S189,$C:I,7,0),"")</f>
        <v/>
      </c>
      <c r="X189" s="188" t="str">
        <f>IFERROR(VLOOKUP($S189,$C:J,8,0),"")</f>
        <v/>
      </c>
    </row>
    <row r="190" spans="2:24">
      <c r="B190" s="192"/>
      <c r="C190" s="193"/>
      <c r="D190" s="194"/>
      <c r="E190" s="197"/>
      <c r="F190" s="194"/>
      <c r="G190" s="194"/>
      <c r="H190" s="146"/>
      <c r="I190" s="147"/>
      <c r="J190" s="193"/>
      <c r="K190" s="195"/>
      <c r="L190" s="177" t="str">
        <f>IF(ISERROR(VLOOKUP(C190,DB_4erDS!$C$384:$C$8376,1,FALSE)),"delete","YES")</f>
        <v>delete</v>
      </c>
      <c r="M190" s="169"/>
      <c r="N190" s="169"/>
      <c r="O190" s="187">
        <f t="shared" si="14"/>
        <v>0</v>
      </c>
      <c r="P190" s="187">
        <f t="shared" si="15"/>
        <v>190</v>
      </c>
      <c r="Q190" s="187" t="e">
        <f t="shared" si="16"/>
        <v>#DIV/0!</v>
      </c>
      <c r="R190" s="187" t="e">
        <f t="shared" si="17"/>
        <v>#NUM!</v>
      </c>
      <c r="S190" s="188" t="e">
        <f t="shared" si="18"/>
        <v>#NUM!</v>
      </c>
      <c r="T190" s="169"/>
      <c r="U190" s="189" t="str">
        <f>IFERROR(VLOOKUP($S190,$C:K,9,0),"")</f>
        <v/>
      </c>
      <c r="V190" s="190" t="str">
        <f>IFERROR(VLOOKUP($S190,$C:H,6,0),"")</f>
        <v/>
      </c>
      <c r="W190" s="191" t="str">
        <f>IFERROR(VLOOKUP($S190,$C:I,7,0),"")</f>
        <v/>
      </c>
      <c r="X190" s="188" t="str">
        <f>IFERROR(VLOOKUP($S190,$C:J,8,0),"")</f>
        <v/>
      </c>
    </row>
    <row r="191" spans="2:24">
      <c r="B191" s="192"/>
      <c r="C191" s="193"/>
      <c r="D191" s="193"/>
      <c r="E191" s="193"/>
      <c r="F191" s="194"/>
      <c r="G191" s="194"/>
      <c r="H191" s="146"/>
      <c r="I191" s="147"/>
      <c r="J191" s="193"/>
      <c r="K191" s="195"/>
      <c r="L191" s="177" t="str">
        <f>IF(ISERROR(VLOOKUP(C191,DB_4erDS!$C$384:$C$8376,1,FALSE)),"delete","YES")</f>
        <v>delete</v>
      </c>
      <c r="M191" s="169"/>
      <c r="N191" s="169"/>
      <c r="O191" s="187">
        <f t="shared" si="14"/>
        <v>0</v>
      </c>
      <c r="P191" s="187">
        <f t="shared" si="15"/>
        <v>191</v>
      </c>
      <c r="Q191" s="187" t="e">
        <f t="shared" si="16"/>
        <v>#DIV/0!</v>
      </c>
      <c r="R191" s="187" t="e">
        <f t="shared" si="17"/>
        <v>#NUM!</v>
      </c>
      <c r="S191" s="188" t="e">
        <f t="shared" si="18"/>
        <v>#NUM!</v>
      </c>
      <c r="T191" s="169"/>
      <c r="U191" s="189" t="str">
        <f>IFERROR(VLOOKUP($S191,$C:K,9,0),"")</f>
        <v/>
      </c>
      <c r="V191" s="190" t="str">
        <f>IFERROR(VLOOKUP($S191,$C:H,6,0),"")</f>
        <v/>
      </c>
      <c r="W191" s="191" t="str">
        <f>IFERROR(VLOOKUP($S191,$C:I,7,0),"")</f>
        <v/>
      </c>
      <c r="X191" s="188" t="str">
        <f>IFERROR(VLOOKUP($S191,$C:J,8,0),"")</f>
        <v/>
      </c>
    </row>
    <row r="192" spans="2:24" s="21" customFormat="1">
      <c r="B192" s="192"/>
      <c r="C192" s="193"/>
      <c r="D192" s="193"/>
      <c r="E192" s="193"/>
      <c r="F192" s="194"/>
      <c r="G192" s="194"/>
      <c r="H192" s="146"/>
      <c r="I192" s="147"/>
      <c r="J192" s="193"/>
      <c r="K192" s="195"/>
      <c r="L192" s="177" t="str">
        <f>IF(ISERROR(VLOOKUP(C192,DB_4erDS!$C$384:$C$8376,1,FALSE)),"delete","YES")</f>
        <v>delete</v>
      </c>
      <c r="M192" s="169"/>
      <c r="N192" s="169"/>
      <c r="O192" s="187">
        <f t="shared" si="14"/>
        <v>0</v>
      </c>
      <c r="P192" s="187">
        <f t="shared" si="15"/>
        <v>192</v>
      </c>
      <c r="Q192" s="187" t="e">
        <f t="shared" si="16"/>
        <v>#DIV/0!</v>
      </c>
      <c r="R192" s="187" t="e">
        <f t="shared" si="17"/>
        <v>#NUM!</v>
      </c>
      <c r="S192" s="188" t="e">
        <f t="shared" si="18"/>
        <v>#NUM!</v>
      </c>
      <c r="T192" s="169"/>
      <c r="U192" s="189" t="str">
        <f>IFERROR(VLOOKUP($S192,$C:K,9,0),"")</f>
        <v/>
      </c>
      <c r="V192" s="190" t="str">
        <f>IFERROR(VLOOKUP($S192,$C:H,6,0),"")</f>
        <v/>
      </c>
      <c r="W192" s="191" t="str">
        <f>IFERROR(VLOOKUP($S192,$C:I,7,0),"")</f>
        <v/>
      </c>
      <c r="X192" s="188" t="str">
        <f>IFERROR(VLOOKUP($S192,$C:J,8,0),"")</f>
        <v/>
      </c>
    </row>
    <row r="193" spans="2:24" s="21" customFormat="1">
      <c r="B193" s="192"/>
      <c r="C193" s="193"/>
      <c r="D193" s="193"/>
      <c r="E193" s="193"/>
      <c r="F193" s="194"/>
      <c r="G193" s="194"/>
      <c r="H193" s="146"/>
      <c r="I193" s="147"/>
      <c r="J193" s="193"/>
      <c r="K193" s="195"/>
      <c r="L193" s="177" t="str">
        <f>IF(ISERROR(VLOOKUP(C193,DB_4erDS!$C$384:$C$8376,1,FALSE)),"delete","YES")</f>
        <v>delete</v>
      </c>
      <c r="M193" s="169"/>
      <c r="N193" s="169"/>
      <c r="O193" s="187">
        <f t="shared" si="14"/>
        <v>0</v>
      </c>
      <c r="P193" s="187">
        <f t="shared" si="15"/>
        <v>193</v>
      </c>
      <c r="Q193" s="187" t="e">
        <f t="shared" si="16"/>
        <v>#DIV/0!</v>
      </c>
      <c r="R193" s="187" t="e">
        <f t="shared" si="17"/>
        <v>#NUM!</v>
      </c>
      <c r="S193" s="188" t="e">
        <f t="shared" si="18"/>
        <v>#NUM!</v>
      </c>
      <c r="T193" s="169"/>
      <c r="U193" s="189" t="str">
        <f>IFERROR(VLOOKUP($S193,$C:K,9,0),"")</f>
        <v/>
      </c>
      <c r="V193" s="190" t="str">
        <f>IFERROR(VLOOKUP($S193,$C:H,6,0),"")</f>
        <v/>
      </c>
      <c r="W193" s="191" t="str">
        <f>IFERROR(VLOOKUP($S193,$C:I,7,0),"")</f>
        <v/>
      </c>
      <c r="X193" s="188" t="str">
        <f>IFERROR(VLOOKUP($S193,$C:J,8,0),"")</f>
        <v/>
      </c>
    </row>
    <row r="194" spans="2:24" s="21" customFormat="1">
      <c r="B194" s="192"/>
      <c r="C194" s="193"/>
      <c r="D194" s="193"/>
      <c r="E194" s="193"/>
      <c r="F194" s="194"/>
      <c r="G194" s="194"/>
      <c r="H194" s="146"/>
      <c r="I194" s="147"/>
      <c r="J194" s="193"/>
      <c r="K194" s="195"/>
      <c r="L194" s="177" t="str">
        <f>IF(ISERROR(VLOOKUP(C194,DB_4erDS!$C$384:$C$8376,1,FALSE)),"delete","YES")</f>
        <v>delete</v>
      </c>
      <c r="M194" s="169"/>
      <c r="N194" s="169"/>
      <c r="O194" s="187">
        <f t="shared" si="14"/>
        <v>0</v>
      </c>
      <c r="P194" s="187">
        <f t="shared" si="15"/>
        <v>194</v>
      </c>
      <c r="Q194" s="187" t="e">
        <f t="shared" si="16"/>
        <v>#DIV/0!</v>
      </c>
      <c r="R194" s="187" t="e">
        <f t="shared" si="17"/>
        <v>#NUM!</v>
      </c>
      <c r="S194" s="188" t="e">
        <f t="shared" si="18"/>
        <v>#NUM!</v>
      </c>
      <c r="T194" s="169"/>
      <c r="U194" s="189" t="str">
        <f>IFERROR(VLOOKUP($S194,$C:K,9,0),"")</f>
        <v/>
      </c>
      <c r="V194" s="190" t="str">
        <f>IFERROR(VLOOKUP($S194,$C:H,6,0),"")</f>
        <v/>
      </c>
      <c r="W194" s="191" t="str">
        <f>IFERROR(VLOOKUP($S194,$C:I,7,0),"")</f>
        <v/>
      </c>
      <c r="X194" s="188" t="str">
        <f>IFERROR(VLOOKUP($S194,$C:J,8,0),"")</f>
        <v/>
      </c>
    </row>
    <row r="195" spans="2:24" s="21" customFormat="1">
      <c r="B195" s="192"/>
      <c r="C195" s="193"/>
      <c r="D195" s="194"/>
      <c r="E195" s="197"/>
      <c r="F195" s="196"/>
      <c r="G195" s="194"/>
      <c r="H195" s="146"/>
      <c r="I195" s="147"/>
      <c r="J195" s="193"/>
      <c r="K195" s="195"/>
      <c r="L195" s="177" t="str">
        <f>IF(ISERROR(VLOOKUP(C195,DB_4erDS!$C$384:$C$8376,1,FALSE)),"delete","YES")</f>
        <v>delete</v>
      </c>
      <c r="M195" s="169"/>
      <c r="N195" s="169"/>
      <c r="O195" s="187">
        <f t="shared" si="14"/>
        <v>0</v>
      </c>
      <c r="P195" s="187">
        <f t="shared" si="15"/>
        <v>195</v>
      </c>
      <c r="Q195" s="187" t="e">
        <f t="shared" si="16"/>
        <v>#DIV/0!</v>
      </c>
      <c r="R195" s="187" t="e">
        <f t="shared" si="17"/>
        <v>#NUM!</v>
      </c>
      <c r="S195" s="188" t="e">
        <f t="shared" si="18"/>
        <v>#NUM!</v>
      </c>
      <c r="T195" s="169"/>
      <c r="U195" s="189" t="str">
        <f>IFERROR(VLOOKUP($S195,$C:K,9,0),"")</f>
        <v/>
      </c>
      <c r="V195" s="190" t="str">
        <f>IFERROR(VLOOKUP($S195,$C:H,6,0),"")</f>
        <v/>
      </c>
      <c r="W195" s="191" t="str">
        <f>IFERROR(VLOOKUP($S195,$C:I,7,0),"")</f>
        <v/>
      </c>
      <c r="X195" s="188" t="str">
        <f>IFERROR(VLOOKUP($S195,$C:J,8,0),"")</f>
        <v/>
      </c>
    </row>
    <row r="196" spans="2:24" s="21" customFormat="1">
      <c r="B196" s="192"/>
      <c r="C196" s="193"/>
      <c r="D196" s="194"/>
      <c r="E196" s="197"/>
      <c r="F196" s="196"/>
      <c r="G196" s="194"/>
      <c r="H196" s="146"/>
      <c r="I196" s="147"/>
      <c r="J196" s="193"/>
      <c r="K196" s="195"/>
      <c r="L196" s="177" t="str">
        <f>IF(ISERROR(VLOOKUP(C196,DB_4erDS!$C$384:$C$8376,1,FALSE)),"delete","YES")</f>
        <v>delete</v>
      </c>
      <c r="M196" s="169"/>
      <c r="N196" s="169"/>
      <c r="O196" s="187">
        <f t="shared" si="14"/>
        <v>0</v>
      </c>
      <c r="P196" s="187">
        <f t="shared" si="15"/>
        <v>196</v>
      </c>
      <c r="Q196" s="187" t="e">
        <f t="shared" si="16"/>
        <v>#DIV/0!</v>
      </c>
      <c r="R196" s="187" t="e">
        <f t="shared" si="17"/>
        <v>#NUM!</v>
      </c>
      <c r="S196" s="188" t="e">
        <f t="shared" si="18"/>
        <v>#NUM!</v>
      </c>
      <c r="T196" s="169"/>
      <c r="U196" s="189" t="str">
        <f>IFERROR(VLOOKUP($S196,$C:K,9,0),"")</f>
        <v/>
      </c>
      <c r="V196" s="190" t="str">
        <f>IFERROR(VLOOKUP($S196,$C:H,6,0),"")</f>
        <v/>
      </c>
      <c r="W196" s="191" t="str">
        <f>IFERROR(VLOOKUP($S196,$C:I,7,0),"")</f>
        <v/>
      </c>
      <c r="X196" s="188" t="str">
        <f>IFERROR(VLOOKUP($S196,$C:J,8,0),"")</f>
        <v/>
      </c>
    </row>
    <row r="197" spans="2:24" s="21" customFormat="1">
      <c r="B197" s="192"/>
      <c r="C197" s="193"/>
      <c r="D197" s="194"/>
      <c r="E197" s="197"/>
      <c r="F197" s="196"/>
      <c r="G197" s="194"/>
      <c r="H197" s="146"/>
      <c r="I197" s="147"/>
      <c r="J197" s="193"/>
      <c r="K197" s="195"/>
      <c r="L197" s="177" t="str">
        <f>IF(ISERROR(VLOOKUP(C197,DB_4erDS!$C$384:$C$8376,1,FALSE)),"delete","YES")</f>
        <v>delete</v>
      </c>
      <c r="M197" s="169"/>
      <c r="N197" s="169"/>
      <c r="O197" s="187">
        <f t="shared" si="14"/>
        <v>0</v>
      </c>
      <c r="P197" s="187">
        <f t="shared" si="15"/>
        <v>197</v>
      </c>
      <c r="Q197" s="187" t="e">
        <f t="shared" si="16"/>
        <v>#DIV/0!</v>
      </c>
      <c r="R197" s="187" t="e">
        <f t="shared" si="17"/>
        <v>#NUM!</v>
      </c>
      <c r="S197" s="188" t="e">
        <f t="shared" si="18"/>
        <v>#NUM!</v>
      </c>
      <c r="T197" s="169"/>
      <c r="U197" s="189" t="str">
        <f>IFERROR(VLOOKUP($S197,$C:K,9,0),"")</f>
        <v/>
      </c>
      <c r="V197" s="190" t="str">
        <f>IFERROR(VLOOKUP($S197,$C:H,6,0),"")</f>
        <v/>
      </c>
      <c r="W197" s="191" t="str">
        <f>IFERROR(VLOOKUP($S197,$C:I,7,0),"")</f>
        <v/>
      </c>
      <c r="X197" s="188" t="str">
        <f>IFERROR(VLOOKUP($S197,$C:J,8,0),"")</f>
        <v/>
      </c>
    </row>
    <row r="198" spans="2:24" s="21" customFormat="1">
      <c r="B198" s="192"/>
      <c r="C198" s="193"/>
      <c r="D198" s="194"/>
      <c r="E198" s="197"/>
      <c r="F198" s="196"/>
      <c r="G198" s="194"/>
      <c r="H198" s="146"/>
      <c r="I198" s="147"/>
      <c r="J198" s="193"/>
      <c r="K198" s="195"/>
      <c r="L198" s="177" t="str">
        <f>IF(ISERROR(VLOOKUP(C198,DB_4erDS!$C$384:$C$8376,1,FALSE)),"delete","YES")</f>
        <v>delete</v>
      </c>
      <c r="M198" s="169"/>
      <c r="N198" s="169"/>
      <c r="O198" s="187">
        <f t="shared" si="14"/>
        <v>0</v>
      </c>
      <c r="P198" s="187">
        <f t="shared" si="15"/>
        <v>198</v>
      </c>
      <c r="Q198" s="187" t="e">
        <f t="shared" si="16"/>
        <v>#DIV/0!</v>
      </c>
      <c r="R198" s="187" t="e">
        <f t="shared" si="17"/>
        <v>#NUM!</v>
      </c>
      <c r="S198" s="188" t="e">
        <f t="shared" si="18"/>
        <v>#NUM!</v>
      </c>
      <c r="T198" s="169"/>
      <c r="U198" s="189" t="str">
        <f>IFERROR(VLOOKUP($S198,$C:K,9,0),"")</f>
        <v/>
      </c>
      <c r="V198" s="190" t="str">
        <f>IFERROR(VLOOKUP($S198,$C:H,6,0),"")</f>
        <v/>
      </c>
      <c r="W198" s="191" t="str">
        <f>IFERROR(VLOOKUP($S198,$C:I,7,0),"")</f>
        <v/>
      </c>
      <c r="X198" s="188" t="str">
        <f>IFERROR(VLOOKUP($S198,$C:J,8,0),"")</f>
        <v/>
      </c>
    </row>
    <row r="199" spans="2:24" s="21" customFormat="1">
      <c r="B199" s="192"/>
      <c r="C199" s="193"/>
      <c r="D199" s="194"/>
      <c r="E199" s="197"/>
      <c r="F199" s="196"/>
      <c r="G199" s="194"/>
      <c r="H199" s="146"/>
      <c r="I199" s="147"/>
      <c r="J199" s="193"/>
      <c r="K199" s="195"/>
      <c r="L199" s="177" t="str">
        <f>IF(ISERROR(VLOOKUP(C199,DB_4erDS!$C$384:$C$8376,1,FALSE)),"delete","YES")</f>
        <v>delete</v>
      </c>
      <c r="M199" s="169"/>
      <c r="N199" s="169"/>
      <c r="O199" s="187">
        <f t="shared" si="14"/>
        <v>0</v>
      </c>
      <c r="P199" s="187">
        <f t="shared" si="15"/>
        <v>199</v>
      </c>
      <c r="Q199" s="187" t="e">
        <f t="shared" si="16"/>
        <v>#DIV/0!</v>
      </c>
      <c r="R199" s="187" t="e">
        <f t="shared" si="17"/>
        <v>#NUM!</v>
      </c>
      <c r="S199" s="188" t="e">
        <f t="shared" si="18"/>
        <v>#NUM!</v>
      </c>
      <c r="T199" s="169"/>
      <c r="U199" s="189" t="str">
        <f>IFERROR(VLOOKUP($S199,$C:K,9,0),"")</f>
        <v/>
      </c>
      <c r="V199" s="190" t="str">
        <f>IFERROR(VLOOKUP($S199,$C:H,6,0),"")</f>
        <v/>
      </c>
      <c r="W199" s="191" t="str">
        <f>IFERROR(VLOOKUP($S199,$C:I,7,0),"")</f>
        <v/>
      </c>
      <c r="X199" s="188" t="str">
        <f>IFERROR(VLOOKUP($S199,$C:J,8,0),"")</f>
        <v/>
      </c>
    </row>
    <row r="200" spans="2:24" s="21" customFormat="1">
      <c r="B200" s="192"/>
      <c r="C200" s="193"/>
      <c r="D200" s="194"/>
      <c r="E200" s="197"/>
      <c r="F200" s="196"/>
      <c r="G200" s="194"/>
      <c r="H200" s="146"/>
      <c r="I200" s="147"/>
      <c r="J200" s="193"/>
      <c r="K200" s="195"/>
      <c r="L200" s="177" t="str">
        <f>IF(ISERROR(VLOOKUP(C200,DB_4erDS!$C$384:$C$8376,1,FALSE)),"delete","YES")</f>
        <v>delete</v>
      </c>
      <c r="M200" s="169"/>
      <c r="N200" s="169"/>
      <c r="O200" s="187">
        <f t="shared" si="14"/>
        <v>0</v>
      </c>
      <c r="P200" s="187">
        <f t="shared" si="15"/>
        <v>200</v>
      </c>
      <c r="Q200" s="187" t="e">
        <f t="shared" si="16"/>
        <v>#DIV/0!</v>
      </c>
      <c r="R200" s="187" t="e">
        <f t="shared" si="17"/>
        <v>#NUM!</v>
      </c>
      <c r="S200" s="188" t="e">
        <f t="shared" si="18"/>
        <v>#NUM!</v>
      </c>
      <c r="T200" s="169"/>
      <c r="U200" s="189" t="str">
        <f>IFERROR(VLOOKUP($S200,$C:K,9,0),"")</f>
        <v/>
      </c>
      <c r="V200" s="190" t="str">
        <f>IFERROR(VLOOKUP($S200,$C:H,6,0),"")</f>
        <v/>
      </c>
      <c r="W200" s="191" t="str">
        <f>IFERROR(VLOOKUP($S200,$C:I,7,0),"")</f>
        <v/>
      </c>
      <c r="X200" s="188" t="str">
        <f>IFERROR(VLOOKUP($S200,$C:J,8,0),"")</f>
        <v/>
      </c>
    </row>
    <row r="201" spans="2:24" s="21" customFormat="1">
      <c r="B201" s="192"/>
      <c r="C201" s="193"/>
      <c r="D201" s="194"/>
      <c r="E201" s="197"/>
      <c r="F201" s="196"/>
      <c r="G201" s="194"/>
      <c r="H201" s="146"/>
      <c r="I201" s="147"/>
      <c r="J201" s="193"/>
      <c r="K201" s="195"/>
      <c r="L201" s="177" t="str">
        <f>IF(ISERROR(VLOOKUP(C201,DB_4erDS!$C$384:$C$8376,1,FALSE)),"delete","YES")</f>
        <v>delete</v>
      </c>
      <c r="M201" s="169"/>
      <c r="N201" s="169"/>
      <c r="O201" s="187">
        <f t="shared" si="14"/>
        <v>0</v>
      </c>
      <c r="P201" s="187">
        <f t="shared" si="15"/>
        <v>201</v>
      </c>
      <c r="Q201" s="187" t="e">
        <f t="shared" si="16"/>
        <v>#DIV/0!</v>
      </c>
      <c r="R201" s="187" t="e">
        <f t="shared" si="17"/>
        <v>#NUM!</v>
      </c>
      <c r="S201" s="188" t="e">
        <f t="shared" si="18"/>
        <v>#NUM!</v>
      </c>
      <c r="T201" s="169"/>
      <c r="U201" s="189" t="str">
        <f>IFERROR(VLOOKUP($S201,$C:K,9,0),"")</f>
        <v/>
      </c>
      <c r="V201" s="190" t="str">
        <f>IFERROR(VLOOKUP($S201,$C:H,6,0),"")</f>
        <v/>
      </c>
      <c r="W201" s="191" t="str">
        <f>IFERROR(VLOOKUP($S201,$C:I,7,0),"")</f>
        <v/>
      </c>
      <c r="X201" s="188" t="str">
        <f>IFERROR(VLOOKUP($S201,$C:J,8,0),"")</f>
        <v/>
      </c>
    </row>
    <row r="202" spans="2:24" s="21" customFormat="1">
      <c r="B202" s="192"/>
      <c r="C202" s="193"/>
      <c r="D202" s="194"/>
      <c r="E202" s="197"/>
      <c r="F202" s="196"/>
      <c r="G202" s="194"/>
      <c r="H202" s="146"/>
      <c r="I202" s="147"/>
      <c r="J202" s="193"/>
      <c r="K202" s="195"/>
      <c r="L202" s="177" t="str">
        <f>IF(ISERROR(VLOOKUP(C202,DB_4erDS!$C$384:$C$8376,1,FALSE)),"delete","YES")</f>
        <v>delete</v>
      </c>
      <c r="M202" s="169"/>
      <c r="N202" s="169"/>
      <c r="O202" s="187">
        <f t="shared" si="14"/>
        <v>0</v>
      </c>
      <c r="P202" s="187">
        <f t="shared" si="15"/>
        <v>202</v>
      </c>
      <c r="Q202" s="187" t="e">
        <f t="shared" si="16"/>
        <v>#DIV/0!</v>
      </c>
      <c r="R202" s="187" t="e">
        <f t="shared" si="17"/>
        <v>#NUM!</v>
      </c>
      <c r="S202" s="188" t="e">
        <f t="shared" si="18"/>
        <v>#NUM!</v>
      </c>
      <c r="T202" s="169"/>
      <c r="U202" s="189" t="str">
        <f>IFERROR(VLOOKUP($S202,$C:K,9,0),"")</f>
        <v/>
      </c>
      <c r="V202" s="190" t="str">
        <f>IFERROR(VLOOKUP($S202,$C:H,6,0),"")</f>
        <v/>
      </c>
      <c r="W202" s="191" t="str">
        <f>IFERROR(VLOOKUP($S202,$C:I,7,0),"")</f>
        <v/>
      </c>
      <c r="X202" s="188" t="str">
        <f>IFERROR(VLOOKUP($S202,$C:J,8,0),"")</f>
        <v/>
      </c>
    </row>
    <row r="203" spans="2:24" s="21" customFormat="1">
      <c r="B203" s="192"/>
      <c r="C203" s="193"/>
      <c r="D203" s="194"/>
      <c r="E203" s="197"/>
      <c r="F203" s="196"/>
      <c r="G203" s="194"/>
      <c r="H203" s="146"/>
      <c r="I203" s="147"/>
      <c r="J203" s="193"/>
      <c r="K203" s="195"/>
      <c r="L203" s="177" t="str">
        <f>IF(ISERROR(VLOOKUP(C203,DB_4erDS!$C$384:$C$8376,1,FALSE)),"delete","YES")</f>
        <v>delete</v>
      </c>
      <c r="M203" s="169"/>
      <c r="N203" s="169"/>
      <c r="O203" s="187">
        <f t="shared" si="14"/>
        <v>0</v>
      </c>
      <c r="P203" s="187">
        <f t="shared" si="15"/>
        <v>203</v>
      </c>
      <c r="Q203" s="187" t="e">
        <f t="shared" si="16"/>
        <v>#DIV/0!</v>
      </c>
      <c r="R203" s="187" t="e">
        <f t="shared" si="17"/>
        <v>#NUM!</v>
      </c>
      <c r="S203" s="188" t="e">
        <f t="shared" si="18"/>
        <v>#NUM!</v>
      </c>
      <c r="T203" s="169"/>
      <c r="U203" s="189" t="str">
        <f>IFERROR(VLOOKUP($S203,$C:K,9,0),"")</f>
        <v/>
      </c>
      <c r="V203" s="190" t="str">
        <f>IFERROR(VLOOKUP($S203,$C:H,6,0),"")</f>
        <v/>
      </c>
      <c r="W203" s="191" t="str">
        <f>IFERROR(VLOOKUP($S203,$C:I,7,0),"")</f>
        <v/>
      </c>
      <c r="X203" s="188" t="str">
        <f>IFERROR(VLOOKUP($S203,$C:J,8,0),"")</f>
        <v/>
      </c>
    </row>
    <row r="204" spans="2:24" s="21" customFormat="1">
      <c r="B204" s="192"/>
      <c r="C204" s="193"/>
      <c r="D204" s="194"/>
      <c r="E204" s="197"/>
      <c r="F204" s="196"/>
      <c r="G204" s="194"/>
      <c r="H204" s="146"/>
      <c r="I204" s="147"/>
      <c r="J204" s="193"/>
      <c r="K204" s="195"/>
      <c r="L204" s="177" t="str">
        <f>IF(ISERROR(VLOOKUP(C204,DB_4erDS!$C$384:$C$8376,1,FALSE)),"delete","YES")</f>
        <v>delete</v>
      </c>
      <c r="M204" s="169"/>
      <c r="N204" s="169"/>
      <c r="O204" s="187">
        <f t="shared" si="14"/>
        <v>0</v>
      </c>
      <c r="P204" s="187">
        <f t="shared" si="15"/>
        <v>204</v>
      </c>
      <c r="Q204" s="187" t="e">
        <f t="shared" si="16"/>
        <v>#DIV/0!</v>
      </c>
      <c r="R204" s="187" t="e">
        <f t="shared" si="17"/>
        <v>#NUM!</v>
      </c>
      <c r="S204" s="188" t="e">
        <f t="shared" si="18"/>
        <v>#NUM!</v>
      </c>
      <c r="T204" s="169"/>
      <c r="U204" s="189" t="str">
        <f>IFERROR(VLOOKUP($S204,$C:K,9,0),"")</f>
        <v/>
      </c>
      <c r="V204" s="190" t="str">
        <f>IFERROR(VLOOKUP($S204,$C:H,6,0),"")</f>
        <v/>
      </c>
      <c r="W204" s="191" t="str">
        <f>IFERROR(VLOOKUP($S204,$C:I,7,0),"")</f>
        <v/>
      </c>
      <c r="X204" s="188" t="str">
        <f>IFERROR(VLOOKUP($S204,$C:J,8,0),"")</f>
        <v/>
      </c>
    </row>
    <row r="205" spans="2:24" s="21" customFormat="1">
      <c r="B205" s="192"/>
      <c r="C205" s="193"/>
      <c r="D205" s="193"/>
      <c r="E205" s="193"/>
      <c r="F205" s="194"/>
      <c r="G205" s="194"/>
      <c r="H205" s="146"/>
      <c r="I205" s="147"/>
      <c r="J205" s="193"/>
      <c r="K205" s="195"/>
      <c r="L205" s="177" t="str">
        <f>IF(ISERROR(VLOOKUP(C205,DB_4erDS!$C$384:$C$8376,1,FALSE)),"delete","YES")</f>
        <v>delete</v>
      </c>
      <c r="M205" s="169"/>
      <c r="N205" s="169"/>
      <c r="O205" s="187">
        <f t="shared" ref="O205:O268" si="19">IF(L205="YES",1,0)</f>
        <v>0</v>
      </c>
      <c r="P205" s="187">
        <f t="shared" ref="P205:P268" si="20">ROW(A205)</f>
        <v>205</v>
      </c>
      <c r="Q205" s="187" t="e">
        <f t="shared" ref="Q205:Q268" si="21">P205/O205</f>
        <v>#DIV/0!</v>
      </c>
      <c r="R205" s="187" t="e">
        <f t="shared" si="17"/>
        <v>#NUM!</v>
      </c>
      <c r="S205" s="188" t="e">
        <f t="shared" si="18"/>
        <v>#NUM!</v>
      </c>
      <c r="T205" s="169"/>
      <c r="U205" s="189" t="str">
        <f>IFERROR(VLOOKUP($S205,$C:K,9,0),"")</f>
        <v/>
      </c>
      <c r="V205" s="190" t="str">
        <f>IFERROR(VLOOKUP($S205,$C:H,6,0),"")</f>
        <v/>
      </c>
      <c r="W205" s="191" t="str">
        <f>IFERROR(VLOOKUP($S205,$C:I,7,0),"")</f>
        <v/>
      </c>
      <c r="X205" s="188" t="str">
        <f>IFERROR(VLOOKUP($S205,$C:J,8,0),"")</f>
        <v/>
      </c>
    </row>
    <row r="206" spans="2:24" s="21" customFormat="1">
      <c r="B206" s="192"/>
      <c r="C206" s="193"/>
      <c r="D206" s="193"/>
      <c r="E206" s="193"/>
      <c r="F206" s="194"/>
      <c r="G206" s="194"/>
      <c r="H206" s="146"/>
      <c r="I206" s="147"/>
      <c r="J206" s="193"/>
      <c r="K206" s="195"/>
      <c r="L206" s="177" t="str">
        <f>IF(ISERROR(VLOOKUP(C206,DB_4erDS!$C$384:$C$8376,1,FALSE)),"delete","YES")</f>
        <v>delete</v>
      </c>
      <c r="M206" s="169"/>
      <c r="N206" s="169"/>
      <c r="O206" s="187">
        <f t="shared" si="19"/>
        <v>0</v>
      </c>
      <c r="P206" s="187">
        <f t="shared" si="20"/>
        <v>206</v>
      </c>
      <c r="Q206" s="187" t="e">
        <f t="shared" si="21"/>
        <v>#DIV/0!</v>
      </c>
      <c r="R206" s="187" t="e">
        <f t="shared" si="17"/>
        <v>#NUM!</v>
      </c>
      <c r="S206" s="188" t="e">
        <f t="shared" si="18"/>
        <v>#NUM!</v>
      </c>
      <c r="T206" s="169"/>
      <c r="U206" s="189" t="str">
        <f>IFERROR(VLOOKUP($S206,$C:K,9,0),"")</f>
        <v/>
      </c>
      <c r="V206" s="190" t="str">
        <f>IFERROR(VLOOKUP($S206,$C:H,6,0),"")</f>
        <v/>
      </c>
      <c r="W206" s="191" t="str">
        <f>IFERROR(VLOOKUP($S206,$C:I,7,0),"")</f>
        <v/>
      </c>
      <c r="X206" s="188" t="str">
        <f>IFERROR(VLOOKUP($S206,$C:J,8,0),"")</f>
        <v/>
      </c>
    </row>
    <row r="207" spans="2:24" s="21" customFormat="1">
      <c r="B207" s="192"/>
      <c r="C207" s="193"/>
      <c r="D207" s="193"/>
      <c r="E207" s="193"/>
      <c r="F207" s="194"/>
      <c r="G207" s="194"/>
      <c r="H207" s="146"/>
      <c r="I207" s="147"/>
      <c r="J207" s="193"/>
      <c r="K207" s="195"/>
      <c r="L207" s="177" t="str">
        <f>IF(ISERROR(VLOOKUP(C207,DB_4erDS!$C$384:$C$8376,1,FALSE)),"delete","YES")</f>
        <v>delete</v>
      </c>
      <c r="M207" s="169"/>
      <c r="N207" s="169"/>
      <c r="O207" s="187">
        <f t="shared" si="19"/>
        <v>0</v>
      </c>
      <c r="P207" s="187">
        <f t="shared" si="20"/>
        <v>207</v>
      </c>
      <c r="Q207" s="187" t="e">
        <f t="shared" si="21"/>
        <v>#DIV/0!</v>
      </c>
      <c r="R207" s="187" t="e">
        <f t="shared" si="17"/>
        <v>#NUM!</v>
      </c>
      <c r="S207" s="188" t="e">
        <f t="shared" si="18"/>
        <v>#NUM!</v>
      </c>
      <c r="T207" s="169"/>
      <c r="U207" s="189" t="str">
        <f>IFERROR(VLOOKUP($S207,$C:K,9,0),"")</f>
        <v/>
      </c>
      <c r="V207" s="190" t="str">
        <f>IFERROR(VLOOKUP($S207,$C:H,6,0),"")</f>
        <v/>
      </c>
      <c r="W207" s="191" t="str">
        <f>IFERROR(VLOOKUP($S207,$C:I,7,0),"")</f>
        <v/>
      </c>
      <c r="X207" s="188" t="str">
        <f>IFERROR(VLOOKUP($S207,$C:J,8,0),"")</f>
        <v/>
      </c>
    </row>
    <row r="208" spans="2:24" s="21" customFormat="1">
      <c r="B208" s="192"/>
      <c r="C208" s="193"/>
      <c r="D208" s="194"/>
      <c r="E208" s="197"/>
      <c r="F208" s="196"/>
      <c r="G208" s="194"/>
      <c r="H208" s="146"/>
      <c r="I208" s="147"/>
      <c r="J208" s="193"/>
      <c r="K208" s="195"/>
      <c r="L208" s="177" t="str">
        <f>IF(ISERROR(VLOOKUP(C208,DB_4erDS!$C$384:$C$8376,1,FALSE)),"delete","YES")</f>
        <v>delete</v>
      </c>
      <c r="M208" s="169"/>
      <c r="N208" s="169"/>
      <c r="O208" s="187">
        <f t="shared" si="19"/>
        <v>0</v>
      </c>
      <c r="P208" s="187">
        <f t="shared" si="20"/>
        <v>208</v>
      </c>
      <c r="Q208" s="187" t="e">
        <f t="shared" si="21"/>
        <v>#DIV/0!</v>
      </c>
      <c r="R208" s="187" t="e">
        <f t="shared" si="17"/>
        <v>#NUM!</v>
      </c>
      <c r="S208" s="188" t="e">
        <f t="shared" si="18"/>
        <v>#NUM!</v>
      </c>
      <c r="T208" s="169"/>
      <c r="U208" s="189" t="str">
        <f>IFERROR(VLOOKUP($S208,$C:K,9,0),"")</f>
        <v/>
      </c>
      <c r="V208" s="190" t="str">
        <f>IFERROR(VLOOKUP($S208,$C:H,6,0),"")</f>
        <v/>
      </c>
      <c r="W208" s="191" t="str">
        <f>IFERROR(VLOOKUP($S208,$C:I,7,0),"")</f>
        <v/>
      </c>
      <c r="X208" s="188" t="str">
        <f>IFERROR(VLOOKUP($S208,$C:J,8,0),"")</f>
        <v/>
      </c>
    </row>
    <row r="209" spans="2:24" s="21" customFormat="1">
      <c r="B209" s="192"/>
      <c r="C209" s="193"/>
      <c r="D209" s="194"/>
      <c r="E209" s="193"/>
      <c r="F209" s="194"/>
      <c r="G209" s="194"/>
      <c r="H209" s="146"/>
      <c r="I209" s="147"/>
      <c r="J209" s="193"/>
      <c r="K209" s="195"/>
      <c r="L209" s="177" t="str">
        <f>IF(ISERROR(VLOOKUP(C209,DB_4erDS!$C$384:$C$8376,1,FALSE)),"delete","YES")</f>
        <v>delete</v>
      </c>
      <c r="M209" s="169"/>
      <c r="N209" s="169"/>
      <c r="O209" s="187">
        <f t="shared" si="19"/>
        <v>0</v>
      </c>
      <c r="P209" s="187">
        <f t="shared" si="20"/>
        <v>209</v>
      </c>
      <c r="Q209" s="187" t="e">
        <f t="shared" si="21"/>
        <v>#DIV/0!</v>
      </c>
      <c r="R209" s="187" t="e">
        <f t="shared" si="17"/>
        <v>#NUM!</v>
      </c>
      <c r="S209" s="188" t="e">
        <f t="shared" si="18"/>
        <v>#NUM!</v>
      </c>
      <c r="T209" s="169"/>
      <c r="U209" s="189" t="str">
        <f>IFERROR(VLOOKUP($S209,$C:K,9,0),"")</f>
        <v/>
      </c>
      <c r="V209" s="190" t="str">
        <f>IFERROR(VLOOKUP($S209,$C:H,6,0),"")</f>
        <v/>
      </c>
      <c r="W209" s="191" t="str">
        <f>IFERROR(VLOOKUP($S209,$C:I,7,0),"")</f>
        <v/>
      </c>
      <c r="X209" s="188" t="str">
        <f>IFERROR(VLOOKUP($S209,$C:J,8,0),"")</f>
        <v/>
      </c>
    </row>
    <row r="210" spans="2:24" s="21" customFormat="1">
      <c r="B210" s="192"/>
      <c r="C210" s="193"/>
      <c r="D210" s="194"/>
      <c r="E210" s="193"/>
      <c r="F210" s="194"/>
      <c r="G210" s="194"/>
      <c r="H210" s="146"/>
      <c r="I210" s="147"/>
      <c r="J210" s="193"/>
      <c r="K210" s="195"/>
      <c r="L210" s="177" t="str">
        <f>IF(ISERROR(VLOOKUP(C210,DB_4erDS!$C$384:$C$8376,1,FALSE)),"delete","YES")</f>
        <v>delete</v>
      </c>
      <c r="M210" s="169"/>
      <c r="N210" s="169"/>
      <c r="O210" s="187">
        <f t="shared" si="19"/>
        <v>0</v>
      </c>
      <c r="P210" s="187">
        <f t="shared" si="20"/>
        <v>210</v>
      </c>
      <c r="Q210" s="187" t="e">
        <f t="shared" si="21"/>
        <v>#DIV/0!</v>
      </c>
      <c r="R210" s="187" t="e">
        <f t="shared" si="17"/>
        <v>#NUM!</v>
      </c>
      <c r="S210" s="188" t="e">
        <f t="shared" si="18"/>
        <v>#NUM!</v>
      </c>
      <c r="T210" s="169"/>
      <c r="U210" s="189" t="str">
        <f>IFERROR(VLOOKUP($S210,$C:K,9,0),"")</f>
        <v/>
      </c>
      <c r="V210" s="190" t="str">
        <f>IFERROR(VLOOKUP($S210,$C:H,6,0),"")</f>
        <v/>
      </c>
      <c r="W210" s="191" t="str">
        <f>IFERROR(VLOOKUP($S210,$C:I,7,0),"")</f>
        <v/>
      </c>
      <c r="X210" s="188" t="str">
        <f>IFERROR(VLOOKUP($S210,$C:J,8,0),"")</f>
        <v/>
      </c>
    </row>
    <row r="211" spans="2:24" s="21" customFormat="1">
      <c r="B211" s="192"/>
      <c r="C211" s="193"/>
      <c r="D211" s="194"/>
      <c r="E211" s="193"/>
      <c r="F211" s="194"/>
      <c r="G211" s="194"/>
      <c r="H211" s="146"/>
      <c r="I211" s="147"/>
      <c r="J211" s="193"/>
      <c r="K211" s="195"/>
      <c r="L211" s="177" t="str">
        <f>IF(ISERROR(VLOOKUP(C211,DB_4erDS!$C$384:$C$8376,1,FALSE)),"delete","YES")</f>
        <v>delete</v>
      </c>
      <c r="M211" s="169"/>
      <c r="N211" s="169"/>
      <c r="O211" s="187">
        <f t="shared" si="19"/>
        <v>0</v>
      </c>
      <c r="P211" s="187">
        <f t="shared" si="20"/>
        <v>211</v>
      </c>
      <c r="Q211" s="187" t="e">
        <f t="shared" si="21"/>
        <v>#DIV/0!</v>
      </c>
      <c r="R211" s="187" t="e">
        <f t="shared" si="17"/>
        <v>#NUM!</v>
      </c>
      <c r="S211" s="188" t="e">
        <f t="shared" si="18"/>
        <v>#NUM!</v>
      </c>
      <c r="T211" s="169"/>
      <c r="U211" s="189" t="str">
        <f>IFERROR(VLOOKUP($S211,$C:K,9,0),"")</f>
        <v/>
      </c>
      <c r="V211" s="190" t="str">
        <f>IFERROR(VLOOKUP($S211,$C:H,6,0),"")</f>
        <v/>
      </c>
      <c r="W211" s="191" t="str">
        <f>IFERROR(VLOOKUP($S211,$C:I,7,0),"")</f>
        <v/>
      </c>
      <c r="X211" s="188" t="str">
        <f>IFERROR(VLOOKUP($S211,$C:J,8,0),"")</f>
        <v/>
      </c>
    </row>
    <row r="212" spans="2:24" s="21" customFormat="1">
      <c r="B212" s="184"/>
      <c r="C212" s="172"/>
      <c r="D212" s="173"/>
      <c r="E212" s="179"/>
      <c r="F212" s="180"/>
      <c r="G212" s="180"/>
      <c r="H212" s="174"/>
      <c r="I212" s="175"/>
      <c r="J212" s="172"/>
      <c r="K212" s="176"/>
      <c r="L212" s="177" t="str">
        <f>IF(ISERROR(VLOOKUP(C212,DB_4erDS!$C$384:$C$8376,1,FALSE)),"delete","YES")</f>
        <v>delete</v>
      </c>
      <c r="M212" s="169"/>
      <c r="N212" s="169"/>
      <c r="O212" s="187">
        <f t="shared" si="19"/>
        <v>0</v>
      </c>
      <c r="P212" s="187">
        <f t="shared" si="20"/>
        <v>212</v>
      </c>
      <c r="Q212" s="187" t="e">
        <f t="shared" si="21"/>
        <v>#DIV/0!</v>
      </c>
      <c r="R212" s="187" t="e">
        <f t="shared" ref="R212:R275" si="22">_xlfn.AGGREGATE(15,6,$Q$12:$Q$315,ROW(A201))</f>
        <v>#NUM!</v>
      </c>
      <c r="S212" s="188" t="e">
        <f t="shared" ref="S212:S275" si="23">INDEX($C$12:$C$315,R212-11)</f>
        <v>#NUM!</v>
      </c>
      <c r="T212" s="169"/>
      <c r="U212" s="189" t="str">
        <f>IFERROR(VLOOKUP($S212,$C:K,9,0),"")</f>
        <v/>
      </c>
      <c r="V212" s="190" t="str">
        <f>IFERROR(VLOOKUP($S212,$C:H,6,0),"")</f>
        <v/>
      </c>
      <c r="W212" s="191" t="str">
        <f>IFERROR(VLOOKUP($S212,$C:I,7,0),"")</f>
        <v/>
      </c>
      <c r="X212" s="188" t="str">
        <f>IFERROR(VLOOKUP($S212,$C:J,8,0),"")</f>
        <v/>
      </c>
    </row>
    <row r="213" spans="2:24" s="21" customFormat="1">
      <c r="B213" s="171"/>
      <c r="C213" s="172"/>
      <c r="D213" s="173"/>
      <c r="E213" s="179"/>
      <c r="F213" s="180"/>
      <c r="G213" s="180"/>
      <c r="H213" s="174"/>
      <c r="I213" s="175"/>
      <c r="J213" s="172"/>
      <c r="K213" s="176"/>
      <c r="L213" s="177" t="str">
        <f>IF(ISERROR(VLOOKUP(C213,DB_4erDS!$C$384:$C$8376,1,FALSE)),"delete","YES")</f>
        <v>delete</v>
      </c>
      <c r="M213" s="169"/>
      <c r="N213" s="169"/>
      <c r="O213" s="187">
        <f t="shared" si="19"/>
        <v>0</v>
      </c>
      <c r="P213" s="187">
        <f t="shared" si="20"/>
        <v>213</v>
      </c>
      <c r="Q213" s="187" t="e">
        <f t="shared" si="21"/>
        <v>#DIV/0!</v>
      </c>
      <c r="R213" s="187" t="e">
        <f t="shared" si="22"/>
        <v>#NUM!</v>
      </c>
      <c r="S213" s="188" t="e">
        <f t="shared" si="23"/>
        <v>#NUM!</v>
      </c>
      <c r="T213" s="169"/>
      <c r="U213" s="189" t="str">
        <f>IFERROR(VLOOKUP($S213,$C:K,9,0),"")</f>
        <v/>
      </c>
      <c r="V213" s="190" t="str">
        <f>IFERROR(VLOOKUP($S213,$C:H,6,0),"")</f>
        <v/>
      </c>
      <c r="W213" s="191" t="str">
        <f>IFERROR(VLOOKUP($S213,$C:I,7,0),"")</f>
        <v/>
      </c>
      <c r="X213" s="188" t="str">
        <f>IFERROR(VLOOKUP($S213,$C:J,8,0),"")</f>
        <v/>
      </c>
    </row>
    <row r="214" spans="2:24" s="21" customFormat="1">
      <c r="B214" s="171"/>
      <c r="C214" s="172"/>
      <c r="D214" s="173"/>
      <c r="E214" s="179"/>
      <c r="F214" s="180"/>
      <c r="G214" s="180"/>
      <c r="H214" s="174"/>
      <c r="I214" s="175"/>
      <c r="J214" s="172"/>
      <c r="K214" s="176"/>
      <c r="L214" s="177" t="str">
        <f>IF(ISERROR(VLOOKUP(C214,DB_4erDS!$C$384:$C$8376,1,FALSE)),"delete","YES")</f>
        <v>delete</v>
      </c>
      <c r="M214" s="169"/>
      <c r="N214" s="169"/>
      <c r="O214" s="187">
        <f t="shared" si="19"/>
        <v>0</v>
      </c>
      <c r="P214" s="187">
        <f t="shared" si="20"/>
        <v>214</v>
      </c>
      <c r="Q214" s="187" t="e">
        <f t="shared" si="21"/>
        <v>#DIV/0!</v>
      </c>
      <c r="R214" s="187" t="e">
        <f t="shared" si="22"/>
        <v>#NUM!</v>
      </c>
      <c r="S214" s="188" t="e">
        <f t="shared" si="23"/>
        <v>#NUM!</v>
      </c>
      <c r="T214" s="169"/>
      <c r="U214" s="189" t="str">
        <f>IFERROR(VLOOKUP($S214,$C:K,9,0),"")</f>
        <v/>
      </c>
      <c r="V214" s="190" t="str">
        <f>IFERROR(VLOOKUP($S214,$C:H,6,0),"")</f>
        <v/>
      </c>
      <c r="W214" s="191" t="str">
        <f>IFERROR(VLOOKUP($S214,$C:I,7,0),"")</f>
        <v/>
      </c>
      <c r="X214" s="188" t="str">
        <f>IFERROR(VLOOKUP($S214,$C:J,8,0),"")</f>
        <v/>
      </c>
    </row>
    <row r="215" spans="2:24" s="21" customFormat="1">
      <c r="B215" s="171"/>
      <c r="C215" s="172"/>
      <c r="D215" s="173"/>
      <c r="E215" s="179"/>
      <c r="F215" s="180"/>
      <c r="G215" s="180"/>
      <c r="H215" s="174"/>
      <c r="I215" s="175"/>
      <c r="J215" s="172"/>
      <c r="K215" s="176"/>
      <c r="L215" s="177" t="str">
        <f>IF(ISERROR(VLOOKUP(C215,DB_4erDS!$C$384:$C$8376,1,FALSE)),"delete","YES")</f>
        <v>delete</v>
      </c>
      <c r="M215" s="169"/>
      <c r="N215" s="169"/>
      <c r="O215" s="187">
        <f t="shared" si="19"/>
        <v>0</v>
      </c>
      <c r="P215" s="187">
        <f t="shared" si="20"/>
        <v>215</v>
      </c>
      <c r="Q215" s="187" t="e">
        <f t="shared" si="21"/>
        <v>#DIV/0!</v>
      </c>
      <c r="R215" s="187" t="e">
        <f t="shared" si="22"/>
        <v>#NUM!</v>
      </c>
      <c r="S215" s="188" t="e">
        <f t="shared" si="23"/>
        <v>#NUM!</v>
      </c>
      <c r="T215" s="169"/>
      <c r="U215" s="189" t="str">
        <f>IFERROR(VLOOKUP($S215,$C:K,9,0),"")</f>
        <v/>
      </c>
      <c r="V215" s="190" t="str">
        <f>IFERROR(VLOOKUP($S215,$C:H,6,0),"")</f>
        <v/>
      </c>
      <c r="W215" s="191" t="str">
        <f>IFERROR(VLOOKUP($S215,$C:I,7,0),"")</f>
        <v/>
      </c>
      <c r="X215" s="188" t="str">
        <f>IFERROR(VLOOKUP($S215,$C:J,8,0),"")</f>
        <v/>
      </c>
    </row>
    <row r="216" spans="2:24" s="21" customFormat="1">
      <c r="B216" s="171"/>
      <c r="C216" s="172"/>
      <c r="D216" s="173"/>
      <c r="E216" s="179"/>
      <c r="F216" s="180"/>
      <c r="G216" s="180"/>
      <c r="H216" s="174"/>
      <c r="I216" s="175"/>
      <c r="J216" s="172"/>
      <c r="K216" s="176"/>
      <c r="L216" s="177" t="str">
        <f>IF(ISERROR(VLOOKUP(C216,DB_4erDS!$C$384:$C$8376,1,FALSE)),"delete","YES")</f>
        <v>delete</v>
      </c>
      <c r="M216" s="169"/>
      <c r="N216" s="169"/>
      <c r="O216" s="187">
        <f t="shared" si="19"/>
        <v>0</v>
      </c>
      <c r="P216" s="187">
        <f t="shared" si="20"/>
        <v>216</v>
      </c>
      <c r="Q216" s="187" t="e">
        <f t="shared" si="21"/>
        <v>#DIV/0!</v>
      </c>
      <c r="R216" s="187" t="e">
        <f t="shared" si="22"/>
        <v>#NUM!</v>
      </c>
      <c r="S216" s="188" t="e">
        <f t="shared" si="23"/>
        <v>#NUM!</v>
      </c>
      <c r="T216" s="169"/>
      <c r="U216" s="189" t="str">
        <f>IFERROR(VLOOKUP($S216,$C:K,9,0),"")</f>
        <v/>
      </c>
      <c r="V216" s="190" t="str">
        <f>IFERROR(VLOOKUP($S216,$C:H,6,0),"")</f>
        <v/>
      </c>
      <c r="W216" s="191" t="str">
        <f>IFERROR(VLOOKUP($S216,$C:I,7,0),"")</f>
        <v/>
      </c>
      <c r="X216" s="188" t="str">
        <f>IFERROR(VLOOKUP($S216,$C:J,8,0),"")</f>
        <v/>
      </c>
    </row>
    <row r="217" spans="2:24" s="21" customFormat="1">
      <c r="B217" s="171"/>
      <c r="C217" s="172"/>
      <c r="D217" s="173"/>
      <c r="E217" s="179"/>
      <c r="F217" s="180"/>
      <c r="G217" s="180"/>
      <c r="H217" s="174"/>
      <c r="I217" s="175"/>
      <c r="J217" s="172"/>
      <c r="K217" s="176"/>
      <c r="L217" s="177" t="str">
        <f>IF(ISERROR(VLOOKUP(C217,DB_4erDS!$C$384:$C$8376,1,FALSE)),"delete","YES")</f>
        <v>delete</v>
      </c>
      <c r="M217" s="169"/>
      <c r="N217" s="169"/>
      <c r="O217" s="187">
        <f t="shared" si="19"/>
        <v>0</v>
      </c>
      <c r="P217" s="187">
        <f t="shared" si="20"/>
        <v>217</v>
      </c>
      <c r="Q217" s="187" t="e">
        <f t="shared" si="21"/>
        <v>#DIV/0!</v>
      </c>
      <c r="R217" s="187" t="e">
        <f t="shared" si="22"/>
        <v>#NUM!</v>
      </c>
      <c r="S217" s="188" t="e">
        <f t="shared" si="23"/>
        <v>#NUM!</v>
      </c>
      <c r="T217" s="169"/>
      <c r="U217" s="189" t="str">
        <f>IFERROR(VLOOKUP($S217,$C:K,9,0),"")</f>
        <v/>
      </c>
      <c r="V217" s="190" t="str">
        <f>IFERROR(VLOOKUP($S217,$C:H,6,0),"")</f>
        <v/>
      </c>
      <c r="W217" s="191" t="str">
        <f>IFERROR(VLOOKUP($S217,$C:I,7,0),"")</f>
        <v/>
      </c>
      <c r="X217" s="188" t="str">
        <f>IFERROR(VLOOKUP($S217,$C:J,8,0),"")</f>
        <v/>
      </c>
    </row>
    <row r="218" spans="2:24" s="21" customFormat="1">
      <c r="B218" s="171"/>
      <c r="C218" s="172"/>
      <c r="D218" s="172"/>
      <c r="E218" s="172"/>
      <c r="F218" s="173"/>
      <c r="G218" s="173"/>
      <c r="H218" s="174"/>
      <c r="I218" s="175"/>
      <c r="J218" s="172"/>
      <c r="K218" s="176"/>
      <c r="L218" s="177" t="str">
        <f>IF(ISERROR(VLOOKUP(C218,DB_4erDS!$C$384:$C$8376,1,FALSE)),"delete","YES")</f>
        <v>delete</v>
      </c>
      <c r="M218" s="169"/>
      <c r="N218" s="169"/>
      <c r="O218" s="187">
        <f t="shared" si="19"/>
        <v>0</v>
      </c>
      <c r="P218" s="187">
        <f t="shared" si="20"/>
        <v>218</v>
      </c>
      <c r="Q218" s="187" t="e">
        <f t="shared" si="21"/>
        <v>#DIV/0!</v>
      </c>
      <c r="R218" s="187" t="e">
        <f t="shared" si="22"/>
        <v>#NUM!</v>
      </c>
      <c r="S218" s="188" t="e">
        <f t="shared" si="23"/>
        <v>#NUM!</v>
      </c>
      <c r="T218" s="169"/>
      <c r="U218" s="189" t="str">
        <f>IFERROR(VLOOKUP($S218,$C:K,9,0),"")</f>
        <v/>
      </c>
      <c r="V218" s="190" t="str">
        <f>IFERROR(VLOOKUP($S218,$C:H,6,0),"")</f>
        <v/>
      </c>
      <c r="W218" s="191" t="str">
        <f>IFERROR(VLOOKUP($S218,$C:I,7,0),"")</f>
        <v/>
      </c>
      <c r="X218" s="188" t="str">
        <f>IFERROR(VLOOKUP($S218,$C:J,8,0),"")</f>
        <v/>
      </c>
    </row>
    <row r="219" spans="2:24" s="21" customFormat="1">
      <c r="B219" s="171"/>
      <c r="C219" s="172"/>
      <c r="D219" s="172"/>
      <c r="E219" s="172"/>
      <c r="F219" s="173"/>
      <c r="G219" s="173"/>
      <c r="H219" s="174"/>
      <c r="I219" s="175"/>
      <c r="J219" s="172"/>
      <c r="K219" s="176"/>
      <c r="L219" s="177" t="str">
        <f>IF(ISERROR(VLOOKUP(C219,DB_4erDS!$C$384:$C$8376,1,FALSE)),"delete","YES")</f>
        <v>delete</v>
      </c>
      <c r="M219" s="169"/>
      <c r="N219" s="169"/>
      <c r="O219" s="187">
        <f t="shared" si="19"/>
        <v>0</v>
      </c>
      <c r="P219" s="187">
        <f t="shared" si="20"/>
        <v>219</v>
      </c>
      <c r="Q219" s="187" t="e">
        <f t="shared" si="21"/>
        <v>#DIV/0!</v>
      </c>
      <c r="R219" s="187" t="e">
        <f t="shared" si="22"/>
        <v>#NUM!</v>
      </c>
      <c r="S219" s="188" t="e">
        <f t="shared" si="23"/>
        <v>#NUM!</v>
      </c>
      <c r="T219" s="169"/>
      <c r="U219" s="189" t="str">
        <f>IFERROR(VLOOKUP($S219,$C:K,9,0),"")</f>
        <v/>
      </c>
      <c r="V219" s="190" t="str">
        <f>IFERROR(VLOOKUP($S219,$C:H,6,0),"")</f>
        <v/>
      </c>
      <c r="W219" s="191" t="str">
        <f>IFERROR(VLOOKUP($S219,$C:I,7,0),"")</f>
        <v/>
      </c>
      <c r="X219" s="188" t="str">
        <f>IFERROR(VLOOKUP($S219,$C:J,8,0),"")</f>
        <v/>
      </c>
    </row>
    <row r="220" spans="2:24" s="21" customFormat="1">
      <c r="B220" s="171"/>
      <c r="C220" s="172"/>
      <c r="D220" s="172"/>
      <c r="E220" s="172"/>
      <c r="F220" s="173"/>
      <c r="G220" s="173"/>
      <c r="H220" s="174"/>
      <c r="I220" s="175"/>
      <c r="J220" s="172"/>
      <c r="K220" s="176"/>
      <c r="L220" s="177" t="str">
        <f>IF(ISERROR(VLOOKUP(C220,DB_4erDS!$C$384:$C$8376,1,FALSE)),"delete","YES")</f>
        <v>delete</v>
      </c>
      <c r="M220" s="169"/>
      <c r="N220" s="169"/>
      <c r="O220" s="187">
        <f t="shared" si="19"/>
        <v>0</v>
      </c>
      <c r="P220" s="187">
        <f t="shared" si="20"/>
        <v>220</v>
      </c>
      <c r="Q220" s="187" t="e">
        <f t="shared" si="21"/>
        <v>#DIV/0!</v>
      </c>
      <c r="R220" s="187" t="e">
        <f t="shared" si="22"/>
        <v>#NUM!</v>
      </c>
      <c r="S220" s="188" t="e">
        <f t="shared" si="23"/>
        <v>#NUM!</v>
      </c>
      <c r="T220" s="169"/>
      <c r="U220" s="189" t="str">
        <f>IFERROR(VLOOKUP($S220,$C:K,9,0),"")</f>
        <v/>
      </c>
      <c r="V220" s="190" t="str">
        <f>IFERROR(VLOOKUP($S220,$C:H,6,0),"")</f>
        <v/>
      </c>
      <c r="W220" s="191" t="str">
        <f>IFERROR(VLOOKUP($S220,$C:I,7,0),"")</f>
        <v/>
      </c>
      <c r="X220" s="188" t="str">
        <f>IFERROR(VLOOKUP($S220,$C:J,8,0),"")</f>
        <v/>
      </c>
    </row>
    <row r="221" spans="2:24" s="21" customFormat="1">
      <c r="B221" s="171"/>
      <c r="C221" s="172"/>
      <c r="D221" s="173"/>
      <c r="E221" s="179"/>
      <c r="F221" s="180"/>
      <c r="G221" s="180"/>
      <c r="H221" s="174"/>
      <c r="I221" s="175"/>
      <c r="J221" s="172"/>
      <c r="K221" s="176"/>
      <c r="L221" s="177" t="str">
        <f>IF(ISERROR(VLOOKUP(C221,DB_4erDS!$C$384:$C$8376,1,FALSE)),"delete","YES")</f>
        <v>delete</v>
      </c>
      <c r="M221" s="169"/>
      <c r="N221" s="169"/>
      <c r="O221" s="187">
        <f t="shared" si="19"/>
        <v>0</v>
      </c>
      <c r="P221" s="187">
        <f t="shared" si="20"/>
        <v>221</v>
      </c>
      <c r="Q221" s="187" t="e">
        <f t="shared" si="21"/>
        <v>#DIV/0!</v>
      </c>
      <c r="R221" s="187" t="e">
        <f t="shared" si="22"/>
        <v>#NUM!</v>
      </c>
      <c r="S221" s="188" t="e">
        <f t="shared" si="23"/>
        <v>#NUM!</v>
      </c>
      <c r="T221" s="169"/>
      <c r="U221" s="189" t="str">
        <f>IFERROR(VLOOKUP($S221,$C:K,9,0),"")</f>
        <v/>
      </c>
      <c r="V221" s="190" t="str">
        <f>IFERROR(VLOOKUP($S221,$C:H,6,0),"")</f>
        <v/>
      </c>
      <c r="W221" s="191" t="str">
        <f>IFERROR(VLOOKUP($S221,$C:I,7,0),"")</f>
        <v/>
      </c>
      <c r="X221" s="188" t="str">
        <f>IFERROR(VLOOKUP($S221,$C:J,8,0),"")</f>
        <v/>
      </c>
    </row>
    <row r="222" spans="2:24" s="21" customFormat="1">
      <c r="B222" s="171"/>
      <c r="C222" s="172"/>
      <c r="D222" s="173"/>
      <c r="E222" s="172"/>
      <c r="F222" s="173"/>
      <c r="G222" s="173"/>
      <c r="H222" s="174"/>
      <c r="I222" s="175"/>
      <c r="J222" s="172"/>
      <c r="K222" s="176"/>
      <c r="L222" s="177" t="str">
        <f>IF(ISERROR(VLOOKUP(C222,DB_4erDS!$C$384:$C$8376,1,FALSE)),"delete","YES")</f>
        <v>delete</v>
      </c>
      <c r="M222" s="169"/>
      <c r="N222" s="169"/>
      <c r="O222" s="187">
        <f t="shared" si="19"/>
        <v>0</v>
      </c>
      <c r="P222" s="187">
        <f t="shared" si="20"/>
        <v>222</v>
      </c>
      <c r="Q222" s="187" t="e">
        <f t="shared" si="21"/>
        <v>#DIV/0!</v>
      </c>
      <c r="R222" s="187" t="e">
        <f t="shared" si="22"/>
        <v>#NUM!</v>
      </c>
      <c r="S222" s="188" t="e">
        <f t="shared" si="23"/>
        <v>#NUM!</v>
      </c>
      <c r="T222" s="169"/>
      <c r="U222" s="189" t="str">
        <f>IFERROR(VLOOKUP($S222,$C:K,9,0),"")</f>
        <v/>
      </c>
      <c r="V222" s="190" t="str">
        <f>IFERROR(VLOOKUP($S222,$C:H,6,0),"")</f>
        <v/>
      </c>
      <c r="W222" s="191" t="str">
        <f>IFERROR(VLOOKUP($S222,$C:I,7,0),"")</f>
        <v/>
      </c>
      <c r="X222" s="188" t="str">
        <f>IFERROR(VLOOKUP($S222,$C:J,8,0),"")</f>
        <v/>
      </c>
    </row>
    <row r="223" spans="2:24" s="21" customFormat="1">
      <c r="B223" s="171"/>
      <c r="C223" s="172"/>
      <c r="D223" s="173"/>
      <c r="E223" s="172"/>
      <c r="F223" s="173"/>
      <c r="G223" s="173"/>
      <c r="H223" s="174"/>
      <c r="I223" s="175"/>
      <c r="J223" s="172"/>
      <c r="K223" s="176"/>
      <c r="L223" s="177" t="str">
        <f>IF(ISERROR(VLOOKUP(C223,DB_4erDS!$C$384:$C$8376,1,FALSE)),"delete","YES")</f>
        <v>delete</v>
      </c>
      <c r="M223" s="169"/>
      <c r="N223" s="169"/>
      <c r="O223" s="187">
        <f t="shared" si="19"/>
        <v>0</v>
      </c>
      <c r="P223" s="187">
        <f t="shared" si="20"/>
        <v>223</v>
      </c>
      <c r="Q223" s="187" t="e">
        <f t="shared" si="21"/>
        <v>#DIV/0!</v>
      </c>
      <c r="R223" s="187" t="e">
        <f t="shared" si="22"/>
        <v>#NUM!</v>
      </c>
      <c r="S223" s="188" t="e">
        <f t="shared" si="23"/>
        <v>#NUM!</v>
      </c>
      <c r="T223" s="169"/>
      <c r="U223" s="189" t="str">
        <f>IFERROR(VLOOKUP($S223,$C:K,9,0),"")</f>
        <v/>
      </c>
      <c r="V223" s="190" t="str">
        <f>IFERROR(VLOOKUP($S223,$C:H,6,0),"")</f>
        <v/>
      </c>
      <c r="W223" s="191" t="str">
        <f>IFERROR(VLOOKUP($S223,$C:I,7,0),"")</f>
        <v/>
      </c>
      <c r="X223" s="188" t="str">
        <f>IFERROR(VLOOKUP($S223,$C:J,8,0),"")</f>
        <v/>
      </c>
    </row>
    <row r="224" spans="2:24" s="21" customFormat="1">
      <c r="B224" s="171"/>
      <c r="C224" s="172"/>
      <c r="D224" s="173"/>
      <c r="E224" s="172"/>
      <c r="F224" s="173"/>
      <c r="G224" s="173"/>
      <c r="H224" s="174"/>
      <c r="I224" s="175"/>
      <c r="J224" s="172"/>
      <c r="K224" s="176"/>
      <c r="L224" s="177" t="str">
        <f>IF(ISERROR(VLOOKUP(C224,DB_4erDS!$C$384:$C$8376,1,FALSE)),"delete","YES")</f>
        <v>delete</v>
      </c>
      <c r="M224" s="169"/>
      <c r="N224" s="169"/>
      <c r="O224" s="187">
        <f t="shared" si="19"/>
        <v>0</v>
      </c>
      <c r="P224" s="187">
        <f t="shared" si="20"/>
        <v>224</v>
      </c>
      <c r="Q224" s="187" t="e">
        <f t="shared" si="21"/>
        <v>#DIV/0!</v>
      </c>
      <c r="R224" s="187" t="e">
        <f t="shared" si="22"/>
        <v>#NUM!</v>
      </c>
      <c r="S224" s="188" t="e">
        <f t="shared" si="23"/>
        <v>#NUM!</v>
      </c>
      <c r="T224" s="169"/>
      <c r="U224" s="189" t="str">
        <f>IFERROR(VLOOKUP($S224,$C:K,9,0),"")</f>
        <v/>
      </c>
      <c r="V224" s="190" t="str">
        <f>IFERROR(VLOOKUP($S224,$C:H,6,0),"")</f>
        <v/>
      </c>
      <c r="W224" s="191" t="str">
        <f>IFERROR(VLOOKUP($S224,$C:I,7,0),"")</f>
        <v/>
      </c>
      <c r="X224" s="188" t="str">
        <f>IFERROR(VLOOKUP($S224,$C:J,8,0),"")</f>
        <v/>
      </c>
    </row>
    <row r="225" spans="2:24" s="21" customFormat="1">
      <c r="B225" s="171"/>
      <c r="C225" s="172"/>
      <c r="D225" s="173"/>
      <c r="E225" s="172"/>
      <c r="F225" s="180"/>
      <c r="G225" s="180"/>
      <c r="H225" s="174"/>
      <c r="I225" s="175"/>
      <c r="J225" s="172"/>
      <c r="K225" s="176"/>
      <c r="L225" s="177" t="str">
        <f>IF(ISERROR(VLOOKUP(C225,DB_4erDS!$C$384:$C$8376,1,FALSE)),"delete","YES")</f>
        <v>delete</v>
      </c>
      <c r="M225" s="169"/>
      <c r="N225" s="169"/>
      <c r="O225" s="187">
        <f t="shared" si="19"/>
        <v>0</v>
      </c>
      <c r="P225" s="187">
        <f t="shared" si="20"/>
        <v>225</v>
      </c>
      <c r="Q225" s="187" t="e">
        <f t="shared" si="21"/>
        <v>#DIV/0!</v>
      </c>
      <c r="R225" s="187" t="e">
        <f t="shared" si="22"/>
        <v>#NUM!</v>
      </c>
      <c r="S225" s="188" t="e">
        <f t="shared" si="23"/>
        <v>#NUM!</v>
      </c>
      <c r="T225" s="169"/>
      <c r="U225" s="189" t="str">
        <f>IFERROR(VLOOKUP($S225,$C:K,9,0),"")</f>
        <v/>
      </c>
      <c r="V225" s="190" t="str">
        <f>IFERROR(VLOOKUP($S225,$C:H,6,0),"")</f>
        <v/>
      </c>
      <c r="W225" s="191" t="str">
        <f>IFERROR(VLOOKUP($S225,$C:I,7,0),"")</f>
        <v/>
      </c>
      <c r="X225" s="188" t="str">
        <f>IFERROR(VLOOKUP($S225,$C:J,8,0),"")</f>
        <v/>
      </c>
    </row>
    <row r="226" spans="2:24" s="21" customFormat="1">
      <c r="B226" s="171"/>
      <c r="C226" s="172"/>
      <c r="D226" s="173"/>
      <c r="E226" s="172"/>
      <c r="F226" s="180"/>
      <c r="G226" s="180"/>
      <c r="H226" s="174"/>
      <c r="I226" s="175"/>
      <c r="J226" s="172"/>
      <c r="K226" s="176"/>
      <c r="L226" s="177" t="str">
        <f>IF(ISERROR(VLOOKUP(C226,DB_4erDS!$C$384:$C$8376,1,FALSE)),"delete","YES")</f>
        <v>delete</v>
      </c>
      <c r="M226" s="169"/>
      <c r="N226" s="169"/>
      <c r="O226" s="187">
        <f t="shared" si="19"/>
        <v>0</v>
      </c>
      <c r="P226" s="187">
        <f t="shared" si="20"/>
        <v>226</v>
      </c>
      <c r="Q226" s="187" t="e">
        <f t="shared" si="21"/>
        <v>#DIV/0!</v>
      </c>
      <c r="R226" s="187" t="e">
        <f t="shared" si="22"/>
        <v>#NUM!</v>
      </c>
      <c r="S226" s="188" t="e">
        <f t="shared" si="23"/>
        <v>#NUM!</v>
      </c>
      <c r="T226" s="169"/>
      <c r="U226" s="189" t="str">
        <f>IFERROR(VLOOKUP($S226,$C:K,9,0),"")</f>
        <v/>
      </c>
      <c r="V226" s="190" t="str">
        <f>IFERROR(VLOOKUP($S226,$C:H,6,0),"")</f>
        <v/>
      </c>
      <c r="W226" s="191" t="str">
        <f>IFERROR(VLOOKUP($S226,$C:I,7,0),"")</f>
        <v/>
      </c>
      <c r="X226" s="188" t="str">
        <f>IFERROR(VLOOKUP($S226,$C:J,8,0),"")</f>
        <v/>
      </c>
    </row>
    <row r="227" spans="2:24" s="21" customFormat="1">
      <c r="B227" s="171"/>
      <c r="C227" s="172"/>
      <c r="D227" s="173"/>
      <c r="E227" s="172"/>
      <c r="F227" s="180"/>
      <c r="G227" s="180"/>
      <c r="H227" s="174"/>
      <c r="I227" s="175"/>
      <c r="J227" s="172"/>
      <c r="K227" s="176"/>
      <c r="L227" s="177" t="str">
        <f>IF(ISERROR(VLOOKUP(C227,DB_4erDS!$C$384:$C$8376,1,FALSE)),"delete","YES")</f>
        <v>delete</v>
      </c>
      <c r="M227" s="169"/>
      <c r="N227" s="169"/>
      <c r="O227" s="187">
        <f t="shared" si="19"/>
        <v>0</v>
      </c>
      <c r="P227" s="187">
        <f t="shared" si="20"/>
        <v>227</v>
      </c>
      <c r="Q227" s="187" t="e">
        <f t="shared" si="21"/>
        <v>#DIV/0!</v>
      </c>
      <c r="R227" s="187" t="e">
        <f t="shared" si="22"/>
        <v>#NUM!</v>
      </c>
      <c r="S227" s="188" t="e">
        <f t="shared" si="23"/>
        <v>#NUM!</v>
      </c>
      <c r="T227" s="169"/>
      <c r="U227" s="189" t="str">
        <f>IFERROR(VLOOKUP($S227,$C:K,9,0),"")</f>
        <v/>
      </c>
      <c r="V227" s="190" t="str">
        <f>IFERROR(VLOOKUP($S227,$C:H,6,0),"")</f>
        <v/>
      </c>
      <c r="W227" s="191" t="str">
        <f>IFERROR(VLOOKUP($S227,$C:I,7,0),"")</f>
        <v/>
      </c>
      <c r="X227" s="188" t="str">
        <f>IFERROR(VLOOKUP($S227,$C:J,8,0),"")</f>
        <v/>
      </c>
    </row>
    <row r="228" spans="2:24" s="21" customFormat="1">
      <c r="B228" s="171"/>
      <c r="C228" s="172"/>
      <c r="D228" s="173"/>
      <c r="E228" s="172"/>
      <c r="F228" s="180"/>
      <c r="G228" s="180"/>
      <c r="H228" s="174"/>
      <c r="I228" s="175"/>
      <c r="J228" s="172"/>
      <c r="K228" s="176"/>
      <c r="L228" s="177" t="str">
        <f>IF(ISERROR(VLOOKUP(C228,DB_4erDS!$C$384:$C$8376,1,FALSE)),"delete","YES")</f>
        <v>delete</v>
      </c>
      <c r="M228" s="169"/>
      <c r="N228" s="169"/>
      <c r="O228" s="187">
        <f t="shared" si="19"/>
        <v>0</v>
      </c>
      <c r="P228" s="187">
        <f t="shared" si="20"/>
        <v>228</v>
      </c>
      <c r="Q228" s="187" t="e">
        <f t="shared" si="21"/>
        <v>#DIV/0!</v>
      </c>
      <c r="R228" s="187" t="e">
        <f t="shared" si="22"/>
        <v>#NUM!</v>
      </c>
      <c r="S228" s="188" t="e">
        <f t="shared" si="23"/>
        <v>#NUM!</v>
      </c>
      <c r="T228" s="169"/>
      <c r="U228" s="189" t="str">
        <f>IFERROR(VLOOKUP($S228,$C:K,9,0),"")</f>
        <v/>
      </c>
      <c r="V228" s="190" t="str">
        <f>IFERROR(VLOOKUP($S228,$C:H,6,0),"")</f>
        <v/>
      </c>
      <c r="W228" s="191" t="str">
        <f>IFERROR(VLOOKUP($S228,$C:I,7,0),"")</f>
        <v/>
      </c>
      <c r="X228" s="188" t="str">
        <f>IFERROR(VLOOKUP($S228,$C:J,8,0),"")</f>
        <v/>
      </c>
    </row>
    <row r="229" spans="2:24" s="21" customFormat="1">
      <c r="B229" s="171"/>
      <c r="C229" s="172"/>
      <c r="D229" s="173"/>
      <c r="E229" s="172"/>
      <c r="F229" s="180"/>
      <c r="G229" s="180"/>
      <c r="H229" s="174"/>
      <c r="I229" s="175"/>
      <c r="J229" s="172"/>
      <c r="K229" s="176"/>
      <c r="L229" s="177" t="str">
        <f>IF(ISERROR(VLOOKUP(C229,DB_4erDS!$C$384:$C$8376,1,FALSE)),"delete","YES")</f>
        <v>delete</v>
      </c>
      <c r="M229" s="169"/>
      <c r="N229" s="169"/>
      <c r="O229" s="187">
        <f t="shared" si="19"/>
        <v>0</v>
      </c>
      <c r="P229" s="187">
        <f t="shared" si="20"/>
        <v>229</v>
      </c>
      <c r="Q229" s="187" t="e">
        <f t="shared" si="21"/>
        <v>#DIV/0!</v>
      </c>
      <c r="R229" s="187" t="e">
        <f t="shared" si="22"/>
        <v>#NUM!</v>
      </c>
      <c r="S229" s="188" t="e">
        <f t="shared" si="23"/>
        <v>#NUM!</v>
      </c>
      <c r="T229" s="169"/>
      <c r="U229" s="189" t="str">
        <f>IFERROR(VLOOKUP($S229,$C:K,9,0),"")</f>
        <v/>
      </c>
      <c r="V229" s="190" t="str">
        <f>IFERROR(VLOOKUP($S229,$C:H,6,0),"")</f>
        <v/>
      </c>
      <c r="W229" s="191" t="str">
        <f>IFERROR(VLOOKUP($S229,$C:I,7,0),"")</f>
        <v/>
      </c>
      <c r="X229" s="188" t="str">
        <f>IFERROR(VLOOKUP($S229,$C:J,8,0),"")</f>
        <v/>
      </c>
    </row>
    <row r="230" spans="2:24" s="21" customFormat="1">
      <c r="B230" s="171"/>
      <c r="C230" s="172"/>
      <c r="D230" s="173"/>
      <c r="E230" s="172"/>
      <c r="F230" s="180"/>
      <c r="G230" s="180"/>
      <c r="H230" s="174"/>
      <c r="I230" s="175"/>
      <c r="J230" s="172"/>
      <c r="K230" s="176"/>
      <c r="L230" s="177" t="str">
        <f>IF(ISERROR(VLOOKUP(C230,DB_4erDS!$C$384:$C$8376,1,FALSE)),"delete","YES")</f>
        <v>delete</v>
      </c>
      <c r="M230" s="169"/>
      <c r="N230" s="169"/>
      <c r="O230" s="187">
        <f t="shared" si="19"/>
        <v>0</v>
      </c>
      <c r="P230" s="187">
        <f t="shared" si="20"/>
        <v>230</v>
      </c>
      <c r="Q230" s="187" t="e">
        <f t="shared" si="21"/>
        <v>#DIV/0!</v>
      </c>
      <c r="R230" s="187" t="e">
        <f t="shared" si="22"/>
        <v>#NUM!</v>
      </c>
      <c r="S230" s="188" t="e">
        <f t="shared" si="23"/>
        <v>#NUM!</v>
      </c>
      <c r="T230" s="169"/>
      <c r="U230" s="189" t="str">
        <f>IFERROR(VLOOKUP($S230,$C:K,9,0),"")</f>
        <v/>
      </c>
      <c r="V230" s="190" t="str">
        <f>IFERROR(VLOOKUP($S230,$C:H,6,0),"")</f>
        <v/>
      </c>
      <c r="W230" s="191" t="str">
        <f>IFERROR(VLOOKUP($S230,$C:I,7,0),"")</f>
        <v/>
      </c>
      <c r="X230" s="188" t="str">
        <f>IFERROR(VLOOKUP($S230,$C:J,8,0),"")</f>
        <v/>
      </c>
    </row>
    <row r="231" spans="2:24" s="21" customFormat="1">
      <c r="B231" s="171"/>
      <c r="C231" s="172"/>
      <c r="D231" s="173"/>
      <c r="E231" s="172"/>
      <c r="F231" s="180"/>
      <c r="G231" s="180"/>
      <c r="H231" s="174"/>
      <c r="I231" s="175"/>
      <c r="J231" s="172"/>
      <c r="K231" s="176"/>
      <c r="L231" s="177" t="str">
        <f>IF(ISERROR(VLOOKUP(C231,DB_4erDS!$C$384:$C$8376,1,FALSE)),"delete","YES")</f>
        <v>delete</v>
      </c>
      <c r="M231" s="169"/>
      <c r="N231" s="169"/>
      <c r="O231" s="187">
        <f t="shared" si="19"/>
        <v>0</v>
      </c>
      <c r="P231" s="187">
        <f t="shared" si="20"/>
        <v>231</v>
      </c>
      <c r="Q231" s="187" t="e">
        <f t="shared" si="21"/>
        <v>#DIV/0!</v>
      </c>
      <c r="R231" s="187" t="e">
        <f t="shared" si="22"/>
        <v>#NUM!</v>
      </c>
      <c r="S231" s="188" t="e">
        <f t="shared" si="23"/>
        <v>#NUM!</v>
      </c>
      <c r="T231" s="169"/>
      <c r="U231" s="189" t="str">
        <f>IFERROR(VLOOKUP($S231,$C:K,9,0),"")</f>
        <v/>
      </c>
      <c r="V231" s="190" t="str">
        <f>IFERROR(VLOOKUP($S231,$C:H,6,0),"")</f>
        <v/>
      </c>
      <c r="W231" s="191" t="str">
        <f>IFERROR(VLOOKUP($S231,$C:I,7,0),"")</f>
        <v/>
      </c>
      <c r="X231" s="188" t="str">
        <f>IFERROR(VLOOKUP($S231,$C:J,8,0),"")</f>
        <v/>
      </c>
    </row>
    <row r="232" spans="2:24" s="21" customFormat="1">
      <c r="B232" s="171"/>
      <c r="C232" s="172"/>
      <c r="D232" s="173"/>
      <c r="E232" s="172"/>
      <c r="F232" s="180"/>
      <c r="G232" s="180"/>
      <c r="H232" s="174"/>
      <c r="I232" s="175"/>
      <c r="J232" s="172"/>
      <c r="K232" s="176"/>
      <c r="L232" s="177" t="str">
        <f>IF(ISERROR(VLOOKUP(C232,DB_4erDS!$C$384:$C$8376,1,FALSE)),"delete","YES")</f>
        <v>delete</v>
      </c>
      <c r="M232" s="169"/>
      <c r="N232" s="169"/>
      <c r="O232" s="187">
        <f t="shared" si="19"/>
        <v>0</v>
      </c>
      <c r="P232" s="187">
        <f t="shared" si="20"/>
        <v>232</v>
      </c>
      <c r="Q232" s="187" t="e">
        <f t="shared" si="21"/>
        <v>#DIV/0!</v>
      </c>
      <c r="R232" s="187" t="e">
        <f t="shared" si="22"/>
        <v>#NUM!</v>
      </c>
      <c r="S232" s="188" t="e">
        <f t="shared" si="23"/>
        <v>#NUM!</v>
      </c>
      <c r="T232" s="169"/>
      <c r="U232" s="189" t="str">
        <f>IFERROR(VLOOKUP($S232,$C:K,9,0),"")</f>
        <v/>
      </c>
      <c r="V232" s="190" t="str">
        <f>IFERROR(VLOOKUP($S232,$C:H,6,0),"")</f>
        <v/>
      </c>
      <c r="W232" s="191" t="str">
        <f>IFERROR(VLOOKUP($S232,$C:I,7,0),"")</f>
        <v/>
      </c>
      <c r="X232" s="188" t="str">
        <f>IFERROR(VLOOKUP($S232,$C:J,8,0),"")</f>
        <v/>
      </c>
    </row>
    <row r="233" spans="2:24" s="21" customFormat="1">
      <c r="B233" s="184"/>
      <c r="C233" s="172"/>
      <c r="D233" s="173"/>
      <c r="E233" s="175"/>
      <c r="F233" s="180"/>
      <c r="G233" s="180"/>
      <c r="H233" s="174"/>
      <c r="I233" s="175"/>
      <c r="J233" s="172"/>
      <c r="K233" s="176"/>
      <c r="L233" s="177" t="str">
        <f>IF(ISERROR(VLOOKUP(C233,DB_4erDS!$C$384:$C$8376,1,FALSE)),"delete","YES")</f>
        <v>delete</v>
      </c>
      <c r="M233" s="169"/>
      <c r="N233" s="169"/>
      <c r="O233" s="187">
        <f t="shared" si="19"/>
        <v>0</v>
      </c>
      <c r="P233" s="187">
        <f t="shared" si="20"/>
        <v>233</v>
      </c>
      <c r="Q233" s="187" t="e">
        <f t="shared" si="21"/>
        <v>#DIV/0!</v>
      </c>
      <c r="R233" s="187" t="e">
        <f t="shared" si="22"/>
        <v>#NUM!</v>
      </c>
      <c r="S233" s="188" t="e">
        <f t="shared" si="23"/>
        <v>#NUM!</v>
      </c>
      <c r="T233" s="169"/>
      <c r="U233" s="189" t="str">
        <f>IFERROR(VLOOKUP($S233,$C:K,9,0),"")</f>
        <v/>
      </c>
      <c r="V233" s="190" t="str">
        <f>IFERROR(VLOOKUP($S233,$C:H,6,0),"")</f>
        <v/>
      </c>
      <c r="W233" s="191" t="str">
        <f>IFERROR(VLOOKUP($S233,$C:I,7,0),"")</f>
        <v/>
      </c>
      <c r="X233" s="188" t="str">
        <f>IFERROR(VLOOKUP($S233,$C:J,8,0),"")</f>
        <v/>
      </c>
    </row>
    <row r="234" spans="2:24" s="21" customFormat="1">
      <c r="B234" s="171"/>
      <c r="C234" s="179"/>
      <c r="D234" s="173"/>
      <c r="E234" s="179"/>
      <c r="F234" s="180"/>
      <c r="G234" s="180"/>
      <c r="H234" s="174"/>
      <c r="I234" s="175"/>
      <c r="J234" s="172"/>
      <c r="K234" s="176"/>
      <c r="L234" s="177" t="str">
        <f>IF(ISERROR(VLOOKUP(C234,DB_4erDS!$C$384:$C$8376,1,FALSE)),"delete","YES")</f>
        <v>delete</v>
      </c>
      <c r="M234" s="169"/>
      <c r="N234" s="169"/>
      <c r="O234" s="187">
        <f t="shared" si="19"/>
        <v>0</v>
      </c>
      <c r="P234" s="187">
        <f t="shared" si="20"/>
        <v>234</v>
      </c>
      <c r="Q234" s="187" t="e">
        <f t="shared" si="21"/>
        <v>#DIV/0!</v>
      </c>
      <c r="R234" s="187" t="e">
        <f t="shared" si="22"/>
        <v>#NUM!</v>
      </c>
      <c r="S234" s="188" t="e">
        <f t="shared" si="23"/>
        <v>#NUM!</v>
      </c>
      <c r="T234" s="169"/>
      <c r="U234" s="189" t="str">
        <f>IFERROR(VLOOKUP($S234,$C:K,9,0),"")</f>
        <v/>
      </c>
      <c r="V234" s="190" t="str">
        <f>IFERROR(VLOOKUP($S234,$C:H,6,0),"")</f>
        <v/>
      </c>
      <c r="W234" s="191" t="str">
        <f>IFERROR(VLOOKUP($S234,$C:I,7,0),"")</f>
        <v/>
      </c>
      <c r="X234" s="188" t="str">
        <f>IFERROR(VLOOKUP($S234,$C:J,8,0),"")</f>
        <v/>
      </c>
    </row>
    <row r="235" spans="2:24" s="21" customFormat="1">
      <c r="B235" s="171"/>
      <c r="C235" s="172"/>
      <c r="D235" s="173"/>
      <c r="E235" s="179"/>
      <c r="F235" s="180"/>
      <c r="G235" s="180"/>
      <c r="H235" s="174"/>
      <c r="I235" s="175"/>
      <c r="J235" s="172"/>
      <c r="K235" s="176"/>
      <c r="L235" s="177" t="str">
        <f>IF(ISERROR(VLOOKUP(C235,DB_4erDS!$C$384:$C$8376,1,FALSE)),"delete","YES")</f>
        <v>delete</v>
      </c>
      <c r="M235" s="169"/>
      <c r="N235" s="169"/>
      <c r="O235" s="187">
        <f t="shared" si="19"/>
        <v>0</v>
      </c>
      <c r="P235" s="187">
        <f t="shared" si="20"/>
        <v>235</v>
      </c>
      <c r="Q235" s="187" t="e">
        <f t="shared" si="21"/>
        <v>#DIV/0!</v>
      </c>
      <c r="R235" s="187" t="e">
        <f t="shared" si="22"/>
        <v>#NUM!</v>
      </c>
      <c r="S235" s="188" t="e">
        <f t="shared" si="23"/>
        <v>#NUM!</v>
      </c>
      <c r="T235" s="169"/>
      <c r="U235" s="189" t="str">
        <f>IFERROR(VLOOKUP($S235,$C:K,9,0),"")</f>
        <v/>
      </c>
      <c r="V235" s="190" t="str">
        <f>IFERROR(VLOOKUP($S235,$C:H,6,0),"")</f>
        <v/>
      </c>
      <c r="W235" s="191" t="str">
        <f>IFERROR(VLOOKUP($S235,$C:I,7,0),"")</f>
        <v/>
      </c>
      <c r="X235" s="188" t="str">
        <f>IFERROR(VLOOKUP($S235,$C:J,8,0),"")</f>
        <v/>
      </c>
    </row>
    <row r="236" spans="2:24" s="21" customFormat="1">
      <c r="B236" s="171"/>
      <c r="C236" s="172"/>
      <c r="D236" s="173"/>
      <c r="E236" s="179"/>
      <c r="F236" s="180"/>
      <c r="G236" s="180"/>
      <c r="H236" s="174"/>
      <c r="I236" s="175"/>
      <c r="J236" s="172"/>
      <c r="K236" s="176"/>
      <c r="L236" s="177" t="str">
        <f>IF(ISERROR(VLOOKUP(C236,DB_4erDS!$C$384:$C$8376,1,FALSE)),"delete","YES")</f>
        <v>delete</v>
      </c>
      <c r="M236" s="169"/>
      <c r="N236" s="169"/>
      <c r="O236" s="187">
        <f t="shared" si="19"/>
        <v>0</v>
      </c>
      <c r="P236" s="187">
        <f t="shared" si="20"/>
        <v>236</v>
      </c>
      <c r="Q236" s="187" t="e">
        <f t="shared" si="21"/>
        <v>#DIV/0!</v>
      </c>
      <c r="R236" s="187" t="e">
        <f t="shared" si="22"/>
        <v>#NUM!</v>
      </c>
      <c r="S236" s="188" t="e">
        <f t="shared" si="23"/>
        <v>#NUM!</v>
      </c>
      <c r="T236" s="169"/>
      <c r="U236" s="189" t="str">
        <f>IFERROR(VLOOKUP($S236,$C:K,9,0),"")</f>
        <v/>
      </c>
      <c r="V236" s="190" t="str">
        <f>IFERROR(VLOOKUP($S236,$C:H,6,0),"")</f>
        <v/>
      </c>
      <c r="W236" s="191" t="str">
        <f>IFERROR(VLOOKUP($S236,$C:I,7,0),"")</f>
        <v/>
      </c>
      <c r="X236" s="188" t="str">
        <f>IFERROR(VLOOKUP($S236,$C:J,8,0),"")</f>
        <v/>
      </c>
    </row>
    <row r="237" spans="2:24">
      <c r="B237" s="171"/>
      <c r="C237" s="172"/>
      <c r="D237" s="172"/>
      <c r="E237" s="172"/>
      <c r="F237" s="173"/>
      <c r="G237" s="173"/>
      <c r="H237" s="174"/>
      <c r="I237" s="175"/>
      <c r="J237" s="172"/>
      <c r="K237" s="176"/>
      <c r="L237" s="177" t="str">
        <f>IF(ISERROR(VLOOKUP(C237,DB_4erDS!$C$384:$C$8376,1,FALSE)),"delete","YES")</f>
        <v>delete</v>
      </c>
      <c r="M237" s="169"/>
      <c r="N237" s="169"/>
      <c r="O237" s="187">
        <f t="shared" si="19"/>
        <v>0</v>
      </c>
      <c r="P237" s="187">
        <f t="shared" si="20"/>
        <v>237</v>
      </c>
      <c r="Q237" s="187" t="e">
        <f t="shared" si="21"/>
        <v>#DIV/0!</v>
      </c>
      <c r="R237" s="187" t="e">
        <f t="shared" si="22"/>
        <v>#NUM!</v>
      </c>
      <c r="S237" s="188" t="e">
        <f t="shared" si="23"/>
        <v>#NUM!</v>
      </c>
      <c r="T237" s="169"/>
      <c r="U237" s="189" t="str">
        <f>IFERROR(VLOOKUP($S237,$C:K,9,0),"")</f>
        <v/>
      </c>
      <c r="V237" s="190" t="str">
        <f>IFERROR(VLOOKUP($S237,$C:H,6,0),"")</f>
        <v/>
      </c>
      <c r="W237" s="191" t="str">
        <f>IFERROR(VLOOKUP($S237,$C:I,7,0),"")</f>
        <v/>
      </c>
      <c r="X237" s="188" t="str">
        <f>IFERROR(VLOOKUP($S237,$C:J,8,0),"")</f>
        <v/>
      </c>
    </row>
    <row r="238" spans="2:24">
      <c r="B238" s="171"/>
      <c r="C238" s="172"/>
      <c r="D238" s="173"/>
      <c r="E238" s="179"/>
      <c r="F238" s="173"/>
      <c r="G238" s="173"/>
      <c r="H238" s="174"/>
      <c r="I238" s="175"/>
      <c r="J238" s="172"/>
      <c r="K238" s="176"/>
      <c r="L238" s="177" t="str">
        <f>IF(ISERROR(VLOOKUP(C238,DB_4erDS!$C$384:$C$8376,1,FALSE)),"delete","YES")</f>
        <v>delete</v>
      </c>
      <c r="M238" s="169"/>
      <c r="N238" s="169"/>
      <c r="O238" s="187">
        <f t="shared" si="19"/>
        <v>0</v>
      </c>
      <c r="P238" s="187">
        <f t="shared" si="20"/>
        <v>238</v>
      </c>
      <c r="Q238" s="187" t="e">
        <f t="shared" si="21"/>
        <v>#DIV/0!</v>
      </c>
      <c r="R238" s="187" t="e">
        <f t="shared" si="22"/>
        <v>#NUM!</v>
      </c>
      <c r="S238" s="188" t="e">
        <f t="shared" si="23"/>
        <v>#NUM!</v>
      </c>
      <c r="T238" s="169"/>
      <c r="U238" s="189" t="str">
        <f>IFERROR(VLOOKUP($S238,$C:K,9,0),"")</f>
        <v/>
      </c>
      <c r="V238" s="190" t="str">
        <f>IFERROR(VLOOKUP($S238,$C:H,6,0),"")</f>
        <v/>
      </c>
      <c r="W238" s="191" t="str">
        <f>IFERROR(VLOOKUP($S238,$C:I,7,0),"")</f>
        <v/>
      </c>
      <c r="X238" s="188" t="str">
        <f>IFERROR(VLOOKUP($S238,$C:J,8,0),"")</f>
        <v/>
      </c>
    </row>
    <row r="239" spans="2:24">
      <c r="B239" s="171"/>
      <c r="C239" s="172"/>
      <c r="D239" s="172"/>
      <c r="E239" s="172"/>
      <c r="F239" s="173"/>
      <c r="G239" s="173"/>
      <c r="H239" s="174"/>
      <c r="I239" s="175"/>
      <c r="J239" s="172"/>
      <c r="K239" s="176"/>
      <c r="L239" s="177" t="str">
        <f>IF(ISERROR(VLOOKUP(C239,DB_4erDS!$C$384:$C$8376,1,FALSE)),"delete","YES")</f>
        <v>delete</v>
      </c>
      <c r="M239" s="169"/>
      <c r="N239" s="169"/>
      <c r="O239" s="187">
        <f t="shared" si="19"/>
        <v>0</v>
      </c>
      <c r="P239" s="187">
        <f t="shared" si="20"/>
        <v>239</v>
      </c>
      <c r="Q239" s="187" t="e">
        <f t="shared" si="21"/>
        <v>#DIV/0!</v>
      </c>
      <c r="R239" s="187" t="e">
        <f t="shared" si="22"/>
        <v>#NUM!</v>
      </c>
      <c r="S239" s="188" t="e">
        <f t="shared" si="23"/>
        <v>#NUM!</v>
      </c>
      <c r="T239" s="169"/>
      <c r="U239" s="189" t="str">
        <f>IFERROR(VLOOKUP($S239,$C:K,9,0),"")</f>
        <v/>
      </c>
      <c r="V239" s="190" t="str">
        <f>IFERROR(VLOOKUP($S239,$C:H,6,0),"")</f>
        <v/>
      </c>
      <c r="W239" s="191" t="str">
        <f>IFERROR(VLOOKUP($S239,$C:I,7,0),"")</f>
        <v/>
      </c>
      <c r="X239" s="188" t="str">
        <f>IFERROR(VLOOKUP($S239,$C:J,8,0),"")</f>
        <v/>
      </c>
    </row>
    <row r="240" spans="2:24" ht="13.9">
      <c r="B240" s="171"/>
      <c r="C240" s="172"/>
      <c r="D240" s="172"/>
      <c r="E240" s="172"/>
      <c r="F240" s="182"/>
      <c r="G240" s="182"/>
      <c r="H240" s="174"/>
      <c r="I240" s="175"/>
      <c r="J240" s="172"/>
      <c r="K240" s="176"/>
      <c r="L240" s="177" t="str">
        <f>IF(ISERROR(VLOOKUP(C240,DB_4erDS!$C$384:$C$8376,1,FALSE)),"delete","YES")</f>
        <v>delete</v>
      </c>
      <c r="M240" s="169"/>
      <c r="N240" s="169"/>
      <c r="O240" s="187">
        <f t="shared" si="19"/>
        <v>0</v>
      </c>
      <c r="P240" s="187">
        <f t="shared" si="20"/>
        <v>240</v>
      </c>
      <c r="Q240" s="187" t="e">
        <f t="shared" si="21"/>
        <v>#DIV/0!</v>
      </c>
      <c r="R240" s="187" t="e">
        <f t="shared" si="22"/>
        <v>#NUM!</v>
      </c>
      <c r="S240" s="188" t="e">
        <f t="shared" si="23"/>
        <v>#NUM!</v>
      </c>
      <c r="T240" s="169"/>
      <c r="U240" s="189" t="str">
        <f>IFERROR(VLOOKUP($S240,$C:K,9,0),"")</f>
        <v/>
      </c>
      <c r="V240" s="190" t="str">
        <f>IFERROR(VLOOKUP($S240,$C:H,6,0),"")</f>
        <v/>
      </c>
      <c r="W240" s="191" t="str">
        <f>IFERROR(VLOOKUP($S240,$C:I,7,0),"")</f>
        <v/>
      </c>
      <c r="X240" s="188" t="str">
        <f>IFERROR(VLOOKUP($S240,$C:J,8,0),"")</f>
        <v/>
      </c>
    </row>
    <row r="241" spans="2:24" ht="13.9">
      <c r="B241" s="171"/>
      <c r="C241" s="182"/>
      <c r="D241" s="172"/>
      <c r="E241" s="182"/>
      <c r="F241" s="182"/>
      <c r="G241" s="182"/>
      <c r="H241" s="174"/>
      <c r="I241" s="175"/>
      <c r="J241" s="172"/>
      <c r="K241" s="176"/>
      <c r="L241" s="177" t="str">
        <f>IF(ISERROR(VLOOKUP(C241,DB_4erDS!$C$384:$C$8376,1,FALSE)),"delete","YES")</f>
        <v>delete</v>
      </c>
      <c r="M241" s="169"/>
      <c r="N241" s="169"/>
      <c r="O241" s="187">
        <f t="shared" si="19"/>
        <v>0</v>
      </c>
      <c r="P241" s="187">
        <f t="shared" si="20"/>
        <v>241</v>
      </c>
      <c r="Q241" s="187" t="e">
        <f t="shared" si="21"/>
        <v>#DIV/0!</v>
      </c>
      <c r="R241" s="187" t="e">
        <f t="shared" si="22"/>
        <v>#NUM!</v>
      </c>
      <c r="S241" s="188" t="e">
        <f t="shared" si="23"/>
        <v>#NUM!</v>
      </c>
      <c r="T241" s="169"/>
      <c r="U241" s="189" t="str">
        <f>IFERROR(VLOOKUP($S241,$C:K,9,0),"")</f>
        <v/>
      </c>
      <c r="V241" s="190" t="str">
        <f>IFERROR(VLOOKUP($S241,$C:H,6,0),"")</f>
        <v/>
      </c>
      <c r="W241" s="191" t="str">
        <f>IFERROR(VLOOKUP($S241,$C:I,7,0),"")</f>
        <v/>
      </c>
      <c r="X241" s="188" t="str">
        <f>IFERROR(VLOOKUP($S241,$C:J,8,0),"")</f>
        <v/>
      </c>
    </row>
    <row r="242" spans="2:24">
      <c r="B242" s="171"/>
      <c r="C242" s="172"/>
      <c r="D242" s="172"/>
      <c r="E242" s="172"/>
      <c r="F242" s="171"/>
      <c r="G242" s="171"/>
      <c r="H242" s="174"/>
      <c r="I242" s="175"/>
      <c r="J242" s="172"/>
      <c r="K242" s="176"/>
      <c r="L242" s="177" t="str">
        <f>IF(ISERROR(VLOOKUP(C242,DB_4erDS!$C$384:$C$8376,1,FALSE)),"delete","YES")</f>
        <v>delete</v>
      </c>
      <c r="M242" s="169"/>
      <c r="N242" s="169"/>
      <c r="O242" s="187">
        <f t="shared" si="19"/>
        <v>0</v>
      </c>
      <c r="P242" s="187">
        <f t="shared" si="20"/>
        <v>242</v>
      </c>
      <c r="Q242" s="187" t="e">
        <f t="shared" si="21"/>
        <v>#DIV/0!</v>
      </c>
      <c r="R242" s="187" t="e">
        <f t="shared" si="22"/>
        <v>#NUM!</v>
      </c>
      <c r="S242" s="188" t="e">
        <f t="shared" si="23"/>
        <v>#NUM!</v>
      </c>
      <c r="T242" s="169"/>
      <c r="U242" s="189" t="str">
        <f>IFERROR(VLOOKUP($S242,$C:K,9,0),"")</f>
        <v/>
      </c>
      <c r="V242" s="190" t="str">
        <f>IFERROR(VLOOKUP($S242,$C:H,6,0),"")</f>
        <v/>
      </c>
      <c r="W242" s="191" t="str">
        <f>IFERROR(VLOOKUP($S242,$C:I,7,0),"")</f>
        <v/>
      </c>
      <c r="X242" s="188" t="str">
        <f>IFERROR(VLOOKUP($S242,$C:J,8,0),"")</f>
        <v/>
      </c>
    </row>
    <row r="243" spans="2:24">
      <c r="B243" s="171"/>
      <c r="C243" s="172"/>
      <c r="D243" s="172"/>
      <c r="E243" s="172"/>
      <c r="F243" s="171"/>
      <c r="G243" s="171"/>
      <c r="H243" s="174"/>
      <c r="I243" s="175"/>
      <c r="J243" s="172"/>
      <c r="K243" s="176"/>
      <c r="L243" s="177" t="str">
        <f>IF(ISERROR(VLOOKUP(C243,DB_4erDS!$C$384:$C$8376,1,FALSE)),"delete","YES")</f>
        <v>delete</v>
      </c>
      <c r="M243" s="169"/>
      <c r="N243" s="169"/>
      <c r="O243" s="187">
        <f t="shared" si="19"/>
        <v>0</v>
      </c>
      <c r="P243" s="187">
        <f t="shared" si="20"/>
        <v>243</v>
      </c>
      <c r="Q243" s="187" t="e">
        <f t="shared" si="21"/>
        <v>#DIV/0!</v>
      </c>
      <c r="R243" s="187" t="e">
        <f t="shared" si="22"/>
        <v>#NUM!</v>
      </c>
      <c r="S243" s="188" t="e">
        <f t="shared" si="23"/>
        <v>#NUM!</v>
      </c>
      <c r="T243" s="169"/>
      <c r="U243" s="189" t="str">
        <f>IFERROR(VLOOKUP($S243,$C:K,9,0),"")</f>
        <v/>
      </c>
      <c r="V243" s="190" t="str">
        <f>IFERROR(VLOOKUP($S243,$C:H,6,0),"")</f>
        <v/>
      </c>
      <c r="W243" s="191" t="str">
        <f>IFERROR(VLOOKUP($S243,$C:I,7,0),"")</f>
        <v/>
      </c>
      <c r="X243" s="188" t="str">
        <f>IFERROR(VLOOKUP($S243,$C:J,8,0),"")</f>
        <v/>
      </c>
    </row>
    <row r="244" spans="2:24">
      <c r="B244" s="171"/>
      <c r="C244" s="179"/>
      <c r="D244" s="173"/>
      <c r="E244" s="179"/>
      <c r="F244" s="180"/>
      <c r="G244" s="180"/>
      <c r="H244" s="174"/>
      <c r="I244" s="175"/>
      <c r="J244" s="172"/>
      <c r="K244" s="176"/>
      <c r="L244" s="177" t="str">
        <f>IF(ISERROR(VLOOKUP(C244,DB_4erDS!$C$384:$C$8376,1,FALSE)),"delete","YES")</f>
        <v>delete</v>
      </c>
      <c r="M244" s="169"/>
      <c r="N244" s="169"/>
      <c r="O244" s="187">
        <f t="shared" si="19"/>
        <v>0</v>
      </c>
      <c r="P244" s="187">
        <f t="shared" si="20"/>
        <v>244</v>
      </c>
      <c r="Q244" s="187" t="e">
        <f t="shared" si="21"/>
        <v>#DIV/0!</v>
      </c>
      <c r="R244" s="187" t="e">
        <f t="shared" si="22"/>
        <v>#NUM!</v>
      </c>
      <c r="S244" s="188" t="e">
        <f t="shared" si="23"/>
        <v>#NUM!</v>
      </c>
      <c r="T244" s="169"/>
      <c r="U244" s="189" t="str">
        <f>IFERROR(VLOOKUP($S244,$C:K,9,0),"")</f>
        <v/>
      </c>
      <c r="V244" s="190" t="str">
        <f>IFERROR(VLOOKUP($S244,$C:H,6,0),"")</f>
        <v/>
      </c>
      <c r="W244" s="191" t="str">
        <f>IFERROR(VLOOKUP($S244,$C:I,7,0),"")</f>
        <v/>
      </c>
      <c r="X244" s="188" t="str">
        <f>IFERROR(VLOOKUP($S244,$C:J,8,0),"")</f>
        <v/>
      </c>
    </row>
    <row r="245" spans="2:24">
      <c r="B245" s="171"/>
      <c r="C245" s="172"/>
      <c r="D245" s="173"/>
      <c r="E245" s="172"/>
      <c r="F245" s="173"/>
      <c r="G245" s="173"/>
      <c r="H245" s="174"/>
      <c r="I245" s="175"/>
      <c r="J245" s="172"/>
      <c r="K245" s="176"/>
      <c r="L245" s="177" t="str">
        <f>IF(ISERROR(VLOOKUP(C245,DB_4erDS!$C$384:$C$8376,1,FALSE)),"delete","YES")</f>
        <v>delete</v>
      </c>
      <c r="M245" s="169"/>
      <c r="N245" s="169"/>
      <c r="O245" s="187">
        <f t="shared" si="19"/>
        <v>0</v>
      </c>
      <c r="P245" s="187">
        <f t="shared" si="20"/>
        <v>245</v>
      </c>
      <c r="Q245" s="187" t="e">
        <f t="shared" si="21"/>
        <v>#DIV/0!</v>
      </c>
      <c r="R245" s="187" t="e">
        <f t="shared" si="22"/>
        <v>#NUM!</v>
      </c>
      <c r="S245" s="188" t="e">
        <f t="shared" si="23"/>
        <v>#NUM!</v>
      </c>
      <c r="T245" s="169"/>
      <c r="U245" s="189" t="str">
        <f>IFERROR(VLOOKUP($S245,$C:K,9,0),"")</f>
        <v/>
      </c>
      <c r="V245" s="190" t="str">
        <f>IFERROR(VLOOKUP($S245,$C:H,6,0),"")</f>
        <v/>
      </c>
      <c r="W245" s="191" t="str">
        <f>IFERROR(VLOOKUP($S245,$C:I,7,0),"")</f>
        <v/>
      </c>
      <c r="X245" s="188" t="str">
        <f>IFERROR(VLOOKUP($S245,$C:J,8,0),"")</f>
        <v/>
      </c>
    </row>
    <row r="246" spans="2:24">
      <c r="B246" s="171"/>
      <c r="C246" s="172"/>
      <c r="D246" s="173"/>
      <c r="E246" s="172"/>
      <c r="F246" s="173"/>
      <c r="G246" s="173"/>
      <c r="H246" s="174"/>
      <c r="I246" s="175"/>
      <c r="J246" s="172"/>
      <c r="K246" s="176"/>
      <c r="L246" s="177" t="str">
        <f>IF(ISERROR(VLOOKUP(C246,DB_4erDS!$C$384:$C$8376,1,FALSE)),"delete","YES")</f>
        <v>delete</v>
      </c>
      <c r="M246" s="169"/>
      <c r="N246" s="169"/>
      <c r="O246" s="187">
        <f t="shared" si="19"/>
        <v>0</v>
      </c>
      <c r="P246" s="187">
        <f t="shared" si="20"/>
        <v>246</v>
      </c>
      <c r="Q246" s="187" t="e">
        <f t="shared" si="21"/>
        <v>#DIV/0!</v>
      </c>
      <c r="R246" s="187" t="e">
        <f t="shared" si="22"/>
        <v>#NUM!</v>
      </c>
      <c r="S246" s="188" t="e">
        <f t="shared" si="23"/>
        <v>#NUM!</v>
      </c>
      <c r="T246" s="169"/>
      <c r="U246" s="189" t="str">
        <f>IFERROR(VLOOKUP($S246,$C:K,9,0),"")</f>
        <v/>
      </c>
      <c r="V246" s="190" t="str">
        <f>IFERROR(VLOOKUP($S246,$C:H,6,0),"")</f>
        <v/>
      </c>
      <c r="W246" s="191" t="str">
        <f>IFERROR(VLOOKUP($S246,$C:I,7,0),"")</f>
        <v/>
      </c>
      <c r="X246" s="188" t="str">
        <f>IFERROR(VLOOKUP($S246,$C:J,8,0),"")</f>
        <v/>
      </c>
    </row>
    <row r="247" spans="2:24">
      <c r="B247" s="171"/>
      <c r="C247" s="172"/>
      <c r="D247" s="172"/>
      <c r="E247" s="172"/>
      <c r="F247" s="173"/>
      <c r="G247" s="173"/>
      <c r="H247" s="174"/>
      <c r="I247" s="175"/>
      <c r="J247" s="172"/>
      <c r="K247" s="176"/>
      <c r="L247" s="177" t="str">
        <f>IF(ISERROR(VLOOKUP(C247,DB_4erDS!$C$384:$C$8376,1,FALSE)),"delete","YES")</f>
        <v>delete</v>
      </c>
      <c r="M247" s="169"/>
      <c r="N247" s="169"/>
      <c r="O247" s="187">
        <f t="shared" si="19"/>
        <v>0</v>
      </c>
      <c r="P247" s="187">
        <f t="shared" si="20"/>
        <v>247</v>
      </c>
      <c r="Q247" s="187" t="e">
        <f t="shared" si="21"/>
        <v>#DIV/0!</v>
      </c>
      <c r="R247" s="187" t="e">
        <f t="shared" si="22"/>
        <v>#NUM!</v>
      </c>
      <c r="S247" s="188" t="e">
        <f t="shared" si="23"/>
        <v>#NUM!</v>
      </c>
      <c r="T247" s="169"/>
      <c r="U247" s="189" t="str">
        <f>IFERROR(VLOOKUP($S247,$C:K,9,0),"")</f>
        <v/>
      </c>
      <c r="V247" s="190" t="str">
        <f>IFERROR(VLOOKUP($S247,$C:H,6,0),"")</f>
        <v/>
      </c>
      <c r="W247" s="191" t="str">
        <f>IFERROR(VLOOKUP($S247,$C:I,7,0),"")</f>
        <v/>
      </c>
      <c r="X247" s="188" t="str">
        <f>IFERROR(VLOOKUP($S247,$C:J,8,0),"")</f>
        <v/>
      </c>
    </row>
    <row r="248" spans="2:24">
      <c r="B248" s="171"/>
      <c r="C248" s="172"/>
      <c r="D248" s="172"/>
      <c r="E248" s="172"/>
      <c r="F248" s="173"/>
      <c r="G248" s="173"/>
      <c r="H248" s="174"/>
      <c r="I248" s="175"/>
      <c r="J248" s="172"/>
      <c r="K248" s="176"/>
      <c r="L248" s="177" t="str">
        <f>IF(ISERROR(VLOOKUP(C248,DB_4erDS!$C$384:$C$8376,1,FALSE)),"delete","YES")</f>
        <v>delete</v>
      </c>
      <c r="M248" s="169"/>
      <c r="N248" s="169"/>
      <c r="O248" s="187">
        <f t="shared" si="19"/>
        <v>0</v>
      </c>
      <c r="P248" s="187">
        <f t="shared" si="20"/>
        <v>248</v>
      </c>
      <c r="Q248" s="187" t="e">
        <f t="shared" si="21"/>
        <v>#DIV/0!</v>
      </c>
      <c r="R248" s="187" t="e">
        <f t="shared" si="22"/>
        <v>#NUM!</v>
      </c>
      <c r="S248" s="188" t="e">
        <f t="shared" si="23"/>
        <v>#NUM!</v>
      </c>
      <c r="T248" s="169"/>
      <c r="U248" s="189" t="str">
        <f>IFERROR(VLOOKUP($S248,$C:K,9,0),"")</f>
        <v/>
      </c>
      <c r="V248" s="190" t="str">
        <f>IFERROR(VLOOKUP($S248,$C:H,6,0),"")</f>
        <v/>
      </c>
      <c r="W248" s="191" t="str">
        <f>IFERROR(VLOOKUP($S248,$C:I,7,0),"")</f>
        <v/>
      </c>
      <c r="X248" s="188" t="str">
        <f>IFERROR(VLOOKUP($S248,$C:J,8,0),"")</f>
        <v/>
      </c>
    </row>
    <row r="249" spans="2:24" ht="105.6">
      <c r="B249" s="171">
        <v>0</v>
      </c>
      <c r="C249" s="172">
        <v>0</v>
      </c>
      <c r="D249" s="172">
        <v>0</v>
      </c>
      <c r="E249" s="172" t="s">
        <v>5215</v>
      </c>
      <c r="F249" s="173" t="s">
        <v>5187</v>
      </c>
      <c r="G249" s="173">
        <v>0</v>
      </c>
      <c r="H249" s="174">
        <v>0.23464980000000002</v>
      </c>
      <c r="I249" s="175"/>
      <c r="J249" s="172" t="s">
        <v>101</v>
      </c>
      <c r="K249" s="176">
        <v>45569</v>
      </c>
      <c r="L249" s="177" t="str">
        <f>IF(ISERROR(VLOOKUP(C249,DB_4erDS!$C$384:$C$8376,1,FALSE)),"delete","YES")</f>
        <v>delete</v>
      </c>
      <c r="M249" s="169"/>
      <c r="N249" s="169"/>
      <c r="O249" s="187">
        <f t="shared" si="19"/>
        <v>0</v>
      </c>
      <c r="P249" s="187">
        <f t="shared" si="20"/>
        <v>249</v>
      </c>
      <c r="Q249" s="187" t="e">
        <f t="shared" si="21"/>
        <v>#DIV/0!</v>
      </c>
      <c r="R249" s="187" t="e">
        <f t="shared" si="22"/>
        <v>#NUM!</v>
      </c>
      <c r="S249" s="188" t="e">
        <f t="shared" si="23"/>
        <v>#NUM!</v>
      </c>
      <c r="T249" s="169"/>
      <c r="U249" s="189" t="str">
        <f>IFERROR(VLOOKUP($S249,$C:K,9,0),"")</f>
        <v/>
      </c>
      <c r="V249" s="190" t="str">
        <f>IFERROR(VLOOKUP($S249,$C:H,6,0),"")</f>
        <v/>
      </c>
      <c r="W249" s="191" t="str">
        <f>IFERROR(VLOOKUP($S249,$C:I,7,0),"")</f>
        <v/>
      </c>
      <c r="X249" s="188" t="str">
        <f>IFERROR(VLOOKUP($S249,$C:J,8,0),"")</f>
        <v/>
      </c>
    </row>
    <row r="250" spans="2:24" ht="26.45">
      <c r="B250" s="171">
        <v>0</v>
      </c>
      <c r="C250" s="172">
        <v>0</v>
      </c>
      <c r="D250" s="172">
        <v>0</v>
      </c>
      <c r="E250" s="172" t="s">
        <v>5216</v>
      </c>
      <c r="F250" s="173" t="s">
        <v>5217</v>
      </c>
      <c r="G250" s="173">
        <v>0</v>
      </c>
      <c r="H250" s="174">
        <v>0.23038290000000003</v>
      </c>
      <c r="I250" s="175"/>
      <c r="J250" s="172" t="s">
        <v>101</v>
      </c>
      <c r="K250" s="176">
        <v>45569</v>
      </c>
      <c r="L250" s="177" t="str">
        <f>IF(ISERROR(VLOOKUP(C250,DB_4erDS!$C$384:$C$8376,1,FALSE)),"delete","YES")</f>
        <v>delete</v>
      </c>
      <c r="M250" s="169"/>
      <c r="N250" s="169"/>
      <c r="O250" s="187">
        <f t="shared" si="19"/>
        <v>0</v>
      </c>
      <c r="P250" s="187">
        <f t="shared" si="20"/>
        <v>250</v>
      </c>
      <c r="Q250" s="187" t="e">
        <f t="shared" si="21"/>
        <v>#DIV/0!</v>
      </c>
      <c r="R250" s="187" t="e">
        <f t="shared" si="22"/>
        <v>#NUM!</v>
      </c>
      <c r="S250" s="188" t="e">
        <f t="shared" si="23"/>
        <v>#NUM!</v>
      </c>
      <c r="T250" s="169"/>
      <c r="U250" s="189" t="str">
        <f>IFERROR(VLOOKUP($S250,$C:K,9,0),"")</f>
        <v/>
      </c>
      <c r="V250" s="190" t="str">
        <f>IFERROR(VLOOKUP($S250,$C:H,6,0),"")</f>
        <v/>
      </c>
      <c r="W250" s="191" t="str">
        <f>IFERROR(VLOOKUP($S250,$C:I,7,0),"")</f>
        <v/>
      </c>
      <c r="X250" s="188" t="str">
        <f>IFERROR(VLOOKUP($S250,$C:J,8,0),"")</f>
        <v/>
      </c>
    </row>
    <row r="251" spans="2:24" ht="66">
      <c r="B251" s="171">
        <v>0</v>
      </c>
      <c r="C251" s="182">
        <v>0</v>
      </c>
      <c r="D251" s="172">
        <v>0</v>
      </c>
      <c r="E251" s="172" t="s">
        <v>5218</v>
      </c>
      <c r="F251" s="180" t="s">
        <v>5219</v>
      </c>
      <c r="G251" s="180">
        <v>0</v>
      </c>
      <c r="H251" s="174">
        <v>0.72369000000000006</v>
      </c>
      <c r="I251" s="175"/>
      <c r="J251" s="172" t="s">
        <v>101</v>
      </c>
      <c r="K251" s="176">
        <v>45569</v>
      </c>
      <c r="L251" s="177" t="str">
        <f>IF(ISERROR(VLOOKUP(C251,DB_4erDS!$C$384:$C$8376,1,FALSE)),"delete","YES")</f>
        <v>delete</v>
      </c>
      <c r="M251" s="169"/>
      <c r="N251" s="169"/>
      <c r="O251" s="187">
        <f t="shared" si="19"/>
        <v>0</v>
      </c>
      <c r="P251" s="187">
        <f t="shared" si="20"/>
        <v>251</v>
      </c>
      <c r="Q251" s="187" t="e">
        <f t="shared" si="21"/>
        <v>#DIV/0!</v>
      </c>
      <c r="R251" s="187" t="e">
        <f t="shared" si="22"/>
        <v>#NUM!</v>
      </c>
      <c r="S251" s="188" t="e">
        <f t="shared" si="23"/>
        <v>#NUM!</v>
      </c>
      <c r="T251" s="169"/>
      <c r="U251" s="189" t="str">
        <f>IFERROR(VLOOKUP($S251,$C:K,9,0),"")</f>
        <v/>
      </c>
      <c r="V251" s="190" t="str">
        <f>IFERROR(VLOOKUP($S251,$C:H,6,0),"")</f>
        <v/>
      </c>
      <c r="W251" s="191" t="str">
        <f>IFERROR(VLOOKUP($S251,$C:I,7,0),"")</f>
        <v/>
      </c>
      <c r="X251" s="188" t="str">
        <f>IFERROR(VLOOKUP($S251,$C:J,8,0),"")</f>
        <v/>
      </c>
    </row>
    <row r="252" spans="2:24" ht="26.45">
      <c r="B252" s="171">
        <v>0</v>
      </c>
      <c r="C252" s="172">
        <v>0</v>
      </c>
      <c r="D252" s="173">
        <v>0</v>
      </c>
      <c r="E252" s="172" t="s">
        <v>5220</v>
      </c>
      <c r="F252" s="173" t="s">
        <v>5217</v>
      </c>
      <c r="G252" s="173">
        <v>0</v>
      </c>
      <c r="H252" s="174">
        <v>0.15789510000000001</v>
      </c>
      <c r="I252" s="175"/>
      <c r="J252" s="172" t="s">
        <v>101</v>
      </c>
      <c r="K252" s="176">
        <v>45569</v>
      </c>
      <c r="L252" s="177" t="str">
        <f>IF(ISERROR(VLOOKUP(C252,DB_4erDS!$C$384:$C$8376,1,FALSE)),"delete","YES")</f>
        <v>delete</v>
      </c>
      <c r="M252" s="169"/>
      <c r="N252" s="169"/>
      <c r="O252" s="187">
        <f t="shared" si="19"/>
        <v>0</v>
      </c>
      <c r="P252" s="187">
        <f t="shared" si="20"/>
        <v>252</v>
      </c>
      <c r="Q252" s="187" t="e">
        <f t="shared" si="21"/>
        <v>#DIV/0!</v>
      </c>
      <c r="R252" s="187" t="e">
        <f t="shared" si="22"/>
        <v>#NUM!</v>
      </c>
      <c r="S252" s="188" t="e">
        <f t="shared" si="23"/>
        <v>#NUM!</v>
      </c>
      <c r="T252" s="169"/>
      <c r="U252" s="189" t="str">
        <f>IFERROR(VLOOKUP($S252,$C:K,9,0),"")</f>
        <v/>
      </c>
      <c r="V252" s="190" t="str">
        <f>IFERROR(VLOOKUP($S252,$C:H,6,0),"")</f>
        <v/>
      </c>
      <c r="W252" s="191" t="str">
        <f>IFERROR(VLOOKUP($S252,$C:I,7,0),"")</f>
        <v/>
      </c>
      <c r="X252" s="188" t="str">
        <f>IFERROR(VLOOKUP($S252,$C:J,8,0),"")</f>
        <v/>
      </c>
    </row>
    <row r="253" spans="2:24" ht="26.45">
      <c r="B253" s="171">
        <v>0</v>
      </c>
      <c r="C253" s="172">
        <v>0</v>
      </c>
      <c r="D253" s="173">
        <v>0</v>
      </c>
      <c r="E253" s="172" t="s">
        <v>5221</v>
      </c>
      <c r="F253" s="173" t="s">
        <v>5217</v>
      </c>
      <c r="G253" s="173">
        <v>0</v>
      </c>
      <c r="H253" s="174">
        <v>7.7635800000000005E-2</v>
      </c>
      <c r="I253" s="175"/>
      <c r="J253" s="172" t="s">
        <v>101</v>
      </c>
      <c r="K253" s="176">
        <v>45569</v>
      </c>
      <c r="L253" s="177" t="str">
        <f>IF(ISERROR(VLOOKUP(C253,DB_4erDS!$C$384:$C$8376,1,FALSE)),"delete","YES")</f>
        <v>delete</v>
      </c>
      <c r="M253" s="169"/>
      <c r="N253" s="169"/>
      <c r="O253" s="187">
        <f t="shared" si="19"/>
        <v>0</v>
      </c>
      <c r="P253" s="187">
        <f t="shared" si="20"/>
        <v>253</v>
      </c>
      <c r="Q253" s="187" t="e">
        <f t="shared" si="21"/>
        <v>#DIV/0!</v>
      </c>
      <c r="R253" s="187" t="e">
        <f t="shared" si="22"/>
        <v>#NUM!</v>
      </c>
      <c r="S253" s="188" t="e">
        <f t="shared" si="23"/>
        <v>#NUM!</v>
      </c>
      <c r="T253" s="169"/>
      <c r="U253" s="189" t="str">
        <f>IFERROR(VLOOKUP($S253,$C:K,9,0),"")</f>
        <v/>
      </c>
      <c r="V253" s="190" t="str">
        <f>IFERROR(VLOOKUP($S253,$C:H,6,0),"")</f>
        <v/>
      </c>
      <c r="W253" s="191" t="str">
        <f>IFERROR(VLOOKUP($S253,$C:I,7,0),"")</f>
        <v/>
      </c>
      <c r="X253" s="188" t="str">
        <f>IFERROR(VLOOKUP($S253,$C:J,8,0),"")</f>
        <v/>
      </c>
    </row>
    <row r="254" spans="2:24" ht="27.6">
      <c r="B254" s="185">
        <v>0</v>
      </c>
      <c r="C254" s="181">
        <v>0</v>
      </c>
      <c r="D254" s="172">
        <v>0</v>
      </c>
      <c r="E254" s="182" t="s">
        <v>5222</v>
      </c>
      <c r="F254" s="182" t="s">
        <v>5217</v>
      </c>
      <c r="G254" s="182">
        <v>0</v>
      </c>
      <c r="H254" s="174">
        <v>0.24830189999999999</v>
      </c>
      <c r="I254" s="175"/>
      <c r="J254" s="172" t="s">
        <v>101</v>
      </c>
      <c r="K254" s="176">
        <v>45569</v>
      </c>
      <c r="L254" s="177" t="str">
        <f>IF(ISERROR(VLOOKUP(C254,DB_4erDS!$C$384:$C$8376,1,FALSE)),"delete","YES")</f>
        <v>delete</v>
      </c>
      <c r="M254" s="169"/>
      <c r="N254" s="169"/>
      <c r="O254" s="187">
        <f t="shared" si="19"/>
        <v>0</v>
      </c>
      <c r="P254" s="187">
        <f t="shared" si="20"/>
        <v>254</v>
      </c>
      <c r="Q254" s="187" t="e">
        <f t="shared" si="21"/>
        <v>#DIV/0!</v>
      </c>
      <c r="R254" s="187" t="e">
        <f t="shared" si="22"/>
        <v>#NUM!</v>
      </c>
      <c r="S254" s="188" t="e">
        <f t="shared" si="23"/>
        <v>#NUM!</v>
      </c>
      <c r="T254" s="169"/>
      <c r="U254" s="189" t="str">
        <f>IFERROR(VLOOKUP($S254,$C:K,9,0),"")</f>
        <v/>
      </c>
      <c r="V254" s="190" t="str">
        <f>IFERROR(VLOOKUP($S254,$C:H,6,0),"")</f>
        <v/>
      </c>
      <c r="W254" s="191" t="str">
        <f>IFERROR(VLOOKUP($S254,$C:I,7,0),"")</f>
        <v/>
      </c>
      <c r="X254" s="188" t="str">
        <f>IFERROR(VLOOKUP($S254,$C:J,8,0),"")</f>
        <v/>
      </c>
    </row>
    <row r="255" spans="2:24" ht="105.6">
      <c r="B255" s="171">
        <v>0</v>
      </c>
      <c r="C255" s="172">
        <v>0</v>
      </c>
      <c r="D255" s="172">
        <v>0</v>
      </c>
      <c r="E255" s="172" t="s">
        <v>5223</v>
      </c>
      <c r="F255" s="171" t="s">
        <v>5187</v>
      </c>
      <c r="G255" s="171">
        <v>0</v>
      </c>
      <c r="H255" s="174">
        <v>0.16998300000000002</v>
      </c>
      <c r="I255" s="175"/>
      <c r="J255" s="172" t="s">
        <v>101</v>
      </c>
      <c r="K255" s="176">
        <v>45569</v>
      </c>
      <c r="L255" s="177" t="str">
        <f>IF(ISERROR(VLOOKUP(C255,DB_4erDS!$C$384:$C$8376,1,FALSE)),"delete","YES")</f>
        <v>delete</v>
      </c>
      <c r="M255" s="169"/>
      <c r="N255" s="169"/>
      <c r="O255" s="187">
        <f t="shared" si="19"/>
        <v>0</v>
      </c>
      <c r="P255" s="187">
        <f t="shared" si="20"/>
        <v>255</v>
      </c>
      <c r="Q255" s="187" t="e">
        <f t="shared" si="21"/>
        <v>#DIV/0!</v>
      </c>
      <c r="R255" s="187" t="e">
        <f t="shared" si="22"/>
        <v>#NUM!</v>
      </c>
      <c r="S255" s="188" t="e">
        <f t="shared" si="23"/>
        <v>#NUM!</v>
      </c>
      <c r="T255" s="169"/>
      <c r="U255" s="189" t="str">
        <f>IFERROR(VLOOKUP($S255,$C:K,9,0),"")</f>
        <v/>
      </c>
      <c r="V255" s="190" t="str">
        <f>IFERROR(VLOOKUP($S255,$C:H,6,0),"")</f>
        <v/>
      </c>
      <c r="W255" s="191" t="str">
        <f>IFERROR(VLOOKUP($S255,$C:I,7,0),"")</f>
        <v/>
      </c>
      <c r="X255" s="188" t="str">
        <f>IFERROR(VLOOKUP($S255,$C:J,8,0),"")</f>
        <v/>
      </c>
    </row>
    <row r="256" spans="2:24" ht="39.6">
      <c r="B256" s="171">
        <v>0</v>
      </c>
      <c r="C256" s="183">
        <v>0</v>
      </c>
      <c r="D256" s="172">
        <v>0</v>
      </c>
      <c r="E256" s="172" t="s">
        <v>5224</v>
      </c>
      <c r="F256" s="171" t="s">
        <v>5225</v>
      </c>
      <c r="G256" s="171">
        <v>0</v>
      </c>
      <c r="H256" s="174">
        <v>1.7481420000000003</v>
      </c>
      <c r="I256" s="175"/>
      <c r="J256" s="172" t="s">
        <v>101</v>
      </c>
      <c r="K256" s="176">
        <v>45569</v>
      </c>
      <c r="L256" s="177" t="str">
        <f>IF(ISERROR(VLOOKUP(C256,DB_4erDS!$C$384:$C$8376,1,FALSE)),"delete","YES")</f>
        <v>delete</v>
      </c>
      <c r="M256" s="169"/>
      <c r="N256" s="169"/>
      <c r="O256" s="187">
        <f t="shared" si="19"/>
        <v>0</v>
      </c>
      <c r="P256" s="187">
        <f t="shared" si="20"/>
        <v>256</v>
      </c>
      <c r="Q256" s="187" t="e">
        <f t="shared" si="21"/>
        <v>#DIV/0!</v>
      </c>
      <c r="R256" s="187" t="e">
        <f t="shared" si="22"/>
        <v>#NUM!</v>
      </c>
      <c r="S256" s="188" t="e">
        <f t="shared" si="23"/>
        <v>#NUM!</v>
      </c>
      <c r="T256" s="169"/>
      <c r="U256" s="189" t="str">
        <f>IFERROR(VLOOKUP($S256,$C:K,9,0),"")</f>
        <v/>
      </c>
      <c r="V256" s="190" t="str">
        <f>IFERROR(VLOOKUP($S256,$C:H,6,0),"")</f>
        <v/>
      </c>
      <c r="W256" s="191" t="str">
        <f>IFERROR(VLOOKUP($S256,$C:I,7,0),"")</f>
        <v/>
      </c>
      <c r="X256" s="188" t="str">
        <f>IFERROR(VLOOKUP($S256,$C:J,8,0),"")</f>
        <v/>
      </c>
    </row>
    <row r="257" spans="2:24" ht="39.6">
      <c r="B257" s="171">
        <v>0</v>
      </c>
      <c r="C257" s="172">
        <v>0</v>
      </c>
      <c r="D257" s="172">
        <v>0</v>
      </c>
      <c r="E257" s="172" t="s">
        <v>5226</v>
      </c>
      <c r="F257" s="171" t="s">
        <v>5225</v>
      </c>
      <c r="G257" s="171">
        <v>0</v>
      </c>
      <c r="H257" s="174">
        <v>2.1212631000000002</v>
      </c>
      <c r="I257" s="175"/>
      <c r="J257" s="172" t="s">
        <v>101</v>
      </c>
      <c r="K257" s="176">
        <v>45569</v>
      </c>
      <c r="L257" s="177" t="str">
        <f>IF(ISERROR(VLOOKUP(C257,DB_4erDS!$C$384:$C$8376,1,FALSE)),"delete","YES")</f>
        <v>delete</v>
      </c>
      <c r="M257" s="169"/>
      <c r="N257" s="169"/>
      <c r="O257" s="187">
        <f t="shared" si="19"/>
        <v>0</v>
      </c>
      <c r="P257" s="187">
        <f t="shared" si="20"/>
        <v>257</v>
      </c>
      <c r="Q257" s="187" t="e">
        <f t="shared" si="21"/>
        <v>#DIV/0!</v>
      </c>
      <c r="R257" s="187" t="e">
        <f t="shared" si="22"/>
        <v>#NUM!</v>
      </c>
      <c r="S257" s="188" t="e">
        <f t="shared" si="23"/>
        <v>#NUM!</v>
      </c>
      <c r="T257" s="169"/>
      <c r="U257" s="189" t="str">
        <f>IFERROR(VLOOKUP($S257,$C:K,9,0),"")</f>
        <v/>
      </c>
      <c r="V257" s="190" t="str">
        <f>IFERROR(VLOOKUP($S257,$C:H,6,0),"")</f>
        <v/>
      </c>
      <c r="W257" s="191" t="str">
        <f>IFERROR(VLOOKUP($S257,$C:I,7,0),"")</f>
        <v/>
      </c>
      <c r="X257" s="188" t="str">
        <f>IFERROR(VLOOKUP($S257,$C:J,8,0),"")</f>
        <v/>
      </c>
    </row>
    <row r="258" spans="2:24" ht="66">
      <c r="B258" s="171">
        <v>0</v>
      </c>
      <c r="C258" s="172">
        <v>0</v>
      </c>
      <c r="D258" s="172">
        <v>0</v>
      </c>
      <c r="E258" s="172" t="s">
        <v>5227</v>
      </c>
      <c r="F258" s="171" t="s">
        <v>5228</v>
      </c>
      <c r="G258" s="171">
        <v>0</v>
      </c>
      <c r="H258" s="174">
        <v>5.4351000000000009E-3</v>
      </c>
      <c r="I258" s="175"/>
      <c r="J258" s="172" t="s">
        <v>101</v>
      </c>
      <c r="K258" s="176">
        <v>45569</v>
      </c>
      <c r="L258" s="177" t="str">
        <f>IF(ISERROR(VLOOKUP(C258,DB_4erDS!$C$384:$C$8376,1,FALSE)),"delete","YES")</f>
        <v>delete</v>
      </c>
      <c r="M258" s="169"/>
      <c r="N258" s="169"/>
      <c r="O258" s="187">
        <f t="shared" si="19"/>
        <v>0</v>
      </c>
      <c r="P258" s="187">
        <f t="shared" si="20"/>
        <v>258</v>
      </c>
      <c r="Q258" s="187" t="e">
        <f t="shared" si="21"/>
        <v>#DIV/0!</v>
      </c>
      <c r="R258" s="187" t="e">
        <f t="shared" si="22"/>
        <v>#NUM!</v>
      </c>
      <c r="S258" s="188" t="e">
        <f t="shared" si="23"/>
        <v>#NUM!</v>
      </c>
      <c r="T258" s="169"/>
      <c r="U258" s="189" t="str">
        <f>IFERROR(VLOOKUP($S258,$C:K,9,0),"")</f>
        <v/>
      </c>
      <c r="V258" s="190" t="str">
        <f>IFERROR(VLOOKUP($S258,$C:H,6,0),"")</f>
        <v/>
      </c>
      <c r="W258" s="191" t="str">
        <f>IFERROR(VLOOKUP($S258,$C:I,7,0),"")</f>
        <v/>
      </c>
      <c r="X258" s="188" t="str">
        <f>IFERROR(VLOOKUP($S258,$C:J,8,0),"")</f>
        <v/>
      </c>
    </row>
    <row r="259" spans="2:24" ht="66">
      <c r="B259" s="171">
        <v>0</v>
      </c>
      <c r="C259" s="172">
        <v>0</v>
      </c>
      <c r="D259" s="172">
        <v>0</v>
      </c>
      <c r="E259" s="172" t="s">
        <v>5229</v>
      </c>
      <c r="F259" s="171" t="s">
        <v>5228</v>
      </c>
      <c r="G259" s="171">
        <v>0</v>
      </c>
      <c r="H259" s="174">
        <v>1.73448E-2</v>
      </c>
      <c r="I259" s="175"/>
      <c r="J259" s="172" t="s">
        <v>101</v>
      </c>
      <c r="K259" s="176">
        <v>45569</v>
      </c>
      <c r="L259" s="177" t="str">
        <f>IF(ISERROR(VLOOKUP(C259,DB_4erDS!$C$384:$C$8376,1,FALSE)),"delete","YES")</f>
        <v>delete</v>
      </c>
      <c r="M259" s="169"/>
      <c r="N259" s="169"/>
      <c r="O259" s="187">
        <f t="shared" si="19"/>
        <v>0</v>
      </c>
      <c r="P259" s="187">
        <f t="shared" si="20"/>
        <v>259</v>
      </c>
      <c r="Q259" s="187" t="e">
        <f t="shared" si="21"/>
        <v>#DIV/0!</v>
      </c>
      <c r="R259" s="187" t="e">
        <f t="shared" si="22"/>
        <v>#NUM!</v>
      </c>
      <c r="S259" s="188" t="e">
        <f t="shared" si="23"/>
        <v>#NUM!</v>
      </c>
      <c r="T259" s="169"/>
      <c r="U259" s="189" t="str">
        <f>IFERROR(VLOOKUP($S259,$C:K,9,0),"")</f>
        <v/>
      </c>
      <c r="V259" s="190" t="str">
        <f>IFERROR(VLOOKUP($S259,$C:H,6,0),"")</f>
        <v/>
      </c>
      <c r="W259" s="191" t="str">
        <f>IFERROR(VLOOKUP($S259,$C:I,7,0),"")</f>
        <v/>
      </c>
      <c r="X259" s="188" t="str">
        <f>IFERROR(VLOOKUP($S259,$C:J,8,0),"")</f>
        <v/>
      </c>
    </row>
    <row r="260" spans="2:24" ht="52.9">
      <c r="B260" s="171">
        <v>0</v>
      </c>
      <c r="C260" s="172">
        <v>0</v>
      </c>
      <c r="D260" s="172">
        <v>0</v>
      </c>
      <c r="E260" s="172" t="s">
        <v>985</v>
      </c>
      <c r="F260" s="171" t="s">
        <v>5185</v>
      </c>
      <c r="G260" s="171">
        <v>0</v>
      </c>
      <c r="H260" s="174">
        <v>6.0538500000000009E-2</v>
      </c>
      <c r="I260" s="175"/>
      <c r="J260" s="172" t="s">
        <v>101</v>
      </c>
      <c r="K260" s="176">
        <v>45569</v>
      </c>
      <c r="L260" s="177" t="str">
        <f>IF(ISERROR(VLOOKUP(C260,DB_4erDS!$C$384:$C$8376,1,FALSE)),"delete","YES")</f>
        <v>delete</v>
      </c>
      <c r="M260" s="169"/>
      <c r="N260" s="169"/>
      <c r="O260" s="187">
        <f t="shared" si="19"/>
        <v>0</v>
      </c>
      <c r="P260" s="187">
        <f t="shared" si="20"/>
        <v>260</v>
      </c>
      <c r="Q260" s="187" t="e">
        <f t="shared" si="21"/>
        <v>#DIV/0!</v>
      </c>
      <c r="R260" s="187" t="e">
        <f t="shared" si="22"/>
        <v>#NUM!</v>
      </c>
      <c r="S260" s="188" t="e">
        <f t="shared" si="23"/>
        <v>#NUM!</v>
      </c>
      <c r="T260" s="169"/>
      <c r="U260" s="189" t="str">
        <f>IFERROR(VLOOKUP($S260,$C:K,9,0),"")</f>
        <v/>
      </c>
      <c r="V260" s="190" t="str">
        <f>IFERROR(VLOOKUP($S260,$C:H,6,0),"")</f>
        <v/>
      </c>
      <c r="W260" s="191" t="str">
        <f>IFERROR(VLOOKUP($S260,$C:I,7,0),"")</f>
        <v/>
      </c>
      <c r="X260" s="188" t="str">
        <f>IFERROR(VLOOKUP($S260,$C:J,8,0),"")</f>
        <v/>
      </c>
    </row>
    <row r="261" spans="2:24" ht="52.9">
      <c r="B261" s="171">
        <v>0</v>
      </c>
      <c r="C261" s="172">
        <v>0</v>
      </c>
      <c r="D261" s="172">
        <v>0</v>
      </c>
      <c r="E261" s="172" t="s">
        <v>5230</v>
      </c>
      <c r="F261" s="171" t="s">
        <v>5185</v>
      </c>
      <c r="G261" s="171">
        <v>0</v>
      </c>
      <c r="H261" s="174">
        <v>0.14775750000000001</v>
      </c>
      <c r="I261" s="175"/>
      <c r="J261" s="172" t="s">
        <v>101</v>
      </c>
      <c r="K261" s="176">
        <v>45569</v>
      </c>
      <c r="L261" s="177" t="str">
        <f>IF(ISERROR(VLOOKUP(C261,DB_4erDS!$C$384:$C$8376,1,FALSE)),"delete","YES")</f>
        <v>delete</v>
      </c>
      <c r="M261" s="169"/>
      <c r="N261" s="169"/>
      <c r="O261" s="187">
        <f t="shared" si="19"/>
        <v>0</v>
      </c>
      <c r="P261" s="187">
        <f t="shared" si="20"/>
        <v>261</v>
      </c>
      <c r="Q261" s="187" t="e">
        <f t="shared" si="21"/>
        <v>#DIV/0!</v>
      </c>
      <c r="R261" s="187" t="e">
        <f t="shared" si="22"/>
        <v>#NUM!</v>
      </c>
      <c r="S261" s="188" t="e">
        <f t="shared" si="23"/>
        <v>#NUM!</v>
      </c>
      <c r="T261" s="169"/>
      <c r="U261" s="189" t="str">
        <f>IFERROR(VLOOKUP($S261,$C:K,9,0),"")</f>
        <v/>
      </c>
      <c r="V261" s="190" t="str">
        <f>IFERROR(VLOOKUP($S261,$C:H,6,0),"")</f>
        <v/>
      </c>
      <c r="W261" s="191" t="str">
        <f>IFERROR(VLOOKUP($S261,$C:I,7,0),"")</f>
        <v/>
      </c>
      <c r="X261" s="188" t="str">
        <f>IFERROR(VLOOKUP($S261,$C:J,8,0),"")</f>
        <v/>
      </c>
    </row>
    <row r="262" spans="2:24">
      <c r="B262" s="171"/>
      <c r="C262" s="172">
        <v>1000322839</v>
      </c>
      <c r="D262" s="173"/>
      <c r="E262" s="179"/>
      <c r="F262" s="180"/>
      <c r="G262" s="180"/>
      <c r="H262" s="174"/>
      <c r="I262" s="175"/>
      <c r="J262" s="172"/>
      <c r="K262" s="176"/>
      <c r="L262" s="177" t="str">
        <f>IF(ISERROR(VLOOKUP(C262,DB_4erDS!$C$384:$C$8376,1,FALSE)),"delete","YES")</f>
        <v>YES</v>
      </c>
      <c r="M262" s="169"/>
      <c r="N262" s="169"/>
      <c r="O262" s="187">
        <f t="shared" si="19"/>
        <v>1</v>
      </c>
      <c r="P262" s="187">
        <f t="shared" si="20"/>
        <v>262</v>
      </c>
      <c r="Q262" s="187">
        <f t="shared" si="21"/>
        <v>262</v>
      </c>
      <c r="R262" s="187" t="e">
        <f t="shared" si="22"/>
        <v>#NUM!</v>
      </c>
      <c r="S262" s="188" t="e">
        <f t="shared" si="23"/>
        <v>#NUM!</v>
      </c>
      <c r="T262" s="169"/>
      <c r="U262" s="189" t="str">
        <f>IFERROR(VLOOKUP($S262,$C:K,9,0),"")</f>
        <v/>
      </c>
      <c r="V262" s="190" t="str">
        <f>IFERROR(VLOOKUP($S262,$C:H,6,0),"")</f>
        <v/>
      </c>
      <c r="W262" s="191" t="str">
        <f>IFERROR(VLOOKUP($S262,$C:I,7,0),"")</f>
        <v/>
      </c>
      <c r="X262" s="188" t="str">
        <f>IFERROR(VLOOKUP($S262,$C:J,8,0),"")</f>
        <v/>
      </c>
    </row>
    <row r="263" spans="2:24">
      <c r="B263" s="171"/>
      <c r="C263" s="172">
        <v>1000383151</v>
      </c>
      <c r="D263" s="173"/>
      <c r="E263" s="179"/>
      <c r="F263" s="180"/>
      <c r="G263" s="180"/>
      <c r="H263" s="174"/>
      <c r="I263" s="175"/>
      <c r="J263" s="172"/>
      <c r="K263" s="176"/>
      <c r="L263" s="177" t="str">
        <f>IF(ISERROR(VLOOKUP(C263,DB_4erDS!$C$384:$C$8376,1,FALSE)),"delete","YES")</f>
        <v>YES</v>
      </c>
      <c r="M263" s="169"/>
      <c r="N263" s="169"/>
      <c r="O263" s="187">
        <f t="shared" si="19"/>
        <v>1</v>
      </c>
      <c r="P263" s="187">
        <f t="shared" si="20"/>
        <v>263</v>
      </c>
      <c r="Q263" s="187">
        <f t="shared" si="21"/>
        <v>263</v>
      </c>
      <c r="R263" s="187" t="e">
        <f t="shared" si="22"/>
        <v>#NUM!</v>
      </c>
      <c r="S263" s="188" t="e">
        <f t="shared" si="23"/>
        <v>#NUM!</v>
      </c>
      <c r="T263" s="169"/>
      <c r="U263" s="189" t="str">
        <f>IFERROR(VLOOKUP($S263,$C:K,9,0),"")</f>
        <v/>
      </c>
      <c r="V263" s="190" t="str">
        <f>IFERROR(VLOOKUP($S263,$C:H,6,0),"")</f>
        <v/>
      </c>
      <c r="W263" s="191" t="str">
        <f>IFERROR(VLOOKUP($S263,$C:I,7,0),"")</f>
        <v/>
      </c>
      <c r="X263" s="188" t="str">
        <f>IFERROR(VLOOKUP($S263,$C:J,8,0),"")</f>
        <v/>
      </c>
    </row>
    <row r="264" spans="2:24">
      <c r="B264" s="171"/>
      <c r="C264" s="172">
        <v>1000383149</v>
      </c>
      <c r="D264" s="173"/>
      <c r="E264" s="179"/>
      <c r="F264" s="180"/>
      <c r="G264" s="180"/>
      <c r="H264" s="174"/>
      <c r="I264" s="175"/>
      <c r="J264" s="172"/>
      <c r="K264" s="176"/>
      <c r="L264" s="177" t="str">
        <f>IF(ISERROR(VLOOKUP(C264,DB_4erDS!$C$384:$C$8376,1,FALSE)),"delete","YES")</f>
        <v>YES</v>
      </c>
      <c r="M264" s="169"/>
      <c r="N264" s="169"/>
      <c r="O264" s="187">
        <f t="shared" si="19"/>
        <v>1</v>
      </c>
      <c r="P264" s="187">
        <f t="shared" si="20"/>
        <v>264</v>
      </c>
      <c r="Q264" s="187">
        <f t="shared" si="21"/>
        <v>264</v>
      </c>
      <c r="R264" s="187" t="e">
        <f t="shared" si="22"/>
        <v>#NUM!</v>
      </c>
      <c r="S264" s="188" t="e">
        <f t="shared" si="23"/>
        <v>#NUM!</v>
      </c>
      <c r="T264" s="169"/>
      <c r="U264" s="189" t="str">
        <f>IFERROR(VLOOKUP($S264,$C:K,9,0),"")</f>
        <v/>
      </c>
      <c r="V264" s="190" t="str">
        <f>IFERROR(VLOOKUP($S264,$C:H,6,0),"")</f>
        <v/>
      </c>
      <c r="W264" s="191" t="str">
        <f>IFERROR(VLOOKUP($S264,$C:I,7,0),"")</f>
        <v/>
      </c>
      <c r="X264" s="188" t="str">
        <f>IFERROR(VLOOKUP($S264,$C:J,8,0),"")</f>
        <v/>
      </c>
    </row>
    <row r="265" spans="2:24">
      <c r="B265" s="171"/>
      <c r="C265" s="172">
        <v>1000027433</v>
      </c>
      <c r="D265" s="173"/>
      <c r="E265" s="179"/>
      <c r="F265" s="180"/>
      <c r="G265" s="180"/>
      <c r="H265" s="174"/>
      <c r="I265" s="175"/>
      <c r="J265" s="172"/>
      <c r="K265" s="176"/>
      <c r="L265" s="177" t="str">
        <f>IF(ISERROR(VLOOKUP(C265,DB_4erDS!$C$384:$C$8376,1,FALSE)),"delete","YES")</f>
        <v>YES</v>
      </c>
      <c r="M265" s="169"/>
      <c r="N265" s="169"/>
      <c r="O265" s="187">
        <f t="shared" si="19"/>
        <v>1</v>
      </c>
      <c r="P265" s="187">
        <f t="shared" si="20"/>
        <v>265</v>
      </c>
      <c r="Q265" s="187">
        <f t="shared" si="21"/>
        <v>265</v>
      </c>
      <c r="R265" s="187" t="e">
        <f t="shared" si="22"/>
        <v>#NUM!</v>
      </c>
      <c r="S265" s="188" t="e">
        <f t="shared" si="23"/>
        <v>#NUM!</v>
      </c>
      <c r="T265" s="169"/>
      <c r="U265" s="189" t="str">
        <f>IFERROR(VLOOKUP($S265,$C:K,9,0),"")</f>
        <v/>
      </c>
      <c r="V265" s="190" t="str">
        <f>IFERROR(VLOOKUP($S265,$C:H,6,0),"")</f>
        <v/>
      </c>
      <c r="W265" s="191" t="str">
        <f>IFERROR(VLOOKUP($S265,$C:I,7,0),"")</f>
        <v/>
      </c>
      <c r="X265" s="188" t="str">
        <f>IFERROR(VLOOKUP($S265,$C:J,8,0),"")</f>
        <v/>
      </c>
    </row>
    <row r="266" spans="2:24">
      <c r="B266" s="171"/>
      <c r="C266" s="172">
        <v>1000409850</v>
      </c>
      <c r="D266" s="173"/>
      <c r="E266" s="179"/>
      <c r="F266" s="180"/>
      <c r="G266" s="180"/>
      <c r="H266" s="174"/>
      <c r="I266" s="175"/>
      <c r="J266" s="172"/>
      <c r="K266" s="176"/>
      <c r="L266" s="177" t="str">
        <f>IF(ISERROR(VLOOKUP(C266,DB_4erDS!$C$384:$C$8376,1,FALSE)),"delete","YES")</f>
        <v>YES</v>
      </c>
      <c r="M266" s="169"/>
      <c r="N266" s="169"/>
      <c r="O266" s="187">
        <f t="shared" si="19"/>
        <v>1</v>
      </c>
      <c r="P266" s="187">
        <f t="shared" si="20"/>
        <v>266</v>
      </c>
      <c r="Q266" s="187">
        <f t="shared" si="21"/>
        <v>266</v>
      </c>
      <c r="R266" s="187" t="e">
        <f t="shared" si="22"/>
        <v>#NUM!</v>
      </c>
      <c r="S266" s="188" t="e">
        <f t="shared" si="23"/>
        <v>#NUM!</v>
      </c>
      <c r="T266" s="169"/>
      <c r="U266" s="189" t="str">
        <f>IFERROR(VLOOKUP($S266,$C:K,9,0),"")</f>
        <v/>
      </c>
      <c r="V266" s="190" t="str">
        <f>IFERROR(VLOOKUP($S266,$C:H,6,0),"")</f>
        <v/>
      </c>
      <c r="W266" s="191" t="str">
        <f>IFERROR(VLOOKUP($S266,$C:I,7,0),"")</f>
        <v/>
      </c>
      <c r="X266" s="188" t="str">
        <f>IFERROR(VLOOKUP($S266,$C:J,8,0),"")</f>
        <v/>
      </c>
    </row>
    <row r="267" spans="2:24">
      <c r="B267" s="171"/>
      <c r="C267" s="172">
        <v>1000410245</v>
      </c>
      <c r="D267" s="172"/>
      <c r="E267" s="172"/>
      <c r="F267" s="180"/>
      <c r="G267" s="180"/>
      <c r="H267" s="174"/>
      <c r="I267" s="175"/>
      <c r="J267" s="172"/>
      <c r="K267" s="176"/>
      <c r="L267" s="177" t="str">
        <f>IF(ISERROR(VLOOKUP(C267,DB_4erDS!$C$384:$C$8376,1,FALSE)),"delete","YES")</f>
        <v>YES</v>
      </c>
      <c r="M267" s="169"/>
      <c r="N267" s="169"/>
      <c r="O267" s="187">
        <f t="shared" si="19"/>
        <v>1</v>
      </c>
      <c r="P267" s="187">
        <f t="shared" si="20"/>
        <v>267</v>
      </c>
      <c r="Q267" s="187">
        <f t="shared" si="21"/>
        <v>267</v>
      </c>
      <c r="R267" s="187" t="e">
        <f t="shared" si="22"/>
        <v>#NUM!</v>
      </c>
      <c r="S267" s="188" t="e">
        <f t="shared" si="23"/>
        <v>#NUM!</v>
      </c>
      <c r="T267" s="169"/>
      <c r="U267" s="189" t="str">
        <f>IFERROR(VLOOKUP($S267,$C:K,9,0),"")</f>
        <v/>
      </c>
      <c r="V267" s="190" t="str">
        <f>IFERROR(VLOOKUP($S267,$C:H,6,0),"")</f>
        <v/>
      </c>
      <c r="W267" s="191" t="str">
        <f>IFERROR(VLOOKUP($S267,$C:I,7,0),"")</f>
        <v/>
      </c>
      <c r="X267" s="188" t="str">
        <f>IFERROR(VLOOKUP($S267,$C:J,8,0),"")</f>
        <v/>
      </c>
    </row>
    <row r="268" spans="2:24">
      <c r="B268" s="171"/>
      <c r="C268" s="172">
        <v>1000051989</v>
      </c>
      <c r="D268" s="173"/>
      <c r="E268" s="172"/>
      <c r="F268" s="180"/>
      <c r="G268" s="180"/>
      <c r="H268" s="174"/>
      <c r="I268" s="175"/>
      <c r="J268" s="172"/>
      <c r="K268" s="176"/>
      <c r="L268" s="177" t="str">
        <f>IF(ISERROR(VLOOKUP(C268,DB_4erDS!$C$384:$C$8376,1,FALSE)),"delete","YES")</f>
        <v>YES</v>
      </c>
      <c r="M268" s="169"/>
      <c r="N268" s="169"/>
      <c r="O268" s="187">
        <f t="shared" si="19"/>
        <v>1</v>
      </c>
      <c r="P268" s="187">
        <f t="shared" si="20"/>
        <v>268</v>
      </c>
      <c r="Q268" s="187">
        <f t="shared" si="21"/>
        <v>268</v>
      </c>
      <c r="R268" s="187" t="e">
        <f t="shared" si="22"/>
        <v>#NUM!</v>
      </c>
      <c r="S268" s="188" t="e">
        <f t="shared" si="23"/>
        <v>#NUM!</v>
      </c>
      <c r="T268" s="169"/>
      <c r="U268" s="189" t="str">
        <f>IFERROR(VLOOKUP($S268,$C:K,9,0),"")</f>
        <v/>
      </c>
      <c r="V268" s="190" t="str">
        <f>IFERROR(VLOOKUP($S268,$C:H,6,0),"")</f>
        <v/>
      </c>
      <c r="W268" s="191" t="str">
        <f>IFERROR(VLOOKUP($S268,$C:I,7,0),"")</f>
        <v/>
      </c>
      <c r="X268" s="188" t="str">
        <f>IFERROR(VLOOKUP($S268,$C:J,8,0),"")</f>
        <v/>
      </c>
    </row>
    <row r="269" spans="2:24">
      <c r="B269" s="171"/>
      <c r="C269" s="172">
        <v>1000277498</v>
      </c>
      <c r="D269" s="172"/>
      <c r="E269" s="172"/>
      <c r="F269" s="180"/>
      <c r="G269" s="180"/>
      <c r="H269" s="174"/>
      <c r="I269" s="175"/>
      <c r="J269" s="172"/>
      <c r="K269" s="176"/>
      <c r="L269" s="177" t="str">
        <f>IF(ISERROR(VLOOKUP(C269,DB_4erDS!$C$384:$C$8376,1,FALSE)),"delete","YES")</f>
        <v>YES</v>
      </c>
      <c r="M269" s="169"/>
      <c r="N269" s="169"/>
      <c r="O269" s="187">
        <f t="shared" ref="O269:O315" si="24">IF(L269="YES",1,0)</f>
        <v>1</v>
      </c>
      <c r="P269" s="187">
        <f t="shared" ref="P269:P315" si="25">ROW(A269)</f>
        <v>269</v>
      </c>
      <c r="Q269" s="187">
        <f t="shared" ref="Q269:Q315" si="26">P269/O269</f>
        <v>269</v>
      </c>
      <c r="R269" s="187" t="e">
        <f t="shared" si="22"/>
        <v>#NUM!</v>
      </c>
      <c r="S269" s="188" t="e">
        <f t="shared" si="23"/>
        <v>#NUM!</v>
      </c>
      <c r="T269" s="169"/>
      <c r="U269" s="189" t="str">
        <f>IFERROR(VLOOKUP($S269,$C:K,9,0),"")</f>
        <v/>
      </c>
      <c r="V269" s="190" t="str">
        <f>IFERROR(VLOOKUP($S269,$C:H,6,0),"")</f>
        <v/>
      </c>
      <c r="W269" s="191" t="str">
        <f>IFERROR(VLOOKUP($S269,$C:I,7,0),"")</f>
        <v/>
      </c>
      <c r="X269" s="188" t="str">
        <f>IFERROR(VLOOKUP($S269,$C:J,8,0),"")</f>
        <v/>
      </c>
    </row>
    <row r="270" spans="2:24">
      <c r="B270" s="171"/>
      <c r="C270" s="172">
        <v>1000277496</v>
      </c>
      <c r="D270" s="172"/>
      <c r="E270" s="172"/>
      <c r="F270" s="173"/>
      <c r="G270" s="173"/>
      <c r="H270" s="174"/>
      <c r="I270" s="175"/>
      <c r="J270" s="172"/>
      <c r="K270" s="176"/>
      <c r="L270" s="177" t="str">
        <f>IF(ISERROR(VLOOKUP(C270,DB_4erDS!$C$384:$C$8376,1,FALSE)),"delete","YES")</f>
        <v>YES</v>
      </c>
      <c r="M270" s="169"/>
      <c r="N270" s="169"/>
      <c r="O270" s="187">
        <f t="shared" si="24"/>
        <v>1</v>
      </c>
      <c r="P270" s="187">
        <f t="shared" si="25"/>
        <v>270</v>
      </c>
      <c r="Q270" s="187">
        <f t="shared" si="26"/>
        <v>270</v>
      </c>
      <c r="R270" s="187" t="e">
        <f t="shared" si="22"/>
        <v>#NUM!</v>
      </c>
      <c r="S270" s="188" t="e">
        <f t="shared" si="23"/>
        <v>#NUM!</v>
      </c>
      <c r="T270" s="169"/>
      <c r="U270" s="189" t="str">
        <f>IFERROR(VLOOKUP($S270,$C:K,9,0),"")</f>
        <v/>
      </c>
      <c r="V270" s="190" t="str">
        <f>IFERROR(VLOOKUP($S270,$C:H,6,0),"")</f>
        <v/>
      </c>
      <c r="W270" s="191" t="str">
        <f>IFERROR(VLOOKUP($S270,$C:I,7,0),"")</f>
        <v/>
      </c>
      <c r="X270" s="188" t="str">
        <f>IFERROR(VLOOKUP($S270,$C:J,8,0),"")</f>
        <v/>
      </c>
    </row>
    <row r="271" spans="2:24">
      <c r="B271" s="171"/>
      <c r="C271" s="172">
        <v>1000277497</v>
      </c>
      <c r="D271" s="172"/>
      <c r="E271" s="172"/>
      <c r="F271" s="173"/>
      <c r="G271" s="173"/>
      <c r="H271" s="174"/>
      <c r="I271" s="175"/>
      <c r="J271" s="172"/>
      <c r="K271" s="176"/>
      <c r="L271" s="177" t="str">
        <f>IF(ISERROR(VLOOKUP(C271,DB_4erDS!$C$384:$C$8376,1,FALSE)),"delete","YES")</f>
        <v>YES</v>
      </c>
      <c r="M271" s="169"/>
      <c r="N271" s="169"/>
      <c r="O271" s="187">
        <f t="shared" si="24"/>
        <v>1</v>
      </c>
      <c r="P271" s="187">
        <f t="shared" si="25"/>
        <v>271</v>
      </c>
      <c r="Q271" s="187">
        <f t="shared" si="26"/>
        <v>271</v>
      </c>
      <c r="R271" s="187" t="e">
        <f t="shared" si="22"/>
        <v>#NUM!</v>
      </c>
      <c r="S271" s="188" t="e">
        <f t="shared" si="23"/>
        <v>#NUM!</v>
      </c>
      <c r="T271" s="169"/>
      <c r="U271" s="189" t="str">
        <f>IFERROR(VLOOKUP($S271,$C:K,9,0),"")</f>
        <v/>
      </c>
      <c r="V271" s="190" t="str">
        <f>IFERROR(VLOOKUP($S271,$C:H,6,0),"")</f>
        <v/>
      </c>
      <c r="W271" s="191" t="str">
        <f>IFERROR(VLOOKUP($S271,$C:I,7,0),"")</f>
        <v/>
      </c>
      <c r="X271" s="188" t="str">
        <f>IFERROR(VLOOKUP($S271,$C:J,8,0),"")</f>
        <v/>
      </c>
    </row>
    <row r="272" spans="2:24" ht="13.9">
      <c r="B272" s="171"/>
      <c r="C272" s="182">
        <v>1000423429</v>
      </c>
      <c r="D272" s="172"/>
      <c r="E272" s="172"/>
      <c r="F272" s="173"/>
      <c r="G272" s="173"/>
      <c r="H272" s="174"/>
      <c r="I272" s="175"/>
      <c r="J272" s="172"/>
      <c r="K272" s="176"/>
      <c r="L272" s="177" t="str">
        <f>IF(ISERROR(VLOOKUP(C272,DB_4erDS!$C$384:$C$8376,1,FALSE)),"delete","YES")</f>
        <v>YES</v>
      </c>
      <c r="M272" s="169"/>
      <c r="N272" s="169"/>
      <c r="O272" s="187">
        <f t="shared" si="24"/>
        <v>1</v>
      </c>
      <c r="P272" s="187">
        <f t="shared" si="25"/>
        <v>272</v>
      </c>
      <c r="Q272" s="187">
        <f t="shared" si="26"/>
        <v>272</v>
      </c>
      <c r="R272" s="187" t="e">
        <f t="shared" si="22"/>
        <v>#NUM!</v>
      </c>
      <c r="S272" s="188" t="e">
        <f t="shared" si="23"/>
        <v>#NUM!</v>
      </c>
      <c r="T272" s="169"/>
      <c r="U272" s="189" t="str">
        <f>IFERROR(VLOOKUP($S272,$C:K,9,0),"")</f>
        <v/>
      </c>
      <c r="V272" s="190" t="str">
        <f>IFERROR(VLOOKUP($S272,$C:H,6,0),"")</f>
        <v/>
      </c>
      <c r="W272" s="191" t="str">
        <f>IFERROR(VLOOKUP($S272,$C:I,7,0),"")</f>
        <v/>
      </c>
      <c r="X272" s="188" t="str">
        <f>IFERROR(VLOOKUP($S272,$C:J,8,0),"")</f>
        <v/>
      </c>
    </row>
    <row r="273" spans="2:24">
      <c r="B273" s="171"/>
      <c r="C273" s="172">
        <v>1000333390</v>
      </c>
      <c r="D273" s="172"/>
      <c r="E273" s="172"/>
      <c r="F273" s="173"/>
      <c r="G273" s="173"/>
      <c r="H273" s="174"/>
      <c r="I273" s="175"/>
      <c r="J273" s="172"/>
      <c r="K273" s="176"/>
      <c r="L273" s="177" t="str">
        <f>IF(ISERROR(VLOOKUP(C273,DB_4erDS!$C$384:$C$8376,1,FALSE)),"delete","YES")</f>
        <v>YES</v>
      </c>
      <c r="M273" s="169"/>
      <c r="N273" s="169"/>
      <c r="O273" s="187">
        <f t="shared" si="24"/>
        <v>1</v>
      </c>
      <c r="P273" s="187">
        <f t="shared" si="25"/>
        <v>273</v>
      </c>
      <c r="Q273" s="187">
        <f t="shared" si="26"/>
        <v>273</v>
      </c>
      <c r="R273" s="187" t="e">
        <f t="shared" si="22"/>
        <v>#NUM!</v>
      </c>
      <c r="S273" s="188" t="e">
        <f t="shared" si="23"/>
        <v>#NUM!</v>
      </c>
      <c r="T273" s="169"/>
      <c r="U273" s="189" t="str">
        <f>IFERROR(VLOOKUP($S273,$C:K,9,0),"")</f>
        <v/>
      </c>
      <c r="V273" s="190" t="str">
        <f>IFERROR(VLOOKUP($S273,$C:H,6,0),"")</f>
        <v/>
      </c>
      <c r="W273" s="191" t="str">
        <f>IFERROR(VLOOKUP($S273,$C:I,7,0),"")</f>
        <v/>
      </c>
      <c r="X273" s="188" t="str">
        <f>IFERROR(VLOOKUP($S273,$C:J,8,0),"")</f>
        <v/>
      </c>
    </row>
    <row r="274" spans="2:24">
      <c r="B274" s="171"/>
      <c r="C274" s="172">
        <v>1000333389</v>
      </c>
      <c r="D274" s="172"/>
      <c r="E274" s="172"/>
      <c r="F274" s="173"/>
      <c r="G274" s="173"/>
      <c r="H274" s="174"/>
      <c r="I274" s="175"/>
      <c r="J274" s="172"/>
      <c r="K274" s="176"/>
      <c r="L274" s="177" t="str">
        <f>IF(ISERROR(VLOOKUP(C274,DB_4erDS!$C$384:$C$8376,1,FALSE)),"delete","YES")</f>
        <v>YES</v>
      </c>
      <c r="M274" s="169"/>
      <c r="N274" s="169"/>
      <c r="O274" s="187">
        <f t="shared" si="24"/>
        <v>1</v>
      </c>
      <c r="P274" s="187">
        <f t="shared" si="25"/>
        <v>274</v>
      </c>
      <c r="Q274" s="187">
        <f t="shared" si="26"/>
        <v>274</v>
      </c>
      <c r="R274" s="187" t="e">
        <f t="shared" si="22"/>
        <v>#NUM!</v>
      </c>
      <c r="S274" s="188" t="e">
        <f t="shared" si="23"/>
        <v>#NUM!</v>
      </c>
      <c r="T274" s="169"/>
      <c r="U274" s="189" t="str">
        <f>IFERROR(VLOOKUP($S274,$C:K,9,0),"")</f>
        <v/>
      </c>
      <c r="V274" s="190" t="str">
        <f>IFERROR(VLOOKUP($S274,$C:H,6,0),"")</f>
        <v/>
      </c>
      <c r="W274" s="191" t="str">
        <f>IFERROR(VLOOKUP($S274,$C:I,7,0),"")</f>
        <v/>
      </c>
      <c r="X274" s="188" t="str">
        <f>IFERROR(VLOOKUP($S274,$C:J,8,0),"")</f>
        <v/>
      </c>
    </row>
    <row r="275" spans="2:24">
      <c r="B275" s="171"/>
      <c r="C275" s="172">
        <v>1000191403</v>
      </c>
      <c r="D275" s="173"/>
      <c r="E275" s="179"/>
      <c r="F275" s="180"/>
      <c r="G275" s="180"/>
      <c r="H275" s="174"/>
      <c r="I275" s="175"/>
      <c r="J275" s="172"/>
      <c r="K275" s="176"/>
      <c r="L275" s="177" t="str">
        <f>IF(ISERROR(VLOOKUP(C275,DB_4erDS!$C$384:$C$8376,1,FALSE)),"delete","YES")</f>
        <v>YES</v>
      </c>
      <c r="M275" s="169"/>
      <c r="N275" s="169"/>
      <c r="O275" s="187">
        <f t="shared" si="24"/>
        <v>1</v>
      </c>
      <c r="P275" s="187">
        <f t="shared" si="25"/>
        <v>275</v>
      </c>
      <c r="Q275" s="187">
        <f t="shared" si="26"/>
        <v>275</v>
      </c>
      <c r="R275" s="187" t="e">
        <f t="shared" si="22"/>
        <v>#NUM!</v>
      </c>
      <c r="S275" s="188" t="e">
        <f t="shared" si="23"/>
        <v>#NUM!</v>
      </c>
      <c r="T275" s="169"/>
      <c r="U275" s="189" t="str">
        <f>IFERROR(VLOOKUP($S275,$C:K,9,0),"")</f>
        <v/>
      </c>
      <c r="V275" s="190" t="str">
        <f>IFERROR(VLOOKUP($S275,$C:H,6,0),"")</f>
        <v/>
      </c>
      <c r="W275" s="191" t="str">
        <f>IFERROR(VLOOKUP($S275,$C:I,7,0),"")</f>
        <v/>
      </c>
      <c r="X275" s="188" t="str">
        <f>IFERROR(VLOOKUP($S275,$C:J,8,0),"")</f>
        <v/>
      </c>
    </row>
    <row r="276" spans="2:24">
      <c r="B276" s="171"/>
      <c r="C276" s="179">
        <v>1000359529</v>
      </c>
      <c r="D276" s="173"/>
      <c r="E276" s="179"/>
      <c r="F276" s="180"/>
      <c r="G276" s="180"/>
      <c r="H276" s="174"/>
      <c r="I276" s="175"/>
      <c r="J276" s="172"/>
      <c r="K276" s="176"/>
      <c r="L276" s="177" t="str">
        <f>IF(ISERROR(VLOOKUP(C276,DB_4erDS!$C$384:$C$8376,1,FALSE)),"delete","YES")</f>
        <v>YES</v>
      </c>
      <c r="M276" s="169"/>
      <c r="N276" s="169"/>
      <c r="O276" s="187">
        <f t="shared" si="24"/>
        <v>1</v>
      </c>
      <c r="P276" s="187">
        <f t="shared" si="25"/>
        <v>276</v>
      </c>
      <c r="Q276" s="187">
        <f t="shared" si="26"/>
        <v>276</v>
      </c>
      <c r="R276" s="187" t="e">
        <f t="shared" ref="R276:R315" si="27">_xlfn.AGGREGATE(15,6,$Q$12:$Q$315,ROW(A265))</f>
        <v>#NUM!</v>
      </c>
      <c r="S276" s="188" t="e">
        <f t="shared" ref="S276:S315" si="28">INDEX($C$12:$C$315,R276-11)</f>
        <v>#NUM!</v>
      </c>
      <c r="T276" s="169"/>
      <c r="U276" s="189" t="str">
        <f>IFERROR(VLOOKUP($S276,$C:K,9,0),"")</f>
        <v/>
      </c>
      <c r="V276" s="190" t="str">
        <f>IFERROR(VLOOKUP($S276,$C:H,6,0),"")</f>
        <v/>
      </c>
      <c r="W276" s="191" t="str">
        <f>IFERROR(VLOOKUP($S276,$C:I,7,0),"")</f>
        <v/>
      </c>
      <c r="X276" s="188" t="str">
        <f>IFERROR(VLOOKUP($S276,$C:J,8,0),"")</f>
        <v/>
      </c>
    </row>
    <row r="277" spans="2:24">
      <c r="B277" s="171"/>
      <c r="C277" s="172">
        <v>1000359477</v>
      </c>
      <c r="D277" s="173"/>
      <c r="E277" s="179"/>
      <c r="F277" s="180"/>
      <c r="G277" s="180"/>
      <c r="H277" s="174"/>
      <c r="I277" s="175"/>
      <c r="J277" s="172"/>
      <c r="K277" s="176"/>
      <c r="L277" s="177" t="str">
        <f>IF(ISERROR(VLOOKUP(C277,DB_4erDS!$C$384:$C$8376,1,FALSE)),"delete","YES")</f>
        <v>YES</v>
      </c>
      <c r="M277" s="169"/>
      <c r="N277" s="169"/>
      <c r="O277" s="187">
        <f t="shared" si="24"/>
        <v>1</v>
      </c>
      <c r="P277" s="187">
        <f t="shared" si="25"/>
        <v>277</v>
      </c>
      <c r="Q277" s="187">
        <f t="shared" si="26"/>
        <v>277</v>
      </c>
      <c r="R277" s="187" t="e">
        <f t="shared" si="27"/>
        <v>#NUM!</v>
      </c>
      <c r="S277" s="188" t="e">
        <f t="shared" si="28"/>
        <v>#NUM!</v>
      </c>
      <c r="T277" s="169"/>
      <c r="U277" s="189" t="str">
        <f>IFERROR(VLOOKUP($S277,$C:K,9,0),"")</f>
        <v/>
      </c>
      <c r="V277" s="190" t="str">
        <f>IFERROR(VLOOKUP($S277,$C:H,6,0),"")</f>
        <v/>
      </c>
      <c r="W277" s="191" t="str">
        <f>IFERROR(VLOOKUP($S277,$C:I,7,0),"")</f>
        <v/>
      </c>
      <c r="X277" s="188" t="str">
        <f>IFERROR(VLOOKUP($S277,$C:J,8,0),"")</f>
        <v/>
      </c>
    </row>
    <row r="278" spans="2:24">
      <c r="B278" s="171"/>
      <c r="C278" s="172">
        <v>1000260130</v>
      </c>
      <c r="D278" s="173"/>
      <c r="E278" s="179"/>
      <c r="F278" s="180"/>
      <c r="G278" s="180"/>
      <c r="H278" s="174"/>
      <c r="I278" s="175"/>
      <c r="J278" s="172"/>
      <c r="K278" s="176"/>
      <c r="L278" s="177" t="str">
        <f>IF(ISERROR(VLOOKUP(C278,DB_4erDS!$C$384:$C$8376,1,FALSE)),"delete","YES")</f>
        <v>YES</v>
      </c>
      <c r="M278" s="169"/>
      <c r="N278" s="169"/>
      <c r="O278" s="187">
        <f t="shared" si="24"/>
        <v>1</v>
      </c>
      <c r="P278" s="187">
        <f t="shared" si="25"/>
        <v>278</v>
      </c>
      <c r="Q278" s="187">
        <f t="shared" si="26"/>
        <v>278</v>
      </c>
      <c r="R278" s="187" t="e">
        <f t="shared" si="27"/>
        <v>#NUM!</v>
      </c>
      <c r="S278" s="188" t="e">
        <f t="shared" si="28"/>
        <v>#NUM!</v>
      </c>
      <c r="T278" s="169"/>
      <c r="U278" s="189" t="str">
        <f>IFERROR(VLOOKUP($S278,$C:K,9,0),"")</f>
        <v/>
      </c>
      <c r="V278" s="190" t="str">
        <f>IFERROR(VLOOKUP($S278,$C:H,6,0),"")</f>
        <v/>
      </c>
      <c r="W278" s="191" t="str">
        <f>IFERROR(VLOOKUP($S278,$C:I,7,0),"")</f>
        <v/>
      </c>
      <c r="X278" s="188" t="str">
        <f>IFERROR(VLOOKUP($S278,$C:J,8,0),"")</f>
        <v/>
      </c>
    </row>
    <row r="279" spans="2:24">
      <c r="B279" s="171"/>
      <c r="C279" s="172">
        <v>1000377990</v>
      </c>
      <c r="D279" s="173"/>
      <c r="E279" s="179"/>
      <c r="F279" s="180"/>
      <c r="G279" s="180"/>
      <c r="H279" s="174"/>
      <c r="I279" s="175"/>
      <c r="J279" s="172"/>
      <c r="K279" s="176"/>
      <c r="L279" s="177" t="str">
        <f>IF(ISERROR(VLOOKUP(C279,DB_4erDS!$C$384:$C$8376,1,FALSE)),"delete","YES")</f>
        <v>YES</v>
      </c>
      <c r="M279" s="169"/>
      <c r="N279" s="169"/>
      <c r="O279" s="187">
        <f t="shared" si="24"/>
        <v>1</v>
      </c>
      <c r="P279" s="187">
        <f t="shared" si="25"/>
        <v>279</v>
      </c>
      <c r="Q279" s="187">
        <f t="shared" si="26"/>
        <v>279</v>
      </c>
      <c r="R279" s="187" t="e">
        <f t="shared" si="27"/>
        <v>#NUM!</v>
      </c>
      <c r="S279" s="188" t="e">
        <f t="shared" si="28"/>
        <v>#NUM!</v>
      </c>
      <c r="T279" s="169"/>
      <c r="U279" s="189" t="str">
        <f>IFERROR(VLOOKUP($S279,$C:K,9,0),"")</f>
        <v/>
      </c>
      <c r="V279" s="190" t="str">
        <f>IFERROR(VLOOKUP($S279,$C:H,6,0),"")</f>
        <v/>
      </c>
      <c r="W279" s="191" t="str">
        <f>IFERROR(VLOOKUP($S279,$C:I,7,0),"")</f>
        <v/>
      </c>
      <c r="X279" s="188" t="str">
        <f>IFERROR(VLOOKUP($S279,$C:J,8,0),"")</f>
        <v/>
      </c>
    </row>
    <row r="280" spans="2:24">
      <c r="B280" s="171"/>
      <c r="C280" s="172">
        <v>1000359526</v>
      </c>
      <c r="D280" s="173"/>
      <c r="E280" s="179"/>
      <c r="F280" s="180"/>
      <c r="G280" s="180"/>
      <c r="H280" s="174"/>
      <c r="I280" s="175"/>
      <c r="J280" s="172"/>
      <c r="K280" s="176"/>
      <c r="L280" s="177" t="str">
        <f>IF(ISERROR(VLOOKUP(C280,DB_4erDS!$C$384:$C$8376,1,FALSE)),"delete","YES")</f>
        <v>YES</v>
      </c>
      <c r="M280" s="169"/>
      <c r="N280" s="169"/>
      <c r="O280" s="187">
        <f t="shared" si="24"/>
        <v>1</v>
      </c>
      <c r="P280" s="187">
        <f t="shared" si="25"/>
        <v>280</v>
      </c>
      <c r="Q280" s="187">
        <f t="shared" si="26"/>
        <v>280</v>
      </c>
      <c r="R280" s="187" t="e">
        <f t="shared" si="27"/>
        <v>#NUM!</v>
      </c>
      <c r="S280" s="188" t="e">
        <f t="shared" si="28"/>
        <v>#NUM!</v>
      </c>
      <c r="T280" s="169"/>
      <c r="U280" s="189" t="str">
        <f>IFERROR(VLOOKUP($S280,$C:K,9,0),"")</f>
        <v/>
      </c>
      <c r="V280" s="190" t="str">
        <f>IFERROR(VLOOKUP($S280,$C:H,6,0),"")</f>
        <v/>
      </c>
      <c r="W280" s="191" t="str">
        <f>IFERROR(VLOOKUP($S280,$C:I,7,0),"")</f>
        <v/>
      </c>
      <c r="X280" s="188" t="str">
        <f>IFERROR(VLOOKUP($S280,$C:J,8,0),"")</f>
        <v/>
      </c>
    </row>
    <row r="281" spans="2:24">
      <c r="B281" s="171"/>
      <c r="C281" s="179">
        <v>1000359522</v>
      </c>
      <c r="D281" s="173"/>
      <c r="E281" s="179"/>
      <c r="F281" s="180"/>
      <c r="G281" s="180"/>
      <c r="H281" s="174"/>
      <c r="I281" s="175"/>
      <c r="J281" s="172"/>
      <c r="K281" s="176"/>
      <c r="L281" s="177" t="str">
        <f>IF(ISERROR(VLOOKUP(C281,DB_4erDS!$C$384:$C$8376,1,FALSE)),"delete","YES")</f>
        <v>YES</v>
      </c>
      <c r="M281" s="169"/>
      <c r="N281" s="169"/>
      <c r="O281" s="187">
        <f t="shared" si="24"/>
        <v>1</v>
      </c>
      <c r="P281" s="187">
        <f t="shared" si="25"/>
        <v>281</v>
      </c>
      <c r="Q281" s="187">
        <f t="shared" si="26"/>
        <v>281</v>
      </c>
      <c r="R281" s="187" t="e">
        <f t="shared" si="27"/>
        <v>#NUM!</v>
      </c>
      <c r="S281" s="188" t="e">
        <f t="shared" si="28"/>
        <v>#NUM!</v>
      </c>
      <c r="T281" s="169"/>
      <c r="U281" s="189" t="str">
        <f>IFERROR(VLOOKUP($S281,$C:K,9,0),"")</f>
        <v/>
      </c>
      <c r="V281" s="190" t="str">
        <f>IFERROR(VLOOKUP($S281,$C:H,6,0),"")</f>
        <v/>
      </c>
      <c r="W281" s="191" t="str">
        <f>IFERROR(VLOOKUP($S281,$C:I,7,0),"")</f>
        <v/>
      </c>
      <c r="X281" s="188" t="str">
        <f>IFERROR(VLOOKUP($S281,$C:J,8,0),"")</f>
        <v/>
      </c>
    </row>
    <row r="282" spans="2:24">
      <c r="B282" s="171"/>
      <c r="C282" s="172">
        <v>1000374590</v>
      </c>
      <c r="D282" s="173"/>
      <c r="E282" s="179"/>
      <c r="F282" s="180"/>
      <c r="G282" s="180"/>
      <c r="H282" s="174"/>
      <c r="I282" s="175"/>
      <c r="J282" s="172"/>
      <c r="K282" s="176"/>
      <c r="L282" s="177" t="str">
        <f>IF(ISERROR(VLOOKUP(C282,DB_4erDS!$C$384:$C$8376,1,FALSE)),"delete","YES")</f>
        <v>YES</v>
      </c>
      <c r="M282" s="169"/>
      <c r="N282" s="169"/>
      <c r="O282" s="187">
        <f t="shared" si="24"/>
        <v>1</v>
      </c>
      <c r="P282" s="187">
        <f t="shared" si="25"/>
        <v>282</v>
      </c>
      <c r="Q282" s="187">
        <f t="shared" si="26"/>
        <v>282</v>
      </c>
      <c r="R282" s="187" t="e">
        <f t="shared" si="27"/>
        <v>#NUM!</v>
      </c>
      <c r="S282" s="188" t="e">
        <f t="shared" si="28"/>
        <v>#NUM!</v>
      </c>
      <c r="T282" s="169"/>
      <c r="U282" s="189" t="str">
        <f>IFERROR(VLOOKUP($S282,$C:K,9,0),"")</f>
        <v/>
      </c>
      <c r="V282" s="190" t="str">
        <f>IFERROR(VLOOKUP($S282,$C:H,6,0),"")</f>
        <v/>
      </c>
      <c r="W282" s="191" t="str">
        <f>IFERROR(VLOOKUP($S282,$C:I,7,0),"")</f>
        <v/>
      </c>
      <c r="X282" s="188" t="str">
        <f>IFERROR(VLOOKUP($S282,$C:J,8,0),"")</f>
        <v/>
      </c>
    </row>
    <row r="283" spans="2:24">
      <c r="B283" s="171"/>
      <c r="C283" s="172">
        <v>1000359527</v>
      </c>
      <c r="D283" s="173"/>
      <c r="E283" s="179"/>
      <c r="F283" s="180"/>
      <c r="G283" s="180"/>
      <c r="H283" s="174"/>
      <c r="I283" s="175"/>
      <c r="J283" s="172"/>
      <c r="K283" s="176"/>
      <c r="L283" s="177" t="str">
        <f>IF(ISERROR(VLOOKUP(C283,DB_4erDS!$C$384:$C$8376,1,FALSE)),"delete","YES")</f>
        <v>YES</v>
      </c>
      <c r="M283" s="169"/>
      <c r="N283" s="169"/>
      <c r="O283" s="187">
        <f t="shared" si="24"/>
        <v>1</v>
      </c>
      <c r="P283" s="187">
        <f t="shared" si="25"/>
        <v>283</v>
      </c>
      <c r="Q283" s="187">
        <f t="shared" si="26"/>
        <v>283</v>
      </c>
      <c r="R283" s="187" t="e">
        <f t="shared" si="27"/>
        <v>#NUM!</v>
      </c>
      <c r="S283" s="188" t="e">
        <f t="shared" si="28"/>
        <v>#NUM!</v>
      </c>
      <c r="T283" s="169"/>
      <c r="U283" s="189" t="str">
        <f>IFERROR(VLOOKUP($S283,$C:K,9,0),"")</f>
        <v/>
      </c>
      <c r="V283" s="190" t="str">
        <f>IFERROR(VLOOKUP($S283,$C:H,6,0),"")</f>
        <v/>
      </c>
      <c r="W283" s="191" t="str">
        <f>IFERROR(VLOOKUP($S283,$C:I,7,0),"")</f>
        <v/>
      </c>
      <c r="X283" s="188" t="str">
        <f>IFERROR(VLOOKUP($S283,$C:J,8,0),"")</f>
        <v/>
      </c>
    </row>
    <row r="284" spans="2:24">
      <c r="B284" s="171"/>
      <c r="C284" s="172">
        <v>1000359528</v>
      </c>
      <c r="D284" s="173"/>
      <c r="E284" s="179"/>
      <c r="F284" s="180"/>
      <c r="G284" s="180"/>
      <c r="H284" s="174"/>
      <c r="I284" s="175"/>
      <c r="J284" s="172"/>
      <c r="K284" s="176"/>
      <c r="L284" s="177" t="str">
        <f>IF(ISERROR(VLOOKUP(C284,DB_4erDS!$C$384:$C$8376,1,FALSE)),"delete","YES")</f>
        <v>YES</v>
      </c>
      <c r="M284" s="169"/>
      <c r="N284" s="169"/>
      <c r="O284" s="187">
        <f t="shared" si="24"/>
        <v>1</v>
      </c>
      <c r="P284" s="187">
        <f t="shared" si="25"/>
        <v>284</v>
      </c>
      <c r="Q284" s="187">
        <f t="shared" si="26"/>
        <v>284</v>
      </c>
      <c r="R284" s="187" t="e">
        <f t="shared" si="27"/>
        <v>#NUM!</v>
      </c>
      <c r="S284" s="188" t="e">
        <f t="shared" si="28"/>
        <v>#NUM!</v>
      </c>
      <c r="T284" s="169"/>
      <c r="U284" s="189" t="str">
        <f>IFERROR(VLOOKUP($S284,$C:K,9,0),"")</f>
        <v/>
      </c>
      <c r="V284" s="190" t="str">
        <f>IFERROR(VLOOKUP($S284,$C:H,6,0),"")</f>
        <v/>
      </c>
      <c r="W284" s="191" t="str">
        <f>IFERROR(VLOOKUP($S284,$C:I,7,0),"")</f>
        <v/>
      </c>
      <c r="X284" s="188" t="str">
        <f>IFERROR(VLOOKUP($S284,$C:J,8,0),"")</f>
        <v/>
      </c>
    </row>
    <row r="285" spans="2:24">
      <c r="B285" s="171"/>
      <c r="C285" s="172">
        <v>1000359480</v>
      </c>
      <c r="D285" s="173"/>
      <c r="E285" s="179"/>
      <c r="F285" s="180"/>
      <c r="G285" s="180"/>
      <c r="H285" s="174"/>
      <c r="I285" s="175"/>
      <c r="J285" s="172"/>
      <c r="K285" s="176"/>
      <c r="L285" s="177" t="str">
        <f>IF(ISERROR(VLOOKUP(C285,DB_4erDS!$C$384:$C$8376,1,FALSE)),"delete","YES")</f>
        <v>YES</v>
      </c>
      <c r="M285" s="169"/>
      <c r="N285" s="169"/>
      <c r="O285" s="187">
        <f t="shared" si="24"/>
        <v>1</v>
      </c>
      <c r="P285" s="187">
        <f t="shared" si="25"/>
        <v>285</v>
      </c>
      <c r="Q285" s="187">
        <f t="shared" si="26"/>
        <v>285</v>
      </c>
      <c r="R285" s="187" t="e">
        <f t="shared" si="27"/>
        <v>#NUM!</v>
      </c>
      <c r="S285" s="188" t="e">
        <f t="shared" si="28"/>
        <v>#NUM!</v>
      </c>
      <c r="T285" s="169"/>
      <c r="U285" s="189" t="str">
        <f>IFERROR(VLOOKUP($S285,$C:K,9,0),"")</f>
        <v/>
      </c>
      <c r="V285" s="190" t="str">
        <f>IFERROR(VLOOKUP($S285,$C:H,6,0),"")</f>
        <v/>
      </c>
      <c r="W285" s="191" t="str">
        <f>IFERROR(VLOOKUP($S285,$C:I,7,0),"")</f>
        <v/>
      </c>
      <c r="X285" s="188" t="str">
        <f>IFERROR(VLOOKUP($S285,$C:J,8,0),"")</f>
        <v/>
      </c>
    </row>
    <row r="286" spans="2:24">
      <c r="B286" s="171"/>
      <c r="C286" s="172">
        <v>1000288543</v>
      </c>
      <c r="D286" s="173"/>
      <c r="E286" s="172"/>
      <c r="F286" s="180"/>
      <c r="G286" s="180"/>
      <c r="H286" s="174"/>
      <c r="I286" s="175"/>
      <c r="J286" s="172"/>
      <c r="K286" s="176"/>
      <c r="L286" s="177" t="str">
        <f>IF(ISERROR(VLOOKUP(C286,DB_4erDS!$C$384:$C$8376,1,FALSE)),"delete","YES")</f>
        <v>YES</v>
      </c>
      <c r="M286" s="169"/>
      <c r="N286" s="169"/>
      <c r="O286" s="187">
        <f t="shared" si="24"/>
        <v>1</v>
      </c>
      <c r="P286" s="187">
        <f t="shared" si="25"/>
        <v>286</v>
      </c>
      <c r="Q286" s="187">
        <f t="shared" si="26"/>
        <v>286</v>
      </c>
      <c r="R286" s="187" t="e">
        <f t="shared" si="27"/>
        <v>#NUM!</v>
      </c>
      <c r="S286" s="188" t="e">
        <f t="shared" si="28"/>
        <v>#NUM!</v>
      </c>
      <c r="T286" s="169"/>
      <c r="U286" s="189" t="str">
        <f>IFERROR(VLOOKUP($S286,$C:K,9,0),"")</f>
        <v/>
      </c>
      <c r="V286" s="190" t="str">
        <f>IFERROR(VLOOKUP($S286,$C:H,6,0),"")</f>
        <v/>
      </c>
      <c r="W286" s="191" t="str">
        <f>IFERROR(VLOOKUP($S286,$C:I,7,0),"")</f>
        <v/>
      </c>
      <c r="X286" s="188" t="str">
        <f>IFERROR(VLOOKUP($S286,$C:J,8,0),"")</f>
        <v/>
      </c>
    </row>
    <row r="287" spans="2:24">
      <c r="B287" s="171"/>
      <c r="C287" s="172">
        <v>1000395601</v>
      </c>
      <c r="D287" s="173"/>
      <c r="E287" s="172"/>
      <c r="F287" s="180"/>
      <c r="G287" s="180"/>
      <c r="H287" s="174"/>
      <c r="I287" s="175"/>
      <c r="J287" s="172"/>
      <c r="K287" s="176"/>
      <c r="L287" s="177" t="str">
        <f>IF(ISERROR(VLOOKUP(C287,DB_4erDS!$C$384:$C$8376,1,FALSE)),"delete","YES")</f>
        <v>YES</v>
      </c>
      <c r="M287" s="169"/>
      <c r="N287" s="169"/>
      <c r="O287" s="187">
        <f t="shared" si="24"/>
        <v>1</v>
      </c>
      <c r="P287" s="187">
        <f t="shared" si="25"/>
        <v>287</v>
      </c>
      <c r="Q287" s="187">
        <f t="shared" si="26"/>
        <v>287</v>
      </c>
      <c r="R287" s="187" t="e">
        <f t="shared" si="27"/>
        <v>#NUM!</v>
      </c>
      <c r="S287" s="188" t="e">
        <f t="shared" si="28"/>
        <v>#NUM!</v>
      </c>
      <c r="T287" s="169"/>
      <c r="U287" s="189" t="str">
        <f>IFERROR(VLOOKUP($S287,$C:K,9,0),"")</f>
        <v/>
      </c>
      <c r="V287" s="190" t="str">
        <f>IFERROR(VLOOKUP($S287,$C:H,6,0),"")</f>
        <v/>
      </c>
      <c r="W287" s="191" t="str">
        <f>IFERROR(VLOOKUP($S287,$C:I,7,0),"")</f>
        <v/>
      </c>
      <c r="X287" s="188" t="str">
        <f>IFERROR(VLOOKUP($S287,$C:J,8,0),"")</f>
        <v/>
      </c>
    </row>
    <row r="288" spans="2:24">
      <c r="B288" s="171"/>
      <c r="C288" s="172">
        <v>1000433822</v>
      </c>
      <c r="D288" s="173"/>
      <c r="E288" s="172"/>
      <c r="F288" s="180"/>
      <c r="G288" s="180"/>
      <c r="H288" s="174"/>
      <c r="I288" s="175"/>
      <c r="J288" s="172"/>
      <c r="K288" s="176"/>
      <c r="L288" s="177" t="str">
        <f>IF(ISERROR(VLOOKUP(C288,DB_4erDS!$C$384:$C$8376,1,FALSE)),"delete","YES")</f>
        <v>YES</v>
      </c>
      <c r="M288" s="169"/>
      <c r="N288" s="169"/>
      <c r="O288" s="187">
        <f t="shared" si="24"/>
        <v>1</v>
      </c>
      <c r="P288" s="187">
        <f t="shared" si="25"/>
        <v>288</v>
      </c>
      <c r="Q288" s="187">
        <f t="shared" si="26"/>
        <v>288</v>
      </c>
      <c r="R288" s="187" t="e">
        <f t="shared" si="27"/>
        <v>#NUM!</v>
      </c>
      <c r="S288" s="188" t="e">
        <f t="shared" si="28"/>
        <v>#NUM!</v>
      </c>
      <c r="T288" s="169"/>
      <c r="U288" s="189" t="str">
        <f>IFERROR(VLOOKUP($S288,$C:K,9,0),"")</f>
        <v/>
      </c>
      <c r="V288" s="190" t="str">
        <f>IFERROR(VLOOKUP($S288,$C:H,6,0),"")</f>
        <v/>
      </c>
      <c r="W288" s="191" t="str">
        <f>IFERROR(VLOOKUP($S288,$C:I,7,0),"")</f>
        <v/>
      </c>
      <c r="X288" s="188" t="str">
        <f>IFERROR(VLOOKUP($S288,$C:J,8,0),"")</f>
        <v/>
      </c>
    </row>
    <row r="289" spans="2:24">
      <c r="B289" s="171"/>
      <c r="C289" s="172">
        <v>1000027394</v>
      </c>
      <c r="D289" s="173"/>
      <c r="E289" s="172"/>
      <c r="F289" s="180"/>
      <c r="G289" s="180"/>
      <c r="H289" s="174"/>
      <c r="I289" s="175"/>
      <c r="J289" s="172"/>
      <c r="K289" s="176"/>
      <c r="L289" s="177" t="str">
        <f>IF(ISERROR(VLOOKUP(C289,DB_4erDS!$C$384:$C$8376,1,FALSE)),"delete","YES")</f>
        <v>YES</v>
      </c>
      <c r="M289" s="169"/>
      <c r="N289" s="169"/>
      <c r="O289" s="187">
        <f t="shared" si="24"/>
        <v>1</v>
      </c>
      <c r="P289" s="187">
        <f t="shared" si="25"/>
        <v>289</v>
      </c>
      <c r="Q289" s="187">
        <f t="shared" si="26"/>
        <v>289</v>
      </c>
      <c r="R289" s="187" t="e">
        <f t="shared" si="27"/>
        <v>#NUM!</v>
      </c>
      <c r="S289" s="188" t="e">
        <f t="shared" si="28"/>
        <v>#NUM!</v>
      </c>
      <c r="T289" s="169"/>
      <c r="U289" s="189" t="str">
        <f>IFERROR(VLOOKUP($S289,$C:K,9,0),"")</f>
        <v/>
      </c>
      <c r="V289" s="190" t="str">
        <f>IFERROR(VLOOKUP($S289,$C:H,6,0),"")</f>
        <v/>
      </c>
      <c r="W289" s="191" t="str">
        <f>IFERROR(VLOOKUP($S289,$C:I,7,0),"")</f>
        <v/>
      </c>
      <c r="X289" s="188" t="str">
        <f>IFERROR(VLOOKUP($S289,$C:J,8,0),"")</f>
        <v/>
      </c>
    </row>
    <row r="290" spans="2:24">
      <c r="B290" s="171"/>
      <c r="C290" s="172">
        <v>1000289850</v>
      </c>
      <c r="D290" s="173"/>
      <c r="E290" s="172"/>
      <c r="F290" s="180"/>
      <c r="G290" s="180"/>
      <c r="H290" s="174"/>
      <c r="I290" s="175"/>
      <c r="J290" s="172"/>
      <c r="K290" s="176"/>
      <c r="L290" s="177" t="str">
        <f>IF(ISERROR(VLOOKUP(C290,DB_4erDS!$C$384:$C$8376,1,FALSE)),"delete","YES")</f>
        <v>YES</v>
      </c>
      <c r="M290" s="169"/>
      <c r="N290" s="169"/>
      <c r="O290" s="187">
        <f t="shared" si="24"/>
        <v>1</v>
      </c>
      <c r="P290" s="187">
        <f t="shared" si="25"/>
        <v>290</v>
      </c>
      <c r="Q290" s="187">
        <f t="shared" si="26"/>
        <v>290</v>
      </c>
      <c r="R290" s="187" t="e">
        <f t="shared" si="27"/>
        <v>#NUM!</v>
      </c>
      <c r="S290" s="188" t="e">
        <f t="shared" si="28"/>
        <v>#NUM!</v>
      </c>
      <c r="T290" s="169"/>
      <c r="U290" s="189" t="str">
        <f>IFERROR(VLOOKUP($S290,$C:K,9,0),"")</f>
        <v/>
      </c>
      <c r="V290" s="190" t="str">
        <f>IFERROR(VLOOKUP($S290,$C:H,6,0),"")</f>
        <v/>
      </c>
      <c r="W290" s="191" t="str">
        <f>IFERROR(VLOOKUP($S290,$C:I,7,0),"")</f>
        <v/>
      </c>
      <c r="X290" s="188" t="str">
        <f>IFERROR(VLOOKUP($S290,$C:J,8,0),"")</f>
        <v/>
      </c>
    </row>
    <row r="291" spans="2:24">
      <c r="B291" s="171"/>
      <c r="C291" s="172">
        <v>1000279149</v>
      </c>
      <c r="D291" s="173"/>
      <c r="E291" s="172"/>
      <c r="F291" s="180"/>
      <c r="G291" s="180"/>
      <c r="H291" s="174"/>
      <c r="I291" s="175"/>
      <c r="J291" s="172"/>
      <c r="K291" s="176"/>
      <c r="L291" s="177" t="str">
        <f>IF(ISERROR(VLOOKUP(C291,DB_4erDS!$C$384:$C$8376,1,FALSE)),"delete","YES")</f>
        <v>YES</v>
      </c>
      <c r="M291" s="169"/>
      <c r="N291" s="169"/>
      <c r="O291" s="187">
        <f t="shared" si="24"/>
        <v>1</v>
      </c>
      <c r="P291" s="187">
        <f t="shared" si="25"/>
        <v>291</v>
      </c>
      <c r="Q291" s="187">
        <f t="shared" si="26"/>
        <v>291</v>
      </c>
      <c r="R291" s="187" t="e">
        <f t="shared" si="27"/>
        <v>#NUM!</v>
      </c>
      <c r="S291" s="188" t="e">
        <f t="shared" si="28"/>
        <v>#NUM!</v>
      </c>
      <c r="T291" s="169"/>
      <c r="U291" s="189" t="str">
        <f>IFERROR(VLOOKUP($S291,$C:K,9,0),"")</f>
        <v/>
      </c>
      <c r="V291" s="190" t="str">
        <f>IFERROR(VLOOKUP($S291,$C:H,6,0),"")</f>
        <v/>
      </c>
      <c r="W291" s="191" t="str">
        <f>IFERROR(VLOOKUP($S291,$C:I,7,0),"")</f>
        <v/>
      </c>
      <c r="X291" s="188" t="str">
        <f>IFERROR(VLOOKUP($S291,$C:J,8,0),"")</f>
        <v/>
      </c>
    </row>
    <row r="292" spans="2:24">
      <c r="B292" s="171"/>
      <c r="C292" s="179">
        <v>1000308958</v>
      </c>
      <c r="D292" s="173"/>
      <c r="E292" s="179"/>
      <c r="F292" s="180"/>
      <c r="G292" s="180"/>
      <c r="H292" s="174"/>
      <c r="I292" s="175"/>
      <c r="J292" s="172"/>
      <c r="K292" s="176"/>
      <c r="L292" s="177" t="str">
        <f>IF(ISERROR(VLOOKUP(C292,DB_4erDS!$C$384:$C$8376,1,FALSE)),"delete","YES")</f>
        <v>YES</v>
      </c>
      <c r="M292" s="169"/>
      <c r="N292" s="169"/>
      <c r="O292" s="187">
        <f t="shared" si="24"/>
        <v>1</v>
      </c>
      <c r="P292" s="187">
        <f t="shared" si="25"/>
        <v>292</v>
      </c>
      <c r="Q292" s="187">
        <f t="shared" si="26"/>
        <v>292</v>
      </c>
      <c r="R292" s="187" t="e">
        <f t="shared" si="27"/>
        <v>#NUM!</v>
      </c>
      <c r="S292" s="188" t="e">
        <f t="shared" si="28"/>
        <v>#NUM!</v>
      </c>
      <c r="T292" s="169"/>
      <c r="U292" s="189" t="str">
        <f>IFERROR(VLOOKUP($S292,$C:K,9,0),"")</f>
        <v/>
      </c>
      <c r="V292" s="190" t="str">
        <f>IFERROR(VLOOKUP($S292,$C:H,6,0),"")</f>
        <v/>
      </c>
      <c r="W292" s="191" t="str">
        <f>IFERROR(VLOOKUP($S292,$C:I,7,0),"")</f>
        <v/>
      </c>
      <c r="X292" s="188" t="str">
        <f>IFERROR(VLOOKUP($S292,$C:J,8,0),"")</f>
        <v/>
      </c>
    </row>
    <row r="293" spans="2:24">
      <c r="B293" s="171"/>
      <c r="C293" s="179">
        <v>1000398396</v>
      </c>
      <c r="D293" s="173"/>
      <c r="E293" s="179"/>
      <c r="F293" s="180"/>
      <c r="G293" s="180"/>
      <c r="H293" s="174"/>
      <c r="I293" s="175"/>
      <c r="J293" s="172"/>
      <c r="K293" s="176"/>
      <c r="L293" s="177" t="str">
        <f>IF(ISERROR(VLOOKUP(C293,DB_4erDS!$C$384:$C$8376,1,FALSE)),"delete","YES")</f>
        <v>YES</v>
      </c>
      <c r="M293" s="169"/>
      <c r="N293" s="169"/>
      <c r="O293" s="187">
        <f t="shared" si="24"/>
        <v>1</v>
      </c>
      <c r="P293" s="187">
        <f t="shared" si="25"/>
        <v>293</v>
      </c>
      <c r="Q293" s="187">
        <f t="shared" si="26"/>
        <v>293</v>
      </c>
      <c r="R293" s="187" t="e">
        <f t="shared" si="27"/>
        <v>#NUM!</v>
      </c>
      <c r="S293" s="188" t="e">
        <f t="shared" si="28"/>
        <v>#NUM!</v>
      </c>
      <c r="T293" s="169"/>
      <c r="U293" s="189" t="str">
        <f>IFERROR(VLOOKUP($S293,$C:K,9,0),"")</f>
        <v/>
      </c>
      <c r="V293" s="190" t="str">
        <f>IFERROR(VLOOKUP($S293,$C:H,6,0),"")</f>
        <v/>
      </c>
      <c r="W293" s="191" t="str">
        <f>IFERROR(VLOOKUP($S293,$C:I,7,0),"")</f>
        <v/>
      </c>
      <c r="X293" s="188" t="str">
        <f>IFERROR(VLOOKUP($S293,$C:J,8,0),"")</f>
        <v/>
      </c>
    </row>
    <row r="294" spans="2:24">
      <c r="B294" s="171"/>
      <c r="C294" s="172">
        <v>1000344773</v>
      </c>
      <c r="D294" s="173"/>
      <c r="E294" s="172"/>
      <c r="F294" s="180"/>
      <c r="G294" s="180"/>
      <c r="H294" s="174"/>
      <c r="I294" s="175"/>
      <c r="J294" s="172"/>
      <c r="K294" s="176"/>
      <c r="L294" s="177" t="str">
        <f>IF(ISERROR(VLOOKUP(C294,DB_4erDS!$C$384:$C$8376,1,FALSE)),"delete","YES")</f>
        <v>YES</v>
      </c>
      <c r="M294" s="169"/>
      <c r="N294" s="169"/>
      <c r="O294" s="187">
        <f t="shared" si="24"/>
        <v>1</v>
      </c>
      <c r="P294" s="187">
        <f t="shared" si="25"/>
        <v>294</v>
      </c>
      <c r="Q294" s="187">
        <f t="shared" si="26"/>
        <v>294</v>
      </c>
      <c r="R294" s="187" t="e">
        <f t="shared" si="27"/>
        <v>#NUM!</v>
      </c>
      <c r="S294" s="188" t="e">
        <f t="shared" si="28"/>
        <v>#NUM!</v>
      </c>
      <c r="T294" s="169"/>
      <c r="U294" s="189" t="str">
        <f>IFERROR(VLOOKUP($S294,$C:K,9,0),"")</f>
        <v/>
      </c>
      <c r="V294" s="190" t="str">
        <f>IFERROR(VLOOKUP($S294,$C:H,6,0),"")</f>
        <v/>
      </c>
      <c r="W294" s="191" t="str">
        <f>IFERROR(VLOOKUP($S294,$C:I,7,0),"")</f>
        <v/>
      </c>
      <c r="X294" s="188" t="str">
        <f>IFERROR(VLOOKUP($S294,$C:J,8,0),"")</f>
        <v/>
      </c>
    </row>
    <row r="295" spans="2:24">
      <c r="B295" s="171"/>
      <c r="C295" s="172">
        <v>1000127379</v>
      </c>
      <c r="D295" s="173"/>
      <c r="E295" s="172"/>
      <c r="F295" s="180"/>
      <c r="G295" s="180"/>
      <c r="H295" s="174"/>
      <c r="I295" s="175"/>
      <c r="J295" s="172"/>
      <c r="K295" s="176"/>
      <c r="L295" s="177" t="str">
        <f>IF(ISERROR(VLOOKUP(C295,DB_4erDS!$C$384:$C$8376,1,FALSE)),"delete","YES")</f>
        <v>YES</v>
      </c>
      <c r="M295" s="169"/>
      <c r="N295" s="169"/>
      <c r="O295" s="187">
        <f t="shared" si="24"/>
        <v>1</v>
      </c>
      <c r="P295" s="187">
        <f t="shared" si="25"/>
        <v>295</v>
      </c>
      <c r="Q295" s="187">
        <f t="shared" si="26"/>
        <v>295</v>
      </c>
      <c r="R295" s="187" t="e">
        <f t="shared" si="27"/>
        <v>#NUM!</v>
      </c>
      <c r="S295" s="188" t="e">
        <f t="shared" si="28"/>
        <v>#NUM!</v>
      </c>
      <c r="T295" s="169"/>
      <c r="U295" s="189" t="str">
        <f>IFERROR(VLOOKUP($S295,$C:K,9,0),"")</f>
        <v/>
      </c>
      <c r="V295" s="190" t="str">
        <f>IFERROR(VLOOKUP($S295,$C:H,6,0),"")</f>
        <v/>
      </c>
      <c r="W295" s="191" t="str">
        <f>IFERROR(VLOOKUP($S295,$C:I,7,0),"")</f>
        <v/>
      </c>
      <c r="X295" s="188" t="str">
        <f>IFERROR(VLOOKUP($S295,$C:J,8,0),"")</f>
        <v/>
      </c>
    </row>
    <row r="296" spans="2:24">
      <c r="B296" s="171"/>
      <c r="C296" s="172">
        <v>1000027332</v>
      </c>
      <c r="D296" s="173"/>
      <c r="E296" s="172"/>
      <c r="F296" s="180"/>
      <c r="G296" s="180"/>
      <c r="H296" s="174"/>
      <c r="I296" s="175"/>
      <c r="J296" s="172"/>
      <c r="K296" s="176"/>
      <c r="L296" s="177" t="str">
        <f>IF(ISERROR(VLOOKUP(C296,DB_4erDS!$C$384:$C$8376,1,FALSE)),"delete","YES")</f>
        <v>YES</v>
      </c>
      <c r="M296" s="169"/>
      <c r="N296" s="169"/>
      <c r="O296" s="187">
        <f t="shared" si="24"/>
        <v>1</v>
      </c>
      <c r="P296" s="187">
        <f t="shared" si="25"/>
        <v>296</v>
      </c>
      <c r="Q296" s="187">
        <f t="shared" si="26"/>
        <v>296</v>
      </c>
      <c r="R296" s="187" t="e">
        <f t="shared" si="27"/>
        <v>#NUM!</v>
      </c>
      <c r="S296" s="188" t="e">
        <f t="shared" si="28"/>
        <v>#NUM!</v>
      </c>
      <c r="T296" s="169"/>
      <c r="U296" s="189" t="str">
        <f>IFERROR(VLOOKUP($S296,$C:K,9,0),"")</f>
        <v/>
      </c>
      <c r="V296" s="190" t="str">
        <f>IFERROR(VLOOKUP($S296,$C:H,6,0),"")</f>
        <v/>
      </c>
      <c r="W296" s="191" t="str">
        <f>IFERROR(VLOOKUP($S296,$C:I,7,0),"")</f>
        <v/>
      </c>
      <c r="X296" s="188" t="str">
        <f>IFERROR(VLOOKUP($S296,$C:J,8,0),"")</f>
        <v/>
      </c>
    </row>
    <row r="297" spans="2:24">
      <c r="B297" s="171"/>
      <c r="C297" s="172">
        <v>1000027449</v>
      </c>
      <c r="D297" s="172"/>
      <c r="E297" s="172"/>
      <c r="F297" s="173"/>
      <c r="G297" s="173"/>
      <c r="H297" s="174"/>
      <c r="I297" s="175"/>
      <c r="J297" s="172"/>
      <c r="K297" s="176"/>
      <c r="L297" s="177" t="str">
        <f>IF(ISERROR(VLOOKUP(C297,DB_4erDS!$C$384:$C$8376,1,FALSE)),"delete","YES")</f>
        <v>YES</v>
      </c>
      <c r="M297" s="169"/>
      <c r="N297" s="169"/>
      <c r="O297" s="187">
        <f t="shared" si="24"/>
        <v>1</v>
      </c>
      <c r="P297" s="187">
        <f t="shared" si="25"/>
        <v>297</v>
      </c>
      <c r="Q297" s="187">
        <f t="shared" si="26"/>
        <v>297</v>
      </c>
      <c r="R297" s="187" t="e">
        <f t="shared" si="27"/>
        <v>#NUM!</v>
      </c>
      <c r="S297" s="188" t="e">
        <f t="shared" si="28"/>
        <v>#NUM!</v>
      </c>
      <c r="T297" s="169"/>
      <c r="U297" s="189" t="str">
        <f>IFERROR(VLOOKUP($S297,$C:K,9,0),"")</f>
        <v/>
      </c>
      <c r="V297" s="190" t="str">
        <f>IFERROR(VLOOKUP($S297,$C:H,6,0),"")</f>
        <v/>
      </c>
      <c r="W297" s="191" t="str">
        <f>IFERROR(VLOOKUP($S297,$C:I,7,0),"")</f>
        <v/>
      </c>
      <c r="X297" s="188" t="str">
        <f>IFERROR(VLOOKUP($S297,$C:J,8,0),"")</f>
        <v/>
      </c>
    </row>
    <row r="298" spans="2:24">
      <c r="B298" s="171"/>
      <c r="C298" s="172">
        <v>1000270365</v>
      </c>
      <c r="D298" s="172"/>
      <c r="E298" s="172"/>
      <c r="F298" s="173"/>
      <c r="G298" s="173"/>
      <c r="H298" s="174"/>
      <c r="I298" s="175"/>
      <c r="J298" s="172"/>
      <c r="K298" s="176"/>
      <c r="L298" s="177" t="str">
        <f>IF(ISERROR(VLOOKUP(C298,DB_4erDS!$C$384:$C$8376,1,FALSE)),"delete","YES")</f>
        <v>YES</v>
      </c>
      <c r="M298" s="169"/>
      <c r="N298" s="169"/>
      <c r="O298" s="187">
        <f t="shared" si="24"/>
        <v>1</v>
      </c>
      <c r="P298" s="187">
        <f t="shared" si="25"/>
        <v>298</v>
      </c>
      <c r="Q298" s="187">
        <f t="shared" si="26"/>
        <v>298</v>
      </c>
      <c r="R298" s="187" t="e">
        <f t="shared" si="27"/>
        <v>#NUM!</v>
      </c>
      <c r="S298" s="188" t="e">
        <f t="shared" si="28"/>
        <v>#NUM!</v>
      </c>
      <c r="T298" s="169"/>
      <c r="U298" s="189" t="str">
        <f>IFERROR(VLOOKUP($S298,$C:K,9,0),"")</f>
        <v/>
      </c>
      <c r="V298" s="190" t="str">
        <f>IFERROR(VLOOKUP($S298,$C:H,6,0),"")</f>
        <v/>
      </c>
      <c r="W298" s="191" t="str">
        <f>IFERROR(VLOOKUP($S298,$C:I,7,0),"")</f>
        <v/>
      </c>
      <c r="X298" s="188" t="str">
        <f>IFERROR(VLOOKUP($S298,$C:J,8,0),"")</f>
        <v/>
      </c>
    </row>
    <row r="299" spans="2:24">
      <c r="B299" s="171"/>
      <c r="C299" s="172">
        <v>1000322614</v>
      </c>
      <c r="D299" s="172"/>
      <c r="E299" s="172"/>
      <c r="F299" s="173"/>
      <c r="G299" s="173"/>
      <c r="H299" s="174"/>
      <c r="I299" s="175"/>
      <c r="J299" s="172"/>
      <c r="K299" s="176"/>
      <c r="L299" s="177" t="str">
        <f>IF(ISERROR(VLOOKUP(C299,DB_4erDS!$C$384:$C$8376,1,FALSE)),"delete","YES")</f>
        <v>YES</v>
      </c>
      <c r="M299" s="169"/>
      <c r="N299" s="169"/>
      <c r="O299" s="187">
        <f t="shared" si="24"/>
        <v>1</v>
      </c>
      <c r="P299" s="187">
        <f t="shared" si="25"/>
        <v>299</v>
      </c>
      <c r="Q299" s="187">
        <f t="shared" si="26"/>
        <v>299</v>
      </c>
      <c r="R299" s="187" t="e">
        <f t="shared" si="27"/>
        <v>#NUM!</v>
      </c>
      <c r="S299" s="188" t="e">
        <f t="shared" si="28"/>
        <v>#NUM!</v>
      </c>
      <c r="T299" s="169"/>
      <c r="U299" s="189" t="str">
        <f>IFERROR(VLOOKUP($S299,$C:K,9,0),"")</f>
        <v/>
      </c>
      <c r="V299" s="190" t="str">
        <f>IFERROR(VLOOKUP($S299,$C:H,6,0),"")</f>
        <v/>
      </c>
      <c r="W299" s="191" t="str">
        <f>IFERROR(VLOOKUP($S299,$C:I,7,0),"")</f>
        <v/>
      </c>
      <c r="X299" s="188" t="str">
        <f>IFERROR(VLOOKUP($S299,$C:J,8,0),"")</f>
        <v/>
      </c>
    </row>
    <row r="300" spans="2:24">
      <c r="B300" s="171"/>
      <c r="C300" s="172">
        <v>1000128771</v>
      </c>
      <c r="D300" s="172"/>
      <c r="E300" s="172"/>
      <c r="F300" s="173"/>
      <c r="G300" s="173"/>
      <c r="H300" s="174"/>
      <c r="I300" s="175"/>
      <c r="J300" s="172"/>
      <c r="K300" s="176"/>
      <c r="L300" s="177" t="str">
        <f>IF(ISERROR(VLOOKUP(C300,DB_4erDS!$C$384:$C$8376,1,FALSE)),"delete","YES")</f>
        <v>YES</v>
      </c>
      <c r="M300" s="169"/>
      <c r="N300" s="169"/>
      <c r="O300" s="187">
        <f t="shared" si="24"/>
        <v>1</v>
      </c>
      <c r="P300" s="187">
        <f t="shared" si="25"/>
        <v>300</v>
      </c>
      <c r="Q300" s="187">
        <f t="shared" si="26"/>
        <v>300</v>
      </c>
      <c r="R300" s="187" t="e">
        <f t="shared" si="27"/>
        <v>#NUM!</v>
      </c>
      <c r="S300" s="188" t="e">
        <f t="shared" si="28"/>
        <v>#NUM!</v>
      </c>
      <c r="T300" s="169"/>
      <c r="U300" s="189" t="str">
        <f>IFERROR(VLOOKUP($S300,$C:K,9,0),"")</f>
        <v/>
      </c>
      <c r="V300" s="190" t="str">
        <f>IFERROR(VLOOKUP($S300,$C:H,6,0),"")</f>
        <v/>
      </c>
      <c r="W300" s="191" t="str">
        <f>IFERROR(VLOOKUP($S300,$C:I,7,0),"")</f>
        <v/>
      </c>
      <c r="X300" s="188" t="str">
        <f>IFERROR(VLOOKUP($S300,$C:J,8,0),"")</f>
        <v/>
      </c>
    </row>
    <row r="301" spans="2:24">
      <c r="B301" s="171"/>
      <c r="C301" s="179">
        <v>1000128772</v>
      </c>
      <c r="D301" s="173"/>
      <c r="E301" s="179"/>
      <c r="F301" s="180"/>
      <c r="G301" s="180"/>
      <c r="H301" s="174"/>
      <c r="I301" s="175"/>
      <c r="J301" s="172"/>
      <c r="K301" s="176"/>
      <c r="L301" s="177" t="str">
        <f>IF(ISERROR(VLOOKUP(C301,DB_4erDS!$C$384:$C$8376,1,FALSE)),"delete","YES")</f>
        <v>YES</v>
      </c>
      <c r="M301" s="169"/>
      <c r="N301" s="169"/>
      <c r="O301" s="187">
        <f t="shared" si="24"/>
        <v>1</v>
      </c>
      <c r="P301" s="187">
        <f t="shared" si="25"/>
        <v>301</v>
      </c>
      <c r="Q301" s="187">
        <f t="shared" si="26"/>
        <v>301</v>
      </c>
      <c r="R301" s="187" t="e">
        <f t="shared" si="27"/>
        <v>#NUM!</v>
      </c>
      <c r="S301" s="188" t="e">
        <f t="shared" si="28"/>
        <v>#NUM!</v>
      </c>
      <c r="T301" s="169"/>
      <c r="U301" s="189" t="str">
        <f>IFERROR(VLOOKUP($S301,$C:K,9,0),"")</f>
        <v/>
      </c>
      <c r="V301" s="190" t="str">
        <f>IFERROR(VLOOKUP($S301,$C:H,6,0),"")</f>
        <v/>
      </c>
      <c r="W301" s="191" t="str">
        <f>IFERROR(VLOOKUP($S301,$C:I,7,0),"")</f>
        <v/>
      </c>
      <c r="X301" s="188" t="str">
        <f>IFERROR(VLOOKUP($S301,$C:J,8,0),"")</f>
        <v/>
      </c>
    </row>
    <row r="302" spans="2:24" ht="13.9">
      <c r="B302" s="186"/>
      <c r="C302" s="179">
        <v>1000438698</v>
      </c>
      <c r="D302" s="173"/>
      <c r="E302" s="179"/>
      <c r="F302" s="180"/>
      <c r="G302" s="180"/>
      <c r="H302" s="174"/>
      <c r="I302" s="175"/>
      <c r="J302" s="172"/>
      <c r="K302" s="176"/>
      <c r="L302" s="177" t="str">
        <f>IF(ISERROR(VLOOKUP(C302,DB_4erDS!$C$384:$C$8376,1,FALSE)),"delete","YES")</f>
        <v>YES</v>
      </c>
      <c r="M302" s="169"/>
      <c r="N302" s="169"/>
      <c r="O302" s="187">
        <f t="shared" si="24"/>
        <v>1</v>
      </c>
      <c r="P302" s="187">
        <f t="shared" si="25"/>
        <v>302</v>
      </c>
      <c r="Q302" s="187">
        <f t="shared" si="26"/>
        <v>302</v>
      </c>
      <c r="R302" s="187" t="e">
        <f t="shared" si="27"/>
        <v>#NUM!</v>
      </c>
      <c r="S302" s="188" t="e">
        <f t="shared" si="28"/>
        <v>#NUM!</v>
      </c>
      <c r="T302" s="169"/>
      <c r="U302" s="189" t="str">
        <f>IFERROR(VLOOKUP($S302,$C:K,9,0),"")</f>
        <v/>
      </c>
      <c r="V302" s="190" t="str">
        <f>IFERROR(VLOOKUP($S302,$C:H,6,0),"")</f>
        <v/>
      </c>
      <c r="W302" s="191" t="str">
        <f>IFERROR(VLOOKUP($S302,$C:I,7,0),"")</f>
        <v/>
      </c>
      <c r="X302" s="188" t="str">
        <f>IFERROR(VLOOKUP($S302,$C:J,8,0),"")</f>
        <v/>
      </c>
    </row>
    <row r="303" spans="2:24">
      <c r="B303" s="171"/>
      <c r="C303" s="179">
        <v>1000410929</v>
      </c>
      <c r="D303" s="173"/>
      <c r="E303" s="179"/>
      <c r="F303" s="180"/>
      <c r="G303" s="180"/>
      <c r="H303" s="174"/>
      <c r="I303" s="175"/>
      <c r="J303" s="172"/>
      <c r="K303" s="176"/>
      <c r="L303" s="177" t="str">
        <f>IF(ISERROR(VLOOKUP(C303,DB_4erDS!$C$384:$C$8376,1,FALSE)),"delete","YES")</f>
        <v>YES</v>
      </c>
      <c r="M303" s="169"/>
      <c r="N303" s="169"/>
      <c r="O303" s="187">
        <f t="shared" si="24"/>
        <v>1</v>
      </c>
      <c r="P303" s="187">
        <f t="shared" si="25"/>
        <v>303</v>
      </c>
      <c r="Q303" s="187">
        <f t="shared" si="26"/>
        <v>303</v>
      </c>
      <c r="R303" s="187" t="e">
        <f t="shared" si="27"/>
        <v>#NUM!</v>
      </c>
      <c r="S303" s="188" t="e">
        <f t="shared" si="28"/>
        <v>#NUM!</v>
      </c>
      <c r="T303" s="169"/>
      <c r="U303" s="189" t="str">
        <f>IFERROR(VLOOKUP($S303,$C:K,9,0),"")</f>
        <v/>
      </c>
      <c r="V303" s="190" t="str">
        <f>IFERROR(VLOOKUP($S303,$C:H,6,0),"")</f>
        <v/>
      </c>
      <c r="W303" s="191" t="str">
        <f>IFERROR(VLOOKUP($S303,$C:I,7,0),"")</f>
        <v/>
      </c>
      <c r="X303" s="188" t="str">
        <f>IFERROR(VLOOKUP($S303,$C:J,8,0),"")</f>
        <v/>
      </c>
    </row>
    <row r="304" spans="2:24">
      <c r="B304" s="171"/>
      <c r="C304" s="172">
        <v>1000404126</v>
      </c>
      <c r="D304" s="173"/>
      <c r="E304" s="172"/>
      <c r="F304" s="173"/>
      <c r="G304" s="173"/>
      <c r="H304" s="174"/>
      <c r="I304" s="175"/>
      <c r="J304" s="172"/>
      <c r="K304" s="176"/>
      <c r="L304" s="177" t="str">
        <f>IF(ISERROR(VLOOKUP(C304,DB_4erDS!$C$384:$C$8376,1,FALSE)),"delete","YES")</f>
        <v>YES</v>
      </c>
      <c r="M304" s="169"/>
      <c r="N304" s="169"/>
      <c r="O304" s="187">
        <f t="shared" si="24"/>
        <v>1</v>
      </c>
      <c r="P304" s="187">
        <f t="shared" si="25"/>
        <v>304</v>
      </c>
      <c r="Q304" s="187">
        <f t="shared" si="26"/>
        <v>304</v>
      </c>
      <c r="R304" s="187" t="e">
        <f t="shared" si="27"/>
        <v>#NUM!</v>
      </c>
      <c r="S304" s="188" t="e">
        <f t="shared" si="28"/>
        <v>#NUM!</v>
      </c>
      <c r="T304" s="169"/>
      <c r="U304" s="189" t="str">
        <f>IFERROR(VLOOKUP($S304,$C:K,9,0),"")</f>
        <v/>
      </c>
      <c r="V304" s="190" t="str">
        <f>IFERROR(VLOOKUP($S304,$C:H,6,0),"")</f>
        <v/>
      </c>
      <c r="W304" s="191" t="str">
        <f>IFERROR(VLOOKUP($S304,$C:I,7,0),"")</f>
        <v/>
      </c>
      <c r="X304" s="188" t="str">
        <f>IFERROR(VLOOKUP($S304,$C:J,8,0),"")</f>
        <v/>
      </c>
    </row>
    <row r="305" spans="2:24">
      <c r="B305" s="178"/>
      <c r="C305" s="172">
        <v>1000404137</v>
      </c>
      <c r="D305" s="172"/>
      <c r="E305" s="172"/>
      <c r="F305" s="173"/>
      <c r="G305" s="173"/>
      <c r="H305" s="174"/>
      <c r="I305" s="175"/>
      <c r="J305" s="172"/>
      <c r="K305" s="176"/>
      <c r="L305" s="177" t="str">
        <f>IF(ISERROR(VLOOKUP(C305,DB_4erDS!$C$384:$C$8376,1,FALSE)),"delete","YES")</f>
        <v>YES</v>
      </c>
      <c r="M305" s="169"/>
      <c r="N305" s="169"/>
      <c r="O305" s="187">
        <f t="shared" si="24"/>
        <v>1</v>
      </c>
      <c r="P305" s="187">
        <f t="shared" si="25"/>
        <v>305</v>
      </c>
      <c r="Q305" s="187">
        <f t="shared" si="26"/>
        <v>305</v>
      </c>
      <c r="R305" s="187" t="e">
        <f t="shared" si="27"/>
        <v>#NUM!</v>
      </c>
      <c r="S305" s="188" t="e">
        <f t="shared" si="28"/>
        <v>#NUM!</v>
      </c>
      <c r="T305" s="169"/>
      <c r="U305" s="189" t="str">
        <f>IFERROR(VLOOKUP($S305,$C:K,9,0),"")</f>
        <v/>
      </c>
      <c r="V305" s="190" t="str">
        <f>IFERROR(VLOOKUP($S305,$C:H,6,0),"")</f>
        <v/>
      </c>
      <c r="W305" s="191" t="str">
        <f>IFERROR(VLOOKUP($S305,$C:I,7,0),"")</f>
        <v/>
      </c>
      <c r="X305" s="188" t="str">
        <f>IFERROR(VLOOKUP($S305,$C:J,8,0),"")</f>
        <v/>
      </c>
    </row>
    <row r="306" spans="2:24">
      <c r="B306" s="171"/>
      <c r="C306" s="172">
        <v>1000333855</v>
      </c>
      <c r="D306" s="172"/>
      <c r="E306" s="172"/>
      <c r="F306" s="173"/>
      <c r="G306" s="173"/>
      <c r="H306" s="174"/>
      <c r="I306" s="175"/>
      <c r="J306" s="172"/>
      <c r="K306" s="176"/>
      <c r="L306" s="177" t="str">
        <f>IF(ISERROR(VLOOKUP(C306,DB_4erDS!$C$384:$C$8376,1,FALSE)),"delete","YES")</f>
        <v>YES</v>
      </c>
      <c r="M306" s="169"/>
      <c r="N306" s="169"/>
      <c r="O306" s="187">
        <f t="shared" si="24"/>
        <v>1</v>
      </c>
      <c r="P306" s="187">
        <f t="shared" si="25"/>
        <v>306</v>
      </c>
      <c r="Q306" s="187">
        <f t="shared" si="26"/>
        <v>306</v>
      </c>
      <c r="R306" s="187" t="e">
        <f t="shared" si="27"/>
        <v>#NUM!</v>
      </c>
      <c r="S306" s="188" t="e">
        <f t="shared" si="28"/>
        <v>#NUM!</v>
      </c>
      <c r="T306" s="169"/>
      <c r="U306" s="189" t="str">
        <f>IFERROR(VLOOKUP($S306,$C:K,9,0),"")</f>
        <v/>
      </c>
      <c r="V306" s="190" t="str">
        <f>IFERROR(VLOOKUP($S306,$C:H,6,0),"")</f>
        <v/>
      </c>
      <c r="W306" s="191" t="str">
        <f>IFERROR(VLOOKUP($S306,$C:I,7,0),"")</f>
        <v/>
      </c>
      <c r="X306" s="188" t="str">
        <f>IFERROR(VLOOKUP($S306,$C:J,8,0),"")</f>
        <v/>
      </c>
    </row>
    <row r="307" spans="2:24">
      <c r="B307" s="171"/>
      <c r="C307" s="172">
        <v>1000333923</v>
      </c>
      <c r="D307" s="172"/>
      <c r="E307" s="172"/>
      <c r="F307" s="173"/>
      <c r="G307" s="173"/>
      <c r="H307" s="174"/>
      <c r="I307" s="175"/>
      <c r="J307" s="172"/>
      <c r="K307" s="176"/>
      <c r="L307" s="177" t="str">
        <f>IF(ISERROR(VLOOKUP(C307,DB_4erDS!$C$384:$C$8376,1,FALSE)),"delete","YES")</f>
        <v>YES</v>
      </c>
      <c r="M307" s="169"/>
      <c r="N307" s="169"/>
      <c r="O307" s="187">
        <f t="shared" si="24"/>
        <v>1</v>
      </c>
      <c r="P307" s="187">
        <f t="shared" si="25"/>
        <v>307</v>
      </c>
      <c r="Q307" s="187">
        <f t="shared" si="26"/>
        <v>307</v>
      </c>
      <c r="R307" s="187" t="e">
        <f t="shared" si="27"/>
        <v>#NUM!</v>
      </c>
      <c r="S307" s="188" t="e">
        <f t="shared" si="28"/>
        <v>#NUM!</v>
      </c>
      <c r="T307" s="169"/>
      <c r="U307" s="189" t="str">
        <f>IFERROR(VLOOKUP($S307,$C:K,9,0),"")</f>
        <v/>
      </c>
      <c r="V307" s="190" t="str">
        <f>IFERROR(VLOOKUP($S307,$C:H,6,0),"")</f>
        <v/>
      </c>
      <c r="W307" s="191" t="str">
        <f>IFERROR(VLOOKUP($S307,$C:I,7,0),"")</f>
        <v/>
      </c>
      <c r="X307" s="188" t="str">
        <f>IFERROR(VLOOKUP($S307,$C:J,8,0),"")</f>
        <v/>
      </c>
    </row>
    <row r="308" spans="2:24">
      <c r="B308" s="171"/>
      <c r="C308" s="172">
        <v>1000333860</v>
      </c>
      <c r="D308" s="172"/>
      <c r="E308" s="172"/>
      <c r="F308" s="173"/>
      <c r="G308" s="173"/>
      <c r="H308" s="174"/>
      <c r="I308" s="175"/>
      <c r="J308" s="172"/>
      <c r="K308" s="176"/>
      <c r="L308" s="177" t="str">
        <f>IF(ISERROR(VLOOKUP(C308,DB_4erDS!$C$384:$C$8376,1,FALSE)),"delete","YES")</f>
        <v>YES</v>
      </c>
      <c r="M308" s="169"/>
      <c r="N308" s="169"/>
      <c r="O308" s="187">
        <f t="shared" si="24"/>
        <v>1</v>
      </c>
      <c r="P308" s="187">
        <f t="shared" si="25"/>
        <v>308</v>
      </c>
      <c r="Q308" s="187">
        <f t="shared" si="26"/>
        <v>308</v>
      </c>
      <c r="R308" s="187" t="e">
        <f t="shared" si="27"/>
        <v>#NUM!</v>
      </c>
      <c r="S308" s="188" t="e">
        <f t="shared" si="28"/>
        <v>#NUM!</v>
      </c>
      <c r="T308" s="169"/>
      <c r="U308" s="189" t="str">
        <f>IFERROR(VLOOKUP($S308,$C:K,9,0),"")</f>
        <v/>
      </c>
      <c r="V308" s="190" t="str">
        <f>IFERROR(VLOOKUP($S308,$C:H,6,0),"")</f>
        <v/>
      </c>
      <c r="W308" s="191" t="str">
        <f>IFERROR(VLOOKUP($S308,$C:I,7,0),"")</f>
        <v/>
      </c>
      <c r="X308" s="188" t="str">
        <f>IFERROR(VLOOKUP($S308,$C:J,8,0),"")</f>
        <v/>
      </c>
    </row>
    <row r="309" spans="2:24">
      <c r="B309" s="171"/>
      <c r="C309" s="172">
        <v>1000370413</v>
      </c>
      <c r="D309" s="172"/>
      <c r="E309" s="172"/>
      <c r="F309" s="173"/>
      <c r="G309" s="173"/>
      <c r="H309" s="174"/>
      <c r="I309" s="175"/>
      <c r="J309" s="172"/>
      <c r="K309" s="176"/>
      <c r="L309" s="177" t="str">
        <f>IF(ISERROR(VLOOKUP(C309,DB_4erDS!$C$384:$C$8376,1,FALSE)),"delete","YES")</f>
        <v>YES</v>
      </c>
      <c r="M309" s="169"/>
      <c r="N309" s="169"/>
      <c r="O309" s="187">
        <f t="shared" si="24"/>
        <v>1</v>
      </c>
      <c r="P309" s="187">
        <f t="shared" si="25"/>
        <v>309</v>
      </c>
      <c r="Q309" s="187">
        <f t="shared" si="26"/>
        <v>309</v>
      </c>
      <c r="R309" s="187" t="e">
        <f t="shared" si="27"/>
        <v>#NUM!</v>
      </c>
      <c r="S309" s="188" t="e">
        <f t="shared" si="28"/>
        <v>#NUM!</v>
      </c>
      <c r="T309" s="169"/>
      <c r="U309" s="189" t="str">
        <f>IFERROR(VLOOKUP($S309,$C:K,9,0),"")</f>
        <v/>
      </c>
      <c r="V309" s="190" t="str">
        <f>IFERROR(VLOOKUP($S309,$C:H,6,0),"")</f>
        <v/>
      </c>
      <c r="W309" s="191" t="str">
        <f>IFERROR(VLOOKUP($S309,$C:I,7,0),"")</f>
        <v/>
      </c>
      <c r="X309" s="188" t="str">
        <f>IFERROR(VLOOKUP($S309,$C:J,8,0),"")</f>
        <v/>
      </c>
    </row>
    <row r="310" spans="2:24">
      <c r="B310" s="171"/>
      <c r="C310" s="172">
        <v>1000333859</v>
      </c>
      <c r="D310" s="172"/>
      <c r="E310" s="172"/>
      <c r="F310" s="173"/>
      <c r="G310" s="173"/>
      <c r="H310" s="174"/>
      <c r="I310" s="175"/>
      <c r="J310" s="172"/>
      <c r="K310" s="176"/>
      <c r="L310" s="177" t="str">
        <f>IF(ISERROR(VLOOKUP(C310,DB_4erDS!$C$384:$C$8376,1,FALSE)),"delete","YES")</f>
        <v>YES</v>
      </c>
      <c r="M310" s="169"/>
      <c r="N310" s="169"/>
      <c r="O310" s="187">
        <f t="shared" si="24"/>
        <v>1</v>
      </c>
      <c r="P310" s="187">
        <f t="shared" si="25"/>
        <v>310</v>
      </c>
      <c r="Q310" s="187">
        <f t="shared" si="26"/>
        <v>310</v>
      </c>
      <c r="R310" s="187" t="e">
        <f t="shared" si="27"/>
        <v>#NUM!</v>
      </c>
      <c r="S310" s="188" t="e">
        <f t="shared" si="28"/>
        <v>#NUM!</v>
      </c>
      <c r="T310" s="169"/>
      <c r="U310" s="189" t="str">
        <f>IFERROR(VLOOKUP($S310,$C:K,9,0),"")</f>
        <v/>
      </c>
      <c r="V310" s="190" t="str">
        <f>IFERROR(VLOOKUP($S310,$C:H,6,0),"")</f>
        <v/>
      </c>
      <c r="W310" s="191" t="str">
        <f>IFERROR(VLOOKUP($S310,$C:I,7,0),"")</f>
        <v/>
      </c>
      <c r="X310" s="188" t="str">
        <f>IFERROR(VLOOKUP($S310,$C:J,8,0),"")</f>
        <v/>
      </c>
    </row>
    <row r="311" spans="2:24">
      <c r="B311" s="171"/>
      <c r="C311" s="172">
        <v>1000170628</v>
      </c>
      <c r="D311" s="172"/>
      <c r="E311" s="172"/>
      <c r="F311" s="173"/>
      <c r="G311" s="173"/>
      <c r="H311" s="174"/>
      <c r="I311" s="175"/>
      <c r="J311" s="172"/>
      <c r="K311" s="176"/>
      <c r="L311" s="177" t="str">
        <f>IF(ISERROR(VLOOKUP(C311,DB_4erDS!$C$384:$C$8376,1,FALSE)),"delete","YES")</f>
        <v>YES</v>
      </c>
      <c r="M311" s="169"/>
      <c r="N311" s="169"/>
      <c r="O311" s="187">
        <f t="shared" si="24"/>
        <v>1</v>
      </c>
      <c r="P311" s="187">
        <f t="shared" si="25"/>
        <v>311</v>
      </c>
      <c r="Q311" s="187">
        <f t="shared" si="26"/>
        <v>311</v>
      </c>
      <c r="R311" s="187" t="e">
        <f t="shared" si="27"/>
        <v>#NUM!</v>
      </c>
      <c r="S311" s="188" t="e">
        <f t="shared" si="28"/>
        <v>#NUM!</v>
      </c>
      <c r="T311" s="169"/>
      <c r="U311" s="189" t="str">
        <f>IFERROR(VLOOKUP($S311,$C:K,9,0),"")</f>
        <v/>
      </c>
      <c r="V311" s="190" t="str">
        <f>IFERROR(VLOOKUP($S311,$C:H,6,0),"")</f>
        <v/>
      </c>
      <c r="W311" s="191" t="str">
        <f>IFERROR(VLOOKUP($S311,$C:I,7,0),"")</f>
        <v/>
      </c>
      <c r="X311" s="188" t="str">
        <f>IFERROR(VLOOKUP($S311,$C:J,8,0),"")</f>
        <v/>
      </c>
    </row>
    <row r="312" spans="2:24">
      <c r="B312" s="171"/>
      <c r="C312" s="172">
        <v>1000333858</v>
      </c>
      <c r="D312" s="172"/>
      <c r="E312" s="172"/>
      <c r="F312" s="173"/>
      <c r="G312" s="173"/>
      <c r="H312" s="174"/>
      <c r="I312" s="175"/>
      <c r="J312" s="172"/>
      <c r="K312" s="176"/>
      <c r="L312" s="177" t="str">
        <f>IF(ISERROR(VLOOKUP(C312,DB_4erDS!$C$384:$C$8376,1,FALSE)),"delete","YES")</f>
        <v>YES</v>
      </c>
      <c r="M312" s="169"/>
      <c r="N312" s="169"/>
      <c r="O312" s="187">
        <f t="shared" si="24"/>
        <v>1</v>
      </c>
      <c r="P312" s="187">
        <f t="shared" si="25"/>
        <v>312</v>
      </c>
      <c r="Q312" s="187">
        <f t="shared" si="26"/>
        <v>312</v>
      </c>
      <c r="R312" s="187" t="e">
        <f t="shared" si="27"/>
        <v>#NUM!</v>
      </c>
      <c r="S312" s="188" t="e">
        <f t="shared" si="28"/>
        <v>#NUM!</v>
      </c>
      <c r="T312" s="169"/>
      <c r="U312" s="189" t="str">
        <f>IFERROR(VLOOKUP($S312,$C:K,9,0),"")</f>
        <v/>
      </c>
      <c r="V312" s="190" t="str">
        <f>IFERROR(VLOOKUP($S312,$C:H,6,0),"")</f>
        <v/>
      </c>
      <c r="W312" s="191" t="str">
        <f>IFERROR(VLOOKUP($S312,$C:I,7,0),"")</f>
        <v/>
      </c>
      <c r="X312" s="188" t="str">
        <f>IFERROR(VLOOKUP($S312,$C:J,8,0),"")</f>
        <v/>
      </c>
    </row>
    <row r="313" spans="2:24">
      <c r="B313" s="171"/>
      <c r="C313" s="172">
        <v>1000333857</v>
      </c>
      <c r="D313" s="172"/>
      <c r="E313" s="172"/>
      <c r="F313" s="173"/>
      <c r="G313" s="173"/>
      <c r="H313" s="174"/>
      <c r="I313" s="175"/>
      <c r="J313" s="172"/>
      <c r="K313" s="176"/>
      <c r="L313" s="177" t="str">
        <f>IF(ISERROR(VLOOKUP(C313,DB_4erDS!$C$384:$C$8376,1,FALSE)),"delete","YES")</f>
        <v>YES</v>
      </c>
      <c r="M313" s="169"/>
      <c r="N313" s="169"/>
      <c r="O313" s="187">
        <f t="shared" si="24"/>
        <v>1</v>
      </c>
      <c r="P313" s="187">
        <f t="shared" si="25"/>
        <v>313</v>
      </c>
      <c r="Q313" s="187">
        <f t="shared" si="26"/>
        <v>313</v>
      </c>
      <c r="R313" s="187" t="e">
        <f t="shared" si="27"/>
        <v>#NUM!</v>
      </c>
      <c r="S313" s="188" t="e">
        <f t="shared" si="28"/>
        <v>#NUM!</v>
      </c>
      <c r="T313" s="169"/>
      <c r="U313" s="189" t="str">
        <f>IFERROR(VLOOKUP($S313,$C:K,9,0),"")</f>
        <v/>
      </c>
      <c r="V313" s="190" t="str">
        <f>IFERROR(VLOOKUP($S313,$C:H,6,0),"")</f>
        <v/>
      </c>
      <c r="W313" s="191" t="str">
        <f>IFERROR(VLOOKUP($S313,$C:I,7,0),"")</f>
        <v/>
      </c>
      <c r="X313" s="188" t="str">
        <f>IFERROR(VLOOKUP($S313,$C:J,8,0),"")</f>
        <v/>
      </c>
    </row>
    <row r="314" spans="2:24">
      <c r="B314" s="171"/>
      <c r="C314" s="172">
        <v>1000260164</v>
      </c>
      <c r="D314" s="172"/>
      <c r="E314" s="172"/>
      <c r="F314" s="173"/>
      <c r="G314" s="173"/>
      <c r="H314" s="174"/>
      <c r="I314" s="175"/>
      <c r="J314" s="172"/>
      <c r="K314" s="176"/>
      <c r="L314" s="177" t="str">
        <f>IF(ISERROR(VLOOKUP(C314,DB_4erDS!$C$384:$C$8376,1,FALSE)),"delete","YES")</f>
        <v>YES</v>
      </c>
      <c r="M314" s="169"/>
      <c r="N314" s="169"/>
      <c r="O314" s="187">
        <f t="shared" si="24"/>
        <v>1</v>
      </c>
      <c r="P314" s="187">
        <f t="shared" si="25"/>
        <v>314</v>
      </c>
      <c r="Q314" s="187">
        <f t="shared" si="26"/>
        <v>314</v>
      </c>
      <c r="R314" s="187" t="e">
        <f t="shared" si="27"/>
        <v>#NUM!</v>
      </c>
      <c r="S314" s="188" t="e">
        <f t="shared" si="28"/>
        <v>#NUM!</v>
      </c>
      <c r="T314" s="169"/>
      <c r="U314" s="189" t="str">
        <f>IFERROR(VLOOKUP($S314,$C:K,9,0),"")</f>
        <v/>
      </c>
      <c r="V314" s="190" t="str">
        <f>IFERROR(VLOOKUP($S314,$C:H,6,0),"")</f>
        <v/>
      </c>
      <c r="W314" s="191" t="str">
        <f>IFERROR(VLOOKUP($S314,$C:I,7,0),"")</f>
        <v/>
      </c>
      <c r="X314" s="188" t="str">
        <f>IFERROR(VLOOKUP($S314,$C:J,8,0),"")</f>
        <v/>
      </c>
    </row>
    <row r="315" spans="2:24" ht="13.9">
      <c r="B315" s="171"/>
      <c r="C315" s="172">
        <v>1000466322</v>
      </c>
      <c r="D315" s="172"/>
      <c r="E315" s="172"/>
      <c r="F315" s="182"/>
      <c r="G315" s="182"/>
      <c r="H315" s="174"/>
      <c r="I315" s="175"/>
      <c r="J315" s="172"/>
      <c r="K315" s="176"/>
      <c r="L315" s="177" t="str">
        <f>IF(ISERROR(VLOOKUP(C315,DB_4erDS!$C$384:$C$8376,1,FALSE)),"delete","YES")</f>
        <v>delete</v>
      </c>
      <c r="M315" s="169"/>
      <c r="N315" s="169"/>
      <c r="O315" s="187">
        <f t="shared" si="24"/>
        <v>0</v>
      </c>
      <c r="P315" s="187">
        <f t="shared" si="25"/>
        <v>315</v>
      </c>
      <c r="Q315" s="187" t="e">
        <f t="shared" si="26"/>
        <v>#DIV/0!</v>
      </c>
      <c r="R315" s="187" t="e">
        <f t="shared" si="27"/>
        <v>#NUM!</v>
      </c>
      <c r="S315" s="188" t="e">
        <f t="shared" si="28"/>
        <v>#NUM!</v>
      </c>
      <c r="T315" s="169"/>
      <c r="U315" s="189" t="str">
        <f>IFERROR(VLOOKUP($S315,$C:K,9,0),"")</f>
        <v/>
      </c>
      <c r="V315" s="190" t="str">
        <f>IFERROR(VLOOKUP($S315,$C:H,6,0),"")</f>
        <v/>
      </c>
      <c r="W315" s="191" t="str">
        <f>IFERROR(VLOOKUP($S315,$C:I,7,0),"")</f>
        <v/>
      </c>
      <c r="X315" s="188" t="str">
        <f>IFERROR(VLOOKUP($S315,$C:J,8,0),"")</f>
        <v/>
      </c>
    </row>
    <row r="316" spans="2:24">
      <c r="B316" s="169"/>
      <c r="C316" s="169"/>
      <c r="D316" s="169"/>
      <c r="E316" s="169"/>
      <c r="F316" s="169"/>
      <c r="G316" s="169"/>
      <c r="H316" s="169"/>
      <c r="I316" s="169"/>
      <c r="J316" s="169"/>
      <c r="K316" s="169"/>
      <c r="L316" s="177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  <c r="X316" s="169"/>
    </row>
    <row r="317" spans="2:24">
      <c r="B317" s="169"/>
      <c r="C317" s="169"/>
      <c r="D317" s="169"/>
      <c r="E317" s="169"/>
      <c r="F317" s="169"/>
      <c r="G317" s="169"/>
      <c r="H317" s="169"/>
      <c r="I317" s="169"/>
      <c r="J317" s="169"/>
      <c r="K317" s="169"/>
      <c r="L317" s="177"/>
      <c r="M317" s="169"/>
      <c r="N317" s="169"/>
      <c r="O317" s="169"/>
      <c r="P317" s="169"/>
      <c r="Q317" s="169"/>
      <c r="R317" s="169"/>
      <c r="S317" s="169"/>
      <c r="T317" s="169"/>
      <c r="U317" s="169"/>
      <c r="V317" s="169"/>
      <c r="W317" s="169"/>
      <c r="X317" s="169"/>
    </row>
    <row r="318" spans="2:24">
      <c r="B318" s="169"/>
      <c r="C318" s="169"/>
      <c r="D318" s="169"/>
      <c r="E318" s="169"/>
      <c r="F318" s="169"/>
      <c r="G318" s="169"/>
      <c r="H318" s="169"/>
      <c r="I318" s="169"/>
      <c r="J318" s="169"/>
      <c r="K318" s="169"/>
      <c r="L318" s="177"/>
      <c r="M318" s="169"/>
      <c r="N318" s="169"/>
      <c r="O318" s="169"/>
      <c r="P318" s="169"/>
      <c r="Q318" s="169"/>
      <c r="R318" s="169"/>
      <c r="S318" s="169"/>
      <c r="T318" s="169"/>
      <c r="U318" s="169"/>
      <c r="V318" s="169"/>
      <c r="W318" s="169"/>
      <c r="X318" s="169"/>
    </row>
    <row r="319" spans="2:24">
      <c r="B319" s="169"/>
      <c r="C319" s="169"/>
      <c r="D319" s="169"/>
      <c r="E319" s="169"/>
      <c r="F319" s="169"/>
      <c r="G319" s="169"/>
      <c r="H319" s="169"/>
      <c r="I319" s="169"/>
      <c r="J319" s="169"/>
      <c r="K319" s="169"/>
      <c r="L319" s="177"/>
      <c r="M319" s="169"/>
      <c r="N319" s="169"/>
      <c r="O319" s="169"/>
      <c r="P319" s="169"/>
      <c r="Q319" s="169"/>
      <c r="R319" s="169"/>
      <c r="S319" s="169"/>
      <c r="T319" s="169"/>
      <c r="U319" s="169"/>
      <c r="V319" s="169"/>
      <c r="W319" s="169"/>
      <c r="X319" s="169"/>
    </row>
    <row r="320" spans="2:24">
      <c r="B320" s="169"/>
      <c r="C320" s="169"/>
      <c r="D320" s="169"/>
      <c r="E320" s="169"/>
      <c r="F320" s="169"/>
      <c r="G320" s="169"/>
      <c r="H320" s="169"/>
      <c r="I320" s="169"/>
      <c r="J320" s="169"/>
      <c r="K320" s="169"/>
      <c r="L320" s="177"/>
      <c r="M320" s="169"/>
      <c r="N320" s="169"/>
      <c r="O320" s="169"/>
      <c r="P320" s="169"/>
      <c r="Q320" s="169"/>
      <c r="R320" s="169"/>
      <c r="S320" s="169"/>
      <c r="T320" s="169"/>
      <c r="U320" s="169"/>
      <c r="V320" s="169"/>
      <c r="W320" s="169"/>
      <c r="X320" s="169"/>
    </row>
    <row r="321" spans="2:24">
      <c r="B321" s="169"/>
      <c r="C321" s="169"/>
      <c r="D321" s="169"/>
      <c r="E321" s="169"/>
      <c r="F321" s="169"/>
      <c r="G321" s="169"/>
      <c r="H321" s="169"/>
      <c r="I321" s="169"/>
      <c r="J321" s="169"/>
      <c r="K321" s="169"/>
      <c r="L321" s="177"/>
      <c r="M321" s="169"/>
      <c r="N321" s="169"/>
      <c r="O321" s="169"/>
      <c r="P321" s="169"/>
      <c r="Q321" s="169"/>
      <c r="R321" s="169"/>
      <c r="S321" s="169"/>
      <c r="T321" s="169"/>
      <c r="U321" s="169"/>
      <c r="V321" s="169"/>
      <c r="W321" s="169"/>
      <c r="X321" s="169"/>
    </row>
    <row r="322" spans="2:24">
      <c r="B322" s="169"/>
      <c r="C322" s="169"/>
      <c r="D322" s="169"/>
      <c r="E322" s="169"/>
      <c r="F322" s="169"/>
      <c r="G322" s="169"/>
      <c r="H322" s="169"/>
      <c r="I322" s="169"/>
      <c r="J322" s="169"/>
      <c r="K322" s="169"/>
      <c r="L322" s="177"/>
      <c r="M322" s="169"/>
      <c r="N322" s="169"/>
      <c r="O322" s="169"/>
      <c r="P322" s="169"/>
      <c r="Q322" s="169"/>
      <c r="R322" s="169"/>
      <c r="S322" s="169"/>
      <c r="T322" s="169"/>
      <c r="U322" s="169"/>
      <c r="V322" s="169"/>
      <c r="W322" s="169"/>
      <c r="X322" s="169"/>
    </row>
    <row r="323" spans="2:24">
      <c r="B323" s="169"/>
      <c r="C323" s="169"/>
      <c r="D323" s="169"/>
      <c r="E323" s="169"/>
      <c r="F323" s="169"/>
      <c r="G323" s="169"/>
      <c r="H323" s="169"/>
      <c r="I323" s="169"/>
      <c r="J323" s="169"/>
      <c r="K323" s="169"/>
      <c r="L323" s="177"/>
      <c r="M323" s="169"/>
      <c r="N323" s="169"/>
      <c r="O323" s="169"/>
      <c r="P323" s="169"/>
      <c r="Q323" s="169"/>
      <c r="R323" s="169"/>
      <c r="S323" s="169"/>
      <c r="T323" s="169"/>
      <c r="U323" s="169"/>
      <c r="V323" s="169"/>
      <c r="W323" s="169"/>
      <c r="X323" s="169"/>
    </row>
    <row r="324" spans="2:24">
      <c r="B324" s="169"/>
      <c r="C324" s="169"/>
      <c r="D324" s="169"/>
      <c r="E324" s="169"/>
      <c r="F324" s="169"/>
      <c r="G324" s="169"/>
      <c r="H324" s="169"/>
      <c r="I324" s="169"/>
      <c r="J324" s="169"/>
      <c r="K324" s="169"/>
      <c r="L324" s="177"/>
      <c r="M324" s="169"/>
      <c r="N324" s="169"/>
      <c r="O324" s="169"/>
      <c r="P324" s="169"/>
      <c r="Q324" s="169"/>
      <c r="R324" s="169"/>
      <c r="S324" s="169"/>
      <c r="T324" s="169"/>
      <c r="U324" s="169"/>
      <c r="V324" s="169"/>
      <c r="W324" s="169"/>
      <c r="X324" s="169"/>
    </row>
    <row r="325" spans="2:24">
      <c r="B325" s="169"/>
      <c r="C325" s="169"/>
      <c r="D325" s="169"/>
      <c r="E325" s="169"/>
      <c r="F325" s="169"/>
      <c r="G325" s="169"/>
      <c r="H325" s="169"/>
      <c r="I325" s="169"/>
      <c r="J325" s="169"/>
      <c r="K325" s="169"/>
      <c r="L325" s="177"/>
      <c r="M325" s="169"/>
      <c r="N325" s="169"/>
      <c r="O325" s="169"/>
      <c r="P325" s="169"/>
      <c r="Q325" s="169"/>
      <c r="R325" s="169"/>
      <c r="S325" s="169"/>
      <c r="T325" s="169"/>
      <c r="U325" s="169"/>
      <c r="V325" s="169"/>
      <c r="W325" s="169"/>
      <c r="X325" s="169"/>
    </row>
    <row r="326" spans="2:24">
      <c r="B326" s="169"/>
      <c r="C326" s="169"/>
      <c r="D326" s="169"/>
      <c r="E326" s="169"/>
      <c r="F326" s="169"/>
      <c r="G326" s="169"/>
      <c r="H326" s="169"/>
      <c r="I326" s="169"/>
      <c r="J326" s="169"/>
      <c r="K326" s="169"/>
      <c r="L326" s="177"/>
      <c r="M326" s="169"/>
      <c r="N326" s="169"/>
      <c r="O326" s="169"/>
      <c r="P326" s="169"/>
      <c r="Q326" s="169"/>
      <c r="R326" s="169"/>
      <c r="S326" s="169"/>
      <c r="T326" s="169"/>
      <c r="U326" s="169"/>
      <c r="V326" s="169"/>
      <c r="W326" s="169"/>
      <c r="X326" s="169"/>
    </row>
    <row r="327" spans="2:24">
      <c r="B327" s="169"/>
      <c r="C327" s="169"/>
      <c r="D327" s="169"/>
      <c r="E327" s="169"/>
      <c r="F327" s="169"/>
      <c r="G327" s="169"/>
      <c r="H327" s="169"/>
      <c r="I327" s="169"/>
      <c r="J327" s="169"/>
      <c r="K327" s="169"/>
      <c r="L327" s="177"/>
      <c r="M327" s="169"/>
      <c r="N327" s="169"/>
      <c r="O327" s="169"/>
      <c r="P327" s="169"/>
      <c r="Q327" s="169"/>
      <c r="R327" s="169"/>
      <c r="S327" s="169"/>
      <c r="T327" s="169"/>
      <c r="U327" s="169"/>
      <c r="V327" s="169"/>
      <c r="W327" s="169"/>
      <c r="X327" s="169"/>
    </row>
    <row r="328" spans="2:24">
      <c r="B328" s="169"/>
      <c r="C328" s="169"/>
      <c r="D328" s="169"/>
      <c r="E328" s="169"/>
      <c r="F328" s="169"/>
      <c r="G328" s="169"/>
      <c r="H328" s="169"/>
      <c r="I328" s="169"/>
      <c r="J328" s="169"/>
      <c r="K328" s="169"/>
      <c r="L328" s="177"/>
      <c r="M328" s="169"/>
      <c r="N328" s="169"/>
      <c r="O328" s="169"/>
      <c r="P328" s="169"/>
      <c r="Q328" s="169"/>
      <c r="R328" s="169"/>
      <c r="S328" s="169"/>
      <c r="T328" s="169"/>
      <c r="U328" s="169"/>
      <c r="V328" s="169"/>
      <c r="W328" s="169"/>
      <c r="X328" s="169"/>
    </row>
    <row r="329" spans="2:24">
      <c r="B329" s="169"/>
      <c r="C329" s="169"/>
      <c r="D329" s="169"/>
      <c r="E329" s="169"/>
      <c r="F329" s="169"/>
      <c r="G329" s="169"/>
      <c r="H329" s="169"/>
      <c r="I329" s="169"/>
      <c r="J329" s="169"/>
      <c r="K329" s="169"/>
      <c r="L329" s="177"/>
      <c r="M329" s="169"/>
      <c r="N329" s="169"/>
      <c r="O329" s="169"/>
      <c r="P329" s="169"/>
      <c r="Q329" s="169"/>
      <c r="R329" s="169"/>
      <c r="S329" s="169"/>
      <c r="T329" s="169"/>
      <c r="U329" s="169"/>
      <c r="V329" s="169"/>
      <c r="W329" s="169"/>
      <c r="X329" s="169"/>
    </row>
    <row r="330" spans="2:24">
      <c r="B330" s="169"/>
      <c r="C330" s="169"/>
      <c r="D330" s="169"/>
      <c r="E330" s="169"/>
      <c r="F330" s="169"/>
      <c r="G330" s="169"/>
      <c r="H330" s="169"/>
      <c r="I330" s="169"/>
      <c r="J330" s="169"/>
      <c r="K330" s="169"/>
      <c r="L330" s="177"/>
      <c r="M330" s="169"/>
      <c r="N330" s="169"/>
      <c r="O330" s="169"/>
      <c r="P330" s="169"/>
      <c r="Q330" s="169"/>
      <c r="R330" s="169"/>
      <c r="S330" s="169"/>
      <c r="T330" s="169"/>
      <c r="U330" s="169"/>
      <c r="V330" s="169"/>
      <c r="W330" s="169"/>
      <c r="X330" s="169"/>
    </row>
    <row r="331" spans="2:24">
      <c r="B331" s="169"/>
      <c r="C331" s="169"/>
      <c r="D331" s="169"/>
      <c r="E331" s="169"/>
      <c r="F331" s="169"/>
      <c r="G331" s="169"/>
      <c r="H331" s="169"/>
      <c r="I331" s="169"/>
      <c r="J331" s="169"/>
      <c r="K331" s="169"/>
      <c r="L331" s="177"/>
      <c r="M331" s="169"/>
      <c r="N331" s="169"/>
      <c r="O331" s="169"/>
      <c r="P331" s="169"/>
      <c r="Q331" s="169"/>
      <c r="R331" s="169"/>
      <c r="S331" s="169"/>
      <c r="T331" s="169"/>
      <c r="U331" s="169"/>
      <c r="V331" s="169"/>
      <c r="W331" s="169"/>
      <c r="X331" s="169"/>
    </row>
    <row r="332" spans="2:24">
      <c r="B332" s="169"/>
      <c r="C332" s="169"/>
      <c r="D332" s="169"/>
      <c r="E332" s="169"/>
      <c r="F332" s="169"/>
      <c r="G332" s="169"/>
      <c r="H332" s="169"/>
      <c r="I332" s="169"/>
      <c r="J332" s="169"/>
      <c r="K332" s="169"/>
      <c r="L332" s="177"/>
      <c r="M332" s="169"/>
      <c r="N332" s="169"/>
      <c r="O332" s="169"/>
      <c r="P332" s="169"/>
      <c r="Q332" s="169"/>
      <c r="R332" s="169"/>
      <c r="S332" s="169"/>
      <c r="T332" s="169"/>
      <c r="U332" s="169"/>
      <c r="V332" s="169"/>
      <c r="W332" s="169"/>
      <c r="X332" s="169"/>
    </row>
    <row r="333" spans="2:24">
      <c r="B333" s="169"/>
      <c r="C333" s="169"/>
      <c r="D333" s="169"/>
      <c r="E333" s="169"/>
      <c r="F333" s="169"/>
      <c r="G333" s="169"/>
      <c r="H333" s="169"/>
      <c r="I333" s="169"/>
      <c r="J333" s="169"/>
      <c r="K333" s="169"/>
      <c r="L333" s="177"/>
      <c r="M333" s="169"/>
      <c r="N333" s="169"/>
      <c r="O333" s="169"/>
      <c r="P333" s="169"/>
      <c r="Q333" s="169"/>
      <c r="R333" s="169"/>
      <c r="S333" s="169"/>
      <c r="T333" s="169"/>
      <c r="U333" s="169"/>
      <c r="V333" s="169"/>
      <c r="W333" s="169"/>
      <c r="X333" s="169"/>
    </row>
    <row r="334" spans="2:24">
      <c r="B334" s="169"/>
      <c r="C334" s="169"/>
      <c r="D334" s="169"/>
      <c r="E334" s="169"/>
      <c r="F334" s="169"/>
      <c r="G334" s="169"/>
      <c r="H334" s="169"/>
      <c r="I334" s="169"/>
      <c r="J334" s="169"/>
      <c r="K334" s="169"/>
      <c r="L334" s="177"/>
      <c r="M334" s="169"/>
      <c r="N334" s="169"/>
      <c r="O334" s="169"/>
      <c r="P334" s="169"/>
      <c r="Q334" s="169"/>
      <c r="R334" s="169"/>
      <c r="S334" s="169"/>
      <c r="T334" s="169"/>
      <c r="U334" s="169"/>
      <c r="V334" s="169"/>
      <c r="W334" s="169"/>
      <c r="X334" s="169"/>
    </row>
    <row r="335" spans="2:24">
      <c r="B335" s="169"/>
      <c r="C335" s="169"/>
      <c r="D335" s="169"/>
      <c r="E335" s="169"/>
      <c r="F335" s="169"/>
      <c r="G335" s="169"/>
      <c r="H335" s="169"/>
      <c r="I335" s="169"/>
      <c r="J335" s="169"/>
      <c r="K335" s="169"/>
      <c r="L335" s="177"/>
      <c r="M335" s="169"/>
      <c r="N335" s="169"/>
      <c r="O335" s="169"/>
      <c r="P335" s="169"/>
      <c r="Q335" s="169"/>
      <c r="R335" s="169"/>
      <c r="S335" s="169"/>
      <c r="T335" s="169"/>
      <c r="U335" s="169"/>
      <c r="V335" s="169"/>
      <c r="W335" s="169"/>
      <c r="X335" s="169"/>
    </row>
    <row r="336" spans="2:24">
      <c r="B336" s="169"/>
      <c r="C336" s="169"/>
      <c r="D336" s="169"/>
      <c r="E336" s="169"/>
      <c r="F336" s="169"/>
      <c r="G336" s="169"/>
      <c r="H336" s="169"/>
      <c r="I336" s="169"/>
      <c r="J336" s="169"/>
      <c r="K336" s="169"/>
      <c r="L336" s="177"/>
      <c r="M336" s="169"/>
      <c r="N336" s="169"/>
      <c r="O336" s="169"/>
      <c r="P336" s="169"/>
      <c r="Q336" s="169"/>
      <c r="R336" s="169"/>
      <c r="S336" s="169"/>
      <c r="T336" s="169"/>
      <c r="U336" s="169"/>
      <c r="V336" s="169"/>
      <c r="W336" s="169"/>
      <c r="X336" s="169"/>
    </row>
    <row r="337" spans="2:24">
      <c r="B337" s="169"/>
      <c r="C337" s="169"/>
      <c r="D337" s="169"/>
      <c r="E337" s="169"/>
      <c r="F337" s="169"/>
      <c r="G337" s="169"/>
      <c r="H337" s="169"/>
      <c r="I337" s="169"/>
      <c r="J337" s="169"/>
      <c r="K337" s="169"/>
      <c r="L337" s="177"/>
      <c r="M337" s="169"/>
      <c r="N337" s="169"/>
      <c r="O337" s="169"/>
      <c r="P337" s="169"/>
      <c r="Q337" s="169"/>
      <c r="R337" s="169"/>
      <c r="S337" s="169"/>
      <c r="T337" s="169"/>
      <c r="U337" s="169"/>
      <c r="V337" s="169"/>
      <c r="W337" s="169"/>
      <c r="X337" s="169"/>
    </row>
    <row r="338" spans="2:24">
      <c r="B338" s="169"/>
      <c r="C338" s="169"/>
      <c r="D338" s="169"/>
      <c r="E338" s="169"/>
      <c r="F338" s="169"/>
      <c r="G338" s="169"/>
      <c r="H338" s="169"/>
      <c r="I338" s="169"/>
      <c r="J338" s="169"/>
      <c r="K338" s="169"/>
      <c r="L338" s="177"/>
      <c r="M338" s="169"/>
      <c r="N338" s="169"/>
      <c r="O338" s="169"/>
      <c r="P338" s="169"/>
      <c r="Q338" s="169"/>
      <c r="R338" s="169"/>
      <c r="S338" s="169"/>
      <c r="T338" s="169"/>
      <c r="U338" s="169"/>
      <c r="V338" s="169"/>
      <c r="W338" s="169"/>
      <c r="X338" s="169"/>
    </row>
    <row r="339" spans="2:24">
      <c r="B339" s="169"/>
      <c r="C339" s="169"/>
      <c r="D339" s="169"/>
      <c r="E339" s="169"/>
      <c r="F339" s="169"/>
      <c r="G339" s="169"/>
      <c r="H339" s="169"/>
      <c r="I339" s="169"/>
      <c r="J339" s="169"/>
      <c r="K339" s="169"/>
      <c r="L339" s="177"/>
      <c r="M339" s="169"/>
      <c r="N339" s="169"/>
      <c r="O339" s="169"/>
      <c r="P339" s="169"/>
      <c r="Q339" s="169"/>
      <c r="R339" s="169"/>
      <c r="S339" s="169"/>
      <c r="T339" s="169"/>
      <c r="U339" s="169"/>
      <c r="V339" s="169"/>
      <c r="W339" s="169"/>
      <c r="X339" s="169"/>
    </row>
    <row r="340" spans="2:24">
      <c r="B340" s="169"/>
      <c r="C340" s="169"/>
      <c r="D340" s="169"/>
      <c r="E340" s="169"/>
      <c r="F340" s="169"/>
      <c r="G340" s="169"/>
      <c r="H340" s="169"/>
      <c r="I340" s="169"/>
      <c r="J340" s="169"/>
      <c r="K340" s="169"/>
      <c r="L340" s="177"/>
      <c r="M340" s="169"/>
      <c r="N340" s="169"/>
      <c r="O340" s="169"/>
      <c r="P340" s="169"/>
      <c r="Q340" s="169"/>
      <c r="R340" s="169"/>
      <c r="S340" s="169"/>
      <c r="T340" s="169"/>
      <c r="U340" s="169"/>
      <c r="V340" s="169"/>
      <c r="W340" s="169"/>
      <c r="X340" s="169"/>
    </row>
    <row r="341" spans="2:24">
      <c r="B341" s="169"/>
      <c r="C341" s="169"/>
      <c r="D341" s="169"/>
      <c r="E341" s="169"/>
      <c r="F341" s="169"/>
      <c r="G341" s="169"/>
      <c r="H341" s="169"/>
      <c r="I341" s="169"/>
      <c r="J341" s="169"/>
      <c r="K341" s="169"/>
      <c r="L341" s="169"/>
      <c r="M341" s="169"/>
      <c r="N341" s="169"/>
      <c r="O341" s="169"/>
      <c r="P341" s="169"/>
      <c r="Q341" s="169"/>
      <c r="R341" s="169"/>
      <c r="S341" s="169"/>
      <c r="T341" s="169"/>
      <c r="U341" s="169"/>
      <c r="V341" s="169"/>
      <c r="W341" s="169"/>
      <c r="X341" s="169"/>
    </row>
  </sheetData>
  <autoFilter ref="B11:S315" xr:uid="{F428806A-F758-47AA-9A96-3A4A2A6078DA}"/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85040-F660-4B70-A487-2B0D036E7922}">
  <sheetPr codeName="Tabelle2">
    <tabColor rgb="FF00B0F0"/>
  </sheetPr>
  <dimension ref="A1:I11097"/>
  <sheetViews>
    <sheetView topLeftCell="A8" zoomScale="70" zoomScaleNormal="70" workbookViewId="0">
      <selection activeCell="A320" sqref="A12:F320"/>
    </sheetView>
  </sheetViews>
  <sheetFormatPr defaultColWidth="11.42578125" defaultRowHeight="13.15"/>
  <cols>
    <col min="1" max="1" width="16.42578125" customWidth="1"/>
    <col min="2" max="2" width="13.28515625" customWidth="1"/>
    <col min="3" max="3" width="11.42578125" style="198"/>
  </cols>
  <sheetData>
    <row r="1" spans="1:9">
      <c r="I1" s="155" t="s">
        <v>5231</v>
      </c>
    </row>
    <row r="2" spans="1:9">
      <c r="I2" s="145">
        <v>44505</v>
      </c>
    </row>
    <row r="3" spans="1:9">
      <c r="I3" s="146">
        <f>0.05/100*70</f>
        <v>3.5000000000000003E-2</v>
      </c>
    </row>
    <row r="4" spans="1:9">
      <c r="I4" s="147">
        <v>100</v>
      </c>
    </row>
    <row r="5" spans="1:9">
      <c r="I5" s="148" t="s">
        <v>43</v>
      </c>
    </row>
    <row r="11" spans="1:9">
      <c r="A11" s="156" t="s">
        <v>5232</v>
      </c>
      <c r="B11" s="157" t="s">
        <v>5233</v>
      </c>
      <c r="C11" s="199" t="s">
        <v>5141</v>
      </c>
      <c r="D11" s="153" t="s">
        <v>5165</v>
      </c>
      <c r="E11" s="154" t="s">
        <v>5234</v>
      </c>
      <c r="F11" s="152" t="s">
        <v>5235</v>
      </c>
    </row>
    <row r="12" spans="1:9">
      <c r="A12" s="149"/>
      <c r="B12" s="149"/>
    </row>
    <row r="13" spans="1:9">
      <c r="A13" s="149"/>
      <c r="B13" s="149"/>
    </row>
    <row r="14" spans="1:9">
      <c r="A14" s="149"/>
      <c r="B14" s="149"/>
    </row>
    <row r="15" spans="1:9">
      <c r="A15" s="149"/>
      <c r="B15" s="149"/>
    </row>
    <row r="16" spans="1:9">
      <c r="A16" s="149"/>
      <c r="B16" s="149"/>
    </row>
    <row r="17" spans="1:2">
      <c r="A17" s="149"/>
      <c r="B17" s="149"/>
    </row>
    <row r="18" spans="1:2">
      <c r="A18" s="149"/>
      <c r="B18" s="149"/>
    </row>
    <row r="19" spans="1:2">
      <c r="A19" s="149"/>
      <c r="B19" s="149"/>
    </row>
    <row r="20" spans="1:2">
      <c r="A20" s="149"/>
      <c r="B20" s="149"/>
    </row>
    <row r="21" spans="1:2">
      <c r="A21" s="149"/>
      <c r="B21" s="149"/>
    </row>
    <row r="22" spans="1:2">
      <c r="A22" s="149"/>
      <c r="B22" s="149"/>
    </row>
    <row r="23" spans="1:2">
      <c r="A23" s="149"/>
      <c r="B23" s="149"/>
    </row>
    <row r="24" spans="1:2">
      <c r="A24" s="149"/>
      <c r="B24" s="149"/>
    </row>
    <row r="25" spans="1:2">
      <c r="A25" s="149"/>
      <c r="B25" s="149"/>
    </row>
    <row r="26" spans="1:2">
      <c r="A26" s="149"/>
      <c r="B26" s="149"/>
    </row>
    <row r="27" spans="1:2">
      <c r="A27" s="149"/>
      <c r="B27" s="149"/>
    </row>
    <row r="28" spans="1:2">
      <c r="A28" s="149"/>
      <c r="B28" s="149"/>
    </row>
    <row r="29" spans="1:2">
      <c r="A29" s="149"/>
      <c r="B29" s="149"/>
    </row>
    <row r="30" spans="1:2">
      <c r="A30" s="149"/>
      <c r="B30" s="149"/>
    </row>
    <row r="31" spans="1:2">
      <c r="A31" s="149"/>
      <c r="B31" s="149"/>
    </row>
    <row r="32" spans="1:2">
      <c r="A32" s="149"/>
      <c r="B32" s="149"/>
    </row>
    <row r="33" spans="1:2">
      <c r="A33" s="149"/>
      <c r="B33" s="149"/>
    </row>
    <row r="34" spans="1:2">
      <c r="A34" s="149"/>
      <c r="B34" s="149"/>
    </row>
    <row r="35" spans="1:2">
      <c r="A35" s="149"/>
      <c r="B35" s="149"/>
    </row>
    <row r="36" spans="1:2">
      <c r="A36" s="149"/>
      <c r="B36" s="149"/>
    </row>
    <row r="37" spans="1:2">
      <c r="A37" s="149"/>
      <c r="B37" s="149"/>
    </row>
    <row r="38" spans="1:2">
      <c r="A38" s="149"/>
      <c r="B38" s="149"/>
    </row>
    <row r="39" spans="1:2">
      <c r="A39" s="149"/>
      <c r="B39" s="149"/>
    </row>
    <row r="40" spans="1:2">
      <c r="A40" s="149"/>
      <c r="B40" s="149"/>
    </row>
    <row r="41" spans="1:2">
      <c r="A41" s="149"/>
      <c r="B41" s="149"/>
    </row>
    <row r="42" spans="1:2">
      <c r="A42" s="149"/>
      <c r="B42" s="149"/>
    </row>
    <row r="43" spans="1:2">
      <c r="A43" s="149"/>
      <c r="B43" s="149"/>
    </row>
    <row r="44" spans="1:2">
      <c r="A44" s="149"/>
      <c r="B44" s="149"/>
    </row>
    <row r="45" spans="1:2">
      <c r="A45" s="149"/>
      <c r="B45" s="149"/>
    </row>
    <row r="46" spans="1:2">
      <c r="A46" s="149"/>
      <c r="B46" s="149"/>
    </row>
    <row r="47" spans="1:2">
      <c r="A47" s="149"/>
      <c r="B47" s="149"/>
    </row>
    <row r="48" spans="1:2">
      <c r="A48" s="149"/>
      <c r="B48" s="149"/>
    </row>
    <row r="49" spans="1:2">
      <c r="A49" s="149"/>
      <c r="B49" s="149"/>
    </row>
    <row r="50" spans="1:2">
      <c r="A50" s="149"/>
      <c r="B50" s="149"/>
    </row>
    <row r="51" spans="1:2">
      <c r="A51" s="149"/>
      <c r="B51" s="149"/>
    </row>
    <row r="52" spans="1:2">
      <c r="A52" s="149"/>
      <c r="B52" s="149"/>
    </row>
    <row r="53" spans="1:2">
      <c r="A53" s="149"/>
      <c r="B53" s="149"/>
    </row>
    <row r="54" spans="1:2">
      <c r="A54" s="149"/>
      <c r="B54" s="149"/>
    </row>
    <row r="55" spans="1:2">
      <c r="A55" s="149"/>
      <c r="B55" s="149"/>
    </row>
    <row r="56" spans="1:2">
      <c r="A56" s="149"/>
      <c r="B56" s="149"/>
    </row>
    <row r="57" spans="1:2">
      <c r="A57" s="149"/>
      <c r="B57" s="149"/>
    </row>
    <row r="58" spans="1:2">
      <c r="A58" s="149"/>
      <c r="B58" s="149"/>
    </row>
    <row r="59" spans="1:2">
      <c r="A59" s="149"/>
      <c r="B59" s="149"/>
    </row>
    <row r="60" spans="1:2">
      <c r="A60" s="149"/>
      <c r="B60" s="149"/>
    </row>
    <row r="61" spans="1:2">
      <c r="A61" s="149"/>
      <c r="B61" s="149"/>
    </row>
    <row r="62" spans="1:2">
      <c r="A62" s="149"/>
      <c r="B62" s="149"/>
    </row>
    <row r="63" spans="1:2">
      <c r="A63" s="149"/>
      <c r="B63" s="149"/>
    </row>
    <row r="64" spans="1:2">
      <c r="A64" s="149"/>
      <c r="B64" s="149"/>
    </row>
    <row r="65" spans="1:2">
      <c r="A65" s="149"/>
      <c r="B65" s="149"/>
    </row>
    <row r="66" spans="1:2">
      <c r="A66" s="149"/>
      <c r="B66" s="149"/>
    </row>
    <row r="67" spans="1:2">
      <c r="A67" s="149"/>
      <c r="B67" s="149"/>
    </row>
    <row r="68" spans="1:2">
      <c r="A68" s="149"/>
      <c r="B68" s="149"/>
    </row>
    <row r="69" spans="1:2">
      <c r="A69" s="149"/>
      <c r="B69" s="149"/>
    </row>
    <row r="70" spans="1:2">
      <c r="A70" s="149"/>
      <c r="B70" s="149"/>
    </row>
    <row r="71" spans="1:2">
      <c r="A71" s="149"/>
      <c r="B71" s="149"/>
    </row>
    <row r="72" spans="1:2">
      <c r="A72" s="149"/>
      <c r="B72" s="149"/>
    </row>
    <row r="73" spans="1:2">
      <c r="A73" s="149"/>
      <c r="B73" s="149"/>
    </row>
    <row r="74" spans="1:2">
      <c r="A74" s="149"/>
      <c r="B74" s="149"/>
    </row>
    <row r="75" spans="1:2">
      <c r="A75" s="149"/>
      <c r="B75" s="149"/>
    </row>
    <row r="76" spans="1:2">
      <c r="A76" s="149"/>
      <c r="B76" s="149"/>
    </row>
    <row r="77" spans="1:2">
      <c r="A77" s="149"/>
      <c r="B77" s="149"/>
    </row>
    <row r="78" spans="1:2">
      <c r="A78" s="149"/>
      <c r="B78" s="149"/>
    </row>
    <row r="79" spans="1:2">
      <c r="A79" s="149"/>
      <c r="B79" s="149"/>
    </row>
    <row r="80" spans="1:2">
      <c r="A80" s="149"/>
      <c r="B80" s="149"/>
    </row>
    <row r="81" spans="1:2">
      <c r="A81" s="149"/>
      <c r="B81" s="149"/>
    </row>
    <row r="82" spans="1:2">
      <c r="A82" s="149"/>
      <c r="B82" s="149"/>
    </row>
    <row r="83" spans="1:2">
      <c r="A83" s="149"/>
      <c r="B83" s="149"/>
    </row>
    <row r="84" spans="1:2">
      <c r="A84" s="149"/>
      <c r="B84" s="149"/>
    </row>
    <row r="85" spans="1:2">
      <c r="A85" s="149"/>
      <c r="B85" s="149"/>
    </row>
    <row r="86" spans="1:2">
      <c r="A86" s="149"/>
      <c r="B86" s="149"/>
    </row>
    <row r="87" spans="1:2">
      <c r="A87" s="149"/>
      <c r="B87" s="149"/>
    </row>
    <row r="88" spans="1:2">
      <c r="A88" s="149"/>
      <c r="B88" s="149"/>
    </row>
    <row r="89" spans="1:2">
      <c r="A89" s="149"/>
      <c r="B89" s="149"/>
    </row>
    <row r="90" spans="1:2">
      <c r="A90" s="149"/>
      <c r="B90" s="149"/>
    </row>
    <row r="91" spans="1:2">
      <c r="A91" s="149"/>
      <c r="B91" s="149"/>
    </row>
    <row r="92" spans="1:2">
      <c r="A92" s="149"/>
      <c r="B92" s="149"/>
    </row>
    <row r="93" spans="1:2">
      <c r="A93" s="149"/>
      <c r="B93" s="149"/>
    </row>
    <row r="94" spans="1:2">
      <c r="A94" s="149"/>
      <c r="B94" s="149"/>
    </row>
    <row r="95" spans="1:2">
      <c r="A95" s="149"/>
      <c r="B95" s="149"/>
    </row>
    <row r="96" spans="1:2">
      <c r="A96" s="149"/>
      <c r="B96" s="149"/>
    </row>
    <row r="97" spans="1:2">
      <c r="A97" s="149"/>
      <c r="B97" s="149"/>
    </row>
    <row r="98" spans="1:2">
      <c r="A98" s="149"/>
      <c r="B98" s="149"/>
    </row>
    <row r="99" spans="1:2">
      <c r="A99" s="149"/>
      <c r="B99" s="149"/>
    </row>
    <row r="100" spans="1:2">
      <c r="A100" s="149"/>
      <c r="B100" s="149"/>
    </row>
    <row r="101" spans="1:2">
      <c r="A101" s="149"/>
      <c r="B101" s="149"/>
    </row>
    <row r="102" spans="1:2">
      <c r="A102" s="149"/>
      <c r="B102" s="149"/>
    </row>
    <row r="103" spans="1:2">
      <c r="A103" s="149"/>
      <c r="B103" s="149"/>
    </row>
    <row r="104" spans="1:2">
      <c r="A104" s="149"/>
      <c r="B104" s="149"/>
    </row>
    <row r="105" spans="1:2">
      <c r="A105" s="149"/>
      <c r="B105" s="149"/>
    </row>
    <row r="106" spans="1:2">
      <c r="A106" s="149"/>
      <c r="B106" s="149"/>
    </row>
    <row r="107" spans="1:2">
      <c r="A107" s="149"/>
      <c r="B107" s="149"/>
    </row>
    <row r="108" spans="1:2">
      <c r="A108" s="149"/>
      <c r="B108" s="149"/>
    </row>
    <row r="109" spans="1:2">
      <c r="A109" s="149"/>
      <c r="B109" s="149"/>
    </row>
    <row r="110" spans="1:2">
      <c r="A110" s="149"/>
      <c r="B110" s="149"/>
    </row>
    <row r="111" spans="1:2">
      <c r="A111" s="149"/>
      <c r="B111" s="149"/>
    </row>
    <row r="112" spans="1:2">
      <c r="A112" s="149"/>
      <c r="B112" s="149"/>
    </row>
    <row r="113" spans="1:2">
      <c r="A113" s="149"/>
      <c r="B113" s="149"/>
    </row>
    <row r="114" spans="1:2">
      <c r="A114" s="149"/>
      <c r="B114" s="149"/>
    </row>
    <row r="115" spans="1:2">
      <c r="A115" s="149"/>
      <c r="B115" s="149"/>
    </row>
    <row r="116" spans="1:2">
      <c r="A116" s="149"/>
      <c r="B116" s="149"/>
    </row>
    <row r="117" spans="1:2">
      <c r="A117" s="149"/>
      <c r="B117" s="149"/>
    </row>
    <row r="118" spans="1:2">
      <c r="A118" s="149"/>
      <c r="B118" s="149"/>
    </row>
    <row r="119" spans="1:2">
      <c r="A119" s="149"/>
      <c r="B119" s="149"/>
    </row>
    <row r="120" spans="1:2">
      <c r="A120" s="149"/>
      <c r="B120" s="149"/>
    </row>
    <row r="121" spans="1:2">
      <c r="A121" s="149"/>
      <c r="B121" s="149"/>
    </row>
    <row r="122" spans="1:2">
      <c r="A122" s="149"/>
      <c r="B122" s="149"/>
    </row>
    <row r="123" spans="1:2">
      <c r="A123" s="149"/>
      <c r="B123" s="149"/>
    </row>
    <row r="124" spans="1:2">
      <c r="A124" s="149"/>
      <c r="B124" s="149"/>
    </row>
    <row r="125" spans="1:2">
      <c r="A125" s="149"/>
      <c r="B125" s="149"/>
    </row>
    <row r="126" spans="1:2">
      <c r="A126" s="149"/>
      <c r="B126" s="149"/>
    </row>
    <row r="127" spans="1:2">
      <c r="A127" s="149"/>
      <c r="B127" s="149"/>
    </row>
    <row r="128" spans="1:2">
      <c r="A128" s="149"/>
      <c r="B128" s="149"/>
    </row>
    <row r="129" spans="1:2">
      <c r="A129" s="149"/>
      <c r="B129" s="149"/>
    </row>
    <row r="130" spans="1:2">
      <c r="A130" s="149"/>
      <c r="B130" s="149"/>
    </row>
    <row r="131" spans="1:2">
      <c r="A131" s="149"/>
      <c r="B131" s="149"/>
    </row>
    <row r="132" spans="1:2">
      <c r="A132" s="149"/>
      <c r="B132" s="149"/>
    </row>
    <row r="133" spans="1:2">
      <c r="A133" s="149"/>
      <c r="B133" s="149"/>
    </row>
    <row r="134" spans="1:2">
      <c r="A134" s="149"/>
      <c r="B134" s="149"/>
    </row>
    <row r="135" spans="1:2">
      <c r="A135" s="149"/>
      <c r="B135" s="149"/>
    </row>
    <row r="136" spans="1:2">
      <c r="A136" s="149"/>
      <c r="B136" s="149"/>
    </row>
    <row r="137" spans="1:2">
      <c r="A137" s="149"/>
      <c r="B137" s="149"/>
    </row>
    <row r="138" spans="1:2">
      <c r="A138" s="149"/>
      <c r="B138" s="149"/>
    </row>
    <row r="139" spans="1:2">
      <c r="A139" s="149"/>
      <c r="B139" s="149"/>
    </row>
    <row r="140" spans="1:2">
      <c r="A140" s="149"/>
      <c r="B140" s="149"/>
    </row>
    <row r="141" spans="1:2">
      <c r="A141" s="149"/>
      <c r="B141" s="149"/>
    </row>
    <row r="142" spans="1:2">
      <c r="A142" s="149"/>
      <c r="B142" s="149"/>
    </row>
    <row r="143" spans="1:2">
      <c r="A143" s="149"/>
      <c r="B143" s="149"/>
    </row>
    <row r="144" spans="1:2">
      <c r="A144" s="149"/>
      <c r="B144" s="149"/>
    </row>
    <row r="145" spans="1:2">
      <c r="A145" s="149"/>
      <c r="B145" s="149"/>
    </row>
    <row r="146" spans="1:2">
      <c r="A146" s="149"/>
      <c r="B146" s="149"/>
    </row>
    <row r="147" spans="1:2">
      <c r="A147" s="149"/>
      <c r="B147" s="149"/>
    </row>
    <row r="148" spans="1:2">
      <c r="A148" s="149"/>
      <c r="B148" s="149"/>
    </row>
    <row r="149" spans="1:2">
      <c r="A149" s="149"/>
      <c r="B149" s="149"/>
    </row>
    <row r="150" spans="1:2">
      <c r="A150" s="149"/>
      <c r="B150" s="149"/>
    </row>
    <row r="151" spans="1:2">
      <c r="A151" s="149"/>
      <c r="B151" s="149"/>
    </row>
    <row r="152" spans="1:2">
      <c r="A152" s="149"/>
      <c r="B152" s="149"/>
    </row>
    <row r="153" spans="1:2">
      <c r="A153" s="149"/>
      <c r="B153" s="149"/>
    </row>
    <row r="154" spans="1:2">
      <c r="A154" s="149"/>
      <c r="B154" s="149"/>
    </row>
    <row r="155" spans="1:2">
      <c r="A155" s="149"/>
      <c r="B155" s="149"/>
    </row>
    <row r="156" spans="1:2">
      <c r="A156" s="149"/>
      <c r="B156" s="149"/>
    </row>
    <row r="157" spans="1:2">
      <c r="A157" s="149"/>
      <c r="B157" s="149"/>
    </row>
    <row r="158" spans="1:2">
      <c r="A158" s="149"/>
      <c r="B158" s="149"/>
    </row>
    <row r="159" spans="1:2">
      <c r="A159" s="149"/>
      <c r="B159" s="149"/>
    </row>
    <row r="160" spans="1:2">
      <c r="A160" s="149"/>
      <c r="B160" s="149"/>
    </row>
    <row r="161" spans="1:2">
      <c r="A161" s="149"/>
      <c r="B161" s="149"/>
    </row>
    <row r="162" spans="1:2">
      <c r="A162" s="149"/>
      <c r="B162" s="149"/>
    </row>
    <row r="163" spans="1:2">
      <c r="A163" s="149"/>
      <c r="B163" s="149"/>
    </row>
    <row r="164" spans="1:2">
      <c r="A164" s="149"/>
      <c r="B164" s="149"/>
    </row>
    <row r="165" spans="1:2">
      <c r="A165" s="149"/>
      <c r="B165" s="149"/>
    </row>
    <row r="166" spans="1:2">
      <c r="A166" s="149"/>
      <c r="B166" s="149"/>
    </row>
    <row r="167" spans="1:2">
      <c r="A167" s="149"/>
      <c r="B167" s="149"/>
    </row>
    <row r="168" spans="1:2">
      <c r="A168" s="149"/>
      <c r="B168" s="149"/>
    </row>
    <row r="169" spans="1:2">
      <c r="A169" s="149"/>
      <c r="B169" s="149"/>
    </row>
    <row r="170" spans="1:2">
      <c r="A170" s="149"/>
      <c r="B170" s="149"/>
    </row>
    <row r="171" spans="1:2">
      <c r="A171" s="149"/>
      <c r="B171" s="149"/>
    </row>
    <row r="172" spans="1:2">
      <c r="A172" s="149"/>
      <c r="B172" s="149"/>
    </row>
    <row r="173" spans="1:2">
      <c r="A173" s="149"/>
      <c r="B173" s="149"/>
    </row>
    <row r="174" spans="1:2">
      <c r="A174" s="149"/>
      <c r="B174" s="149"/>
    </row>
    <row r="175" spans="1:2">
      <c r="A175" s="149"/>
      <c r="B175" s="149"/>
    </row>
    <row r="176" spans="1:2">
      <c r="A176" s="149"/>
      <c r="B176" s="149"/>
    </row>
    <row r="177" spans="1:2">
      <c r="A177" s="149"/>
      <c r="B177" s="149"/>
    </row>
    <row r="178" spans="1:2">
      <c r="A178" s="149"/>
      <c r="B178" s="149"/>
    </row>
    <row r="179" spans="1:2">
      <c r="A179" s="149"/>
      <c r="B179" s="149"/>
    </row>
    <row r="180" spans="1:2">
      <c r="A180" s="149"/>
      <c r="B180" s="149"/>
    </row>
    <row r="181" spans="1:2">
      <c r="A181" s="149"/>
      <c r="B181" s="149"/>
    </row>
    <row r="182" spans="1:2">
      <c r="A182" s="149"/>
      <c r="B182" s="149"/>
    </row>
    <row r="183" spans="1:2">
      <c r="A183" s="149"/>
      <c r="B183" s="149"/>
    </row>
    <row r="184" spans="1:2">
      <c r="A184" s="149"/>
      <c r="B184" s="149"/>
    </row>
    <row r="185" spans="1:2">
      <c r="A185" s="149"/>
      <c r="B185" s="149"/>
    </row>
    <row r="186" spans="1:2">
      <c r="A186" s="149"/>
      <c r="B186" s="149"/>
    </row>
    <row r="187" spans="1:2">
      <c r="A187" s="149"/>
      <c r="B187" s="149"/>
    </row>
    <row r="188" spans="1:2">
      <c r="A188" s="149"/>
      <c r="B188" s="149"/>
    </row>
    <row r="189" spans="1:2">
      <c r="A189" s="149"/>
      <c r="B189" s="149"/>
    </row>
    <row r="190" spans="1:2">
      <c r="A190" s="149"/>
      <c r="B190" s="149"/>
    </row>
    <row r="191" spans="1:2">
      <c r="A191" s="149"/>
      <c r="B191" s="149"/>
    </row>
    <row r="192" spans="1:2">
      <c r="A192" s="149"/>
      <c r="B192" s="149"/>
    </row>
    <row r="193" spans="1:2">
      <c r="A193" s="149"/>
      <c r="B193" s="149"/>
    </row>
    <row r="194" spans="1:2">
      <c r="A194" s="149"/>
      <c r="B194" s="149"/>
    </row>
    <row r="195" spans="1:2">
      <c r="A195" s="149"/>
      <c r="B195" s="149"/>
    </row>
    <row r="196" spans="1:2">
      <c r="A196" s="149"/>
      <c r="B196" s="149"/>
    </row>
    <row r="197" spans="1:2">
      <c r="A197" s="149"/>
      <c r="B197" s="149"/>
    </row>
    <row r="198" spans="1:2">
      <c r="A198" s="149"/>
      <c r="B198" s="149"/>
    </row>
    <row r="199" spans="1:2">
      <c r="A199" s="149"/>
      <c r="B199" s="149"/>
    </row>
    <row r="200" spans="1:2">
      <c r="A200" s="149"/>
      <c r="B200" s="149"/>
    </row>
    <row r="201" spans="1:2">
      <c r="A201" s="149"/>
      <c r="B201" s="149"/>
    </row>
    <row r="202" spans="1:2">
      <c r="A202" s="149"/>
      <c r="B202" s="149"/>
    </row>
    <row r="203" spans="1:2">
      <c r="A203" s="149"/>
      <c r="B203" s="149"/>
    </row>
    <row r="204" spans="1:2">
      <c r="A204" s="149"/>
      <c r="B204" s="149"/>
    </row>
    <row r="205" spans="1:2">
      <c r="A205" s="149"/>
      <c r="B205" s="149"/>
    </row>
    <row r="206" spans="1:2">
      <c r="A206" s="149"/>
      <c r="B206" s="149"/>
    </row>
    <row r="207" spans="1:2">
      <c r="A207" s="149"/>
      <c r="B207" s="149"/>
    </row>
    <row r="208" spans="1:2">
      <c r="A208" s="149"/>
      <c r="B208" s="149"/>
    </row>
    <row r="209" spans="1:2">
      <c r="A209" s="149"/>
      <c r="B209" s="149"/>
    </row>
    <row r="210" spans="1:2">
      <c r="A210" s="149"/>
      <c r="B210" s="149"/>
    </row>
    <row r="211" spans="1:2">
      <c r="A211" s="149"/>
      <c r="B211" s="149"/>
    </row>
    <row r="212" spans="1:2">
      <c r="A212" s="149"/>
      <c r="B212" s="149"/>
    </row>
    <row r="213" spans="1:2">
      <c r="A213" s="149"/>
      <c r="B213" s="149"/>
    </row>
    <row r="214" spans="1:2">
      <c r="A214" s="149"/>
      <c r="B214" s="149"/>
    </row>
    <row r="215" spans="1:2">
      <c r="A215" s="149"/>
      <c r="B215" s="149"/>
    </row>
    <row r="216" spans="1:2">
      <c r="A216" s="149"/>
      <c r="B216" s="149"/>
    </row>
    <row r="217" spans="1:2">
      <c r="A217" s="149"/>
      <c r="B217" s="149"/>
    </row>
    <row r="218" spans="1:2">
      <c r="A218" s="149"/>
      <c r="B218" s="149"/>
    </row>
    <row r="219" spans="1:2">
      <c r="A219" s="149"/>
      <c r="B219" s="149"/>
    </row>
    <row r="220" spans="1:2">
      <c r="A220" s="149"/>
      <c r="B220" s="149"/>
    </row>
    <row r="221" spans="1:2">
      <c r="A221" s="149"/>
      <c r="B221" s="149"/>
    </row>
    <row r="222" spans="1:2">
      <c r="A222" s="149"/>
      <c r="B222" s="149"/>
    </row>
    <row r="223" spans="1:2">
      <c r="A223" s="149"/>
      <c r="B223" s="149"/>
    </row>
    <row r="224" spans="1:2">
      <c r="A224" s="149"/>
      <c r="B224" s="149"/>
    </row>
    <row r="225" spans="1:2">
      <c r="A225" s="149"/>
      <c r="B225" s="149"/>
    </row>
    <row r="226" spans="1:2">
      <c r="A226" s="149"/>
      <c r="B226" s="149"/>
    </row>
    <row r="227" spans="1:2">
      <c r="A227" s="149"/>
      <c r="B227" s="149"/>
    </row>
    <row r="228" spans="1:2">
      <c r="A228" s="149"/>
      <c r="B228" s="149"/>
    </row>
    <row r="229" spans="1:2">
      <c r="A229" s="149"/>
      <c r="B229" s="149"/>
    </row>
    <row r="230" spans="1:2">
      <c r="A230" s="149"/>
      <c r="B230" s="149"/>
    </row>
    <row r="231" spans="1:2">
      <c r="A231" s="149"/>
      <c r="B231" s="149"/>
    </row>
    <row r="232" spans="1:2">
      <c r="A232" s="149"/>
      <c r="B232" s="149"/>
    </row>
    <row r="233" spans="1:2">
      <c r="A233" s="149"/>
      <c r="B233" s="149"/>
    </row>
    <row r="234" spans="1:2">
      <c r="A234" s="149"/>
      <c r="B234" s="149"/>
    </row>
    <row r="235" spans="1:2">
      <c r="A235" s="149"/>
      <c r="B235" s="149"/>
    </row>
    <row r="236" spans="1:2">
      <c r="A236" s="149"/>
      <c r="B236" s="149"/>
    </row>
    <row r="237" spans="1:2">
      <c r="A237" s="149"/>
      <c r="B237" s="149"/>
    </row>
    <row r="238" spans="1:2">
      <c r="A238" s="149"/>
      <c r="B238" s="149"/>
    </row>
    <row r="239" spans="1:2">
      <c r="A239" s="149"/>
      <c r="B239" s="149"/>
    </row>
    <row r="240" spans="1:2">
      <c r="A240" s="149"/>
      <c r="B240" s="149"/>
    </row>
    <row r="241" spans="1:2">
      <c r="A241" s="149"/>
      <c r="B241" s="149"/>
    </row>
    <row r="242" spans="1:2">
      <c r="A242" s="149"/>
      <c r="B242" s="149"/>
    </row>
    <row r="243" spans="1:2">
      <c r="A243" s="149"/>
      <c r="B243" s="149"/>
    </row>
    <row r="244" spans="1:2">
      <c r="A244" s="149"/>
      <c r="B244" s="149"/>
    </row>
    <row r="245" spans="1:2">
      <c r="A245" s="149"/>
      <c r="B245" s="149"/>
    </row>
    <row r="246" spans="1:2">
      <c r="A246" s="149"/>
      <c r="B246" s="149"/>
    </row>
    <row r="247" spans="1:2">
      <c r="A247" s="149"/>
      <c r="B247" s="149"/>
    </row>
    <row r="248" spans="1:2">
      <c r="A248" s="149"/>
      <c r="B248" s="149"/>
    </row>
    <row r="249" spans="1:2">
      <c r="A249" s="149"/>
      <c r="B249" s="149"/>
    </row>
    <row r="250" spans="1:2">
      <c r="A250" s="149"/>
      <c r="B250" s="149"/>
    </row>
    <row r="251" spans="1:2">
      <c r="A251" s="149"/>
      <c r="B251" s="149"/>
    </row>
    <row r="252" spans="1:2">
      <c r="A252" s="149"/>
      <c r="B252" s="149"/>
    </row>
    <row r="253" spans="1:2">
      <c r="A253" s="149"/>
      <c r="B253" s="149"/>
    </row>
    <row r="254" spans="1:2">
      <c r="A254" s="149"/>
      <c r="B254" s="149"/>
    </row>
    <row r="255" spans="1:2">
      <c r="A255" s="149"/>
      <c r="B255" s="149"/>
    </row>
    <row r="256" spans="1:2">
      <c r="A256" s="149"/>
      <c r="B256" s="149"/>
    </row>
    <row r="257" spans="1:2">
      <c r="A257" s="149"/>
      <c r="B257" s="149"/>
    </row>
    <row r="258" spans="1:2">
      <c r="A258" s="149"/>
      <c r="B258" s="149"/>
    </row>
    <row r="259" spans="1:2">
      <c r="A259" s="149"/>
      <c r="B259" s="149"/>
    </row>
    <row r="260" spans="1:2">
      <c r="A260" s="149"/>
      <c r="B260" s="149"/>
    </row>
    <row r="261" spans="1:2">
      <c r="A261" s="149"/>
      <c r="B261" s="149"/>
    </row>
    <row r="262" spans="1:2">
      <c r="A262" s="149"/>
      <c r="B262" s="149"/>
    </row>
    <row r="263" spans="1:2">
      <c r="A263" s="149"/>
      <c r="B263" s="149"/>
    </row>
    <row r="264" spans="1:2">
      <c r="A264" s="149"/>
      <c r="B264" s="149"/>
    </row>
    <row r="265" spans="1:2">
      <c r="A265" s="149"/>
      <c r="B265" s="149"/>
    </row>
    <row r="266" spans="1:2">
      <c r="A266" s="149"/>
      <c r="B266" s="149"/>
    </row>
    <row r="267" spans="1:2">
      <c r="A267" s="149"/>
      <c r="B267" s="149"/>
    </row>
    <row r="268" spans="1:2">
      <c r="A268" s="149"/>
      <c r="B268" s="149"/>
    </row>
    <row r="269" spans="1:2">
      <c r="A269" s="149"/>
      <c r="B269" s="149"/>
    </row>
    <row r="270" spans="1:2">
      <c r="A270" s="149"/>
      <c r="B270" s="149"/>
    </row>
    <row r="271" spans="1:2">
      <c r="A271" s="149"/>
      <c r="B271" s="149"/>
    </row>
    <row r="272" spans="1:2">
      <c r="A272" s="149"/>
      <c r="B272" s="149"/>
    </row>
    <row r="273" spans="1:2">
      <c r="A273" s="149"/>
      <c r="B273" s="149"/>
    </row>
    <row r="274" spans="1:2">
      <c r="A274" s="149"/>
      <c r="B274" s="149"/>
    </row>
    <row r="275" spans="1:2">
      <c r="A275" s="149"/>
      <c r="B275" s="149"/>
    </row>
    <row r="276" spans="1:2">
      <c r="A276" s="149"/>
      <c r="B276" s="149"/>
    </row>
    <row r="277" spans="1:2">
      <c r="A277" s="149"/>
      <c r="B277" s="149"/>
    </row>
    <row r="278" spans="1:2">
      <c r="A278" s="149"/>
      <c r="B278" s="149"/>
    </row>
    <row r="279" spans="1:2">
      <c r="A279" s="149"/>
      <c r="B279" s="149"/>
    </row>
    <row r="280" spans="1:2">
      <c r="A280" s="149"/>
      <c r="B280" s="149"/>
    </row>
    <row r="281" spans="1:2">
      <c r="A281" s="149"/>
      <c r="B281" s="149"/>
    </row>
    <row r="282" spans="1:2">
      <c r="A282" s="149"/>
      <c r="B282" s="149"/>
    </row>
    <row r="283" spans="1:2">
      <c r="A283" s="149"/>
      <c r="B283" s="149"/>
    </row>
    <row r="284" spans="1:2">
      <c r="A284" s="149"/>
      <c r="B284" s="149"/>
    </row>
    <row r="285" spans="1:2">
      <c r="A285" s="149"/>
      <c r="B285" s="149"/>
    </row>
    <row r="286" spans="1:2">
      <c r="A286" s="149"/>
      <c r="B286" s="149"/>
    </row>
    <row r="287" spans="1:2">
      <c r="A287" s="149"/>
      <c r="B287" s="149"/>
    </row>
    <row r="288" spans="1:2">
      <c r="A288" s="149"/>
      <c r="B288" s="149"/>
    </row>
    <row r="289" spans="1:2">
      <c r="A289" s="149"/>
      <c r="B289" s="149"/>
    </row>
    <row r="290" spans="1:2">
      <c r="A290" s="149"/>
      <c r="B290" s="149"/>
    </row>
    <row r="291" spans="1:2">
      <c r="A291" s="149"/>
      <c r="B291" s="149"/>
    </row>
    <row r="292" spans="1:2">
      <c r="A292" s="149"/>
      <c r="B292" s="149"/>
    </row>
    <row r="293" spans="1:2">
      <c r="A293" s="149"/>
      <c r="B293" s="149"/>
    </row>
    <row r="294" spans="1:2">
      <c r="A294" s="149"/>
      <c r="B294" s="149"/>
    </row>
    <row r="295" spans="1:2">
      <c r="A295" s="149"/>
      <c r="B295" s="149"/>
    </row>
    <row r="296" spans="1:2">
      <c r="A296" s="149"/>
      <c r="B296" s="149"/>
    </row>
    <row r="297" spans="1:2">
      <c r="A297" s="149"/>
      <c r="B297" s="149"/>
    </row>
    <row r="298" spans="1:2">
      <c r="A298" s="149"/>
      <c r="B298" s="149"/>
    </row>
    <row r="299" spans="1:2">
      <c r="A299" s="149"/>
      <c r="B299" s="149"/>
    </row>
    <row r="300" spans="1:2">
      <c r="A300" s="149"/>
      <c r="B300" s="149"/>
    </row>
    <row r="301" spans="1:2">
      <c r="A301" s="149"/>
      <c r="B301" s="149"/>
    </row>
    <row r="302" spans="1:2">
      <c r="A302" s="149"/>
      <c r="B302" s="149"/>
    </row>
    <row r="303" spans="1:2">
      <c r="A303" s="149"/>
      <c r="B303" s="149"/>
    </row>
    <row r="304" spans="1:2">
      <c r="A304" s="149"/>
      <c r="B304" s="149"/>
    </row>
    <row r="305" spans="1:2">
      <c r="A305" s="149"/>
      <c r="B305" s="149"/>
    </row>
    <row r="306" spans="1:2">
      <c r="A306" s="149"/>
      <c r="B306" s="149"/>
    </row>
    <row r="307" spans="1:2">
      <c r="A307" s="149"/>
      <c r="B307" s="149"/>
    </row>
    <row r="308" spans="1:2">
      <c r="A308" s="149"/>
      <c r="B308" s="149"/>
    </row>
    <row r="309" spans="1:2">
      <c r="A309" s="149"/>
      <c r="B309" s="149"/>
    </row>
    <row r="310" spans="1:2">
      <c r="A310" s="149"/>
      <c r="B310" s="149"/>
    </row>
    <row r="311" spans="1:2">
      <c r="A311" s="149"/>
      <c r="B311" s="149"/>
    </row>
    <row r="312" spans="1:2">
      <c r="A312" s="149"/>
      <c r="B312" s="149"/>
    </row>
    <row r="313" spans="1:2">
      <c r="A313" s="149"/>
      <c r="B313" s="149"/>
    </row>
    <row r="314" spans="1:2">
      <c r="A314" s="149"/>
      <c r="B314" s="149"/>
    </row>
    <row r="315" spans="1:2">
      <c r="A315" s="149"/>
      <c r="B315" s="149"/>
    </row>
    <row r="316" spans="1:2">
      <c r="A316" s="149"/>
      <c r="B316" s="149"/>
    </row>
    <row r="317" spans="1:2">
      <c r="A317" s="149"/>
      <c r="B317" s="149"/>
    </row>
    <row r="318" spans="1:2">
      <c r="A318" s="149"/>
      <c r="B318" s="149"/>
    </row>
    <row r="319" spans="1:2">
      <c r="A319" s="149"/>
      <c r="B319" s="149"/>
    </row>
    <row r="320" spans="1:2">
      <c r="A320" s="149"/>
      <c r="B320" s="149"/>
    </row>
    <row r="321" spans="1:2">
      <c r="A321" s="149"/>
      <c r="B321" s="149"/>
    </row>
    <row r="322" spans="1:2">
      <c r="A322" s="149"/>
      <c r="B322" s="149"/>
    </row>
    <row r="323" spans="1:2">
      <c r="A323" s="149"/>
      <c r="B323" s="149"/>
    </row>
    <row r="324" spans="1:2">
      <c r="A324" s="149"/>
      <c r="B324" s="149"/>
    </row>
    <row r="325" spans="1:2">
      <c r="A325" s="149"/>
      <c r="B325" s="149"/>
    </row>
    <row r="326" spans="1:2">
      <c r="A326" s="149"/>
      <c r="B326" s="149"/>
    </row>
    <row r="327" spans="1:2">
      <c r="A327" s="149"/>
      <c r="B327" s="149"/>
    </row>
    <row r="328" spans="1:2">
      <c r="A328" s="149"/>
      <c r="B328" s="149"/>
    </row>
    <row r="329" spans="1:2">
      <c r="A329" s="149"/>
      <c r="B329" s="149"/>
    </row>
    <row r="330" spans="1:2">
      <c r="A330" s="149"/>
      <c r="B330" s="149"/>
    </row>
    <row r="331" spans="1:2">
      <c r="A331" s="149"/>
      <c r="B331" s="149"/>
    </row>
    <row r="332" spans="1:2">
      <c r="A332" s="149"/>
      <c r="B332" s="149"/>
    </row>
    <row r="333" spans="1:2">
      <c r="A333" s="149"/>
      <c r="B333" s="149"/>
    </row>
    <row r="334" spans="1:2">
      <c r="A334" s="149"/>
      <c r="B334" s="149"/>
    </row>
    <row r="335" spans="1:2">
      <c r="A335" s="149"/>
      <c r="B335" s="149"/>
    </row>
    <row r="336" spans="1:2">
      <c r="A336" s="149"/>
      <c r="B336" s="149"/>
    </row>
    <row r="337" spans="1:2">
      <c r="A337" s="149"/>
      <c r="B337" s="149"/>
    </row>
    <row r="338" spans="1:2">
      <c r="A338" s="149"/>
      <c r="B338" s="149"/>
    </row>
    <row r="339" spans="1:2">
      <c r="A339" s="149"/>
      <c r="B339" s="149"/>
    </row>
    <row r="340" spans="1:2">
      <c r="A340" s="149"/>
      <c r="B340" s="149"/>
    </row>
    <row r="341" spans="1:2">
      <c r="A341" s="149"/>
      <c r="B341" s="149"/>
    </row>
    <row r="342" spans="1:2">
      <c r="A342" s="149"/>
      <c r="B342" s="149"/>
    </row>
    <row r="343" spans="1:2">
      <c r="A343" s="149"/>
      <c r="B343" s="149"/>
    </row>
    <row r="344" spans="1:2">
      <c r="A344" s="149"/>
      <c r="B344" s="149"/>
    </row>
    <row r="345" spans="1:2">
      <c r="A345" s="149"/>
      <c r="B345" s="149"/>
    </row>
    <row r="346" spans="1:2">
      <c r="A346" s="149"/>
      <c r="B346" s="149"/>
    </row>
    <row r="347" spans="1:2">
      <c r="A347" s="149"/>
      <c r="B347" s="149"/>
    </row>
    <row r="348" spans="1:2">
      <c r="A348" s="149"/>
      <c r="B348" s="149"/>
    </row>
    <row r="349" spans="1:2">
      <c r="A349" s="149"/>
      <c r="B349" s="149"/>
    </row>
    <row r="350" spans="1:2">
      <c r="A350" s="149"/>
      <c r="B350" s="149"/>
    </row>
    <row r="351" spans="1:2">
      <c r="A351" s="149"/>
      <c r="B351" s="149"/>
    </row>
    <row r="352" spans="1:2">
      <c r="A352" s="149"/>
      <c r="B352" s="149"/>
    </row>
    <row r="353" spans="1:2">
      <c r="A353" s="149"/>
      <c r="B353" s="149"/>
    </row>
    <row r="354" spans="1:2">
      <c r="A354" s="149"/>
      <c r="B354" s="149"/>
    </row>
    <row r="355" spans="1:2">
      <c r="A355" s="149"/>
      <c r="B355" s="149"/>
    </row>
    <row r="356" spans="1:2">
      <c r="A356" s="149"/>
      <c r="B356" s="149"/>
    </row>
    <row r="357" spans="1:2">
      <c r="A357" s="149"/>
      <c r="B357" s="149"/>
    </row>
    <row r="358" spans="1:2">
      <c r="A358" s="149"/>
      <c r="B358" s="149"/>
    </row>
    <row r="359" spans="1:2">
      <c r="A359" s="149"/>
      <c r="B359" s="149"/>
    </row>
    <row r="360" spans="1:2">
      <c r="A360" s="149"/>
      <c r="B360" s="149"/>
    </row>
    <row r="361" spans="1:2">
      <c r="A361" s="149"/>
      <c r="B361" s="149"/>
    </row>
    <row r="362" spans="1:2">
      <c r="A362" s="149"/>
      <c r="B362" s="149"/>
    </row>
    <row r="363" spans="1:2">
      <c r="A363" s="149"/>
      <c r="B363" s="149"/>
    </row>
    <row r="364" spans="1:2">
      <c r="A364" s="149"/>
      <c r="B364" s="149"/>
    </row>
    <row r="365" spans="1:2">
      <c r="A365" s="149"/>
      <c r="B365" s="149"/>
    </row>
    <row r="366" spans="1:2">
      <c r="A366" s="149"/>
      <c r="B366" s="149"/>
    </row>
    <row r="367" spans="1:2">
      <c r="A367" s="149"/>
      <c r="B367" s="149"/>
    </row>
    <row r="368" spans="1:2">
      <c r="A368" s="149"/>
      <c r="B368" s="149"/>
    </row>
    <row r="369" spans="1:2">
      <c r="A369" s="149"/>
      <c r="B369" s="149"/>
    </row>
    <row r="370" spans="1:2">
      <c r="A370" s="149"/>
      <c r="B370" s="149"/>
    </row>
    <row r="371" spans="1:2">
      <c r="A371" s="149"/>
      <c r="B371" s="149"/>
    </row>
    <row r="372" spans="1:2">
      <c r="A372" s="149"/>
      <c r="B372" s="149"/>
    </row>
    <row r="373" spans="1:2">
      <c r="A373" s="149"/>
      <c r="B373" s="149"/>
    </row>
    <row r="374" spans="1:2">
      <c r="A374" s="149"/>
      <c r="B374" s="149"/>
    </row>
    <row r="375" spans="1:2">
      <c r="A375" s="149"/>
      <c r="B375" s="149"/>
    </row>
    <row r="376" spans="1:2">
      <c r="A376" s="149"/>
      <c r="B376" s="149"/>
    </row>
    <row r="377" spans="1:2">
      <c r="A377" s="149"/>
      <c r="B377" s="149"/>
    </row>
    <row r="378" spans="1:2">
      <c r="A378" s="149"/>
      <c r="B378" s="149"/>
    </row>
    <row r="379" spans="1:2">
      <c r="A379" s="149"/>
      <c r="B379" s="149"/>
    </row>
    <row r="380" spans="1:2">
      <c r="A380" s="149"/>
      <c r="B380" s="149"/>
    </row>
    <row r="381" spans="1:2">
      <c r="A381" s="149"/>
      <c r="B381" s="149"/>
    </row>
    <row r="382" spans="1:2">
      <c r="A382" s="149"/>
      <c r="B382" s="149"/>
    </row>
    <row r="383" spans="1:2">
      <c r="A383" s="149"/>
      <c r="B383" s="149"/>
    </row>
    <row r="384" spans="1:2">
      <c r="A384" s="149"/>
      <c r="B384" s="149"/>
    </row>
    <row r="385" spans="1:2">
      <c r="A385" s="149"/>
      <c r="B385" s="149"/>
    </row>
    <row r="386" spans="1:2">
      <c r="A386" s="149"/>
      <c r="B386" s="149"/>
    </row>
    <row r="387" spans="1:2">
      <c r="A387" s="149"/>
      <c r="B387" s="149"/>
    </row>
    <row r="388" spans="1:2">
      <c r="A388" s="149"/>
      <c r="B388" s="149"/>
    </row>
    <row r="389" spans="1:2">
      <c r="A389" s="149"/>
      <c r="B389" s="149"/>
    </row>
    <row r="390" spans="1:2">
      <c r="A390" s="149"/>
      <c r="B390" s="149"/>
    </row>
    <row r="391" spans="1:2">
      <c r="A391" s="149"/>
      <c r="B391" s="149"/>
    </row>
    <row r="392" spans="1:2">
      <c r="A392" s="149"/>
      <c r="B392" s="149"/>
    </row>
    <row r="393" spans="1:2">
      <c r="A393" s="149"/>
      <c r="B393" s="149"/>
    </row>
    <row r="394" spans="1:2">
      <c r="A394" s="149"/>
      <c r="B394" s="149"/>
    </row>
    <row r="395" spans="1:2">
      <c r="A395" s="149"/>
      <c r="B395" s="149"/>
    </row>
    <row r="396" spans="1:2">
      <c r="A396" s="149"/>
      <c r="B396" s="149"/>
    </row>
    <row r="397" spans="1:2">
      <c r="A397" s="149"/>
      <c r="B397" s="149"/>
    </row>
    <row r="398" spans="1:2">
      <c r="A398" s="149"/>
      <c r="B398" s="149"/>
    </row>
    <row r="399" spans="1:2">
      <c r="A399" s="149"/>
      <c r="B399" s="149"/>
    </row>
    <row r="400" spans="1:2">
      <c r="A400" s="149"/>
      <c r="B400" s="149"/>
    </row>
    <row r="401" spans="1:2">
      <c r="A401" s="149"/>
      <c r="B401" s="149"/>
    </row>
    <row r="402" spans="1:2">
      <c r="A402" s="149"/>
      <c r="B402" s="149"/>
    </row>
    <row r="403" spans="1:2">
      <c r="A403" s="149"/>
      <c r="B403" s="149"/>
    </row>
    <row r="404" spans="1:2">
      <c r="A404" s="149"/>
      <c r="B404" s="149"/>
    </row>
    <row r="405" spans="1:2">
      <c r="A405" s="149"/>
      <c r="B405" s="149"/>
    </row>
    <row r="406" spans="1:2">
      <c r="A406" s="149"/>
      <c r="B406" s="149"/>
    </row>
    <row r="407" spans="1:2">
      <c r="A407" s="149"/>
      <c r="B407" s="149"/>
    </row>
    <row r="408" spans="1:2">
      <c r="A408" s="149"/>
      <c r="B408" s="149"/>
    </row>
    <row r="409" spans="1:2">
      <c r="A409" s="149"/>
      <c r="B409" s="149"/>
    </row>
    <row r="410" spans="1:2">
      <c r="A410" s="149"/>
      <c r="B410" s="149"/>
    </row>
    <row r="411" spans="1:2">
      <c r="A411" s="149"/>
      <c r="B411" s="149"/>
    </row>
    <row r="412" spans="1:2">
      <c r="A412" s="149"/>
      <c r="B412" s="149"/>
    </row>
    <row r="413" spans="1:2">
      <c r="A413" s="149"/>
      <c r="B413" s="149"/>
    </row>
    <row r="414" spans="1:2">
      <c r="A414" s="149"/>
      <c r="B414" s="149"/>
    </row>
    <row r="415" spans="1:2">
      <c r="A415" s="149"/>
      <c r="B415" s="149"/>
    </row>
    <row r="416" spans="1:2">
      <c r="A416" s="149"/>
      <c r="B416" s="149"/>
    </row>
    <row r="417" spans="1:2">
      <c r="A417" s="149"/>
      <c r="B417" s="149"/>
    </row>
    <row r="418" spans="1:2">
      <c r="A418" s="149"/>
      <c r="B418" s="149"/>
    </row>
    <row r="419" spans="1:2">
      <c r="A419" s="149"/>
      <c r="B419" s="149"/>
    </row>
    <row r="420" spans="1:2">
      <c r="A420" s="149"/>
      <c r="B420" s="149"/>
    </row>
    <row r="421" spans="1:2">
      <c r="A421" s="149"/>
      <c r="B421" s="149"/>
    </row>
    <row r="422" spans="1:2">
      <c r="A422" s="149"/>
      <c r="B422" s="149"/>
    </row>
    <row r="423" spans="1:2">
      <c r="A423" s="149"/>
      <c r="B423" s="149"/>
    </row>
    <row r="424" spans="1:2">
      <c r="A424" s="149"/>
      <c r="B424" s="149"/>
    </row>
    <row r="425" spans="1:2">
      <c r="A425" s="149"/>
      <c r="B425" s="149"/>
    </row>
    <row r="426" spans="1:2">
      <c r="A426" s="149"/>
      <c r="B426" s="149"/>
    </row>
    <row r="427" spans="1:2">
      <c r="A427" s="149"/>
      <c r="B427" s="149"/>
    </row>
    <row r="428" spans="1:2">
      <c r="A428" s="149"/>
      <c r="B428" s="149"/>
    </row>
    <row r="429" spans="1:2">
      <c r="A429" s="149"/>
      <c r="B429" s="149"/>
    </row>
    <row r="430" spans="1:2">
      <c r="A430" s="149"/>
      <c r="B430" s="149"/>
    </row>
    <row r="431" spans="1:2">
      <c r="A431" s="149"/>
      <c r="B431" s="149"/>
    </row>
    <row r="432" spans="1:2">
      <c r="A432" s="149"/>
      <c r="B432" s="149"/>
    </row>
    <row r="433" spans="1:2">
      <c r="A433" s="149"/>
      <c r="B433" s="149"/>
    </row>
    <row r="434" spans="1:2">
      <c r="A434" s="149"/>
      <c r="B434" s="149"/>
    </row>
    <row r="435" spans="1:2">
      <c r="A435" s="149"/>
      <c r="B435" s="149"/>
    </row>
    <row r="436" spans="1:2">
      <c r="A436" s="149"/>
      <c r="B436" s="149"/>
    </row>
    <row r="437" spans="1:2">
      <c r="A437" s="149"/>
      <c r="B437" s="149"/>
    </row>
    <row r="438" spans="1:2">
      <c r="A438" s="149"/>
      <c r="B438" s="149"/>
    </row>
    <row r="439" spans="1:2">
      <c r="A439" s="149"/>
      <c r="B439" s="149"/>
    </row>
    <row r="440" spans="1:2">
      <c r="A440" s="149"/>
      <c r="B440" s="149"/>
    </row>
    <row r="441" spans="1:2">
      <c r="A441" s="149"/>
      <c r="B441" s="149"/>
    </row>
    <row r="442" spans="1:2">
      <c r="A442" s="149"/>
      <c r="B442" s="149"/>
    </row>
    <row r="443" spans="1:2">
      <c r="A443" s="149"/>
      <c r="B443" s="149"/>
    </row>
    <row r="444" spans="1:2">
      <c r="A444" s="149"/>
      <c r="B444" s="149"/>
    </row>
    <row r="445" spans="1:2">
      <c r="A445" s="149"/>
      <c r="B445" s="149"/>
    </row>
    <row r="446" spans="1:2">
      <c r="A446" s="149"/>
      <c r="B446" s="149"/>
    </row>
    <row r="447" spans="1:2">
      <c r="A447" s="149"/>
      <c r="B447" s="149"/>
    </row>
    <row r="448" spans="1:2">
      <c r="A448" s="149"/>
      <c r="B448" s="149"/>
    </row>
    <row r="449" spans="1:2">
      <c r="A449" s="149"/>
      <c r="B449" s="149"/>
    </row>
    <row r="450" spans="1:2">
      <c r="A450" s="149"/>
      <c r="B450" s="149"/>
    </row>
    <row r="451" spans="1:2">
      <c r="A451" s="149"/>
      <c r="B451" s="149"/>
    </row>
    <row r="452" spans="1:2">
      <c r="A452" s="149"/>
      <c r="B452" s="149"/>
    </row>
    <row r="453" spans="1:2">
      <c r="A453" s="149"/>
      <c r="B453" s="149"/>
    </row>
    <row r="454" spans="1:2">
      <c r="A454" s="149"/>
      <c r="B454" s="149"/>
    </row>
    <row r="455" spans="1:2">
      <c r="A455" s="149"/>
      <c r="B455" s="149"/>
    </row>
    <row r="456" spans="1:2">
      <c r="A456" s="149"/>
      <c r="B456" s="149"/>
    </row>
    <row r="457" spans="1:2">
      <c r="A457" s="149"/>
      <c r="B457" s="149"/>
    </row>
    <row r="458" spans="1:2">
      <c r="A458" s="149"/>
      <c r="B458" s="149"/>
    </row>
    <row r="459" spans="1:2">
      <c r="A459" s="149"/>
      <c r="B459" s="149"/>
    </row>
    <row r="460" spans="1:2">
      <c r="A460" s="149"/>
      <c r="B460" s="149"/>
    </row>
    <row r="461" spans="1:2">
      <c r="A461" s="149"/>
      <c r="B461" s="149"/>
    </row>
    <row r="462" spans="1:2">
      <c r="A462" s="149"/>
      <c r="B462" s="149"/>
    </row>
    <row r="463" spans="1:2">
      <c r="A463" s="149"/>
      <c r="B463" s="149"/>
    </row>
    <row r="464" spans="1:2">
      <c r="A464" s="149"/>
      <c r="B464" s="149"/>
    </row>
    <row r="465" spans="1:2">
      <c r="A465" s="149"/>
      <c r="B465" s="149"/>
    </row>
    <row r="466" spans="1:2">
      <c r="A466" s="149"/>
      <c r="B466" s="149"/>
    </row>
    <row r="467" spans="1:2">
      <c r="A467" s="149"/>
      <c r="B467" s="149"/>
    </row>
    <row r="468" spans="1:2">
      <c r="A468" s="149"/>
      <c r="B468" s="149"/>
    </row>
    <row r="469" spans="1:2">
      <c r="A469" s="149"/>
      <c r="B469" s="149"/>
    </row>
    <row r="470" spans="1:2">
      <c r="A470" s="149"/>
      <c r="B470" s="149"/>
    </row>
    <row r="471" spans="1:2">
      <c r="A471" s="149"/>
      <c r="B471" s="149"/>
    </row>
    <row r="472" spans="1:2">
      <c r="A472" s="149"/>
      <c r="B472" s="149"/>
    </row>
    <row r="473" spans="1:2">
      <c r="A473" s="149"/>
      <c r="B473" s="149"/>
    </row>
    <row r="474" spans="1:2">
      <c r="A474" s="149"/>
      <c r="B474" s="149"/>
    </row>
    <row r="475" spans="1:2">
      <c r="A475" s="149"/>
      <c r="B475" s="149"/>
    </row>
    <row r="476" spans="1:2">
      <c r="A476" s="149"/>
      <c r="B476" s="149"/>
    </row>
    <row r="477" spans="1:2">
      <c r="A477" s="149"/>
      <c r="B477" s="149"/>
    </row>
    <row r="478" spans="1:2">
      <c r="A478" s="149"/>
      <c r="B478" s="149"/>
    </row>
    <row r="479" spans="1:2">
      <c r="A479" s="149"/>
      <c r="B479" s="149"/>
    </row>
    <row r="480" spans="1:2">
      <c r="A480" s="149"/>
      <c r="B480" s="149"/>
    </row>
    <row r="481" spans="1:2">
      <c r="A481" s="149"/>
      <c r="B481" s="149"/>
    </row>
    <row r="482" spans="1:2">
      <c r="A482" s="149"/>
      <c r="B482" s="149"/>
    </row>
    <row r="483" spans="1:2">
      <c r="A483" s="149"/>
      <c r="B483" s="149"/>
    </row>
    <row r="484" spans="1:2">
      <c r="A484" s="149"/>
      <c r="B484" s="149"/>
    </row>
    <row r="485" spans="1:2">
      <c r="A485" s="149"/>
      <c r="B485" s="149"/>
    </row>
    <row r="486" spans="1:2">
      <c r="A486" s="149"/>
      <c r="B486" s="149"/>
    </row>
    <row r="487" spans="1:2">
      <c r="A487" s="149"/>
      <c r="B487" s="149"/>
    </row>
    <row r="488" spans="1:2">
      <c r="A488" s="149"/>
      <c r="B488" s="149"/>
    </row>
    <row r="489" spans="1:2">
      <c r="A489" s="149"/>
      <c r="B489" s="149"/>
    </row>
    <row r="490" spans="1:2">
      <c r="A490" s="149"/>
      <c r="B490" s="149"/>
    </row>
    <row r="491" spans="1:2">
      <c r="A491" s="149"/>
      <c r="B491" s="149"/>
    </row>
    <row r="492" spans="1:2">
      <c r="A492" s="149"/>
      <c r="B492" s="149"/>
    </row>
    <row r="493" spans="1:2">
      <c r="A493" s="149"/>
      <c r="B493" s="149"/>
    </row>
    <row r="494" spans="1:2">
      <c r="A494" s="149"/>
      <c r="B494" s="149"/>
    </row>
    <row r="495" spans="1:2">
      <c r="A495" s="149"/>
      <c r="B495" s="149"/>
    </row>
    <row r="496" spans="1:2">
      <c r="A496" s="149"/>
      <c r="B496" s="149"/>
    </row>
    <row r="497" spans="1:2">
      <c r="A497" s="149"/>
      <c r="B497" s="149"/>
    </row>
    <row r="498" spans="1:2">
      <c r="A498" s="149"/>
      <c r="B498" s="149"/>
    </row>
    <row r="499" spans="1:2">
      <c r="A499" s="149"/>
      <c r="B499" s="149"/>
    </row>
    <row r="500" spans="1:2">
      <c r="A500" s="149"/>
      <c r="B500" s="149"/>
    </row>
    <row r="501" spans="1:2">
      <c r="A501" s="149"/>
      <c r="B501" s="149"/>
    </row>
    <row r="502" spans="1:2">
      <c r="A502" s="149"/>
      <c r="B502" s="149"/>
    </row>
    <row r="503" spans="1:2">
      <c r="A503" s="149"/>
      <c r="B503" s="149"/>
    </row>
    <row r="504" spans="1:2">
      <c r="A504" s="149"/>
      <c r="B504" s="149"/>
    </row>
    <row r="505" spans="1:2">
      <c r="A505" s="149"/>
      <c r="B505" s="149"/>
    </row>
    <row r="506" spans="1:2">
      <c r="A506" s="149"/>
      <c r="B506" s="149"/>
    </row>
    <row r="507" spans="1:2">
      <c r="A507" s="149"/>
      <c r="B507" s="149"/>
    </row>
    <row r="508" spans="1:2">
      <c r="A508" s="149"/>
      <c r="B508" s="149"/>
    </row>
    <row r="509" spans="1:2">
      <c r="A509" s="149"/>
      <c r="B509" s="149"/>
    </row>
    <row r="510" spans="1:2">
      <c r="A510" s="149"/>
      <c r="B510" s="149"/>
    </row>
    <row r="511" spans="1:2">
      <c r="A511" s="149"/>
      <c r="B511" s="149"/>
    </row>
    <row r="512" spans="1:2">
      <c r="A512" s="149"/>
      <c r="B512" s="149"/>
    </row>
    <row r="513" spans="1:2">
      <c r="A513" s="149"/>
      <c r="B513" s="149"/>
    </row>
    <row r="514" spans="1:2">
      <c r="A514" s="149"/>
      <c r="B514" s="149"/>
    </row>
    <row r="515" spans="1:2">
      <c r="A515" s="149"/>
      <c r="B515" s="149"/>
    </row>
    <row r="516" spans="1:2">
      <c r="A516" s="149"/>
      <c r="B516" s="149"/>
    </row>
    <row r="517" spans="1:2">
      <c r="A517" s="149"/>
      <c r="B517" s="149"/>
    </row>
    <row r="518" spans="1:2">
      <c r="A518" s="149"/>
      <c r="B518" s="149"/>
    </row>
    <row r="519" spans="1:2">
      <c r="A519" s="149"/>
      <c r="B519" s="149"/>
    </row>
    <row r="520" spans="1:2">
      <c r="A520" s="149"/>
      <c r="B520" s="149"/>
    </row>
    <row r="521" spans="1:2">
      <c r="A521" s="149"/>
      <c r="B521" s="149"/>
    </row>
    <row r="522" spans="1:2">
      <c r="A522" s="149"/>
      <c r="B522" s="149"/>
    </row>
    <row r="523" spans="1:2">
      <c r="A523" s="149"/>
      <c r="B523" s="149"/>
    </row>
    <row r="524" spans="1:2">
      <c r="A524" s="149"/>
      <c r="B524" s="149"/>
    </row>
    <row r="525" spans="1:2">
      <c r="A525" s="149"/>
      <c r="B525" s="149"/>
    </row>
    <row r="526" spans="1:2">
      <c r="A526" s="149"/>
      <c r="B526" s="149"/>
    </row>
    <row r="527" spans="1:2">
      <c r="A527" s="149"/>
      <c r="B527" s="149"/>
    </row>
    <row r="528" spans="1:2">
      <c r="A528" s="149"/>
      <c r="B528" s="149"/>
    </row>
    <row r="529" spans="1:2">
      <c r="A529" s="149"/>
      <c r="B529" s="149"/>
    </row>
    <row r="530" spans="1:2">
      <c r="A530" s="149"/>
      <c r="B530" s="149"/>
    </row>
    <row r="531" spans="1:2">
      <c r="A531" s="149"/>
      <c r="B531" s="149"/>
    </row>
    <row r="532" spans="1:2">
      <c r="A532" s="149"/>
      <c r="B532" s="149"/>
    </row>
    <row r="533" spans="1:2">
      <c r="A533" s="149"/>
      <c r="B533" s="149"/>
    </row>
    <row r="534" spans="1:2">
      <c r="A534" s="149"/>
      <c r="B534" s="149"/>
    </row>
    <row r="535" spans="1:2">
      <c r="A535" s="149"/>
      <c r="B535" s="149"/>
    </row>
    <row r="536" spans="1:2">
      <c r="A536" s="149"/>
      <c r="B536" s="149"/>
    </row>
    <row r="537" spans="1:2">
      <c r="A537" s="149"/>
      <c r="B537" s="149"/>
    </row>
    <row r="538" spans="1:2">
      <c r="A538" s="149"/>
      <c r="B538" s="149"/>
    </row>
    <row r="539" spans="1:2">
      <c r="A539" s="149"/>
      <c r="B539" s="149"/>
    </row>
    <row r="540" spans="1:2">
      <c r="A540" s="149"/>
      <c r="B540" s="149"/>
    </row>
    <row r="541" spans="1:2">
      <c r="A541" s="149"/>
      <c r="B541" s="149"/>
    </row>
    <row r="542" spans="1:2">
      <c r="A542" s="149"/>
      <c r="B542" s="149"/>
    </row>
    <row r="543" spans="1:2">
      <c r="A543" s="149"/>
      <c r="B543" s="149"/>
    </row>
    <row r="544" spans="1:2">
      <c r="A544" s="149"/>
      <c r="B544" s="149"/>
    </row>
    <row r="545" spans="1:2">
      <c r="A545" s="149"/>
      <c r="B545" s="149"/>
    </row>
    <row r="546" spans="1:2">
      <c r="A546" s="149"/>
      <c r="B546" s="149"/>
    </row>
    <row r="547" spans="1:2">
      <c r="A547" s="149"/>
      <c r="B547" s="149"/>
    </row>
    <row r="548" spans="1:2">
      <c r="A548" s="149"/>
      <c r="B548" s="149"/>
    </row>
    <row r="549" spans="1:2">
      <c r="A549" s="149"/>
      <c r="B549" s="149"/>
    </row>
    <row r="550" spans="1:2">
      <c r="A550" s="149"/>
      <c r="B550" s="149"/>
    </row>
    <row r="551" spans="1:2">
      <c r="A551" s="149"/>
      <c r="B551" s="149"/>
    </row>
    <row r="552" spans="1:2">
      <c r="A552" s="149"/>
      <c r="B552" s="149"/>
    </row>
    <row r="553" spans="1:2">
      <c r="A553" s="149"/>
      <c r="B553" s="149"/>
    </row>
    <row r="554" spans="1:2">
      <c r="A554" s="149"/>
      <c r="B554" s="149"/>
    </row>
    <row r="555" spans="1:2">
      <c r="A555" s="149"/>
      <c r="B555" s="149"/>
    </row>
    <row r="556" spans="1:2">
      <c r="A556" s="149"/>
      <c r="B556" s="149"/>
    </row>
    <row r="557" spans="1:2">
      <c r="A557" s="149"/>
      <c r="B557" s="149"/>
    </row>
    <row r="558" spans="1:2">
      <c r="A558" s="149"/>
      <c r="B558" s="149"/>
    </row>
    <row r="559" spans="1:2">
      <c r="A559" s="149"/>
      <c r="B559" s="149"/>
    </row>
    <row r="560" spans="1:2">
      <c r="A560" s="149"/>
      <c r="B560" s="149"/>
    </row>
    <row r="561" spans="1:2">
      <c r="A561" s="149"/>
      <c r="B561" s="149"/>
    </row>
    <row r="562" spans="1:2">
      <c r="A562" s="149"/>
      <c r="B562" s="149"/>
    </row>
    <row r="563" spans="1:2">
      <c r="A563" s="149"/>
      <c r="B563" s="149"/>
    </row>
    <row r="564" spans="1:2">
      <c r="A564" s="149"/>
      <c r="B564" s="149"/>
    </row>
    <row r="565" spans="1:2">
      <c r="A565" s="149"/>
      <c r="B565" s="149"/>
    </row>
    <row r="566" spans="1:2">
      <c r="A566" s="149"/>
      <c r="B566" s="149"/>
    </row>
    <row r="567" spans="1:2">
      <c r="A567" s="149"/>
      <c r="B567" s="149"/>
    </row>
    <row r="568" spans="1:2">
      <c r="A568" s="149"/>
      <c r="B568" s="149"/>
    </row>
    <row r="569" spans="1:2">
      <c r="A569" s="149"/>
      <c r="B569" s="149"/>
    </row>
    <row r="570" spans="1:2">
      <c r="A570" s="149"/>
      <c r="B570" s="149"/>
    </row>
    <row r="571" spans="1:2">
      <c r="A571" s="149"/>
      <c r="B571" s="149"/>
    </row>
    <row r="572" spans="1:2">
      <c r="A572" s="149"/>
      <c r="B572" s="149"/>
    </row>
    <row r="573" spans="1:2">
      <c r="A573" s="149"/>
      <c r="B573" s="149"/>
    </row>
    <row r="574" spans="1:2">
      <c r="A574" s="149"/>
      <c r="B574" s="149"/>
    </row>
    <row r="575" spans="1:2">
      <c r="A575" s="149"/>
      <c r="B575" s="149"/>
    </row>
    <row r="576" spans="1:2">
      <c r="A576" s="149"/>
      <c r="B576" s="149"/>
    </row>
    <row r="577" spans="1:2">
      <c r="A577" s="149"/>
      <c r="B577" s="149"/>
    </row>
    <row r="578" spans="1:2">
      <c r="A578" s="149"/>
      <c r="B578" s="149"/>
    </row>
    <row r="579" spans="1:2">
      <c r="A579" s="149"/>
      <c r="B579" s="149"/>
    </row>
    <row r="580" spans="1:2">
      <c r="A580" s="149"/>
      <c r="B580" s="149"/>
    </row>
    <row r="581" spans="1:2">
      <c r="A581" s="149"/>
      <c r="B581" s="149"/>
    </row>
    <row r="582" spans="1:2">
      <c r="A582" s="149"/>
      <c r="B582" s="149"/>
    </row>
    <row r="583" spans="1:2">
      <c r="A583" s="149"/>
      <c r="B583" s="149"/>
    </row>
    <row r="584" spans="1:2">
      <c r="A584" s="149"/>
      <c r="B584" s="149"/>
    </row>
    <row r="585" spans="1:2">
      <c r="A585" s="149"/>
      <c r="B585" s="149"/>
    </row>
    <row r="586" spans="1:2">
      <c r="A586" s="149"/>
      <c r="B586" s="149"/>
    </row>
    <row r="587" spans="1:2">
      <c r="A587" s="149"/>
      <c r="B587" s="149"/>
    </row>
    <row r="588" spans="1:2">
      <c r="A588" s="149"/>
      <c r="B588" s="149"/>
    </row>
    <row r="589" spans="1:2">
      <c r="A589" s="149"/>
      <c r="B589" s="149"/>
    </row>
    <row r="590" spans="1:2">
      <c r="A590" s="149"/>
      <c r="B590" s="149"/>
    </row>
    <row r="591" spans="1:2">
      <c r="A591" s="149"/>
      <c r="B591" s="149"/>
    </row>
    <row r="592" spans="1:2">
      <c r="A592" s="149"/>
      <c r="B592" s="149"/>
    </row>
    <row r="593" spans="1:2">
      <c r="A593" s="149"/>
      <c r="B593" s="149"/>
    </row>
    <row r="594" spans="1:2">
      <c r="A594" s="149"/>
      <c r="B594" s="149"/>
    </row>
    <row r="595" spans="1:2">
      <c r="A595" s="149"/>
      <c r="B595" s="149"/>
    </row>
    <row r="596" spans="1:2">
      <c r="A596" s="149"/>
      <c r="B596" s="149"/>
    </row>
    <row r="597" spans="1:2">
      <c r="A597" s="149"/>
      <c r="B597" s="149"/>
    </row>
    <row r="598" spans="1:2">
      <c r="A598" s="149"/>
      <c r="B598" s="149"/>
    </row>
    <row r="599" spans="1:2">
      <c r="A599" s="149"/>
      <c r="B599" s="149"/>
    </row>
    <row r="600" spans="1:2">
      <c r="A600" s="149"/>
      <c r="B600" s="149"/>
    </row>
    <row r="601" spans="1:2">
      <c r="A601" s="149"/>
      <c r="B601" s="149"/>
    </row>
    <row r="602" spans="1:2">
      <c r="A602" s="149"/>
      <c r="B602" s="149"/>
    </row>
    <row r="603" spans="1:2">
      <c r="A603" s="149"/>
      <c r="B603" s="149"/>
    </row>
    <row r="604" spans="1:2">
      <c r="A604" s="149"/>
      <c r="B604" s="149"/>
    </row>
    <row r="605" spans="1:2">
      <c r="A605" s="149"/>
      <c r="B605" s="149"/>
    </row>
    <row r="606" spans="1:2">
      <c r="A606" s="149"/>
      <c r="B606" s="149"/>
    </row>
    <row r="607" spans="1:2">
      <c r="A607" s="149"/>
      <c r="B607" s="149"/>
    </row>
    <row r="608" spans="1:2">
      <c r="A608" s="149"/>
      <c r="B608" s="149"/>
    </row>
    <row r="609" spans="1:2">
      <c r="A609" s="149"/>
      <c r="B609" s="149"/>
    </row>
    <row r="610" spans="1:2">
      <c r="A610" s="149"/>
      <c r="B610" s="149"/>
    </row>
    <row r="611" spans="1:2">
      <c r="A611" s="149"/>
      <c r="B611" s="149"/>
    </row>
    <row r="612" spans="1:2">
      <c r="A612" s="149"/>
      <c r="B612" s="149"/>
    </row>
    <row r="613" spans="1:2">
      <c r="A613" s="149"/>
      <c r="B613" s="149"/>
    </row>
    <row r="614" spans="1:2">
      <c r="A614" s="149"/>
      <c r="B614" s="149"/>
    </row>
    <row r="615" spans="1:2">
      <c r="A615" s="149"/>
      <c r="B615" s="149"/>
    </row>
    <row r="616" spans="1:2">
      <c r="A616" s="149"/>
      <c r="B616" s="149"/>
    </row>
    <row r="617" spans="1:2">
      <c r="A617" s="149"/>
      <c r="B617" s="149"/>
    </row>
    <row r="618" spans="1:2">
      <c r="A618" s="149"/>
      <c r="B618" s="149"/>
    </row>
    <row r="619" spans="1:2">
      <c r="A619" s="149"/>
      <c r="B619" s="149"/>
    </row>
    <row r="620" spans="1:2">
      <c r="A620" s="149"/>
      <c r="B620" s="149"/>
    </row>
    <row r="621" spans="1:2">
      <c r="A621" s="149"/>
      <c r="B621" s="149"/>
    </row>
    <row r="622" spans="1:2">
      <c r="A622" s="149"/>
      <c r="B622" s="149"/>
    </row>
    <row r="623" spans="1:2">
      <c r="A623" s="149"/>
      <c r="B623" s="149"/>
    </row>
    <row r="624" spans="1:2">
      <c r="A624" s="149"/>
      <c r="B624" s="149"/>
    </row>
    <row r="625" spans="1:2">
      <c r="A625" s="149"/>
      <c r="B625" s="149"/>
    </row>
    <row r="626" spans="1:2">
      <c r="A626" s="149"/>
      <c r="B626" s="149"/>
    </row>
    <row r="627" spans="1:2">
      <c r="A627" s="149"/>
      <c r="B627" s="149"/>
    </row>
    <row r="628" spans="1:2">
      <c r="A628" s="149"/>
      <c r="B628" s="149"/>
    </row>
    <row r="629" spans="1:2">
      <c r="A629" s="149"/>
      <c r="B629" s="149"/>
    </row>
    <row r="630" spans="1:2">
      <c r="A630" s="149"/>
      <c r="B630" s="149"/>
    </row>
    <row r="631" spans="1:2">
      <c r="A631" s="149"/>
      <c r="B631" s="149"/>
    </row>
    <row r="632" spans="1:2">
      <c r="A632" s="149"/>
      <c r="B632" s="149"/>
    </row>
    <row r="633" spans="1:2">
      <c r="A633" s="149"/>
      <c r="B633" s="149"/>
    </row>
    <row r="634" spans="1:2">
      <c r="A634" s="149"/>
      <c r="B634" s="149"/>
    </row>
    <row r="635" spans="1:2">
      <c r="A635" s="149"/>
      <c r="B635" s="149"/>
    </row>
    <row r="636" spans="1:2">
      <c r="A636" s="149"/>
      <c r="B636" s="149"/>
    </row>
    <row r="637" spans="1:2">
      <c r="A637" s="149"/>
      <c r="B637" s="149"/>
    </row>
    <row r="638" spans="1:2">
      <c r="A638" s="149"/>
      <c r="B638" s="149"/>
    </row>
    <row r="639" spans="1:2">
      <c r="A639" s="149"/>
      <c r="B639" s="149"/>
    </row>
    <row r="640" spans="1:2">
      <c r="A640" s="149"/>
      <c r="B640" s="149"/>
    </row>
    <row r="641" spans="1:2">
      <c r="A641" s="149"/>
      <c r="B641" s="149"/>
    </row>
    <row r="642" spans="1:2">
      <c r="A642" s="149"/>
      <c r="B642" s="149"/>
    </row>
    <row r="643" spans="1:2">
      <c r="A643" s="149"/>
      <c r="B643" s="149"/>
    </row>
    <row r="644" spans="1:2">
      <c r="A644" s="149"/>
      <c r="B644" s="149"/>
    </row>
    <row r="645" spans="1:2">
      <c r="A645" s="149"/>
      <c r="B645" s="149"/>
    </row>
    <row r="646" spans="1:2">
      <c r="A646" s="149"/>
      <c r="B646" s="149"/>
    </row>
    <row r="647" spans="1:2">
      <c r="A647" s="149"/>
      <c r="B647" s="149"/>
    </row>
    <row r="648" spans="1:2">
      <c r="A648" s="149"/>
      <c r="B648" s="149"/>
    </row>
    <row r="649" spans="1:2">
      <c r="A649" s="149"/>
      <c r="B649" s="149"/>
    </row>
    <row r="650" spans="1:2">
      <c r="A650" s="149"/>
      <c r="B650" s="149"/>
    </row>
    <row r="651" spans="1:2">
      <c r="A651" s="149"/>
      <c r="B651" s="149"/>
    </row>
    <row r="652" spans="1:2">
      <c r="A652" s="149"/>
      <c r="B652" s="149"/>
    </row>
    <row r="653" spans="1:2">
      <c r="A653" s="149"/>
      <c r="B653" s="149"/>
    </row>
    <row r="654" spans="1:2">
      <c r="A654" s="149"/>
      <c r="B654" s="149"/>
    </row>
    <row r="655" spans="1:2">
      <c r="A655" s="149"/>
      <c r="B655" s="149"/>
    </row>
    <row r="656" spans="1:2">
      <c r="A656" s="149"/>
      <c r="B656" s="149"/>
    </row>
    <row r="657" spans="1:2">
      <c r="A657" s="149"/>
      <c r="B657" s="149"/>
    </row>
    <row r="658" spans="1:2">
      <c r="A658" s="149"/>
      <c r="B658" s="149"/>
    </row>
    <row r="659" spans="1:2">
      <c r="A659" s="149"/>
      <c r="B659" s="149"/>
    </row>
    <row r="660" spans="1:2">
      <c r="A660" s="149"/>
      <c r="B660" s="149"/>
    </row>
    <row r="661" spans="1:2">
      <c r="A661" s="149"/>
      <c r="B661" s="149"/>
    </row>
    <row r="662" spans="1:2">
      <c r="A662" s="149"/>
      <c r="B662" s="149"/>
    </row>
    <row r="663" spans="1:2">
      <c r="A663" s="149"/>
      <c r="B663" s="149"/>
    </row>
    <row r="664" spans="1:2">
      <c r="A664" s="149"/>
      <c r="B664" s="149"/>
    </row>
    <row r="665" spans="1:2">
      <c r="A665" s="149"/>
      <c r="B665" s="149"/>
    </row>
    <row r="666" spans="1:2">
      <c r="A666" s="149"/>
      <c r="B666" s="149"/>
    </row>
    <row r="667" spans="1:2">
      <c r="A667" s="149"/>
      <c r="B667" s="149"/>
    </row>
    <row r="668" spans="1:2">
      <c r="A668" s="149"/>
      <c r="B668" s="149"/>
    </row>
    <row r="669" spans="1:2">
      <c r="A669" s="149"/>
      <c r="B669" s="149"/>
    </row>
    <row r="670" spans="1:2">
      <c r="A670" s="149"/>
      <c r="B670" s="149"/>
    </row>
    <row r="671" spans="1:2">
      <c r="A671" s="149"/>
      <c r="B671" s="149"/>
    </row>
    <row r="672" spans="1:2">
      <c r="A672" s="149"/>
      <c r="B672" s="149"/>
    </row>
    <row r="673" spans="1:2">
      <c r="A673" s="149"/>
      <c r="B673" s="149"/>
    </row>
    <row r="674" spans="1:2">
      <c r="A674" s="149"/>
      <c r="B674" s="149"/>
    </row>
    <row r="675" spans="1:2">
      <c r="A675" s="149"/>
      <c r="B675" s="149"/>
    </row>
    <row r="676" spans="1:2">
      <c r="A676" s="149"/>
      <c r="B676" s="149"/>
    </row>
    <row r="677" spans="1:2">
      <c r="A677" s="149"/>
      <c r="B677" s="149"/>
    </row>
    <row r="678" spans="1:2">
      <c r="A678" s="149"/>
      <c r="B678" s="149"/>
    </row>
    <row r="679" spans="1:2">
      <c r="A679" s="149"/>
      <c r="B679" s="149"/>
    </row>
    <row r="680" spans="1:2">
      <c r="A680" s="149"/>
      <c r="B680" s="149"/>
    </row>
    <row r="681" spans="1:2">
      <c r="A681" s="149"/>
      <c r="B681" s="149"/>
    </row>
    <row r="682" spans="1:2">
      <c r="A682" s="149"/>
      <c r="B682" s="149"/>
    </row>
    <row r="683" spans="1:2">
      <c r="A683" s="149"/>
      <c r="B683" s="149"/>
    </row>
    <row r="684" spans="1:2">
      <c r="A684" s="149"/>
      <c r="B684" s="149"/>
    </row>
    <row r="685" spans="1:2">
      <c r="A685" s="149"/>
      <c r="B685" s="149"/>
    </row>
    <row r="686" spans="1:2">
      <c r="A686" s="149"/>
      <c r="B686" s="149"/>
    </row>
    <row r="687" spans="1:2">
      <c r="A687" s="149"/>
      <c r="B687" s="149"/>
    </row>
    <row r="688" spans="1:2">
      <c r="A688" s="149"/>
      <c r="B688" s="149"/>
    </row>
    <row r="689" spans="1:2">
      <c r="A689" s="149"/>
      <c r="B689" s="149"/>
    </row>
    <row r="690" spans="1:2">
      <c r="A690" s="149"/>
      <c r="B690" s="149"/>
    </row>
    <row r="691" spans="1:2">
      <c r="A691" s="149"/>
      <c r="B691" s="149"/>
    </row>
    <row r="692" spans="1:2">
      <c r="A692" s="149"/>
      <c r="B692" s="149"/>
    </row>
    <row r="693" spans="1:2">
      <c r="A693" s="149"/>
      <c r="B693" s="149"/>
    </row>
    <row r="694" spans="1:2">
      <c r="A694" s="149"/>
      <c r="B694" s="149"/>
    </row>
    <row r="695" spans="1:2">
      <c r="A695" s="149"/>
      <c r="B695" s="149"/>
    </row>
    <row r="696" spans="1:2">
      <c r="A696" s="149"/>
      <c r="B696" s="149"/>
    </row>
    <row r="697" spans="1:2">
      <c r="A697" s="149"/>
      <c r="B697" s="149"/>
    </row>
    <row r="698" spans="1:2">
      <c r="A698" s="149"/>
      <c r="B698" s="149"/>
    </row>
    <row r="699" spans="1:2">
      <c r="A699" s="149"/>
      <c r="B699" s="149"/>
    </row>
    <row r="700" spans="1:2">
      <c r="A700" s="149"/>
      <c r="B700" s="149"/>
    </row>
    <row r="701" spans="1:2">
      <c r="A701" s="149"/>
      <c r="B701" s="149"/>
    </row>
    <row r="702" spans="1:2">
      <c r="A702" s="149"/>
      <c r="B702" s="149"/>
    </row>
    <row r="703" spans="1:2">
      <c r="A703" s="149"/>
      <c r="B703" s="149"/>
    </row>
    <row r="704" spans="1:2">
      <c r="A704" s="149"/>
      <c r="B704" s="149"/>
    </row>
    <row r="705" spans="1:2">
      <c r="A705" s="149"/>
      <c r="B705" s="149"/>
    </row>
    <row r="706" spans="1:2">
      <c r="A706" s="149"/>
      <c r="B706" s="149"/>
    </row>
    <row r="707" spans="1:2">
      <c r="A707" s="149"/>
      <c r="B707" s="149"/>
    </row>
    <row r="708" spans="1:2">
      <c r="A708" s="149"/>
      <c r="B708" s="149"/>
    </row>
    <row r="709" spans="1:2">
      <c r="A709" s="149"/>
      <c r="B709" s="149"/>
    </row>
    <row r="710" spans="1:2">
      <c r="A710" s="149"/>
      <c r="B710" s="149"/>
    </row>
    <row r="711" spans="1:2">
      <c r="A711" s="149"/>
      <c r="B711" s="149"/>
    </row>
    <row r="712" spans="1:2">
      <c r="A712" s="149"/>
      <c r="B712" s="149"/>
    </row>
    <row r="713" spans="1:2">
      <c r="A713" s="149"/>
      <c r="B713" s="149"/>
    </row>
    <row r="714" spans="1:2">
      <c r="A714" s="149"/>
      <c r="B714" s="149"/>
    </row>
    <row r="715" spans="1:2">
      <c r="A715" s="149"/>
      <c r="B715" s="149"/>
    </row>
    <row r="716" spans="1:2">
      <c r="A716" s="149"/>
      <c r="B716" s="149"/>
    </row>
    <row r="717" spans="1:2">
      <c r="A717" s="149"/>
      <c r="B717" s="149"/>
    </row>
    <row r="718" spans="1:2">
      <c r="A718" s="149"/>
      <c r="B718" s="149"/>
    </row>
    <row r="719" spans="1:2">
      <c r="A719" s="149"/>
      <c r="B719" s="149"/>
    </row>
    <row r="720" spans="1:2">
      <c r="A720" s="149"/>
      <c r="B720" s="149"/>
    </row>
    <row r="721" spans="1:2">
      <c r="A721" s="149"/>
      <c r="B721" s="149"/>
    </row>
    <row r="722" spans="1:2">
      <c r="A722" s="149"/>
      <c r="B722" s="149"/>
    </row>
    <row r="723" spans="1:2">
      <c r="A723" s="149"/>
      <c r="B723" s="149"/>
    </row>
    <row r="724" spans="1:2">
      <c r="A724" s="149"/>
      <c r="B724" s="149"/>
    </row>
    <row r="725" spans="1:2">
      <c r="A725" s="149"/>
      <c r="B725" s="149"/>
    </row>
    <row r="726" spans="1:2">
      <c r="A726" s="149"/>
      <c r="B726" s="149"/>
    </row>
    <row r="727" spans="1:2">
      <c r="A727" s="149"/>
      <c r="B727" s="149"/>
    </row>
    <row r="728" spans="1:2">
      <c r="A728" s="149"/>
      <c r="B728" s="149"/>
    </row>
    <row r="729" spans="1:2">
      <c r="A729" s="149"/>
      <c r="B729" s="149"/>
    </row>
    <row r="730" spans="1:2">
      <c r="A730" s="149"/>
      <c r="B730" s="149"/>
    </row>
    <row r="731" spans="1:2">
      <c r="A731" s="149"/>
      <c r="B731" s="149"/>
    </row>
    <row r="732" spans="1:2">
      <c r="A732" s="149"/>
      <c r="B732" s="149"/>
    </row>
    <row r="733" spans="1:2">
      <c r="A733" s="149"/>
      <c r="B733" s="149"/>
    </row>
    <row r="734" spans="1:2">
      <c r="A734" s="149"/>
      <c r="B734" s="149"/>
    </row>
    <row r="735" spans="1:2">
      <c r="A735" s="149"/>
      <c r="B735" s="149"/>
    </row>
    <row r="736" spans="1:2">
      <c r="A736" s="149"/>
      <c r="B736" s="149"/>
    </row>
    <row r="737" spans="1:2">
      <c r="A737" s="149"/>
      <c r="B737" s="149"/>
    </row>
    <row r="738" spans="1:2">
      <c r="A738" s="149"/>
      <c r="B738" s="149"/>
    </row>
    <row r="739" spans="1:2">
      <c r="A739" s="149"/>
      <c r="B739" s="149"/>
    </row>
    <row r="740" spans="1:2">
      <c r="A740" s="149"/>
      <c r="B740" s="149"/>
    </row>
    <row r="741" spans="1:2">
      <c r="A741" s="149"/>
      <c r="B741" s="149"/>
    </row>
    <row r="742" spans="1:2">
      <c r="A742" s="149"/>
      <c r="B742" s="149"/>
    </row>
    <row r="743" spans="1:2">
      <c r="A743" s="149"/>
      <c r="B743" s="149"/>
    </row>
    <row r="744" spans="1:2">
      <c r="A744" s="149"/>
      <c r="B744" s="149"/>
    </row>
    <row r="745" spans="1:2">
      <c r="A745" s="149"/>
      <c r="B745" s="149"/>
    </row>
    <row r="746" spans="1:2">
      <c r="A746" s="149"/>
      <c r="B746" s="149"/>
    </row>
    <row r="747" spans="1:2">
      <c r="A747" s="149"/>
      <c r="B747" s="149"/>
    </row>
    <row r="748" spans="1:2">
      <c r="A748" s="149"/>
      <c r="B748" s="149"/>
    </row>
    <row r="749" spans="1:2">
      <c r="A749" s="149"/>
      <c r="B749" s="149"/>
    </row>
    <row r="750" spans="1:2">
      <c r="A750" s="149"/>
      <c r="B750" s="149"/>
    </row>
    <row r="751" spans="1:2">
      <c r="A751" s="149"/>
      <c r="B751" s="149"/>
    </row>
    <row r="752" spans="1:2">
      <c r="A752" s="149"/>
      <c r="B752" s="149"/>
    </row>
    <row r="753" spans="1:2">
      <c r="A753" s="149"/>
      <c r="B753" s="149"/>
    </row>
    <row r="754" spans="1:2">
      <c r="A754" s="149"/>
      <c r="B754" s="149"/>
    </row>
    <row r="755" spans="1:2">
      <c r="A755" s="149"/>
      <c r="B755" s="149"/>
    </row>
    <row r="756" spans="1:2">
      <c r="A756" s="149"/>
      <c r="B756" s="149"/>
    </row>
    <row r="757" spans="1:2">
      <c r="A757" s="149"/>
      <c r="B757" s="149"/>
    </row>
    <row r="758" spans="1:2">
      <c r="A758" s="149"/>
      <c r="B758" s="149"/>
    </row>
    <row r="759" spans="1:2">
      <c r="A759" s="149"/>
      <c r="B759" s="149"/>
    </row>
    <row r="760" spans="1:2">
      <c r="A760" s="149"/>
      <c r="B760" s="149"/>
    </row>
    <row r="761" spans="1:2">
      <c r="A761" s="149"/>
      <c r="B761" s="149"/>
    </row>
    <row r="762" spans="1:2">
      <c r="A762" s="149"/>
      <c r="B762" s="149"/>
    </row>
    <row r="763" spans="1:2">
      <c r="A763" s="149"/>
      <c r="B763" s="149"/>
    </row>
    <row r="764" spans="1:2">
      <c r="A764" s="149"/>
      <c r="B764" s="149"/>
    </row>
    <row r="765" spans="1:2">
      <c r="A765" s="149"/>
      <c r="B765" s="149"/>
    </row>
    <row r="766" spans="1:2">
      <c r="A766" s="149"/>
      <c r="B766" s="149"/>
    </row>
    <row r="767" spans="1:2">
      <c r="A767" s="149"/>
      <c r="B767" s="149"/>
    </row>
    <row r="768" spans="1:2">
      <c r="A768" s="149"/>
      <c r="B768" s="149"/>
    </row>
    <row r="769" spans="1:2">
      <c r="A769" s="149"/>
      <c r="B769" s="149"/>
    </row>
    <row r="770" spans="1:2">
      <c r="A770" s="149"/>
      <c r="B770" s="149"/>
    </row>
    <row r="771" spans="1:2">
      <c r="A771" s="149"/>
      <c r="B771" s="149"/>
    </row>
    <row r="772" spans="1:2">
      <c r="A772" s="149"/>
      <c r="B772" s="149"/>
    </row>
    <row r="773" spans="1:2">
      <c r="A773" s="149"/>
      <c r="B773" s="149"/>
    </row>
    <row r="774" spans="1:2">
      <c r="A774" s="149"/>
      <c r="B774" s="149"/>
    </row>
    <row r="775" spans="1:2">
      <c r="A775" s="149"/>
      <c r="B775" s="149"/>
    </row>
    <row r="776" spans="1:2">
      <c r="A776" s="149"/>
      <c r="B776" s="149"/>
    </row>
    <row r="777" spans="1:2">
      <c r="A777" s="149"/>
      <c r="B777" s="149"/>
    </row>
    <row r="778" spans="1:2">
      <c r="A778" s="149"/>
      <c r="B778" s="149"/>
    </row>
    <row r="779" spans="1:2">
      <c r="A779" s="149"/>
      <c r="B779" s="149"/>
    </row>
    <row r="780" spans="1:2">
      <c r="A780" s="149"/>
      <c r="B780" s="149"/>
    </row>
    <row r="781" spans="1:2">
      <c r="A781" s="149"/>
      <c r="B781" s="149"/>
    </row>
    <row r="782" spans="1:2">
      <c r="A782" s="149"/>
      <c r="B782" s="149"/>
    </row>
    <row r="783" spans="1:2">
      <c r="A783" s="149"/>
      <c r="B783" s="149"/>
    </row>
    <row r="784" spans="1:2">
      <c r="A784" s="149"/>
      <c r="B784" s="149"/>
    </row>
    <row r="785" spans="1:2">
      <c r="A785" s="149"/>
      <c r="B785" s="149"/>
    </row>
    <row r="786" spans="1:2">
      <c r="A786" s="149"/>
      <c r="B786" s="149"/>
    </row>
    <row r="787" spans="1:2">
      <c r="A787" s="149"/>
      <c r="B787" s="149"/>
    </row>
    <row r="788" spans="1:2">
      <c r="A788" s="149"/>
      <c r="B788" s="149"/>
    </row>
    <row r="789" spans="1:2">
      <c r="A789" s="149"/>
      <c r="B789" s="149"/>
    </row>
    <row r="790" spans="1:2">
      <c r="A790" s="149"/>
      <c r="B790" s="149"/>
    </row>
    <row r="791" spans="1:2">
      <c r="A791" s="149"/>
      <c r="B791" s="149"/>
    </row>
    <row r="792" spans="1:2">
      <c r="A792" s="149"/>
      <c r="B792" s="149"/>
    </row>
    <row r="793" spans="1:2">
      <c r="A793" s="149"/>
      <c r="B793" s="149"/>
    </row>
    <row r="794" spans="1:2">
      <c r="A794" s="149"/>
      <c r="B794" s="149"/>
    </row>
    <row r="795" spans="1:2">
      <c r="A795" s="149"/>
      <c r="B795" s="149"/>
    </row>
    <row r="796" spans="1:2">
      <c r="A796" s="149"/>
      <c r="B796" s="149"/>
    </row>
    <row r="797" spans="1:2">
      <c r="A797" s="149"/>
      <c r="B797" s="149"/>
    </row>
    <row r="798" spans="1:2">
      <c r="A798" s="149"/>
      <c r="B798" s="149"/>
    </row>
    <row r="799" spans="1:2">
      <c r="A799" s="149"/>
      <c r="B799" s="149"/>
    </row>
    <row r="800" spans="1:2">
      <c r="A800" s="149"/>
      <c r="B800" s="149"/>
    </row>
    <row r="801" spans="1:2">
      <c r="A801" s="149"/>
      <c r="B801" s="149"/>
    </row>
    <row r="802" spans="1:2">
      <c r="A802" s="149"/>
      <c r="B802" s="149"/>
    </row>
    <row r="803" spans="1:2">
      <c r="A803" s="149"/>
      <c r="B803" s="149"/>
    </row>
    <row r="804" spans="1:2">
      <c r="A804" s="149"/>
      <c r="B804" s="149"/>
    </row>
    <row r="805" spans="1:2">
      <c r="A805" s="149"/>
      <c r="B805" s="149"/>
    </row>
    <row r="806" spans="1:2">
      <c r="A806" s="149"/>
      <c r="B806" s="149"/>
    </row>
    <row r="807" spans="1:2">
      <c r="A807" s="149"/>
      <c r="B807" s="149"/>
    </row>
    <row r="808" spans="1:2">
      <c r="A808" s="149"/>
      <c r="B808" s="149"/>
    </row>
    <row r="809" spans="1:2">
      <c r="A809" s="149"/>
      <c r="B809" s="149"/>
    </row>
    <row r="810" spans="1:2">
      <c r="A810" s="149"/>
      <c r="B810" s="149"/>
    </row>
    <row r="811" spans="1:2">
      <c r="A811" s="149"/>
      <c r="B811" s="149"/>
    </row>
    <row r="812" spans="1:2">
      <c r="A812" s="149"/>
      <c r="B812" s="149"/>
    </row>
    <row r="813" spans="1:2">
      <c r="A813" s="149"/>
      <c r="B813" s="149"/>
    </row>
    <row r="814" spans="1:2">
      <c r="A814" s="149"/>
      <c r="B814" s="149"/>
    </row>
    <row r="815" spans="1:2">
      <c r="A815" s="149"/>
      <c r="B815" s="149"/>
    </row>
    <row r="816" spans="1:2">
      <c r="A816" s="149"/>
      <c r="B816" s="149"/>
    </row>
    <row r="817" spans="1:2">
      <c r="A817" s="149"/>
      <c r="B817" s="149"/>
    </row>
    <row r="818" spans="1:2">
      <c r="A818" s="149"/>
      <c r="B818" s="149"/>
    </row>
    <row r="819" spans="1:2">
      <c r="A819" s="149"/>
      <c r="B819" s="149"/>
    </row>
    <row r="820" spans="1:2">
      <c r="A820" s="149"/>
      <c r="B820" s="149"/>
    </row>
    <row r="821" spans="1:2">
      <c r="A821" s="149"/>
      <c r="B821" s="149"/>
    </row>
    <row r="822" spans="1:2">
      <c r="A822" s="149"/>
      <c r="B822" s="149"/>
    </row>
    <row r="823" spans="1:2">
      <c r="A823" s="149"/>
      <c r="B823" s="149"/>
    </row>
    <row r="824" spans="1:2">
      <c r="A824" s="149"/>
      <c r="B824" s="149"/>
    </row>
    <row r="825" spans="1:2">
      <c r="A825" s="149"/>
      <c r="B825" s="149"/>
    </row>
    <row r="826" spans="1:2">
      <c r="A826" s="149"/>
      <c r="B826" s="149"/>
    </row>
    <row r="827" spans="1:2">
      <c r="A827" s="149"/>
      <c r="B827" s="149"/>
    </row>
    <row r="828" spans="1:2">
      <c r="A828" s="149"/>
      <c r="B828" s="149"/>
    </row>
    <row r="829" spans="1:2">
      <c r="A829" s="149"/>
      <c r="B829" s="149"/>
    </row>
    <row r="830" spans="1:2">
      <c r="A830" s="149"/>
      <c r="B830" s="149"/>
    </row>
    <row r="831" spans="1:2">
      <c r="A831" s="149"/>
      <c r="B831" s="149"/>
    </row>
    <row r="832" spans="1:2">
      <c r="A832" s="149"/>
      <c r="B832" s="149"/>
    </row>
    <row r="833" spans="1:2">
      <c r="A833" s="149"/>
      <c r="B833" s="149"/>
    </row>
    <row r="834" spans="1:2">
      <c r="A834" s="149"/>
      <c r="B834" s="149"/>
    </row>
    <row r="835" spans="1:2">
      <c r="A835" s="149"/>
      <c r="B835" s="149"/>
    </row>
    <row r="836" spans="1:2">
      <c r="A836" s="149"/>
      <c r="B836" s="149"/>
    </row>
    <row r="837" spans="1:2">
      <c r="A837" s="149"/>
      <c r="B837" s="149"/>
    </row>
    <row r="838" spans="1:2">
      <c r="A838" s="149"/>
      <c r="B838" s="149"/>
    </row>
    <row r="839" spans="1:2">
      <c r="A839" s="149"/>
      <c r="B839" s="149"/>
    </row>
    <row r="840" spans="1:2">
      <c r="A840" s="149"/>
      <c r="B840" s="149"/>
    </row>
    <row r="841" spans="1:2">
      <c r="A841" s="149"/>
      <c r="B841" s="149"/>
    </row>
    <row r="842" spans="1:2">
      <c r="A842" s="149"/>
      <c r="B842" s="149"/>
    </row>
    <row r="843" spans="1:2">
      <c r="A843" s="149"/>
      <c r="B843" s="149"/>
    </row>
    <row r="844" spans="1:2">
      <c r="A844" s="149"/>
      <c r="B844" s="149"/>
    </row>
    <row r="845" spans="1:2">
      <c r="A845" s="149"/>
      <c r="B845" s="149"/>
    </row>
    <row r="846" spans="1:2">
      <c r="A846" s="149"/>
      <c r="B846" s="149"/>
    </row>
    <row r="847" spans="1:2">
      <c r="A847" s="149"/>
      <c r="B847" s="149"/>
    </row>
    <row r="848" spans="1:2">
      <c r="A848" s="149"/>
      <c r="B848" s="149"/>
    </row>
    <row r="849" spans="1:2">
      <c r="A849" s="149"/>
      <c r="B849" s="149"/>
    </row>
    <row r="850" spans="1:2">
      <c r="A850" s="149"/>
      <c r="B850" s="149"/>
    </row>
    <row r="851" spans="1:2">
      <c r="A851" s="149"/>
      <c r="B851" s="149"/>
    </row>
    <row r="852" spans="1:2">
      <c r="A852" s="149"/>
      <c r="B852" s="149"/>
    </row>
    <row r="853" spans="1:2">
      <c r="A853" s="149"/>
      <c r="B853" s="149"/>
    </row>
    <row r="854" spans="1:2">
      <c r="A854" s="149"/>
      <c r="B854" s="149"/>
    </row>
    <row r="855" spans="1:2">
      <c r="A855" s="149"/>
      <c r="B855" s="149"/>
    </row>
    <row r="856" spans="1:2">
      <c r="A856" s="149"/>
      <c r="B856" s="149"/>
    </row>
    <row r="857" spans="1:2">
      <c r="A857" s="149"/>
      <c r="B857" s="149"/>
    </row>
    <row r="858" spans="1:2">
      <c r="A858" s="149"/>
      <c r="B858" s="149"/>
    </row>
    <row r="859" spans="1:2">
      <c r="A859" s="149"/>
      <c r="B859" s="149"/>
    </row>
    <row r="860" spans="1:2">
      <c r="A860" s="149"/>
      <c r="B860" s="149"/>
    </row>
    <row r="861" spans="1:2">
      <c r="A861" s="149"/>
      <c r="B861" s="149"/>
    </row>
    <row r="862" spans="1:2">
      <c r="A862" s="149"/>
      <c r="B862" s="149"/>
    </row>
    <row r="863" spans="1:2">
      <c r="A863" s="149"/>
      <c r="B863" s="149"/>
    </row>
    <row r="864" spans="1:2">
      <c r="A864" s="149"/>
      <c r="B864" s="149"/>
    </row>
    <row r="865" spans="1:2">
      <c r="A865" s="149"/>
      <c r="B865" s="149"/>
    </row>
    <row r="866" spans="1:2">
      <c r="A866" s="149"/>
      <c r="B866" s="149"/>
    </row>
    <row r="867" spans="1:2">
      <c r="A867" s="149"/>
      <c r="B867" s="149"/>
    </row>
    <row r="868" spans="1:2">
      <c r="A868" s="149"/>
      <c r="B868" s="149"/>
    </row>
    <row r="869" spans="1:2">
      <c r="A869" s="149"/>
      <c r="B869" s="149"/>
    </row>
    <row r="870" spans="1:2">
      <c r="A870" s="149"/>
      <c r="B870" s="149"/>
    </row>
    <row r="871" spans="1:2">
      <c r="A871" s="149"/>
      <c r="B871" s="149"/>
    </row>
    <row r="872" spans="1:2">
      <c r="A872" s="149"/>
      <c r="B872" s="149"/>
    </row>
    <row r="873" spans="1:2">
      <c r="A873" s="149"/>
      <c r="B873" s="149"/>
    </row>
    <row r="874" spans="1:2">
      <c r="A874" s="149"/>
      <c r="B874" s="149"/>
    </row>
    <row r="875" spans="1:2">
      <c r="A875" s="149"/>
      <c r="B875" s="149"/>
    </row>
    <row r="876" spans="1:2">
      <c r="A876" s="149"/>
      <c r="B876" s="149"/>
    </row>
    <row r="877" spans="1:2">
      <c r="A877" s="149"/>
      <c r="B877" s="149"/>
    </row>
    <row r="878" spans="1:2">
      <c r="A878" s="149"/>
      <c r="B878" s="149"/>
    </row>
    <row r="879" spans="1:2">
      <c r="A879" s="149"/>
      <c r="B879" s="149"/>
    </row>
    <row r="880" spans="1:2">
      <c r="A880" s="149"/>
      <c r="B880" s="149"/>
    </row>
    <row r="881" spans="1:2">
      <c r="A881" s="149"/>
      <c r="B881" s="149"/>
    </row>
    <row r="882" spans="1:2">
      <c r="A882" s="149"/>
      <c r="B882" s="149"/>
    </row>
    <row r="883" spans="1:2">
      <c r="A883" s="149"/>
      <c r="B883" s="149"/>
    </row>
    <row r="884" spans="1:2">
      <c r="A884" s="149"/>
      <c r="B884" s="149"/>
    </row>
    <row r="885" spans="1:2">
      <c r="A885" s="149"/>
      <c r="B885" s="149"/>
    </row>
    <row r="886" spans="1:2">
      <c r="A886" s="149"/>
      <c r="B886" s="149"/>
    </row>
    <row r="887" spans="1:2">
      <c r="A887" s="149"/>
      <c r="B887" s="149"/>
    </row>
    <row r="888" spans="1:2">
      <c r="A888" s="149"/>
      <c r="B888" s="149"/>
    </row>
    <row r="889" spans="1:2">
      <c r="A889" s="149"/>
      <c r="B889" s="149"/>
    </row>
    <row r="890" spans="1:2">
      <c r="A890" s="149"/>
      <c r="B890" s="149"/>
    </row>
    <row r="891" spans="1:2">
      <c r="A891" s="149"/>
      <c r="B891" s="149"/>
    </row>
    <row r="892" spans="1:2">
      <c r="A892" s="149"/>
      <c r="B892" s="149"/>
    </row>
    <row r="893" spans="1:2">
      <c r="A893" s="149"/>
      <c r="B893" s="149"/>
    </row>
    <row r="894" spans="1:2">
      <c r="A894" s="149"/>
      <c r="B894" s="149"/>
    </row>
    <row r="895" spans="1:2">
      <c r="A895" s="149"/>
      <c r="B895" s="149"/>
    </row>
    <row r="896" spans="1:2">
      <c r="A896" s="149"/>
      <c r="B896" s="149"/>
    </row>
    <row r="897" spans="1:2">
      <c r="A897" s="149"/>
      <c r="B897" s="149"/>
    </row>
    <row r="898" spans="1:2">
      <c r="A898" s="149"/>
      <c r="B898" s="149"/>
    </row>
    <row r="899" spans="1:2">
      <c r="A899" s="149"/>
      <c r="B899" s="149"/>
    </row>
    <row r="900" spans="1:2">
      <c r="A900" s="149"/>
      <c r="B900" s="149"/>
    </row>
    <row r="901" spans="1:2">
      <c r="A901" s="149"/>
      <c r="B901" s="149"/>
    </row>
    <row r="902" spans="1:2">
      <c r="A902" s="149"/>
      <c r="B902" s="149"/>
    </row>
    <row r="903" spans="1:2">
      <c r="A903" s="149"/>
      <c r="B903" s="149"/>
    </row>
    <row r="904" spans="1:2">
      <c r="A904" s="149"/>
      <c r="B904" s="149"/>
    </row>
    <row r="905" spans="1:2">
      <c r="A905" s="149"/>
      <c r="B905" s="149"/>
    </row>
    <row r="906" spans="1:2">
      <c r="A906" s="149"/>
      <c r="B906" s="149"/>
    </row>
    <row r="907" spans="1:2">
      <c r="A907" s="149"/>
      <c r="B907" s="149"/>
    </row>
    <row r="908" spans="1:2">
      <c r="A908" s="149"/>
      <c r="B908" s="149"/>
    </row>
    <row r="909" spans="1:2">
      <c r="A909" s="149"/>
      <c r="B909" s="149"/>
    </row>
    <row r="910" spans="1:2">
      <c r="A910" s="149"/>
      <c r="B910" s="149"/>
    </row>
    <row r="911" spans="1:2">
      <c r="A911" s="149"/>
      <c r="B911" s="149"/>
    </row>
    <row r="912" spans="1:2">
      <c r="A912" s="149"/>
      <c r="B912" s="149"/>
    </row>
    <row r="913" spans="1:2">
      <c r="A913" s="149"/>
      <c r="B913" s="149"/>
    </row>
    <row r="914" spans="1:2">
      <c r="A914" s="149"/>
      <c r="B914" s="149"/>
    </row>
    <row r="915" spans="1:2">
      <c r="A915" s="149"/>
      <c r="B915" s="149"/>
    </row>
    <row r="916" spans="1:2">
      <c r="A916" s="149"/>
      <c r="B916" s="149"/>
    </row>
    <row r="917" spans="1:2">
      <c r="A917" s="149"/>
      <c r="B917" s="149"/>
    </row>
    <row r="918" spans="1:2">
      <c r="A918" s="149"/>
      <c r="B918" s="149"/>
    </row>
    <row r="919" spans="1:2">
      <c r="A919" s="149"/>
      <c r="B919" s="149"/>
    </row>
    <row r="920" spans="1:2">
      <c r="A920" s="149"/>
      <c r="B920" s="149"/>
    </row>
    <row r="921" spans="1:2">
      <c r="A921" s="149"/>
      <c r="B921" s="149"/>
    </row>
    <row r="922" spans="1:2">
      <c r="A922" s="149"/>
      <c r="B922" s="149"/>
    </row>
    <row r="923" spans="1:2">
      <c r="A923" s="149"/>
      <c r="B923" s="149"/>
    </row>
    <row r="924" spans="1:2">
      <c r="A924" s="149"/>
      <c r="B924" s="149"/>
    </row>
    <row r="925" spans="1:2">
      <c r="A925" s="149"/>
      <c r="B925" s="149"/>
    </row>
    <row r="926" spans="1:2">
      <c r="A926" s="149"/>
      <c r="B926" s="149"/>
    </row>
    <row r="927" spans="1:2">
      <c r="A927" s="149"/>
      <c r="B927" s="149"/>
    </row>
    <row r="928" spans="1:2">
      <c r="A928" s="149"/>
      <c r="B928" s="149"/>
    </row>
    <row r="929" spans="1:2">
      <c r="A929" s="149"/>
      <c r="B929" s="149"/>
    </row>
    <row r="930" spans="1:2">
      <c r="A930" s="149"/>
      <c r="B930" s="149"/>
    </row>
    <row r="931" spans="1:2">
      <c r="A931" s="149"/>
      <c r="B931" s="149"/>
    </row>
    <row r="932" spans="1:2">
      <c r="A932" s="149"/>
      <c r="B932" s="149"/>
    </row>
    <row r="933" spans="1:2">
      <c r="A933" s="149"/>
      <c r="B933" s="149"/>
    </row>
    <row r="934" spans="1:2">
      <c r="A934" s="149"/>
      <c r="B934" s="149"/>
    </row>
    <row r="935" spans="1:2">
      <c r="A935" s="149"/>
      <c r="B935" s="149"/>
    </row>
    <row r="936" spans="1:2">
      <c r="A936" s="149"/>
      <c r="B936" s="149"/>
    </row>
    <row r="937" spans="1:2">
      <c r="A937" s="149"/>
      <c r="B937" s="149"/>
    </row>
    <row r="938" spans="1:2">
      <c r="A938" s="149"/>
      <c r="B938" s="149"/>
    </row>
    <row r="939" spans="1:2">
      <c r="A939" s="149"/>
      <c r="B939" s="149"/>
    </row>
    <row r="940" spans="1:2">
      <c r="A940" s="149"/>
      <c r="B940" s="149"/>
    </row>
    <row r="941" spans="1:2">
      <c r="A941" s="149"/>
      <c r="B941" s="149"/>
    </row>
    <row r="942" spans="1:2">
      <c r="A942" s="149"/>
      <c r="B942" s="149"/>
    </row>
    <row r="943" spans="1:2">
      <c r="A943" s="149"/>
      <c r="B943" s="149"/>
    </row>
    <row r="944" spans="1:2">
      <c r="A944" s="149"/>
      <c r="B944" s="149"/>
    </row>
    <row r="945" spans="1:2">
      <c r="A945" s="149"/>
      <c r="B945" s="149"/>
    </row>
    <row r="946" spans="1:2">
      <c r="A946" s="149"/>
      <c r="B946" s="149"/>
    </row>
    <row r="947" spans="1:2">
      <c r="A947" s="149"/>
      <c r="B947" s="149"/>
    </row>
    <row r="948" spans="1:2">
      <c r="A948" s="149"/>
      <c r="B948" s="149"/>
    </row>
    <row r="949" spans="1:2">
      <c r="A949" s="149"/>
      <c r="B949" s="149"/>
    </row>
    <row r="950" spans="1:2">
      <c r="A950" s="149"/>
      <c r="B950" s="149"/>
    </row>
    <row r="951" spans="1:2">
      <c r="A951" s="149"/>
      <c r="B951" s="149"/>
    </row>
    <row r="952" spans="1:2">
      <c r="A952" s="149"/>
      <c r="B952" s="149"/>
    </row>
    <row r="953" spans="1:2">
      <c r="A953" s="149"/>
      <c r="B953" s="149"/>
    </row>
    <row r="954" spans="1:2">
      <c r="A954" s="149"/>
      <c r="B954" s="149"/>
    </row>
    <row r="955" spans="1:2">
      <c r="A955" s="149"/>
      <c r="B955" s="149"/>
    </row>
    <row r="956" spans="1:2">
      <c r="A956" s="149"/>
      <c r="B956" s="149"/>
    </row>
    <row r="957" spans="1:2">
      <c r="A957" s="149"/>
      <c r="B957" s="149"/>
    </row>
    <row r="958" spans="1:2">
      <c r="A958" s="149"/>
      <c r="B958" s="149"/>
    </row>
    <row r="959" spans="1:2">
      <c r="A959" s="149"/>
      <c r="B959" s="149"/>
    </row>
    <row r="960" spans="1:2">
      <c r="A960" s="149"/>
      <c r="B960" s="149"/>
    </row>
    <row r="961" spans="1:2">
      <c r="A961" s="149"/>
      <c r="B961" s="149"/>
    </row>
    <row r="962" spans="1:2">
      <c r="A962" s="149"/>
      <c r="B962" s="149"/>
    </row>
    <row r="963" spans="1:2">
      <c r="A963" s="149"/>
      <c r="B963" s="149"/>
    </row>
    <row r="964" spans="1:2">
      <c r="A964" s="149"/>
      <c r="B964" s="149"/>
    </row>
    <row r="965" spans="1:2">
      <c r="A965" s="149"/>
      <c r="B965" s="149"/>
    </row>
    <row r="966" spans="1:2">
      <c r="A966" s="149"/>
      <c r="B966" s="149"/>
    </row>
    <row r="967" spans="1:2">
      <c r="A967" s="149"/>
      <c r="B967" s="149"/>
    </row>
    <row r="968" spans="1:2">
      <c r="A968" s="149"/>
      <c r="B968" s="149"/>
    </row>
    <row r="969" spans="1:2">
      <c r="A969" s="149"/>
      <c r="B969" s="149"/>
    </row>
    <row r="970" spans="1:2">
      <c r="A970" s="149"/>
      <c r="B970" s="149"/>
    </row>
    <row r="971" spans="1:2">
      <c r="A971" s="149"/>
      <c r="B971" s="149"/>
    </row>
    <row r="972" spans="1:2">
      <c r="A972" s="149"/>
      <c r="B972" s="149"/>
    </row>
    <row r="973" spans="1:2">
      <c r="A973" s="149"/>
      <c r="B973" s="149"/>
    </row>
    <row r="974" spans="1:2">
      <c r="A974" s="149"/>
      <c r="B974" s="149"/>
    </row>
    <row r="975" spans="1:2">
      <c r="A975" s="149"/>
      <c r="B975" s="149"/>
    </row>
    <row r="976" spans="1:2">
      <c r="A976" s="149"/>
      <c r="B976" s="149"/>
    </row>
    <row r="977" spans="1:2">
      <c r="A977" s="149"/>
      <c r="B977" s="149"/>
    </row>
    <row r="978" spans="1:2">
      <c r="A978" s="149"/>
      <c r="B978" s="149"/>
    </row>
    <row r="979" spans="1:2">
      <c r="A979" s="149"/>
      <c r="B979" s="149"/>
    </row>
    <row r="980" spans="1:2">
      <c r="A980" s="149"/>
      <c r="B980" s="149"/>
    </row>
    <row r="981" spans="1:2">
      <c r="A981" s="149"/>
      <c r="B981" s="149"/>
    </row>
    <row r="982" spans="1:2">
      <c r="A982" s="149"/>
      <c r="B982" s="149"/>
    </row>
    <row r="983" spans="1:2">
      <c r="A983" s="149"/>
      <c r="B983" s="149"/>
    </row>
    <row r="984" spans="1:2">
      <c r="A984" s="149"/>
      <c r="B984" s="149"/>
    </row>
    <row r="985" spans="1:2">
      <c r="A985" s="149"/>
      <c r="B985" s="149"/>
    </row>
    <row r="986" spans="1:2">
      <c r="A986" s="149"/>
      <c r="B986" s="149"/>
    </row>
    <row r="987" spans="1:2">
      <c r="A987" s="149"/>
      <c r="B987" s="149"/>
    </row>
    <row r="988" spans="1:2">
      <c r="A988" s="149"/>
      <c r="B988" s="149"/>
    </row>
    <row r="989" spans="1:2">
      <c r="A989" s="149"/>
      <c r="B989" s="149"/>
    </row>
    <row r="990" spans="1:2">
      <c r="A990" s="149"/>
      <c r="B990" s="149"/>
    </row>
    <row r="991" spans="1:2">
      <c r="A991" s="149"/>
      <c r="B991" s="149"/>
    </row>
    <row r="992" spans="1:2">
      <c r="A992" s="149"/>
      <c r="B992" s="149"/>
    </row>
    <row r="993" spans="1:2">
      <c r="A993" s="149"/>
      <c r="B993" s="149"/>
    </row>
    <row r="994" spans="1:2">
      <c r="A994" s="149"/>
      <c r="B994" s="149"/>
    </row>
    <row r="995" spans="1:2">
      <c r="A995" s="149"/>
      <c r="B995" s="149"/>
    </row>
    <row r="996" spans="1:2">
      <c r="A996" s="149"/>
      <c r="B996" s="149"/>
    </row>
    <row r="997" spans="1:2">
      <c r="A997" s="149"/>
      <c r="B997" s="149"/>
    </row>
    <row r="998" spans="1:2">
      <c r="A998" s="149"/>
      <c r="B998" s="149"/>
    </row>
    <row r="999" spans="1:2">
      <c r="A999" s="149"/>
      <c r="B999" s="149"/>
    </row>
    <row r="1000" spans="1:2">
      <c r="A1000" s="149"/>
      <c r="B1000" s="149"/>
    </row>
    <row r="1001" spans="1:2">
      <c r="A1001" s="149"/>
      <c r="B1001" s="149"/>
    </row>
    <row r="1002" spans="1:2">
      <c r="A1002" s="149"/>
      <c r="B1002" s="149"/>
    </row>
    <row r="1003" spans="1:2">
      <c r="A1003" s="149"/>
      <c r="B1003" s="149"/>
    </row>
    <row r="1004" spans="1:2">
      <c r="A1004" s="149"/>
      <c r="B1004" s="149"/>
    </row>
    <row r="1005" spans="1:2">
      <c r="A1005" s="149"/>
      <c r="B1005" s="149"/>
    </row>
    <row r="1006" spans="1:2">
      <c r="A1006" s="149"/>
      <c r="B1006" s="149"/>
    </row>
    <row r="1007" spans="1:2">
      <c r="A1007" s="149"/>
      <c r="B1007" s="149"/>
    </row>
    <row r="1008" spans="1:2">
      <c r="A1008" s="149"/>
      <c r="B1008" s="149"/>
    </row>
    <row r="1009" spans="1:2">
      <c r="A1009" s="149"/>
      <c r="B1009" s="149"/>
    </row>
    <row r="1010" spans="1:2">
      <c r="A1010" s="149"/>
      <c r="B1010" s="149"/>
    </row>
    <row r="1011" spans="1:2">
      <c r="A1011" s="149"/>
      <c r="B1011" s="149"/>
    </row>
    <row r="1012" spans="1:2">
      <c r="A1012" s="149"/>
      <c r="B1012" s="149"/>
    </row>
    <row r="1013" spans="1:2">
      <c r="A1013" s="149"/>
      <c r="B1013" s="149"/>
    </row>
    <row r="1014" spans="1:2">
      <c r="A1014" s="149"/>
      <c r="B1014" s="149"/>
    </row>
    <row r="1015" spans="1:2">
      <c r="A1015" s="149"/>
      <c r="B1015" s="149"/>
    </row>
    <row r="1016" spans="1:2">
      <c r="A1016" s="149"/>
      <c r="B1016" s="149"/>
    </row>
    <row r="1017" spans="1:2">
      <c r="A1017" s="149"/>
      <c r="B1017" s="149"/>
    </row>
    <row r="1018" spans="1:2">
      <c r="A1018" s="149"/>
      <c r="B1018" s="149"/>
    </row>
    <row r="1019" spans="1:2">
      <c r="A1019" s="149"/>
      <c r="B1019" s="149"/>
    </row>
    <row r="1020" spans="1:2">
      <c r="A1020" s="149"/>
      <c r="B1020" s="149"/>
    </row>
    <row r="1021" spans="1:2">
      <c r="A1021" s="149"/>
      <c r="B1021" s="149"/>
    </row>
    <row r="1022" spans="1:2">
      <c r="A1022" s="149"/>
      <c r="B1022" s="149"/>
    </row>
    <row r="1023" spans="1:2">
      <c r="A1023" s="149"/>
      <c r="B1023" s="149"/>
    </row>
    <row r="1024" spans="1:2">
      <c r="A1024" s="149"/>
      <c r="B1024" s="149"/>
    </row>
    <row r="1025" spans="1:2">
      <c r="A1025" s="149"/>
      <c r="B1025" s="149"/>
    </row>
    <row r="1026" spans="1:2">
      <c r="A1026" s="149"/>
      <c r="B1026" s="149"/>
    </row>
    <row r="1027" spans="1:2">
      <c r="A1027" s="149"/>
      <c r="B1027" s="149"/>
    </row>
    <row r="1028" spans="1:2">
      <c r="A1028" s="149"/>
      <c r="B1028" s="149"/>
    </row>
    <row r="1029" spans="1:2">
      <c r="A1029" s="149"/>
      <c r="B1029" s="149"/>
    </row>
    <row r="1030" spans="1:2">
      <c r="A1030" s="149"/>
      <c r="B1030" s="149"/>
    </row>
    <row r="1031" spans="1:2">
      <c r="A1031" s="149"/>
      <c r="B1031" s="149"/>
    </row>
    <row r="1032" spans="1:2">
      <c r="A1032" s="149"/>
      <c r="B1032" s="149"/>
    </row>
    <row r="1033" spans="1:2">
      <c r="A1033" s="149"/>
      <c r="B1033" s="149"/>
    </row>
    <row r="1034" spans="1:2">
      <c r="A1034" s="149"/>
      <c r="B1034" s="149"/>
    </row>
    <row r="1035" spans="1:2">
      <c r="A1035" s="149"/>
      <c r="B1035" s="149"/>
    </row>
    <row r="1036" spans="1:2">
      <c r="A1036" s="149"/>
      <c r="B1036" s="149"/>
    </row>
    <row r="1037" spans="1:2">
      <c r="A1037" s="149"/>
      <c r="B1037" s="149"/>
    </row>
    <row r="1038" spans="1:2">
      <c r="A1038" s="149"/>
      <c r="B1038" s="149"/>
    </row>
    <row r="1039" spans="1:2">
      <c r="A1039" s="149"/>
      <c r="B1039" s="149"/>
    </row>
    <row r="1040" spans="1:2">
      <c r="A1040" s="149"/>
      <c r="B1040" s="149"/>
    </row>
    <row r="1041" spans="1:2">
      <c r="A1041" s="149"/>
      <c r="B1041" s="149"/>
    </row>
    <row r="1042" spans="1:2">
      <c r="A1042" s="149"/>
      <c r="B1042" s="149"/>
    </row>
    <row r="1043" spans="1:2">
      <c r="A1043" s="149"/>
      <c r="B1043" s="149"/>
    </row>
    <row r="1044" spans="1:2">
      <c r="A1044" s="149"/>
      <c r="B1044" s="149"/>
    </row>
    <row r="1045" spans="1:2">
      <c r="A1045" s="149"/>
      <c r="B1045" s="149"/>
    </row>
    <row r="1046" spans="1:2">
      <c r="A1046" s="149"/>
      <c r="B1046" s="149"/>
    </row>
    <row r="1047" spans="1:2">
      <c r="A1047" s="149"/>
      <c r="B1047" s="149"/>
    </row>
    <row r="1048" spans="1:2">
      <c r="A1048" s="149"/>
      <c r="B1048" s="149"/>
    </row>
    <row r="1049" spans="1:2">
      <c r="A1049" s="149"/>
      <c r="B1049" s="149"/>
    </row>
    <row r="1050" spans="1:2">
      <c r="A1050" s="149"/>
      <c r="B1050" s="149"/>
    </row>
    <row r="1051" spans="1:2">
      <c r="A1051" s="149"/>
      <c r="B1051" s="149"/>
    </row>
    <row r="1052" spans="1:2">
      <c r="A1052" s="149"/>
      <c r="B1052" s="149"/>
    </row>
    <row r="1053" spans="1:2">
      <c r="A1053" s="149"/>
      <c r="B1053" s="149"/>
    </row>
    <row r="1054" spans="1:2">
      <c r="A1054" s="149"/>
      <c r="B1054" s="149"/>
    </row>
    <row r="1055" spans="1:2">
      <c r="A1055" s="149"/>
      <c r="B1055" s="149"/>
    </row>
    <row r="1056" spans="1:2">
      <c r="A1056" s="149"/>
      <c r="B1056" s="149"/>
    </row>
    <row r="1057" spans="1:2">
      <c r="A1057" s="149"/>
      <c r="B1057" s="149"/>
    </row>
    <row r="1058" spans="1:2">
      <c r="A1058" s="149"/>
      <c r="B1058" s="149"/>
    </row>
    <row r="1059" spans="1:2">
      <c r="A1059" s="149"/>
      <c r="B1059" s="149"/>
    </row>
    <row r="1060" spans="1:2">
      <c r="A1060" s="149"/>
      <c r="B1060" s="149"/>
    </row>
    <row r="1061" spans="1:2">
      <c r="A1061" s="149"/>
      <c r="B1061" s="149"/>
    </row>
    <row r="1062" spans="1:2">
      <c r="A1062" s="149"/>
      <c r="B1062" s="149"/>
    </row>
    <row r="1063" spans="1:2">
      <c r="A1063" s="149"/>
      <c r="B1063" s="149"/>
    </row>
    <row r="1064" spans="1:2">
      <c r="A1064" s="149"/>
      <c r="B1064" s="149"/>
    </row>
    <row r="1065" spans="1:2">
      <c r="A1065" s="149"/>
      <c r="B1065" s="149"/>
    </row>
    <row r="1066" spans="1:2">
      <c r="A1066" s="149"/>
      <c r="B1066" s="149"/>
    </row>
    <row r="1067" spans="1:2">
      <c r="A1067" s="149"/>
      <c r="B1067" s="149"/>
    </row>
    <row r="1068" spans="1:2">
      <c r="A1068" s="149"/>
      <c r="B1068" s="149"/>
    </row>
    <row r="1069" spans="1:2">
      <c r="A1069" s="149"/>
      <c r="B1069" s="149"/>
    </row>
    <row r="1070" spans="1:2">
      <c r="A1070" s="149"/>
      <c r="B1070" s="149"/>
    </row>
    <row r="1071" spans="1:2">
      <c r="A1071" s="149"/>
      <c r="B1071" s="149"/>
    </row>
    <row r="1072" spans="1:2">
      <c r="A1072" s="149"/>
      <c r="B1072" s="149"/>
    </row>
    <row r="1073" spans="1:2">
      <c r="A1073" s="149"/>
      <c r="B1073" s="149"/>
    </row>
    <row r="1074" spans="1:2">
      <c r="A1074" s="149"/>
      <c r="B1074" s="149"/>
    </row>
    <row r="1075" spans="1:2">
      <c r="A1075" s="149"/>
      <c r="B1075" s="149"/>
    </row>
    <row r="1076" spans="1:2">
      <c r="A1076" s="149"/>
      <c r="B1076" s="149"/>
    </row>
    <row r="1077" spans="1:2">
      <c r="A1077" s="149"/>
      <c r="B1077" s="149"/>
    </row>
    <row r="1078" spans="1:2">
      <c r="A1078" s="149"/>
      <c r="B1078" s="149"/>
    </row>
    <row r="1079" spans="1:2">
      <c r="A1079" s="149"/>
      <c r="B1079" s="149"/>
    </row>
    <row r="1080" spans="1:2">
      <c r="A1080" s="149"/>
      <c r="B1080" s="149"/>
    </row>
    <row r="1081" spans="1:2">
      <c r="A1081" s="149"/>
      <c r="B1081" s="149"/>
    </row>
    <row r="1082" spans="1:2">
      <c r="A1082" s="149"/>
      <c r="B1082" s="149"/>
    </row>
    <row r="1083" spans="1:2">
      <c r="A1083" s="149"/>
      <c r="B1083" s="149"/>
    </row>
    <row r="1084" spans="1:2">
      <c r="A1084" s="149"/>
      <c r="B1084" s="149"/>
    </row>
    <row r="1085" spans="1:2">
      <c r="A1085" s="149"/>
      <c r="B1085" s="149"/>
    </row>
    <row r="1086" spans="1:2">
      <c r="A1086" s="149"/>
      <c r="B1086" s="149"/>
    </row>
    <row r="1087" spans="1:2">
      <c r="A1087" s="149"/>
      <c r="B1087" s="149"/>
    </row>
    <row r="1088" spans="1:2">
      <c r="A1088" s="149"/>
      <c r="B1088" s="149"/>
    </row>
    <row r="1089" spans="1:2">
      <c r="A1089" s="149"/>
      <c r="B1089" s="149"/>
    </row>
    <row r="1090" spans="1:2">
      <c r="A1090" s="149"/>
      <c r="B1090" s="149"/>
    </row>
    <row r="1091" spans="1:2">
      <c r="A1091" s="149"/>
      <c r="B1091" s="149"/>
    </row>
    <row r="1092" spans="1:2">
      <c r="A1092" s="149"/>
      <c r="B1092" s="149"/>
    </row>
    <row r="1093" spans="1:2">
      <c r="A1093" s="149"/>
      <c r="B1093" s="149"/>
    </row>
    <row r="1094" spans="1:2">
      <c r="A1094" s="149"/>
      <c r="B1094" s="149"/>
    </row>
    <row r="1095" spans="1:2">
      <c r="A1095" s="149"/>
      <c r="B1095" s="149"/>
    </row>
    <row r="1096" spans="1:2">
      <c r="A1096" s="149"/>
      <c r="B1096" s="149"/>
    </row>
    <row r="1097" spans="1:2">
      <c r="A1097" s="149"/>
      <c r="B1097" s="149"/>
    </row>
    <row r="1098" spans="1:2">
      <c r="A1098" s="149"/>
      <c r="B1098" s="149"/>
    </row>
    <row r="1099" spans="1:2">
      <c r="A1099" s="149"/>
      <c r="B1099" s="149"/>
    </row>
    <row r="1100" spans="1:2">
      <c r="A1100" s="149"/>
      <c r="B1100" s="149"/>
    </row>
    <row r="1101" spans="1:2">
      <c r="A1101" s="149"/>
      <c r="B1101" s="149"/>
    </row>
    <row r="1102" spans="1:2">
      <c r="A1102" s="149"/>
      <c r="B1102" s="149"/>
    </row>
    <row r="1103" spans="1:2">
      <c r="A1103" s="149"/>
      <c r="B1103" s="149"/>
    </row>
    <row r="1104" spans="1:2">
      <c r="A1104" s="149"/>
      <c r="B1104" s="149"/>
    </row>
    <row r="1105" spans="1:2">
      <c r="A1105" s="149"/>
      <c r="B1105" s="149"/>
    </row>
    <row r="1106" spans="1:2">
      <c r="A1106" s="149"/>
      <c r="B1106" s="149"/>
    </row>
    <row r="1107" spans="1:2">
      <c r="A1107" s="149"/>
      <c r="B1107" s="149"/>
    </row>
    <row r="1108" spans="1:2">
      <c r="A1108" s="149"/>
      <c r="B1108" s="149"/>
    </row>
    <row r="1109" spans="1:2">
      <c r="A1109" s="149"/>
      <c r="B1109" s="149"/>
    </row>
    <row r="1110" spans="1:2">
      <c r="A1110" s="149"/>
      <c r="B1110" s="149"/>
    </row>
    <row r="1111" spans="1:2">
      <c r="A1111" s="149"/>
      <c r="B1111" s="149"/>
    </row>
    <row r="1112" spans="1:2">
      <c r="A1112" s="149"/>
      <c r="B1112" s="149"/>
    </row>
    <row r="1113" spans="1:2">
      <c r="A1113" s="149"/>
      <c r="B1113" s="149"/>
    </row>
    <row r="1114" spans="1:2">
      <c r="A1114" s="149"/>
      <c r="B1114" s="149"/>
    </row>
    <row r="1115" spans="1:2">
      <c r="A1115" s="149"/>
      <c r="B1115" s="149"/>
    </row>
    <row r="1116" spans="1:2">
      <c r="A1116" s="149"/>
      <c r="B1116" s="149"/>
    </row>
    <row r="1117" spans="1:2">
      <c r="A1117" s="149"/>
      <c r="B1117" s="149"/>
    </row>
    <row r="1118" spans="1:2">
      <c r="A1118" s="149"/>
      <c r="B1118" s="149"/>
    </row>
    <row r="1119" spans="1:2">
      <c r="A1119" s="149"/>
      <c r="B1119" s="149"/>
    </row>
    <row r="1120" spans="1:2">
      <c r="A1120" s="149"/>
      <c r="B1120" s="149"/>
    </row>
    <row r="1121" spans="1:2">
      <c r="A1121" s="149"/>
      <c r="B1121" s="149"/>
    </row>
    <row r="1122" spans="1:2">
      <c r="A1122" s="149"/>
      <c r="B1122" s="149"/>
    </row>
    <row r="1123" spans="1:2">
      <c r="A1123" s="149"/>
      <c r="B1123" s="149"/>
    </row>
    <row r="1124" spans="1:2">
      <c r="A1124" s="149"/>
      <c r="B1124" s="149"/>
    </row>
    <row r="1125" spans="1:2">
      <c r="A1125" s="149"/>
      <c r="B1125" s="149"/>
    </row>
    <row r="1126" spans="1:2">
      <c r="A1126" s="149"/>
      <c r="B1126" s="149"/>
    </row>
    <row r="1127" spans="1:2">
      <c r="A1127" s="149"/>
      <c r="B1127" s="149"/>
    </row>
    <row r="1128" spans="1:2">
      <c r="A1128" s="149"/>
      <c r="B1128" s="149"/>
    </row>
    <row r="1129" spans="1:2">
      <c r="A1129" s="149"/>
      <c r="B1129" s="149"/>
    </row>
    <row r="1130" spans="1:2">
      <c r="A1130" s="149"/>
      <c r="B1130" s="149"/>
    </row>
    <row r="1131" spans="1:2">
      <c r="A1131" s="149"/>
      <c r="B1131" s="149"/>
    </row>
    <row r="1132" spans="1:2">
      <c r="A1132" s="149"/>
      <c r="B1132" s="149"/>
    </row>
    <row r="1133" spans="1:2">
      <c r="A1133" s="149"/>
      <c r="B1133" s="149"/>
    </row>
    <row r="1134" spans="1:2">
      <c r="A1134" s="149"/>
      <c r="B1134" s="149"/>
    </row>
    <row r="1135" spans="1:2">
      <c r="A1135" s="149"/>
      <c r="B1135" s="149"/>
    </row>
    <row r="1136" spans="1:2">
      <c r="A1136" s="149"/>
      <c r="B1136" s="149"/>
    </row>
    <row r="1137" spans="1:2">
      <c r="A1137" s="149"/>
      <c r="B1137" s="149"/>
    </row>
    <row r="1138" spans="1:2">
      <c r="A1138" s="149"/>
      <c r="B1138" s="149"/>
    </row>
    <row r="1139" spans="1:2">
      <c r="A1139" s="149"/>
      <c r="B1139" s="149"/>
    </row>
    <row r="1140" spans="1:2">
      <c r="A1140" s="149"/>
      <c r="B1140" s="149"/>
    </row>
    <row r="1141" spans="1:2">
      <c r="A1141" s="149"/>
      <c r="B1141" s="149"/>
    </row>
    <row r="1142" spans="1:2">
      <c r="A1142" s="149"/>
      <c r="B1142" s="149"/>
    </row>
    <row r="1143" spans="1:2">
      <c r="A1143" s="149"/>
      <c r="B1143" s="149"/>
    </row>
    <row r="1144" spans="1:2">
      <c r="A1144" s="149"/>
      <c r="B1144" s="149"/>
    </row>
    <row r="1145" spans="1:2">
      <c r="A1145" s="149"/>
      <c r="B1145" s="149"/>
    </row>
    <row r="1146" spans="1:2">
      <c r="A1146" s="149"/>
      <c r="B1146" s="149"/>
    </row>
    <row r="1147" spans="1:2">
      <c r="A1147" s="149"/>
      <c r="B1147" s="149"/>
    </row>
    <row r="1148" spans="1:2">
      <c r="A1148" s="149"/>
      <c r="B1148" s="149"/>
    </row>
    <row r="1149" spans="1:2">
      <c r="A1149" s="149"/>
      <c r="B1149" s="149"/>
    </row>
    <row r="1150" spans="1:2">
      <c r="A1150" s="149"/>
      <c r="B1150" s="149"/>
    </row>
    <row r="1151" spans="1:2">
      <c r="A1151" s="149"/>
      <c r="B1151" s="149"/>
    </row>
    <row r="1152" spans="1:2">
      <c r="A1152" s="149"/>
      <c r="B1152" s="149"/>
    </row>
    <row r="1153" spans="1:2">
      <c r="A1153" s="149"/>
      <c r="B1153" s="149"/>
    </row>
    <row r="1154" spans="1:2">
      <c r="A1154" s="149"/>
      <c r="B1154" s="149"/>
    </row>
    <row r="1155" spans="1:2">
      <c r="A1155" s="149"/>
      <c r="B1155" s="149"/>
    </row>
    <row r="1156" spans="1:2">
      <c r="A1156" s="149"/>
      <c r="B1156" s="149"/>
    </row>
    <row r="1157" spans="1:2">
      <c r="A1157" s="149"/>
      <c r="B1157" s="149"/>
    </row>
    <row r="1158" spans="1:2">
      <c r="A1158" s="149"/>
      <c r="B1158" s="149"/>
    </row>
    <row r="1159" spans="1:2">
      <c r="A1159" s="149"/>
      <c r="B1159" s="149"/>
    </row>
    <row r="1160" spans="1:2">
      <c r="A1160" s="149"/>
      <c r="B1160" s="149"/>
    </row>
    <row r="1161" spans="1:2">
      <c r="A1161" s="149"/>
      <c r="B1161" s="149"/>
    </row>
    <row r="1162" spans="1:2">
      <c r="A1162" s="149"/>
      <c r="B1162" s="149"/>
    </row>
    <row r="1163" spans="1:2">
      <c r="A1163" s="149"/>
      <c r="B1163" s="149"/>
    </row>
    <row r="1164" spans="1:2">
      <c r="A1164" s="149"/>
      <c r="B1164" s="149"/>
    </row>
    <row r="1165" spans="1:2">
      <c r="A1165" s="149"/>
      <c r="B1165" s="149"/>
    </row>
    <row r="1166" spans="1:2">
      <c r="A1166" s="149"/>
      <c r="B1166" s="149"/>
    </row>
    <row r="1167" spans="1:2">
      <c r="A1167" s="149"/>
      <c r="B1167" s="149"/>
    </row>
    <row r="1168" spans="1:2">
      <c r="A1168" s="149"/>
      <c r="B1168" s="149"/>
    </row>
    <row r="1169" spans="1:2">
      <c r="A1169" s="149"/>
      <c r="B1169" s="149"/>
    </row>
    <row r="1170" spans="1:2">
      <c r="A1170" s="149"/>
      <c r="B1170" s="149"/>
    </row>
    <row r="1171" spans="1:2">
      <c r="A1171" s="149"/>
      <c r="B1171" s="149"/>
    </row>
    <row r="1172" spans="1:2">
      <c r="A1172" s="149"/>
      <c r="B1172" s="149"/>
    </row>
    <row r="1173" spans="1:2">
      <c r="A1173" s="149"/>
      <c r="B1173" s="149"/>
    </row>
    <row r="1174" spans="1:2">
      <c r="A1174" s="149"/>
      <c r="B1174" s="149"/>
    </row>
    <row r="1175" spans="1:2">
      <c r="A1175" s="149"/>
      <c r="B1175" s="149"/>
    </row>
    <row r="1176" spans="1:2">
      <c r="A1176" s="149"/>
      <c r="B1176" s="149"/>
    </row>
    <row r="1177" spans="1:2">
      <c r="A1177" s="149"/>
      <c r="B1177" s="149"/>
    </row>
    <row r="1178" spans="1:2">
      <c r="A1178" s="149"/>
      <c r="B1178" s="149"/>
    </row>
    <row r="1179" spans="1:2">
      <c r="A1179" s="149"/>
      <c r="B1179" s="149"/>
    </row>
    <row r="1180" spans="1:2">
      <c r="A1180" s="149"/>
      <c r="B1180" s="149"/>
    </row>
    <row r="1181" spans="1:2">
      <c r="A1181" s="149"/>
      <c r="B1181" s="149"/>
    </row>
    <row r="1182" spans="1:2">
      <c r="A1182" s="149"/>
      <c r="B1182" s="149"/>
    </row>
    <row r="1183" spans="1:2">
      <c r="A1183" s="149"/>
      <c r="B1183" s="149"/>
    </row>
    <row r="1184" spans="1:2">
      <c r="A1184" s="149"/>
      <c r="B1184" s="149"/>
    </row>
    <row r="1185" spans="1:2">
      <c r="A1185" s="149"/>
      <c r="B1185" s="149"/>
    </row>
    <row r="1186" spans="1:2">
      <c r="A1186" s="149"/>
      <c r="B1186" s="149"/>
    </row>
    <row r="1187" spans="1:2">
      <c r="A1187" s="149"/>
      <c r="B1187" s="149"/>
    </row>
    <row r="1188" spans="1:2">
      <c r="A1188" s="149"/>
      <c r="B1188" s="149"/>
    </row>
    <row r="1189" spans="1:2">
      <c r="A1189" s="149"/>
      <c r="B1189" s="149"/>
    </row>
    <row r="1190" spans="1:2">
      <c r="A1190" s="149"/>
      <c r="B1190" s="149"/>
    </row>
    <row r="1191" spans="1:2">
      <c r="A1191" s="149"/>
      <c r="B1191" s="149"/>
    </row>
    <row r="1192" spans="1:2">
      <c r="A1192" s="149"/>
      <c r="B1192" s="149"/>
    </row>
    <row r="1193" spans="1:2">
      <c r="A1193" s="149"/>
      <c r="B1193" s="149"/>
    </row>
    <row r="1194" spans="1:2">
      <c r="A1194" s="149"/>
      <c r="B1194" s="149"/>
    </row>
    <row r="1195" spans="1:2">
      <c r="A1195" s="149"/>
      <c r="B1195" s="149"/>
    </row>
    <row r="1196" spans="1:2">
      <c r="A1196" s="149"/>
      <c r="B1196" s="149"/>
    </row>
    <row r="1197" spans="1:2">
      <c r="A1197" s="149"/>
      <c r="B1197" s="149"/>
    </row>
    <row r="1198" spans="1:2">
      <c r="A1198" s="149"/>
      <c r="B1198" s="149"/>
    </row>
    <row r="1199" spans="1:2">
      <c r="A1199" s="149"/>
      <c r="B1199" s="149"/>
    </row>
    <row r="1200" spans="1:2">
      <c r="A1200" s="149"/>
      <c r="B1200" s="149"/>
    </row>
    <row r="1201" spans="1:2">
      <c r="A1201" s="149"/>
      <c r="B1201" s="149"/>
    </row>
    <row r="1202" spans="1:2">
      <c r="A1202" s="149"/>
      <c r="B1202" s="149"/>
    </row>
    <row r="1203" spans="1:2">
      <c r="A1203" s="149"/>
      <c r="B1203" s="149"/>
    </row>
    <row r="1204" spans="1:2">
      <c r="A1204" s="149"/>
      <c r="B1204" s="149"/>
    </row>
    <row r="1205" spans="1:2">
      <c r="A1205" s="149"/>
      <c r="B1205" s="149"/>
    </row>
    <row r="1206" spans="1:2">
      <c r="A1206" s="149"/>
      <c r="B1206" s="149"/>
    </row>
    <row r="1207" spans="1:2">
      <c r="A1207" s="149"/>
      <c r="B1207" s="149"/>
    </row>
    <row r="1208" spans="1:2">
      <c r="A1208" s="149"/>
      <c r="B1208" s="149"/>
    </row>
    <row r="1209" spans="1:2">
      <c r="A1209" s="149"/>
      <c r="B1209" s="149"/>
    </row>
    <row r="1210" spans="1:2">
      <c r="A1210" s="149"/>
      <c r="B1210" s="149"/>
    </row>
    <row r="1211" spans="1:2">
      <c r="A1211" s="149"/>
      <c r="B1211" s="149"/>
    </row>
    <row r="1212" spans="1:2">
      <c r="A1212" s="149"/>
      <c r="B1212" s="149"/>
    </row>
    <row r="1213" spans="1:2">
      <c r="A1213" s="149"/>
      <c r="B1213" s="149"/>
    </row>
    <row r="1214" spans="1:2">
      <c r="A1214" s="149"/>
      <c r="B1214" s="149"/>
    </row>
    <row r="1215" spans="1:2">
      <c r="A1215" s="149"/>
      <c r="B1215" s="149"/>
    </row>
    <row r="1216" spans="1:2">
      <c r="A1216" s="149"/>
      <c r="B1216" s="149"/>
    </row>
    <row r="1217" spans="1:2">
      <c r="A1217" s="149"/>
      <c r="B1217" s="149"/>
    </row>
    <row r="1218" spans="1:2">
      <c r="A1218" s="149"/>
      <c r="B1218" s="149"/>
    </row>
    <row r="1219" spans="1:2">
      <c r="A1219" s="149"/>
      <c r="B1219" s="149"/>
    </row>
    <row r="1220" spans="1:2">
      <c r="A1220" s="149"/>
      <c r="B1220" s="149"/>
    </row>
    <row r="1221" spans="1:2">
      <c r="A1221" s="149"/>
      <c r="B1221" s="149"/>
    </row>
    <row r="1222" spans="1:2">
      <c r="A1222" s="149"/>
      <c r="B1222" s="149"/>
    </row>
    <row r="1223" spans="1:2">
      <c r="A1223" s="149"/>
      <c r="B1223" s="149"/>
    </row>
    <row r="1224" spans="1:2">
      <c r="A1224" s="149"/>
      <c r="B1224" s="149"/>
    </row>
    <row r="1225" spans="1:2">
      <c r="A1225" s="149"/>
      <c r="B1225" s="149"/>
    </row>
    <row r="1226" spans="1:2">
      <c r="A1226" s="149"/>
      <c r="B1226" s="149"/>
    </row>
    <row r="1227" spans="1:2">
      <c r="A1227" s="149"/>
      <c r="B1227" s="149"/>
    </row>
    <row r="1228" spans="1:2">
      <c r="A1228" s="149"/>
      <c r="B1228" s="149"/>
    </row>
    <row r="1229" spans="1:2">
      <c r="A1229" s="149"/>
      <c r="B1229" s="149"/>
    </row>
    <row r="1230" spans="1:2">
      <c r="A1230" s="149"/>
      <c r="B1230" s="149"/>
    </row>
    <row r="1231" spans="1:2">
      <c r="A1231" s="149"/>
      <c r="B1231" s="149"/>
    </row>
    <row r="1232" spans="1:2">
      <c r="A1232" s="149"/>
      <c r="B1232" s="149"/>
    </row>
    <row r="1233" spans="1:2">
      <c r="A1233" s="149"/>
      <c r="B1233" s="149"/>
    </row>
    <row r="1234" spans="1:2">
      <c r="A1234" s="149"/>
      <c r="B1234" s="149"/>
    </row>
    <row r="1235" spans="1:2">
      <c r="A1235" s="149"/>
      <c r="B1235" s="149"/>
    </row>
    <row r="1236" spans="1:2">
      <c r="A1236" s="149"/>
      <c r="B1236" s="149"/>
    </row>
    <row r="1237" spans="1:2">
      <c r="A1237" s="149"/>
      <c r="B1237" s="149"/>
    </row>
    <row r="1238" spans="1:2">
      <c r="A1238" s="149"/>
      <c r="B1238" s="149"/>
    </row>
    <row r="1239" spans="1:2">
      <c r="A1239" s="149"/>
      <c r="B1239" s="149"/>
    </row>
    <row r="1240" spans="1:2">
      <c r="A1240" s="149"/>
      <c r="B1240" s="149"/>
    </row>
    <row r="1241" spans="1:2">
      <c r="A1241" s="149"/>
      <c r="B1241" s="149"/>
    </row>
    <row r="1242" spans="1:2">
      <c r="A1242" s="149"/>
      <c r="B1242" s="149"/>
    </row>
    <row r="1243" spans="1:2">
      <c r="A1243" s="149"/>
      <c r="B1243" s="149"/>
    </row>
    <row r="1244" spans="1:2">
      <c r="A1244" s="149"/>
      <c r="B1244" s="149"/>
    </row>
    <row r="1245" spans="1:2">
      <c r="A1245" s="149"/>
      <c r="B1245" s="149"/>
    </row>
    <row r="1246" spans="1:2">
      <c r="A1246" s="149"/>
      <c r="B1246" s="149"/>
    </row>
    <row r="1247" spans="1:2">
      <c r="A1247" s="149"/>
      <c r="B1247" s="149"/>
    </row>
    <row r="1248" spans="1:2">
      <c r="A1248" s="149"/>
      <c r="B1248" s="149"/>
    </row>
    <row r="1249" spans="1:2">
      <c r="A1249" s="149"/>
      <c r="B1249" s="149"/>
    </row>
    <row r="1250" spans="1:2">
      <c r="A1250" s="149"/>
      <c r="B1250" s="149"/>
    </row>
    <row r="1251" spans="1:2">
      <c r="A1251" s="149"/>
      <c r="B1251" s="149"/>
    </row>
    <row r="1252" spans="1:2">
      <c r="A1252" s="149"/>
      <c r="B1252" s="149"/>
    </row>
    <row r="1253" spans="1:2">
      <c r="A1253" s="149"/>
      <c r="B1253" s="149"/>
    </row>
    <row r="1254" spans="1:2">
      <c r="A1254" s="149"/>
      <c r="B1254" s="149"/>
    </row>
    <row r="1255" spans="1:2">
      <c r="A1255" s="149"/>
      <c r="B1255" s="149"/>
    </row>
    <row r="1256" spans="1:2">
      <c r="A1256" s="149"/>
      <c r="B1256" s="149"/>
    </row>
    <row r="1257" spans="1:2">
      <c r="A1257" s="149"/>
      <c r="B1257" s="149"/>
    </row>
    <row r="1258" spans="1:2">
      <c r="A1258" s="149"/>
      <c r="B1258" s="149"/>
    </row>
    <row r="1259" spans="1:2">
      <c r="A1259" s="149"/>
      <c r="B1259" s="149"/>
    </row>
    <row r="1260" spans="1:2">
      <c r="A1260" s="149"/>
      <c r="B1260" s="149"/>
    </row>
    <row r="1261" spans="1:2">
      <c r="A1261" s="149"/>
      <c r="B1261" s="149"/>
    </row>
    <row r="1262" spans="1:2">
      <c r="A1262" s="149"/>
      <c r="B1262" s="149"/>
    </row>
    <row r="1263" spans="1:2">
      <c r="A1263" s="149"/>
      <c r="B1263" s="149"/>
    </row>
    <row r="1264" spans="1:2">
      <c r="A1264" s="149"/>
      <c r="B1264" s="149"/>
    </row>
    <row r="1265" spans="1:2">
      <c r="A1265" s="149"/>
      <c r="B1265" s="149"/>
    </row>
    <row r="1266" spans="1:2">
      <c r="A1266" s="149"/>
      <c r="B1266" s="149"/>
    </row>
    <row r="1267" spans="1:2">
      <c r="A1267" s="149"/>
      <c r="B1267" s="149"/>
    </row>
    <row r="1268" spans="1:2">
      <c r="A1268" s="149"/>
      <c r="B1268" s="149"/>
    </row>
    <row r="1269" spans="1:2">
      <c r="A1269" s="149"/>
      <c r="B1269" s="149"/>
    </row>
    <row r="1270" spans="1:2">
      <c r="A1270" s="149"/>
      <c r="B1270" s="149"/>
    </row>
    <row r="1271" spans="1:2">
      <c r="A1271" s="149"/>
      <c r="B1271" s="149"/>
    </row>
    <row r="1272" spans="1:2">
      <c r="A1272" s="149"/>
      <c r="B1272" s="149"/>
    </row>
    <row r="1273" spans="1:2">
      <c r="A1273" s="149"/>
      <c r="B1273" s="149"/>
    </row>
    <row r="1274" spans="1:2">
      <c r="A1274" s="149"/>
      <c r="B1274" s="149"/>
    </row>
    <row r="1275" spans="1:2">
      <c r="A1275" s="149"/>
      <c r="B1275" s="149"/>
    </row>
    <row r="1276" spans="1:2">
      <c r="A1276" s="149"/>
      <c r="B1276" s="149"/>
    </row>
    <row r="1277" spans="1:2">
      <c r="A1277" s="149"/>
      <c r="B1277" s="149"/>
    </row>
    <row r="1278" spans="1:2">
      <c r="A1278" s="149"/>
      <c r="B1278" s="149"/>
    </row>
    <row r="1279" spans="1:2">
      <c r="A1279" s="149"/>
      <c r="B1279" s="149"/>
    </row>
    <row r="1280" spans="1:2">
      <c r="A1280" s="149"/>
      <c r="B1280" s="149"/>
    </row>
    <row r="1281" spans="1:2">
      <c r="A1281" s="149"/>
      <c r="B1281" s="149"/>
    </row>
    <row r="1282" spans="1:2">
      <c r="A1282" s="149"/>
      <c r="B1282" s="149"/>
    </row>
    <row r="1283" spans="1:2">
      <c r="A1283" s="149"/>
      <c r="B1283" s="149"/>
    </row>
    <row r="1284" spans="1:2">
      <c r="A1284" s="149"/>
      <c r="B1284" s="149"/>
    </row>
    <row r="1285" spans="1:2">
      <c r="A1285" s="149"/>
      <c r="B1285" s="149"/>
    </row>
    <row r="1286" spans="1:2">
      <c r="A1286" s="149"/>
      <c r="B1286" s="149"/>
    </row>
    <row r="1287" spans="1:2">
      <c r="A1287" s="149"/>
      <c r="B1287" s="149"/>
    </row>
    <row r="1288" spans="1:2">
      <c r="A1288" s="149"/>
      <c r="B1288" s="149"/>
    </row>
    <row r="1289" spans="1:2">
      <c r="A1289" s="149"/>
      <c r="B1289" s="149"/>
    </row>
    <row r="1290" spans="1:2">
      <c r="A1290" s="149"/>
      <c r="B1290" s="149"/>
    </row>
    <row r="1291" spans="1:2">
      <c r="A1291" s="149"/>
      <c r="B1291" s="149"/>
    </row>
    <row r="1292" spans="1:2">
      <c r="A1292" s="149"/>
      <c r="B1292" s="149"/>
    </row>
    <row r="1293" spans="1:2">
      <c r="A1293" s="149"/>
      <c r="B1293" s="149"/>
    </row>
    <row r="1294" spans="1:2">
      <c r="A1294" s="149"/>
      <c r="B1294" s="149"/>
    </row>
    <row r="1295" spans="1:2">
      <c r="A1295" s="149"/>
      <c r="B1295" s="149"/>
    </row>
    <row r="1296" spans="1:2">
      <c r="A1296" s="149"/>
      <c r="B1296" s="149"/>
    </row>
    <row r="1297" spans="1:2">
      <c r="A1297" s="149"/>
      <c r="B1297" s="149"/>
    </row>
    <row r="1298" spans="1:2">
      <c r="A1298" s="149"/>
      <c r="B1298" s="149"/>
    </row>
    <row r="1299" spans="1:2">
      <c r="A1299" s="149"/>
      <c r="B1299" s="149"/>
    </row>
    <row r="1300" spans="1:2">
      <c r="A1300" s="149"/>
      <c r="B1300" s="149"/>
    </row>
    <row r="1301" spans="1:2">
      <c r="A1301" s="149"/>
      <c r="B1301" s="149"/>
    </row>
    <row r="1302" spans="1:2">
      <c r="A1302" s="149"/>
      <c r="B1302" s="149"/>
    </row>
    <row r="1303" spans="1:2">
      <c r="A1303" s="149"/>
      <c r="B1303" s="149"/>
    </row>
    <row r="1304" spans="1:2">
      <c r="A1304" s="149"/>
      <c r="B1304" s="149"/>
    </row>
    <row r="1305" spans="1:2">
      <c r="A1305" s="149"/>
      <c r="B1305" s="149"/>
    </row>
    <row r="1306" spans="1:2">
      <c r="A1306" s="149"/>
      <c r="B1306" s="149"/>
    </row>
    <row r="1307" spans="1:2">
      <c r="A1307" s="149"/>
      <c r="B1307" s="149"/>
    </row>
    <row r="1308" spans="1:2">
      <c r="A1308" s="149"/>
      <c r="B1308" s="149"/>
    </row>
    <row r="1309" spans="1:2">
      <c r="A1309" s="149"/>
      <c r="B1309" s="149"/>
    </row>
    <row r="1310" spans="1:2">
      <c r="A1310" s="149"/>
      <c r="B1310" s="149"/>
    </row>
    <row r="1311" spans="1:2">
      <c r="A1311" s="149"/>
      <c r="B1311" s="149"/>
    </row>
    <row r="1312" spans="1:2">
      <c r="A1312" s="149"/>
      <c r="B1312" s="149"/>
    </row>
    <row r="1313" spans="1:2">
      <c r="A1313" s="149"/>
      <c r="B1313" s="149"/>
    </row>
    <row r="1314" spans="1:2">
      <c r="A1314" s="149"/>
      <c r="B1314" s="149"/>
    </row>
    <row r="1315" spans="1:2">
      <c r="A1315" s="149"/>
      <c r="B1315" s="149"/>
    </row>
    <row r="1316" spans="1:2">
      <c r="A1316" s="149"/>
      <c r="B1316" s="149"/>
    </row>
    <row r="1317" spans="1:2">
      <c r="A1317" s="149"/>
      <c r="B1317" s="149"/>
    </row>
    <row r="1318" spans="1:2">
      <c r="A1318" s="149"/>
      <c r="B1318" s="149"/>
    </row>
    <row r="1319" spans="1:2">
      <c r="A1319" s="149"/>
      <c r="B1319" s="149"/>
    </row>
    <row r="1320" spans="1:2">
      <c r="A1320" s="149"/>
      <c r="B1320" s="149"/>
    </row>
    <row r="1321" spans="1:2">
      <c r="A1321" s="149"/>
      <c r="B1321" s="149"/>
    </row>
    <row r="1322" spans="1:2">
      <c r="A1322" s="149"/>
      <c r="B1322" s="149"/>
    </row>
    <row r="1323" spans="1:2">
      <c r="A1323" s="149"/>
      <c r="B1323" s="149"/>
    </row>
    <row r="1324" spans="1:2">
      <c r="A1324" s="149"/>
      <c r="B1324" s="149"/>
    </row>
    <row r="1325" spans="1:2">
      <c r="A1325" s="149"/>
      <c r="B1325" s="149"/>
    </row>
    <row r="1326" spans="1:2">
      <c r="A1326" s="149"/>
      <c r="B1326" s="149"/>
    </row>
    <row r="1327" spans="1:2">
      <c r="A1327" s="149"/>
      <c r="B1327" s="149"/>
    </row>
    <row r="1328" spans="1:2">
      <c r="A1328" s="149"/>
      <c r="B1328" s="149"/>
    </row>
    <row r="1329" spans="1:2">
      <c r="A1329" s="149"/>
      <c r="B1329" s="149"/>
    </row>
    <row r="1330" spans="1:2">
      <c r="A1330" s="149"/>
      <c r="B1330" s="149"/>
    </row>
    <row r="1331" spans="1:2">
      <c r="A1331" s="149"/>
      <c r="B1331" s="149"/>
    </row>
    <row r="1332" spans="1:2">
      <c r="A1332" s="149"/>
      <c r="B1332" s="149"/>
    </row>
    <row r="1333" spans="1:2">
      <c r="A1333" s="149"/>
      <c r="B1333" s="149"/>
    </row>
    <row r="1334" spans="1:2">
      <c r="A1334" s="149"/>
      <c r="B1334" s="149"/>
    </row>
    <row r="1335" spans="1:2">
      <c r="A1335" s="149"/>
      <c r="B1335" s="149"/>
    </row>
    <row r="1336" spans="1:2">
      <c r="A1336" s="149"/>
      <c r="B1336" s="149"/>
    </row>
    <row r="1337" spans="1:2">
      <c r="A1337" s="149"/>
      <c r="B1337" s="149"/>
    </row>
    <row r="1338" spans="1:2">
      <c r="A1338" s="149"/>
      <c r="B1338" s="149"/>
    </row>
    <row r="1339" spans="1:2">
      <c r="A1339" s="149"/>
      <c r="B1339" s="149"/>
    </row>
    <row r="1340" spans="1:2">
      <c r="A1340" s="149"/>
      <c r="B1340" s="149"/>
    </row>
    <row r="1341" spans="1:2">
      <c r="A1341" s="149"/>
      <c r="B1341" s="149"/>
    </row>
    <row r="1342" spans="1:2">
      <c r="A1342" s="149"/>
      <c r="B1342" s="149"/>
    </row>
    <row r="1343" spans="1:2">
      <c r="A1343" s="149"/>
      <c r="B1343" s="149"/>
    </row>
    <row r="1344" spans="1:2">
      <c r="A1344" s="149"/>
      <c r="B1344" s="149"/>
    </row>
    <row r="1345" spans="1:2">
      <c r="A1345" s="149"/>
      <c r="B1345" s="149"/>
    </row>
    <row r="1346" spans="1:2">
      <c r="A1346" s="149"/>
      <c r="B1346" s="149"/>
    </row>
    <row r="1347" spans="1:2">
      <c r="A1347" s="149"/>
      <c r="B1347" s="149"/>
    </row>
    <row r="1348" spans="1:2">
      <c r="A1348" s="149"/>
      <c r="B1348" s="149"/>
    </row>
    <row r="1349" spans="1:2">
      <c r="A1349" s="149"/>
      <c r="B1349" s="149"/>
    </row>
    <row r="1350" spans="1:2">
      <c r="A1350" s="149"/>
      <c r="B1350" s="149"/>
    </row>
    <row r="1351" spans="1:2">
      <c r="A1351" s="149"/>
      <c r="B1351" s="149"/>
    </row>
    <row r="1352" spans="1:2">
      <c r="A1352" s="149"/>
      <c r="B1352" s="149"/>
    </row>
    <row r="1353" spans="1:2">
      <c r="A1353" s="149"/>
      <c r="B1353" s="149"/>
    </row>
    <row r="1354" spans="1:2">
      <c r="A1354" s="149"/>
      <c r="B1354" s="149"/>
    </row>
    <row r="1355" spans="1:2">
      <c r="A1355" s="149"/>
      <c r="B1355" s="149"/>
    </row>
    <row r="1356" spans="1:2">
      <c r="A1356" s="149"/>
      <c r="B1356" s="149"/>
    </row>
    <row r="1357" spans="1:2">
      <c r="A1357" s="149"/>
      <c r="B1357" s="149"/>
    </row>
    <row r="1358" spans="1:2">
      <c r="A1358" s="149"/>
      <c r="B1358" s="149"/>
    </row>
    <row r="1359" spans="1:2">
      <c r="A1359" s="149"/>
      <c r="B1359" s="149"/>
    </row>
    <row r="1360" spans="1:2">
      <c r="A1360" s="149"/>
      <c r="B1360" s="149"/>
    </row>
    <row r="1361" spans="1:2">
      <c r="A1361" s="149"/>
      <c r="B1361" s="149"/>
    </row>
    <row r="1362" spans="1:2">
      <c r="A1362" s="149"/>
      <c r="B1362" s="149"/>
    </row>
    <row r="1363" spans="1:2">
      <c r="A1363" s="149"/>
      <c r="B1363" s="149"/>
    </row>
    <row r="1364" spans="1:2">
      <c r="A1364" s="149"/>
      <c r="B1364" s="149"/>
    </row>
    <row r="1365" spans="1:2">
      <c r="A1365" s="149"/>
      <c r="B1365" s="149"/>
    </row>
    <row r="1366" spans="1:2">
      <c r="A1366" s="149"/>
      <c r="B1366" s="149"/>
    </row>
    <row r="1367" spans="1:2">
      <c r="A1367" s="149"/>
      <c r="B1367" s="149"/>
    </row>
    <row r="1368" spans="1:2">
      <c r="A1368" s="149"/>
      <c r="B1368" s="149"/>
    </row>
    <row r="1369" spans="1:2">
      <c r="A1369" s="149"/>
      <c r="B1369" s="149"/>
    </row>
    <row r="1370" spans="1:2">
      <c r="A1370" s="149"/>
      <c r="B1370" s="149"/>
    </row>
    <row r="1371" spans="1:2">
      <c r="A1371" s="149"/>
      <c r="B1371" s="149"/>
    </row>
    <row r="1372" spans="1:2">
      <c r="A1372" s="149"/>
      <c r="B1372" s="149"/>
    </row>
    <row r="1373" spans="1:2">
      <c r="A1373" s="149"/>
      <c r="B1373" s="149"/>
    </row>
    <row r="1374" spans="1:2">
      <c r="A1374" s="149"/>
      <c r="B1374" s="149"/>
    </row>
    <row r="1375" spans="1:2">
      <c r="A1375" s="149"/>
      <c r="B1375" s="149"/>
    </row>
    <row r="1376" spans="1:2">
      <c r="A1376" s="149"/>
      <c r="B1376" s="149"/>
    </row>
    <row r="1377" spans="1:2">
      <c r="A1377" s="149"/>
      <c r="B1377" s="149"/>
    </row>
    <row r="1378" spans="1:2">
      <c r="A1378" s="149"/>
      <c r="B1378" s="149"/>
    </row>
    <row r="1379" spans="1:2">
      <c r="A1379" s="149"/>
      <c r="B1379" s="149"/>
    </row>
    <row r="1380" spans="1:2">
      <c r="A1380" s="149"/>
      <c r="B1380" s="149"/>
    </row>
    <row r="1381" spans="1:2">
      <c r="A1381" s="149"/>
      <c r="B1381" s="149"/>
    </row>
    <row r="1382" spans="1:2">
      <c r="A1382" s="149"/>
      <c r="B1382" s="149"/>
    </row>
    <row r="1383" spans="1:2">
      <c r="A1383" s="149"/>
      <c r="B1383" s="149"/>
    </row>
    <row r="1384" spans="1:2">
      <c r="A1384" s="149"/>
      <c r="B1384" s="149"/>
    </row>
    <row r="1385" spans="1:2">
      <c r="A1385" s="149"/>
      <c r="B1385" s="149"/>
    </row>
    <row r="1386" spans="1:2">
      <c r="A1386" s="149"/>
      <c r="B1386" s="149"/>
    </row>
    <row r="1387" spans="1:2">
      <c r="A1387" s="149"/>
      <c r="B1387" s="149"/>
    </row>
    <row r="1388" spans="1:2">
      <c r="A1388" s="149"/>
      <c r="B1388" s="149"/>
    </row>
    <row r="1389" spans="1:2">
      <c r="A1389" s="149"/>
      <c r="B1389" s="149"/>
    </row>
    <row r="1390" spans="1:2">
      <c r="A1390" s="149"/>
      <c r="B1390" s="149"/>
    </row>
    <row r="1391" spans="1:2">
      <c r="A1391" s="149"/>
      <c r="B1391" s="149"/>
    </row>
    <row r="1392" spans="1:2">
      <c r="A1392" s="149"/>
      <c r="B1392" s="149"/>
    </row>
    <row r="1393" spans="1:2">
      <c r="A1393" s="149"/>
      <c r="B1393" s="149"/>
    </row>
    <row r="1394" spans="1:2">
      <c r="A1394" s="149"/>
      <c r="B1394" s="149"/>
    </row>
    <row r="1395" spans="1:2">
      <c r="A1395" s="149"/>
      <c r="B1395" s="149"/>
    </row>
    <row r="1396" spans="1:2">
      <c r="A1396" s="149"/>
      <c r="B1396" s="149"/>
    </row>
    <row r="1397" spans="1:2">
      <c r="A1397" s="149"/>
      <c r="B1397" s="149"/>
    </row>
    <row r="1398" spans="1:2">
      <c r="A1398" s="149"/>
      <c r="B1398" s="149"/>
    </row>
    <row r="1399" spans="1:2">
      <c r="A1399" s="149"/>
      <c r="B1399" s="149"/>
    </row>
    <row r="1400" spans="1:2">
      <c r="A1400" s="149"/>
      <c r="B1400" s="149"/>
    </row>
    <row r="1401" spans="1:2">
      <c r="A1401" s="149"/>
      <c r="B1401" s="149"/>
    </row>
    <row r="1402" spans="1:2">
      <c r="A1402" s="149"/>
      <c r="B1402" s="149"/>
    </row>
    <row r="1403" spans="1:2">
      <c r="A1403" s="149"/>
      <c r="B1403" s="149"/>
    </row>
    <row r="1404" spans="1:2">
      <c r="A1404" s="149"/>
      <c r="B1404" s="149"/>
    </row>
    <row r="1405" spans="1:2">
      <c r="A1405" s="149"/>
      <c r="B1405" s="149"/>
    </row>
    <row r="1406" spans="1:2">
      <c r="A1406" s="149"/>
      <c r="B1406" s="149"/>
    </row>
    <row r="1407" spans="1:2">
      <c r="A1407" s="149"/>
      <c r="B1407" s="149"/>
    </row>
    <row r="1408" spans="1:2">
      <c r="A1408" s="149"/>
      <c r="B1408" s="149"/>
    </row>
    <row r="1409" spans="1:2">
      <c r="A1409" s="149"/>
      <c r="B1409" s="149"/>
    </row>
    <row r="1410" spans="1:2">
      <c r="A1410" s="149"/>
      <c r="B1410" s="149"/>
    </row>
    <row r="1411" spans="1:2">
      <c r="A1411" s="149"/>
      <c r="B1411" s="149"/>
    </row>
    <row r="1412" spans="1:2">
      <c r="A1412" s="149"/>
      <c r="B1412" s="149"/>
    </row>
    <row r="1413" spans="1:2">
      <c r="A1413" s="149"/>
      <c r="B1413" s="149"/>
    </row>
    <row r="1414" spans="1:2">
      <c r="A1414" s="149"/>
      <c r="B1414" s="149"/>
    </row>
    <row r="1415" spans="1:2">
      <c r="A1415" s="149"/>
      <c r="B1415" s="149"/>
    </row>
    <row r="1416" spans="1:2">
      <c r="A1416" s="149"/>
      <c r="B1416" s="149"/>
    </row>
    <row r="1417" spans="1:2">
      <c r="A1417" s="149"/>
      <c r="B1417" s="149"/>
    </row>
    <row r="1418" spans="1:2">
      <c r="A1418" s="149"/>
      <c r="B1418" s="149"/>
    </row>
    <row r="1419" spans="1:2">
      <c r="A1419" s="149"/>
      <c r="B1419" s="149"/>
    </row>
    <row r="1420" spans="1:2">
      <c r="A1420" s="149"/>
      <c r="B1420" s="149"/>
    </row>
    <row r="1421" spans="1:2">
      <c r="A1421" s="149"/>
      <c r="B1421" s="149"/>
    </row>
    <row r="1422" spans="1:2">
      <c r="A1422" s="149"/>
      <c r="B1422" s="149"/>
    </row>
    <row r="1423" spans="1:2">
      <c r="A1423" s="149"/>
      <c r="B1423" s="149"/>
    </row>
    <row r="1424" spans="1:2">
      <c r="A1424" s="149"/>
      <c r="B1424" s="149"/>
    </row>
    <row r="1425" spans="1:2">
      <c r="A1425" s="149"/>
      <c r="B1425" s="149"/>
    </row>
    <row r="1426" spans="1:2">
      <c r="A1426" s="149"/>
      <c r="B1426" s="149"/>
    </row>
    <row r="1427" spans="1:2">
      <c r="A1427" s="149"/>
      <c r="B1427" s="149"/>
    </row>
    <row r="1428" spans="1:2">
      <c r="A1428" s="149"/>
      <c r="B1428" s="149"/>
    </row>
    <row r="1429" spans="1:2">
      <c r="A1429" s="149"/>
      <c r="B1429" s="149"/>
    </row>
    <row r="1430" spans="1:2">
      <c r="A1430" s="149"/>
      <c r="B1430" s="149"/>
    </row>
    <row r="1431" spans="1:2">
      <c r="A1431" s="149"/>
      <c r="B1431" s="149"/>
    </row>
    <row r="1432" spans="1:2">
      <c r="A1432" s="149"/>
      <c r="B1432" s="149"/>
    </row>
    <row r="1433" spans="1:2">
      <c r="A1433" s="149"/>
      <c r="B1433" s="149"/>
    </row>
    <row r="1434" spans="1:2">
      <c r="A1434" s="149"/>
      <c r="B1434" s="149"/>
    </row>
    <row r="1435" spans="1:2">
      <c r="A1435" s="149"/>
      <c r="B1435" s="149"/>
    </row>
    <row r="1436" spans="1:2">
      <c r="A1436" s="149"/>
      <c r="B1436" s="149"/>
    </row>
    <row r="1437" spans="1:2">
      <c r="A1437" s="149"/>
      <c r="B1437" s="149"/>
    </row>
    <row r="1438" spans="1:2">
      <c r="A1438" s="149"/>
      <c r="B1438" s="149"/>
    </row>
    <row r="1439" spans="1:2">
      <c r="A1439" s="149"/>
      <c r="B1439" s="149"/>
    </row>
    <row r="1440" spans="1:2">
      <c r="A1440" s="149"/>
      <c r="B1440" s="149"/>
    </row>
    <row r="1441" spans="1:2">
      <c r="A1441" s="149"/>
      <c r="B1441" s="149"/>
    </row>
    <row r="1442" spans="1:2">
      <c r="A1442" s="149"/>
      <c r="B1442" s="149"/>
    </row>
    <row r="1443" spans="1:2">
      <c r="A1443" s="149"/>
      <c r="B1443" s="149"/>
    </row>
    <row r="1444" spans="1:2">
      <c r="A1444" s="149"/>
      <c r="B1444" s="149"/>
    </row>
    <row r="1445" spans="1:2">
      <c r="A1445" s="149"/>
      <c r="B1445" s="149"/>
    </row>
    <row r="1446" spans="1:2">
      <c r="A1446" s="149"/>
      <c r="B1446" s="149"/>
    </row>
    <row r="1447" spans="1:2">
      <c r="A1447" s="149"/>
      <c r="B1447" s="149"/>
    </row>
    <row r="1448" spans="1:2">
      <c r="A1448" s="149"/>
      <c r="B1448" s="149"/>
    </row>
    <row r="1449" spans="1:2">
      <c r="A1449" s="149"/>
      <c r="B1449" s="149"/>
    </row>
    <row r="1450" spans="1:2">
      <c r="A1450" s="149"/>
      <c r="B1450" s="149"/>
    </row>
    <row r="1451" spans="1:2">
      <c r="A1451" s="149"/>
      <c r="B1451" s="149"/>
    </row>
    <row r="1452" spans="1:2">
      <c r="A1452" s="149"/>
      <c r="B1452" s="149"/>
    </row>
    <row r="1453" spans="1:2">
      <c r="A1453" s="149"/>
      <c r="B1453" s="149"/>
    </row>
    <row r="1454" spans="1:2">
      <c r="A1454" s="149"/>
      <c r="B1454" s="149"/>
    </row>
    <row r="1455" spans="1:2">
      <c r="A1455" s="149"/>
      <c r="B1455" s="149"/>
    </row>
    <row r="1456" spans="1:2">
      <c r="A1456" s="149"/>
      <c r="B1456" s="149"/>
    </row>
    <row r="1457" spans="1:2">
      <c r="A1457" s="149"/>
      <c r="B1457" s="149"/>
    </row>
    <row r="1458" spans="1:2">
      <c r="A1458" s="149"/>
      <c r="B1458" s="149"/>
    </row>
    <row r="1459" spans="1:2">
      <c r="A1459" s="149"/>
      <c r="B1459" s="149"/>
    </row>
    <row r="1460" spans="1:2">
      <c r="A1460" s="149"/>
      <c r="B1460" s="149"/>
    </row>
    <row r="1461" spans="1:2">
      <c r="A1461" s="149"/>
      <c r="B1461" s="149"/>
    </row>
    <row r="1462" spans="1:2">
      <c r="A1462" s="149"/>
      <c r="B1462" s="149"/>
    </row>
    <row r="1463" spans="1:2">
      <c r="A1463" s="149"/>
      <c r="B1463" s="149"/>
    </row>
    <row r="1464" spans="1:2">
      <c r="A1464" s="149"/>
      <c r="B1464" s="149"/>
    </row>
    <row r="1465" spans="1:2">
      <c r="A1465" s="149"/>
      <c r="B1465" s="149"/>
    </row>
    <row r="1466" spans="1:2">
      <c r="A1466" s="149"/>
      <c r="B1466" s="149"/>
    </row>
    <row r="1467" spans="1:2">
      <c r="A1467" s="149"/>
      <c r="B1467" s="149"/>
    </row>
    <row r="1468" spans="1:2">
      <c r="A1468" s="149"/>
      <c r="B1468" s="149"/>
    </row>
    <row r="1469" spans="1:2">
      <c r="A1469" s="149"/>
      <c r="B1469" s="149"/>
    </row>
    <row r="1470" spans="1:2">
      <c r="A1470" s="149"/>
      <c r="B1470" s="149"/>
    </row>
    <row r="1471" spans="1:2">
      <c r="A1471" s="149"/>
      <c r="B1471" s="149"/>
    </row>
    <row r="1472" spans="1:2">
      <c r="A1472" s="149"/>
      <c r="B1472" s="149"/>
    </row>
    <row r="1473" spans="1:2">
      <c r="A1473" s="149"/>
      <c r="B1473" s="149"/>
    </row>
    <row r="1474" spans="1:2">
      <c r="A1474" s="149"/>
      <c r="B1474" s="149"/>
    </row>
    <row r="1475" spans="1:2">
      <c r="A1475" s="149"/>
      <c r="B1475" s="149"/>
    </row>
    <row r="1476" spans="1:2">
      <c r="A1476" s="149"/>
      <c r="B1476" s="149"/>
    </row>
    <row r="1477" spans="1:2">
      <c r="A1477" s="149"/>
      <c r="B1477" s="149"/>
    </row>
    <row r="1478" spans="1:2">
      <c r="A1478" s="149"/>
      <c r="B1478" s="149"/>
    </row>
    <row r="1479" spans="1:2">
      <c r="A1479" s="149"/>
      <c r="B1479" s="149"/>
    </row>
    <row r="1480" spans="1:2">
      <c r="A1480" s="149"/>
      <c r="B1480" s="149"/>
    </row>
    <row r="1481" spans="1:2">
      <c r="A1481" s="149"/>
      <c r="B1481" s="149"/>
    </row>
    <row r="1482" spans="1:2">
      <c r="A1482" s="149"/>
      <c r="B1482" s="149"/>
    </row>
    <row r="1483" spans="1:2">
      <c r="A1483" s="149"/>
      <c r="B1483" s="149"/>
    </row>
    <row r="1484" spans="1:2">
      <c r="A1484" s="149"/>
      <c r="B1484" s="149"/>
    </row>
    <row r="1485" spans="1:2">
      <c r="A1485" s="149"/>
      <c r="B1485" s="149"/>
    </row>
    <row r="1486" spans="1:2">
      <c r="A1486" s="149"/>
      <c r="B1486" s="149"/>
    </row>
    <row r="1487" spans="1:2">
      <c r="A1487" s="149"/>
      <c r="B1487" s="149"/>
    </row>
    <row r="1488" spans="1:2">
      <c r="A1488" s="149"/>
      <c r="B1488" s="149"/>
    </row>
    <row r="1489" spans="1:2">
      <c r="A1489" s="149"/>
      <c r="B1489" s="149"/>
    </row>
    <row r="1490" spans="1:2">
      <c r="A1490" s="149"/>
      <c r="B1490" s="149"/>
    </row>
    <row r="1491" spans="1:2">
      <c r="A1491" s="149"/>
      <c r="B1491" s="149"/>
    </row>
    <row r="1492" spans="1:2">
      <c r="A1492" s="149"/>
      <c r="B1492" s="149"/>
    </row>
    <row r="1493" spans="1:2">
      <c r="A1493" s="149"/>
      <c r="B1493" s="149"/>
    </row>
    <row r="1494" spans="1:2">
      <c r="A1494" s="149"/>
      <c r="B1494" s="149"/>
    </row>
    <row r="1495" spans="1:2">
      <c r="A1495" s="149"/>
      <c r="B1495" s="149"/>
    </row>
    <row r="1496" spans="1:2">
      <c r="A1496" s="149"/>
      <c r="B1496" s="149"/>
    </row>
    <row r="1497" spans="1:2">
      <c r="A1497" s="149"/>
      <c r="B1497" s="149"/>
    </row>
    <row r="1498" spans="1:2">
      <c r="A1498" s="149"/>
      <c r="B1498" s="149"/>
    </row>
    <row r="1499" spans="1:2">
      <c r="A1499" s="149"/>
      <c r="B1499" s="149"/>
    </row>
    <row r="1500" spans="1:2">
      <c r="A1500" s="149"/>
      <c r="B1500" s="149"/>
    </row>
    <row r="1501" spans="1:2">
      <c r="A1501" s="149"/>
      <c r="B1501" s="149"/>
    </row>
    <row r="1502" spans="1:2">
      <c r="A1502" s="149"/>
      <c r="B1502" s="149"/>
    </row>
    <row r="1503" spans="1:2">
      <c r="A1503" s="149"/>
      <c r="B1503" s="149"/>
    </row>
    <row r="1504" spans="1:2">
      <c r="A1504" s="149"/>
      <c r="B1504" s="149"/>
    </row>
    <row r="1505" spans="1:2">
      <c r="A1505" s="149"/>
      <c r="B1505" s="149"/>
    </row>
    <row r="1506" spans="1:2">
      <c r="A1506" s="149"/>
      <c r="B1506" s="149"/>
    </row>
    <row r="1507" spans="1:2">
      <c r="A1507" s="149"/>
      <c r="B1507" s="149"/>
    </row>
    <row r="1508" spans="1:2">
      <c r="A1508" s="149"/>
      <c r="B1508" s="149"/>
    </row>
    <row r="1509" spans="1:2">
      <c r="A1509" s="149"/>
      <c r="B1509" s="149"/>
    </row>
    <row r="1510" spans="1:2">
      <c r="A1510" s="149"/>
      <c r="B1510" s="149"/>
    </row>
    <row r="1511" spans="1:2">
      <c r="A1511" s="149"/>
      <c r="B1511" s="149"/>
    </row>
    <row r="1512" spans="1:2">
      <c r="A1512" s="149"/>
      <c r="B1512" s="149"/>
    </row>
    <row r="1513" spans="1:2">
      <c r="A1513" s="149"/>
      <c r="B1513" s="149"/>
    </row>
    <row r="1514" spans="1:2">
      <c r="A1514" s="149"/>
      <c r="B1514" s="149"/>
    </row>
    <row r="1515" spans="1:2">
      <c r="A1515" s="149"/>
      <c r="B1515" s="149"/>
    </row>
    <row r="1516" spans="1:2">
      <c r="A1516" s="149"/>
      <c r="B1516" s="149"/>
    </row>
    <row r="1517" spans="1:2">
      <c r="A1517" s="149"/>
      <c r="B1517" s="149"/>
    </row>
    <row r="1518" spans="1:2">
      <c r="A1518" s="149"/>
      <c r="B1518" s="149"/>
    </row>
    <row r="1519" spans="1:2">
      <c r="A1519" s="149"/>
      <c r="B1519" s="149"/>
    </row>
    <row r="1520" spans="1:2">
      <c r="A1520" s="149"/>
      <c r="B1520" s="149"/>
    </row>
    <row r="1521" spans="1:2">
      <c r="A1521" s="149"/>
      <c r="B1521" s="149"/>
    </row>
    <row r="1522" spans="1:2">
      <c r="A1522" s="149"/>
      <c r="B1522" s="149"/>
    </row>
    <row r="1523" spans="1:2">
      <c r="A1523" s="149"/>
      <c r="B1523" s="149"/>
    </row>
    <row r="1524" spans="1:2">
      <c r="A1524" s="149"/>
      <c r="B1524" s="149"/>
    </row>
    <row r="1525" spans="1:2">
      <c r="A1525" s="149"/>
      <c r="B1525" s="149"/>
    </row>
    <row r="1526" spans="1:2">
      <c r="A1526" s="149"/>
      <c r="B1526" s="149"/>
    </row>
    <row r="1527" spans="1:2">
      <c r="A1527" s="149"/>
      <c r="B1527" s="149"/>
    </row>
    <row r="1528" spans="1:2">
      <c r="A1528" s="149"/>
      <c r="B1528" s="149"/>
    </row>
    <row r="1529" spans="1:2">
      <c r="A1529" s="149"/>
      <c r="B1529" s="149"/>
    </row>
    <row r="1530" spans="1:2">
      <c r="A1530" s="149"/>
      <c r="B1530" s="149"/>
    </row>
    <row r="1531" spans="1:2">
      <c r="A1531" s="149"/>
      <c r="B1531" s="149"/>
    </row>
    <row r="1532" spans="1:2">
      <c r="A1532" s="149"/>
      <c r="B1532" s="149"/>
    </row>
    <row r="1533" spans="1:2">
      <c r="A1533" s="149"/>
      <c r="B1533" s="149"/>
    </row>
    <row r="1534" spans="1:2">
      <c r="A1534" s="149"/>
      <c r="B1534" s="149"/>
    </row>
    <row r="1535" spans="1:2">
      <c r="A1535" s="149"/>
      <c r="B1535" s="149"/>
    </row>
    <row r="1536" spans="1:2">
      <c r="A1536" s="149"/>
      <c r="B1536" s="149"/>
    </row>
    <row r="1537" spans="1:2">
      <c r="A1537" s="149"/>
      <c r="B1537" s="149"/>
    </row>
    <row r="1538" spans="1:2">
      <c r="A1538" s="149"/>
      <c r="B1538" s="149"/>
    </row>
    <row r="1539" spans="1:2">
      <c r="A1539" s="149"/>
      <c r="B1539" s="149"/>
    </row>
    <row r="1540" spans="1:2">
      <c r="A1540" s="149"/>
      <c r="B1540" s="149"/>
    </row>
    <row r="1541" spans="1:2">
      <c r="A1541" s="149"/>
      <c r="B1541" s="149"/>
    </row>
    <row r="1542" spans="1:2">
      <c r="A1542" s="149"/>
      <c r="B1542" s="149"/>
    </row>
    <row r="1543" spans="1:2">
      <c r="A1543" s="149"/>
      <c r="B1543" s="149"/>
    </row>
    <row r="1544" spans="1:2">
      <c r="A1544" s="149"/>
      <c r="B1544" s="149"/>
    </row>
    <row r="1545" spans="1:2">
      <c r="A1545" s="149"/>
      <c r="B1545" s="149"/>
    </row>
    <row r="1546" spans="1:2">
      <c r="A1546" s="149"/>
      <c r="B1546" s="149"/>
    </row>
    <row r="1547" spans="1:2">
      <c r="A1547" s="149"/>
      <c r="B1547" s="149"/>
    </row>
    <row r="1548" spans="1:2">
      <c r="A1548" s="149"/>
      <c r="B1548" s="149"/>
    </row>
    <row r="1549" spans="1:2">
      <c r="A1549" s="149"/>
      <c r="B1549" s="149"/>
    </row>
    <row r="1550" spans="1:2">
      <c r="A1550" s="149"/>
      <c r="B1550" s="149"/>
    </row>
    <row r="1551" spans="1:2">
      <c r="A1551" s="149"/>
      <c r="B1551" s="149"/>
    </row>
    <row r="1552" spans="1:2">
      <c r="A1552" s="149"/>
      <c r="B1552" s="149"/>
    </row>
    <row r="1553" spans="1:2">
      <c r="A1553" s="149"/>
      <c r="B1553" s="149"/>
    </row>
    <row r="1554" spans="1:2">
      <c r="A1554" s="149"/>
      <c r="B1554" s="149"/>
    </row>
    <row r="1555" spans="1:2">
      <c r="A1555" s="149"/>
      <c r="B1555" s="149"/>
    </row>
    <row r="1556" spans="1:2">
      <c r="A1556" s="149"/>
      <c r="B1556" s="149"/>
    </row>
    <row r="1557" spans="1:2">
      <c r="A1557" s="149"/>
      <c r="B1557" s="149"/>
    </row>
    <row r="1558" spans="1:2">
      <c r="A1558" s="149"/>
      <c r="B1558" s="149"/>
    </row>
    <row r="1559" spans="1:2">
      <c r="A1559" s="149"/>
      <c r="B1559" s="149"/>
    </row>
    <row r="1560" spans="1:2">
      <c r="A1560" s="149"/>
      <c r="B1560" s="149"/>
    </row>
    <row r="1561" spans="1:2">
      <c r="A1561" s="149"/>
      <c r="B1561" s="149"/>
    </row>
    <row r="1562" spans="1:2">
      <c r="A1562" s="149"/>
      <c r="B1562" s="149"/>
    </row>
    <row r="1563" spans="1:2">
      <c r="A1563" s="149"/>
      <c r="B1563" s="149"/>
    </row>
    <row r="1564" spans="1:2">
      <c r="A1564" s="149"/>
      <c r="B1564" s="149"/>
    </row>
    <row r="1565" spans="1:2">
      <c r="A1565" s="149"/>
      <c r="B1565" s="149"/>
    </row>
    <row r="1566" spans="1:2">
      <c r="A1566" s="149"/>
      <c r="B1566" s="149"/>
    </row>
    <row r="1567" spans="1:2">
      <c r="A1567" s="149"/>
      <c r="B1567" s="149"/>
    </row>
    <row r="1568" spans="1:2">
      <c r="A1568" s="149"/>
      <c r="B1568" s="149"/>
    </row>
    <row r="1569" spans="1:2">
      <c r="A1569" s="149"/>
      <c r="B1569" s="149"/>
    </row>
    <row r="1570" spans="1:2">
      <c r="A1570" s="149"/>
      <c r="B1570" s="149"/>
    </row>
    <row r="1571" spans="1:2">
      <c r="A1571" s="149"/>
      <c r="B1571" s="149"/>
    </row>
    <row r="1572" spans="1:2">
      <c r="A1572" s="149"/>
      <c r="B1572" s="149"/>
    </row>
    <row r="1573" spans="1:2">
      <c r="A1573" s="149"/>
      <c r="B1573" s="149"/>
    </row>
    <row r="1574" spans="1:2">
      <c r="A1574" s="149"/>
      <c r="B1574" s="149"/>
    </row>
    <row r="1575" spans="1:2">
      <c r="A1575" s="149"/>
      <c r="B1575" s="149"/>
    </row>
    <row r="1576" spans="1:2">
      <c r="A1576" s="149"/>
      <c r="B1576" s="149"/>
    </row>
    <row r="1577" spans="1:2">
      <c r="A1577" s="149"/>
      <c r="B1577" s="149"/>
    </row>
    <row r="1578" spans="1:2">
      <c r="A1578" s="149"/>
      <c r="B1578" s="149"/>
    </row>
    <row r="1579" spans="1:2">
      <c r="A1579" s="149"/>
      <c r="B1579" s="149"/>
    </row>
    <row r="1580" spans="1:2">
      <c r="A1580" s="149"/>
      <c r="B1580" s="149"/>
    </row>
    <row r="1581" spans="1:2">
      <c r="A1581" s="149"/>
      <c r="B1581" s="149"/>
    </row>
    <row r="1582" spans="1:2">
      <c r="A1582" s="149"/>
      <c r="B1582" s="149"/>
    </row>
    <row r="1583" spans="1:2">
      <c r="A1583" s="149"/>
      <c r="B1583" s="149"/>
    </row>
    <row r="1584" spans="1:2">
      <c r="A1584" s="149"/>
      <c r="B1584" s="149"/>
    </row>
    <row r="1585" spans="1:2">
      <c r="A1585" s="149"/>
      <c r="B1585" s="149"/>
    </row>
    <row r="1586" spans="1:2">
      <c r="A1586" s="149"/>
      <c r="B1586" s="149"/>
    </row>
    <row r="1587" spans="1:2">
      <c r="A1587" s="149"/>
      <c r="B1587" s="149"/>
    </row>
    <row r="1588" spans="1:2">
      <c r="A1588" s="149"/>
      <c r="B1588" s="149"/>
    </row>
    <row r="1589" spans="1:2">
      <c r="A1589" s="149"/>
      <c r="B1589" s="149"/>
    </row>
    <row r="1590" spans="1:2">
      <c r="A1590" s="149"/>
      <c r="B1590" s="149"/>
    </row>
    <row r="1591" spans="1:2">
      <c r="A1591" s="149"/>
      <c r="B1591" s="149"/>
    </row>
    <row r="1592" spans="1:2">
      <c r="A1592" s="149"/>
      <c r="B1592" s="149"/>
    </row>
    <row r="1593" spans="1:2">
      <c r="A1593" s="149"/>
      <c r="B1593" s="149"/>
    </row>
    <row r="1594" spans="1:2">
      <c r="A1594" s="149"/>
      <c r="B1594" s="149"/>
    </row>
    <row r="1595" spans="1:2">
      <c r="A1595" s="149"/>
      <c r="B1595" s="149"/>
    </row>
    <row r="1596" spans="1:2">
      <c r="A1596" s="149"/>
      <c r="B1596" s="149"/>
    </row>
    <row r="1597" spans="1:2">
      <c r="A1597" s="149"/>
      <c r="B1597" s="149"/>
    </row>
    <row r="1598" spans="1:2">
      <c r="A1598" s="149"/>
      <c r="B1598" s="149"/>
    </row>
    <row r="1599" spans="1:2">
      <c r="A1599" s="149"/>
      <c r="B1599" s="149"/>
    </row>
    <row r="1600" spans="1:2">
      <c r="A1600" s="149"/>
      <c r="B1600" s="149"/>
    </row>
    <row r="1601" spans="1:2">
      <c r="A1601" s="149"/>
      <c r="B1601" s="149"/>
    </row>
    <row r="1602" spans="1:2">
      <c r="A1602" s="149"/>
      <c r="B1602" s="149"/>
    </row>
    <row r="1603" spans="1:2">
      <c r="A1603" s="149"/>
      <c r="B1603" s="149"/>
    </row>
    <row r="1604" spans="1:2">
      <c r="A1604" s="149"/>
      <c r="B1604" s="149"/>
    </row>
    <row r="1605" spans="1:2">
      <c r="A1605" s="149"/>
      <c r="B1605" s="149"/>
    </row>
    <row r="1606" spans="1:2">
      <c r="A1606" s="149"/>
      <c r="B1606" s="149"/>
    </row>
    <row r="1607" spans="1:2">
      <c r="A1607" s="149"/>
      <c r="B1607" s="149"/>
    </row>
    <row r="1608" spans="1:2">
      <c r="A1608" s="149"/>
      <c r="B1608" s="149"/>
    </row>
    <row r="1609" spans="1:2">
      <c r="A1609" s="149"/>
      <c r="B1609" s="149"/>
    </row>
    <row r="1610" spans="1:2">
      <c r="A1610" s="149"/>
      <c r="B1610" s="149"/>
    </row>
    <row r="1611" spans="1:2">
      <c r="A1611" s="149"/>
      <c r="B1611" s="149"/>
    </row>
    <row r="1612" spans="1:2">
      <c r="A1612" s="149"/>
      <c r="B1612" s="149"/>
    </row>
    <row r="1613" spans="1:2">
      <c r="A1613" s="149"/>
      <c r="B1613" s="149"/>
    </row>
    <row r="1614" spans="1:2">
      <c r="A1614" s="149"/>
      <c r="B1614" s="149"/>
    </row>
    <row r="1615" spans="1:2">
      <c r="A1615" s="149"/>
      <c r="B1615" s="149"/>
    </row>
    <row r="1616" spans="1:2">
      <c r="A1616" s="149"/>
      <c r="B1616" s="149"/>
    </row>
    <row r="1617" spans="1:2">
      <c r="A1617" s="149"/>
      <c r="B1617" s="149"/>
    </row>
    <row r="1618" spans="1:2">
      <c r="A1618" s="149"/>
      <c r="B1618" s="149"/>
    </row>
    <row r="1619" spans="1:2">
      <c r="A1619" s="149"/>
      <c r="B1619" s="149"/>
    </row>
    <row r="1620" spans="1:2">
      <c r="A1620" s="149"/>
      <c r="B1620" s="149"/>
    </row>
    <row r="1621" spans="1:2">
      <c r="A1621" s="149"/>
      <c r="B1621" s="149"/>
    </row>
    <row r="1622" spans="1:2">
      <c r="A1622" s="149"/>
      <c r="B1622" s="149"/>
    </row>
    <row r="1623" spans="1:2">
      <c r="A1623" s="149"/>
      <c r="B1623" s="149"/>
    </row>
    <row r="1624" spans="1:2">
      <c r="A1624" s="149"/>
      <c r="B1624" s="149"/>
    </row>
    <row r="1625" spans="1:2">
      <c r="A1625" s="149"/>
      <c r="B1625" s="149"/>
    </row>
    <row r="1626" spans="1:2">
      <c r="A1626" s="149"/>
      <c r="B1626" s="149"/>
    </row>
    <row r="1627" spans="1:2">
      <c r="A1627" s="149"/>
      <c r="B1627" s="149"/>
    </row>
    <row r="1628" spans="1:2">
      <c r="A1628" s="149"/>
      <c r="B1628" s="149"/>
    </row>
    <row r="1629" spans="1:2">
      <c r="A1629" s="149"/>
      <c r="B1629" s="149"/>
    </row>
    <row r="1630" spans="1:2">
      <c r="A1630" s="149"/>
      <c r="B1630" s="149"/>
    </row>
    <row r="1631" spans="1:2">
      <c r="A1631" s="149"/>
      <c r="B1631" s="149"/>
    </row>
    <row r="1632" spans="1:2">
      <c r="A1632" s="149"/>
      <c r="B1632" s="149"/>
    </row>
    <row r="1633" spans="1:2">
      <c r="A1633" s="149"/>
      <c r="B1633" s="149"/>
    </row>
    <row r="1634" spans="1:2">
      <c r="A1634" s="149"/>
      <c r="B1634" s="149"/>
    </row>
    <row r="1635" spans="1:2">
      <c r="A1635" s="149"/>
      <c r="B1635" s="149"/>
    </row>
    <row r="1636" spans="1:2">
      <c r="A1636" s="149"/>
      <c r="B1636" s="149"/>
    </row>
    <row r="1637" spans="1:2">
      <c r="A1637" s="149"/>
      <c r="B1637" s="149"/>
    </row>
    <row r="1638" spans="1:2">
      <c r="A1638" s="149"/>
      <c r="B1638" s="149"/>
    </row>
    <row r="1639" spans="1:2">
      <c r="A1639" s="149"/>
      <c r="B1639" s="149"/>
    </row>
    <row r="1640" spans="1:2">
      <c r="A1640" s="149"/>
      <c r="B1640" s="149"/>
    </row>
    <row r="1641" spans="1:2">
      <c r="A1641" s="149"/>
      <c r="B1641" s="149"/>
    </row>
    <row r="1642" spans="1:2">
      <c r="A1642" s="149"/>
      <c r="B1642" s="149"/>
    </row>
    <row r="1643" spans="1:2">
      <c r="A1643" s="149"/>
      <c r="B1643" s="149"/>
    </row>
    <row r="1644" spans="1:2">
      <c r="A1644" s="149"/>
      <c r="B1644" s="149"/>
    </row>
    <row r="1645" spans="1:2">
      <c r="A1645" s="149"/>
      <c r="B1645" s="149"/>
    </row>
    <row r="1646" spans="1:2">
      <c r="A1646" s="149"/>
      <c r="B1646" s="149"/>
    </row>
    <row r="1647" spans="1:2">
      <c r="A1647" s="149"/>
      <c r="B1647" s="149"/>
    </row>
    <row r="1648" spans="1:2">
      <c r="A1648" s="149"/>
      <c r="B1648" s="149"/>
    </row>
    <row r="1649" spans="1:2">
      <c r="A1649" s="149"/>
      <c r="B1649" s="149"/>
    </row>
    <row r="1650" spans="1:2">
      <c r="A1650" s="149"/>
      <c r="B1650" s="149"/>
    </row>
    <row r="1651" spans="1:2">
      <c r="A1651" s="149"/>
      <c r="B1651" s="149"/>
    </row>
    <row r="1652" spans="1:2">
      <c r="A1652" s="149"/>
      <c r="B1652" s="149"/>
    </row>
    <row r="1653" spans="1:2">
      <c r="A1653" s="149"/>
      <c r="B1653" s="149"/>
    </row>
    <row r="1654" spans="1:2">
      <c r="A1654" s="149"/>
      <c r="B1654" s="149"/>
    </row>
    <row r="1655" spans="1:2">
      <c r="A1655" s="149"/>
      <c r="B1655" s="149"/>
    </row>
    <row r="1656" spans="1:2">
      <c r="A1656" s="149"/>
      <c r="B1656" s="149"/>
    </row>
    <row r="1657" spans="1:2">
      <c r="A1657" s="149"/>
      <c r="B1657" s="149"/>
    </row>
    <row r="1658" spans="1:2">
      <c r="A1658" s="149"/>
      <c r="B1658" s="149"/>
    </row>
    <row r="1659" spans="1:2">
      <c r="A1659" s="149"/>
      <c r="B1659" s="149"/>
    </row>
    <row r="1660" spans="1:2">
      <c r="A1660" s="149"/>
      <c r="B1660" s="149"/>
    </row>
    <row r="1661" spans="1:2">
      <c r="A1661" s="149"/>
      <c r="B1661" s="149"/>
    </row>
    <row r="1662" spans="1:2">
      <c r="A1662" s="149"/>
      <c r="B1662" s="149"/>
    </row>
    <row r="1663" spans="1:2">
      <c r="A1663" s="149"/>
      <c r="B1663" s="149"/>
    </row>
    <row r="1664" spans="1:2">
      <c r="A1664" s="149"/>
      <c r="B1664" s="149"/>
    </row>
    <row r="1665" spans="1:2">
      <c r="A1665" s="149"/>
      <c r="B1665" s="149"/>
    </row>
    <row r="1666" spans="1:2">
      <c r="A1666" s="149"/>
      <c r="B1666" s="149"/>
    </row>
    <row r="1667" spans="1:2">
      <c r="A1667" s="149"/>
      <c r="B1667" s="149"/>
    </row>
    <row r="1668" spans="1:2">
      <c r="A1668" s="149"/>
      <c r="B1668" s="149"/>
    </row>
    <row r="1669" spans="1:2">
      <c r="A1669" s="149"/>
      <c r="B1669" s="149"/>
    </row>
    <row r="1670" spans="1:2">
      <c r="A1670" s="149"/>
      <c r="B1670" s="149"/>
    </row>
    <row r="1671" spans="1:2">
      <c r="A1671" s="149"/>
      <c r="B1671" s="149"/>
    </row>
    <row r="1672" spans="1:2">
      <c r="A1672" s="149"/>
      <c r="B1672" s="149"/>
    </row>
    <row r="1673" spans="1:2">
      <c r="A1673" s="149"/>
      <c r="B1673" s="149"/>
    </row>
    <row r="1674" spans="1:2">
      <c r="A1674" s="149"/>
      <c r="B1674" s="149"/>
    </row>
    <row r="1675" spans="1:2">
      <c r="A1675" s="149"/>
      <c r="B1675" s="149"/>
    </row>
    <row r="1676" spans="1:2">
      <c r="A1676" s="149"/>
      <c r="B1676" s="149"/>
    </row>
    <row r="1677" spans="1:2">
      <c r="A1677" s="149"/>
      <c r="B1677" s="149"/>
    </row>
    <row r="1678" spans="1:2">
      <c r="A1678" s="149"/>
      <c r="B1678" s="149"/>
    </row>
    <row r="1679" spans="1:2">
      <c r="A1679" s="149"/>
      <c r="B1679" s="149"/>
    </row>
    <row r="1680" spans="1:2">
      <c r="A1680" s="149"/>
      <c r="B1680" s="149"/>
    </row>
    <row r="1681" spans="1:2">
      <c r="A1681" s="149"/>
      <c r="B1681" s="149"/>
    </row>
    <row r="1682" spans="1:2">
      <c r="A1682" s="149"/>
      <c r="B1682" s="149"/>
    </row>
    <row r="1683" spans="1:2">
      <c r="A1683" s="149"/>
      <c r="B1683" s="149"/>
    </row>
    <row r="1684" spans="1:2">
      <c r="A1684" s="149"/>
      <c r="B1684" s="149"/>
    </row>
    <row r="1685" spans="1:2">
      <c r="A1685" s="149"/>
      <c r="B1685" s="149"/>
    </row>
    <row r="1686" spans="1:2">
      <c r="A1686" s="149"/>
      <c r="B1686" s="149"/>
    </row>
    <row r="1687" spans="1:2">
      <c r="A1687" s="149"/>
      <c r="B1687" s="149"/>
    </row>
    <row r="1688" spans="1:2">
      <c r="A1688" s="149"/>
      <c r="B1688" s="149"/>
    </row>
    <row r="1689" spans="1:2">
      <c r="A1689" s="149"/>
      <c r="B1689" s="149"/>
    </row>
    <row r="1690" spans="1:2">
      <c r="A1690" s="149"/>
      <c r="B1690" s="149"/>
    </row>
    <row r="1691" spans="1:2">
      <c r="A1691" s="149"/>
      <c r="B1691" s="149"/>
    </row>
    <row r="1692" spans="1:2">
      <c r="A1692" s="149"/>
      <c r="B1692" s="149"/>
    </row>
    <row r="1693" spans="1:2">
      <c r="A1693" s="149"/>
      <c r="B1693" s="149"/>
    </row>
    <row r="1694" spans="1:2">
      <c r="A1694" s="149"/>
      <c r="B1694" s="149"/>
    </row>
    <row r="1695" spans="1:2">
      <c r="A1695" s="149"/>
      <c r="B1695" s="149"/>
    </row>
    <row r="1696" spans="1:2">
      <c r="A1696" s="149"/>
      <c r="B1696" s="149"/>
    </row>
    <row r="1697" spans="1:2">
      <c r="A1697" s="149"/>
      <c r="B1697" s="149"/>
    </row>
    <row r="1698" spans="1:2">
      <c r="A1698" s="149"/>
      <c r="B1698" s="149"/>
    </row>
    <row r="1699" spans="1:2">
      <c r="A1699" s="149"/>
      <c r="B1699" s="149"/>
    </row>
    <row r="1700" spans="1:2">
      <c r="A1700" s="149"/>
      <c r="B1700" s="149"/>
    </row>
    <row r="1701" spans="1:2">
      <c r="A1701" s="149"/>
      <c r="B1701" s="149"/>
    </row>
    <row r="1702" spans="1:2">
      <c r="A1702" s="149"/>
      <c r="B1702" s="149"/>
    </row>
    <row r="1703" spans="1:2">
      <c r="A1703" s="149"/>
      <c r="B1703" s="149"/>
    </row>
    <row r="1704" spans="1:2">
      <c r="A1704" s="149"/>
      <c r="B1704" s="149"/>
    </row>
    <row r="1705" spans="1:2">
      <c r="A1705" s="149"/>
      <c r="B1705" s="149"/>
    </row>
    <row r="1706" spans="1:2">
      <c r="A1706" s="149"/>
      <c r="B1706" s="149"/>
    </row>
    <row r="1707" spans="1:2">
      <c r="A1707" s="149"/>
      <c r="B1707" s="149"/>
    </row>
    <row r="1708" spans="1:2">
      <c r="A1708" s="149"/>
      <c r="B1708" s="149"/>
    </row>
    <row r="1709" spans="1:2">
      <c r="A1709" s="149"/>
      <c r="B1709" s="149"/>
    </row>
    <row r="1710" spans="1:2">
      <c r="A1710" s="149"/>
      <c r="B1710" s="149"/>
    </row>
    <row r="1711" spans="1:2">
      <c r="A1711" s="149"/>
      <c r="B1711" s="149"/>
    </row>
    <row r="1712" spans="1:2">
      <c r="A1712" s="149"/>
      <c r="B1712" s="149"/>
    </row>
    <row r="1713" spans="1:2">
      <c r="A1713" s="149"/>
      <c r="B1713" s="149"/>
    </row>
    <row r="1714" spans="1:2">
      <c r="A1714" s="149"/>
      <c r="B1714" s="149"/>
    </row>
    <row r="1715" spans="1:2">
      <c r="A1715" s="149"/>
      <c r="B1715" s="149"/>
    </row>
    <row r="1716" spans="1:2">
      <c r="A1716" s="149"/>
      <c r="B1716" s="149"/>
    </row>
    <row r="1717" spans="1:2">
      <c r="A1717" s="149"/>
      <c r="B1717" s="149"/>
    </row>
    <row r="1718" spans="1:2">
      <c r="A1718" s="149"/>
      <c r="B1718" s="149"/>
    </row>
    <row r="1719" spans="1:2">
      <c r="A1719" s="149"/>
      <c r="B1719" s="149"/>
    </row>
    <row r="1720" spans="1:2">
      <c r="A1720" s="149"/>
      <c r="B1720" s="149"/>
    </row>
    <row r="1721" spans="1:2">
      <c r="A1721" s="149"/>
      <c r="B1721" s="149"/>
    </row>
    <row r="1722" spans="1:2">
      <c r="A1722" s="149"/>
      <c r="B1722" s="149"/>
    </row>
    <row r="1723" spans="1:2">
      <c r="A1723" s="149"/>
      <c r="B1723" s="149"/>
    </row>
    <row r="1724" spans="1:2">
      <c r="A1724" s="149"/>
      <c r="B1724" s="149"/>
    </row>
    <row r="1725" spans="1:2">
      <c r="A1725" s="149"/>
      <c r="B1725" s="149"/>
    </row>
    <row r="1726" spans="1:2">
      <c r="A1726" s="149"/>
      <c r="B1726" s="149"/>
    </row>
    <row r="1727" spans="1:2">
      <c r="A1727" s="149"/>
      <c r="B1727" s="149"/>
    </row>
    <row r="1728" spans="1:2">
      <c r="A1728" s="149"/>
      <c r="B1728" s="149"/>
    </row>
    <row r="1729" spans="1:2">
      <c r="A1729" s="149"/>
      <c r="B1729" s="149"/>
    </row>
    <row r="1730" spans="1:2">
      <c r="A1730" s="149"/>
      <c r="B1730" s="149"/>
    </row>
    <row r="1731" spans="1:2">
      <c r="A1731" s="149"/>
      <c r="B1731" s="149"/>
    </row>
    <row r="1732" spans="1:2">
      <c r="A1732" s="149"/>
      <c r="B1732" s="149"/>
    </row>
    <row r="1733" spans="1:2">
      <c r="A1733" s="149"/>
      <c r="B1733" s="149"/>
    </row>
    <row r="1734" spans="1:2">
      <c r="A1734" s="149"/>
      <c r="B1734" s="149"/>
    </row>
    <row r="1735" spans="1:2">
      <c r="A1735" s="149"/>
      <c r="B1735" s="149"/>
    </row>
    <row r="1736" spans="1:2">
      <c r="A1736" s="149"/>
      <c r="B1736" s="149"/>
    </row>
    <row r="1737" spans="1:2">
      <c r="A1737" s="149"/>
      <c r="B1737" s="149"/>
    </row>
    <row r="1738" spans="1:2">
      <c r="A1738" s="149"/>
      <c r="B1738" s="149"/>
    </row>
    <row r="1739" spans="1:2">
      <c r="A1739" s="149"/>
      <c r="B1739" s="149"/>
    </row>
    <row r="1740" spans="1:2">
      <c r="A1740" s="149"/>
      <c r="B1740" s="149"/>
    </row>
    <row r="1741" spans="1:2">
      <c r="A1741" s="149"/>
      <c r="B1741" s="149"/>
    </row>
    <row r="1742" spans="1:2">
      <c r="A1742" s="149"/>
      <c r="B1742" s="149"/>
    </row>
    <row r="1743" spans="1:2">
      <c r="A1743" s="149"/>
      <c r="B1743" s="149"/>
    </row>
    <row r="1744" spans="1:2">
      <c r="A1744" s="149"/>
      <c r="B1744" s="149"/>
    </row>
    <row r="1745" spans="1:2">
      <c r="A1745" s="149"/>
      <c r="B1745" s="149"/>
    </row>
    <row r="1746" spans="1:2">
      <c r="A1746" s="149"/>
      <c r="B1746" s="149"/>
    </row>
    <row r="1747" spans="1:2">
      <c r="A1747" s="149"/>
      <c r="B1747" s="149"/>
    </row>
    <row r="1748" spans="1:2">
      <c r="A1748" s="149"/>
      <c r="B1748" s="149"/>
    </row>
    <row r="1749" spans="1:2">
      <c r="A1749" s="149"/>
      <c r="B1749" s="149"/>
    </row>
    <row r="1750" spans="1:2">
      <c r="A1750" s="149"/>
      <c r="B1750" s="149"/>
    </row>
    <row r="1751" spans="1:2">
      <c r="A1751" s="149"/>
      <c r="B1751" s="149"/>
    </row>
    <row r="1752" spans="1:2">
      <c r="A1752" s="149"/>
      <c r="B1752" s="149"/>
    </row>
    <row r="1753" spans="1:2">
      <c r="A1753" s="149"/>
      <c r="B1753" s="149"/>
    </row>
    <row r="1754" spans="1:2">
      <c r="A1754" s="149"/>
      <c r="B1754" s="149"/>
    </row>
    <row r="1755" spans="1:2">
      <c r="A1755" s="149"/>
      <c r="B1755" s="149"/>
    </row>
    <row r="1756" spans="1:2">
      <c r="A1756" s="149"/>
      <c r="B1756" s="149"/>
    </row>
    <row r="1757" spans="1:2">
      <c r="A1757" s="149"/>
      <c r="B1757" s="149"/>
    </row>
    <row r="1758" spans="1:2">
      <c r="A1758" s="149"/>
      <c r="B1758" s="149"/>
    </row>
    <row r="1759" spans="1:2">
      <c r="A1759" s="149"/>
      <c r="B1759" s="149"/>
    </row>
    <row r="1760" spans="1:2">
      <c r="A1760" s="149"/>
      <c r="B1760" s="149"/>
    </row>
    <row r="1761" spans="1:2">
      <c r="A1761" s="149"/>
      <c r="B1761" s="149"/>
    </row>
    <row r="1762" spans="1:2">
      <c r="A1762" s="149"/>
      <c r="B1762" s="149"/>
    </row>
    <row r="1763" spans="1:2">
      <c r="A1763" s="149"/>
      <c r="B1763" s="149"/>
    </row>
    <row r="1764" spans="1:2">
      <c r="A1764" s="149"/>
      <c r="B1764" s="149"/>
    </row>
    <row r="1765" spans="1:2">
      <c r="A1765" s="149"/>
      <c r="B1765" s="149"/>
    </row>
    <row r="1766" spans="1:2">
      <c r="A1766" s="149"/>
      <c r="B1766" s="149"/>
    </row>
    <row r="1767" spans="1:2">
      <c r="A1767" s="149"/>
      <c r="B1767" s="149"/>
    </row>
    <row r="1768" spans="1:2">
      <c r="A1768" s="149"/>
      <c r="B1768" s="149"/>
    </row>
    <row r="1769" spans="1:2">
      <c r="A1769" s="149"/>
      <c r="B1769" s="149"/>
    </row>
    <row r="1770" spans="1:2">
      <c r="A1770" s="149"/>
      <c r="B1770" s="149"/>
    </row>
    <row r="1771" spans="1:2">
      <c r="A1771" s="149"/>
      <c r="B1771" s="149"/>
    </row>
    <row r="1772" spans="1:2">
      <c r="A1772" s="149"/>
      <c r="B1772" s="149"/>
    </row>
    <row r="1773" spans="1:2">
      <c r="A1773" s="149"/>
      <c r="B1773" s="149"/>
    </row>
    <row r="1774" spans="1:2">
      <c r="A1774" s="149"/>
      <c r="B1774" s="149"/>
    </row>
    <row r="1775" spans="1:2">
      <c r="A1775" s="149"/>
      <c r="B1775" s="149"/>
    </row>
    <row r="1776" spans="1:2">
      <c r="A1776" s="149"/>
      <c r="B1776" s="149"/>
    </row>
    <row r="1777" spans="1:2">
      <c r="A1777" s="149"/>
      <c r="B1777" s="149"/>
    </row>
    <row r="1778" spans="1:2">
      <c r="A1778" s="149"/>
      <c r="B1778" s="149"/>
    </row>
    <row r="1779" spans="1:2">
      <c r="A1779" s="149"/>
      <c r="B1779" s="149"/>
    </row>
    <row r="1780" spans="1:2">
      <c r="A1780" s="149"/>
      <c r="B1780" s="149"/>
    </row>
    <row r="1781" spans="1:2">
      <c r="A1781" s="149"/>
      <c r="B1781" s="149"/>
    </row>
    <row r="1782" spans="1:2">
      <c r="A1782" s="149"/>
      <c r="B1782" s="149"/>
    </row>
    <row r="1783" spans="1:2">
      <c r="A1783" s="149"/>
      <c r="B1783" s="149"/>
    </row>
    <row r="1784" spans="1:2">
      <c r="A1784" s="149"/>
      <c r="B1784" s="149"/>
    </row>
    <row r="1785" spans="1:2">
      <c r="A1785" s="149"/>
      <c r="B1785" s="149"/>
    </row>
    <row r="1786" spans="1:2">
      <c r="A1786" s="149"/>
      <c r="B1786" s="149"/>
    </row>
    <row r="1787" spans="1:2">
      <c r="A1787" s="149"/>
      <c r="B1787" s="149"/>
    </row>
    <row r="1788" spans="1:2">
      <c r="A1788" s="149"/>
      <c r="B1788" s="149"/>
    </row>
    <row r="1789" spans="1:2">
      <c r="A1789" s="149"/>
      <c r="B1789" s="149"/>
    </row>
    <row r="1790" spans="1:2">
      <c r="A1790" s="149"/>
      <c r="B1790" s="149"/>
    </row>
    <row r="1791" spans="1:2">
      <c r="A1791" s="149"/>
      <c r="B1791" s="149"/>
    </row>
    <row r="1792" spans="1:2">
      <c r="A1792" s="149"/>
      <c r="B1792" s="149"/>
    </row>
    <row r="1793" spans="1:2">
      <c r="A1793" s="149"/>
      <c r="B1793" s="149"/>
    </row>
    <row r="1794" spans="1:2">
      <c r="A1794" s="149"/>
      <c r="B1794" s="149"/>
    </row>
    <row r="1795" spans="1:2">
      <c r="A1795" s="149"/>
      <c r="B1795" s="149"/>
    </row>
    <row r="1796" spans="1:2">
      <c r="A1796" s="149"/>
      <c r="B1796" s="149"/>
    </row>
    <row r="1797" spans="1:2">
      <c r="A1797" s="149"/>
      <c r="B1797" s="149"/>
    </row>
    <row r="1798" spans="1:2">
      <c r="A1798" s="149"/>
      <c r="B1798" s="149"/>
    </row>
    <row r="1799" spans="1:2">
      <c r="A1799" s="149"/>
      <c r="B1799" s="149"/>
    </row>
    <row r="1800" spans="1:2">
      <c r="A1800" s="149"/>
      <c r="B1800" s="149"/>
    </row>
    <row r="1801" spans="1:2">
      <c r="A1801" s="149"/>
      <c r="B1801" s="149"/>
    </row>
    <row r="1802" spans="1:2">
      <c r="A1802" s="149"/>
      <c r="B1802" s="149"/>
    </row>
    <row r="1803" spans="1:2">
      <c r="A1803" s="149"/>
      <c r="B1803" s="149"/>
    </row>
    <row r="1804" spans="1:2">
      <c r="A1804" s="149"/>
      <c r="B1804" s="149"/>
    </row>
    <row r="1805" spans="1:2">
      <c r="A1805" s="149"/>
      <c r="B1805" s="149"/>
    </row>
    <row r="1806" spans="1:2">
      <c r="A1806" s="149"/>
      <c r="B1806" s="149"/>
    </row>
    <row r="1807" spans="1:2">
      <c r="A1807" s="149"/>
      <c r="B1807" s="149"/>
    </row>
    <row r="1808" spans="1:2">
      <c r="A1808" s="149"/>
      <c r="B1808" s="149"/>
    </row>
    <row r="1809" spans="1:2">
      <c r="A1809" s="149"/>
      <c r="B1809" s="149"/>
    </row>
    <row r="1810" spans="1:2">
      <c r="A1810" s="149"/>
      <c r="B1810" s="149"/>
    </row>
    <row r="1811" spans="1:2">
      <c r="A1811" s="149"/>
      <c r="B1811" s="149"/>
    </row>
    <row r="1812" spans="1:2">
      <c r="A1812" s="149"/>
      <c r="B1812" s="149"/>
    </row>
    <row r="1813" spans="1:2">
      <c r="A1813" s="149"/>
      <c r="B1813" s="149"/>
    </row>
    <row r="1814" spans="1:2">
      <c r="A1814" s="149"/>
      <c r="B1814" s="149"/>
    </row>
    <row r="1815" spans="1:2">
      <c r="A1815" s="149"/>
      <c r="B1815" s="149"/>
    </row>
    <row r="1816" spans="1:2">
      <c r="A1816" s="149"/>
      <c r="B1816" s="149"/>
    </row>
    <row r="1817" spans="1:2">
      <c r="A1817" s="149"/>
      <c r="B1817" s="149"/>
    </row>
    <row r="1818" spans="1:2">
      <c r="A1818" s="149"/>
      <c r="B1818" s="149"/>
    </row>
    <row r="1819" spans="1:2">
      <c r="A1819" s="149"/>
      <c r="B1819" s="149"/>
    </row>
    <row r="1820" spans="1:2">
      <c r="A1820" s="149"/>
      <c r="B1820" s="149"/>
    </row>
    <row r="1821" spans="1:2">
      <c r="A1821" s="149"/>
      <c r="B1821" s="149"/>
    </row>
    <row r="1822" spans="1:2">
      <c r="A1822" s="149"/>
      <c r="B1822" s="149"/>
    </row>
    <row r="1823" spans="1:2">
      <c r="A1823" s="149"/>
      <c r="B1823" s="149"/>
    </row>
    <row r="1824" spans="1:2">
      <c r="A1824" s="149"/>
      <c r="B1824" s="149"/>
    </row>
    <row r="1825" spans="1:2">
      <c r="A1825" s="149"/>
      <c r="B1825" s="149"/>
    </row>
    <row r="1826" spans="1:2">
      <c r="A1826" s="149"/>
      <c r="B1826" s="149"/>
    </row>
    <row r="1827" spans="1:2">
      <c r="A1827" s="149"/>
      <c r="B1827" s="149"/>
    </row>
    <row r="1828" spans="1:2">
      <c r="A1828" s="149"/>
      <c r="B1828" s="149"/>
    </row>
    <row r="1829" spans="1:2">
      <c r="A1829" s="149"/>
      <c r="B1829" s="149"/>
    </row>
    <row r="1830" spans="1:2">
      <c r="A1830" s="149"/>
      <c r="B1830" s="149"/>
    </row>
    <row r="1831" spans="1:2">
      <c r="A1831" s="149"/>
      <c r="B1831" s="149"/>
    </row>
    <row r="1832" spans="1:2">
      <c r="A1832" s="149"/>
      <c r="B1832" s="149"/>
    </row>
    <row r="1833" spans="1:2">
      <c r="A1833" s="149"/>
      <c r="B1833" s="149"/>
    </row>
    <row r="1834" spans="1:2">
      <c r="A1834" s="149"/>
      <c r="B1834" s="149"/>
    </row>
    <row r="1835" spans="1:2">
      <c r="A1835" s="149"/>
      <c r="B1835" s="149"/>
    </row>
    <row r="1836" spans="1:2">
      <c r="A1836" s="149"/>
      <c r="B1836" s="149"/>
    </row>
    <row r="1837" spans="1:2">
      <c r="A1837" s="149"/>
      <c r="B1837" s="149"/>
    </row>
    <row r="1838" spans="1:2">
      <c r="A1838" s="149"/>
      <c r="B1838" s="149"/>
    </row>
    <row r="1839" spans="1:2">
      <c r="A1839" s="149"/>
      <c r="B1839" s="149"/>
    </row>
    <row r="1840" spans="1:2">
      <c r="A1840" s="149"/>
      <c r="B1840" s="149"/>
    </row>
    <row r="1841" spans="1:2">
      <c r="A1841" s="149"/>
      <c r="B1841" s="149"/>
    </row>
    <row r="1842" spans="1:2">
      <c r="A1842" s="149"/>
      <c r="B1842" s="149"/>
    </row>
    <row r="1843" spans="1:2">
      <c r="A1843" s="149"/>
      <c r="B1843" s="149"/>
    </row>
    <row r="1844" spans="1:2">
      <c r="A1844" s="149"/>
      <c r="B1844" s="149"/>
    </row>
    <row r="1845" spans="1:2">
      <c r="A1845" s="149"/>
      <c r="B1845" s="149"/>
    </row>
    <row r="1846" spans="1:2">
      <c r="A1846" s="149"/>
      <c r="B1846" s="149"/>
    </row>
    <row r="1847" spans="1:2">
      <c r="A1847" s="149"/>
      <c r="B1847" s="149"/>
    </row>
    <row r="1848" spans="1:2">
      <c r="A1848" s="149"/>
      <c r="B1848" s="149"/>
    </row>
    <row r="1849" spans="1:2">
      <c r="A1849" s="149"/>
      <c r="B1849" s="149"/>
    </row>
    <row r="1850" spans="1:2">
      <c r="A1850" s="149"/>
      <c r="B1850" s="149"/>
    </row>
    <row r="1851" spans="1:2">
      <c r="A1851" s="149"/>
      <c r="B1851" s="149"/>
    </row>
    <row r="1852" spans="1:2">
      <c r="A1852" s="149"/>
      <c r="B1852" s="149"/>
    </row>
    <row r="1853" spans="1:2">
      <c r="A1853" s="149"/>
      <c r="B1853" s="149"/>
    </row>
    <row r="1854" spans="1:2">
      <c r="A1854" s="149"/>
      <c r="B1854" s="149"/>
    </row>
    <row r="1855" spans="1:2">
      <c r="A1855" s="149"/>
      <c r="B1855" s="149"/>
    </row>
    <row r="1856" spans="1:2">
      <c r="A1856" s="149"/>
      <c r="B1856" s="149"/>
    </row>
    <row r="1857" spans="1:2">
      <c r="A1857" s="149"/>
      <c r="B1857" s="149"/>
    </row>
    <row r="1858" spans="1:2">
      <c r="A1858" s="149"/>
      <c r="B1858" s="149"/>
    </row>
    <row r="1859" spans="1:2">
      <c r="A1859" s="149"/>
      <c r="B1859" s="149"/>
    </row>
    <row r="1860" spans="1:2">
      <c r="A1860" s="149"/>
      <c r="B1860" s="149"/>
    </row>
    <row r="1861" spans="1:2">
      <c r="A1861" s="149"/>
      <c r="B1861" s="149"/>
    </row>
    <row r="1862" spans="1:2">
      <c r="A1862" s="149"/>
      <c r="B1862" s="149"/>
    </row>
    <row r="1863" spans="1:2">
      <c r="A1863" s="149"/>
      <c r="B1863" s="149"/>
    </row>
    <row r="1864" spans="1:2">
      <c r="A1864" s="149"/>
      <c r="B1864" s="149"/>
    </row>
    <row r="1865" spans="1:2">
      <c r="A1865" s="149"/>
      <c r="B1865" s="149"/>
    </row>
    <row r="1866" spans="1:2">
      <c r="A1866" s="149"/>
      <c r="B1866" s="149"/>
    </row>
    <row r="1867" spans="1:2">
      <c r="A1867" s="149"/>
      <c r="B1867" s="149"/>
    </row>
    <row r="1868" spans="1:2">
      <c r="A1868" s="149"/>
      <c r="B1868" s="149"/>
    </row>
    <row r="1869" spans="1:2">
      <c r="A1869" s="149"/>
      <c r="B1869" s="149"/>
    </row>
    <row r="1870" spans="1:2">
      <c r="A1870" s="149"/>
      <c r="B1870" s="149"/>
    </row>
    <row r="1871" spans="1:2">
      <c r="A1871" s="149"/>
      <c r="B1871" s="149"/>
    </row>
    <row r="1872" spans="1:2">
      <c r="A1872" s="149"/>
      <c r="B1872" s="149"/>
    </row>
    <row r="1873" spans="1:2">
      <c r="A1873" s="149"/>
      <c r="B1873" s="149"/>
    </row>
    <row r="1874" spans="1:2">
      <c r="A1874" s="149"/>
      <c r="B1874" s="149"/>
    </row>
    <row r="1875" spans="1:2">
      <c r="A1875" s="149"/>
      <c r="B1875" s="149"/>
    </row>
    <row r="1876" spans="1:2">
      <c r="A1876" s="149"/>
      <c r="B1876" s="149"/>
    </row>
    <row r="1877" spans="1:2">
      <c r="A1877" s="149"/>
      <c r="B1877" s="149"/>
    </row>
    <row r="1878" spans="1:2">
      <c r="A1878" s="149"/>
      <c r="B1878" s="149"/>
    </row>
    <row r="1879" spans="1:2">
      <c r="A1879" s="149"/>
      <c r="B1879" s="149"/>
    </row>
    <row r="1880" spans="1:2">
      <c r="A1880" s="149"/>
      <c r="B1880" s="149"/>
    </row>
    <row r="1881" spans="1:2">
      <c r="A1881" s="149"/>
      <c r="B1881" s="149"/>
    </row>
    <row r="1882" spans="1:2">
      <c r="A1882" s="149"/>
      <c r="B1882" s="149"/>
    </row>
    <row r="1883" spans="1:2">
      <c r="A1883" s="149"/>
      <c r="B1883" s="149"/>
    </row>
    <row r="1884" spans="1:2">
      <c r="A1884" s="149"/>
      <c r="B1884" s="149"/>
    </row>
    <row r="1885" spans="1:2">
      <c r="A1885" s="149"/>
      <c r="B1885" s="149"/>
    </row>
    <row r="1886" spans="1:2">
      <c r="A1886" s="149"/>
      <c r="B1886" s="149"/>
    </row>
    <row r="1887" spans="1:2">
      <c r="A1887" s="149"/>
      <c r="B1887" s="149"/>
    </row>
    <row r="1888" spans="1:2">
      <c r="A1888" s="149"/>
      <c r="B1888" s="149"/>
    </row>
    <row r="1889" spans="1:2">
      <c r="A1889" s="149"/>
      <c r="B1889" s="149"/>
    </row>
    <row r="1890" spans="1:2">
      <c r="A1890" s="149"/>
      <c r="B1890" s="149"/>
    </row>
    <row r="1891" spans="1:2">
      <c r="A1891" s="149"/>
      <c r="B1891" s="149"/>
    </row>
    <row r="1892" spans="1:2">
      <c r="A1892" s="149"/>
      <c r="B1892" s="149"/>
    </row>
    <row r="1893" spans="1:2">
      <c r="A1893" s="149"/>
      <c r="B1893" s="149"/>
    </row>
    <row r="1894" spans="1:2">
      <c r="A1894" s="149"/>
      <c r="B1894" s="149"/>
    </row>
    <row r="1895" spans="1:2">
      <c r="A1895" s="149"/>
      <c r="B1895" s="149"/>
    </row>
    <row r="1896" spans="1:2">
      <c r="A1896" s="149"/>
      <c r="B1896" s="149"/>
    </row>
    <row r="1897" spans="1:2">
      <c r="A1897" s="149"/>
      <c r="B1897" s="149"/>
    </row>
    <row r="1898" spans="1:2">
      <c r="A1898" s="149"/>
      <c r="B1898" s="149"/>
    </row>
    <row r="1899" spans="1:2">
      <c r="A1899" s="149"/>
      <c r="B1899" s="149"/>
    </row>
    <row r="1900" spans="1:2">
      <c r="A1900" s="149"/>
      <c r="B1900" s="149"/>
    </row>
    <row r="1901" spans="1:2">
      <c r="A1901" s="149"/>
      <c r="B1901" s="149"/>
    </row>
    <row r="1902" spans="1:2">
      <c r="A1902" s="149"/>
      <c r="B1902" s="149"/>
    </row>
    <row r="1903" spans="1:2">
      <c r="A1903" s="149"/>
      <c r="B1903" s="149"/>
    </row>
    <row r="1904" spans="1:2">
      <c r="A1904" s="149"/>
      <c r="B1904" s="149"/>
    </row>
    <row r="1905" spans="1:2">
      <c r="A1905" s="149"/>
      <c r="B1905" s="149"/>
    </row>
    <row r="1906" spans="1:2">
      <c r="A1906" s="149"/>
      <c r="B1906" s="149"/>
    </row>
    <row r="1907" spans="1:2">
      <c r="A1907" s="149"/>
      <c r="B1907" s="149"/>
    </row>
    <row r="1908" spans="1:2">
      <c r="A1908" s="149"/>
      <c r="B1908" s="149"/>
    </row>
    <row r="1909" spans="1:2">
      <c r="A1909" s="149"/>
      <c r="B1909" s="149"/>
    </row>
    <row r="1910" spans="1:2">
      <c r="A1910" s="149"/>
      <c r="B1910" s="149"/>
    </row>
    <row r="1911" spans="1:2">
      <c r="A1911" s="149"/>
      <c r="B1911" s="149"/>
    </row>
    <row r="1912" spans="1:2">
      <c r="A1912" s="149"/>
      <c r="B1912" s="149"/>
    </row>
    <row r="1913" spans="1:2">
      <c r="A1913" s="149"/>
      <c r="B1913" s="149"/>
    </row>
    <row r="1914" spans="1:2">
      <c r="A1914" s="149"/>
      <c r="B1914" s="149"/>
    </row>
    <row r="1915" spans="1:2">
      <c r="A1915" s="149"/>
      <c r="B1915" s="149"/>
    </row>
    <row r="1916" spans="1:2">
      <c r="A1916" s="149"/>
      <c r="B1916" s="149"/>
    </row>
    <row r="1917" spans="1:2">
      <c r="A1917" s="149"/>
      <c r="B1917" s="149"/>
    </row>
    <row r="1918" spans="1:2">
      <c r="A1918" s="149"/>
      <c r="B1918" s="149"/>
    </row>
    <row r="1919" spans="1:2">
      <c r="A1919" s="149"/>
      <c r="B1919" s="149"/>
    </row>
    <row r="1920" spans="1:2">
      <c r="A1920" s="149"/>
      <c r="B1920" s="149"/>
    </row>
    <row r="1921" spans="1:2">
      <c r="A1921" s="149"/>
      <c r="B1921" s="149"/>
    </row>
    <row r="1922" spans="1:2">
      <c r="A1922" s="149"/>
      <c r="B1922" s="149"/>
    </row>
    <row r="1923" spans="1:2">
      <c r="A1923" s="149"/>
      <c r="B1923" s="149"/>
    </row>
    <row r="1924" spans="1:2">
      <c r="A1924" s="149"/>
      <c r="B1924" s="149"/>
    </row>
    <row r="1925" spans="1:2">
      <c r="A1925" s="149"/>
      <c r="B1925" s="149"/>
    </row>
    <row r="1926" spans="1:2">
      <c r="A1926" s="149"/>
      <c r="B1926" s="149"/>
    </row>
    <row r="1927" spans="1:2">
      <c r="A1927" s="149"/>
      <c r="B1927" s="149"/>
    </row>
    <row r="1928" spans="1:2">
      <c r="A1928" s="149"/>
      <c r="B1928" s="149"/>
    </row>
    <row r="1929" spans="1:2">
      <c r="A1929" s="149"/>
      <c r="B1929" s="149"/>
    </row>
    <row r="1930" spans="1:2">
      <c r="A1930" s="149"/>
      <c r="B1930" s="149"/>
    </row>
    <row r="1931" spans="1:2">
      <c r="A1931" s="149"/>
      <c r="B1931" s="149"/>
    </row>
    <row r="1932" spans="1:2">
      <c r="A1932" s="149"/>
      <c r="B1932" s="149"/>
    </row>
    <row r="1933" spans="1:2">
      <c r="A1933" s="149"/>
      <c r="B1933" s="149"/>
    </row>
    <row r="1934" spans="1:2">
      <c r="A1934" s="149"/>
      <c r="B1934" s="149"/>
    </row>
    <row r="1935" spans="1:2">
      <c r="A1935" s="149"/>
      <c r="B1935" s="149"/>
    </row>
    <row r="1936" spans="1:2">
      <c r="A1936" s="149"/>
      <c r="B1936" s="149"/>
    </row>
    <row r="1937" spans="1:2">
      <c r="A1937" s="149"/>
      <c r="B1937" s="149"/>
    </row>
    <row r="1938" spans="1:2">
      <c r="A1938" s="149"/>
      <c r="B1938" s="149"/>
    </row>
    <row r="1939" spans="1:2">
      <c r="A1939" s="149"/>
      <c r="B1939" s="149"/>
    </row>
    <row r="1940" spans="1:2">
      <c r="A1940" s="149"/>
      <c r="B1940" s="149"/>
    </row>
    <row r="1941" spans="1:2">
      <c r="A1941" s="149"/>
      <c r="B1941" s="149"/>
    </row>
    <row r="1942" spans="1:2">
      <c r="A1942" s="149"/>
      <c r="B1942" s="149"/>
    </row>
    <row r="1943" spans="1:2">
      <c r="A1943" s="149"/>
      <c r="B1943" s="149"/>
    </row>
    <row r="1944" spans="1:2">
      <c r="A1944" s="149"/>
      <c r="B1944" s="149"/>
    </row>
    <row r="1945" spans="1:2">
      <c r="A1945" s="149"/>
      <c r="B1945" s="149"/>
    </row>
    <row r="1946" spans="1:2">
      <c r="A1946" s="149"/>
      <c r="B1946" s="149"/>
    </row>
    <row r="1947" spans="1:2">
      <c r="A1947" s="149"/>
      <c r="B1947" s="149"/>
    </row>
    <row r="1948" spans="1:2">
      <c r="A1948" s="149"/>
      <c r="B1948" s="149"/>
    </row>
    <row r="1949" spans="1:2">
      <c r="A1949" s="149"/>
      <c r="B1949" s="149"/>
    </row>
    <row r="1950" spans="1:2">
      <c r="A1950" s="149"/>
      <c r="B1950" s="149"/>
    </row>
    <row r="1951" spans="1:2">
      <c r="A1951" s="149"/>
      <c r="B1951" s="149"/>
    </row>
    <row r="1952" spans="1:2">
      <c r="A1952" s="149"/>
      <c r="B1952" s="149"/>
    </row>
    <row r="1953" spans="1:2">
      <c r="A1953" s="149"/>
      <c r="B1953" s="149"/>
    </row>
    <row r="1954" spans="1:2">
      <c r="A1954" s="149"/>
      <c r="B1954" s="149"/>
    </row>
    <row r="1955" spans="1:2">
      <c r="A1955" s="149"/>
      <c r="B1955" s="149"/>
    </row>
    <row r="1956" spans="1:2">
      <c r="A1956" s="149"/>
      <c r="B1956" s="149"/>
    </row>
    <row r="1957" spans="1:2">
      <c r="A1957" s="149"/>
      <c r="B1957" s="149"/>
    </row>
    <row r="1958" spans="1:2">
      <c r="A1958" s="149"/>
      <c r="B1958" s="149"/>
    </row>
    <row r="1959" spans="1:2">
      <c r="A1959" s="149"/>
      <c r="B1959" s="149"/>
    </row>
    <row r="1960" spans="1:2">
      <c r="A1960" s="149"/>
      <c r="B1960" s="149"/>
    </row>
    <row r="1961" spans="1:2">
      <c r="A1961" s="149"/>
      <c r="B1961" s="149"/>
    </row>
    <row r="1962" spans="1:2">
      <c r="A1962" s="149"/>
      <c r="B1962" s="149"/>
    </row>
    <row r="1963" spans="1:2">
      <c r="A1963" s="149"/>
      <c r="B1963" s="149"/>
    </row>
    <row r="1964" spans="1:2">
      <c r="A1964" s="149"/>
      <c r="B1964" s="149"/>
    </row>
    <row r="1965" spans="1:2">
      <c r="A1965" s="149"/>
      <c r="B1965" s="149"/>
    </row>
    <row r="1966" spans="1:2">
      <c r="A1966" s="149"/>
      <c r="B1966" s="149"/>
    </row>
    <row r="1967" spans="1:2">
      <c r="A1967" s="149"/>
      <c r="B1967" s="149"/>
    </row>
    <row r="1968" spans="1:2">
      <c r="A1968" s="149"/>
      <c r="B1968" s="149"/>
    </row>
    <row r="1969" spans="1:2">
      <c r="A1969" s="149"/>
      <c r="B1969" s="149"/>
    </row>
    <row r="1970" spans="1:2">
      <c r="A1970" s="149"/>
      <c r="B1970" s="149"/>
    </row>
    <row r="1971" spans="1:2">
      <c r="A1971" s="149"/>
      <c r="B1971" s="149"/>
    </row>
    <row r="1972" spans="1:2">
      <c r="A1972" s="149"/>
      <c r="B1972" s="149"/>
    </row>
    <row r="1973" spans="1:2">
      <c r="A1973" s="149"/>
      <c r="B1973" s="149"/>
    </row>
    <row r="1974" spans="1:2">
      <c r="A1974" s="149"/>
      <c r="B1974" s="149"/>
    </row>
    <row r="1975" spans="1:2">
      <c r="A1975" s="149"/>
      <c r="B1975" s="149"/>
    </row>
    <row r="1976" spans="1:2">
      <c r="A1976" s="149"/>
      <c r="B1976" s="149"/>
    </row>
    <row r="1977" spans="1:2">
      <c r="A1977" s="149"/>
      <c r="B1977" s="149"/>
    </row>
    <row r="1978" spans="1:2">
      <c r="A1978" s="149"/>
      <c r="B1978" s="149"/>
    </row>
    <row r="1979" spans="1:2">
      <c r="A1979" s="149"/>
      <c r="B1979" s="149"/>
    </row>
    <row r="1980" spans="1:2">
      <c r="A1980" s="149"/>
      <c r="B1980" s="149"/>
    </row>
    <row r="1981" spans="1:2">
      <c r="A1981" s="149"/>
      <c r="B1981" s="149"/>
    </row>
    <row r="1982" spans="1:2">
      <c r="A1982" s="149"/>
      <c r="B1982" s="149"/>
    </row>
    <row r="1983" spans="1:2">
      <c r="A1983" s="149"/>
      <c r="B1983" s="149"/>
    </row>
    <row r="1984" spans="1:2">
      <c r="A1984" s="149"/>
      <c r="B1984" s="149"/>
    </row>
    <row r="1985" spans="1:2">
      <c r="A1985" s="149"/>
      <c r="B1985" s="149"/>
    </row>
    <row r="1986" spans="1:2">
      <c r="A1986" s="149"/>
      <c r="B1986" s="149"/>
    </row>
    <row r="1987" spans="1:2">
      <c r="A1987" s="149"/>
      <c r="B1987" s="149"/>
    </row>
    <row r="1988" spans="1:2">
      <c r="A1988" s="149"/>
      <c r="B1988" s="149"/>
    </row>
    <row r="1989" spans="1:2">
      <c r="A1989" s="149"/>
      <c r="B1989" s="149"/>
    </row>
    <row r="1990" spans="1:2">
      <c r="A1990" s="149"/>
      <c r="B1990" s="149"/>
    </row>
    <row r="1991" spans="1:2">
      <c r="A1991" s="149"/>
      <c r="B1991" s="149"/>
    </row>
    <row r="1992" spans="1:2">
      <c r="A1992" s="149"/>
      <c r="B1992" s="149"/>
    </row>
    <row r="1993" spans="1:2">
      <c r="A1993" s="149"/>
      <c r="B1993" s="149"/>
    </row>
    <row r="1994" spans="1:2">
      <c r="A1994" s="149"/>
      <c r="B1994" s="149"/>
    </row>
    <row r="1995" spans="1:2">
      <c r="A1995" s="149"/>
      <c r="B1995" s="149"/>
    </row>
    <row r="1996" spans="1:2">
      <c r="A1996" s="149"/>
      <c r="B1996" s="149"/>
    </row>
    <row r="1997" spans="1:2">
      <c r="A1997" s="149"/>
      <c r="B1997" s="149"/>
    </row>
    <row r="1998" spans="1:2">
      <c r="A1998" s="149"/>
      <c r="B1998" s="149"/>
    </row>
    <row r="1999" spans="1:2">
      <c r="A1999" s="149"/>
      <c r="B1999" s="149"/>
    </row>
    <row r="2000" spans="1:2">
      <c r="A2000" s="149"/>
      <c r="B2000" s="149"/>
    </row>
    <row r="2001" spans="1:2">
      <c r="A2001" s="149"/>
      <c r="B2001" s="149"/>
    </row>
    <row r="2002" spans="1:2">
      <c r="A2002" s="149"/>
      <c r="B2002" s="149"/>
    </row>
    <row r="2003" spans="1:2">
      <c r="A2003" s="149"/>
      <c r="B2003" s="149"/>
    </row>
    <row r="2004" spans="1:2">
      <c r="A2004" s="149"/>
      <c r="B2004" s="149"/>
    </row>
    <row r="2005" spans="1:2">
      <c r="A2005" s="149"/>
      <c r="B2005" s="149"/>
    </row>
    <row r="2006" spans="1:2">
      <c r="A2006" s="149"/>
      <c r="B2006" s="149"/>
    </row>
    <row r="2007" spans="1:2">
      <c r="A2007" s="149"/>
      <c r="B2007" s="149"/>
    </row>
    <row r="2008" spans="1:2">
      <c r="A2008" s="149"/>
      <c r="B2008" s="149"/>
    </row>
    <row r="2009" spans="1:2">
      <c r="A2009" s="149"/>
      <c r="B2009" s="149"/>
    </row>
    <row r="2010" spans="1:2">
      <c r="A2010" s="149"/>
      <c r="B2010" s="149"/>
    </row>
    <row r="2011" spans="1:2">
      <c r="A2011" s="149"/>
      <c r="B2011" s="149"/>
    </row>
    <row r="2012" spans="1:2">
      <c r="A2012" s="149"/>
      <c r="B2012" s="149"/>
    </row>
    <row r="2013" spans="1:2">
      <c r="A2013" s="149"/>
      <c r="B2013" s="149"/>
    </row>
    <row r="2014" spans="1:2">
      <c r="A2014" s="149"/>
      <c r="B2014" s="149"/>
    </row>
    <row r="2015" spans="1:2">
      <c r="A2015" s="149"/>
      <c r="B2015" s="149"/>
    </row>
    <row r="2016" spans="1:2">
      <c r="A2016" s="149"/>
      <c r="B2016" s="149"/>
    </row>
    <row r="2017" spans="1:2">
      <c r="A2017" s="149"/>
      <c r="B2017" s="149"/>
    </row>
    <row r="2018" spans="1:2">
      <c r="A2018" s="149"/>
      <c r="B2018" s="149"/>
    </row>
    <row r="2019" spans="1:2">
      <c r="A2019" s="149"/>
      <c r="B2019" s="149"/>
    </row>
    <row r="2020" spans="1:2">
      <c r="A2020" s="149"/>
      <c r="B2020" s="149"/>
    </row>
    <row r="2021" spans="1:2">
      <c r="A2021" s="149"/>
      <c r="B2021" s="149"/>
    </row>
    <row r="2022" spans="1:2">
      <c r="A2022" s="149"/>
      <c r="B2022" s="149"/>
    </row>
    <row r="2023" spans="1:2">
      <c r="A2023" s="149"/>
      <c r="B2023" s="149"/>
    </row>
    <row r="2024" spans="1:2">
      <c r="A2024" s="149"/>
      <c r="B2024" s="149"/>
    </row>
    <row r="2025" spans="1:2">
      <c r="A2025" s="149"/>
      <c r="B2025" s="149"/>
    </row>
    <row r="2026" spans="1:2">
      <c r="A2026" s="149"/>
      <c r="B2026" s="149"/>
    </row>
    <row r="2027" spans="1:2">
      <c r="A2027" s="149"/>
      <c r="B2027" s="149"/>
    </row>
    <row r="2028" spans="1:2">
      <c r="A2028" s="149"/>
      <c r="B2028" s="149"/>
    </row>
    <row r="2029" spans="1:2">
      <c r="A2029" s="149"/>
      <c r="B2029" s="149"/>
    </row>
    <row r="2030" spans="1:2">
      <c r="A2030" s="149"/>
      <c r="B2030" s="149"/>
    </row>
    <row r="2031" spans="1:2">
      <c r="A2031" s="149"/>
      <c r="B2031" s="149"/>
    </row>
    <row r="2032" spans="1:2">
      <c r="A2032" s="149"/>
      <c r="B2032" s="149"/>
    </row>
    <row r="2033" spans="1:2">
      <c r="A2033" s="149"/>
      <c r="B2033" s="149"/>
    </row>
    <row r="2034" spans="1:2">
      <c r="A2034" s="149"/>
      <c r="B2034" s="149"/>
    </row>
    <row r="2035" spans="1:2">
      <c r="A2035" s="149"/>
      <c r="B2035" s="149"/>
    </row>
    <row r="2036" spans="1:2">
      <c r="A2036" s="149"/>
      <c r="B2036" s="149"/>
    </row>
    <row r="2037" spans="1:2">
      <c r="A2037" s="149"/>
      <c r="B2037" s="149"/>
    </row>
    <row r="2038" spans="1:2">
      <c r="A2038" s="149"/>
      <c r="B2038" s="149"/>
    </row>
    <row r="2039" spans="1:2">
      <c r="A2039" s="149"/>
      <c r="B2039" s="149"/>
    </row>
    <row r="2040" spans="1:2">
      <c r="A2040" s="149"/>
      <c r="B2040" s="149"/>
    </row>
    <row r="2041" spans="1:2">
      <c r="A2041" s="149"/>
      <c r="B2041" s="149"/>
    </row>
    <row r="2042" spans="1:2">
      <c r="A2042" s="149"/>
      <c r="B2042" s="149"/>
    </row>
    <row r="2043" spans="1:2">
      <c r="A2043" s="149"/>
      <c r="B2043" s="149"/>
    </row>
    <row r="2044" spans="1:2">
      <c r="A2044" s="149"/>
      <c r="B2044" s="149"/>
    </row>
    <row r="2045" spans="1:2">
      <c r="A2045" s="149"/>
      <c r="B2045" s="149"/>
    </row>
    <row r="2046" spans="1:2">
      <c r="A2046" s="149"/>
      <c r="B2046" s="149"/>
    </row>
    <row r="2047" spans="1:2">
      <c r="A2047" s="149"/>
      <c r="B2047" s="149"/>
    </row>
    <row r="2048" spans="1:2">
      <c r="A2048" s="149"/>
      <c r="B2048" s="149"/>
    </row>
    <row r="2049" spans="1:2">
      <c r="A2049" s="149"/>
      <c r="B2049" s="149"/>
    </row>
    <row r="2050" spans="1:2">
      <c r="A2050" s="149"/>
      <c r="B2050" s="149"/>
    </row>
    <row r="2051" spans="1:2">
      <c r="A2051" s="149"/>
      <c r="B2051" s="149"/>
    </row>
    <row r="2052" spans="1:2">
      <c r="A2052" s="149"/>
      <c r="B2052" s="149"/>
    </row>
    <row r="2053" spans="1:2">
      <c r="A2053" s="149"/>
      <c r="B2053" s="149"/>
    </row>
    <row r="2054" spans="1:2">
      <c r="A2054" s="149"/>
      <c r="B2054" s="149"/>
    </row>
    <row r="2055" spans="1:2">
      <c r="A2055" s="149"/>
      <c r="B2055" s="149"/>
    </row>
    <row r="2056" spans="1:2">
      <c r="A2056" s="149"/>
      <c r="B2056" s="149"/>
    </row>
    <row r="2057" spans="1:2">
      <c r="A2057" s="149"/>
      <c r="B2057" s="149"/>
    </row>
    <row r="2058" spans="1:2">
      <c r="A2058" s="149"/>
      <c r="B2058" s="149"/>
    </row>
    <row r="2059" spans="1:2">
      <c r="A2059" s="149"/>
      <c r="B2059" s="149"/>
    </row>
    <row r="2060" spans="1:2">
      <c r="A2060" s="149"/>
      <c r="B2060" s="149"/>
    </row>
    <row r="2061" spans="1:2">
      <c r="A2061" s="149"/>
      <c r="B2061" s="149"/>
    </row>
    <row r="2062" spans="1:2">
      <c r="A2062" s="149"/>
      <c r="B2062" s="149"/>
    </row>
    <row r="2063" spans="1:2">
      <c r="A2063" s="149"/>
      <c r="B2063" s="149"/>
    </row>
    <row r="2064" spans="1:2">
      <c r="A2064" s="149"/>
      <c r="B2064" s="149"/>
    </row>
    <row r="2065" spans="1:2">
      <c r="A2065" s="149"/>
      <c r="B2065" s="149"/>
    </row>
    <row r="2066" spans="1:2">
      <c r="A2066" s="149"/>
      <c r="B2066" s="149"/>
    </row>
    <row r="2067" spans="1:2">
      <c r="A2067" s="149"/>
      <c r="B2067" s="149"/>
    </row>
    <row r="2068" spans="1:2">
      <c r="A2068" s="149"/>
      <c r="B2068" s="149"/>
    </row>
    <row r="2069" spans="1:2">
      <c r="A2069" s="149"/>
      <c r="B2069" s="149"/>
    </row>
    <row r="2070" spans="1:2">
      <c r="A2070" s="149"/>
      <c r="B2070" s="149"/>
    </row>
    <row r="2071" spans="1:2">
      <c r="A2071" s="149"/>
      <c r="B2071" s="149"/>
    </row>
    <row r="2072" spans="1:2">
      <c r="A2072" s="149"/>
      <c r="B2072" s="149"/>
    </row>
    <row r="2073" spans="1:2">
      <c r="A2073" s="149"/>
      <c r="B2073" s="149"/>
    </row>
    <row r="2074" spans="1:2">
      <c r="A2074" s="149"/>
      <c r="B2074" s="149"/>
    </row>
    <row r="2075" spans="1:2">
      <c r="A2075" s="149"/>
      <c r="B2075" s="149"/>
    </row>
    <row r="2076" spans="1:2">
      <c r="A2076" s="149"/>
      <c r="B2076" s="149"/>
    </row>
    <row r="2077" spans="1:2">
      <c r="A2077" s="149"/>
      <c r="B2077" s="149"/>
    </row>
    <row r="2078" spans="1:2">
      <c r="A2078" s="149"/>
      <c r="B2078" s="149"/>
    </row>
    <row r="2079" spans="1:2">
      <c r="A2079" s="149"/>
      <c r="B2079" s="149"/>
    </row>
    <row r="2080" spans="1:2">
      <c r="A2080" s="149"/>
      <c r="B2080" s="149"/>
    </row>
    <row r="2081" spans="1:2">
      <c r="A2081" s="149"/>
      <c r="B2081" s="149"/>
    </row>
    <row r="2082" spans="1:2">
      <c r="A2082" s="149"/>
      <c r="B2082" s="149"/>
    </row>
    <row r="2083" spans="1:2">
      <c r="A2083" s="149"/>
      <c r="B2083" s="149"/>
    </row>
    <row r="2084" spans="1:2">
      <c r="A2084" s="149"/>
      <c r="B2084" s="149"/>
    </row>
    <row r="2085" spans="1:2">
      <c r="A2085" s="149"/>
      <c r="B2085" s="149"/>
    </row>
    <row r="2086" spans="1:2">
      <c r="A2086" s="149"/>
      <c r="B2086" s="149"/>
    </row>
    <row r="2087" spans="1:2">
      <c r="A2087" s="149"/>
      <c r="B2087" s="149"/>
    </row>
    <row r="2088" spans="1:2">
      <c r="A2088" s="149"/>
      <c r="B2088" s="149"/>
    </row>
    <row r="2089" spans="1:2">
      <c r="A2089" s="149"/>
      <c r="B2089" s="149"/>
    </row>
    <row r="2090" spans="1:2">
      <c r="A2090" s="149"/>
      <c r="B2090" s="149"/>
    </row>
    <row r="2091" spans="1:2">
      <c r="A2091" s="149"/>
      <c r="B2091" s="149"/>
    </row>
    <row r="2092" spans="1:2">
      <c r="A2092" s="149"/>
      <c r="B2092" s="149"/>
    </row>
    <row r="2093" spans="1:2">
      <c r="A2093" s="149"/>
      <c r="B2093" s="149"/>
    </row>
    <row r="2094" spans="1:2">
      <c r="A2094" s="149"/>
      <c r="B2094" s="149"/>
    </row>
    <row r="2095" spans="1:2">
      <c r="A2095" s="149"/>
      <c r="B2095" s="149"/>
    </row>
    <row r="2096" spans="1:2">
      <c r="A2096" s="149"/>
      <c r="B2096" s="149"/>
    </row>
    <row r="2097" spans="1:2">
      <c r="A2097" s="149"/>
      <c r="B2097" s="149"/>
    </row>
    <row r="2098" spans="1:2">
      <c r="A2098" s="149"/>
      <c r="B2098" s="149"/>
    </row>
    <row r="2099" spans="1:2">
      <c r="A2099" s="149"/>
      <c r="B2099" s="149"/>
    </row>
    <row r="2100" spans="1:2">
      <c r="A2100" s="149"/>
      <c r="B2100" s="149"/>
    </row>
    <row r="2101" spans="1:2">
      <c r="A2101" s="149"/>
      <c r="B2101" s="149"/>
    </row>
    <row r="2102" spans="1:2">
      <c r="A2102" s="149"/>
      <c r="B2102" s="149"/>
    </row>
    <row r="2103" spans="1:2">
      <c r="A2103" s="149"/>
      <c r="B2103" s="149"/>
    </row>
    <row r="2104" spans="1:2">
      <c r="A2104" s="149"/>
      <c r="B2104" s="149"/>
    </row>
    <row r="2105" spans="1:2">
      <c r="A2105" s="149"/>
      <c r="B2105" s="149"/>
    </row>
    <row r="2106" spans="1:2">
      <c r="A2106" s="149"/>
      <c r="B2106" s="149"/>
    </row>
    <row r="2107" spans="1:2">
      <c r="A2107" s="149"/>
      <c r="B2107" s="149"/>
    </row>
    <row r="2108" spans="1:2">
      <c r="A2108" s="149"/>
      <c r="B2108" s="149"/>
    </row>
    <row r="2109" spans="1:2">
      <c r="A2109" s="149"/>
      <c r="B2109" s="149"/>
    </row>
    <row r="2110" spans="1:2">
      <c r="A2110" s="149"/>
      <c r="B2110" s="149"/>
    </row>
    <row r="2111" spans="1:2">
      <c r="A2111" s="149"/>
      <c r="B2111" s="149"/>
    </row>
    <row r="2112" spans="1:2">
      <c r="A2112" s="149"/>
      <c r="B2112" s="149"/>
    </row>
    <row r="2113" spans="1:2">
      <c r="A2113" s="149"/>
      <c r="B2113" s="149"/>
    </row>
    <row r="2114" spans="1:2">
      <c r="A2114" s="149"/>
      <c r="B2114" s="149"/>
    </row>
    <row r="2115" spans="1:2">
      <c r="A2115" s="149"/>
      <c r="B2115" s="149"/>
    </row>
    <row r="2116" spans="1:2">
      <c r="A2116" s="149"/>
      <c r="B2116" s="149"/>
    </row>
    <row r="2117" spans="1:2">
      <c r="A2117" s="149"/>
      <c r="B2117" s="149"/>
    </row>
    <row r="2118" spans="1:2">
      <c r="A2118" s="149"/>
      <c r="B2118" s="149"/>
    </row>
    <row r="2119" spans="1:2">
      <c r="A2119" s="149"/>
      <c r="B2119" s="149"/>
    </row>
    <row r="2120" spans="1:2">
      <c r="A2120" s="149"/>
      <c r="B2120" s="149"/>
    </row>
    <row r="2121" spans="1:2">
      <c r="A2121" s="149"/>
      <c r="B2121" s="149"/>
    </row>
    <row r="2122" spans="1:2">
      <c r="A2122" s="149"/>
      <c r="B2122" s="149"/>
    </row>
    <row r="2123" spans="1:2">
      <c r="A2123" s="149"/>
      <c r="B2123" s="149"/>
    </row>
    <row r="2124" spans="1:2">
      <c r="A2124" s="149"/>
      <c r="B2124" s="149"/>
    </row>
    <row r="2125" spans="1:2">
      <c r="A2125" s="149"/>
      <c r="B2125" s="149"/>
    </row>
    <row r="2126" spans="1:2">
      <c r="A2126" s="149"/>
      <c r="B2126" s="149"/>
    </row>
    <row r="2127" spans="1:2">
      <c r="A2127" s="149"/>
      <c r="B2127" s="149"/>
    </row>
    <row r="2128" spans="1:2">
      <c r="A2128" s="149"/>
      <c r="B2128" s="149"/>
    </row>
    <row r="2129" spans="1:2">
      <c r="A2129" s="149"/>
      <c r="B2129" s="149"/>
    </row>
    <row r="2130" spans="1:2">
      <c r="A2130" s="149"/>
      <c r="B2130" s="149"/>
    </row>
    <row r="2131" spans="1:2">
      <c r="A2131" s="149"/>
      <c r="B2131" s="149"/>
    </row>
    <row r="2132" spans="1:2">
      <c r="A2132" s="149"/>
      <c r="B2132" s="149"/>
    </row>
    <row r="2133" spans="1:2">
      <c r="A2133" s="149"/>
      <c r="B2133" s="149"/>
    </row>
    <row r="2134" spans="1:2">
      <c r="A2134" s="149"/>
      <c r="B2134" s="149"/>
    </row>
    <row r="2135" spans="1:2">
      <c r="A2135" s="149"/>
      <c r="B2135" s="149"/>
    </row>
    <row r="2136" spans="1:2">
      <c r="A2136" s="149"/>
      <c r="B2136" s="149"/>
    </row>
    <row r="2137" spans="1:2">
      <c r="A2137" s="149"/>
      <c r="B2137" s="149"/>
    </row>
    <row r="2138" spans="1:2">
      <c r="A2138" s="149"/>
      <c r="B2138" s="149"/>
    </row>
    <row r="2139" spans="1:2">
      <c r="A2139" s="149"/>
      <c r="B2139" s="149"/>
    </row>
    <row r="2140" spans="1:2">
      <c r="A2140" s="149"/>
      <c r="B2140" s="149"/>
    </row>
    <row r="2141" spans="1:2">
      <c r="A2141" s="149"/>
      <c r="B2141" s="149"/>
    </row>
    <row r="2142" spans="1:2">
      <c r="A2142" s="149"/>
      <c r="B2142" s="149"/>
    </row>
    <row r="2143" spans="1:2">
      <c r="A2143" s="149"/>
      <c r="B2143" s="149"/>
    </row>
    <row r="2144" spans="1:2">
      <c r="A2144" s="149"/>
      <c r="B2144" s="149"/>
    </row>
    <row r="2145" spans="1:2">
      <c r="A2145" s="149"/>
      <c r="B2145" s="149"/>
    </row>
    <row r="2146" spans="1:2">
      <c r="A2146" s="149"/>
      <c r="B2146" s="149"/>
    </row>
    <row r="2147" spans="1:2">
      <c r="A2147" s="149"/>
      <c r="B2147" s="149"/>
    </row>
    <row r="2148" spans="1:2">
      <c r="A2148" s="149"/>
      <c r="B2148" s="149"/>
    </row>
    <row r="2149" spans="1:2">
      <c r="A2149" s="149"/>
      <c r="B2149" s="149"/>
    </row>
    <row r="2150" spans="1:2">
      <c r="A2150" s="149"/>
      <c r="B2150" s="149"/>
    </row>
    <row r="2151" spans="1:2">
      <c r="A2151" s="149"/>
      <c r="B2151" s="149"/>
    </row>
    <row r="2152" spans="1:2">
      <c r="A2152" s="149"/>
      <c r="B2152" s="149"/>
    </row>
    <row r="2153" spans="1:2">
      <c r="A2153" s="149"/>
      <c r="B2153" s="149"/>
    </row>
    <row r="2154" spans="1:2">
      <c r="A2154" s="149"/>
      <c r="B2154" s="149"/>
    </row>
    <row r="2155" spans="1:2">
      <c r="A2155" s="149"/>
      <c r="B2155" s="149"/>
    </row>
    <row r="2156" spans="1:2">
      <c r="A2156" s="149"/>
      <c r="B2156" s="149"/>
    </row>
    <row r="2157" spans="1:2">
      <c r="A2157" s="149"/>
      <c r="B2157" s="149"/>
    </row>
    <row r="2158" spans="1:2">
      <c r="A2158" s="149"/>
      <c r="B2158" s="149"/>
    </row>
    <row r="2159" spans="1:2">
      <c r="A2159" s="149"/>
      <c r="B2159" s="149"/>
    </row>
    <row r="2160" spans="1:2">
      <c r="A2160" s="149"/>
      <c r="B2160" s="149"/>
    </row>
    <row r="2161" spans="1:2">
      <c r="A2161" s="149"/>
      <c r="B2161" s="149"/>
    </row>
    <row r="2162" spans="1:2">
      <c r="A2162" s="149"/>
      <c r="B2162" s="149"/>
    </row>
    <row r="2163" spans="1:2">
      <c r="A2163" s="149"/>
      <c r="B2163" s="149"/>
    </row>
    <row r="2164" spans="1:2">
      <c r="A2164" s="149"/>
      <c r="B2164" s="149"/>
    </row>
    <row r="2165" spans="1:2">
      <c r="A2165" s="149"/>
      <c r="B2165" s="149"/>
    </row>
    <row r="2166" spans="1:2">
      <c r="A2166" s="149"/>
      <c r="B2166" s="149"/>
    </row>
    <row r="2167" spans="1:2">
      <c r="A2167" s="149"/>
      <c r="B2167" s="149"/>
    </row>
    <row r="2168" spans="1:2">
      <c r="A2168" s="149"/>
      <c r="B2168" s="149"/>
    </row>
    <row r="2169" spans="1:2">
      <c r="A2169" s="149"/>
      <c r="B2169" s="149"/>
    </row>
    <row r="2170" spans="1:2">
      <c r="A2170" s="149"/>
      <c r="B2170" s="149"/>
    </row>
    <row r="2171" spans="1:2">
      <c r="A2171" s="149"/>
      <c r="B2171" s="149"/>
    </row>
    <row r="2172" spans="1:2">
      <c r="A2172" s="149"/>
      <c r="B2172" s="149"/>
    </row>
    <row r="2173" spans="1:2">
      <c r="A2173" s="149"/>
      <c r="B2173" s="149"/>
    </row>
    <row r="2174" spans="1:2">
      <c r="A2174" s="149"/>
      <c r="B2174" s="149"/>
    </row>
    <row r="2175" spans="1:2">
      <c r="A2175" s="149"/>
      <c r="B2175" s="149"/>
    </row>
    <row r="2176" spans="1:2">
      <c r="A2176" s="149"/>
      <c r="B2176" s="149"/>
    </row>
    <row r="2177" spans="1:2">
      <c r="A2177" s="149"/>
      <c r="B2177" s="149"/>
    </row>
    <row r="2178" spans="1:2">
      <c r="A2178" s="149"/>
      <c r="B2178" s="149"/>
    </row>
    <row r="2179" spans="1:2">
      <c r="A2179" s="149"/>
      <c r="B2179" s="149"/>
    </row>
    <row r="2180" spans="1:2">
      <c r="A2180" s="149"/>
      <c r="B2180" s="149"/>
    </row>
    <row r="2181" spans="1:2">
      <c r="A2181" s="149"/>
      <c r="B2181" s="149"/>
    </row>
    <row r="2182" spans="1:2">
      <c r="A2182" s="149"/>
      <c r="B2182" s="149"/>
    </row>
    <row r="2183" spans="1:2">
      <c r="A2183" s="149"/>
      <c r="B2183" s="149"/>
    </row>
    <row r="2184" spans="1:2">
      <c r="A2184" s="149"/>
      <c r="B2184" s="149"/>
    </row>
    <row r="2185" spans="1:2">
      <c r="A2185" s="149"/>
      <c r="B2185" s="149"/>
    </row>
    <row r="2186" spans="1:2">
      <c r="A2186" s="149"/>
      <c r="B2186" s="149"/>
    </row>
    <row r="2187" spans="1:2">
      <c r="A2187" s="149"/>
      <c r="B2187" s="149"/>
    </row>
    <row r="2188" spans="1:2">
      <c r="A2188" s="149"/>
      <c r="B2188" s="149"/>
    </row>
    <row r="2189" spans="1:2">
      <c r="A2189" s="149"/>
      <c r="B2189" s="149"/>
    </row>
    <row r="2190" spans="1:2">
      <c r="A2190" s="149"/>
      <c r="B2190" s="149"/>
    </row>
    <row r="2191" spans="1:2">
      <c r="A2191" s="149"/>
      <c r="B2191" s="149"/>
    </row>
    <row r="2192" spans="1:2">
      <c r="A2192" s="149"/>
      <c r="B2192" s="149"/>
    </row>
    <row r="2193" spans="1:2">
      <c r="A2193" s="149"/>
      <c r="B2193" s="149"/>
    </row>
    <row r="2194" spans="1:2">
      <c r="A2194" s="149"/>
      <c r="B2194" s="149"/>
    </row>
    <row r="2195" spans="1:2">
      <c r="A2195" s="149"/>
      <c r="B2195" s="149"/>
    </row>
    <row r="2196" spans="1:2">
      <c r="A2196" s="149"/>
      <c r="B2196" s="149"/>
    </row>
    <row r="2197" spans="1:2">
      <c r="A2197" s="149"/>
      <c r="B2197" s="149"/>
    </row>
    <row r="2198" spans="1:2">
      <c r="A2198" s="149"/>
      <c r="B2198" s="149"/>
    </row>
    <row r="2199" spans="1:2">
      <c r="A2199" s="149"/>
      <c r="B2199" s="149"/>
    </row>
    <row r="2200" spans="1:2">
      <c r="A2200" s="149"/>
      <c r="B2200" s="149"/>
    </row>
    <row r="2201" spans="1:2">
      <c r="A2201" s="149"/>
      <c r="B2201" s="149"/>
    </row>
    <row r="2202" spans="1:2">
      <c r="A2202" s="149"/>
      <c r="B2202" s="149"/>
    </row>
    <row r="2203" spans="1:2">
      <c r="A2203" s="149"/>
      <c r="B2203" s="149"/>
    </row>
    <row r="2204" spans="1:2">
      <c r="A2204" s="149"/>
      <c r="B2204" s="149"/>
    </row>
    <row r="2205" spans="1:2">
      <c r="A2205" s="149"/>
      <c r="B2205" s="149"/>
    </row>
    <row r="2206" spans="1:2">
      <c r="A2206" s="149"/>
      <c r="B2206" s="149"/>
    </row>
    <row r="2207" spans="1:2">
      <c r="A2207" s="149"/>
      <c r="B2207" s="149"/>
    </row>
    <row r="2208" spans="1:2">
      <c r="A2208" s="149"/>
      <c r="B2208" s="149"/>
    </row>
    <row r="2209" spans="1:2">
      <c r="A2209" s="149"/>
      <c r="B2209" s="149"/>
    </row>
    <row r="2210" spans="1:2">
      <c r="A2210" s="149"/>
      <c r="B2210" s="149"/>
    </row>
    <row r="2211" spans="1:2">
      <c r="A2211" s="149"/>
      <c r="B2211" s="149"/>
    </row>
    <row r="2212" spans="1:2">
      <c r="A2212" s="149"/>
      <c r="B2212" s="149"/>
    </row>
    <row r="2213" spans="1:2">
      <c r="A2213" s="149"/>
      <c r="B2213" s="149"/>
    </row>
    <row r="2214" spans="1:2">
      <c r="A2214" s="149"/>
      <c r="B2214" s="149"/>
    </row>
    <row r="2215" spans="1:2">
      <c r="A2215" s="149"/>
      <c r="B2215" s="149"/>
    </row>
    <row r="2216" spans="1:2">
      <c r="A2216" s="149"/>
      <c r="B2216" s="149"/>
    </row>
    <row r="2217" spans="1:2">
      <c r="A2217" s="149"/>
      <c r="B2217" s="149"/>
    </row>
    <row r="2218" spans="1:2">
      <c r="A2218" s="149"/>
      <c r="B2218" s="149"/>
    </row>
    <row r="2219" spans="1:2">
      <c r="A2219" s="149"/>
      <c r="B2219" s="149"/>
    </row>
    <row r="2220" spans="1:2">
      <c r="A2220" s="149"/>
      <c r="B2220" s="149"/>
    </row>
    <row r="2221" spans="1:2">
      <c r="A2221" s="149"/>
      <c r="B2221" s="149"/>
    </row>
    <row r="2222" spans="1:2">
      <c r="A2222" s="149"/>
      <c r="B2222" s="149"/>
    </row>
    <row r="2223" spans="1:2">
      <c r="A2223" s="149"/>
      <c r="B2223" s="149"/>
    </row>
    <row r="2224" spans="1:2">
      <c r="A2224" s="149"/>
      <c r="B2224" s="149"/>
    </row>
    <row r="2225" spans="1:2">
      <c r="A2225" s="149"/>
      <c r="B2225" s="149"/>
    </row>
    <row r="2226" spans="1:2">
      <c r="A2226" s="149"/>
      <c r="B2226" s="149"/>
    </row>
    <row r="2227" spans="1:2">
      <c r="A2227" s="149"/>
      <c r="B2227" s="149"/>
    </row>
    <row r="2228" spans="1:2">
      <c r="A2228" s="149"/>
      <c r="B2228" s="149"/>
    </row>
    <row r="2229" spans="1:2">
      <c r="A2229" s="149"/>
      <c r="B2229" s="149"/>
    </row>
    <row r="2230" spans="1:2">
      <c r="A2230" s="149"/>
      <c r="B2230" s="149"/>
    </row>
    <row r="2231" spans="1:2">
      <c r="A2231" s="149"/>
      <c r="B2231" s="149"/>
    </row>
    <row r="2232" spans="1:2">
      <c r="A2232" s="149"/>
      <c r="B2232" s="149"/>
    </row>
    <row r="2233" spans="1:2">
      <c r="A2233" s="149"/>
      <c r="B2233" s="149"/>
    </row>
    <row r="2234" spans="1:2">
      <c r="A2234" s="149"/>
      <c r="B2234" s="149"/>
    </row>
    <row r="2235" spans="1:2">
      <c r="A2235" s="149"/>
      <c r="B2235" s="149"/>
    </row>
    <row r="2236" spans="1:2">
      <c r="A2236" s="149"/>
      <c r="B2236" s="149"/>
    </row>
    <row r="2237" spans="1:2">
      <c r="A2237" s="149"/>
      <c r="B2237" s="149"/>
    </row>
    <row r="2238" spans="1:2">
      <c r="A2238" s="149"/>
      <c r="B2238" s="149"/>
    </row>
    <row r="2239" spans="1:2">
      <c r="A2239" s="149"/>
      <c r="B2239" s="149"/>
    </row>
    <row r="2240" spans="1:2">
      <c r="A2240" s="149"/>
      <c r="B2240" s="149"/>
    </row>
    <row r="2241" spans="1:2">
      <c r="A2241" s="149"/>
      <c r="B2241" s="149"/>
    </row>
    <row r="2242" spans="1:2">
      <c r="A2242" s="149"/>
      <c r="B2242" s="149"/>
    </row>
    <row r="2243" spans="1:2">
      <c r="A2243" s="149"/>
      <c r="B2243" s="149"/>
    </row>
    <row r="2244" spans="1:2">
      <c r="A2244" s="149"/>
      <c r="B2244" s="149"/>
    </row>
    <row r="2245" spans="1:2">
      <c r="A2245" s="149"/>
      <c r="B2245" s="149"/>
    </row>
    <row r="2246" spans="1:2">
      <c r="A2246" s="149"/>
      <c r="B2246" s="149"/>
    </row>
    <row r="2247" spans="1:2">
      <c r="A2247" s="149"/>
      <c r="B2247" s="149"/>
    </row>
    <row r="2248" spans="1:2">
      <c r="A2248" s="149"/>
      <c r="B2248" s="149"/>
    </row>
    <row r="2249" spans="1:2">
      <c r="A2249" s="149"/>
      <c r="B2249" s="149"/>
    </row>
    <row r="2250" spans="1:2">
      <c r="A2250" s="149"/>
      <c r="B2250" s="149"/>
    </row>
    <row r="2251" spans="1:2">
      <c r="A2251" s="149"/>
      <c r="B2251" s="149"/>
    </row>
    <row r="2252" spans="1:2">
      <c r="A2252" s="149"/>
      <c r="B2252" s="149"/>
    </row>
    <row r="2253" spans="1:2">
      <c r="A2253" s="149"/>
      <c r="B2253" s="149"/>
    </row>
    <row r="2254" spans="1:2">
      <c r="A2254" s="149"/>
      <c r="B2254" s="149"/>
    </row>
    <row r="2255" spans="1:2">
      <c r="A2255" s="149"/>
      <c r="B2255" s="149"/>
    </row>
    <row r="2256" spans="1:2">
      <c r="A2256" s="149"/>
      <c r="B2256" s="149"/>
    </row>
    <row r="2257" spans="1:2">
      <c r="A2257" s="149"/>
      <c r="B2257" s="149"/>
    </row>
    <row r="2258" spans="1:2">
      <c r="A2258" s="149"/>
      <c r="B2258" s="149"/>
    </row>
    <row r="2259" spans="1:2">
      <c r="A2259" s="149"/>
      <c r="B2259" s="149"/>
    </row>
    <row r="2260" spans="1:2">
      <c r="A2260" s="149"/>
      <c r="B2260" s="149"/>
    </row>
    <row r="2261" spans="1:2">
      <c r="A2261" s="149"/>
      <c r="B2261" s="149"/>
    </row>
    <row r="2262" spans="1:2">
      <c r="A2262" s="149"/>
      <c r="B2262" s="149"/>
    </row>
    <row r="2263" spans="1:2">
      <c r="A2263" s="149"/>
      <c r="B2263" s="149"/>
    </row>
    <row r="2264" spans="1:2">
      <c r="A2264" s="149"/>
      <c r="B2264" s="149"/>
    </row>
    <row r="2265" spans="1:2">
      <c r="A2265" s="149"/>
      <c r="B2265" s="149"/>
    </row>
    <row r="2266" spans="1:2">
      <c r="A2266" s="149"/>
      <c r="B2266" s="149"/>
    </row>
    <row r="2267" spans="1:2">
      <c r="A2267" s="149"/>
      <c r="B2267" s="149"/>
    </row>
    <row r="2268" spans="1:2">
      <c r="A2268" s="149"/>
      <c r="B2268" s="149"/>
    </row>
    <row r="2269" spans="1:2">
      <c r="A2269" s="149"/>
      <c r="B2269" s="149"/>
    </row>
    <row r="2270" spans="1:2">
      <c r="A2270" s="149"/>
      <c r="B2270" s="149"/>
    </row>
    <row r="2271" spans="1:2">
      <c r="A2271" s="149"/>
      <c r="B2271" s="149"/>
    </row>
    <row r="2272" spans="1:2">
      <c r="A2272" s="149"/>
      <c r="B2272" s="149"/>
    </row>
    <row r="2273" spans="1:2">
      <c r="A2273" s="149"/>
      <c r="B2273" s="149"/>
    </row>
    <row r="2274" spans="1:2">
      <c r="A2274" s="149"/>
      <c r="B2274" s="149"/>
    </row>
    <row r="2275" spans="1:2">
      <c r="A2275" s="149"/>
      <c r="B2275" s="149"/>
    </row>
    <row r="2276" spans="1:2">
      <c r="A2276" s="149"/>
      <c r="B2276" s="149"/>
    </row>
    <row r="2277" spans="1:2">
      <c r="A2277" s="149"/>
      <c r="B2277" s="149"/>
    </row>
    <row r="2278" spans="1:2">
      <c r="A2278" s="149"/>
      <c r="B2278" s="149"/>
    </row>
    <row r="2279" spans="1:2">
      <c r="A2279" s="149"/>
      <c r="B2279" s="149"/>
    </row>
    <row r="2280" spans="1:2">
      <c r="A2280" s="149"/>
      <c r="B2280" s="149"/>
    </row>
    <row r="2281" spans="1:2">
      <c r="A2281" s="149"/>
      <c r="B2281" s="149"/>
    </row>
    <row r="2282" spans="1:2">
      <c r="A2282" s="149"/>
      <c r="B2282" s="149"/>
    </row>
    <row r="2283" spans="1:2">
      <c r="A2283" s="149"/>
      <c r="B2283" s="149"/>
    </row>
    <row r="2284" spans="1:2">
      <c r="A2284" s="149"/>
      <c r="B2284" s="149"/>
    </row>
    <row r="2285" spans="1:2">
      <c r="A2285" s="149"/>
      <c r="B2285" s="149"/>
    </row>
    <row r="2286" spans="1:2">
      <c r="A2286" s="149"/>
      <c r="B2286" s="149"/>
    </row>
    <row r="2287" spans="1:2">
      <c r="A2287" s="149"/>
      <c r="B2287" s="149"/>
    </row>
    <row r="2288" spans="1:2">
      <c r="A2288" s="149"/>
      <c r="B2288" s="149"/>
    </row>
    <row r="2289" spans="1:2">
      <c r="A2289" s="149"/>
      <c r="B2289" s="149"/>
    </row>
    <row r="2290" spans="1:2">
      <c r="A2290" s="149"/>
      <c r="B2290" s="149"/>
    </row>
    <row r="2291" spans="1:2">
      <c r="A2291" s="149"/>
      <c r="B2291" s="149"/>
    </row>
    <row r="2292" spans="1:2">
      <c r="A2292" s="149"/>
      <c r="B2292" s="149"/>
    </row>
    <row r="2293" spans="1:2">
      <c r="A2293" s="149"/>
      <c r="B2293" s="149"/>
    </row>
    <row r="2294" spans="1:2">
      <c r="A2294" s="149"/>
      <c r="B2294" s="149"/>
    </row>
    <row r="2295" spans="1:2">
      <c r="A2295" s="149"/>
      <c r="B2295" s="149"/>
    </row>
    <row r="2296" spans="1:2">
      <c r="A2296" s="149"/>
      <c r="B2296" s="149"/>
    </row>
    <row r="2297" spans="1:2">
      <c r="A2297" s="149"/>
      <c r="B2297" s="149"/>
    </row>
    <row r="2298" spans="1:2">
      <c r="A2298" s="149"/>
      <c r="B2298" s="149"/>
    </row>
    <row r="2299" spans="1:2">
      <c r="A2299" s="149"/>
      <c r="B2299" s="149"/>
    </row>
    <row r="2300" spans="1:2">
      <c r="A2300" s="149"/>
      <c r="B2300" s="149"/>
    </row>
    <row r="2301" spans="1:2">
      <c r="A2301" s="149"/>
      <c r="B2301" s="149"/>
    </row>
    <row r="2302" spans="1:2">
      <c r="A2302" s="149"/>
      <c r="B2302" s="149"/>
    </row>
    <row r="2303" spans="1:2">
      <c r="A2303" s="149"/>
      <c r="B2303" s="149"/>
    </row>
    <row r="2304" spans="1:2">
      <c r="A2304" s="149"/>
      <c r="B2304" s="149"/>
    </row>
    <row r="2305" spans="1:2">
      <c r="A2305" s="149"/>
      <c r="B2305" s="149"/>
    </row>
    <row r="2306" spans="1:2">
      <c r="A2306" s="149"/>
      <c r="B2306" s="149"/>
    </row>
    <row r="2307" spans="1:2">
      <c r="A2307" s="149"/>
      <c r="B2307" s="149"/>
    </row>
    <row r="2308" spans="1:2">
      <c r="A2308" s="149"/>
      <c r="B2308" s="149"/>
    </row>
    <row r="2309" spans="1:2">
      <c r="A2309" s="149"/>
      <c r="B2309" s="149"/>
    </row>
    <row r="2310" spans="1:2">
      <c r="A2310" s="149"/>
      <c r="B2310" s="149"/>
    </row>
    <row r="2311" spans="1:2">
      <c r="A2311" s="149"/>
      <c r="B2311" s="149"/>
    </row>
    <row r="2312" spans="1:2">
      <c r="A2312" s="149"/>
      <c r="B2312" s="149"/>
    </row>
    <row r="2313" spans="1:2">
      <c r="A2313" s="149"/>
      <c r="B2313" s="149"/>
    </row>
    <row r="2314" spans="1:2">
      <c r="A2314" s="149"/>
      <c r="B2314" s="149"/>
    </row>
    <row r="2315" spans="1:2">
      <c r="A2315" s="149"/>
      <c r="B2315" s="149"/>
    </row>
    <row r="2316" spans="1:2">
      <c r="A2316" s="149"/>
      <c r="B2316" s="149"/>
    </row>
    <row r="2317" spans="1:2">
      <c r="A2317" s="149"/>
      <c r="B2317" s="149"/>
    </row>
    <row r="2318" spans="1:2">
      <c r="A2318" s="149"/>
      <c r="B2318" s="149"/>
    </row>
    <row r="2319" spans="1:2">
      <c r="A2319" s="149"/>
      <c r="B2319" s="149"/>
    </row>
    <row r="2320" spans="1:2">
      <c r="A2320" s="149"/>
      <c r="B2320" s="149"/>
    </row>
    <row r="2321" spans="1:2">
      <c r="A2321" s="149"/>
      <c r="B2321" s="149"/>
    </row>
    <row r="2322" spans="1:2">
      <c r="A2322" s="149"/>
      <c r="B2322" s="149"/>
    </row>
    <row r="2323" spans="1:2">
      <c r="A2323" s="149"/>
      <c r="B2323" s="149"/>
    </row>
    <row r="2324" spans="1:2">
      <c r="A2324" s="149"/>
      <c r="B2324" s="149"/>
    </row>
    <row r="2325" spans="1:2">
      <c r="A2325" s="149"/>
      <c r="B2325" s="149"/>
    </row>
    <row r="2326" spans="1:2">
      <c r="A2326" s="149"/>
      <c r="B2326" s="149"/>
    </row>
    <row r="2327" spans="1:2">
      <c r="A2327" s="149"/>
      <c r="B2327" s="149"/>
    </row>
    <row r="2328" spans="1:2">
      <c r="A2328" s="149"/>
      <c r="B2328" s="149"/>
    </row>
    <row r="2329" spans="1:2">
      <c r="A2329" s="149"/>
      <c r="B2329" s="149"/>
    </row>
    <row r="2330" spans="1:2">
      <c r="A2330" s="149"/>
      <c r="B2330" s="149"/>
    </row>
    <row r="2331" spans="1:2">
      <c r="A2331" s="149"/>
      <c r="B2331" s="149"/>
    </row>
    <row r="2332" spans="1:2">
      <c r="A2332" s="149"/>
      <c r="B2332" s="149"/>
    </row>
    <row r="2333" spans="1:2">
      <c r="A2333" s="149"/>
      <c r="B2333" s="149"/>
    </row>
    <row r="2334" spans="1:2">
      <c r="A2334" s="149"/>
      <c r="B2334" s="149"/>
    </row>
    <row r="2335" spans="1:2">
      <c r="A2335" s="149"/>
      <c r="B2335" s="149"/>
    </row>
    <row r="2336" spans="1:2">
      <c r="A2336" s="149"/>
      <c r="B2336" s="149"/>
    </row>
    <row r="2337" spans="1:2">
      <c r="A2337" s="149"/>
      <c r="B2337" s="149"/>
    </row>
    <row r="2338" spans="1:2">
      <c r="A2338" s="149"/>
      <c r="B2338" s="149"/>
    </row>
    <row r="2339" spans="1:2">
      <c r="A2339" s="149"/>
      <c r="B2339" s="149"/>
    </row>
    <row r="2340" spans="1:2">
      <c r="A2340" s="149"/>
      <c r="B2340" s="149"/>
    </row>
    <row r="2341" spans="1:2">
      <c r="A2341" s="149"/>
      <c r="B2341" s="149"/>
    </row>
    <row r="2342" spans="1:2">
      <c r="A2342" s="149"/>
      <c r="B2342" s="149"/>
    </row>
    <row r="2343" spans="1:2">
      <c r="A2343" s="149"/>
      <c r="B2343" s="149"/>
    </row>
    <row r="2344" spans="1:2">
      <c r="A2344" s="149"/>
      <c r="B2344" s="149"/>
    </row>
    <row r="2345" spans="1:2">
      <c r="A2345" s="149"/>
      <c r="B2345" s="149"/>
    </row>
    <row r="2346" spans="1:2">
      <c r="A2346" s="149"/>
      <c r="B2346" s="149"/>
    </row>
    <row r="2347" spans="1:2">
      <c r="A2347" s="149"/>
      <c r="B2347" s="149"/>
    </row>
    <row r="2348" spans="1:2">
      <c r="A2348" s="149"/>
      <c r="B2348" s="149"/>
    </row>
    <row r="2349" spans="1:2">
      <c r="A2349" s="149"/>
      <c r="B2349" s="149"/>
    </row>
    <row r="2350" spans="1:2">
      <c r="A2350" s="149"/>
      <c r="B2350" s="149"/>
    </row>
    <row r="2351" spans="1:2">
      <c r="A2351" s="149"/>
      <c r="B2351" s="149"/>
    </row>
    <row r="2352" spans="1:2">
      <c r="A2352" s="149"/>
      <c r="B2352" s="149"/>
    </row>
    <row r="2353" spans="1:2">
      <c r="A2353" s="149"/>
      <c r="B2353" s="149"/>
    </row>
    <row r="2354" spans="1:2">
      <c r="A2354" s="149"/>
      <c r="B2354" s="149"/>
    </row>
    <row r="2355" spans="1:2">
      <c r="A2355" s="149"/>
      <c r="B2355" s="149"/>
    </row>
    <row r="2356" spans="1:2">
      <c r="A2356" s="149"/>
      <c r="B2356" s="149"/>
    </row>
    <row r="2357" spans="1:2">
      <c r="A2357" s="149"/>
      <c r="B2357" s="149"/>
    </row>
    <row r="2358" spans="1:2">
      <c r="A2358" s="149"/>
      <c r="B2358" s="149"/>
    </row>
    <row r="2359" spans="1:2">
      <c r="A2359" s="149"/>
      <c r="B2359" s="149"/>
    </row>
    <row r="2360" spans="1:2">
      <c r="A2360" s="149"/>
      <c r="B2360" s="149"/>
    </row>
    <row r="2361" spans="1:2">
      <c r="A2361" s="149"/>
      <c r="B2361" s="149"/>
    </row>
    <row r="2362" spans="1:2">
      <c r="A2362" s="149"/>
      <c r="B2362" s="149"/>
    </row>
    <row r="2363" spans="1:2">
      <c r="A2363" s="149"/>
      <c r="B2363" s="149"/>
    </row>
    <row r="2364" spans="1:2">
      <c r="A2364" s="149"/>
      <c r="B2364" s="149"/>
    </row>
    <row r="2365" spans="1:2">
      <c r="A2365" s="149"/>
      <c r="B2365" s="149"/>
    </row>
    <row r="2366" spans="1:2">
      <c r="A2366" s="149"/>
      <c r="B2366" s="149"/>
    </row>
    <row r="2367" spans="1:2">
      <c r="A2367" s="149"/>
      <c r="B2367" s="149"/>
    </row>
    <row r="2368" spans="1:2">
      <c r="A2368" s="149"/>
      <c r="B2368" s="149"/>
    </row>
    <row r="2369" spans="1:2">
      <c r="A2369" s="149"/>
      <c r="B2369" s="149"/>
    </row>
    <row r="2370" spans="1:2">
      <c r="A2370" s="149"/>
      <c r="B2370" s="149"/>
    </row>
    <row r="2371" spans="1:2">
      <c r="A2371" s="149"/>
      <c r="B2371" s="149"/>
    </row>
    <row r="2372" spans="1:2">
      <c r="A2372" s="149"/>
      <c r="B2372" s="149"/>
    </row>
    <row r="2373" spans="1:2">
      <c r="A2373" s="149"/>
      <c r="B2373" s="149"/>
    </row>
    <row r="2374" spans="1:2">
      <c r="A2374" s="149"/>
      <c r="B2374" s="149"/>
    </row>
    <row r="2375" spans="1:2">
      <c r="A2375" s="149"/>
      <c r="B2375" s="149"/>
    </row>
    <row r="2376" spans="1:2">
      <c r="A2376" s="149"/>
      <c r="B2376" s="149"/>
    </row>
    <row r="2377" spans="1:2">
      <c r="A2377" s="149"/>
      <c r="B2377" s="149"/>
    </row>
    <row r="2378" spans="1:2">
      <c r="A2378" s="149"/>
      <c r="B2378" s="149"/>
    </row>
    <row r="2379" spans="1:2">
      <c r="A2379" s="149"/>
      <c r="B2379" s="149"/>
    </row>
    <row r="2380" spans="1:2">
      <c r="A2380" s="149"/>
      <c r="B2380" s="149"/>
    </row>
    <row r="2381" spans="1:2">
      <c r="A2381" s="149"/>
      <c r="B2381" s="149"/>
    </row>
    <row r="2382" spans="1:2">
      <c r="A2382" s="149"/>
      <c r="B2382" s="149"/>
    </row>
    <row r="2383" spans="1:2">
      <c r="A2383" s="149"/>
      <c r="B2383" s="149"/>
    </row>
    <row r="2384" spans="1:2">
      <c r="A2384" s="149"/>
      <c r="B2384" s="149"/>
    </row>
    <row r="2385" spans="1:2">
      <c r="A2385" s="149"/>
      <c r="B2385" s="149"/>
    </row>
    <row r="2386" spans="1:2">
      <c r="A2386" s="149"/>
      <c r="B2386" s="149"/>
    </row>
    <row r="2387" spans="1:2">
      <c r="A2387" s="149"/>
      <c r="B2387" s="149"/>
    </row>
    <row r="2388" spans="1:2">
      <c r="A2388" s="149"/>
      <c r="B2388" s="149"/>
    </row>
    <row r="2389" spans="1:2">
      <c r="A2389" s="149"/>
      <c r="B2389" s="149"/>
    </row>
    <row r="2390" spans="1:2">
      <c r="A2390" s="149"/>
      <c r="B2390" s="149"/>
    </row>
    <row r="2391" spans="1:2">
      <c r="A2391" s="149"/>
      <c r="B2391" s="149"/>
    </row>
    <row r="2392" spans="1:2">
      <c r="A2392" s="149"/>
      <c r="B2392" s="149"/>
    </row>
    <row r="2393" spans="1:2">
      <c r="A2393" s="149"/>
      <c r="B2393" s="149"/>
    </row>
    <row r="2394" spans="1:2">
      <c r="A2394" s="149"/>
      <c r="B2394" s="149"/>
    </row>
    <row r="2395" spans="1:2">
      <c r="A2395" s="149"/>
      <c r="B2395" s="149"/>
    </row>
    <row r="2396" spans="1:2">
      <c r="A2396" s="149"/>
      <c r="B2396" s="149"/>
    </row>
    <row r="2397" spans="1:2">
      <c r="A2397" s="149"/>
      <c r="B2397" s="149"/>
    </row>
    <row r="2398" spans="1:2">
      <c r="A2398" s="149"/>
      <c r="B2398" s="149"/>
    </row>
    <row r="2399" spans="1:2">
      <c r="A2399" s="149"/>
      <c r="B2399" s="149"/>
    </row>
    <row r="2400" spans="1:2">
      <c r="A2400" s="149"/>
      <c r="B2400" s="149"/>
    </row>
    <row r="2401" spans="1:2">
      <c r="A2401" s="149"/>
      <c r="B2401" s="149"/>
    </row>
    <row r="2402" spans="1:2">
      <c r="A2402" s="149"/>
      <c r="B2402" s="149"/>
    </row>
    <row r="2403" spans="1:2">
      <c r="A2403" s="149"/>
      <c r="B2403" s="149"/>
    </row>
    <row r="2404" spans="1:2">
      <c r="A2404" s="149"/>
      <c r="B2404" s="149"/>
    </row>
    <row r="2405" spans="1:2">
      <c r="A2405" s="149"/>
      <c r="B2405" s="149"/>
    </row>
    <row r="2406" spans="1:2">
      <c r="A2406" s="149"/>
      <c r="B2406" s="149"/>
    </row>
    <row r="2407" spans="1:2">
      <c r="A2407" s="149"/>
      <c r="B2407" s="149"/>
    </row>
    <row r="2408" spans="1:2">
      <c r="A2408" s="149"/>
      <c r="B2408" s="149"/>
    </row>
    <row r="2409" spans="1:2">
      <c r="A2409" s="149"/>
      <c r="B2409" s="149"/>
    </row>
    <row r="2410" spans="1:2">
      <c r="A2410" s="149"/>
      <c r="B2410" s="149"/>
    </row>
    <row r="2411" spans="1:2">
      <c r="A2411" s="149"/>
      <c r="B2411" s="149"/>
    </row>
    <row r="2412" spans="1:2">
      <c r="A2412" s="149"/>
      <c r="B2412" s="149"/>
    </row>
    <row r="2413" spans="1:2">
      <c r="A2413" s="149"/>
      <c r="B2413" s="149"/>
    </row>
    <row r="2414" spans="1:2">
      <c r="A2414" s="149"/>
      <c r="B2414" s="149"/>
    </row>
    <row r="2415" spans="1:2">
      <c r="A2415" s="149"/>
      <c r="B2415" s="149"/>
    </row>
    <row r="2416" spans="1:2">
      <c r="A2416" s="149"/>
      <c r="B2416" s="149"/>
    </row>
    <row r="2417" spans="1:2">
      <c r="A2417" s="149"/>
      <c r="B2417" s="149"/>
    </row>
    <row r="2418" spans="1:2">
      <c r="A2418" s="149"/>
      <c r="B2418" s="149"/>
    </row>
    <row r="2419" spans="1:2">
      <c r="A2419" s="149"/>
      <c r="B2419" s="149"/>
    </row>
    <row r="2420" spans="1:2">
      <c r="A2420" s="149"/>
      <c r="B2420" s="149"/>
    </row>
    <row r="2421" spans="1:2">
      <c r="A2421" s="149"/>
      <c r="B2421" s="149"/>
    </row>
    <row r="2422" spans="1:2">
      <c r="A2422" s="149"/>
      <c r="B2422" s="149"/>
    </row>
    <row r="2423" spans="1:2">
      <c r="A2423" s="149"/>
      <c r="B2423" s="149"/>
    </row>
    <row r="2424" spans="1:2">
      <c r="A2424" s="149"/>
      <c r="B2424" s="149"/>
    </row>
    <row r="2425" spans="1:2">
      <c r="A2425" s="149"/>
      <c r="B2425" s="149"/>
    </row>
    <row r="2426" spans="1:2">
      <c r="A2426" s="149"/>
      <c r="B2426" s="149"/>
    </row>
    <row r="2427" spans="1:2">
      <c r="A2427" s="149"/>
      <c r="B2427" s="149"/>
    </row>
    <row r="2428" spans="1:2">
      <c r="A2428" s="149"/>
      <c r="B2428" s="149"/>
    </row>
    <row r="2429" spans="1:2">
      <c r="A2429" s="149"/>
      <c r="B2429" s="149"/>
    </row>
    <row r="2430" spans="1:2">
      <c r="A2430" s="149"/>
      <c r="B2430" s="149"/>
    </row>
    <row r="2431" spans="1:2">
      <c r="A2431" s="149"/>
      <c r="B2431" s="149"/>
    </row>
    <row r="2432" spans="1:2">
      <c r="A2432" s="149"/>
      <c r="B2432" s="149"/>
    </row>
    <row r="2433" spans="1:2">
      <c r="A2433" s="149"/>
      <c r="B2433" s="149"/>
    </row>
    <row r="2434" spans="1:2">
      <c r="A2434" s="149"/>
      <c r="B2434" s="149"/>
    </row>
    <row r="2435" spans="1:2">
      <c r="A2435" s="149"/>
      <c r="B2435" s="149"/>
    </row>
    <row r="2436" spans="1:2">
      <c r="A2436" s="149"/>
      <c r="B2436" s="149"/>
    </row>
    <row r="2437" spans="1:2">
      <c r="A2437" s="149"/>
      <c r="B2437" s="149"/>
    </row>
    <row r="2438" spans="1:2">
      <c r="A2438" s="149"/>
      <c r="B2438" s="149"/>
    </row>
    <row r="2439" spans="1:2">
      <c r="A2439" s="149"/>
      <c r="B2439" s="149"/>
    </row>
    <row r="2440" spans="1:2">
      <c r="A2440" s="149"/>
      <c r="B2440" s="149"/>
    </row>
    <row r="2441" spans="1:2">
      <c r="A2441" s="149"/>
      <c r="B2441" s="149"/>
    </row>
    <row r="2442" spans="1:2">
      <c r="A2442" s="149"/>
      <c r="B2442" s="149"/>
    </row>
    <row r="2443" spans="1:2">
      <c r="A2443" s="149"/>
      <c r="B2443" s="149"/>
    </row>
    <row r="2444" spans="1:2">
      <c r="A2444" s="149"/>
      <c r="B2444" s="149"/>
    </row>
    <row r="2445" spans="1:2">
      <c r="A2445" s="149"/>
      <c r="B2445" s="149"/>
    </row>
    <row r="2446" spans="1:2">
      <c r="A2446" s="149"/>
      <c r="B2446" s="149"/>
    </row>
    <row r="2447" spans="1:2">
      <c r="A2447" s="149"/>
      <c r="B2447" s="149"/>
    </row>
    <row r="2448" spans="1:2">
      <c r="A2448" s="149"/>
      <c r="B2448" s="149"/>
    </row>
    <row r="2449" spans="1:2">
      <c r="A2449" s="149"/>
      <c r="B2449" s="149"/>
    </row>
    <row r="2450" spans="1:2">
      <c r="A2450" s="149"/>
      <c r="B2450" s="149"/>
    </row>
    <row r="2451" spans="1:2">
      <c r="A2451" s="149"/>
      <c r="B2451" s="149"/>
    </row>
    <row r="2452" spans="1:2">
      <c r="A2452" s="149"/>
      <c r="B2452" s="149"/>
    </row>
    <row r="2453" spans="1:2">
      <c r="A2453" s="149"/>
      <c r="B2453" s="149"/>
    </row>
    <row r="2454" spans="1:2">
      <c r="A2454" s="149"/>
      <c r="B2454" s="149"/>
    </row>
    <row r="2455" spans="1:2">
      <c r="A2455" s="149"/>
      <c r="B2455" s="149"/>
    </row>
    <row r="2456" spans="1:2">
      <c r="A2456" s="149"/>
      <c r="B2456" s="149"/>
    </row>
    <row r="2457" spans="1:2">
      <c r="A2457" s="149"/>
      <c r="B2457" s="149"/>
    </row>
    <row r="2458" spans="1:2">
      <c r="A2458" s="149"/>
      <c r="B2458" s="149"/>
    </row>
    <row r="2459" spans="1:2">
      <c r="A2459" s="149"/>
      <c r="B2459" s="149"/>
    </row>
    <row r="2460" spans="1:2">
      <c r="A2460" s="149"/>
      <c r="B2460" s="149"/>
    </row>
    <row r="2461" spans="1:2">
      <c r="A2461" s="149"/>
      <c r="B2461" s="149"/>
    </row>
    <row r="2462" spans="1:2">
      <c r="A2462" s="149"/>
      <c r="B2462" s="149"/>
    </row>
    <row r="2463" spans="1:2">
      <c r="A2463" s="149"/>
      <c r="B2463" s="149"/>
    </row>
    <row r="2464" spans="1:2">
      <c r="A2464" s="149"/>
      <c r="B2464" s="149"/>
    </row>
    <row r="2465" spans="1:2">
      <c r="A2465" s="149"/>
      <c r="B2465" s="149"/>
    </row>
    <row r="2466" spans="1:2">
      <c r="A2466" s="149"/>
      <c r="B2466" s="149"/>
    </row>
    <row r="2467" spans="1:2">
      <c r="A2467" s="149"/>
      <c r="B2467" s="149"/>
    </row>
    <row r="2468" spans="1:2">
      <c r="A2468" s="149"/>
      <c r="B2468" s="149"/>
    </row>
    <row r="2469" spans="1:2">
      <c r="A2469" s="149"/>
      <c r="B2469" s="149"/>
    </row>
    <row r="2470" spans="1:2">
      <c r="A2470" s="149"/>
      <c r="B2470" s="149"/>
    </row>
    <row r="2471" spans="1:2">
      <c r="A2471" s="149"/>
      <c r="B2471" s="149"/>
    </row>
    <row r="2472" spans="1:2">
      <c r="A2472" s="149"/>
      <c r="B2472" s="149"/>
    </row>
    <row r="2473" spans="1:2">
      <c r="A2473" s="149"/>
      <c r="B2473" s="149"/>
    </row>
    <row r="2474" spans="1:2">
      <c r="A2474" s="149"/>
      <c r="B2474" s="149"/>
    </row>
    <row r="2475" spans="1:2">
      <c r="A2475" s="149"/>
      <c r="B2475" s="149"/>
    </row>
    <row r="2476" spans="1:2">
      <c r="A2476" s="149"/>
      <c r="B2476" s="149"/>
    </row>
    <row r="2477" spans="1:2">
      <c r="A2477" s="149"/>
      <c r="B2477" s="149"/>
    </row>
    <row r="2478" spans="1:2">
      <c r="A2478" s="149"/>
      <c r="B2478" s="149"/>
    </row>
    <row r="2479" spans="1:2">
      <c r="A2479" s="149"/>
      <c r="B2479" s="149"/>
    </row>
    <row r="2480" spans="1:2">
      <c r="A2480" s="149"/>
      <c r="B2480" s="149"/>
    </row>
    <row r="2481" spans="1:2">
      <c r="A2481" s="149"/>
      <c r="B2481" s="149"/>
    </row>
    <row r="2482" spans="1:2">
      <c r="A2482" s="149"/>
      <c r="B2482" s="149"/>
    </row>
    <row r="2483" spans="1:2">
      <c r="A2483" s="149"/>
      <c r="B2483" s="149"/>
    </row>
    <row r="2484" spans="1:2">
      <c r="A2484" s="149"/>
      <c r="B2484" s="149"/>
    </row>
    <row r="2485" spans="1:2">
      <c r="A2485" s="149"/>
      <c r="B2485" s="149"/>
    </row>
    <row r="2486" spans="1:2">
      <c r="A2486" s="149"/>
      <c r="B2486" s="149"/>
    </row>
    <row r="2487" spans="1:2">
      <c r="A2487" s="149"/>
      <c r="B2487" s="149"/>
    </row>
    <row r="2488" spans="1:2">
      <c r="A2488" s="149"/>
      <c r="B2488" s="149"/>
    </row>
    <row r="2489" spans="1:2">
      <c r="A2489" s="149"/>
      <c r="B2489" s="149"/>
    </row>
    <row r="2490" spans="1:2">
      <c r="A2490" s="149"/>
      <c r="B2490" s="149"/>
    </row>
    <row r="2491" spans="1:2">
      <c r="A2491" s="149"/>
      <c r="B2491" s="149"/>
    </row>
    <row r="2492" spans="1:2">
      <c r="A2492" s="149"/>
      <c r="B2492" s="149"/>
    </row>
    <row r="2493" spans="1:2">
      <c r="A2493" s="149"/>
      <c r="B2493" s="149"/>
    </row>
    <row r="2494" spans="1:2">
      <c r="A2494" s="149"/>
      <c r="B2494" s="149"/>
    </row>
    <row r="2495" spans="1:2">
      <c r="A2495" s="149"/>
      <c r="B2495" s="149"/>
    </row>
    <row r="2496" spans="1:2">
      <c r="A2496" s="149"/>
      <c r="B2496" s="149"/>
    </row>
    <row r="2497" spans="1:2">
      <c r="A2497" s="149"/>
      <c r="B2497" s="149"/>
    </row>
    <row r="2498" spans="1:2">
      <c r="A2498" s="149"/>
      <c r="B2498" s="149"/>
    </row>
    <row r="2499" spans="1:2">
      <c r="A2499" s="149"/>
      <c r="B2499" s="149"/>
    </row>
    <row r="2500" spans="1:2">
      <c r="A2500" s="149"/>
      <c r="B2500" s="149"/>
    </row>
    <row r="2501" spans="1:2">
      <c r="A2501" s="149"/>
      <c r="B2501" s="149"/>
    </row>
    <row r="2502" spans="1:2">
      <c r="A2502" s="149"/>
      <c r="B2502" s="149"/>
    </row>
    <row r="2503" spans="1:2">
      <c r="A2503" s="149"/>
      <c r="B2503" s="149"/>
    </row>
    <row r="2504" spans="1:2">
      <c r="A2504" s="149"/>
      <c r="B2504" s="149"/>
    </row>
    <row r="2505" spans="1:2">
      <c r="A2505" s="149"/>
      <c r="B2505" s="149"/>
    </row>
    <row r="2506" spans="1:2">
      <c r="A2506" s="149"/>
      <c r="B2506" s="149"/>
    </row>
    <row r="2507" spans="1:2">
      <c r="A2507" s="149"/>
      <c r="B2507" s="149"/>
    </row>
    <row r="2508" spans="1:2">
      <c r="A2508" s="149"/>
      <c r="B2508" s="149"/>
    </row>
    <row r="2509" spans="1:2">
      <c r="A2509" s="149"/>
      <c r="B2509" s="149"/>
    </row>
    <row r="2510" spans="1:2">
      <c r="A2510" s="149"/>
      <c r="B2510" s="149"/>
    </row>
    <row r="2511" spans="1:2">
      <c r="A2511" s="149"/>
      <c r="B2511" s="149"/>
    </row>
    <row r="2512" spans="1:2">
      <c r="A2512" s="149"/>
      <c r="B2512" s="149"/>
    </row>
    <row r="2513" spans="1:2">
      <c r="A2513" s="149"/>
      <c r="B2513" s="149"/>
    </row>
    <row r="2514" spans="1:2">
      <c r="A2514" s="149"/>
      <c r="B2514" s="149"/>
    </row>
    <row r="2515" spans="1:2">
      <c r="A2515" s="149"/>
      <c r="B2515" s="149"/>
    </row>
    <row r="2516" spans="1:2">
      <c r="A2516" s="149"/>
      <c r="B2516" s="149"/>
    </row>
    <row r="2517" spans="1:2">
      <c r="A2517" s="149"/>
      <c r="B2517" s="149"/>
    </row>
    <row r="2518" spans="1:2">
      <c r="A2518" s="149"/>
      <c r="B2518" s="149"/>
    </row>
    <row r="2519" spans="1:2">
      <c r="A2519" s="149"/>
      <c r="B2519" s="149"/>
    </row>
    <row r="2520" spans="1:2">
      <c r="A2520" s="149"/>
      <c r="B2520" s="149"/>
    </row>
    <row r="2521" spans="1:2">
      <c r="A2521" s="149"/>
      <c r="B2521" s="149"/>
    </row>
    <row r="2522" spans="1:2">
      <c r="A2522" s="149"/>
      <c r="B2522" s="149"/>
    </row>
    <row r="2523" spans="1:2">
      <c r="A2523" s="149"/>
      <c r="B2523" s="149"/>
    </row>
    <row r="2524" spans="1:2">
      <c r="A2524" s="149"/>
      <c r="B2524" s="149"/>
    </row>
    <row r="2525" spans="1:2">
      <c r="A2525" s="149"/>
      <c r="B2525" s="149"/>
    </row>
    <row r="2526" spans="1:2">
      <c r="A2526" s="149"/>
      <c r="B2526" s="149"/>
    </row>
    <row r="2527" spans="1:2">
      <c r="A2527" s="149"/>
      <c r="B2527" s="149"/>
    </row>
    <row r="2528" spans="1:2">
      <c r="A2528" s="149"/>
      <c r="B2528" s="149"/>
    </row>
    <row r="2529" spans="1:2">
      <c r="A2529" s="149"/>
      <c r="B2529" s="149"/>
    </row>
    <row r="2530" spans="1:2">
      <c r="A2530" s="149"/>
      <c r="B2530" s="149"/>
    </row>
    <row r="2531" spans="1:2">
      <c r="A2531" s="149"/>
      <c r="B2531" s="149"/>
    </row>
    <row r="2532" spans="1:2">
      <c r="A2532" s="149"/>
      <c r="B2532" s="149"/>
    </row>
    <row r="2533" spans="1:2">
      <c r="A2533" s="149"/>
      <c r="B2533" s="149"/>
    </row>
    <row r="2534" spans="1:2">
      <c r="A2534" s="149"/>
      <c r="B2534" s="149"/>
    </row>
    <row r="2535" spans="1:2">
      <c r="A2535" s="149"/>
      <c r="B2535" s="149"/>
    </row>
    <row r="2536" spans="1:2">
      <c r="A2536" s="149"/>
      <c r="B2536" s="149"/>
    </row>
    <row r="2537" spans="1:2">
      <c r="A2537" s="149"/>
      <c r="B2537" s="149"/>
    </row>
    <row r="2538" spans="1:2">
      <c r="A2538" s="149"/>
      <c r="B2538" s="149"/>
    </row>
    <row r="2539" spans="1:2">
      <c r="A2539" s="149"/>
      <c r="B2539" s="149"/>
    </row>
    <row r="2540" spans="1:2">
      <c r="A2540" s="149"/>
      <c r="B2540" s="149"/>
    </row>
    <row r="2541" spans="1:2">
      <c r="A2541" s="149"/>
      <c r="B2541" s="149"/>
    </row>
    <row r="2542" spans="1:2">
      <c r="A2542" s="149"/>
      <c r="B2542" s="149"/>
    </row>
    <row r="2543" spans="1:2">
      <c r="A2543" s="149"/>
      <c r="B2543" s="149"/>
    </row>
    <row r="2544" spans="1:2">
      <c r="A2544" s="149"/>
      <c r="B2544" s="149"/>
    </row>
    <row r="2545" spans="1:2">
      <c r="A2545" s="149"/>
      <c r="B2545" s="149"/>
    </row>
    <row r="2546" spans="1:2">
      <c r="A2546" s="149"/>
      <c r="B2546" s="149"/>
    </row>
    <row r="2547" spans="1:2">
      <c r="A2547" s="149"/>
      <c r="B2547" s="149"/>
    </row>
    <row r="2548" spans="1:2">
      <c r="A2548" s="149"/>
      <c r="B2548" s="149"/>
    </row>
    <row r="2549" spans="1:2">
      <c r="A2549" s="149"/>
      <c r="B2549" s="149"/>
    </row>
    <row r="2550" spans="1:2">
      <c r="A2550" s="149"/>
      <c r="B2550" s="149"/>
    </row>
    <row r="2551" spans="1:2">
      <c r="A2551" s="149"/>
      <c r="B2551" s="149"/>
    </row>
    <row r="2552" spans="1:2">
      <c r="A2552" s="149"/>
      <c r="B2552" s="149"/>
    </row>
    <row r="2553" spans="1:2">
      <c r="A2553" s="149"/>
      <c r="B2553" s="149"/>
    </row>
    <row r="2554" spans="1:2">
      <c r="A2554" s="149"/>
      <c r="B2554" s="149"/>
    </row>
    <row r="2555" spans="1:2">
      <c r="A2555" s="149"/>
      <c r="B2555" s="149"/>
    </row>
    <row r="2556" spans="1:2">
      <c r="A2556" s="149"/>
      <c r="B2556" s="149"/>
    </row>
    <row r="2557" spans="1:2">
      <c r="A2557" s="149"/>
      <c r="B2557" s="149"/>
    </row>
    <row r="2558" spans="1:2">
      <c r="A2558" s="149"/>
      <c r="B2558" s="149"/>
    </row>
    <row r="2559" spans="1:2">
      <c r="A2559" s="149"/>
      <c r="B2559" s="149"/>
    </row>
    <row r="2560" spans="1:2">
      <c r="A2560" s="149"/>
      <c r="B2560" s="149"/>
    </row>
    <row r="2561" spans="1:2">
      <c r="A2561" s="149"/>
      <c r="B2561" s="149"/>
    </row>
    <row r="2562" spans="1:2">
      <c r="A2562" s="149"/>
      <c r="B2562" s="149"/>
    </row>
    <row r="2563" spans="1:2">
      <c r="A2563" s="149"/>
      <c r="B2563" s="149"/>
    </row>
    <row r="2564" spans="1:2">
      <c r="A2564" s="149"/>
      <c r="B2564" s="149"/>
    </row>
    <row r="2565" spans="1:2">
      <c r="A2565" s="149"/>
      <c r="B2565" s="149"/>
    </row>
    <row r="2566" spans="1:2">
      <c r="A2566" s="149"/>
      <c r="B2566" s="149"/>
    </row>
    <row r="2567" spans="1:2">
      <c r="A2567" s="149"/>
      <c r="B2567" s="149"/>
    </row>
    <row r="2568" spans="1:2">
      <c r="A2568" s="149"/>
      <c r="B2568" s="149"/>
    </row>
    <row r="2569" spans="1:2">
      <c r="A2569" s="149"/>
      <c r="B2569" s="149"/>
    </row>
    <row r="2570" spans="1:2">
      <c r="A2570" s="149"/>
      <c r="B2570" s="149"/>
    </row>
    <row r="2571" spans="1:2">
      <c r="A2571" s="149"/>
      <c r="B2571" s="149"/>
    </row>
    <row r="2572" spans="1:2">
      <c r="A2572" s="149"/>
      <c r="B2572" s="149"/>
    </row>
    <row r="2573" spans="1:2">
      <c r="A2573" s="149"/>
      <c r="B2573" s="149"/>
    </row>
    <row r="2574" spans="1:2">
      <c r="A2574" s="149"/>
      <c r="B2574" s="149"/>
    </row>
    <row r="2575" spans="1:2">
      <c r="A2575" s="149"/>
      <c r="B2575" s="149"/>
    </row>
    <row r="2576" spans="1:2">
      <c r="A2576" s="149"/>
      <c r="B2576" s="149"/>
    </row>
    <row r="2577" spans="1:2">
      <c r="A2577" s="149"/>
      <c r="B2577" s="149"/>
    </row>
    <row r="2578" spans="1:2">
      <c r="A2578" s="149"/>
      <c r="B2578" s="149"/>
    </row>
    <row r="2579" spans="1:2">
      <c r="A2579" s="149"/>
      <c r="B2579" s="149"/>
    </row>
    <row r="2580" spans="1:2">
      <c r="A2580" s="149"/>
      <c r="B2580" s="149"/>
    </row>
    <row r="2581" spans="1:2">
      <c r="A2581" s="149"/>
      <c r="B2581" s="149"/>
    </row>
    <row r="2582" spans="1:2">
      <c r="A2582" s="149"/>
      <c r="B2582" s="149"/>
    </row>
    <row r="2583" spans="1:2">
      <c r="A2583" s="149"/>
      <c r="B2583" s="149"/>
    </row>
    <row r="2584" spans="1:2">
      <c r="A2584" s="149"/>
      <c r="B2584" s="149"/>
    </row>
    <row r="2585" spans="1:2">
      <c r="A2585" s="149"/>
      <c r="B2585" s="149"/>
    </row>
    <row r="2586" spans="1:2">
      <c r="A2586" s="149"/>
      <c r="B2586" s="149"/>
    </row>
    <row r="2587" spans="1:2">
      <c r="A2587" s="149"/>
      <c r="B2587" s="149"/>
    </row>
    <row r="2588" spans="1:2">
      <c r="A2588" s="149"/>
      <c r="B2588" s="149"/>
    </row>
    <row r="2589" spans="1:2">
      <c r="A2589" s="149"/>
      <c r="B2589" s="149"/>
    </row>
    <row r="2590" spans="1:2">
      <c r="A2590" s="149"/>
      <c r="B2590" s="149"/>
    </row>
    <row r="2591" spans="1:2">
      <c r="A2591" s="149"/>
      <c r="B2591" s="149"/>
    </row>
    <row r="2592" spans="1:2">
      <c r="A2592" s="149"/>
      <c r="B2592" s="149"/>
    </row>
    <row r="2593" spans="1:2">
      <c r="A2593" s="149"/>
      <c r="B2593" s="149"/>
    </row>
    <row r="2594" spans="1:2">
      <c r="A2594" s="149"/>
      <c r="B2594" s="149"/>
    </row>
    <row r="2595" spans="1:2">
      <c r="A2595" s="149"/>
      <c r="B2595" s="149"/>
    </row>
    <row r="2596" spans="1:2">
      <c r="A2596" s="149"/>
      <c r="B2596" s="149"/>
    </row>
    <row r="2597" spans="1:2">
      <c r="A2597" s="149"/>
      <c r="B2597" s="149"/>
    </row>
    <row r="2598" spans="1:2">
      <c r="A2598" s="149"/>
      <c r="B2598" s="149"/>
    </row>
    <row r="2599" spans="1:2">
      <c r="A2599" s="149"/>
      <c r="B2599" s="149"/>
    </row>
    <row r="2600" spans="1:2">
      <c r="A2600" s="149"/>
      <c r="B2600" s="149"/>
    </row>
    <row r="2601" spans="1:2">
      <c r="A2601" s="149"/>
      <c r="B2601" s="149"/>
    </row>
    <row r="2602" spans="1:2">
      <c r="A2602" s="149"/>
      <c r="B2602" s="149"/>
    </row>
    <row r="2603" spans="1:2">
      <c r="A2603" s="149"/>
      <c r="B2603" s="149"/>
    </row>
    <row r="2604" spans="1:2">
      <c r="A2604" s="149"/>
      <c r="B2604" s="149"/>
    </row>
    <row r="2605" spans="1:2">
      <c r="A2605" s="149"/>
      <c r="B2605" s="149"/>
    </row>
    <row r="2606" spans="1:2">
      <c r="A2606" s="149"/>
      <c r="B2606" s="149"/>
    </row>
    <row r="2607" spans="1:2">
      <c r="A2607" s="149"/>
      <c r="B2607" s="149"/>
    </row>
    <row r="2608" spans="1:2">
      <c r="A2608" s="149"/>
      <c r="B2608" s="149"/>
    </row>
    <row r="2609" spans="1:2">
      <c r="A2609" s="149"/>
      <c r="B2609" s="149"/>
    </row>
    <row r="2610" spans="1:2">
      <c r="A2610" s="149"/>
      <c r="B2610" s="149"/>
    </row>
    <row r="2611" spans="1:2">
      <c r="A2611" s="149"/>
      <c r="B2611" s="149"/>
    </row>
    <row r="2612" spans="1:2">
      <c r="A2612" s="149"/>
      <c r="B2612" s="149"/>
    </row>
    <row r="2613" spans="1:2">
      <c r="A2613" s="149"/>
      <c r="B2613" s="149"/>
    </row>
    <row r="2614" spans="1:2">
      <c r="A2614" s="149"/>
      <c r="B2614" s="149"/>
    </row>
    <row r="2615" spans="1:2">
      <c r="A2615" s="149"/>
      <c r="B2615" s="149"/>
    </row>
    <row r="2616" spans="1:2">
      <c r="A2616" s="149"/>
      <c r="B2616" s="149"/>
    </row>
    <row r="2617" spans="1:2">
      <c r="A2617" s="149"/>
      <c r="B2617" s="149"/>
    </row>
    <row r="2618" spans="1:2">
      <c r="A2618" s="149"/>
      <c r="B2618" s="149"/>
    </row>
    <row r="2619" spans="1:2">
      <c r="A2619" s="149"/>
      <c r="B2619" s="149"/>
    </row>
    <row r="2620" spans="1:2">
      <c r="A2620" s="149"/>
      <c r="B2620" s="149"/>
    </row>
    <row r="2621" spans="1:2">
      <c r="A2621" s="149"/>
      <c r="B2621" s="149"/>
    </row>
    <row r="2622" spans="1:2">
      <c r="A2622" s="149"/>
      <c r="B2622" s="149"/>
    </row>
    <row r="2623" spans="1:2">
      <c r="A2623" s="149"/>
      <c r="B2623" s="149"/>
    </row>
    <row r="2624" spans="1:2">
      <c r="A2624" s="149"/>
      <c r="B2624" s="149"/>
    </row>
    <row r="2625" spans="1:2">
      <c r="A2625" s="149"/>
      <c r="B2625" s="149"/>
    </row>
    <row r="2626" spans="1:2">
      <c r="A2626" s="149"/>
      <c r="B2626" s="149"/>
    </row>
    <row r="2627" spans="1:2">
      <c r="A2627" s="149"/>
      <c r="B2627" s="149"/>
    </row>
    <row r="2628" spans="1:2">
      <c r="A2628" s="149"/>
      <c r="B2628" s="149"/>
    </row>
    <row r="2629" spans="1:2">
      <c r="A2629" s="149"/>
      <c r="B2629" s="149"/>
    </row>
    <row r="2630" spans="1:2">
      <c r="A2630" s="149"/>
      <c r="B2630" s="149"/>
    </row>
    <row r="2631" spans="1:2">
      <c r="A2631" s="149"/>
      <c r="B2631" s="149"/>
    </row>
    <row r="2632" spans="1:2">
      <c r="A2632" s="149"/>
      <c r="B2632" s="149"/>
    </row>
    <row r="2633" spans="1:2">
      <c r="A2633" s="149"/>
      <c r="B2633" s="149"/>
    </row>
    <row r="2634" spans="1:2">
      <c r="A2634" s="149"/>
      <c r="B2634" s="149"/>
    </row>
    <row r="2635" spans="1:2">
      <c r="A2635" s="149"/>
      <c r="B2635" s="149"/>
    </row>
    <row r="2636" spans="1:2">
      <c r="A2636" s="149"/>
      <c r="B2636" s="149"/>
    </row>
    <row r="2637" spans="1:2">
      <c r="A2637" s="149"/>
      <c r="B2637" s="149"/>
    </row>
    <row r="2638" spans="1:2">
      <c r="A2638" s="149"/>
      <c r="B2638" s="149"/>
    </row>
    <row r="2639" spans="1:2">
      <c r="A2639" s="149"/>
      <c r="B2639" s="149"/>
    </row>
    <row r="2640" spans="1:2">
      <c r="A2640" s="149"/>
      <c r="B2640" s="149"/>
    </row>
    <row r="2641" spans="1:2">
      <c r="A2641" s="149"/>
      <c r="B2641" s="149"/>
    </row>
    <row r="2642" spans="1:2">
      <c r="A2642" s="149"/>
      <c r="B2642" s="149"/>
    </row>
    <row r="2643" spans="1:2">
      <c r="A2643" s="149"/>
      <c r="B2643" s="149"/>
    </row>
    <row r="2644" spans="1:2">
      <c r="A2644" s="149"/>
      <c r="B2644" s="149"/>
    </row>
    <row r="2645" spans="1:2">
      <c r="A2645" s="149"/>
      <c r="B2645" s="149"/>
    </row>
    <row r="2646" spans="1:2">
      <c r="A2646" s="149"/>
      <c r="B2646" s="149"/>
    </row>
    <row r="2647" spans="1:2">
      <c r="A2647" s="149"/>
      <c r="B2647" s="149"/>
    </row>
    <row r="2648" spans="1:2">
      <c r="A2648" s="149"/>
      <c r="B2648" s="149"/>
    </row>
    <row r="2649" spans="1:2">
      <c r="A2649" s="149"/>
      <c r="B2649" s="149"/>
    </row>
    <row r="2650" spans="1:2">
      <c r="A2650" s="149"/>
      <c r="B2650" s="149"/>
    </row>
    <row r="2651" spans="1:2">
      <c r="A2651" s="149"/>
      <c r="B2651" s="149"/>
    </row>
    <row r="2652" spans="1:2">
      <c r="A2652" s="149"/>
      <c r="B2652" s="149"/>
    </row>
    <row r="2653" spans="1:2">
      <c r="A2653" s="149"/>
      <c r="B2653" s="149"/>
    </row>
    <row r="2654" spans="1:2">
      <c r="A2654" s="149"/>
      <c r="B2654" s="149"/>
    </row>
    <row r="2655" spans="1:2">
      <c r="A2655" s="149"/>
      <c r="B2655" s="149"/>
    </row>
    <row r="2656" spans="1:2">
      <c r="A2656" s="149"/>
      <c r="B2656" s="149"/>
    </row>
    <row r="2657" spans="1:2">
      <c r="A2657" s="149"/>
      <c r="B2657" s="149"/>
    </row>
    <row r="2658" spans="1:2">
      <c r="A2658" s="149"/>
      <c r="B2658" s="149"/>
    </row>
    <row r="2659" spans="1:2">
      <c r="A2659" s="149"/>
      <c r="B2659" s="149"/>
    </row>
    <row r="2660" spans="1:2">
      <c r="A2660" s="149"/>
      <c r="B2660" s="149"/>
    </row>
    <row r="2661" spans="1:2">
      <c r="A2661" s="149"/>
      <c r="B2661" s="149"/>
    </row>
    <row r="2662" spans="1:2">
      <c r="A2662" s="149"/>
      <c r="B2662" s="149"/>
    </row>
    <row r="2663" spans="1:2">
      <c r="A2663" s="149"/>
      <c r="B2663" s="149"/>
    </row>
    <row r="2664" spans="1:2">
      <c r="A2664" s="149"/>
      <c r="B2664" s="149"/>
    </row>
    <row r="2665" spans="1:2">
      <c r="A2665" s="149"/>
      <c r="B2665" s="149"/>
    </row>
    <row r="2666" spans="1:2">
      <c r="A2666" s="149"/>
      <c r="B2666" s="149"/>
    </row>
    <row r="2667" spans="1:2">
      <c r="A2667" s="149"/>
      <c r="B2667" s="149"/>
    </row>
    <row r="2668" spans="1:2">
      <c r="A2668" s="149"/>
      <c r="B2668" s="149"/>
    </row>
    <row r="2669" spans="1:2">
      <c r="A2669" s="149"/>
      <c r="B2669" s="149"/>
    </row>
    <row r="2670" spans="1:2">
      <c r="A2670" s="149"/>
      <c r="B2670" s="149"/>
    </row>
    <row r="2671" spans="1:2">
      <c r="A2671" s="149"/>
      <c r="B2671" s="149"/>
    </row>
    <row r="2672" spans="1:2">
      <c r="A2672" s="149"/>
      <c r="B2672" s="149"/>
    </row>
    <row r="2673" spans="1:2">
      <c r="A2673" s="149"/>
      <c r="B2673" s="149"/>
    </row>
    <row r="2674" spans="1:2">
      <c r="A2674" s="149"/>
      <c r="B2674" s="149"/>
    </row>
    <row r="2675" spans="1:2">
      <c r="A2675" s="149"/>
      <c r="B2675" s="149"/>
    </row>
    <row r="2676" spans="1:2">
      <c r="A2676" s="149"/>
      <c r="B2676" s="149"/>
    </row>
    <row r="2677" spans="1:2">
      <c r="A2677" s="149"/>
      <c r="B2677" s="149"/>
    </row>
    <row r="2678" spans="1:2">
      <c r="A2678" s="149"/>
      <c r="B2678" s="149"/>
    </row>
    <row r="2679" spans="1:2">
      <c r="A2679" s="149"/>
      <c r="B2679" s="149"/>
    </row>
    <row r="2680" spans="1:2">
      <c r="A2680" s="149"/>
      <c r="B2680" s="149"/>
    </row>
    <row r="2681" spans="1:2">
      <c r="A2681" s="149"/>
      <c r="B2681" s="149"/>
    </row>
    <row r="2682" spans="1:2">
      <c r="A2682" s="149"/>
      <c r="B2682" s="149"/>
    </row>
    <row r="2683" spans="1:2">
      <c r="A2683" s="149"/>
      <c r="B2683" s="149"/>
    </row>
    <row r="2684" spans="1:2">
      <c r="A2684" s="149"/>
      <c r="B2684" s="149"/>
    </row>
    <row r="2685" spans="1:2">
      <c r="A2685" s="149"/>
      <c r="B2685" s="149"/>
    </row>
    <row r="2686" spans="1:2">
      <c r="A2686" s="149"/>
      <c r="B2686" s="149"/>
    </row>
    <row r="2687" spans="1:2">
      <c r="A2687" s="149"/>
      <c r="B2687" s="149"/>
    </row>
    <row r="2688" spans="1:2">
      <c r="A2688" s="149"/>
      <c r="B2688" s="149"/>
    </row>
    <row r="2689" spans="1:2">
      <c r="A2689" s="149"/>
      <c r="B2689" s="149"/>
    </row>
    <row r="2690" spans="1:2">
      <c r="A2690" s="149"/>
      <c r="B2690" s="149"/>
    </row>
    <row r="2691" spans="1:2">
      <c r="A2691" s="149"/>
      <c r="B2691" s="149"/>
    </row>
    <row r="2692" spans="1:2">
      <c r="A2692" s="149"/>
      <c r="B2692" s="149"/>
    </row>
    <row r="2693" spans="1:2">
      <c r="A2693" s="149"/>
      <c r="B2693" s="149"/>
    </row>
    <row r="2694" spans="1:2">
      <c r="A2694" s="149"/>
      <c r="B2694" s="149"/>
    </row>
    <row r="2695" spans="1:2">
      <c r="A2695" s="149"/>
      <c r="B2695" s="149"/>
    </row>
    <row r="2696" spans="1:2">
      <c r="A2696" s="149"/>
      <c r="B2696" s="149"/>
    </row>
    <row r="2697" spans="1:2">
      <c r="A2697" s="149"/>
      <c r="B2697" s="149"/>
    </row>
    <row r="2698" spans="1:2">
      <c r="A2698" s="149"/>
      <c r="B2698" s="149"/>
    </row>
    <row r="2699" spans="1:2">
      <c r="A2699" s="149"/>
      <c r="B2699" s="149"/>
    </row>
    <row r="2700" spans="1:2">
      <c r="A2700" s="149"/>
      <c r="B2700" s="149"/>
    </row>
    <row r="2701" spans="1:2">
      <c r="A2701" s="149"/>
      <c r="B2701" s="149"/>
    </row>
    <row r="2702" spans="1:2">
      <c r="A2702" s="149"/>
      <c r="B2702" s="149"/>
    </row>
    <row r="2703" spans="1:2">
      <c r="A2703" s="149"/>
      <c r="B2703" s="149"/>
    </row>
    <row r="2704" spans="1:2">
      <c r="A2704" s="149"/>
      <c r="B2704" s="149"/>
    </row>
    <row r="2705" spans="1:2">
      <c r="A2705" s="149"/>
      <c r="B2705" s="149"/>
    </row>
    <row r="2706" spans="1:2">
      <c r="A2706" s="149"/>
      <c r="B2706" s="149"/>
    </row>
    <row r="2707" spans="1:2">
      <c r="A2707" s="149"/>
      <c r="B2707" s="149"/>
    </row>
    <row r="2708" spans="1:2">
      <c r="A2708" s="149"/>
      <c r="B2708" s="149"/>
    </row>
    <row r="2709" spans="1:2">
      <c r="A2709" s="149"/>
      <c r="B2709" s="149"/>
    </row>
    <row r="2710" spans="1:2">
      <c r="A2710" s="149"/>
      <c r="B2710" s="149"/>
    </row>
    <row r="2711" spans="1:2">
      <c r="A2711" s="149"/>
      <c r="B2711" s="149"/>
    </row>
    <row r="2712" spans="1:2">
      <c r="A2712" s="149"/>
      <c r="B2712" s="149"/>
    </row>
    <row r="2713" spans="1:2">
      <c r="A2713" s="149"/>
      <c r="B2713" s="149"/>
    </row>
    <row r="2714" spans="1:2">
      <c r="A2714" s="149"/>
      <c r="B2714" s="149"/>
    </row>
    <row r="2715" spans="1:2">
      <c r="A2715" s="149"/>
      <c r="B2715" s="149"/>
    </row>
    <row r="2716" spans="1:2">
      <c r="A2716" s="149"/>
      <c r="B2716" s="149"/>
    </row>
    <row r="2717" spans="1:2">
      <c r="A2717" s="149"/>
      <c r="B2717" s="149"/>
    </row>
    <row r="2718" spans="1:2">
      <c r="A2718" s="149"/>
      <c r="B2718" s="149"/>
    </row>
    <row r="2719" spans="1:2">
      <c r="A2719" s="149"/>
      <c r="B2719" s="149"/>
    </row>
    <row r="2720" spans="1:2">
      <c r="A2720" s="149"/>
      <c r="B2720" s="149"/>
    </row>
    <row r="2721" spans="1:2">
      <c r="A2721" s="149"/>
      <c r="B2721" s="149"/>
    </row>
    <row r="2722" spans="1:2">
      <c r="A2722" s="149"/>
      <c r="B2722" s="149"/>
    </row>
    <row r="2723" spans="1:2">
      <c r="A2723" s="149"/>
      <c r="B2723" s="149"/>
    </row>
    <row r="2724" spans="1:2">
      <c r="A2724" s="149"/>
      <c r="B2724" s="149"/>
    </row>
    <row r="2725" spans="1:2">
      <c r="A2725" s="149"/>
      <c r="B2725" s="149"/>
    </row>
    <row r="2726" spans="1:2">
      <c r="A2726" s="149"/>
      <c r="B2726" s="149"/>
    </row>
    <row r="2727" spans="1:2">
      <c r="A2727" s="149"/>
      <c r="B2727" s="149"/>
    </row>
    <row r="2728" spans="1:2">
      <c r="A2728" s="149"/>
      <c r="B2728" s="149"/>
    </row>
    <row r="2729" spans="1:2">
      <c r="A2729" s="149"/>
      <c r="B2729" s="149"/>
    </row>
    <row r="2730" spans="1:2">
      <c r="A2730" s="149"/>
      <c r="B2730" s="149"/>
    </row>
    <row r="2731" spans="1:2">
      <c r="A2731" s="149"/>
      <c r="B2731" s="149"/>
    </row>
    <row r="2732" spans="1:2">
      <c r="A2732" s="149"/>
      <c r="B2732" s="149"/>
    </row>
    <row r="2733" spans="1:2">
      <c r="A2733" s="149"/>
      <c r="B2733" s="149"/>
    </row>
    <row r="2734" spans="1:2">
      <c r="A2734" s="149"/>
      <c r="B2734" s="149"/>
    </row>
    <row r="2735" spans="1:2">
      <c r="A2735" s="149"/>
      <c r="B2735" s="149"/>
    </row>
    <row r="2736" spans="1:2">
      <c r="A2736" s="149"/>
      <c r="B2736" s="149"/>
    </row>
    <row r="2737" spans="1:2">
      <c r="A2737" s="149"/>
      <c r="B2737" s="149"/>
    </row>
    <row r="2738" spans="1:2">
      <c r="A2738" s="149"/>
      <c r="B2738" s="149"/>
    </row>
    <row r="2739" spans="1:2">
      <c r="A2739" s="149"/>
      <c r="B2739" s="149"/>
    </row>
    <row r="2740" spans="1:2">
      <c r="A2740" s="149"/>
      <c r="B2740" s="149"/>
    </row>
    <row r="2741" spans="1:2">
      <c r="A2741" s="149"/>
      <c r="B2741" s="149"/>
    </row>
    <row r="2742" spans="1:2">
      <c r="A2742" s="149"/>
      <c r="B2742" s="149"/>
    </row>
    <row r="2743" spans="1:2">
      <c r="A2743" s="149"/>
      <c r="B2743" s="149"/>
    </row>
    <row r="2744" spans="1:2">
      <c r="A2744" s="149"/>
      <c r="B2744" s="149"/>
    </row>
    <row r="2745" spans="1:2">
      <c r="A2745" s="149"/>
      <c r="B2745" s="149"/>
    </row>
    <row r="2746" spans="1:2">
      <c r="A2746" s="149"/>
      <c r="B2746" s="149"/>
    </row>
    <row r="2747" spans="1:2">
      <c r="A2747" s="149"/>
      <c r="B2747" s="149"/>
    </row>
    <row r="2748" spans="1:2">
      <c r="A2748" s="149"/>
      <c r="B2748" s="149"/>
    </row>
    <row r="2749" spans="1:2">
      <c r="A2749" s="149"/>
      <c r="B2749" s="149"/>
    </row>
    <row r="2750" spans="1:2">
      <c r="A2750" s="149"/>
      <c r="B2750" s="149"/>
    </row>
    <row r="2751" spans="1:2">
      <c r="A2751" s="149"/>
      <c r="B2751" s="149"/>
    </row>
    <row r="2752" spans="1:2">
      <c r="A2752" s="149"/>
      <c r="B2752" s="149"/>
    </row>
    <row r="2753" spans="1:2">
      <c r="A2753" s="149"/>
      <c r="B2753" s="149"/>
    </row>
    <row r="2754" spans="1:2">
      <c r="A2754" s="149"/>
      <c r="B2754" s="149"/>
    </row>
    <row r="2755" spans="1:2">
      <c r="A2755" s="149"/>
      <c r="B2755" s="149"/>
    </row>
    <row r="2756" spans="1:2">
      <c r="A2756" s="149"/>
      <c r="B2756" s="149"/>
    </row>
    <row r="2757" spans="1:2">
      <c r="A2757" s="149"/>
      <c r="B2757" s="149"/>
    </row>
    <row r="2758" spans="1:2">
      <c r="A2758" s="149"/>
      <c r="B2758" s="149"/>
    </row>
    <row r="2759" spans="1:2">
      <c r="A2759" s="149"/>
      <c r="B2759" s="149"/>
    </row>
    <row r="2760" spans="1:2">
      <c r="A2760" s="149"/>
      <c r="B2760" s="149"/>
    </row>
    <row r="2761" spans="1:2">
      <c r="A2761" s="149"/>
      <c r="B2761" s="149"/>
    </row>
    <row r="2762" spans="1:2">
      <c r="A2762" s="149"/>
      <c r="B2762" s="149"/>
    </row>
    <row r="2763" spans="1:2">
      <c r="A2763" s="149"/>
      <c r="B2763" s="149"/>
    </row>
    <row r="2764" spans="1:2">
      <c r="A2764" s="149"/>
      <c r="B2764" s="149"/>
    </row>
    <row r="2765" spans="1:2">
      <c r="A2765" s="149"/>
      <c r="B2765" s="149"/>
    </row>
    <row r="2766" spans="1:2">
      <c r="A2766" s="149"/>
      <c r="B2766" s="149"/>
    </row>
    <row r="2767" spans="1:2">
      <c r="A2767" s="149"/>
      <c r="B2767" s="149"/>
    </row>
    <row r="2768" spans="1:2">
      <c r="A2768" s="149"/>
      <c r="B2768" s="149"/>
    </row>
    <row r="2769" spans="1:2">
      <c r="A2769" s="149"/>
      <c r="B2769" s="149"/>
    </row>
    <row r="2770" spans="1:2">
      <c r="A2770" s="149"/>
      <c r="B2770" s="149"/>
    </row>
    <row r="2771" spans="1:2">
      <c r="A2771" s="149"/>
      <c r="B2771" s="149"/>
    </row>
    <row r="2772" spans="1:2">
      <c r="A2772" s="149"/>
      <c r="B2772" s="149"/>
    </row>
    <row r="2773" spans="1:2">
      <c r="A2773" s="149"/>
      <c r="B2773" s="149"/>
    </row>
    <row r="2774" spans="1:2">
      <c r="A2774" s="149"/>
      <c r="B2774" s="149"/>
    </row>
    <row r="2775" spans="1:2">
      <c r="A2775" s="149"/>
      <c r="B2775" s="149"/>
    </row>
    <row r="2776" spans="1:2">
      <c r="A2776" s="149"/>
      <c r="B2776" s="149"/>
    </row>
    <row r="2777" spans="1:2">
      <c r="A2777" s="149"/>
      <c r="B2777" s="149"/>
    </row>
    <row r="2778" spans="1:2">
      <c r="A2778" s="149"/>
      <c r="B2778" s="149"/>
    </row>
    <row r="2779" spans="1:2">
      <c r="A2779" s="149"/>
      <c r="B2779" s="149"/>
    </row>
    <row r="2780" spans="1:2">
      <c r="A2780" s="149"/>
      <c r="B2780" s="149"/>
    </row>
    <row r="2781" spans="1:2">
      <c r="A2781" s="149"/>
      <c r="B2781" s="149"/>
    </row>
    <row r="2782" spans="1:2">
      <c r="A2782" s="149"/>
      <c r="B2782" s="149"/>
    </row>
    <row r="2783" spans="1:2">
      <c r="A2783" s="149"/>
      <c r="B2783" s="149"/>
    </row>
    <row r="2784" spans="1:2">
      <c r="A2784" s="149"/>
      <c r="B2784" s="149"/>
    </row>
    <row r="2785" spans="1:2">
      <c r="A2785" s="149"/>
      <c r="B2785" s="149"/>
    </row>
    <row r="2786" spans="1:2">
      <c r="A2786" s="149"/>
      <c r="B2786" s="149"/>
    </row>
    <row r="2787" spans="1:2">
      <c r="A2787" s="149"/>
      <c r="B2787" s="149"/>
    </row>
    <row r="2788" spans="1:2">
      <c r="A2788" s="149"/>
      <c r="B2788" s="149"/>
    </row>
    <row r="2789" spans="1:2">
      <c r="A2789" s="149"/>
      <c r="B2789" s="149"/>
    </row>
    <row r="2790" spans="1:2">
      <c r="A2790" s="149"/>
      <c r="B2790" s="149"/>
    </row>
    <row r="2791" spans="1:2">
      <c r="A2791" s="149"/>
      <c r="B2791" s="149"/>
    </row>
    <row r="2792" spans="1:2">
      <c r="A2792" s="149"/>
      <c r="B2792" s="149"/>
    </row>
    <row r="2793" spans="1:2">
      <c r="A2793" s="149"/>
      <c r="B2793" s="149"/>
    </row>
    <row r="2794" spans="1:2">
      <c r="A2794" s="149"/>
      <c r="B2794" s="149"/>
    </row>
    <row r="2795" spans="1:2">
      <c r="A2795" s="149"/>
      <c r="B2795" s="149"/>
    </row>
    <row r="2796" spans="1:2">
      <c r="A2796" s="149"/>
      <c r="B2796" s="149"/>
    </row>
    <row r="2797" spans="1:2">
      <c r="A2797" s="149"/>
      <c r="B2797" s="149"/>
    </row>
    <row r="2798" spans="1:2">
      <c r="A2798" s="149"/>
      <c r="B2798" s="149"/>
    </row>
    <row r="2799" spans="1:2">
      <c r="A2799" s="149"/>
      <c r="B2799" s="149"/>
    </row>
    <row r="2800" spans="1:2">
      <c r="A2800" s="149"/>
      <c r="B2800" s="149"/>
    </row>
    <row r="2801" spans="1:2">
      <c r="A2801" s="149"/>
      <c r="B2801" s="149"/>
    </row>
    <row r="2802" spans="1:2">
      <c r="A2802" s="149"/>
      <c r="B2802" s="149"/>
    </row>
    <row r="2803" spans="1:2">
      <c r="A2803" s="149"/>
      <c r="B2803" s="149"/>
    </row>
    <row r="2804" spans="1:2">
      <c r="A2804" s="149"/>
      <c r="B2804" s="149"/>
    </row>
    <row r="2805" spans="1:2">
      <c r="A2805" s="149"/>
      <c r="B2805" s="149"/>
    </row>
    <row r="2806" spans="1:2">
      <c r="A2806" s="149"/>
      <c r="B2806" s="149"/>
    </row>
    <row r="2807" spans="1:2">
      <c r="A2807" s="149"/>
      <c r="B2807" s="149"/>
    </row>
    <row r="2808" spans="1:2">
      <c r="A2808" s="149"/>
      <c r="B2808" s="149"/>
    </row>
    <row r="2809" spans="1:2">
      <c r="A2809" s="149"/>
      <c r="B2809" s="149"/>
    </row>
    <row r="2810" spans="1:2">
      <c r="A2810" s="149"/>
      <c r="B2810" s="149"/>
    </row>
    <row r="2811" spans="1:2">
      <c r="A2811" s="149"/>
      <c r="B2811" s="149"/>
    </row>
    <row r="2812" spans="1:2">
      <c r="A2812" s="149"/>
      <c r="B2812" s="149"/>
    </row>
    <row r="2813" spans="1:2">
      <c r="A2813" s="149"/>
      <c r="B2813" s="149"/>
    </row>
    <row r="2814" spans="1:2">
      <c r="A2814" s="149"/>
      <c r="B2814" s="149"/>
    </row>
    <row r="2815" spans="1:2">
      <c r="A2815" s="149"/>
      <c r="B2815" s="149"/>
    </row>
    <row r="2816" spans="1:2">
      <c r="A2816" s="149"/>
      <c r="B2816" s="149"/>
    </row>
    <row r="2817" spans="1:2">
      <c r="A2817" s="149"/>
      <c r="B2817" s="149"/>
    </row>
    <row r="2818" spans="1:2">
      <c r="A2818" s="149"/>
      <c r="B2818" s="149"/>
    </row>
    <row r="2819" spans="1:2">
      <c r="A2819" s="149"/>
      <c r="B2819" s="149"/>
    </row>
    <row r="2820" spans="1:2">
      <c r="A2820" s="149"/>
      <c r="B2820" s="149"/>
    </row>
    <row r="2821" spans="1:2">
      <c r="A2821" s="149"/>
      <c r="B2821" s="149"/>
    </row>
    <row r="2822" spans="1:2">
      <c r="A2822" s="149"/>
      <c r="B2822" s="149"/>
    </row>
    <row r="2823" spans="1:2">
      <c r="A2823" s="149"/>
      <c r="B2823" s="149"/>
    </row>
    <row r="2824" spans="1:2">
      <c r="A2824" s="149"/>
      <c r="B2824" s="149"/>
    </row>
    <row r="2825" spans="1:2">
      <c r="A2825" s="149"/>
      <c r="B2825" s="149"/>
    </row>
    <row r="2826" spans="1:2">
      <c r="A2826" s="149"/>
      <c r="B2826" s="149"/>
    </row>
    <row r="2827" spans="1:2">
      <c r="A2827" s="149"/>
      <c r="B2827" s="149"/>
    </row>
    <row r="2828" spans="1:2">
      <c r="A2828" s="149"/>
      <c r="B2828" s="149"/>
    </row>
    <row r="2829" spans="1:2">
      <c r="A2829" s="149"/>
      <c r="B2829" s="149"/>
    </row>
    <row r="2830" spans="1:2">
      <c r="A2830" s="149"/>
      <c r="B2830" s="149"/>
    </row>
    <row r="2831" spans="1:2">
      <c r="A2831" s="149"/>
      <c r="B2831" s="149"/>
    </row>
    <row r="2832" spans="1:2">
      <c r="A2832" s="149"/>
      <c r="B2832" s="149"/>
    </row>
    <row r="2833" spans="1:2">
      <c r="A2833" s="149"/>
      <c r="B2833" s="149"/>
    </row>
    <row r="2834" spans="1:2">
      <c r="A2834" s="149"/>
      <c r="B2834" s="149"/>
    </row>
    <row r="2835" spans="1:2">
      <c r="A2835" s="149"/>
      <c r="B2835" s="149"/>
    </row>
    <row r="2836" spans="1:2">
      <c r="A2836" s="149"/>
      <c r="B2836" s="149"/>
    </row>
    <row r="2837" spans="1:2">
      <c r="A2837" s="149"/>
      <c r="B2837" s="149"/>
    </row>
    <row r="2838" spans="1:2">
      <c r="A2838" s="149"/>
      <c r="B2838" s="149"/>
    </row>
    <row r="2839" spans="1:2">
      <c r="A2839" s="149"/>
      <c r="B2839" s="149"/>
    </row>
    <row r="2840" spans="1:2">
      <c r="A2840" s="149"/>
      <c r="B2840" s="149"/>
    </row>
    <row r="2841" spans="1:2">
      <c r="A2841" s="149"/>
      <c r="B2841" s="149"/>
    </row>
    <row r="2842" spans="1:2">
      <c r="A2842" s="149"/>
      <c r="B2842" s="149"/>
    </row>
    <row r="2843" spans="1:2">
      <c r="A2843" s="149"/>
      <c r="B2843" s="149"/>
    </row>
    <row r="2844" spans="1:2">
      <c r="A2844" s="149"/>
      <c r="B2844" s="149"/>
    </row>
    <row r="2845" spans="1:2">
      <c r="A2845" s="149"/>
      <c r="B2845" s="149"/>
    </row>
    <row r="2846" spans="1:2">
      <c r="A2846" s="149"/>
      <c r="B2846" s="149"/>
    </row>
    <row r="2847" spans="1:2">
      <c r="A2847" s="149"/>
      <c r="B2847" s="149"/>
    </row>
    <row r="2848" spans="1:2">
      <c r="A2848" s="149"/>
      <c r="B2848" s="149"/>
    </row>
    <row r="2849" spans="1:2">
      <c r="A2849" s="149"/>
      <c r="B2849" s="149"/>
    </row>
    <row r="2850" spans="1:2">
      <c r="A2850" s="149"/>
      <c r="B2850" s="149"/>
    </row>
    <row r="2851" spans="1:2">
      <c r="A2851" s="149"/>
      <c r="B2851" s="149"/>
    </row>
    <row r="2852" spans="1:2">
      <c r="A2852" s="149"/>
      <c r="B2852" s="149"/>
    </row>
    <row r="2853" spans="1:2">
      <c r="A2853" s="149"/>
      <c r="B2853" s="149"/>
    </row>
    <row r="2854" spans="1:2">
      <c r="A2854" s="149"/>
      <c r="B2854" s="149"/>
    </row>
    <row r="2855" spans="1:2">
      <c r="A2855" s="149"/>
      <c r="B2855" s="149"/>
    </row>
    <row r="2856" spans="1:2">
      <c r="A2856" s="149"/>
      <c r="B2856" s="149"/>
    </row>
    <row r="2857" spans="1:2">
      <c r="A2857" s="149"/>
      <c r="B2857" s="149"/>
    </row>
    <row r="2858" spans="1:2">
      <c r="A2858" s="149"/>
      <c r="B2858" s="149"/>
    </row>
    <row r="2859" spans="1:2">
      <c r="A2859" s="149"/>
      <c r="B2859" s="149"/>
    </row>
    <row r="2860" spans="1:2">
      <c r="A2860" s="149"/>
      <c r="B2860" s="149"/>
    </row>
    <row r="2861" spans="1:2">
      <c r="A2861" s="149"/>
      <c r="B2861" s="149"/>
    </row>
    <row r="2862" spans="1:2">
      <c r="A2862" s="149"/>
      <c r="B2862" s="149"/>
    </row>
    <row r="2863" spans="1:2">
      <c r="A2863" s="149"/>
      <c r="B2863" s="149"/>
    </row>
    <row r="2864" spans="1:2">
      <c r="A2864" s="149"/>
      <c r="B2864" s="149"/>
    </row>
    <row r="2865" spans="1:2">
      <c r="A2865" s="149"/>
      <c r="B2865" s="149"/>
    </row>
    <row r="2866" spans="1:2">
      <c r="A2866" s="149"/>
      <c r="B2866" s="149"/>
    </row>
    <row r="2867" spans="1:2">
      <c r="A2867" s="149"/>
      <c r="B2867" s="149"/>
    </row>
    <row r="2868" spans="1:2">
      <c r="A2868" s="149"/>
      <c r="B2868" s="149"/>
    </row>
    <row r="2869" spans="1:2">
      <c r="A2869" s="149"/>
      <c r="B2869" s="149"/>
    </row>
    <row r="2870" spans="1:2">
      <c r="A2870" s="149"/>
      <c r="B2870" s="149"/>
    </row>
    <row r="2871" spans="1:2">
      <c r="A2871" s="149"/>
      <c r="B2871" s="149"/>
    </row>
    <row r="2872" spans="1:2">
      <c r="A2872" s="149"/>
      <c r="B2872" s="149"/>
    </row>
    <row r="2873" spans="1:2">
      <c r="A2873" s="149"/>
      <c r="B2873" s="149"/>
    </row>
    <row r="2874" spans="1:2">
      <c r="A2874" s="149"/>
      <c r="B2874" s="149"/>
    </row>
    <row r="2875" spans="1:2">
      <c r="A2875" s="149"/>
      <c r="B2875" s="149"/>
    </row>
    <row r="2876" spans="1:2">
      <c r="A2876" s="149"/>
      <c r="B2876" s="149"/>
    </row>
    <row r="2877" spans="1:2">
      <c r="A2877" s="149"/>
      <c r="B2877" s="149"/>
    </row>
    <row r="2878" spans="1:2">
      <c r="A2878" s="149"/>
      <c r="B2878" s="149"/>
    </row>
    <row r="2879" spans="1:2">
      <c r="A2879" s="149"/>
      <c r="B2879" s="149"/>
    </row>
    <row r="2880" spans="1:2">
      <c r="A2880" s="149"/>
      <c r="B2880" s="149"/>
    </row>
    <row r="2881" spans="1:2">
      <c r="A2881" s="149"/>
      <c r="B2881" s="149"/>
    </row>
    <row r="2882" spans="1:2">
      <c r="A2882" s="149"/>
      <c r="B2882" s="149"/>
    </row>
    <row r="2883" spans="1:2">
      <c r="A2883" s="149"/>
      <c r="B2883" s="149"/>
    </row>
    <row r="2884" spans="1:2">
      <c r="A2884" s="149"/>
      <c r="B2884" s="149"/>
    </row>
    <row r="2885" spans="1:2">
      <c r="A2885" s="149"/>
      <c r="B2885" s="149"/>
    </row>
    <row r="2886" spans="1:2">
      <c r="A2886" s="149"/>
      <c r="B2886" s="149"/>
    </row>
    <row r="2887" spans="1:2">
      <c r="A2887" s="149"/>
      <c r="B2887" s="149"/>
    </row>
    <row r="2888" spans="1:2">
      <c r="A2888" s="149"/>
      <c r="B2888" s="149"/>
    </row>
    <row r="2889" spans="1:2">
      <c r="A2889" s="149"/>
      <c r="B2889" s="149"/>
    </row>
    <row r="2890" spans="1:2">
      <c r="A2890" s="149"/>
      <c r="B2890" s="149"/>
    </row>
    <row r="2891" spans="1:2">
      <c r="A2891" s="149"/>
      <c r="B2891" s="149"/>
    </row>
    <row r="2892" spans="1:2">
      <c r="A2892" s="149"/>
      <c r="B2892" s="149"/>
    </row>
    <row r="2893" spans="1:2">
      <c r="A2893" s="149"/>
      <c r="B2893" s="149"/>
    </row>
    <row r="2894" spans="1:2">
      <c r="A2894" s="149"/>
      <c r="B2894" s="149"/>
    </row>
    <row r="2895" spans="1:2">
      <c r="A2895" s="149"/>
      <c r="B2895" s="149"/>
    </row>
    <row r="2896" spans="1:2">
      <c r="A2896" s="149"/>
      <c r="B2896" s="149"/>
    </row>
    <row r="2897" spans="1:2">
      <c r="A2897" s="149"/>
      <c r="B2897" s="149"/>
    </row>
    <row r="2898" spans="1:2">
      <c r="A2898" s="149"/>
      <c r="B2898" s="149"/>
    </row>
    <row r="2899" spans="1:2">
      <c r="A2899" s="149"/>
      <c r="B2899" s="149"/>
    </row>
    <row r="2900" spans="1:2">
      <c r="A2900" s="149"/>
      <c r="B2900" s="149"/>
    </row>
    <row r="2901" spans="1:2">
      <c r="A2901" s="149"/>
      <c r="B2901" s="149"/>
    </row>
    <row r="2902" spans="1:2">
      <c r="A2902" s="149"/>
      <c r="B2902" s="149"/>
    </row>
    <row r="2903" spans="1:2">
      <c r="A2903" s="149"/>
      <c r="B2903" s="149"/>
    </row>
    <row r="2904" spans="1:2">
      <c r="A2904" s="149"/>
      <c r="B2904" s="149"/>
    </row>
    <row r="2905" spans="1:2">
      <c r="A2905" s="149"/>
      <c r="B2905" s="149"/>
    </row>
    <row r="2906" spans="1:2">
      <c r="A2906" s="149"/>
      <c r="B2906" s="149"/>
    </row>
    <row r="2907" spans="1:2">
      <c r="A2907" s="149"/>
      <c r="B2907" s="149"/>
    </row>
    <row r="2908" spans="1:2">
      <c r="A2908" s="149"/>
      <c r="B2908" s="149"/>
    </row>
    <row r="2909" spans="1:2">
      <c r="A2909" s="149"/>
      <c r="B2909" s="149"/>
    </row>
    <row r="2910" spans="1:2">
      <c r="A2910" s="149"/>
      <c r="B2910" s="149"/>
    </row>
    <row r="2911" spans="1:2">
      <c r="A2911" s="149"/>
      <c r="B2911" s="149"/>
    </row>
    <row r="2912" spans="1:2">
      <c r="A2912" s="149"/>
      <c r="B2912" s="149"/>
    </row>
    <row r="2913" spans="1:2">
      <c r="A2913" s="149"/>
      <c r="B2913" s="149"/>
    </row>
    <row r="2914" spans="1:2">
      <c r="A2914" s="149"/>
      <c r="B2914" s="149"/>
    </row>
    <row r="2915" spans="1:2">
      <c r="A2915" s="149"/>
      <c r="B2915" s="149"/>
    </row>
    <row r="2916" spans="1:2">
      <c r="A2916" s="149"/>
      <c r="B2916" s="149"/>
    </row>
    <row r="2917" spans="1:2">
      <c r="A2917" s="149"/>
      <c r="B2917" s="149"/>
    </row>
    <row r="2918" spans="1:2">
      <c r="A2918" s="149"/>
      <c r="B2918" s="149"/>
    </row>
    <row r="2919" spans="1:2">
      <c r="A2919" s="149"/>
      <c r="B2919" s="149"/>
    </row>
    <row r="2920" spans="1:2">
      <c r="A2920" s="149"/>
      <c r="B2920" s="149"/>
    </row>
    <row r="2921" spans="1:2">
      <c r="A2921" s="149"/>
      <c r="B2921" s="149"/>
    </row>
    <row r="2922" spans="1:2">
      <c r="A2922" s="149"/>
      <c r="B2922" s="149"/>
    </row>
    <row r="2923" spans="1:2">
      <c r="A2923" s="149"/>
      <c r="B2923" s="149"/>
    </row>
    <row r="2924" spans="1:2">
      <c r="A2924" s="149"/>
      <c r="B2924" s="149"/>
    </row>
    <row r="2925" spans="1:2">
      <c r="A2925" s="149"/>
      <c r="B2925" s="149"/>
    </row>
    <row r="2926" spans="1:2">
      <c r="A2926" s="149"/>
      <c r="B2926" s="149"/>
    </row>
    <row r="2927" spans="1:2">
      <c r="A2927" s="149"/>
      <c r="B2927" s="149"/>
    </row>
    <row r="2928" spans="1:2">
      <c r="A2928" s="149"/>
      <c r="B2928" s="149"/>
    </row>
    <row r="2929" spans="1:2">
      <c r="A2929" s="149"/>
      <c r="B2929" s="149"/>
    </row>
    <row r="2930" spans="1:2">
      <c r="A2930" s="149"/>
      <c r="B2930" s="149"/>
    </row>
    <row r="2931" spans="1:2">
      <c r="A2931" s="149"/>
      <c r="B2931" s="149"/>
    </row>
    <row r="2932" spans="1:2">
      <c r="A2932" s="149"/>
      <c r="B2932" s="149"/>
    </row>
    <row r="2933" spans="1:2">
      <c r="A2933" s="149"/>
      <c r="B2933" s="149"/>
    </row>
    <row r="2934" spans="1:2">
      <c r="A2934" s="149"/>
      <c r="B2934" s="149"/>
    </row>
    <row r="2935" spans="1:2">
      <c r="A2935" s="149"/>
      <c r="B2935" s="149"/>
    </row>
    <row r="2936" spans="1:2">
      <c r="A2936" s="149"/>
      <c r="B2936" s="149"/>
    </row>
    <row r="2937" spans="1:2">
      <c r="A2937" s="149"/>
      <c r="B2937" s="149"/>
    </row>
    <row r="2938" spans="1:2">
      <c r="A2938" s="149"/>
      <c r="B2938" s="149"/>
    </row>
    <row r="2939" spans="1:2">
      <c r="A2939" s="149"/>
      <c r="B2939" s="149"/>
    </row>
    <row r="2940" spans="1:2">
      <c r="A2940" s="149"/>
      <c r="B2940" s="149"/>
    </row>
    <row r="2941" spans="1:2">
      <c r="A2941" s="149"/>
      <c r="B2941" s="149"/>
    </row>
    <row r="2942" spans="1:2">
      <c r="A2942" s="149"/>
      <c r="B2942" s="149"/>
    </row>
    <row r="2943" spans="1:2">
      <c r="A2943" s="149"/>
      <c r="B2943" s="149"/>
    </row>
    <row r="2944" spans="1:2">
      <c r="A2944" s="149"/>
      <c r="B2944" s="149"/>
    </row>
    <row r="2945" spans="1:2">
      <c r="A2945" s="149"/>
      <c r="B2945" s="149"/>
    </row>
    <row r="2946" spans="1:2">
      <c r="A2946" s="149"/>
      <c r="B2946" s="149"/>
    </row>
    <row r="2947" spans="1:2">
      <c r="A2947" s="149"/>
      <c r="B2947" s="149"/>
    </row>
    <row r="2948" spans="1:2">
      <c r="A2948" s="149"/>
      <c r="B2948" s="149"/>
    </row>
    <row r="2949" spans="1:2">
      <c r="A2949" s="149"/>
      <c r="B2949" s="149"/>
    </row>
    <row r="2950" spans="1:2">
      <c r="A2950" s="149"/>
      <c r="B2950" s="149"/>
    </row>
    <row r="2951" spans="1:2">
      <c r="A2951" s="149"/>
      <c r="B2951" s="149"/>
    </row>
    <row r="2952" spans="1:2">
      <c r="A2952" s="149"/>
      <c r="B2952" s="149"/>
    </row>
    <row r="2953" spans="1:2">
      <c r="A2953" s="149"/>
      <c r="B2953" s="149"/>
    </row>
    <row r="2954" spans="1:2">
      <c r="A2954" s="149"/>
      <c r="B2954" s="149"/>
    </row>
    <row r="2955" spans="1:2">
      <c r="A2955" s="149"/>
      <c r="B2955" s="149"/>
    </row>
    <row r="2956" spans="1:2">
      <c r="A2956" s="149"/>
      <c r="B2956" s="149"/>
    </row>
    <row r="2957" spans="1:2">
      <c r="A2957" s="149"/>
      <c r="B2957" s="149"/>
    </row>
    <row r="2958" spans="1:2">
      <c r="A2958" s="149"/>
      <c r="B2958" s="149"/>
    </row>
    <row r="2959" spans="1:2">
      <c r="A2959" s="149"/>
      <c r="B2959" s="149"/>
    </row>
    <row r="2960" spans="1:2">
      <c r="A2960" s="149"/>
      <c r="B2960" s="149"/>
    </row>
    <row r="2961" spans="1:2">
      <c r="A2961" s="149"/>
      <c r="B2961" s="149"/>
    </row>
    <row r="2962" spans="1:2">
      <c r="A2962" s="149"/>
      <c r="B2962" s="149"/>
    </row>
    <row r="2963" spans="1:2">
      <c r="A2963" s="149"/>
      <c r="B2963" s="149"/>
    </row>
    <row r="2964" spans="1:2">
      <c r="A2964" s="149"/>
      <c r="B2964" s="149"/>
    </row>
    <row r="2965" spans="1:2">
      <c r="A2965" s="149"/>
      <c r="B2965" s="149"/>
    </row>
    <row r="2966" spans="1:2">
      <c r="A2966" s="149"/>
      <c r="B2966" s="149"/>
    </row>
    <row r="2967" spans="1:2">
      <c r="A2967" s="149"/>
      <c r="B2967" s="149"/>
    </row>
    <row r="2968" spans="1:2">
      <c r="A2968" s="149"/>
      <c r="B2968" s="149"/>
    </row>
    <row r="2969" spans="1:2">
      <c r="A2969" s="149"/>
      <c r="B2969" s="149"/>
    </row>
    <row r="2970" spans="1:2">
      <c r="A2970" s="149"/>
      <c r="B2970" s="149"/>
    </row>
    <row r="2971" spans="1:2">
      <c r="A2971" s="149"/>
      <c r="B2971" s="149"/>
    </row>
    <row r="2972" spans="1:2">
      <c r="A2972" s="149"/>
      <c r="B2972" s="149"/>
    </row>
    <row r="2973" spans="1:2">
      <c r="A2973" s="149"/>
      <c r="B2973" s="149"/>
    </row>
    <row r="2974" spans="1:2">
      <c r="A2974" s="149"/>
      <c r="B2974" s="149"/>
    </row>
    <row r="2975" spans="1:2">
      <c r="A2975" s="149"/>
      <c r="B2975" s="149"/>
    </row>
    <row r="2976" spans="1:2">
      <c r="A2976" s="149"/>
      <c r="B2976" s="149"/>
    </row>
    <row r="2977" spans="1:2">
      <c r="A2977" s="149"/>
      <c r="B2977" s="149"/>
    </row>
    <row r="2978" spans="1:2">
      <c r="A2978" s="149"/>
      <c r="B2978" s="149"/>
    </row>
    <row r="2979" spans="1:2">
      <c r="A2979" s="149"/>
      <c r="B2979" s="149"/>
    </row>
    <row r="2980" spans="1:2">
      <c r="A2980" s="149"/>
      <c r="B2980" s="149"/>
    </row>
    <row r="2981" spans="1:2">
      <c r="A2981" s="149"/>
      <c r="B2981" s="149"/>
    </row>
    <row r="2982" spans="1:2">
      <c r="A2982" s="149"/>
      <c r="B2982" s="149"/>
    </row>
    <row r="2983" spans="1:2">
      <c r="A2983" s="149"/>
      <c r="B2983" s="149"/>
    </row>
    <row r="2984" spans="1:2">
      <c r="A2984" s="149"/>
      <c r="B2984" s="149"/>
    </row>
    <row r="2985" spans="1:2">
      <c r="A2985" s="149"/>
      <c r="B2985" s="149"/>
    </row>
    <row r="2986" spans="1:2">
      <c r="A2986" s="149"/>
      <c r="B2986" s="149"/>
    </row>
    <row r="2987" spans="1:2">
      <c r="A2987" s="149"/>
      <c r="B2987" s="149"/>
    </row>
    <row r="2988" spans="1:2">
      <c r="A2988" s="149"/>
      <c r="B2988" s="149"/>
    </row>
    <row r="2989" spans="1:2">
      <c r="A2989" s="149"/>
      <c r="B2989" s="149"/>
    </row>
    <row r="2990" spans="1:2">
      <c r="A2990" s="149"/>
      <c r="B2990" s="149"/>
    </row>
    <row r="2991" spans="1:2">
      <c r="A2991" s="149"/>
      <c r="B2991" s="149"/>
    </row>
    <row r="2992" spans="1:2">
      <c r="A2992" s="149"/>
      <c r="B2992" s="149"/>
    </row>
    <row r="2993" spans="1:2">
      <c r="A2993" s="149"/>
      <c r="B2993" s="149"/>
    </row>
    <row r="2994" spans="1:2">
      <c r="A2994" s="149"/>
      <c r="B2994" s="149"/>
    </row>
    <row r="2995" spans="1:2">
      <c r="A2995" s="149"/>
      <c r="B2995" s="149"/>
    </row>
    <row r="2996" spans="1:2">
      <c r="A2996" s="149"/>
      <c r="B2996" s="149"/>
    </row>
    <row r="2997" spans="1:2">
      <c r="A2997" s="149"/>
      <c r="B2997" s="149"/>
    </row>
    <row r="2998" spans="1:2">
      <c r="A2998" s="149"/>
      <c r="B2998" s="149"/>
    </row>
    <row r="2999" spans="1:2">
      <c r="A2999" s="149"/>
      <c r="B2999" s="149"/>
    </row>
    <row r="3000" spans="1:2">
      <c r="A3000" s="149"/>
      <c r="B3000" s="149"/>
    </row>
    <row r="3001" spans="1:2">
      <c r="A3001" s="149"/>
      <c r="B3001" s="149"/>
    </row>
    <row r="3002" spans="1:2">
      <c r="A3002" s="149"/>
      <c r="B3002" s="149"/>
    </row>
    <row r="3003" spans="1:2">
      <c r="A3003" s="149"/>
      <c r="B3003" s="149"/>
    </row>
    <row r="3004" spans="1:2">
      <c r="A3004" s="149"/>
      <c r="B3004" s="149"/>
    </row>
    <row r="3005" spans="1:2">
      <c r="A3005" s="149"/>
      <c r="B3005" s="149"/>
    </row>
    <row r="3006" spans="1:2">
      <c r="A3006" s="149"/>
      <c r="B3006" s="149"/>
    </row>
    <row r="3007" spans="1:2">
      <c r="A3007" s="149"/>
      <c r="B3007" s="149"/>
    </row>
    <row r="3008" spans="1:2">
      <c r="A3008" s="149"/>
      <c r="B3008" s="149"/>
    </row>
    <row r="3009" spans="1:2">
      <c r="A3009" s="149"/>
      <c r="B3009" s="149"/>
    </row>
    <row r="3010" spans="1:2">
      <c r="A3010" s="149"/>
      <c r="B3010" s="149"/>
    </row>
    <row r="3011" spans="1:2">
      <c r="A3011" s="149"/>
      <c r="B3011" s="149"/>
    </row>
    <row r="3012" spans="1:2">
      <c r="A3012" s="149"/>
      <c r="B3012" s="149"/>
    </row>
    <row r="3013" spans="1:2">
      <c r="A3013" s="149"/>
      <c r="B3013" s="149"/>
    </row>
    <row r="3014" spans="1:2">
      <c r="A3014" s="149"/>
      <c r="B3014" s="149"/>
    </row>
    <row r="3015" spans="1:2">
      <c r="A3015" s="149"/>
      <c r="B3015" s="149"/>
    </row>
    <row r="3016" spans="1:2">
      <c r="A3016" s="149"/>
      <c r="B3016" s="149"/>
    </row>
    <row r="3017" spans="1:2">
      <c r="A3017" s="149"/>
      <c r="B3017" s="149"/>
    </row>
    <row r="3018" spans="1:2">
      <c r="A3018" s="149"/>
      <c r="B3018" s="149"/>
    </row>
    <row r="3019" spans="1:2">
      <c r="A3019" s="149"/>
      <c r="B3019" s="149"/>
    </row>
    <row r="3020" spans="1:2">
      <c r="A3020" s="149"/>
      <c r="B3020" s="149"/>
    </row>
    <row r="3021" spans="1:2">
      <c r="A3021" s="149"/>
      <c r="B3021" s="149"/>
    </row>
    <row r="3022" spans="1:2">
      <c r="A3022" s="149"/>
      <c r="B3022" s="149"/>
    </row>
    <row r="3023" spans="1:2">
      <c r="A3023" s="149"/>
      <c r="B3023" s="149"/>
    </row>
    <row r="3024" spans="1:2">
      <c r="A3024" s="149"/>
      <c r="B3024" s="149"/>
    </row>
    <row r="3025" spans="1:2">
      <c r="A3025" s="149"/>
      <c r="B3025" s="149"/>
    </row>
    <row r="3026" spans="1:2">
      <c r="A3026" s="149"/>
      <c r="B3026" s="149"/>
    </row>
    <row r="3027" spans="1:2">
      <c r="A3027" s="149"/>
      <c r="B3027" s="149"/>
    </row>
    <row r="3028" spans="1:2">
      <c r="A3028" s="149"/>
      <c r="B3028" s="149"/>
    </row>
    <row r="3029" spans="1:2">
      <c r="A3029" s="149"/>
      <c r="B3029" s="149"/>
    </row>
    <row r="3030" spans="1:2">
      <c r="A3030" s="149"/>
      <c r="B3030" s="149"/>
    </row>
    <row r="3031" spans="1:2">
      <c r="A3031" s="149"/>
      <c r="B3031" s="149"/>
    </row>
    <row r="3032" spans="1:2">
      <c r="A3032" s="149"/>
      <c r="B3032" s="149"/>
    </row>
    <row r="3033" spans="1:2">
      <c r="A3033" s="149"/>
      <c r="B3033" s="149"/>
    </row>
    <row r="3034" spans="1:2">
      <c r="A3034" s="149"/>
      <c r="B3034" s="149"/>
    </row>
    <row r="3035" spans="1:2">
      <c r="A3035" s="149"/>
      <c r="B3035" s="149"/>
    </row>
    <row r="3036" spans="1:2">
      <c r="A3036" s="149"/>
      <c r="B3036" s="149"/>
    </row>
    <row r="3037" spans="1:2">
      <c r="A3037" s="149"/>
      <c r="B3037" s="149"/>
    </row>
    <row r="3038" spans="1:2">
      <c r="A3038" s="149"/>
      <c r="B3038" s="149"/>
    </row>
    <row r="3039" spans="1:2">
      <c r="A3039" s="149"/>
      <c r="B3039" s="149"/>
    </row>
    <row r="3040" spans="1:2">
      <c r="A3040" s="149"/>
      <c r="B3040" s="149"/>
    </row>
    <row r="3041" spans="1:2">
      <c r="A3041" s="149"/>
      <c r="B3041" s="149"/>
    </row>
    <row r="3042" spans="1:2">
      <c r="A3042" s="149"/>
      <c r="B3042" s="149"/>
    </row>
    <row r="3043" spans="1:2">
      <c r="A3043" s="149"/>
      <c r="B3043" s="149"/>
    </row>
    <row r="3044" spans="1:2">
      <c r="A3044" s="149"/>
      <c r="B3044" s="149"/>
    </row>
    <row r="3045" spans="1:2">
      <c r="A3045" s="149"/>
      <c r="B3045" s="149"/>
    </row>
    <row r="3046" spans="1:2">
      <c r="A3046" s="149"/>
      <c r="B3046" s="149"/>
    </row>
    <row r="3047" spans="1:2">
      <c r="A3047" s="149"/>
      <c r="B3047" s="149"/>
    </row>
    <row r="3048" spans="1:2">
      <c r="A3048" s="149"/>
      <c r="B3048" s="149"/>
    </row>
    <row r="3049" spans="1:2">
      <c r="A3049" s="149"/>
      <c r="B3049" s="149"/>
    </row>
    <row r="3050" spans="1:2">
      <c r="A3050" s="149"/>
      <c r="B3050" s="149"/>
    </row>
    <row r="3051" spans="1:2">
      <c r="A3051" s="149"/>
      <c r="B3051" s="149"/>
    </row>
    <row r="3052" spans="1:2">
      <c r="A3052" s="149"/>
      <c r="B3052" s="149"/>
    </row>
    <row r="3053" spans="1:2">
      <c r="A3053" s="149"/>
      <c r="B3053" s="149"/>
    </row>
    <row r="3054" spans="1:2">
      <c r="A3054" s="149"/>
      <c r="B3054" s="149"/>
    </row>
    <row r="3055" spans="1:2">
      <c r="A3055" s="149"/>
      <c r="B3055" s="149"/>
    </row>
    <row r="3056" spans="1:2">
      <c r="A3056" s="149"/>
      <c r="B3056" s="149"/>
    </row>
    <row r="3057" spans="1:2">
      <c r="A3057" s="149"/>
      <c r="B3057" s="149"/>
    </row>
    <row r="3058" spans="1:2">
      <c r="A3058" s="149"/>
      <c r="B3058" s="149"/>
    </row>
    <row r="3059" spans="1:2">
      <c r="A3059" s="149"/>
      <c r="B3059" s="149"/>
    </row>
    <row r="3060" spans="1:2">
      <c r="A3060" s="149"/>
      <c r="B3060" s="149"/>
    </row>
    <row r="3061" spans="1:2">
      <c r="A3061" s="149"/>
      <c r="B3061" s="149"/>
    </row>
    <row r="3062" spans="1:2">
      <c r="A3062" s="149"/>
      <c r="B3062" s="149"/>
    </row>
    <row r="3063" spans="1:2">
      <c r="A3063" s="149"/>
      <c r="B3063" s="149"/>
    </row>
    <row r="3064" spans="1:2">
      <c r="A3064" s="149"/>
      <c r="B3064" s="149"/>
    </row>
    <row r="3065" spans="1:2">
      <c r="A3065" s="149"/>
      <c r="B3065" s="149"/>
    </row>
    <row r="3066" spans="1:2">
      <c r="A3066" s="149"/>
      <c r="B3066" s="149"/>
    </row>
    <row r="3067" spans="1:2">
      <c r="A3067" s="149"/>
      <c r="B3067" s="149"/>
    </row>
    <row r="3068" spans="1:2">
      <c r="A3068" s="149"/>
      <c r="B3068" s="149"/>
    </row>
    <row r="3069" spans="1:2">
      <c r="A3069" s="149"/>
      <c r="B3069" s="149"/>
    </row>
    <row r="3070" spans="1:2">
      <c r="A3070" s="149"/>
      <c r="B3070" s="149"/>
    </row>
    <row r="3071" spans="1:2">
      <c r="A3071" s="149"/>
      <c r="B3071" s="149"/>
    </row>
    <row r="3072" spans="1:2">
      <c r="A3072" s="149"/>
      <c r="B3072" s="149"/>
    </row>
    <row r="3073" spans="1:2">
      <c r="A3073" s="149"/>
      <c r="B3073" s="149"/>
    </row>
    <row r="3074" spans="1:2">
      <c r="A3074" s="149"/>
      <c r="B3074" s="149"/>
    </row>
    <row r="3075" spans="1:2">
      <c r="A3075" s="149"/>
      <c r="B3075" s="149"/>
    </row>
    <row r="3076" spans="1:2">
      <c r="A3076" s="149"/>
      <c r="B3076" s="149"/>
    </row>
    <row r="3077" spans="1:2">
      <c r="A3077" s="149"/>
      <c r="B3077" s="149"/>
    </row>
    <row r="3078" spans="1:2">
      <c r="A3078" s="149"/>
      <c r="B3078" s="149"/>
    </row>
    <row r="3079" spans="1:2">
      <c r="A3079" s="149"/>
      <c r="B3079" s="149"/>
    </row>
    <row r="3080" spans="1:2">
      <c r="A3080" s="149"/>
      <c r="B3080" s="149"/>
    </row>
    <row r="3081" spans="1:2">
      <c r="A3081" s="149"/>
      <c r="B3081" s="149"/>
    </row>
    <row r="3082" spans="1:2">
      <c r="A3082" s="149"/>
      <c r="B3082" s="149"/>
    </row>
    <row r="3083" spans="1:2">
      <c r="A3083" s="149"/>
      <c r="B3083" s="149"/>
    </row>
    <row r="3084" spans="1:2">
      <c r="A3084" s="149"/>
      <c r="B3084" s="149"/>
    </row>
    <row r="3085" spans="1:2">
      <c r="A3085" s="149"/>
      <c r="B3085" s="149"/>
    </row>
    <row r="3086" spans="1:2">
      <c r="A3086" s="149"/>
      <c r="B3086" s="149"/>
    </row>
    <row r="3087" spans="1:2">
      <c r="A3087" s="149"/>
      <c r="B3087" s="149"/>
    </row>
    <row r="3088" spans="1:2">
      <c r="A3088" s="149"/>
      <c r="B3088" s="149"/>
    </row>
    <row r="3089" spans="1:2">
      <c r="A3089" s="149"/>
      <c r="B3089" s="149"/>
    </row>
    <row r="3090" spans="1:2">
      <c r="A3090" s="149"/>
      <c r="B3090" s="149"/>
    </row>
    <row r="3091" spans="1:2">
      <c r="A3091" s="149"/>
      <c r="B3091" s="149"/>
    </row>
    <row r="3092" spans="1:2">
      <c r="A3092" s="149"/>
      <c r="B3092" s="149"/>
    </row>
    <row r="3093" spans="1:2">
      <c r="A3093" s="149"/>
      <c r="B3093" s="149"/>
    </row>
    <row r="3094" spans="1:2">
      <c r="A3094" s="149"/>
      <c r="B3094" s="149"/>
    </row>
    <row r="3095" spans="1:2">
      <c r="A3095" s="149"/>
      <c r="B3095" s="149"/>
    </row>
    <row r="3096" spans="1:2">
      <c r="A3096" s="149"/>
      <c r="B3096" s="149"/>
    </row>
    <row r="3097" spans="1:2">
      <c r="A3097" s="149"/>
      <c r="B3097" s="149"/>
    </row>
    <row r="3098" spans="1:2">
      <c r="A3098" s="149"/>
      <c r="B3098" s="149"/>
    </row>
    <row r="3099" spans="1:2">
      <c r="A3099" s="149"/>
      <c r="B3099" s="149"/>
    </row>
    <row r="3100" spans="1:2">
      <c r="A3100" s="149"/>
      <c r="B3100" s="149"/>
    </row>
    <row r="3101" spans="1:2">
      <c r="A3101" s="149"/>
      <c r="B3101" s="149"/>
    </row>
    <row r="3102" spans="1:2">
      <c r="A3102" s="149"/>
      <c r="B3102" s="149"/>
    </row>
    <row r="3103" spans="1:2">
      <c r="A3103" s="149"/>
      <c r="B3103" s="149"/>
    </row>
    <row r="3104" spans="1:2">
      <c r="A3104" s="149"/>
      <c r="B3104" s="149"/>
    </row>
    <row r="3105" spans="1:2">
      <c r="A3105" s="149"/>
      <c r="B3105" s="149"/>
    </row>
    <row r="3106" spans="1:2">
      <c r="A3106" s="149"/>
      <c r="B3106" s="149"/>
    </row>
    <row r="3107" spans="1:2">
      <c r="A3107" s="149"/>
      <c r="B3107" s="149"/>
    </row>
    <row r="3108" spans="1:2">
      <c r="A3108" s="149"/>
      <c r="B3108" s="149"/>
    </row>
    <row r="3109" spans="1:2">
      <c r="A3109" s="149"/>
      <c r="B3109" s="149"/>
    </row>
    <row r="3110" spans="1:2">
      <c r="A3110" s="149"/>
      <c r="B3110" s="149"/>
    </row>
    <row r="3111" spans="1:2">
      <c r="A3111" s="149"/>
      <c r="B3111" s="149"/>
    </row>
    <row r="3112" spans="1:2">
      <c r="A3112" s="149"/>
      <c r="B3112" s="149"/>
    </row>
    <row r="3113" spans="1:2">
      <c r="A3113" s="149"/>
      <c r="B3113" s="149"/>
    </row>
    <row r="3114" spans="1:2">
      <c r="A3114" s="149"/>
      <c r="B3114" s="149"/>
    </row>
    <row r="3115" spans="1:2">
      <c r="A3115" s="149"/>
      <c r="B3115" s="149"/>
    </row>
    <row r="3116" spans="1:2">
      <c r="A3116" s="149"/>
      <c r="B3116" s="149"/>
    </row>
    <row r="3117" spans="1:2">
      <c r="A3117" s="149"/>
      <c r="B3117" s="149"/>
    </row>
    <row r="3118" spans="1:2">
      <c r="A3118" s="149"/>
      <c r="B3118" s="149"/>
    </row>
    <row r="3119" spans="1:2">
      <c r="A3119" s="149"/>
      <c r="B3119" s="149"/>
    </row>
    <row r="3120" spans="1:2">
      <c r="A3120" s="149"/>
      <c r="B3120" s="149"/>
    </row>
    <row r="3121" spans="1:2">
      <c r="A3121" s="149"/>
      <c r="B3121" s="149"/>
    </row>
    <row r="3122" spans="1:2">
      <c r="A3122" s="149"/>
      <c r="B3122" s="149"/>
    </row>
    <row r="3123" spans="1:2">
      <c r="A3123" s="149"/>
      <c r="B3123" s="149"/>
    </row>
    <row r="3124" spans="1:2">
      <c r="A3124" s="149"/>
      <c r="B3124" s="149"/>
    </row>
    <row r="3125" spans="1:2">
      <c r="A3125" s="149"/>
      <c r="B3125" s="149"/>
    </row>
    <row r="3126" spans="1:2">
      <c r="A3126" s="149"/>
      <c r="B3126" s="149"/>
    </row>
    <row r="3127" spans="1:2">
      <c r="A3127" s="149"/>
      <c r="B3127" s="149"/>
    </row>
    <row r="3128" spans="1:2">
      <c r="A3128" s="149"/>
      <c r="B3128" s="149"/>
    </row>
    <row r="3129" spans="1:2">
      <c r="A3129" s="149"/>
      <c r="B3129" s="149"/>
    </row>
    <row r="3130" spans="1:2">
      <c r="A3130" s="149"/>
      <c r="B3130" s="149"/>
    </row>
    <row r="3131" spans="1:2">
      <c r="A3131" s="149"/>
      <c r="B3131" s="149"/>
    </row>
    <row r="3132" spans="1:2">
      <c r="A3132" s="149"/>
      <c r="B3132" s="149"/>
    </row>
    <row r="3133" spans="1:2">
      <c r="A3133" s="149"/>
      <c r="B3133" s="149"/>
    </row>
    <row r="3134" spans="1:2">
      <c r="A3134" s="149"/>
      <c r="B3134" s="149"/>
    </row>
    <row r="3135" spans="1:2">
      <c r="A3135" s="149"/>
      <c r="B3135" s="149"/>
    </row>
    <row r="3136" spans="1:2">
      <c r="A3136" s="149"/>
      <c r="B3136" s="149"/>
    </row>
    <row r="3137" spans="1:2">
      <c r="A3137" s="149"/>
      <c r="B3137" s="149"/>
    </row>
    <row r="3138" spans="1:2">
      <c r="A3138" s="149"/>
      <c r="B3138" s="149"/>
    </row>
    <row r="3139" spans="1:2">
      <c r="A3139" s="149"/>
      <c r="B3139" s="149"/>
    </row>
    <row r="3140" spans="1:2">
      <c r="A3140" s="149"/>
      <c r="B3140" s="149"/>
    </row>
    <row r="3141" spans="1:2">
      <c r="A3141" s="149"/>
      <c r="B3141" s="149"/>
    </row>
    <row r="3142" spans="1:2">
      <c r="A3142" s="149"/>
      <c r="B3142" s="149"/>
    </row>
    <row r="3143" spans="1:2">
      <c r="A3143" s="149"/>
      <c r="B3143" s="149"/>
    </row>
    <row r="3144" spans="1:2">
      <c r="A3144" s="149"/>
      <c r="B3144" s="149"/>
    </row>
    <row r="3145" spans="1:2">
      <c r="A3145" s="149"/>
      <c r="B3145" s="149"/>
    </row>
    <row r="3146" spans="1:2">
      <c r="A3146" s="149"/>
      <c r="B3146" s="149"/>
    </row>
    <row r="3147" spans="1:2">
      <c r="A3147" s="149"/>
      <c r="B3147" s="149"/>
    </row>
    <row r="3148" spans="1:2">
      <c r="A3148" s="149"/>
      <c r="B3148" s="149"/>
    </row>
    <row r="3149" spans="1:2">
      <c r="A3149" s="149"/>
      <c r="B3149" s="149"/>
    </row>
    <row r="3150" spans="1:2">
      <c r="A3150" s="149"/>
      <c r="B3150" s="149"/>
    </row>
    <row r="3151" spans="1:2">
      <c r="A3151" s="149"/>
      <c r="B3151" s="149"/>
    </row>
    <row r="3152" spans="1:2">
      <c r="A3152" s="149"/>
      <c r="B3152" s="149"/>
    </row>
    <row r="3153" spans="1:2">
      <c r="A3153" s="149"/>
      <c r="B3153" s="149"/>
    </row>
    <row r="3154" spans="1:2">
      <c r="A3154" s="149"/>
      <c r="B3154" s="149"/>
    </row>
    <row r="3155" spans="1:2">
      <c r="A3155" s="149"/>
      <c r="B3155" s="149"/>
    </row>
    <row r="3156" spans="1:2">
      <c r="A3156" s="149"/>
      <c r="B3156" s="149"/>
    </row>
    <row r="3157" spans="1:2">
      <c r="A3157" s="149"/>
      <c r="B3157" s="149"/>
    </row>
    <row r="3158" spans="1:2">
      <c r="A3158" s="149"/>
      <c r="B3158" s="149"/>
    </row>
    <row r="3159" spans="1:2">
      <c r="A3159" s="149"/>
      <c r="B3159" s="149"/>
    </row>
    <row r="3160" spans="1:2">
      <c r="A3160" s="149"/>
      <c r="B3160" s="149"/>
    </row>
    <row r="3161" spans="1:2">
      <c r="A3161" s="149"/>
      <c r="B3161" s="149"/>
    </row>
    <row r="3162" spans="1:2">
      <c r="A3162" s="149"/>
      <c r="B3162" s="149"/>
    </row>
    <row r="3163" spans="1:2">
      <c r="A3163" s="149"/>
      <c r="B3163" s="149"/>
    </row>
    <row r="3164" spans="1:2">
      <c r="A3164" s="149"/>
      <c r="B3164" s="149"/>
    </row>
    <row r="3165" spans="1:2">
      <c r="A3165" s="149"/>
      <c r="B3165" s="149"/>
    </row>
    <row r="3166" spans="1:2">
      <c r="A3166" s="149"/>
      <c r="B3166" s="149"/>
    </row>
    <row r="3167" spans="1:2">
      <c r="A3167" s="149"/>
      <c r="B3167" s="149"/>
    </row>
    <row r="3168" spans="1:2">
      <c r="A3168" s="149"/>
      <c r="B3168" s="149"/>
    </row>
    <row r="3169" spans="1:2">
      <c r="A3169" s="149"/>
      <c r="B3169" s="149"/>
    </row>
    <row r="3170" spans="1:2">
      <c r="A3170" s="149"/>
      <c r="B3170" s="149"/>
    </row>
    <row r="3171" spans="1:2">
      <c r="A3171" s="149"/>
      <c r="B3171" s="149"/>
    </row>
    <row r="3172" spans="1:2">
      <c r="A3172" s="149"/>
      <c r="B3172" s="149"/>
    </row>
    <row r="3173" spans="1:2">
      <c r="A3173" s="149"/>
      <c r="B3173" s="149"/>
    </row>
    <row r="3174" spans="1:2">
      <c r="A3174" s="149"/>
      <c r="B3174" s="149"/>
    </row>
    <row r="3175" spans="1:2">
      <c r="A3175" s="149"/>
      <c r="B3175" s="149"/>
    </row>
    <row r="3176" spans="1:2">
      <c r="A3176" s="149"/>
      <c r="B3176" s="149"/>
    </row>
    <row r="3177" spans="1:2">
      <c r="A3177" s="149"/>
      <c r="B3177" s="149"/>
    </row>
    <row r="3178" spans="1:2">
      <c r="A3178" s="149"/>
      <c r="B3178" s="149"/>
    </row>
    <row r="3179" spans="1:2">
      <c r="A3179" s="149"/>
      <c r="B3179" s="149"/>
    </row>
    <row r="3180" spans="1:2">
      <c r="A3180" s="149"/>
      <c r="B3180" s="149"/>
    </row>
    <row r="3181" spans="1:2">
      <c r="A3181" s="149"/>
      <c r="B3181" s="149"/>
    </row>
    <row r="3182" spans="1:2">
      <c r="A3182" s="149"/>
      <c r="B3182" s="149"/>
    </row>
    <row r="3183" spans="1:2">
      <c r="A3183" s="149"/>
      <c r="B3183" s="149"/>
    </row>
    <row r="3184" spans="1:2">
      <c r="A3184" s="149"/>
      <c r="B3184" s="149"/>
    </row>
    <row r="3185" spans="1:2">
      <c r="A3185" s="149"/>
      <c r="B3185" s="149"/>
    </row>
    <row r="3186" spans="1:2">
      <c r="A3186" s="149"/>
      <c r="B3186" s="149"/>
    </row>
    <row r="3187" spans="1:2">
      <c r="A3187" s="149"/>
      <c r="B3187" s="149"/>
    </row>
    <row r="3188" spans="1:2">
      <c r="A3188" s="149"/>
      <c r="B3188" s="149"/>
    </row>
    <row r="3189" spans="1:2">
      <c r="A3189" s="149"/>
      <c r="B3189" s="149"/>
    </row>
    <row r="3190" spans="1:2">
      <c r="A3190" s="149"/>
      <c r="B3190" s="149"/>
    </row>
    <row r="3191" spans="1:2">
      <c r="A3191" s="149"/>
      <c r="B3191" s="149"/>
    </row>
    <row r="3192" spans="1:2">
      <c r="A3192" s="149"/>
      <c r="B3192" s="149"/>
    </row>
    <row r="3193" spans="1:2">
      <c r="A3193" s="149"/>
      <c r="B3193" s="149"/>
    </row>
    <row r="3194" spans="1:2">
      <c r="A3194" s="149"/>
      <c r="B3194" s="149"/>
    </row>
    <row r="3195" spans="1:2">
      <c r="A3195" s="149"/>
      <c r="B3195" s="149"/>
    </row>
    <row r="3196" spans="1:2">
      <c r="A3196" s="149"/>
      <c r="B3196" s="149"/>
    </row>
    <row r="3197" spans="1:2">
      <c r="A3197" s="149"/>
      <c r="B3197" s="149"/>
    </row>
    <row r="3198" spans="1:2">
      <c r="A3198" s="149"/>
      <c r="B3198" s="149"/>
    </row>
    <row r="3199" spans="1:2">
      <c r="A3199" s="149"/>
      <c r="B3199" s="149"/>
    </row>
    <row r="3200" spans="1:2">
      <c r="A3200" s="149"/>
      <c r="B3200" s="149"/>
    </row>
    <row r="3201" spans="1:2">
      <c r="A3201" s="149"/>
      <c r="B3201" s="149"/>
    </row>
    <row r="3202" spans="1:2">
      <c r="A3202" s="149"/>
      <c r="B3202" s="149"/>
    </row>
    <row r="3203" spans="1:2">
      <c r="A3203" s="149"/>
      <c r="B3203" s="149"/>
    </row>
    <row r="3204" spans="1:2">
      <c r="A3204" s="149"/>
      <c r="B3204" s="149"/>
    </row>
    <row r="3205" spans="1:2">
      <c r="A3205" s="149"/>
      <c r="B3205" s="149"/>
    </row>
    <row r="3206" spans="1:2">
      <c r="A3206" s="149"/>
      <c r="B3206" s="149"/>
    </row>
    <row r="3207" spans="1:2">
      <c r="A3207" s="149"/>
      <c r="B3207" s="149"/>
    </row>
    <row r="3208" spans="1:2">
      <c r="A3208" s="149"/>
      <c r="B3208" s="149"/>
    </row>
    <row r="3209" spans="1:2">
      <c r="A3209" s="149"/>
      <c r="B3209" s="149"/>
    </row>
    <row r="3210" spans="1:2">
      <c r="A3210" s="149"/>
      <c r="B3210" s="149"/>
    </row>
    <row r="3211" spans="1:2">
      <c r="A3211" s="149"/>
      <c r="B3211" s="149"/>
    </row>
    <row r="3212" spans="1:2">
      <c r="A3212" s="149"/>
      <c r="B3212" s="149"/>
    </row>
    <row r="3213" spans="1:2">
      <c r="A3213" s="149"/>
      <c r="B3213" s="149"/>
    </row>
    <row r="3214" spans="1:2">
      <c r="A3214" s="149"/>
      <c r="B3214" s="149"/>
    </row>
    <row r="3215" spans="1:2">
      <c r="A3215" s="149"/>
      <c r="B3215" s="149"/>
    </row>
    <row r="3216" spans="1:2">
      <c r="A3216" s="149"/>
      <c r="B3216" s="149"/>
    </row>
    <row r="3217" spans="1:2">
      <c r="A3217" s="149"/>
      <c r="B3217" s="149"/>
    </row>
    <row r="3218" spans="1:2">
      <c r="A3218" s="149"/>
      <c r="B3218" s="149"/>
    </row>
    <row r="3219" spans="1:2">
      <c r="A3219" s="149"/>
      <c r="B3219" s="149"/>
    </row>
    <row r="3220" spans="1:2">
      <c r="A3220" s="149"/>
      <c r="B3220" s="149"/>
    </row>
    <row r="3221" spans="1:2">
      <c r="A3221" s="149"/>
      <c r="B3221" s="149"/>
    </row>
    <row r="3222" spans="1:2">
      <c r="A3222" s="149"/>
      <c r="B3222" s="149"/>
    </row>
    <row r="3223" spans="1:2">
      <c r="A3223" s="149"/>
      <c r="B3223" s="149"/>
    </row>
    <row r="3224" spans="1:2">
      <c r="A3224" s="149"/>
      <c r="B3224" s="149"/>
    </row>
    <row r="3225" spans="1:2">
      <c r="A3225" s="149"/>
      <c r="B3225" s="149"/>
    </row>
    <row r="3226" spans="1:2">
      <c r="A3226" s="149"/>
      <c r="B3226" s="149"/>
    </row>
    <row r="3227" spans="1:2">
      <c r="A3227" s="149"/>
      <c r="B3227" s="149"/>
    </row>
    <row r="3228" spans="1:2">
      <c r="A3228" s="149"/>
      <c r="B3228" s="149"/>
    </row>
    <row r="3229" spans="1:2">
      <c r="A3229" s="149"/>
      <c r="B3229" s="149"/>
    </row>
    <row r="3230" spans="1:2">
      <c r="A3230" s="149"/>
      <c r="B3230" s="149"/>
    </row>
    <row r="3231" spans="1:2">
      <c r="A3231" s="149"/>
      <c r="B3231" s="149"/>
    </row>
    <row r="3232" spans="1:2">
      <c r="A3232" s="149"/>
      <c r="B3232" s="149"/>
    </row>
    <row r="3233" spans="1:2">
      <c r="A3233" s="149"/>
      <c r="B3233" s="149"/>
    </row>
    <row r="3234" spans="1:2">
      <c r="A3234" s="149"/>
      <c r="B3234" s="149"/>
    </row>
    <row r="3235" spans="1:2">
      <c r="A3235" s="149"/>
      <c r="B3235" s="149"/>
    </row>
    <row r="3236" spans="1:2">
      <c r="A3236" s="149"/>
      <c r="B3236" s="149"/>
    </row>
    <row r="3237" spans="1:2">
      <c r="A3237" s="149"/>
      <c r="B3237" s="149"/>
    </row>
    <row r="3238" spans="1:2">
      <c r="A3238" s="149"/>
      <c r="B3238" s="149"/>
    </row>
    <row r="3239" spans="1:2">
      <c r="A3239" s="149"/>
      <c r="B3239" s="149"/>
    </row>
    <row r="3240" spans="1:2">
      <c r="A3240" s="149"/>
      <c r="B3240" s="149"/>
    </row>
    <row r="3241" spans="1:2">
      <c r="A3241" s="149"/>
      <c r="B3241" s="149"/>
    </row>
    <row r="3242" spans="1:2">
      <c r="A3242" s="149"/>
      <c r="B3242" s="149"/>
    </row>
    <row r="3243" spans="1:2">
      <c r="A3243" s="149"/>
      <c r="B3243" s="149"/>
    </row>
    <row r="3244" spans="1:2">
      <c r="A3244" s="149"/>
      <c r="B3244" s="149"/>
    </row>
    <row r="3245" spans="1:2">
      <c r="A3245" s="149"/>
      <c r="B3245" s="149"/>
    </row>
    <row r="3246" spans="1:2">
      <c r="A3246" s="149"/>
      <c r="B3246" s="149"/>
    </row>
    <row r="3247" spans="1:2">
      <c r="A3247" s="149"/>
      <c r="B3247" s="149"/>
    </row>
    <row r="3248" spans="1:2">
      <c r="A3248" s="149"/>
      <c r="B3248" s="149"/>
    </row>
    <row r="3249" spans="1:2">
      <c r="A3249" s="149"/>
      <c r="B3249" s="149"/>
    </row>
    <row r="3250" spans="1:2">
      <c r="A3250" s="149"/>
      <c r="B3250" s="149"/>
    </row>
    <row r="3251" spans="1:2">
      <c r="A3251" s="149"/>
      <c r="B3251" s="149"/>
    </row>
    <row r="3252" spans="1:2">
      <c r="A3252" s="149"/>
      <c r="B3252" s="149"/>
    </row>
    <row r="3253" spans="1:2">
      <c r="A3253" s="149"/>
      <c r="B3253" s="149"/>
    </row>
    <row r="3254" spans="1:2">
      <c r="A3254" s="149"/>
      <c r="B3254" s="149"/>
    </row>
    <row r="3255" spans="1:2">
      <c r="A3255" s="149"/>
      <c r="B3255" s="149"/>
    </row>
    <row r="3256" spans="1:2">
      <c r="A3256" s="149"/>
      <c r="B3256" s="149"/>
    </row>
    <row r="3257" spans="1:2">
      <c r="A3257" s="149"/>
      <c r="B3257" s="149"/>
    </row>
    <row r="3258" spans="1:2">
      <c r="A3258" s="149"/>
      <c r="B3258" s="149"/>
    </row>
    <row r="3259" spans="1:2">
      <c r="A3259" s="149"/>
      <c r="B3259" s="149"/>
    </row>
    <row r="3260" spans="1:2">
      <c r="A3260" s="149"/>
      <c r="B3260" s="149"/>
    </row>
    <row r="3261" spans="1:2">
      <c r="A3261" s="149"/>
      <c r="B3261" s="149"/>
    </row>
    <row r="3262" spans="1:2">
      <c r="A3262" s="149"/>
      <c r="B3262" s="149"/>
    </row>
    <row r="3263" spans="1:2">
      <c r="A3263" s="149"/>
      <c r="B3263" s="149"/>
    </row>
    <row r="3264" spans="1:2">
      <c r="A3264" s="149"/>
      <c r="B3264" s="149"/>
    </row>
    <row r="3265" spans="1:2">
      <c r="A3265" s="149"/>
      <c r="B3265" s="149"/>
    </row>
    <row r="3266" spans="1:2">
      <c r="A3266" s="149"/>
      <c r="B3266" s="149"/>
    </row>
    <row r="3267" spans="1:2">
      <c r="A3267" s="149"/>
      <c r="B3267" s="149"/>
    </row>
    <row r="3268" spans="1:2">
      <c r="A3268" s="149"/>
      <c r="B3268" s="149"/>
    </row>
    <row r="3269" spans="1:2">
      <c r="A3269" s="149"/>
      <c r="B3269" s="149"/>
    </row>
    <row r="3270" spans="1:2">
      <c r="A3270" s="149"/>
      <c r="B3270" s="149"/>
    </row>
    <row r="3271" spans="1:2">
      <c r="A3271" s="149"/>
      <c r="B3271" s="149"/>
    </row>
    <row r="3272" spans="1:2">
      <c r="A3272" s="149"/>
      <c r="B3272" s="149"/>
    </row>
    <row r="3273" spans="1:2">
      <c r="A3273" s="149"/>
      <c r="B3273" s="149"/>
    </row>
    <row r="3274" spans="1:2">
      <c r="A3274" s="149"/>
      <c r="B3274" s="149"/>
    </row>
    <row r="3275" spans="1:2">
      <c r="A3275" s="149"/>
      <c r="B3275" s="149"/>
    </row>
    <row r="3276" spans="1:2">
      <c r="A3276" s="149"/>
      <c r="B3276" s="149"/>
    </row>
    <row r="3277" spans="1:2">
      <c r="A3277" s="149"/>
      <c r="B3277" s="149"/>
    </row>
    <row r="3278" spans="1:2">
      <c r="A3278" s="149"/>
      <c r="B3278" s="149"/>
    </row>
    <row r="3279" spans="1:2">
      <c r="A3279" s="149"/>
      <c r="B3279" s="149"/>
    </row>
    <row r="3280" spans="1:2">
      <c r="A3280" s="149"/>
      <c r="B3280" s="149"/>
    </row>
    <row r="3281" spans="1:2">
      <c r="A3281" s="149"/>
      <c r="B3281" s="149"/>
    </row>
    <row r="3282" spans="1:2">
      <c r="A3282" s="149"/>
      <c r="B3282" s="149"/>
    </row>
    <row r="3283" spans="1:2">
      <c r="A3283" s="149"/>
      <c r="B3283" s="149"/>
    </row>
    <row r="3284" spans="1:2">
      <c r="A3284" s="149"/>
      <c r="B3284" s="149"/>
    </row>
    <row r="3285" spans="1:2">
      <c r="A3285" s="149"/>
      <c r="B3285" s="149"/>
    </row>
    <row r="3286" spans="1:2">
      <c r="A3286" s="149"/>
      <c r="B3286" s="149"/>
    </row>
    <row r="3287" spans="1:2">
      <c r="A3287" s="149"/>
      <c r="B3287" s="149"/>
    </row>
    <row r="3288" spans="1:2">
      <c r="A3288" s="149"/>
      <c r="B3288" s="149"/>
    </row>
    <row r="3289" spans="1:2">
      <c r="A3289" s="149"/>
      <c r="B3289" s="149"/>
    </row>
    <row r="3290" spans="1:2">
      <c r="A3290" s="149"/>
      <c r="B3290" s="149"/>
    </row>
    <row r="3291" spans="1:2">
      <c r="A3291" s="149"/>
      <c r="B3291" s="149"/>
    </row>
    <row r="3292" spans="1:2">
      <c r="A3292" s="149"/>
      <c r="B3292" s="149"/>
    </row>
    <row r="3293" spans="1:2">
      <c r="A3293" s="149"/>
      <c r="B3293" s="149"/>
    </row>
    <row r="3294" spans="1:2">
      <c r="A3294" s="149"/>
      <c r="B3294" s="149"/>
    </row>
    <row r="3295" spans="1:2">
      <c r="A3295" s="149"/>
      <c r="B3295" s="149"/>
    </row>
    <row r="3296" spans="1:2">
      <c r="A3296" s="149"/>
      <c r="B3296" s="149"/>
    </row>
    <row r="3297" spans="1:2">
      <c r="A3297" s="149"/>
      <c r="B3297" s="149"/>
    </row>
    <row r="3298" spans="1:2">
      <c r="A3298" s="149"/>
      <c r="B3298" s="149"/>
    </row>
    <row r="3299" spans="1:2">
      <c r="A3299" s="149"/>
      <c r="B3299" s="149"/>
    </row>
    <row r="3300" spans="1:2">
      <c r="A3300" s="149"/>
      <c r="B3300" s="149"/>
    </row>
    <row r="3301" spans="1:2">
      <c r="A3301" s="149"/>
      <c r="B3301" s="149"/>
    </row>
    <row r="3302" spans="1:2">
      <c r="A3302" s="149"/>
      <c r="B3302" s="149"/>
    </row>
    <row r="3303" spans="1:2">
      <c r="A3303" s="149"/>
      <c r="B3303" s="149"/>
    </row>
    <row r="3304" spans="1:2">
      <c r="A3304" s="149"/>
      <c r="B3304" s="149"/>
    </row>
    <row r="3305" spans="1:2">
      <c r="A3305" s="149"/>
      <c r="B3305" s="149"/>
    </row>
    <row r="3306" spans="1:2">
      <c r="A3306" s="149"/>
      <c r="B3306" s="149"/>
    </row>
    <row r="3307" spans="1:2">
      <c r="A3307" s="149"/>
      <c r="B3307" s="149"/>
    </row>
    <row r="3308" spans="1:2">
      <c r="A3308" s="149"/>
      <c r="B3308" s="149"/>
    </row>
    <row r="3309" spans="1:2">
      <c r="A3309" s="149"/>
      <c r="B3309" s="149"/>
    </row>
    <row r="3310" spans="1:2">
      <c r="A3310" s="149"/>
      <c r="B3310" s="149"/>
    </row>
    <row r="3311" spans="1:2">
      <c r="A3311" s="149"/>
      <c r="B3311" s="149"/>
    </row>
    <row r="3312" spans="1:2">
      <c r="A3312" s="149"/>
      <c r="B3312" s="149"/>
    </row>
    <row r="3313" spans="1:2">
      <c r="A3313" s="149"/>
      <c r="B3313" s="149"/>
    </row>
    <row r="3314" spans="1:2">
      <c r="A3314" s="149"/>
      <c r="B3314" s="149"/>
    </row>
    <row r="3315" spans="1:2">
      <c r="A3315" s="149"/>
      <c r="B3315" s="149"/>
    </row>
    <row r="3316" spans="1:2">
      <c r="A3316" s="149"/>
      <c r="B3316" s="149"/>
    </row>
    <row r="3317" spans="1:2">
      <c r="A3317" s="149"/>
      <c r="B3317" s="149"/>
    </row>
    <row r="3318" spans="1:2">
      <c r="A3318" s="149"/>
      <c r="B3318" s="149"/>
    </row>
    <row r="3319" spans="1:2">
      <c r="A3319" s="149"/>
      <c r="B3319" s="149"/>
    </row>
    <row r="3320" spans="1:2">
      <c r="A3320" s="149"/>
      <c r="B3320" s="149"/>
    </row>
    <row r="3321" spans="1:2">
      <c r="A3321" s="149"/>
      <c r="B3321" s="149"/>
    </row>
    <row r="3322" spans="1:2">
      <c r="A3322" s="149"/>
      <c r="B3322" s="149"/>
    </row>
    <row r="3323" spans="1:2">
      <c r="A3323" s="149"/>
      <c r="B3323" s="149"/>
    </row>
    <row r="3324" spans="1:2">
      <c r="A3324" s="149"/>
      <c r="B3324" s="149"/>
    </row>
    <row r="3325" spans="1:2">
      <c r="A3325" s="149"/>
      <c r="B3325" s="149"/>
    </row>
    <row r="3326" spans="1:2">
      <c r="A3326" s="149"/>
      <c r="B3326" s="149"/>
    </row>
    <row r="3327" spans="1:2">
      <c r="A3327" s="149"/>
      <c r="B3327" s="149"/>
    </row>
    <row r="3328" spans="1:2">
      <c r="A3328" s="149"/>
      <c r="B3328" s="149"/>
    </row>
    <row r="3329" spans="1:2">
      <c r="A3329" s="149"/>
      <c r="B3329" s="149"/>
    </row>
    <row r="3330" spans="1:2">
      <c r="A3330" s="149"/>
      <c r="B3330" s="149"/>
    </row>
    <row r="3331" spans="1:2">
      <c r="A3331" s="149"/>
      <c r="B3331" s="149"/>
    </row>
    <row r="3332" spans="1:2">
      <c r="A3332" s="149"/>
      <c r="B3332" s="149"/>
    </row>
    <row r="3333" spans="1:2">
      <c r="A3333" s="149"/>
      <c r="B3333" s="149"/>
    </row>
    <row r="3334" spans="1:2">
      <c r="A3334" s="149"/>
      <c r="B3334" s="149"/>
    </row>
    <row r="3335" spans="1:2">
      <c r="A3335" s="149"/>
      <c r="B3335" s="149"/>
    </row>
    <row r="3336" spans="1:2">
      <c r="A3336" s="149"/>
      <c r="B3336" s="149"/>
    </row>
    <row r="3337" spans="1:2">
      <c r="A3337" s="149"/>
      <c r="B3337" s="149"/>
    </row>
    <row r="3338" spans="1:2">
      <c r="A3338" s="149"/>
      <c r="B3338" s="149"/>
    </row>
    <row r="3339" spans="1:2">
      <c r="A3339" s="149"/>
      <c r="B3339" s="149"/>
    </row>
    <row r="3340" spans="1:2">
      <c r="A3340" s="149"/>
      <c r="B3340" s="149"/>
    </row>
    <row r="3341" spans="1:2">
      <c r="A3341" s="149"/>
      <c r="B3341" s="149"/>
    </row>
    <row r="3342" spans="1:2">
      <c r="A3342" s="149"/>
      <c r="B3342" s="149"/>
    </row>
    <row r="3343" spans="1:2">
      <c r="A3343" s="149"/>
      <c r="B3343" s="149"/>
    </row>
    <row r="3344" spans="1:2">
      <c r="A3344" s="149"/>
      <c r="B3344" s="149"/>
    </row>
    <row r="3345" spans="1:2">
      <c r="A3345" s="149"/>
      <c r="B3345" s="149"/>
    </row>
    <row r="3346" spans="1:2">
      <c r="A3346" s="149"/>
      <c r="B3346" s="149"/>
    </row>
    <row r="3347" spans="1:2">
      <c r="A3347" s="149"/>
      <c r="B3347" s="149"/>
    </row>
    <row r="3348" spans="1:2">
      <c r="A3348" s="149"/>
      <c r="B3348" s="149"/>
    </row>
    <row r="3349" spans="1:2">
      <c r="A3349" s="149"/>
      <c r="B3349" s="149"/>
    </row>
    <row r="3350" spans="1:2">
      <c r="A3350" s="149"/>
      <c r="B3350" s="149"/>
    </row>
    <row r="3351" spans="1:2">
      <c r="A3351" s="149"/>
      <c r="B3351" s="149"/>
    </row>
    <row r="3352" spans="1:2">
      <c r="A3352" s="149"/>
      <c r="B3352" s="149"/>
    </row>
    <row r="3353" spans="1:2">
      <c r="A3353" s="149"/>
      <c r="B3353" s="149"/>
    </row>
    <row r="3354" spans="1:2">
      <c r="A3354" s="149"/>
      <c r="B3354" s="149"/>
    </row>
    <row r="3355" spans="1:2">
      <c r="A3355" s="149"/>
      <c r="B3355" s="149"/>
    </row>
    <row r="3356" spans="1:2">
      <c r="A3356" s="149"/>
      <c r="B3356" s="149"/>
    </row>
    <row r="3357" spans="1:2">
      <c r="A3357" s="149"/>
      <c r="B3357" s="149"/>
    </row>
    <row r="3358" spans="1:2">
      <c r="A3358" s="149"/>
      <c r="B3358" s="149"/>
    </row>
    <row r="3359" spans="1:2">
      <c r="A3359" s="149"/>
      <c r="B3359" s="149"/>
    </row>
    <row r="3360" spans="1:2">
      <c r="A3360" s="149"/>
      <c r="B3360" s="149"/>
    </row>
    <row r="3361" spans="1:2">
      <c r="A3361" s="149"/>
      <c r="B3361" s="149"/>
    </row>
    <row r="3362" spans="1:2">
      <c r="A3362" s="149"/>
      <c r="B3362" s="149"/>
    </row>
    <row r="3363" spans="1:2">
      <c r="A3363" s="149"/>
      <c r="B3363" s="149"/>
    </row>
    <row r="3364" spans="1:2">
      <c r="A3364" s="149"/>
      <c r="B3364" s="149"/>
    </row>
    <row r="3365" spans="1:2">
      <c r="A3365" s="149"/>
      <c r="B3365" s="149"/>
    </row>
    <row r="3366" spans="1:2">
      <c r="A3366" s="149"/>
      <c r="B3366" s="149"/>
    </row>
    <row r="3367" spans="1:2">
      <c r="A3367" s="149"/>
      <c r="B3367" s="149"/>
    </row>
    <row r="3368" spans="1:2">
      <c r="A3368" s="149"/>
      <c r="B3368" s="149"/>
    </row>
    <row r="3369" spans="1:2">
      <c r="A3369" s="149"/>
      <c r="B3369" s="149"/>
    </row>
    <row r="3370" spans="1:2">
      <c r="A3370" s="149"/>
      <c r="B3370" s="149"/>
    </row>
    <row r="3371" spans="1:2">
      <c r="A3371" s="149"/>
      <c r="B3371" s="149"/>
    </row>
    <row r="3372" spans="1:2">
      <c r="A3372" s="149"/>
      <c r="B3372" s="149"/>
    </row>
    <row r="3373" spans="1:2">
      <c r="A3373" s="149"/>
      <c r="B3373" s="149"/>
    </row>
    <row r="3374" spans="1:2">
      <c r="A3374" s="149"/>
      <c r="B3374" s="149"/>
    </row>
    <row r="3375" spans="1:2">
      <c r="A3375" s="149"/>
      <c r="B3375" s="149"/>
    </row>
    <row r="3376" spans="1:2">
      <c r="A3376" s="149"/>
      <c r="B3376" s="149"/>
    </row>
    <row r="3377" spans="1:2">
      <c r="A3377" s="149"/>
      <c r="B3377" s="149"/>
    </row>
    <row r="3378" spans="1:2">
      <c r="A3378" s="149"/>
      <c r="B3378" s="149"/>
    </row>
    <row r="3379" spans="1:2">
      <c r="A3379" s="149"/>
      <c r="B3379" s="149"/>
    </row>
    <row r="3380" spans="1:2">
      <c r="A3380" s="149"/>
      <c r="B3380" s="149"/>
    </row>
    <row r="3381" spans="1:2">
      <c r="A3381" s="149"/>
      <c r="B3381" s="149"/>
    </row>
    <row r="3382" spans="1:2">
      <c r="A3382" s="149"/>
      <c r="B3382" s="149"/>
    </row>
    <row r="3383" spans="1:2">
      <c r="A3383" s="149"/>
      <c r="B3383" s="149"/>
    </row>
    <row r="3384" spans="1:2">
      <c r="A3384" s="149"/>
      <c r="B3384" s="149"/>
    </row>
    <row r="3385" spans="1:2">
      <c r="A3385" s="149"/>
      <c r="B3385" s="149"/>
    </row>
    <row r="3386" spans="1:2">
      <c r="A3386" s="149"/>
      <c r="B3386" s="149"/>
    </row>
    <row r="3387" spans="1:2">
      <c r="A3387" s="149"/>
      <c r="B3387" s="149"/>
    </row>
    <row r="3388" spans="1:2">
      <c r="A3388" s="149"/>
      <c r="B3388" s="149"/>
    </row>
    <row r="3389" spans="1:2">
      <c r="A3389" s="149"/>
      <c r="B3389" s="149"/>
    </row>
    <row r="3390" spans="1:2">
      <c r="A3390" s="149"/>
      <c r="B3390" s="149"/>
    </row>
    <row r="3391" spans="1:2">
      <c r="A3391" s="149"/>
      <c r="B3391" s="149"/>
    </row>
    <row r="3392" spans="1:2">
      <c r="A3392" s="149"/>
      <c r="B3392" s="149"/>
    </row>
    <row r="3393" spans="1:2">
      <c r="A3393" s="149"/>
      <c r="B3393" s="149"/>
    </row>
    <row r="3394" spans="1:2">
      <c r="A3394" s="149"/>
      <c r="B3394" s="149"/>
    </row>
    <row r="3395" spans="1:2">
      <c r="A3395" s="149"/>
      <c r="B3395" s="149"/>
    </row>
    <row r="3396" spans="1:2">
      <c r="A3396" s="149"/>
      <c r="B3396" s="149"/>
    </row>
    <row r="3397" spans="1:2">
      <c r="A3397" s="149"/>
      <c r="B3397" s="149"/>
    </row>
    <row r="3398" spans="1:2">
      <c r="A3398" s="149"/>
      <c r="B3398" s="149"/>
    </row>
    <row r="3399" spans="1:2">
      <c r="A3399" s="149"/>
      <c r="B3399" s="149"/>
    </row>
    <row r="3400" spans="1:2">
      <c r="A3400" s="149"/>
      <c r="B3400" s="149"/>
    </row>
    <row r="3401" spans="1:2">
      <c r="A3401" s="149"/>
      <c r="B3401" s="149"/>
    </row>
    <row r="3402" spans="1:2">
      <c r="A3402" s="149"/>
      <c r="B3402" s="149"/>
    </row>
    <row r="3403" spans="1:2">
      <c r="A3403" s="149"/>
      <c r="B3403" s="149"/>
    </row>
    <row r="3404" spans="1:2">
      <c r="A3404" s="149"/>
      <c r="B3404" s="149"/>
    </row>
    <row r="3405" spans="1:2">
      <c r="A3405" s="149"/>
      <c r="B3405" s="149"/>
    </row>
    <row r="3406" spans="1:2">
      <c r="A3406" s="149"/>
      <c r="B3406" s="149"/>
    </row>
    <row r="3407" spans="1:2">
      <c r="A3407" s="149"/>
      <c r="B3407" s="149"/>
    </row>
    <row r="3408" spans="1:2">
      <c r="A3408" s="149"/>
      <c r="B3408" s="149"/>
    </row>
    <row r="3409" spans="1:2">
      <c r="A3409" s="149"/>
      <c r="B3409" s="149"/>
    </row>
    <row r="3410" spans="1:2">
      <c r="A3410" s="149"/>
      <c r="B3410" s="149"/>
    </row>
    <row r="3411" spans="1:2">
      <c r="A3411" s="149"/>
      <c r="B3411" s="149"/>
    </row>
    <row r="3412" spans="1:2">
      <c r="A3412" s="149"/>
      <c r="B3412" s="149"/>
    </row>
    <row r="3413" spans="1:2">
      <c r="A3413" s="149"/>
      <c r="B3413" s="149"/>
    </row>
    <row r="3414" spans="1:2">
      <c r="A3414" s="149"/>
      <c r="B3414" s="149"/>
    </row>
    <row r="3415" spans="1:2">
      <c r="A3415" s="149"/>
      <c r="B3415" s="149"/>
    </row>
    <row r="3416" spans="1:2">
      <c r="A3416" s="149"/>
      <c r="B3416" s="149"/>
    </row>
    <row r="3417" spans="1:2">
      <c r="A3417" s="149"/>
      <c r="B3417" s="149"/>
    </row>
    <row r="3418" spans="1:2">
      <c r="A3418" s="149"/>
      <c r="B3418" s="149"/>
    </row>
    <row r="3419" spans="1:2">
      <c r="A3419" s="149"/>
      <c r="B3419" s="149"/>
    </row>
    <row r="3420" spans="1:2">
      <c r="A3420" s="149"/>
      <c r="B3420" s="149"/>
    </row>
    <row r="3421" spans="1:2">
      <c r="A3421" s="149"/>
      <c r="B3421" s="149"/>
    </row>
    <row r="3422" spans="1:2">
      <c r="A3422" s="149"/>
      <c r="B3422" s="149"/>
    </row>
    <row r="3423" spans="1:2">
      <c r="A3423" s="149"/>
      <c r="B3423" s="149"/>
    </row>
    <row r="3424" spans="1:2">
      <c r="A3424" s="149"/>
      <c r="B3424" s="149"/>
    </row>
    <row r="3425" spans="1:2">
      <c r="A3425" s="149"/>
      <c r="B3425" s="149"/>
    </row>
    <row r="3426" spans="1:2">
      <c r="A3426" s="149"/>
      <c r="B3426" s="149"/>
    </row>
    <row r="3427" spans="1:2">
      <c r="A3427" s="149"/>
      <c r="B3427" s="149"/>
    </row>
    <row r="3428" spans="1:2">
      <c r="A3428" s="149"/>
      <c r="B3428" s="149"/>
    </row>
    <row r="3429" spans="1:2">
      <c r="A3429" s="149"/>
      <c r="B3429" s="149"/>
    </row>
    <row r="3430" spans="1:2">
      <c r="A3430" s="149"/>
      <c r="B3430" s="149"/>
    </row>
    <row r="3431" spans="1:2">
      <c r="A3431" s="149"/>
      <c r="B3431" s="149"/>
    </row>
    <row r="3432" spans="1:2">
      <c r="A3432" s="149"/>
      <c r="B3432" s="149"/>
    </row>
    <row r="3433" spans="1:2">
      <c r="A3433" s="149"/>
      <c r="B3433" s="149"/>
    </row>
    <row r="3434" spans="1:2">
      <c r="A3434" s="149"/>
      <c r="B3434" s="149"/>
    </row>
    <row r="3435" spans="1:2">
      <c r="A3435" s="149"/>
      <c r="B3435" s="149"/>
    </row>
    <row r="3436" spans="1:2">
      <c r="A3436" s="149"/>
      <c r="B3436" s="149"/>
    </row>
    <row r="3437" spans="1:2">
      <c r="A3437" s="149"/>
      <c r="B3437" s="149"/>
    </row>
    <row r="3438" spans="1:2">
      <c r="A3438" s="149"/>
      <c r="B3438" s="149"/>
    </row>
    <row r="3439" spans="1:2">
      <c r="A3439" s="149"/>
      <c r="B3439" s="149"/>
    </row>
    <row r="3440" spans="1:2">
      <c r="A3440" s="149"/>
      <c r="B3440" s="149"/>
    </row>
    <row r="3441" spans="1:2">
      <c r="A3441" s="149"/>
      <c r="B3441" s="149"/>
    </row>
    <row r="3442" spans="1:2">
      <c r="A3442" s="149"/>
      <c r="B3442" s="149"/>
    </row>
    <row r="3443" spans="1:2">
      <c r="A3443" s="149"/>
      <c r="B3443" s="149"/>
    </row>
    <row r="3444" spans="1:2">
      <c r="A3444" s="149"/>
      <c r="B3444" s="149"/>
    </row>
    <row r="3445" spans="1:2">
      <c r="A3445" s="149"/>
      <c r="B3445" s="149"/>
    </row>
    <row r="3446" spans="1:2">
      <c r="A3446" s="149"/>
      <c r="B3446" s="149"/>
    </row>
    <row r="3447" spans="1:2">
      <c r="A3447" s="149"/>
      <c r="B3447" s="149"/>
    </row>
    <row r="3448" spans="1:2">
      <c r="A3448" s="149"/>
      <c r="B3448" s="149"/>
    </row>
    <row r="3449" spans="1:2">
      <c r="A3449" s="149"/>
      <c r="B3449" s="149"/>
    </row>
    <row r="3450" spans="1:2">
      <c r="A3450" s="149"/>
      <c r="B3450" s="149"/>
    </row>
    <row r="3451" spans="1:2">
      <c r="A3451" s="149"/>
      <c r="B3451" s="149"/>
    </row>
    <row r="3452" spans="1:2">
      <c r="A3452" s="149"/>
      <c r="B3452" s="149"/>
    </row>
    <row r="3453" spans="1:2">
      <c r="A3453" s="149"/>
      <c r="B3453" s="149"/>
    </row>
    <row r="3454" spans="1:2">
      <c r="A3454" s="149"/>
      <c r="B3454" s="149"/>
    </row>
    <row r="3455" spans="1:2">
      <c r="A3455" s="149"/>
      <c r="B3455" s="149"/>
    </row>
    <row r="3456" spans="1:2">
      <c r="A3456" s="149"/>
      <c r="B3456" s="149"/>
    </row>
    <row r="3457" spans="1:2">
      <c r="A3457" s="149"/>
      <c r="B3457" s="149"/>
    </row>
    <row r="3458" spans="1:2">
      <c r="A3458" s="149"/>
      <c r="B3458" s="149"/>
    </row>
    <row r="3459" spans="1:2">
      <c r="A3459" s="149"/>
      <c r="B3459" s="149"/>
    </row>
    <row r="3460" spans="1:2">
      <c r="A3460" s="149"/>
      <c r="B3460" s="149"/>
    </row>
    <row r="3461" spans="1:2">
      <c r="A3461" s="149"/>
      <c r="B3461" s="149"/>
    </row>
    <row r="3462" spans="1:2">
      <c r="A3462" s="149"/>
      <c r="B3462" s="149"/>
    </row>
    <row r="3463" spans="1:2">
      <c r="A3463" s="149"/>
      <c r="B3463" s="149"/>
    </row>
    <row r="3464" spans="1:2">
      <c r="A3464" s="149"/>
      <c r="B3464" s="149"/>
    </row>
    <row r="3465" spans="1:2">
      <c r="A3465" s="149"/>
      <c r="B3465" s="149"/>
    </row>
    <row r="3466" spans="1:2">
      <c r="A3466" s="149"/>
      <c r="B3466" s="149"/>
    </row>
    <row r="3467" spans="1:2">
      <c r="A3467" s="149"/>
      <c r="B3467" s="149"/>
    </row>
    <row r="3468" spans="1:2">
      <c r="A3468" s="149"/>
      <c r="B3468" s="149"/>
    </row>
    <row r="3469" spans="1:2">
      <c r="A3469" s="149"/>
      <c r="B3469" s="149"/>
    </row>
    <row r="3470" spans="1:2">
      <c r="A3470" s="149"/>
      <c r="B3470" s="149"/>
    </row>
    <row r="3471" spans="1:2">
      <c r="A3471" s="149"/>
      <c r="B3471" s="149"/>
    </row>
    <row r="3472" spans="1:2">
      <c r="A3472" s="149"/>
      <c r="B3472" s="149"/>
    </row>
    <row r="3473" spans="1:2">
      <c r="A3473" s="149"/>
      <c r="B3473" s="149"/>
    </row>
    <row r="3474" spans="1:2">
      <c r="A3474" s="149"/>
      <c r="B3474" s="149"/>
    </row>
    <row r="3475" spans="1:2">
      <c r="A3475" s="149"/>
      <c r="B3475" s="149"/>
    </row>
    <row r="3476" spans="1:2">
      <c r="A3476" s="149"/>
      <c r="B3476" s="149"/>
    </row>
    <row r="3477" spans="1:2">
      <c r="A3477" s="149"/>
      <c r="B3477" s="149"/>
    </row>
    <row r="3478" spans="1:2">
      <c r="A3478" s="149"/>
      <c r="B3478" s="149"/>
    </row>
    <row r="3479" spans="1:2">
      <c r="A3479" s="149"/>
      <c r="B3479" s="149"/>
    </row>
    <row r="3480" spans="1:2">
      <c r="A3480" s="149"/>
      <c r="B3480" s="149"/>
    </row>
    <row r="3481" spans="1:2">
      <c r="A3481" s="149"/>
      <c r="B3481" s="149"/>
    </row>
    <row r="3482" spans="1:2">
      <c r="A3482" s="149"/>
      <c r="B3482" s="149"/>
    </row>
    <row r="3483" spans="1:2">
      <c r="A3483" s="149"/>
      <c r="B3483" s="149"/>
    </row>
    <row r="3484" spans="1:2">
      <c r="A3484" s="149"/>
      <c r="B3484" s="149"/>
    </row>
    <row r="3485" spans="1:2">
      <c r="A3485" s="149"/>
      <c r="B3485" s="149"/>
    </row>
    <row r="3486" spans="1:2">
      <c r="A3486" s="149"/>
      <c r="B3486" s="149"/>
    </row>
    <row r="3487" spans="1:2">
      <c r="A3487" s="149"/>
      <c r="B3487" s="149"/>
    </row>
    <row r="3488" spans="1:2">
      <c r="A3488" s="149"/>
      <c r="B3488" s="149"/>
    </row>
    <row r="3489" spans="1:2">
      <c r="A3489" s="149"/>
      <c r="B3489" s="149"/>
    </row>
    <row r="3490" spans="1:2">
      <c r="A3490" s="149"/>
      <c r="B3490" s="149"/>
    </row>
    <row r="3491" spans="1:2">
      <c r="A3491" s="149"/>
      <c r="B3491" s="149"/>
    </row>
    <row r="3492" spans="1:2">
      <c r="A3492" s="149"/>
      <c r="B3492" s="149"/>
    </row>
    <row r="3493" spans="1:2">
      <c r="A3493" s="149"/>
      <c r="B3493" s="149"/>
    </row>
    <row r="3494" spans="1:2">
      <c r="A3494" s="149"/>
      <c r="B3494" s="149"/>
    </row>
    <row r="3495" spans="1:2">
      <c r="A3495" s="149"/>
      <c r="B3495" s="149"/>
    </row>
    <row r="3496" spans="1:2">
      <c r="A3496" s="149"/>
      <c r="B3496" s="149"/>
    </row>
    <row r="3497" spans="1:2">
      <c r="A3497" s="149"/>
      <c r="B3497" s="149"/>
    </row>
    <row r="3498" spans="1:2">
      <c r="A3498" s="149"/>
      <c r="B3498" s="149"/>
    </row>
    <row r="3499" spans="1:2">
      <c r="A3499" s="149"/>
      <c r="B3499" s="149"/>
    </row>
    <row r="3500" spans="1:2">
      <c r="A3500" s="149"/>
      <c r="B3500" s="149"/>
    </row>
    <row r="3501" spans="1:2">
      <c r="A3501" s="149"/>
      <c r="B3501" s="149"/>
    </row>
    <row r="3502" spans="1:2">
      <c r="A3502" s="149"/>
      <c r="B3502" s="149"/>
    </row>
    <row r="3503" spans="1:2">
      <c r="A3503" s="149"/>
      <c r="B3503" s="149"/>
    </row>
    <row r="3504" spans="1:2">
      <c r="A3504" s="149"/>
      <c r="B3504" s="149"/>
    </row>
    <row r="3505" spans="1:2">
      <c r="A3505" s="149"/>
      <c r="B3505" s="149"/>
    </row>
    <row r="3506" spans="1:2">
      <c r="A3506" s="149"/>
      <c r="B3506" s="149"/>
    </row>
    <row r="3507" spans="1:2">
      <c r="A3507" s="149"/>
      <c r="B3507" s="149"/>
    </row>
    <row r="3508" spans="1:2">
      <c r="A3508" s="149"/>
      <c r="B3508" s="149"/>
    </row>
    <row r="3509" spans="1:2">
      <c r="A3509" s="149"/>
      <c r="B3509" s="149"/>
    </row>
    <row r="3510" spans="1:2">
      <c r="A3510" s="149"/>
      <c r="B3510" s="149"/>
    </row>
    <row r="3511" spans="1:2">
      <c r="A3511" s="149"/>
      <c r="B3511" s="149"/>
    </row>
    <row r="3512" spans="1:2">
      <c r="A3512" s="149"/>
      <c r="B3512" s="149"/>
    </row>
    <row r="3513" spans="1:2">
      <c r="A3513" s="149"/>
      <c r="B3513" s="149"/>
    </row>
    <row r="3514" spans="1:2">
      <c r="A3514" s="149"/>
      <c r="B3514" s="149"/>
    </row>
    <row r="3515" spans="1:2">
      <c r="A3515" s="149"/>
      <c r="B3515" s="149"/>
    </row>
    <row r="3516" spans="1:2">
      <c r="A3516" s="149"/>
      <c r="B3516" s="149"/>
    </row>
    <row r="3517" spans="1:2">
      <c r="A3517" s="149"/>
      <c r="B3517" s="149"/>
    </row>
    <row r="3518" spans="1:2">
      <c r="A3518" s="149"/>
      <c r="B3518" s="149"/>
    </row>
    <row r="3519" spans="1:2">
      <c r="A3519" s="149"/>
      <c r="B3519" s="149"/>
    </row>
    <row r="3520" spans="1:2">
      <c r="A3520" s="149"/>
      <c r="B3520" s="149"/>
    </row>
    <row r="3521" spans="1:2">
      <c r="A3521" s="149"/>
      <c r="B3521" s="149"/>
    </row>
    <row r="3522" spans="1:2">
      <c r="A3522" s="149"/>
      <c r="B3522" s="149"/>
    </row>
    <row r="3523" spans="1:2">
      <c r="A3523" s="149"/>
      <c r="B3523" s="149"/>
    </row>
    <row r="3524" spans="1:2">
      <c r="A3524" s="149"/>
      <c r="B3524" s="149"/>
    </row>
    <row r="3525" spans="1:2">
      <c r="A3525" s="149"/>
      <c r="B3525" s="149"/>
    </row>
    <row r="3526" spans="1:2">
      <c r="A3526" s="149"/>
      <c r="B3526" s="149"/>
    </row>
    <row r="3527" spans="1:2">
      <c r="A3527" s="149"/>
      <c r="B3527" s="149"/>
    </row>
    <row r="3528" spans="1:2">
      <c r="A3528" s="149"/>
      <c r="B3528" s="149"/>
    </row>
    <row r="3529" spans="1:2">
      <c r="A3529" s="149"/>
      <c r="B3529" s="149"/>
    </row>
    <row r="3530" spans="1:2">
      <c r="A3530" s="149"/>
      <c r="B3530" s="149"/>
    </row>
    <row r="3531" spans="1:2">
      <c r="A3531" s="149"/>
      <c r="B3531" s="149"/>
    </row>
    <row r="3532" spans="1:2">
      <c r="A3532" s="149"/>
      <c r="B3532" s="149"/>
    </row>
    <row r="3533" spans="1:2">
      <c r="A3533" s="149"/>
      <c r="B3533" s="149"/>
    </row>
    <row r="3534" spans="1:2">
      <c r="A3534" s="149"/>
      <c r="B3534" s="149"/>
    </row>
    <row r="3535" spans="1:2">
      <c r="A3535" s="149"/>
      <c r="B3535" s="149"/>
    </row>
    <row r="3536" spans="1:2">
      <c r="A3536" s="149"/>
      <c r="B3536" s="149"/>
    </row>
    <row r="3537" spans="1:2">
      <c r="A3537" s="149"/>
      <c r="B3537" s="149"/>
    </row>
    <row r="3538" spans="1:2">
      <c r="A3538" s="149"/>
      <c r="B3538" s="149"/>
    </row>
    <row r="3539" spans="1:2">
      <c r="A3539" s="149"/>
      <c r="B3539" s="149"/>
    </row>
    <row r="3540" spans="1:2">
      <c r="A3540" s="149"/>
      <c r="B3540" s="149"/>
    </row>
    <row r="3541" spans="1:2">
      <c r="A3541" s="149"/>
      <c r="B3541" s="149"/>
    </row>
    <row r="3542" spans="1:2">
      <c r="A3542" s="149"/>
      <c r="B3542" s="149"/>
    </row>
    <row r="3543" spans="1:2">
      <c r="A3543" s="149"/>
      <c r="B3543" s="149"/>
    </row>
    <row r="3544" spans="1:2">
      <c r="A3544" s="149"/>
      <c r="B3544" s="149"/>
    </row>
    <row r="3545" spans="1:2">
      <c r="A3545" s="149"/>
      <c r="B3545" s="149"/>
    </row>
    <row r="3546" spans="1:2">
      <c r="A3546" s="149"/>
      <c r="B3546" s="149"/>
    </row>
    <row r="3547" spans="1:2">
      <c r="A3547" s="149"/>
      <c r="B3547" s="149"/>
    </row>
    <row r="3548" spans="1:2">
      <c r="A3548" s="149"/>
      <c r="B3548" s="149"/>
    </row>
    <row r="3549" spans="1:2">
      <c r="A3549" s="149"/>
      <c r="B3549" s="149"/>
    </row>
    <row r="3550" spans="1:2">
      <c r="A3550" s="149"/>
      <c r="B3550" s="149"/>
    </row>
    <row r="3551" spans="1:2">
      <c r="A3551" s="149"/>
      <c r="B3551" s="149"/>
    </row>
    <row r="3552" spans="1:2">
      <c r="A3552" s="149"/>
      <c r="B3552" s="149"/>
    </row>
    <row r="3553" spans="1:2">
      <c r="A3553" s="149"/>
      <c r="B3553" s="149"/>
    </row>
    <row r="3554" spans="1:2">
      <c r="A3554" s="149"/>
      <c r="B3554" s="149"/>
    </row>
    <row r="3555" spans="1:2">
      <c r="A3555" s="149"/>
      <c r="B3555" s="149"/>
    </row>
    <row r="3556" spans="1:2">
      <c r="A3556" s="149"/>
      <c r="B3556" s="149"/>
    </row>
    <row r="3557" spans="1:2">
      <c r="A3557" s="149"/>
      <c r="B3557" s="149"/>
    </row>
    <row r="3558" spans="1:2">
      <c r="A3558" s="149"/>
      <c r="B3558" s="149"/>
    </row>
    <row r="3559" spans="1:2">
      <c r="A3559" s="149"/>
      <c r="B3559" s="149"/>
    </row>
    <row r="3560" spans="1:2">
      <c r="A3560" s="149"/>
      <c r="B3560" s="149"/>
    </row>
    <row r="3561" spans="1:2">
      <c r="A3561" s="149"/>
      <c r="B3561" s="149"/>
    </row>
    <row r="3562" spans="1:2">
      <c r="A3562" s="149"/>
      <c r="B3562" s="149"/>
    </row>
    <row r="3563" spans="1:2">
      <c r="A3563" s="149"/>
      <c r="B3563" s="149"/>
    </row>
    <row r="3564" spans="1:2">
      <c r="A3564" s="149"/>
      <c r="B3564" s="149"/>
    </row>
    <row r="3565" spans="1:2">
      <c r="A3565" s="149"/>
      <c r="B3565" s="149"/>
    </row>
    <row r="3566" spans="1:2">
      <c r="A3566" s="149"/>
      <c r="B3566" s="149"/>
    </row>
    <row r="3567" spans="1:2">
      <c r="A3567" s="149"/>
      <c r="B3567" s="149"/>
    </row>
    <row r="3568" spans="1:2">
      <c r="A3568" s="149"/>
      <c r="B3568" s="149"/>
    </row>
    <row r="3569" spans="1:2">
      <c r="A3569" s="149"/>
      <c r="B3569" s="149"/>
    </row>
    <row r="3570" spans="1:2">
      <c r="A3570" s="149"/>
      <c r="B3570" s="149"/>
    </row>
    <row r="3571" spans="1:2">
      <c r="A3571" s="149"/>
      <c r="B3571" s="149"/>
    </row>
    <row r="3572" spans="1:2">
      <c r="A3572" s="149"/>
      <c r="B3572" s="149"/>
    </row>
    <row r="3573" spans="1:2">
      <c r="A3573" s="149"/>
      <c r="B3573" s="149"/>
    </row>
    <row r="3574" spans="1:2">
      <c r="A3574" s="149"/>
      <c r="B3574" s="149"/>
    </row>
    <row r="3575" spans="1:2">
      <c r="A3575" s="149"/>
      <c r="B3575" s="149"/>
    </row>
    <row r="3576" spans="1:2">
      <c r="A3576" s="149"/>
      <c r="B3576" s="149"/>
    </row>
    <row r="3577" spans="1:2">
      <c r="A3577" s="149"/>
      <c r="B3577" s="149"/>
    </row>
    <row r="3578" spans="1:2">
      <c r="A3578" s="149"/>
      <c r="B3578" s="149"/>
    </row>
    <row r="3579" spans="1:2">
      <c r="A3579" s="149"/>
      <c r="B3579" s="149"/>
    </row>
    <row r="3580" spans="1:2">
      <c r="A3580" s="149"/>
      <c r="B3580" s="149"/>
    </row>
    <row r="3581" spans="1:2">
      <c r="A3581" s="149"/>
      <c r="B3581" s="149"/>
    </row>
    <row r="3582" spans="1:2">
      <c r="A3582" s="149"/>
      <c r="B3582" s="149"/>
    </row>
    <row r="3583" spans="1:2">
      <c r="A3583" s="149"/>
      <c r="B3583" s="149"/>
    </row>
    <row r="3584" spans="1:2">
      <c r="A3584" s="149"/>
      <c r="B3584" s="149"/>
    </row>
    <row r="3585" spans="1:2">
      <c r="A3585" s="149"/>
      <c r="B3585" s="149"/>
    </row>
    <row r="3586" spans="1:2">
      <c r="A3586" s="149"/>
      <c r="B3586" s="149"/>
    </row>
    <row r="3587" spans="1:2">
      <c r="A3587" s="149"/>
      <c r="B3587" s="149"/>
    </row>
    <row r="3588" spans="1:2">
      <c r="A3588" s="149"/>
      <c r="B3588" s="149"/>
    </row>
    <row r="3589" spans="1:2">
      <c r="A3589" s="149"/>
      <c r="B3589" s="149"/>
    </row>
    <row r="3590" spans="1:2">
      <c r="A3590" s="149"/>
      <c r="B3590" s="149"/>
    </row>
    <row r="3591" spans="1:2">
      <c r="A3591" s="149"/>
      <c r="B3591" s="149"/>
    </row>
    <row r="3592" spans="1:2">
      <c r="A3592" s="149"/>
      <c r="B3592" s="149"/>
    </row>
    <row r="3593" spans="1:2">
      <c r="A3593" s="149"/>
      <c r="B3593" s="149"/>
    </row>
    <row r="3594" spans="1:2">
      <c r="A3594" s="149"/>
      <c r="B3594" s="149"/>
    </row>
    <row r="3595" spans="1:2">
      <c r="A3595" s="149"/>
      <c r="B3595" s="149"/>
    </row>
    <row r="3596" spans="1:2">
      <c r="A3596" s="149"/>
      <c r="B3596" s="149"/>
    </row>
    <row r="3597" spans="1:2">
      <c r="A3597" s="149"/>
      <c r="B3597" s="149"/>
    </row>
    <row r="3598" spans="1:2">
      <c r="A3598" s="149"/>
      <c r="B3598" s="149"/>
    </row>
    <row r="3599" spans="1:2">
      <c r="A3599" s="149"/>
      <c r="B3599" s="149"/>
    </row>
    <row r="3600" spans="1:2">
      <c r="A3600" s="149"/>
      <c r="B3600" s="149"/>
    </row>
    <row r="3601" spans="1:2">
      <c r="A3601" s="149"/>
      <c r="B3601" s="149"/>
    </row>
    <row r="3602" spans="1:2">
      <c r="A3602" s="149"/>
      <c r="B3602" s="149"/>
    </row>
    <row r="3603" spans="1:2">
      <c r="A3603" s="149"/>
      <c r="B3603" s="149"/>
    </row>
    <row r="3604" spans="1:2">
      <c r="A3604" s="149"/>
      <c r="B3604" s="149"/>
    </row>
    <row r="3605" spans="1:2">
      <c r="A3605" s="149"/>
      <c r="B3605" s="149"/>
    </row>
    <row r="3606" spans="1:2">
      <c r="A3606" s="149"/>
      <c r="B3606" s="149"/>
    </row>
    <row r="3607" spans="1:2">
      <c r="A3607" s="149"/>
      <c r="B3607" s="149"/>
    </row>
    <row r="3608" spans="1:2">
      <c r="A3608" s="149"/>
      <c r="B3608" s="149"/>
    </row>
    <row r="3609" spans="1:2">
      <c r="A3609" s="149"/>
      <c r="B3609" s="149"/>
    </row>
    <row r="3610" spans="1:2">
      <c r="A3610" s="149"/>
      <c r="B3610" s="149"/>
    </row>
    <row r="3611" spans="1:2">
      <c r="A3611" s="149"/>
      <c r="B3611" s="149"/>
    </row>
    <row r="3612" spans="1:2">
      <c r="A3612" s="149"/>
      <c r="B3612" s="149"/>
    </row>
    <row r="3613" spans="1:2">
      <c r="A3613" s="149"/>
      <c r="B3613" s="149"/>
    </row>
    <row r="3614" spans="1:2">
      <c r="A3614" s="149"/>
      <c r="B3614" s="149"/>
    </row>
    <row r="3615" spans="1:2">
      <c r="A3615" s="149"/>
      <c r="B3615" s="149"/>
    </row>
    <row r="3616" spans="1:2">
      <c r="A3616" s="149"/>
      <c r="B3616" s="149"/>
    </row>
    <row r="3617" spans="1:2">
      <c r="A3617" s="149"/>
      <c r="B3617" s="149"/>
    </row>
    <row r="3618" spans="1:2">
      <c r="A3618" s="149"/>
      <c r="B3618" s="149"/>
    </row>
    <row r="3619" spans="1:2">
      <c r="A3619" s="149"/>
      <c r="B3619" s="149"/>
    </row>
    <row r="3620" spans="1:2">
      <c r="A3620" s="149"/>
      <c r="B3620" s="149"/>
    </row>
    <row r="3621" spans="1:2">
      <c r="A3621" s="149"/>
      <c r="B3621" s="149"/>
    </row>
    <row r="3622" spans="1:2">
      <c r="A3622" s="149"/>
      <c r="B3622" s="149"/>
    </row>
    <row r="3623" spans="1:2">
      <c r="A3623" s="149"/>
      <c r="B3623" s="149"/>
    </row>
    <row r="3624" spans="1:2">
      <c r="A3624" s="149"/>
      <c r="B3624" s="149"/>
    </row>
    <row r="3625" spans="1:2">
      <c r="A3625" s="149"/>
      <c r="B3625" s="149"/>
    </row>
    <row r="3626" spans="1:2">
      <c r="A3626" s="149"/>
      <c r="B3626" s="149"/>
    </row>
    <row r="3627" spans="1:2">
      <c r="A3627" s="149"/>
      <c r="B3627" s="149"/>
    </row>
    <row r="3628" spans="1:2">
      <c r="A3628" s="149"/>
      <c r="B3628" s="149"/>
    </row>
    <row r="3629" spans="1:2">
      <c r="A3629" s="149"/>
      <c r="B3629" s="149"/>
    </row>
    <row r="3630" spans="1:2">
      <c r="A3630" s="149"/>
      <c r="B3630" s="149"/>
    </row>
    <row r="3631" spans="1:2">
      <c r="A3631" s="149"/>
      <c r="B3631" s="149"/>
    </row>
    <row r="3632" spans="1:2">
      <c r="A3632" s="149"/>
      <c r="B3632" s="149"/>
    </row>
    <row r="3633" spans="1:2">
      <c r="A3633" s="149"/>
      <c r="B3633" s="149"/>
    </row>
    <row r="3634" spans="1:2">
      <c r="A3634" s="149"/>
      <c r="B3634" s="149"/>
    </row>
    <row r="3635" spans="1:2">
      <c r="A3635" s="149"/>
      <c r="B3635" s="149"/>
    </row>
    <row r="3636" spans="1:2">
      <c r="A3636" s="149"/>
      <c r="B3636" s="149"/>
    </row>
    <row r="3637" spans="1:2">
      <c r="A3637" s="149"/>
      <c r="B3637" s="149"/>
    </row>
    <row r="3638" spans="1:2">
      <c r="A3638" s="149"/>
      <c r="B3638" s="149"/>
    </row>
    <row r="3639" spans="1:2">
      <c r="A3639" s="149"/>
      <c r="B3639" s="149"/>
    </row>
    <row r="3640" spans="1:2">
      <c r="A3640" s="149"/>
      <c r="B3640" s="149"/>
    </row>
    <row r="3641" spans="1:2">
      <c r="A3641" s="149"/>
      <c r="B3641" s="149"/>
    </row>
    <row r="3642" spans="1:2">
      <c r="A3642" s="149"/>
      <c r="B3642" s="149"/>
    </row>
    <row r="3643" spans="1:2">
      <c r="A3643" s="149"/>
      <c r="B3643" s="149"/>
    </row>
    <row r="3644" spans="1:2">
      <c r="A3644" s="149"/>
      <c r="B3644" s="149"/>
    </row>
    <row r="3645" spans="1:2">
      <c r="A3645" s="149"/>
      <c r="B3645" s="149"/>
    </row>
    <row r="3646" spans="1:2">
      <c r="A3646" s="149"/>
      <c r="B3646" s="149"/>
    </row>
    <row r="3647" spans="1:2">
      <c r="A3647" s="149"/>
      <c r="B3647" s="149"/>
    </row>
    <row r="3648" spans="1:2">
      <c r="A3648" s="149"/>
      <c r="B3648" s="149"/>
    </row>
    <row r="3649" spans="1:2">
      <c r="A3649" s="149"/>
      <c r="B3649" s="149"/>
    </row>
    <row r="3650" spans="1:2">
      <c r="A3650" s="149"/>
      <c r="B3650" s="149"/>
    </row>
    <row r="3651" spans="1:2">
      <c r="A3651" s="149"/>
      <c r="B3651" s="149"/>
    </row>
    <row r="3652" spans="1:2">
      <c r="A3652" s="149"/>
      <c r="B3652" s="149"/>
    </row>
    <row r="3653" spans="1:2">
      <c r="A3653" s="149"/>
      <c r="B3653" s="149"/>
    </row>
    <row r="3654" spans="1:2">
      <c r="A3654" s="149"/>
      <c r="B3654" s="149"/>
    </row>
    <row r="3655" spans="1:2">
      <c r="A3655" s="149"/>
      <c r="B3655" s="149"/>
    </row>
    <row r="3656" spans="1:2">
      <c r="A3656" s="149"/>
      <c r="B3656" s="149"/>
    </row>
    <row r="3657" spans="1:2">
      <c r="A3657" s="149"/>
      <c r="B3657" s="149"/>
    </row>
    <row r="3658" spans="1:2">
      <c r="A3658" s="149"/>
      <c r="B3658" s="149"/>
    </row>
    <row r="3659" spans="1:2">
      <c r="A3659" s="149"/>
      <c r="B3659" s="149"/>
    </row>
    <row r="3660" spans="1:2">
      <c r="A3660" s="149"/>
      <c r="B3660" s="149"/>
    </row>
    <row r="3661" spans="1:2">
      <c r="A3661" s="149"/>
      <c r="B3661" s="149"/>
    </row>
    <row r="3662" spans="1:2">
      <c r="A3662" s="149"/>
      <c r="B3662" s="149"/>
    </row>
    <row r="3663" spans="1:2">
      <c r="A3663" s="149"/>
      <c r="B3663" s="149"/>
    </row>
    <row r="3664" spans="1:2">
      <c r="A3664" s="149"/>
      <c r="B3664" s="149"/>
    </row>
    <row r="3665" spans="1:2">
      <c r="A3665" s="149"/>
      <c r="B3665" s="149"/>
    </row>
    <row r="3666" spans="1:2">
      <c r="A3666" s="149"/>
      <c r="B3666" s="149"/>
    </row>
    <row r="3667" spans="1:2">
      <c r="A3667" s="149"/>
      <c r="B3667" s="149"/>
    </row>
    <row r="3668" spans="1:2">
      <c r="A3668" s="149"/>
      <c r="B3668" s="149"/>
    </row>
    <row r="3669" spans="1:2">
      <c r="A3669" s="149"/>
      <c r="B3669" s="149"/>
    </row>
    <row r="3670" spans="1:2">
      <c r="A3670" s="149"/>
      <c r="B3670" s="149"/>
    </row>
    <row r="3671" spans="1:2">
      <c r="A3671" s="149"/>
      <c r="B3671" s="149"/>
    </row>
    <row r="3672" spans="1:2">
      <c r="A3672" s="149"/>
      <c r="B3672" s="149"/>
    </row>
    <row r="3673" spans="1:2">
      <c r="A3673" s="149"/>
      <c r="B3673" s="149"/>
    </row>
    <row r="3674" spans="1:2">
      <c r="A3674" s="149"/>
      <c r="B3674" s="149"/>
    </row>
    <row r="3675" spans="1:2">
      <c r="A3675" s="149"/>
      <c r="B3675" s="149"/>
    </row>
    <row r="3676" spans="1:2">
      <c r="A3676" s="149"/>
      <c r="B3676" s="149"/>
    </row>
    <row r="3677" spans="1:2">
      <c r="A3677" s="149"/>
      <c r="B3677" s="149"/>
    </row>
    <row r="3678" spans="1:2">
      <c r="A3678" s="149"/>
      <c r="B3678" s="149"/>
    </row>
    <row r="3679" spans="1:2">
      <c r="A3679" s="149"/>
      <c r="B3679" s="149"/>
    </row>
    <row r="3680" spans="1:2">
      <c r="A3680" s="149"/>
      <c r="B3680" s="149"/>
    </row>
    <row r="3681" spans="1:2">
      <c r="A3681" s="149"/>
      <c r="B3681" s="149"/>
    </row>
    <row r="3682" spans="1:2">
      <c r="A3682" s="149"/>
      <c r="B3682" s="149"/>
    </row>
    <row r="3683" spans="1:2">
      <c r="A3683" s="149"/>
      <c r="B3683" s="149"/>
    </row>
    <row r="3684" spans="1:2">
      <c r="A3684" s="149"/>
      <c r="B3684" s="149"/>
    </row>
    <row r="3685" spans="1:2">
      <c r="A3685" s="149"/>
      <c r="B3685" s="149"/>
    </row>
    <row r="3686" spans="1:2">
      <c r="A3686" s="149"/>
      <c r="B3686" s="149"/>
    </row>
    <row r="3687" spans="1:2">
      <c r="A3687" s="149"/>
      <c r="B3687" s="149"/>
    </row>
    <row r="3688" spans="1:2">
      <c r="A3688" s="149"/>
      <c r="B3688" s="149"/>
    </row>
    <row r="3689" spans="1:2">
      <c r="A3689" s="149"/>
      <c r="B3689" s="149"/>
    </row>
    <row r="3690" spans="1:2">
      <c r="A3690" s="149"/>
      <c r="B3690" s="149"/>
    </row>
    <row r="3691" spans="1:2">
      <c r="A3691" s="149"/>
      <c r="B3691" s="149"/>
    </row>
    <row r="3692" spans="1:2">
      <c r="A3692" s="149"/>
      <c r="B3692" s="149"/>
    </row>
    <row r="3693" spans="1:2">
      <c r="A3693" s="149"/>
      <c r="B3693" s="149"/>
    </row>
    <row r="3694" spans="1:2">
      <c r="A3694" s="149"/>
      <c r="B3694" s="149"/>
    </row>
    <row r="3695" spans="1:2">
      <c r="A3695" s="149"/>
      <c r="B3695" s="149"/>
    </row>
    <row r="3696" spans="1:2">
      <c r="A3696" s="149"/>
      <c r="B3696" s="149"/>
    </row>
    <row r="3697" spans="1:2">
      <c r="A3697" s="149"/>
      <c r="B3697" s="149"/>
    </row>
    <row r="3698" spans="1:2">
      <c r="A3698" s="149"/>
      <c r="B3698" s="149"/>
    </row>
    <row r="3699" spans="1:2">
      <c r="A3699" s="149"/>
      <c r="B3699" s="149"/>
    </row>
    <row r="3700" spans="1:2">
      <c r="A3700" s="149"/>
      <c r="B3700" s="149"/>
    </row>
    <row r="3701" spans="1:2">
      <c r="A3701" s="149"/>
      <c r="B3701" s="149"/>
    </row>
    <row r="3702" spans="1:2">
      <c r="A3702" s="149"/>
      <c r="B3702" s="149"/>
    </row>
    <row r="3703" spans="1:2">
      <c r="A3703" s="149"/>
      <c r="B3703" s="149"/>
    </row>
    <row r="3704" spans="1:2">
      <c r="A3704" s="149"/>
      <c r="B3704" s="149"/>
    </row>
    <row r="3705" spans="1:2">
      <c r="A3705" s="149"/>
      <c r="B3705" s="149"/>
    </row>
    <row r="3706" spans="1:2">
      <c r="A3706" s="149"/>
      <c r="B3706" s="149"/>
    </row>
    <row r="3707" spans="1:2">
      <c r="A3707" s="149"/>
      <c r="B3707" s="149"/>
    </row>
    <row r="3708" spans="1:2">
      <c r="A3708" s="149"/>
      <c r="B3708" s="149"/>
    </row>
    <row r="3709" spans="1:2">
      <c r="A3709" s="149"/>
      <c r="B3709" s="149"/>
    </row>
    <row r="3710" spans="1:2">
      <c r="A3710" s="149"/>
      <c r="B3710" s="149"/>
    </row>
    <row r="3711" spans="1:2">
      <c r="A3711" s="149"/>
      <c r="B3711" s="149"/>
    </row>
    <row r="3712" spans="1:2">
      <c r="A3712" s="149"/>
      <c r="B3712" s="149"/>
    </row>
    <row r="3713" spans="1:2">
      <c r="A3713" s="149"/>
      <c r="B3713" s="149"/>
    </row>
    <row r="3714" spans="1:2">
      <c r="A3714" s="149"/>
      <c r="B3714" s="149"/>
    </row>
    <row r="3715" spans="1:2">
      <c r="A3715" s="149"/>
      <c r="B3715" s="149"/>
    </row>
    <row r="3716" spans="1:2">
      <c r="A3716" s="149"/>
      <c r="B3716" s="149"/>
    </row>
    <row r="3717" spans="1:2">
      <c r="A3717" s="149"/>
      <c r="B3717" s="149"/>
    </row>
    <row r="3718" spans="1:2">
      <c r="A3718" s="149"/>
      <c r="B3718" s="149"/>
    </row>
    <row r="3719" spans="1:2">
      <c r="A3719" s="149"/>
      <c r="B3719" s="149"/>
    </row>
    <row r="3720" spans="1:2">
      <c r="A3720" s="149"/>
      <c r="B3720" s="149"/>
    </row>
    <row r="3721" spans="1:2">
      <c r="A3721" s="149"/>
      <c r="B3721" s="149"/>
    </row>
    <row r="3722" spans="1:2">
      <c r="A3722" s="149"/>
      <c r="B3722" s="149"/>
    </row>
    <row r="3723" spans="1:2">
      <c r="A3723" s="149"/>
      <c r="B3723" s="149"/>
    </row>
    <row r="3724" spans="1:2">
      <c r="A3724" s="149"/>
      <c r="B3724" s="149"/>
    </row>
    <row r="3725" spans="1:2">
      <c r="A3725" s="149"/>
      <c r="B3725" s="149"/>
    </row>
    <row r="3726" spans="1:2">
      <c r="A3726" s="149"/>
      <c r="B3726" s="149"/>
    </row>
    <row r="3727" spans="1:2">
      <c r="A3727" s="149"/>
      <c r="B3727" s="149"/>
    </row>
    <row r="3728" spans="1:2">
      <c r="A3728" s="149"/>
      <c r="B3728" s="149"/>
    </row>
    <row r="3729" spans="1:2">
      <c r="A3729" s="149"/>
      <c r="B3729" s="149"/>
    </row>
    <row r="3730" spans="1:2">
      <c r="A3730" s="149"/>
      <c r="B3730" s="149"/>
    </row>
    <row r="3731" spans="1:2">
      <c r="A3731" s="149"/>
      <c r="B3731" s="149"/>
    </row>
    <row r="3732" spans="1:2">
      <c r="A3732" s="149"/>
      <c r="B3732" s="149"/>
    </row>
    <row r="3733" spans="1:2">
      <c r="A3733" s="149"/>
      <c r="B3733" s="149"/>
    </row>
    <row r="3734" spans="1:2">
      <c r="A3734" s="149"/>
      <c r="B3734" s="149"/>
    </row>
    <row r="3735" spans="1:2">
      <c r="A3735" s="149"/>
      <c r="B3735" s="149"/>
    </row>
    <row r="3736" spans="1:2">
      <c r="A3736" s="149"/>
      <c r="B3736" s="149"/>
    </row>
    <row r="3737" spans="1:2">
      <c r="A3737" s="149"/>
      <c r="B3737" s="149"/>
    </row>
    <row r="3738" spans="1:2">
      <c r="A3738" s="149"/>
      <c r="B3738" s="149"/>
    </row>
    <row r="3739" spans="1:2">
      <c r="A3739" s="149"/>
      <c r="B3739" s="149"/>
    </row>
    <row r="3740" spans="1:2">
      <c r="A3740" s="149"/>
      <c r="B3740" s="149"/>
    </row>
    <row r="3741" spans="1:2">
      <c r="A3741" s="149"/>
      <c r="B3741" s="149"/>
    </row>
    <row r="3742" spans="1:2">
      <c r="A3742" s="149"/>
      <c r="B3742" s="149"/>
    </row>
    <row r="3743" spans="1:2">
      <c r="A3743" s="149"/>
      <c r="B3743" s="149"/>
    </row>
    <row r="3744" spans="1:2">
      <c r="A3744" s="149"/>
      <c r="B3744" s="149"/>
    </row>
    <row r="3745" spans="1:2">
      <c r="A3745" s="149"/>
      <c r="B3745" s="149"/>
    </row>
    <row r="3746" spans="1:2">
      <c r="A3746" s="149"/>
      <c r="B3746" s="149"/>
    </row>
    <row r="3747" spans="1:2">
      <c r="A3747" s="149"/>
      <c r="B3747" s="149"/>
    </row>
    <row r="3748" spans="1:2">
      <c r="A3748" s="149"/>
      <c r="B3748" s="149"/>
    </row>
    <row r="3749" spans="1:2">
      <c r="A3749" s="149"/>
      <c r="B3749" s="149"/>
    </row>
    <row r="3750" spans="1:2">
      <c r="A3750" s="149"/>
      <c r="B3750" s="149"/>
    </row>
    <row r="3751" spans="1:2">
      <c r="A3751" s="149"/>
      <c r="B3751" s="149"/>
    </row>
    <row r="3752" spans="1:2">
      <c r="A3752" s="149"/>
      <c r="B3752" s="149"/>
    </row>
    <row r="3753" spans="1:2">
      <c r="A3753" s="149"/>
      <c r="B3753" s="149"/>
    </row>
    <row r="3754" spans="1:2">
      <c r="A3754" s="149"/>
      <c r="B3754" s="149"/>
    </row>
    <row r="3755" spans="1:2">
      <c r="A3755" s="149"/>
      <c r="B3755" s="149"/>
    </row>
    <row r="3756" spans="1:2">
      <c r="A3756" s="149"/>
      <c r="B3756" s="149"/>
    </row>
    <row r="3757" spans="1:2">
      <c r="A3757" s="149"/>
      <c r="B3757" s="149"/>
    </row>
    <row r="3758" spans="1:2">
      <c r="A3758" s="149"/>
      <c r="B3758" s="149"/>
    </row>
    <row r="3759" spans="1:2">
      <c r="A3759" s="149"/>
      <c r="B3759" s="149"/>
    </row>
    <row r="3760" spans="1:2">
      <c r="A3760" s="149"/>
      <c r="B3760" s="149"/>
    </row>
    <row r="3761" spans="1:2">
      <c r="A3761" s="149"/>
      <c r="B3761" s="149"/>
    </row>
    <row r="3762" spans="1:2">
      <c r="A3762" s="149"/>
      <c r="B3762" s="149"/>
    </row>
    <row r="3763" spans="1:2">
      <c r="A3763" s="149"/>
      <c r="B3763" s="149"/>
    </row>
    <row r="3764" spans="1:2">
      <c r="A3764" s="149"/>
      <c r="B3764" s="149"/>
    </row>
    <row r="3765" spans="1:2">
      <c r="A3765" s="149"/>
      <c r="B3765" s="149"/>
    </row>
    <row r="3766" spans="1:2">
      <c r="A3766" s="149"/>
      <c r="B3766" s="149"/>
    </row>
    <row r="3767" spans="1:2">
      <c r="A3767" s="149"/>
      <c r="B3767" s="149"/>
    </row>
    <row r="3768" spans="1:2">
      <c r="A3768" s="149"/>
      <c r="B3768" s="149"/>
    </row>
    <row r="3769" spans="1:2">
      <c r="A3769" s="149"/>
      <c r="B3769" s="149"/>
    </row>
    <row r="3770" spans="1:2">
      <c r="A3770" s="149"/>
      <c r="B3770" s="149"/>
    </row>
    <row r="3771" spans="1:2">
      <c r="A3771" s="149"/>
      <c r="B3771" s="149"/>
    </row>
    <row r="3772" spans="1:2">
      <c r="A3772" s="149"/>
      <c r="B3772" s="149"/>
    </row>
    <row r="3773" spans="1:2">
      <c r="A3773" s="149"/>
      <c r="B3773" s="149"/>
    </row>
    <row r="3774" spans="1:2">
      <c r="A3774" s="149"/>
      <c r="B3774" s="149"/>
    </row>
    <row r="3775" spans="1:2">
      <c r="A3775" s="149"/>
      <c r="B3775" s="149"/>
    </row>
    <row r="3776" spans="1:2">
      <c r="A3776" s="149"/>
      <c r="B3776" s="149"/>
    </row>
    <row r="3777" spans="1:2">
      <c r="A3777" s="149"/>
      <c r="B3777" s="149"/>
    </row>
    <row r="3778" spans="1:2">
      <c r="A3778" s="149"/>
      <c r="B3778" s="149"/>
    </row>
    <row r="3779" spans="1:2">
      <c r="A3779" s="149"/>
      <c r="B3779" s="149"/>
    </row>
    <row r="3780" spans="1:2">
      <c r="A3780" s="149"/>
      <c r="B3780" s="149"/>
    </row>
    <row r="3781" spans="1:2">
      <c r="A3781" s="149"/>
      <c r="B3781" s="149"/>
    </row>
    <row r="3782" spans="1:2">
      <c r="A3782" s="149"/>
      <c r="B3782" s="149"/>
    </row>
    <row r="3783" spans="1:2">
      <c r="A3783" s="149"/>
      <c r="B3783" s="149"/>
    </row>
    <row r="3784" spans="1:2">
      <c r="A3784" s="149"/>
      <c r="B3784" s="149"/>
    </row>
    <row r="3785" spans="1:2">
      <c r="A3785" s="149"/>
      <c r="B3785" s="149"/>
    </row>
    <row r="3786" spans="1:2">
      <c r="A3786" s="149"/>
      <c r="B3786" s="149"/>
    </row>
    <row r="3787" spans="1:2">
      <c r="A3787" s="149"/>
      <c r="B3787" s="149"/>
    </row>
    <row r="3788" spans="1:2">
      <c r="A3788" s="149"/>
      <c r="B3788" s="149"/>
    </row>
    <row r="3789" spans="1:2">
      <c r="A3789" s="149"/>
      <c r="B3789" s="149"/>
    </row>
    <row r="3790" spans="1:2">
      <c r="A3790" s="149"/>
      <c r="B3790" s="149"/>
    </row>
    <row r="3791" spans="1:2">
      <c r="A3791" s="149"/>
      <c r="B3791" s="149"/>
    </row>
    <row r="3792" spans="1:2">
      <c r="A3792" s="149"/>
      <c r="B3792" s="149"/>
    </row>
    <row r="3793" spans="1:2">
      <c r="A3793" s="149"/>
      <c r="B3793" s="149"/>
    </row>
    <row r="3794" spans="1:2">
      <c r="A3794" s="149"/>
      <c r="B3794" s="149"/>
    </row>
    <row r="3795" spans="1:2">
      <c r="A3795" s="149"/>
      <c r="B3795" s="149"/>
    </row>
    <row r="3796" spans="1:2">
      <c r="A3796" s="149"/>
      <c r="B3796" s="149"/>
    </row>
    <row r="3797" spans="1:2">
      <c r="A3797" s="149"/>
      <c r="B3797" s="149"/>
    </row>
    <row r="3798" spans="1:2">
      <c r="A3798" s="149"/>
      <c r="B3798" s="149"/>
    </row>
    <row r="3799" spans="1:2">
      <c r="A3799" s="149"/>
      <c r="B3799" s="149"/>
    </row>
    <row r="3800" spans="1:2">
      <c r="A3800" s="149"/>
      <c r="B3800" s="149"/>
    </row>
    <row r="3801" spans="1:2">
      <c r="A3801" s="149"/>
      <c r="B3801" s="149"/>
    </row>
    <row r="3802" spans="1:2">
      <c r="A3802" s="149"/>
      <c r="B3802" s="149"/>
    </row>
    <row r="3803" spans="1:2">
      <c r="A3803" s="149"/>
      <c r="B3803" s="149"/>
    </row>
    <row r="3804" spans="1:2">
      <c r="A3804" s="149"/>
      <c r="B3804" s="149"/>
    </row>
    <row r="3805" spans="1:2">
      <c r="A3805" s="149"/>
      <c r="B3805" s="149"/>
    </row>
    <row r="3806" spans="1:2">
      <c r="A3806" s="149"/>
      <c r="B3806" s="149"/>
    </row>
    <row r="3807" spans="1:2">
      <c r="A3807" s="149"/>
      <c r="B3807" s="149"/>
    </row>
    <row r="3808" spans="1:2">
      <c r="A3808" s="149"/>
      <c r="B3808" s="149"/>
    </row>
    <row r="3809" spans="1:2">
      <c r="A3809" s="149"/>
      <c r="B3809" s="149"/>
    </row>
    <row r="3810" spans="1:2">
      <c r="A3810" s="149"/>
      <c r="B3810" s="149"/>
    </row>
    <row r="3811" spans="1:2">
      <c r="A3811" s="149"/>
      <c r="B3811" s="149"/>
    </row>
    <row r="3812" spans="1:2">
      <c r="A3812" s="149"/>
      <c r="B3812" s="149"/>
    </row>
    <row r="3813" spans="1:2">
      <c r="A3813" s="149"/>
      <c r="B3813" s="149"/>
    </row>
    <row r="3814" spans="1:2">
      <c r="A3814" s="149"/>
      <c r="B3814" s="149"/>
    </row>
    <row r="3815" spans="1:2">
      <c r="A3815" s="149"/>
      <c r="B3815" s="149"/>
    </row>
    <row r="3816" spans="1:2">
      <c r="A3816" s="149"/>
      <c r="B3816" s="149"/>
    </row>
    <row r="3817" spans="1:2">
      <c r="A3817" s="149"/>
      <c r="B3817" s="149"/>
    </row>
    <row r="3818" spans="1:2">
      <c r="A3818" s="149"/>
      <c r="B3818" s="149"/>
    </row>
    <row r="3819" spans="1:2">
      <c r="A3819" s="149"/>
      <c r="B3819" s="149"/>
    </row>
    <row r="3820" spans="1:2">
      <c r="A3820" s="149"/>
      <c r="B3820" s="149"/>
    </row>
    <row r="3821" spans="1:2">
      <c r="A3821" s="149"/>
      <c r="B3821" s="149"/>
    </row>
    <row r="3822" spans="1:2">
      <c r="A3822" s="149"/>
      <c r="B3822" s="149"/>
    </row>
    <row r="3823" spans="1:2">
      <c r="A3823" s="149"/>
      <c r="B3823" s="149"/>
    </row>
    <row r="3824" spans="1:2">
      <c r="A3824" s="149"/>
      <c r="B3824" s="149"/>
    </row>
    <row r="3825" spans="1:2">
      <c r="A3825" s="149"/>
      <c r="B3825" s="149"/>
    </row>
    <row r="3826" spans="1:2">
      <c r="A3826" s="149"/>
      <c r="B3826" s="149"/>
    </row>
    <row r="3827" spans="1:2">
      <c r="A3827" s="149"/>
      <c r="B3827" s="149"/>
    </row>
    <row r="3828" spans="1:2">
      <c r="A3828" s="149"/>
      <c r="B3828" s="149"/>
    </row>
    <row r="3829" spans="1:2">
      <c r="A3829" s="149"/>
      <c r="B3829" s="149"/>
    </row>
    <row r="3830" spans="1:2">
      <c r="A3830" s="149"/>
      <c r="B3830" s="149"/>
    </row>
    <row r="3831" spans="1:2">
      <c r="A3831" s="149"/>
      <c r="B3831" s="149"/>
    </row>
    <row r="3832" spans="1:2">
      <c r="A3832" s="149"/>
      <c r="B3832" s="149"/>
    </row>
    <row r="3833" spans="1:2">
      <c r="A3833" s="149"/>
      <c r="B3833" s="149"/>
    </row>
    <row r="3834" spans="1:2">
      <c r="A3834" s="149"/>
      <c r="B3834" s="149"/>
    </row>
    <row r="3835" spans="1:2">
      <c r="A3835" s="149"/>
      <c r="B3835" s="149"/>
    </row>
    <row r="3836" spans="1:2">
      <c r="A3836" s="149"/>
      <c r="B3836" s="149"/>
    </row>
    <row r="3837" spans="1:2">
      <c r="A3837" s="149"/>
      <c r="B3837" s="149"/>
    </row>
    <row r="3838" spans="1:2">
      <c r="A3838" s="149"/>
      <c r="B3838" s="149"/>
    </row>
    <row r="3839" spans="1:2">
      <c r="A3839" s="149"/>
      <c r="B3839" s="149"/>
    </row>
    <row r="3840" spans="1:2">
      <c r="A3840" s="149"/>
      <c r="B3840" s="149"/>
    </row>
    <row r="3841" spans="1:2">
      <c r="A3841" s="149"/>
      <c r="B3841" s="149"/>
    </row>
    <row r="3842" spans="1:2">
      <c r="A3842" s="149"/>
      <c r="B3842" s="149"/>
    </row>
    <row r="3843" spans="1:2">
      <c r="A3843" s="149"/>
      <c r="B3843" s="149"/>
    </row>
    <row r="3844" spans="1:2">
      <c r="A3844" s="149"/>
      <c r="B3844" s="149"/>
    </row>
    <row r="3845" spans="1:2">
      <c r="A3845" s="149"/>
      <c r="B3845" s="149"/>
    </row>
    <row r="3846" spans="1:2">
      <c r="A3846" s="149"/>
      <c r="B3846" s="149"/>
    </row>
    <row r="3847" spans="1:2">
      <c r="A3847" s="149"/>
      <c r="B3847" s="149"/>
    </row>
    <row r="3848" spans="1:2">
      <c r="A3848" s="149"/>
      <c r="B3848" s="149"/>
    </row>
    <row r="3849" spans="1:2">
      <c r="A3849" s="149"/>
      <c r="B3849" s="149"/>
    </row>
    <row r="3850" spans="1:2">
      <c r="A3850" s="149"/>
      <c r="B3850" s="149"/>
    </row>
    <row r="3851" spans="1:2">
      <c r="A3851" s="149"/>
      <c r="B3851" s="149"/>
    </row>
    <row r="3852" spans="1:2">
      <c r="A3852" s="149"/>
      <c r="B3852" s="149"/>
    </row>
    <row r="3853" spans="1:2">
      <c r="A3853" s="149"/>
      <c r="B3853" s="149"/>
    </row>
    <row r="3854" spans="1:2">
      <c r="A3854" s="149"/>
      <c r="B3854" s="149"/>
    </row>
    <row r="3855" spans="1:2">
      <c r="A3855" s="149"/>
      <c r="B3855" s="149"/>
    </row>
    <row r="3856" spans="1:2">
      <c r="A3856" s="149"/>
      <c r="B3856" s="149"/>
    </row>
    <row r="3857" spans="1:2">
      <c r="A3857" s="149"/>
      <c r="B3857" s="149"/>
    </row>
    <row r="3858" spans="1:2">
      <c r="A3858" s="149"/>
      <c r="B3858" s="149"/>
    </row>
    <row r="3859" spans="1:2">
      <c r="A3859" s="149"/>
      <c r="B3859" s="149"/>
    </row>
    <row r="3860" spans="1:2">
      <c r="A3860" s="149"/>
      <c r="B3860" s="149"/>
    </row>
    <row r="3861" spans="1:2">
      <c r="A3861" s="149"/>
      <c r="B3861" s="149"/>
    </row>
    <row r="3862" spans="1:2">
      <c r="A3862" s="149"/>
      <c r="B3862" s="149"/>
    </row>
    <row r="3863" spans="1:2">
      <c r="A3863" s="149"/>
      <c r="B3863" s="149"/>
    </row>
    <row r="3864" spans="1:2">
      <c r="A3864" s="149"/>
      <c r="B3864" s="149"/>
    </row>
    <row r="3865" spans="1:2">
      <c r="A3865" s="149"/>
      <c r="B3865" s="149"/>
    </row>
    <row r="3866" spans="1:2">
      <c r="A3866" s="149"/>
      <c r="B3866" s="149"/>
    </row>
    <row r="3867" spans="1:2">
      <c r="A3867" s="149"/>
      <c r="B3867" s="149"/>
    </row>
    <row r="3868" spans="1:2">
      <c r="A3868" s="149"/>
      <c r="B3868" s="149"/>
    </row>
    <row r="3869" spans="1:2">
      <c r="A3869" s="149"/>
      <c r="B3869" s="149"/>
    </row>
    <row r="3870" spans="1:2">
      <c r="A3870" s="149"/>
      <c r="B3870" s="149"/>
    </row>
    <row r="3871" spans="1:2">
      <c r="A3871" s="149"/>
      <c r="B3871" s="149"/>
    </row>
    <row r="3872" spans="1:2">
      <c r="A3872" s="149"/>
      <c r="B3872" s="149"/>
    </row>
    <row r="3873" spans="1:2">
      <c r="A3873" s="149"/>
      <c r="B3873" s="149"/>
    </row>
    <row r="3874" spans="1:2">
      <c r="A3874" s="149"/>
      <c r="B3874" s="149"/>
    </row>
    <row r="3875" spans="1:2">
      <c r="A3875" s="149"/>
      <c r="B3875" s="149"/>
    </row>
    <row r="3876" spans="1:2">
      <c r="A3876" s="149"/>
      <c r="B3876" s="149"/>
    </row>
    <row r="3877" spans="1:2">
      <c r="A3877" s="149"/>
      <c r="B3877" s="149"/>
    </row>
    <row r="3878" spans="1:2">
      <c r="A3878" s="149"/>
      <c r="B3878" s="149"/>
    </row>
    <row r="3879" spans="1:2">
      <c r="A3879" s="149"/>
      <c r="B3879" s="149"/>
    </row>
    <row r="3880" spans="1:2">
      <c r="A3880" s="149"/>
      <c r="B3880" s="149"/>
    </row>
    <row r="3881" spans="1:2">
      <c r="A3881" s="149"/>
      <c r="B3881" s="149"/>
    </row>
    <row r="3882" spans="1:2">
      <c r="A3882" s="149"/>
      <c r="B3882" s="149"/>
    </row>
    <row r="3883" spans="1:2">
      <c r="A3883" s="149"/>
      <c r="B3883" s="149"/>
    </row>
    <row r="3884" spans="1:2">
      <c r="A3884" s="149"/>
      <c r="B3884" s="149"/>
    </row>
    <row r="3885" spans="1:2">
      <c r="A3885" s="149"/>
      <c r="B3885" s="149"/>
    </row>
    <row r="3886" spans="1:2">
      <c r="A3886" s="149"/>
      <c r="B3886" s="149"/>
    </row>
    <row r="3887" spans="1:2">
      <c r="A3887" s="149"/>
      <c r="B3887" s="149"/>
    </row>
    <row r="3888" spans="1:2">
      <c r="A3888" s="149"/>
      <c r="B3888" s="149"/>
    </row>
    <row r="3889" spans="1:2">
      <c r="A3889" s="149"/>
      <c r="B3889" s="149"/>
    </row>
    <row r="3890" spans="1:2">
      <c r="A3890" s="149"/>
      <c r="B3890" s="149"/>
    </row>
    <row r="3891" spans="1:2">
      <c r="A3891" s="149"/>
      <c r="B3891" s="149"/>
    </row>
    <row r="3892" spans="1:2">
      <c r="A3892" s="149"/>
      <c r="B3892" s="149"/>
    </row>
    <row r="3893" spans="1:2">
      <c r="A3893" s="149"/>
      <c r="B3893" s="149"/>
    </row>
    <row r="3894" spans="1:2">
      <c r="A3894" s="149"/>
      <c r="B3894" s="149"/>
    </row>
    <row r="3895" spans="1:2">
      <c r="A3895" s="149"/>
      <c r="B3895" s="149"/>
    </row>
    <row r="3896" spans="1:2">
      <c r="A3896" s="149"/>
      <c r="B3896" s="149"/>
    </row>
    <row r="3897" spans="1:2">
      <c r="A3897" s="149"/>
      <c r="B3897" s="149"/>
    </row>
    <row r="3898" spans="1:2">
      <c r="A3898" s="149"/>
      <c r="B3898" s="149"/>
    </row>
    <row r="3899" spans="1:2">
      <c r="A3899" s="149"/>
      <c r="B3899" s="149"/>
    </row>
    <row r="3900" spans="1:2">
      <c r="A3900" s="149"/>
      <c r="B3900" s="149"/>
    </row>
    <row r="3901" spans="1:2">
      <c r="A3901" s="149"/>
      <c r="B3901" s="149"/>
    </row>
    <row r="3902" spans="1:2">
      <c r="A3902" s="149"/>
      <c r="B3902" s="149"/>
    </row>
    <row r="3903" spans="1:2">
      <c r="A3903" s="149"/>
      <c r="B3903" s="149"/>
    </row>
    <row r="3904" spans="1:2">
      <c r="A3904" s="149"/>
      <c r="B3904" s="149"/>
    </row>
    <row r="3905" spans="1:2">
      <c r="A3905" s="149"/>
      <c r="B3905" s="149"/>
    </row>
    <row r="3906" spans="1:2">
      <c r="A3906" s="149"/>
      <c r="B3906" s="149"/>
    </row>
    <row r="3907" spans="1:2">
      <c r="A3907" s="149"/>
      <c r="B3907" s="149"/>
    </row>
    <row r="3908" spans="1:2">
      <c r="A3908" s="149"/>
      <c r="B3908" s="149"/>
    </row>
    <row r="3909" spans="1:2">
      <c r="A3909" s="149"/>
      <c r="B3909" s="149"/>
    </row>
    <row r="3910" spans="1:2">
      <c r="A3910" s="149"/>
      <c r="B3910" s="149"/>
    </row>
    <row r="3911" spans="1:2">
      <c r="A3911" s="149"/>
      <c r="B3911" s="149"/>
    </row>
    <row r="3912" spans="1:2">
      <c r="A3912" s="149"/>
      <c r="B3912" s="149"/>
    </row>
    <row r="3913" spans="1:2">
      <c r="A3913" s="149"/>
      <c r="B3913" s="149"/>
    </row>
    <row r="3914" spans="1:2">
      <c r="A3914" s="149"/>
      <c r="B3914" s="149"/>
    </row>
    <row r="3915" spans="1:2">
      <c r="A3915" s="149"/>
      <c r="B3915" s="149"/>
    </row>
    <row r="3916" spans="1:2">
      <c r="A3916" s="149"/>
      <c r="B3916" s="149"/>
    </row>
    <row r="3917" spans="1:2">
      <c r="A3917" s="149"/>
      <c r="B3917" s="149"/>
    </row>
    <row r="3918" spans="1:2">
      <c r="A3918" s="149"/>
      <c r="B3918" s="149"/>
    </row>
    <row r="3919" spans="1:2">
      <c r="A3919" s="149"/>
      <c r="B3919" s="149"/>
    </row>
    <row r="3920" spans="1:2">
      <c r="A3920" s="149"/>
      <c r="B3920" s="149"/>
    </row>
    <row r="3921" spans="1:2">
      <c r="A3921" s="149"/>
      <c r="B3921" s="149"/>
    </row>
    <row r="3922" spans="1:2">
      <c r="A3922" s="149"/>
      <c r="B3922" s="149"/>
    </row>
    <row r="3923" spans="1:2">
      <c r="A3923" s="149"/>
      <c r="B3923" s="149"/>
    </row>
    <row r="3924" spans="1:2">
      <c r="A3924" s="149"/>
      <c r="B3924" s="149"/>
    </row>
    <row r="3925" spans="1:2">
      <c r="A3925" s="149"/>
      <c r="B3925" s="149"/>
    </row>
    <row r="3926" spans="1:2">
      <c r="A3926" s="149"/>
      <c r="B3926" s="149"/>
    </row>
    <row r="3927" spans="1:2">
      <c r="A3927" s="149"/>
      <c r="B3927" s="149"/>
    </row>
    <row r="3928" spans="1:2">
      <c r="A3928" s="149"/>
      <c r="B3928" s="149"/>
    </row>
    <row r="3929" spans="1:2">
      <c r="A3929" s="149"/>
      <c r="B3929" s="149"/>
    </row>
    <row r="3930" spans="1:2">
      <c r="A3930" s="149"/>
      <c r="B3930" s="149"/>
    </row>
    <row r="3931" spans="1:2">
      <c r="A3931" s="149"/>
      <c r="B3931" s="149"/>
    </row>
    <row r="3932" spans="1:2">
      <c r="A3932" s="149"/>
      <c r="B3932" s="149"/>
    </row>
    <row r="3933" spans="1:2">
      <c r="A3933" s="149"/>
      <c r="B3933" s="149"/>
    </row>
    <row r="3934" spans="1:2">
      <c r="A3934" s="149"/>
      <c r="B3934" s="149"/>
    </row>
    <row r="3935" spans="1:2">
      <c r="A3935" s="149"/>
      <c r="B3935" s="149"/>
    </row>
    <row r="3936" spans="1:2">
      <c r="A3936" s="149"/>
      <c r="B3936" s="149"/>
    </row>
    <row r="3937" spans="1:2">
      <c r="A3937" s="149"/>
      <c r="B3937" s="149"/>
    </row>
    <row r="3938" spans="1:2">
      <c r="A3938" s="149"/>
      <c r="B3938" s="149"/>
    </row>
    <row r="3939" spans="1:2">
      <c r="A3939" s="149"/>
      <c r="B3939" s="149"/>
    </row>
    <row r="3940" spans="1:2">
      <c r="A3940" s="149"/>
      <c r="B3940" s="149"/>
    </row>
    <row r="3941" spans="1:2">
      <c r="A3941" s="149"/>
      <c r="B3941" s="149"/>
    </row>
    <row r="3942" spans="1:2">
      <c r="A3942" s="149"/>
      <c r="B3942" s="149"/>
    </row>
    <row r="3943" spans="1:2">
      <c r="A3943" s="149"/>
      <c r="B3943" s="149"/>
    </row>
    <row r="3944" spans="1:2">
      <c r="A3944" s="149"/>
      <c r="B3944" s="149"/>
    </row>
    <row r="3945" spans="1:2">
      <c r="A3945" s="149"/>
      <c r="B3945" s="149"/>
    </row>
    <row r="3946" spans="1:2">
      <c r="A3946" s="149"/>
      <c r="B3946" s="149"/>
    </row>
    <row r="3947" spans="1:2">
      <c r="A3947" s="149"/>
      <c r="B3947" s="149"/>
    </row>
    <row r="3948" spans="1:2">
      <c r="A3948" s="149"/>
      <c r="B3948" s="149"/>
    </row>
    <row r="3949" spans="1:2">
      <c r="A3949" s="149"/>
      <c r="B3949" s="149"/>
    </row>
    <row r="3950" spans="1:2">
      <c r="A3950" s="149"/>
      <c r="B3950" s="149"/>
    </row>
    <row r="3951" spans="1:2">
      <c r="A3951" s="149"/>
      <c r="B3951" s="149"/>
    </row>
    <row r="3952" spans="1:2">
      <c r="A3952" s="149"/>
      <c r="B3952" s="149"/>
    </row>
    <row r="3953" spans="1:2">
      <c r="A3953" s="149"/>
      <c r="B3953" s="149"/>
    </row>
    <row r="3954" spans="1:2">
      <c r="A3954" s="149"/>
      <c r="B3954" s="149"/>
    </row>
    <row r="3955" spans="1:2">
      <c r="A3955" s="149"/>
      <c r="B3955" s="149"/>
    </row>
    <row r="3956" spans="1:2">
      <c r="A3956" s="149"/>
      <c r="B3956" s="149"/>
    </row>
    <row r="3957" spans="1:2">
      <c r="A3957" s="149"/>
      <c r="B3957" s="149"/>
    </row>
    <row r="3958" spans="1:2">
      <c r="A3958" s="149"/>
      <c r="B3958" s="149"/>
    </row>
    <row r="3959" spans="1:2">
      <c r="A3959" s="149"/>
      <c r="B3959" s="149"/>
    </row>
    <row r="3960" spans="1:2">
      <c r="A3960" s="149"/>
      <c r="B3960" s="149"/>
    </row>
    <row r="3961" spans="1:2">
      <c r="A3961" s="149"/>
      <c r="B3961" s="149"/>
    </row>
    <row r="3962" spans="1:2">
      <c r="A3962" s="149"/>
      <c r="B3962" s="149"/>
    </row>
    <row r="3963" spans="1:2">
      <c r="A3963" s="149"/>
      <c r="B3963" s="149"/>
    </row>
    <row r="3964" spans="1:2">
      <c r="A3964" s="149"/>
      <c r="B3964" s="149"/>
    </row>
    <row r="3965" spans="1:2">
      <c r="A3965" s="149"/>
      <c r="B3965" s="149"/>
    </row>
    <row r="3966" spans="1:2">
      <c r="A3966" s="149"/>
      <c r="B3966" s="149"/>
    </row>
    <row r="3967" spans="1:2">
      <c r="A3967" s="149"/>
      <c r="B3967" s="149"/>
    </row>
    <row r="3968" spans="1:2">
      <c r="A3968" s="149"/>
      <c r="B3968" s="149"/>
    </row>
    <row r="3969" spans="1:2">
      <c r="A3969" s="149"/>
      <c r="B3969" s="149"/>
    </row>
    <row r="3970" spans="1:2">
      <c r="A3970" s="149"/>
      <c r="B3970" s="149"/>
    </row>
    <row r="3971" spans="1:2">
      <c r="A3971" s="149"/>
      <c r="B3971" s="149"/>
    </row>
    <row r="3972" spans="1:2">
      <c r="A3972" s="149"/>
      <c r="B3972" s="149"/>
    </row>
    <row r="3973" spans="1:2">
      <c r="A3973" s="149"/>
      <c r="B3973" s="149"/>
    </row>
    <row r="3974" spans="1:2">
      <c r="A3974" s="149"/>
      <c r="B3974" s="149"/>
    </row>
    <row r="3975" spans="1:2">
      <c r="A3975" s="149"/>
      <c r="B3975" s="149"/>
    </row>
    <row r="3976" spans="1:2">
      <c r="A3976" s="149"/>
      <c r="B3976" s="149"/>
    </row>
    <row r="3977" spans="1:2">
      <c r="A3977" s="149"/>
      <c r="B3977" s="149"/>
    </row>
    <row r="3978" spans="1:2">
      <c r="A3978" s="149"/>
      <c r="B3978" s="149"/>
    </row>
    <row r="3979" spans="1:2">
      <c r="A3979" s="149"/>
      <c r="B3979" s="149"/>
    </row>
    <row r="3980" spans="1:2">
      <c r="A3980" s="149"/>
      <c r="B3980" s="149"/>
    </row>
    <row r="3981" spans="1:2">
      <c r="A3981" s="149"/>
      <c r="B3981" s="149"/>
    </row>
    <row r="3982" spans="1:2">
      <c r="A3982" s="149"/>
      <c r="B3982" s="149"/>
    </row>
    <row r="3983" spans="1:2">
      <c r="A3983" s="149"/>
      <c r="B3983" s="149"/>
    </row>
    <row r="3984" spans="1:2">
      <c r="A3984" s="149"/>
      <c r="B3984" s="149"/>
    </row>
    <row r="3985" spans="1:2">
      <c r="A3985" s="149"/>
      <c r="B3985" s="149"/>
    </row>
    <row r="3986" spans="1:2">
      <c r="A3986" s="149"/>
      <c r="B3986" s="149"/>
    </row>
    <row r="3987" spans="1:2">
      <c r="A3987" s="149"/>
      <c r="B3987" s="149"/>
    </row>
    <row r="3988" spans="1:2">
      <c r="A3988" s="149"/>
      <c r="B3988" s="149"/>
    </row>
    <row r="3989" spans="1:2">
      <c r="A3989" s="149"/>
      <c r="B3989" s="149"/>
    </row>
    <row r="3990" spans="1:2">
      <c r="A3990" s="149"/>
      <c r="B3990" s="149"/>
    </row>
    <row r="3991" spans="1:2">
      <c r="A3991" s="149"/>
      <c r="B3991" s="149"/>
    </row>
    <row r="3992" spans="1:2">
      <c r="A3992" s="149"/>
      <c r="B3992" s="149"/>
    </row>
    <row r="3993" spans="1:2">
      <c r="A3993" s="149"/>
      <c r="B3993" s="149"/>
    </row>
    <row r="3994" spans="1:2">
      <c r="A3994" s="149"/>
      <c r="B3994" s="149"/>
    </row>
    <row r="3995" spans="1:2">
      <c r="A3995" s="149"/>
      <c r="B3995" s="149"/>
    </row>
    <row r="3996" spans="1:2">
      <c r="A3996" s="149"/>
      <c r="B3996" s="149"/>
    </row>
    <row r="3997" spans="1:2">
      <c r="A3997" s="149"/>
      <c r="B3997" s="149"/>
    </row>
    <row r="3998" spans="1:2">
      <c r="A3998" s="149"/>
      <c r="B3998" s="149"/>
    </row>
    <row r="3999" spans="1:2">
      <c r="A3999" s="149"/>
      <c r="B3999" s="149"/>
    </row>
    <row r="4000" spans="1:2">
      <c r="A4000" s="149"/>
      <c r="B4000" s="149"/>
    </row>
    <row r="4001" spans="1:2">
      <c r="A4001" s="149"/>
      <c r="B4001" s="149"/>
    </row>
    <row r="4002" spans="1:2">
      <c r="A4002" s="149"/>
      <c r="B4002" s="149"/>
    </row>
    <row r="4003" spans="1:2">
      <c r="A4003" s="149"/>
      <c r="B4003" s="149"/>
    </row>
    <row r="4004" spans="1:2">
      <c r="A4004" s="149"/>
      <c r="B4004" s="149"/>
    </row>
    <row r="4005" spans="1:2">
      <c r="A4005" s="149"/>
      <c r="B4005" s="149"/>
    </row>
    <row r="4006" spans="1:2">
      <c r="A4006" s="149"/>
      <c r="B4006" s="149"/>
    </row>
    <row r="4007" spans="1:2">
      <c r="A4007" s="149"/>
      <c r="B4007" s="149"/>
    </row>
    <row r="4008" spans="1:2">
      <c r="A4008" s="149"/>
      <c r="B4008" s="149"/>
    </row>
    <row r="4009" spans="1:2">
      <c r="A4009" s="149"/>
      <c r="B4009" s="149"/>
    </row>
    <row r="4010" spans="1:2">
      <c r="A4010" s="149"/>
      <c r="B4010" s="149"/>
    </row>
    <row r="4011" spans="1:2">
      <c r="A4011" s="149"/>
      <c r="B4011" s="149"/>
    </row>
    <row r="4012" spans="1:2">
      <c r="A4012" s="149"/>
      <c r="B4012" s="149"/>
    </row>
    <row r="4013" spans="1:2">
      <c r="A4013" s="149"/>
      <c r="B4013" s="149"/>
    </row>
    <row r="4014" spans="1:2">
      <c r="A4014" s="149"/>
      <c r="B4014" s="149"/>
    </row>
    <row r="4015" spans="1:2">
      <c r="A4015" s="149"/>
      <c r="B4015" s="149"/>
    </row>
    <row r="4016" spans="1:2">
      <c r="A4016" s="149"/>
      <c r="B4016" s="149"/>
    </row>
    <row r="4017" spans="1:2">
      <c r="A4017" s="149"/>
      <c r="B4017" s="149"/>
    </row>
    <row r="4018" spans="1:2">
      <c r="A4018" s="149"/>
      <c r="B4018" s="149"/>
    </row>
    <row r="4019" spans="1:2">
      <c r="A4019" s="149"/>
      <c r="B4019" s="149"/>
    </row>
    <row r="4020" spans="1:2">
      <c r="A4020" s="149"/>
      <c r="B4020" s="149"/>
    </row>
    <row r="4021" spans="1:2">
      <c r="A4021" s="149"/>
      <c r="B4021" s="149"/>
    </row>
    <row r="4022" spans="1:2">
      <c r="A4022" s="149"/>
      <c r="B4022" s="149"/>
    </row>
    <row r="4023" spans="1:2">
      <c r="A4023" s="149"/>
      <c r="B4023" s="149"/>
    </row>
    <row r="4024" spans="1:2">
      <c r="A4024" s="149"/>
      <c r="B4024" s="149"/>
    </row>
    <row r="4025" spans="1:2">
      <c r="A4025" s="149"/>
      <c r="B4025" s="149"/>
    </row>
    <row r="4026" spans="1:2">
      <c r="A4026" s="149"/>
      <c r="B4026" s="149"/>
    </row>
    <row r="4027" spans="1:2">
      <c r="A4027" s="149"/>
      <c r="B4027" s="149"/>
    </row>
    <row r="4028" spans="1:2">
      <c r="A4028" s="149"/>
      <c r="B4028" s="149"/>
    </row>
    <row r="4029" spans="1:2">
      <c r="A4029" s="149"/>
      <c r="B4029" s="149"/>
    </row>
    <row r="4030" spans="1:2">
      <c r="A4030" s="149"/>
      <c r="B4030" s="149"/>
    </row>
    <row r="4031" spans="1:2">
      <c r="A4031" s="149"/>
      <c r="B4031" s="149"/>
    </row>
    <row r="4032" spans="1:2">
      <c r="A4032" s="149"/>
      <c r="B4032" s="149"/>
    </row>
    <row r="4033" spans="1:2">
      <c r="A4033" s="149"/>
      <c r="B4033" s="149"/>
    </row>
    <row r="4034" spans="1:2">
      <c r="A4034" s="149"/>
      <c r="B4034" s="149"/>
    </row>
    <row r="4035" spans="1:2">
      <c r="A4035" s="149"/>
      <c r="B4035" s="149"/>
    </row>
    <row r="4036" spans="1:2">
      <c r="A4036" s="149"/>
      <c r="B4036" s="149"/>
    </row>
    <row r="4037" spans="1:2">
      <c r="A4037" s="149"/>
      <c r="B4037" s="149"/>
    </row>
    <row r="4038" spans="1:2">
      <c r="A4038" s="149"/>
      <c r="B4038" s="149"/>
    </row>
    <row r="4039" spans="1:2">
      <c r="A4039" s="149"/>
      <c r="B4039" s="149"/>
    </row>
    <row r="4040" spans="1:2">
      <c r="A4040" s="149"/>
      <c r="B4040" s="149"/>
    </row>
    <row r="4041" spans="1:2">
      <c r="A4041" s="149"/>
      <c r="B4041" s="149"/>
    </row>
    <row r="4042" spans="1:2">
      <c r="A4042" s="149"/>
      <c r="B4042" s="149"/>
    </row>
    <row r="4043" spans="1:2">
      <c r="A4043" s="149"/>
      <c r="B4043" s="149"/>
    </row>
    <row r="4044" spans="1:2">
      <c r="A4044" s="149"/>
      <c r="B4044" s="149"/>
    </row>
    <row r="4045" spans="1:2">
      <c r="A4045" s="149"/>
      <c r="B4045" s="149"/>
    </row>
    <row r="4046" spans="1:2">
      <c r="A4046" s="149"/>
      <c r="B4046" s="149"/>
    </row>
    <row r="4047" spans="1:2">
      <c r="A4047" s="149"/>
      <c r="B4047" s="149"/>
    </row>
    <row r="4048" spans="1:2">
      <c r="A4048" s="149"/>
      <c r="B4048" s="149"/>
    </row>
    <row r="4049" spans="1:2">
      <c r="A4049" s="149"/>
      <c r="B4049" s="149"/>
    </row>
    <row r="4050" spans="1:2">
      <c r="A4050" s="149"/>
      <c r="B4050" s="149"/>
    </row>
    <row r="4051" spans="1:2">
      <c r="A4051" s="149"/>
      <c r="B4051" s="149"/>
    </row>
    <row r="4052" spans="1:2">
      <c r="A4052" s="149"/>
      <c r="B4052" s="149"/>
    </row>
    <row r="4053" spans="1:2">
      <c r="A4053" s="149"/>
      <c r="B4053" s="149"/>
    </row>
    <row r="4054" spans="1:2">
      <c r="A4054" s="149"/>
      <c r="B4054" s="149"/>
    </row>
    <row r="4055" spans="1:2">
      <c r="A4055" s="149"/>
      <c r="B4055" s="149"/>
    </row>
    <row r="4056" spans="1:2">
      <c r="A4056" s="149"/>
      <c r="B4056" s="149"/>
    </row>
    <row r="4057" spans="1:2">
      <c r="A4057" s="149"/>
      <c r="B4057" s="149"/>
    </row>
    <row r="4058" spans="1:2">
      <c r="A4058" s="149"/>
      <c r="B4058" s="149"/>
    </row>
    <row r="4059" spans="1:2">
      <c r="A4059" s="149"/>
      <c r="B4059" s="149"/>
    </row>
    <row r="4060" spans="1:2">
      <c r="A4060" s="149"/>
      <c r="B4060" s="149"/>
    </row>
    <row r="4061" spans="1:2">
      <c r="A4061" s="149"/>
      <c r="B4061" s="149"/>
    </row>
    <row r="4062" spans="1:2">
      <c r="A4062" s="149"/>
      <c r="B4062" s="149"/>
    </row>
    <row r="4063" spans="1:2">
      <c r="A4063" s="149"/>
      <c r="B4063" s="149"/>
    </row>
    <row r="4064" spans="1:2">
      <c r="A4064" s="149"/>
      <c r="B4064" s="149"/>
    </row>
    <row r="4065" spans="1:2">
      <c r="A4065" s="149"/>
      <c r="B4065" s="149"/>
    </row>
    <row r="4066" spans="1:2">
      <c r="A4066" s="149"/>
      <c r="B4066" s="149"/>
    </row>
    <row r="4067" spans="1:2">
      <c r="A4067" s="149"/>
      <c r="B4067" s="149"/>
    </row>
    <row r="4068" spans="1:2">
      <c r="A4068" s="149"/>
      <c r="B4068" s="149"/>
    </row>
    <row r="4069" spans="1:2">
      <c r="A4069" s="149"/>
      <c r="B4069" s="149"/>
    </row>
    <row r="4070" spans="1:2">
      <c r="A4070" s="149"/>
      <c r="B4070" s="149"/>
    </row>
    <row r="4071" spans="1:2">
      <c r="A4071" s="149"/>
      <c r="B4071" s="149"/>
    </row>
    <row r="4072" spans="1:2">
      <c r="A4072" s="149"/>
      <c r="B4072" s="149"/>
    </row>
    <row r="4073" spans="1:2">
      <c r="A4073" s="149"/>
      <c r="B4073" s="149"/>
    </row>
    <row r="4074" spans="1:2">
      <c r="A4074" s="149"/>
      <c r="B4074" s="149"/>
    </row>
    <row r="4075" spans="1:2">
      <c r="A4075" s="149"/>
      <c r="B4075" s="149"/>
    </row>
    <row r="4076" spans="1:2">
      <c r="A4076" s="149"/>
      <c r="B4076" s="149"/>
    </row>
    <row r="4077" spans="1:2">
      <c r="A4077" s="149"/>
      <c r="B4077" s="149"/>
    </row>
    <row r="4078" spans="1:2">
      <c r="A4078" s="149"/>
      <c r="B4078" s="149"/>
    </row>
    <row r="4079" spans="1:2">
      <c r="A4079" s="149"/>
      <c r="B4079" s="149"/>
    </row>
    <row r="4080" spans="1:2">
      <c r="A4080" s="149"/>
      <c r="B4080" s="149"/>
    </row>
    <row r="4081" spans="1:2">
      <c r="A4081" s="149"/>
      <c r="B4081" s="149"/>
    </row>
    <row r="4082" spans="1:2">
      <c r="A4082" s="149"/>
      <c r="B4082" s="149"/>
    </row>
    <row r="4083" spans="1:2">
      <c r="A4083" s="149"/>
      <c r="B4083" s="149"/>
    </row>
    <row r="4084" spans="1:2">
      <c r="A4084" s="149"/>
      <c r="B4084" s="149"/>
    </row>
    <row r="4085" spans="1:2">
      <c r="A4085" s="149"/>
      <c r="B4085" s="149"/>
    </row>
    <row r="4086" spans="1:2">
      <c r="A4086" s="149"/>
      <c r="B4086" s="149"/>
    </row>
    <row r="4087" spans="1:2">
      <c r="A4087" s="149"/>
      <c r="B4087" s="149"/>
    </row>
    <row r="4088" spans="1:2">
      <c r="A4088" s="149"/>
      <c r="B4088" s="149"/>
    </row>
    <row r="4089" spans="1:2">
      <c r="A4089" s="149"/>
      <c r="B4089" s="149"/>
    </row>
    <row r="4090" spans="1:2">
      <c r="A4090" s="149"/>
      <c r="B4090" s="149"/>
    </row>
    <row r="4091" spans="1:2">
      <c r="A4091" s="149"/>
      <c r="B4091" s="149"/>
    </row>
    <row r="4092" spans="1:2">
      <c r="A4092" s="149"/>
      <c r="B4092" s="149"/>
    </row>
    <row r="4093" spans="1:2">
      <c r="A4093" s="149"/>
      <c r="B4093" s="149"/>
    </row>
    <row r="4094" spans="1:2">
      <c r="A4094" s="149"/>
      <c r="B4094" s="149"/>
    </row>
    <row r="4095" spans="1:2">
      <c r="A4095" s="149"/>
      <c r="B4095" s="149"/>
    </row>
    <row r="4096" spans="1:2">
      <c r="A4096" s="149"/>
      <c r="B4096" s="149"/>
    </row>
    <row r="4097" spans="1:2">
      <c r="A4097" s="149"/>
      <c r="B4097" s="149"/>
    </row>
    <row r="4098" spans="1:2">
      <c r="A4098" s="149"/>
      <c r="B4098" s="149"/>
    </row>
    <row r="4099" spans="1:2">
      <c r="A4099" s="149"/>
      <c r="B4099" s="149"/>
    </row>
    <row r="4100" spans="1:2">
      <c r="A4100" s="149"/>
      <c r="B4100" s="149"/>
    </row>
    <row r="4101" spans="1:2">
      <c r="A4101" s="149"/>
      <c r="B4101" s="149"/>
    </row>
    <row r="4102" spans="1:2">
      <c r="A4102" s="149"/>
      <c r="B4102" s="149"/>
    </row>
    <row r="4103" spans="1:2">
      <c r="A4103" s="149"/>
      <c r="B4103" s="149"/>
    </row>
    <row r="4104" spans="1:2">
      <c r="A4104" s="149"/>
      <c r="B4104" s="149"/>
    </row>
    <row r="4105" spans="1:2">
      <c r="A4105" s="149"/>
      <c r="B4105" s="149"/>
    </row>
    <row r="4106" spans="1:2">
      <c r="A4106" s="149"/>
      <c r="B4106" s="149"/>
    </row>
    <row r="4107" spans="1:2">
      <c r="A4107" s="149"/>
      <c r="B4107" s="149"/>
    </row>
    <row r="4108" spans="1:2">
      <c r="A4108" s="149"/>
      <c r="B4108" s="149"/>
    </row>
    <row r="4109" spans="1:2">
      <c r="A4109" s="149"/>
      <c r="B4109" s="149"/>
    </row>
    <row r="4110" spans="1:2">
      <c r="A4110" s="149"/>
      <c r="B4110" s="149"/>
    </row>
    <row r="4111" spans="1:2">
      <c r="A4111" s="149"/>
      <c r="B4111" s="149"/>
    </row>
    <row r="4112" spans="1:2">
      <c r="A4112" s="149"/>
      <c r="B4112" s="149"/>
    </row>
    <row r="4113" spans="1:2">
      <c r="A4113" s="149"/>
      <c r="B4113" s="149"/>
    </row>
    <row r="4114" spans="1:2">
      <c r="A4114" s="149"/>
      <c r="B4114" s="149"/>
    </row>
    <row r="4115" spans="1:2">
      <c r="A4115" s="149"/>
      <c r="B4115" s="149"/>
    </row>
    <row r="4116" spans="1:2">
      <c r="A4116" s="149"/>
      <c r="B4116" s="149"/>
    </row>
    <row r="4117" spans="1:2">
      <c r="A4117" s="149"/>
      <c r="B4117" s="149"/>
    </row>
    <row r="4118" spans="1:2">
      <c r="A4118" s="149"/>
      <c r="B4118" s="149"/>
    </row>
    <row r="4119" spans="1:2">
      <c r="A4119" s="149"/>
      <c r="B4119" s="149"/>
    </row>
    <row r="4120" spans="1:2">
      <c r="A4120" s="149"/>
      <c r="B4120" s="149"/>
    </row>
    <row r="4121" spans="1:2">
      <c r="A4121" s="149"/>
      <c r="B4121" s="149"/>
    </row>
    <row r="4122" spans="1:2">
      <c r="A4122" s="149"/>
      <c r="B4122" s="149"/>
    </row>
    <row r="4123" spans="1:2">
      <c r="A4123" s="149"/>
      <c r="B4123" s="149"/>
    </row>
    <row r="4124" spans="1:2">
      <c r="A4124" s="149"/>
      <c r="B4124" s="149"/>
    </row>
    <row r="4125" spans="1:2">
      <c r="A4125" s="149"/>
      <c r="B4125" s="149"/>
    </row>
    <row r="4126" spans="1:2">
      <c r="A4126" s="149"/>
      <c r="B4126" s="149"/>
    </row>
    <row r="4127" spans="1:2">
      <c r="A4127" s="149"/>
      <c r="B4127" s="149"/>
    </row>
    <row r="4128" spans="1:2">
      <c r="A4128" s="149"/>
      <c r="B4128" s="149"/>
    </row>
    <row r="4129" spans="1:2">
      <c r="A4129" s="149"/>
      <c r="B4129" s="149"/>
    </row>
    <row r="4130" spans="1:2">
      <c r="A4130" s="149"/>
      <c r="B4130" s="149"/>
    </row>
    <row r="4131" spans="1:2">
      <c r="A4131" s="149"/>
      <c r="B4131" s="149"/>
    </row>
    <row r="4132" spans="1:2">
      <c r="A4132" s="149"/>
      <c r="B4132" s="149"/>
    </row>
    <row r="4133" spans="1:2">
      <c r="A4133" s="149"/>
      <c r="B4133" s="149"/>
    </row>
    <row r="4134" spans="1:2">
      <c r="A4134" s="149"/>
      <c r="B4134" s="149"/>
    </row>
    <row r="4135" spans="1:2">
      <c r="A4135" s="149"/>
      <c r="B4135" s="149"/>
    </row>
    <row r="4136" spans="1:2">
      <c r="A4136" s="149"/>
      <c r="B4136" s="149"/>
    </row>
    <row r="4137" spans="1:2">
      <c r="A4137" s="149"/>
      <c r="B4137" s="149"/>
    </row>
    <row r="4138" spans="1:2">
      <c r="A4138" s="149"/>
      <c r="B4138" s="149"/>
    </row>
    <row r="4139" spans="1:2">
      <c r="A4139" s="149"/>
      <c r="B4139" s="149"/>
    </row>
    <row r="4140" spans="1:2">
      <c r="A4140" s="149"/>
      <c r="B4140" s="149"/>
    </row>
    <row r="4141" spans="1:2">
      <c r="A4141" s="149"/>
      <c r="B4141" s="149"/>
    </row>
    <row r="4142" spans="1:2">
      <c r="A4142" s="149"/>
      <c r="B4142" s="149"/>
    </row>
    <row r="4143" spans="1:2">
      <c r="A4143" s="149"/>
      <c r="B4143" s="149"/>
    </row>
    <row r="4144" spans="1:2">
      <c r="A4144" s="149"/>
      <c r="B4144" s="149"/>
    </row>
    <row r="4145" spans="1:2">
      <c r="A4145" s="149"/>
      <c r="B4145" s="149"/>
    </row>
    <row r="4146" spans="1:2">
      <c r="A4146" s="149"/>
      <c r="B4146" s="149"/>
    </row>
    <row r="4147" spans="1:2">
      <c r="A4147" s="149"/>
      <c r="B4147" s="149"/>
    </row>
    <row r="4148" spans="1:2">
      <c r="A4148" s="149"/>
      <c r="B4148" s="149"/>
    </row>
    <row r="4149" spans="1:2">
      <c r="A4149" s="149"/>
      <c r="B4149" s="149"/>
    </row>
    <row r="4150" spans="1:2">
      <c r="A4150" s="149"/>
      <c r="B4150" s="149"/>
    </row>
    <row r="4151" spans="1:2">
      <c r="A4151" s="149"/>
      <c r="B4151" s="149"/>
    </row>
    <row r="4152" spans="1:2">
      <c r="A4152" s="149"/>
      <c r="B4152" s="149"/>
    </row>
    <row r="4153" spans="1:2">
      <c r="A4153" s="149"/>
      <c r="B4153" s="149"/>
    </row>
    <row r="4154" spans="1:2">
      <c r="A4154" s="149"/>
      <c r="B4154" s="149"/>
    </row>
    <row r="4155" spans="1:2">
      <c r="A4155" s="149"/>
      <c r="B4155" s="149"/>
    </row>
    <row r="4156" spans="1:2">
      <c r="A4156" s="149"/>
      <c r="B4156" s="149"/>
    </row>
    <row r="4157" spans="1:2">
      <c r="A4157" s="149"/>
      <c r="B4157" s="149"/>
    </row>
    <row r="4158" spans="1:2">
      <c r="A4158" s="149"/>
      <c r="B4158" s="149"/>
    </row>
    <row r="4159" spans="1:2">
      <c r="A4159" s="149"/>
      <c r="B4159" s="149"/>
    </row>
    <row r="4160" spans="1:2">
      <c r="A4160" s="149"/>
      <c r="B4160" s="149"/>
    </row>
    <row r="4161" spans="1:2">
      <c r="A4161" s="149"/>
      <c r="B4161" s="149"/>
    </row>
    <row r="4162" spans="1:2">
      <c r="A4162" s="149"/>
      <c r="B4162" s="149"/>
    </row>
    <row r="4163" spans="1:2">
      <c r="A4163" s="149"/>
      <c r="B4163" s="149"/>
    </row>
    <row r="4164" spans="1:2">
      <c r="A4164" s="149"/>
      <c r="B4164" s="149"/>
    </row>
    <row r="4165" spans="1:2">
      <c r="A4165" s="149"/>
      <c r="B4165" s="149"/>
    </row>
    <row r="4166" spans="1:2">
      <c r="A4166" s="149"/>
      <c r="B4166" s="149"/>
    </row>
    <row r="4167" spans="1:2">
      <c r="A4167" s="149"/>
      <c r="B4167" s="149"/>
    </row>
    <row r="4168" spans="1:2">
      <c r="A4168" s="149"/>
      <c r="B4168" s="149"/>
    </row>
    <row r="4169" spans="1:2">
      <c r="A4169" s="149"/>
      <c r="B4169" s="149"/>
    </row>
    <row r="4170" spans="1:2">
      <c r="A4170" s="149"/>
      <c r="B4170" s="149"/>
    </row>
    <row r="4171" spans="1:2">
      <c r="A4171" s="149"/>
      <c r="B4171" s="149"/>
    </row>
    <row r="4172" spans="1:2">
      <c r="A4172" s="149"/>
      <c r="B4172" s="149"/>
    </row>
    <row r="4173" spans="1:2">
      <c r="A4173" s="149"/>
      <c r="B4173" s="149"/>
    </row>
    <row r="4174" spans="1:2">
      <c r="A4174" s="149"/>
      <c r="B4174" s="149"/>
    </row>
    <row r="4175" spans="1:2">
      <c r="A4175" s="149"/>
      <c r="B4175" s="149"/>
    </row>
    <row r="4176" spans="1:2">
      <c r="A4176" s="149"/>
      <c r="B4176" s="149"/>
    </row>
    <row r="4177" spans="1:2">
      <c r="A4177" s="149"/>
      <c r="B4177" s="149"/>
    </row>
    <row r="4178" spans="1:2">
      <c r="A4178" s="149"/>
      <c r="B4178" s="149"/>
    </row>
    <row r="4179" spans="1:2">
      <c r="A4179" s="149"/>
      <c r="B4179" s="149"/>
    </row>
    <row r="4180" spans="1:2">
      <c r="A4180" s="149"/>
      <c r="B4180" s="149"/>
    </row>
    <row r="4181" spans="1:2">
      <c r="A4181" s="149"/>
      <c r="B4181" s="149"/>
    </row>
    <row r="4182" spans="1:2">
      <c r="A4182" s="149"/>
      <c r="B4182" s="149"/>
    </row>
    <row r="4183" spans="1:2">
      <c r="A4183" s="149"/>
      <c r="B4183" s="149"/>
    </row>
    <row r="4184" spans="1:2">
      <c r="A4184" s="149"/>
      <c r="B4184" s="149"/>
    </row>
    <row r="4185" spans="1:2">
      <c r="A4185" s="149"/>
      <c r="B4185" s="149"/>
    </row>
    <row r="4186" spans="1:2">
      <c r="A4186" s="149"/>
      <c r="B4186" s="149"/>
    </row>
    <row r="4187" spans="1:2">
      <c r="A4187" s="149"/>
      <c r="B4187" s="149"/>
    </row>
    <row r="4188" spans="1:2">
      <c r="A4188" s="149"/>
      <c r="B4188" s="149"/>
    </row>
    <row r="4189" spans="1:2">
      <c r="A4189" s="149"/>
      <c r="B4189" s="149"/>
    </row>
    <row r="4190" spans="1:2">
      <c r="A4190" s="149"/>
      <c r="B4190" s="149"/>
    </row>
    <row r="4191" spans="1:2">
      <c r="A4191" s="149"/>
      <c r="B4191" s="149"/>
    </row>
    <row r="4192" spans="1:2">
      <c r="A4192" s="149"/>
      <c r="B4192" s="149"/>
    </row>
    <row r="4193" spans="1:2">
      <c r="A4193" s="149"/>
      <c r="B4193" s="149"/>
    </row>
    <row r="4194" spans="1:2">
      <c r="A4194" s="149"/>
      <c r="B4194" s="149"/>
    </row>
    <row r="4195" spans="1:2">
      <c r="A4195" s="149"/>
      <c r="B4195" s="149"/>
    </row>
    <row r="4196" spans="1:2">
      <c r="A4196" s="149"/>
      <c r="B4196" s="149"/>
    </row>
    <row r="4197" spans="1:2">
      <c r="A4197" s="149"/>
      <c r="B4197" s="149"/>
    </row>
    <row r="4198" spans="1:2">
      <c r="A4198" s="149"/>
      <c r="B4198" s="149"/>
    </row>
    <row r="4199" spans="1:2">
      <c r="A4199" s="149"/>
      <c r="B4199" s="149"/>
    </row>
    <row r="4200" spans="1:2">
      <c r="A4200" s="149"/>
      <c r="B4200" s="149"/>
    </row>
    <row r="4201" spans="1:2">
      <c r="A4201" s="149"/>
      <c r="B4201" s="149"/>
    </row>
    <row r="4202" spans="1:2">
      <c r="A4202" s="149"/>
      <c r="B4202" s="149"/>
    </row>
    <row r="4203" spans="1:2">
      <c r="A4203" s="149"/>
      <c r="B4203" s="149"/>
    </row>
    <row r="4204" spans="1:2">
      <c r="A4204" s="149"/>
      <c r="B4204" s="149"/>
    </row>
    <row r="4205" spans="1:2">
      <c r="A4205" s="149"/>
      <c r="B4205" s="149"/>
    </row>
    <row r="4206" spans="1:2">
      <c r="A4206" s="149"/>
      <c r="B4206" s="149"/>
    </row>
    <row r="4207" spans="1:2">
      <c r="A4207" s="149"/>
      <c r="B4207" s="149"/>
    </row>
    <row r="4208" spans="1:2">
      <c r="A4208" s="149"/>
      <c r="B4208" s="149"/>
    </row>
    <row r="4209" spans="1:2">
      <c r="A4209" s="149"/>
      <c r="B4209" s="149"/>
    </row>
    <row r="4210" spans="1:2">
      <c r="A4210" s="149"/>
      <c r="B4210" s="149"/>
    </row>
    <row r="4211" spans="1:2">
      <c r="A4211" s="149"/>
      <c r="B4211" s="149"/>
    </row>
    <row r="4212" spans="1:2">
      <c r="A4212" s="149"/>
      <c r="B4212" s="149"/>
    </row>
    <row r="4213" spans="1:2">
      <c r="A4213" s="149"/>
      <c r="B4213" s="149"/>
    </row>
    <row r="4214" spans="1:2">
      <c r="A4214" s="149"/>
      <c r="B4214" s="149"/>
    </row>
    <row r="4215" spans="1:2">
      <c r="A4215" s="149"/>
      <c r="B4215" s="149"/>
    </row>
    <row r="4216" spans="1:2">
      <c r="A4216" s="149"/>
      <c r="B4216" s="149"/>
    </row>
    <row r="4217" spans="1:2">
      <c r="A4217" s="149"/>
      <c r="B4217" s="149"/>
    </row>
    <row r="4218" spans="1:2">
      <c r="A4218" s="149"/>
      <c r="B4218" s="149"/>
    </row>
    <row r="4219" spans="1:2">
      <c r="A4219" s="149"/>
      <c r="B4219" s="149"/>
    </row>
    <row r="4220" spans="1:2">
      <c r="A4220" s="149"/>
      <c r="B4220" s="149"/>
    </row>
    <row r="4221" spans="1:2">
      <c r="A4221" s="149"/>
      <c r="B4221" s="149"/>
    </row>
    <row r="4222" spans="1:2">
      <c r="A4222" s="149"/>
      <c r="B4222" s="149"/>
    </row>
    <row r="4223" spans="1:2">
      <c r="A4223" s="149"/>
      <c r="B4223" s="149"/>
    </row>
    <row r="4224" spans="1:2">
      <c r="A4224" s="149"/>
      <c r="B4224" s="149"/>
    </row>
    <row r="4225" spans="1:2">
      <c r="A4225" s="149"/>
      <c r="B4225" s="149"/>
    </row>
    <row r="4226" spans="1:2">
      <c r="A4226" s="149"/>
      <c r="B4226" s="149"/>
    </row>
    <row r="4227" spans="1:2">
      <c r="A4227" s="149"/>
      <c r="B4227" s="149"/>
    </row>
    <row r="4228" spans="1:2">
      <c r="A4228" s="149"/>
      <c r="B4228" s="149"/>
    </row>
    <row r="4229" spans="1:2">
      <c r="A4229" s="149"/>
      <c r="B4229" s="149"/>
    </row>
    <row r="4230" spans="1:2">
      <c r="A4230" s="149"/>
      <c r="B4230" s="149"/>
    </row>
    <row r="4231" spans="1:2">
      <c r="A4231" s="149"/>
      <c r="B4231" s="149"/>
    </row>
    <row r="4232" spans="1:2">
      <c r="A4232" s="149"/>
      <c r="B4232" s="149"/>
    </row>
    <row r="4233" spans="1:2">
      <c r="A4233" s="149"/>
      <c r="B4233" s="149"/>
    </row>
    <row r="4234" spans="1:2">
      <c r="A4234" s="149"/>
      <c r="B4234" s="149"/>
    </row>
    <row r="4235" spans="1:2">
      <c r="A4235" s="149"/>
      <c r="B4235" s="149"/>
    </row>
    <row r="4236" spans="1:2">
      <c r="A4236" s="149"/>
      <c r="B4236" s="149"/>
    </row>
    <row r="4237" spans="1:2">
      <c r="A4237" s="149"/>
      <c r="B4237" s="149"/>
    </row>
    <row r="4238" spans="1:2">
      <c r="A4238" s="149"/>
      <c r="B4238" s="149"/>
    </row>
    <row r="4239" spans="1:2">
      <c r="A4239" s="149"/>
      <c r="B4239" s="149"/>
    </row>
    <row r="4240" spans="1:2">
      <c r="A4240" s="149"/>
      <c r="B4240" s="149"/>
    </row>
    <row r="4241" spans="1:2">
      <c r="A4241" s="149"/>
      <c r="B4241" s="149"/>
    </row>
    <row r="4242" spans="1:2">
      <c r="A4242" s="149"/>
      <c r="B4242" s="149"/>
    </row>
    <row r="4243" spans="1:2">
      <c r="A4243" s="149"/>
      <c r="B4243" s="149"/>
    </row>
    <row r="4244" spans="1:2">
      <c r="A4244" s="149"/>
      <c r="B4244" s="149"/>
    </row>
    <row r="4245" spans="1:2">
      <c r="A4245" s="149"/>
      <c r="B4245" s="149"/>
    </row>
    <row r="4246" spans="1:2">
      <c r="A4246" s="149"/>
      <c r="B4246" s="149"/>
    </row>
    <row r="4247" spans="1:2">
      <c r="A4247" s="149"/>
      <c r="B4247" s="149"/>
    </row>
    <row r="4248" spans="1:2">
      <c r="A4248" s="149"/>
      <c r="B4248" s="149"/>
    </row>
    <row r="4249" spans="1:2">
      <c r="A4249" s="149"/>
      <c r="B4249" s="149"/>
    </row>
    <row r="4250" spans="1:2">
      <c r="A4250" s="149"/>
      <c r="B4250" s="149"/>
    </row>
    <row r="4251" spans="1:2">
      <c r="A4251" s="149"/>
      <c r="B4251" s="149"/>
    </row>
    <row r="4252" spans="1:2">
      <c r="A4252" s="149"/>
      <c r="B4252" s="149"/>
    </row>
    <row r="4253" spans="1:2">
      <c r="A4253" s="149"/>
      <c r="B4253" s="149"/>
    </row>
    <row r="4254" spans="1:2">
      <c r="A4254" s="149"/>
      <c r="B4254" s="149"/>
    </row>
    <row r="4255" spans="1:2">
      <c r="A4255" s="149"/>
      <c r="B4255" s="149"/>
    </row>
    <row r="4256" spans="1:2">
      <c r="A4256" s="149"/>
      <c r="B4256" s="149"/>
    </row>
    <row r="4257" spans="1:2">
      <c r="A4257" s="149"/>
      <c r="B4257" s="149"/>
    </row>
    <row r="4258" spans="1:2">
      <c r="A4258" s="149"/>
      <c r="B4258" s="149"/>
    </row>
    <row r="4259" spans="1:2">
      <c r="A4259" s="149"/>
      <c r="B4259" s="149"/>
    </row>
    <row r="4260" spans="1:2">
      <c r="A4260" s="149"/>
      <c r="B4260" s="149"/>
    </row>
    <row r="4261" spans="1:2">
      <c r="A4261" s="149"/>
      <c r="B4261" s="149"/>
    </row>
    <row r="4262" spans="1:2">
      <c r="A4262" s="149"/>
      <c r="B4262" s="149"/>
    </row>
    <row r="4263" spans="1:2">
      <c r="A4263" s="149"/>
      <c r="B4263" s="149"/>
    </row>
    <row r="4264" spans="1:2">
      <c r="A4264" s="149"/>
      <c r="B4264" s="149"/>
    </row>
    <row r="4265" spans="1:2">
      <c r="A4265" s="149"/>
      <c r="B4265" s="149"/>
    </row>
    <row r="4266" spans="1:2">
      <c r="A4266" s="149"/>
      <c r="B4266" s="149"/>
    </row>
    <row r="4267" spans="1:2">
      <c r="A4267" s="149"/>
      <c r="B4267" s="149"/>
    </row>
    <row r="4268" spans="1:2">
      <c r="A4268" s="149"/>
      <c r="B4268" s="149"/>
    </row>
    <row r="4269" spans="1:2">
      <c r="A4269" s="149"/>
      <c r="B4269" s="149"/>
    </row>
    <row r="4270" spans="1:2">
      <c r="A4270" s="149"/>
      <c r="B4270" s="149"/>
    </row>
    <row r="4271" spans="1:2">
      <c r="A4271" s="149"/>
      <c r="B4271" s="149"/>
    </row>
    <row r="4272" spans="1:2">
      <c r="A4272" s="149"/>
      <c r="B4272" s="149"/>
    </row>
    <row r="4273" spans="1:2">
      <c r="A4273" s="149"/>
      <c r="B4273" s="149"/>
    </row>
    <row r="4274" spans="1:2">
      <c r="A4274" s="149"/>
      <c r="B4274" s="149"/>
    </row>
    <row r="4275" spans="1:2">
      <c r="A4275" s="149"/>
      <c r="B4275" s="149"/>
    </row>
    <row r="4276" spans="1:2">
      <c r="A4276" s="149"/>
      <c r="B4276" s="149"/>
    </row>
    <row r="4277" spans="1:2">
      <c r="A4277" s="149"/>
      <c r="B4277" s="149"/>
    </row>
    <row r="4278" spans="1:2">
      <c r="A4278" s="149"/>
      <c r="B4278" s="149"/>
    </row>
    <row r="4279" spans="1:2">
      <c r="A4279" s="149"/>
      <c r="B4279" s="149"/>
    </row>
    <row r="4280" spans="1:2">
      <c r="A4280" s="149"/>
      <c r="B4280" s="149"/>
    </row>
    <row r="4281" spans="1:2">
      <c r="A4281" s="149"/>
      <c r="B4281" s="149"/>
    </row>
    <row r="4282" spans="1:2">
      <c r="A4282" s="149"/>
      <c r="B4282" s="149"/>
    </row>
    <row r="4283" spans="1:2">
      <c r="A4283" s="149"/>
      <c r="B4283" s="149"/>
    </row>
    <row r="4284" spans="1:2">
      <c r="A4284" s="149"/>
      <c r="B4284" s="149"/>
    </row>
    <row r="4285" spans="1:2">
      <c r="A4285" s="149"/>
      <c r="B4285" s="149"/>
    </row>
    <row r="4286" spans="1:2">
      <c r="A4286" s="149"/>
      <c r="B4286" s="149"/>
    </row>
    <row r="4287" spans="1:2">
      <c r="A4287" s="149"/>
      <c r="B4287" s="149"/>
    </row>
    <row r="4288" spans="1:2">
      <c r="A4288" s="149"/>
      <c r="B4288" s="149"/>
    </row>
    <row r="4289" spans="1:2">
      <c r="A4289" s="149"/>
      <c r="B4289" s="149"/>
    </row>
    <row r="4290" spans="1:2">
      <c r="A4290" s="149"/>
      <c r="B4290" s="149"/>
    </row>
    <row r="4291" spans="1:2">
      <c r="A4291" s="149"/>
      <c r="B4291" s="149"/>
    </row>
    <row r="4292" spans="1:2">
      <c r="A4292" s="149"/>
      <c r="B4292" s="149"/>
    </row>
    <row r="4293" spans="1:2">
      <c r="A4293" s="149"/>
      <c r="B4293" s="149"/>
    </row>
    <row r="4294" spans="1:2">
      <c r="A4294" s="149"/>
      <c r="B4294" s="149"/>
    </row>
    <row r="4295" spans="1:2">
      <c r="A4295" s="149"/>
      <c r="B4295" s="149"/>
    </row>
    <row r="4296" spans="1:2">
      <c r="A4296" s="149"/>
      <c r="B4296" s="149"/>
    </row>
    <row r="4297" spans="1:2">
      <c r="A4297" s="149"/>
      <c r="B4297" s="149"/>
    </row>
    <row r="4298" spans="1:2">
      <c r="A4298" s="149"/>
      <c r="B4298" s="149"/>
    </row>
    <row r="4299" spans="1:2">
      <c r="A4299" s="149"/>
      <c r="B4299" s="149"/>
    </row>
    <row r="4300" spans="1:2">
      <c r="A4300" s="149"/>
      <c r="B4300" s="149"/>
    </row>
    <row r="4301" spans="1:2">
      <c r="A4301" s="149"/>
      <c r="B4301" s="149"/>
    </row>
    <row r="4302" spans="1:2">
      <c r="A4302" s="149"/>
      <c r="B4302" s="149"/>
    </row>
    <row r="4303" spans="1:2">
      <c r="A4303" s="149"/>
      <c r="B4303" s="149"/>
    </row>
    <row r="4304" spans="1:2">
      <c r="A4304" s="149"/>
      <c r="B4304" s="149"/>
    </row>
    <row r="4305" spans="1:2">
      <c r="A4305" s="149"/>
      <c r="B4305" s="149"/>
    </row>
    <row r="4306" spans="1:2">
      <c r="A4306" s="149"/>
      <c r="B4306" s="149"/>
    </row>
    <row r="4307" spans="1:2">
      <c r="A4307" s="149"/>
      <c r="B4307" s="149"/>
    </row>
    <row r="4308" spans="1:2">
      <c r="A4308" s="149"/>
      <c r="B4308" s="149"/>
    </row>
    <row r="4309" spans="1:2">
      <c r="A4309" s="149"/>
      <c r="B4309" s="149"/>
    </row>
    <row r="4310" spans="1:2">
      <c r="A4310" s="149"/>
      <c r="B4310" s="149"/>
    </row>
    <row r="4311" spans="1:2">
      <c r="A4311" s="149"/>
      <c r="B4311" s="149"/>
    </row>
    <row r="4312" spans="1:2">
      <c r="A4312" s="149"/>
      <c r="B4312" s="149"/>
    </row>
    <row r="4313" spans="1:2">
      <c r="A4313" s="149"/>
      <c r="B4313" s="149"/>
    </row>
    <row r="4314" spans="1:2">
      <c r="A4314" s="149"/>
      <c r="B4314" s="149"/>
    </row>
    <row r="4315" spans="1:2">
      <c r="A4315" s="149"/>
      <c r="B4315" s="149"/>
    </row>
    <row r="4316" spans="1:2">
      <c r="A4316" s="149"/>
      <c r="B4316" s="149"/>
    </row>
    <row r="4317" spans="1:2">
      <c r="A4317" s="149"/>
      <c r="B4317" s="149"/>
    </row>
    <row r="4318" spans="1:2">
      <c r="A4318" s="149"/>
      <c r="B4318" s="149"/>
    </row>
    <row r="4319" spans="1:2">
      <c r="A4319" s="149"/>
      <c r="B4319" s="149"/>
    </row>
    <row r="4320" spans="1:2">
      <c r="A4320" s="149"/>
      <c r="B4320" s="149"/>
    </row>
    <row r="4321" spans="1:2">
      <c r="A4321" s="149"/>
      <c r="B4321" s="149"/>
    </row>
    <row r="4322" spans="1:2">
      <c r="A4322" s="149"/>
      <c r="B4322" s="149"/>
    </row>
    <row r="4323" spans="1:2">
      <c r="A4323" s="149"/>
      <c r="B4323" s="149"/>
    </row>
    <row r="4324" spans="1:2">
      <c r="A4324" s="149"/>
      <c r="B4324" s="149"/>
    </row>
    <row r="4325" spans="1:2">
      <c r="A4325" s="149"/>
      <c r="B4325" s="149"/>
    </row>
    <row r="4326" spans="1:2">
      <c r="A4326" s="149"/>
      <c r="B4326" s="149"/>
    </row>
    <row r="4327" spans="1:2">
      <c r="A4327" s="149"/>
      <c r="B4327" s="149"/>
    </row>
    <row r="4328" spans="1:2">
      <c r="A4328" s="149"/>
      <c r="B4328" s="149"/>
    </row>
    <row r="4329" spans="1:2">
      <c r="A4329" s="149"/>
      <c r="B4329" s="149"/>
    </row>
    <row r="4330" spans="1:2">
      <c r="A4330" s="149"/>
      <c r="B4330" s="149"/>
    </row>
    <row r="4331" spans="1:2">
      <c r="A4331" s="149"/>
      <c r="B4331" s="149"/>
    </row>
    <row r="4332" spans="1:2">
      <c r="A4332" s="149"/>
      <c r="B4332" s="149"/>
    </row>
    <row r="4333" spans="1:2">
      <c r="A4333" s="149"/>
      <c r="B4333" s="149"/>
    </row>
    <row r="4334" spans="1:2">
      <c r="A4334" s="149"/>
      <c r="B4334" s="149"/>
    </row>
    <row r="4335" spans="1:2">
      <c r="A4335" s="149"/>
      <c r="B4335" s="149"/>
    </row>
    <row r="4336" spans="1:2">
      <c r="A4336" s="149"/>
      <c r="B4336" s="149"/>
    </row>
    <row r="4337" spans="1:2">
      <c r="A4337" s="149"/>
      <c r="B4337" s="149"/>
    </row>
    <row r="4338" spans="1:2">
      <c r="A4338" s="149"/>
      <c r="B4338" s="149"/>
    </row>
    <row r="4339" spans="1:2">
      <c r="A4339" s="149"/>
      <c r="B4339" s="149"/>
    </row>
    <row r="4340" spans="1:2">
      <c r="A4340" s="149"/>
      <c r="B4340" s="149"/>
    </row>
    <row r="4341" spans="1:2">
      <c r="A4341" s="149"/>
      <c r="B4341" s="149"/>
    </row>
    <row r="4342" spans="1:2">
      <c r="A4342" s="149"/>
      <c r="B4342" s="149"/>
    </row>
    <row r="4343" spans="1:2">
      <c r="A4343" s="149"/>
      <c r="B4343" s="149"/>
    </row>
    <row r="4344" spans="1:2">
      <c r="A4344" s="149"/>
      <c r="B4344" s="149"/>
    </row>
    <row r="4345" spans="1:2">
      <c r="A4345" s="149"/>
      <c r="B4345" s="149"/>
    </row>
    <row r="4346" spans="1:2">
      <c r="A4346" s="149"/>
      <c r="B4346" s="149"/>
    </row>
    <row r="4347" spans="1:2">
      <c r="A4347" s="149"/>
      <c r="B4347" s="149"/>
    </row>
    <row r="4348" spans="1:2">
      <c r="A4348" s="149"/>
      <c r="B4348" s="149"/>
    </row>
    <row r="4349" spans="1:2">
      <c r="A4349" s="149"/>
      <c r="B4349" s="149"/>
    </row>
    <row r="4350" spans="1:2">
      <c r="A4350" s="149"/>
      <c r="B4350" s="149"/>
    </row>
    <row r="4351" spans="1:2">
      <c r="A4351" s="149"/>
      <c r="B4351" s="149"/>
    </row>
    <row r="4352" spans="1:2">
      <c r="A4352" s="149"/>
      <c r="B4352" s="149"/>
    </row>
    <row r="4353" spans="1:2">
      <c r="A4353" s="149"/>
      <c r="B4353" s="149"/>
    </row>
    <row r="4354" spans="1:2">
      <c r="A4354" s="149"/>
      <c r="B4354" s="149"/>
    </row>
    <row r="4355" spans="1:2">
      <c r="A4355" s="149"/>
      <c r="B4355" s="149"/>
    </row>
    <row r="4356" spans="1:2">
      <c r="A4356" s="149"/>
      <c r="B4356" s="149"/>
    </row>
    <row r="4357" spans="1:2">
      <c r="A4357" s="149"/>
      <c r="B4357" s="149"/>
    </row>
    <row r="4358" spans="1:2">
      <c r="A4358" s="149"/>
      <c r="B4358" s="149"/>
    </row>
    <row r="4359" spans="1:2">
      <c r="A4359" s="149"/>
      <c r="B4359" s="149"/>
    </row>
    <row r="4360" spans="1:2">
      <c r="A4360" s="149"/>
      <c r="B4360" s="149"/>
    </row>
    <row r="4361" spans="1:2">
      <c r="A4361" s="149"/>
      <c r="B4361" s="149"/>
    </row>
    <row r="4362" spans="1:2">
      <c r="A4362" s="149"/>
      <c r="B4362" s="149"/>
    </row>
    <row r="4363" spans="1:2">
      <c r="A4363" s="149"/>
      <c r="B4363" s="149"/>
    </row>
    <row r="4364" spans="1:2">
      <c r="A4364" s="149"/>
      <c r="B4364" s="149"/>
    </row>
    <row r="4365" spans="1:2">
      <c r="A4365" s="149"/>
      <c r="B4365" s="149"/>
    </row>
    <row r="4366" spans="1:2">
      <c r="A4366" s="149"/>
      <c r="B4366" s="149"/>
    </row>
    <row r="4367" spans="1:2">
      <c r="A4367" s="149"/>
      <c r="B4367" s="149"/>
    </row>
    <row r="4368" spans="1:2">
      <c r="A4368" s="149"/>
      <c r="B4368" s="149"/>
    </row>
    <row r="4369" spans="1:2">
      <c r="A4369" s="149"/>
      <c r="B4369" s="149"/>
    </row>
    <row r="4370" spans="1:2">
      <c r="A4370" s="149"/>
      <c r="B4370" s="149"/>
    </row>
    <row r="4371" spans="1:2">
      <c r="A4371" s="149"/>
      <c r="B4371" s="149"/>
    </row>
    <row r="4372" spans="1:2">
      <c r="A4372" s="149"/>
      <c r="B4372" s="149"/>
    </row>
    <row r="4373" spans="1:2">
      <c r="A4373" s="149"/>
      <c r="B4373" s="149"/>
    </row>
    <row r="4374" spans="1:2">
      <c r="A4374" s="149"/>
      <c r="B4374" s="149"/>
    </row>
    <row r="4375" spans="1:2">
      <c r="A4375" s="149"/>
      <c r="B4375" s="149"/>
    </row>
    <row r="4376" spans="1:2">
      <c r="A4376" s="149"/>
      <c r="B4376" s="149"/>
    </row>
    <row r="4377" spans="1:2">
      <c r="A4377" s="149"/>
      <c r="B4377" s="149"/>
    </row>
    <row r="4378" spans="1:2">
      <c r="A4378" s="149"/>
      <c r="B4378" s="149"/>
    </row>
    <row r="4379" spans="1:2">
      <c r="A4379" s="149"/>
      <c r="B4379" s="149"/>
    </row>
    <row r="4380" spans="1:2">
      <c r="A4380" s="149"/>
      <c r="B4380" s="149"/>
    </row>
    <row r="4381" spans="1:2">
      <c r="A4381" s="149"/>
      <c r="B4381" s="149"/>
    </row>
    <row r="4382" spans="1:2">
      <c r="A4382" s="149"/>
      <c r="B4382" s="149"/>
    </row>
    <row r="4383" spans="1:2">
      <c r="A4383" s="149"/>
      <c r="B4383" s="149"/>
    </row>
    <row r="4384" spans="1:2">
      <c r="A4384" s="149"/>
      <c r="B4384" s="149"/>
    </row>
    <row r="4385" spans="1:2">
      <c r="A4385" s="149"/>
      <c r="B4385" s="149"/>
    </row>
    <row r="4386" spans="1:2">
      <c r="A4386" s="149"/>
      <c r="B4386" s="149"/>
    </row>
    <row r="4387" spans="1:2">
      <c r="A4387" s="149"/>
      <c r="B4387" s="149"/>
    </row>
    <row r="4388" spans="1:2">
      <c r="A4388" s="149"/>
      <c r="B4388" s="149"/>
    </row>
    <row r="4389" spans="1:2">
      <c r="A4389" s="149"/>
      <c r="B4389" s="149"/>
    </row>
    <row r="4390" spans="1:2">
      <c r="A4390" s="149"/>
      <c r="B4390" s="149"/>
    </row>
    <row r="4391" spans="1:2">
      <c r="A4391" s="149"/>
      <c r="B4391" s="149"/>
    </row>
    <row r="4392" spans="1:2">
      <c r="A4392" s="149"/>
      <c r="B4392" s="149"/>
    </row>
    <row r="4393" spans="1:2">
      <c r="A4393" s="149"/>
      <c r="B4393" s="149"/>
    </row>
    <row r="4394" spans="1:2">
      <c r="A4394" s="149"/>
      <c r="B4394" s="149"/>
    </row>
    <row r="4395" spans="1:2">
      <c r="A4395" s="149"/>
      <c r="B4395" s="149"/>
    </row>
    <row r="4396" spans="1:2">
      <c r="A4396" s="149"/>
      <c r="B4396" s="149"/>
    </row>
    <row r="4397" spans="1:2">
      <c r="A4397" s="149"/>
      <c r="B4397" s="149"/>
    </row>
    <row r="4398" spans="1:2">
      <c r="A4398" s="149"/>
      <c r="B4398" s="149"/>
    </row>
    <row r="4399" spans="1:2">
      <c r="A4399" s="149"/>
      <c r="B4399" s="149"/>
    </row>
    <row r="4400" spans="1:2">
      <c r="A4400" s="149"/>
      <c r="B4400" s="149"/>
    </row>
    <row r="4401" spans="1:2">
      <c r="A4401" s="149"/>
      <c r="B4401" s="149"/>
    </row>
    <row r="4402" spans="1:2">
      <c r="A4402" s="149"/>
      <c r="B4402" s="149"/>
    </row>
    <row r="4403" spans="1:2">
      <c r="A4403" s="149"/>
      <c r="B4403" s="149"/>
    </row>
    <row r="4404" spans="1:2">
      <c r="A4404" s="149"/>
      <c r="B4404" s="149"/>
    </row>
    <row r="4405" spans="1:2">
      <c r="A4405" s="149"/>
      <c r="B4405" s="149"/>
    </row>
    <row r="4406" spans="1:2">
      <c r="A4406" s="149"/>
      <c r="B4406" s="149"/>
    </row>
    <row r="4407" spans="1:2">
      <c r="A4407" s="149"/>
      <c r="B4407" s="149"/>
    </row>
    <row r="4408" spans="1:2">
      <c r="A4408" s="149"/>
      <c r="B4408" s="149"/>
    </row>
    <row r="4409" spans="1:2">
      <c r="A4409" s="149"/>
      <c r="B4409" s="149"/>
    </row>
    <row r="4410" spans="1:2">
      <c r="A4410" s="149"/>
      <c r="B4410" s="149"/>
    </row>
    <row r="4411" spans="1:2">
      <c r="A4411" s="149"/>
      <c r="B4411" s="149"/>
    </row>
    <row r="4412" spans="1:2">
      <c r="A4412" s="149"/>
      <c r="B4412" s="149"/>
    </row>
    <row r="4413" spans="1:2">
      <c r="A4413" s="149"/>
      <c r="B4413" s="149"/>
    </row>
    <row r="4414" spans="1:2">
      <c r="A4414" s="149"/>
      <c r="B4414" s="149"/>
    </row>
    <row r="4415" spans="1:2">
      <c r="A4415" s="149"/>
      <c r="B4415" s="149"/>
    </row>
    <row r="4416" spans="1:2">
      <c r="A4416" s="149"/>
      <c r="B4416" s="149"/>
    </row>
    <row r="4417" spans="1:2">
      <c r="A4417" s="149"/>
      <c r="B4417" s="149"/>
    </row>
    <row r="4418" spans="1:2">
      <c r="A4418" s="149"/>
      <c r="B4418" s="149"/>
    </row>
    <row r="4419" spans="1:2">
      <c r="A4419" s="149"/>
      <c r="B4419" s="149"/>
    </row>
    <row r="4420" spans="1:2">
      <c r="A4420" s="149"/>
      <c r="B4420" s="149"/>
    </row>
    <row r="4421" spans="1:2">
      <c r="A4421" s="149"/>
      <c r="B4421" s="149"/>
    </row>
    <row r="4422" spans="1:2">
      <c r="A4422" s="149"/>
      <c r="B4422" s="149"/>
    </row>
    <row r="4423" spans="1:2">
      <c r="A4423" s="149"/>
      <c r="B4423" s="149"/>
    </row>
    <row r="4424" spans="1:2">
      <c r="A4424" s="149"/>
      <c r="B4424" s="149"/>
    </row>
    <row r="4425" spans="1:2">
      <c r="A4425" s="149"/>
      <c r="B4425" s="149"/>
    </row>
    <row r="4426" spans="1:2">
      <c r="A4426" s="149"/>
      <c r="B4426" s="149"/>
    </row>
    <row r="4427" spans="1:2">
      <c r="A4427" s="149"/>
      <c r="B4427" s="149"/>
    </row>
    <row r="4428" spans="1:2">
      <c r="A4428" s="149"/>
      <c r="B4428" s="149"/>
    </row>
    <row r="4429" spans="1:2">
      <c r="A4429" s="149"/>
      <c r="B4429" s="149"/>
    </row>
    <row r="4430" spans="1:2">
      <c r="A4430" s="149"/>
      <c r="B4430" s="149"/>
    </row>
    <row r="4431" spans="1:2">
      <c r="A4431" s="149"/>
      <c r="B4431" s="149"/>
    </row>
    <row r="4432" spans="1:2">
      <c r="A4432" s="149"/>
      <c r="B4432" s="149"/>
    </row>
    <row r="4433" spans="1:2">
      <c r="A4433" s="149"/>
      <c r="B4433" s="149"/>
    </row>
    <row r="4434" spans="1:2">
      <c r="A4434" s="149"/>
      <c r="B4434" s="149"/>
    </row>
    <row r="4435" spans="1:2">
      <c r="A4435" s="149"/>
      <c r="B4435" s="149"/>
    </row>
    <row r="4436" spans="1:2">
      <c r="A4436" s="149"/>
      <c r="B4436" s="149"/>
    </row>
    <row r="4437" spans="1:2">
      <c r="A4437" s="149"/>
      <c r="B4437" s="149"/>
    </row>
    <row r="4438" spans="1:2">
      <c r="A4438" s="149"/>
      <c r="B4438" s="149"/>
    </row>
    <row r="4439" spans="1:2">
      <c r="A4439" s="149"/>
      <c r="B4439" s="149"/>
    </row>
    <row r="4440" spans="1:2">
      <c r="A4440" s="149"/>
      <c r="B4440" s="149"/>
    </row>
    <row r="4441" spans="1:2">
      <c r="A4441" s="149"/>
      <c r="B4441" s="149"/>
    </row>
    <row r="4442" spans="1:2">
      <c r="A4442" s="149"/>
      <c r="B4442" s="149"/>
    </row>
    <row r="4443" spans="1:2">
      <c r="A4443" s="149"/>
      <c r="B4443" s="149"/>
    </row>
    <row r="4444" spans="1:2">
      <c r="A4444" s="149"/>
      <c r="B4444" s="149"/>
    </row>
    <row r="4445" spans="1:2">
      <c r="A4445" s="149"/>
      <c r="B4445" s="149"/>
    </row>
    <row r="4446" spans="1:2">
      <c r="A4446" s="149"/>
      <c r="B4446" s="149"/>
    </row>
    <row r="4447" spans="1:2">
      <c r="A4447" s="149"/>
      <c r="B4447" s="149"/>
    </row>
    <row r="4448" spans="1:2">
      <c r="A4448" s="149"/>
      <c r="B4448" s="149"/>
    </row>
    <row r="4449" spans="1:2">
      <c r="A4449" s="149"/>
      <c r="B4449" s="149"/>
    </row>
    <row r="4450" spans="1:2">
      <c r="A4450" s="149"/>
      <c r="B4450" s="149"/>
    </row>
    <row r="4451" spans="1:2">
      <c r="A4451" s="149"/>
      <c r="B4451" s="149"/>
    </row>
    <row r="4452" spans="1:2">
      <c r="A4452" s="149"/>
      <c r="B4452" s="149"/>
    </row>
    <row r="4453" spans="1:2">
      <c r="A4453" s="149"/>
      <c r="B4453" s="149"/>
    </row>
    <row r="4454" spans="1:2">
      <c r="A4454" s="149"/>
      <c r="B4454" s="149"/>
    </row>
    <row r="4455" spans="1:2">
      <c r="A4455" s="149"/>
      <c r="B4455" s="149"/>
    </row>
    <row r="4456" spans="1:2">
      <c r="A4456" s="149"/>
      <c r="B4456" s="149"/>
    </row>
    <row r="4457" spans="1:2">
      <c r="A4457" s="149"/>
      <c r="B4457" s="149"/>
    </row>
    <row r="4458" spans="1:2">
      <c r="A4458" s="149"/>
      <c r="B4458" s="149"/>
    </row>
    <row r="4459" spans="1:2">
      <c r="A4459" s="149"/>
      <c r="B4459" s="149"/>
    </row>
    <row r="4460" spans="1:2">
      <c r="A4460" s="149"/>
      <c r="B4460" s="149"/>
    </row>
    <row r="4461" spans="1:2">
      <c r="A4461" s="149"/>
      <c r="B4461" s="149"/>
    </row>
    <row r="4462" spans="1:2">
      <c r="A4462" s="149"/>
      <c r="B4462" s="149"/>
    </row>
    <row r="4463" spans="1:2">
      <c r="A4463" s="149"/>
      <c r="B4463" s="149"/>
    </row>
    <row r="4464" spans="1:2">
      <c r="A4464" s="149"/>
      <c r="B4464" s="149"/>
    </row>
    <row r="4465" spans="1:2">
      <c r="A4465" s="149"/>
      <c r="B4465" s="149"/>
    </row>
    <row r="4466" spans="1:2">
      <c r="A4466" s="149"/>
      <c r="B4466" s="149"/>
    </row>
    <row r="4467" spans="1:2">
      <c r="A4467" s="149"/>
      <c r="B4467" s="149"/>
    </row>
    <row r="4468" spans="1:2">
      <c r="A4468" s="149"/>
      <c r="B4468" s="149"/>
    </row>
    <row r="4469" spans="1:2">
      <c r="A4469" s="149"/>
      <c r="B4469" s="149"/>
    </row>
    <row r="4470" spans="1:2">
      <c r="A4470" s="149"/>
      <c r="B4470" s="149"/>
    </row>
    <row r="4471" spans="1:2">
      <c r="A4471" s="149"/>
      <c r="B4471" s="149"/>
    </row>
    <row r="4472" spans="1:2">
      <c r="A4472" s="149"/>
      <c r="B4472" s="149"/>
    </row>
    <row r="4473" spans="1:2">
      <c r="A4473" s="149"/>
      <c r="B4473" s="149"/>
    </row>
    <row r="4474" spans="1:2">
      <c r="A4474" s="149"/>
      <c r="B4474" s="149"/>
    </row>
    <row r="4475" spans="1:2">
      <c r="A4475" s="149"/>
      <c r="B4475" s="149"/>
    </row>
    <row r="4476" spans="1:2">
      <c r="A4476" s="149"/>
      <c r="B4476" s="149"/>
    </row>
    <row r="4477" spans="1:2">
      <c r="A4477" s="149"/>
      <c r="B4477" s="149"/>
    </row>
    <row r="4478" spans="1:2">
      <c r="A4478" s="149"/>
      <c r="B4478" s="149"/>
    </row>
    <row r="4479" spans="1:2">
      <c r="A4479" s="149"/>
      <c r="B4479" s="149"/>
    </row>
    <row r="4480" spans="1:2">
      <c r="A4480" s="149"/>
      <c r="B4480" s="149"/>
    </row>
    <row r="4481" spans="1:2">
      <c r="A4481" s="149"/>
      <c r="B4481" s="149"/>
    </row>
    <row r="4482" spans="1:2">
      <c r="A4482" s="149"/>
      <c r="B4482" s="149"/>
    </row>
    <row r="4483" spans="1:2">
      <c r="A4483" s="149"/>
      <c r="B4483" s="149"/>
    </row>
    <row r="4484" spans="1:2">
      <c r="A4484" s="149"/>
      <c r="B4484" s="149"/>
    </row>
    <row r="4485" spans="1:2">
      <c r="A4485" s="149"/>
      <c r="B4485" s="149"/>
    </row>
    <row r="4486" spans="1:2">
      <c r="A4486" s="149"/>
      <c r="B4486" s="149"/>
    </row>
    <row r="4487" spans="1:2">
      <c r="A4487" s="149"/>
      <c r="B4487" s="149"/>
    </row>
    <row r="4488" spans="1:2">
      <c r="A4488" s="149"/>
      <c r="B4488" s="149"/>
    </row>
    <row r="4489" spans="1:2">
      <c r="A4489" s="149"/>
      <c r="B4489" s="149"/>
    </row>
    <row r="4490" spans="1:2">
      <c r="A4490" s="149"/>
      <c r="B4490" s="149"/>
    </row>
    <row r="4491" spans="1:2">
      <c r="A4491" s="149"/>
      <c r="B4491" s="149"/>
    </row>
    <row r="4492" spans="1:2">
      <c r="A4492" s="149"/>
      <c r="B4492" s="149"/>
    </row>
    <row r="4493" spans="1:2">
      <c r="A4493" s="149"/>
      <c r="B4493" s="149"/>
    </row>
    <row r="4494" spans="1:2">
      <c r="A4494" s="149"/>
      <c r="B4494" s="149"/>
    </row>
    <row r="4495" spans="1:2">
      <c r="A4495" s="149"/>
      <c r="B4495" s="149"/>
    </row>
    <row r="4496" spans="1:2">
      <c r="A4496" s="149"/>
      <c r="B4496" s="149"/>
    </row>
    <row r="4497" spans="1:2">
      <c r="A4497" s="149"/>
      <c r="B4497" s="149"/>
    </row>
    <row r="4498" spans="1:2">
      <c r="A4498" s="149"/>
      <c r="B4498" s="149"/>
    </row>
    <row r="4499" spans="1:2">
      <c r="A4499" s="149"/>
      <c r="B4499" s="149"/>
    </row>
    <row r="4500" spans="1:2">
      <c r="A4500" s="149"/>
      <c r="B4500" s="149"/>
    </row>
    <row r="4501" spans="1:2">
      <c r="A4501" s="149"/>
      <c r="B4501" s="149"/>
    </row>
    <row r="4502" spans="1:2">
      <c r="A4502" s="149"/>
      <c r="B4502" s="149"/>
    </row>
    <row r="4503" spans="1:2">
      <c r="A4503" s="149"/>
      <c r="B4503" s="149"/>
    </row>
    <row r="4504" spans="1:2">
      <c r="A4504" s="149"/>
      <c r="B4504" s="149"/>
    </row>
    <row r="4505" spans="1:2">
      <c r="A4505" s="149"/>
      <c r="B4505" s="149"/>
    </row>
    <row r="4506" spans="1:2">
      <c r="A4506" s="149"/>
      <c r="B4506" s="149"/>
    </row>
    <row r="4507" spans="1:2">
      <c r="A4507" s="149"/>
      <c r="B4507" s="149"/>
    </row>
    <row r="4508" spans="1:2">
      <c r="A4508" s="149"/>
      <c r="B4508" s="149"/>
    </row>
    <row r="4509" spans="1:2">
      <c r="A4509" s="149"/>
      <c r="B4509" s="149"/>
    </row>
    <row r="4510" spans="1:2">
      <c r="A4510" s="149"/>
      <c r="B4510" s="149"/>
    </row>
    <row r="4511" spans="1:2">
      <c r="A4511" s="149"/>
      <c r="B4511" s="149"/>
    </row>
    <row r="4512" spans="1:2">
      <c r="A4512" s="149"/>
      <c r="B4512" s="149"/>
    </row>
    <row r="4513" spans="1:2">
      <c r="A4513" s="149"/>
      <c r="B4513" s="149"/>
    </row>
    <row r="4514" spans="1:2">
      <c r="A4514" s="149"/>
      <c r="B4514" s="149"/>
    </row>
    <row r="4515" spans="1:2">
      <c r="A4515" s="149"/>
      <c r="B4515" s="149"/>
    </row>
    <row r="4516" spans="1:2">
      <c r="A4516" s="149"/>
      <c r="B4516" s="149"/>
    </row>
    <row r="4517" spans="1:2">
      <c r="A4517" s="149"/>
      <c r="B4517" s="149"/>
    </row>
    <row r="4518" spans="1:2">
      <c r="A4518" s="149"/>
      <c r="B4518" s="149"/>
    </row>
    <row r="4519" spans="1:2">
      <c r="A4519" s="149"/>
      <c r="B4519" s="149"/>
    </row>
    <row r="4520" spans="1:2">
      <c r="A4520" s="149"/>
      <c r="B4520" s="149"/>
    </row>
    <row r="4521" spans="1:2">
      <c r="A4521" s="149"/>
      <c r="B4521" s="149"/>
    </row>
    <row r="4522" spans="1:2">
      <c r="A4522" s="149"/>
      <c r="B4522" s="149"/>
    </row>
    <row r="4523" spans="1:2">
      <c r="A4523" s="149"/>
      <c r="B4523" s="149"/>
    </row>
    <row r="4524" spans="1:2">
      <c r="A4524" s="149"/>
      <c r="B4524" s="149"/>
    </row>
    <row r="4525" spans="1:2">
      <c r="A4525" s="149"/>
      <c r="B4525" s="149"/>
    </row>
    <row r="4526" spans="1:2">
      <c r="A4526" s="149"/>
      <c r="B4526" s="149"/>
    </row>
    <row r="4527" spans="1:2">
      <c r="A4527" s="149"/>
      <c r="B4527" s="149"/>
    </row>
    <row r="4528" spans="1:2">
      <c r="A4528" s="149"/>
      <c r="B4528" s="149"/>
    </row>
    <row r="4529" spans="1:2">
      <c r="A4529" s="149"/>
      <c r="B4529" s="149"/>
    </row>
    <row r="4530" spans="1:2">
      <c r="A4530" s="149"/>
      <c r="B4530" s="149"/>
    </row>
    <row r="4531" spans="1:2">
      <c r="A4531" s="149"/>
      <c r="B4531" s="149"/>
    </row>
    <row r="4532" spans="1:2">
      <c r="A4532" s="149"/>
      <c r="B4532" s="149"/>
    </row>
    <row r="4533" spans="1:2">
      <c r="A4533" s="149"/>
      <c r="B4533" s="149"/>
    </row>
    <row r="4534" spans="1:2">
      <c r="A4534" s="149"/>
      <c r="B4534" s="149"/>
    </row>
    <row r="4535" spans="1:2">
      <c r="A4535" s="149"/>
      <c r="B4535" s="149"/>
    </row>
    <row r="4536" spans="1:2">
      <c r="A4536" s="149"/>
      <c r="B4536" s="149"/>
    </row>
    <row r="4537" spans="1:2">
      <c r="A4537" s="149"/>
      <c r="B4537" s="149"/>
    </row>
    <row r="4538" spans="1:2">
      <c r="A4538" s="149"/>
      <c r="B4538" s="149"/>
    </row>
    <row r="4539" spans="1:2">
      <c r="A4539" s="149"/>
      <c r="B4539" s="149"/>
    </row>
    <row r="4540" spans="1:2">
      <c r="A4540" s="149"/>
      <c r="B4540" s="149"/>
    </row>
    <row r="4541" spans="1:2">
      <c r="A4541" s="149"/>
      <c r="B4541" s="149"/>
    </row>
    <row r="4542" spans="1:2">
      <c r="A4542" s="149"/>
      <c r="B4542" s="149"/>
    </row>
    <row r="4543" spans="1:2">
      <c r="A4543" s="149"/>
      <c r="B4543" s="149"/>
    </row>
    <row r="4544" spans="1:2">
      <c r="A4544" s="149"/>
      <c r="B4544" s="149"/>
    </row>
    <row r="4545" spans="1:2">
      <c r="A4545" s="149"/>
      <c r="B4545" s="149"/>
    </row>
    <row r="4546" spans="1:2">
      <c r="A4546" s="149"/>
      <c r="B4546" s="149"/>
    </row>
    <row r="4547" spans="1:2">
      <c r="A4547" s="149"/>
      <c r="B4547" s="149"/>
    </row>
    <row r="4548" spans="1:2">
      <c r="A4548" s="149"/>
      <c r="B4548" s="149"/>
    </row>
    <row r="4549" spans="1:2">
      <c r="A4549" s="149"/>
      <c r="B4549" s="149"/>
    </row>
    <row r="4550" spans="1:2">
      <c r="A4550" s="149"/>
      <c r="B4550" s="149"/>
    </row>
    <row r="4551" spans="1:2">
      <c r="A4551" s="149"/>
      <c r="B4551" s="149"/>
    </row>
    <row r="4552" spans="1:2">
      <c r="A4552" s="149"/>
      <c r="B4552" s="149"/>
    </row>
    <row r="4553" spans="1:2">
      <c r="A4553" s="149"/>
      <c r="B4553" s="149"/>
    </row>
    <row r="4554" spans="1:2">
      <c r="A4554" s="149"/>
      <c r="B4554" s="149"/>
    </row>
    <row r="4555" spans="1:2">
      <c r="A4555" s="149"/>
      <c r="B4555" s="149"/>
    </row>
    <row r="4556" spans="1:2">
      <c r="A4556" s="149"/>
      <c r="B4556" s="149"/>
    </row>
    <row r="4557" spans="1:2">
      <c r="A4557" s="149"/>
      <c r="B4557" s="149"/>
    </row>
    <row r="4558" spans="1:2">
      <c r="A4558" s="149"/>
      <c r="B4558" s="149"/>
    </row>
    <row r="4559" spans="1:2">
      <c r="A4559" s="149"/>
      <c r="B4559" s="149"/>
    </row>
    <row r="4560" spans="1:2">
      <c r="A4560" s="149"/>
      <c r="B4560" s="149"/>
    </row>
    <row r="4561" spans="1:2">
      <c r="A4561" s="149"/>
      <c r="B4561" s="149"/>
    </row>
    <row r="4562" spans="1:2">
      <c r="A4562" s="149"/>
      <c r="B4562" s="149"/>
    </row>
    <row r="4563" spans="1:2">
      <c r="A4563" s="149"/>
      <c r="B4563" s="149"/>
    </row>
    <row r="4564" spans="1:2">
      <c r="A4564" s="149"/>
      <c r="B4564" s="149"/>
    </row>
    <row r="4565" spans="1:2">
      <c r="A4565" s="149"/>
      <c r="B4565" s="149"/>
    </row>
    <row r="4566" spans="1:2">
      <c r="A4566" s="149"/>
      <c r="B4566" s="149"/>
    </row>
    <row r="4567" spans="1:2">
      <c r="A4567" s="149"/>
      <c r="B4567" s="149"/>
    </row>
    <row r="4568" spans="1:2">
      <c r="A4568" s="149"/>
      <c r="B4568" s="149"/>
    </row>
    <row r="4569" spans="1:2">
      <c r="A4569" s="149"/>
      <c r="B4569" s="149"/>
    </row>
    <row r="4570" spans="1:2">
      <c r="A4570" s="149"/>
      <c r="B4570" s="149"/>
    </row>
    <row r="4571" spans="1:2">
      <c r="A4571" s="149"/>
      <c r="B4571" s="149"/>
    </row>
    <row r="4572" spans="1:2">
      <c r="A4572" s="149"/>
      <c r="B4572" s="149"/>
    </row>
    <row r="4573" spans="1:2">
      <c r="A4573" s="149"/>
      <c r="B4573" s="149"/>
    </row>
    <row r="4574" spans="1:2">
      <c r="A4574" s="149"/>
      <c r="B4574" s="149"/>
    </row>
    <row r="4575" spans="1:2">
      <c r="A4575" s="149"/>
      <c r="B4575" s="149"/>
    </row>
    <row r="4576" spans="1:2">
      <c r="A4576" s="149"/>
      <c r="B4576" s="149"/>
    </row>
    <row r="4577" spans="1:2">
      <c r="A4577" s="149"/>
      <c r="B4577" s="149"/>
    </row>
    <row r="4578" spans="1:2">
      <c r="A4578" s="149"/>
      <c r="B4578" s="149"/>
    </row>
    <row r="4579" spans="1:2">
      <c r="A4579" s="149"/>
      <c r="B4579" s="149"/>
    </row>
    <row r="4580" spans="1:2">
      <c r="A4580" s="149"/>
      <c r="B4580" s="149"/>
    </row>
    <row r="4581" spans="1:2">
      <c r="A4581" s="149"/>
      <c r="B4581" s="149"/>
    </row>
    <row r="4582" spans="1:2">
      <c r="A4582" s="149"/>
      <c r="B4582" s="149"/>
    </row>
    <row r="4583" spans="1:2">
      <c r="A4583" s="149"/>
      <c r="B4583" s="149"/>
    </row>
    <row r="4584" spans="1:2">
      <c r="A4584" s="149"/>
      <c r="B4584" s="149"/>
    </row>
    <row r="4585" spans="1:2">
      <c r="A4585" s="149"/>
      <c r="B4585" s="149"/>
    </row>
    <row r="4586" spans="1:2">
      <c r="A4586" s="149"/>
      <c r="B4586" s="149"/>
    </row>
    <row r="4587" spans="1:2">
      <c r="A4587" s="149"/>
      <c r="B4587" s="149"/>
    </row>
    <row r="4588" spans="1:2">
      <c r="A4588" s="149"/>
      <c r="B4588" s="149"/>
    </row>
    <row r="4589" spans="1:2">
      <c r="A4589" s="149"/>
      <c r="B4589" s="149"/>
    </row>
    <row r="4590" spans="1:2">
      <c r="A4590" s="149"/>
      <c r="B4590" s="149"/>
    </row>
    <row r="4591" spans="1:2">
      <c r="A4591" s="149"/>
      <c r="B4591" s="149"/>
    </row>
    <row r="4592" spans="1:2">
      <c r="A4592" s="149"/>
      <c r="B4592" s="149"/>
    </row>
    <row r="4593" spans="1:2">
      <c r="A4593" s="149"/>
      <c r="B4593" s="149"/>
    </row>
    <row r="4594" spans="1:2">
      <c r="A4594" s="149"/>
      <c r="B4594" s="149"/>
    </row>
    <row r="4595" spans="1:2">
      <c r="A4595" s="149"/>
      <c r="B4595" s="149"/>
    </row>
    <row r="4596" spans="1:2">
      <c r="A4596" s="149"/>
      <c r="B4596" s="149"/>
    </row>
    <row r="4597" spans="1:2">
      <c r="A4597" s="149"/>
      <c r="B4597" s="149"/>
    </row>
    <row r="4598" spans="1:2">
      <c r="A4598" s="149"/>
      <c r="B4598" s="149"/>
    </row>
    <row r="4599" spans="1:2">
      <c r="A4599" s="149"/>
      <c r="B4599" s="149"/>
    </row>
    <row r="4600" spans="1:2">
      <c r="A4600" s="149"/>
      <c r="B4600" s="149"/>
    </row>
    <row r="4601" spans="1:2">
      <c r="A4601" s="149"/>
      <c r="B4601" s="149"/>
    </row>
    <row r="4602" spans="1:2">
      <c r="A4602" s="149"/>
      <c r="B4602" s="149"/>
    </row>
    <row r="4603" spans="1:2">
      <c r="A4603" s="149"/>
      <c r="B4603" s="149"/>
    </row>
    <row r="4604" spans="1:2">
      <c r="A4604" s="149"/>
      <c r="B4604" s="149"/>
    </row>
    <row r="4605" spans="1:2">
      <c r="A4605" s="149"/>
      <c r="B4605" s="149"/>
    </row>
    <row r="4606" spans="1:2">
      <c r="A4606" s="149"/>
      <c r="B4606" s="149"/>
    </row>
    <row r="4607" spans="1:2">
      <c r="A4607" s="149"/>
      <c r="B4607" s="149"/>
    </row>
    <row r="4608" spans="1:2">
      <c r="A4608" s="149"/>
      <c r="B4608" s="149"/>
    </row>
    <row r="4609" spans="1:2">
      <c r="A4609" s="149"/>
      <c r="B4609" s="149"/>
    </row>
    <row r="4610" spans="1:2">
      <c r="A4610" s="149"/>
      <c r="B4610" s="149"/>
    </row>
    <row r="4611" spans="1:2">
      <c r="A4611" s="149"/>
      <c r="B4611" s="149"/>
    </row>
    <row r="4612" spans="1:2">
      <c r="A4612" s="149"/>
      <c r="B4612" s="149"/>
    </row>
    <row r="4613" spans="1:2">
      <c r="A4613" s="149"/>
      <c r="B4613" s="149"/>
    </row>
    <row r="4614" spans="1:2">
      <c r="A4614" s="149"/>
      <c r="B4614" s="149"/>
    </row>
    <row r="4615" spans="1:2">
      <c r="A4615" s="149"/>
      <c r="B4615" s="149"/>
    </row>
    <row r="4616" spans="1:2">
      <c r="A4616" s="149"/>
      <c r="B4616" s="149"/>
    </row>
    <row r="4617" spans="1:2">
      <c r="A4617" s="149"/>
      <c r="B4617" s="149"/>
    </row>
    <row r="4618" spans="1:2">
      <c r="A4618" s="149"/>
      <c r="B4618" s="149"/>
    </row>
    <row r="4619" spans="1:2">
      <c r="A4619" s="149"/>
      <c r="B4619" s="149"/>
    </row>
    <row r="4620" spans="1:2">
      <c r="A4620" s="149"/>
      <c r="B4620" s="149"/>
    </row>
    <row r="4621" spans="1:2">
      <c r="A4621" s="149"/>
      <c r="B4621" s="149"/>
    </row>
    <row r="4622" spans="1:2">
      <c r="A4622" s="149"/>
      <c r="B4622" s="149"/>
    </row>
    <row r="4623" spans="1:2">
      <c r="A4623" s="149"/>
      <c r="B4623" s="149"/>
    </row>
    <row r="4624" spans="1:2">
      <c r="A4624" s="149"/>
      <c r="B4624" s="149"/>
    </row>
    <row r="4625" spans="1:2">
      <c r="A4625" s="149"/>
      <c r="B4625" s="149"/>
    </row>
    <row r="4626" spans="1:2">
      <c r="A4626" s="149"/>
      <c r="B4626" s="149"/>
    </row>
    <row r="4627" spans="1:2">
      <c r="A4627" s="149"/>
      <c r="B4627" s="149"/>
    </row>
    <row r="4628" spans="1:2">
      <c r="A4628" s="149"/>
      <c r="B4628" s="149"/>
    </row>
    <row r="4629" spans="1:2">
      <c r="A4629" s="149"/>
      <c r="B4629" s="149"/>
    </row>
    <row r="4630" spans="1:2">
      <c r="A4630" s="149"/>
      <c r="B4630" s="149"/>
    </row>
    <row r="4631" spans="1:2">
      <c r="A4631" s="149"/>
      <c r="B4631" s="149"/>
    </row>
    <row r="4632" spans="1:2">
      <c r="A4632" s="149"/>
      <c r="B4632" s="149"/>
    </row>
    <row r="4633" spans="1:2">
      <c r="A4633" s="149"/>
      <c r="B4633" s="149"/>
    </row>
    <row r="4634" spans="1:2">
      <c r="A4634" s="149"/>
      <c r="B4634" s="149"/>
    </row>
    <row r="4635" spans="1:2">
      <c r="A4635" s="149"/>
      <c r="B4635" s="149"/>
    </row>
    <row r="4636" spans="1:2">
      <c r="A4636" s="149"/>
      <c r="B4636" s="149"/>
    </row>
    <row r="4637" spans="1:2">
      <c r="A4637" s="149"/>
      <c r="B4637" s="149"/>
    </row>
    <row r="4638" spans="1:2">
      <c r="A4638" s="149"/>
      <c r="B4638" s="149"/>
    </row>
    <row r="4639" spans="1:2">
      <c r="A4639" s="149"/>
      <c r="B4639" s="149"/>
    </row>
    <row r="4640" spans="1:2">
      <c r="A4640" s="149"/>
      <c r="B4640" s="149"/>
    </row>
    <row r="4641" spans="1:2">
      <c r="A4641" s="149"/>
      <c r="B4641" s="149"/>
    </row>
    <row r="4642" spans="1:2">
      <c r="A4642" s="149"/>
      <c r="B4642" s="149"/>
    </row>
    <row r="4643" spans="1:2">
      <c r="A4643" s="149"/>
      <c r="B4643" s="149"/>
    </row>
    <row r="4644" spans="1:2">
      <c r="A4644" s="149"/>
      <c r="B4644" s="149"/>
    </row>
    <row r="4645" spans="1:2">
      <c r="A4645" s="149"/>
      <c r="B4645" s="149"/>
    </row>
    <row r="4646" spans="1:2">
      <c r="A4646" s="149"/>
      <c r="B4646" s="149"/>
    </row>
    <row r="4647" spans="1:2">
      <c r="A4647" s="149"/>
      <c r="B4647" s="149"/>
    </row>
    <row r="4648" spans="1:2">
      <c r="A4648" s="149"/>
      <c r="B4648" s="149"/>
    </row>
    <row r="4649" spans="1:2">
      <c r="A4649" s="149"/>
      <c r="B4649" s="149"/>
    </row>
    <row r="4650" spans="1:2">
      <c r="A4650" s="149"/>
      <c r="B4650" s="149"/>
    </row>
    <row r="4651" spans="1:2">
      <c r="A4651" s="149"/>
      <c r="B4651" s="149"/>
    </row>
    <row r="4652" spans="1:2">
      <c r="A4652" s="149"/>
      <c r="B4652" s="149"/>
    </row>
    <row r="4653" spans="1:2">
      <c r="A4653" s="149"/>
      <c r="B4653" s="149"/>
    </row>
    <row r="4654" spans="1:2">
      <c r="A4654" s="149"/>
      <c r="B4654" s="149"/>
    </row>
    <row r="4655" spans="1:2">
      <c r="A4655" s="149"/>
      <c r="B4655" s="149"/>
    </row>
    <row r="4656" spans="1:2">
      <c r="A4656" s="149"/>
      <c r="B4656" s="149"/>
    </row>
    <row r="4657" spans="1:2">
      <c r="A4657" s="149"/>
      <c r="B4657" s="149"/>
    </row>
    <row r="4658" spans="1:2">
      <c r="A4658" s="149"/>
      <c r="B4658" s="149"/>
    </row>
    <row r="4659" spans="1:2">
      <c r="A4659" s="149"/>
      <c r="B4659" s="149"/>
    </row>
    <row r="4660" spans="1:2">
      <c r="A4660" s="149"/>
      <c r="B4660" s="149"/>
    </row>
    <row r="4661" spans="1:2">
      <c r="A4661" s="149"/>
      <c r="B4661" s="149"/>
    </row>
    <row r="4662" spans="1:2">
      <c r="A4662" s="149"/>
      <c r="B4662" s="149"/>
    </row>
    <row r="4663" spans="1:2">
      <c r="A4663" s="149"/>
      <c r="B4663" s="149"/>
    </row>
    <row r="4664" spans="1:2">
      <c r="A4664" s="149"/>
      <c r="B4664" s="149"/>
    </row>
    <row r="4665" spans="1:2">
      <c r="A4665" s="149"/>
      <c r="B4665" s="149"/>
    </row>
    <row r="4666" spans="1:2">
      <c r="A4666" s="149"/>
      <c r="B4666" s="149"/>
    </row>
    <row r="4667" spans="1:2">
      <c r="A4667" s="149"/>
      <c r="B4667" s="149"/>
    </row>
    <row r="4668" spans="1:2">
      <c r="A4668" s="149"/>
      <c r="B4668" s="149"/>
    </row>
    <row r="4669" spans="1:2">
      <c r="A4669" s="149"/>
      <c r="B4669" s="149"/>
    </row>
    <row r="4670" spans="1:2">
      <c r="A4670" s="149"/>
      <c r="B4670" s="149"/>
    </row>
    <row r="4671" spans="1:2">
      <c r="A4671" s="149"/>
      <c r="B4671" s="149"/>
    </row>
    <row r="4672" spans="1:2">
      <c r="A4672" s="149"/>
      <c r="B4672" s="149"/>
    </row>
    <row r="4673" spans="1:2">
      <c r="A4673" s="149"/>
      <c r="B4673" s="149"/>
    </row>
    <row r="4674" spans="1:2">
      <c r="A4674" s="149"/>
      <c r="B4674" s="149"/>
    </row>
    <row r="4675" spans="1:2">
      <c r="A4675" s="149"/>
      <c r="B4675" s="149"/>
    </row>
    <row r="4676" spans="1:2">
      <c r="A4676" s="149"/>
      <c r="B4676" s="149"/>
    </row>
    <row r="4677" spans="1:2">
      <c r="A4677" s="149"/>
      <c r="B4677" s="149"/>
    </row>
    <row r="4678" spans="1:2">
      <c r="A4678" s="149"/>
      <c r="B4678" s="149"/>
    </row>
    <row r="4679" spans="1:2">
      <c r="A4679" s="149"/>
      <c r="B4679" s="149"/>
    </row>
    <row r="4680" spans="1:2">
      <c r="A4680" s="149"/>
      <c r="B4680" s="149"/>
    </row>
    <row r="4681" spans="1:2">
      <c r="A4681" s="149"/>
      <c r="B4681" s="149"/>
    </row>
    <row r="4682" spans="1:2">
      <c r="A4682" s="149"/>
      <c r="B4682" s="149"/>
    </row>
    <row r="4683" spans="1:2">
      <c r="A4683" s="149"/>
      <c r="B4683" s="149"/>
    </row>
    <row r="4684" spans="1:2">
      <c r="A4684" s="149"/>
      <c r="B4684" s="149"/>
    </row>
    <row r="4685" spans="1:2">
      <c r="A4685" s="149"/>
      <c r="B4685" s="149"/>
    </row>
    <row r="4686" spans="1:2">
      <c r="A4686" s="149"/>
      <c r="B4686" s="149"/>
    </row>
    <row r="4687" spans="1:2">
      <c r="A4687" s="149"/>
      <c r="B4687" s="149"/>
    </row>
    <row r="4688" spans="1:2">
      <c r="A4688" s="149"/>
      <c r="B4688" s="149"/>
    </row>
    <row r="4689" spans="1:2">
      <c r="A4689" s="149"/>
      <c r="B4689" s="149"/>
    </row>
    <row r="4690" spans="1:2">
      <c r="A4690" s="149"/>
      <c r="B4690" s="149"/>
    </row>
    <row r="4691" spans="1:2">
      <c r="A4691" s="149"/>
      <c r="B4691" s="149"/>
    </row>
    <row r="4692" spans="1:2">
      <c r="A4692" s="149"/>
      <c r="B4692" s="149"/>
    </row>
    <row r="4693" spans="1:2">
      <c r="A4693" s="149"/>
      <c r="B4693" s="149"/>
    </row>
    <row r="4694" spans="1:2">
      <c r="A4694" s="149"/>
      <c r="B4694" s="149"/>
    </row>
    <row r="4695" spans="1:2">
      <c r="A4695" s="149"/>
      <c r="B4695" s="149"/>
    </row>
    <row r="4696" spans="1:2">
      <c r="A4696" s="149"/>
      <c r="B4696" s="149"/>
    </row>
    <row r="4697" spans="1:2">
      <c r="A4697" s="149"/>
      <c r="B4697" s="149"/>
    </row>
    <row r="4698" spans="1:2">
      <c r="A4698" s="149"/>
      <c r="B4698" s="149"/>
    </row>
    <row r="4699" spans="1:2">
      <c r="A4699" s="149"/>
      <c r="B4699" s="149"/>
    </row>
    <row r="4700" spans="1:2">
      <c r="A4700" s="149"/>
      <c r="B4700" s="149"/>
    </row>
    <row r="4701" spans="1:2">
      <c r="A4701" s="149"/>
      <c r="B4701" s="149"/>
    </row>
    <row r="4702" spans="1:2">
      <c r="A4702" s="149"/>
      <c r="B4702" s="149"/>
    </row>
    <row r="4703" spans="1:2">
      <c r="A4703" s="149"/>
      <c r="B4703" s="149"/>
    </row>
    <row r="4704" spans="1:2">
      <c r="A4704" s="149"/>
      <c r="B4704" s="149"/>
    </row>
    <row r="4705" spans="1:2">
      <c r="A4705" s="149"/>
      <c r="B4705" s="149"/>
    </row>
    <row r="4706" spans="1:2">
      <c r="A4706" s="149"/>
      <c r="B4706" s="149"/>
    </row>
    <row r="4707" spans="1:2">
      <c r="A4707" s="149"/>
      <c r="B4707" s="149"/>
    </row>
    <row r="4708" spans="1:2">
      <c r="A4708" s="149"/>
      <c r="B4708" s="149"/>
    </row>
    <row r="4709" spans="1:2">
      <c r="A4709" s="149"/>
      <c r="B4709" s="149"/>
    </row>
    <row r="4710" spans="1:2">
      <c r="A4710" s="149"/>
      <c r="B4710" s="149"/>
    </row>
    <row r="4711" spans="1:2">
      <c r="A4711" s="149"/>
      <c r="B4711" s="149"/>
    </row>
    <row r="4712" spans="1:2">
      <c r="A4712" s="149"/>
      <c r="B4712" s="149"/>
    </row>
    <row r="4713" spans="1:2">
      <c r="A4713" s="149"/>
      <c r="B4713" s="149"/>
    </row>
    <row r="4714" spans="1:2">
      <c r="A4714" s="149"/>
      <c r="B4714" s="149"/>
    </row>
    <row r="4715" spans="1:2">
      <c r="A4715" s="149"/>
      <c r="B4715" s="149"/>
    </row>
    <row r="4716" spans="1:2">
      <c r="A4716" s="149"/>
      <c r="B4716" s="149"/>
    </row>
    <row r="4717" spans="1:2">
      <c r="A4717" s="149"/>
      <c r="B4717" s="149"/>
    </row>
    <row r="4718" spans="1:2">
      <c r="A4718" s="149"/>
      <c r="B4718" s="149"/>
    </row>
    <row r="4719" spans="1:2">
      <c r="A4719" s="149"/>
      <c r="B4719" s="149"/>
    </row>
    <row r="4720" spans="1:2">
      <c r="A4720" s="149"/>
      <c r="B4720" s="149"/>
    </row>
    <row r="4721" spans="1:2">
      <c r="A4721" s="149"/>
      <c r="B4721" s="149"/>
    </row>
    <row r="4722" spans="1:2">
      <c r="A4722" s="149"/>
      <c r="B4722" s="149"/>
    </row>
    <row r="4723" spans="1:2">
      <c r="A4723" s="149"/>
      <c r="B4723" s="149"/>
    </row>
    <row r="4724" spans="1:2">
      <c r="A4724" s="149"/>
      <c r="B4724" s="149"/>
    </row>
    <row r="4725" spans="1:2">
      <c r="A4725" s="149"/>
      <c r="B4725" s="149"/>
    </row>
    <row r="4726" spans="1:2">
      <c r="A4726" s="149"/>
      <c r="B4726" s="149"/>
    </row>
    <row r="4727" spans="1:2">
      <c r="A4727" s="149"/>
      <c r="B4727" s="149"/>
    </row>
    <row r="4728" spans="1:2">
      <c r="A4728" s="149"/>
      <c r="B4728" s="149"/>
    </row>
    <row r="4729" spans="1:2">
      <c r="A4729" s="149"/>
      <c r="B4729" s="149"/>
    </row>
    <row r="4730" spans="1:2">
      <c r="A4730" s="149"/>
      <c r="B4730" s="149"/>
    </row>
    <row r="4731" spans="1:2">
      <c r="A4731" s="149"/>
      <c r="B4731" s="149"/>
    </row>
    <row r="4732" spans="1:2">
      <c r="A4732" s="149"/>
      <c r="B4732" s="149"/>
    </row>
    <row r="4733" spans="1:2">
      <c r="A4733" s="149"/>
      <c r="B4733" s="149"/>
    </row>
    <row r="4734" spans="1:2">
      <c r="A4734" s="149"/>
      <c r="B4734" s="149"/>
    </row>
    <row r="4735" spans="1:2">
      <c r="A4735" s="149"/>
      <c r="B4735" s="149"/>
    </row>
    <row r="4736" spans="1:2">
      <c r="A4736" s="149"/>
      <c r="B4736" s="149"/>
    </row>
    <row r="4737" spans="1:2">
      <c r="A4737" s="149"/>
      <c r="B4737" s="149"/>
    </row>
    <row r="4738" spans="1:2">
      <c r="A4738" s="149"/>
      <c r="B4738" s="149"/>
    </row>
    <row r="4739" spans="1:2">
      <c r="A4739" s="149"/>
      <c r="B4739" s="149"/>
    </row>
    <row r="4740" spans="1:2">
      <c r="A4740" s="149"/>
      <c r="B4740" s="149"/>
    </row>
    <row r="4741" spans="1:2">
      <c r="A4741" s="149"/>
      <c r="B4741" s="149"/>
    </row>
    <row r="4742" spans="1:2">
      <c r="A4742" s="149"/>
      <c r="B4742" s="149"/>
    </row>
    <row r="4743" spans="1:2">
      <c r="A4743" s="149"/>
      <c r="B4743" s="149"/>
    </row>
    <row r="4744" spans="1:2">
      <c r="A4744" s="149"/>
      <c r="B4744" s="149"/>
    </row>
    <row r="4745" spans="1:2">
      <c r="A4745" s="149"/>
      <c r="B4745" s="149"/>
    </row>
    <row r="4746" spans="1:2">
      <c r="A4746" s="149"/>
      <c r="B4746" s="149"/>
    </row>
    <row r="4747" spans="1:2">
      <c r="A4747" s="149"/>
      <c r="B4747" s="149"/>
    </row>
    <row r="4748" spans="1:2">
      <c r="A4748" s="149"/>
      <c r="B4748" s="149"/>
    </row>
    <row r="4749" spans="1:2">
      <c r="A4749" s="149"/>
      <c r="B4749" s="149"/>
    </row>
    <row r="4750" spans="1:2">
      <c r="A4750" s="149"/>
      <c r="B4750" s="149"/>
    </row>
    <row r="4751" spans="1:2">
      <c r="A4751" s="149"/>
      <c r="B4751" s="149"/>
    </row>
    <row r="4752" spans="1:2">
      <c r="A4752" s="149"/>
      <c r="B4752" s="149"/>
    </row>
    <row r="4753" spans="1:2">
      <c r="A4753" s="149"/>
      <c r="B4753" s="149"/>
    </row>
    <row r="4754" spans="1:2">
      <c r="A4754" s="149"/>
      <c r="B4754" s="149"/>
    </row>
    <row r="4755" spans="1:2">
      <c r="A4755" s="149"/>
      <c r="B4755" s="149"/>
    </row>
    <row r="4756" spans="1:2">
      <c r="A4756" s="149"/>
      <c r="B4756" s="149"/>
    </row>
    <row r="4757" spans="1:2">
      <c r="A4757" s="149"/>
      <c r="B4757" s="149"/>
    </row>
    <row r="4758" spans="1:2">
      <c r="A4758" s="149"/>
      <c r="B4758" s="149"/>
    </row>
    <row r="4759" spans="1:2">
      <c r="A4759" s="149"/>
      <c r="B4759" s="149"/>
    </row>
    <row r="4760" spans="1:2">
      <c r="A4760" s="149"/>
      <c r="B4760" s="149"/>
    </row>
    <row r="4761" spans="1:2">
      <c r="A4761" s="149"/>
      <c r="B4761" s="149"/>
    </row>
    <row r="4762" spans="1:2">
      <c r="A4762" s="149"/>
      <c r="B4762" s="149"/>
    </row>
    <row r="4763" spans="1:2">
      <c r="A4763" s="149"/>
      <c r="B4763" s="149"/>
    </row>
    <row r="4764" spans="1:2">
      <c r="A4764" s="149"/>
      <c r="B4764" s="149"/>
    </row>
    <row r="4765" spans="1:2">
      <c r="A4765" s="149"/>
      <c r="B4765" s="149"/>
    </row>
    <row r="4766" spans="1:2">
      <c r="A4766" s="149"/>
      <c r="B4766" s="149"/>
    </row>
    <row r="4767" spans="1:2">
      <c r="A4767" s="149"/>
      <c r="B4767" s="149"/>
    </row>
    <row r="4768" spans="1:2">
      <c r="A4768" s="149"/>
      <c r="B4768" s="149"/>
    </row>
    <row r="4769" spans="1:2">
      <c r="A4769" s="149"/>
      <c r="B4769" s="149"/>
    </row>
    <row r="4770" spans="1:2">
      <c r="A4770" s="149"/>
      <c r="B4770" s="149"/>
    </row>
    <row r="4771" spans="1:2">
      <c r="A4771" s="149"/>
      <c r="B4771" s="149"/>
    </row>
    <row r="4772" spans="1:2">
      <c r="A4772" s="149"/>
      <c r="B4772" s="149"/>
    </row>
    <row r="4773" spans="1:2">
      <c r="A4773" s="149"/>
      <c r="B4773" s="149"/>
    </row>
    <row r="4774" spans="1:2">
      <c r="A4774" s="149"/>
      <c r="B4774" s="149"/>
    </row>
    <row r="4775" spans="1:2">
      <c r="A4775" s="149"/>
      <c r="B4775" s="149"/>
    </row>
    <row r="4776" spans="1:2">
      <c r="A4776" s="149"/>
      <c r="B4776" s="149"/>
    </row>
    <row r="4777" spans="1:2">
      <c r="A4777" s="149"/>
      <c r="B4777" s="149"/>
    </row>
    <row r="4778" spans="1:2">
      <c r="A4778" s="149"/>
      <c r="B4778" s="149"/>
    </row>
    <row r="4779" spans="1:2">
      <c r="A4779" s="149"/>
      <c r="B4779" s="149"/>
    </row>
    <row r="4780" spans="1:2">
      <c r="A4780" s="149"/>
      <c r="B4780" s="149"/>
    </row>
    <row r="4781" spans="1:2">
      <c r="A4781" s="149"/>
      <c r="B4781" s="149"/>
    </row>
    <row r="4782" spans="1:2">
      <c r="A4782" s="149"/>
      <c r="B4782" s="149"/>
    </row>
    <row r="4783" spans="1:2">
      <c r="A4783" s="149"/>
      <c r="B4783" s="149"/>
    </row>
    <row r="4784" spans="1:2">
      <c r="A4784" s="149"/>
      <c r="B4784" s="149"/>
    </row>
    <row r="4785" spans="1:2">
      <c r="A4785" s="149"/>
      <c r="B4785" s="149"/>
    </row>
    <row r="4786" spans="1:2">
      <c r="A4786" s="149"/>
      <c r="B4786" s="149"/>
    </row>
    <row r="4787" spans="1:2">
      <c r="A4787" s="149"/>
      <c r="B4787" s="149"/>
    </row>
    <row r="4788" spans="1:2">
      <c r="A4788" s="149"/>
      <c r="B4788" s="149"/>
    </row>
    <row r="4789" spans="1:2">
      <c r="A4789" s="149"/>
      <c r="B4789" s="149"/>
    </row>
    <row r="4790" spans="1:2">
      <c r="A4790" s="149"/>
      <c r="B4790" s="149"/>
    </row>
    <row r="4791" spans="1:2">
      <c r="A4791" s="149"/>
      <c r="B4791" s="149"/>
    </row>
    <row r="4792" spans="1:2">
      <c r="A4792" s="149"/>
      <c r="B4792" s="149"/>
    </row>
    <row r="4793" spans="1:2">
      <c r="A4793" s="149"/>
      <c r="B4793" s="149"/>
    </row>
    <row r="4794" spans="1:2">
      <c r="A4794" s="149"/>
      <c r="B4794" s="149"/>
    </row>
    <row r="4795" spans="1:2">
      <c r="A4795" s="149"/>
      <c r="B4795" s="149"/>
    </row>
    <row r="4796" spans="1:2">
      <c r="A4796" s="149"/>
      <c r="B4796" s="149"/>
    </row>
    <row r="4797" spans="1:2">
      <c r="A4797" s="149"/>
      <c r="B4797" s="149"/>
    </row>
    <row r="4798" spans="1:2">
      <c r="A4798" s="149"/>
      <c r="B4798" s="149"/>
    </row>
    <row r="4799" spans="1:2">
      <c r="A4799" s="149"/>
      <c r="B4799" s="149"/>
    </row>
    <row r="4800" spans="1:2">
      <c r="A4800" s="149"/>
      <c r="B4800" s="149"/>
    </row>
    <row r="4801" spans="1:2">
      <c r="A4801" s="149"/>
      <c r="B4801" s="149"/>
    </row>
    <row r="4802" spans="1:2">
      <c r="A4802" s="149"/>
      <c r="B4802" s="149"/>
    </row>
    <row r="4803" spans="1:2">
      <c r="A4803" s="149"/>
      <c r="B4803" s="149"/>
    </row>
    <row r="4804" spans="1:2">
      <c r="A4804" s="149"/>
      <c r="B4804" s="149"/>
    </row>
    <row r="4805" spans="1:2">
      <c r="A4805" s="149"/>
      <c r="B4805" s="149"/>
    </row>
    <row r="4806" spans="1:2">
      <c r="A4806" s="149"/>
      <c r="B4806" s="149"/>
    </row>
    <row r="4807" spans="1:2">
      <c r="A4807" s="149"/>
      <c r="B4807" s="149"/>
    </row>
    <row r="4808" spans="1:2">
      <c r="A4808" s="149"/>
      <c r="B4808" s="149"/>
    </row>
    <row r="4809" spans="1:2">
      <c r="A4809" s="149"/>
      <c r="B4809" s="149"/>
    </row>
    <row r="4810" spans="1:2">
      <c r="A4810" s="149"/>
      <c r="B4810" s="149"/>
    </row>
    <row r="4811" spans="1:2">
      <c r="A4811" s="149"/>
      <c r="B4811" s="149"/>
    </row>
    <row r="4812" spans="1:2">
      <c r="A4812" s="149"/>
      <c r="B4812" s="149"/>
    </row>
    <row r="4813" spans="1:2">
      <c r="A4813" s="149"/>
      <c r="B4813" s="149"/>
    </row>
    <row r="4814" spans="1:2">
      <c r="A4814" s="149"/>
      <c r="B4814" s="149"/>
    </row>
    <row r="4815" spans="1:2">
      <c r="A4815" s="149"/>
      <c r="B4815" s="149"/>
    </row>
    <row r="4816" spans="1:2">
      <c r="A4816" s="149"/>
      <c r="B4816" s="149"/>
    </row>
    <row r="4817" spans="1:2">
      <c r="A4817" s="149"/>
      <c r="B4817" s="149"/>
    </row>
    <row r="4818" spans="1:2">
      <c r="A4818" s="149"/>
      <c r="B4818" s="149"/>
    </row>
    <row r="4819" spans="1:2">
      <c r="A4819" s="149"/>
      <c r="B4819" s="149"/>
    </row>
    <row r="4820" spans="1:2">
      <c r="A4820" s="149"/>
      <c r="B4820" s="149"/>
    </row>
    <row r="4821" spans="1:2">
      <c r="A4821" s="149"/>
      <c r="B4821" s="149"/>
    </row>
    <row r="4822" spans="1:2">
      <c r="A4822" s="149"/>
      <c r="B4822" s="149"/>
    </row>
    <row r="4823" spans="1:2">
      <c r="A4823" s="149"/>
      <c r="B4823" s="149"/>
    </row>
    <row r="4824" spans="1:2">
      <c r="A4824" s="149"/>
      <c r="B4824" s="149"/>
    </row>
    <row r="4825" spans="1:2">
      <c r="A4825" s="149"/>
      <c r="B4825" s="149"/>
    </row>
    <row r="4826" spans="1:2">
      <c r="A4826" s="149"/>
      <c r="B4826" s="149"/>
    </row>
    <row r="4827" spans="1:2">
      <c r="A4827" s="149"/>
      <c r="B4827" s="149"/>
    </row>
    <row r="4828" spans="1:2">
      <c r="A4828" s="149"/>
      <c r="B4828" s="149"/>
    </row>
    <row r="4829" spans="1:2">
      <c r="A4829" s="149"/>
      <c r="B4829" s="149"/>
    </row>
    <row r="4830" spans="1:2">
      <c r="A4830" s="149"/>
      <c r="B4830" s="149"/>
    </row>
    <row r="4831" spans="1:2">
      <c r="A4831" s="149"/>
      <c r="B4831" s="149"/>
    </row>
    <row r="4832" spans="1:2">
      <c r="A4832" s="149"/>
      <c r="B4832" s="149"/>
    </row>
    <row r="4833" spans="1:2">
      <c r="A4833" s="149"/>
      <c r="B4833" s="149"/>
    </row>
    <row r="4834" spans="1:2">
      <c r="A4834" s="149"/>
      <c r="B4834" s="149"/>
    </row>
    <row r="4835" spans="1:2">
      <c r="A4835" s="149"/>
      <c r="B4835" s="149"/>
    </row>
    <row r="4836" spans="1:2">
      <c r="A4836" s="149"/>
      <c r="B4836" s="149"/>
    </row>
    <row r="4837" spans="1:2">
      <c r="A4837" s="149"/>
      <c r="B4837" s="149"/>
    </row>
    <row r="4838" spans="1:2">
      <c r="A4838" s="149"/>
      <c r="B4838" s="149"/>
    </row>
    <row r="4839" spans="1:2">
      <c r="A4839" s="149"/>
      <c r="B4839" s="149"/>
    </row>
    <row r="4840" spans="1:2">
      <c r="A4840" s="149"/>
      <c r="B4840" s="149"/>
    </row>
    <row r="4841" spans="1:2">
      <c r="A4841" s="149"/>
      <c r="B4841" s="149"/>
    </row>
    <row r="4842" spans="1:2">
      <c r="A4842" s="149"/>
      <c r="B4842" s="149"/>
    </row>
    <row r="4843" spans="1:2">
      <c r="A4843" s="149"/>
      <c r="B4843" s="149"/>
    </row>
    <row r="4844" spans="1:2">
      <c r="A4844" s="149"/>
      <c r="B4844" s="149"/>
    </row>
    <row r="4845" spans="1:2">
      <c r="A4845" s="149"/>
      <c r="B4845" s="149"/>
    </row>
    <row r="4846" spans="1:2">
      <c r="A4846" s="149"/>
      <c r="B4846" s="149"/>
    </row>
    <row r="4847" spans="1:2">
      <c r="A4847" s="149"/>
      <c r="B4847" s="149"/>
    </row>
    <row r="4848" spans="1:2">
      <c r="A4848" s="149"/>
      <c r="B4848" s="149"/>
    </row>
    <row r="4849" spans="1:2">
      <c r="A4849" s="149"/>
      <c r="B4849" s="149"/>
    </row>
    <row r="4850" spans="1:2">
      <c r="A4850" s="149"/>
      <c r="B4850" s="149"/>
    </row>
    <row r="4851" spans="1:2">
      <c r="A4851" s="149"/>
      <c r="B4851" s="149"/>
    </row>
    <row r="4852" spans="1:2">
      <c r="A4852" s="149"/>
      <c r="B4852" s="149"/>
    </row>
    <row r="4853" spans="1:2">
      <c r="A4853" s="149"/>
      <c r="B4853" s="149"/>
    </row>
    <row r="4854" spans="1:2">
      <c r="A4854" s="149"/>
      <c r="B4854" s="149"/>
    </row>
    <row r="4855" spans="1:2">
      <c r="A4855" s="149"/>
      <c r="B4855" s="149"/>
    </row>
    <row r="4856" spans="1:2">
      <c r="A4856" s="149"/>
      <c r="B4856" s="149"/>
    </row>
    <row r="4857" spans="1:2">
      <c r="A4857" s="149"/>
      <c r="B4857" s="149"/>
    </row>
    <row r="4858" spans="1:2">
      <c r="A4858" s="149"/>
      <c r="B4858" s="149"/>
    </row>
    <row r="4859" spans="1:2">
      <c r="A4859" s="149"/>
      <c r="B4859" s="149"/>
    </row>
    <row r="4860" spans="1:2">
      <c r="A4860" s="149"/>
      <c r="B4860" s="149"/>
    </row>
    <row r="4861" spans="1:2">
      <c r="A4861" s="149"/>
      <c r="B4861" s="149"/>
    </row>
    <row r="4862" spans="1:2">
      <c r="A4862" s="149"/>
      <c r="B4862" s="149"/>
    </row>
    <row r="4863" spans="1:2">
      <c r="A4863" s="149"/>
      <c r="B4863" s="149"/>
    </row>
    <row r="4864" spans="1:2">
      <c r="A4864" s="149"/>
      <c r="B4864" s="149"/>
    </row>
    <row r="4865" spans="1:2">
      <c r="A4865" s="149"/>
      <c r="B4865" s="149"/>
    </row>
    <row r="4866" spans="1:2">
      <c r="A4866" s="149"/>
      <c r="B4866" s="149"/>
    </row>
    <row r="4867" spans="1:2">
      <c r="A4867" s="149"/>
      <c r="B4867" s="149"/>
    </row>
    <row r="4868" spans="1:2">
      <c r="A4868" s="149"/>
      <c r="B4868" s="149"/>
    </row>
    <row r="4869" spans="1:2">
      <c r="A4869" s="149"/>
      <c r="B4869" s="149"/>
    </row>
    <row r="4870" spans="1:2">
      <c r="A4870" s="149"/>
      <c r="B4870" s="149"/>
    </row>
    <row r="4871" spans="1:2">
      <c r="A4871" s="149"/>
      <c r="B4871" s="149"/>
    </row>
    <row r="4872" spans="1:2">
      <c r="A4872" s="149"/>
      <c r="B4872" s="149"/>
    </row>
    <row r="4873" spans="1:2">
      <c r="A4873" s="149"/>
      <c r="B4873" s="149"/>
    </row>
    <row r="4874" spans="1:2">
      <c r="A4874" s="149"/>
      <c r="B4874" s="149"/>
    </row>
    <row r="4875" spans="1:2">
      <c r="A4875" s="149"/>
      <c r="B4875" s="149"/>
    </row>
    <row r="4876" spans="1:2">
      <c r="A4876" s="149"/>
      <c r="B4876" s="149"/>
    </row>
    <row r="4877" spans="1:2">
      <c r="A4877" s="149"/>
      <c r="B4877" s="149"/>
    </row>
    <row r="4878" spans="1:2">
      <c r="A4878" s="149"/>
      <c r="B4878" s="149"/>
    </row>
    <row r="4879" spans="1:2">
      <c r="A4879" s="149"/>
      <c r="B4879" s="149"/>
    </row>
    <row r="4880" spans="1:2">
      <c r="A4880" s="149"/>
      <c r="B4880" s="149"/>
    </row>
    <row r="4881" spans="1:2">
      <c r="A4881" s="149"/>
      <c r="B4881" s="149"/>
    </row>
    <row r="4882" spans="1:2">
      <c r="A4882" s="149"/>
      <c r="B4882" s="149"/>
    </row>
    <row r="4883" spans="1:2">
      <c r="A4883" s="149"/>
      <c r="B4883" s="149"/>
    </row>
    <row r="4884" spans="1:2">
      <c r="A4884" s="149"/>
      <c r="B4884" s="149"/>
    </row>
    <row r="4885" spans="1:2">
      <c r="A4885" s="149"/>
      <c r="B4885" s="149"/>
    </row>
    <row r="4886" spans="1:2">
      <c r="A4886" s="149"/>
      <c r="B4886" s="149"/>
    </row>
    <row r="4887" spans="1:2">
      <c r="A4887" s="149"/>
      <c r="B4887" s="149"/>
    </row>
    <row r="4888" spans="1:2">
      <c r="A4888" s="149"/>
      <c r="B4888" s="149"/>
    </row>
    <row r="4889" spans="1:2">
      <c r="A4889" s="149"/>
      <c r="B4889" s="149"/>
    </row>
    <row r="4890" spans="1:2">
      <c r="A4890" s="149"/>
      <c r="B4890" s="149"/>
    </row>
    <row r="4891" spans="1:2">
      <c r="A4891" s="149"/>
      <c r="B4891" s="149"/>
    </row>
    <row r="4892" spans="1:2">
      <c r="A4892" s="149"/>
      <c r="B4892" s="149"/>
    </row>
    <row r="4893" spans="1:2">
      <c r="A4893" s="149"/>
      <c r="B4893" s="149"/>
    </row>
    <row r="4894" spans="1:2">
      <c r="A4894" s="149"/>
      <c r="B4894" s="149"/>
    </row>
    <row r="4895" spans="1:2">
      <c r="A4895" s="149"/>
      <c r="B4895" s="149"/>
    </row>
    <row r="4896" spans="1:2">
      <c r="A4896" s="149"/>
      <c r="B4896" s="149"/>
    </row>
    <row r="4897" spans="1:2">
      <c r="A4897" s="149"/>
      <c r="B4897" s="149"/>
    </row>
    <row r="4898" spans="1:2">
      <c r="A4898" s="149"/>
      <c r="B4898" s="149"/>
    </row>
    <row r="4899" spans="1:2">
      <c r="A4899" s="149"/>
      <c r="B4899" s="149"/>
    </row>
    <row r="4900" spans="1:2">
      <c r="A4900" s="149"/>
      <c r="B4900" s="149"/>
    </row>
    <row r="4901" spans="1:2">
      <c r="A4901" s="149"/>
      <c r="B4901" s="149"/>
    </row>
    <row r="4902" spans="1:2">
      <c r="A4902" s="149"/>
      <c r="B4902" s="149"/>
    </row>
    <row r="4903" spans="1:2">
      <c r="A4903" s="149"/>
      <c r="B4903" s="149"/>
    </row>
    <row r="4904" spans="1:2">
      <c r="A4904" s="149"/>
      <c r="B4904" s="149"/>
    </row>
    <row r="4905" spans="1:2">
      <c r="A4905" s="149"/>
      <c r="B4905" s="149"/>
    </row>
    <row r="4906" spans="1:2">
      <c r="A4906" s="149"/>
      <c r="B4906" s="149"/>
    </row>
    <row r="4907" spans="1:2">
      <c r="A4907" s="149"/>
      <c r="B4907" s="149"/>
    </row>
    <row r="4908" spans="1:2">
      <c r="A4908" s="149"/>
      <c r="B4908" s="149"/>
    </row>
    <row r="4909" spans="1:2">
      <c r="A4909" s="149"/>
      <c r="B4909" s="149"/>
    </row>
    <row r="4910" spans="1:2">
      <c r="A4910" s="149"/>
      <c r="B4910" s="149"/>
    </row>
    <row r="4911" spans="1:2">
      <c r="A4911" s="149"/>
      <c r="B4911" s="149"/>
    </row>
    <row r="4912" spans="1:2">
      <c r="A4912" s="149"/>
      <c r="B4912" s="149"/>
    </row>
    <row r="4913" spans="1:2">
      <c r="A4913" s="149"/>
      <c r="B4913" s="149"/>
    </row>
    <row r="4914" spans="1:2">
      <c r="A4914" s="149"/>
      <c r="B4914" s="149"/>
    </row>
    <row r="4915" spans="1:2">
      <c r="A4915" s="149"/>
      <c r="B4915" s="149"/>
    </row>
    <row r="4916" spans="1:2">
      <c r="A4916" s="149"/>
      <c r="B4916" s="149"/>
    </row>
    <row r="4917" spans="1:2">
      <c r="A4917" s="149"/>
      <c r="B4917" s="149"/>
    </row>
    <row r="4918" spans="1:2">
      <c r="A4918" s="149"/>
      <c r="B4918" s="149"/>
    </row>
    <row r="4919" spans="1:2">
      <c r="A4919" s="149"/>
      <c r="B4919" s="149"/>
    </row>
    <row r="4920" spans="1:2">
      <c r="A4920" s="149"/>
      <c r="B4920" s="149"/>
    </row>
    <row r="4921" spans="1:2">
      <c r="A4921" s="149"/>
      <c r="B4921" s="149"/>
    </row>
    <row r="4922" spans="1:2">
      <c r="A4922" s="149"/>
      <c r="B4922" s="149"/>
    </row>
    <row r="4923" spans="1:2">
      <c r="A4923" s="149"/>
      <c r="B4923" s="149"/>
    </row>
    <row r="4924" spans="1:2">
      <c r="A4924" s="149"/>
      <c r="B4924" s="149"/>
    </row>
    <row r="4925" spans="1:2">
      <c r="A4925" s="149"/>
      <c r="B4925" s="149"/>
    </row>
    <row r="4926" spans="1:2">
      <c r="A4926" s="149"/>
      <c r="B4926" s="149"/>
    </row>
    <row r="4927" spans="1:2">
      <c r="A4927" s="149"/>
      <c r="B4927" s="149"/>
    </row>
    <row r="4928" spans="1:2">
      <c r="A4928" s="149"/>
      <c r="B4928" s="149"/>
    </row>
    <row r="4929" spans="1:2">
      <c r="A4929" s="149"/>
      <c r="B4929" s="149"/>
    </row>
    <row r="4930" spans="1:2">
      <c r="A4930" s="149"/>
      <c r="B4930" s="149"/>
    </row>
    <row r="4931" spans="1:2">
      <c r="A4931" s="149"/>
      <c r="B4931" s="149"/>
    </row>
    <row r="4932" spans="1:2">
      <c r="A4932" s="149"/>
      <c r="B4932" s="149"/>
    </row>
    <row r="4933" spans="1:2">
      <c r="A4933" s="149"/>
      <c r="B4933" s="149"/>
    </row>
    <row r="4934" spans="1:2">
      <c r="A4934" s="149"/>
      <c r="B4934" s="149"/>
    </row>
    <row r="4935" spans="1:2">
      <c r="A4935" s="149"/>
      <c r="B4935" s="149"/>
    </row>
    <row r="4936" spans="1:2">
      <c r="A4936" s="149"/>
      <c r="B4936" s="149"/>
    </row>
    <row r="4937" spans="1:2">
      <c r="A4937" s="149"/>
      <c r="B4937" s="149"/>
    </row>
    <row r="4938" spans="1:2">
      <c r="A4938" s="149"/>
      <c r="B4938" s="149"/>
    </row>
    <row r="4939" spans="1:2">
      <c r="A4939" s="149"/>
      <c r="B4939" s="149"/>
    </row>
    <row r="4940" spans="1:2">
      <c r="A4940" s="149"/>
      <c r="B4940" s="149"/>
    </row>
    <row r="4941" spans="1:2">
      <c r="A4941" s="149"/>
      <c r="B4941" s="149"/>
    </row>
    <row r="4942" spans="1:2">
      <c r="A4942" s="149"/>
      <c r="B4942" s="149"/>
    </row>
    <row r="4943" spans="1:2">
      <c r="A4943" s="149"/>
      <c r="B4943" s="149"/>
    </row>
    <row r="4944" spans="1:2">
      <c r="A4944" s="149"/>
      <c r="B4944" s="149"/>
    </row>
    <row r="4945" spans="1:2">
      <c r="A4945" s="149"/>
      <c r="B4945" s="149"/>
    </row>
    <row r="4946" spans="1:2">
      <c r="A4946" s="149"/>
      <c r="B4946" s="149"/>
    </row>
    <row r="4947" spans="1:2">
      <c r="A4947" s="149"/>
      <c r="B4947" s="149"/>
    </row>
    <row r="4948" spans="1:2">
      <c r="A4948" s="149"/>
      <c r="B4948" s="149"/>
    </row>
    <row r="4949" spans="1:2">
      <c r="A4949" s="149"/>
      <c r="B4949" s="149"/>
    </row>
    <row r="4950" spans="1:2">
      <c r="A4950" s="149"/>
      <c r="B4950" s="149"/>
    </row>
    <row r="4951" spans="1:2">
      <c r="A4951" s="149"/>
      <c r="B4951" s="149"/>
    </row>
    <row r="4952" spans="1:2">
      <c r="A4952" s="149"/>
      <c r="B4952" s="149"/>
    </row>
    <row r="4953" spans="1:2">
      <c r="A4953" s="149"/>
      <c r="B4953" s="149"/>
    </row>
    <row r="4954" spans="1:2">
      <c r="A4954" s="149"/>
      <c r="B4954" s="149"/>
    </row>
    <row r="4955" spans="1:2">
      <c r="A4955" s="149"/>
      <c r="B4955" s="149"/>
    </row>
    <row r="4956" spans="1:2">
      <c r="A4956" s="149"/>
      <c r="B4956" s="149"/>
    </row>
    <row r="4957" spans="1:2">
      <c r="A4957" s="149"/>
      <c r="B4957" s="149"/>
    </row>
    <row r="4958" spans="1:2">
      <c r="A4958" s="149"/>
      <c r="B4958" s="149"/>
    </row>
    <row r="4959" spans="1:2">
      <c r="A4959" s="149"/>
      <c r="B4959" s="149"/>
    </row>
    <row r="4960" spans="1:2">
      <c r="A4960" s="149"/>
      <c r="B4960" s="149"/>
    </row>
    <row r="4961" spans="1:2">
      <c r="A4961" s="149"/>
      <c r="B4961" s="149"/>
    </row>
    <row r="4962" spans="1:2">
      <c r="A4962" s="149"/>
      <c r="B4962" s="149"/>
    </row>
    <row r="4963" spans="1:2">
      <c r="A4963" s="149"/>
      <c r="B4963" s="149"/>
    </row>
    <row r="4964" spans="1:2">
      <c r="A4964" s="149"/>
      <c r="B4964" s="149"/>
    </row>
    <row r="4965" spans="1:2">
      <c r="A4965" s="149"/>
      <c r="B4965" s="149"/>
    </row>
    <row r="4966" spans="1:2">
      <c r="A4966" s="149"/>
      <c r="B4966" s="149"/>
    </row>
    <row r="4967" spans="1:2">
      <c r="A4967" s="149"/>
      <c r="B4967" s="149"/>
    </row>
    <row r="4968" spans="1:2">
      <c r="A4968" s="149"/>
      <c r="B4968" s="149"/>
    </row>
    <row r="4969" spans="1:2">
      <c r="A4969" s="149"/>
      <c r="B4969" s="149"/>
    </row>
    <row r="4970" spans="1:2">
      <c r="A4970" s="149"/>
      <c r="B4970" s="149"/>
    </row>
    <row r="4971" spans="1:2">
      <c r="A4971" s="149"/>
      <c r="B4971" s="149"/>
    </row>
    <row r="4972" spans="1:2">
      <c r="A4972" s="149"/>
      <c r="B4972" s="149"/>
    </row>
    <row r="4973" spans="1:2">
      <c r="A4973" s="149"/>
      <c r="B4973" s="149"/>
    </row>
    <row r="4974" spans="1:2">
      <c r="A4974" s="149"/>
      <c r="B4974" s="149"/>
    </row>
    <row r="4975" spans="1:2">
      <c r="A4975" s="149"/>
      <c r="B4975" s="149"/>
    </row>
    <row r="4976" spans="1:2">
      <c r="A4976" s="149"/>
      <c r="B4976" s="149"/>
    </row>
    <row r="4977" spans="1:2">
      <c r="A4977" s="149"/>
      <c r="B4977" s="149"/>
    </row>
    <row r="4978" spans="1:2">
      <c r="A4978" s="149"/>
      <c r="B4978" s="149"/>
    </row>
    <row r="4979" spans="1:2">
      <c r="A4979" s="149"/>
      <c r="B4979" s="149"/>
    </row>
    <row r="4980" spans="1:2">
      <c r="A4980" s="149"/>
      <c r="B4980" s="149"/>
    </row>
    <row r="4981" spans="1:2">
      <c r="A4981" s="149"/>
      <c r="B4981" s="149"/>
    </row>
    <row r="4982" spans="1:2">
      <c r="A4982" s="149"/>
      <c r="B4982" s="149"/>
    </row>
    <row r="4983" spans="1:2">
      <c r="A4983" s="149"/>
      <c r="B4983" s="149"/>
    </row>
    <row r="4984" spans="1:2">
      <c r="A4984" s="149"/>
      <c r="B4984" s="149"/>
    </row>
    <row r="4985" spans="1:2">
      <c r="A4985" s="149"/>
      <c r="B4985" s="149"/>
    </row>
    <row r="4986" spans="1:2">
      <c r="A4986" s="149"/>
      <c r="B4986" s="149"/>
    </row>
    <row r="4987" spans="1:2">
      <c r="A4987" s="149"/>
      <c r="B4987" s="149"/>
    </row>
    <row r="4988" spans="1:2">
      <c r="A4988" s="149"/>
      <c r="B4988" s="149"/>
    </row>
    <row r="4989" spans="1:2">
      <c r="A4989" s="149"/>
      <c r="B4989" s="149"/>
    </row>
    <row r="4990" spans="1:2">
      <c r="A4990" s="149"/>
      <c r="B4990" s="149"/>
    </row>
    <row r="4991" spans="1:2">
      <c r="A4991" s="149"/>
      <c r="B4991" s="149"/>
    </row>
    <row r="4992" spans="1:2">
      <c r="A4992" s="149"/>
      <c r="B4992" s="149"/>
    </row>
    <row r="4993" spans="1:2">
      <c r="A4993" s="149"/>
      <c r="B4993" s="149"/>
    </row>
    <row r="4994" spans="1:2">
      <c r="A4994" s="149"/>
      <c r="B4994" s="149"/>
    </row>
    <row r="4995" spans="1:2">
      <c r="A4995" s="149"/>
      <c r="B4995" s="149"/>
    </row>
    <row r="4996" spans="1:2">
      <c r="A4996" s="149"/>
      <c r="B4996" s="149"/>
    </row>
    <row r="4997" spans="1:2">
      <c r="A4997" s="149"/>
      <c r="B4997" s="149"/>
    </row>
    <row r="4998" spans="1:2">
      <c r="A4998" s="149"/>
      <c r="B4998" s="149"/>
    </row>
    <row r="4999" spans="1:2">
      <c r="A4999" s="149"/>
      <c r="B4999" s="149"/>
    </row>
    <row r="5000" spans="1:2">
      <c r="A5000" s="149"/>
      <c r="B5000" s="149"/>
    </row>
    <row r="5001" spans="1:2">
      <c r="A5001" s="149"/>
      <c r="B5001" s="149"/>
    </row>
    <row r="5002" spans="1:2">
      <c r="A5002" s="149"/>
      <c r="B5002" s="149"/>
    </row>
    <row r="5003" spans="1:2">
      <c r="A5003" s="149"/>
      <c r="B5003" s="149"/>
    </row>
    <row r="5004" spans="1:2">
      <c r="A5004" s="149"/>
      <c r="B5004" s="149"/>
    </row>
    <row r="5005" spans="1:2">
      <c r="A5005" s="149"/>
      <c r="B5005" s="149"/>
    </row>
    <row r="5006" spans="1:2">
      <c r="A5006" s="149"/>
      <c r="B5006" s="149"/>
    </row>
    <row r="5007" spans="1:2">
      <c r="A5007" s="149"/>
      <c r="B5007" s="149"/>
    </row>
    <row r="5008" spans="1:2">
      <c r="A5008" s="149"/>
      <c r="B5008" s="149"/>
    </row>
    <row r="5009" spans="1:2">
      <c r="A5009" s="149"/>
      <c r="B5009" s="149"/>
    </row>
    <row r="5010" spans="1:2">
      <c r="A5010" s="149"/>
      <c r="B5010" s="149"/>
    </row>
    <row r="5011" spans="1:2">
      <c r="A5011" s="149"/>
      <c r="B5011" s="149"/>
    </row>
    <row r="5012" spans="1:2">
      <c r="A5012" s="149"/>
      <c r="B5012" s="149"/>
    </row>
    <row r="5013" spans="1:2">
      <c r="A5013" s="149"/>
      <c r="B5013" s="149"/>
    </row>
    <row r="5014" spans="1:2">
      <c r="A5014" s="149"/>
      <c r="B5014" s="149"/>
    </row>
    <row r="5015" spans="1:2">
      <c r="A5015" s="149"/>
      <c r="B5015" s="149"/>
    </row>
    <row r="5016" spans="1:2">
      <c r="A5016" s="149"/>
      <c r="B5016" s="149"/>
    </row>
    <row r="5017" spans="1:2">
      <c r="A5017" s="149"/>
      <c r="B5017" s="149"/>
    </row>
    <row r="5018" spans="1:2">
      <c r="A5018" s="149"/>
      <c r="B5018" s="149"/>
    </row>
    <row r="5019" spans="1:2">
      <c r="A5019" s="149"/>
      <c r="B5019" s="149"/>
    </row>
    <row r="5020" spans="1:2">
      <c r="A5020" s="149"/>
      <c r="B5020" s="149"/>
    </row>
    <row r="5021" spans="1:2">
      <c r="A5021" s="149"/>
      <c r="B5021" s="149"/>
    </row>
    <row r="5022" spans="1:2">
      <c r="A5022" s="149"/>
      <c r="B5022" s="149"/>
    </row>
    <row r="5023" spans="1:2">
      <c r="A5023" s="149"/>
      <c r="B5023" s="149"/>
    </row>
    <row r="5024" spans="1:2">
      <c r="A5024" s="149"/>
      <c r="B5024" s="149"/>
    </row>
    <row r="5025" spans="1:2">
      <c r="A5025" s="149"/>
      <c r="B5025" s="149"/>
    </row>
    <row r="5026" spans="1:2">
      <c r="A5026" s="149"/>
      <c r="B5026" s="149"/>
    </row>
    <row r="5027" spans="1:2">
      <c r="A5027" s="149"/>
      <c r="B5027" s="149"/>
    </row>
    <row r="5028" spans="1:2">
      <c r="A5028" s="149"/>
      <c r="B5028" s="149"/>
    </row>
    <row r="5029" spans="1:2">
      <c r="A5029" s="149"/>
      <c r="B5029" s="149"/>
    </row>
    <row r="5030" spans="1:2">
      <c r="A5030" s="149"/>
      <c r="B5030" s="149"/>
    </row>
    <row r="5031" spans="1:2">
      <c r="A5031" s="149"/>
      <c r="B5031" s="149"/>
    </row>
    <row r="5032" spans="1:2">
      <c r="A5032" s="149"/>
      <c r="B5032" s="149"/>
    </row>
    <row r="5033" spans="1:2">
      <c r="A5033" s="149"/>
      <c r="B5033" s="149"/>
    </row>
    <row r="5034" spans="1:2">
      <c r="A5034" s="149"/>
      <c r="B5034" s="149"/>
    </row>
    <row r="5035" spans="1:2">
      <c r="A5035" s="149"/>
      <c r="B5035" s="149"/>
    </row>
    <row r="5036" spans="1:2">
      <c r="A5036" s="149"/>
      <c r="B5036" s="149"/>
    </row>
    <row r="5037" spans="1:2">
      <c r="A5037" s="149"/>
      <c r="B5037" s="149"/>
    </row>
    <row r="5038" spans="1:2">
      <c r="A5038" s="149"/>
      <c r="B5038" s="149"/>
    </row>
    <row r="5039" spans="1:2">
      <c r="A5039" s="149"/>
      <c r="B5039" s="149"/>
    </row>
    <row r="5040" spans="1:2">
      <c r="A5040" s="149"/>
      <c r="B5040" s="149"/>
    </row>
    <row r="5041" spans="1:2">
      <c r="A5041" s="149"/>
      <c r="B5041" s="149"/>
    </row>
    <row r="5042" spans="1:2">
      <c r="A5042" s="149"/>
      <c r="B5042" s="149"/>
    </row>
    <row r="5043" spans="1:2">
      <c r="A5043" s="149"/>
      <c r="B5043" s="149"/>
    </row>
    <row r="5044" spans="1:2">
      <c r="A5044" s="149"/>
      <c r="B5044" s="149"/>
    </row>
    <row r="5045" spans="1:2">
      <c r="A5045" s="149"/>
      <c r="B5045" s="149"/>
    </row>
    <row r="5046" spans="1:2">
      <c r="A5046" s="149"/>
      <c r="B5046" s="149"/>
    </row>
    <row r="5047" spans="1:2">
      <c r="A5047" s="149"/>
      <c r="B5047" s="149"/>
    </row>
    <row r="5048" spans="1:2">
      <c r="A5048" s="149"/>
      <c r="B5048" s="149"/>
    </row>
    <row r="5049" spans="1:2">
      <c r="A5049" s="149"/>
      <c r="B5049" s="149"/>
    </row>
    <row r="5050" spans="1:2">
      <c r="A5050" s="149"/>
      <c r="B5050" s="149"/>
    </row>
    <row r="5051" spans="1:2">
      <c r="A5051" s="149"/>
      <c r="B5051" s="149"/>
    </row>
    <row r="5052" spans="1:2">
      <c r="A5052" s="149"/>
      <c r="B5052" s="149"/>
    </row>
    <row r="5053" spans="1:2">
      <c r="A5053" s="149"/>
      <c r="B5053" s="149"/>
    </row>
    <row r="5054" spans="1:2">
      <c r="A5054" s="149"/>
      <c r="B5054" s="149"/>
    </row>
    <row r="5055" spans="1:2">
      <c r="A5055" s="149"/>
      <c r="B5055" s="149"/>
    </row>
    <row r="5056" spans="1:2">
      <c r="A5056" s="149"/>
      <c r="B5056" s="149"/>
    </row>
    <row r="5057" spans="1:2">
      <c r="A5057" s="149"/>
      <c r="B5057" s="149"/>
    </row>
    <row r="5058" spans="1:2">
      <c r="A5058" s="149"/>
      <c r="B5058" s="149"/>
    </row>
    <row r="5059" spans="1:2">
      <c r="A5059" s="149"/>
      <c r="B5059" s="149"/>
    </row>
    <row r="5060" spans="1:2">
      <c r="A5060" s="149"/>
      <c r="B5060" s="149"/>
    </row>
    <row r="5061" spans="1:2">
      <c r="A5061" s="149"/>
      <c r="B5061" s="149"/>
    </row>
    <row r="5062" spans="1:2">
      <c r="A5062" s="149"/>
      <c r="B5062" s="149"/>
    </row>
    <row r="5063" spans="1:2">
      <c r="A5063" s="149"/>
      <c r="B5063" s="149"/>
    </row>
    <row r="5064" spans="1:2">
      <c r="A5064" s="149"/>
      <c r="B5064" s="149"/>
    </row>
    <row r="5065" spans="1:2">
      <c r="A5065" s="149"/>
      <c r="B5065" s="149"/>
    </row>
    <row r="5066" spans="1:2">
      <c r="A5066" s="149"/>
      <c r="B5066" s="149"/>
    </row>
    <row r="5067" spans="1:2">
      <c r="A5067" s="149"/>
      <c r="B5067" s="149"/>
    </row>
    <row r="5068" spans="1:2">
      <c r="A5068" s="149"/>
      <c r="B5068" s="149"/>
    </row>
    <row r="5069" spans="1:2">
      <c r="A5069" s="149"/>
      <c r="B5069" s="149"/>
    </row>
    <row r="5070" spans="1:2">
      <c r="A5070" s="149"/>
      <c r="B5070" s="149"/>
    </row>
    <row r="5071" spans="1:2">
      <c r="A5071" s="149"/>
      <c r="B5071" s="149"/>
    </row>
    <row r="5072" spans="1:2">
      <c r="A5072" s="149"/>
      <c r="B5072" s="149"/>
    </row>
    <row r="5073" spans="1:2">
      <c r="A5073" s="149"/>
      <c r="B5073" s="149"/>
    </row>
    <row r="5074" spans="1:2">
      <c r="A5074" s="149"/>
      <c r="B5074" s="149"/>
    </row>
    <row r="5075" spans="1:2">
      <c r="A5075" s="149"/>
      <c r="B5075" s="149"/>
    </row>
    <row r="5076" spans="1:2">
      <c r="A5076" s="149"/>
      <c r="B5076" s="149"/>
    </row>
    <row r="5077" spans="1:2">
      <c r="A5077" s="149"/>
      <c r="B5077" s="149"/>
    </row>
    <row r="5078" spans="1:2">
      <c r="A5078" s="149"/>
      <c r="B5078" s="149"/>
    </row>
    <row r="5079" spans="1:2">
      <c r="A5079" s="149"/>
      <c r="B5079" s="149"/>
    </row>
    <row r="5080" spans="1:2">
      <c r="A5080" s="149"/>
      <c r="B5080" s="149"/>
    </row>
    <row r="5081" spans="1:2">
      <c r="A5081" s="149"/>
      <c r="B5081" s="149"/>
    </row>
    <row r="5082" spans="1:2">
      <c r="A5082" s="149"/>
      <c r="B5082" s="149"/>
    </row>
    <row r="5083" spans="1:2">
      <c r="A5083" s="149"/>
      <c r="B5083" s="149"/>
    </row>
    <row r="5084" spans="1:2">
      <c r="A5084" s="149"/>
      <c r="B5084" s="149"/>
    </row>
    <row r="5085" spans="1:2">
      <c r="A5085" s="149"/>
      <c r="B5085" s="149"/>
    </row>
    <row r="5086" spans="1:2">
      <c r="A5086" s="149"/>
      <c r="B5086" s="149"/>
    </row>
    <row r="5087" spans="1:2">
      <c r="A5087" s="149"/>
      <c r="B5087" s="149"/>
    </row>
    <row r="5088" spans="1:2">
      <c r="A5088" s="149"/>
      <c r="B5088" s="149"/>
    </row>
    <row r="5089" spans="1:2">
      <c r="A5089" s="149"/>
      <c r="B5089" s="149"/>
    </row>
    <row r="5090" spans="1:2">
      <c r="A5090" s="149"/>
      <c r="B5090" s="149"/>
    </row>
    <row r="5091" spans="1:2">
      <c r="A5091" s="149"/>
      <c r="B5091" s="149"/>
    </row>
    <row r="5092" spans="1:2">
      <c r="A5092" s="149"/>
      <c r="B5092" s="149"/>
    </row>
    <row r="5093" spans="1:2">
      <c r="A5093" s="149"/>
      <c r="B5093" s="149"/>
    </row>
    <row r="5094" spans="1:2">
      <c r="A5094" s="149"/>
      <c r="B5094" s="149"/>
    </row>
    <row r="5095" spans="1:2">
      <c r="A5095" s="149"/>
      <c r="B5095" s="149"/>
    </row>
    <row r="5096" spans="1:2">
      <c r="A5096" s="149"/>
      <c r="B5096" s="149"/>
    </row>
    <row r="5097" spans="1:2">
      <c r="A5097" s="149"/>
      <c r="B5097" s="149"/>
    </row>
    <row r="5098" spans="1:2">
      <c r="A5098" s="149"/>
      <c r="B5098" s="149"/>
    </row>
    <row r="5099" spans="1:2">
      <c r="A5099" s="149"/>
      <c r="B5099" s="149"/>
    </row>
    <row r="5100" spans="1:2">
      <c r="A5100" s="149"/>
      <c r="B5100" s="149"/>
    </row>
    <row r="5101" spans="1:2">
      <c r="A5101" s="149"/>
      <c r="B5101" s="149"/>
    </row>
    <row r="5102" spans="1:2">
      <c r="A5102" s="149"/>
      <c r="B5102" s="149"/>
    </row>
    <row r="5103" spans="1:2">
      <c r="A5103" s="149"/>
      <c r="B5103" s="149"/>
    </row>
    <row r="5104" spans="1:2">
      <c r="A5104" s="149"/>
      <c r="B5104" s="149"/>
    </row>
    <row r="5105" spans="1:2">
      <c r="A5105" s="149"/>
      <c r="B5105" s="149"/>
    </row>
    <row r="5106" spans="1:2">
      <c r="A5106" s="149"/>
      <c r="B5106" s="149"/>
    </row>
    <row r="5107" spans="1:2">
      <c r="A5107" s="149"/>
      <c r="B5107" s="149"/>
    </row>
    <row r="5108" spans="1:2">
      <c r="A5108" s="149"/>
      <c r="B5108" s="149"/>
    </row>
    <row r="5109" spans="1:2">
      <c r="A5109" s="149"/>
      <c r="B5109" s="149"/>
    </row>
    <row r="5110" spans="1:2">
      <c r="A5110" s="149"/>
      <c r="B5110" s="149"/>
    </row>
    <row r="5111" spans="1:2">
      <c r="A5111" s="149"/>
      <c r="B5111" s="149"/>
    </row>
    <row r="5112" spans="1:2">
      <c r="A5112" s="149"/>
      <c r="B5112" s="149"/>
    </row>
    <row r="5113" spans="1:2">
      <c r="A5113" s="149"/>
      <c r="B5113" s="149"/>
    </row>
    <row r="5114" spans="1:2">
      <c r="A5114" s="149"/>
      <c r="B5114" s="149"/>
    </row>
    <row r="5115" spans="1:2">
      <c r="A5115" s="149"/>
      <c r="B5115" s="149"/>
    </row>
    <row r="5116" spans="1:2">
      <c r="A5116" s="149"/>
      <c r="B5116" s="149"/>
    </row>
    <row r="5117" spans="1:2">
      <c r="A5117" s="149"/>
      <c r="B5117" s="149"/>
    </row>
    <row r="5118" spans="1:2">
      <c r="A5118" s="149"/>
      <c r="B5118" s="149"/>
    </row>
    <row r="5119" spans="1:2">
      <c r="A5119" s="149"/>
      <c r="B5119" s="149"/>
    </row>
    <row r="5120" spans="1:2">
      <c r="A5120" s="149"/>
      <c r="B5120" s="149"/>
    </row>
    <row r="5121" spans="1:2">
      <c r="A5121" s="149"/>
      <c r="B5121" s="149"/>
    </row>
    <row r="5122" spans="1:2">
      <c r="A5122" s="149"/>
      <c r="B5122" s="149"/>
    </row>
    <row r="5123" spans="1:2">
      <c r="A5123" s="149"/>
      <c r="B5123" s="149"/>
    </row>
    <row r="5124" spans="1:2">
      <c r="A5124" s="149"/>
      <c r="B5124" s="149"/>
    </row>
    <row r="5125" spans="1:2">
      <c r="A5125" s="149"/>
      <c r="B5125" s="149"/>
    </row>
    <row r="5126" spans="1:2">
      <c r="A5126" s="149"/>
      <c r="B5126" s="149"/>
    </row>
    <row r="5127" spans="1:2">
      <c r="A5127" s="149"/>
      <c r="B5127" s="149"/>
    </row>
    <row r="5128" spans="1:2">
      <c r="A5128" s="149"/>
      <c r="B5128" s="149"/>
    </row>
    <row r="5129" spans="1:2">
      <c r="A5129" s="149"/>
      <c r="B5129" s="149"/>
    </row>
    <row r="5130" spans="1:2">
      <c r="A5130" s="149"/>
      <c r="B5130" s="149"/>
    </row>
    <row r="5131" spans="1:2">
      <c r="A5131" s="149"/>
      <c r="B5131" s="149"/>
    </row>
    <row r="5132" spans="1:2">
      <c r="A5132" s="149"/>
      <c r="B5132" s="149"/>
    </row>
    <row r="5133" spans="1:2">
      <c r="A5133" s="149"/>
      <c r="B5133" s="149"/>
    </row>
    <row r="5134" spans="1:2">
      <c r="A5134" s="149"/>
      <c r="B5134" s="149"/>
    </row>
    <row r="5135" spans="1:2">
      <c r="A5135" s="149"/>
      <c r="B5135" s="149"/>
    </row>
    <row r="5136" spans="1:2">
      <c r="A5136" s="149"/>
      <c r="B5136" s="149"/>
    </row>
    <row r="5137" spans="1:2">
      <c r="A5137" s="149"/>
      <c r="B5137" s="149"/>
    </row>
    <row r="5138" spans="1:2">
      <c r="A5138" s="149"/>
      <c r="B5138" s="149"/>
    </row>
    <row r="5139" spans="1:2">
      <c r="A5139" s="149"/>
      <c r="B5139" s="149"/>
    </row>
    <row r="5140" spans="1:2">
      <c r="A5140" s="149"/>
      <c r="B5140" s="149"/>
    </row>
    <row r="5141" spans="1:2">
      <c r="A5141" s="149"/>
      <c r="B5141" s="149"/>
    </row>
    <row r="5142" spans="1:2">
      <c r="A5142" s="149"/>
      <c r="B5142" s="149"/>
    </row>
    <row r="5143" spans="1:2">
      <c r="A5143" s="149"/>
      <c r="B5143" s="149"/>
    </row>
    <row r="5144" spans="1:2">
      <c r="A5144" s="149"/>
      <c r="B5144" s="149"/>
    </row>
    <row r="5145" spans="1:2">
      <c r="A5145" s="149"/>
      <c r="B5145" s="149"/>
    </row>
    <row r="5146" spans="1:2">
      <c r="A5146" s="149"/>
      <c r="B5146" s="149"/>
    </row>
    <row r="5147" spans="1:2">
      <c r="A5147" s="149"/>
      <c r="B5147" s="149"/>
    </row>
    <row r="5148" spans="1:2">
      <c r="A5148" s="149"/>
      <c r="B5148" s="149"/>
    </row>
    <row r="5149" spans="1:2">
      <c r="A5149" s="149"/>
      <c r="B5149" s="149"/>
    </row>
    <row r="5150" spans="1:2">
      <c r="A5150" s="149"/>
      <c r="B5150" s="149"/>
    </row>
    <row r="5151" spans="1:2">
      <c r="A5151" s="149"/>
      <c r="B5151" s="149"/>
    </row>
    <row r="5152" spans="1:2">
      <c r="A5152" s="149"/>
      <c r="B5152" s="149"/>
    </row>
    <row r="5153" spans="1:2">
      <c r="A5153" s="149"/>
      <c r="B5153" s="149"/>
    </row>
    <row r="5154" spans="1:2">
      <c r="A5154" s="149"/>
      <c r="B5154" s="149"/>
    </row>
    <row r="5155" spans="1:2">
      <c r="A5155" s="149"/>
      <c r="B5155" s="149"/>
    </row>
    <row r="5156" spans="1:2">
      <c r="A5156" s="149"/>
      <c r="B5156" s="149"/>
    </row>
    <row r="5157" spans="1:2">
      <c r="A5157" s="149"/>
      <c r="B5157" s="149"/>
    </row>
    <row r="5158" spans="1:2">
      <c r="A5158" s="149"/>
      <c r="B5158" s="149"/>
    </row>
    <row r="5159" spans="1:2">
      <c r="A5159" s="149"/>
      <c r="B5159" s="149"/>
    </row>
    <row r="5160" spans="1:2">
      <c r="A5160" s="149"/>
      <c r="B5160" s="149"/>
    </row>
    <row r="5161" spans="1:2">
      <c r="A5161" s="149"/>
      <c r="B5161" s="149"/>
    </row>
    <row r="5162" spans="1:2">
      <c r="A5162" s="149"/>
      <c r="B5162" s="149"/>
    </row>
    <row r="5163" spans="1:2">
      <c r="A5163" s="149"/>
      <c r="B5163" s="149"/>
    </row>
    <row r="5164" spans="1:2">
      <c r="A5164" s="149"/>
      <c r="B5164" s="149"/>
    </row>
    <row r="5165" spans="1:2">
      <c r="A5165" s="149"/>
      <c r="B5165" s="149"/>
    </row>
    <row r="5166" spans="1:2">
      <c r="A5166" s="149"/>
      <c r="B5166" s="149"/>
    </row>
    <row r="5167" spans="1:2">
      <c r="A5167" s="149"/>
      <c r="B5167" s="149"/>
    </row>
    <row r="5168" spans="1:2">
      <c r="A5168" s="149"/>
      <c r="B5168" s="149"/>
    </row>
    <row r="5169" spans="1:2">
      <c r="A5169" s="149"/>
      <c r="B5169" s="149"/>
    </row>
    <row r="5170" spans="1:2">
      <c r="A5170" s="149"/>
      <c r="B5170" s="149"/>
    </row>
    <row r="5171" spans="1:2">
      <c r="A5171" s="149"/>
      <c r="B5171" s="149"/>
    </row>
    <row r="5172" spans="1:2">
      <c r="A5172" s="149"/>
      <c r="B5172" s="149"/>
    </row>
    <row r="5173" spans="1:2">
      <c r="A5173" s="149"/>
      <c r="B5173" s="149"/>
    </row>
    <row r="5174" spans="1:2">
      <c r="A5174" s="149"/>
      <c r="B5174" s="149"/>
    </row>
    <row r="5175" spans="1:2">
      <c r="A5175" s="149"/>
      <c r="B5175" s="149"/>
    </row>
    <row r="5176" spans="1:2">
      <c r="A5176" s="149"/>
      <c r="B5176" s="149"/>
    </row>
    <row r="5177" spans="1:2">
      <c r="A5177" s="149"/>
      <c r="B5177" s="149"/>
    </row>
    <row r="5178" spans="1:2">
      <c r="A5178" s="149"/>
      <c r="B5178" s="149"/>
    </row>
    <row r="5179" spans="1:2">
      <c r="A5179" s="149"/>
      <c r="B5179" s="149"/>
    </row>
    <row r="5180" spans="1:2">
      <c r="A5180" s="149"/>
      <c r="B5180" s="149"/>
    </row>
    <row r="5181" spans="1:2">
      <c r="A5181" s="149"/>
      <c r="B5181" s="149"/>
    </row>
    <row r="5182" spans="1:2">
      <c r="A5182" s="149"/>
      <c r="B5182" s="149"/>
    </row>
    <row r="5183" spans="1:2">
      <c r="A5183" s="149"/>
      <c r="B5183" s="149"/>
    </row>
    <row r="5184" spans="1:2">
      <c r="A5184" s="149"/>
      <c r="B5184" s="149"/>
    </row>
    <row r="5185" spans="1:2">
      <c r="A5185" s="149"/>
      <c r="B5185" s="149"/>
    </row>
    <row r="5186" spans="1:2">
      <c r="A5186" s="149"/>
      <c r="B5186" s="149"/>
    </row>
    <row r="5187" spans="1:2">
      <c r="A5187" s="149"/>
      <c r="B5187" s="149"/>
    </row>
    <row r="5188" spans="1:2">
      <c r="A5188" s="149"/>
      <c r="B5188" s="149"/>
    </row>
    <row r="5189" spans="1:2">
      <c r="A5189" s="149"/>
      <c r="B5189" s="149"/>
    </row>
    <row r="5190" spans="1:2">
      <c r="A5190" s="149"/>
      <c r="B5190" s="149"/>
    </row>
    <row r="5191" spans="1:2">
      <c r="A5191" s="149"/>
      <c r="B5191" s="149"/>
    </row>
    <row r="5192" spans="1:2">
      <c r="A5192" s="149"/>
      <c r="B5192" s="149"/>
    </row>
    <row r="5193" spans="1:2">
      <c r="A5193" s="149"/>
      <c r="B5193" s="149"/>
    </row>
    <row r="5194" spans="1:2">
      <c r="A5194" s="149"/>
      <c r="B5194" s="149"/>
    </row>
    <row r="5195" spans="1:2">
      <c r="A5195" s="149"/>
      <c r="B5195" s="149"/>
    </row>
    <row r="5196" spans="1:2">
      <c r="A5196" s="149"/>
      <c r="B5196" s="149"/>
    </row>
    <row r="5197" spans="1:2">
      <c r="A5197" s="149"/>
      <c r="B5197" s="149"/>
    </row>
    <row r="5198" spans="1:2">
      <c r="A5198" s="149"/>
      <c r="B5198" s="149"/>
    </row>
    <row r="5199" spans="1:2">
      <c r="A5199" s="149"/>
      <c r="B5199" s="149"/>
    </row>
    <row r="5200" spans="1:2">
      <c r="A5200" s="149"/>
      <c r="B5200" s="149"/>
    </row>
    <row r="5201" spans="1:2">
      <c r="A5201" s="149"/>
      <c r="B5201" s="149"/>
    </row>
    <row r="5202" spans="1:2">
      <c r="A5202" s="149"/>
      <c r="B5202" s="149"/>
    </row>
    <row r="5203" spans="1:2">
      <c r="A5203" s="149"/>
      <c r="B5203" s="149"/>
    </row>
    <row r="5204" spans="1:2">
      <c r="A5204" s="149"/>
      <c r="B5204" s="149"/>
    </row>
    <row r="5205" spans="1:2">
      <c r="A5205" s="149"/>
      <c r="B5205" s="149"/>
    </row>
    <row r="5206" spans="1:2">
      <c r="A5206" s="149"/>
      <c r="B5206" s="149"/>
    </row>
    <row r="5207" spans="1:2">
      <c r="A5207" s="149"/>
      <c r="B5207" s="149"/>
    </row>
    <row r="5208" spans="1:2">
      <c r="A5208" s="149"/>
      <c r="B5208" s="149"/>
    </row>
    <row r="5209" spans="1:2">
      <c r="A5209" s="149"/>
      <c r="B5209" s="149"/>
    </row>
    <row r="5210" spans="1:2">
      <c r="A5210" s="149"/>
      <c r="B5210" s="149"/>
    </row>
    <row r="5211" spans="1:2">
      <c r="A5211" s="149"/>
      <c r="B5211" s="149"/>
    </row>
    <row r="5212" spans="1:2">
      <c r="A5212" s="149"/>
      <c r="B5212" s="149"/>
    </row>
    <row r="5213" spans="1:2">
      <c r="A5213" s="149"/>
      <c r="B5213" s="149"/>
    </row>
    <row r="5214" spans="1:2">
      <c r="A5214" s="149"/>
      <c r="B5214" s="149"/>
    </row>
    <row r="5215" spans="1:2">
      <c r="A5215" s="149"/>
      <c r="B5215" s="149"/>
    </row>
    <row r="5216" spans="1:2">
      <c r="A5216" s="149"/>
      <c r="B5216" s="149"/>
    </row>
    <row r="5217" spans="1:2">
      <c r="A5217" s="149"/>
      <c r="B5217" s="149"/>
    </row>
    <row r="5218" spans="1:2">
      <c r="A5218" s="149"/>
      <c r="B5218" s="149"/>
    </row>
    <row r="5219" spans="1:2">
      <c r="A5219" s="149"/>
      <c r="B5219" s="149"/>
    </row>
    <row r="5220" spans="1:2">
      <c r="A5220" s="149"/>
      <c r="B5220" s="149"/>
    </row>
    <row r="5221" spans="1:2">
      <c r="A5221" s="149"/>
      <c r="B5221" s="149"/>
    </row>
    <row r="5222" spans="1:2">
      <c r="A5222" s="149"/>
      <c r="B5222" s="149"/>
    </row>
    <row r="5223" spans="1:2">
      <c r="A5223" s="149"/>
      <c r="B5223" s="149"/>
    </row>
    <row r="5224" spans="1:2">
      <c r="A5224" s="149"/>
      <c r="B5224" s="149"/>
    </row>
    <row r="5225" spans="1:2">
      <c r="A5225" s="149"/>
      <c r="B5225" s="149"/>
    </row>
    <row r="5226" spans="1:2">
      <c r="A5226" s="149"/>
      <c r="B5226" s="149"/>
    </row>
    <row r="5227" spans="1:2">
      <c r="A5227" s="149"/>
      <c r="B5227" s="149"/>
    </row>
    <row r="5228" spans="1:2">
      <c r="A5228" s="149"/>
      <c r="B5228" s="149"/>
    </row>
    <row r="5229" spans="1:2">
      <c r="A5229" s="149"/>
      <c r="B5229" s="149"/>
    </row>
    <row r="5230" spans="1:2">
      <c r="A5230" s="149"/>
      <c r="B5230" s="149"/>
    </row>
    <row r="5231" spans="1:2">
      <c r="A5231" s="149"/>
      <c r="B5231" s="149"/>
    </row>
    <row r="5232" spans="1:2">
      <c r="A5232" s="149"/>
      <c r="B5232" s="149"/>
    </row>
    <row r="5233" spans="1:2">
      <c r="A5233" s="149"/>
      <c r="B5233" s="149"/>
    </row>
    <row r="5234" spans="1:2">
      <c r="A5234" s="149"/>
      <c r="B5234" s="149"/>
    </row>
    <row r="5235" spans="1:2">
      <c r="A5235" s="149"/>
      <c r="B5235" s="149"/>
    </row>
    <row r="5236" spans="1:2">
      <c r="A5236" s="149"/>
      <c r="B5236" s="149"/>
    </row>
    <row r="5237" spans="1:2">
      <c r="A5237" s="149"/>
      <c r="B5237" s="149"/>
    </row>
    <row r="5238" spans="1:2">
      <c r="A5238" s="149"/>
      <c r="B5238" s="149"/>
    </row>
    <row r="5239" spans="1:2">
      <c r="A5239" s="149"/>
      <c r="B5239" s="149"/>
    </row>
    <row r="5240" spans="1:2">
      <c r="A5240" s="149"/>
      <c r="B5240" s="149"/>
    </row>
    <row r="5241" spans="1:2">
      <c r="A5241" s="149"/>
      <c r="B5241" s="149"/>
    </row>
    <row r="5242" spans="1:2">
      <c r="A5242" s="149"/>
      <c r="B5242" s="149"/>
    </row>
    <row r="5243" spans="1:2">
      <c r="A5243" s="149"/>
      <c r="B5243" s="149"/>
    </row>
    <row r="5244" spans="1:2">
      <c r="A5244" s="149"/>
      <c r="B5244" s="149"/>
    </row>
    <row r="5245" spans="1:2">
      <c r="A5245" s="149"/>
      <c r="B5245" s="149"/>
    </row>
    <row r="5246" spans="1:2">
      <c r="A5246" s="149"/>
      <c r="B5246" s="149"/>
    </row>
    <row r="5247" spans="1:2">
      <c r="A5247" s="149"/>
      <c r="B5247" s="149"/>
    </row>
    <row r="5248" spans="1:2">
      <c r="A5248" s="149"/>
      <c r="B5248" s="149"/>
    </row>
    <row r="5249" spans="1:2">
      <c r="A5249" s="149"/>
      <c r="B5249" s="149"/>
    </row>
    <row r="5250" spans="1:2">
      <c r="A5250" s="149"/>
      <c r="B5250" s="149"/>
    </row>
    <row r="5251" spans="1:2">
      <c r="A5251" s="149"/>
      <c r="B5251" s="149"/>
    </row>
    <row r="5252" spans="1:2">
      <c r="A5252" s="149"/>
      <c r="B5252" s="149"/>
    </row>
    <row r="5253" spans="1:2">
      <c r="A5253" s="149"/>
      <c r="B5253" s="149"/>
    </row>
    <row r="5254" spans="1:2">
      <c r="A5254" s="149"/>
      <c r="B5254" s="149"/>
    </row>
    <row r="5255" spans="1:2">
      <c r="A5255" s="149"/>
      <c r="B5255" s="149"/>
    </row>
    <row r="5256" spans="1:2">
      <c r="A5256" s="149"/>
      <c r="B5256" s="149"/>
    </row>
    <row r="5257" spans="1:2">
      <c r="A5257" s="149"/>
      <c r="B5257" s="149"/>
    </row>
    <row r="5258" spans="1:2">
      <c r="A5258" s="149"/>
      <c r="B5258" s="149"/>
    </row>
    <row r="5259" spans="1:2">
      <c r="A5259" s="149"/>
      <c r="B5259" s="149"/>
    </row>
    <row r="5260" spans="1:2">
      <c r="A5260" s="149"/>
      <c r="B5260" s="149"/>
    </row>
    <row r="5261" spans="1:2">
      <c r="A5261" s="149"/>
      <c r="B5261" s="149"/>
    </row>
    <row r="5262" spans="1:2">
      <c r="A5262" s="149"/>
      <c r="B5262" s="149"/>
    </row>
    <row r="5263" spans="1:2">
      <c r="A5263" s="149"/>
      <c r="B5263" s="149"/>
    </row>
    <row r="5264" spans="1:2">
      <c r="A5264" s="149"/>
      <c r="B5264" s="149"/>
    </row>
    <row r="5265" spans="1:2">
      <c r="A5265" s="149"/>
      <c r="B5265" s="149"/>
    </row>
    <row r="5266" spans="1:2">
      <c r="A5266" s="149"/>
      <c r="B5266" s="149"/>
    </row>
    <row r="5267" spans="1:2">
      <c r="A5267" s="149"/>
      <c r="B5267" s="149"/>
    </row>
    <row r="5268" spans="1:2">
      <c r="A5268" s="149"/>
      <c r="B5268" s="149"/>
    </row>
    <row r="5269" spans="1:2">
      <c r="A5269" s="149"/>
      <c r="B5269" s="149"/>
    </row>
    <row r="5270" spans="1:2">
      <c r="A5270" s="149"/>
      <c r="B5270" s="149"/>
    </row>
    <row r="5271" spans="1:2">
      <c r="A5271" s="149"/>
      <c r="B5271" s="149"/>
    </row>
    <row r="5272" spans="1:2">
      <c r="A5272" s="149"/>
      <c r="B5272" s="149"/>
    </row>
    <row r="5273" spans="1:2">
      <c r="A5273" s="149"/>
      <c r="B5273" s="149"/>
    </row>
    <row r="5274" spans="1:2">
      <c r="A5274" s="149"/>
      <c r="B5274" s="149"/>
    </row>
    <row r="5275" spans="1:2">
      <c r="A5275" s="149"/>
      <c r="B5275" s="149"/>
    </row>
    <row r="5276" spans="1:2">
      <c r="A5276" s="149"/>
      <c r="B5276" s="149"/>
    </row>
    <row r="5277" spans="1:2">
      <c r="A5277" s="149"/>
      <c r="B5277" s="149"/>
    </row>
    <row r="5278" spans="1:2">
      <c r="A5278" s="149"/>
      <c r="B5278" s="149"/>
    </row>
    <row r="5279" spans="1:2">
      <c r="A5279" s="149"/>
      <c r="B5279" s="149"/>
    </row>
    <row r="5280" spans="1:2">
      <c r="A5280" s="149"/>
      <c r="B5280" s="149"/>
    </row>
    <row r="5281" spans="1:2">
      <c r="A5281" s="149"/>
      <c r="B5281" s="149"/>
    </row>
    <row r="5282" spans="1:2">
      <c r="A5282" s="149"/>
      <c r="B5282" s="149"/>
    </row>
    <row r="5283" spans="1:2">
      <c r="A5283" s="149"/>
      <c r="B5283" s="149"/>
    </row>
    <row r="5284" spans="1:2">
      <c r="A5284" s="149"/>
      <c r="B5284" s="149"/>
    </row>
    <row r="5285" spans="1:2">
      <c r="A5285" s="149"/>
      <c r="B5285" s="149"/>
    </row>
    <row r="5286" spans="1:2">
      <c r="A5286" s="149"/>
      <c r="B5286" s="149"/>
    </row>
    <row r="5287" spans="1:2">
      <c r="A5287" s="149"/>
      <c r="B5287" s="149"/>
    </row>
    <row r="5288" spans="1:2">
      <c r="A5288" s="149"/>
      <c r="B5288" s="149"/>
    </row>
    <row r="5289" spans="1:2">
      <c r="A5289" s="149"/>
      <c r="B5289" s="149"/>
    </row>
    <row r="5290" spans="1:2">
      <c r="A5290" s="149"/>
      <c r="B5290" s="149"/>
    </row>
    <row r="5291" spans="1:2">
      <c r="A5291" s="149"/>
      <c r="B5291" s="149"/>
    </row>
    <row r="5292" spans="1:2">
      <c r="A5292" s="149"/>
      <c r="B5292" s="149"/>
    </row>
    <row r="5293" spans="1:2">
      <c r="A5293" s="149"/>
      <c r="B5293" s="149"/>
    </row>
    <row r="5294" spans="1:2">
      <c r="A5294" s="149"/>
      <c r="B5294" s="149"/>
    </row>
    <row r="5295" spans="1:2">
      <c r="A5295" s="149"/>
      <c r="B5295" s="149"/>
    </row>
    <row r="5296" spans="1:2">
      <c r="A5296" s="149"/>
      <c r="B5296" s="149"/>
    </row>
    <row r="5297" spans="1:2">
      <c r="A5297" s="149"/>
      <c r="B5297" s="149"/>
    </row>
    <row r="5298" spans="1:2">
      <c r="A5298" s="149"/>
      <c r="B5298" s="149"/>
    </row>
    <row r="5299" spans="1:2">
      <c r="A5299" s="149"/>
      <c r="B5299" s="149"/>
    </row>
    <row r="5300" spans="1:2">
      <c r="A5300" s="149"/>
      <c r="B5300" s="149"/>
    </row>
    <row r="5301" spans="1:2">
      <c r="A5301" s="149"/>
      <c r="B5301" s="149"/>
    </row>
    <row r="5302" spans="1:2">
      <c r="A5302" s="149"/>
      <c r="B5302" s="149"/>
    </row>
    <row r="5303" spans="1:2">
      <c r="A5303" s="149"/>
      <c r="B5303" s="149"/>
    </row>
    <row r="5304" spans="1:2">
      <c r="A5304" s="149"/>
      <c r="B5304" s="149"/>
    </row>
    <row r="5305" spans="1:2">
      <c r="A5305" s="149"/>
      <c r="B5305" s="149"/>
    </row>
    <row r="5306" spans="1:2">
      <c r="A5306" s="149"/>
      <c r="B5306" s="149"/>
    </row>
    <row r="5307" spans="1:2">
      <c r="A5307" s="149"/>
      <c r="B5307" s="149"/>
    </row>
    <row r="5308" spans="1:2">
      <c r="A5308" s="149"/>
      <c r="B5308" s="149"/>
    </row>
    <row r="5309" spans="1:2">
      <c r="A5309" s="149"/>
      <c r="B5309" s="149"/>
    </row>
    <row r="5310" spans="1:2">
      <c r="A5310" s="149"/>
      <c r="B5310" s="149"/>
    </row>
    <row r="5311" spans="1:2">
      <c r="A5311" s="149"/>
      <c r="B5311" s="149"/>
    </row>
    <row r="5312" spans="1:2">
      <c r="A5312" s="149"/>
      <c r="B5312" s="149"/>
    </row>
    <row r="5313" spans="1:2">
      <c r="A5313" s="149"/>
      <c r="B5313" s="149"/>
    </row>
    <row r="5314" spans="1:2">
      <c r="A5314" s="149"/>
      <c r="B5314" s="149"/>
    </row>
    <row r="5315" spans="1:2">
      <c r="A5315" s="149"/>
      <c r="B5315" s="149"/>
    </row>
    <row r="5316" spans="1:2">
      <c r="A5316" s="149"/>
      <c r="B5316" s="149"/>
    </row>
    <row r="5317" spans="1:2">
      <c r="A5317" s="149"/>
      <c r="B5317" s="149"/>
    </row>
    <row r="5318" spans="1:2">
      <c r="A5318" s="149"/>
      <c r="B5318" s="149"/>
    </row>
    <row r="5319" spans="1:2">
      <c r="A5319" s="149"/>
      <c r="B5319" s="149"/>
    </row>
    <row r="5320" spans="1:2">
      <c r="A5320" s="149"/>
      <c r="B5320" s="149"/>
    </row>
    <row r="5321" spans="1:2">
      <c r="A5321" s="149"/>
      <c r="B5321" s="149"/>
    </row>
    <row r="5322" spans="1:2">
      <c r="A5322" s="149"/>
      <c r="B5322" s="149"/>
    </row>
    <row r="5323" spans="1:2">
      <c r="A5323" s="149"/>
      <c r="B5323" s="149"/>
    </row>
    <row r="5324" spans="1:2">
      <c r="A5324" s="149"/>
      <c r="B5324" s="149"/>
    </row>
    <row r="5325" spans="1:2">
      <c r="A5325" s="149"/>
      <c r="B5325" s="149"/>
    </row>
    <row r="5326" spans="1:2">
      <c r="A5326" s="149"/>
      <c r="B5326" s="149"/>
    </row>
    <row r="5327" spans="1:2">
      <c r="A5327" s="149"/>
      <c r="B5327" s="149"/>
    </row>
    <row r="5328" spans="1:2">
      <c r="A5328" s="149"/>
      <c r="B5328" s="149"/>
    </row>
    <row r="5329" spans="1:2">
      <c r="A5329" s="149"/>
      <c r="B5329" s="149"/>
    </row>
    <row r="5330" spans="1:2">
      <c r="A5330" s="149"/>
      <c r="B5330" s="149"/>
    </row>
    <row r="5331" spans="1:2">
      <c r="A5331" s="149"/>
      <c r="B5331" s="149"/>
    </row>
    <row r="5332" spans="1:2">
      <c r="A5332" s="149"/>
      <c r="B5332" s="149"/>
    </row>
    <row r="5333" spans="1:2">
      <c r="A5333" s="149"/>
      <c r="B5333" s="149"/>
    </row>
    <row r="5334" spans="1:2">
      <c r="A5334" s="149"/>
      <c r="B5334" s="149"/>
    </row>
    <row r="5335" spans="1:2">
      <c r="A5335" s="149"/>
      <c r="B5335" s="149"/>
    </row>
    <row r="5336" spans="1:2">
      <c r="A5336" s="149"/>
      <c r="B5336" s="149"/>
    </row>
    <row r="5337" spans="1:2">
      <c r="A5337" s="149"/>
      <c r="B5337" s="149"/>
    </row>
    <row r="5338" spans="1:2">
      <c r="A5338" s="149"/>
      <c r="B5338" s="149"/>
    </row>
    <row r="5339" spans="1:2">
      <c r="A5339" s="149"/>
      <c r="B5339" s="149"/>
    </row>
    <row r="5340" spans="1:2">
      <c r="A5340" s="149"/>
      <c r="B5340" s="149"/>
    </row>
    <row r="5341" spans="1:2">
      <c r="A5341" s="149"/>
      <c r="B5341" s="149"/>
    </row>
    <row r="5342" spans="1:2">
      <c r="A5342" s="149"/>
      <c r="B5342" s="149"/>
    </row>
    <row r="5343" spans="1:2">
      <c r="A5343" s="149"/>
      <c r="B5343" s="149"/>
    </row>
    <row r="5344" spans="1:2">
      <c r="A5344" s="149"/>
      <c r="B5344" s="149"/>
    </row>
    <row r="5345" spans="1:2">
      <c r="A5345" s="149"/>
      <c r="B5345" s="149"/>
    </row>
    <row r="5346" spans="1:2">
      <c r="A5346" s="149"/>
      <c r="B5346" s="149"/>
    </row>
    <row r="5347" spans="1:2">
      <c r="A5347" s="149"/>
      <c r="B5347" s="149"/>
    </row>
    <row r="5348" spans="1:2">
      <c r="A5348" s="149"/>
      <c r="B5348" s="149"/>
    </row>
    <row r="5349" spans="1:2">
      <c r="A5349" s="149"/>
      <c r="B5349" s="149"/>
    </row>
    <row r="5350" spans="1:2">
      <c r="A5350" s="149"/>
      <c r="B5350" s="149"/>
    </row>
    <row r="5351" spans="1:2">
      <c r="A5351" s="149"/>
      <c r="B5351" s="149"/>
    </row>
    <row r="5352" spans="1:2">
      <c r="A5352" s="149"/>
      <c r="B5352" s="149"/>
    </row>
    <row r="5353" spans="1:2">
      <c r="A5353" s="149"/>
      <c r="B5353" s="149"/>
    </row>
    <row r="5354" spans="1:2">
      <c r="A5354" s="149"/>
      <c r="B5354" s="149"/>
    </row>
    <row r="5355" spans="1:2">
      <c r="A5355" s="149"/>
      <c r="B5355" s="149"/>
    </row>
    <row r="5356" spans="1:2">
      <c r="A5356" s="149"/>
      <c r="B5356" s="149"/>
    </row>
    <row r="5357" spans="1:2">
      <c r="A5357" s="149"/>
      <c r="B5357" s="149"/>
    </row>
    <row r="5358" spans="1:2">
      <c r="A5358" s="149"/>
      <c r="B5358" s="149"/>
    </row>
    <row r="5359" spans="1:2">
      <c r="A5359" s="149"/>
      <c r="B5359" s="149"/>
    </row>
    <row r="5360" spans="1:2">
      <c r="A5360" s="149"/>
      <c r="B5360" s="149"/>
    </row>
    <row r="5361" spans="1:2">
      <c r="A5361" s="149"/>
      <c r="B5361" s="149"/>
    </row>
    <row r="5362" spans="1:2">
      <c r="A5362" s="149"/>
      <c r="B5362" s="149"/>
    </row>
    <row r="5363" spans="1:2">
      <c r="A5363" s="149"/>
      <c r="B5363" s="149"/>
    </row>
    <row r="5364" spans="1:2">
      <c r="A5364" s="149"/>
      <c r="B5364" s="149"/>
    </row>
    <row r="5365" spans="1:2">
      <c r="A5365" s="149"/>
      <c r="B5365" s="149"/>
    </row>
    <row r="5366" spans="1:2">
      <c r="A5366" s="149"/>
      <c r="B5366" s="149"/>
    </row>
    <row r="5367" spans="1:2">
      <c r="A5367" s="149"/>
      <c r="B5367" s="149"/>
    </row>
    <row r="5368" spans="1:2">
      <c r="A5368" s="149"/>
      <c r="B5368" s="149"/>
    </row>
    <row r="5369" spans="1:2">
      <c r="A5369" s="149"/>
      <c r="B5369" s="149"/>
    </row>
    <row r="5370" spans="1:2">
      <c r="A5370" s="149"/>
      <c r="B5370" s="149"/>
    </row>
    <row r="5371" spans="1:2">
      <c r="A5371" s="149"/>
      <c r="B5371" s="149"/>
    </row>
    <row r="5372" spans="1:2">
      <c r="A5372" s="149"/>
      <c r="B5372" s="149"/>
    </row>
    <row r="5373" spans="1:2">
      <c r="A5373" s="149"/>
      <c r="B5373" s="149"/>
    </row>
    <row r="5374" spans="1:2">
      <c r="A5374" s="149"/>
      <c r="B5374" s="149"/>
    </row>
    <row r="5375" spans="1:2">
      <c r="A5375" s="149"/>
      <c r="B5375" s="149"/>
    </row>
    <row r="5376" spans="1:2">
      <c r="A5376" s="149"/>
      <c r="B5376" s="149"/>
    </row>
    <row r="5377" spans="1:2">
      <c r="A5377" s="149"/>
      <c r="B5377" s="149"/>
    </row>
    <row r="5378" spans="1:2">
      <c r="A5378" s="149"/>
      <c r="B5378" s="149"/>
    </row>
    <row r="5379" spans="1:2">
      <c r="A5379" s="149"/>
      <c r="B5379" s="149"/>
    </row>
    <row r="5380" spans="1:2">
      <c r="A5380" s="149"/>
      <c r="B5380" s="149"/>
    </row>
    <row r="5381" spans="1:2">
      <c r="A5381" s="149"/>
      <c r="B5381" s="149"/>
    </row>
    <row r="5382" spans="1:2">
      <c r="A5382" s="149"/>
      <c r="B5382" s="149"/>
    </row>
    <row r="5383" spans="1:2">
      <c r="A5383" s="149"/>
      <c r="B5383" s="149"/>
    </row>
    <row r="5384" spans="1:2">
      <c r="A5384" s="149"/>
      <c r="B5384" s="149"/>
    </row>
    <row r="5385" spans="1:2">
      <c r="A5385" s="149"/>
      <c r="B5385" s="149"/>
    </row>
    <row r="5386" spans="1:2">
      <c r="A5386" s="149"/>
      <c r="B5386" s="149"/>
    </row>
    <row r="5387" spans="1:2">
      <c r="A5387" s="149"/>
      <c r="B5387" s="149"/>
    </row>
    <row r="5388" spans="1:2">
      <c r="A5388" s="149"/>
      <c r="B5388" s="149"/>
    </row>
    <row r="5389" spans="1:2">
      <c r="A5389" s="149"/>
      <c r="B5389" s="149"/>
    </row>
    <row r="5390" spans="1:2">
      <c r="A5390" s="149"/>
      <c r="B5390" s="149"/>
    </row>
    <row r="5391" spans="1:2">
      <c r="A5391" s="149"/>
      <c r="B5391" s="149"/>
    </row>
    <row r="5392" spans="1:2">
      <c r="A5392" s="149"/>
      <c r="B5392" s="149"/>
    </row>
    <row r="5393" spans="1:2">
      <c r="A5393" s="149"/>
      <c r="B5393" s="149"/>
    </row>
    <row r="5394" spans="1:2">
      <c r="A5394" s="149"/>
      <c r="B5394" s="149"/>
    </row>
    <row r="5395" spans="1:2">
      <c r="A5395" s="149"/>
      <c r="B5395" s="149"/>
    </row>
    <row r="5396" spans="1:2">
      <c r="A5396" s="149"/>
      <c r="B5396" s="149"/>
    </row>
    <row r="5397" spans="1:2">
      <c r="A5397" s="149"/>
      <c r="B5397" s="149"/>
    </row>
    <row r="5398" spans="1:2">
      <c r="A5398" s="149"/>
      <c r="B5398" s="149"/>
    </row>
    <row r="5399" spans="1:2">
      <c r="A5399" s="149"/>
      <c r="B5399" s="149"/>
    </row>
    <row r="5400" spans="1:2">
      <c r="A5400" s="149"/>
      <c r="B5400" s="149"/>
    </row>
    <row r="5401" spans="1:2">
      <c r="A5401" s="149"/>
      <c r="B5401" s="149"/>
    </row>
    <row r="5402" spans="1:2">
      <c r="A5402" s="149"/>
      <c r="B5402" s="149"/>
    </row>
    <row r="5403" spans="1:2">
      <c r="A5403" s="149"/>
      <c r="B5403" s="149"/>
    </row>
    <row r="5404" spans="1:2">
      <c r="A5404" s="149"/>
      <c r="B5404" s="149"/>
    </row>
    <row r="5405" spans="1:2">
      <c r="A5405" s="149"/>
      <c r="B5405" s="149"/>
    </row>
    <row r="5406" spans="1:2">
      <c r="A5406" s="149"/>
      <c r="B5406" s="149"/>
    </row>
    <row r="5407" spans="1:2">
      <c r="A5407" s="149"/>
      <c r="B5407" s="149"/>
    </row>
    <row r="5408" spans="1:2">
      <c r="A5408" s="149"/>
      <c r="B5408" s="149"/>
    </row>
    <row r="5409" spans="1:2">
      <c r="A5409" s="149"/>
      <c r="B5409" s="149"/>
    </row>
    <row r="5410" spans="1:2">
      <c r="A5410" s="149"/>
      <c r="B5410" s="149"/>
    </row>
    <row r="5411" spans="1:2">
      <c r="A5411" s="149"/>
      <c r="B5411" s="149"/>
    </row>
    <row r="5412" spans="1:2">
      <c r="A5412" s="149"/>
      <c r="B5412" s="149"/>
    </row>
    <row r="5413" spans="1:2">
      <c r="A5413" s="149"/>
      <c r="B5413" s="149"/>
    </row>
    <row r="5414" spans="1:2">
      <c r="A5414" s="149"/>
      <c r="B5414" s="149"/>
    </row>
    <row r="5415" spans="1:2">
      <c r="A5415" s="149"/>
      <c r="B5415" s="149"/>
    </row>
    <row r="5416" spans="1:2">
      <c r="A5416" s="149"/>
      <c r="B5416" s="149"/>
    </row>
    <row r="5417" spans="1:2">
      <c r="A5417" s="149"/>
      <c r="B5417" s="149"/>
    </row>
    <row r="5418" spans="1:2">
      <c r="A5418" s="149"/>
      <c r="B5418" s="149"/>
    </row>
    <row r="5419" spans="1:2">
      <c r="A5419" s="149"/>
      <c r="B5419" s="149"/>
    </row>
    <row r="5420" spans="1:2">
      <c r="A5420" s="149"/>
      <c r="B5420" s="149"/>
    </row>
    <row r="5421" spans="1:2">
      <c r="A5421" s="149"/>
      <c r="B5421" s="149"/>
    </row>
    <row r="5422" spans="1:2">
      <c r="A5422" s="149"/>
      <c r="B5422" s="149"/>
    </row>
    <row r="5423" spans="1:2">
      <c r="A5423" s="149"/>
      <c r="B5423" s="149"/>
    </row>
    <row r="5424" spans="1:2">
      <c r="A5424" s="149"/>
      <c r="B5424" s="149"/>
    </row>
    <row r="5425" spans="1:2">
      <c r="A5425" s="149"/>
      <c r="B5425" s="149"/>
    </row>
    <row r="5426" spans="1:2">
      <c r="A5426" s="149"/>
      <c r="B5426" s="149"/>
    </row>
    <row r="5427" spans="1:2">
      <c r="A5427" s="149"/>
      <c r="B5427" s="149"/>
    </row>
    <row r="5428" spans="1:2">
      <c r="A5428" s="149"/>
      <c r="B5428" s="149"/>
    </row>
    <row r="5429" spans="1:2">
      <c r="A5429" s="149"/>
      <c r="B5429" s="149"/>
    </row>
    <row r="5430" spans="1:2">
      <c r="A5430" s="149"/>
      <c r="B5430" s="149"/>
    </row>
    <row r="5431" spans="1:2">
      <c r="A5431" s="149"/>
      <c r="B5431" s="149"/>
    </row>
    <row r="5432" spans="1:2">
      <c r="A5432" s="149"/>
      <c r="B5432" s="149"/>
    </row>
    <row r="5433" spans="1:2">
      <c r="A5433" s="149"/>
      <c r="B5433" s="149"/>
    </row>
    <row r="5434" spans="1:2">
      <c r="A5434" s="149"/>
      <c r="B5434" s="149"/>
    </row>
    <row r="5435" spans="1:2">
      <c r="A5435" s="149"/>
      <c r="B5435" s="149"/>
    </row>
    <row r="5436" spans="1:2">
      <c r="A5436" s="149"/>
      <c r="B5436" s="149"/>
    </row>
    <row r="5437" spans="1:2">
      <c r="A5437" s="149"/>
      <c r="B5437" s="149"/>
    </row>
    <row r="5438" spans="1:2">
      <c r="A5438" s="149"/>
      <c r="B5438" s="149"/>
    </row>
    <row r="5439" spans="1:2">
      <c r="A5439" s="149"/>
      <c r="B5439" s="149"/>
    </row>
    <row r="5440" spans="1:2">
      <c r="A5440" s="149"/>
      <c r="B5440" s="149"/>
    </row>
    <row r="5441" spans="1:2">
      <c r="A5441" s="149"/>
      <c r="B5441" s="149"/>
    </row>
    <row r="5442" spans="1:2">
      <c r="A5442" s="149"/>
      <c r="B5442" s="149"/>
    </row>
    <row r="5443" spans="1:2">
      <c r="A5443" s="149"/>
      <c r="B5443" s="149"/>
    </row>
    <row r="5444" spans="1:2">
      <c r="A5444" s="149"/>
      <c r="B5444" s="149"/>
    </row>
    <row r="5445" spans="1:2">
      <c r="A5445" s="149"/>
      <c r="B5445" s="149"/>
    </row>
    <row r="5446" spans="1:2">
      <c r="A5446" s="149"/>
      <c r="B5446" s="149"/>
    </row>
    <row r="5447" spans="1:2">
      <c r="A5447" s="149"/>
      <c r="B5447" s="149"/>
    </row>
    <row r="5448" spans="1:2">
      <c r="A5448" s="149"/>
      <c r="B5448" s="149"/>
    </row>
    <row r="5449" spans="1:2">
      <c r="A5449" s="149"/>
      <c r="B5449" s="149"/>
    </row>
    <row r="5450" spans="1:2">
      <c r="A5450" s="149"/>
      <c r="B5450" s="149"/>
    </row>
    <row r="5451" spans="1:2">
      <c r="A5451" s="149"/>
      <c r="B5451" s="149"/>
    </row>
    <row r="5452" spans="1:2">
      <c r="A5452" s="149"/>
      <c r="B5452" s="149"/>
    </row>
    <row r="5453" spans="1:2">
      <c r="A5453" s="149"/>
      <c r="B5453" s="149"/>
    </row>
    <row r="5454" spans="1:2">
      <c r="A5454" s="149"/>
      <c r="B5454" s="149"/>
    </row>
    <row r="5455" spans="1:2">
      <c r="A5455" s="149"/>
      <c r="B5455" s="149"/>
    </row>
    <row r="5456" spans="1:2">
      <c r="A5456" s="149"/>
      <c r="B5456" s="149"/>
    </row>
    <row r="5457" spans="1:2">
      <c r="A5457" s="149"/>
      <c r="B5457" s="149"/>
    </row>
    <row r="5458" spans="1:2">
      <c r="A5458" s="149"/>
      <c r="B5458" s="149"/>
    </row>
    <row r="5459" spans="1:2">
      <c r="A5459" s="149"/>
      <c r="B5459" s="149"/>
    </row>
    <row r="5460" spans="1:2">
      <c r="A5460" s="149"/>
      <c r="B5460" s="149"/>
    </row>
    <row r="5461" spans="1:2">
      <c r="A5461" s="149"/>
      <c r="B5461" s="149"/>
    </row>
    <row r="5462" spans="1:2">
      <c r="A5462" s="149"/>
      <c r="B5462" s="149"/>
    </row>
    <row r="5463" spans="1:2">
      <c r="A5463" s="149"/>
      <c r="B5463" s="149"/>
    </row>
    <row r="5464" spans="1:2">
      <c r="A5464" s="149"/>
      <c r="B5464" s="149"/>
    </row>
    <row r="5465" spans="1:2">
      <c r="A5465" s="149"/>
      <c r="B5465" s="149"/>
    </row>
    <row r="5466" spans="1:2">
      <c r="A5466" s="149"/>
      <c r="B5466" s="149"/>
    </row>
    <row r="5467" spans="1:2">
      <c r="A5467" s="149"/>
      <c r="B5467" s="149"/>
    </row>
    <row r="5468" spans="1:2">
      <c r="A5468" s="149"/>
      <c r="B5468" s="149"/>
    </row>
    <row r="5469" spans="1:2">
      <c r="A5469" s="149"/>
      <c r="B5469" s="149"/>
    </row>
    <row r="5470" spans="1:2">
      <c r="A5470" s="149"/>
      <c r="B5470" s="149"/>
    </row>
    <row r="5471" spans="1:2">
      <c r="A5471" s="149"/>
      <c r="B5471" s="149"/>
    </row>
    <row r="5472" spans="1:2">
      <c r="A5472" s="149"/>
      <c r="B5472" s="149"/>
    </row>
    <row r="5473" spans="1:2">
      <c r="A5473" s="149"/>
      <c r="B5473" s="149"/>
    </row>
    <row r="5474" spans="1:2">
      <c r="A5474" s="149"/>
      <c r="B5474" s="149"/>
    </row>
    <row r="5475" spans="1:2">
      <c r="A5475" s="149"/>
      <c r="B5475" s="149"/>
    </row>
    <row r="5476" spans="1:2">
      <c r="A5476" s="149"/>
      <c r="B5476" s="149"/>
    </row>
    <row r="5477" spans="1:2">
      <c r="A5477" s="149"/>
      <c r="B5477" s="149"/>
    </row>
    <row r="5478" spans="1:2">
      <c r="A5478" s="149"/>
      <c r="B5478" s="149"/>
    </row>
    <row r="5479" spans="1:2">
      <c r="A5479" s="149"/>
      <c r="B5479" s="149"/>
    </row>
    <row r="5480" spans="1:2">
      <c r="A5480" s="149"/>
      <c r="B5480" s="149"/>
    </row>
    <row r="5481" spans="1:2">
      <c r="A5481" s="149"/>
      <c r="B5481" s="149"/>
    </row>
    <row r="5482" spans="1:2">
      <c r="A5482" s="149"/>
      <c r="B5482" s="149"/>
    </row>
    <row r="5483" spans="1:2">
      <c r="A5483" s="149"/>
      <c r="B5483" s="149"/>
    </row>
    <row r="5484" spans="1:2">
      <c r="A5484" s="149"/>
      <c r="B5484" s="149"/>
    </row>
    <row r="5485" spans="1:2">
      <c r="A5485" s="149"/>
      <c r="B5485" s="149"/>
    </row>
    <row r="5486" spans="1:2">
      <c r="A5486" s="149"/>
      <c r="B5486" s="149"/>
    </row>
    <row r="5487" spans="1:2">
      <c r="A5487" s="149"/>
      <c r="B5487" s="149"/>
    </row>
    <row r="5488" spans="1:2">
      <c r="A5488" s="149"/>
      <c r="B5488" s="149"/>
    </row>
    <row r="5489" spans="1:2">
      <c r="A5489" s="149"/>
      <c r="B5489" s="149"/>
    </row>
    <row r="5490" spans="1:2">
      <c r="A5490" s="149"/>
      <c r="B5490" s="149"/>
    </row>
    <row r="5491" spans="1:2">
      <c r="A5491" s="149"/>
      <c r="B5491" s="149"/>
    </row>
    <row r="5492" spans="1:2">
      <c r="A5492" s="149"/>
      <c r="B5492" s="149"/>
    </row>
    <row r="5493" spans="1:2">
      <c r="A5493" s="149"/>
      <c r="B5493" s="149"/>
    </row>
    <row r="5494" spans="1:2">
      <c r="A5494" s="149"/>
      <c r="B5494" s="149"/>
    </row>
    <row r="5495" spans="1:2">
      <c r="A5495" s="149"/>
      <c r="B5495" s="149"/>
    </row>
    <row r="5496" spans="1:2">
      <c r="A5496" s="149"/>
      <c r="B5496" s="149"/>
    </row>
    <row r="5497" spans="1:2">
      <c r="A5497" s="149"/>
      <c r="B5497" s="149"/>
    </row>
    <row r="5498" spans="1:2">
      <c r="A5498" s="149"/>
      <c r="B5498" s="149"/>
    </row>
    <row r="5499" spans="1:2">
      <c r="A5499" s="149"/>
      <c r="B5499" s="149"/>
    </row>
    <row r="5500" spans="1:2">
      <c r="A5500" s="149"/>
      <c r="B5500" s="149"/>
    </row>
    <row r="5501" spans="1:2">
      <c r="A5501" s="149"/>
      <c r="B5501" s="149"/>
    </row>
    <row r="5502" spans="1:2">
      <c r="A5502" s="149"/>
      <c r="B5502" s="149"/>
    </row>
    <row r="5503" spans="1:2">
      <c r="A5503" s="149"/>
      <c r="B5503" s="149"/>
    </row>
    <row r="5504" spans="1:2">
      <c r="A5504" s="149"/>
      <c r="B5504" s="149"/>
    </row>
    <row r="5505" spans="1:2">
      <c r="A5505" s="149"/>
      <c r="B5505" s="149"/>
    </row>
    <row r="5506" spans="1:2">
      <c r="A5506" s="149"/>
      <c r="B5506" s="149"/>
    </row>
    <row r="5507" spans="1:2">
      <c r="A5507" s="149"/>
      <c r="B5507" s="149"/>
    </row>
    <row r="5508" spans="1:2">
      <c r="A5508" s="149"/>
      <c r="B5508" s="149"/>
    </row>
    <row r="5509" spans="1:2">
      <c r="A5509" s="149"/>
      <c r="B5509" s="149"/>
    </row>
    <row r="5510" spans="1:2">
      <c r="A5510" s="149"/>
      <c r="B5510" s="149"/>
    </row>
    <row r="5511" spans="1:2">
      <c r="A5511" s="149"/>
      <c r="B5511" s="149"/>
    </row>
    <row r="5512" spans="1:2">
      <c r="A5512" s="149"/>
      <c r="B5512" s="149"/>
    </row>
    <row r="5513" spans="1:2">
      <c r="A5513" s="149"/>
      <c r="B5513" s="149"/>
    </row>
    <row r="5514" spans="1:2">
      <c r="A5514" s="149"/>
      <c r="B5514" s="149"/>
    </row>
    <row r="5515" spans="1:2">
      <c r="A5515" s="149"/>
      <c r="B5515" s="149"/>
    </row>
    <row r="5516" spans="1:2">
      <c r="A5516" s="149"/>
      <c r="B5516" s="149"/>
    </row>
    <row r="5517" spans="1:2">
      <c r="A5517" s="149"/>
      <c r="B5517" s="149"/>
    </row>
    <row r="5518" spans="1:2">
      <c r="A5518" s="149"/>
      <c r="B5518" s="149"/>
    </row>
    <row r="5519" spans="1:2">
      <c r="A5519" s="149"/>
      <c r="B5519" s="149"/>
    </row>
    <row r="5520" spans="1:2">
      <c r="A5520" s="149"/>
      <c r="B5520" s="149"/>
    </row>
    <row r="5521" spans="1:2">
      <c r="A5521" s="149"/>
      <c r="B5521" s="149"/>
    </row>
    <row r="5522" spans="1:2">
      <c r="A5522" s="149"/>
      <c r="B5522" s="149"/>
    </row>
    <row r="5523" spans="1:2">
      <c r="A5523" s="149"/>
      <c r="B5523" s="149"/>
    </row>
    <row r="5524" spans="1:2">
      <c r="A5524" s="149"/>
      <c r="B5524" s="149"/>
    </row>
    <row r="5525" spans="1:2">
      <c r="A5525" s="149"/>
      <c r="B5525" s="149"/>
    </row>
    <row r="5526" spans="1:2">
      <c r="A5526" s="149"/>
      <c r="B5526" s="149"/>
    </row>
    <row r="5527" spans="1:2">
      <c r="A5527" s="149"/>
      <c r="B5527" s="149"/>
    </row>
    <row r="5528" spans="1:2">
      <c r="A5528" s="149"/>
      <c r="B5528" s="149"/>
    </row>
    <row r="5529" spans="1:2">
      <c r="A5529" s="149"/>
      <c r="B5529" s="149"/>
    </row>
    <row r="5530" spans="1:2">
      <c r="A5530" s="149"/>
      <c r="B5530" s="149"/>
    </row>
    <row r="5531" spans="1:2">
      <c r="A5531" s="149"/>
      <c r="B5531" s="149"/>
    </row>
    <row r="5532" spans="1:2">
      <c r="A5532" s="149"/>
      <c r="B5532" s="149"/>
    </row>
    <row r="5533" spans="1:2">
      <c r="A5533" s="149"/>
      <c r="B5533" s="149"/>
    </row>
    <row r="5534" spans="1:2">
      <c r="A5534" s="149"/>
      <c r="B5534" s="149"/>
    </row>
    <row r="5535" spans="1:2">
      <c r="A5535" s="149"/>
      <c r="B5535" s="149"/>
    </row>
    <row r="5536" spans="1:2">
      <c r="A5536" s="149"/>
      <c r="B5536" s="149"/>
    </row>
    <row r="5537" spans="1:2">
      <c r="A5537" s="149"/>
      <c r="B5537" s="149"/>
    </row>
    <row r="5538" spans="1:2">
      <c r="A5538" s="149"/>
      <c r="B5538" s="149"/>
    </row>
    <row r="5539" spans="1:2">
      <c r="A5539" s="149"/>
      <c r="B5539" s="149"/>
    </row>
    <row r="5540" spans="1:2">
      <c r="A5540" s="149"/>
      <c r="B5540" s="149"/>
    </row>
    <row r="5541" spans="1:2">
      <c r="A5541" s="149"/>
      <c r="B5541" s="149"/>
    </row>
    <row r="5542" spans="1:2">
      <c r="A5542" s="149"/>
      <c r="B5542" s="149"/>
    </row>
    <row r="5543" spans="1:2">
      <c r="A5543" s="149"/>
      <c r="B5543" s="149"/>
    </row>
    <row r="5544" spans="1:2">
      <c r="A5544" s="149"/>
      <c r="B5544" s="149"/>
    </row>
    <row r="5545" spans="1:2">
      <c r="A5545" s="149"/>
      <c r="B5545" s="149"/>
    </row>
    <row r="5546" spans="1:2">
      <c r="A5546" s="149"/>
      <c r="B5546" s="149"/>
    </row>
    <row r="5547" spans="1:2">
      <c r="A5547" s="149"/>
      <c r="B5547" s="149"/>
    </row>
    <row r="5548" spans="1:2">
      <c r="A5548" s="149"/>
      <c r="B5548" s="149"/>
    </row>
    <row r="5549" spans="1:2">
      <c r="A5549" s="149"/>
      <c r="B5549" s="149"/>
    </row>
    <row r="5550" spans="1:2">
      <c r="A5550" s="149"/>
      <c r="B5550" s="149"/>
    </row>
    <row r="5551" spans="1:2">
      <c r="A5551" s="149"/>
      <c r="B5551" s="149"/>
    </row>
    <row r="5552" spans="1:2">
      <c r="A5552" s="149"/>
      <c r="B5552" s="149"/>
    </row>
    <row r="5553" spans="1:2">
      <c r="A5553" s="149"/>
      <c r="B5553" s="149"/>
    </row>
    <row r="5554" spans="1:2">
      <c r="A5554" s="149"/>
      <c r="B5554" s="149"/>
    </row>
    <row r="5555" spans="1:2">
      <c r="A5555" s="149"/>
      <c r="B5555" s="149"/>
    </row>
    <row r="5556" spans="1:2">
      <c r="A5556" s="149"/>
      <c r="B5556" s="149"/>
    </row>
    <row r="5557" spans="1:2">
      <c r="A5557" s="149"/>
      <c r="B5557" s="149"/>
    </row>
    <row r="5558" spans="1:2">
      <c r="A5558" s="149"/>
      <c r="B5558" s="149"/>
    </row>
    <row r="5559" spans="1:2">
      <c r="A5559" s="149"/>
      <c r="B5559" s="149"/>
    </row>
    <row r="5560" spans="1:2">
      <c r="A5560" s="149"/>
      <c r="B5560" s="149"/>
    </row>
    <row r="5561" spans="1:2">
      <c r="A5561" s="149"/>
      <c r="B5561" s="149"/>
    </row>
    <row r="5562" spans="1:2">
      <c r="A5562" s="149"/>
      <c r="B5562" s="149"/>
    </row>
    <row r="5563" spans="1:2">
      <c r="A5563" s="149"/>
      <c r="B5563" s="149"/>
    </row>
    <row r="5564" spans="1:2">
      <c r="A5564" s="149"/>
      <c r="B5564" s="149"/>
    </row>
    <row r="5565" spans="1:2">
      <c r="A5565" s="149"/>
      <c r="B5565" s="149"/>
    </row>
    <row r="5566" spans="1:2">
      <c r="A5566" s="149"/>
      <c r="B5566" s="149"/>
    </row>
    <row r="5567" spans="1:2">
      <c r="A5567" s="149"/>
      <c r="B5567" s="149"/>
    </row>
    <row r="5568" spans="1:2">
      <c r="A5568" s="149"/>
      <c r="B5568" s="149"/>
    </row>
    <row r="5569" spans="1:2">
      <c r="A5569" s="149"/>
      <c r="B5569" s="149"/>
    </row>
    <row r="5570" spans="1:2">
      <c r="A5570" s="149"/>
      <c r="B5570" s="149"/>
    </row>
    <row r="5571" spans="1:2">
      <c r="A5571" s="149"/>
      <c r="B5571" s="149"/>
    </row>
    <row r="5572" spans="1:2">
      <c r="A5572" s="149"/>
      <c r="B5572" s="149"/>
    </row>
    <row r="5573" spans="1:2">
      <c r="A5573" s="149"/>
      <c r="B5573" s="149"/>
    </row>
    <row r="5574" spans="1:2">
      <c r="A5574" s="149"/>
      <c r="B5574" s="149"/>
    </row>
    <row r="5575" spans="1:2">
      <c r="A5575" s="149"/>
      <c r="B5575" s="149"/>
    </row>
    <row r="5576" spans="1:2">
      <c r="A5576" s="149"/>
      <c r="B5576" s="149"/>
    </row>
    <row r="5577" spans="1:2">
      <c r="A5577" s="149"/>
      <c r="B5577" s="149"/>
    </row>
    <row r="5578" spans="1:2">
      <c r="A5578" s="149"/>
      <c r="B5578" s="149"/>
    </row>
    <row r="5579" spans="1:2">
      <c r="A5579" s="149"/>
      <c r="B5579" s="149"/>
    </row>
    <row r="5580" spans="1:2">
      <c r="A5580" s="149"/>
      <c r="B5580" s="149"/>
    </row>
    <row r="5581" spans="1:2">
      <c r="A5581" s="149"/>
      <c r="B5581" s="149"/>
    </row>
    <row r="5582" spans="1:2">
      <c r="A5582" s="149"/>
      <c r="B5582" s="149"/>
    </row>
    <row r="5583" spans="1:2">
      <c r="A5583" s="149"/>
      <c r="B5583" s="149"/>
    </row>
    <row r="5584" spans="1:2">
      <c r="A5584" s="149"/>
      <c r="B5584" s="149"/>
    </row>
    <row r="5585" spans="1:2">
      <c r="A5585" s="149"/>
      <c r="B5585" s="149"/>
    </row>
    <row r="5586" spans="1:2">
      <c r="A5586" s="149"/>
      <c r="B5586" s="149"/>
    </row>
    <row r="5587" spans="1:2">
      <c r="A5587" s="149"/>
      <c r="B5587" s="149"/>
    </row>
    <row r="5588" spans="1:2">
      <c r="A5588" s="149"/>
      <c r="B5588" s="149"/>
    </row>
    <row r="5589" spans="1:2">
      <c r="A5589" s="149"/>
      <c r="B5589" s="149"/>
    </row>
    <row r="5590" spans="1:2">
      <c r="A5590" s="149"/>
      <c r="B5590" s="149"/>
    </row>
    <row r="5591" spans="1:2">
      <c r="A5591" s="149"/>
      <c r="B5591" s="149"/>
    </row>
    <row r="5592" spans="1:2">
      <c r="A5592" s="149"/>
      <c r="B5592" s="149"/>
    </row>
    <row r="5593" spans="1:2">
      <c r="A5593" s="149"/>
      <c r="B5593" s="149"/>
    </row>
    <row r="5594" spans="1:2">
      <c r="A5594" s="149"/>
      <c r="B5594" s="149"/>
    </row>
    <row r="5595" spans="1:2">
      <c r="A5595" s="149"/>
      <c r="B5595" s="149"/>
    </row>
    <row r="5596" spans="1:2">
      <c r="A5596" s="149"/>
      <c r="B5596" s="149"/>
    </row>
    <row r="5597" spans="1:2">
      <c r="A5597" s="149"/>
      <c r="B5597" s="149"/>
    </row>
    <row r="5598" spans="1:2">
      <c r="A5598" s="149"/>
      <c r="B5598" s="149"/>
    </row>
    <row r="5599" spans="1:2">
      <c r="A5599" s="149"/>
      <c r="B5599" s="149"/>
    </row>
    <row r="5600" spans="1:2">
      <c r="A5600" s="149"/>
      <c r="B5600" s="149"/>
    </row>
    <row r="5601" spans="1:2">
      <c r="A5601" s="149"/>
      <c r="B5601" s="149"/>
    </row>
    <row r="5602" spans="1:2">
      <c r="A5602" s="149"/>
      <c r="B5602" s="149"/>
    </row>
    <row r="5603" spans="1:2">
      <c r="A5603" s="149"/>
      <c r="B5603" s="149"/>
    </row>
    <row r="5604" spans="1:2">
      <c r="A5604" s="149"/>
      <c r="B5604" s="149"/>
    </row>
    <row r="5605" spans="1:2">
      <c r="A5605" s="149"/>
      <c r="B5605" s="149"/>
    </row>
    <row r="5606" spans="1:2">
      <c r="A5606" s="149"/>
      <c r="B5606" s="149"/>
    </row>
    <row r="5607" spans="1:2">
      <c r="A5607" s="149"/>
      <c r="B5607" s="149"/>
    </row>
    <row r="5608" spans="1:2">
      <c r="A5608" s="149"/>
      <c r="B5608" s="149"/>
    </row>
    <row r="5609" spans="1:2">
      <c r="A5609" s="149"/>
      <c r="B5609" s="149"/>
    </row>
    <row r="5610" spans="1:2">
      <c r="A5610" s="149"/>
      <c r="B5610" s="149"/>
    </row>
    <row r="5611" spans="1:2">
      <c r="A5611" s="149"/>
      <c r="B5611" s="149"/>
    </row>
    <row r="5612" spans="1:2">
      <c r="A5612" s="149"/>
      <c r="B5612" s="149"/>
    </row>
    <row r="5613" spans="1:2">
      <c r="A5613" s="149"/>
      <c r="B5613" s="149"/>
    </row>
    <row r="5614" spans="1:2">
      <c r="A5614" s="149"/>
      <c r="B5614" s="149"/>
    </row>
    <row r="5615" spans="1:2">
      <c r="A5615" s="149"/>
      <c r="B5615" s="149"/>
    </row>
    <row r="5616" spans="1:2">
      <c r="A5616" s="149"/>
      <c r="B5616" s="149"/>
    </row>
    <row r="5617" spans="1:2">
      <c r="A5617" s="149"/>
      <c r="B5617" s="149"/>
    </row>
    <row r="5618" spans="1:2">
      <c r="A5618" s="149"/>
      <c r="B5618" s="149"/>
    </row>
    <row r="5619" spans="1:2">
      <c r="A5619" s="149"/>
      <c r="B5619" s="149"/>
    </row>
    <row r="5620" spans="1:2">
      <c r="A5620" s="149"/>
      <c r="B5620" s="149"/>
    </row>
    <row r="5621" spans="1:2">
      <c r="A5621" s="149"/>
      <c r="B5621" s="149"/>
    </row>
    <row r="5622" spans="1:2">
      <c r="A5622" s="149"/>
      <c r="B5622" s="149"/>
    </row>
    <row r="5623" spans="1:2">
      <c r="A5623" s="149"/>
      <c r="B5623" s="149"/>
    </row>
    <row r="5624" spans="1:2">
      <c r="A5624" s="149"/>
      <c r="B5624" s="149"/>
    </row>
    <row r="5625" spans="1:2">
      <c r="A5625" s="149"/>
      <c r="B5625" s="149"/>
    </row>
    <row r="5626" spans="1:2">
      <c r="A5626" s="149"/>
      <c r="B5626" s="149"/>
    </row>
    <row r="5627" spans="1:2">
      <c r="A5627" s="149"/>
      <c r="B5627" s="149"/>
    </row>
    <row r="5628" spans="1:2">
      <c r="A5628" s="149"/>
      <c r="B5628" s="149"/>
    </row>
    <row r="5629" spans="1:2">
      <c r="A5629" s="149"/>
      <c r="B5629" s="149"/>
    </row>
    <row r="5630" spans="1:2">
      <c r="A5630" s="149"/>
      <c r="B5630" s="149"/>
    </row>
    <row r="5631" spans="1:2">
      <c r="A5631" s="149"/>
      <c r="B5631" s="149"/>
    </row>
    <row r="5632" spans="1:2">
      <c r="A5632" s="149"/>
      <c r="B5632" s="149"/>
    </row>
    <row r="5633" spans="1:2">
      <c r="A5633" s="149"/>
      <c r="B5633" s="149"/>
    </row>
    <row r="5634" spans="1:2">
      <c r="A5634" s="149"/>
      <c r="B5634" s="149"/>
    </row>
    <row r="5635" spans="1:2">
      <c r="A5635" s="149"/>
      <c r="B5635" s="149"/>
    </row>
    <row r="5636" spans="1:2">
      <c r="A5636" s="149"/>
      <c r="B5636" s="149"/>
    </row>
    <row r="5637" spans="1:2">
      <c r="A5637" s="149"/>
      <c r="B5637" s="149"/>
    </row>
    <row r="5638" spans="1:2">
      <c r="A5638" s="149"/>
      <c r="B5638" s="149"/>
    </row>
    <row r="5639" spans="1:2">
      <c r="A5639" s="149"/>
      <c r="B5639" s="149"/>
    </row>
    <row r="5640" spans="1:2">
      <c r="A5640" s="149"/>
      <c r="B5640" s="149"/>
    </row>
    <row r="5641" spans="1:2">
      <c r="A5641" s="149"/>
      <c r="B5641" s="149"/>
    </row>
    <row r="5642" spans="1:2">
      <c r="A5642" s="149"/>
      <c r="B5642" s="149"/>
    </row>
    <row r="5643" spans="1:2">
      <c r="A5643" s="149"/>
      <c r="B5643" s="149"/>
    </row>
    <row r="5644" spans="1:2">
      <c r="A5644" s="149"/>
      <c r="B5644" s="149"/>
    </row>
    <row r="5645" spans="1:2">
      <c r="A5645" s="149"/>
      <c r="B5645" s="149"/>
    </row>
    <row r="5646" spans="1:2">
      <c r="A5646" s="149"/>
      <c r="B5646" s="149"/>
    </row>
    <row r="5647" spans="1:2">
      <c r="A5647" s="149"/>
      <c r="B5647" s="149"/>
    </row>
    <row r="5648" spans="1:2">
      <c r="A5648" s="149"/>
      <c r="B5648" s="149"/>
    </row>
    <row r="5649" spans="1:2">
      <c r="A5649" s="149"/>
      <c r="B5649" s="149"/>
    </row>
    <row r="5650" spans="1:2">
      <c r="A5650" s="149"/>
      <c r="B5650" s="149"/>
    </row>
    <row r="5651" spans="1:2">
      <c r="A5651" s="149"/>
      <c r="B5651" s="149"/>
    </row>
    <row r="5652" spans="1:2">
      <c r="A5652" s="149"/>
      <c r="B5652" s="149"/>
    </row>
    <row r="5653" spans="1:2">
      <c r="A5653" s="149"/>
      <c r="B5653" s="149"/>
    </row>
    <row r="5654" spans="1:2">
      <c r="A5654" s="149"/>
      <c r="B5654" s="149"/>
    </row>
    <row r="5655" spans="1:2">
      <c r="A5655" s="149"/>
      <c r="B5655" s="149"/>
    </row>
    <row r="5656" spans="1:2">
      <c r="A5656" s="149"/>
      <c r="B5656" s="149"/>
    </row>
    <row r="5657" spans="1:2">
      <c r="A5657" s="149"/>
      <c r="B5657" s="149"/>
    </row>
    <row r="5658" spans="1:2">
      <c r="A5658" s="149"/>
      <c r="B5658" s="149"/>
    </row>
    <row r="5659" spans="1:2">
      <c r="A5659" s="149"/>
      <c r="B5659" s="149"/>
    </row>
    <row r="5660" spans="1:2">
      <c r="A5660" s="149"/>
      <c r="B5660" s="149"/>
    </row>
    <row r="5661" spans="1:2">
      <c r="A5661" s="149"/>
      <c r="B5661" s="149"/>
    </row>
    <row r="5662" spans="1:2">
      <c r="A5662" s="149"/>
      <c r="B5662" s="149"/>
    </row>
    <row r="5663" spans="1:2">
      <c r="A5663" s="149"/>
      <c r="B5663" s="149"/>
    </row>
    <row r="5664" spans="1:2">
      <c r="A5664" s="149"/>
      <c r="B5664" s="149"/>
    </row>
    <row r="5665" spans="1:2">
      <c r="A5665" s="149"/>
      <c r="B5665" s="149"/>
    </row>
    <row r="5666" spans="1:2">
      <c r="A5666" s="149"/>
      <c r="B5666" s="149"/>
    </row>
    <row r="5667" spans="1:2">
      <c r="A5667" s="149"/>
      <c r="B5667" s="149"/>
    </row>
    <row r="5668" spans="1:2">
      <c r="A5668" s="149"/>
      <c r="B5668" s="149"/>
    </row>
    <row r="5669" spans="1:2">
      <c r="A5669" s="149"/>
      <c r="B5669" s="149"/>
    </row>
    <row r="5670" spans="1:2">
      <c r="A5670" s="149"/>
      <c r="B5670" s="149"/>
    </row>
    <row r="5671" spans="1:2">
      <c r="A5671" s="149"/>
      <c r="B5671" s="149"/>
    </row>
    <row r="5672" spans="1:2">
      <c r="A5672" s="149"/>
      <c r="B5672" s="149"/>
    </row>
    <row r="5673" spans="1:2">
      <c r="A5673" s="149"/>
      <c r="B5673" s="149"/>
    </row>
    <row r="5674" spans="1:2">
      <c r="A5674" s="149"/>
      <c r="B5674" s="149"/>
    </row>
    <row r="5675" spans="1:2">
      <c r="A5675" s="149"/>
      <c r="B5675" s="149"/>
    </row>
    <row r="5676" spans="1:2">
      <c r="A5676" s="149"/>
      <c r="B5676" s="149"/>
    </row>
    <row r="5677" spans="1:2">
      <c r="A5677" s="149"/>
      <c r="B5677" s="149"/>
    </row>
    <row r="5678" spans="1:2">
      <c r="A5678" s="149"/>
      <c r="B5678" s="149"/>
    </row>
    <row r="5679" spans="1:2">
      <c r="A5679" s="149"/>
      <c r="B5679" s="149"/>
    </row>
    <row r="5680" spans="1:2">
      <c r="A5680" s="149"/>
      <c r="B5680" s="149"/>
    </row>
    <row r="5681" spans="1:2">
      <c r="A5681" s="149"/>
      <c r="B5681" s="149"/>
    </row>
    <row r="5682" spans="1:2">
      <c r="A5682" s="149"/>
      <c r="B5682" s="149"/>
    </row>
    <row r="5683" spans="1:2">
      <c r="A5683" s="149"/>
      <c r="B5683" s="149"/>
    </row>
    <row r="5684" spans="1:2">
      <c r="A5684" s="149"/>
      <c r="B5684" s="149"/>
    </row>
    <row r="5685" spans="1:2">
      <c r="A5685" s="149"/>
      <c r="B5685" s="149"/>
    </row>
    <row r="5686" spans="1:2">
      <c r="A5686" s="149"/>
      <c r="B5686" s="149"/>
    </row>
    <row r="5687" spans="1:2">
      <c r="A5687" s="149"/>
      <c r="B5687" s="149"/>
    </row>
    <row r="5688" spans="1:2">
      <c r="A5688" s="149"/>
      <c r="B5688" s="149"/>
    </row>
    <row r="5689" spans="1:2">
      <c r="A5689" s="149"/>
      <c r="B5689" s="149"/>
    </row>
    <row r="5690" spans="1:2">
      <c r="A5690" s="149"/>
      <c r="B5690" s="149"/>
    </row>
    <row r="5691" spans="1:2">
      <c r="A5691" s="149"/>
      <c r="B5691" s="149"/>
    </row>
    <row r="5692" spans="1:2">
      <c r="A5692" s="149"/>
      <c r="B5692" s="149"/>
    </row>
    <row r="5693" spans="1:2">
      <c r="A5693" s="149"/>
      <c r="B5693" s="149"/>
    </row>
    <row r="5694" spans="1:2">
      <c r="A5694" s="149"/>
      <c r="B5694" s="149"/>
    </row>
    <row r="5695" spans="1:2">
      <c r="A5695" s="149"/>
      <c r="B5695" s="149"/>
    </row>
    <row r="5696" spans="1:2">
      <c r="A5696" s="149"/>
      <c r="B5696" s="149"/>
    </row>
    <row r="5697" spans="1:2">
      <c r="A5697" s="149"/>
      <c r="B5697" s="149"/>
    </row>
    <row r="5698" spans="1:2">
      <c r="A5698" s="149"/>
      <c r="B5698" s="149"/>
    </row>
    <row r="5699" spans="1:2">
      <c r="A5699" s="149"/>
      <c r="B5699" s="149"/>
    </row>
    <row r="5700" spans="1:2">
      <c r="A5700" s="149"/>
      <c r="B5700" s="149"/>
    </row>
    <row r="5701" spans="1:2">
      <c r="A5701" s="149"/>
      <c r="B5701" s="149"/>
    </row>
    <row r="5702" spans="1:2">
      <c r="A5702" s="149"/>
      <c r="B5702" s="149"/>
    </row>
    <row r="5703" spans="1:2">
      <c r="A5703" s="149"/>
      <c r="B5703" s="149"/>
    </row>
    <row r="5704" spans="1:2">
      <c r="A5704" s="149"/>
      <c r="B5704" s="149"/>
    </row>
    <row r="5705" spans="1:2">
      <c r="A5705" s="149"/>
      <c r="B5705" s="149"/>
    </row>
    <row r="5706" spans="1:2">
      <c r="A5706" s="149"/>
      <c r="B5706" s="149"/>
    </row>
    <row r="5707" spans="1:2">
      <c r="A5707" s="149"/>
      <c r="B5707" s="149"/>
    </row>
    <row r="5708" spans="1:2">
      <c r="A5708" s="149"/>
      <c r="B5708" s="149"/>
    </row>
    <row r="5709" spans="1:2">
      <c r="A5709" s="149"/>
      <c r="B5709" s="149"/>
    </row>
    <row r="5710" spans="1:2">
      <c r="A5710" s="149"/>
      <c r="B5710" s="149"/>
    </row>
    <row r="5711" spans="1:2">
      <c r="A5711" s="149"/>
      <c r="B5711" s="149"/>
    </row>
    <row r="5712" spans="1:2">
      <c r="A5712" s="149"/>
      <c r="B5712" s="149"/>
    </row>
    <row r="5713" spans="1:2">
      <c r="A5713" s="149"/>
      <c r="B5713" s="149"/>
    </row>
    <row r="5714" spans="1:2">
      <c r="A5714" s="149"/>
      <c r="B5714" s="149"/>
    </row>
    <row r="5715" spans="1:2">
      <c r="A5715" s="149"/>
      <c r="B5715" s="149"/>
    </row>
    <row r="5716" spans="1:2">
      <c r="A5716" s="149"/>
      <c r="B5716" s="149"/>
    </row>
    <row r="5717" spans="1:2">
      <c r="A5717" s="149"/>
      <c r="B5717" s="149"/>
    </row>
    <row r="5718" spans="1:2">
      <c r="A5718" s="149"/>
      <c r="B5718" s="149"/>
    </row>
    <row r="5719" spans="1:2">
      <c r="A5719" s="149"/>
      <c r="B5719" s="149"/>
    </row>
    <row r="5720" spans="1:2">
      <c r="A5720" s="149"/>
      <c r="B5720" s="149"/>
    </row>
    <row r="5721" spans="1:2">
      <c r="A5721" s="149"/>
      <c r="B5721" s="149"/>
    </row>
    <row r="5722" spans="1:2">
      <c r="A5722" s="149"/>
      <c r="B5722" s="149"/>
    </row>
    <row r="5723" spans="1:2">
      <c r="A5723" s="149"/>
      <c r="B5723" s="149"/>
    </row>
    <row r="5724" spans="1:2">
      <c r="A5724" s="149"/>
      <c r="B5724" s="149"/>
    </row>
    <row r="5725" spans="1:2">
      <c r="A5725" s="149"/>
      <c r="B5725" s="149"/>
    </row>
    <row r="5726" spans="1:2">
      <c r="A5726" s="149"/>
      <c r="B5726" s="149"/>
    </row>
    <row r="5727" spans="1:2">
      <c r="A5727" s="149"/>
      <c r="B5727" s="149"/>
    </row>
    <row r="5728" spans="1:2">
      <c r="A5728" s="149"/>
      <c r="B5728" s="149"/>
    </row>
    <row r="5729" spans="1:2">
      <c r="A5729" s="149"/>
      <c r="B5729" s="149"/>
    </row>
    <row r="5730" spans="1:2">
      <c r="A5730" s="149"/>
      <c r="B5730" s="149"/>
    </row>
    <row r="5731" spans="1:2">
      <c r="A5731" s="149"/>
      <c r="B5731" s="149"/>
    </row>
    <row r="5732" spans="1:2">
      <c r="A5732" s="149"/>
      <c r="B5732" s="149"/>
    </row>
    <row r="5733" spans="1:2">
      <c r="A5733" s="149"/>
      <c r="B5733" s="149"/>
    </row>
    <row r="5734" spans="1:2">
      <c r="A5734" s="149"/>
      <c r="B5734" s="149"/>
    </row>
    <row r="5735" spans="1:2">
      <c r="A5735" s="149"/>
      <c r="B5735" s="149"/>
    </row>
    <row r="5736" spans="1:2">
      <c r="A5736" s="149"/>
      <c r="B5736" s="149"/>
    </row>
    <row r="5737" spans="1:2">
      <c r="A5737" s="149"/>
      <c r="B5737" s="149"/>
    </row>
    <row r="5738" spans="1:2">
      <c r="A5738" s="149"/>
      <c r="B5738" s="149"/>
    </row>
    <row r="5739" spans="1:2">
      <c r="A5739" s="149"/>
      <c r="B5739" s="149"/>
    </row>
    <row r="5740" spans="1:2">
      <c r="A5740" s="149"/>
      <c r="B5740" s="149"/>
    </row>
    <row r="5741" spans="1:2">
      <c r="A5741" s="149"/>
      <c r="B5741" s="149"/>
    </row>
    <row r="5742" spans="1:2">
      <c r="A5742" s="149"/>
      <c r="B5742" s="149"/>
    </row>
    <row r="5743" spans="1:2">
      <c r="A5743" s="149"/>
      <c r="B5743" s="149"/>
    </row>
    <row r="5744" spans="1:2">
      <c r="A5744" s="149"/>
      <c r="B5744" s="149"/>
    </row>
    <row r="5745" spans="1:2">
      <c r="A5745" s="149"/>
      <c r="B5745" s="149"/>
    </row>
    <row r="5746" spans="1:2">
      <c r="A5746" s="149"/>
      <c r="B5746" s="149"/>
    </row>
    <row r="5747" spans="1:2">
      <c r="A5747" s="149"/>
      <c r="B5747" s="149"/>
    </row>
    <row r="5748" spans="1:2">
      <c r="A5748" s="149"/>
      <c r="B5748" s="149"/>
    </row>
    <row r="5749" spans="1:2">
      <c r="A5749" s="149"/>
      <c r="B5749" s="149"/>
    </row>
    <row r="5750" spans="1:2">
      <c r="A5750" s="149"/>
      <c r="B5750" s="149"/>
    </row>
    <row r="5751" spans="1:2">
      <c r="A5751" s="149"/>
      <c r="B5751" s="149"/>
    </row>
    <row r="5752" spans="1:2">
      <c r="A5752" s="149"/>
      <c r="B5752" s="149"/>
    </row>
    <row r="5753" spans="1:2">
      <c r="A5753" s="149"/>
      <c r="B5753" s="149"/>
    </row>
    <row r="5754" spans="1:2">
      <c r="A5754" s="149"/>
      <c r="B5754" s="149"/>
    </row>
    <row r="5755" spans="1:2">
      <c r="A5755" s="149"/>
      <c r="B5755" s="149"/>
    </row>
    <row r="5756" spans="1:2">
      <c r="A5756" s="149"/>
      <c r="B5756" s="149"/>
    </row>
    <row r="5757" spans="1:2">
      <c r="A5757" s="149"/>
      <c r="B5757" s="149"/>
    </row>
    <row r="5758" spans="1:2">
      <c r="A5758" s="149"/>
      <c r="B5758" s="149"/>
    </row>
    <row r="5759" spans="1:2">
      <c r="A5759" s="149"/>
      <c r="B5759" s="149"/>
    </row>
    <row r="5760" spans="1:2">
      <c r="A5760" s="149"/>
      <c r="B5760" s="149"/>
    </row>
    <row r="5761" spans="1:2">
      <c r="A5761" s="149"/>
      <c r="B5761" s="149"/>
    </row>
    <row r="5762" spans="1:2">
      <c r="A5762" s="149"/>
      <c r="B5762" s="149"/>
    </row>
    <row r="5763" spans="1:2">
      <c r="A5763" s="149"/>
      <c r="B5763" s="149"/>
    </row>
    <row r="5764" spans="1:2">
      <c r="A5764" s="149"/>
      <c r="B5764" s="149"/>
    </row>
    <row r="5765" spans="1:2">
      <c r="A5765" s="149"/>
      <c r="B5765" s="149"/>
    </row>
    <row r="5766" spans="1:2">
      <c r="A5766" s="149"/>
      <c r="B5766" s="149"/>
    </row>
    <row r="5767" spans="1:2">
      <c r="A5767" s="149"/>
      <c r="B5767" s="149"/>
    </row>
    <row r="5768" spans="1:2">
      <c r="A5768" s="149"/>
      <c r="B5768" s="149"/>
    </row>
    <row r="5769" spans="1:2">
      <c r="A5769" s="149"/>
      <c r="B5769" s="149"/>
    </row>
    <row r="5770" spans="1:2">
      <c r="A5770" s="149"/>
      <c r="B5770" s="149"/>
    </row>
    <row r="5771" spans="1:2">
      <c r="A5771" s="149"/>
      <c r="B5771" s="149"/>
    </row>
    <row r="5772" spans="1:2">
      <c r="A5772" s="149"/>
      <c r="B5772" s="149"/>
    </row>
    <row r="5773" spans="1:2">
      <c r="A5773" s="149"/>
      <c r="B5773" s="149"/>
    </row>
    <row r="5774" spans="1:2">
      <c r="A5774" s="149"/>
      <c r="B5774" s="149"/>
    </row>
    <row r="5775" spans="1:2">
      <c r="A5775" s="149"/>
      <c r="B5775" s="149"/>
    </row>
    <row r="5776" spans="1:2">
      <c r="A5776" s="149"/>
      <c r="B5776" s="149"/>
    </row>
    <row r="5777" spans="1:2">
      <c r="A5777" s="149"/>
      <c r="B5777" s="149"/>
    </row>
    <row r="5778" spans="1:2">
      <c r="A5778" s="149"/>
      <c r="B5778" s="149"/>
    </row>
    <row r="5779" spans="1:2">
      <c r="A5779" s="149"/>
      <c r="B5779" s="149"/>
    </row>
    <row r="5780" spans="1:2">
      <c r="A5780" s="149"/>
      <c r="B5780" s="149"/>
    </row>
    <row r="5781" spans="1:2">
      <c r="A5781" s="149"/>
      <c r="B5781" s="149"/>
    </row>
    <row r="5782" spans="1:2">
      <c r="A5782" s="149"/>
      <c r="B5782" s="149"/>
    </row>
    <row r="5783" spans="1:2">
      <c r="A5783" s="149"/>
      <c r="B5783" s="149"/>
    </row>
    <row r="5784" spans="1:2">
      <c r="A5784" s="149"/>
      <c r="B5784" s="149"/>
    </row>
    <row r="5785" spans="1:2">
      <c r="A5785" s="149"/>
      <c r="B5785" s="149"/>
    </row>
    <row r="5786" spans="1:2">
      <c r="A5786" s="149"/>
      <c r="B5786" s="149"/>
    </row>
    <row r="5787" spans="1:2">
      <c r="A5787" s="149"/>
      <c r="B5787" s="149"/>
    </row>
    <row r="5788" spans="1:2">
      <c r="A5788" s="149"/>
      <c r="B5788" s="149"/>
    </row>
    <row r="5789" spans="1:2">
      <c r="A5789" s="149"/>
      <c r="B5789" s="149"/>
    </row>
    <row r="5790" spans="1:2">
      <c r="A5790" s="149"/>
      <c r="B5790" s="149"/>
    </row>
    <row r="5791" spans="1:2">
      <c r="A5791" s="149"/>
      <c r="B5791" s="149"/>
    </row>
    <row r="5792" spans="1:2">
      <c r="A5792" s="149"/>
      <c r="B5792" s="149"/>
    </row>
    <row r="5793" spans="1:2">
      <c r="A5793" s="149"/>
      <c r="B5793" s="149"/>
    </row>
    <row r="5794" spans="1:2">
      <c r="A5794" s="149"/>
      <c r="B5794" s="149"/>
    </row>
    <row r="5795" spans="1:2">
      <c r="A5795" s="149"/>
      <c r="B5795" s="149"/>
    </row>
    <row r="5796" spans="1:2">
      <c r="A5796" s="149"/>
      <c r="B5796" s="149"/>
    </row>
    <row r="5797" spans="1:2">
      <c r="A5797" s="149"/>
      <c r="B5797" s="149"/>
    </row>
    <row r="5798" spans="1:2">
      <c r="A5798" s="149"/>
      <c r="B5798" s="149"/>
    </row>
    <row r="5799" spans="1:2">
      <c r="A5799" s="149"/>
      <c r="B5799" s="149"/>
    </row>
    <row r="5800" spans="1:2">
      <c r="A5800" s="149"/>
      <c r="B5800" s="149"/>
    </row>
    <row r="5801" spans="1:2">
      <c r="A5801" s="149"/>
      <c r="B5801" s="149"/>
    </row>
    <row r="5802" spans="1:2">
      <c r="A5802" s="149"/>
      <c r="B5802" s="149"/>
    </row>
    <row r="5803" spans="1:2">
      <c r="A5803" s="149"/>
      <c r="B5803" s="149"/>
    </row>
    <row r="5804" spans="1:2">
      <c r="A5804" s="149"/>
      <c r="B5804" s="149"/>
    </row>
    <row r="5805" spans="1:2">
      <c r="A5805" s="149"/>
      <c r="B5805" s="149"/>
    </row>
    <row r="5806" spans="1:2">
      <c r="A5806" s="149"/>
      <c r="B5806" s="149"/>
    </row>
    <row r="5807" spans="1:2">
      <c r="A5807" s="149"/>
      <c r="B5807" s="149"/>
    </row>
    <row r="5808" spans="1:2">
      <c r="A5808" s="149"/>
      <c r="B5808" s="149"/>
    </row>
    <row r="5809" spans="1:2">
      <c r="A5809" s="149"/>
      <c r="B5809" s="149"/>
    </row>
    <row r="5810" spans="1:2">
      <c r="A5810" s="149"/>
      <c r="B5810" s="149"/>
    </row>
    <row r="5811" spans="1:2">
      <c r="A5811" s="149"/>
      <c r="B5811" s="149"/>
    </row>
    <row r="5812" spans="1:2">
      <c r="A5812" s="149"/>
      <c r="B5812" s="149"/>
    </row>
    <row r="5813" spans="1:2">
      <c r="A5813" s="149"/>
      <c r="B5813" s="149"/>
    </row>
    <row r="5814" spans="1:2">
      <c r="A5814" s="149"/>
      <c r="B5814" s="149"/>
    </row>
    <row r="5815" spans="1:2">
      <c r="A5815" s="149"/>
      <c r="B5815" s="149"/>
    </row>
    <row r="5816" spans="1:2">
      <c r="A5816" s="149"/>
      <c r="B5816" s="149"/>
    </row>
    <row r="5817" spans="1:2">
      <c r="A5817" s="149"/>
      <c r="B5817" s="149"/>
    </row>
    <row r="5818" spans="1:2">
      <c r="A5818" s="149"/>
      <c r="B5818" s="149"/>
    </row>
    <row r="5819" spans="1:2">
      <c r="A5819" s="149"/>
      <c r="B5819" s="149"/>
    </row>
    <row r="5820" spans="1:2">
      <c r="A5820" s="149"/>
      <c r="B5820" s="149"/>
    </row>
    <row r="5821" spans="1:2">
      <c r="A5821" s="149"/>
      <c r="B5821" s="149"/>
    </row>
    <row r="5822" spans="1:2">
      <c r="A5822" s="149"/>
      <c r="B5822" s="149"/>
    </row>
    <row r="5823" spans="1:2">
      <c r="A5823" s="149"/>
      <c r="B5823" s="149"/>
    </row>
    <row r="5824" spans="1:2">
      <c r="A5824" s="149"/>
      <c r="B5824" s="149"/>
    </row>
    <row r="5825" spans="1:2">
      <c r="A5825" s="149"/>
      <c r="B5825" s="149"/>
    </row>
    <row r="5826" spans="1:2">
      <c r="A5826" s="149"/>
      <c r="B5826" s="149"/>
    </row>
    <row r="5827" spans="1:2">
      <c r="A5827" s="149"/>
      <c r="B5827" s="149"/>
    </row>
    <row r="5828" spans="1:2">
      <c r="A5828" s="149"/>
      <c r="B5828" s="149"/>
    </row>
    <row r="5829" spans="1:2">
      <c r="A5829" s="149"/>
      <c r="B5829" s="149"/>
    </row>
    <row r="5830" spans="1:2">
      <c r="A5830" s="149"/>
      <c r="B5830" s="149"/>
    </row>
    <row r="5831" spans="1:2">
      <c r="A5831" s="149"/>
      <c r="B5831" s="149"/>
    </row>
    <row r="5832" spans="1:2">
      <c r="A5832" s="149"/>
      <c r="B5832" s="149"/>
    </row>
    <row r="5833" spans="1:2">
      <c r="A5833" s="149"/>
      <c r="B5833" s="149"/>
    </row>
    <row r="5834" spans="1:2">
      <c r="A5834" s="149"/>
      <c r="B5834" s="149"/>
    </row>
    <row r="5835" spans="1:2">
      <c r="A5835" s="149"/>
      <c r="B5835" s="149"/>
    </row>
    <row r="5836" spans="1:2">
      <c r="A5836" s="149"/>
      <c r="B5836" s="149"/>
    </row>
    <row r="5837" spans="1:2">
      <c r="A5837" s="149"/>
      <c r="B5837" s="149"/>
    </row>
    <row r="5838" spans="1:2">
      <c r="A5838" s="149"/>
      <c r="B5838" s="149"/>
    </row>
    <row r="5839" spans="1:2">
      <c r="A5839" s="149"/>
      <c r="B5839" s="149"/>
    </row>
    <row r="5840" spans="1:2">
      <c r="A5840" s="149"/>
      <c r="B5840" s="149"/>
    </row>
    <row r="5841" spans="1:2">
      <c r="A5841" s="149"/>
      <c r="B5841" s="149"/>
    </row>
    <row r="5842" spans="1:2">
      <c r="A5842" s="149"/>
      <c r="B5842" s="149"/>
    </row>
    <row r="5843" spans="1:2">
      <c r="A5843" s="149"/>
      <c r="B5843" s="149"/>
    </row>
    <row r="5844" spans="1:2">
      <c r="A5844" s="149"/>
      <c r="B5844" s="149"/>
    </row>
    <row r="5845" spans="1:2">
      <c r="A5845" s="149"/>
      <c r="B5845" s="149"/>
    </row>
    <row r="5846" spans="1:2">
      <c r="A5846" s="149"/>
      <c r="B5846" s="149"/>
    </row>
    <row r="5847" spans="1:2">
      <c r="A5847" s="149"/>
      <c r="B5847" s="149"/>
    </row>
    <row r="5848" spans="1:2">
      <c r="A5848" s="149"/>
      <c r="B5848" s="149"/>
    </row>
    <row r="5849" spans="1:2">
      <c r="A5849" s="149"/>
      <c r="B5849" s="149"/>
    </row>
    <row r="5850" spans="1:2">
      <c r="A5850" s="149"/>
      <c r="B5850" s="149"/>
    </row>
    <row r="5851" spans="1:2">
      <c r="A5851" s="149"/>
      <c r="B5851" s="149"/>
    </row>
    <row r="5852" spans="1:2">
      <c r="A5852" s="149"/>
      <c r="B5852" s="149"/>
    </row>
    <row r="5853" spans="1:2">
      <c r="A5853" s="149"/>
      <c r="B5853" s="149"/>
    </row>
    <row r="5854" spans="1:2">
      <c r="A5854" s="149"/>
      <c r="B5854" s="149"/>
    </row>
    <row r="5855" spans="1:2">
      <c r="A5855" s="149"/>
      <c r="B5855" s="149"/>
    </row>
    <row r="5856" spans="1:2">
      <c r="A5856" s="149"/>
      <c r="B5856" s="149"/>
    </row>
    <row r="5857" spans="1:2">
      <c r="A5857" s="149"/>
      <c r="B5857" s="149"/>
    </row>
    <row r="5858" spans="1:2">
      <c r="A5858" s="149"/>
      <c r="B5858" s="149"/>
    </row>
    <row r="5859" spans="1:2">
      <c r="A5859" s="149"/>
      <c r="B5859" s="149"/>
    </row>
    <row r="5860" spans="1:2">
      <c r="A5860" s="149"/>
      <c r="B5860" s="149"/>
    </row>
    <row r="5861" spans="1:2">
      <c r="A5861" s="149"/>
      <c r="B5861" s="149"/>
    </row>
    <row r="5862" spans="1:2">
      <c r="A5862" s="149"/>
      <c r="B5862" s="149"/>
    </row>
    <row r="5863" spans="1:2">
      <c r="A5863" s="149"/>
      <c r="B5863" s="149"/>
    </row>
    <row r="5864" spans="1:2">
      <c r="A5864" s="149"/>
      <c r="B5864" s="149"/>
    </row>
    <row r="5865" spans="1:2">
      <c r="A5865" s="149"/>
      <c r="B5865" s="149"/>
    </row>
    <row r="5866" spans="1:2">
      <c r="A5866" s="149"/>
      <c r="B5866" s="149"/>
    </row>
    <row r="5867" spans="1:2">
      <c r="A5867" s="149"/>
      <c r="B5867" s="149"/>
    </row>
    <row r="5868" spans="1:2">
      <c r="A5868" s="149"/>
      <c r="B5868" s="149"/>
    </row>
    <row r="5869" spans="1:2">
      <c r="A5869" s="149"/>
      <c r="B5869" s="149"/>
    </row>
    <row r="5870" spans="1:2">
      <c r="A5870" s="149"/>
      <c r="B5870" s="149"/>
    </row>
    <row r="5871" spans="1:2">
      <c r="A5871" s="149"/>
      <c r="B5871" s="149"/>
    </row>
    <row r="5872" spans="1:2">
      <c r="A5872" s="149"/>
      <c r="B5872" s="149"/>
    </row>
    <row r="5873" spans="1:2">
      <c r="A5873" s="149"/>
      <c r="B5873" s="149"/>
    </row>
    <row r="5874" spans="1:2">
      <c r="A5874" s="149"/>
      <c r="B5874" s="149"/>
    </row>
    <row r="5875" spans="1:2">
      <c r="A5875" s="149"/>
      <c r="B5875" s="149"/>
    </row>
    <row r="5876" spans="1:2">
      <c r="A5876" s="149"/>
      <c r="B5876" s="149"/>
    </row>
    <row r="5877" spans="1:2">
      <c r="A5877" s="149"/>
      <c r="B5877" s="149"/>
    </row>
    <row r="5878" spans="1:2">
      <c r="A5878" s="149"/>
      <c r="B5878" s="149"/>
    </row>
    <row r="5879" spans="1:2">
      <c r="A5879" s="149"/>
      <c r="B5879" s="149"/>
    </row>
    <row r="5880" spans="1:2">
      <c r="A5880" s="149"/>
      <c r="B5880" s="149"/>
    </row>
    <row r="5881" spans="1:2">
      <c r="A5881" s="149"/>
      <c r="B5881" s="149"/>
    </row>
    <row r="5882" spans="1:2">
      <c r="A5882" s="149"/>
      <c r="B5882" s="149"/>
    </row>
    <row r="5883" spans="1:2">
      <c r="A5883" s="149"/>
      <c r="B5883" s="149"/>
    </row>
    <row r="5884" spans="1:2">
      <c r="A5884" s="149"/>
      <c r="B5884" s="149"/>
    </row>
    <row r="5885" spans="1:2">
      <c r="A5885" s="149"/>
      <c r="B5885" s="149"/>
    </row>
    <row r="5886" spans="1:2">
      <c r="A5886" s="149"/>
      <c r="B5886" s="149"/>
    </row>
    <row r="5887" spans="1:2">
      <c r="A5887" s="149"/>
      <c r="B5887" s="149"/>
    </row>
    <row r="5888" spans="1:2">
      <c r="A5888" s="149"/>
      <c r="B5888" s="149"/>
    </row>
    <row r="5889" spans="1:2">
      <c r="A5889" s="149"/>
      <c r="B5889" s="149"/>
    </row>
    <row r="5890" spans="1:2">
      <c r="A5890" s="149"/>
      <c r="B5890" s="149"/>
    </row>
    <row r="5891" spans="1:2">
      <c r="A5891" s="149"/>
      <c r="B5891" s="149"/>
    </row>
    <row r="5892" spans="1:2">
      <c r="A5892" s="149"/>
      <c r="B5892" s="149"/>
    </row>
    <row r="5893" spans="1:2">
      <c r="A5893" s="149"/>
      <c r="B5893" s="149"/>
    </row>
    <row r="5894" spans="1:2">
      <c r="A5894" s="149"/>
      <c r="B5894" s="149"/>
    </row>
    <row r="5895" spans="1:2">
      <c r="A5895" s="149"/>
      <c r="B5895" s="149"/>
    </row>
    <row r="5896" spans="1:2">
      <c r="A5896" s="149"/>
      <c r="B5896" s="149"/>
    </row>
    <row r="5897" spans="1:2">
      <c r="A5897" s="149"/>
      <c r="B5897" s="149"/>
    </row>
    <row r="5898" spans="1:2">
      <c r="A5898" s="149"/>
      <c r="B5898" s="149"/>
    </row>
    <row r="5899" spans="1:2">
      <c r="A5899" s="149"/>
      <c r="B5899" s="149"/>
    </row>
    <row r="5900" spans="1:2">
      <c r="A5900" s="149"/>
      <c r="B5900" s="149"/>
    </row>
    <row r="5901" spans="1:2">
      <c r="A5901" s="149"/>
      <c r="B5901" s="149"/>
    </row>
    <row r="5902" spans="1:2">
      <c r="A5902" s="149"/>
      <c r="B5902" s="149"/>
    </row>
    <row r="5903" spans="1:2">
      <c r="A5903" s="149"/>
      <c r="B5903" s="149"/>
    </row>
    <row r="5904" spans="1:2">
      <c r="A5904" s="149"/>
      <c r="B5904" s="149"/>
    </row>
    <row r="5905" spans="1:2">
      <c r="A5905" s="149"/>
      <c r="B5905" s="149"/>
    </row>
    <row r="5906" spans="1:2">
      <c r="A5906" s="149"/>
      <c r="B5906" s="149"/>
    </row>
    <row r="5907" spans="1:2">
      <c r="A5907" s="149"/>
      <c r="B5907" s="149"/>
    </row>
    <row r="5908" spans="1:2">
      <c r="A5908" s="149"/>
      <c r="B5908" s="149"/>
    </row>
    <row r="5909" spans="1:2">
      <c r="A5909" s="149"/>
      <c r="B5909" s="149"/>
    </row>
    <row r="5910" spans="1:2">
      <c r="A5910" s="149"/>
      <c r="B5910" s="149"/>
    </row>
    <row r="5911" spans="1:2">
      <c r="A5911" s="149"/>
      <c r="B5911" s="149"/>
    </row>
    <row r="5912" spans="1:2">
      <c r="A5912" s="149"/>
      <c r="B5912" s="149"/>
    </row>
    <row r="5913" spans="1:2">
      <c r="A5913" s="149"/>
      <c r="B5913" s="149"/>
    </row>
    <row r="5914" spans="1:2">
      <c r="A5914" s="149"/>
      <c r="B5914" s="149"/>
    </row>
    <row r="5915" spans="1:2">
      <c r="A5915" s="149"/>
      <c r="B5915" s="149"/>
    </row>
    <row r="5916" spans="1:2">
      <c r="A5916" s="149"/>
      <c r="B5916" s="149"/>
    </row>
    <row r="5917" spans="1:2">
      <c r="A5917" s="149"/>
      <c r="B5917" s="149"/>
    </row>
    <row r="5918" spans="1:2">
      <c r="A5918" s="149"/>
      <c r="B5918" s="149"/>
    </row>
    <row r="5919" spans="1:2">
      <c r="A5919" s="149"/>
      <c r="B5919" s="149"/>
    </row>
    <row r="5920" spans="1:2">
      <c r="A5920" s="149"/>
      <c r="B5920" s="149"/>
    </row>
    <row r="5921" spans="1:2">
      <c r="A5921" s="149"/>
      <c r="B5921" s="149"/>
    </row>
    <row r="5922" spans="1:2">
      <c r="A5922" s="149"/>
      <c r="B5922" s="149"/>
    </row>
    <row r="5923" spans="1:2">
      <c r="A5923" s="149"/>
      <c r="B5923" s="149"/>
    </row>
    <row r="5924" spans="1:2">
      <c r="A5924" s="149"/>
      <c r="B5924" s="149"/>
    </row>
    <row r="5925" spans="1:2">
      <c r="A5925" s="149"/>
      <c r="B5925" s="149"/>
    </row>
    <row r="5926" spans="1:2">
      <c r="A5926" s="149"/>
      <c r="B5926" s="149"/>
    </row>
    <row r="5927" spans="1:2">
      <c r="A5927" s="149"/>
      <c r="B5927" s="149"/>
    </row>
    <row r="5928" spans="1:2">
      <c r="A5928" s="149"/>
      <c r="B5928" s="149"/>
    </row>
    <row r="5929" spans="1:2">
      <c r="A5929" s="149"/>
      <c r="B5929" s="149"/>
    </row>
    <row r="5930" spans="1:2">
      <c r="A5930" s="149"/>
      <c r="B5930" s="149"/>
    </row>
    <row r="5931" spans="1:2">
      <c r="A5931" s="149"/>
      <c r="B5931" s="149"/>
    </row>
    <row r="5932" spans="1:2">
      <c r="A5932" s="149"/>
      <c r="B5932" s="149"/>
    </row>
    <row r="5933" spans="1:2">
      <c r="A5933" s="149"/>
      <c r="B5933" s="149"/>
    </row>
    <row r="5934" spans="1:2">
      <c r="A5934" s="149"/>
      <c r="B5934" s="149"/>
    </row>
    <row r="5935" spans="1:2">
      <c r="A5935" s="149"/>
      <c r="B5935" s="149"/>
    </row>
    <row r="5936" spans="1:2">
      <c r="A5936" s="149"/>
      <c r="B5936" s="149"/>
    </row>
    <row r="5937" spans="1:2">
      <c r="A5937" s="149"/>
      <c r="B5937" s="149"/>
    </row>
    <row r="5938" spans="1:2">
      <c r="A5938" s="149"/>
      <c r="B5938" s="149"/>
    </row>
    <row r="5939" spans="1:2">
      <c r="A5939" s="149"/>
      <c r="B5939" s="149"/>
    </row>
    <row r="5940" spans="1:2">
      <c r="A5940" s="149"/>
      <c r="B5940" s="149"/>
    </row>
    <row r="5941" spans="1:2">
      <c r="A5941" s="149"/>
      <c r="B5941" s="149"/>
    </row>
    <row r="5942" spans="1:2">
      <c r="A5942" s="149"/>
      <c r="B5942" s="149"/>
    </row>
    <row r="5943" spans="1:2">
      <c r="A5943" s="149"/>
      <c r="B5943" s="149"/>
    </row>
    <row r="5944" spans="1:2">
      <c r="A5944" s="149"/>
      <c r="B5944" s="149"/>
    </row>
    <row r="5945" spans="1:2">
      <c r="A5945" s="149"/>
      <c r="B5945" s="149"/>
    </row>
    <row r="5946" spans="1:2">
      <c r="A5946" s="149"/>
      <c r="B5946" s="149"/>
    </row>
    <row r="5947" spans="1:2">
      <c r="A5947" s="149"/>
      <c r="B5947" s="149"/>
    </row>
    <row r="5948" spans="1:2">
      <c r="A5948" s="149"/>
      <c r="B5948" s="149"/>
    </row>
    <row r="5949" spans="1:2">
      <c r="A5949" s="149"/>
      <c r="B5949" s="149"/>
    </row>
    <row r="5950" spans="1:2">
      <c r="A5950" s="149"/>
      <c r="B5950" s="149"/>
    </row>
    <row r="5951" spans="1:2">
      <c r="A5951" s="149"/>
      <c r="B5951" s="149"/>
    </row>
    <row r="5952" spans="1:2">
      <c r="A5952" s="149"/>
      <c r="B5952" s="149"/>
    </row>
    <row r="5953" spans="1:2">
      <c r="A5953" s="149"/>
      <c r="B5953" s="149"/>
    </row>
    <row r="5954" spans="1:2">
      <c r="A5954" s="149"/>
      <c r="B5954" s="149"/>
    </row>
    <row r="5955" spans="1:2">
      <c r="A5955" s="149"/>
      <c r="B5955" s="149"/>
    </row>
    <row r="5956" spans="1:2">
      <c r="A5956" s="149"/>
      <c r="B5956" s="149"/>
    </row>
    <row r="5957" spans="1:2">
      <c r="A5957" s="149"/>
      <c r="B5957" s="149"/>
    </row>
    <row r="5958" spans="1:2">
      <c r="A5958" s="149"/>
      <c r="B5958" s="149"/>
    </row>
    <row r="5959" spans="1:2">
      <c r="A5959" s="149"/>
      <c r="B5959" s="149"/>
    </row>
    <row r="5960" spans="1:2">
      <c r="A5960" s="149"/>
      <c r="B5960" s="149"/>
    </row>
    <row r="5961" spans="1:2">
      <c r="A5961" s="149"/>
      <c r="B5961" s="149"/>
    </row>
    <row r="5962" spans="1:2">
      <c r="A5962" s="149"/>
      <c r="B5962" s="149"/>
    </row>
    <row r="5963" spans="1:2">
      <c r="A5963" s="149"/>
      <c r="B5963" s="149"/>
    </row>
    <row r="5964" spans="1:2">
      <c r="A5964" s="149"/>
      <c r="B5964" s="149"/>
    </row>
    <row r="5965" spans="1:2">
      <c r="A5965" s="149"/>
      <c r="B5965" s="149"/>
    </row>
    <row r="5966" spans="1:2">
      <c r="A5966" s="149"/>
      <c r="B5966" s="149"/>
    </row>
    <row r="5967" spans="1:2">
      <c r="A5967" s="149"/>
      <c r="B5967" s="149"/>
    </row>
    <row r="5968" spans="1:2">
      <c r="A5968" s="149"/>
      <c r="B5968" s="149"/>
    </row>
    <row r="5969" spans="1:2">
      <c r="A5969" s="149"/>
      <c r="B5969" s="149"/>
    </row>
    <row r="5970" spans="1:2">
      <c r="A5970" s="149"/>
      <c r="B5970" s="149"/>
    </row>
    <row r="5971" spans="1:2">
      <c r="A5971" s="149"/>
      <c r="B5971" s="149"/>
    </row>
    <row r="5972" spans="1:2">
      <c r="A5972" s="149"/>
      <c r="B5972" s="149"/>
    </row>
    <row r="5973" spans="1:2">
      <c r="A5973" s="149"/>
      <c r="B5973" s="149"/>
    </row>
    <row r="5974" spans="1:2">
      <c r="A5974" s="149"/>
      <c r="B5974" s="149"/>
    </row>
    <row r="5975" spans="1:2">
      <c r="A5975" s="149"/>
      <c r="B5975" s="149"/>
    </row>
    <row r="5976" spans="1:2">
      <c r="A5976" s="149"/>
      <c r="B5976" s="149"/>
    </row>
    <row r="5977" spans="1:2">
      <c r="A5977" s="149"/>
      <c r="B5977" s="149"/>
    </row>
    <row r="5978" spans="1:2">
      <c r="A5978" s="149"/>
      <c r="B5978" s="149"/>
    </row>
    <row r="5979" spans="1:2">
      <c r="A5979" s="149"/>
      <c r="B5979" s="149"/>
    </row>
    <row r="5980" spans="1:2">
      <c r="A5980" s="149"/>
      <c r="B5980" s="149"/>
    </row>
    <row r="5981" spans="1:2">
      <c r="A5981" s="149"/>
      <c r="B5981" s="149"/>
    </row>
    <row r="5982" spans="1:2">
      <c r="A5982" s="149"/>
      <c r="B5982" s="149"/>
    </row>
    <row r="5983" spans="1:2">
      <c r="A5983" s="149"/>
      <c r="B5983" s="149"/>
    </row>
    <row r="5984" spans="1:2">
      <c r="A5984" s="149"/>
      <c r="B5984" s="149"/>
    </row>
    <row r="5985" spans="1:2">
      <c r="A5985" s="149"/>
      <c r="B5985" s="149"/>
    </row>
    <row r="5986" spans="1:2">
      <c r="A5986" s="149"/>
      <c r="B5986" s="149"/>
    </row>
    <row r="5987" spans="1:2">
      <c r="A5987" s="149"/>
      <c r="B5987" s="149"/>
    </row>
    <row r="5988" spans="1:2">
      <c r="A5988" s="149"/>
      <c r="B5988" s="149"/>
    </row>
    <row r="5989" spans="1:2">
      <c r="A5989" s="149"/>
      <c r="B5989" s="149"/>
    </row>
    <row r="5990" spans="1:2">
      <c r="A5990" s="149"/>
      <c r="B5990" s="149"/>
    </row>
    <row r="5991" spans="1:2">
      <c r="A5991" s="149"/>
      <c r="B5991" s="149"/>
    </row>
    <row r="5992" spans="1:2">
      <c r="A5992" s="149"/>
      <c r="B5992" s="149"/>
    </row>
    <row r="5993" spans="1:2">
      <c r="A5993" s="149"/>
      <c r="B5993" s="149"/>
    </row>
    <row r="5994" spans="1:2">
      <c r="A5994" s="149"/>
      <c r="B5994" s="149"/>
    </row>
    <row r="5995" spans="1:2">
      <c r="A5995" s="149"/>
      <c r="B5995" s="149"/>
    </row>
    <row r="5996" spans="1:2">
      <c r="A5996" s="149"/>
      <c r="B5996" s="149"/>
    </row>
    <row r="5997" spans="1:2">
      <c r="A5997" s="149"/>
      <c r="B5997" s="149"/>
    </row>
    <row r="5998" spans="1:2">
      <c r="A5998" s="149"/>
      <c r="B5998" s="149"/>
    </row>
    <row r="5999" spans="1:2">
      <c r="A5999" s="149"/>
      <c r="B5999" s="149"/>
    </row>
    <row r="6000" spans="1:2">
      <c r="A6000" s="149"/>
      <c r="B6000" s="149"/>
    </row>
    <row r="6001" spans="1:2">
      <c r="A6001" s="149"/>
      <c r="B6001" s="149"/>
    </row>
    <row r="6002" spans="1:2">
      <c r="A6002" s="149"/>
      <c r="B6002" s="149"/>
    </row>
    <row r="6003" spans="1:2">
      <c r="A6003" s="149"/>
      <c r="B6003" s="149"/>
    </row>
    <row r="6004" spans="1:2">
      <c r="A6004" s="149"/>
      <c r="B6004" s="149"/>
    </row>
    <row r="6005" spans="1:2">
      <c r="A6005" s="149"/>
      <c r="B6005" s="149"/>
    </row>
    <row r="6006" spans="1:2">
      <c r="A6006" s="149"/>
      <c r="B6006" s="149"/>
    </row>
    <row r="6007" spans="1:2">
      <c r="A6007" s="149"/>
      <c r="B6007" s="149"/>
    </row>
    <row r="6008" spans="1:2">
      <c r="A6008" s="149"/>
      <c r="B6008" s="149"/>
    </row>
    <row r="6009" spans="1:2">
      <c r="A6009" s="149"/>
      <c r="B6009" s="149"/>
    </row>
    <row r="6010" spans="1:2">
      <c r="A6010" s="149"/>
      <c r="B6010" s="149"/>
    </row>
    <row r="6011" spans="1:2">
      <c r="A6011" s="149"/>
      <c r="B6011" s="149"/>
    </row>
    <row r="6012" spans="1:2">
      <c r="A6012" s="149"/>
      <c r="B6012" s="149"/>
    </row>
    <row r="6013" spans="1:2">
      <c r="A6013" s="149"/>
      <c r="B6013" s="149"/>
    </row>
    <row r="6014" spans="1:2">
      <c r="A6014" s="149"/>
      <c r="B6014" s="149"/>
    </row>
    <row r="6015" spans="1:2">
      <c r="A6015" s="149"/>
      <c r="B6015" s="149"/>
    </row>
    <row r="6016" spans="1:2">
      <c r="A6016" s="149"/>
      <c r="B6016" s="149"/>
    </row>
    <row r="6017" spans="1:2">
      <c r="A6017" s="149"/>
      <c r="B6017" s="149"/>
    </row>
    <row r="6018" spans="1:2">
      <c r="A6018" s="149"/>
      <c r="B6018" s="149"/>
    </row>
    <row r="6019" spans="1:2">
      <c r="A6019" s="149"/>
      <c r="B6019" s="149"/>
    </row>
    <row r="6020" spans="1:2">
      <c r="A6020" s="149"/>
      <c r="B6020" s="149"/>
    </row>
    <row r="6021" spans="1:2">
      <c r="A6021" s="149"/>
      <c r="B6021" s="149"/>
    </row>
    <row r="6022" spans="1:2">
      <c r="A6022" s="149"/>
      <c r="B6022" s="149"/>
    </row>
    <row r="6023" spans="1:2">
      <c r="A6023" s="149"/>
      <c r="B6023" s="149"/>
    </row>
    <row r="6024" spans="1:2">
      <c r="A6024" s="149"/>
      <c r="B6024" s="149"/>
    </row>
    <row r="6025" spans="1:2">
      <c r="A6025" s="149"/>
      <c r="B6025" s="149"/>
    </row>
    <row r="6026" spans="1:2">
      <c r="A6026" s="149"/>
      <c r="B6026" s="149"/>
    </row>
    <row r="6027" spans="1:2">
      <c r="A6027" s="149"/>
      <c r="B6027" s="149"/>
    </row>
    <row r="6028" spans="1:2">
      <c r="A6028" s="149"/>
      <c r="B6028" s="149"/>
    </row>
    <row r="6029" spans="1:2">
      <c r="A6029" s="149"/>
      <c r="B6029" s="149"/>
    </row>
    <row r="6030" spans="1:2">
      <c r="A6030" s="149"/>
      <c r="B6030" s="149"/>
    </row>
    <row r="6031" spans="1:2">
      <c r="A6031" s="149"/>
      <c r="B6031" s="149"/>
    </row>
    <row r="6032" spans="1:2">
      <c r="A6032" s="149"/>
      <c r="B6032" s="149"/>
    </row>
    <row r="6033" spans="1:2">
      <c r="A6033" s="149"/>
      <c r="B6033" s="149"/>
    </row>
    <row r="6034" spans="1:2">
      <c r="A6034" s="149"/>
      <c r="B6034" s="149"/>
    </row>
    <row r="6035" spans="1:2">
      <c r="A6035" s="149"/>
      <c r="B6035" s="149"/>
    </row>
    <row r="6036" spans="1:2">
      <c r="A6036" s="149"/>
      <c r="B6036" s="149"/>
    </row>
    <row r="6037" spans="1:2">
      <c r="A6037" s="149"/>
      <c r="B6037" s="149"/>
    </row>
    <row r="6038" spans="1:2">
      <c r="A6038" s="149"/>
      <c r="B6038" s="149"/>
    </row>
    <row r="6039" spans="1:2">
      <c r="A6039" s="149"/>
      <c r="B6039" s="149"/>
    </row>
    <row r="6040" spans="1:2">
      <c r="A6040" s="149"/>
      <c r="B6040" s="149"/>
    </row>
    <row r="6041" spans="1:2">
      <c r="A6041" s="149"/>
      <c r="B6041" s="149"/>
    </row>
    <row r="6042" spans="1:2">
      <c r="A6042" s="149"/>
      <c r="B6042" s="149"/>
    </row>
    <row r="6043" spans="1:2">
      <c r="A6043" s="149"/>
      <c r="B6043" s="149"/>
    </row>
    <row r="6044" spans="1:2">
      <c r="A6044" s="149"/>
      <c r="B6044" s="149"/>
    </row>
    <row r="6045" spans="1:2">
      <c r="A6045" s="149"/>
      <c r="B6045" s="149"/>
    </row>
    <row r="6046" spans="1:2">
      <c r="A6046" s="149"/>
      <c r="B6046" s="149"/>
    </row>
    <row r="6047" spans="1:2">
      <c r="A6047" s="149"/>
      <c r="B6047" s="149"/>
    </row>
    <row r="6048" spans="1:2">
      <c r="A6048" s="149"/>
      <c r="B6048" s="149"/>
    </row>
    <row r="6049" spans="1:2">
      <c r="A6049" s="149"/>
      <c r="B6049" s="149"/>
    </row>
    <row r="6050" spans="1:2">
      <c r="A6050" s="149"/>
      <c r="B6050" s="149"/>
    </row>
    <row r="6051" spans="1:2">
      <c r="A6051" s="149"/>
      <c r="B6051" s="149"/>
    </row>
    <row r="6052" spans="1:2">
      <c r="A6052" s="149"/>
      <c r="B6052" s="149"/>
    </row>
    <row r="6053" spans="1:2">
      <c r="A6053" s="149"/>
      <c r="B6053" s="149"/>
    </row>
    <row r="6054" spans="1:2">
      <c r="A6054" s="149"/>
      <c r="B6054" s="149"/>
    </row>
    <row r="6055" spans="1:2">
      <c r="A6055" s="149"/>
      <c r="B6055" s="149"/>
    </row>
    <row r="6056" spans="1:2">
      <c r="A6056" s="149"/>
      <c r="B6056" s="149"/>
    </row>
    <row r="6057" spans="1:2">
      <c r="A6057" s="149"/>
      <c r="B6057" s="149"/>
    </row>
    <row r="6058" spans="1:2">
      <c r="A6058" s="149"/>
      <c r="B6058" s="149"/>
    </row>
    <row r="6059" spans="1:2">
      <c r="A6059" s="149"/>
      <c r="B6059" s="149"/>
    </row>
    <row r="6060" spans="1:2">
      <c r="A6060" s="149"/>
      <c r="B6060" s="149"/>
    </row>
    <row r="6061" spans="1:2">
      <c r="A6061" s="149"/>
      <c r="B6061" s="149"/>
    </row>
    <row r="6062" spans="1:2">
      <c r="A6062" s="149"/>
      <c r="B6062" s="149"/>
    </row>
    <row r="6063" spans="1:2">
      <c r="A6063" s="149"/>
      <c r="B6063" s="149"/>
    </row>
    <row r="6064" spans="1:2">
      <c r="A6064" s="149"/>
      <c r="B6064" s="149"/>
    </row>
    <row r="6065" spans="1:2">
      <c r="A6065" s="149"/>
      <c r="B6065" s="149"/>
    </row>
    <row r="6066" spans="1:2">
      <c r="A6066" s="149"/>
      <c r="B6066" s="149"/>
    </row>
    <row r="6067" spans="1:2">
      <c r="A6067" s="149"/>
      <c r="B6067" s="149"/>
    </row>
    <row r="6068" spans="1:2">
      <c r="A6068" s="149"/>
      <c r="B6068" s="149"/>
    </row>
    <row r="6069" spans="1:2">
      <c r="A6069" s="149"/>
      <c r="B6069" s="149"/>
    </row>
    <row r="6070" spans="1:2">
      <c r="A6070" s="149"/>
      <c r="B6070" s="149"/>
    </row>
    <row r="6071" spans="1:2">
      <c r="A6071" s="149"/>
      <c r="B6071" s="149"/>
    </row>
    <row r="6072" spans="1:2">
      <c r="A6072" s="149"/>
      <c r="B6072" s="149"/>
    </row>
    <row r="6073" spans="1:2">
      <c r="A6073" s="149"/>
      <c r="B6073" s="149"/>
    </row>
    <row r="6074" spans="1:2">
      <c r="A6074" s="149"/>
      <c r="B6074" s="149"/>
    </row>
    <row r="6075" spans="1:2">
      <c r="A6075" s="149"/>
      <c r="B6075" s="149"/>
    </row>
    <row r="6076" spans="1:2">
      <c r="A6076" s="149"/>
      <c r="B6076" s="149"/>
    </row>
    <row r="6077" spans="1:2">
      <c r="A6077" s="149"/>
      <c r="B6077" s="149"/>
    </row>
    <row r="6078" spans="1:2">
      <c r="A6078" s="149"/>
      <c r="B6078" s="149"/>
    </row>
    <row r="6079" spans="1:2">
      <c r="A6079" s="149"/>
      <c r="B6079" s="149"/>
    </row>
    <row r="6080" spans="1:2">
      <c r="A6080" s="149"/>
      <c r="B6080" s="149"/>
    </row>
    <row r="6081" spans="1:2">
      <c r="A6081" s="149"/>
      <c r="B6081" s="149"/>
    </row>
    <row r="6082" spans="1:2">
      <c r="A6082" s="149"/>
      <c r="B6082" s="149"/>
    </row>
    <row r="6083" spans="1:2">
      <c r="A6083" s="149"/>
      <c r="B6083" s="149"/>
    </row>
    <row r="6084" spans="1:2">
      <c r="A6084" s="149"/>
      <c r="B6084" s="149"/>
    </row>
    <row r="6085" spans="1:2">
      <c r="A6085" s="149"/>
      <c r="B6085" s="149"/>
    </row>
    <row r="6086" spans="1:2">
      <c r="A6086" s="149"/>
      <c r="B6086" s="149"/>
    </row>
    <row r="6087" spans="1:2">
      <c r="A6087" s="149"/>
      <c r="B6087" s="149"/>
    </row>
    <row r="6088" spans="1:2">
      <c r="A6088" s="149"/>
      <c r="B6088" s="149"/>
    </row>
    <row r="6089" spans="1:2">
      <c r="A6089" s="149"/>
      <c r="B6089" s="149"/>
    </row>
    <row r="6090" spans="1:2">
      <c r="A6090" s="149"/>
      <c r="B6090" s="149"/>
    </row>
    <row r="6091" spans="1:2">
      <c r="A6091" s="149"/>
      <c r="B6091" s="149"/>
    </row>
    <row r="6092" spans="1:2">
      <c r="A6092" s="149"/>
      <c r="B6092" s="149"/>
    </row>
    <row r="6093" spans="1:2">
      <c r="A6093" s="149"/>
      <c r="B6093" s="149"/>
    </row>
    <row r="6094" spans="1:2">
      <c r="A6094" s="149"/>
      <c r="B6094" s="149"/>
    </row>
    <row r="6095" spans="1:2">
      <c r="A6095" s="149"/>
      <c r="B6095" s="149"/>
    </row>
    <row r="6096" spans="1:2">
      <c r="A6096" s="149"/>
      <c r="B6096" s="149"/>
    </row>
    <row r="6097" spans="1:2">
      <c r="A6097" s="149"/>
      <c r="B6097" s="149"/>
    </row>
    <row r="6098" spans="1:2">
      <c r="A6098" s="149"/>
      <c r="B6098" s="149"/>
    </row>
    <row r="6099" spans="1:2">
      <c r="A6099" s="149"/>
      <c r="B6099" s="149"/>
    </row>
    <row r="6100" spans="1:2">
      <c r="A6100" s="149"/>
      <c r="B6100" s="149"/>
    </row>
    <row r="6101" spans="1:2">
      <c r="A6101" s="149"/>
      <c r="B6101" s="149"/>
    </row>
    <row r="6102" spans="1:2">
      <c r="A6102" s="149"/>
      <c r="B6102" s="149"/>
    </row>
    <row r="6103" spans="1:2">
      <c r="A6103" s="149"/>
      <c r="B6103" s="149"/>
    </row>
    <row r="6104" spans="1:2">
      <c r="A6104" s="149"/>
      <c r="B6104" s="149"/>
    </row>
    <row r="6105" spans="1:2">
      <c r="A6105" s="149"/>
      <c r="B6105" s="149"/>
    </row>
    <row r="6106" spans="1:2">
      <c r="A6106" s="149"/>
      <c r="B6106" s="149"/>
    </row>
    <row r="6107" spans="1:2">
      <c r="A6107" s="149"/>
      <c r="B6107" s="149"/>
    </row>
    <row r="6108" spans="1:2">
      <c r="A6108" s="149"/>
      <c r="B6108" s="149"/>
    </row>
    <row r="6109" spans="1:2">
      <c r="A6109" s="149"/>
      <c r="B6109" s="149"/>
    </row>
    <row r="6110" spans="1:2">
      <c r="A6110" s="149"/>
      <c r="B6110" s="149"/>
    </row>
    <row r="6111" spans="1:2">
      <c r="A6111" s="149"/>
      <c r="B6111" s="149"/>
    </row>
    <row r="6112" spans="1:2">
      <c r="A6112" s="149"/>
      <c r="B6112" s="149"/>
    </row>
    <row r="6113" spans="1:2">
      <c r="A6113" s="149"/>
      <c r="B6113" s="149"/>
    </row>
    <row r="6114" spans="1:2">
      <c r="A6114" s="149"/>
      <c r="B6114" s="149"/>
    </row>
    <row r="6115" spans="1:2">
      <c r="A6115" s="149"/>
      <c r="B6115" s="149"/>
    </row>
    <row r="6116" spans="1:2">
      <c r="A6116" s="149"/>
      <c r="B6116" s="149"/>
    </row>
    <row r="6117" spans="1:2">
      <c r="A6117" s="149"/>
      <c r="B6117" s="149"/>
    </row>
    <row r="6118" spans="1:2">
      <c r="A6118" s="149"/>
      <c r="B6118" s="149"/>
    </row>
    <row r="6119" spans="1:2">
      <c r="A6119" s="149"/>
      <c r="B6119" s="149"/>
    </row>
    <row r="6120" spans="1:2">
      <c r="A6120" s="149"/>
      <c r="B6120" s="149"/>
    </row>
    <row r="6121" spans="1:2">
      <c r="A6121" s="149"/>
      <c r="B6121" s="149"/>
    </row>
    <row r="6122" spans="1:2">
      <c r="A6122" s="149"/>
      <c r="B6122" s="149"/>
    </row>
    <row r="6123" spans="1:2">
      <c r="A6123" s="149"/>
      <c r="B6123" s="149"/>
    </row>
    <row r="6124" spans="1:2">
      <c r="A6124" s="149"/>
      <c r="B6124" s="149"/>
    </row>
    <row r="6125" spans="1:2">
      <c r="A6125" s="149"/>
      <c r="B6125" s="149"/>
    </row>
    <row r="6126" spans="1:2">
      <c r="A6126" s="149"/>
      <c r="B6126" s="149"/>
    </row>
    <row r="6127" spans="1:2">
      <c r="A6127" s="149"/>
      <c r="B6127" s="149"/>
    </row>
    <row r="6128" spans="1:2">
      <c r="A6128" s="149"/>
      <c r="B6128" s="149"/>
    </row>
    <row r="6129" spans="1:2">
      <c r="A6129" s="149"/>
      <c r="B6129" s="149"/>
    </row>
    <row r="6130" spans="1:2">
      <c r="A6130" s="149"/>
      <c r="B6130" s="149"/>
    </row>
    <row r="6131" spans="1:2">
      <c r="A6131" s="149"/>
      <c r="B6131" s="149"/>
    </row>
    <row r="6132" spans="1:2">
      <c r="A6132" s="149"/>
      <c r="B6132" s="149"/>
    </row>
    <row r="6133" spans="1:2">
      <c r="A6133" s="149"/>
      <c r="B6133" s="149"/>
    </row>
    <row r="6134" spans="1:2">
      <c r="A6134" s="149"/>
      <c r="B6134" s="149"/>
    </row>
    <row r="6135" spans="1:2">
      <c r="A6135" s="149"/>
      <c r="B6135" s="149"/>
    </row>
    <row r="6136" spans="1:2">
      <c r="A6136" s="149"/>
      <c r="B6136" s="149"/>
    </row>
    <row r="6137" spans="1:2">
      <c r="A6137" s="149"/>
      <c r="B6137" s="149"/>
    </row>
    <row r="6138" spans="1:2">
      <c r="A6138" s="149"/>
      <c r="B6138" s="149"/>
    </row>
    <row r="6139" spans="1:2">
      <c r="A6139" s="149"/>
      <c r="B6139" s="149"/>
    </row>
    <row r="6140" spans="1:2">
      <c r="A6140" s="149"/>
      <c r="B6140" s="149"/>
    </row>
    <row r="6141" spans="1:2">
      <c r="A6141" s="149"/>
      <c r="B6141" s="149"/>
    </row>
    <row r="6142" spans="1:2">
      <c r="A6142" s="149"/>
      <c r="B6142" s="149"/>
    </row>
    <row r="6143" spans="1:2">
      <c r="A6143" s="149"/>
      <c r="B6143" s="149"/>
    </row>
    <row r="6144" spans="1:2">
      <c r="A6144" s="149"/>
      <c r="B6144" s="149"/>
    </row>
    <row r="6145" spans="1:2">
      <c r="A6145" s="149"/>
      <c r="B6145" s="149"/>
    </row>
    <row r="6146" spans="1:2">
      <c r="A6146" s="149"/>
      <c r="B6146" s="149"/>
    </row>
    <row r="6147" spans="1:2">
      <c r="A6147" s="149"/>
      <c r="B6147" s="149"/>
    </row>
    <row r="6148" spans="1:2">
      <c r="A6148" s="149"/>
      <c r="B6148" s="149"/>
    </row>
    <row r="6149" spans="1:2">
      <c r="A6149" s="149"/>
      <c r="B6149" s="149"/>
    </row>
    <row r="6150" spans="1:2">
      <c r="A6150" s="149"/>
      <c r="B6150" s="149"/>
    </row>
    <row r="6151" spans="1:2">
      <c r="A6151" s="149"/>
      <c r="B6151" s="149"/>
    </row>
    <row r="6152" spans="1:2">
      <c r="A6152" s="149"/>
      <c r="B6152" s="149"/>
    </row>
    <row r="6153" spans="1:2">
      <c r="A6153" s="149"/>
      <c r="B6153" s="149"/>
    </row>
    <row r="6154" spans="1:2">
      <c r="A6154" s="149"/>
      <c r="B6154" s="149"/>
    </row>
    <row r="6155" spans="1:2">
      <c r="A6155" s="149"/>
      <c r="B6155" s="149"/>
    </row>
    <row r="6156" spans="1:2">
      <c r="A6156" s="149"/>
      <c r="B6156" s="149"/>
    </row>
    <row r="6157" spans="1:2">
      <c r="A6157" s="149"/>
      <c r="B6157" s="149"/>
    </row>
    <row r="6158" spans="1:2">
      <c r="A6158" s="149"/>
      <c r="B6158" s="149"/>
    </row>
    <row r="6159" spans="1:2">
      <c r="A6159" s="149"/>
      <c r="B6159" s="149"/>
    </row>
    <row r="6160" spans="1:2">
      <c r="A6160" s="149"/>
      <c r="B6160" s="149"/>
    </row>
    <row r="6161" spans="1:2">
      <c r="A6161" s="149"/>
      <c r="B6161" s="149"/>
    </row>
    <row r="6162" spans="1:2">
      <c r="A6162" s="149"/>
      <c r="B6162" s="149"/>
    </row>
    <row r="6163" spans="1:2">
      <c r="A6163" s="149"/>
      <c r="B6163" s="149"/>
    </row>
    <row r="6164" spans="1:2">
      <c r="A6164" s="149"/>
      <c r="B6164" s="149"/>
    </row>
    <row r="6165" spans="1:2">
      <c r="A6165" s="149"/>
      <c r="B6165" s="149"/>
    </row>
    <row r="6166" spans="1:2">
      <c r="A6166" s="149"/>
      <c r="B6166" s="149"/>
    </row>
    <row r="6167" spans="1:2">
      <c r="A6167" s="149"/>
      <c r="B6167" s="149"/>
    </row>
    <row r="6168" spans="1:2">
      <c r="A6168" s="149"/>
      <c r="B6168" s="149"/>
    </row>
    <row r="6169" spans="1:2">
      <c r="A6169" s="149"/>
      <c r="B6169" s="149"/>
    </row>
    <row r="6170" spans="1:2">
      <c r="A6170" s="149"/>
      <c r="B6170" s="149"/>
    </row>
    <row r="6171" spans="1:2">
      <c r="A6171" s="149"/>
      <c r="B6171" s="149"/>
    </row>
    <row r="6172" spans="1:2">
      <c r="A6172" s="149"/>
      <c r="B6172" s="149"/>
    </row>
    <row r="6173" spans="1:2">
      <c r="A6173" s="149"/>
      <c r="B6173" s="149"/>
    </row>
    <row r="6174" spans="1:2">
      <c r="A6174" s="149"/>
      <c r="B6174" s="149"/>
    </row>
    <row r="6175" spans="1:2">
      <c r="A6175" s="149"/>
      <c r="B6175" s="149"/>
    </row>
    <row r="6176" spans="1:2">
      <c r="A6176" s="149"/>
      <c r="B6176" s="149"/>
    </row>
    <row r="6177" spans="1:2">
      <c r="A6177" s="149"/>
      <c r="B6177" s="149"/>
    </row>
    <row r="6178" spans="1:2">
      <c r="A6178" s="149"/>
      <c r="B6178" s="149"/>
    </row>
    <row r="6179" spans="1:2">
      <c r="A6179" s="149"/>
      <c r="B6179" s="149"/>
    </row>
    <row r="6180" spans="1:2">
      <c r="A6180" s="149"/>
      <c r="B6180" s="149"/>
    </row>
    <row r="6181" spans="1:2">
      <c r="A6181" s="149"/>
      <c r="B6181" s="149"/>
    </row>
    <row r="6182" spans="1:2">
      <c r="A6182" s="149"/>
      <c r="B6182" s="149"/>
    </row>
    <row r="6183" spans="1:2">
      <c r="A6183" s="149"/>
      <c r="B6183" s="149"/>
    </row>
    <row r="6184" spans="1:2">
      <c r="A6184" s="149"/>
      <c r="B6184" s="149"/>
    </row>
    <row r="6185" spans="1:2">
      <c r="A6185" s="149"/>
      <c r="B6185" s="149"/>
    </row>
    <row r="6186" spans="1:2">
      <c r="A6186" s="149"/>
      <c r="B6186" s="149"/>
    </row>
    <row r="6187" spans="1:2">
      <c r="A6187" s="149"/>
      <c r="B6187" s="149"/>
    </row>
    <row r="6188" spans="1:2">
      <c r="A6188" s="149"/>
      <c r="B6188" s="149"/>
    </row>
    <row r="6189" spans="1:2">
      <c r="A6189" s="149"/>
      <c r="B6189" s="149"/>
    </row>
    <row r="6190" spans="1:2">
      <c r="A6190" s="149"/>
      <c r="B6190" s="149"/>
    </row>
    <row r="6191" spans="1:2">
      <c r="A6191" s="149"/>
      <c r="B6191" s="149"/>
    </row>
    <row r="6192" spans="1:2">
      <c r="A6192" s="149"/>
      <c r="B6192" s="149"/>
    </row>
    <row r="6193" spans="1:2">
      <c r="A6193" s="149"/>
      <c r="B6193" s="149"/>
    </row>
    <row r="6194" spans="1:2">
      <c r="A6194" s="149"/>
      <c r="B6194" s="149"/>
    </row>
    <row r="6195" spans="1:2">
      <c r="A6195" s="149"/>
      <c r="B6195" s="149"/>
    </row>
    <row r="6196" spans="1:2">
      <c r="A6196" s="149"/>
      <c r="B6196" s="149"/>
    </row>
    <row r="6197" spans="1:2">
      <c r="A6197" s="149"/>
      <c r="B6197" s="149"/>
    </row>
    <row r="6198" spans="1:2">
      <c r="A6198" s="149"/>
      <c r="B6198" s="149"/>
    </row>
    <row r="6199" spans="1:2">
      <c r="A6199" s="149"/>
      <c r="B6199" s="149"/>
    </row>
    <row r="6200" spans="1:2">
      <c r="A6200" s="149"/>
      <c r="B6200" s="149"/>
    </row>
    <row r="6201" spans="1:2">
      <c r="A6201" s="149"/>
      <c r="B6201" s="149"/>
    </row>
    <row r="6202" spans="1:2">
      <c r="A6202" s="149"/>
      <c r="B6202" s="149"/>
    </row>
    <row r="6203" spans="1:2">
      <c r="A6203" s="149"/>
      <c r="B6203" s="149"/>
    </row>
    <row r="6204" spans="1:2">
      <c r="A6204" s="149"/>
      <c r="B6204" s="149"/>
    </row>
    <row r="6205" spans="1:2">
      <c r="A6205" s="149"/>
      <c r="B6205" s="149"/>
    </row>
    <row r="6206" spans="1:2">
      <c r="A6206" s="149"/>
      <c r="B6206" s="149"/>
    </row>
    <row r="6207" spans="1:2">
      <c r="A6207" s="149"/>
      <c r="B6207" s="149"/>
    </row>
    <row r="6208" spans="1:2">
      <c r="A6208" s="149"/>
      <c r="B6208" s="149"/>
    </row>
    <row r="6209" spans="1:2">
      <c r="A6209" s="149"/>
      <c r="B6209" s="149"/>
    </row>
    <row r="6210" spans="1:2">
      <c r="A6210" s="149"/>
      <c r="B6210" s="149"/>
    </row>
    <row r="6211" spans="1:2">
      <c r="A6211" s="149"/>
      <c r="B6211" s="149"/>
    </row>
    <row r="6212" spans="1:2">
      <c r="A6212" s="149"/>
      <c r="B6212" s="149"/>
    </row>
    <row r="6213" spans="1:2">
      <c r="A6213" s="149"/>
      <c r="B6213" s="149"/>
    </row>
    <row r="6214" spans="1:2">
      <c r="A6214" s="149"/>
      <c r="B6214" s="149"/>
    </row>
    <row r="6215" spans="1:2">
      <c r="A6215" s="149"/>
      <c r="B6215" s="149"/>
    </row>
    <row r="6216" spans="1:2">
      <c r="A6216" s="149"/>
      <c r="B6216" s="149"/>
    </row>
    <row r="6217" spans="1:2">
      <c r="A6217" s="149"/>
      <c r="B6217" s="149"/>
    </row>
    <row r="6218" spans="1:2">
      <c r="A6218" s="149"/>
      <c r="B6218" s="149"/>
    </row>
    <row r="6219" spans="1:2">
      <c r="A6219" s="149"/>
      <c r="B6219" s="149"/>
    </row>
    <row r="6220" spans="1:2">
      <c r="A6220" s="149"/>
      <c r="B6220" s="149"/>
    </row>
    <row r="6221" spans="1:2">
      <c r="A6221" s="149"/>
      <c r="B6221" s="149"/>
    </row>
    <row r="6222" spans="1:2">
      <c r="A6222" s="149"/>
      <c r="B6222" s="149"/>
    </row>
    <row r="6223" spans="1:2">
      <c r="A6223" s="149"/>
      <c r="B6223" s="149"/>
    </row>
    <row r="6224" spans="1:2">
      <c r="A6224" s="149"/>
      <c r="B6224" s="149"/>
    </row>
    <row r="6225" spans="1:2">
      <c r="A6225" s="149"/>
      <c r="B6225" s="149"/>
    </row>
    <row r="6226" spans="1:2">
      <c r="A6226" s="149"/>
      <c r="B6226" s="149"/>
    </row>
    <row r="6227" spans="1:2">
      <c r="A6227" s="149"/>
      <c r="B6227" s="149"/>
    </row>
    <row r="6228" spans="1:2">
      <c r="A6228" s="149"/>
      <c r="B6228" s="149"/>
    </row>
    <row r="6229" spans="1:2">
      <c r="A6229" s="149"/>
      <c r="B6229" s="149"/>
    </row>
    <row r="6230" spans="1:2">
      <c r="A6230" s="149"/>
      <c r="B6230" s="149"/>
    </row>
    <row r="6231" spans="1:2">
      <c r="A6231" s="149"/>
      <c r="B6231" s="149"/>
    </row>
    <row r="6232" spans="1:2">
      <c r="A6232" s="149"/>
      <c r="B6232" s="149"/>
    </row>
    <row r="6233" spans="1:2">
      <c r="A6233" s="149"/>
      <c r="B6233" s="149"/>
    </row>
    <row r="6234" spans="1:2">
      <c r="A6234" s="149"/>
      <c r="B6234" s="149"/>
    </row>
    <row r="6235" spans="1:2">
      <c r="A6235" s="149"/>
      <c r="B6235" s="149"/>
    </row>
    <row r="6236" spans="1:2">
      <c r="A6236" s="149"/>
      <c r="B6236" s="149"/>
    </row>
    <row r="6237" spans="1:2">
      <c r="A6237" s="149"/>
      <c r="B6237" s="149"/>
    </row>
    <row r="6238" spans="1:2">
      <c r="A6238" s="149"/>
      <c r="B6238" s="149"/>
    </row>
    <row r="6239" spans="1:2">
      <c r="A6239" s="149"/>
      <c r="B6239" s="149"/>
    </row>
    <row r="6240" spans="1:2">
      <c r="A6240" s="149"/>
      <c r="B6240" s="149"/>
    </row>
    <row r="6241" spans="1:2">
      <c r="A6241" s="149"/>
      <c r="B6241" s="149"/>
    </row>
    <row r="6242" spans="1:2">
      <c r="A6242" s="149"/>
      <c r="B6242" s="149"/>
    </row>
    <row r="6243" spans="1:2">
      <c r="A6243" s="149"/>
      <c r="B6243" s="149"/>
    </row>
    <row r="6244" spans="1:2">
      <c r="A6244" s="149"/>
      <c r="B6244" s="149"/>
    </row>
    <row r="6245" spans="1:2">
      <c r="A6245" s="149"/>
      <c r="B6245" s="149"/>
    </row>
    <row r="6246" spans="1:2">
      <c r="A6246" s="149"/>
      <c r="B6246" s="149"/>
    </row>
    <row r="6247" spans="1:2">
      <c r="A6247" s="149"/>
      <c r="B6247" s="149"/>
    </row>
    <row r="6248" spans="1:2">
      <c r="A6248" s="149"/>
      <c r="B6248" s="149"/>
    </row>
    <row r="6249" spans="1:2">
      <c r="A6249" s="149"/>
      <c r="B6249" s="149"/>
    </row>
    <row r="6250" spans="1:2">
      <c r="A6250" s="149"/>
      <c r="B6250" s="149"/>
    </row>
    <row r="6251" spans="1:2">
      <c r="A6251" s="149"/>
      <c r="B6251" s="149"/>
    </row>
    <row r="6252" spans="1:2">
      <c r="A6252" s="149"/>
      <c r="B6252" s="149"/>
    </row>
    <row r="6253" spans="1:2">
      <c r="A6253" s="149"/>
      <c r="B6253" s="149"/>
    </row>
    <row r="6254" spans="1:2">
      <c r="A6254" s="149"/>
      <c r="B6254" s="149"/>
    </row>
    <row r="6255" spans="1:2">
      <c r="A6255" s="149"/>
      <c r="B6255" s="149"/>
    </row>
    <row r="6256" spans="1:2">
      <c r="A6256" s="149"/>
      <c r="B6256" s="149"/>
    </row>
    <row r="6257" spans="1:2">
      <c r="A6257" s="149"/>
      <c r="B6257" s="149"/>
    </row>
    <row r="6258" spans="1:2">
      <c r="A6258" s="149"/>
      <c r="B6258" s="149"/>
    </row>
    <row r="6259" spans="1:2">
      <c r="A6259" s="149"/>
      <c r="B6259" s="149"/>
    </row>
    <row r="6260" spans="1:2">
      <c r="A6260" s="149"/>
      <c r="B6260" s="149"/>
    </row>
    <row r="6261" spans="1:2">
      <c r="A6261" s="149"/>
      <c r="B6261" s="149"/>
    </row>
    <row r="6262" spans="1:2">
      <c r="A6262" s="149"/>
      <c r="B6262" s="149"/>
    </row>
    <row r="6263" spans="1:2">
      <c r="A6263" s="149"/>
      <c r="B6263" s="149"/>
    </row>
    <row r="6264" spans="1:2">
      <c r="A6264" s="149"/>
      <c r="B6264" s="149"/>
    </row>
    <row r="6265" spans="1:2">
      <c r="A6265" s="149"/>
      <c r="B6265" s="149"/>
    </row>
    <row r="6266" spans="1:2">
      <c r="A6266" s="149"/>
      <c r="B6266" s="149"/>
    </row>
    <row r="6267" spans="1:2">
      <c r="A6267" s="149"/>
      <c r="B6267" s="149"/>
    </row>
    <row r="6268" spans="1:2">
      <c r="A6268" s="149"/>
      <c r="B6268" s="149"/>
    </row>
    <row r="6269" spans="1:2">
      <c r="A6269" s="149"/>
      <c r="B6269" s="149"/>
    </row>
    <row r="6270" spans="1:2">
      <c r="A6270" s="149"/>
      <c r="B6270" s="149"/>
    </row>
    <row r="6271" spans="1:2">
      <c r="A6271" s="149"/>
      <c r="B6271" s="149"/>
    </row>
    <row r="6272" spans="1:2">
      <c r="A6272" s="149"/>
      <c r="B6272" s="149"/>
    </row>
    <row r="6273" spans="1:2">
      <c r="A6273" s="149"/>
      <c r="B6273" s="149"/>
    </row>
    <row r="6274" spans="1:2">
      <c r="A6274" s="149"/>
      <c r="B6274" s="149"/>
    </row>
    <row r="6275" spans="1:2">
      <c r="A6275" s="149"/>
      <c r="B6275" s="149"/>
    </row>
    <row r="6276" spans="1:2">
      <c r="A6276" s="149"/>
      <c r="B6276" s="149"/>
    </row>
    <row r="6277" spans="1:2">
      <c r="A6277" s="149"/>
      <c r="B6277" s="149"/>
    </row>
    <row r="6278" spans="1:2">
      <c r="A6278" s="149"/>
      <c r="B6278" s="149"/>
    </row>
    <row r="6279" spans="1:2">
      <c r="A6279" s="149"/>
      <c r="B6279" s="149"/>
    </row>
    <row r="6280" spans="1:2">
      <c r="A6280" s="149"/>
      <c r="B6280" s="149"/>
    </row>
    <row r="6281" spans="1:2">
      <c r="A6281" s="149"/>
      <c r="B6281" s="149"/>
    </row>
    <row r="6282" spans="1:2">
      <c r="A6282" s="149"/>
      <c r="B6282" s="149"/>
    </row>
    <row r="6283" spans="1:2">
      <c r="A6283" s="149"/>
      <c r="B6283" s="149"/>
    </row>
    <row r="6284" spans="1:2">
      <c r="A6284" s="149"/>
      <c r="B6284" s="149"/>
    </row>
    <row r="6285" spans="1:2">
      <c r="A6285" s="149"/>
      <c r="B6285" s="149"/>
    </row>
    <row r="6286" spans="1:2">
      <c r="A6286" s="149"/>
      <c r="B6286" s="149"/>
    </row>
    <row r="6287" spans="1:2">
      <c r="A6287" s="149"/>
      <c r="B6287" s="149"/>
    </row>
    <row r="6288" spans="1:2">
      <c r="A6288" s="149"/>
      <c r="B6288" s="149"/>
    </row>
    <row r="6289" spans="1:2">
      <c r="A6289" s="149"/>
      <c r="B6289" s="149"/>
    </row>
    <row r="6290" spans="1:2">
      <c r="A6290" s="149"/>
      <c r="B6290" s="149"/>
    </row>
    <row r="6291" spans="1:2">
      <c r="A6291" s="149"/>
      <c r="B6291" s="149"/>
    </row>
    <row r="6292" spans="1:2">
      <c r="A6292" s="149"/>
      <c r="B6292" s="149"/>
    </row>
    <row r="6293" spans="1:2">
      <c r="A6293" s="149"/>
      <c r="B6293" s="149"/>
    </row>
    <row r="6294" spans="1:2">
      <c r="A6294" s="149"/>
      <c r="B6294" s="149"/>
    </row>
    <row r="6295" spans="1:2">
      <c r="A6295" s="149"/>
      <c r="B6295" s="149"/>
    </row>
    <row r="6296" spans="1:2">
      <c r="A6296" s="149"/>
      <c r="B6296" s="149"/>
    </row>
    <row r="6297" spans="1:2">
      <c r="A6297" s="149"/>
      <c r="B6297" s="149"/>
    </row>
    <row r="6298" spans="1:2">
      <c r="A6298" s="149"/>
      <c r="B6298" s="149"/>
    </row>
    <row r="6299" spans="1:2">
      <c r="A6299" s="149"/>
      <c r="B6299" s="149"/>
    </row>
    <row r="6300" spans="1:2">
      <c r="A6300" s="149"/>
      <c r="B6300" s="149"/>
    </row>
    <row r="6301" spans="1:2">
      <c r="A6301" s="149"/>
      <c r="B6301" s="149"/>
    </row>
    <row r="6302" spans="1:2">
      <c r="A6302" s="149"/>
      <c r="B6302" s="149"/>
    </row>
    <row r="6303" spans="1:2">
      <c r="A6303" s="149"/>
      <c r="B6303" s="149"/>
    </row>
    <row r="6304" spans="1:2">
      <c r="A6304" s="149"/>
      <c r="B6304" s="149"/>
    </row>
    <row r="6305" spans="1:2">
      <c r="A6305" s="149"/>
      <c r="B6305" s="149"/>
    </row>
    <row r="6306" spans="1:2">
      <c r="A6306" s="149"/>
      <c r="B6306" s="149"/>
    </row>
    <row r="6307" spans="1:2">
      <c r="A6307" s="149"/>
      <c r="B6307" s="149"/>
    </row>
    <row r="6308" spans="1:2">
      <c r="A6308" s="149"/>
      <c r="B6308" s="149"/>
    </row>
    <row r="6309" spans="1:2">
      <c r="A6309" s="149"/>
      <c r="B6309" s="149"/>
    </row>
    <row r="6310" spans="1:2">
      <c r="A6310" s="149"/>
      <c r="B6310" s="149"/>
    </row>
    <row r="6311" spans="1:2">
      <c r="A6311" s="149"/>
      <c r="B6311" s="149"/>
    </row>
    <row r="6312" spans="1:2">
      <c r="A6312" s="149"/>
      <c r="B6312" s="149"/>
    </row>
    <row r="6313" spans="1:2">
      <c r="A6313" s="149"/>
      <c r="B6313" s="149"/>
    </row>
    <row r="6314" spans="1:2">
      <c r="A6314" s="149"/>
      <c r="B6314" s="149"/>
    </row>
    <row r="6315" spans="1:2">
      <c r="A6315" s="149"/>
      <c r="B6315" s="149"/>
    </row>
    <row r="6316" spans="1:2">
      <c r="A6316" s="149"/>
      <c r="B6316" s="149"/>
    </row>
    <row r="6317" spans="1:2">
      <c r="A6317" s="149"/>
      <c r="B6317" s="149"/>
    </row>
    <row r="6318" spans="1:2">
      <c r="A6318" s="149"/>
      <c r="B6318" s="149"/>
    </row>
    <row r="6319" spans="1:2">
      <c r="A6319" s="149"/>
      <c r="B6319" s="149"/>
    </row>
    <row r="6320" spans="1:2">
      <c r="A6320" s="149"/>
      <c r="B6320" s="149"/>
    </row>
    <row r="6321" spans="1:2">
      <c r="A6321" s="149"/>
      <c r="B6321" s="149"/>
    </row>
    <row r="6322" spans="1:2">
      <c r="A6322" s="149"/>
      <c r="B6322" s="149"/>
    </row>
    <row r="6323" spans="1:2">
      <c r="A6323" s="149"/>
      <c r="B6323" s="149"/>
    </row>
    <row r="6324" spans="1:2">
      <c r="A6324" s="149"/>
      <c r="B6324" s="149"/>
    </row>
    <row r="6325" spans="1:2">
      <c r="A6325" s="149"/>
      <c r="B6325" s="149"/>
    </row>
    <row r="6326" spans="1:2">
      <c r="A6326" s="149"/>
      <c r="B6326" s="149"/>
    </row>
    <row r="6327" spans="1:2">
      <c r="A6327" s="149"/>
      <c r="B6327" s="149"/>
    </row>
    <row r="6328" spans="1:2">
      <c r="A6328" s="149"/>
      <c r="B6328" s="149"/>
    </row>
    <row r="6329" spans="1:2">
      <c r="A6329" s="149"/>
      <c r="B6329" s="149"/>
    </row>
    <row r="6330" spans="1:2">
      <c r="A6330" s="149"/>
      <c r="B6330" s="149"/>
    </row>
    <row r="6331" spans="1:2">
      <c r="A6331" s="149"/>
      <c r="B6331" s="149"/>
    </row>
    <row r="6332" spans="1:2">
      <c r="A6332" s="149"/>
      <c r="B6332" s="149"/>
    </row>
    <row r="6333" spans="1:2">
      <c r="A6333" s="149"/>
      <c r="B6333" s="149"/>
    </row>
    <row r="6334" spans="1:2">
      <c r="A6334" s="149"/>
      <c r="B6334" s="149"/>
    </row>
    <row r="6335" spans="1:2">
      <c r="A6335" s="149"/>
      <c r="B6335" s="149"/>
    </row>
    <row r="6336" spans="1:2">
      <c r="A6336" s="149"/>
      <c r="B6336" s="149"/>
    </row>
    <row r="6337" spans="1:2">
      <c r="A6337" s="149"/>
      <c r="B6337" s="149"/>
    </row>
    <row r="6338" spans="1:2">
      <c r="A6338" s="149"/>
      <c r="B6338" s="149"/>
    </row>
    <row r="6339" spans="1:2">
      <c r="A6339" s="149"/>
      <c r="B6339" s="149"/>
    </row>
    <row r="6340" spans="1:2">
      <c r="A6340" s="149"/>
      <c r="B6340" s="149"/>
    </row>
    <row r="6341" spans="1:2">
      <c r="A6341" s="149"/>
      <c r="B6341" s="149"/>
    </row>
    <row r="6342" spans="1:2">
      <c r="A6342" s="149"/>
      <c r="B6342" s="149"/>
    </row>
    <row r="6343" spans="1:2">
      <c r="A6343" s="149"/>
      <c r="B6343" s="149"/>
    </row>
    <row r="6344" spans="1:2">
      <c r="A6344" s="149"/>
      <c r="B6344" s="149"/>
    </row>
    <row r="6345" spans="1:2">
      <c r="A6345" s="149"/>
      <c r="B6345" s="149"/>
    </row>
    <row r="6346" spans="1:2">
      <c r="A6346" s="149"/>
      <c r="B6346" s="149"/>
    </row>
    <row r="6347" spans="1:2">
      <c r="A6347" s="149"/>
      <c r="B6347" s="149"/>
    </row>
    <row r="6348" spans="1:2">
      <c r="A6348" s="149"/>
      <c r="B6348" s="149"/>
    </row>
    <row r="6349" spans="1:2">
      <c r="A6349" s="149"/>
      <c r="B6349" s="149"/>
    </row>
    <row r="6350" spans="1:2">
      <c r="A6350" s="149"/>
      <c r="B6350" s="149"/>
    </row>
    <row r="6351" spans="1:2">
      <c r="A6351" s="149"/>
      <c r="B6351" s="149"/>
    </row>
    <row r="6352" spans="1:2">
      <c r="A6352" s="149"/>
      <c r="B6352" s="149"/>
    </row>
    <row r="6353" spans="1:2">
      <c r="A6353" s="149"/>
      <c r="B6353" s="149"/>
    </row>
    <row r="6354" spans="1:2">
      <c r="A6354" s="149"/>
      <c r="B6354" s="149"/>
    </row>
    <row r="6355" spans="1:2">
      <c r="A6355" s="149"/>
      <c r="B6355" s="149"/>
    </row>
    <row r="6356" spans="1:2">
      <c r="A6356" s="149"/>
      <c r="B6356" s="149"/>
    </row>
    <row r="6357" spans="1:2">
      <c r="A6357" s="149"/>
      <c r="B6357" s="149"/>
    </row>
    <row r="6358" spans="1:2">
      <c r="A6358" s="149"/>
      <c r="B6358" s="149"/>
    </row>
    <row r="6359" spans="1:2">
      <c r="A6359" s="149"/>
      <c r="B6359" s="149"/>
    </row>
    <row r="6360" spans="1:2">
      <c r="A6360" s="149"/>
      <c r="B6360" s="149"/>
    </row>
    <row r="6361" spans="1:2">
      <c r="A6361" s="149"/>
      <c r="B6361" s="149"/>
    </row>
    <row r="6362" spans="1:2">
      <c r="A6362" s="149"/>
      <c r="B6362" s="149"/>
    </row>
    <row r="6363" spans="1:2">
      <c r="A6363" s="149"/>
      <c r="B6363" s="149"/>
    </row>
    <row r="6364" spans="1:2">
      <c r="A6364" s="149"/>
      <c r="B6364" s="149"/>
    </row>
    <row r="6365" spans="1:2">
      <c r="A6365" s="149"/>
      <c r="B6365" s="149"/>
    </row>
    <row r="6366" spans="1:2">
      <c r="A6366" s="149"/>
      <c r="B6366" s="149"/>
    </row>
    <row r="6367" spans="1:2">
      <c r="A6367" s="149"/>
      <c r="B6367" s="149"/>
    </row>
    <row r="6368" spans="1:2">
      <c r="A6368" s="149"/>
      <c r="B6368" s="149"/>
    </row>
    <row r="6369" spans="1:2">
      <c r="A6369" s="149"/>
      <c r="B6369" s="149"/>
    </row>
    <row r="6370" spans="1:2">
      <c r="A6370" s="149"/>
      <c r="B6370" s="149"/>
    </row>
    <row r="6371" spans="1:2">
      <c r="A6371" s="149"/>
      <c r="B6371" s="149"/>
    </row>
    <row r="6372" spans="1:2">
      <c r="A6372" s="149"/>
      <c r="B6372" s="149"/>
    </row>
    <row r="6373" spans="1:2">
      <c r="A6373" s="149"/>
      <c r="B6373" s="149"/>
    </row>
    <row r="6374" spans="1:2">
      <c r="A6374" s="149"/>
      <c r="B6374" s="149"/>
    </row>
    <row r="6375" spans="1:2">
      <c r="A6375" s="149"/>
      <c r="B6375" s="149"/>
    </row>
    <row r="6376" spans="1:2">
      <c r="A6376" s="149"/>
      <c r="B6376" s="149"/>
    </row>
    <row r="6377" spans="1:2">
      <c r="A6377" s="149"/>
      <c r="B6377" s="149"/>
    </row>
    <row r="6378" spans="1:2">
      <c r="A6378" s="149"/>
      <c r="B6378" s="149"/>
    </row>
    <row r="6379" spans="1:2">
      <c r="A6379" s="149"/>
      <c r="B6379" s="149"/>
    </row>
    <row r="6380" spans="1:2">
      <c r="A6380" s="149"/>
      <c r="B6380" s="149"/>
    </row>
    <row r="6381" spans="1:2">
      <c r="A6381" s="149"/>
      <c r="B6381" s="149"/>
    </row>
    <row r="6382" spans="1:2">
      <c r="A6382" s="149"/>
      <c r="B6382" s="149"/>
    </row>
    <row r="6383" spans="1:2">
      <c r="A6383" s="149"/>
      <c r="B6383" s="149"/>
    </row>
    <row r="6384" spans="1:2">
      <c r="A6384" s="149"/>
      <c r="B6384" s="149"/>
    </row>
    <row r="6385" spans="1:2">
      <c r="A6385" s="149"/>
      <c r="B6385" s="149"/>
    </row>
    <row r="6386" spans="1:2">
      <c r="A6386" s="149"/>
      <c r="B6386" s="149"/>
    </row>
    <row r="6387" spans="1:2">
      <c r="A6387" s="149"/>
      <c r="B6387" s="149"/>
    </row>
    <row r="6388" spans="1:2">
      <c r="A6388" s="149"/>
      <c r="B6388" s="149"/>
    </row>
    <row r="6389" spans="1:2">
      <c r="A6389" s="149"/>
      <c r="B6389" s="149"/>
    </row>
    <row r="6390" spans="1:2">
      <c r="A6390" s="149"/>
      <c r="B6390" s="149"/>
    </row>
    <row r="6391" spans="1:2">
      <c r="A6391" s="149"/>
      <c r="B6391" s="149"/>
    </row>
    <row r="6392" spans="1:2">
      <c r="A6392" s="149"/>
      <c r="B6392" s="149"/>
    </row>
    <row r="6393" spans="1:2">
      <c r="A6393" s="149"/>
      <c r="B6393" s="149"/>
    </row>
    <row r="6394" spans="1:2">
      <c r="A6394" s="149"/>
      <c r="B6394" s="149"/>
    </row>
    <row r="6395" spans="1:2">
      <c r="A6395" s="149"/>
      <c r="B6395" s="149"/>
    </row>
    <row r="6396" spans="1:2">
      <c r="A6396" s="149"/>
      <c r="B6396" s="149"/>
    </row>
    <row r="6397" spans="1:2">
      <c r="A6397" s="149"/>
      <c r="B6397" s="149"/>
    </row>
    <row r="6398" spans="1:2">
      <c r="A6398" s="149"/>
      <c r="B6398" s="149"/>
    </row>
    <row r="6399" spans="1:2">
      <c r="A6399" s="149"/>
      <c r="B6399" s="149"/>
    </row>
    <row r="6400" spans="1:2">
      <c r="A6400" s="149"/>
      <c r="B6400" s="149"/>
    </row>
    <row r="6401" spans="1:2">
      <c r="A6401" s="149"/>
      <c r="B6401" s="149"/>
    </row>
    <row r="6402" spans="1:2">
      <c r="A6402" s="149"/>
      <c r="B6402" s="149"/>
    </row>
    <row r="6403" spans="1:2">
      <c r="A6403" s="149"/>
      <c r="B6403" s="149"/>
    </row>
    <row r="6404" spans="1:2">
      <c r="A6404" s="149"/>
      <c r="B6404" s="149"/>
    </row>
    <row r="6405" spans="1:2">
      <c r="A6405" s="149"/>
      <c r="B6405" s="149"/>
    </row>
    <row r="6406" spans="1:2">
      <c r="A6406" s="149"/>
      <c r="B6406" s="149"/>
    </row>
    <row r="6407" spans="1:2">
      <c r="A6407" s="149"/>
      <c r="B6407" s="149"/>
    </row>
    <row r="6408" spans="1:2">
      <c r="A6408" s="149"/>
      <c r="B6408" s="149"/>
    </row>
    <row r="6409" spans="1:2">
      <c r="A6409" s="149"/>
      <c r="B6409" s="149"/>
    </row>
    <row r="6410" spans="1:2">
      <c r="A6410" s="149"/>
      <c r="B6410" s="149"/>
    </row>
    <row r="6411" spans="1:2">
      <c r="A6411" s="149"/>
      <c r="B6411" s="149"/>
    </row>
    <row r="6412" spans="1:2">
      <c r="A6412" s="149"/>
      <c r="B6412" s="149"/>
    </row>
    <row r="6413" spans="1:2">
      <c r="A6413" s="149"/>
      <c r="B6413" s="149"/>
    </row>
    <row r="6414" spans="1:2">
      <c r="A6414" s="149"/>
      <c r="B6414" s="149"/>
    </row>
    <row r="6415" spans="1:2">
      <c r="A6415" s="149"/>
      <c r="B6415" s="149"/>
    </row>
    <row r="6416" spans="1:2">
      <c r="A6416" s="149"/>
      <c r="B6416" s="149"/>
    </row>
    <row r="6417" spans="1:2">
      <c r="A6417" s="149"/>
      <c r="B6417" s="149"/>
    </row>
    <row r="6418" spans="1:2">
      <c r="A6418" s="149"/>
      <c r="B6418" s="149"/>
    </row>
    <row r="6419" spans="1:2">
      <c r="A6419" s="149"/>
      <c r="B6419" s="149"/>
    </row>
    <row r="6420" spans="1:2">
      <c r="A6420" s="149"/>
      <c r="B6420" s="149"/>
    </row>
    <row r="6421" spans="1:2">
      <c r="A6421" s="149"/>
      <c r="B6421" s="149"/>
    </row>
    <row r="6422" spans="1:2">
      <c r="A6422" s="149"/>
      <c r="B6422" s="149"/>
    </row>
    <row r="6423" spans="1:2">
      <c r="A6423" s="149"/>
      <c r="B6423" s="149"/>
    </row>
    <row r="6424" spans="1:2">
      <c r="A6424" s="149"/>
      <c r="B6424" s="149"/>
    </row>
    <row r="6425" spans="1:2">
      <c r="A6425" s="149"/>
      <c r="B6425" s="149"/>
    </row>
    <row r="6426" spans="1:2">
      <c r="A6426" s="149"/>
      <c r="B6426" s="149"/>
    </row>
    <row r="6427" spans="1:2">
      <c r="A6427" s="149"/>
      <c r="B6427" s="149"/>
    </row>
    <row r="6428" spans="1:2">
      <c r="A6428" s="149"/>
      <c r="B6428" s="149"/>
    </row>
    <row r="6429" spans="1:2">
      <c r="A6429" s="149"/>
      <c r="B6429" s="149"/>
    </row>
    <row r="6430" spans="1:2">
      <c r="A6430" s="149"/>
      <c r="B6430" s="149"/>
    </row>
    <row r="6431" spans="1:2">
      <c r="A6431" s="149"/>
      <c r="B6431" s="149"/>
    </row>
    <row r="6432" spans="1:2">
      <c r="A6432" s="149"/>
      <c r="B6432" s="149"/>
    </row>
    <row r="6433" spans="1:2">
      <c r="A6433" s="149"/>
      <c r="B6433" s="149"/>
    </row>
    <row r="6434" spans="1:2">
      <c r="A6434" s="149"/>
      <c r="B6434" s="149"/>
    </row>
    <row r="6435" spans="1:2">
      <c r="A6435" s="149"/>
      <c r="B6435" s="149"/>
    </row>
    <row r="6436" spans="1:2">
      <c r="A6436" s="149"/>
      <c r="B6436" s="149"/>
    </row>
    <row r="6437" spans="1:2">
      <c r="A6437" s="149"/>
      <c r="B6437" s="149"/>
    </row>
    <row r="6438" spans="1:2">
      <c r="A6438" s="149"/>
      <c r="B6438" s="149"/>
    </row>
    <row r="6439" spans="1:2">
      <c r="A6439" s="149"/>
      <c r="B6439" s="149"/>
    </row>
    <row r="6440" spans="1:2">
      <c r="A6440" s="149"/>
      <c r="B6440" s="149"/>
    </row>
    <row r="6441" spans="1:2">
      <c r="A6441" s="149"/>
      <c r="B6441" s="149"/>
    </row>
    <row r="6442" spans="1:2">
      <c r="A6442" s="149"/>
      <c r="B6442" s="149"/>
    </row>
    <row r="6443" spans="1:2">
      <c r="A6443" s="149"/>
      <c r="B6443" s="149"/>
    </row>
    <row r="6444" spans="1:2">
      <c r="A6444" s="149"/>
      <c r="B6444" s="149"/>
    </row>
    <row r="6445" spans="1:2">
      <c r="A6445" s="149"/>
      <c r="B6445" s="149"/>
    </row>
    <row r="6446" spans="1:2">
      <c r="A6446" s="149"/>
      <c r="B6446" s="149"/>
    </row>
    <row r="6447" spans="1:2">
      <c r="A6447" s="149"/>
      <c r="B6447" s="149"/>
    </row>
    <row r="6448" spans="1:2">
      <c r="A6448" s="149"/>
      <c r="B6448" s="149"/>
    </row>
    <row r="6449" spans="1:2">
      <c r="A6449" s="149"/>
      <c r="B6449" s="149"/>
    </row>
    <row r="6450" spans="1:2">
      <c r="A6450" s="149"/>
      <c r="B6450" s="149"/>
    </row>
    <row r="6451" spans="1:2">
      <c r="A6451" s="149"/>
      <c r="B6451" s="149"/>
    </row>
    <row r="6452" spans="1:2">
      <c r="A6452" s="149"/>
      <c r="B6452" s="149"/>
    </row>
    <row r="6453" spans="1:2">
      <c r="A6453" s="149"/>
      <c r="B6453" s="149"/>
    </row>
    <row r="6454" spans="1:2">
      <c r="A6454" s="149"/>
      <c r="B6454" s="149"/>
    </row>
    <row r="6455" spans="1:2">
      <c r="A6455" s="149"/>
      <c r="B6455" s="149"/>
    </row>
    <row r="6456" spans="1:2">
      <c r="A6456" s="149"/>
      <c r="B6456" s="149"/>
    </row>
    <row r="6457" spans="1:2">
      <c r="A6457" s="149"/>
      <c r="B6457" s="149"/>
    </row>
    <row r="6458" spans="1:2">
      <c r="A6458" s="149"/>
      <c r="B6458" s="149"/>
    </row>
    <row r="6459" spans="1:2">
      <c r="A6459" s="149"/>
      <c r="B6459" s="149"/>
    </row>
    <row r="6460" spans="1:2">
      <c r="A6460" s="149"/>
      <c r="B6460" s="149"/>
    </row>
    <row r="6461" spans="1:2">
      <c r="A6461" s="149"/>
      <c r="B6461" s="149"/>
    </row>
    <row r="6462" spans="1:2">
      <c r="A6462" s="149"/>
      <c r="B6462" s="149"/>
    </row>
    <row r="6463" spans="1:2">
      <c r="A6463" s="149"/>
      <c r="B6463" s="149"/>
    </row>
    <row r="6464" spans="1:2">
      <c r="A6464" s="149"/>
      <c r="B6464" s="149"/>
    </row>
    <row r="6465" spans="1:2">
      <c r="A6465" s="149"/>
      <c r="B6465" s="149"/>
    </row>
    <row r="6466" spans="1:2">
      <c r="A6466" s="149"/>
      <c r="B6466" s="149"/>
    </row>
    <row r="6467" spans="1:2">
      <c r="A6467" s="149"/>
      <c r="B6467" s="149"/>
    </row>
    <row r="6468" spans="1:2">
      <c r="A6468" s="149"/>
      <c r="B6468" s="149"/>
    </row>
    <row r="6469" spans="1:2">
      <c r="A6469" s="149"/>
      <c r="B6469" s="149"/>
    </row>
    <row r="6470" spans="1:2">
      <c r="A6470" s="149"/>
      <c r="B6470" s="149"/>
    </row>
    <row r="6471" spans="1:2">
      <c r="A6471" s="149"/>
      <c r="B6471" s="149"/>
    </row>
    <row r="6472" spans="1:2">
      <c r="A6472" s="149"/>
      <c r="B6472" s="149"/>
    </row>
    <row r="6473" spans="1:2">
      <c r="A6473" s="149"/>
      <c r="B6473" s="149"/>
    </row>
    <row r="6474" spans="1:2">
      <c r="A6474" s="149"/>
      <c r="B6474" s="149"/>
    </row>
    <row r="6475" spans="1:2">
      <c r="A6475" s="149"/>
      <c r="B6475" s="149"/>
    </row>
    <row r="6476" spans="1:2">
      <c r="A6476" s="149"/>
      <c r="B6476" s="149"/>
    </row>
    <row r="6477" spans="1:2">
      <c r="A6477" s="149"/>
      <c r="B6477" s="149"/>
    </row>
    <row r="6478" spans="1:2">
      <c r="A6478" s="149"/>
      <c r="B6478" s="149"/>
    </row>
    <row r="6479" spans="1:2">
      <c r="A6479" s="149"/>
      <c r="B6479" s="149"/>
    </row>
    <row r="6480" spans="1:2">
      <c r="A6480" s="149"/>
      <c r="B6480" s="149"/>
    </row>
    <row r="6481" spans="1:2">
      <c r="A6481" s="149"/>
      <c r="B6481" s="149"/>
    </row>
    <row r="6482" spans="1:2">
      <c r="A6482" s="149"/>
      <c r="B6482" s="149"/>
    </row>
    <row r="6483" spans="1:2">
      <c r="A6483" s="149"/>
      <c r="B6483" s="149"/>
    </row>
    <row r="6484" spans="1:2">
      <c r="A6484" s="149"/>
      <c r="B6484" s="149"/>
    </row>
    <row r="6485" spans="1:2">
      <c r="A6485" s="149"/>
      <c r="B6485" s="149"/>
    </row>
    <row r="6486" spans="1:2">
      <c r="A6486" s="149"/>
      <c r="B6486" s="149"/>
    </row>
    <row r="6487" spans="1:2">
      <c r="A6487" s="149"/>
      <c r="B6487" s="149"/>
    </row>
    <row r="6488" spans="1:2">
      <c r="A6488" s="149"/>
      <c r="B6488" s="149"/>
    </row>
    <row r="6489" spans="1:2">
      <c r="A6489" s="149"/>
      <c r="B6489" s="149"/>
    </row>
    <row r="6490" spans="1:2">
      <c r="A6490" s="149"/>
      <c r="B6490" s="149"/>
    </row>
    <row r="6491" spans="1:2">
      <c r="A6491" s="149"/>
      <c r="B6491" s="149"/>
    </row>
    <row r="6492" spans="1:2">
      <c r="A6492" s="149"/>
      <c r="B6492" s="149"/>
    </row>
    <row r="6493" spans="1:2">
      <c r="A6493" s="149"/>
      <c r="B6493" s="149"/>
    </row>
    <row r="6494" spans="1:2">
      <c r="A6494" s="149"/>
      <c r="B6494" s="149"/>
    </row>
    <row r="6495" spans="1:2">
      <c r="A6495" s="149"/>
      <c r="B6495" s="149"/>
    </row>
    <row r="6496" spans="1:2">
      <c r="A6496" s="149"/>
      <c r="B6496" s="149"/>
    </row>
    <row r="6497" spans="1:2">
      <c r="A6497" s="149"/>
      <c r="B6497" s="149"/>
    </row>
    <row r="6498" spans="1:2">
      <c r="A6498" s="149"/>
      <c r="B6498" s="149"/>
    </row>
    <row r="6499" spans="1:2">
      <c r="A6499" s="149"/>
      <c r="B6499" s="149"/>
    </row>
    <row r="6500" spans="1:2">
      <c r="A6500" s="149"/>
      <c r="B6500" s="149"/>
    </row>
    <row r="6501" spans="1:2">
      <c r="A6501" s="149"/>
      <c r="B6501" s="149"/>
    </row>
    <row r="6502" spans="1:2">
      <c r="A6502" s="149"/>
      <c r="B6502" s="149"/>
    </row>
    <row r="6503" spans="1:2">
      <c r="A6503" s="149"/>
      <c r="B6503" s="149"/>
    </row>
    <row r="6504" spans="1:2">
      <c r="A6504" s="149"/>
      <c r="B6504" s="149"/>
    </row>
    <row r="6505" spans="1:2">
      <c r="A6505" s="149"/>
      <c r="B6505" s="149"/>
    </row>
    <row r="6506" spans="1:2">
      <c r="A6506" s="149"/>
      <c r="B6506" s="149"/>
    </row>
    <row r="6507" spans="1:2">
      <c r="A6507" s="149"/>
      <c r="B6507" s="149"/>
    </row>
    <row r="6508" spans="1:2">
      <c r="A6508" s="149"/>
      <c r="B6508" s="149"/>
    </row>
    <row r="6509" spans="1:2">
      <c r="A6509" s="149"/>
      <c r="B6509" s="149"/>
    </row>
    <row r="6510" spans="1:2">
      <c r="A6510" s="149"/>
      <c r="B6510" s="149"/>
    </row>
    <row r="6511" spans="1:2">
      <c r="A6511" s="149"/>
      <c r="B6511" s="149"/>
    </row>
    <row r="6512" spans="1:2">
      <c r="A6512" s="149"/>
      <c r="B6512" s="149"/>
    </row>
    <row r="6513" spans="1:2">
      <c r="A6513" s="149"/>
      <c r="B6513" s="149"/>
    </row>
    <row r="6514" spans="1:2">
      <c r="A6514" s="149"/>
      <c r="B6514" s="149"/>
    </row>
    <row r="6515" spans="1:2">
      <c r="A6515" s="149"/>
      <c r="B6515" s="149"/>
    </row>
    <row r="6516" spans="1:2">
      <c r="A6516" s="149"/>
      <c r="B6516" s="149"/>
    </row>
    <row r="6517" spans="1:2">
      <c r="A6517" s="149"/>
      <c r="B6517" s="149"/>
    </row>
    <row r="6518" spans="1:2">
      <c r="A6518" s="149"/>
      <c r="B6518" s="149"/>
    </row>
    <row r="6519" spans="1:2">
      <c r="A6519" s="149"/>
      <c r="B6519" s="149"/>
    </row>
    <row r="6520" spans="1:2">
      <c r="A6520" s="149"/>
      <c r="B6520" s="149"/>
    </row>
    <row r="6521" spans="1:2">
      <c r="A6521" s="149"/>
      <c r="B6521" s="149"/>
    </row>
    <row r="6522" spans="1:2">
      <c r="A6522" s="149"/>
      <c r="B6522" s="149"/>
    </row>
    <row r="6523" spans="1:2">
      <c r="A6523" s="149"/>
      <c r="B6523" s="149"/>
    </row>
    <row r="6524" spans="1:2">
      <c r="A6524" s="149"/>
      <c r="B6524" s="149"/>
    </row>
    <row r="6525" spans="1:2">
      <c r="A6525" s="149"/>
      <c r="B6525" s="149"/>
    </row>
    <row r="6526" spans="1:2">
      <c r="A6526" s="149"/>
      <c r="B6526" s="149"/>
    </row>
    <row r="6527" spans="1:2">
      <c r="A6527" s="149"/>
      <c r="B6527" s="149"/>
    </row>
    <row r="6528" spans="1:2">
      <c r="A6528" s="149"/>
      <c r="B6528" s="149"/>
    </row>
    <row r="6529" spans="1:2">
      <c r="A6529" s="149"/>
      <c r="B6529" s="149"/>
    </row>
    <row r="6530" spans="1:2">
      <c r="A6530" s="149"/>
      <c r="B6530" s="149"/>
    </row>
    <row r="6531" spans="1:2">
      <c r="A6531" s="149"/>
      <c r="B6531" s="149"/>
    </row>
    <row r="6532" spans="1:2">
      <c r="A6532" s="149"/>
      <c r="B6532" s="149"/>
    </row>
    <row r="6533" spans="1:2">
      <c r="A6533" s="149"/>
      <c r="B6533" s="149"/>
    </row>
    <row r="6534" spans="1:2">
      <c r="A6534" s="149"/>
      <c r="B6534" s="149"/>
    </row>
    <row r="6535" spans="1:2">
      <c r="A6535" s="149"/>
      <c r="B6535" s="149"/>
    </row>
    <row r="6536" spans="1:2">
      <c r="A6536" s="149"/>
      <c r="B6536" s="149"/>
    </row>
    <row r="6537" spans="1:2">
      <c r="A6537" s="149"/>
      <c r="B6537" s="149"/>
    </row>
    <row r="6538" spans="1:2">
      <c r="A6538" s="149"/>
      <c r="B6538" s="149"/>
    </row>
    <row r="6539" spans="1:2">
      <c r="A6539" s="149"/>
      <c r="B6539" s="149"/>
    </row>
    <row r="6540" spans="1:2">
      <c r="A6540" s="149"/>
      <c r="B6540" s="149"/>
    </row>
    <row r="6541" spans="1:2">
      <c r="A6541" s="149"/>
      <c r="B6541" s="149"/>
    </row>
    <row r="6542" spans="1:2">
      <c r="A6542" s="149"/>
      <c r="B6542" s="149"/>
    </row>
    <row r="6543" spans="1:2">
      <c r="A6543" s="149"/>
      <c r="B6543" s="149"/>
    </row>
    <row r="6544" spans="1:2">
      <c r="A6544" s="149"/>
      <c r="B6544" s="149"/>
    </row>
    <row r="6545" spans="1:2">
      <c r="A6545" s="149"/>
      <c r="B6545" s="149"/>
    </row>
    <row r="6546" spans="1:2">
      <c r="A6546" s="149"/>
      <c r="B6546" s="149"/>
    </row>
    <row r="6547" spans="1:2">
      <c r="A6547" s="149"/>
      <c r="B6547" s="149"/>
    </row>
    <row r="6548" spans="1:2">
      <c r="A6548" s="149"/>
      <c r="B6548" s="149"/>
    </row>
    <row r="6549" spans="1:2">
      <c r="A6549" s="149"/>
      <c r="B6549" s="149"/>
    </row>
    <row r="6550" spans="1:2">
      <c r="A6550" s="149"/>
      <c r="B6550" s="149"/>
    </row>
    <row r="6551" spans="1:2">
      <c r="A6551" s="149"/>
      <c r="B6551" s="149"/>
    </row>
    <row r="6552" spans="1:2">
      <c r="A6552" s="149"/>
      <c r="B6552" s="149"/>
    </row>
    <row r="6553" spans="1:2">
      <c r="A6553" s="149"/>
      <c r="B6553" s="149"/>
    </row>
    <row r="6554" spans="1:2">
      <c r="A6554" s="149"/>
      <c r="B6554" s="149"/>
    </row>
    <row r="6555" spans="1:2">
      <c r="A6555" s="149"/>
      <c r="B6555" s="149"/>
    </row>
    <row r="6556" spans="1:2">
      <c r="A6556" s="149"/>
      <c r="B6556" s="149"/>
    </row>
    <row r="6557" spans="1:2">
      <c r="A6557" s="149"/>
      <c r="B6557" s="149"/>
    </row>
    <row r="6558" spans="1:2">
      <c r="A6558" s="149"/>
      <c r="B6558" s="149"/>
    </row>
    <row r="6559" spans="1:2">
      <c r="A6559" s="149"/>
      <c r="B6559" s="149"/>
    </row>
    <row r="6560" spans="1:2">
      <c r="A6560" s="149"/>
      <c r="B6560" s="149"/>
    </row>
    <row r="6561" spans="1:2">
      <c r="A6561" s="149"/>
      <c r="B6561" s="149"/>
    </row>
    <row r="6562" spans="1:2">
      <c r="A6562" s="149"/>
      <c r="B6562" s="149"/>
    </row>
    <row r="6563" spans="1:2">
      <c r="A6563" s="149"/>
      <c r="B6563" s="149"/>
    </row>
    <row r="6564" spans="1:2">
      <c r="A6564" s="149"/>
      <c r="B6564" s="149"/>
    </row>
    <row r="6565" spans="1:2">
      <c r="A6565" s="149"/>
      <c r="B6565" s="149"/>
    </row>
    <row r="6566" spans="1:2">
      <c r="A6566" s="149"/>
      <c r="B6566" s="149"/>
    </row>
    <row r="6567" spans="1:2">
      <c r="A6567" s="149"/>
      <c r="B6567" s="149"/>
    </row>
    <row r="6568" spans="1:2">
      <c r="A6568" s="149"/>
      <c r="B6568" s="149"/>
    </row>
    <row r="6569" spans="1:2">
      <c r="A6569" s="149"/>
      <c r="B6569" s="149"/>
    </row>
    <row r="6570" spans="1:2">
      <c r="A6570" s="149"/>
      <c r="B6570" s="149"/>
    </row>
    <row r="6571" spans="1:2">
      <c r="A6571" s="149"/>
      <c r="B6571" s="149"/>
    </row>
    <row r="6572" spans="1:2">
      <c r="A6572" s="149"/>
      <c r="B6572" s="149"/>
    </row>
    <row r="6573" spans="1:2">
      <c r="A6573" s="149"/>
      <c r="B6573" s="149"/>
    </row>
    <row r="6574" spans="1:2">
      <c r="A6574" s="149"/>
      <c r="B6574" s="149"/>
    </row>
    <row r="6575" spans="1:2">
      <c r="A6575" s="149"/>
      <c r="B6575" s="149"/>
    </row>
    <row r="6576" spans="1:2">
      <c r="A6576" s="149"/>
      <c r="B6576" s="149"/>
    </row>
    <row r="6577" spans="1:2">
      <c r="A6577" s="149"/>
      <c r="B6577" s="149"/>
    </row>
    <row r="6578" spans="1:2">
      <c r="A6578" s="149"/>
      <c r="B6578" s="149"/>
    </row>
    <row r="6579" spans="1:2">
      <c r="A6579" s="149"/>
      <c r="B6579" s="149"/>
    </row>
    <row r="6580" spans="1:2">
      <c r="A6580" s="149"/>
      <c r="B6580" s="149"/>
    </row>
    <row r="6581" spans="1:2">
      <c r="A6581" s="149"/>
      <c r="B6581" s="149"/>
    </row>
    <row r="6582" spans="1:2">
      <c r="A6582" s="149"/>
      <c r="B6582" s="149"/>
    </row>
    <row r="6583" spans="1:2">
      <c r="A6583" s="149"/>
      <c r="B6583" s="149"/>
    </row>
    <row r="6584" spans="1:2">
      <c r="A6584" s="149"/>
      <c r="B6584" s="149"/>
    </row>
    <row r="6585" spans="1:2">
      <c r="A6585" s="149"/>
      <c r="B6585" s="149"/>
    </row>
    <row r="6586" spans="1:2">
      <c r="A6586" s="149"/>
      <c r="B6586" s="149"/>
    </row>
    <row r="6587" spans="1:2">
      <c r="A6587" s="149"/>
      <c r="B6587" s="149"/>
    </row>
    <row r="6588" spans="1:2">
      <c r="A6588" s="149"/>
      <c r="B6588" s="149"/>
    </row>
    <row r="6589" spans="1:2">
      <c r="A6589" s="149"/>
      <c r="B6589" s="149"/>
    </row>
    <row r="6590" spans="1:2">
      <c r="A6590" s="149"/>
      <c r="B6590" s="149"/>
    </row>
    <row r="6591" spans="1:2">
      <c r="A6591" s="149"/>
      <c r="B6591" s="149"/>
    </row>
    <row r="6592" spans="1:2">
      <c r="A6592" s="149"/>
      <c r="B6592" s="149"/>
    </row>
    <row r="6593" spans="1:2">
      <c r="A6593" s="149"/>
      <c r="B6593" s="149"/>
    </row>
    <row r="6594" spans="1:2">
      <c r="A6594" s="149"/>
      <c r="B6594" s="149"/>
    </row>
    <row r="6595" spans="1:2">
      <c r="A6595" s="149"/>
      <c r="B6595" s="149"/>
    </row>
    <row r="6596" spans="1:2">
      <c r="A6596" s="149"/>
      <c r="B6596" s="149"/>
    </row>
    <row r="6597" spans="1:2">
      <c r="A6597" s="149"/>
      <c r="B6597" s="149"/>
    </row>
    <row r="6598" spans="1:2">
      <c r="A6598" s="149"/>
      <c r="B6598" s="149"/>
    </row>
    <row r="6599" spans="1:2">
      <c r="A6599" s="149"/>
      <c r="B6599" s="149"/>
    </row>
    <row r="6600" spans="1:2">
      <c r="A6600" s="149"/>
      <c r="B6600" s="149"/>
    </row>
    <row r="6601" spans="1:2">
      <c r="A6601" s="149"/>
      <c r="B6601" s="149"/>
    </row>
    <row r="6602" spans="1:2">
      <c r="A6602" s="149"/>
      <c r="B6602" s="149"/>
    </row>
    <row r="6603" spans="1:2">
      <c r="A6603" s="149"/>
      <c r="B6603" s="149"/>
    </row>
    <row r="6604" spans="1:2">
      <c r="A6604" s="149"/>
      <c r="B6604" s="149"/>
    </row>
    <row r="6605" spans="1:2">
      <c r="A6605" s="149"/>
      <c r="B6605" s="149"/>
    </row>
    <row r="6606" spans="1:2">
      <c r="A6606" s="149"/>
      <c r="B6606" s="149"/>
    </row>
    <row r="6607" spans="1:2">
      <c r="A6607" s="149"/>
      <c r="B6607" s="149"/>
    </row>
    <row r="6608" spans="1:2">
      <c r="A6608" s="149"/>
      <c r="B6608" s="149"/>
    </row>
    <row r="6609" spans="1:2">
      <c r="A6609" s="149"/>
      <c r="B6609" s="149"/>
    </row>
    <row r="6610" spans="1:2">
      <c r="A6610" s="149"/>
      <c r="B6610" s="149"/>
    </row>
    <row r="6611" spans="1:2">
      <c r="A6611" s="149"/>
      <c r="B6611" s="149"/>
    </row>
    <row r="6612" spans="1:2">
      <c r="A6612" s="149"/>
      <c r="B6612" s="149"/>
    </row>
    <row r="6613" spans="1:2">
      <c r="A6613" s="149"/>
      <c r="B6613" s="149"/>
    </row>
    <row r="6614" spans="1:2">
      <c r="A6614" s="149"/>
      <c r="B6614" s="149"/>
    </row>
    <row r="6615" spans="1:2">
      <c r="A6615" s="149"/>
      <c r="B6615" s="149"/>
    </row>
    <row r="6616" spans="1:2">
      <c r="A6616" s="149"/>
      <c r="B6616" s="149"/>
    </row>
    <row r="6617" spans="1:2">
      <c r="A6617" s="149"/>
      <c r="B6617" s="149"/>
    </row>
    <row r="6618" spans="1:2">
      <c r="A6618" s="149"/>
      <c r="B6618" s="149"/>
    </row>
    <row r="6619" spans="1:2">
      <c r="A6619" s="149"/>
      <c r="B6619" s="149"/>
    </row>
    <row r="6620" spans="1:2">
      <c r="A6620" s="149"/>
      <c r="B6620" s="149"/>
    </row>
    <row r="6621" spans="1:2">
      <c r="A6621" s="149"/>
      <c r="B6621" s="149"/>
    </row>
    <row r="6622" spans="1:2">
      <c r="A6622" s="149"/>
      <c r="B6622" s="149"/>
    </row>
    <row r="6623" spans="1:2">
      <c r="A6623" s="149"/>
      <c r="B6623" s="149"/>
    </row>
    <row r="6624" spans="1:2">
      <c r="A6624" s="149"/>
      <c r="B6624" s="149"/>
    </row>
    <row r="6625" spans="1:2">
      <c r="A6625" s="149"/>
      <c r="B6625" s="149"/>
    </row>
    <row r="6626" spans="1:2">
      <c r="A6626" s="149"/>
      <c r="B6626" s="149"/>
    </row>
    <row r="6627" spans="1:2">
      <c r="A6627" s="149"/>
      <c r="B6627" s="149"/>
    </row>
    <row r="6628" spans="1:2">
      <c r="A6628" s="149"/>
      <c r="B6628" s="149"/>
    </row>
    <row r="6629" spans="1:2">
      <c r="A6629" s="149"/>
      <c r="B6629" s="149"/>
    </row>
    <row r="6630" spans="1:2">
      <c r="A6630" s="149"/>
      <c r="B6630" s="149"/>
    </row>
    <row r="6631" spans="1:2">
      <c r="A6631" s="149"/>
      <c r="B6631" s="149"/>
    </row>
    <row r="6632" spans="1:2">
      <c r="A6632" s="149"/>
      <c r="B6632" s="149"/>
    </row>
    <row r="6633" spans="1:2">
      <c r="A6633" s="149"/>
      <c r="B6633" s="149"/>
    </row>
    <row r="6634" spans="1:2">
      <c r="A6634" s="149"/>
      <c r="B6634" s="149"/>
    </row>
    <row r="6635" spans="1:2">
      <c r="A6635" s="149"/>
      <c r="B6635" s="149"/>
    </row>
    <row r="6636" spans="1:2">
      <c r="A6636" s="149"/>
      <c r="B6636" s="149"/>
    </row>
    <row r="6637" spans="1:2">
      <c r="A6637" s="149"/>
      <c r="B6637" s="149"/>
    </row>
    <row r="6638" spans="1:2">
      <c r="A6638" s="149"/>
      <c r="B6638" s="149"/>
    </row>
    <row r="6639" spans="1:2">
      <c r="A6639" s="149"/>
      <c r="B6639" s="149"/>
    </row>
    <row r="6640" spans="1:2">
      <c r="A6640" s="149"/>
      <c r="B6640" s="149"/>
    </row>
    <row r="6641" spans="1:2">
      <c r="A6641" s="149"/>
      <c r="B6641" s="149"/>
    </row>
    <row r="6642" spans="1:2">
      <c r="A6642" s="149"/>
      <c r="B6642" s="149"/>
    </row>
    <row r="6643" spans="1:2">
      <c r="A6643" s="149"/>
      <c r="B6643" s="149"/>
    </row>
    <row r="6644" spans="1:2">
      <c r="A6644" s="149"/>
      <c r="B6644" s="149"/>
    </row>
    <row r="6645" spans="1:2">
      <c r="A6645" s="149"/>
      <c r="B6645" s="149"/>
    </row>
    <row r="6646" spans="1:2">
      <c r="A6646" s="149"/>
      <c r="B6646" s="149"/>
    </row>
    <row r="6647" spans="1:2">
      <c r="A6647" s="149"/>
      <c r="B6647" s="149"/>
    </row>
    <row r="6648" spans="1:2">
      <c r="A6648" s="149"/>
      <c r="B6648" s="149"/>
    </row>
    <row r="6649" spans="1:2">
      <c r="A6649" s="149"/>
      <c r="B6649" s="149"/>
    </row>
    <row r="6650" spans="1:2">
      <c r="A6650" s="149"/>
      <c r="B6650" s="149"/>
    </row>
    <row r="6651" spans="1:2">
      <c r="A6651" s="149"/>
      <c r="B6651" s="149"/>
    </row>
    <row r="6652" spans="1:2">
      <c r="A6652" s="149"/>
      <c r="B6652" s="149"/>
    </row>
    <row r="6653" spans="1:2">
      <c r="A6653" s="149"/>
      <c r="B6653" s="149"/>
    </row>
    <row r="6654" spans="1:2">
      <c r="A6654" s="149"/>
      <c r="B6654" s="149"/>
    </row>
    <row r="6655" spans="1:2">
      <c r="A6655" s="149"/>
      <c r="B6655" s="149"/>
    </row>
    <row r="6656" spans="1:2">
      <c r="A6656" s="149"/>
      <c r="B6656" s="149"/>
    </row>
    <row r="6657" spans="1:2">
      <c r="A6657" s="149"/>
      <c r="B6657" s="149"/>
    </row>
    <row r="6658" spans="1:2">
      <c r="A6658" s="149"/>
      <c r="B6658" s="149"/>
    </row>
    <row r="6659" spans="1:2">
      <c r="A6659" s="149"/>
      <c r="B6659" s="149"/>
    </row>
    <row r="6660" spans="1:2">
      <c r="A6660" s="149"/>
      <c r="B6660" s="149"/>
    </row>
    <row r="6661" spans="1:2">
      <c r="A6661" s="149"/>
      <c r="B6661" s="149"/>
    </row>
    <row r="6662" spans="1:2">
      <c r="A6662" s="149"/>
      <c r="B6662" s="149"/>
    </row>
    <row r="6663" spans="1:2">
      <c r="A6663" s="149"/>
      <c r="B6663" s="149"/>
    </row>
    <row r="6664" spans="1:2">
      <c r="A6664" s="149"/>
      <c r="B6664" s="149"/>
    </row>
    <row r="6665" spans="1:2">
      <c r="A6665" s="149"/>
      <c r="B6665" s="149"/>
    </row>
    <row r="6666" spans="1:2">
      <c r="A6666" s="149"/>
      <c r="B6666" s="149"/>
    </row>
    <row r="6667" spans="1:2">
      <c r="A6667" s="149"/>
      <c r="B6667" s="149"/>
    </row>
    <row r="6668" spans="1:2">
      <c r="A6668" s="149"/>
      <c r="B6668" s="149"/>
    </row>
    <row r="6669" spans="1:2">
      <c r="A6669" s="149"/>
      <c r="B6669" s="149"/>
    </row>
    <row r="6670" spans="1:2">
      <c r="A6670" s="149"/>
      <c r="B6670" s="149"/>
    </row>
    <row r="6671" spans="1:2">
      <c r="A6671" s="149"/>
      <c r="B6671" s="149"/>
    </row>
    <row r="6672" spans="1:2">
      <c r="A6672" s="149"/>
      <c r="B6672" s="149"/>
    </row>
    <row r="6673" spans="1:2">
      <c r="A6673" s="149"/>
      <c r="B6673" s="149"/>
    </row>
    <row r="6674" spans="1:2">
      <c r="A6674" s="149"/>
      <c r="B6674" s="149"/>
    </row>
    <row r="6675" spans="1:2">
      <c r="A6675" s="149"/>
      <c r="B6675" s="149"/>
    </row>
    <row r="6676" spans="1:2">
      <c r="A6676" s="149"/>
      <c r="B6676" s="149"/>
    </row>
    <row r="6677" spans="1:2">
      <c r="A6677" s="149"/>
      <c r="B6677" s="149"/>
    </row>
    <row r="6678" spans="1:2">
      <c r="A6678" s="149"/>
      <c r="B6678" s="149"/>
    </row>
    <row r="6679" spans="1:2">
      <c r="A6679" s="149"/>
      <c r="B6679" s="149"/>
    </row>
    <row r="6680" spans="1:2">
      <c r="A6680" s="149"/>
      <c r="B6680" s="149"/>
    </row>
    <row r="6681" spans="1:2">
      <c r="A6681" s="149"/>
      <c r="B6681" s="149"/>
    </row>
    <row r="6682" spans="1:2">
      <c r="A6682" s="149"/>
      <c r="B6682" s="149"/>
    </row>
    <row r="6683" spans="1:2">
      <c r="A6683" s="149"/>
      <c r="B6683" s="149"/>
    </row>
    <row r="6684" spans="1:2">
      <c r="A6684" s="149"/>
      <c r="B6684" s="149"/>
    </row>
    <row r="6685" spans="1:2">
      <c r="A6685" s="149"/>
      <c r="B6685" s="149"/>
    </row>
    <row r="6686" spans="1:2">
      <c r="A6686" s="149"/>
      <c r="B6686" s="149"/>
    </row>
    <row r="6687" spans="1:2">
      <c r="A6687" s="149"/>
      <c r="B6687" s="149"/>
    </row>
    <row r="6688" spans="1:2">
      <c r="A6688" s="149"/>
      <c r="B6688" s="149"/>
    </row>
    <row r="6689" spans="1:2">
      <c r="A6689" s="149"/>
      <c r="B6689" s="149"/>
    </row>
    <row r="6690" spans="1:2">
      <c r="A6690" s="149"/>
      <c r="B6690" s="149"/>
    </row>
    <row r="6691" spans="1:2">
      <c r="A6691" s="149"/>
      <c r="B6691" s="149"/>
    </row>
    <row r="6692" spans="1:2">
      <c r="A6692" s="149"/>
      <c r="B6692" s="149"/>
    </row>
    <row r="6693" spans="1:2">
      <c r="A6693" s="149"/>
      <c r="B6693" s="149"/>
    </row>
    <row r="6694" spans="1:2">
      <c r="A6694" s="149"/>
      <c r="B6694" s="149"/>
    </row>
    <row r="6695" spans="1:2">
      <c r="A6695" s="149"/>
      <c r="B6695" s="149"/>
    </row>
    <row r="6696" spans="1:2">
      <c r="A6696" s="149"/>
      <c r="B6696" s="149"/>
    </row>
    <row r="6697" spans="1:2">
      <c r="A6697" s="149"/>
      <c r="B6697" s="149"/>
    </row>
    <row r="6698" spans="1:2">
      <c r="A6698" s="149"/>
      <c r="B6698" s="149"/>
    </row>
    <row r="6699" spans="1:2">
      <c r="A6699" s="149"/>
      <c r="B6699" s="149"/>
    </row>
    <row r="6700" spans="1:2">
      <c r="A6700" s="149"/>
      <c r="B6700" s="149"/>
    </row>
    <row r="6701" spans="1:2">
      <c r="A6701" s="149"/>
      <c r="B6701" s="149"/>
    </row>
    <row r="6702" spans="1:2">
      <c r="A6702" s="149"/>
      <c r="B6702" s="149"/>
    </row>
    <row r="6703" spans="1:2">
      <c r="A6703" s="149"/>
      <c r="B6703" s="149"/>
    </row>
    <row r="6704" spans="1:2">
      <c r="A6704" s="149"/>
      <c r="B6704" s="149"/>
    </row>
    <row r="6705" spans="1:2">
      <c r="A6705" s="149"/>
      <c r="B6705" s="149"/>
    </row>
    <row r="6706" spans="1:2">
      <c r="A6706" s="149"/>
      <c r="B6706" s="149"/>
    </row>
    <row r="6707" spans="1:2">
      <c r="A6707" s="149"/>
      <c r="B6707" s="149"/>
    </row>
    <row r="6708" spans="1:2">
      <c r="A6708" s="149"/>
      <c r="B6708" s="149"/>
    </row>
    <row r="6709" spans="1:2">
      <c r="A6709" s="149"/>
      <c r="B6709" s="149"/>
    </row>
    <row r="6710" spans="1:2">
      <c r="A6710" s="149"/>
      <c r="B6710" s="149"/>
    </row>
    <row r="6711" spans="1:2">
      <c r="A6711" s="149"/>
      <c r="B6711" s="149"/>
    </row>
    <row r="6712" spans="1:2">
      <c r="A6712" s="149"/>
      <c r="B6712" s="149"/>
    </row>
    <row r="6713" spans="1:2">
      <c r="A6713" s="149"/>
      <c r="B6713" s="149"/>
    </row>
    <row r="6714" spans="1:2">
      <c r="A6714" s="149"/>
      <c r="B6714" s="149"/>
    </row>
    <row r="6715" spans="1:2">
      <c r="A6715" s="149"/>
      <c r="B6715" s="149"/>
    </row>
    <row r="6716" spans="1:2">
      <c r="A6716" s="149"/>
      <c r="B6716" s="149"/>
    </row>
    <row r="6717" spans="1:2">
      <c r="A6717" s="149"/>
      <c r="B6717" s="149"/>
    </row>
    <row r="6718" spans="1:2">
      <c r="A6718" s="149"/>
      <c r="B6718" s="149"/>
    </row>
    <row r="6719" spans="1:2">
      <c r="A6719" s="149"/>
      <c r="B6719" s="149"/>
    </row>
    <row r="6720" spans="1:2">
      <c r="A6720" s="149"/>
      <c r="B6720" s="149"/>
    </row>
    <row r="6721" spans="1:2">
      <c r="A6721" s="149"/>
      <c r="B6721" s="149"/>
    </row>
    <row r="6722" spans="1:2">
      <c r="A6722" s="149"/>
      <c r="B6722" s="149"/>
    </row>
    <row r="6723" spans="1:2">
      <c r="A6723" s="149"/>
      <c r="B6723" s="149"/>
    </row>
    <row r="6724" spans="1:2">
      <c r="A6724" s="149"/>
      <c r="B6724" s="149"/>
    </row>
    <row r="6725" spans="1:2">
      <c r="A6725" s="149"/>
      <c r="B6725" s="149"/>
    </row>
    <row r="6726" spans="1:2">
      <c r="A6726" s="149"/>
      <c r="B6726" s="149"/>
    </row>
    <row r="6727" spans="1:2">
      <c r="A6727" s="149"/>
      <c r="B6727" s="149"/>
    </row>
    <row r="6728" spans="1:2">
      <c r="A6728" s="149"/>
      <c r="B6728" s="149"/>
    </row>
    <row r="6729" spans="1:2">
      <c r="A6729" s="149"/>
      <c r="B6729" s="149"/>
    </row>
    <row r="6730" spans="1:2">
      <c r="A6730" s="149"/>
      <c r="B6730" s="149"/>
    </row>
    <row r="6731" spans="1:2">
      <c r="A6731" s="149"/>
      <c r="B6731" s="149"/>
    </row>
    <row r="6732" spans="1:2">
      <c r="A6732" s="149"/>
      <c r="B6732" s="149"/>
    </row>
    <row r="6733" spans="1:2">
      <c r="A6733" s="149"/>
      <c r="B6733" s="149"/>
    </row>
    <row r="6734" spans="1:2">
      <c r="A6734" s="149"/>
      <c r="B6734" s="149"/>
    </row>
    <row r="6735" spans="1:2">
      <c r="A6735" s="149"/>
      <c r="B6735" s="149"/>
    </row>
    <row r="6736" spans="1:2">
      <c r="A6736" s="149"/>
      <c r="B6736" s="149"/>
    </row>
    <row r="6737" spans="1:2">
      <c r="A6737" s="149"/>
      <c r="B6737" s="149"/>
    </row>
    <row r="6738" spans="1:2">
      <c r="A6738" s="149"/>
      <c r="B6738" s="149"/>
    </row>
    <row r="6739" spans="1:2">
      <c r="A6739" s="149"/>
      <c r="B6739" s="149"/>
    </row>
    <row r="6740" spans="1:2">
      <c r="A6740" s="149"/>
      <c r="B6740" s="149"/>
    </row>
    <row r="6741" spans="1:2">
      <c r="A6741" s="149"/>
      <c r="B6741" s="149"/>
    </row>
    <row r="6742" spans="1:2">
      <c r="A6742" s="149"/>
      <c r="B6742" s="149"/>
    </row>
    <row r="6743" spans="1:2">
      <c r="A6743" s="149"/>
      <c r="B6743" s="149"/>
    </row>
    <row r="6744" spans="1:2">
      <c r="A6744" s="149"/>
      <c r="B6744" s="149"/>
    </row>
    <row r="6745" spans="1:2">
      <c r="A6745" s="149"/>
      <c r="B6745" s="149"/>
    </row>
    <row r="6746" spans="1:2">
      <c r="A6746" s="149"/>
      <c r="B6746" s="149"/>
    </row>
    <row r="6747" spans="1:2">
      <c r="A6747" s="149"/>
      <c r="B6747" s="149"/>
    </row>
    <row r="6748" spans="1:2">
      <c r="A6748" s="149"/>
      <c r="B6748" s="149"/>
    </row>
    <row r="6749" spans="1:2">
      <c r="A6749" s="149"/>
      <c r="B6749" s="149"/>
    </row>
    <row r="6750" spans="1:2">
      <c r="A6750" s="149"/>
      <c r="B6750" s="149"/>
    </row>
    <row r="6751" spans="1:2">
      <c r="A6751" s="149"/>
      <c r="B6751" s="149"/>
    </row>
    <row r="6752" spans="1:2">
      <c r="A6752" s="149"/>
      <c r="B6752" s="149"/>
    </row>
    <row r="6753" spans="1:2">
      <c r="A6753" s="149"/>
      <c r="B6753" s="149"/>
    </row>
    <row r="6754" spans="1:2">
      <c r="A6754" s="149"/>
      <c r="B6754" s="149"/>
    </row>
    <row r="6755" spans="1:2">
      <c r="A6755" s="149"/>
      <c r="B6755" s="149"/>
    </row>
    <row r="6756" spans="1:2">
      <c r="A6756" s="149"/>
      <c r="B6756" s="149"/>
    </row>
    <row r="6757" spans="1:2">
      <c r="A6757" s="149"/>
      <c r="B6757" s="149"/>
    </row>
    <row r="6758" spans="1:2">
      <c r="A6758" s="149"/>
      <c r="B6758" s="149"/>
    </row>
    <row r="6759" spans="1:2">
      <c r="A6759" s="149"/>
      <c r="B6759" s="149"/>
    </row>
    <row r="6760" spans="1:2">
      <c r="A6760" s="149"/>
      <c r="B6760" s="149"/>
    </row>
    <row r="6761" spans="1:2">
      <c r="A6761" s="149"/>
      <c r="B6761" s="149"/>
    </row>
    <row r="6762" spans="1:2">
      <c r="A6762" s="149"/>
      <c r="B6762" s="149"/>
    </row>
    <row r="6763" spans="1:2">
      <c r="A6763" s="149"/>
      <c r="B6763" s="149"/>
    </row>
    <row r="6764" spans="1:2">
      <c r="A6764" s="149"/>
      <c r="B6764" s="149"/>
    </row>
    <row r="6765" spans="1:2">
      <c r="A6765" s="149"/>
      <c r="B6765" s="149"/>
    </row>
    <row r="6766" spans="1:2">
      <c r="A6766" s="149"/>
      <c r="B6766" s="149"/>
    </row>
    <row r="6767" spans="1:2">
      <c r="A6767" s="149"/>
      <c r="B6767" s="149"/>
    </row>
    <row r="6768" spans="1:2">
      <c r="A6768" s="149"/>
      <c r="B6768" s="149"/>
    </row>
    <row r="6769" spans="1:2">
      <c r="A6769" s="149"/>
      <c r="B6769" s="149"/>
    </row>
    <row r="6770" spans="1:2">
      <c r="A6770" s="149"/>
      <c r="B6770" s="149"/>
    </row>
    <row r="6771" spans="1:2">
      <c r="A6771" s="149"/>
      <c r="B6771" s="149"/>
    </row>
    <row r="6772" spans="1:2">
      <c r="A6772" s="149"/>
      <c r="B6772" s="149"/>
    </row>
    <row r="6773" spans="1:2">
      <c r="A6773" s="149"/>
      <c r="B6773" s="149"/>
    </row>
    <row r="6774" spans="1:2">
      <c r="A6774" s="149"/>
      <c r="B6774" s="149"/>
    </row>
    <row r="6775" spans="1:2">
      <c r="A6775" s="149"/>
      <c r="B6775" s="149"/>
    </row>
    <row r="6776" spans="1:2">
      <c r="A6776" s="149"/>
      <c r="B6776" s="149"/>
    </row>
    <row r="6777" spans="1:2">
      <c r="A6777" s="149"/>
      <c r="B6777" s="149"/>
    </row>
    <row r="6778" spans="1:2">
      <c r="A6778" s="149"/>
      <c r="B6778" s="149"/>
    </row>
    <row r="6779" spans="1:2">
      <c r="A6779" s="149"/>
      <c r="B6779" s="149"/>
    </row>
    <row r="6780" spans="1:2">
      <c r="A6780" s="149"/>
      <c r="B6780" s="149"/>
    </row>
    <row r="6781" spans="1:2">
      <c r="A6781" s="149"/>
      <c r="B6781" s="149"/>
    </row>
    <row r="6782" spans="1:2">
      <c r="A6782" s="149"/>
      <c r="B6782" s="149"/>
    </row>
    <row r="6783" spans="1:2">
      <c r="A6783" s="149"/>
      <c r="B6783" s="149"/>
    </row>
    <row r="6784" spans="1:2">
      <c r="A6784" s="149"/>
      <c r="B6784" s="149"/>
    </row>
    <row r="6785" spans="1:2">
      <c r="A6785" s="149"/>
      <c r="B6785" s="149"/>
    </row>
    <row r="6786" spans="1:2">
      <c r="A6786" s="149"/>
      <c r="B6786" s="149"/>
    </row>
    <row r="6787" spans="1:2">
      <c r="A6787" s="149"/>
      <c r="B6787" s="149"/>
    </row>
    <row r="6788" spans="1:2">
      <c r="A6788" s="149"/>
      <c r="B6788" s="149"/>
    </row>
    <row r="6789" spans="1:2">
      <c r="A6789" s="149"/>
      <c r="B6789" s="149"/>
    </row>
    <row r="6790" spans="1:2">
      <c r="A6790" s="149"/>
      <c r="B6790" s="149"/>
    </row>
    <row r="6791" spans="1:2">
      <c r="A6791" s="149"/>
      <c r="B6791" s="149"/>
    </row>
    <row r="6792" spans="1:2">
      <c r="A6792" s="149"/>
      <c r="B6792" s="149"/>
    </row>
    <row r="6793" spans="1:2">
      <c r="A6793" s="149"/>
      <c r="B6793" s="149"/>
    </row>
    <row r="6794" spans="1:2">
      <c r="A6794" s="149"/>
      <c r="B6794" s="149"/>
    </row>
    <row r="6795" spans="1:2">
      <c r="A6795" s="149"/>
      <c r="B6795" s="149"/>
    </row>
    <row r="6796" spans="1:2">
      <c r="A6796" s="149"/>
      <c r="B6796" s="149"/>
    </row>
    <row r="6797" spans="1:2">
      <c r="A6797" s="149"/>
      <c r="B6797" s="149"/>
    </row>
    <row r="6798" spans="1:2">
      <c r="A6798" s="149"/>
      <c r="B6798" s="149"/>
    </row>
    <row r="6799" spans="1:2">
      <c r="A6799" s="149"/>
      <c r="B6799" s="149"/>
    </row>
    <row r="6800" spans="1:2">
      <c r="A6800" s="149"/>
      <c r="B6800" s="149"/>
    </row>
    <row r="6801" spans="1:2">
      <c r="A6801" s="149"/>
      <c r="B6801" s="149"/>
    </row>
    <row r="6802" spans="1:2">
      <c r="A6802" s="149"/>
      <c r="B6802" s="149"/>
    </row>
    <row r="6803" spans="1:2">
      <c r="A6803" s="149"/>
      <c r="B6803" s="149"/>
    </row>
    <row r="6804" spans="1:2">
      <c r="A6804" s="149"/>
      <c r="B6804" s="149"/>
    </row>
    <row r="6805" spans="1:2">
      <c r="A6805" s="149"/>
      <c r="B6805" s="149"/>
    </row>
    <row r="6806" spans="1:2">
      <c r="A6806" s="149"/>
      <c r="B6806" s="149"/>
    </row>
    <row r="6807" spans="1:2">
      <c r="A6807" s="149"/>
      <c r="B6807" s="149"/>
    </row>
    <row r="6808" spans="1:2">
      <c r="A6808" s="149"/>
      <c r="B6808" s="149"/>
    </row>
    <row r="6809" spans="1:2">
      <c r="A6809" s="149"/>
      <c r="B6809" s="149"/>
    </row>
    <row r="6810" spans="1:2">
      <c r="A6810" s="149"/>
      <c r="B6810" s="149"/>
    </row>
    <row r="6811" spans="1:2">
      <c r="A6811" s="149"/>
      <c r="B6811" s="149"/>
    </row>
    <row r="6812" spans="1:2">
      <c r="A6812" s="149"/>
      <c r="B6812" s="149"/>
    </row>
    <row r="6813" spans="1:2">
      <c r="A6813" s="149"/>
      <c r="B6813" s="149"/>
    </row>
    <row r="6814" spans="1:2">
      <c r="A6814" s="149"/>
      <c r="B6814" s="149"/>
    </row>
    <row r="6815" spans="1:2">
      <c r="A6815" s="149"/>
      <c r="B6815" s="149"/>
    </row>
    <row r="6816" spans="1:2">
      <c r="A6816" s="149"/>
      <c r="B6816" s="149"/>
    </row>
    <row r="6817" spans="1:2">
      <c r="A6817" s="149"/>
      <c r="B6817" s="149"/>
    </row>
    <row r="6818" spans="1:2">
      <c r="A6818" s="149"/>
      <c r="B6818" s="149"/>
    </row>
    <row r="6819" spans="1:2">
      <c r="A6819" s="149"/>
      <c r="B6819" s="149"/>
    </row>
    <row r="6820" spans="1:2">
      <c r="A6820" s="149"/>
      <c r="B6820" s="149"/>
    </row>
    <row r="6821" spans="1:2">
      <c r="A6821" s="149"/>
      <c r="B6821" s="149"/>
    </row>
    <row r="6822" spans="1:2">
      <c r="A6822" s="149"/>
      <c r="B6822" s="149"/>
    </row>
    <row r="6823" spans="1:2">
      <c r="A6823" s="149"/>
      <c r="B6823" s="149"/>
    </row>
    <row r="6824" spans="1:2">
      <c r="A6824" s="149"/>
      <c r="B6824" s="149"/>
    </row>
    <row r="6825" spans="1:2">
      <c r="A6825" s="149"/>
      <c r="B6825" s="149"/>
    </row>
    <row r="6826" spans="1:2">
      <c r="A6826" s="149"/>
      <c r="B6826" s="149"/>
    </row>
    <row r="6827" spans="1:2">
      <c r="A6827" s="149"/>
      <c r="B6827" s="149"/>
    </row>
    <row r="6828" spans="1:2">
      <c r="A6828" s="149"/>
      <c r="B6828" s="149"/>
    </row>
    <row r="6829" spans="1:2">
      <c r="A6829" s="149"/>
      <c r="B6829" s="149"/>
    </row>
    <row r="6830" spans="1:2">
      <c r="A6830" s="149"/>
      <c r="B6830" s="149"/>
    </row>
    <row r="6831" spans="1:2">
      <c r="A6831" s="149"/>
      <c r="B6831" s="149"/>
    </row>
    <row r="6832" spans="1:2">
      <c r="A6832" s="149"/>
      <c r="B6832" s="149"/>
    </row>
    <row r="6833" spans="1:2">
      <c r="A6833" s="149"/>
      <c r="B6833" s="149"/>
    </row>
    <row r="6834" spans="1:2">
      <c r="A6834" s="149"/>
      <c r="B6834" s="149"/>
    </row>
    <row r="6835" spans="1:2">
      <c r="A6835" s="149"/>
      <c r="B6835" s="149"/>
    </row>
    <row r="6836" spans="1:2">
      <c r="A6836" s="149"/>
      <c r="B6836" s="149"/>
    </row>
    <row r="6837" spans="1:2">
      <c r="A6837" s="149"/>
      <c r="B6837" s="149"/>
    </row>
    <row r="6838" spans="1:2">
      <c r="A6838" s="149"/>
      <c r="B6838" s="149"/>
    </row>
    <row r="6839" spans="1:2">
      <c r="A6839" s="149"/>
      <c r="B6839" s="149"/>
    </row>
    <row r="6840" spans="1:2">
      <c r="A6840" s="149"/>
      <c r="B6840" s="149"/>
    </row>
    <row r="6841" spans="1:2">
      <c r="A6841" s="149"/>
      <c r="B6841" s="149"/>
    </row>
    <row r="6842" spans="1:2">
      <c r="A6842" s="149"/>
      <c r="B6842" s="149"/>
    </row>
    <row r="6843" spans="1:2">
      <c r="A6843" s="149"/>
      <c r="B6843" s="149"/>
    </row>
    <row r="6844" spans="1:2">
      <c r="A6844" s="149"/>
      <c r="B6844" s="149"/>
    </row>
    <row r="6845" spans="1:2">
      <c r="A6845" s="149"/>
      <c r="B6845" s="149"/>
    </row>
    <row r="6846" spans="1:2">
      <c r="A6846" s="149"/>
      <c r="B6846" s="149"/>
    </row>
    <row r="6847" spans="1:2">
      <c r="A6847" s="149"/>
      <c r="B6847" s="149"/>
    </row>
    <row r="6848" spans="1:2">
      <c r="A6848" s="149"/>
      <c r="B6848" s="149"/>
    </row>
    <row r="6849" spans="1:2">
      <c r="A6849" s="149"/>
      <c r="B6849" s="149"/>
    </row>
    <row r="6850" spans="1:2">
      <c r="A6850" s="149"/>
      <c r="B6850" s="149"/>
    </row>
    <row r="6851" spans="1:2">
      <c r="A6851" s="149"/>
      <c r="B6851" s="149"/>
    </row>
    <row r="6852" spans="1:2">
      <c r="A6852" s="149"/>
      <c r="B6852" s="149"/>
    </row>
    <row r="6853" spans="1:2">
      <c r="A6853" s="149"/>
      <c r="B6853" s="149"/>
    </row>
    <row r="6854" spans="1:2">
      <c r="A6854" s="149"/>
      <c r="B6854" s="149"/>
    </row>
    <row r="6855" spans="1:2">
      <c r="A6855" s="149"/>
      <c r="B6855" s="149"/>
    </row>
    <row r="6856" spans="1:2">
      <c r="A6856" s="149"/>
      <c r="B6856" s="149"/>
    </row>
    <row r="6857" spans="1:2">
      <c r="A6857" s="149"/>
      <c r="B6857" s="149"/>
    </row>
    <row r="6858" spans="1:2">
      <c r="A6858" s="149"/>
      <c r="B6858" s="149"/>
    </row>
    <row r="6859" spans="1:2">
      <c r="A6859" s="149"/>
      <c r="B6859" s="149"/>
    </row>
    <row r="6860" spans="1:2">
      <c r="A6860" s="149"/>
      <c r="B6860" s="149"/>
    </row>
    <row r="6861" spans="1:2">
      <c r="A6861" s="149"/>
      <c r="B6861" s="149"/>
    </row>
    <row r="6862" spans="1:2">
      <c r="A6862" s="149"/>
      <c r="B6862" s="149"/>
    </row>
    <row r="6863" spans="1:2">
      <c r="A6863" s="149"/>
      <c r="B6863" s="149"/>
    </row>
    <row r="6864" spans="1:2">
      <c r="A6864" s="149"/>
      <c r="B6864" s="149"/>
    </row>
    <row r="6865" spans="1:2">
      <c r="A6865" s="149"/>
      <c r="B6865" s="149"/>
    </row>
    <row r="6866" spans="1:2">
      <c r="A6866" s="149"/>
      <c r="B6866" s="149"/>
    </row>
    <row r="6867" spans="1:2">
      <c r="A6867" s="149"/>
      <c r="B6867" s="149"/>
    </row>
    <row r="6868" spans="1:2">
      <c r="A6868" s="149"/>
      <c r="B6868" s="149"/>
    </row>
    <row r="6869" spans="1:2">
      <c r="A6869" s="149"/>
      <c r="B6869" s="149"/>
    </row>
    <row r="6870" spans="1:2">
      <c r="A6870" s="149"/>
      <c r="B6870" s="149"/>
    </row>
    <row r="6871" spans="1:2">
      <c r="A6871" s="149"/>
      <c r="B6871" s="149"/>
    </row>
    <row r="6872" spans="1:2">
      <c r="A6872" s="149"/>
      <c r="B6872" s="149"/>
    </row>
    <row r="6873" spans="1:2">
      <c r="A6873" s="149"/>
      <c r="B6873" s="149"/>
    </row>
    <row r="6874" spans="1:2">
      <c r="A6874" s="149"/>
      <c r="B6874" s="149"/>
    </row>
    <row r="6875" spans="1:2">
      <c r="A6875" s="149"/>
      <c r="B6875" s="149"/>
    </row>
    <row r="6876" spans="1:2">
      <c r="A6876" s="149"/>
      <c r="B6876" s="149"/>
    </row>
    <row r="6877" spans="1:2">
      <c r="A6877" s="149"/>
      <c r="B6877" s="149"/>
    </row>
    <row r="6878" spans="1:2">
      <c r="A6878" s="149"/>
      <c r="B6878" s="149"/>
    </row>
    <row r="6879" spans="1:2">
      <c r="A6879" s="149"/>
      <c r="B6879" s="149"/>
    </row>
    <row r="6880" spans="1:2">
      <c r="A6880" s="149"/>
      <c r="B6880" s="149"/>
    </row>
    <row r="6881" spans="1:2">
      <c r="A6881" s="149"/>
      <c r="B6881" s="149"/>
    </row>
    <row r="6882" spans="1:2">
      <c r="A6882" s="149"/>
      <c r="B6882" s="149"/>
    </row>
    <row r="6883" spans="1:2">
      <c r="A6883" s="149"/>
      <c r="B6883" s="149"/>
    </row>
    <row r="6884" spans="1:2">
      <c r="A6884" s="149"/>
      <c r="B6884" s="149"/>
    </row>
    <row r="6885" spans="1:2">
      <c r="A6885" s="149"/>
      <c r="B6885" s="149"/>
    </row>
    <row r="6886" spans="1:2">
      <c r="A6886" s="149"/>
      <c r="B6886" s="149"/>
    </row>
    <row r="6887" spans="1:2">
      <c r="A6887" s="149"/>
      <c r="B6887" s="149"/>
    </row>
    <row r="6888" spans="1:2">
      <c r="A6888" s="149"/>
      <c r="B6888" s="149"/>
    </row>
    <row r="6889" spans="1:2">
      <c r="A6889" s="149"/>
      <c r="B6889" s="149"/>
    </row>
    <row r="6890" spans="1:2">
      <c r="A6890" s="149"/>
      <c r="B6890" s="149"/>
    </row>
    <row r="6891" spans="1:2">
      <c r="A6891" s="149"/>
      <c r="B6891" s="149"/>
    </row>
    <row r="6892" spans="1:2">
      <c r="A6892" s="149"/>
      <c r="B6892" s="149"/>
    </row>
    <row r="6893" spans="1:2">
      <c r="A6893" s="149"/>
      <c r="B6893" s="149"/>
    </row>
    <row r="6894" spans="1:2">
      <c r="A6894" s="149"/>
      <c r="B6894" s="149"/>
    </row>
    <row r="6895" spans="1:2">
      <c r="A6895" s="149"/>
      <c r="B6895" s="149"/>
    </row>
    <row r="6896" spans="1:2">
      <c r="A6896" s="149"/>
      <c r="B6896" s="149"/>
    </row>
    <row r="6897" spans="1:2">
      <c r="A6897" s="149"/>
      <c r="B6897" s="149"/>
    </row>
    <row r="6898" spans="1:2">
      <c r="A6898" s="149"/>
      <c r="B6898" s="149"/>
    </row>
    <row r="6899" spans="1:2">
      <c r="A6899" s="149"/>
      <c r="B6899" s="149"/>
    </row>
    <row r="6900" spans="1:2">
      <c r="A6900" s="149"/>
      <c r="B6900" s="149"/>
    </row>
    <row r="6901" spans="1:2">
      <c r="A6901" s="149"/>
      <c r="B6901" s="149"/>
    </row>
    <row r="6902" spans="1:2">
      <c r="A6902" s="149"/>
      <c r="B6902" s="149"/>
    </row>
    <row r="6903" spans="1:2">
      <c r="A6903" s="149"/>
      <c r="B6903" s="149"/>
    </row>
    <row r="6904" spans="1:2">
      <c r="A6904" s="149"/>
      <c r="B6904" s="149"/>
    </row>
    <row r="6905" spans="1:2">
      <c r="A6905" s="149"/>
      <c r="B6905" s="149"/>
    </row>
    <row r="6906" spans="1:2">
      <c r="A6906" s="149"/>
      <c r="B6906" s="149"/>
    </row>
    <row r="6907" spans="1:2">
      <c r="A6907" s="149"/>
      <c r="B6907" s="149"/>
    </row>
    <row r="6908" spans="1:2">
      <c r="A6908" s="149"/>
      <c r="B6908" s="149"/>
    </row>
    <row r="6909" spans="1:2">
      <c r="A6909" s="149"/>
      <c r="B6909" s="149"/>
    </row>
    <row r="6910" spans="1:2">
      <c r="A6910" s="149"/>
      <c r="B6910" s="149"/>
    </row>
    <row r="6911" spans="1:2">
      <c r="A6911" s="149"/>
      <c r="B6911" s="149"/>
    </row>
    <row r="6912" spans="1:2">
      <c r="A6912" s="149"/>
      <c r="B6912" s="149"/>
    </row>
    <row r="6913" spans="1:2">
      <c r="A6913" s="149"/>
      <c r="B6913" s="149"/>
    </row>
    <row r="6914" spans="1:2">
      <c r="A6914" s="149"/>
      <c r="B6914" s="149"/>
    </row>
    <row r="6915" spans="1:2">
      <c r="A6915" s="149"/>
      <c r="B6915" s="149"/>
    </row>
    <row r="6916" spans="1:2">
      <c r="A6916" s="149"/>
      <c r="B6916" s="149"/>
    </row>
    <row r="6917" spans="1:2">
      <c r="A6917" s="149"/>
      <c r="B6917" s="149"/>
    </row>
    <row r="6918" spans="1:2">
      <c r="A6918" s="149"/>
      <c r="B6918" s="149"/>
    </row>
    <row r="6919" spans="1:2">
      <c r="A6919" s="149"/>
      <c r="B6919" s="149"/>
    </row>
    <row r="6920" spans="1:2">
      <c r="A6920" s="149"/>
      <c r="B6920" s="149"/>
    </row>
    <row r="6921" spans="1:2">
      <c r="A6921" s="149"/>
      <c r="B6921" s="149"/>
    </row>
    <row r="6922" spans="1:2">
      <c r="A6922" s="149"/>
      <c r="B6922" s="149"/>
    </row>
    <row r="6923" spans="1:2">
      <c r="A6923" s="149"/>
      <c r="B6923" s="149"/>
    </row>
    <row r="6924" spans="1:2">
      <c r="A6924" s="149"/>
      <c r="B6924" s="149"/>
    </row>
    <row r="6925" spans="1:2">
      <c r="A6925" s="149"/>
      <c r="B6925" s="149"/>
    </row>
    <row r="6926" spans="1:2">
      <c r="A6926" s="149"/>
      <c r="B6926" s="149"/>
    </row>
    <row r="6927" spans="1:2">
      <c r="A6927" s="149"/>
      <c r="B6927" s="149"/>
    </row>
    <row r="6928" spans="1:2">
      <c r="A6928" s="149"/>
      <c r="B6928" s="149"/>
    </row>
    <row r="6929" spans="1:2">
      <c r="A6929" s="149"/>
      <c r="B6929" s="149"/>
    </row>
    <row r="6930" spans="1:2">
      <c r="A6930" s="149"/>
      <c r="B6930" s="149"/>
    </row>
    <row r="6931" spans="1:2">
      <c r="A6931" s="149"/>
      <c r="B6931" s="149"/>
    </row>
    <row r="6932" spans="1:2">
      <c r="A6932" s="149"/>
      <c r="B6932" s="149"/>
    </row>
    <row r="6933" spans="1:2">
      <c r="A6933" s="149"/>
      <c r="B6933" s="149"/>
    </row>
    <row r="6934" spans="1:2">
      <c r="A6934" s="149"/>
      <c r="B6934" s="149"/>
    </row>
    <row r="6935" spans="1:2">
      <c r="A6935" s="149"/>
      <c r="B6935" s="149"/>
    </row>
    <row r="6936" spans="1:2">
      <c r="A6936" s="149"/>
      <c r="B6936" s="149"/>
    </row>
    <row r="6937" spans="1:2">
      <c r="A6937" s="149"/>
      <c r="B6937" s="149"/>
    </row>
    <row r="6938" spans="1:2">
      <c r="A6938" s="149"/>
      <c r="B6938" s="149"/>
    </row>
    <row r="6939" spans="1:2">
      <c r="A6939" s="149"/>
      <c r="B6939" s="149"/>
    </row>
    <row r="6940" spans="1:2">
      <c r="A6940" s="149"/>
      <c r="B6940" s="149"/>
    </row>
    <row r="6941" spans="1:2">
      <c r="A6941" s="149"/>
      <c r="B6941" s="149"/>
    </row>
    <row r="6942" spans="1:2">
      <c r="A6942" s="149"/>
      <c r="B6942" s="149"/>
    </row>
    <row r="6943" spans="1:2">
      <c r="A6943" s="149"/>
      <c r="B6943" s="149"/>
    </row>
    <row r="6944" spans="1:2">
      <c r="A6944" s="149"/>
      <c r="B6944" s="149"/>
    </row>
    <row r="6945" spans="1:2">
      <c r="A6945" s="149"/>
      <c r="B6945" s="149"/>
    </row>
    <row r="6946" spans="1:2">
      <c r="A6946" s="149"/>
      <c r="B6946" s="149"/>
    </row>
    <row r="6947" spans="1:2">
      <c r="A6947" s="149"/>
      <c r="B6947" s="149"/>
    </row>
    <row r="6948" spans="1:2">
      <c r="A6948" s="149"/>
      <c r="B6948" s="149"/>
    </row>
    <row r="6949" spans="1:2">
      <c r="A6949" s="149"/>
      <c r="B6949" s="149"/>
    </row>
    <row r="6950" spans="1:2">
      <c r="A6950" s="149"/>
      <c r="B6950" s="149"/>
    </row>
    <row r="6951" spans="1:2">
      <c r="A6951" s="149"/>
      <c r="B6951" s="149"/>
    </row>
    <row r="6952" spans="1:2">
      <c r="A6952" s="149"/>
      <c r="B6952" s="149"/>
    </row>
    <row r="6953" spans="1:2">
      <c r="A6953" s="149"/>
      <c r="B6953" s="149"/>
    </row>
    <row r="6954" spans="1:2">
      <c r="A6954" s="149"/>
      <c r="B6954" s="149"/>
    </row>
    <row r="6955" spans="1:2">
      <c r="A6955" s="149"/>
      <c r="B6955" s="149"/>
    </row>
    <row r="6956" spans="1:2">
      <c r="A6956" s="149"/>
      <c r="B6956" s="149"/>
    </row>
    <row r="6957" spans="1:2">
      <c r="A6957" s="149"/>
      <c r="B6957" s="149"/>
    </row>
    <row r="6958" spans="1:2">
      <c r="A6958" s="149"/>
      <c r="B6958" s="149"/>
    </row>
    <row r="6959" spans="1:2">
      <c r="A6959" s="149"/>
      <c r="B6959" s="149"/>
    </row>
    <row r="6960" spans="1:2">
      <c r="A6960" s="149"/>
      <c r="B6960" s="149"/>
    </row>
    <row r="6961" spans="1:2">
      <c r="A6961" s="149"/>
      <c r="B6961" s="149"/>
    </row>
    <row r="6962" spans="1:2">
      <c r="A6962" s="149"/>
      <c r="B6962" s="149"/>
    </row>
    <row r="6963" spans="1:2">
      <c r="A6963" s="149"/>
      <c r="B6963" s="149"/>
    </row>
    <row r="6964" spans="1:2">
      <c r="A6964" s="149"/>
      <c r="B6964" s="149"/>
    </row>
    <row r="6965" spans="1:2">
      <c r="A6965" s="149"/>
      <c r="B6965" s="149"/>
    </row>
    <row r="6966" spans="1:2">
      <c r="A6966" s="149"/>
      <c r="B6966" s="149"/>
    </row>
    <row r="6967" spans="1:2">
      <c r="A6967" s="149"/>
      <c r="B6967" s="149"/>
    </row>
    <row r="6968" spans="1:2">
      <c r="A6968" s="149"/>
      <c r="B6968" s="149"/>
    </row>
    <row r="6969" spans="1:2">
      <c r="A6969" s="149"/>
      <c r="B6969" s="149"/>
    </row>
    <row r="6970" spans="1:2">
      <c r="A6970" s="149"/>
      <c r="B6970" s="149"/>
    </row>
    <row r="6971" spans="1:2">
      <c r="A6971" s="149"/>
      <c r="B6971" s="149"/>
    </row>
    <row r="6972" spans="1:2">
      <c r="A6972" s="149"/>
      <c r="B6972" s="149"/>
    </row>
    <row r="6973" spans="1:2">
      <c r="A6973" s="149"/>
      <c r="B6973" s="149"/>
    </row>
    <row r="6974" spans="1:2">
      <c r="A6974" s="149"/>
      <c r="B6974" s="149"/>
    </row>
    <row r="6975" spans="1:2">
      <c r="A6975" s="149"/>
      <c r="B6975" s="149"/>
    </row>
    <row r="6976" spans="1:2">
      <c r="A6976" s="149"/>
      <c r="B6976" s="149"/>
    </row>
    <row r="6977" spans="1:2">
      <c r="A6977" s="149"/>
      <c r="B6977" s="149"/>
    </row>
    <row r="6978" spans="1:2">
      <c r="A6978" s="149"/>
      <c r="B6978" s="149"/>
    </row>
    <row r="6979" spans="1:2">
      <c r="A6979" s="149"/>
      <c r="B6979" s="149"/>
    </row>
    <row r="6980" spans="1:2">
      <c r="A6980" s="149"/>
      <c r="B6980" s="149"/>
    </row>
    <row r="6981" spans="1:2">
      <c r="A6981" s="149"/>
      <c r="B6981" s="149"/>
    </row>
    <row r="6982" spans="1:2">
      <c r="A6982" s="149"/>
      <c r="B6982" s="149"/>
    </row>
    <row r="6983" spans="1:2">
      <c r="A6983" s="149"/>
      <c r="B6983" s="149"/>
    </row>
    <row r="6984" spans="1:2">
      <c r="A6984" s="149"/>
      <c r="B6984" s="149"/>
    </row>
    <row r="6985" spans="1:2">
      <c r="A6985" s="149"/>
      <c r="B6985" s="149"/>
    </row>
    <row r="6986" spans="1:2">
      <c r="A6986" s="149"/>
      <c r="B6986" s="149"/>
    </row>
    <row r="6987" spans="1:2">
      <c r="A6987" s="149"/>
      <c r="B6987" s="149"/>
    </row>
    <row r="6988" spans="1:2">
      <c r="A6988" s="149"/>
      <c r="B6988" s="149"/>
    </row>
    <row r="6989" spans="1:2">
      <c r="A6989" s="149"/>
      <c r="B6989" s="149"/>
    </row>
    <row r="6990" spans="1:2">
      <c r="A6990" s="149"/>
      <c r="B6990" s="149"/>
    </row>
    <row r="6991" spans="1:2">
      <c r="A6991" s="149"/>
      <c r="B6991" s="149"/>
    </row>
    <row r="6992" spans="1:2">
      <c r="A6992" s="149"/>
      <c r="B6992" s="149"/>
    </row>
    <row r="6993" spans="1:2">
      <c r="A6993" s="149"/>
      <c r="B6993" s="149"/>
    </row>
    <row r="6994" spans="1:2">
      <c r="A6994" s="149"/>
      <c r="B6994" s="149"/>
    </row>
    <row r="6995" spans="1:2">
      <c r="A6995" s="149"/>
      <c r="B6995" s="149"/>
    </row>
    <row r="6996" spans="1:2">
      <c r="A6996" s="149"/>
      <c r="B6996" s="149"/>
    </row>
    <row r="6997" spans="1:2">
      <c r="A6997" s="149"/>
      <c r="B6997" s="149"/>
    </row>
    <row r="6998" spans="1:2">
      <c r="A6998" s="149"/>
      <c r="B6998" s="149"/>
    </row>
    <row r="6999" spans="1:2">
      <c r="A6999" s="149"/>
      <c r="B6999" s="149"/>
    </row>
    <row r="7000" spans="1:2">
      <c r="A7000" s="149"/>
      <c r="B7000" s="149"/>
    </row>
    <row r="7001" spans="1:2">
      <c r="A7001" s="149"/>
      <c r="B7001" s="149"/>
    </row>
    <row r="7002" spans="1:2">
      <c r="A7002" s="149"/>
      <c r="B7002" s="149"/>
    </row>
    <row r="7003" spans="1:2">
      <c r="A7003" s="149"/>
      <c r="B7003" s="149"/>
    </row>
    <row r="7004" spans="1:2">
      <c r="A7004" s="149"/>
      <c r="B7004" s="149"/>
    </row>
    <row r="7005" spans="1:2">
      <c r="A7005" s="149"/>
      <c r="B7005" s="149"/>
    </row>
    <row r="7006" spans="1:2">
      <c r="A7006" s="149"/>
      <c r="B7006" s="149"/>
    </row>
    <row r="7007" spans="1:2">
      <c r="A7007" s="149"/>
      <c r="B7007" s="149"/>
    </row>
    <row r="7008" spans="1:2">
      <c r="A7008" s="149"/>
      <c r="B7008" s="149"/>
    </row>
    <row r="7009" spans="1:2">
      <c r="A7009" s="149"/>
      <c r="B7009" s="149"/>
    </row>
    <row r="7010" spans="1:2">
      <c r="A7010" s="149"/>
      <c r="B7010" s="149"/>
    </row>
    <row r="7011" spans="1:2">
      <c r="A7011" s="149"/>
      <c r="B7011" s="149"/>
    </row>
    <row r="7012" spans="1:2">
      <c r="A7012" s="149"/>
      <c r="B7012" s="149"/>
    </row>
    <row r="7013" spans="1:2">
      <c r="A7013" s="149"/>
      <c r="B7013" s="149"/>
    </row>
    <row r="7014" spans="1:2">
      <c r="A7014" s="149"/>
      <c r="B7014" s="149"/>
    </row>
    <row r="7015" spans="1:2">
      <c r="A7015" s="149"/>
      <c r="B7015" s="149"/>
    </row>
    <row r="7016" spans="1:2">
      <c r="A7016" s="149"/>
      <c r="B7016" s="149"/>
    </row>
    <row r="7017" spans="1:2">
      <c r="A7017" s="149"/>
      <c r="B7017" s="149"/>
    </row>
    <row r="7018" spans="1:2">
      <c r="A7018" s="149"/>
      <c r="B7018" s="149"/>
    </row>
    <row r="7019" spans="1:2">
      <c r="A7019" s="149"/>
      <c r="B7019" s="149"/>
    </row>
    <row r="7020" spans="1:2">
      <c r="A7020" s="149"/>
      <c r="B7020" s="149"/>
    </row>
    <row r="7021" spans="1:2">
      <c r="A7021" s="149"/>
      <c r="B7021" s="149"/>
    </row>
    <row r="7022" spans="1:2">
      <c r="A7022" s="149"/>
      <c r="B7022" s="149"/>
    </row>
    <row r="7023" spans="1:2">
      <c r="A7023" s="149"/>
      <c r="B7023" s="149"/>
    </row>
    <row r="7024" spans="1:2">
      <c r="A7024" s="149"/>
      <c r="B7024" s="149"/>
    </row>
    <row r="7025" spans="1:2">
      <c r="A7025" s="149"/>
      <c r="B7025" s="149"/>
    </row>
    <row r="7026" spans="1:2">
      <c r="A7026" s="149"/>
      <c r="B7026" s="149"/>
    </row>
    <row r="7027" spans="1:2">
      <c r="A7027" s="149"/>
      <c r="B7027" s="149"/>
    </row>
    <row r="7028" spans="1:2">
      <c r="A7028" s="149"/>
      <c r="B7028" s="149"/>
    </row>
    <row r="7029" spans="1:2">
      <c r="A7029" s="149"/>
      <c r="B7029" s="149"/>
    </row>
    <row r="7030" spans="1:2">
      <c r="A7030" s="149"/>
      <c r="B7030" s="149"/>
    </row>
    <row r="7031" spans="1:2">
      <c r="A7031" s="149"/>
      <c r="B7031" s="149"/>
    </row>
    <row r="7032" spans="1:2">
      <c r="A7032" s="149"/>
      <c r="B7032" s="149"/>
    </row>
    <row r="7033" spans="1:2">
      <c r="A7033" s="149"/>
      <c r="B7033" s="149"/>
    </row>
    <row r="7034" spans="1:2">
      <c r="A7034" s="149"/>
      <c r="B7034" s="149"/>
    </row>
    <row r="7035" spans="1:2">
      <c r="A7035" s="149"/>
      <c r="B7035" s="149"/>
    </row>
    <row r="7036" spans="1:2">
      <c r="A7036" s="149"/>
      <c r="B7036" s="149"/>
    </row>
    <row r="7037" spans="1:2">
      <c r="A7037" s="149"/>
      <c r="B7037" s="149"/>
    </row>
    <row r="7038" spans="1:2">
      <c r="A7038" s="149"/>
      <c r="B7038" s="149"/>
    </row>
    <row r="7039" spans="1:2">
      <c r="A7039" s="149"/>
      <c r="B7039" s="149"/>
    </row>
    <row r="7040" spans="1:2">
      <c r="A7040" s="149"/>
      <c r="B7040" s="149"/>
    </row>
    <row r="7041" spans="1:2">
      <c r="A7041" s="149"/>
      <c r="B7041" s="149"/>
    </row>
    <row r="7042" spans="1:2">
      <c r="A7042" s="149"/>
      <c r="B7042" s="149"/>
    </row>
    <row r="7043" spans="1:2">
      <c r="A7043" s="149"/>
      <c r="B7043" s="149"/>
    </row>
    <row r="7044" spans="1:2">
      <c r="A7044" s="149"/>
      <c r="B7044" s="149"/>
    </row>
    <row r="7045" spans="1:2">
      <c r="A7045" s="149"/>
      <c r="B7045" s="149"/>
    </row>
    <row r="7046" spans="1:2">
      <c r="A7046" s="149"/>
      <c r="B7046" s="149"/>
    </row>
    <row r="7047" spans="1:2">
      <c r="A7047" s="149"/>
      <c r="B7047" s="149"/>
    </row>
    <row r="7048" spans="1:2">
      <c r="A7048" s="149"/>
      <c r="B7048" s="149"/>
    </row>
    <row r="7049" spans="1:2">
      <c r="A7049" s="149"/>
      <c r="B7049" s="149"/>
    </row>
    <row r="7050" spans="1:2">
      <c r="A7050" s="149"/>
      <c r="B7050" s="149"/>
    </row>
    <row r="7051" spans="1:2">
      <c r="A7051" s="149"/>
      <c r="B7051" s="149"/>
    </row>
    <row r="7052" spans="1:2">
      <c r="A7052" s="149"/>
      <c r="B7052" s="149"/>
    </row>
    <row r="7053" spans="1:2">
      <c r="A7053" s="149"/>
      <c r="B7053" s="149"/>
    </row>
    <row r="7054" spans="1:2">
      <c r="A7054" s="149"/>
      <c r="B7054" s="149"/>
    </row>
    <row r="7055" spans="1:2">
      <c r="A7055" s="149"/>
      <c r="B7055" s="149"/>
    </row>
    <row r="7056" spans="1:2">
      <c r="A7056" s="149"/>
      <c r="B7056" s="149"/>
    </row>
    <row r="7057" spans="1:2">
      <c r="A7057" s="149"/>
      <c r="B7057" s="149"/>
    </row>
    <row r="7058" spans="1:2">
      <c r="A7058" s="149"/>
      <c r="B7058" s="149"/>
    </row>
    <row r="7059" spans="1:2">
      <c r="A7059" s="149"/>
      <c r="B7059" s="149"/>
    </row>
    <row r="7060" spans="1:2">
      <c r="A7060" s="149"/>
      <c r="B7060" s="149"/>
    </row>
    <row r="7061" spans="1:2">
      <c r="A7061" s="149"/>
      <c r="B7061" s="149"/>
    </row>
    <row r="7062" spans="1:2">
      <c r="A7062" s="149"/>
      <c r="B7062" s="149"/>
    </row>
    <row r="7063" spans="1:2">
      <c r="A7063" s="149"/>
      <c r="B7063" s="149"/>
    </row>
    <row r="7064" spans="1:2">
      <c r="A7064" s="149"/>
      <c r="B7064" s="149"/>
    </row>
    <row r="7065" spans="1:2">
      <c r="A7065" s="149"/>
      <c r="B7065" s="149"/>
    </row>
    <row r="7066" spans="1:2">
      <c r="A7066" s="149"/>
      <c r="B7066" s="149"/>
    </row>
    <row r="7067" spans="1:2">
      <c r="A7067" s="149"/>
      <c r="B7067" s="149"/>
    </row>
    <row r="7068" spans="1:2">
      <c r="A7068" s="149"/>
      <c r="B7068" s="149"/>
    </row>
    <row r="7069" spans="1:2">
      <c r="A7069" s="149"/>
      <c r="B7069" s="149"/>
    </row>
    <row r="7070" spans="1:2">
      <c r="A7070" s="149"/>
      <c r="B7070" s="149"/>
    </row>
    <row r="7071" spans="1:2">
      <c r="A7071" s="149"/>
      <c r="B7071" s="149"/>
    </row>
    <row r="7072" spans="1:2">
      <c r="A7072" s="149"/>
      <c r="B7072" s="149"/>
    </row>
    <row r="7073" spans="1:2">
      <c r="A7073" s="149"/>
      <c r="B7073" s="149"/>
    </row>
    <row r="7074" spans="1:2">
      <c r="A7074" s="149"/>
      <c r="B7074" s="149"/>
    </row>
    <row r="7075" spans="1:2">
      <c r="A7075" s="149"/>
      <c r="B7075" s="149"/>
    </row>
    <row r="7076" spans="1:2">
      <c r="A7076" s="149"/>
      <c r="B7076" s="149"/>
    </row>
    <row r="7077" spans="1:2">
      <c r="A7077" s="149"/>
      <c r="B7077" s="149"/>
    </row>
    <row r="7078" spans="1:2">
      <c r="A7078" s="149"/>
      <c r="B7078" s="149"/>
    </row>
    <row r="7079" spans="1:2">
      <c r="A7079" s="149"/>
      <c r="B7079" s="149"/>
    </row>
    <row r="7080" spans="1:2">
      <c r="A7080" s="149"/>
      <c r="B7080" s="149"/>
    </row>
    <row r="7081" spans="1:2">
      <c r="A7081" s="149"/>
      <c r="B7081" s="149"/>
    </row>
    <row r="7082" spans="1:2">
      <c r="A7082" s="149"/>
      <c r="B7082" s="149"/>
    </row>
    <row r="7083" spans="1:2">
      <c r="A7083" s="149"/>
      <c r="B7083" s="149"/>
    </row>
    <row r="7084" spans="1:2">
      <c r="A7084" s="149"/>
      <c r="B7084" s="149"/>
    </row>
    <row r="7085" spans="1:2">
      <c r="A7085" s="149"/>
      <c r="B7085" s="149"/>
    </row>
    <row r="7086" spans="1:2">
      <c r="A7086" s="149"/>
      <c r="B7086" s="149"/>
    </row>
    <row r="7087" spans="1:2">
      <c r="A7087" s="149"/>
      <c r="B7087" s="149"/>
    </row>
    <row r="7088" spans="1:2">
      <c r="A7088" s="149"/>
      <c r="B7088" s="149"/>
    </row>
    <row r="7089" spans="1:2">
      <c r="A7089" s="149"/>
      <c r="B7089" s="149"/>
    </row>
    <row r="7090" spans="1:2">
      <c r="A7090" s="149"/>
      <c r="B7090" s="149"/>
    </row>
    <row r="7091" spans="1:2">
      <c r="A7091" s="149"/>
      <c r="B7091" s="149"/>
    </row>
    <row r="7092" spans="1:2">
      <c r="A7092" s="149"/>
      <c r="B7092" s="149"/>
    </row>
    <row r="7093" spans="1:2">
      <c r="A7093" s="149"/>
      <c r="B7093" s="149"/>
    </row>
    <row r="7094" spans="1:2">
      <c r="A7094" s="149"/>
      <c r="B7094" s="149"/>
    </row>
    <row r="7095" spans="1:2">
      <c r="A7095" s="149"/>
      <c r="B7095" s="149"/>
    </row>
    <row r="7096" spans="1:2">
      <c r="A7096" s="149"/>
      <c r="B7096" s="149"/>
    </row>
    <row r="7097" spans="1:2">
      <c r="A7097" s="149"/>
      <c r="B7097" s="149"/>
    </row>
    <row r="7098" spans="1:2">
      <c r="A7098" s="149"/>
      <c r="B7098" s="149"/>
    </row>
    <row r="7099" spans="1:2">
      <c r="A7099" s="149"/>
      <c r="B7099" s="149"/>
    </row>
    <row r="7100" spans="1:2">
      <c r="A7100" s="149"/>
      <c r="B7100" s="149"/>
    </row>
    <row r="7101" spans="1:2">
      <c r="A7101" s="149"/>
      <c r="B7101" s="149"/>
    </row>
    <row r="7102" spans="1:2">
      <c r="A7102" s="149"/>
      <c r="B7102" s="149"/>
    </row>
    <row r="7103" spans="1:2">
      <c r="A7103" s="149"/>
      <c r="B7103" s="149"/>
    </row>
    <row r="7104" spans="1:2">
      <c r="A7104" s="149"/>
      <c r="B7104" s="149"/>
    </row>
    <row r="7105" spans="1:2">
      <c r="A7105" s="149"/>
      <c r="B7105" s="149"/>
    </row>
    <row r="7106" spans="1:2">
      <c r="A7106" s="149"/>
      <c r="B7106" s="149"/>
    </row>
    <row r="7107" spans="1:2">
      <c r="A7107" s="149"/>
      <c r="B7107" s="149"/>
    </row>
    <row r="7108" spans="1:2">
      <c r="A7108" s="149"/>
      <c r="B7108" s="149"/>
    </row>
    <row r="7109" spans="1:2">
      <c r="A7109" s="149"/>
      <c r="B7109" s="149"/>
    </row>
    <row r="7110" spans="1:2">
      <c r="A7110" s="149"/>
      <c r="B7110" s="149"/>
    </row>
    <row r="7111" spans="1:2">
      <c r="A7111" s="149"/>
      <c r="B7111" s="149"/>
    </row>
    <row r="7112" spans="1:2">
      <c r="A7112" s="149"/>
      <c r="B7112" s="149"/>
    </row>
    <row r="7113" spans="1:2">
      <c r="A7113" s="149"/>
      <c r="B7113" s="149"/>
    </row>
    <row r="7114" spans="1:2">
      <c r="A7114" s="149"/>
      <c r="B7114" s="149"/>
    </row>
    <row r="7115" spans="1:2">
      <c r="A7115" s="149"/>
      <c r="B7115" s="149"/>
    </row>
    <row r="7116" spans="1:2">
      <c r="A7116" s="149"/>
      <c r="B7116" s="149"/>
    </row>
    <row r="7117" spans="1:2">
      <c r="A7117" s="149"/>
      <c r="B7117" s="149"/>
    </row>
    <row r="7118" spans="1:2">
      <c r="A7118" s="149"/>
      <c r="B7118" s="149"/>
    </row>
    <row r="7119" spans="1:2">
      <c r="A7119" s="149"/>
      <c r="B7119" s="149"/>
    </row>
    <row r="7120" spans="1:2">
      <c r="A7120" s="149"/>
      <c r="B7120" s="149"/>
    </row>
    <row r="7121" spans="1:2">
      <c r="A7121" s="149"/>
      <c r="B7121" s="149"/>
    </row>
    <row r="7122" spans="1:2">
      <c r="A7122" s="149"/>
      <c r="B7122" s="149"/>
    </row>
    <row r="7123" spans="1:2">
      <c r="A7123" s="149"/>
      <c r="B7123" s="149"/>
    </row>
    <row r="7124" spans="1:2">
      <c r="A7124" s="149"/>
      <c r="B7124" s="149"/>
    </row>
    <row r="7125" spans="1:2">
      <c r="A7125" s="149"/>
      <c r="B7125" s="149"/>
    </row>
    <row r="7126" spans="1:2">
      <c r="A7126" s="149"/>
      <c r="B7126" s="149"/>
    </row>
    <row r="7127" spans="1:2">
      <c r="A7127" s="149"/>
      <c r="B7127" s="149"/>
    </row>
    <row r="7128" spans="1:2">
      <c r="A7128" s="149"/>
      <c r="B7128" s="149"/>
    </row>
    <row r="7129" spans="1:2">
      <c r="A7129" s="149"/>
      <c r="B7129" s="149"/>
    </row>
    <row r="7130" spans="1:2">
      <c r="A7130" s="149"/>
      <c r="B7130" s="149"/>
    </row>
    <row r="7131" spans="1:2">
      <c r="A7131" s="149"/>
      <c r="B7131" s="149"/>
    </row>
    <row r="7132" spans="1:2">
      <c r="A7132" s="149"/>
      <c r="B7132" s="149"/>
    </row>
    <row r="7133" spans="1:2">
      <c r="A7133" s="149"/>
      <c r="B7133" s="149"/>
    </row>
    <row r="7134" spans="1:2">
      <c r="A7134" s="149"/>
      <c r="B7134" s="149"/>
    </row>
    <row r="7135" spans="1:2">
      <c r="A7135" s="149"/>
      <c r="B7135" s="149"/>
    </row>
    <row r="7136" spans="1:2">
      <c r="A7136" s="149"/>
      <c r="B7136" s="149"/>
    </row>
    <row r="7137" spans="1:2">
      <c r="A7137" s="149"/>
      <c r="B7137" s="149"/>
    </row>
    <row r="7138" spans="1:2">
      <c r="A7138" s="149"/>
      <c r="B7138" s="149"/>
    </row>
    <row r="7139" spans="1:2">
      <c r="A7139" s="149"/>
      <c r="B7139" s="149"/>
    </row>
    <row r="7140" spans="1:2">
      <c r="A7140" s="149"/>
      <c r="B7140" s="149"/>
    </row>
    <row r="7141" spans="1:2">
      <c r="A7141" s="149"/>
      <c r="B7141" s="149"/>
    </row>
    <row r="7142" spans="1:2">
      <c r="A7142" s="149"/>
      <c r="B7142" s="149"/>
    </row>
    <row r="7143" spans="1:2">
      <c r="A7143" s="149"/>
      <c r="B7143" s="149"/>
    </row>
    <row r="7144" spans="1:2">
      <c r="A7144" s="149"/>
      <c r="B7144" s="149"/>
    </row>
    <row r="7145" spans="1:2">
      <c r="A7145" s="149"/>
      <c r="B7145" s="149"/>
    </row>
    <row r="7146" spans="1:2">
      <c r="A7146" s="149"/>
      <c r="B7146" s="149"/>
    </row>
    <row r="7147" spans="1:2">
      <c r="A7147" s="149"/>
      <c r="B7147" s="149"/>
    </row>
    <row r="7148" spans="1:2">
      <c r="A7148" s="149"/>
      <c r="B7148" s="149"/>
    </row>
    <row r="7149" spans="1:2">
      <c r="A7149" s="149"/>
      <c r="B7149" s="149"/>
    </row>
    <row r="7150" spans="1:2">
      <c r="A7150" s="149"/>
      <c r="B7150" s="149"/>
    </row>
    <row r="7151" spans="1:2">
      <c r="A7151" s="149"/>
      <c r="B7151" s="149"/>
    </row>
    <row r="7152" spans="1:2">
      <c r="A7152" s="149"/>
      <c r="B7152" s="149"/>
    </row>
    <row r="7153" spans="1:2">
      <c r="A7153" s="149"/>
      <c r="B7153" s="149"/>
    </row>
    <row r="7154" spans="1:2">
      <c r="A7154" s="149"/>
      <c r="B7154" s="149"/>
    </row>
    <row r="7155" spans="1:2">
      <c r="A7155" s="149"/>
      <c r="B7155" s="149"/>
    </row>
    <row r="7156" spans="1:2">
      <c r="A7156" s="149"/>
      <c r="B7156" s="149"/>
    </row>
    <row r="7157" spans="1:2">
      <c r="A7157" s="149"/>
      <c r="B7157" s="149"/>
    </row>
    <row r="7158" spans="1:2">
      <c r="A7158" s="149"/>
      <c r="B7158" s="149"/>
    </row>
    <row r="7159" spans="1:2">
      <c r="A7159" s="149"/>
      <c r="B7159" s="149"/>
    </row>
    <row r="7160" spans="1:2">
      <c r="A7160" s="149"/>
      <c r="B7160" s="149"/>
    </row>
    <row r="7161" spans="1:2">
      <c r="A7161" s="149"/>
      <c r="B7161" s="149"/>
    </row>
    <row r="7162" spans="1:2">
      <c r="A7162" s="149"/>
      <c r="B7162" s="149"/>
    </row>
    <row r="7163" spans="1:2">
      <c r="A7163" s="149"/>
      <c r="B7163" s="149"/>
    </row>
    <row r="7164" spans="1:2">
      <c r="A7164" s="149"/>
      <c r="B7164" s="149"/>
    </row>
    <row r="7165" spans="1:2">
      <c r="A7165" s="149"/>
      <c r="B7165" s="149"/>
    </row>
    <row r="7166" spans="1:2">
      <c r="A7166" s="149"/>
      <c r="B7166" s="149"/>
    </row>
    <row r="7167" spans="1:2">
      <c r="A7167" s="149"/>
      <c r="B7167" s="149"/>
    </row>
    <row r="7168" spans="1:2">
      <c r="A7168" s="149"/>
      <c r="B7168" s="149"/>
    </row>
    <row r="7169" spans="1:2">
      <c r="A7169" s="149"/>
      <c r="B7169" s="149"/>
    </row>
    <row r="7170" spans="1:2">
      <c r="A7170" s="149"/>
      <c r="B7170" s="149"/>
    </row>
    <row r="7171" spans="1:2">
      <c r="A7171" s="149"/>
      <c r="B7171" s="149"/>
    </row>
    <row r="7172" spans="1:2">
      <c r="A7172" s="149"/>
      <c r="B7172" s="149"/>
    </row>
    <row r="7173" spans="1:2">
      <c r="A7173" s="149"/>
      <c r="B7173" s="149"/>
    </row>
    <row r="7174" spans="1:2">
      <c r="A7174" s="149"/>
      <c r="B7174" s="149"/>
    </row>
    <row r="7175" spans="1:2">
      <c r="A7175" s="149"/>
      <c r="B7175" s="149"/>
    </row>
    <row r="7176" spans="1:2">
      <c r="A7176" s="149"/>
      <c r="B7176" s="149"/>
    </row>
    <row r="7177" spans="1:2">
      <c r="A7177" s="149"/>
      <c r="B7177" s="149"/>
    </row>
    <row r="7178" spans="1:2">
      <c r="A7178" s="149"/>
      <c r="B7178" s="149"/>
    </row>
    <row r="7179" spans="1:2">
      <c r="A7179" s="149"/>
      <c r="B7179" s="149"/>
    </row>
    <row r="7180" spans="1:2">
      <c r="A7180" s="149"/>
      <c r="B7180" s="149"/>
    </row>
    <row r="7181" spans="1:2">
      <c r="A7181" s="149"/>
      <c r="B7181" s="149"/>
    </row>
    <row r="7182" spans="1:2">
      <c r="A7182" s="149"/>
      <c r="B7182" s="149"/>
    </row>
    <row r="7183" spans="1:2">
      <c r="A7183" s="149"/>
      <c r="B7183" s="149"/>
    </row>
    <row r="7184" spans="1:2">
      <c r="A7184" s="149"/>
      <c r="B7184" s="149"/>
    </row>
    <row r="7185" spans="1:2">
      <c r="A7185" s="149"/>
      <c r="B7185" s="149"/>
    </row>
    <row r="7186" spans="1:2">
      <c r="A7186" s="149"/>
      <c r="B7186" s="149"/>
    </row>
    <row r="7187" spans="1:2">
      <c r="A7187" s="149"/>
      <c r="B7187" s="149"/>
    </row>
    <row r="7188" spans="1:2">
      <c r="A7188" s="149"/>
      <c r="B7188" s="149"/>
    </row>
    <row r="7189" spans="1:2">
      <c r="A7189" s="149"/>
      <c r="B7189" s="149"/>
    </row>
    <row r="7190" spans="1:2">
      <c r="A7190" s="149"/>
      <c r="B7190" s="149"/>
    </row>
    <row r="7191" spans="1:2">
      <c r="A7191" s="149"/>
      <c r="B7191" s="149"/>
    </row>
    <row r="7192" spans="1:2">
      <c r="A7192" s="149"/>
      <c r="B7192" s="149"/>
    </row>
    <row r="7193" spans="1:2">
      <c r="A7193" s="149"/>
      <c r="B7193" s="149"/>
    </row>
    <row r="7194" spans="1:2">
      <c r="A7194" s="149"/>
      <c r="B7194" s="149"/>
    </row>
    <row r="7195" spans="1:2">
      <c r="A7195" s="149"/>
      <c r="B7195" s="149"/>
    </row>
    <row r="7196" spans="1:2">
      <c r="A7196" s="149"/>
      <c r="B7196" s="149"/>
    </row>
    <row r="7197" spans="1:2">
      <c r="A7197" s="149"/>
      <c r="B7197" s="149"/>
    </row>
    <row r="7198" spans="1:2">
      <c r="A7198" s="149"/>
      <c r="B7198" s="149"/>
    </row>
    <row r="7199" spans="1:2">
      <c r="A7199" s="149"/>
      <c r="B7199" s="149"/>
    </row>
    <row r="7200" spans="1:2">
      <c r="A7200" s="149"/>
      <c r="B7200" s="149"/>
    </row>
    <row r="7201" spans="1:2">
      <c r="A7201" s="149"/>
      <c r="B7201" s="149"/>
    </row>
    <row r="7202" spans="1:2">
      <c r="A7202" s="149"/>
      <c r="B7202" s="149"/>
    </row>
    <row r="7203" spans="1:2">
      <c r="A7203" s="149"/>
      <c r="B7203" s="149"/>
    </row>
    <row r="7204" spans="1:2">
      <c r="A7204" s="149"/>
      <c r="B7204" s="149"/>
    </row>
    <row r="7205" spans="1:2">
      <c r="A7205" s="149"/>
      <c r="B7205" s="149"/>
    </row>
    <row r="7206" spans="1:2">
      <c r="A7206" s="149"/>
      <c r="B7206" s="149"/>
    </row>
    <row r="7207" spans="1:2">
      <c r="A7207" s="149"/>
      <c r="B7207" s="149"/>
    </row>
    <row r="7208" spans="1:2">
      <c r="A7208" s="149"/>
      <c r="B7208" s="149"/>
    </row>
    <row r="7209" spans="1:2">
      <c r="A7209" s="149"/>
      <c r="B7209" s="149"/>
    </row>
    <row r="7210" spans="1:2">
      <c r="A7210" s="149"/>
      <c r="B7210" s="149"/>
    </row>
    <row r="7211" spans="1:2">
      <c r="A7211" s="149"/>
      <c r="B7211" s="149"/>
    </row>
    <row r="7212" spans="1:2">
      <c r="A7212" s="149"/>
      <c r="B7212" s="149"/>
    </row>
    <row r="7213" spans="1:2">
      <c r="A7213" s="149"/>
      <c r="B7213" s="149"/>
    </row>
    <row r="7214" spans="1:2">
      <c r="A7214" s="149"/>
      <c r="B7214" s="149"/>
    </row>
    <row r="7215" spans="1:2">
      <c r="A7215" s="149"/>
      <c r="B7215" s="149"/>
    </row>
    <row r="7216" spans="1:2">
      <c r="A7216" s="149"/>
      <c r="B7216" s="149"/>
    </row>
    <row r="7217" spans="1:2">
      <c r="A7217" s="149"/>
      <c r="B7217" s="149"/>
    </row>
    <row r="7218" spans="1:2">
      <c r="A7218" s="149"/>
      <c r="B7218" s="149"/>
    </row>
    <row r="7219" spans="1:2">
      <c r="A7219" s="149"/>
      <c r="B7219" s="149"/>
    </row>
    <row r="7220" spans="1:2">
      <c r="A7220" s="149"/>
      <c r="B7220" s="149"/>
    </row>
    <row r="7221" spans="1:2">
      <c r="A7221" s="149"/>
      <c r="B7221" s="149"/>
    </row>
    <row r="7222" spans="1:2">
      <c r="A7222" s="149"/>
      <c r="B7222" s="149"/>
    </row>
    <row r="7223" spans="1:2">
      <c r="A7223" s="149"/>
      <c r="B7223" s="149"/>
    </row>
    <row r="7224" spans="1:2">
      <c r="A7224" s="149"/>
      <c r="B7224" s="149"/>
    </row>
    <row r="7225" spans="1:2">
      <c r="A7225" s="149"/>
      <c r="B7225" s="149"/>
    </row>
    <row r="7226" spans="1:2">
      <c r="A7226" s="149"/>
      <c r="B7226" s="149"/>
    </row>
    <row r="7227" spans="1:2">
      <c r="A7227" s="149"/>
      <c r="B7227" s="149"/>
    </row>
    <row r="7228" spans="1:2">
      <c r="A7228" s="149"/>
      <c r="B7228" s="149"/>
    </row>
    <row r="7229" spans="1:2">
      <c r="A7229" s="149"/>
      <c r="B7229" s="149"/>
    </row>
    <row r="7230" spans="1:2">
      <c r="A7230" s="149"/>
      <c r="B7230" s="149"/>
    </row>
    <row r="7231" spans="1:2">
      <c r="A7231" s="149"/>
      <c r="B7231" s="149"/>
    </row>
    <row r="7232" spans="1:2">
      <c r="A7232" s="149"/>
      <c r="B7232" s="149"/>
    </row>
    <row r="7233" spans="1:2">
      <c r="A7233" s="149"/>
      <c r="B7233" s="149"/>
    </row>
    <row r="7234" spans="1:2">
      <c r="A7234" s="149"/>
      <c r="B7234" s="149"/>
    </row>
    <row r="7235" spans="1:2">
      <c r="A7235" s="149"/>
      <c r="B7235" s="149"/>
    </row>
    <row r="7236" spans="1:2">
      <c r="A7236" s="149"/>
      <c r="B7236" s="149"/>
    </row>
    <row r="7237" spans="1:2">
      <c r="A7237" s="149"/>
      <c r="B7237" s="149"/>
    </row>
    <row r="7238" spans="1:2">
      <c r="A7238" s="149"/>
      <c r="B7238" s="149"/>
    </row>
    <row r="7239" spans="1:2">
      <c r="A7239" s="149"/>
      <c r="B7239" s="149"/>
    </row>
    <row r="7240" spans="1:2">
      <c r="A7240" s="149"/>
      <c r="B7240" s="149"/>
    </row>
    <row r="7241" spans="1:2">
      <c r="A7241" s="149"/>
      <c r="B7241" s="149"/>
    </row>
    <row r="7242" spans="1:2">
      <c r="A7242" s="149"/>
      <c r="B7242" s="149"/>
    </row>
    <row r="7243" spans="1:2">
      <c r="A7243" s="149"/>
      <c r="B7243" s="149"/>
    </row>
    <row r="7244" spans="1:2">
      <c r="A7244" s="149"/>
      <c r="B7244" s="149"/>
    </row>
    <row r="7245" spans="1:2">
      <c r="A7245" s="149"/>
      <c r="B7245" s="149"/>
    </row>
    <row r="7246" spans="1:2">
      <c r="A7246" s="149"/>
      <c r="B7246" s="149"/>
    </row>
    <row r="7247" spans="1:2">
      <c r="A7247" s="149"/>
      <c r="B7247" s="149"/>
    </row>
    <row r="7248" spans="1:2">
      <c r="A7248" s="149"/>
      <c r="B7248" s="149"/>
    </row>
    <row r="7249" spans="1:2">
      <c r="A7249" s="149"/>
      <c r="B7249" s="149"/>
    </row>
    <row r="7250" spans="1:2">
      <c r="A7250" s="149"/>
      <c r="B7250" s="149"/>
    </row>
    <row r="7251" spans="1:2">
      <c r="A7251" s="149"/>
      <c r="B7251" s="149"/>
    </row>
    <row r="7252" spans="1:2">
      <c r="A7252" s="149"/>
      <c r="B7252" s="149"/>
    </row>
    <row r="7253" spans="1:2">
      <c r="A7253" s="149"/>
      <c r="B7253" s="149"/>
    </row>
    <row r="7254" spans="1:2">
      <c r="A7254" s="149"/>
      <c r="B7254" s="149"/>
    </row>
    <row r="7255" spans="1:2">
      <c r="A7255" s="149"/>
      <c r="B7255" s="149"/>
    </row>
    <row r="7256" spans="1:2">
      <c r="A7256" s="149"/>
      <c r="B7256" s="149"/>
    </row>
    <row r="7257" spans="1:2">
      <c r="A7257" s="149"/>
      <c r="B7257" s="149"/>
    </row>
    <row r="7258" spans="1:2">
      <c r="A7258" s="149"/>
      <c r="B7258" s="149"/>
    </row>
    <row r="7259" spans="1:2">
      <c r="A7259" s="149"/>
      <c r="B7259" s="149"/>
    </row>
    <row r="7260" spans="1:2">
      <c r="A7260" s="149"/>
      <c r="B7260" s="149"/>
    </row>
    <row r="7261" spans="1:2">
      <c r="A7261" s="149"/>
      <c r="B7261" s="149"/>
    </row>
    <row r="7262" spans="1:2">
      <c r="A7262" s="149"/>
      <c r="B7262" s="149"/>
    </row>
    <row r="7263" spans="1:2">
      <c r="A7263" s="149"/>
      <c r="B7263" s="149"/>
    </row>
    <row r="7264" spans="1:2">
      <c r="A7264" s="149"/>
      <c r="B7264" s="149"/>
    </row>
    <row r="7265" spans="1:2">
      <c r="A7265" s="149"/>
      <c r="B7265" s="149"/>
    </row>
    <row r="7266" spans="1:2">
      <c r="A7266" s="149"/>
      <c r="B7266" s="149"/>
    </row>
    <row r="7267" spans="1:2">
      <c r="A7267" s="149"/>
      <c r="B7267" s="149"/>
    </row>
    <row r="7268" spans="1:2">
      <c r="A7268" s="149"/>
      <c r="B7268" s="149"/>
    </row>
    <row r="7269" spans="1:2">
      <c r="A7269" s="149"/>
      <c r="B7269" s="149"/>
    </row>
    <row r="7270" spans="1:2">
      <c r="A7270" s="149"/>
      <c r="B7270" s="149"/>
    </row>
    <row r="7271" spans="1:2">
      <c r="A7271" s="149"/>
      <c r="B7271" s="149"/>
    </row>
    <row r="7272" spans="1:2">
      <c r="A7272" s="149"/>
      <c r="B7272" s="149"/>
    </row>
    <row r="7273" spans="1:2">
      <c r="A7273" s="149"/>
      <c r="B7273" s="149"/>
    </row>
    <row r="7274" spans="1:2">
      <c r="A7274" s="149"/>
      <c r="B7274" s="149"/>
    </row>
    <row r="7275" spans="1:2">
      <c r="A7275" s="149"/>
      <c r="B7275" s="149"/>
    </row>
    <row r="7276" spans="1:2">
      <c r="A7276" s="149"/>
      <c r="B7276" s="149"/>
    </row>
    <row r="7277" spans="1:2">
      <c r="A7277" s="149"/>
      <c r="B7277" s="149"/>
    </row>
    <row r="7278" spans="1:2">
      <c r="A7278" s="149"/>
      <c r="B7278" s="149"/>
    </row>
    <row r="7279" spans="1:2">
      <c r="A7279" s="149"/>
      <c r="B7279" s="149"/>
    </row>
    <row r="7280" spans="1:2">
      <c r="A7280" s="149"/>
      <c r="B7280" s="149"/>
    </row>
    <row r="7281" spans="1:2">
      <c r="A7281" s="149"/>
      <c r="B7281" s="149"/>
    </row>
    <row r="7282" spans="1:2">
      <c r="A7282" s="149"/>
      <c r="B7282" s="149"/>
    </row>
    <row r="7283" spans="1:2">
      <c r="A7283" s="149"/>
      <c r="B7283" s="149"/>
    </row>
    <row r="7284" spans="1:2">
      <c r="A7284" s="149"/>
      <c r="B7284" s="149"/>
    </row>
    <row r="7285" spans="1:2">
      <c r="A7285" s="149"/>
      <c r="B7285" s="149"/>
    </row>
    <row r="7286" spans="1:2">
      <c r="A7286" s="149"/>
      <c r="B7286" s="149"/>
    </row>
    <row r="7287" spans="1:2">
      <c r="A7287" s="149"/>
      <c r="B7287" s="149"/>
    </row>
    <row r="7288" spans="1:2">
      <c r="A7288" s="149"/>
      <c r="B7288" s="149"/>
    </row>
    <row r="7289" spans="1:2">
      <c r="A7289" s="149"/>
      <c r="B7289" s="149"/>
    </row>
    <row r="7290" spans="1:2">
      <c r="A7290" s="149"/>
      <c r="B7290" s="149"/>
    </row>
    <row r="7291" spans="1:2">
      <c r="A7291" s="149"/>
      <c r="B7291" s="149"/>
    </row>
    <row r="7292" spans="1:2">
      <c r="A7292" s="149"/>
      <c r="B7292" s="149"/>
    </row>
    <row r="7293" spans="1:2">
      <c r="A7293" s="149"/>
      <c r="B7293" s="149"/>
    </row>
    <row r="7294" spans="1:2">
      <c r="A7294" s="149"/>
      <c r="B7294" s="149"/>
    </row>
    <row r="7295" spans="1:2">
      <c r="A7295" s="149"/>
      <c r="B7295" s="149"/>
    </row>
    <row r="7296" spans="1:2">
      <c r="A7296" s="149"/>
      <c r="B7296" s="149"/>
    </row>
    <row r="7297" spans="1:2">
      <c r="A7297" s="149"/>
      <c r="B7297" s="149"/>
    </row>
    <row r="7298" spans="1:2">
      <c r="A7298" s="149"/>
      <c r="B7298" s="149"/>
    </row>
    <row r="7299" spans="1:2">
      <c r="A7299" s="149"/>
      <c r="B7299" s="149"/>
    </row>
    <row r="7300" spans="1:2">
      <c r="A7300" s="149"/>
      <c r="B7300" s="149"/>
    </row>
    <row r="7301" spans="1:2">
      <c r="A7301" s="149"/>
      <c r="B7301" s="149"/>
    </row>
    <row r="7302" spans="1:2">
      <c r="A7302" s="149"/>
      <c r="B7302" s="149"/>
    </row>
    <row r="7303" spans="1:2">
      <c r="A7303" s="149"/>
      <c r="B7303" s="149"/>
    </row>
    <row r="7304" spans="1:2">
      <c r="A7304" s="149"/>
      <c r="B7304" s="149"/>
    </row>
    <row r="7305" spans="1:2">
      <c r="A7305" s="149"/>
      <c r="B7305" s="149"/>
    </row>
    <row r="7306" spans="1:2">
      <c r="A7306" s="149"/>
      <c r="B7306" s="149"/>
    </row>
    <row r="7307" spans="1:2">
      <c r="A7307" s="149"/>
      <c r="B7307" s="149"/>
    </row>
    <row r="7308" spans="1:2">
      <c r="A7308" s="149"/>
      <c r="B7308" s="149"/>
    </row>
    <row r="7309" spans="1:2">
      <c r="A7309" s="149"/>
      <c r="B7309" s="149"/>
    </row>
    <row r="7310" spans="1:2">
      <c r="A7310" s="149"/>
      <c r="B7310" s="149"/>
    </row>
    <row r="7311" spans="1:2">
      <c r="A7311" s="149"/>
      <c r="B7311" s="149"/>
    </row>
    <row r="7312" spans="1:2">
      <c r="A7312" s="149"/>
      <c r="B7312" s="149"/>
    </row>
    <row r="7313" spans="1:2">
      <c r="A7313" s="149"/>
      <c r="B7313" s="149"/>
    </row>
    <row r="7314" spans="1:2">
      <c r="A7314" s="149"/>
      <c r="B7314" s="149"/>
    </row>
    <row r="7315" spans="1:2">
      <c r="A7315" s="149"/>
      <c r="B7315" s="149"/>
    </row>
    <row r="7316" spans="1:2">
      <c r="A7316" s="149"/>
      <c r="B7316" s="149"/>
    </row>
    <row r="7317" spans="1:2">
      <c r="A7317" s="149"/>
      <c r="B7317" s="149"/>
    </row>
    <row r="7318" spans="1:2">
      <c r="A7318" s="149"/>
      <c r="B7318" s="149"/>
    </row>
    <row r="7319" spans="1:2">
      <c r="A7319" s="149"/>
      <c r="B7319" s="149"/>
    </row>
    <row r="7320" spans="1:2">
      <c r="A7320" s="149"/>
      <c r="B7320" s="149"/>
    </row>
    <row r="7321" spans="1:2">
      <c r="A7321" s="149"/>
      <c r="B7321" s="149"/>
    </row>
    <row r="7322" spans="1:2">
      <c r="A7322" s="149"/>
      <c r="B7322" s="149"/>
    </row>
    <row r="7323" spans="1:2">
      <c r="A7323" s="149"/>
      <c r="B7323" s="149"/>
    </row>
    <row r="7324" spans="1:2">
      <c r="A7324" s="149"/>
      <c r="B7324" s="149"/>
    </row>
    <row r="7325" spans="1:2">
      <c r="A7325" s="149"/>
      <c r="B7325" s="149"/>
    </row>
    <row r="7326" spans="1:2">
      <c r="A7326" s="149"/>
      <c r="B7326" s="149"/>
    </row>
    <row r="7327" spans="1:2">
      <c r="A7327" s="149"/>
      <c r="B7327" s="149"/>
    </row>
    <row r="7328" spans="1:2">
      <c r="A7328" s="149"/>
      <c r="B7328" s="149"/>
    </row>
    <row r="7329" spans="1:2">
      <c r="A7329" s="149"/>
      <c r="B7329" s="149"/>
    </row>
    <row r="7330" spans="1:2">
      <c r="A7330" s="149"/>
      <c r="B7330" s="149"/>
    </row>
    <row r="7331" spans="1:2">
      <c r="A7331" s="149"/>
      <c r="B7331" s="149"/>
    </row>
    <row r="7332" spans="1:2">
      <c r="A7332" s="149"/>
      <c r="B7332" s="149"/>
    </row>
    <row r="7333" spans="1:2">
      <c r="A7333" s="149"/>
      <c r="B7333" s="149"/>
    </row>
    <row r="7334" spans="1:2">
      <c r="A7334" s="149"/>
      <c r="B7334" s="149"/>
    </row>
    <row r="7335" spans="1:2">
      <c r="A7335" s="149"/>
      <c r="B7335" s="149"/>
    </row>
    <row r="7336" spans="1:2">
      <c r="A7336" s="149"/>
      <c r="B7336" s="149"/>
    </row>
    <row r="7337" spans="1:2">
      <c r="A7337" s="149"/>
      <c r="B7337" s="149"/>
    </row>
    <row r="7338" spans="1:2">
      <c r="A7338" s="149"/>
      <c r="B7338" s="149"/>
    </row>
    <row r="7339" spans="1:2">
      <c r="A7339" s="149"/>
      <c r="B7339" s="149"/>
    </row>
    <row r="7340" spans="1:2">
      <c r="A7340" s="149"/>
      <c r="B7340" s="149"/>
    </row>
    <row r="7341" spans="1:2">
      <c r="A7341" s="149"/>
      <c r="B7341" s="149"/>
    </row>
    <row r="7342" spans="1:2">
      <c r="A7342" s="149"/>
      <c r="B7342" s="149"/>
    </row>
    <row r="7343" spans="1:2">
      <c r="A7343" s="149"/>
      <c r="B7343" s="149"/>
    </row>
    <row r="7344" spans="1:2">
      <c r="A7344" s="149"/>
      <c r="B7344" s="149"/>
    </row>
    <row r="7345" spans="1:2">
      <c r="A7345" s="149"/>
      <c r="B7345" s="149"/>
    </row>
    <row r="7346" spans="1:2">
      <c r="A7346" s="149"/>
      <c r="B7346" s="149"/>
    </row>
    <row r="7347" spans="1:2">
      <c r="A7347" s="149"/>
      <c r="B7347" s="149"/>
    </row>
    <row r="7348" spans="1:2">
      <c r="A7348" s="149"/>
      <c r="B7348" s="149"/>
    </row>
    <row r="7349" spans="1:2">
      <c r="A7349" s="149"/>
      <c r="B7349" s="149"/>
    </row>
    <row r="7350" spans="1:2">
      <c r="A7350" s="149"/>
      <c r="B7350" s="149"/>
    </row>
    <row r="7351" spans="1:2">
      <c r="A7351" s="149"/>
      <c r="B7351" s="149"/>
    </row>
    <row r="7352" spans="1:2">
      <c r="A7352" s="149"/>
      <c r="B7352" s="149"/>
    </row>
    <row r="7353" spans="1:2">
      <c r="A7353" s="149"/>
      <c r="B7353" s="149"/>
    </row>
    <row r="7354" spans="1:2">
      <c r="A7354" s="149"/>
      <c r="B7354" s="149"/>
    </row>
    <row r="7355" spans="1:2">
      <c r="A7355" s="149"/>
      <c r="B7355" s="149"/>
    </row>
    <row r="7356" spans="1:2">
      <c r="A7356" s="149"/>
      <c r="B7356" s="149"/>
    </row>
    <row r="7357" spans="1:2">
      <c r="A7357" s="149"/>
      <c r="B7357" s="149"/>
    </row>
    <row r="7358" spans="1:2">
      <c r="A7358" s="149"/>
      <c r="B7358" s="149"/>
    </row>
    <row r="7359" spans="1:2">
      <c r="A7359" s="149"/>
      <c r="B7359" s="149"/>
    </row>
    <row r="7360" spans="1:2">
      <c r="A7360" s="149"/>
      <c r="B7360" s="149"/>
    </row>
    <row r="7361" spans="1:2">
      <c r="A7361" s="149"/>
      <c r="B7361" s="149"/>
    </row>
    <row r="7362" spans="1:2">
      <c r="A7362" s="149"/>
      <c r="B7362" s="149"/>
    </row>
    <row r="7363" spans="1:2">
      <c r="A7363" s="149"/>
      <c r="B7363" s="149"/>
    </row>
    <row r="7364" spans="1:2">
      <c r="A7364" s="149"/>
      <c r="B7364" s="149"/>
    </row>
    <row r="7365" spans="1:2">
      <c r="A7365" s="149"/>
      <c r="B7365" s="149"/>
    </row>
    <row r="7366" spans="1:2">
      <c r="A7366" s="149"/>
      <c r="B7366" s="149"/>
    </row>
    <row r="7367" spans="1:2">
      <c r="A7367" s="149"/>
      <c r="B7367" s="149"/>
    </row>
    <row r="7368" spans="1:2">
      <c r="A7368" s="149"/>
      <c r="B7368" s="149"/>
    </row>
    <row r="7369" spans="1:2">
      <c r="A7369" s="149"/>
      <c r="B7369" s="149"/>
    </row>
    <row r="7370" spans="1:2">
      <c r="A7370" s="149"/>
      <c r="B7370" s="149"/>
    </row>
    <row r="7371" spans="1:2">
      <c r="A7371" s="149"/>
      <c r="B7371" s="149"/>
    </row>
    <row r="7372" spans="1:2">
      <c r="A7372" s="149"/>
      <c r="B7372" s="149"/>
    </row>
    <row r="7373" spans="1:2">
      <c r="A7373" s="149"/>
      <c r="B7373" s="149"/>
    </row>
    <row r="7374" spans="1:2">
      <c r="A7374" s="149"/>
      <c r="B7374" s="149"/>
    </row>
    <row r="7375" spans="1:2">
      <c r="A7375" s="149"/>
      <c r="B7375" s="149"/>
    </row>
    <row r="7376" spans="1:2">
      <c r="A7376" s="149"/>
      <c r="B7376" s="149"/>
    </row>
    <row r="7377" spans="1:2">
      <c r="A7377" s="149"/>
      <c r="B7377" s="149"/>
    </row>
    <row r="7378" spans="1:2">
      <c r="A7378" s="149"/>
      <c r="B7378" s="149"/>
    </row>
    <row r="7379" spans="1:2">
      <c r="A7379" s="149"/>
      <c r="B7379" s="149"/>
    </row>
    <row r="7380" spans="1:2">
      <c r="A7380" s="149"/>
      <c r="B7380" s="149"/>
    </row>
    <row r="7381" spans="1:2">
      <c r="A7381" s="149"/>
      <c r="B7381" s="149"/>
    </row>
    <row r="7382" spans="1:2">
      <c r="A7382" s="149"/>
      <c r="B7382" s="149"/>
    </row>
    <row r="7383" spans="1:2">
      <c r="A7383" s="149"/>
      <c r="B7383" s="149"/>
    </row>
    <row r="7384" spans="1:2">
      <c r="A7384" s="149"/>
      <c r="B7384" s="149"/>
    </row>
    <row r="7385" spans="1:2">
      <c r="A7385" s="149"/>
      <c r="B7385" s="149"/>
    </row>
    <row r="7386" spans="1:2">
      <c r="A7386" s="149"/>
      <c r="B7386" s="149"/>
    </row>
    <row r="7387" spans="1:2">
      <c r="A7387" s="149"/>
      <c r="B7387" s="149"/>
    </row>
    <row r="7388" spans="1:2">
      <c r="A7388" s="149"/>
      <c r="B7388" s="149"/>
    </row>
    <row r="7389" spans="1:2">
      <c r="A7389" s="149"/>
      <c r="B7389" s="149"/>
    </row>
    <row r="7390" spans="1:2">
      <c r="A7390" s="149"/>
      <c r="B7390" s="149"/>
    </row>
    <row r="7391" spans="1:2">
      <c r="A7391" s="149"/>
      <c r="B7391" s="149"/>
    </row>
    <row r="7392" spans="1:2">
      <c r="A7392" s="149"/>
      <c r="B7392" s="149"/>
    </row>
    <row r="7393" spans="1:2">
      <c r="A7393" s="149"/>
      <c r="B7393" s="149"/>
    </row>
    <row r="7394" spans="1:2">
      <c r="A7394" s="149"/>
      <c r="B7394" s="149"/>
    </row>
    <row r="7395" spans="1:2">
      <c r="A7395" s="149"/>
      <c r="B7395" s="149"/>
    </row>
    <row r="7396" spans="1:2">
      <c r="A7396" s="149"/>
      <c r="B7396" s="149"/>
    </row>
    <row r="7397" spans="1:2">
      <c r="A7397" s="149"/>
      <c r="B7397" s="149"/>
    </row>
    <row r="7398" spans="1:2">
      <c r="A7398" s="149"/>
      <c r="B7398" s="149"/>
    </row>
    <row r="7399" spans="1:2">
      <c r="A7399" s="149"/>
      <c r="B7399" s="149"/>
    </row>
    <row r="7400" spans="1:2">
      <c r="A7400" s="149"/>
      <c r="B7400" s="149"/>
    </row>
    <row r="7401" spans="1:2">
      <c r="A7401" s="149"/>
      <c r="B7401" s="149"/>
    </row>
    <row r="7402" spans="1:2">
      <c r="A7402" s="149"/>
      <c r="B7402" s="149"/>
    </row>
    <row r="7403" spans="1:2">
      <c r="A7403" s="149"/>
      <c r="B7403" s="149"/>
    </row>
    <row r="7404" spans="1:2">
      <c r="A7404" s="149"/>
      <c r="B7404" s="149"/>
    </row>
    <row r="7405" spans="1:2">
      <c r="A7405" s="149"/>
      <c r="B7405" s="149"/>
    </row>
    <row r="7406" spans="1:2">
      <c r="A7406" s="149"/>
      <c r="B7406" s="149"/>
    </row>
    <row r="7407" spans="1:2">
      <c r="A7407" s="149"/>
      <c r="B7407" s="149"/>
    </row>
    <row r="7408" spans="1:2">
      <c r="A7408" s="149"/>
      <c r="B7408" s="149"/>
    </row>
    <row r="7409" spans="1:2">
      <c r="A7409" s="149"/>
      <c r="B7409" s="149"/>
    </row>
    <row r="7410" spans="1:2">
      <c r="A7410" s="149"/>
      <c r="B7410" s="149"/>
    </row>
    <row r="7411" spans="1:2">
      <c r="A7411" s="149"/>
      <c r="B7411" s="149"/>
    </row>
    <row r="7412" spans="1:2">
      <c r="A7412" s="149"/>
      <c r="B7412" s="149"/>
    </row>
    <row r="7413" spans="1:2">
      <c r="A7413" s="149"/>
      <c r="B7413" s="149"/>
    </row>
    <row r="7414" spans="1:2">
      <c r="A7414" s="149"/>
      <c r="B7414" s="149"/>
    </row>
    <row r="7415" spans="1:2">
      <c r="A7415" s="149"/>
      <c r="B7415" s="149"/>
    </row>
    <row r="7416" spans="1:2">
      <c r="A7416" s="149"/>
      <c r="B7416" s="149"/>
    </row>
    <row r="7417" spans="1:2">
      <c r="A7417" s="149"/>
      <c r="B7417" s="149"/>
    </row>
    <row r="7418" spans="1:2">
      <c r="A7418" s="149"/>
      <c r="B7418" s="149"/>
    </row>
    <row r="7419" spans="1:2">
      <c r="A7419" s="149"/>
      <c r="B7419" s="149"/>
    </row>
    <row r="7420" spans="1:2">
      <c r="A7420" s="149"/>
      <c r="B7420" s="149"/>
    </row>
    <row r="7421" spans="1:2">
      <c r="A7421" s="149"/>
      <c r="B7421" s="149"/>
    </row>
    <row r="7422" spans="1:2">
      <c r="A7422" s="149"/>
      <c r="B7422" s="149"/>
    </row>
    <row r="7423" spans="1:2">
      <c r="A7423" s="149"/>
      <c r="B7423" s="149"/>
    </row>
    <row r="7424" spans="1:2">
      <c r="A7424" s="149"/>
      <c r="B7424" s="149"/>
    </row>
    <row r="7425" spans="1:2">
      <c r="A7425" s="149"/>
      <c r="B7425" s="149"/>
    </row>
    <row r="7426" spans="1:2">
      <c r="A7426" s="149"/>
      <c r="B7426" s="149"/>
    </row>
    <row r="7427" spans="1:2">
      <c r="A7427" s="149"/>
      <c r="B7427" s="149"/>
    </row>
    <row r="7428" spans="1:2">
      <c r="A7428" s="149"/>
      <c r="B7428" s="149"/>
    </row>
    <row r="7429" spans="1:2">
      <c r="A7429" s="149"/>
      <c r="B7429" s="149"/>
    </row>
    <row r="7430" spans="1:2">
      <c r="A7430" s="149"/>
      <c r="B7430" s="149"/>
    </row>
    <row r="7431" spans="1:2">
      <c r="A7431" s="149"/>
      <c r="B7431" s="149"/>
    </row>
    <row r="7432" spans="1:2">
      <c r="A7432" s="149"/>
      <c r="B7432" s="149"/>
    </row>
    <row r="7433" spans="1:2">
      <c r="A7433" s="149"/>
      <c r="B7433" s="149"/>
    </row>
    <row r="7434" spans="1:2">
      <c r="A7434" s="149"/>
      <c r="B7434" s="149"/>
    </row>
    <row r="7435" spans="1:2">
      <c r="A7435" s="149"/>
      <c r="B7435" s="149"/>
    </row>
    <row r="7436" spans="1:2">
      <c r="A7436" s="149"/>
      <c r="B7436" s="149"/>
    </row>
    <row r="7437" spans="1:2">
      <c r="A7437" s="149"/>
      <c r="B7437" s="149"/>
    </row>
    <row r="7438" spans="1:2">
      <c r="A7438" s="149"/>
      <c r="B7438" s="149"/>
    </row>
    <row r="7439" spans="1:2">
      <c r="A7439" s="149"/>
      <c r="B7439" s="149"/>
    </row>
    <row r="7440" spans="1:2">
      <c r="A7440" s="149"/>
      <c r="B7440" s="149"/>
    </row>
    <row r="7441" spans="1:2">
      <c r="A7441" s="149"/>
      <c r="B7441" s="149"/>
    </row>
    <row r="7442" spans="1:2">
      <c r="A7442" s="149"/>
      <c r="B7442" s="149"/>
    </row>
    <row r="7443" spans="1:2">
      <c r="A7443" s="149"/>
      <c r="B7443" s="149"/>
    </row>
    <row r="7444" spans="1:2">
      <c r="A7444" s="149"/>
      <c r="B7444" s="149"/>
    </row>
    <row r="7445" spans="1:2">
      <c r="A7445" s="149"/>
      <c r="B7445" s="149"/>
    </row>
    <row r="7446" spans="1:2">
      <c r="A7446" s="149"/>
      <c r="B7446" s="149"/>
    </row>
    <row r="7447" spans="1:2">
      <c r="A7447" s="149"/>
      <c r="B7447" s="149"/>
    </row>
    <row r="7448" spans="1:2">
      <c r="A7448" s="149"/>
      <c r="B7448" s="149"/>
    </row>
    <row r="7449" spans="1:2">
      <c r="A7449" s="149"/>
      <c r="B7449" s="149"/>
    </row>
    <row r="7450" spans="1:2">
      <c r="A7450" s="149"/>
      <c r="B7450" s="149"/>
    </row>
    <row r="7451" spans="1:2">
      <c r="A7451" s="149"/>
      <c r="B7451" s="149"/>
    </row>
    <row r="7452" spans="1:2">
      <c r="A7452" s="149"/>
      <c r="B7452" s="149"/>
    </row>
    <row r="7453" spans="1:2">
      <c r="A7453" s="149"/>
      <c r="B7453" s="149"/>
    </row>
    <row r="7454" spans="1:2">
      <c r="A7454" s="149"/>
      <c r="B7454" s="149"/>
    </row>
    <row r="7455" spans="1:2">
      <c r="A7455" s="149"/>
      <c r="B7455" s="149"/>
    </row>
    <row r="7456" spans="1:2">
      <c r="A7456" s="149"/>
      <c r="B7456" s="149"/>
    </row>
    <row r="7457" spans="1:2">
      <c r="A7457" s="149"/>
      <c r="B7457" s="149"/>
    </row>
    <row r="7458" spans="1:2">
      <c r="A7458" s="149"/>
      <c r="B7458" s="149"/>
    </row>
    <row r="7459" spans="1:2">
      <c r="A7459" s="149"/>
      <c r="B7459" s="149"/>
    </row>
    <row r="7460" spans="1:2">
      <c r="A7460" s="149"/>
      <c r="B7460" s="149"/>
    </row>
    <row r="7461" spans="1:2">
      <c r="A7461" s="149"/>
      <c r="B7461" s="149"/>
    </row>
    <row r="7462" spans="1:2">
      <c r="A7462" s="149"/>
      <c r="B7462" s="149"/>
    </row>
    <row r="7463" spans="1:2">
      <c r="A7463" s="149"/>
      <c r="B7463" s="149"/>
    </row>
    <row r="7464" spans="1:2">
      <c r="A7464" s="149"/>
      <c r="B7464" s="149"/>
    </row>
    <row r="7465" spans="1:2">
      <c r="A7465" s="149"/>
      <c r="B7465" s="149"/>
    </row>
    <row r="7466" spans="1:2">
      <c r="A7466" s="149"/>
      <c r="B7466" s="149"/>
    </row>
    <row r="7467" spans="1:2">
      <c r="A7467" s="149"/>
      <c r="B7467" s="149"/>
    </row>
    <row r="7468" spans="1:2">
      <c r="A7468" s="149"/>
      <c r="B7468" s="149"/>
    </row>
    <row r="7469" spans="1:2">
      <c r="A7469" s="149"/>
      <c r="B7469" s="149"/>
    </row>
    <row r="7470" spans="1:2">
      <c r="A7470" s="149"/>
      <c r="B7470" s="149"/>
    </row>
    <row r="7471" spans="1:2">
      <c r="A7471" s="149"/>
      <c r="B7471" s="149"/>
    </row>
    <row r="7472" spans="1:2">
      <c r="A7472" s="149"/>
      <c r="B7472" s="149"/>
    </row>
    <row r="7473" spans="1:2">
      <c r="A7473" s="149"/>
      <c r="B7473" s="149"/>
    </row>
    <row r="7474" spans="1:2">
      <c r="A7474" s="149"/>
      <c r="B7474" s="149"/>
    </row>
    <row r="7475" spans="1:2">
      <c r="A7475" s="149"/>
      <c r="B7475" s="149"/>
    </row>
    <row r="7476" spans="1:2">
      <c r="A7476" s="149"/>
      <c r="B7476" s="149"/>
    </row>
    <row r="7477" spans="1:2">
      <c r="A7477" s="149"/>
      <c r="B7477" s="149"/>
    </row>
    <row r="7478" spans="1:2">
      <c r="A7478" s="149"/>
      <c r="B7478" s="149"/>
    </row>
    <row r="7479" spans="1:2">
      <c r="A7479" s="149"/>
      <c r="B7479" s="149"/>
    </row>
    <row r="7480" spans="1:2">
      <c r="A7480" s="149"/>
      <c r="B7480" s="149"/>
    </row>
    <row r="7481" spans="1:2">
      <c r="A7481" s="149"/>
      <c r="B7481" s="149"/>
    </row>
    <row r="7482" spans="1:2">
      <c r="A7482" s="149"/>
      <c r="B7482" s="149"/>
    </row>
    <row r="7483" spans="1:2">
      <c r="A7483" s="149"/>
      <c r="B7483" s="149"/>
    </row>
    <row r="7484" spans="1:2">
      <c r="A7484" s="149"/>
      <c r="B7484" s="149"/>
    </row>
    <row r="7485" spans="1:2">
      <c r="A7485" s="149"/>
      <c r="B7485" s="149"/>
    </row>
    <row r="7486" spans="1:2">
      <c r="A7486" s="149"/>
      <c r="B7486" s="149"/>
    </row>
    <row r="7487" spans="1:2">
      <c r="A7487" s="149"/>
      <c r="B7487" s="149"/>
    </row>
    <row r="7488" spans="1:2">
      <c r="A7488" s="149"/>
      <c r="B7488" s="149"/>
    </row>
    <row r="7489" spans="1:2">
      <c r="A7489" s="149"/>
      <c r="B7489" s="149"/>
    </row>
    <row r="7490" spans="1:2">
      <c r="A7490" s="149"/>
      <c r="B7490" s="149"/>
    </row>
    <row r="7491" spans="1:2">
      <c r="A7491" s="149"/>
      <c r="B7491" s="149"/>
    </row>
    <row r="7492" spans="1:2">
      <c r="A7492" s="149"/>
      <c r="B7492" s="149"/>
    </row>
    <row r="7493" spans="1:2">
      <c r="A7493" s="149"/>
      <c r="B7493" s="149"/>
    </row>
    <row r="7494" spans="1:2">
      <c r="A7494" s="149"/>
      <c r="B7494" s="149"/>
    </row>
    <row r="7495" spans="1:2">
      <c r="A7495" s="149"/>
      <c r="B7495" s="149"/>
    </row>
    <row r="7496" spans="1:2">
      <c r="A7496" s="149"/>
      <c r="B7496" s="149"/>
    </row>
    <row r="7497" spans="1:2">
      <c r="A7497" s="149"/>
      <c r="B7497" s="149"/>
    </row>
    <row r="7498" spans="1:2">
      <c r="A7498" s="149"/>
      <c r="B7498" s="149"/>
    </row>
    <row r="7499" spans="1:2">
      <c r="A7499" s="149"/>
      <c r="B7499" s="149"/>
    </row>
    <row r="7500" spans="1:2">
      <c r="A7500" s="149"/>
      <c r="B7500" s="149"/>
    </row>
    <row r="7501" spans="1:2">
      <c r="A7501" s="149"/>
      <c r="B7501" s="149"/>
    </row>
    <row r="7502" spans="1:2">
      <c r="A7502" s="149"/>
      <c r="B7502" s="149"/>
    </row>
    <row r="7503" spans="1:2">
      <c r="A7503" s="149"/>
      <c r="B7503" s="149"/>
    </row>
    <row r="7504" spans="1:2">
      <c r="A7504" s="149"/>
      <c r="B7504" s="149"/>
    </row>
    <row r="7505" spans="1:2">
      <c r="A7505" s="149"/>
      <c r="B7505" s="149"/>
    </row>
    <row r="7506" spans="1:2">
      <c r="A7506" s="149"/>
      <c r="B7506" s="149"/>
    </row>
    <row r="7507" spans="1:2">
      <c r="A7507" s="149"/>
      <c r="B7507" s="149"/>
    </row>
    <row r="7508" spans="1:2">
      <c r="A7508" s="149"/>
      <c r="B7508" s="149"/>
    </row>
    <row r="7509" spans="1:2">
      <c r="A7509" s="149"/>
      <c r="B7509" s="149"/>
    </row>
    <row r="7510" spans="1:2">
      <c r="A7510" s="149"/>
      <c r="B7510" s="149"/>
    </row>
    <row r="7511" spans="1:2">
      <c r="A7511" s="149"/>
      <c r="B7511" s="149"/>
    </row>
    <row r="7512" spans="1:2">
      <c r="A7512" s="149"/>
      <c r="B7512" s="149"/>
    </row>
    <row r="7513" spans="1:2">
      <c r="A7513" s="149"/>
      <c r="B7513" s="149"/>
    </row>
    <row r="7514" spans="1:2">
      <c r="A7514" s="149"/>
      <c r="B7514" s="149"/>
    </row>
    <row r="7515" spans="1:2">
      <c r="A7515" s="149"/>
      <c r="B7515" s="149"/>
    </row>
    <row r="7516" spans="1:2">
      <c r="A7516" s="149"/>
      <c r="B7516" s="149"/>
    </row>
    <row r="7517" spans="1:2">
      <c r="A7517" s="149"/>
      <c r="B7517" s="149"/>
    </row>
    <row r="7518" spans="1:2">
      <c r="A7518" s="149"/>
      <c r="B7518" s="149"/>
    </row>
    <row r="7519" spans="1:2">
      <c r="A7519" s="149"/>
      <c r="B7519" s="149"/>
    </row>
    <row r="7520" spans="1:2">
      <c r="A7520" s="149"/>
      <c r="B7520" s="149"/>
    </row>
    <row r="7521" spans="1:2">
      <c r="A7521" s="149"/>
      <c r="B7521" s="149"/>
    </row>
    <row r="7522" spans="1:2">
      <c r="A7522" s="149"/>
      <c r="B7522" s="149"/>
    </row>
    <row r="7523" spans="1:2">
      <c r="A7523" s="149"/>
      <c r="B7523" s="149"/>
    </row>
    <row r="7524" spans="1:2">
      <c r="A7524" s="149"/>
      <c r="B7524" s="149"/>
    </row>
    <row r="7525" spans="1:2">
      <c r="A7525" s="149"/>
      <c r="B7525" s="149"/>
    </row>
    <row r="7526" spans="1:2">
      <c r="A7526" s="149"/>
      <c r="B7526" s="149"/>
    </row>
    <row r="7527" spans="1:2">
      <c r="A7527" s="149"/>
      <c r="B7527" s="149"/>
    </row>
    <row r="7528" spans="1:2">
      <c r="A7528" s="149"/>
      <c r="B7528" s="149"/>
    </row>
    <row r="7529" spans="1:2">
      <c r="A7529" s="149"/>
      <c r="B7529" s="149"/>
    </row>
    <row r="7530" spans="1:2">
      <c r="A7530" s="149"/>
      <c r="B7530" s="149"/>
    </row>
    <row r="7531" spans="1:2">
      <c r="A7531" s="149"/>
      <c r="B7531" s="149"/>
    </row>
    <row r="7532" spans="1:2">
      <c r="A7532" s="149"/>
      <c r="B7532" s="149"/>
    </row>
    <row r="7533" spans="1:2">
      <c r="A7533" s="149"/>
      <c r="B7533" s="149"/>
    </row>
    <row r="7534" spans="1:2">
      <c r="A7534" s="149"/>
      <c r="B7534" s="149"/>
    </row>
    <row r="7535" spans="1:2">
      <c r="A7535" s="149"/>
      <c r="B7535" s="149"/>
    </row>
    <row r="7536" spans="1:2">
      <c r="A7536" s="149"/>
      <c r="B7536" s="149"/>
    </row>
    <row r="7537" spans="1:2">
      <c r="A7537" s="149"/>
      <c r="B7537" s="149"/>
    </row>
    <row r="7538" spans="1:2">
      <c r="A7538" s="149"/>
      <c r="B7538" s="149"/>
    </row>
    <row r="7539" spans="1:2">
      <c r="A7539" s="149"/>
      <c r="B7539" s="149"/>
    </row>
    <row r="7540" spans="1:2">
      <c r="A7540" s="149"/>
      <c r="B7540" s="149"/>
    </row>
    <row r="7541" spans="1:2">
      <c r="A7541" s="149"/>
      <c r="B7541" s="149"/>
    </row>
    <row r="7542" spans="1:2">
      <c r="A7542" s="149"/>
      <c r="B7542" s="149"/>
    </row>
    <row r="7543" spans="1:2">
      <c r="A7543" s="149"/>
      <c r="B7543" s="149"/>
    </row>
    <row r="7544" spans="1:2">
      <c r="A7544" s="149"/>
      <c r="B7544" s="149"/>
    </row>
    <row r="7545" spans="1:2">
      <c r="A7545" s="149"/>
      <c r="B7545" s="149"/>
    </row>
    <row r="7546" spans="1:2">
      <c r="A7546" s="149"/>
      <c r="B7546" s="149"/>
    </row>
    <row r="7547" spans="1:2">
      <c r="A7547" s="149"/>
      <c r="B7547" s="149"/>
    </row>
    <row r="7548" spans="1:2">
      <c r="A7548" s="149"/>
      <c r="B7548" s="149"/>
    </row>
    <row r="7549" spans="1:2">
      <c r="A7549" s="149"/>
      <c r="B7549" s="149"/>
    </row>
    <row r="7550" spans="1:2">
      <c r="A7550" s="149"/>
      <c r="B7550" s="149"/>
    </row>
    <row r="7551" spans="1:2">
      <c r="A7551" s="149"/>
      <c r="B7551" s="149"/>
    </row>
    <row r="7552" spans="1:2">
      <c r="A7552" s="149"/>
      <c r="B7552" s="149"/>
    </row>
    <row r="7553" spans="1:2">
      <c r="A7553" s="149"/>
      <c r="B7553" s="149"/>
    </row>
    <row r="7554" spans="1:2">
      <c r="A7554" s="149"/>
      <c r="B7554" s="149"/>
    </row>
    <row r="7555" spans="1:2">
      <c r="A7555" s="149"/>
      <c r="B7555" s="149"/>
    </row>
    <row r="7556" spans="1:2">
      <c r="A7556" s="149"/>
      <c r="B7556" s="149"/>
    </row>
    <row r="7557" spans="1:2">
      <c r="A7557" s="149"/>
      <c r="B7557" s="149"/>
    </row>
    <row r="7558" spans="1:2">
      <c r="A7558" s="149"/>
      <c r="B7558" s="149"/>
    </row>
    <row r="7559" spans="1:2">
      <c r="A7559" s="149"/>
      <c r="B7559" s="149"/>
    </row>
    <row r="7560" spans="1:2">
      <c r="A7560" s="149"/>
      <c r="B7560" s="149"/>
    </row>
    <row r="7561" spans="1:2">
      <c r="A7561" s="149"/>
      <c r="B7561" s="149"/>
    </row>
    <row r="7562" spans="1:2">
      <c r="A7562" s="149"/>
      <c r="B7562" s="149"/>
    </row>
    <row r="7563" spans="1:2">
      <c r="A7563" s="149"/>
      <c r="B7563" s="149"/>
    </row>
    <row r="7564" spans="1:2">
      <c r="A7564" s="149"/>
      <c r="B7564" s="149"/>
    </row>
    <row r="7565" spans="1:2">
      <c r="A7565" s="149"/>
      <c r="B7565" s="149"/>
    </row>
    <row r="7566" spans="1:2">
      <c r="A7566" s="149"/>
      <c r="B7566" s="149"/>
    </row>
    <row r="7567" spans="1:2">
      <c r="A7567" s="149"/>
      <c r="B7567" s="149"/>
    </row>
    <row r="7568" spans="1:2">
      <c r="A7568" s="149"/>
      <c r="B7568" s="149"/>
    </row>
    <row r="7569" spans="1:2">
      <c r="A7569" s="149"/>
      <c r="B7569" s="149"/>
    </row>
    <row r="7570" spans="1:2">
      <c r="A7570" s="149"/>
      <c r="B7570" s="149"/>
    </row>
    <row r="7571" spans="1:2">
      <c r="A7571" s="149"/>
      <c r="B7571" s="149"/>
    </row>
    <row r="7572" spans="1:2">
      <c r="A7572" s="149"/>
      <c r="B7572" s="149"/>
    </row>
    <row r="7573" spans="1:2">
      <c r="A7573" s="149"/>
      <c r="B7573" s="149"/>
    </row>
    <row r="7574" spans="1:2">
      <c r="A7574" s="149"/>
      <c r="B7574" s="149"/>
    </row>
    <row r="7575" spans="1:2">
      <c r="A7575" s="149"/>
      <c r="B7575" s="149"/>
    </row>
    <row r="7576" spans="1:2">
      <c r="A7576" s="149"/>
      <c r="B7576" s="149"/>
    </row>
    <row r="7577" spans="1:2">
      <c r="A7577" s="149"/>
      <c r="B7577" s="149"/>
    </row>
    <row r="7578" spans="1:2">
      <c r="A7578" s="149"/>
      <c r="B7578" s="149"/>
    </row>
    <row r="7579" spans="1:2">
      <c r="A7579" s="149"/>
      <c r="B7579" s="149"/>
    </row>
    <row r="7580" spans="1:2">
      <c r="A7580" s="149"/>
      <c r="B7580" s="149"/>
    </row>
    <row r="7581" spans="1:2">
      <c r="A7581" s="149"/>
      <c r="B7581" s="149"/>
    </row>
    <row r="7582" spans="1:2">
      <c r="A7582" s="149"/>
      <c r="B7582" s="149"/>
    </row>
    <row r="7583" spans="1:2">
      <c r="A7583" s="149"/>
      <c r="B7583" s="149"/>
    </row>
    <row r="7584" spans="1:2">
      <c r="A7584" s="149"/>
      <c r="B7584" s="149"/>
    </row>
    <row r="7585" spans="1:2">
      <c r="A7585" s="149"/>
      <c r="B7585" s="149"/>
    </row>
    <row r="7586" spans="1:2">
      <c r="A7586" s="149"/>
      <c r="B7586" s="149"/>
    </row>
    <row r="7587" spans="1:2">
      <c r="A7587" s="149"/>
      <c r="B7587" s="149"/>
    </row>
    <row r="7588" spans="1:2">
      <c r="A7588" s="149"/>
      <c r="B7588" s="149"/>
    </row>
    <row r="7589" spans="1:2">
      <c r="A7589" s="149"/>
      <c r="B7589" s="149"/>
    </row>
    <row r="7590" spans="1:2">
      <c r="A7590" s="149"/>
      <c r="B7590" s="149"/>
    </row>
    <row r="7591" spans="1:2">
      <c r="A7591" s="149"/>
      <c r="B7591" s="149"/>
    </row>
    <row r="7592" spans="1:2">
      <c r="A7592" s="149"/>
      <c r="B7592" s="149"/>
    </row>
    <row r="7593" spans="1:2">
      <c r="A7593" s="149"/>
      <c r="B7593" s="149"/>
    </row>
    <row r="7594" spans="1:2">
      <c r="A7594" s="149"/>
      <c r="B7594" s="149"/>
    </row>
    <row r="7595" spans="1:2">
      <c r="A7595" s="149"/>
      <c r="B7595" s="149"/>
    </row>
    <row r="7596" spans="1:2">
      <c r="A7596" s="149"/>
      <c r="B7596" s="149"/>
    </row>
    <row r="7597" spans="1:2">
      <c r="A7597" s="149"/>
      <c r="B7597" s="149"/>
    </row>
    <row r="7598" spans="1:2">
      <c r="A7598" s="149"/>
      <c r="B7598" s="149"/>
    </row>
    <row r="7599" spans="1:2">
      <c r="A7599" s="149"/>
      <c r="B7599" s="149"/>
    </row>
    <row r="7600" spans="1:2">
      <c r="A7600" s="149"/>
      <c r="B7600" s="149"/>
    </row>
    <row r="7601" spans="1:2">
      <c r="A7601" s="149"/>
      <c r="B7601" s="149"/>
    </row>
    <row r="7602" spans="1:2">
      <c r="A7602" s="149"/>
      <c r="B7602" s="149"/>
    </row>
    <row r="7603" spans="1:2">
      <c r="A7603" s="149"/>
      <c r="B7603" s="149"/>
    </row>
    <row r="7604" spans="1:2">
      <c r="A7604" s="149"/>
      <c r="B7604" s="149"/>
    </row>
    <row r="7605" spans="1:2">
      <c r="A7605" s="149"/>
      <c r="B7605" s="149"/>
    </row>
    <row r="7606" spans="1:2">
      <c r="A7606" s="149"/>
      <c r="B7606" s="149"/>
    </row>
    <row r="7607" spans="1:2">
      <c r="A7607" s="149"/>
      <c r="B7607" s="149"/>
    </row>
    <row r="7608" spans="1:2">
      <c r="A7608" s="149"/>
      <c r="B7608" s="149"/>
    </row>
    <row r="7609" spans="1:2">
      <c r="A7609" s="149"/>
      <c r="B7609" s="149"/>
    </row>
    <row r="7610" spans="1:2">
      <c r="A7610" s="149"/>
      <c r="B7610" s="149"/>
    </row>
    <row r="7611" spans="1:2">
      <c r="A7611" s="149"/>
      <c r="B7611" s="149"/>
    </row>
    <row r="7612" spans="1:2">
      <c r="A7612" s="149"/>
      <c r="B7612" s="149"/>
    </row>
    <row r="7613" spans="1:2">
      <c r="A7613" s="149"/>
      <c r="B7613" s="149"/>
    </row>
    <row r="7614" spans="1:2">
      <c r="A7614" s="149"/>
      <c r="B7614" s="149"/>
    </row>
    <row r="7615" spans="1:2">
      <c r="A7615" s="149"/>
      <c r="B7615" s="149"/>
    </row>
    <row r="7616" spans="1:2">
      <c r="A7616" s="149"/>
      <c r="B7616" s="149"/>
    </row>
    <row r="7617" spans="1:2">
      <c r="A7617" s="149"/>
      <c r="B7617" s="149"/>
    </row>
    <row r="7618" spans="1:2">
      <c r="A7618" s="149"/>
      <c r="B7618" s="149"/>
    </row>
    <row r="7619" spans="1:2">
      <c r="A7619" s="149"/>
      <c r="B7619" s="149"/>
    </row>
    <row r="7620" spans="1:2">
      <c r="A7620" s="149"/>
      <c r="B7620" s="149"/>
    </row>
    <row r="7621" spans="1:2">
      <c r="A7621" s="149"/>
      <c r="B7621" s="149"/>
    </row>
    <row r="7622" spans="1:2">
      <c r="A7622" s="149"/>
      <c r="B7622" s="149"/>
    </row>
    <row r="7623" spans="1:2">
      <c r="A7623" s="149"/>
      <c r="B7623" s="149"/>
    </row>
    <row r="7624" spans="1:2">
      <c r="A7624" s="149"/>
      <c r="B7624" s="149"/>
    </row>
    <row r="7625" spans="1:2">
      <c r="A7625" s="149"/>
      <c r="B7625" s="149"/>
    </row>
    <row r="7626" spans="1:2">
      <c r="A7626" s="149"/>
      <c r="B7626" s="149"/>
    </row>
    <row r="7627" spans="1:2">
      <c r="A7627" s="149"/>
      <c r="B7627" s="149"/>
    </row>
    <row r="7628" spans="1:2">
      <c r="A7628" s="149"/>
      <c r="B7628" s="149"/>
    </row>
    <row r="7629" spans="1:2">
      <c r="A7629" s="149"/>
      <c r="B7629" s="149"/>
    </row>
    <row r="7630" spans="1:2">
      <c r="A7630" s="149"/>
      <c r="B7630" s="149"/>
    </row>
    <row r="7631" spans="1:2">
      <c r="A7631" s="149"/>
      <c r="B7631" s="149"/>
    </row>
    <row r="7632" spans="1:2">
      <c r="A7632" s="149"/>
      <c r="B7632" s="149"/>
    </row>
    <row r="7633" spans="1:2">
      <c r="A7633" s="149"/>
      <c r="B7633" s="149"/>
    </row>
    <row r="7634" spans="1:2">
      <c r="A7634" s="149"/>
      <c r="B7634" s="149"/>
    </row>
    <row r="7635" spans="1:2">
      <c r="A7635" s="149"/>
      <c r="B7635" s="149"/>
    </row>
    <row r="7636" spans="1:2">
      <c r="A7636" s="149"/>
      <c r="B7636" s="149"/>
    </row>
    <row r="7637" spans="1:2">
      <c r="A7637" s="149"/>
      <c r="B7637" s="149"/>
    </row>
    <row r="7638" spans="1:2">
      <c r="A7638" s="149"/>
      <c r="B7638" s="149"/>
    </row>
    <row r="7639" spans="1:2">
      <c r="A7639" s="149"/>
      <c r="B7639" s="149"/>
    </row>
    <row r="7640" spans="1:2">
      <c r="A7640" s="149"/>
      <c r="B7640" s="149"/>
    </row>
    <row r="7641" spans="1:2">
      <c r="A7641" s="149"/>
      <c r="B7641" s="149"/>
    </row>
    <row r="7642" spans="1:2">
      <c r="A7642" s="149"/>
      <c r="B7642" s="149"/>
    </row>
    <row r="7643" spans="1:2">
      <c r="A7643" s="149"/>
      <c r="B7643" s="149"/>
    </row>
    <row r="7644" spans="1:2">
      <c r="A7644" s="149"/>
      <c r="B7644" s="149"/>
    </row>
    <row r="7645" spans="1:2">
      <c r="A7645" s="149"/>
      <c r="B7645" s="149"/>
    </row>
    <row r="7646" spans="1:2">
      <c r="A7646" s="149"/>
      <c r="B7646" s="149"/>
    </row>
    <row r="7647" spans="1:2">
      <c r="A7647" s="149"/>
      <c r="B7647" s="149"/>
    </row>
    <row r="7648" spans="1:2">
      <c r="A7648" s="149"/>
      <c r="B7648" s="149"/>
    </row>
    <row r="7649" spans="1:2">
      <c r="A7649" s="149"/>
      <c r="B7649" s="149"/>
    </row>
    <row r="7650" spans="1:2">
      <c r="A7650" s="149"/>
      <c r="B7650" s="149"/>
    </row>
    <row r="7651" spans="1:2">
      <c r="A7651" s="149"/>
      <c r="B7651" s="149"/>
    </row>
    <row r="7652" spans="1:2">
      <c r="A7652" s="149"/>
      <c r="B7652" s="149"/>
    </row>
    <row r="7653" spans="1:2">
      <c r="A7653" s="149"/>
      <c r="B7653" s="149"/>
    </row>
    <row r="7654" spans="1:2">
      <c r="A7654" s="149"/>
      <c r="B7654" s="149"/>
    </row>
    <row r="7655" spans="1:2">
      <c r="A7655" s="149"/>
      <c r="B7655" s="149"/>
    </row>
    <row r="7656" spans="1:2">
      <c r="A7656" s="149"/>
      <c r="B7656" s="149"/>
    </row>
    <row r="7657" spans="1:2">
      <c r="A7657" s="149"/>
      <c r="B7657" s="149"/>
    </row>
    <row r="7658" spans="1:2">
      <c r="A7658" s="149"/>
      <c r="B7658" s="149"/>
    </row>
    <row r="7659" spans="1:2">
      <c r="A7659" s="149"/>
      <c r="B7659" s="149"/>
    </row>
    <row r="7660" spans="1:2">
      <c r="A7660" s="149"/>
      <c r="B7660" s="149"/>
    </row>
    <row r="7661" spans="1:2">
      <c r="A7661" s="149"/>
      <c r="B7661" s="149"/>
    </row>
    <row r="7662" spans="1:2">
      <c r="A7662" s="149"/>
      <c r="B7662" s="149"/>
    </row>
    <row r="7663" spans="1:2">
      <c r="A7663" s="149"/>
      <c r="B7663" s="149"/>
    </row>
    <row r="7664" spans="1:2">
      <c r="A7664" s="149"/>
      <c r="B7664" s="149"/>
    </row>
    <row r="7665" spans="1:2">
      <c r="A7665" s="149"/>
      <c r="B7665" s="149"/>
    </row>
    <row r="7666" spans="1:2">
      <c r="A7666" s="149"/>
      <c r="B7666" s="149"/>
    </row>
    <row r="7667" spans="1:2">
      <c r="A7667" s="149"/>
      <c r="B7667" s="149"/>
    </row>
    <row r="7668" spans="1:2">
      <c r="A7668" s="149"/>
      <c r="B7668" s="149"/>
    </row>
    <row r="7669" spans="1:2">
      <c r="A7669" s="149"/>
      <c r="B7669" s="149"/>
    </row>
    <row r="7670" spans="1:2">
      <c r="A7670" s="149"/>
      <c r="B7670" s="149"/>
    </row>
    <row r="7671" spans="1:2">
      <c r="A7671" s="149"/>
      <c r="B7671" s="149"/>
    </row>
    <row r="7672" spans="1:2">
      <c r="A7672" s="149"/>
      <c r="B7672" s="149"/>
    </row>
    <row r="7673" spans="1:2">
      <c r="A7673" s="149"/>
      <c r="B7673" s="149"/>
    </row>
    <row r="7674" spans="1:2">
      <c r="A7674" s="149"/>
      <c r="B7674" s="149"/>
    </row>
    <row r="7675" spans="1:2">
      <c r="A7675" s="149"/>
      <c r="B7675" s="149"/>
    </row>
    <row r="7676" spans="1:2">
      <c r="A7676" s="149"/>
      <c r="B7676" s="149"/>
    </row>
    <row r="7677" spans="1:2">
      <c r="A7677" s="149"/>
      <c r="B7677" s="149"/>
    </row>
    <row r="7678" spans="1:2">
      <c r="A7678" s="149"/>
      <c r="B7678" s="149"/>
    </row>
    <row r="7679" spans="1:2">
      <c r="A7679" s="149"/>
      <c r="B7679" s="149"/>
    </row>
    <row r="7680" spans="1:2">
      <c r="A7680" s="149"/>
      <c r="B7680" s="149"/>
    </row>
    <row r="7681" spans="1:2">
      <c r="A7681" s="149"/>
      <c r="B7681" s="149"/>
    </row>
    <row r="7682" spans="1:2">
      <c r="A7682" s="149"/>
      <c r="B7682" s="149"/>
    </row>
    <row r="7683" spans="1:2">
      <c r="A7683" s="149"/>
      <c r="B7683" s="149"/>
    </row>
    <row r="7684" spans="1:2">
      <c r="A7684" s="149"/>
      <c r="B7684" s="149"/>
    </row>
    <row r="7685" spans="1:2">
      <c r="A7685" s="149"/>
      <c r="B7685" s="149"/>
    </row>
    <row r="7686" spans="1:2">
      <c r="A7686" s="149"/>
      <c r="B7686" s="149"/>
    </row>
    <row r="7687" spans="1:2">
      <c r="A7687" s="149"/>
      <c r="B7687" s="149"/>
    </row>
    <row r="7688" spans="1:2">
      <c r="A7688" s="149"/>
      <c r="B7688" s="149"/>
    </row>
    <row r="7689" spans="1:2">
      <c r="A7689" s="149"/>
      <c r="B7689" s="149"/>
    </row>
    <row r="7690" spans="1:2">
      <c r="A7690" s="149"/>
      <c r="B7690" s="149"/>
    </row>
    <row r="7691" spans="1:2">
      <c r="A7691" s="149"/>
      <c r="B7691" s="149"/>
    </row>
    <row r="7692" spans="1:2">
      <c r="A7692" s="149"/>
      <c r="B7692" s="149"/>
    </row>
    <row r="7693" spans="1:2">
      <c r="A7693" s="149"/>
      <c r="B7693" s="149"/>
    </row>
    <row r="7694" spans="1:2">
      <c r="A7694" s="149"/>
      <c r="B7694" s="149"/>
    </row>
    <row r="7695" spans="1:2">
      <c r="A7695" s="149"/>
      <c r="B7695" s="149"/>
    </row>
    <row r="7696" spans="1:2">
      <c r="A7696" s="149"/>
      <c r="B7696" s="149"/>
    </row>
    <row r="7697" spans="1:2">
      <c r="A7697" s="149"/>
      <c r="B7697" s="149"/>
    </row>
    <row r="7698" spans="1:2">
      <c r="A7698" s="149"/>
      <c r="B7698" s="149"/>
    </row>
    <row r="7699" spans="1:2">
      <c r="A7699" s="149"/>
      <c r="B7699" s="149"/>
    </row>
    <row r="7700" spans="1:2">
      <c r="A7700" s="149"/>
      <c r="B7700" s="149"/>
    </row>
    <row r="7701" spans="1:2">
      <c r="A7701" s="149"/>
      <c r="B7701" s="149"/>
    </row>
    <row r="7702" spans="1:2">
      <c r="A7702" s="149"/>
      <c r="B7702" s="149"/>
    </row>
    <row r="7703" spans="1:2">
      <c r="A7703" s="149"/>
      <c r="B7703" s="149"/>
    </row>
    <row r="7704" spans="1:2">
      <c r="A7704" s="149"/>
      <c r="B7704" s="149"/>
    </row>
    <row r="7705" spans="1:2">
      <c r="A7705" s="149"/>
      <c r="B7705" s="149"/>
    </row>
    <row r="7706" spans="1:2">
      <c r="A7706" s="149"/>
      <c r="B7706" s="149"/>
    </row>
    <row r="7707" spans="1:2">
      <c r="A7707" s="149"/>
      <c r="B7707" s="149"/>
    </row>
    <row r="7708" spans="1:2">
      <c r="A7708" s="149"/>
      <c r="B7708" s="149"/>
    </row>
    <row r="7709" spans="1:2">
      <c r="A7709" s="149"/>
      <c r="B7709" s="149"/>
    </row>
    <row r="7710" spans="1:2">
      <c r="A7710" s="149"/>
      <c r="B7710" s="149"/>
    </row>
    <row r="7711" spans="1:2">
      <c r="A7711" s="149"/>
      <c r="B7711" s="149"/>
    </row>
    <row r="7712" spans="1:2">
      <c r="A7712" s="149"/>
      <c r="B7712" s="149"/>
    </row>
    <row r="7713" spans="1:2">
      <c r="A7713" s="149"/>
      <c r="B7713" s="149"/>
    </row>
    <row r="7714" spans="1:2">
      <c r="A7714" s="149"/>
      <c r="B7714" s="149"/>
    </row>
    <row r="7715" spans="1:2">
      <c r="A7715" s="149"/>
      <c r="B7715" s="149"/>
    </row>
    <row r="7716" spans="1:2">
      <c r="A7716" s="149"/>
      <c r="B7716" s="149"/>
    </row>
    <row r="7717" spans="1:2">
      <c r="A7717" s="149"/>
      <c r="B7717" s="149"/>
    </row>
    <row r="7718" spans="1:2">
      <c r="A7718" s="149"/>
      <c r="B7718" s="149"/>
    </row>
    <row r="7719" spans="1:2">
      <c r="A7719" s="149"/>
      <c r="B7719" s="149"/>
    </row>
    <row r="7720" spans="1:2">
      <c r="A7720" s="149"/>
      <c r="B7720" s="149"/>
    </row>
    <row r="7721" spans="1:2">
      <c r="A7721" s="149"/>
      <c r="B7721" s="149"/>
    </row>
    <row r="7722" spans="1:2">
      <c r="A7722" s="149"/>
      <c r="B7722" s="149"/>
    </row>
    <row r="7723" spans="1:2">
      <c r="A7723" s="149"/>
      <c r="B7723" s="149"/>
    </row>
    <row r="7724" spans="1:2">
      <c r="A7724" s="149"/>
      <c r="B7724" s="149"/>
    </row>
    <row r="7725" spans="1:2">
      <c r="A7725" s="149"/>
      <c r="B7725" s="149"/>
    </row>
    <row r="7726" spans="1:2">
      <c r="A7726" s="149"/>
      <c r="B7726" s="149"/>
    </row>
    <row r="7727" spans="1:2">
      <c r="A7727" s="149"/>
      <c r="B7727" s="149"/>
    </row>
    <row r="7728" spans="1:2">
      <c r="A7728" s="149"/>
      <c r="B7728" s="149"/>
    </row>
    <row r="7729" spans="1:2">
      <c r="A7729" s="149"/>
      <c r="B7729" s="149"/>
    </row>
    <row r="7730" spans="1:2">
      <c r="A7730" s="149"/>
      <c r="B7730" s="149"/>
    </row>
    <row r="7731" spans="1:2">
      <c r="A7731" s="149"/>
      <c r="B7731" s="149"/>
    </row>
    <row r="7732" spans="1:2">
      <c r="A7732" s="149"/>
      <c r="B7732" s="149"/>
    </row>
    <row r="7733" spans="1:2">
      <c r="A7733" s="149"/>
      <c r="B7733" s="149"/>
    </row>
    <row r="7734" spans="1:2">
      <c r="A7734" s="149"/>
      <c r="B7734" s="149"/>
    </row>
    <row r="7735" spans="1:2">
      <c r="A7735" s="149"/>
      <c r="B7735" s="149"/>
    </row>
    <row r="7736" spans="1:2">
      <c r="A7736" s="149"/>
      <c r="B7736" s="149"/>
    </row>
    <row r="7737" spans="1:2">
      <c r="A7737" s="149"/>
      <c r="B7737" s="149"/>
    </row>
    <row r="7738" spans="1:2">
      <c r="A7738" s="149"/>
      <c r="B7738" s="149"/>
    </row>
    <row r="7739" spans="1:2">
      <c r="A7739" s="149"/>
      <c r="B7739" s="149"/>
    </row>
    <row r="7740" spans="1:2">
      <c r="A7740" s="149"/>
      <c r="B7740" s="149"/>
    </row>
    <row r="7741" spans="1:2">
      <c r="A7741" s="149"/>
      <c r="B7741" s="149"/>
    </row>
    <row r="7742" spans="1:2">
      <c r="A7742" s="149"/>
      <c r="B7742" s="149"/>
    </row>
    <row r="7743" spans="1:2">
      <c r="A7743" s="149"/>
      <c r="B7743" s="149"/>
    </row>
    <row r="7744" spans="1:2">
      <c r="A7744" s="149"/>
      <c r="B7744" s="149"/>
    </row>
    <row r="7745" spans="1:2">
      <c r="A7745" s="149"/>
      <c r="B7745" s="149"/>
    </row>
    <row r="7746" spans="1:2">
      <c r="A7746" s="149"/>
      <c r="B7746" s="149"/>
    </row>
    <row r="7747" spans="1:2">
      <c r="A7747" s="149"/>
      <c r="B7747" s="149"/>
    </row>
    <row r="7748" spans="1:2">
      <c r="A7748" s="149"/>
      <c r="B7748" s="149"/>
    </row>
    <row r="7749" spans="1:2">
      <c r="A7749" s="149"/>
      <c r="B7749" s="149"/>
    </row>
    <row r="7750" spans="1:2">
      <c r="A7750" s="149"/>
      <c r="B7750" s="149"/>
    </row>
    <row r="7751" spans="1:2">
      <c r="A7751" s="149"/>
      <c r="B7751" s="149"/>
    </row>
    <row r="7752" spans="1:2">
      <c r="A7752" s="149"/>
      <c r="B7752" s="149"/>
    </row>
    <row r="7753" spans="1:2">
      <c r="A7753" s="149"/>
      <c r="B7753" s="149"/>
    </row>
    <row r="7754" spans="1:2">
      <c r="A7754" s="149"/>
      <c r="B7754" s="149"/>
    </row>
    <row r="7755" spans="1:2">
      <c r="A7755" s="149"/>
      <c r="B7755" s="149"/>
    </row>
    <row r="7756" spans="1:2">
      <c r="A7756" s="149"/>
      <c r="B7756" s="149"/>
    </row>
    <row r="7757" spans="1:2">
      <c r="A7757" s="149"/>
      <c r="B7757" s="149"/>
    </row>
    <row r="7758" spans="1:2">
      <c r="A7758" s="149"/>
      <c r="B7758" s="149"/>
    </row>
    <row r="7759" spans="1:2">
      <c r="A7759" s="149"/>
      <c r="B7759" s="149"/>
    </row>
    <row r="7760" spans="1:2">
      <c r="A7760" s="149"/>
      <c r="B7760" s="149"/>
    </row>
    <row r="7761" spans="1:2">
      <c r="A7761" s="149"/>
      <c r="B7761" s="149"/>
    </row>
    <row r="7762" spans="1:2">
      <c r="A7762" s="149"/>
      <c r="B7762" s="149"/>
    </row>
    <row r="7763" spans="1:2">
      <c r="A7763" s="149"/>
      <c r="B7763" s="149"/>
    </row>
    <row r="7764" spans="1:2">
      <c r="A7764" s="149"/>
      <c r="B7764" s="149"/>
    </row>
    <row r="7765" spans="1:2">
      <c r="A7765" s="149"/>
      <c r="B7765" s="149"/>
    </row>
    <row r="7766" spans="1:2">
      <c r="A7766" s="149"/>
      <c r="B7766" s="149"/>
    </row>
    <row r="7767" spans="1:2">
      <c r="A7767" s="149"/>
      <c r="B7767" s="149"/>
    </row>
    <row r="7768" spans="1:2">
      <c r="A7768" s="149"/>
      <c r="B7768" s="149"/>
    </row>
    <row r="7769" spans="1:2">
      <c r="A7769" s="149"/>
      <c r="B7769" s="149"/>
    </row>
    <row r="7770" spans="1:2">
      <c r="A7770" s="149"/>
      <c r="B7770" s="149"/>
    </row>
    <row r="7771" spans="1:2">
      <c r="A7771" s="149"/>
      <c r="B7771" s="149"/>
    </row>
    <row r="7772" spans="1:2">
      <c r="A7772" s="149"/>
      <c r="B7772" s="149"/>
    </row>
    <row r="7773" spans="1:2">
      <c r="A7773" s="149"/>
      <c r="B7773" s="149"/>
    </row>
    <row r="7774" spans="1:2">
      <c r="A7774" s="149"/>
      <c r="B7774" s="149"/>
    </row>
    <row r="7775" spans="1:2">
      <c r="A7775" s="149"/>
      <c r="B7775" s="149"/>
    </row>
    <row r="7776" spans="1:2">
      <c r="A7776" s="149"/>
      <c r="B7776" s="149"/>
    </row>
    <row r="7777" spans="1:2">
      <c r="A7777" s="149"/>
      <c r="B7777" s="149"/>
    </row>
    <row r="7778" spans="1:2">
      <c r="A7778" s="149"/>
      <c r="B7778" s="149"/>
    </row>
    <row r="7779" spans="1:2">
      <c r="A7779" s="149"/>
      <c r="B7779" s="149"/>
    </row>
    <row r="7780" spans="1:2">
      <c r="A7780" s="149"/>
      <c r="B7780" s="149"/>
    </row>
    <row r="7781" spans="1:2">
      <c r="A7781" s="149"/>
      <c r="B7781" s="149"/>
    </row>
    <row r="7782" spans="1:2">
      <c r="A7782" s="149"/>
      <c r="B7782" s="149"/>
    </row>
    <row r="7783" spans="1:2">
      <c r="A7783" s="149"/>
      <c r="B7783" s="149"/>
    </row>
    <row r="7784" spans="1:2">
      <c r="A7784" s="149"/>
      <c r="B7784" s="149"/>
    </row>
    <row r="7785" spans="1:2">
      <c r="A7785" s="149"/>
      <c r="B7785" s="149"/>
    </row>
    <row r="7786" spans="1:2">
      <c r="A7786" s="149"/>
      <c r="B7786" s="149"/>
    </row>
    <row r="7787" spans="1:2">
      <c r="A7787" s="149"/>
      <c r="B7787" s="149"/>
    </row>
    <row r="7788" spans="1:2">
      <c r="A7788" s="149"/>
      <c r="B7788" s="149"/>
    </row>
    <row r="7789" spans="1:2">
      <c r="A7789" s="149"/>
      <c r="B7789" s="149"/>
    </row>
    <row r="7790" spans="1:2">
      <c r="A7790" s="149"/>
      <c r="B7790" s="149"/>
    </row>
    <row r="7791" spans="1:2">
      <c r="A7791" s="149"/>
      <c r="B7791" s="149"/>
    </row>
    <row r="7792" spans="1:2">
      <c r="A7792" s="149"/>
      <c r="B7792" s="149"/>
    </row>
    <row r="7793" spans="1:2">
      <c r="A7793" s="149"/>
      <c r="B7793" s="149"/>
    </row>
    <row r="7794" spans="1:2">
      <c r="A7794" s="149"/>
      <c r="B7794" s="149"/>
    </row>
    <row r="7795" spans="1:2">
      <c r="A7795" s="149"/>
      <c r="B7795" s="149"/>
    </row>
    <row r="7796" spans="1:2">
      <c r="A7796" s="149"/>
      <c r="B7796" s="149"/>
    </row>
    <row r="7797" spans="1:2">
      <c r="A7797" s="149"/>
      <c r="B7797" s="149"/>
    </row>
    <row r="7798" spans="1:2">
      <c r="A7798" s="149"/>
      <c r="B7798" s="149"/>
    </row>
    <row r="7799" spans="1:2">
      <c r="A7799" s="149"/>
      <c r="B7799" s="149"/>
    </row>
    <row r="7800" spans="1:2">
      <c r="A7800" s="149"/>
      <c r="B7800" s="149"/>
    </row>
    <row r="7801" spans="1:2">
      <c r="A7801" s="149"/>
      <c r="B7801" s="149"/>
    </row>
    <row r="7802" spans="1:2">
      <c r="A7802" s="149"/>
      <c r="B7802" s="149"/>
    </row>
    <row r="7803" spans="1:2">
      <c r="A7803" s="149"/>
      <c r="B7803" s="149"/>
    </row>
    <row r="7804" spans="1:2">
      <c r="A7804" s="149"/>
      <c r="B7804" s="149"/>
    </row>
    <row r="7805" spans="1:2">
      <c r="A7805" s="149"/>
      <c r="B7805" s="149"/>
    </row>
    <row r="7806" spans="1:2">
      <c r="A7806" s="149"/>
      <c r="B7806" s="149"/>
    </row>
    <row r="7807" spans="1:2">
      <c r="A7807" s="149"/>
      <c r="B7807" s="149"/>
    </row>
    <row r="7808" spans="1:2">
      <c r="A7808" s="149"/>
      <c r="B7808" s="149"/>
    </row>
    <row r="7809" spans="1:2">
      <c r="A7809" s="149"/>
      <c r="B7809" s="149"/>
    </row>
    <row r="7810" spans="1:2">
      <c r="A7810" s="149"/>
      <c r="B7810" s="149"/>
    </row>
    <row r="7811" spans="1:2">
      <c r="A7811" s="149"/>
      <c r="B7811" s="149"/>
    </row>
    <row r="7812" spans="1:2">
      <c r="A7812" s="149"/>
      <c r="B7812" s="149"/>
    </row>
    <row r="7813" spans="1:2">
      <c r="A7813" s="149"/>
      <c r="B7813" s="149"/>
    </row>
    <row r="7814" spans="1:2">
      <c r="A7814" s="149"/>
      <c r="B7814" s="149"/>
    </row>
    <row r="7815" spans="1:2">
      <c r="A7815" s="149"/>
      <c r="B7815" s="149"/>
    </row>
    <row r="7816" spans="1:2">
      <c r="A7816" s="149"/>
      <c r="B7816" s="149"/>
    </row>
    <row r="7817" spans="1:2">
      <c r="A7817" s="149"/>
      <c r="B7817" s="149"/>
    </row>
    <row r="7818" spans="1:2">
      <c r="A7818" s="149"/>
      <c r="B7818" s="149"/>
    </row>
    <row r="7819" spans="1:2">
      <c r="A7819" s="149"/>
      <c r="B7819" s="149"/>
    </row>
    <row r="7820" spans="1:2">
      <c r="A7820" s="149"/>
      <c r="B7820" s="149"/>
    </row>
    <row r="7821" spans="1:2">
      <c r="A7821" s="149"/>
      <c r="B7821" s="149"/>
    </row>
    <row r="7822" spans="1:2">
      <c r="A7822" s="149"/>
      <c r="B7822" s="149"/>
    </row>
    <row r="7823" spans="1:2">
      <c r="A7823" s="149"/>
      <c r="B7823" s="149"/>
    </row>
    <row r="7824" spans="1:2">
      <c r="A7824" s="149"/>
      <c r="B7824" s="149"/>
    </row>
    <row r="7825" spans="1:2">
      <c r="A7825" s="149"/>
      <c r="B7825" s="149"/>
    </row>
    <row r="7826" spans="1:2">
      <c r="A7826" s="149"/>
      <c r="B7826" s="149"/>
    </row>
    <row r="7827" spans="1:2">
      <c r="A7827" s="149"/>
      <c r="B7827" s="149"/>
    </row>
    <row r="7828" spans="1:2">
      <c r="A7828" s="149"/>
      <c r="B7828" s="149"/>
    </row>
    <row r="7829" spans="1:2">
      <c r="A7829" s="149"/>
      <c r="B7829" s="149"/>
    </row>
    <row r="7830" spans="1:2">
      <c r="A7830" s="149"/>
      <c r="B7830" s="149"/>
    </row>
    <row r="7831" spans="1:2">
      <c r="A7831" s="149"/>
      <c r="B7831" s="149"/>
    </row>
    <row r="7832" spans="1:2">
      <c r="A7832" s="149"/>
      <c r="B7832" s="149"/>
    </row>
    <row r="7833" spans="1:2">
      <c r="A7833" s="149"/>
      <c r="B7833" s="149"/>
    </row>
    <row r="7834" spans="1:2">
      <c r="A7834" s="149"/>
      <c r="B7834" s="149"/>
    </row>
    <row r="7835" spans="1:2">
      <c r="A7835" s="149"/>
      <c r="B7835" s="149"/>
    </row>
    <row r="7836" spans="1:2">
      <c r="A7836" s="149"/>
      <c r="B7836" s="149"/>
    </row>
    <row r="7837" spans="1:2">
      <c r="A7837" s="149"/>
      <c r="B7837" s="149"/>
    </row>
    <row r="7838" spans="1:2">
      <c r="A7838" s="149"/>
      <c r="B7838" s="149"/>
    </row>
    <row r="7839" spans="1:2">
      <c r="A7839" s="149"/>
      <c r="B7839" s="149"/>
    </row>
    <row r="7840" spans="1:2">
      <c r="A7840" s="149"/>
      <c r="B7840" s="149"/>
    </row>
    <row r="7841" spans="1:2">
      <c r="A7841" s="149"/>
      <c r="B7841" s="149"/>
    </row>
    <row r="7842" spans="1:2">
      <c r="A7842" s="149"/>
      <c r="B7842" s="149"/>
    </row>
    <row r="7843" spans="1:2">
      <c r="A7843" s="149"/>
      <c r="B7843" s="149"/>
    </row>
    <row r="7844" spans="1:2">
      <c r="A7844" s="149"/>
      <c r="B7844" s="149"/>
    </row>
    <row r="7845" spans="1:2">
      <c r="A7845" s="149"/>
      <c r="B7845" s="149"/>
    </row>
    <row r="7846" spans="1:2">
      <c r="A7846" s="149"/>
      <c r="B7846" s="149"/>
    </row>
    <row r="7847" spans="1:2">
      <c r="A7847" s="149"/>
      <c r="B7847" s="149"/>
    </row>
    <row r="7848" spans="1:2">
      <c r="A7848" s="149"/>
      <c r="B7848" s="149"/>
    </row>
    <row r="7849" spans="1:2">
      <c r="A7849" s="149"/>
      <c r="B7849" s="149"/>
    </row>
    <row r="7850" spans="1:2">
      <c r="A7850" s="149"/>
      <c r="B7850" s="149"/>
    </row>
    <row r="7851" spans="1:2">
      <c r="A7851" s="149"/>
      <c r="B7851" s="149"/>
    </row>
    <row r="7852" spans="1:2">
      <c r="A7852" s="149"/>
      <c r="B7852" s="149"/>
    </row>
    <row r="7853" spans="1:2">
      <c r="A7853" s="149"/>
      <c r="B7853" s="149"/>
    </row>
    <row r="7854" spans="1:2">
      <c r="A7854" s="149"/>
      <c r="B7854" s="149"/>
    </row>
    <row r="7855" spans="1:2">
      <c r="A7855" s="149"/>
      <c r="B7855" s="149"/>
    </row>
    <row r="7856" spans="1:2">
      <c r="A7856" s="149"/>
      <c r="B7856" s="149"/>
    </row>
    <row r="7857" spans="1:2">
      <c r="A7857" s="149"/>
      <c r="B7857" s="149"/>
    </row>
    <row r="7858" spans="1:2">
      <c r="A7858" s="149"/>
      <c r="B7858" s="149"/>
    </row>
    <row r="7859" spans="1:2">
      <c r="A7859" s="149"/>
      <c r="B7859" s="149"/>
    </row>
    <row r="7860" spans="1:2">
      <c r="A7860" s="149"/>
      <c r="B7860" s="149"/>
    </row>
    <row r="7861" spans="1:2">
      <c r="A7861" s="149"/>
      <c r="B7861" s="149"/>
    </row>
    <row r="7862" spans="1:2">
      <c r="A7862" s="149"/>
      <c r="B7862" s="149"/>
    </row>
    <row r="7863" spans="1:2">
      <c r="A7863" s="149"/>
      <c r="B7863" s="149"/>
    </row>
    <row r="7864" spans="1:2">
      <c r="A7864" s="149"/>
      <c r="B7864" s="149"/>
    </row>
    <row r="7865" spans="1:2">
      <c r="A7865" s="149"/>
      <c r="B7865" s="149"/>
    </row>
    <row r="7866" spans="1:2">
      <c r="A7866" s="149"/>
      <c r="B7866" s="149"/>
    </row>
    <row r="7867" spans="1:2">
      <c r="A7867" s="149"/>
      <c r="B7867" s="149"/>
    </row>
    <row r="7868" spans="1:2">
      <c r="A7868" s="149"/>
      <c r="B7868" s="149"/>
    </row>
    <row r="7869" spans="1:2">
      <c r="A7869" s="149"/>
      <c r="B7869" s="149"/>
    </row>
    <row r="7870" spans="1:2">
      <c r="A7870" s="149"/>
      <c r="B7870" s="149"/>
    </row>
    <row r="7871" spans="1:2">
      <c r="A7871" s="149"/>
      <c r="B7871" s="149"/>
    </row>
    <row r="7872" spans="1:2">
      <c r="A7872" s="149"/>
      <c r="B7872" s="149"/>
    </row>
    <row r="7873" spans="1:2">
      <c r="A7873" s="149"/>
      <c r="B7873" s="149"/>
    </row>
    <row r="7874" spans="1:2">
      <c r="A7874" s="149"/>
      <c r="B7874" s="149"/>
    </row>
    <row r="7875" spans="1:2">
      <c r="A7875" s="149"/>
      <c r="B7875" s="149"/>
    </row>
    <row r="7876" spans="1:2">
      <c r="A7876" s="149"/>
      <c r="B7876" s="149"/>
    </row>
    <row r="7877" spans="1:2">
      <c r="A7877" s="149"/>
      <c r="B7877" s="149"/>
    </row>
    <row r="7878" spans="1:2">
      <c r="A7878" s="149"/>
      <c r="B7878" s="149"/>
    </row>
    <row r="7879" spans="1:2">
      <c r="A7879" s="149"/>
      <c r="B7879" s="149"/>
    </row>
    <row r="7880" spans="1:2">
      <c r="A7880" s="149"/>
      <c r="B7880" s="149"/>
    </row>
    <row r="7881" spans="1:2">
      <c r="A7881" s="149"/>
      <c r="B7881" s="149"/>
    </row>
    <row r="7882" spans="1:2">
      <c r="A7882" s="149"/>
      <c r="B7882" s="149"/>
    </row>
    <row r="7883" spans="1:2">
      <c r="A7883" s="149"/>
      <c r="B7883" s="149"/>
    </row>
    <row r="7884" spans="1:2">
      <c r="A7884" s="149"/>
      <c r="B7884" s="149"/>
    </row>
    <row r="7885" spans="1:2">
      <c r="A7885" s="149"/>
      <c r="B7885" s="149"/>
    </row>
    <row r="7886" spans="1:2">
      <c r="A7886" s="149"/>
      <c r="B7886" s="149"/>
    </row>
    <row r="7887" spans="1:2">
      <c r="A7887" s="149"/>
      <c r="B7887" s="149"/>
    </row>
    <row r="7888" spans="1:2">
      <c r="A7888" s="149"/>
      <c r="B7888" s="149"/>
    </row>
    <row r="7889" spans="1:2">
      <c r="A7889" s="149"/>
      <c r="B7889" s="149"/>
    </row>
    <row r="7890" spans="1:2">
      <c r="A7890" s="149"/>
      <c r="B7890" s="149"/>
    </row>
    <row r="7891" spans="1:2">
      <c r="A7891" s="149"/>
      <c r="B7891" s="149"/>
    </row>
    <row r="7892" spans="1:2">
      <c r="A7892" s="149"/>
      <c r="B7892" s="149"/>
    </row>
    <row r="7893" spans="1:2">
      <c r="A7893" s="149"/>
      <c r="B7893" s="149"/>
    </row>
    <row r="7894" spans="1:2">
      <c r="A7894" s="149"/>
      <c r="B7894" s="149"/>
    </row>
    <row r="7895" spans="1:2">
      <c r="A7895" s="149"/>
      <c r="B7895" s="149"/>
    </row>
    <row r="7896" spans="1:2">
      <c r="A7896" s="149"/>
      <c r="B7896" s="149"/>
    </row>
    <row r="7897" spans="1:2">
      <c r="A7897" s="149"/>
      <c r="B7897" s="149"/>
    </row>
    <row r="7898" spans="1:2">
      <c r="A7898" s="149"/>
      <c r="B7898" s="149"/>
    </row>
    <row r="7899" spans="1:2">
      <c r="A7899" s="149"/>
      <c r="B7899" s="149"/>
    </row>
    <row r="7900" spans="1:2">
      <c r="A7900" s="149"/>
      <c r="B7900" s="149"/>
    </row>
    <row r="7901" spans="1:2">
      <c r="A7901" s="149"/>
      <c r="B7901" s="149"/>
    </row>
    <row r="7902" spans="1:2">
      <c r="A7902" s="149"/>
      <c r="B7902" s="149"/>
    </row>
    <row r="7903" spans="1:2">
      <c r="A7903" s="149"/>
      <c r="B7903" s="149"/>
    </row>
    <row r="7904" spans="1:2">
      <c r="A7904" s="149"/>
      <c r="B7904" s="149"/>
    </row>
    <row r="7905" spans="1:2">
      <c r="A7905" s="149"/>
      <c r="B7905" s="149"/>
    </row>
    <row r="7906" spans="1:2">
      <c r="A7906" s="149"/>
      <c r="B7906" s="149"/>
    </row>
    <row r="7907" spans="1:2">
      <c r="A7907" s="149"/>
      <c r="B7907" s="149"/>
    </row>
    <row r="7908" spans="1:2">
      <c r="A7908" s="149"/>
      <c r="B7908" s="149"/>
    </row>
    <row r="7909" spans="1:2">
      <c r="A7909" s="149"/>
      <c r="B7909" s="149"/>
    </row>
    <row r="7910" spans="1:2">
      <c r="A7910" s="149"/>
      <c r="B7910" s="149"/>
    </row>
    <row r="7911" spans="1:2">
      <c r="A7911" s="149"/>
      <c r="B7911" s="149"/>
    </row>
    <row r="7912" spans="1:2">
      <c r="A7912" s="149"/>
      <c r="B7912" s="149"/>
    </row>
    <row r="7913" spans="1:2">
      <c r="A7913" s="149"/>
      <c r="B7913" s="149"/>
    </row>
    <row r="7914" spans="1:2">
      <c r="A7914" s="149"/>
      <c r="B7914" s="149"/>
    </row>
    <row r="7915" spans="1:2">
      <c r="A7915" s="149"/>
      <c r="B7915" s="149"/>
    </row>
    <row r="7916" spans="1:2">
      <c r="A7916" s="149"/>
      <c r="B7916" s="149"/>
    </row>
    <row r="7917" spans="1:2">
      <c r="A7917" s="149"/>
      <c r="B7917" s="149"/>
    </row>
    <row r="7918" spans="1:2">
      <c r="A7918" s="149"/>
      <c r="B7918" s="149"/>
    </row>
    <row r="7919" spans="1:2">
      <c r="A7919" s="149"/>
      <c r="B7919" s="149"/>
    </row>
    <row r="7920" spans="1:2">
      <c r="A7920" s="149"/>
      <c r="B7920" s="149"/>
    </row>
    <row r="7921" spans="1:2">
      <c r="A7921" s="149"/>
      <c r="B7921" s="149"/>
    </row>
    <row r="7922" spans="1:2">
      <c r="A7922" s="149"/>
      <c r="B7922" s="149"/>
    </row>
    <row r="7923" spans="1:2">
      <c r="A7923" s="149"/>
      <c r="B7923" s="149"/>
    </row>
    <row r="7924" spans="1:2">
      <c r="A7924" s="149"/>
      <c r="B7924" s="149"/>
    </row>
    <row r="7925" spans="1:2">
      <c r="A7925" s="149"/>
      <c r="B7925" s="149"/>
    </row>
    <row r="7926" spans="1:2">
      <c r="A7926" s="149"/>
      <c r="B7926" s="149"/>
    </row>
    <row r="7927" spans="1:2">
      <c r="A7927" s="149"/>
      <c r="B7927" s="149"/>
    </row>
    <row r="7928" spans="1:2">
      <c r="A7928" s="149"/>
      <c r="B7928" s="149"/>
    </row>
    <row r="7929" spans="1:2">
      <c r="A7929" s="149"/>
      <c r="B7929" s="149"/>
    </row>
    <row r="7930" spans="1:2">
      <c r="A7930" s="149"/>
      <c r="B7930" s="149"/>
    </row>
    <row r="7931" spans="1:2">
      <c r="A7931" s="149"/>
      <c r="B7931" s="149"/>
    </row>
    <row r="7932" spans="1:2">
      <c r="A7932" s="149"/>
      <c r="B7932" s="149"/>
    </row>
    <row r="7933" spans="1:2">
      <c r="A7933" s="149"/>
      <c r="B7933" s="149"/>
    </row>
    <row r="7934" spans="1:2">
      <c r="A7934" s="149"/>
      <c r="B7934" s="149"/>
    </row>
    <row r="7935" spans="1:2">
      <c r="A7935" s="149"/>
      <c r="B7935" s="149"/>
    </row>
    <row r="7936" spans="1:2">
      <c r="A7936" s="149"/>
      <c r="B7936" s="149"/>
    </row>
    <row r="7937" spans="1:2">
      <c r="A7937" s="149"/>
      <c r="B7937" s="149"/>
    </row>
    <row r="7938" spans="1:2">
      <c r="A7938" s="149"/>
      <c r="B7938" s="149"/>
    </row>
    <row r="7939" spans="1:2">
      <c r="A7939" s="149"/>
      <c r="B7939" s="149"/>
    </row>
    <row r="7940" spans="1:2">
      <c r="A7940" s="149"/>
      <c r="B7940" s="149"/>
    </row>
    <row r="7941" spans="1:2">
      <c r="A7941" s="149"/>
      <c r="B7941" s="149"/>
    </row>
    <row r="7942" spans="1:2">
      <c r="A7942" s="149"/>
      <c r="B7942" s="149"/>
    </row>
    <row r="7943" spans="1:2">
      <c r="A7943" s="149"/>
      <c r="B7943" s="149"/>
    </row>
    <row r="7944" spans="1:2">
      <c r="A7944" s="149"/>
      <c r="B7944" s="149"/>
    </row>
    <row r="7945" spans="1:2">
      <c r="A7945" s="149"/>
      <c r="B7945" s="149"/>
    </row>
    <row r="7946" spans="1:2">
      <c r="A7946" s="149"/>
      <c r="B7946" s="149"/>
    </row>
    <row r="7947" spans="1:2">
      <c r="A7947" s="149"/>
      <c r="B7947" s="149"/>
    </row>
    <row r="7948" spans="1:2">
      <c r="A7948" s="149"/>
      <c r="B7948" s="149"/>
    </row>
    <row r="7949" spans="1:2">
      <c r="A7949" s="149"/>
      <c r="B7949" s="149"/>
    </row>
    <row r="7950" spans="1:2">
      <c r="A7950" s="149"/>
      <c r="B7950" s="149"/>
    </row>
    <row r="7951" spans="1:2">
      <c r="A7951" s="149"/>
      <c r="B7951" s="149"/>
    </row>
    <row r="7952" spans="1:2">
      <c r="A7952" s="149"/>
      <c r="B7952" s="149"/>
    </row>
    <row r="7953" spans="1:2">
      <c r="A7953" s="149"/>
      <c r="B7953" s="149"/>
    </row>
    <row r="7954" spans="1:2">
      <c r="A7954" s="149"/>
      <c r="B7954" s="149"/>
    </row>
    <row r="7955" spans="1:2">
      <c r="A7955" s="149"/>
      <c r="B7955" s="149"/>
    </row>
    <row r="7956" spans="1:2">
      <c r="A7956" s="149"/>
      <c r="B7956" s="149"/>
    </row>
    <row r="7957" spans="1:2">
      <c r="A7957" s="149"/>
      <c r="B7957" s="149"/>
    </row>
    <row r="7958" spans="1:2">
      <c r="A7958" s="149"/>
      <c r="B7958" s="149"/>
    </row>
    <row r="7959" spans="1:2">
      <c r="A7959" s="149"/>
      <c r="B7959" s="149"/>
    </row>
    <row r="7960" spans="1:2">
      <c r="A7960" s="149"/>
      <c r="B7960" s="149"/>
    </row>
    <row r="7961" spans="1:2">
      <c r="A7961" s="149"/>
      <c r="B7961" s="149"/>
    </row>
    <row r="7962" spans="1:2">
      <c r="A7962" s="149"/>
      <c r="B7962" s="149"/>
    </row>
    <row r="7963" spans="1:2">
      <c r="A7963" s="149"/>
      <c r="B7963" s="149"/>
    </row>
    <row r="7964" spans="1:2">
      <c r="A7964" s="149"/>
      <c r="B7964" s="149"/>
    </row>
    <row r="7965" spans="1:2">
      <c r="A7965" s="149"/>
      <c r="B7965" s="149"/>
    </row>
    <row r="7966" spans="1:2">
      <c r="A7966" s="149"/>
      <c r="B7966" s="149"/>
    </row>
    <row r="7967" spans="1:2">
      <c r="A7967" s="149"/>
      <c r="B7967" s="149"/>
    </row>
    <row r="7968" spans="1:2">
      <c r="A7968" s="149"/>
      <c r="B7968" s="149"/>
    </row>
    <row r="7969" spans="1:2">
      <c r="A7969" s="149"/>
      <c r="B7969" s="149"/>
    </row>
    <row r="7970" spans="1:2">
      <c r="A7970" s="149"/>
      <c r="B7970" s="149"/>
    </row>
    <row r="7971" spans="1:2">
      <c r="A7971" s="149"/>
      <c r="B7971" s="149"/>
    </row>
    <row r="7972" spans="1:2">
      <c r="A7972" s="149"/>
      <c r="B7972" s="149"/>
    </row>
    <row r="7973" spans="1:2">
      <c r="A7973" s="149"/>
      <c r="B7973" s="149"/>
    </row>
    <row r="7974" spans="1:2">
      <c r="A7974" s="149"/>
      <c r="B7974" s="149"/>
    </row>
    <row r="7975" spans="1:2">
      <c r="A7975" s="149"/>
      <c r="B7975" s="149"/>
    </row>
    <row r="7976" spans="1:2">
      <c r="A7976" s="149"/>
      <c r="B7976" s="149"/>
    </row>
    <row r="7977" spans="1:2">
      <c r="A7977" s="149"/>
      <c r="B7977" s="149"/>
    </row>
    <row r="7978" spans="1:2">
      <c r="A7978" s="149"/>
      <c r="B7978" s="149"/>
    </row>
    <row r="7979" spans="1:2">
      <c r="A7979" s="149"/>
      <c r="B7979" s="149"/>
    </row>
    <row r="7980" spans="1:2">
      <c r="A7980" s="149"/>
      <c r="B7980" s="149"/>
    </row>
    <row r="7981" spans="1:2">
      <c r="A7981" s="149"/>
      <c r="B7981" s="149"/>
    </row>
    <row r="7982" spans="1:2">
      <c r="A7982" s="149"/>
      <c r="B7982" s="149"/>
    </row>
    <row r="7983" spans="1:2">
      <c r="A7983" s="149"/>
      <c r="B7983" s="149"/>
    </row>
    <row r="7984" spans="1:2">
      <c r="A7984" s="149"/>
      <c r="B7984" s="149"/>
    </row>
    <row r="7985" spans="1:2">
      <c r="A7985" s="149"/>
      <c r="B7985" s="149"/>
    </row>
    <row r="7986" spans="1:2">
      <c r="A7986" s="149"/>
      <c r="B7986" s="149"/>
    </row>
    <row r="7987" spans="1:2">
      <c r="A7987" s="149"/>
      <c r="B7987" s="149"/>
    </row>
    <row r="7988" spans="1:2">
      <c r="A7988" s="149"/>
      <c r="B7988" s="149"/>
    </row>
    <row r="7989" spans="1:2">
      <c r="A7989" s="149"/>
      <c r="B7989" s="149"/>
    </row>
    <row r="7990" spans="1:2">
      <c r="A7990" s="149"/>
      <c r="B7990" s="149"/>
    </row>
    <row r="7991" spans="1:2">
      <c r="A7991" s="149"/>
      <c r="B7991" s="149"/>
    </row>
    <row r="7992" spans="1:2">
      <c r="A7992" s="149"/>
      <c r="B7992" s="149"/>
    </row>
    <row r="7993" spans="1:2">
      <c r="A7993" s="149"/>
      <c r="B7993" s="149"/>
    </row>
    <row r="7994" spans="1:2">
      <c r="A7994" s="149"/>
      <c r="B7994" s="149"/>
    </row>
    <row r="7995" spans="1:2">
      <c r="A7995" s="149"/>
      <c r="B7995" s="149"/>
    </row>
    <row r="7996" spans="1:2">
      <c r="A7996" s="149"/>
      <c r="B7996" s="149"/>
    </row>
    <row r="7997" spans="1:2">
      <c r="A7997" s="149"/>
      <c r="B7997" s="149"/>
    </row>
    <row r="7998" spans="1:2">
      <c r="A7998" s="149"/>
      <c r="B7998" s="149"/>
    </row>
    <row r="7999" spans="1:2">
      <c r="A7999" s="149"/>
      <c r="B7999" s="149"/>
    </row>
    <row r="8000" spans="1:2">
      <c r="A8000" s="149"/>
      <c r="B8000" s="149"/>
    </row>
    <row r="8001" spans="1:2">
      <c r="A8001" s="149"/>
      <c r="B8001" s="149"/>
    </row>
    <row r="8002" spans="1:2">
      <c r="A8002" s="149"/>
      <c r="B8002" s="149"/>
    </row>
    <row r="8003" spans="1:2">
      <c r="A8003" s="149"/>
      <c r="B8003" s="149"/>
    </row>
    <row r="8004" spans="1:2">
      <c r="A8004" s="149"/>
      <c r="B8004" s="149"/>
    </row>
    <row r="8005" spans="1:2">
      <c r="A8005" s="149"/>
      <c r="B8005" s="149"/>
    </row>
    <row r="8006" spans="1:2">
      <c r="A8006" s="149"/>
      <c r="B8006" s="149"/>
    </row>
    <row r="8007" spans="1:2">
      <c r="A8007" s="149"/>
      <c r="B8007" s="149"/>
    </row>
    <row r="8008" spans="1:2">
      <c r="A8008" s="149"/>
      <c r="B8008" s="149"/>
    </row>
    <row r="8009" spans="1:2">
      <c r="A8009" s="149"/>
      <c r="B8009" s="149"/>
    </row>
    <row r="8010" spans="1:2">
      <c r="A8010" s="149"/>
      <c r="B8010" s="149"/>
    </row>
    <row r="8011" spans="1:2">
      <c r="A8011" s="149"/>
      <c r="B8011" s="149"/>
    </row>
    <row r="8012" spans="1:2">
      <c r="A8012" s="149"/>
      <c r="B8012" s="149"/>
    </row>
    <row r="8013" spans="1:2">
      <c r="A8013" s="149"/>
      <c r="B8013" s="149"/>
    </row>
    <row r="8014" spans="1:2">
      <c r="A8014" s="149"/>
      <c r="B8014" s="149"/>
    </row>
    <row r="8015" spans="1:2">
      <c r="A8015" s="149"/>
      <c r="B8015" s="149"/>
    </row>
    <row r="8016" spans="1:2">
      <c r="A8016" s="149"/>
      <c r="B8016" s="149"/>
    </row>
    <row r="8017" spans="1:2">
      <c r="A8017" s="149"/>
      <c r="B8017" s="149"/>
    </row>
    <row r="8018" spans="1:2">
      <c r="A8018" s="149"/>
      <c r="B8018" s="149"/>
    </row>
    <row r="8019" spans="1:2">
      <c r="A8019" s="149"/>
      <c r="B8019" s="149"/>
    </row>
    <row r="8020" spans="1:2">
      <c r="A8020" s="149"/>
      <c r="B8020" s="149"/>
    </row>
    <row r="8021" spans="1:2">
      <c r="A8021" s="149"/>
      <c r="B8021" s="149"/>
    </row>
    <row r="8022" spans="1:2">
      <c r="A8022" s="149"/>
      <c r="B8022" s="149"/>
    </row>
    <row r="8023" spans="1:2">
      <c r="A8023" s="149"/>
      <c r="B8023" s="149"/>
    </row>
    <row r="8024" spans="1:2">
      <c r="A8024" s="149"/>
      <c r="B8024" s="149"/>
    </row>
    <row r="8025" spans="1:2">
      <c r="A8025" s="149"/>
      <c r="B8025" s="149"/>
    </row>
    <row r="8026" spans="1:2">
      <c r="A8026" s="149"/>
      <c r="B8026" s="149"/>
    </row>
    <row r="8027" spans="1:2">
      <c r="A8027" s="149"/>
      <c r="B8027" s="149"/>
    </row>
    <row r="8028" spans="1:2">
      <c r="A8028" s="149"/>
      <c r="B8028" s="149"/>
    </row>
    <row r="8029" spans="1:2">
      <c r="A8029" s="149"/>
      <c r="B8029" s="149"/>
    </row>
    <row r="8030" spans="1:2">
      <c r="A8030" s="149"/>
      <c r="B8030" s="149"/>
    </row>
    <row r="8031" spans="1:2">
      <c r="A8031" s="149"/>
      <c r="B8031" s="149"/>
    </row>
    <row r="8032" spans="1:2">
      <c r="A8032" s="149"/>
      <c r="B8032" s="149"/>
    </row>
    <row r="8033" spans="1:2">
      <c r="A8033" s="149"/>
      <c r="B8033" s="149"/>
    </row>
    <row r="8034" spans="1:2">
      <c r="A8034" s="149"/>
      <c r="B8034" s="149"/>
    </row>
    <row r="8035" spans="1:2">
      <c r="A8035" s="149"/>
      <c r="B8035" s="149"/>
    </row>
    <row r="8036" spans="1:2">
      <c r="A8036" s="149"/>
      <c r="B8036" s="149"/>
    </row>
    <row r="8037" spans="1:2">
      <c r="A8037" s="149"/>
      <c r="B8037" s="149"/>
    </row>
    <row r="8038" spans="1:2">
      <c r="A8038" s="149"/>
      <c r="B8038" s="149"/>
    </row>
    <row r="8039" spans="1:2">
      <c r="A8039" s="149"/>
      <c r="B8039" s="149"/>
    </row>
    <row r="8040" spans="1:2">
      <c r="A8040" s="149"/>
      <c r="B8040" s="149"/>
    </row>
    <row r="8041" spans="1:2">
      <c r="A8041" s="149"/>
      <c r="B8041" s="149"/>
    </row>
    <row r="8042" spans="1:2">
      <c r="A8042" s="149"/>
      <c r="B8042" s="149"/>
    </row>
    <row r="8043" spans="1:2">
      <c r="A8043" s="149"/>
      <c r="B8043" s="149"/>
    </row>
    <row r="8044" spans="1:2">
      <c r="A8044" s="149"/>
      <c r="B8044" s="149"/>
    </row>
    <row r="8045" spans="1:2">
      <c r="A8045" s="149"/>
      <c r="B8045" s="149"/>
    </row>
    <row r="8046" spans="1:2">
      <c r="A8046" s="149"/>
      <c r="B8046" s="149"/>
    </row>
    <row r="8047" spans="1:2">
      <c r="A8047" s="149"/>
      <c r="B8047" s="149"/>
    </row>
    <row r="8048" spans="1:2">
      <c r="A8048" s="149"/>
      <c r="B8048" s="149"/>
    </row>
    <row r="8049" spans="1:2">
      <c r="A8049" s="149"/>
      <c r="B8049" s="149"/>
    </row>
    <row r="8050" spans="1:2">
      <c r="A8050" s="149"/>
      <c r="B8050" s="149"/>
    </row>
    <row r="8051" spans="1:2">
      <c r="A8051" s="149"/>
      <c r="B8051" s="149"/>
    </row>
    <row r="8052" spans="1:2">
      <c r="A8052" s="149"/>
      <c r="B8052" s="149"/>
    </row>
    <row r="8053" spans="1:2">
      <c r="A8053" s="149"/>
      <c r="B8053" s="149"/>
    </row>
    <row r="8054" spans="1:2">
      <c r="A8054" s="149"/>
      <c r="B8054" s="149"/>
    </row>
    <row r="8055" spans="1:2">
      <c r="A8055" s="149"/>
      <c r="B8055" s="149"/>
    </row>
    <row r="8056" spans="1:2">
      <c r="A8056" s="149"/>
      <c r="B8056" s="149"/>
    </row>
    <row r="8057" spans="1:2">
      <c r="A8057" s="149"/>
      <c r="B8057" s="149"/>
    </row>
    <row r="8058" spans="1:2">
      <c r="A8058" s="149"/>
      <c r="B8058" s="149"/>
    </row>
    <row r="8059" spans="1:2">
      <c r="A8059" s="149"/>
      <c r="B8059" s="149"/>
    </row>
    <row r="8060" spans="1:2">
      <c r="A8060" s="149"/>
      <c r="B8060" s="149"/>
    </row>
    <row r="8061" spans="1:2">
      <c r="A8061" s="149"/>
      <c r="B8061" s="149"/>
    </row>
    <row r="8062" spans="1:2">
      <c r="A8062" s="149"/>
      <c r="B8062" s="149"/>
    </row>
    <row r="8063" spans="1:2">
      <c r="A8063" s="149"/>
      <c r="B8063" s="149"/>
    </row>
    <row r="8064" spans="1:2">
      <c r="A8064" s="149"/>
      <c r="B8064" s="149"/>
    </row>
    <row r="8065" spans="1:2">
      <c r="A8065" s="149"/>
      <c r="B8065" s="149"/>
    </row>
    <row r="8066" spans="1:2">
      <c r="A8066" s="149"/>
      <c r="B8066" s="149"/>
    </row>
    <row r="8067" spans="1:2">
      <c r="A8067" s="149"/>
      <c r="B8067" s="149"/>
    </row>
    <row r="8068" spans="1:2">
      <c r="A8068" s="149"/>
      <c r="B8068" s="149"/>
    </row>
    <row r="8069" spans="1:2">
      <c r="A8069" s="149"/>
      <c r="B8069" s="149"/>
    </row>
    <row r="8070" spans="1:2">
      <c r="A8070" s="149"/>
      <c r="B8070" s="149"/>
    </row>
    <row r="8071" spans="1:2">
      <c r="A8071" s="149"/>
      <c r="B8071" s="149"/>
    </row>
    <row r="8072" spans="1:2">
      <c r="A8072" s="149"/>
      <c r="B8072" s="149"/>
    </row>
    <row r="8073" spans="1:2">
      <c r="A8073" s="149"/>
      <c r="B8073" s="149"/>
    </row>
    <row r="8074" spans="1:2">
      <c r="A8074" s="149"/>
      <c r="B8074" s="149"/>
    </row>
    <row r="8075" spans="1:2">
      <c r="A8075" s="149"/>
      <c r="B8075" s="149"/>
    </row>
    <row r="8076" spans="1:2">
      <c r="A8076" s="149"/>
      <c r="B8076" s="149"/>
    </row>
    <row r="8077" spans="1:2">
      <c r="A8077" s="149"/>
      <c r="B8077" s="149"/>
    </row>
    <row r="8078" spans="1:2">
      <c r="A8078" s="149"/>
      <c r="B8078" s="149"/>
    </row>
    <row r="8079" spans="1:2">
      <c r="A8079" s="149"/>
      <c r="B8079" s="149"/>
    </row>
    <row r="8080" spans="1:2">
      <c r="A8080" s="149"/>
      <c r="B8080" s="149"/>
    </row>
    <row r="8081" spans="1:2">
      <c r="A8081" s="149"/>
      <c r="B8081" s="149"/>
    </row>
    <row r="8082" spans="1:2">
      <c r="A8082" s="149"/>
      <c r="B8082" s="149"/>
    </row>
    <row r="8083" spans="1:2">
      <c r="A8083" s="149"/>
      <c r="B8083" s="149"/>
    </row>
    <row r="8084" spans="1:2">
      <c r="A8084" s="149"/>
      <c r="B8084" s="149"/>
    </row>
    <row r="8085" spans="1:2">
      <c r="A8085" s="149"/>
      <c r="B8085" s="149"/>
    </row>
    <row r="8086" spans="1:2">
      <c r="A8086" s="149"/>
      <c r="B8086" s="149"/>
    </row>
    <row r="8087" spans="1:2">
      <c r="A8087" s="149"/>
      <c r="B8087" s="149"/>
    </row>
    <row r="8088" spans="1:2">
      <c r="A8088" s="149"/>
      <c r="B8088" s="149"/>
    </row>
    <row r="8089" spans="1:2">
      <c r="A8089" s="149"/>
      <c r="B8089" s="149"/>
    </row>
    <row r="8090" spans="1:2">
      <c r="A8090" s="149"/>
      <c r="B8090" s="149"/>
    </row>
    <row r="8091" spans="1:2">
      <c r="A8091" s="149"/>
      <c r="B8091" s="149"/>
    </row>
    <row r="8092" spans="1:2">
      <c r="A8092" s="149"/>
      <c r="B8092" s="149"/>
    </row>
    <row r="8093" spans="1:2">
      <c r="A8093" s="149"/>
      <c r="B8093" s="149"/>
    </row>
    <row r="8094" spans="1:2">
      <c r="A8094" s="149"/>
      <c r="B8094" s="149"/>
    </row>
    <row r="8095" spans="1:2">
      <c r="A8095" s="149"/>
      <c r="B8095" s="149"/>
    </row>
    <row r="8096" spans="1:2">
      <c r="A8096" s="149"/>
      <c r="B8096" s="149"/>
    </row>
    <row r="8097" spans="1:2">
      <c r="A8097" s="149"/>
      <c r="B8097" s="149"/>
    </row>
    <row r="8098" spans="1:2">
      <c r="A8098" s="149"/>
      <c r="B8098" s="149"/>
    </row>
    <row r="8099" spans="1:2">
      <c r="A8099" s="149"/>
      <c r="B8099" s="149"/>
    </row>
    <row r="8100" spans="1:2">
      <c r="A8100" s="149"/>
      <c r="B8100" s="149"/>
    </row>
    <row r="8101" spans="1:2">
      <c r="A8101" s="149"/>
      <c r="B8101" s="149"/>
    </row>
    <row r="8102" spans="1:2">
      <c r="A8102" s="149"/>
      <c r="B8102" s="149"/>
    </row>
    <row r="8103" spans="1:2">
      <c r="A8103" s="149"/>
      <c r="B8103" s="149"/>
    </row>
    <row r="8104" spans="1:2">
      <c r="A8104" s="149"/>
      <c r="B8104" s="149"/>
    </row>
    <row r="8105" spans="1:2">
      <c r="A8105" s="149"/>
      <c r="B8105" s="149"/>
    </row>
    <row r="8106" spans="1:2">
      <c r="A8106" s="149"/>
      <c r="B8106" s="149"/>
    </row>
    <row r="8107" spans="1:2">
      <c r="A8107" s="149"/>
      <c r="B8107" s="149"/>
    </row>
    <row r="8108" spans="1:2">
      <c r="A8108" s="149"/>
      <c r="B8108" s="149"/>
    </row>
    <row r="8109" spans="1:2">
      <c r="A8109" s="149"/>
      <c r="B8109" s="149"/>
    </row>
    <row r="8110" spans="1:2">
      <c r="A8110" s="149"/>
      <c r="B8110" s="149"/>
    </row>
    <row r="8111" spans="1:2">
      <c r="A8111" s="149"/>
      <c r="B8111" s="149"/>
    </row>
    <row r="8112" spans="1:2">
      <c r="A8112" s="149"/>
      <c r="B8112" s="149"/>
    </row>
    <row r="8113" spans="1:2">
      <c r="A8113" s="149"/>
      <c r="B8113" s="149"/>
    </row>
    <row r="8114" spans="1:2">
      <c r="A8114" s="149"/>
      <c r="B8114" s="149"/>
    </row>
    <row r="8115" spans="1:2">
      <c r="A8115" s="149"/>
      <c r="B8115" s="149"/>
    </row>
    <row r="8116" spans="1:2">
      <c r="A8116" s="149"/>
      <c r="B8116" s="149"/>
    </row>
    <row r="8117" spans="1:2">
      <c r="A8117" s="149"/>
      <c r="B8117" s="149"/>
    </row>
    <row r="8118" spans="1:2">
      <c r="A8118" s="149"/>
      <c r="B8118" s="149"/>
    </row>
    <row r="8119" spans="1:2">
      <c r="A8119" s="149"/>
      <c r="B8119" s="149"/>
    </row>
    <row r="8120" spans="1:2">
      <c r="A8120" s="149"/>
      <c r="B8120" s="149"/>
    </row>
    <row r="8121" spans="1:2">
      <c r="A8121" s="149"/>
      <c r="B8121" s="149"/>
    </row>
    <row r="8122" spans="1:2">
      <c r="A8122" s="149"/>
      <c r="B8122" s="149"/>
    </row>
    <row r="8123" spans="1:2">
      <c r="A8123" s="149"/>
      <c r="B8123" s="149"/>
    </row>
    <row r="8124" spans="1:2">
      <c r="A8124" s="149"/>
      <c r="B8124" s="149"/>
    </row>
    <row r="8125" spans="1:2">
      <c r="A8125" s="149"/>
      <c r="B8125" s="149"/>
    </row>
    <row r="8126" spans="1:2">
      <c r="A8126" s="149"/>
      <c r="B8126" s="149"/>
    </row>
    <row r="8127" spans="1:2">
      <c r="A8127" s="149"/>
      <c r="B8127" s="149"/>
    </row>
    <row r="8128" spans="1:2">
      <c r="A8128" s="149"/>
      <c r="B8128" s="149"/>
    </row>
    <row r="8129" spans="1:2">
      <c r="A8129" s="149"/>
      <c r="B8129" s="149"/>
    </row>
    <row r="8130" spans="1:2">
      <c r="A8130" s="149"/>
      <c r="B8130" s="149"/>
    </row>
    <row r="8131" spans="1:2">
      <c r="A8131" s="149"/>
      <c r="B8131" s="149"/>
    </row>
    <row r="8132" spans="1:2">
      <c r="A8132" s="149"/>
      <c r="B8132" s="149"/>
    </row>
    <row r="8133" spans="1:2">
      <c r="A8133" s="149"/>
      <c r="B8133" s="149"/>
    </row>
    <row r="8134" spans="1:2">
      <c r="A8134" s="149"/>
      <c r="B8134" s="149"/>
    </row>
    <row r="8135" spans="1:2">
      <c r="A8135" s="149"/>
      <c r="B8135" s="149"/>
    </row>
    <row r="8136" spans="1:2">
      <c r="A8136" s="149"/>
      <c r="B8136" s="149"/>
    </row>
    <row r="8137" spans="1:2">
      <c r="A8137" s="149"/>
      <c r="B8137" s="149"/>
    </row>
    <row r="8138" spans="1:2">
      <c r="A8138" s="149"/>
      <c r="B8138" s="149"/>
    </row>
    <row r="8139" spans="1:2">
      <c r="A8139" s="149"/>
      <c r="B8139" s="149"/>
    </row>
    <row r="8140" spans="1:2">
      <c r="A8140" s="149"/>
      <c r="B8140" s="149"/>
    </row>
    <row r="8141" spans="1:2">
      <c r="A8141" s="149"/>
      <c r="B8141" s="149"/>
    </row>
    <row r="8142" spans="1:2">
      <c r="A8142" s="149"/>
      <c r="B8142" s="149"/>
    </row>
    <row r="8143" spans="1:2">
      <c r="A8143" s="149"/>
      <c r="B8143" s="149"/>
    </row>
    <row r="8144" spans="1:2">
      <c r="A8144" s="149"/>
      <c r="B8144" s="149"/>
    </row>
    <row r="8145" spans="1:2">
      <c r="A8145" s="149"/>
      <c r="B8145" s="149"/>
    </row>
    <row r="8146" spans="1:2">
      <c r="A8146" s="149"/>
      <c r="B8146" s="149"/>
    </row>
    <row r="8147" spans="1:2">
      <c r="A8147" s="149"/>
      <c r="B8147" s="149"/>
    </row>
    <row r="8148" spans="1:2">
      <c r="A8148" s="149"/>
      <c r="B8148" s="149"/>
    </row>
    <row r="8149" spans="1:2">
      <c r="A8149" s="149"/>
      <c r="B8149" s="149"/>
    </row>
    <row r="8150" spans="1:2">
      <c r="A8150" s="149"/>
      <c r="B8150" s="149"/>
    </row>
    <row r="8151" spans="1:2">
      <c r="A8151" s="149"/>
      <c r="B8151" s="149"/>
    </row>
    <row r="8152" spans="1:2">
      <c r="A8152" s="149"/>
      <c r="B8152" s="149"/>
    </row>
    <row r="8153" spans="1:2">
      <c r="A8153" s="149"/>
      <c r="B8153" s="149"/>
    </row>
    <row r="8154" spans="1:2">
      <c r="A8154" s="149"/>
      <c r="B8154" s="149"/>
    </row>
    <row r="8155" spans="1:2">
      <c r="A8155" s="149"/>
      <c r="B8155" s="149"/>
    </row>
    <row r="8156" spans="1:2">
      <c r="A8156" s="149"/>
      <c r="B8156" s="149"/>
    </row>
    <row r="8157" spans="1:2">
      <c r="A8157" s="149"/>
      <c r="B8157" s="149"/>
    </row>
    <row r="8158" spans="1:2">
      <c r="A8158" s="149"/>
      <c r="B8158" s="149"/>
    </row>
    <row r="8159" spans="1:2">
      <c r="A8159" s="149"/>
      <c r="B8159" s="149"/>
    </row>
    <row r="8160" spans="1:2">
      <c r="A8160" s="149"/>
      <c r="B8160" s="149"/>
    </row>
    <row r="8161" spans="1:2">
      <c r="A8161" s="149"/>
      <c r="B8161" s="149"/>
    </row>
    <row r="8162" spans="1:2">
      <c r="A8162" s="149"/>
      <c r="B8162" s="149"/>
    </row>
    <row r="8163" spans="1:2">
      <c r="A8163" s="149"/>
      <c r="B8163" s="149"/>
    </row>
    <row r="8164" spans="1:2">
      <c r="A8164" s="149"/>
      <c r="B8164" s="149"/>
    </row>
    <row r="8165" spans="1:2">
      <c r="A8165" s="149"/>
      <c r="B8165" s="149"/>
    </row>
    <row r="8166" spans="1:2">
      <c r="A8166" s="149"/>
      <c r="B8166" s="149"/>
    </row>
    <row r="8167" spans="1:2">
      <c r="A8167" s="149"/>
      <c r="B8167" s="149"/>
    </row>
    <row r="8168" spans="1:2">
      <c r="A8168" s="149"/>
      <c r="B8168" s="149"/>
    </row>
    <row r="8169" spans="1:2">
      <c r="A8169" s="149"/>
      <c r="B8169" s="149"/>
    </row>
    <row r="8170" spans="1:2">
      <c r="A8170" s="149"/>
      <c r="B8170" s="149"/>
    </row>
    <row r="8171" spans="1:2">
      <c r="A8171" s="149"/>
      <c r="B8171" s="149"/>
    </row>
    <row r="8172" spans="1:2">
      <c r="A8172" s="149"/>
      <c r="B8172" s="149"/>
    </row>
    <row r="8173" spans="1:2">
      <c r="A8173" s="149"/>
      <c r="B8173" s="149"/>
    </row>
    <row r="8174" spans="1:2">
      <c r="A8174" s="149"/>
      <c r="B8174" s="149"/>
    </row>
    <row r="8175" spans="1:2">
      <c r="A8175" s="149"/>
      <c r="B8175" s="149"/>
    </row>
    <row r="8176" spans="1:2">
      <c r="A8176" s="149"/>
      <c r="B8176" s="149"/>
    </row>
    <row r="8177" spans="1:2">
      <c r="A8177" s="149"/>
      <c r="B8177" s="149"/>
    </row>
    <row r="8178" spans="1:2">
      <c r="A8178" s="149"/>
      <c r="B8178" s="149"/>
    </row>
    <row r="8179" spans="1:2">
      <c r="A8179" s="149"/>
      <c r="B8179" s="149"/>
    </row>
    <row r="8180" spans="1:2">
      <c r="A8180" s="149"/>
      <c r="B8180" s="149"/>
    </row>
    <row r="8181" spans="1:2">
      <c r="A8181" s="149"/>
      <c r="B8181" s="149"/>
    </row>
    <row r="8182" spans="1:2">
      <c r="A8182" s="149"/>
      <c r="B8182" s="149"/>
    </row>
    <row r="8183" spans="1:2">
      <c r="A8183" s="149"/>
      <c r="B8183" s="149"/>
    </row>
    <row r="8184" spans="1:2">
      <c r="A8184" s="149"/>
      <c r="B8184" s="149"/>
    </row>
    <row r="8185" spans="1:2">
      <c r="A8185" s="149"/>
      <c r="B8185" s="149"/>
    </row>
    <row r="8186" spans="1:2">
      <c r="A8186" s="149"/>
      <c r="B8186" s="149"/>
    </row>
    <row r="8187" spans="1:2">
      <c r="A8187" s="149"/>
      <c r="B8187" s="149"/>
    </row>
    <row r="8188" spans="1:2">
      <c r="A8188" s="149"/>
      <c r="B8188" s="149"/>
    </row>
    <row r="8189" spans="1:2">
      <c r="A8189" s="149"/>
      <c r="B8189" s="149"/>
    </row>
    <row r="8190" spans="1:2">
      <c r="A8190" s="149"/>
      <c r="B8190" s="149"/>
    </row>
    <row r="8191" spans="1:2">
      <c r="A8191" s="149"/>
      <c r="B8191" s="149"/>
    </row>
    <row r="8192" spans="1:2">
      <c r="A8192" s="149"/>
      <c r="B8192" s="149"/>
    </row>
    <row r="8193" spans="1:2">
      <c r="A8193" s="149"/>
      <c r="B8193" s="149"/>
    </row>
    <row r="8194" spans="1:2">
      <c r="A8194" s="149"/>
      <c r="B8194" s="149"/>
    </row>
    <row r="8195" spans="1:2">
      <c r="A8195" s="149"/>
      <c r="B8195" s="149"/>
    </row>
    <row r="8196" spans="1:2">
      <c r="A8196" s="149"/>
      <c r="B8196" s="149"/>
    </row>
    <row r="8197" spans="1:2">
      <c r="A8197" s="149"/>
      <c r="B8197" s="149"/>
    </row>
    <row r="8198" spans="1:2">
      <c r="A8198" s="149"/>
      <c r="B8198" s="149"/>
    </row>
    <row r="8199" spans="1:2">
      <c r="A8199" s="149"/>
      <c r="B8199" s="149"/>
    </row>
    <row r="8200" spans="1:2">
      <c r="A8200" s="149"/>
      <c r="B8200" s="149"/>
    </row>
    <row r="8201" spans="1:2">
      <c r="A8201" s="149"/>
      <c r="B8201" s="149"/>
    </row>
    <row r="8202" spans="1:2">
      <c r="A8202" s="149"/>
      <c r="B8202" s="149"/>
    </row>
    <row r="8203" spans="1:2">
      <c r="A8203" s="149"/>
      <c r="B8203" s="149"/>
    </row>
    <row r="8204" spans="1:2">
      <c r="A8204" s="149"/>
      <c r="B8204" s="149"/>
    </row>
    <row r="8205" spans="1:2">
      <c r="A8205" s="149"/>
      <c r="B8205" s="149"/>
    </row>
    <row r="8206" spans="1:2">
      <c r="A8206" s="149"/>
      <c r="B8206" s="149"/>
    </row>
    <row r="8207" spans="1:2">
      <c r="A8207" s="149"/>
      <c r="B8207" s="149"/>
    </row>
    <row r="8208" spans="1:2">
      <c r="A8208" s="149"/>
      <c r="B8208" s="149"/>
    </row>
    <row r="8209" spans="1:2">
      <c r="A8209" s="149"/>
      <c r="B8209" s="149"/>
    </row>
    <row r="8210" spans="1:2">
      <c r="A8210" s="149"/>
      <c r="B8210" s="149"/>
    </row>
    <row r="8211" spans="1:2">
      <c r="A8211" s="149"/>
      <c r="B8211" s="149"/>
    </row>
    <row r="8212" spans="1:2">
      <c r="A8212" s="149"/>
      <c r="B8212" s="149"/>
    </row>
    <row r="8213" spans="1:2">
      <c r="A8213" s="149"/>
      <c r="B8213" s="149"/>
    </row>
    <row r="8214" spans="1:2">
      <c r="A8214" s="149"/>
      <c r="B8214" s="149"/>
    </row>
    <row r="8215" spans="1:2">
      <c r="A8215" s="149"/>
      <c r="B8215" s="149"/>
    </row>
    <row r="8216" spans="1:2">
      <c r="A8216" s="149"/>
      <c r="B8216" s="149"/>
    </row>
    <row r="8217" spans="1:2">
      <c r="A8217" s="149"/>
      <c r="B8217" s="149"/>
    </row>
    <row r="8218" spans="1:2">
      <c r="A8218" s="149"/>
      <c r="B8218" s="149"/>
    </row>
    <row r="8219" spans="1:2">
      <c r="A8219" s="149"/>
      <c r="B8219" s="149"/>
    </row>
    <row r="8220" spans="1:2">
      <c r="A8220" s="149"/>
      <c r="B8220" s="149"/>
    </row>
    <row r="8221" spans="1:2">
      <c r="A8221" s="149"/>
      <c r="B8221" s="149"/>
    </row>
    <row r="8222" spans="1:2">
      <c r="A8222" s="149"/>
      <c r="B8222" s="149"/>
    </row>
    <row r="8223" spans="1:2">
      <c r="A8223" s="149"/>
      <c r="B8223" s="149"/>
    </row>
    <row r="8224" spans="1:2">
      <c r="A8224" s="149"/>
      <c r="B8224" s="149"/>
    </row>
    <row r="8225" spans="1:2">
      <c r="A8225" s="149"/>
      <c r="B8225" s="149"/>
    </row>
    <row r="8226" spans="1:2">
      <c r="A8226" s="149"/>
      <c r="B8226" s="149"/>
    </row>
    <row r="8227" spans="1:2">
      <c r="A8227" s="149"/>
      <c r="B8227" s="149"/>
    </row>
    <row r="8228" spans="1:2">
      <c r="A8228" s="149"/>
      <c r="B8228" s="149"/>
    </row>
    <row r="8229" spans="1:2">
      <c r="A8229" s="149"/>
      <c r="B8229" s="149"/>
    </row>
    <row r="8230" spans="1:2">
      <c r="A8230" s="149"/>
      <c r="B8230" s="149"/>
    </row>
    <row r="8231" spans="1:2">
      <c r="A8231" s="149"/>
      <c r="B8231" s="149"/>
    </row>
    <row r="8232" spans="1:2">
      <c r="A8232" s="149"/>
      <c r="B8232" s="149"/>
    </row>
    <row r="8233" spans="1:2">
      <c r="A8233" s="149"/>
      <c r="B8233" s="149"/>
    </row>
    <row r="8234" spans="1:2">
      <c r="A8234" s="149"/>
      <c r="B8234" s="149"/>
    </row>
    <row r="8235" spans="1:2">
      <c r="A8235" s="149"/>
      <c r="B8235" s="149"/>
    </row>
    <row r="8236" spans="1:2">
      <c r="A8236" s="149"/>
      <c r="B8236" s="149"/>
    </row>
    <row r="8237" spans="1:2">
      <c r="A8237" s="149"/>
      <c r="B8237" s="149"/>
    </row>
    <row r="8238" spans="1:2">
      <c r="A8238" s="149"/>
      <c r="B8238" s="149"/>
    </row>
    <row r="8239" spans="1:2">
      <c r="A8239" s="149"/>
      <c r="B8239" s="149"/>
    </row>
    <row r="8240" spans="1:2">
      <c r="A8240" s="149"/>
      <c r="B8240" s="149"/>
    </row>
    <row r="8241" spans="1:2">
      <c r="A8241" s="149"/>
      <c r="B8241" s="149"/>
    </row>
    <row r="8242" spans="1:2">
      <c r="A8242" s="149"/>
      <c r="B8242" s="149"/>
    </row>
    <row r="8243" spans="1:2">
      <c r="A8243" s="149"/>
      <c r="B8243" s="149"/>
    </row>
    <row r="8244" spans="1:2">
      <c r="A8244" s="149"/>
      <c r="B8244" s="149"/>
    </row>
    <row r="8245" spans="1:2">
      <c r="A8245" s="149"/>
      <c r="B8245" s="149"/>
    </row>
    <row r="8246" spans="1:2">
      <c r="A8246" s="149"/>
      <c r="B8246" s="149"/>
    </row>
    <row r="8247" spans="1:2">
      <c r="A8247" s="149"/>
      <c r="B8247" s="149"/>
    </row>
    <row r="8248" spans="1:2">
      <c r="A8248" s="149"/>
      <c r="B8248" s="149"/>
    </row>
    <row r="8249" spans="1:2">
      <c r="A8249" s="149"/>
      <c r="B8249" s="149"/>
    </row>
    <row r="8250" spans="1:2">
      <c r="A8250" s="149"/>
      <c r="B8250" s="149"/>
    </row>
    <row r="8251" spans="1:2">
      <c r="A8251" s="149"/>
      <c r="B8251" s="149"/>
    </row>
    <row r="8252" spans="1:2">
      <c r="A8252" s="149"/>
      <c r="B8252" s="149"/>
    </row>
    <row r="8253" spans="1:2">
      <c r="A8253" s="149"/>
      <c r="B8253" s="149"/>
    </row>
    <row r="8254" spans="1:2">
      <c r="A8254" s="149"/>
      <c r="B8254" s="149"/>
    </row>
    <row r="8255" spans="1:2">
      <c r="A8255" s="149"/>
      <c r="B8255" s="149"/>
    </row>
    <row r="8256" spans="1:2">
      <c r="A8256" s="149"/>
      <c r="B8256" s="149"/>
    </row>
    <row r="8257" spans="1:2">
      <c r="A8257" s="149"/>
      <c r="B8257" s="149"/>
    </row>
    <row r="8258" spans="1:2">
      <c r="A8258" s="149"/>
      <c r="B8258" s="149"/>
    </row>
    <row r="8259" spans="1:2">
      <c r="A8259" s="149"/>
      <c r="B8259" s="149"/>
    </row>
    <row r="8260" spans="1:2">
      <c r="A8260" s="149"/>
      <c r="B8260" s="149"/>
    </row>
    <row r="8261" spans="1:2">
      <c r="A8261" s="149"/>
      <c r="B8261" s="149"/>
    </row>
    <row r="8262" spans="1:2">
      <c r="A8262" s="149"/>
      <c r="B8262" s="149"/>
    </row>
    <row r="8263" spans="1:2">
      <c r="A8263" s="149"/>
      <c r="B8263" s="149"/>
    </row>
    <row r="8264" spans="1:2">
      <c r="A8264" s="149"/>
      <c r="B8264" s="149"/>
    </row>
    <row r="8265" spans="1:2">
      <c r="A8265" s="149"/>
      <c r="B8265" s="149"/>
    </row>
    <row r="8266" spans="1:2">
      <c r="A8266" s="149"/>
      <c r="B8266" s="149"/>
    </row>
    <row r="8267" spans="1:2">
      <c r="A8267" s="149"/>
      <c r="B8267" s="149"/>
    </row>
    <row r="8268" spans="1:2">
      <c r="A8268" s="149"/>
      <c r="B8268" s="149"/>
    </row>
    <row r="8269" spans="1:2">
      <c r="A8269" s="149"/>
      <c r="B8269" s="149"/>
    </row>
    <row r="8270" spans="1:2">
      <c r="A8270" s="149"/>
      <c r="B8270" s="149"/>
    </row>
    <row r="8271" spans="1:2">
      <c r="A8271" s="149"/>
      <c r="B8271" s="149"/>
    </row>
    <row r="8272" spans="1:2">
      <c r="A8272" s="149"/>
      <c r="B8272" s="149"/>
    </row>
    <row r="8273" spans="1:2">
      <c r="A8273" s="149"/>
      <c r="B8273" s="149"/>
    </row>
    <row r="8274" spans="1:2">
      <c r="A8274" s="149"/>
      <c r="B8274" s="149"/>
    </row>
    <row r="8275" spans="1:2">
      <c r="A8275" s="149"/>
      <c r="B8275" s="149"/>
    </row>
    <row r="8276" spans="1:2">
      <c r="A8276" s="149"/>
      <c r="B8276" s="149"/>
    </row>
    <row r="8277" spans="1:2">
      <c r="A8277" s="149"/>
      <c r="B8277" s="149"/>
    </row>
    <row r="8278" spans="1:2">
      <c r="A8278" s="149"/>
      <c r="B8278" s="149"/>
    </row>
    <row r="8279" spans="1:2">
      <c r="A8279" s="149"/>
      <c r="B8279" s="149"/>
    </row>
    <row r="8280" spans="1:2">
      <c r="A8280" s="149"/>
      <c r="B8280" s="149"/>
    </row>
    <row r="8281" spans="1:2">
      <c r="A8281" s="149"/>
      <c r="B8281" s="149"/>
    </row>
    <row r="8282" spans="1:2">
      <c r="A8282" s="149"/>
      <c r="B8282" s="149"/>
    </row>
    <row r="8283" spans="1:2">
      <c r="A8283" s="149"/>
      <c r="B8283" s="149"/>
    </row>
    <row r="8284" spans="1:2">
      <c r="A8284" s="149"/>
      <c r="B8284" s="149"/>
    </row>
    <row r="8285" spans="1:2">
      <c r="A8285" s="149"/>
      <c r="B8285" s="149"/>
    </row>
    <row r="8286" spans="1:2">
      <c r="A8286" s="149"/>
      <c r="B8286" s="149"/>
    </row>
    <row r="8287" spans="1:2">
      <c r="A8287" s="149"/>
      <c r="B8287" s="149"/>
    </row>
    <row r="8288" spans="1:2">
      <c r="A8288" s="149"/>
      <c r="B8288" s="149"/>
    </row>
    <row r="8289" spans="1:2">
      <c r="A8289" s="149"/>
      <c r="B8289" s="149"/>
    </row>
    <row r="8290" spans="1:2">
      <c r="A8290" s="149"/>
      <c r="B8290" s="149"/>
    </row>
    <row r="8291" spans="1:2">
      <c r="A8291" s="149"/>
      <c r="B8291" s="149"/>
    </row>
    <row r="8292" spans="1:2">
      <c r="A8292" s="149"/>
      <c r="B8292" s="149"/>
    </row>
    <row r="8293" spans="1:2">
      <c r="A8293" s="149"/>
      <c r="B8293" s="149"/>
    </row>
    <row r="8294" spans="1:2">
      <c r="A8294" s="149"/>
      <c r="B8294" s="149"/>
    </row>
    <row r="8295" spans="1:2">
      <c r="A8295" s="149"/>
      <c r="B8295" s="149"/>
    </row>
    <row r="8296" spans="1:2">
      <c r="A8296" s="149"/>
      <c r="B8296" s="149"/>
    </row>
    <row r="8297" spans="1:2">
      <c r="A8297" s="149"/>
      <c r="B8297" s="149"/>
    </row>
    <row r="8298" spans="1:2">
      <c r="A8298" s="149"/>
      <c r="B8298" s="149"/>
    </row>
    <row r="8299" spans="1:2">
      <c r="A8299" s="149"/>
      <c r="B8299" s="149"/>
    </row>
    <row r="8300" spans="1:2">
      <c r="A8300" s="149"/>
      <c r="B8300" s="149"/>
    </row>
    <row r="8301" spans="1:2">
      <c r="A8301" s="149"/>
      <c r="B8301" s="149"/>
    </row>
    <row r="8302" spans="1:2">
      <c r="A8302" s="149"/>
      <c r="B8302" s="149"/>
    </row>
    <row r="8303" spans="1:2">
      <c r="A8303" s="149"/>
      <c r="B8303" s="149"/>
    </row>
    <row r="8304" spans="1:2">
      <c r="A8304" s="149"/>
      <c r="B8304" s="149"/>
    </row>
    <row r="8305" spans="1:2">
      <c r="A8305" s="149"/>
      <c r="B8305" s="149"/>
    </row>
    <row r="8306" spans="1:2">
      <c r="A8306" s="149"/>
      <c r="B8306" s="149"/>
    </row>
    <row r="8307" spans="1:2">
      <c r="A8307" s="149"/>
      <c r="B8307" s="149"/>
    </row>
    <row r="8308" spans="1:2">
      <c r="A8308" s="149"/>
      <c r="B8308" s="149"/>
    </row>
    <row r="8309" spans="1:2">
      <c r="A8309" s="149"/>
      <c r="B8309" s="149"/>
    </row>
    <row r="8310" spans="1:2">
      <c r="A8310" s="149"/>
      <c r="B8310" s="149"/>
    </row>
    <row r="8311" spans="1:2">
      <c r="A8311" s="149"/>
      <c r="B8311" s="149"/>
    </row>
    <row r="8312" spans="1:2">
      <c r="A8312" s="149"/>
      <c r="B8312" s="149"/>
    </row>
    <row r="8313" spans="1:2">
      <c r="A8313" s="149"/>
      <c r="B8313" s="149"/>
    </row>
    <row r="8314" spans="1:2">
      <c r="A8314" s="149"/>
      <c r="B8314" s="149"/>
    </row>
    <row r="8315" spans="1:2">
      <c r="A8315" s="149"/>
      <c r="B8315" s="149"/>
    </row>
    <row r="8316" spans="1:2">
      <c r="A8316" s="149"/>
      <c r="B8316" s="149"/>
    </row>
    <row r="8317" spans="1:2">
      <c r="A8317" s="149"/>
      <c r="B8317" s="149"/>
    </row>
    <row r="8318" spans="1:2">
      <c r="A8318" s="149"/>
      <c r="B8318" s="149"/>
    </row>
    <row r="8319" spans="1:2">
      <c r="A8319" s="149"/>
      <c r="B8319" s="149"/>
    </row>
    <row r="8320" spans="1:2">
      <c r="A8320" s="149"/>
      <c r="B8320" s="149"/>
    </row>
    <row r="8321" spans="1:2">
      <c r="A8321" s="149"/>
      <c r="B8321" s="149"/>
    </row>
    <row r="8322" spans="1:2">
      <c r="A8322" s="149"/>
      <c r="B8322" s="149"/>
    </row>
    <row r="8323" spans="1:2">
      <c r="A8323" s="149"/>
      <c r="B8323" s="149"/>
    </row>
    <row r="8324" spans="1:2">
      <c r="A8324" s="149"/>
      <c r="B8324" s="149"/>
    </row>
    <row r="8325" spans="1:2">
      <c r="A8325" s="149"/>
      <c r="B8325" s="149"/>
    </row>
    <row r="8326" spans="1:2">
      <c r="A8326" s="149"/>
      <c r="B8326" s="149"/>
    </row>
    <row r="8327" spans="1:2">
      <c r="A8327" s="149"/>
      <c r="B8327" s="149"/>
    </row>
    <row r="8328" spans="1:2">
      <c r="A8328" s="149"/>
      <c r="B8328" s="149"/>
    </row>
    <row r="8329" spans="1:2">
      <c r="A8329" s="149"/>
      <c r="B8329" s="149"/>
    </row>
    <row r="8330" spans="1:2">
      <c r="A8330" s="149"/>
      <c r="B8330" s="149"/>
    </row>
    <row r="8331" spans="1:2">
      <c r="A8331" s="149"/>
      <c r="B8331" s="149"/>
    </row>
    <row r="8332" spans="1:2">
      <c r="A8332" s="149"/>
      <c r="B8332" s="149"/>
    </row>
    <row r="8333" spans="1:2">
      <c r="A8333" s="149"/>
      <c r="B8333" s="149"/>
    </row>
    <row r="8334" spans="1:2">
      <c r="A8334" s="149"/>
      <c r="B8334" s="149"/>
    </row>
    <row r="8335" spans="1:2">
      <c r="A8335" s="149"/>
      <c r="B8335" s="149"/>
    </row>
    <row r="8336" spans="1:2">
      <c r="A8336" s="149"/>
      <c r="B8336" s="149"/>
    </row>
    <row r="8337" spans="1:2">
      <c r="A8337" s="149"/>
      <c r="B8337" s="149"/>
    </row>
    <row r="8338" spans="1:2">
      <c r="A8338" s="149"/>
      <c r="B8338" s="149"/>
    </row>
    <row r="8339" spans="1:2">
      <c r="A8339" s="149"/>
      <c r="B8339" s="149"/>
    </row>
    <row r="8340" spans="1:2">
      <c r="A8340" s="149"/>
      <c r="B8340" s="149"/>
    </row>
    <row r="8341" spans="1:2">
      <c r="A8341" s="149"/>
      <c r="B8341" s="149"/>
    </row>
    <row r="8342" spans="1:2">
      <c r="A8342" s="149"/>
      <c r="B8342" s="149"/>
    </row>
    <row r="8343" spans="1:2">
      <c r="A8343" s="149"/>
      <c r="B8343" s="149"/>
    </row>
    <row r="8344" spans="1:2">
      <c r="A8344" s="149"/>
      <c r="B8344" s="149"/>
    </row>
    <row r="8345" spans="1:2">
      <c r="A8345" s="149"/>
      <c r="B8345" s="149"/>
    </row>
    <row r="8346" spans="1:2">
      <c r="A8346" s="149"/>
      <c r="B8346" s="149"/>
    </row>
    <row r="8347" spans="1:2">
      <c r="A8347" s="149"/>
      <c r="B8347" s="149"/>
    </row>
    <row r="8348" spans="1:2">
      <c r="A8348" s="149"/>
      <c r="B8348" s="149"/>
    </row>
    <row r="8349" spans="1:2">
      <c r="A8349" s="149"/>
      <c r="B8349" s="149"/>
    </row>
    <row r="8350" spans="1:2">
      <c r="A8350" s="149"/>
      <c r="B8350" s="149"/>
    </row>
    <row r="8351" spans="1:2">
      <c r="A8351" s="149"/>
      <c r="B8351" s="149"/>
    </row>
    <row r="8352" spans="1:2">
      <c r="A8352" s="149"/>
      <c r="B8352" s="149"/>
    </row>
    <row r="8353" spans="1:2">
      <c r="A8353" s="149"/>
      <c r="B8353" s="149"/>
    </row>
    <row r="8354" spans="1:2">
      <c r="A8354" s="149"/>
      <c r="B8354" s="149"/>
    </row>
    <row r="8355" spans="1:2">
      <c r="A8355" s="149"/>
      <c r="B8355" s="149"/>
    </row>
    <row r="8356" spans="1:2">
      <c r="A8356" s="149"/>
      <c r="B8356" s="149"/>
    </row>
    <row r="8357" spans="1:2">
      <c r="A8357" s="149"/>
      <c r="B8357" s="149"/>
    </row>
    <row r="8358" spans="1:2">
      <c r="A8358" s="149"/>
      <c r="B8358" s="149"/>
    </row>
    <row r="8359" spans="1:2">
      <c r="A8359" s="149"/>
      <c r="B8359" s="149"/>
    </row>
    <row r="8360" spans="1:2">
      <c r="A8360" s="149"/>
      <c r="B8360" s="149"/>
    </row>
    <row r="8361" spans="1:2">
      <c r="A8361" s="149"/>
      <c r="B8361" s="149"/>
    </row>
    <row r="8362" spans="1:2">
      <c r="A8362" s="149"/>
      <c r="B8362" s="149"/>
    </row>
    <row r="8363" spans="1:2">
      <c r="A8363" s="149"/>
      <c r="B8363" s="149"/>
    </row>
    <row r="8364" spans="1:2">
      <c r="A8364" s="149"/>
      <c r="B8364" s="149"/>
    </row>
    <row r="8365" spans="1:2">
      <c r="A8365" s="149"/>
      <c r="B8365" s="149"/>
    </row>
    <row r="8366" spans="1:2">
      <c r="A8366" s="149"/>
      <c r="B8366" s="149"/>
    </row>
    <row r="8367" spans="1:2">
      <c r="A8367" s="149"/>
      <c r="B8367" s="149"/>
    </row>
    <row r="8368" spans="1:2">
      <c r="A8368" s="149"/>
      <c r="B8368" s="149"/>
    </row>
    <row r="8369" spans="1:2">
      <c r="A8369" s="149"/>
      <c r="B8369" s="149"/>
    </row>
    <row r="8370" spans="1:2">
      <c r="A8370" s="149"/>
      <c r="B8370" s="149"/>
    </row>
    <row r="8371" spans="1:2">
      <c r="A8371" s="149"/>
      <c r="B8371" s="149"/>
    </row>
    <row r="8372" spans="1:2">
      <c r="A8372" s="149"/>
      <c r="B8372" s="149"/>
    </row>
    <row r="8373" spans="1:2">
      <c r="A8373" s="149"/>
      <c r="B8373" s="149"/>
    </row>
    <row r="8374" spans="1:2">
      <c r="A8374" s="149"/>
      <c r="B8374" s="149"/>
    </row>
    <row r="8375" spans="1:2">
      <c r="A8375" s="149"/>
      <c r="B8375" s="149"/>
    </row>
    <row r="8376" spans="1:2">
      <c r="A8376" s="149"/>
      <c r="B8376" s="149"/>
    </row>
    <row r="8377" spans="1:2">
      <c r="A8377" s="149"/>
      <c r="B8377" s="149"/>
    </row>
    <row r="8378" spans="1:2">
      <c r="A8378" s="149"/>
      <c r="B8378" s="149"/>
    </row>
    <row r="8379" spans="1:2">
      <c r="A8379" s="149"/>
      <c r="B8379" s="149"/>
    </row>
    <row r="8380" spans="1:2">
      <c r="A8380" s="149"/>
      <c r="B8380" s="149"/>
    </row>
    <row r="8381" spans="1:2">
      <c r="A8381" s="149"/>
      <c r="B8381" s="149"/>
    </row>
    <row r="8382" spans="1:2">
      <c r="A8382" s="149"/>
      <c r="B8382" s="149"/>
    </row>
    <row r="8383" spans="1:2">
      <c r="A8383" s="149"/>
      <c r="B8383" s="149"/>
    </row>
    <row r="8384" spans="1:2">
      <c r="A8384" s="149"/>
      <c r="B8384" s="149"/>
    </row>
    <row r="8385" spans="1:2">
      <c r="A8385" s="149"/>
      <c r="B8385" s="149"/>
    </row>
    <row r="8386" spans="1:2">
      <c r="A8386" s="149"/>
      <c r="B8386" s="149"/>
    </row>
    <row r="8387" spans="1:2">
      <c r="A8387" s="149"/>
      <c r="B8387" s="149"/>
    </row>
    <row r="8388" spans="1:2">
      <c r="A8388" s="149"/>
      <c r="B8388" s="149"/>
    </row>
    <row r="8389" spans="1:2">
      <c r="A8389" s="149"/>
      <c r="B8389" s="149"/>
    </row>
    <row r="8390" spans="1:2">
      <c r="A8390" s="149"/>
      <c r="B8390" s="149"/>
    </row>
    <row r="8391" spans="1:2">
      <c r="A8391" s="149"/>
      <c r="B8391" s="149"/>
    </row>
    <row r="8392" spans="1:2">
      <c r="A8392" s="149"/>
      <c r="B8392" s="149"/>
    </row>
    <row r="8393" spans="1:2">
      <c r="A8393" s="149"/>
      <c r="B8393" s="149"/>
    </row>
    <row r="8394" spans="1:2">
      <c r="A8394" s="149"/>
      <c r="B8394" s="149"/>
    </row>
    <row r="8395" spans="1:2">
      <c r="A8395" s="149"/>
      <c r="B8395" s="149"/>
    </row>
    <row r="8396" spans="1:2">
      <c r="A8396" s="149"/>
      <c r="B8396" s="149"/>
    </row>
    <row r="8397" spans="1:2">
      <c r="A8397" s="149"/>
      <c r="B8397" s="149"/>
    </row>
    <row r="8398" spans="1:2">
      <c r="A8398" s="149"/>
      <c r="B8398" s="149"/>
    </row>
    <row r="8399" spans="1:2">
      <c r="A8399" s="149"/>
      <c r="B8399" s="149"/>
    </row>
    <row r="8400" spans="1:2">
      <c r="A8400" s="149"/>
      <c r="B8400" s="149"/>
    </row>
    <row r="8401" spans="1:2">
      <c r="A8401" s="149"/>
      <c r="B8401" s="149"/>
    </row>
    <row r="8402" spans="1:2">
      <c r="A8402" s="149"/>
      <c r="B8402" s="149"/>
    </row>
    <row r="8403" spans="1:2">
      <c r="A8403" s="149"/>
      <c r="B8403" s="149"/>
    </row>
    <row r="8404" spans="1:2">
      <c r="A8404" s="149"/>
      <c r="B8404" s="149"/>
    </row>
    <row r="8405" spans="1:2">
      <c r="A8405" s="149"/>
      <c r="B8405" s="149"/>
    </row>
    <row r="8406" spans="1:2">
      <c r="A8406" s="149"/>
      <c r="B8406" s="149"/>
    </row>
    <row r="8407" spans="1:2">
      <c r="A8407" s="149"/>
      <c r="B8407" s="149"/>
    </row>
    <row r="8408" spans="1:2">
      <c r="A8408" s="149"/>
      <c r="B8408" s="149"/>
    </row>
    <row r="8409" spans="1:2">
      <c r="A8409" s="149"/>
      <c r="B8409" s="149"/>
    </row>
    <row r="8410" spans="1:2">
      <c r="A8410" s="149"/>
      <c r="B8410" s="149"/>
    </row>
    <row r="8411" spans="1:2">
      <c r="A8411" s="149"/>
      <c r="B8411" s="149"/>
    </row>
    <row r="8412" spans="1:2">
      <c r="A8412" s="149"/>
      <c r="B8412" s="149"/>
    </row>
    <row r="8413" spans="1:2">
      <c r="A8413" s="149"/>
      <c r="B8413" s="149"/>
    </row>
    <row r="8414" spans="1:2">
      <c r="A8414" s="149"/>
      <c r="B8414" s="149"/>
    </row>
    <row r="8415" spans="1:2">
      <c r="A8415" s="149"/>
      <c r="B8415" s="149"/>
    </row>
    <row r="8416" spans="1:2">
      <c r="A8416" s="149"/>
      <c r="B8416" s="149"/>
    </row>
    <row r="8417" spans="1:2">
      <c r="A8417" s="149"/>
      <c r="B8417" s="149"/>
    </row>
    <row r="8418" spans="1:2">
      <c r="A8418" s="149"/>
      <c r="B8418" s="149"/>
    </row>
    <row r="8419" spans="1:2">
      <c r="A8419" s="149"/>
      <c r="B8419" s="149"/>
    </row>
    <row r="8420" spans="1:2">
      <c r="A8420" s="149"/>
      <c r="B8420" s="149"/>
    </row>
    <row r="8421" spans="1:2">
      <c r="A8421" s="149"/>
      <c r="B8421" s="149"/>
    </row>
    <row r="8422" spans="1:2">
      <c r="A8422" s="149"/>
      <c r="B8422" s="149"/>
    </row>
    <row r="8423" spans="1:2">
      <c r="A8423" s="149"/>
      <c r="B8423" s="149"/>
    </row>
    <row r="8424" spans="1:2">
      <c r="A8424" s="149"/>
      <c r="B8424" s="149"/>
    </row>
    <row r="8425" spans="1:2">
      <c r="A8425" s="149"/>
      <c r="B8425" s="149"/>
    </row>
    <row r="8426" spans="1:2">
      <c r="A8426" s="149"/>
      <c r="B8426" s="149"/>
    </row>
    <row r="8427" spans="1:2">
      <c r="A8427" s="149"/>
      <c r="B8427" s="149"/>
    </row>
    <row r="8428" spans="1:2">
      <c r="A8428" s="149"/>
      <c r="B8428" s="149"/>
    </row>
    <row r="8429" spans="1:2">
      <c r="A8429" s="149"/>
      <c r="B8429" s="149"/>
    </row>
    <row r="8430" spans="1:2">
      <c r="A8430" s="149"/>
      <c r="B8430" s="149"/>
    </row>
    <row r="8431" spans="1:2">
      <c r="A8431" s="149"/>
      <c r="B8431" s="149"/>
    </row>
    <row r="8432" spans="1:2">
      <c r="A8432" s="149"/>
      <c r="B8432" s="149"/>
    </row>
    <row r="8433" spans="1:2">
      <c r="A8433" s="149"/>
      <c r="B8433" s="149"/>
    </row>
    <row r="8434" spans="1:2">
      <c r="A8434" s="149"/>
      <c r="B8434" s="149"/>
    </row>
    <row r="8435" spans="1:2">
      <c r="A8435" s="149"/>
      <c r="B8435" s="149"/>
    </row>
    <row r="8436" spans="1:2">
      <c r="A8436" s="149"/>
      <c r="B8436" s="149"/>
    </row>
    <row r="8437" spans="1:2">
      <c r="A8437" s="149"/>
      <c r="B8437" s="149"/>
    </row>
    <row r="8438" spans="1:2">
      <c r="A8438" s="149"/>
      <c r="B8438" s="149"/>
    </row>
    <row r="8439" spans="1:2">
      <c r="A8439" s="149"/>
      <c r="B8439" s="149"/>
    </row>
    <row r="8440" spans="1:2">
      <c r="A8440" s="149"/>
      <c r="B8440" s="149"/>
    </row>
    <row r="8441" spans="1:2">
      <c r="A8441" s="149"/>
      <c r="B8441" s="149"/>
    </row>
    <row r="8442" spans="1:2">
      <c r="A8442" s="149"/>
      <c r="B8442" s="149"/>
    </row>
    <row r="8443" spans="1:2">
      <c r="A8443" s="149"/>
      <c r="B8443" s="149"/>
    </row>
    <row r="8444" spans="1:2">
      <c r="A8444" s="149"/>
      <c r="B8444" s="149"/>
    </row>
    <row r="8445" spans="1:2">
      <c r="A8445" s="149"/>
      <c r="B8445" s="149"/>
    </row>
    <row r="8446" spans="1:2">
      <c r="A8446" s="149"/>
      <c r="B8446" s="149"/>
    </row>
    <row r="8447" spans="1:2">
      <c r="A8447" s="149"/>
      <c r="B8447" s="149"/>
    </row>
    <row r="8448" spans="1:2">
      <c r="A8448" s="149"/>
      <c r="B8448" s="149"/>
    </row>
    <row r="8449" spans="1:2">
      <c r="A8449" s="149"/>
      <c r="B8449" s="149"/>
    </row>
    <row r="8450" spans="1:2">
      <c r="A8450" s="149"/>
      <c r="B8450" s="149"/>
    </row>
    <row r="8451" spans="1:2">
      <c r="A8451" s="149"/>
      <c r="B8451" s="149"/>
    </row>
    <row r="8452" spans="1:2">
      <c r="A8452" s="149"/>
      <c r="B8452" s="149"/>
    </row>
    <row r="8453" spans="1:2">
      <c r="A8453" s="149"/>
      <c r="B8453" s="149"/>
    </row>
    <row r="8454" spans="1:2">
      <c r="A8454" s="149"/>
      <c r="B8454" s="149"/>
    </row>
    <row r="8455" spans="1:2">
      <c r="A8455" s="149"/>
      <c r="B8455" s="149"/>
    </row>
    <row r="8456" spans="1:2">
      <c r="A8456" s="149"/>
      <c r="B8456" s="149"/>
    </row>
    <row r="8457" spans="1:2">
      <c r="A8457" s="149"/>
      <c r="B8457" s="149"/>
    </row>
    <row r="8458" spans="1:2">
      <c r="A8458" s="149"/>
      <c r="B8458" s="149"/>
    </row>
    <row r="8459" spans="1:2">
      <c r="A8459" s="149"/>
      <c r="B8459" s="149"/>
    </row>
    <row r="8460" spans="1:2">
      <c r="A8460" s="149"/>
      <c r="B8460" s="149"/>
    </row>
    <row r="8461" spans="1:2">
      <c r="A8461" s="149"/>
      <c r="B8461" s="149"/>
    </row>
    <row r="8462" spans="1:2">
      <c r="A8462" s="149"/>
      <c r="B8462" s="149"/>
    </row>
    <row r="8463" spans="1:2">
      <c r="A8463" s="149"/>
      <c r="B8463" s="149"/>
    </row>
    <row r="8464" spans="1:2">
      <c r="A8464" s="149"/>
      <c r="B8464" s="149"/>
    </row>
    <row r="8465" spans="1:2">
      <c r="A8465" s="149"/>
      <c r="B8465" s="149"/>
    </row>
    <row r="8466" spans="1:2">
      <c r="A8466" s="149"/>
      <c r="B8466" s="149"/>
    </row>
    <row r="8467" spans="1:2">
      <c r="A8467" s="149"/>
      <c r="B8467" s="149"/>
    </row>
    <row r="8468" spans="1:2">
      <c r="A8468" s="149"/>
      <c r="B8468" s="149"/>
    </row>
    <row r="8469" spans="1:2">
      <c r="A8469" s="149"/>
      <c r="B8469" s="149"/>
    </row>
    <row r="8470" spans="1:2">
      <c r="A8470" s="149"/>
      <c r="B8470" s="149"/>
    </row>
    <row r="8471" spans="1:2">
      <c r="A8471" s="149"/>
      <c r="B8471" s="149"/>
    </row>
    <row r="8472" spans="1:2">
      <c r="A8472" s="149"/>
      <c r="B8472" s="149"/>
    </row>
    <row r="8473" spans="1:2">
      <c r="A8473" s="149"/>
      <c r="B8473" s="149"/>
    </row>
    <row r="8474" spans="1:2">
      <c r="A8474" s="149"/>
      <c r="B8474" s="149"/>
    </row>
    <row r="8475" spans="1:2">
      <c r="A8475" s="149"/>
      <c r="B8475" s="149"/>
    </row>
    <row r="8476" spans="1:2">
      <c r="A8476" s="149"/>
      <c r="B8476" s="149"/>
    </row>
    <row r="8477" spans="1:2">
      <c r="A8477" s="149"/>
      <c r="B8477" s="149"/>
    </row>
    <row r="8478" spans="1:2">
      <c r="A8478" s="149"/>
      <c r="B8478" s="149"/>
    </row>
    <row r="8479" spans="1:2">
      <c r="A8479" s="149"/>
      <c r="B8479" s="149"/>
    </row>
    <row r="8480" spans="1:2">
      <c r="A8480" s="149"/>
      <c r="B8480" s="149"/>
    </row>
    <row r="8481" spans="1:2">
      <c r="A8481" s="149"/>
      <c r="B8481" s="149"/>
    </row>
    <row r="8482" spans="1:2">
      <c r="A8482" s="149"/>
      <c r="B8482" s="149"/>
    </row>
    <row r="8483" spans="1:2">
      <c r="A8483" s="149"/>
      <c r="B8483" s="149"/>
    </row>
    <row r="8484" spans="1:2">
      <c r="A8484" s="149"/>
      <c r="B8484" s="149"/>
    </row>
    <row r="8485" spans="1:2">
      <c r="A8485" s="149"/>
      <c r="B8485" s="149"/>
    </row>
    <row r="8486" spans="1:2">
      <c r="A8486" s="149"/>
      <c r="B8486" s="149"/>
    </row>
    <row r="8487" spans="1:2">
      <c r="A8487" s="149"/>
      <c r="B8487" s="149"/>
    </row>
    <row r="8488" spans="1:2">
      <c r="A8488" s="149"/>
      <c r="B8488" s="149"/>
    </row>
    <row r="8489" spans="1:2">
      <c r="A8489" s="149"/>
      <c r="B8489" s="149"/>
    </row>
    <row r="8490" spans="1:2">
      <c r="A8490" s="149"/>
      <c r="B8490" s="149"/>
    </row>
    <row r="8491" spans="1:2">
      <c r="A8491" s="149"/>
      <c r="B8491" s="149"/>
    </row>
    <row r="8492" spans="1:2">
      <c r="A8492" s="149"/>
      <c r="B8492" s="149"/>
    </row>
    <row r="8493" spans="1:2">
      <c r="A8493" s="149"/>
      <c r="B8493" s="149"/>
    </row>
    <row r="8494" spans="1:2">
      <c r="A8494" s="149"/>
      <c r="B8494" s="149"/>
    </row>
    <row r="8495" spans="1:2">
      <c r="A8495" s="149"/>
      <c r="B8495" s="149"/>
    </row>
    <row r="8496" spans="1:2">
      <c r="A8496" s="149"/>
      <c r="B8496" s="149"/>
    </row>
    <row r="8497" spans="1:2">
      <c r="A8497" s="149"/>
      <c r="B8497" s="149"/>
    </row>
    <row r="8498" spans="1:2">
      <c r="A8498" s="149"/>
      <c r="B8498" s="149"/>
    </row>
    <row r="8499" spans="1:2">
      <c r="A8499" s="149"/>
      <c r="B8499" s="149"/>
    </row>
    <row r="8500" spans="1:2">
      <c r="A8500" s="149"/>
      <c r="B8500" s="149"/>
    </row>
    <row r="8501" spans="1:2">
      <c r="A8501" s="149"/>
      <c r="B8501" s="149"/>
    </row>
    <row r="8502" spans="1:2">
      <c r="A8502" s="149"/>
      <c r="B8502" s="149"/>
    </row>
    <row r="8503" spans="1:2">
      <c r="A8503" s="149"/>
      <c r="B8503" s="149"/>
    </row>
    <row r="8504" spans="1:2">
      <c r="A8504" s="149"/>
      <c r="B8504" s="149"/>
    </row>
    <row r="8505" spans="1:2">
      <c r="A8505" s="149"/>
      <c r="B8505" s="149"/>
    </row>
    <row r="8506" spans="1:2">
      <c r="A8506" s="149"/>
      <c r="B8506" s="149"/>
    </row>
    <row r="8507" spans="1:2">
      <c r="A8507" s="149"/>
      <c r="B8507" s="149"/>
    </row>
    <row r="8508" spans="1:2">
      <c r="A8508" s="149"/>
      <c r="B8508" s="149"/>
    </row>
    <row r="8509" spans="1:2">
      <c r="A8509" s="149"/>
      <c r="B8509" s="149"/>
    </row>
    <row r="8510" spans="1:2">
      <c r="A8510" s="149"/>
      <c r="B8510" s="149"/>
    </row>
    <row r="8511" spans="1:2">
      <c r="A8511" s="149"/>
      <c r="B8511" s="149"/>
    </row>
    <row r="8512" spans="1:2">
      <c r="A8512" s="149"/>
      <c r="B8512" s="149"/>
    </row>
    <row r="8513" spans="1:2">
      <c r="A8513" s="149"/>
      <c r="B8513" s="149"/>
    </row>
    <row r="8514" spans="1:2">
      <c r="A8514" s="149"/>
      <c r="B8514" s="149"/>
    </row>
    <row r="8515" spans="1:2">
      <c r="A8515" s="149"/>
      <c r="B8515" s="149"/>
    </row>
    <row r="8516" spans="1:2">
      <c r="A8516" s="149"/>
      <c r="B8516" s="149"/>
    </row>
    <row r="8517" spans="1:2">
      <c r="A8517" s="149"/>
      <c r="B8517" s="149"/>
    </row>
    <row r="8518" spans="1:2">
      <c r="A8518" s="149"/>
      <c r="B8518" s="149"/>
    </row>
    <row r="8519" spans="1:2">
      <c r="A8519" s="149"/>
      <c r="B8519" s="149"/>
    </row>
    <row r="8520" spans="1:2">
      <c r="A8520" s="149"/>
      <c r="B8520" s="149"/>
    </row>
    <row r="8521" spans="1:2">
      <c r="A8521" s="149"/>
      <c r="B8521" s="149"/>
    </row>
    <row r="8522" spans="1:2">
      <c r="A8522" s="149"/>
      <c r="B8522" s="149"/>
    </row>
    <row r="8523" spans="1:2">
      <c r="A8523" s="149"/>
      <c r="B8523" s="149"/>
    </row>
    <row r="8524" spans="1:2">
      <c r="A8524" s="149"/>
      <c r="B8524" s="149"/>
    </row>
    <row r="8525" spans="1:2">
      <c r="A8525" s="149"/>
      <c r="B8525" s="149"/>
    </row>
    <row r="8526" spans="1:2">
      <c r="A8526" s="149"/>
      <c r="B8526" s="149"/>
    </row>
    <row r="8527" spans="1:2">
      <c r="A8527" s="149"/>
      <c r="B8527" s="149"/>
    </row>
    <row r="8528" spans="1:2">
      <c r="A8528" s="149"/>
      <c r="B8528" s="149"/>
    </row>
    <row r="8529" spans="1:2">
      <c r="A8529" s="149"/>
      <c r="B8529" s="149"/>
    </row>
    <row r="8530" spans="1:2">
      <c r="A8530" s="149"/>
      <c r="B8530" s="149"/>
    </row>
    <row r="8531" spans="1:2">
      <c r="A8531" s="149"/>
      <c r="B8531" s="149"/>
    </row>
    <row r="8532" spans="1:2">
      <c r="A8532" s="149"/>
      <c r="B8532" s="149"/>
    </row>
    <row r="8533" spans="1:2">
      <c r="A8533" s="149"/>
      <c r="B8533" s="149"/>
    </row>
    <row r="8534" spans="1:2">
      <c r="A8534" s="149"/>
      <c r="B8534" s="149"/>
    </row>
    <row r="8535" spans="1:2">
      <c r="A8535" s="149"/>
      <c r="B8535" s="149"/>
    </row>
    <row r="8536" spans="1:2">
      <c r="A8536" s="149"/>
      <c r="B8536" s="149"/>
    </row>
    <row r="8537" spans="1:2">
      <c r="A8537" s="149"/>
      <c r="B8537" s="149"/>
    </row>
    <row r="8538" spans="1:2">
      <c r="A8538" s="149"/>
      <c r="B8538" s="149"/>
    </row>
    <row r="8539" spans="1:2">
      <c r="A8539" s="149"/>
      <c r="B8539" s="149"/>
    </row>
    <row r="8540" spans="1:2">
      <c r="A8540" s="149"/>
      <c r="B8540" s="149"/>
    </row>
    <row r="8541" spans="1:2">
      <c r="A8541" s="149"/>
      <c r="B8541" s="149"/>
    </row>
    <row r="8542" spans="1:2">
      <c r="A8542" s="149"/>
      <c r="B8542" s="149"/>
    </row>
    <row r="8543" spans="1:2">
      <c r="A8543" s="149"/>
      <c r="B8543" s="149"/>
    </row>
    <row r="8544" spans="1:2">
      <c r="A8544" s="149"/>
      <c r="B8544" s="149"/>
    </row>
    <row r="8545" spans="1:2">
      <c r="A8545" s="149"/>
      <c r="B8545" s="149"/>
    </row>
    <row r="8546" spans="1:2">
      <c r="A8546" s="149"/>
      <c r="B8546" s="149"/>
    </row>
    <row r="8547" spans="1:2">
      <c r="A8547" s="149"/>
      <c r="B8547" s="149"/>
    </row>
    <row r="8548" spans="1:2">
      <c r="A8548" s="149"/>
      <c r="B8548" s="149"/>
    </row>
    <row r="8549" spans="1:2">
      <c r="A8549" s="149"/>
      <c r="B8549" s="149"/>
    </row>
    <row r="8550" spans="1:2">
      <c r="A8550" s="149"/>
      <c r="B8550" s="149"/>
    </row>
    <row r="8551" spans="1:2">
      <c r="A8551" s="149"/>
      <c r="B8551" s="149"/>
    </row>
    <row r="8552" spans="1:2">
      <c r="A8552" s="149"/>
      <c r="B8552" s="149"/>
    </row>
    <row r="8553" spans="1:2">
      <c r="A8553" s="149"/>
      <c r="B8553" s="149"/>
    </row>
    <row r="8554" spans="1:2">
      <c r="A8554" s="149"/>
      <c r="B8554" s="149"/>
    </row>
    <row r="8555" spans="1:2">
      <c r="A8555" s="149"/>
      <c r="B8555" s="149"/>
    </row>
    <row r="8556" spans="1:2">
      <c r="A8556" s="149"/>
      <c r="B8556" s="149"/>
    </row>
    <row r="8557" spans="1:2">
      <c r="A8557" s="149"/>
      <c r="B8557" s="149"/>
    </row>
    <row r="8558" spans="1:2">
      <c r="A8558" s="149"/>
      <c r="B8558" s="149"/>
    </row>
    <row r="8559" spans="1:2">
      <c r="A8559" s="149"/>
      <c r="B8559" s="149"/>
    </row>
    <row r="8560" spans="1:2">
      <c r="A8560" s="149"/>
      <c r="B8560" s="149"/>
    </row>
    <row r="8561" spans="1:2">
      <c r="A8561" s="149"/>
      <c r="B8561" s="149"/>
    </row>
    <row r="8562" spans="1:2">
      <c r="A8562" s="149"/>
      <c r="B8562" s="149"/>
    </row>
    <row r="8563" spans="1:2">
      <c r="A8563" s="149"/>
      <c r="B8563" s="149"/>
    </row>
    <row r="8564" spans="1:2">
      <c r="A8564" s="149"/>
      <c r="B8564" s="149"/>
    </row>
    <row r="8565" spans="1:2">
      <c r="A8565" s="149"/>
      <c r="B8565" s="149"/>
    </row>
    <row r="8566" spans="1:2">
      <c r="A8566" s="149"/>
      <c r="B8566" s="149"/>
    </row>
    <row r="8567" spans="1:2">
      <c r="A8567" s="149"/>
      <c r="B8567" s="149"/>
    </row>
    <row r="8568" spans="1:2">
      <c r="A8568" s="149"/>
      <c r="B8568" s="149"/>
    </row>
    <row r="8569" spans="1:2">
      <c r="A8569" s="149"/>
      <c r="B8569" s="149"/>
    </row>
    <row r="8570" spans="1:2">
      <c r="A8570" s="149"/>
      <c r="B8570" s="149"/>
    </row>
    <row r="8571" spans="1:2">
      <c r="A8571" s="149"/>
      <c r="B8571" s="149"/>
    </row>
    <row r="8572" spans="1:2">
      <c r="A8572" s="149"/>
      <c r="B8572" s="149"/>
    </row>
    <row r="8573" spans="1:2">
      <c r="A8573" s="149"/>
      <c r="B8573" s="149"/>
    </row>
    <row r="8574" spans="1:2">
      <c r="A8574" s="149"/>
      <c r="B8574" s="149"/>
    </row>
    <row r="8575" spans="1:2">
      <c r="A8575" s="149"/>
      <c r="B8575" s="149"/>
    </row>
    <row r="8576" spans="1:2">
      <c r="A8576" s="149"/>
      <c r="B8576" s="149"/>
    </row>
    <row r="8577" spans="1:2">
      <c r="A8577" s="149"/>
      <c r="B8577" s="149"/>
    </row>
    <row r="8578" spans="1:2">
      <c r="A8578" s="149"/>
      <c r="B8578" s="149"/>
    </row>
    <row r="8579" spans="1:2">
      <c r="A8579" s="149"/>
      <c r="B8579" s="149"/>
    </row>
    <row r="8580" spans="1:2">
      <c r="A8580" s="149"/>
      <c r="B8580" s="149"/>
    </row>
    <row r="8581" spans="1:2">
      <c r="A8581" s="149"/>
      <c r="B8581" s="149"/>
    </row>
    <row r="8582" spans="1:2">
      <c r="A8582" s="149"/>
      <c r="B8582" s="149"/>
    </row>
    <row r="8583" spans="1:2">
      <c r="A8583" s="149"/>
      <c r="B8583" s="149"/>
    </row>
    <row r="8584" spans="1:2">
      <c r="A8584" s="149"/>
      <c r="B8584" s="149"/>
    </row>
    <row r="8585" spans="1:2">
      <c r="A8585" s="149"/>
      <c r="B8585" s="149"/>
    </row>
    <row r="8586" spans="1:2">
      <c r="A8586" s="149"/>
      <c r="B8586" s="149"/>
    </row>
    <row r="8587" spans="1:2">
      <c r="A8587" s="149"/>
      <c r="B8587" s="149"/>
    </row>
    <row r="8588" spans="1:2">
      <c r="A8588" s="149"/>
      <c r="B8588" s="149"/>
    </row>
    <row r="8589" spans="1:2">
      <c r="A8589" s="149"/>
      <c r="B8589" s="149"/>
    </row>
    <row r="8590" spans="1:2">
      <c r="A8590" s="149"/>
      <c r="B8590" s="149"/>
    </row>
    <row r="8591" spans="1:2">
      <c r="A8591" s="149"/>
      <c r="B8591" s="149"/>
    </row>
    <row r="8592" spans="1:2">
      <c r="A8592" s="149"/>
      <c r="B8592" s="149"/>
    </row>
    <row r="8593" spans="1:2">
      <c r="A8593" s="149"/>
      <c r="B8593" s="149"/>
    </row>
    <row r="8594" spans="1:2">
      <c r="A8594" s="149"/>
      <c r="B8594" s="149"/>
    </row>
    <row r="8595" spans="1:2">
      <c r="A8595" s="149"/>
      <c r="B8595" s="149"/>
    </row>
    <row r="8596" spans="1:2">
      <c r="A8596" s="149"/>
      <c r="B8596" s="149"/>
    </row>
    <row r="8597" spans="1:2">
      <c r="A8597" s="149"/>
      <c r="B8597" s="149"/>
    </row>
    <row r="8598" spans="1:2">
      <c r="A8598" s="149"/>
      <c r="B8598" s="149"/>
    </row>
    <row r="8599" spans="1:2">
      <c r="A8599" s="149"/>
      <c r="B8599" s="149"/>
    </row>
    <row r="8600" spans="1:2">
      <c r="A8600" s="149"/>
      <c r="B8600" s="149"/>
    </row>
    <row r="8601" spans="1:2">
      <c r="A8601" s="149"/>
      <c r="B8601" s="149"/>
    </row>
    <row r="8602" spans="1:2">
      <c r="A8602" s="149"/>
      <c r="B8602" s="149"/>
    </row>
    <row r="8603" spans="1:2">
      <c r="A8603" s="149"/>
      <c r="B8603" s="149"/>
    </row>
    <row r="8604" spans="1:2">
      <c r="A8604" s="149"/>
      <c r="B8604" s="149"/>
    </row>
    <row r="8605" spans="1:2">
      <c r="A8605" s="149"/>
      <c r="B8605" s="149"/>
    </row>
    <row r="8606" spans="1:2">
      <c r="A8606" s="149"/>
      <c r="B8606" s="149"/>
    </row>
    <row r="8607" spans="1:2">
      <c r="A8607" s="149"/>
      <c r="B8607" s="149"/>
    </row>
    <row r="8608" spans="1:2">
      <c r="A8608" s="149"/>
      <c r="B8608" s="149"/>
    </row>
    <row r="8609" spans="1:2">
      <c r="A8609" s="149"/>
      <c r="B8609" s="149"/>
    </row>
    <row r="8610" spans="1:2">
      <c r="A8610" s="149"/>
      <c r="B8610" s="149"/>
    </row>
    <row r="8611" spans="1:2">
      <c r="A8611" s="149"/>
      <c r="B8611" s="149"/>
    </row>
    <row r="8612" spans="1:2">
      <c r="A8612" s="149"/>
      <c r="B8612" s="149"/>
    </row>
    <row r="8613" spans="1:2">
      <c r="A8613" s="149"/>
      <c r="B8613" s="149"/>
    </row>
    <row r="8614" spans="1:2">
      <c r="A8614" s="149"/>
      <c r="B8614" s="149"/>
    </row>
    <row r="8615" spans="1:2">
      <c r="A8615" s="149"/>
      <c r="B8615" s="149"/>
    </row>
    <row r="8616" spans="1:2">
      <c r="A8616" s="149"/>
      <c r="B8616" s="149"/>
    </row>
    <row r="8617" spans="1:2">
      <c r="A8617" s="149"/>
      <c r="B8617" s="149"/>
    </row>
    <row r="8618" spans="1:2">
      <c r="A8618" s="149"/>
      <c r="B8618" s="149"/>
    </row>
    <row r="8619" spans="1:2">
      <c r="A8619" s="149"/>
      <c r="B8619" s="149"/>
    </row>
    <row r="8620" spans="1:2">
      <c r="A8620" s="149"/>
      <c r="B8620" s="149"/>
    </row>
    <row r="8621" spans="1:2">
      <c r="A8621" s="149"/>
      <c r="B8621" s="149"/>
    </row>
    <row r="8622" spans="1:2">
      <c r="A8622" s="149"/>
      <c r="B8622" s="149"/>
    </row>
    <row r="8623" spans="1:2">
      <c r="A8623" s="149"/>
      <c r="B8623" s="149"/>
    </row>
    <row r="8624" spans="1:2">
      <c r="A8624" s="149"/>
      <c r="B8624" s="149"/>
    </row>
    <row r="8625" spans="1:2">
      <c r="A8625" s="149"/>
      <c r="B8625" s="149"/>
    </row>
    <row r="8626" spans="1:2">
      <c r="A8626" s="149"/>
      <c r="B8626" s="149"/>
    </row>
    <row r="8627" spans="1:2">
      <c r="A8627" s="149"/>
      <c r="B8627" s="149"/>
    </row>
    <row r="8628" spans="1:2">
      <c r="A8628" s="149"/>
      <c r="B8628" s="149"/>
    </row>
    <row r="8629" spans="1:2">
      <c r="A8629" s="149"/>
      <c r="B8629" s="149"/>
    </row>
    <row r="8630" spans="1:2">
      <c r="A8630" s="149"/>
      <c r="B8630" s="149"/>
    </row>
    <row r="8631" spans="1:2">
      <c r="A8631" s="149"/>
      <c r="B8631" s="149"/>
    </row>
    <row r="8632" spans="1:2">
      <c r="A8632" s="149"/>
      <c r="B8632" s="149"/>
    </row>
    <row r="8633" spans="1:2">
      <c r="A8633" s="149"/>
      <c r="B8633" s="149"/>
    </row>
    <row r="8634" spans="1:2">
      <c r="A8634" s="149"/>
      <c r="B8634" s="149"/>
    </row>
    <row r="8635" spans="1:2">
      <c r="A8635" s="149"/>
      <c r="B8635" s="149"/>
    </row>
    <row r="8636" spans="1:2">
      <c r="A8636" s="149"/>
      <c r="B8636" s="149"/>
    </row>
    <row r="8637" spans="1:2">
      <c r="A8637" s="149"/>
      <c r="B8637" s="149"/>
    </row>
    <row r="8638" spans="1:2">
      <c r="A8638" s="149"/>
      <c r="B8638" s="149"/>
    </row>
    <row r="8639" spans="1:2">
      <c r="A8639" s="149"/>
      <c r="B8639" s="149"/>
    </row>
    <row r="8640" spans="1:2">
      <c r="A8640" s="149"/>
      <c r="B8640" s="149"/>
    </row>
    <row r="8641" spans="1:2">
      <c r="A8641" s="149"/>
      <c r="B8641" s="149"/>
    </row>
    <row r="8642" spans="1:2">
      <c r="A8642" s="149"/>
      <c r="B8642" s="149"/>
    </row>
    <row r="8643" spans="1:2">
      <c r="A8643" s="149"/>
      <c r="B8643" s="149"/>
    </row>
    <row r="8644" spans="1:2">
      <c r="A8644" s="149"/>
      <c r="B8644" s="149"/>
    </row>
    <row r="8645" spans="1:2">
      <c r="A8645" s="149"/>
      <c r="B8645" s="149"/>
    </row>
    <row r="8646" spans="1:2">
      <c r="A8646" s="149"/>
      <c r="B8646" s="149"/>
    </row>
    <row r="8647" spans="1:2">
      <c r="A8647" s="149"/>
      <c r="B8647" s="149"/>
    </row>
    <row r="8648" spans="1:2">
      <c r="A8648" s="149"/>
      <c r="B8648" s="149"/>
    </row>
    <row r="8649" spans="1:2">
      <c r="A8649" s="149"/>
      <c r="B8649" s="149"/>
    </row>
    <row r="8650" spans="1:2">
      <c r="A8650" s="149"/>
      <c r="B8650" s="149"/>
    </row>
    <row r="8651" spans="1:2">
      <c r="A8651" s="149"/>
      <c r="B8651" s="149"/>
    </row>
    <row r="8652" spans="1:2">
      <c r="A8652" s="149"/>
      <c r="B8652" s="149"/>
    </row>
    <row r="8653" spans="1:2">
      <c r="A8653" s="149"/>
      <c r="B8653" s="149"/>
    </row>
    <row r="8654" spans="1:2">
      <c r="A8654" s="149"/>
      <c r="B8654" s="149"/>
    </row>
    <row r="8655" spans="1:2">
      <c r="A8655" s="149"/>
      <c r="B8655" s="149"/>
    </row>
    <row r="8656" spans="1:2">
      <c r="A8656" s="149"/>
      <c r="B8656" s="149"/>
    </row>
    <row r="8657" spans="1:2">
      <c r="A8657" s="149"/>
      <c r="B8657" s="149"/>
    </row>
    <row r="8658" spans="1:2">
      <c r="A8658" s="149"/>
      <c r="B8658" s="149"/>
    </row>
    <row r="8659" spans="1:2">
      <c r="A8659" s="149"/>
      <c r="B8659" s="149"/>
    </row>
    <row r="8660" spans="1:2">
      <c r="A8660" s="149"/>
      <c r="B8660" s="149"/>
    </row>
    <row r="8661" spans="1:2">
      <c r="A8661" s="149"/>
      <c r="B8661" s="149"/>
    </row>
    <row r="8662" spans="1:2">
      <c r="A8662" s="149"/>
      <c r="B8662" s="149"/>
    </row>
    <row r="8663" spans="1:2">
      <c r="A8663" s="149"/>
      <c r="B8663" s="149"/>
    </row>
    <row r="8664" spans="1:2">
      <c r="A8664" s="149"/>
      <c r="B8664" s="149"/>
    </row>
    <row r="8665" spans="1:2">
      <c r="A8665" s="149"/>
      <c r="B8665" s="149"/>
    </row>
    <row r="8666" spans="1:2">
      <c r="A8666" s="149"/>
      <c r="B8666" s="149"/>
    </row>
    <row r="8667" spans="1:2">
      <c r="A8667" s="149"/>
      <c r="B8667" s="149"/>
    </row>
    <row r="8668" spans="1:2">
      <c r="A8668" s="149"/>
      <c r="B8668" s="149"/>
    </row>
    <row r="8669" spans="1:2">
      <c r="A8669" s="149"/>
      <c r="B8669" s="149"/>
    </row>
    <row r="8670" spans="1:2">
      <c r="A8670" s="149"/>
      <c r="B8670" s="149"/>
    </row>
    <row r="8671" spans="1:2">
      <c r="A8671" s="149"/>
      <c r="B8671" s="149"/>
    </row>
    <row r="8672" spans="1:2">
      <c r="A8672" s="149"/>
      <c r="B8672" s="149"/>
    </row>
    <row r="8673" spans="1:2">
      <c r="A8673" s="149"/>
      <c r="B8673" s="149"/>
    </row>
    <row r="8674" spans="1:2">
      <c r="A8674" s="149"/>
      <c r="B8674" s="149"/>
    </row>
    <row r="8675" spans="1:2">
      <c r="A8675" s="149"/>
      <c r="B8675" s="149"/>
    </row>
    <row r="8676" spans="1:2">
      <c r="A8676" s="149"/>
      <c r="B8676" s="149"/>
    </row>
    <row r="8677" spans="1:2">
      <c r="A8677" s="149"/>
      <c r="B8677" s="149"/>
    </row>
    <row r="8678" spans="1:2">
      <c r="A8678" s="149"/>
      <c r="B8678" s="149"/>
    </row>
    <row r="8679" spans="1:2">
      <c r="A8679" s="149"/>
      <c r="B8679" s="149"/>
    </row>
    <row r="8680" spans="1:2">
      <c r="A8680" s="149"/>
      <c r="B8680" s="149"/>
    </row>
    <row r="8681" spans="1:2">
      <c r="A8681" s="149"/>
      <c r="B8681" s="149"/>
    </row>
    <row r="8682" spans="1:2">
      <c r="A8682" s="149"/>
      <c r="B8682" s="149"/>
    </row>
    <row r="8683" spans="1:2">
      <c r="A8683" s="149"/>
      <c r="B8683" s="149"/>
    </row>
    <row r="8684" spans="1:2">
      <c r="A8684" s="149"/>
      <c r="B8684" s="149"/>
    </row>
    <row r="8685" spans="1:2">
      <c r="A8685" s="149"/>
      <c r="B8685" s="149"/>
    </row>
    <row r="8686" spans="1:2">
      <c r="A8686" s="149"/>
      <c r="B8686" s="149"/>
    </row>
    <row r="8687" spans="1:2">
      <c r="A8687" s="149"/>
      <c r="B8687" s="149"/>
    </row>
    <row r="8688" spans="1:2">
      <c r="A8688" s="149"/>
      <c r="B8688" s="149"/>
    </row>
    <row r="8689" spans="1:2">
      <c r="A8689" s="149"/>
      <c r="B8689" s="149"/>
    </row>
    <row r="8690" spans="1:2">
      <c r="A8690" s="149"/>
      <c r="B8690" s="149"/>
    </row>
    <row r="8691" spans="1:2">
      <c r="A8691" s="149"/>
      <c r="B8691" s="149"/>
    </row>
    <row r="8692" spans="1:2">
      <c r="A8692" s="149"/>
      <c r="B8692" s="149"/>
    </row>
    <row r="8693" spans="1:2">
      <c r="A8693" s="149"/>
      <c r="B8693" s="149"/>
    </row>
    <row r="8694" spans="1:2">
      <c r="A8694" s="149"/>
      <c r="B8694" s="149"/>
    </row>
    <row r="8695" spans="1:2">
      <c r="A8695" s="149"/>
      <c r="B8695" s="149"/>
    </row>
    <row r="8696" spans="1:2">
      <c r="A8696" s="149"/>
      <c r="B8696" s="149"/>
    </row>
    <row r="8697" spans="1:2">
      <c r="A8697" s="149"/>
      <c r="B8697" s="149"/>
    </row>
    <row r="8698" spans="1:2">
      <c r="A8698" s="149"/>
      <c r="B8698" s="149"/>
    </row>
    <row r="8699" spans="1:2">
      <c r="A8699" s="149"/>
      <c r="B8699" s="149"/>
    </row>
    <row r="8700" spans="1:2">
      <c r="A8700" s="149"/>
      <c r="B8700" s="149"/>
    </row>
    <row r="8701" spans="1:2">
      <c r="A8701" s="149"/>
      <c r="B8701" s="149"/>
    </row>
    <row r="8702" spans="1:2">
      <c r="A8702" s="149"/>
      <c r="B8702" s="149"/>
    </row>
    <row r="8703" spans="1:2">
      <c r="A8703" s="149"/>
      <c r="B8703" s="149"/>
    </row>
    <row r="8704" spans="1:2">
      <c r="A8704" s="149"/>
      <c r="B8704" s="149"/>
    </row>
    <row r="8705" spans="1:2">
      <c r="A8705" s="149"/>
      <c r="B8705" s="149"/>
    </row>
    <row r="8706" spans="1:2">
      <c r="A8706" s="149"/>
      <c r="B8706" s="149"/>
    </row>
    <row r="8707" spans="1:2">
      <c r="A8707" s="149"/>
      <c r="B8707" s="149"/>
    </row>
    <row r="8708" spans="1:2">
      <c r="A8708" s="149"/>
      <c r="B8708" s="149"/>
    </row>
    <row r="8709" spans="1:2">
      <c r="A8709" s="149"/>
      <c r="B8709" s="149"/>
    </row>
    <row r="8710" spans="1:2">
      <c r="A8710" s="149"/>
      <c r="B8710" s="149"/>
    </row>
    <row r="8711" spans="1:2">
      <c r="A8711" s="149"/>
      <c r="B8711" s="149"/>
    </row>
    <row r="8712" spans="1:2">
      <c r="A8712" s="149"/>
      <c r="B8712" s="149"/>
    </row>
    <row r="8713" spans="1:2">
      <c r="A8713" s="149"/>
      <c r="B8713" s="149"/>
    </row>
    <row r="8714" spans="1:2">
      <c r="A8714" s="149"/>
      <c r="B8714" s="149"/>
    </row>
    <row r="8715" spans="1:2">
      <c r="A8715" s="149"/>
      <c r="B8715" s="149"/>
    </row>
    <row r="8716" spans="1:2">
      <c r="A8716" s="149"/>
      <c r="B8716" s="149"/>
    </row>
    <row r="8717" spans="1:2">
      <c r="A8717" s="149"/>
      <c r="B8717" s="149"/>
    </row>
    <row r="8718" spans="1:2">
      <c r="A8718" s="149"/>
      <c r="B8718" s="149"/>
    </row>
    <row r="8719" spans="1:2">
      <c r="A8719" s="149"/>
      <c r="B8719" s="149"/>
    </row>
    <row r="8720" spans="1:2">
      <c r="A8720" s="149"/>
      <c r="B8720" s="149"/>
    </row>
    <row r="8721" spans="1:2">
      <c r="A8721" s="149"/>
      <c r="B8721" s="149"/>
    </row>
    <row r="8722" spans="1:2">
      <c r="A8722" s="149"/>
      <c r="B8722" s="149"/>
    </row>
    <row r="8723" spans="1:2">
      <c r="A8723" s="149"/>
      <c r="B8723" s="149"/>
    </row>
    <row r="8724" spans="1:2">
      <c r="A8724" s="149"/>
      <c r="B8724" s="149"/>
    </row>
    <row r="8725" spans="1:2">
      <c r="A8725" s="149"/>
      <c r="B8725" s="149"/>
    </row>
    <row r="8726" spans="1:2">
      <c r="A8726" s="149"/>
      <c r="B8726" s="149"/>
    </row>
    <row r="8727" spans="1:2">
      <c r="A8727" s="149"/>
      <c r="B8727" s="149"/>
    </row>
    <row r="8728" spans="1:2">
      <c r="A8728" s="149"/>
      <c r="B8728" s="149"/>
    </row>
    <row r="8729" spans="1:2">
      <c r="A8729" s="149"/>
      <c r="B8729" s="149"/>
    </row>
    <row r="8730" spans="1:2">
      <c r="A8730" s="149"/>
      <c r="B8730" s="149"/>
    </row>
    <row r="8731" spans="1:2">
      <c r="A8731" s="149"/>
      <c r="B8731" s="149"/>
    </row>
    <row r="8732" spans="1:2">
      <c r="A8732" s="149"/>
      <c r="B8732" s="149"/>
    </row>
    <row r="8733" spans="1:2">
      <c r="A8733" s="149"/>
      <c r="B8733" s="149"/>
    </row>
    <row r="8734" spans="1:2">
      <c r="A8734" s="149"/>
      <c r="B8734" s="149"/>
    </row>
    <row r="8735" spans="1:2">
      <c r="A8735" s="149"/>
      <c r="B8735" s="149"/>
    </row>
    <row r="8736" spans="1:2">
      <c r="A8736" s="149"/>
      <c r="B8736" s="149"/>
    </row>
    <row r="8737" spans="1:6">
      <c r="A8737" s="149"/>
      <c r="B8737" s="149"/>
    </row>
    <row r="8738" spans="1:6">
      <c r="A8738" s="149"/>
      <c r="B8738" s="149"/>
    </row>
    <row r="8739" spans="1:6">
      <c r="A8739" s="149"/>
      <c r="B8739" s="149"/>
    </row>
    <row r="8740" spans="1:6">
      <c r="A8740" s="149"/>
      <c r="B8740" s="149"/>
      <c r="C8740" s="198" t="s">
        <v>306</v>
      </c>
      <c r="D8740" t="s">
        <v>306</v>
      </c>
      <c r="E8740" t="s">
        <v>306</v>
      </c>
      <c r="F8740" t="s">
        <v>306</v>
      </c>
    </row>
    <row r="8741" spans="1:6">
      <c r="A8741" s="149"/>
      <c r="B8741" s="149"/>
    </row>
    <row r="8742" spans="1:6">
      <c r="A8742" s="149"/>
      <c r="B8742" s="149"/>
    </row>
    <row r="8743" spans="1:6">
      <c r="A8743" s="149"/>
      <c r="B8743" s="149"/>
    </row>
    <row r="8744" spans="1:6">
      <c r="A8744" s="149"/>
      <c r="B8744" s="149"/>
      <c r="C8744" s="198" t="s">
        <v>306</v>
      </c>
      <c r="D8744" t="s">
        <v>306</v>
      </c>
      <c r="E8744" t="s">
        <v>306</v>
      </c>
      <c r="F8744" t="s">
        <v>306</v>
      </c>
    </row>
    <row r="8745" spans="1:6">
      <c r="A8745" s="149"/>
      <c r="B8745" s="149"/>
    </row>
    <row r="8746" spans="1:6">
      <c r="A8746" s="149"/>
      <c r="B8746" s="149"/>
    </row>
    <row r="8747" spans="1:6">
      <c r="A8747" s="149"/>
      <c r="B8747" s="149"/>
    </row>
    <row r="8748" spans="1:6">
      <c r="A8748" s="149"/>
      <c r="B8748" s="149"/>
      <c r="C8748" s="198" t="s">
        <v>306</v>
      </c>
      <c r="D8748" t="s">
        <v>306</v>
      </c>
      <c r="E8748" t="s">
        <v>306</v>
      </c>
      <c r="F8748" t="s">
        <v>306</v>
      </c>
    </row>
    <row r="8749" spans="1:6">
      <c r="A8749" s="149"/>
      <c r="B8749" s="149"/>
    </row>
    <row r="8750" spans="1:6">
      <c r="A8750" s="149"/>
      <c r="B8750" s="149"/>
    </row>
    <row r="8751" spans="1:6">
      <c r="A8751" s="149"/>
      <c r="B8751" s="149"/>
    </row>
    <row r="8752" spans="1:6">
      <c r="A8752" s="149"/>
      <c r="B8752" s="149"/>
      <c r="C8752" s="198" t="s">
        <v>306</v>
      </c>
      <c r="D8752" t="s">
        <v>306</v>
      </c>
      <c r="E8752" t="s">
        <v>306</v>
      </c>
      <c r="F8752" t="s">
        <v>306</v>
      </c>
    </row>
    <row r="8753" spans="1:6">
      <c r="A8753" s="149"/>
      <c r="B8753" s="149"/>
    </row>
    <row r="8754" spans="1:6">
      <c r="A8754" s="149"/>
      <c r="B8754" s="149"/>
    </row>
    <row r="8755" spans="1:6">
      <c r="A8755" s="149"/>
      <c r="B8755" s="149"/>
    </row>
    <row r="8756" spans="1:6">
      <c r="A8756" s="149"/>
      <c r="B8756" s="149"/>
      <c r="C8756" s="198" t="s">
        <v>306</v>
      </c>
      <c r="D8756" t="s">
        <v>306</v>
      </c>
      <c r="E8756" t="s">
        <v>306</v>
      </c>
      <c r="F8756" t="s">
        <v>306</v>
      </c>
    </row>
    <row r="8757" spans="1:6">
      <c r="A8757" s="149"/>
      <c r="B8757" s="149"/>
    </row>
    <row r="8758" spans="1:6">
      <c r="A8758" s="149"/>
      <c r="B8758" s="149"/>
    </row>
    <row r="8759" spans="1:6">
      <c r="A8759" s="149"/>
      <c r="B8759" s="149"/>
    </row>
    <row r="8760" spans="1:6">
      <c r="A8760" s="149"/>
      <c r="B8760" s="149"/>
      <c r="C8760" s="198" t="s">
        <v>306</v>
      </c>
      <c r="D8760" t="s">
        <v>306</v>
      </c>
      <c r="E8760" t="s">
        <v>306</v>
      </c>
      <c r="F8760" t="s">
        <v>306</v>
      </c>
    </row>
    <row r="8761" spans="1:6">
      <c r="A8761" s="149"/>
      <c r="B8761" s="149"/>
    </row>
    <row r="8762" spans="1:6">
      <c r="A8762" s="149"/>
      <c r="B8762" s="149"/>
    </row>
    <row r="8763" spans="1:6">
      <c r="A8763" s="149"/>
      <c r="B8763" s="149"/>
    </row>
    <row r="8764" spans="1:6">
      <c r="A8764" s="149"/>
      <c r="B8764" s="149"/>
      <c r="C8764" s="198" t="s">
        <v>306</v>
      </c>
      <c r="D8764" t="s">
        <v>306</v>
      </c>
      <c r="E8764" t="s">
        <v>306</v>
      </c>
      <c r="F8764" t="s">
        <v>306</v>
      </c>
    </row>
    <row r="8765" spans="1:6">
      <c r="A8765" s="149"/>
      <c r="B8765" s="149"/>
    </row>
    <row r="8766" spans="1:6">
      <c r="A8766" s="149"/>
      <c r="B8766" s="149"/>
    </row>
    <row r="8767" spans="1:6">
      <c r="A8767" s="149"/>
      <c r="B8767" s="149"/>
    </row>
    <row r="8768" spans="1:6">
      <c r="A8768" s="149"/>
      <c r="B8768" s="149"/>
      <c r="C8768" s="198" t="s">
        <v>306</v>
      </c>
      <c r="D8768" t="s">
        <v>306</v>
      </c>
      <c r="E8768" t="s">
        <v>306</v>
      </c>
      <c r="F8768" t="s">
        <v>306</v>
      </c>
    </row>
    <row r="8769" spans="1:6">
      <c r="A8769" s="149"/>
      <c r="B8769" s="149"/>
    </row>
    <row r="8770" spans="1:6">
      <c r="A8770" s="149"/>
      <c r="B8770" s="149"/>
    </row>
    <row r="8771" spans="1:6">
      <c r="A8771" s="149"/>
      <c r="B8771" s="149"/>
    </row>
    <row r="8772" spans="1:6">
      <c r="A8772" s="149"/>
      <c r="B8772" s="149"/>
      <c r="C8772" s="198" t="s">
        <v>306</v>
      </c>
      <c r="D8772" t="s">
        <v>306</v>
      </c>
      <c r="E8772" t="s">
        <v>306</v>
      </c>
      <c r="F8772" t="s">
        <v>306</v>
      </c>
    </row>
    <row r="8773" spans="1:6">
      <c r="A8773" s="149"/>
      <c r="B8773" s="149"/>
    </row>
    <row r="8774" spans="1:6">
      <c r="A8774" s="149"/>
      <c r="B8774" s="149"/>
    </row>
    <row r="8775" spans="1:6">
      <c r="A8775" s="149"/>
      <c r="B8775" s="149"/>
    </row>
    <row r="8776" spans="1:6">
      <c r="A8776" s="149"/>
      <c r="B8776" s="149"/>
      <c r="C8776" s="198" t="s">
        <v>306</v>
      </c>
      <c r="D8776" t="s">
        <v>306</v>
      </c>
      <c r="E8776" t="s">
        <v>306</v>
      </c>
      <c r="F8776" t="s">
        <v>306</v>
      </c>
    </row>
    <row r="8777" spans="1:6">
      <c r="A8777" s="149"/>
      <c r="B8777" s="149"/>
    </row>
    <row r="8778" spans="1:6">
      <c r="A8778" s="149"/>
      <c r="B8778" s="149"/>
    </row>
    <row r="8779" spans="1:6">
      <c r="A8779" s="149"/>
      <c r="B8779" s="149"/>
    </row>
    <row r="8780" spans="1:6">
      <c r="A8780" s="149"/>
      <c r="B8780" s="149"/>
      <c r="C8780" s="198" t="s">
        <v>306</v>
      </c>
      <c r="D8780" t="s">
        <v>306</v>
      </c>
      <c r="E8780" t="s">
        <v>306</v>
      </c>
      <c r="F8780" t="s">
        <v>306</v>
      </c>
    </row>
    <row r="8781" spans="1:6">
      <c r="A8781" s="149"/>
      <c r="B8781" s="149"/>
    </row>
    <row r="8782" spans="1:6">
      <c r="A8782" s="149"/>
      <c r="B8782" s="149"/>
    </row>
    <row r="8783" spans="1:6">
      <c r="A8783" s="149"/>
      <c r="B8783" s="149"/>
    </row>
    <row r="8784" spans="1:6">
      <c r="A8784" s="149"/>
      <c r="B8784" s="149"/>
      <c r="C8784" s="198" t="s">
        <v>306</v>
      </c>
      <c r="D8784" t="s">
        <v>306</v>
      </c>
      <c r="E8784" t="s">
        <v>306</v>
      </c>
      <c r="F8784" t="s">
        <v>306</v>
      </c>
    </row>
    <row r="8785" spans="1:6">
      <c r="A8785" s="149"/>
      <c r="B8785" s="149"/>
    </row>
    <row r="8786" spans="1:6">
      <c r="A8786" s="149"/>
      <c r="B8786" s="149"/>
    </row>
    <row r="8787" spans="1:6">
      <c r="A8787" s="149"/>
      <c r="B8787" s="149"/>
    </row>
    <row r="8788" spans="1:6">
      <c r="A8788" s="149"/>
      <c r="B8788" s="149"/>
      <c r="C8788" s="198" t="s">
        <v>306</v>
      </c>
      <c r="D8788" t="s">
        <v>306</v>
      </c>
      <c r="E8788" t="s">
        <v>306</v>
      </c>
      <c r="F8788" t="s">
        <v>306</v>
      </c>
    </row>
    <row r="8789" spans="1:6">
      <c r="A8789" s="149"/>
      <c r="B8789" s="149"/>
    </row>
    <row r="8790" spans="1:6">
      <c r="A8790" s="149"/>
      <c r="B8790" s="149"/>
    </row>
    <row r="8791" spans="1:6">
      <c r="A8791" s="149"/>
      <c r="B8791" s="149"/>
    </row>
    <row r="8792" spans="1:6">
      <c r="A8792" s="149"/>
      <c r="B8792" s="149"/>
      <c r="C8792" s="198" t="s">
        <v>306</v>
      </c>
      <c r="D8792" t="s">
        <v>306</v>
      </c>
      <c r="E8792" t="s">
        <v>306</v>
      </c>
      <c r="F8792" t="s">
        <v>306</v>
      </c>
    </row>
    <row r="8793" spans="1:6">
      <c r="A8793" s="149"/>
      <c r="B8793" s="149"/>
    </row>
    <row r="8794" spans="1:6">
      <c r="A8794" s="149"/>
      <c r="B8794" s="149"/>
    </row>
    <row r="8795" spans="1:6">
      <c r="A8795" s="149"/>
      <c r="B8795" s="149"/>
    </row>
    <row r="8796" spans="1:6">
      <c r="A8796" s="149"/>
      <c r="B8796" s="149"/>
      <c r="C8796" s="198" t="s">
        <v>306</v>
      </c>
      <c r="D8796" t="s">
        <v>306</v>
      </c>
      <c r="E8796" t="s">
        <v>306</v>
      </c>
      <c r="F8796" t="s">
        <v>306</v>
      </c>
    </row>
    <row r="8797" spans="1:6">
      <c r="A8797" s="149"/>
      <c r="B8797" s="149"/>
    </row>
    <row r="8798" spans="1:6">
      <c r="A8798" s="149"/>
      <c r="B8798" s="149"/>
    </row>
    <row r="8799" spans="1:6">
      <c r="A8799" s="149"/>
      <c r="B8799" s="149"/>
    </row>
    <row r="8800" spans="1:6">
      <c r="A8800" s="149"/>
      <c r="B8800" s="149"/>
      <c r="C8800" s="198" t="s">
        <v>306</v>
      </c>
      <c r="D8800" t="s">
        <v>306</v>
      </c>
      <c r="E8800" t="s">
        <v>306</v>
      </c>
      <c r="F8800" t="s">
        <v>306</v>
      </c>
    </row>
    <row r="8801" spans="1:6">
      <c r="A8801" s="149"/>
      <c r="B8801" s="149"/>
    </row>
    <row r="8802" spans="1:6">
      <c r="A8802" s="149"/>
      <c r="B8802" s="149"/>
    </row>
    <row r="8803" spans="1:6">
      <c r="A8803" s="149"/>
      <c r="B8803" s="149"/>
    </row>
    <row r="8804" spans="1:6">
      <c r="A8804" s="149"/>
      <c r="B8804" s="149"/>
      <c r="C8804" s="198" t="s">
        <v>306</v>
      </c>
      <c r="D8804" t="s">
        <v>306</v>
      </c>
      <c r="E8804" t="s">
        <v>306</v>
      </c>
      <c r="F8804" t="s">
        <v>306</v>
      </c>
    </row>
    <row r="8805" spans="1:6">
      <c r="A8805" s="149"/>
      <c r="B8805" s="149"/>
    </row>
    <row r="8806" spans="1:6">
      <c r="A8806" s="149"/>
      <c r="B8806" s="149"/>
    </row>
    <row r="8807" spans="1:6">
      <c r="A8807" s="149"/>
      <c r="B8807" s="149"/>
    </row>
    <row r="8808" spans="1:6">
      <c r="A8808" s="149"/>
      <c r="B8808" s="149"/>
      <c r="C8808" s="198" t="s">
        <v>306</v>
      </c>
      <c r="D8808" t="s">
        <v>306</v>
      </c>
      <c r="E8808" t="s">
        <v>306</v>
      </c>
      <c r="F8808" t="s">
        <v>306</v>
      </c>
    </row>
    <row r="8809" spans="1:6">
      <c r="A8809" s="149"/>
      <c r="B8809" s="149"/>
    </row>
    <row r="8810" spans="1:6">
      <c r="A8810" s="149"/>
      <c r="B8810" s="149"/>
    </row>
    <row r="8811" spans="1:6">
      <c r="A8811" s="149"/>
      <c r="B8811" s="149"/>
    </row>
    <row r="8812" spans="1:6">
      <c r="A8812" s="149"/>
      <c r="B8812" s="149"/>
      <c r="C8812" s="198" t="s">
        <v>306</v>
      </c>
      <c r="D8812" t="s">
        <v>306</v>
      </c>
      <c r="E8812" t="s">
        <v>306</v>
      </c>
      <c r="F8812" t="s">
        <v>306</v>
      </c>
    </row>
    <row r="8813" spans="1:6">
      <c r="A8813" s="149"/>
      <c r="B8813" s="149"/>
    </row>
    <row r="8814" spans="1:6">
      <c r="A8814" s="149"/>
      <c r="B8814" s="149"/>
    </row>
    <row r="8815" spans="1:6">
      <c r="A8815" s="149"/>
      <c r="B8815" s="149"/>
    </row>
    <row r="8816" spans="1:6">
      <c r="A8816" s="149"/>
      <c r="B8816" s="149"/>
      <c r="C8816" s="198" t="s">
        <v>306</v>
      </c>
      <c r="D8816" t="s">
        <v>306</v>
      </c>
      <c r="E8816" t="s">
        <v>306</v>
      </c>
      <c r="F8816" t="s">
        <v>306</v>
      </c>
    </row>
    <row r="8817" spans="1:6">
      <c r="A8817" s="149"/>
      <c r="B8817" s="149"/>
    </row>
    <row r="8818" spans="1:6">
      <c r="A8818" s="149"/>
      <c r="B8818" s="149"/>
    </row>
    <row r="8819" spans="1:6">
      <c r="A8819" s="149"/>
      <c r="B8819" s="149"/>
    </row>
    <row r="8820" spans="1:6">
      <c r="A8820" s="149"/>
      <c r="B8820" s="149"/>
      <c r="C8820" s="198" t="s">
        <v>306</v>
      </c>
      <c r="D8820" t="s">
        <v>306</v>
      </c>
      <c r="E8820" t="s">
        <v>306</v>
      </c>
      <c r="F8820" t="s">
        <v>306</v>
      </c>
    </row>
    <row r="8821" spans="1:6">
      <c r="A8821" s="149"/>
      <c r="B8821" s="149"/>
    </row>
    <row r="8822" spans="1:6">
      <c r="A8822" s="149"/>
      <c r="B8822" s="149"/>
    </row>
    <row r="8823" spans="1:6">
      <c r="A8823" s="149"/>
      <c r="B8823" s="149"/>
    </row>
    <row r="8824" spans="1:6">
      <c r="A8824" s="149"/>
      <c r="B8824" s="149"/>
    </row>
    <row r="8825" spans="1:6">
      <c r="A8825" s="149"/>
      <c r="B8825" s="149"/>
    </row>
    <row r="8826" spans="1:6">
      <c r="A8826" s="149"/>
      <c r="B8826" s="149"/>
    </row>
    <row r="8827" spans="1:6">
      <c r="A8827" s="149"/>
      <c r="B8827" s="149"/>
    </row>
    <row r="8828" spans="1:6">
      <c r="A8828" s="149"/>
      <c r="B8828" s="149"/>
    </row>
    <row r="8829" spans="1:6">
      <c r="A8829" s="149"/>
      <c r="B8829" s="149"/>
    </row>
    <row r="8830" spans="1:6">
      <c r="A8830" s="149"/>
      <c r="B8830" s="149"/>
    </row>
    <row r="8831" spans="1:6">
      <c r="A8831" s="149"/>
      <c r="B8831" s="149"/>
    </row>
    <row r="8832" spans="1:6">
      <c r="A8832" s="149"/>
      <c r="B8832" s="149"/>
    </row>
    <row r="8833" spans="1:2">
      <c r="A8833" s="149"/>
      <c r="B8833" s="149"/>
    </row>
    <row r="8834" spans="1:2">
      <c r="A8834" s="149"/>
      <c r="B8834" s="149"/>
    </row>
    <row r="8835" spans="1:2">
      <c r="A8835" s="149"/>
      <c r="B8835" s="149"/>
    </row>
    <row r="8836" spans="1:2">
      <c r="A8836" s="149"/>
      <c r="B8836" s="149"/>
    </row>
    <row r="8837" spans="1:2">
      <c r="A8837" s="149"/>
      <c r="B8837" s="149"/>
    </row>
    <row r="8838" spans="1:2">
      <c r="A8838" s="149"/>
      <c r="B8838" s="149"/>
    </row>
    <row r="8839" spans="1:2">
      <c r="A8839" s="149"/>
      <c r="B8839" s="149"/>
    </row>
    <row r="8840" spans="1:2">
      <c r="A8840" s="149"/>
      <c r="B8840" s="149"/>
    </row>
    <row r="8841" spans="1:2">
      <c r="A8841" s="149"/>
      <c r="B8841" s="149"/>
    </row>
    <row r="8842" spans="1:2">
      <c r="A8842" s="149"/>
      <c r="B8842" s="149"/>
    </row>
    <row r="8843" spans="1:2">
      <c r="A8843" s="149"/>
      <c r="B8843" s="149"/>
    </row>
    <row r="8844" spans="1:2">
      <c r="A8844" s="149"/>
      <c r="B8844" s="149"/>
    </row>
    <row r="8845" spans="1:2">
      <c r="A8845" s="149"/>
      <c r="B8845" s="149"/>
    </row>
    <row r="8846" spans="1:2">
      <c r="A8846" s="149"/>
      <c r="B8846" s="149"/>
    </row>
    <row r="8847" spans="1:2">
      <c r="A8847" s="149"/>
      <c r="B8847" s="149"/>
    </row>
    <row r="8848" spans="1:2">
      <c r="A8848" s="149"/>
      <c r="B8848" s="149"/>
    </row>
    <row r="8849" spans="1:2">
      <c r="A8849" s="149"/>
      <c r="B8849" s="149"/>
    </row>
    <row r="8850" spans="1:2">
      <c r="A8850" s="149"/>
      <c r="B8850" s="149"/>
    </row>
    <row r="8851" spans="1:2">
      <c r="A8851" s="149"/>
      <c r="B8851" s="149"/>
    </row>
    <row r="8852" spans="1:2">
      <c r="A8852" s="149"/>
      <c r="B8852" s="149"/>
    </row>
    <row r="8853" spans="1:2">
      <c r="A8853" s="149"/>
      <c r="B8853" s="149"/>
    </row>
    <row r="8854" spans="1:2">
      <c r="A8854" s="149"/>
      <c r="B8854" s="149"/>
    </row>
    <row r="8855" spans="1:2">
      <c r="A8855" s="149"/>
      <c r="B8855" s="149"/>
    </row>
    <row r="8856" spans="1:2">
      <c r="A8856" s="149"/>
      <c r="B8856" s="149"/>
    </row>
    <row r="8857" spans="1:2">
      <c r="A8857" s="149"/>
      <c r="B8857" s="149"/>
    </row>
    <row r="8858" spans="1:2">
      <c r="A8858" s="149"/>
      <c r="B8858" s="149"/>
    </row>
    <row r="8859" spans="1:2">
      <c r="A8859" s="149"/>
      <c r="B8859" s="149"/>
    </row>
    <row r="8860" spans="1:2">
      <c r="A8860" s="149"/>
      <c r="B8860" s="149"/>
    </row>
    <row r="8861" spans="1:2">
      <c r="A8861" s="149"/>
      <c r="B8861" s="149"/>
    </row>
    <row r="8862" spans="1:2">
      <c r="A8862" s="149"/>
      <c r="B8862" s="149"/>
    </row>
    <row r="8863" spans="1:2">
      <c r="A8863" s="149"/>
      <c r="B8863" s="149"/>
    </row>
    <row r="8864" spans="1:2">
      <c r="A8864" s="149"/>
      <c r="B8864" s="149"/>
    </row>
    <row r="8865" spans="1:2">
      <c r="A8865" s="149"/>
      <c r="B8865" s="149"/>
    </row>
    <row r="8866" spans="1:2">
      <c r="A8866" s="149"/>
      <c r="B8866" s="149"/>
    </row>
    <row r="8867" spans="1:2">
      <c r="A8867" s="149"/>
      <c r="B8867" s="149"/>
    </row>
    <row r="8868" spans="1:2">
      <c r="A8868" s="149"/>
      <c r="B8868" s="149"/>
    </row>
    <row r="8869" spans="1:2">
      <c r="A8869" s="149"/>
      <c r="B8869" s="149"/>
    </row>
    <row r="8870" spans="1:2">
      <c r="A8870" s="149"/>
      <c r="B8870" s="149"/>
    </row>
    <row r="8871" spans="1:2">
      <c r="A8871" s="149"/>
      <c r="B8871" s="149"/>
    </row>
    <row r="8872" spans="1:2">
      <c r="A8872" s="149"/>
      <c r="B8872" s="149"/>
    </row>
    <row r="8873" spans="1:2">
      <c r="A8873" s="149"/>
      <c r="B8873" s="149"/>
    </row>
    <row r="8874" spans="1:2">
      <c r="A8874" s="149"/>
      <c r="B8874" s="149"/>
    </row>
    <row r="8875" spans="1:2">
      <c r="A8875" s="149"/>
      <c r="B8875" s="149"/>
    </row>
    <row r="8876" spans="1:2">
      <c r="A8876" s="149"/>
      <c r="B8876" s="149"/>
    </row>
    <row r="8877" spans="1:2">
      <c r="A8877" s="149"/>
      <c r="B8877" s="149"/>
    </row>
    <row r="8878" spans="1:2">
      <c r="A8878" s="149"/>
      <c r="B8878" s="149"/>
    </row>
    <row r="8879" spans="1:2">
      <c r="A8879" s="149"/>
      <c r="B8879" s="149"/>
    </row>
    <row r="8880" spans="1:2">
      <c r="A8880" s="149"/>
      <c r="B8880" s="149"/>
    </row>
    <row r="8881" spans="1:2">
      <c r="A8881" s="149"/>
      <c r="B8881" s="149"/>
    </row>
    <row r="8882" spans="1:2">
      <c r="A8882" s="149"/>
      <c r="B8882" s="149"/>
    </row>
    <row r="8883" spans="1:2">
      <c r="A8883" s="149"/>
      <c r="B8883" s="149"/>
    </row>
    <row r="8884" spans="1:2">
      <c r="A8884" s="149"/>
      <c r="B8884" s="149"/>
    </row>
    <row r="8885" spans="1:2">
      <c r="A8885" s="149"/>
      <c r="B8885" s="149"/>
    </row>
    <row r="8886" spans="1:2">
      <c r="A8886" s="149"/>
      <c r="B8886" s="149"/>
    </row>
    <row r="8887" spans="1:2">
      <c r="A8887" s="149"/>
      <c r="B8887" s="149"/>
    </row>
    <row r="8888" spans="1:2">
      <c r="A8888" s="149"/>
      <c r="B8888" s="149"/>
    </row>
    <row r="8889" spans="1:2">
      <c r="A8889" s="149"/>
      <c r="B8889" s="149"/>
    </row>
    <row r="8890" spans="1:2">
      <c r="A8890" s="149"/>
      <c r="B8890" s="149"/>
    </row>
    <row r="8891" spans="1:2">
      <c r="A8891" s="149"/>
      <c r="B8891" s="149"/>
    </row>
    <row r="8892" spans="1:2">
      <c r="A8892" s="149"/>
      <c r="B8892" s="149"/>
    </row>
    <row r="8893" spans="1:2">
      <c r="A8893" s="149"/>
      <c r="B8893" s="149"/>
    </row>
    <row r="8894" spans="1:2">
      <c r="A8894" s="149"/>
      <c r="B8894" s="149"/>
    </row>
    <row r="8895" spans="1:2">
      <c r="A8895" s="149"/>
      <c r="B8895" s="149"/>
    </row>
    <row r="8896" spans="1:2">
      <c r="A8896" s="149"/>
      <c r="B8896" s="149"/>
    </row>
    <row r="8897" spans="1:2">
      <c r="A8897" s="149"/>
      <c r="B8897" s="149"/>
    </row>
    <row r="8898" spans="1:2">
      <c r="A8898" s="149"/>
      <c r="B8898" s="149"/>
    </row>
    <row r="8899" spans="1:2">
      <c r="A8899" s="149"/>
      <c r="B8899" s="149"/>
    </row>
    <row r="8900" spans="1:2">
      <c r="A8900" s="149"/>
      <c r="B8900" s="149"/>
    </row>
    <row r="8901" spans="1:2">
      <c r="A8901" s="149"/>
      <c r="B8901" s="149"/>
    </row>
    <row r="8902" spans="1:2">
      <c r="A8902" s="149"/>
      <c r="B8902" s="149"/>
    </row>
    <row r="8903" spans="1:2">
      <c r="A8903" s="149"/>
      <c r="B8903" s="149"/>
    </row>
    <row r="8904" spans="1:2">
      <c r="A8904" s="149"/>
      <c r="B8904" s="149"/>
    </row>
    <row r="8905" spans="1:2">
      <c r="A8905" s="149"/>
      <c r="B8905" s="149"/>
    </row>
    <row r="8906" spans="1:2">
      <c r="A8906" s="149"/>
      <c r="B8906" s="149"/>
    </row>
    <row r="8907" spans="1:2">
      <c r="A8907" s="149"/>
      <c r="B8907" s="149"/>
    </row>
    <row r="8908" spans="1:2">
      <c r="A8908" s="149"/>
      <c r="B8908" s="149"/>
    </row>
    <row r="8909" spans="1:2">
      <c r="A8909" s="149"/>
      <c r="B8909" s="149"/>
    </row>
    <row r="8910" spans="1:2">
      <c r="A8910" s="149"/>
      <c r="B8910" s="149"/>
    </row>
    <row r="8911" spans="1:2">
      <c r="A8911" s="149"/>
      <c r="B8911" s="149"/>
    </row>
    <row r="8912" spans="1:2">
      <c r="A8912" s="149"/>
      <c r="B8912" s="149"/>
    </row>
    <row r="8913" spans="1:2">
      <c r="A8913" s="149"/>
      <c r="B8913" s="149"/>
    </row>
    <row r="8914" spans="1:2">
      <c r="A8914" s="149"/>
      <c r="B8914" s="149"/>
    </row>
    <row r="8915" spans="1:2">
      <c r="A8915" s="149"/>
      <c r="B8915" s="149"/>
    </row>
    <row r="8916" spans="1:2">
      <c r="A8916" s="149"/>
      <c r="B8916" s="149"/>
    </row>
    <row r="8917" spans="1:2">
      <c r="A8917" s="149"/>
      <c r="B8917" s="149"/>
    </row>
    <row r="8918" spans="1:2">
      <c r="A8918" s="149"/>
      <c r="B8918" s="149"/>
    </row>
    <row r="8919" spans="1:2">
      <c r="A8919" s="149"/>
      <c r="B8919" s="149"/>
    </row>
    <row r="8920" spans="1:2">
      <c r="A8920" s="149"/>
      <c r="B8920" s="149"/>
    </row>
    <row r="8921" spans="1:2">
      <c r="A8921" s="149"/>
      <c r="B8921" s="149"/>
    </row>
    <row r="8922" spans="1:2">
      <c r="A8922" s="149"/>
      <c r="B8922" s="149"/>
    </row>
    <row r="8923" spans="1:2">
      <c r="A8923" s="149"/>
      <c r="B8923" s="149"/>
    </row>
    <row r="8924" spans="1:2">
      <c r="A8924" s="149"/>
      <c r="B8924" s="149"/>
    </row>
    <row r="8925" spans="1:2">
      <c r="A8925" s="149"/>
      <c r="B8925" s="149"/>
    </row>
    <row r="8926" spans="1:2">
      <c r="A8926" s="149"/>
      <c r="B8926" s="149"/>
    </row>
    <row r="8927" spans="1:2">
      <c r="A8927" s="149"/>
      <c r="B8927" s="149"/>
    </row>
    <row r="8928" spans="1:2">
      <c r="A8928" s="149"/>
      <c r="B8928" s="149"/>
    </row>
    <row r="8929" spans="1:2">
      <c r="A8929" s="149"/>
      <c r="B8929" s="149"/>
    </row>
    <row r="8930" spans="1:2">
      <c r="A8930" s="149"/>
      <c r="B8930" s="149"/>
    </row>
    <row r="8931" spans="1:2">
      <c r="A8931" s="149"/>
      <c r="B8931" s="149"/>
    </row>
    <row r="8932" spans="1:2">
      <c r="A8932" s="149"/>
      <c r="B8932" s="149"/>
    </row>
    <row r="8933" spans="1:2">
      <c r="A8933" s="149"/>
      <c r="B8933" s="149"/>
    </row>
    <row r="8934" spans="1:2">
      <c r="A8934" s="149"/>
      <c r="B8934" s="149"/>
    </row>
    <row r="8935" spans="1:2">
      <c r="A8935" s="149"/>
      <c r="B8935" s="149"/>
    </row>
    <row r="8936" spans="1:2">
      <c r="A8936" s="149"/>
      <c r="B8936" s="149"/>
    </row>
    <row r="8937" spans="1:2">
      <c r="A8937" s="149"/>
      <c r="B8937" s="149"/>
    </row>
    <row r="8938" spans="1:2">
      <c r="A8938" s="149"/>
      <c r="B8938" s="149"/>
    </row>
    <row r="8939" spans="1:2">
      <c r="A8939" s="149"/>
      <c r="B8939" s="149"/>
    </row>
    <row r="8940" spans="1:2">
      <c r="A8940" s="149"/>
      <c r="B8940" s="149"/>
    </row>
    <row r="8941" spans="1:2">
      <c r="A8941" s="149"/>
      <c r="B8941" s="149"/>
    </row>
    <row r="8942" spans="1:2">
      <c r="A8942" s="149"/>
      <c r="B8942" s="149"/>
    </row>
    <row r="8943" spans="1:2">
      <c r="A8943" s="149"/>
      <c r="B8943" s="149"/>
    </row>
    <row r="8944" spans="1:2">
      <c r="A8944" s="149"/>
      <c r="B8944" s="149"/>
    </row>
    <row r="8945" spans="1:2">
      <c r="A8945" s="149"/>
      <c r="B8945" s="149"/>
    </row>
    <row r="8946" spans="1:2">
      <c r="A8946" s="149"/>
      <c r="B8946" s="149"/>
    </row>
    <row r="8947" spans="1:2">
      <c r="A8947" s="149"/>
      <c r="B8947" s="149"/>
    </row>
    <row r="8948" spans="1:2">
      <c r="A8948" s="149"/>
      <c r="B8948" s="149"/>
    </row>
    <row r="8949" spans="1:2">
      <c r="A8949" s="149"/>
      <c r="B8949" s="149"/>
    </row>
    <row r="8950" spans="1:2">
      <c r="A8950" s="149"/>
      <c r="B8950" s="149"/>
    </row>
    <row r="8951" spans="1:2">
      <c r="A8951" s="149"/>
      <c r="B8951" s="149"/>
    </row>
    <row r="8952" spans="1:2">
      <c r="A8952" s="149"/>
      <c r="B8952" s="149"/>
    </row>
    <row r="8953" spans="1:2">
      <c r="A8953" s="149"/>
      <c r="B8953" s="149"/>
    </row>
    <row r="8954" spans="1:2">
      <c r="A8954" s="149"/>
      <c r="B8954" s="149"/>
    </row>
    <row r="8955" spans="1:2">
      <c r="A8955" s="149"/>
      <c r="B8955" s="149"/>
    </row>
    <row r="8956" spans="1:2">
      <c r="A8956" s="149"/>
      <c r="B8956" s="149"/>
    </row>
    <row r="8957" spans="1:2">
      <c r="A8957" s="149"/>
      <c r="B8957" s="149"/>
    </row>
    <row r="8958" spans="1:2">
      <c r="A8958" s="149"/>
      <c r="B8958" s="149"/>
    </row>
    <row r="8959" spans="1:2">
      <c r="A8959" s="149"/>
      <c r="B8959" s="149"/>
    </row>
    <row r="8960" spans="1:2">
      <c r="A8960" s="149"/>
      <c r="B8960" s="149"/>
    </row>
    <row r="8961" spans="1:2">
      <c r="A8961" s="149"/>
      <c r="B8961" s="149"/>
    </row>
    <row r="8962" spans="1:2">
      <c r="A8962" s="149"/>
      <c r="B8962" s="149"/>
    </row>
    <row r="8963" spans="1:2">
      <c r="A8963" s="149"/>
      <c r="B8963" s="149"/>
    </row>
    <row r="8964" spans="1:2">
      <c r="A8964" s="149"/>
      <c r="B8964" s="149"/>
    </row>
    <row r="8965" spans="1:2">
      <c r="A8965" s="149"/>
      <c r="B8965" s="149"/>
    </row>
    <row r="8966" spans="1:2">
      <c r="A8966" s="149"/>
      <c r="B8966" s="149"/>
    </row>
    <row r="8967" spans="1:2">
      <c r="A8967" s="149"/>
      <c r="B8967" s="149"/>
    </row>
    <row r="8968" spans="1:2">
      <c r="A8968" s="149"/>
      <c r="B8968" s="149"/>
    </row>
    <row r="8969" spans="1:2">
      <c r="A8969" s="149"/>
      <c r="B8969" s="149"/>
    </row>
    <row r="8970" spans="1:2">
      <c r="A8970" s="149"/>
      <c r="B8970" s="149"/>
    </row>
    <row r="8971" spans="1:2">
      <c r="A8971" s="149"/>
      <c r="B8971" s="149"/>
    </row>
    <row r="8972" spans="1:2">
      <c r="A8972" s="149"/>
      <c r="B8972" s="149"/>
    </row>
    <row r="8973" spans="1:2">
      <c r="A8973" s="149"/>
      <c r="B8973" s="149"/>
    </row>
    <row r="8974" spans="1:2">
      <c r="A8974" s="149"/>
      <c r="B8974" s="149"/>
    </row>
    <row r="8975" spans="1:2">
      <c r="A8975" s="149"/>
      <c r="B8975" s="149"/>
    </row>
    <row r="8976" spans="1:2">
      <c r="A8976" s="149"/>
      <c r="B8976" s="149"/>
    </row>
    <row r="8977" spans="1:2">
      <c r="A8977" s="149"/>
      <c r="B8977" s="149"/>
    </row>
    <row r="8978" spans="1:2">
      <c r="A8978" s="149"/>
      <c r="B8978" s="149"/>
    </row>
    <row r="8979" spans="1:2">
      <c r="A8979" s="149"/>
      <c r="B8979" s="149"/>
    </row>
    <row r="8980" spans="1:2">
      <c r="A8980" s="149"/>
      <c r="B8980" s="149"/>
    </row>
    <row r="8981" spans="1:2">
      <c r="A8981" s="149"/>
      <c r="B8981" s="149"/>
    </row>
    <row r="8982" spans="1:2">
      <c r="A8982" s="149"/>
      <c r="B8982" s="149"/>
    </row>
    <row r="8983" spans="1:2">
      <c r="A8983" s="149"/>
      <c r="B8983" s="149"/>
    </row>
    <row r="8984" spans="1:2">
      <c r="A8984" s="149"/>
      <c r="B8984" s="149"/>
    </row>
    <row r="8985" spans="1:2">
      <c r="A8985" s="149"/>
      <c r="B8985" s="149"/>
    </row>
    <row r="8986" spans="1:2">
      <c r="A8986" s="149"/>
      <c r="B8986" s="149"/>
    </row>
    <row r="8987" spans="1:2">
      <c r="A8987" s="149"/>
      <c r="B8987" s="149"/>
    </row>
    <row r="8988" spans="1:2">
      <c r="A8988" s="149"/>
      <c r="B8988" s="149"/>
    </row>
    <row r="8989" spans="1:2">
      <c r="A8989" s="149"/>
      <c r="B8989" s="149"/>
    </row>
    <row r="8990" spans="1:2">
      <c r="A8990" s="149"/>
      <c r="B8990" s="149"/>
    </row>
    <row r="8991" spans="1:2">
      <c r="A8991" s="149"/>
      <c r="B8991" s="149"/>
    </row>
    <row r="8992" spans="1:2">
      <c r="A8992" s="149"/>
      <c r="B8992" s="149"/>
    </row>
    <row r="8993" spans="1:2">
      <c r="A8993" s="149"/>
      <c r="B8993" s="149"/>
    </row>
    <row r="8994" spans="1:2">
      <c r="A8994" s="149"/>
      <c r="B8994" s="149"/>
    </row>
    <row r="8995" spans="1:2">
      <c r="A8995" s="149"/>
      <c r="B8995" s="149"/>
    </row>
    <row r="8996" spans="1:2">
      <c r="A8996" s="149"/>
      <c r="B8996" s="149"/>
    </row>
    <row r="8997" spans="1:2">
      <c r="A8997" s="149"/>
      <c r="B8997" s="149"/>
    </row>
    <row r="8998" spans="1:2">
      <c r="A8998" s="149"/>
      <c r="B8998" s="149"/>
    </row>
    <row r="8999" spans="1:2">
      <c r="A8999" s="149"/>
      <c r="B8999" s="149"/>
    </row>
    <row r="9000" spans="1:2">
      <c r="A9000" s="149"/>
      <c r="B9000" s="149"/>
    </row>
    <row r="9001" spans="1:2">
      <c r="A9001" s="149"/>
      <c r="B9001" s="149"/>
    </row>
    <row r="9002" spans="1:2">
      <c r="A9002" s="149"/>
      <c r="B9002" s="149"/>
    </row>
    <row r="9003" spans="1:2">
      <c r="A9003" s="149"/>
      <c r="B9003" s="149"/>
    </row>
    <row r="9004" spans="1:2">
      <c r="A9004" s="149"/>
      <c r="B9004" s="149"/>
    </row>
    <row r="9005" spans="1:2">
      <c r="A9005" s="149"/>
      <c r="B9005" s="149"/>
    </row>
    <row r="9006" spans="1:2">
      <c r="A9006" s="149"/>
      <c r="B9006" s="149"/>
    </row>
    <row r="9007" spans="1:2">
      <c r="A9007" s="149"/>
      <c r="B9007" s="149"/>
    </row>
    <row r="9008" spans="1:2">
      <c r="A9008" s="149"/>
      <c r="B9008" s="149"/>
    </row>
    <row r="9009" spans="1:2">
      <c r="A9009" s="149"/>
      <c r="B9009" s="149"/>
    </row>
    <row r="9010" spans="1:2">
      <c r="A9010" s="149"/>
      <c r="B9010" s="149"/>
    </row>
    <row r="9011" spans="1:2">
      <c r="A9011" s="149"/>
      <c r="B9011" s="149"/>
    </row>
    <row r="9012" spans="1:2">
      <c r="A9012" s="149"/>
      <c r="B9012" s="149"/>
    </row>
    <row r="9013" spans="1:2">
      <c r="A9013" s="149"/>
      <c r="B9013" s="149"/>
    </row>
    <row r="9014" spans="1:2">
      <c r="A9014" s="149"/>
      <c r="B9014" s="149"/>
    </row>
    <row r="9015" spans="1:2">
      <c r="A9015" s="149"/>
      <c r="B9015" s="149"/>
    </row>
    <row r="9016" spans="1:2">
      <c r="A9016" s="149"/>
      <c r="B9016" s="149"/>
    </row>
    <row r="9017" spans="1:2">
      <c r="A9017" s="149"/>
      <c r="B9017" s="149"/>
    </row>
    <row r="9018" spans="1:2">
      <c r="A9018" s="149"/>
      <c r="B9018" s="149"/>
    </row>
    <row r="9019" spans="1:2">
      <c r="A9019" s="149"/>
      <c r="B9019" s="149"/>
    </row>
    <row r="9020" spans="1:2">
      <c r="A9020" s="149"/>
      <c r="B9020" s="149"/>
    </row>
    <row r="9021" spans="1:2">
      <c r="A9021" s="149"/>
      <c r="B9021" s="149"/>
    </row>
    <row r="9022" spans="1:2">
      <c r="A9022" s="149"/>
      <c r="B9022" s="149"/>
    </row>
    <row r="9023" spans="1:2">
      <c r="A9023" s="149"/>
      <c r="B9023" s="149"/>
    </row>
    <row r="9024" spans="1:2">
      <c r="A9024" s="149"/>
      <c r="B9024" s="149"/>
    </row>
    <row r="9025" spans="1:2">
      <c r="A9025" s="149"/>
      <c r="B9025" s="149"/>
    </row>
    <row r="9026" spans="1:2">
      <c r="A9026" s="149"/>
      <c r="B9026" s="149"/>
    </row>
    <row r="9027" spans="1:2">
      <c r="A9027" s="149"/>
      <c r="B9027" s="149"/>
    </row>
    <row r="9028" spans="1:2">
      <c r="A9028" s="149"/>
      <c r="B9028" s="149"/>
    </row>
    <row r="9029" spans="1:2">
      <c r="A9029" s="149"/>
      <c r="B9029" s="149"/>
    </row>
    <row r="9030" spans="1:2">
      <c r="A9030" s="149"/>
      <c r="B9030" s="149"/>
    </row>
    <row r="9031" spans="1:2">
      <c r="A9031" s="149"/>
      <c r="B9031" s="149"/>
    </row>
    <row r="9032" spans="1:2">
      <c r="A9032" s="149"/>
      <c r="B9032" s="149"/>
    </row>
    <row r="9033" spans="1:2">
      <c r="A9033" s="149"/>
      <c r="B9033" s="149"/>
    </row>
    <row r="9034" spans="1:2">
      <c r="A9034" s="149"/>
      <c r="B9034" s="149"/>
    </row>
    <row r="9035" spans="1:2">
      <c r="A9035" s="149"/>
      <c r="B9035" s="149"/>
    </row>
    <row r="9036" spans="1:2">
      <c r="A9036" s="149"/>
      <c r="B9036" s="149"/>
    </row>
    <row r="9037" spans="1:2">
      <c r="A9037" s="149"/>
      <c r="B9037" s="149"/>
    </row>
    <row r="9038" spans="1:2">
      <c r="A9038" s="149"/>
      <c r="B9038" s="149"/>
    </row>
    <row r="9039" spans="1:2">
      <c r="A9039" s="149"/>
      <c r="B9039" s="149"/>
    </row>
    <row r="9040" spans="1:2">
      <c r="A9040" s="149"/>
      <c r="B9040" s="149"/>
    </row>
    <row r="9041" spans="1:2">
      <c r="A9041" s="149"/>
      <c r="B9041" s="149"/>
    </row>
    <row r="9042" spans="1:2">
      <c r="A9042" s="149"/>
      <c r="B9042" s="149"/>
    </row>
    <row r="9043" spans="1:2">
      <c r="A9043" s="149"/>
      <c r="B9043" s="149"/>
    </row>
    <row r="9044" spans="1:2">
      <c r="A9044" s="149"/>
      <c r="B9044" s="149"/>
    </row>
    <row r="9045" spans="1:2">
      <c r="A9045" s="149"/>
      <c r="B9045" s="149"/>
    </row>
    <row r="9046" spans="1:2">
      <c r="A9046" s="149"/>
      <c r="B9046" s="149"/>
    </row>
    <row r="9047" spans="1:2">
      <c r="A9047" s="149"/>
      <c r="B9047" s="149"/>
    </row>
    <row r="9048" spans="1:2">
      <c r="A9048" s="149"/>
      <c r="B9048" s="149"/>
    </row>
    <row r="9049" spans="1:2">
      <c r="A9049" s="149"/>
      <c r="B9049" s="149"/>
    </row>
    <row r="9050" spans="1:2">
      <c r="A9050" s="149"/>
      <c r="B9050" s="149"/>
    </row>
    <row r="9051" spans="1:2">
      <c r="A9051" s="149"/>
      <c r="B9051" s="149"/>
    </row>
    <row r="9052" spans="1:2">
      <c r="A9052" s="149"/>
      <c r="B9052" s="149"/>
    </row>
    <row r="9053" spans="1:2">
      <c r="A9053" s="149"/>
      <c r="B9053" s="149"/>
    </row>
    <row r="9054" spans="1:2">
      <c r="A9054" s="149"/>
      <c r="B9054" s="149"/>
    </row>
    <row r="9055" spans="1:2">
      <c r="A9055" s="149"/>
      <c r="B9055" s="149"/>
    </row>
    <row r="9056" spans="1:2">
      <c r="A9056" s="149"/>
      <c r="B9056" s="149"/>
    </row>
    <row r="9057" spans="1:2">
      <c r="A9057" s="149"/>
      <c r="B9057" s="149"/>
    </row>
    <row r="9058" spans="1:2">
      <c r="A9058" s="149"/>
      <c r="B9058" s="149"/>
    </row>
    <row r="9059" spans="1:2">
      <c r="A9059" s="149"/>
      <c r="B9059" s="149"/>
    </row>
    <row r="9060" spans="1:2">
      <c r="A9060" s="149"/>
      <c r="B9060" s="149"/>
    </row>
    <row r="9061" spans="1:2">
      <c r="A9061" s="149"/>
      <c r="B9061" s="149"/>
    </row>
    <row r="9062" spans="1:2">
      <c r="A9062" s="149"/>
      <c r="B9062" s="149"/>
    </row>
    <row r="9063" spans="1:2">
      <c r="A9063" s="149"/>
      <c r="B9063" s="149"/>
    </row>
    <row r="9064" spans="1:2">
      <c r="A9064" s="149"/>
      <c r="B9064" s="149"/>
    </row>
    <row r="9065" spans="1:2">
      <c r="A9065" s="149"/>
      <c r="B9065" s="149"/>
    </row>
    <row r="9066" spans="1:2">
      <c r="A9066" s="149"/>
      <c r="B9066" s="149"/>
    </row>
    <row r="9067" spans="1:2">
      <c r="A9067" s="149"/>
      <c r="B9067" s="149"/>
    </row>
    <row r="9068" spans="1:2">
      <c r="A9068" s="149"/>
      <c r="B9068" s="149"/>
    </row>
    <row r="9069" spans="1:2">
      <c r="A9069" s="149"/>
      <c r="B9069" s="149"/>
    </row>
    <row r="9070" spans="1:2">
      <c r="A9070" s="149"/>
      <c r="B9070" s="149"/>
    </row>
    <row r="9071" spans="1:2">
      <c r="A9071" s="149"/>
      <c r="B9071" s="149"/>
    </row>
    <row r="9072" spans="1:2">
      <c r="A9072" s="149"/>
      <c r="B9072" s="149"/>
    </row>
    <row r="9073" spans="1:2">
      <c r="A9073" s="149"/>
      <c r="B9073" s="149"/>
    </row>
    <row r="9074" spans="1:2">
      <c r="A9074" s="149"/>
      <c r="B9074" s="149"/>
    </row>
    <row r="9075" spans="1:2">
      <c r="A9075" s="149"/>
      <c r="B9075" s="149"/>
    </row>
    <row r="9076" spans="1:2">
      <c r="A9076" s="149"/>
      <c r="B9076" s="149"/>
    </row>
    <row r="9077" spans="1:2">
      <c r="A9077" s="149"/>
      <c r="B9077" s="149"/>
    </row>
    <row r="9078" spans="1:2">
      <c r="A9078" s="149"/>
      <c r="B9078" s="149"/>
    </row>
    <row r="9079" spans="1:2">
      <c r="A9079" s="149"/>
      <c r="B9079" s="149"/>
    </row>
    <row r="9080" spans="1:2">
      <c r="A9080" s="149"/>
      <c r="B9080" s="149"/>
    </row>
    <row r="9081" spans="1:2">
      <c r="A9081" s="149"/>
      <c r="B9081" s="149"/>
    </row>
    <row r="9082" spans="1:2">
      <c r="A9082" s="149"/>
      <c r="B9082" s="149"/>
    </row>
    <row r="9083" spans="1:2">
      <c r="A9083" s="149"/>
      <c r="B9083" s="149"/>
    </row>
    <row r="9084" spans="1:2">
      <c r="A9084" s="149"/>
      <c r="B9084" s="149"/>
    </row>
    <row r="9085" spans="1:2">
      <c r="A9085" s="149"/>
      <c r="B9085" s="149"/>
    </row>
    <row r="9086" spans="1:2">
      <c r="A9086" s="149"/>
      <c r="B9086" s="149"/>
    </row>
    <row r="9087" spans="1:2">
      <c r="A9087" s="149"/>
      <c r="B9087" s="149"/>
    </row>
    <row r="9088" spans="1:2">
      <c r="A9088" s="149"/>
      <c r="B9088" s="149"/>
    </row>
    <row r="9089" spans="1:2">
      <c r="A9089" s="149"/>
      <c r="B9089" s="149"/>
    </row>
    <row r="9090" spans="1:2">
      <c r="A9090" s="149"/>
      <c r="B9090" s="149"/>
    </row>
    <row r="9091" spans="1:2">
      <c r="A9091" s="149"/>
      <c r="B9091" s="149"/>
    </row>
    <row r="9092" spans="1:2">
      <c r="A9092" s="149"/>
      <c r="B9092" s="149"/>
    </row>
    <row r="9093" spans="1:2">
      <c r="A9093" s="149"/>
      <c r="B9093" s="149"/>
    </row>
    <row r="9094" spans="1:2">
      <c r="A9094" s="149"/>
      <c r="B9094" s="149"/>
    </row>
    <row r="9095" spans="1:2">
      <c r="A9095" s="149"/>
      <c r="B9095" s="149"/>
    </row>
    <row r="9096" spans="1:2">
      <c r="A9096" s="149"/>
      <c r="B9096" s="149"/>
    </row>
    <row r="9097" spans="1:2">
      <c r="A9097" s="149"/>
      <c r="B9097" s="149"/>
    </row>
    <row r="9098" spans="1:2">
      <c r="A9098" s="149"/>
      <c r="B9098" s="149"/>
    </row>
    <row r="9099" spans="1:2">
      <c r="A9099" s="149"/>
      <c r="B9099" s="149"/>
    </row>
    <row r="9100" spans="1:2">
      <c r="A9100" s="149"/>
      <c r="B9100" s="149"/>
    </row>
    <row r="9101" spans="1:2">
      <c r="A9101" s="149"/>
      <c r="B9101" s="149"/>
    </row>
    <row r="9102" spans="1:2">
      <c r="A9102" s="149"/>
      <c r="B9102" s="149"/>
    </row>
    <row r="9103" spans="1:2">
      <c r="A9103" s="149"/>
      <c r="B9103" s="149"/>
    </row>
    <row r="9104" spans="1:2">
      <c r="A9104" s="149"/>
      <c r="B9104" s="149"/>
    </row>
    <row r="9105" spans="1:2">
      <c r="A9105" s="149"/>
      <c r="B9105" s="149"/>
    </row>
    <row r="9106" spans="1:2">
      <c r="A9106" s="149"/>
      <c r="B9106" s="149"/>
    </row>
    <row r="9107" spans="1:2">
      <c r="A9107" s="149"/>
      <c r="B9107" s="149"/>
    </row>
    <row r="9108" spans="1:2">
      <c r="A9108" s="149"/>
      <c r="B9108" s="149"/>
    </row>
    <row r="9109" spans="1:2">
      <c r="A9109" s="149"/>
      <c r="B9109" s="149"/>
    </row>
    <row r="9110" spans="1:2">
      <c r="A9110" s="149"/>
      <c r="B9110" s="149"/>
    </row>
    <row r="9111" spans="1:2">
      <c r="A9111" s="149"/>
      <c r="B9111" s="149"/>
    </row>
    <row r="9112" spans="1:2">
      <c r="A9112" s="149"/>
      <c r="B9112" s="149"/>
    </row>
    <row r="9113" spans="1:2">
      <c r="A9113" s="149"/>
      <c r="B9113" s="149"/>
    </row>
    <row r="9114" spans="1:2">
      <c r="A9114" s="149"/>
      <c r="B9114" s="149"/>
    </row>
    <row r="9115" spans="1:2">
      <c r="A9115" s="149"/>
      <c r="B9115" s="149"/>
    </row>
    <row r="9116" spans="1:2">
      <c r="A9116" s="149"/>
      <c r="B9116" s="149"/>
    </row>
    <row r="9117" spans="1:2">
      <c r="A9117" s="149"/>
      <c r="B9117" s="149"/>
    </row>
    <row r="9118" spans="1:2">
      <c r="A9118" s="149"/>
      <c r="B9118" s="149"/>
    </row>
    <row r="9119" spans="1:2">
      <c r="A9119" s="149"/>
      <c r="B9119" s="149"/>
    </row>
    <row r="9120" spans="1:2">
      <c r="A9120" s="149"/>
      <c r="B9120" s="149"/>
    </row>
    <row r="9121" spans="1:2">
      <c r="A9121" s="149"/>
      <c r="B9121" s="149"/>
    </row>
    <row r="9122" spans="1:2">
      <c r="A9122" s="149"/>
      <c r="B9122" s="149"/>
    </row>
    <row r="9123" spans="1:2">
      <c r="A9123" s="149"/>
      <c r="B9123" s="149"/>
    </row>
    <row r="9124" spans="1:2">
      <c r="A9124" s="149"/>
      <c r="B9124" s="149"/>
    </row>
    <row r="9125" spans="1:2">
      <c r="A9125" s="149"/>
      <c r="B9125" s="149"/>
    </row>
    <row r="9126" spans="1:2">
      <c r="A9126" s="149"/>
      <c r="B9126" s="149"/>
    </row>
    <row r="9127" spans="1:2">
      <c r="A9127" s="149"/>
      <c r="B9127" s="149"/>
    </row>
    <row r="9128" spans="1:2">
      <c r="A9128" s="149"/>
      <c r="B9128" s="149"/>
    </row>
    <row r="9129" spans="1:2">
      <c r="A9129" s="149"/>
      <c r="B9129" s="149"/>
    </row>
    <row r="9130" spans="1:2">
      <c r="A9130" s="149"/>
      <c r="B9130" s="149"/>
    </row>
    <row r="9131" spans="1:2">
      <c r="A9131" s="149"/>
      <c r="B9131" s="149"/>
    </row>
    <row r="9132" spans="1:2">
      <c r="A9132" s="149"/>
      <c r="B9132" s="149"/>
    </row>
    <row r="9133" spans="1:2">
      <c r="A9133" s="149"/>
      <c r="B9133" s="149"/>
    </row>
    <row r="9134" spans="1:2">
      <c r="A9134" s="149"/>
      <c r="B9134" s="149"/>
    </row>
    <row r="9135" spans="1:2">
      <c r="A9135" s="149"/>
      <c r="B9135" s="149"/>
    </row>
    <row r="9136" spans="1:2">
      <c r="A9136" s="149"/>
      <c r="B9136" s="149"/>
    </row>
    <row r="9137" spans="1:2">
      <c r="A9137" s="149"/>
      <c r="B9137" s="149"/>
    </row>
    <row r="9138" spans="1:2">
      <c r="A9138" s="149"/>
      <c r="B9138" s="149"/>
    </row>
    <row r="9139" spans="1:2">
      <c r="A9139" s="149"/>
      <c r="B9139" s="149"/>
    </row>
    <row r="9140" spans="1:2">
      <c r="A9140" s="149"/>
      <c r="B9140" s="149"/>
    </row>
    <row r="9141" spans="1:2">
      <c r="A9141" s="149"/>
      <c r="B9141" s="149"/>
    </row>
    <row r="9142" spans="1:2">
      <c r="A9142" s="149"/>
      <c r="B9142" s="149"/>
    </row>
    <row r="9143" spans="1:2">
      <c r="A9143" s="149"/>
      <c r="B9143" s="149"/>
    </row>
    <row r="9144" spans="1:2">
      <c r="A9144" s="149"/>
      <c r="B9144" s="149"/>
    </row>
    <row r="9145" spans="1:2">
      <c r="A9145" s="149"/>
      <c r="B9145" s="149"/>
    </row>
    <row r="9146" spans="1:2">
      <c r="A9146" s="149"/>
      <c r="B9146" s="149"/>
    </row>
    <row r="9147" spans="1:2">
      <c r="A9147" s="149"/>
      <c r="B9147" s="149"/>
    </row>
    <row r="9148" spans="1:2">
      <c r="A9148" s="149"/>
      <c r="B9148" s="149"/>
    </row>
    <row r="9149" spans="1:2">
      <c r="A9149" s="149"/>
      <c r="B9149" s="149"/>
    </row>
    <row r="9150" spans="1:2">
      <c r="A9150" s="149"/>
      <c r="B9150" s="149"/>
    </row>
    <row r="9151" spans="1:2">
      <c r="A9151" s="149"/>
      <c r="B9151" s="149"/>
    </row>
    <row r="9152" spans="1:2">
      <c r="A9152" s="149"/>
      <c r="B9152" s="149"/>
    </row>
    <row r="9153" spans="1:2">
      <c r="A9153" s="149"/>
      <c r="B9153" s="149"/>
    </row>
    <row r="9154" spans="1:2">
      <c r="A9154" s="149"/>
      <c r="B9154" s="149"/>
    </row>
    <row r="9155" spans="1:2">
      <c r="A9155" s="149"/>
      <c r="B9155" s="149"/>
    </row>
    <row r="9156" spans="1:2">
      <c r="A9156" s="149"/>
      <c r="B9156" s="149"/>
    </row>
    <row r="9157" spans="1:2">
      <c r="A9157" s="149"/>
      <c r="B9157" s="149"/>
    </row>
    <row r="9158" spans="1:2">
      <c r="A9158" s="149"/>
      <c r="B9158" s="149"/>
    </row>
    <row r="9159" spans="1:2">
      <c r="A9159" s="149"/>
      <c r="B9159" s="149"/>
    </row>
    <row r="9160" spans="1:2">
      <c r="A9160" s="149"/>
      <c r="B9160" s="149"/>
    </row>
    <row r="9161" spans="1:2">
      <c r="A9161" s="149"/>
      <c r="B9161" s="149"/>
    </row>
    <row r="9162" spans="1:2">
      <c r="A9162" s="149"/>
      <c r="B9162" s="149"/>
    </row>
    <row r="9163" spans="1:2">
      <c r="A9163" s="149"/>
      <c r="B9163" s="149"/>
    </row>
    <row r="9164" spans="1:2">
      <c r="A9164" s="149"/>
      <c r="B9164" s="149"/>
    </row>
    <row r="9165" spans="1:2">
      <c r="A9165" s="149"/>
      <c r="B9165" s="149"/>
    </row>
    <row r="9166" spans="1:2">
      <c r="A9166" s="149"/>
      <c r="B9166" s="149"/>
    </row>
    <row r="9167" spans="1:2">
      <c r="A9167" s="149"/>
      <c r="B9167" s="149"/>
    </row>
    <row r="9168" spans="1:2">
      <c r="A9168" s="149"/>
      <c r="B9168" s="149"/>
    </row>
    <row r="9169" spans="1:2">
      <c r="A9169" s="149"/>
      <c r="B9169" s="149"/>
    </row>
    <row r="9170" spans="1:2">
      <c r="A9170" s="149"/>
      <c r="B9170" s="149"/>
    </row>
    <row r="9171" spans="1:2">
      <c r="A9171" s="149"/>
      <c r="B9171" s="149"/>
    </row>
    <row r="9172" spans="1:2">
      <c r="A9172" s="149"/>
      <c r="B9172" s="149"/>
    </row>
    <row r="9173" spans="1:2">
      <c r="A9173" s="149"/>
      <c r="B9173" s="149"/>
    </row>
    <row r="9174" spans="1:2">
      <c r="A9174" s="149"/>
      <c r="B9174" s="149"/>
    </row>
    <row r="9175" spans="1:2">
      <c r="A9175" s="149"/>
      <c r="B9175" s="149"/>
    </row>
    <row r="9176" spans="1:2">
      <c r="A9176" s="149"/>
      <c r="B9176" s="149"/>
    </row>
    <row r="9177" spans="1:2">
      <c r="A9177" s="149"/>
      <c r="B9177" s="149"/>
    </row>
    <row r="9178" spans="1:2">
      <c r="A9178" s="149"/>
      <c r="B9178" s="149"/>
    </row>
    <row r="9179" spans="1:2">
      <c r="A9179" s="149"/>
      <c r="B9179" s="149"/>
    </row>
    <row r="9180" spans="1:2">
      <c r="A9180" s="149"/>
      <c r="B9180" s="149"/>
    </row>
    <row r="9181" spans="1:2">
      <c r="A9181" s="149"/>
      <c r="B9181" s="149"/>
    </row>
    <row r="9182" spans="1:2">
      <c r="A9182" s="149"/>
      <c r="B9182" s="149"/>
    </row>
    <row r="9183" spans="1:2">
      <c r="A9183" s="149"/>
      <c r="B9183" s="149"/>
    </row>
    <row r="9184" spans="1:2">
      <c r="A9184" s="149"/>
      <c r="B9184" s="149"/>
    </row>
    <row r="9185" spans="1:2">
      <c r="A9185" s="149"/>
      <c r="B9185" s="149"/>
    </row>
    <row r="9186" spans="1:2">
      <c r="A9186" s="149"/>
      <c r="B9186" s="149"/>
    </row>
    <row r="9187" spans="1:2">
      <c r="A9187" s="149"/>
      <c r="B9187" s="149"/>
    </row>
    <row r="9188" spans="1:2">
      <c r="A9188" s="149"/>
      <c r="B9188" s="149"/>
    </row>
    <row r="9189" spans="1:2">
      <c r="A9189" s="149"/>
      <c r="B9189" s="149"/>
    </row>
    <row r="9190" spans="1:2">
      <c r="A9190" s="149"/>
      <c r="B9190" s="149"/>
    </row>
    <row r="9191" spans="1:2">
      <c r="A9191" s="149"/>
      <c r="B9191" s="149"/>
    </row>
    <row r="9192" spans="1:2">
      <c r="A9192" s="149"/>
      <c r="B9192" s="149"/>
    </row>
    <row r="9193" spans="1:2">
      <c r="A9193" s="149"/>
      <c r="B9193" s="149"/>
    </row>
    <row r="9194" spans="1:2">
      <c r="A9194" s="149"/>
      <c r="B9194" s="149"/>
    </row>
    <row r="9195" spans="1:2">
      <c r="A9195" s="149"/>
      <c r="B9195" s="149"/>
    </row>
    <row r="9196" spans="1:2">
      <c r="A9196" s="149"/>
      <c r="B9196" s="149"/>
    </row>
    <row r="9197" spans="1:2">
      <c r="A9197" s="149"/>
      <c r="B9197" s="149"/>
    </row>
    <row r="9198" spans="1:2">
      <c r="A9198" s="149"/>
      <c r="B9198" s="149"/>
    </row>
    <row r="9199" spans="1:2">
      <c r="A9199" s="149"/>
      <c r="B9199" s="149"/>
    </row>
    <row r="9200" spans="1:2">
      <c r="A9200" s="149"/>
      <c r="B9200" s="149"/>
    </row>
    <row r="9201" spans="1:2">
      <c r="A9201" s="149"/>
      <c r="B9201" s="149"/>
    </row>
    <row r="9202" spans="1:2">
      <c r="A9202" s="149"/>
      <c r="B9202" s="149"/>
    </row>
    <row r="9203" spans="1:2">
      <c r="A9203" s="149"/>
      <c r="B9203" s="149"/>
    </row>
    <row r="9204" spans="1:2">
      <c r="A9204" s="149"/>
      <c r="B9204" s="149"/>
    </row>
    <row r="9205" spans="1:2">
      <c r="A9205" s="149"/>
      <c r="B9205" s="149"/>
    </row>
    <row r="9206" spans="1:2">
      <c r="A9206" s="149"/>
      <c r="B9206" s="149"/>
    </row>
    <row r="9207" spans="1:2">
      <c r="A9207" s="149"/>
      <c r="B9207" s="149"/>
    </row>
    <row r="9208" spans="1:2">
      <c r="A9208" s="149"/>
      <c r="B9208" s="149"/>
    </row>
    <row r="9209" spans="1:2">
      <c r="A9209" s="149"/>
      <c r="B9209" s="149"/>
    </row>
    <row r="9210" spans="1:2">
      <c r="A9210" s="149"/>
      <c r="B9210" s="149"/>
    </row>
    <row r="9211" spans="1:2">
      <c r="A9211" s="149"/>
      <c r="B9211" s="149"/>
    </row>
    <row r="9212" spans="1:2">
      <c r="A9212" s="149"/>
      <c r="B9212" s="149"/>
    </row>
    <row r="9213" spans="1:2">
      <c r="A9213" s="149"/>
      <c r="B9213" s="149"/>
    </row>
    <row r="9214" spans="1:2">
      <c r="A9214" s="149"/>
      <c r="B9214" s="149"/>
    </row>
    <row r="9215" spans="1:2">
      <c r="A9215" s="149"/>
      <c r="B9215" s="149"/>
    </row>
    <row r="9216" spans="1:2">
      <c r="A9216" s="149"/>
      <c r="B9216" s="149"/>
    </row>
    <row r="9217" spans="1:2">
      <c r="A9217" s="149"/>
      <c r="B9217" s="149"/>
    </row>
    <row r="9218" spans="1:2">
      <c r="A9218" s="149"/>
      <c r="B9218" s="149"/>
    </row>
    <row r="9219" spans="1:2">
      <c r="A9219" s="149"/>
      <c r="B9219" s="149"/>
    </row>
    <row r="9220" spans="1:2">
      <c r="A9220" s="149"/>
      <c r="B9220" s="149"/>
    </row>
    <row r="9221" spans="1:2">
      <c r="A9221" s="149"/>
      <c r="B9221" s="149"/>
    </row>
    <row r="9222" spans="1:2">
      <c r="A9222" s="149"/>
      <c r="B9222" s="149"/>
    </row>
    <row r="9223" spans="1:2">
      <c r="A9223" s="149"/>
      <c r="B9223" s="149"/>
    </row>
    <row r="9224" spans="1:2">
      <c r="A9224" s="149"/>
      <c r="B9224" s="149"/>
    </row>
    <row r="9225" spans="1:2">
      <c r="A9225" s="149"/>
      <c r="B9225" s="149"/>
    </row>
    <row r="9226" spans="1:2">
      <c r="A9226" s="149"/>
      <c r="B9226" s="149"/>
    </row>
    <row r="9227" spans="1:2">
      <c r="A9227" s="149"/>
      <c r="B9227" s="149"/>
    </row>
    <row r="9228" spans="1:2">
      <c r="A9228" s="149"/>
      <c r="B9228" s="149"/>
    </row>
    <row r="9229" spans="1:2">
      <c r="A9229" s="149"/>
      <c r="B9229" s="149"/>
    </row>
    <row r="9230" spans="1:2">
      <c r="A9230" s="149"/>
      <c r="B9230" s="149"/>
    </row>
    <row r="9231" spans="1:2">
      <c r="A9231" s="149"/>
      <c r="B9231" s="149"/>
    </row>
    <row r="9232" spans="1:2">
      <c r="A9232" s="149"/>
      <c r="B9232" s="149"/>
    </row>
    <row r="9233" spans="1:2">
      <c r="A9233" s="149"/>
      <c r="B9233" s="149"/>
    </row>
    <row r="9234" spans="1:2">
      <c r="A9234" s="149"/>
      <c r="B9234" s="149"/>
    </row>
    <row r="9235" spans="1:2">
      <c r="A9235" s="149"/>
      <c r="B9235" s="149"/>
    </row>
    <row r="9236" spans="1:2">
      <c r="A9236" s="149"/>
      <c r="B9236" s="149"/>
    </row>
    <row r="9237" spans="1:2">
      <c r="A9237" s="149"/>
      <c r="B9237" s="149"/>
    </row>
    <row r="9238" spans="1:2">
      <c r="A9238" s="149"/>
      <c r="B9238" s="149"/>
    </row>
    <row r="9239" spans="1:2">
      <c r="A9239" s="149"/>
      <c r="B9239" s="149"/>
    </row>
    <row r="9240" spans="1:2">
      <c r="A9240" s="149"/>
      <c r="B9240" s="149"/>
    </row>
    <row r="9241" spans="1:2">
      <c r="A9241" s="149"/>
      <c r="B9241" s="149"/>
    </row>
    <row r="9242" spans="1:2">
      <c r="A9242" s="149"/>
      <c r="B9242" s="149"/>
    </row>
    <row r="9243" spans="1:2">
      <c r="A9243" s="149"/>
      <c r="B9243" s="149"/>
    </row>
    <row r="9244" spans="1:2">
      <c r="A9244" s="149"/>
      <c r="B9244" s="149"/>
    </row>
    <row r="9245" spans="1:2">
      <c r="A9245" s="149"/>
      <c r="B9245" s="149"/>
    </row>
    <row r="9246" spans="1:2">
      <c r="A9246" s="149"/>
      <c r="B9246" s="149"/>
    </row>
    <row r="9247" spans="1:2">
      <c r="A9247" s="149"/>
      <c r="B9247" s="149"/>
    </row>
    <row r="9248" spans="1:2">
      <c r="A9248" s="149"/>
      <c r="B9248" s="149"/>
    </row>
    <row r="9249" spans="1:2">
      <c r="A9249" s="149"/>
      <c r="B9249" s="149"/>
    </row>
    <row r="9250" spans="1:2">
      <c r="A9250" s="149"/>
      <c r="B9250" s="149"/>
    </row>
    <row r="9251" spans="1:2">
      <c r="A9251" s="149"/>
      <c r="B9251" s="149"/>
    </row>
    <row r="9252" spans="1:2">
      <c r="A9252" s="149"/>
      <c r="B9252" s="149"/>
    </row>
    <row r="9253" spans="1:2">
      <c r="A9253" s="149"/>
      <c r="B9253" s="149"/>
    </row>
    <row r="9254" spans="1:2">
      <c r="A9254" s="149"/>
      <c r="B9254" s="149"/>
    </row>
    <row r="9255" spans="1:2">
      <c r="A9255" s="149"/>
      <c r="B9255" s="149"/>
    </row>
    <row r="9256" spans="1:2">
      <c r="A9256" s="149"/>
      <c r="B9256" s="149"/>
    </row>
    <row r="9257" spans="1:2">
      <c r="A9257" s="149"/>
      <c r="B9257" s="149"/>
    </row>
    <row r="9258" spans="1:2">
      <c r="A9258" s="149"/>
      <c r="B9258" s="149"/>
    </row>
    <row r="9259" spans="1:2">
      <c r="A9259" s="149"/>
      <c r="B9259" s="149"/>
    </row>
    <row r="9260" spans="1:2">
      <c r="A9260" s="149"/>
      <c r="B9260" s="149"/>
    </row>
    <row r="9261" spans="1:2">
      <c r="A9261" s="149"/>
      <c r="B9261" s="149"/>
    </row>
    <row r="9262" spans="1:2">
      <c r="A9262" s="149"/>
      <c r="B9262" s="149"/>
    </row>
    <row r="9263" spans="1:2">
      <c r="A9263" s="149"/>
      <c r="B9263" s="149"/>
    </row>
    <row r="9264" spans="1:2">
      <c r="A9264" s="149"/>
      <c r="B9264" s="149"/>
    </row>
    <row r="9265" spans="1:2">
      <c r="A9265" s="149"/>
      <c r="B9265" s="149"/>
    </row>
    <row r="9266" spans="1:2">
      <c r="A9266" s="149"/>
      <c r="B9266" s="149"/>
    </row>
    <row r="9267" spans="1:2">
      <c r="A9267" s="149"/>
      <c r="B9267" s="149"/>
    </row>
    <row r="9268" spans="1:2">
      <c r="A9268" s="149"/>
      <c r="B9268" s="149"/>
    </row>
    <row r="9269" spans="1:2">
      <c r="A9269" s="149"/>
      <c r="B9269" s="149"/>
    </row>
    <row r="9270" spans="1:2">
      <c r="A9270" s="149"/>
      <c r="B9270" s="149"/>
    </row>
    <row r="9271" spans="1:2">
      <c r="A9271" s="149"/>
      <c r="B9271" s="149"/>
    </row>
    <row r="9272" spans="1:2">
      <c r="A9272" s="149"/>
      <c r="B9272" s="149"/>
    </row>
    <row r="9273" spans="1:2">
      <c r="A9273" s="149"/>
      <c r="B9273" s="149"/>
    </row>
    <row r="9274" spans="1:2">
      <c r="A9274" s="149"/>
      <c r="B9274" s="149"/>
    </row>
    <row r="9275" spans="1:2">
      <c r="A9275" s="149"/>
      <c r="B9275" s="149"/>
    </row>
    <row r="9276" spans="1:2">
      <c r="A9276" s="149"/>
      <c r="B9276" s="149"/>
    </row>
    <row r="9277" spans="1:2">
      <c r="A9277" s="149"/>
      <c r="B9277" s="149"/>
    </row>
    <row r="9278" spans="1:2">
      <c r="A9278" s="149"/>
      <c r="B9278" s="149"/>
    </row>
    <row r="9279" spans="1:2">
      <c r="A9279" s="149"/>
      <c r="B9279" s="149"/>
    </row>
    <row r="9280" spans="1:2">
      <c r="A9280" s="149"/>
      <c r="B9280" s="149"/>
    </row>
    <row r="9281" spans="1:2">
      <c r="A9281" s="149"/>
      <c r="B9281" s="149"/>
    </row>
    <row r="9282" spans="1:2">
      <c r="A9282" s="149"/>
      <c r="B9282" s="149"/>
    </row>
    <row r="9283" spans="1:2">
      <c r="A9283" s="149"/>
      <c r="B9283" s="149"/>
    </row>
    <row r="9284" spans="1:2">
      <c r="A9284" s="149"/>
      <c r="B9284" s="149"/>
    </row>
    <row r="9285" spans="1:2">
      <c r="A9285" s="149"/>
      <c r="B9285" s="149"/>
    </row>
    <row r="9286" spans="1:2">
      <c r="A9286" s="149"/>
      <c r="B9286" s="149"/>
    </row>
    <row r="9287" spans="1:2">
      <c r="A9287" s="149"/>
      <c r="B9287" s="149"/>
    </row>
    <row r="9288" spans="1:2">
      <c r="A9288" s="149"/>
      <c r="B9288" s="149"/>
    </row>
    <row r="9289" spans="1:2">
      <c r="A9289" s="149"/>
      <c r="B9289" s="149"/>
    </row>
    <row r="9290" spans="1:2">
      <c r="A9290" s="149"/>
      <c r="B9290" s="149"/>
    </row>
    <row r="9291" spans="1:2">
      <c r="A9291" s="149"/>
      <c r="B9291" s="149"/>
    </row>
    <row r="9292" spans="1:2">
      <c r="A9292" s="149"/>
      <c r="B9292" s="149"/>
    </row>
    <row r="9293" spans="1:2">
      <c r="A9293" s="149"/>
      <c r="B9293" s="149"/>
    </row>
    <row r="9294" spans="1:2">
      <c r="A9294" s="149"/>
      <c r="B9294" s="149"/>
    </row>
    <row r="9295" spans="1:2">
      <c r="A9295" s="149"/>
      <c r="B9295" s="149"/>
    </row>
    <row r="9296" spans="1:2">
      <c r="A9296" s="149"/>
      <c r="B9296" s="149"/>
    </row>
    <row r="9297" spans="1:2">
      <c r="A9297" s="149"/>
      <c r="B9297" s="149"/>
    </row>
    <row r="9298" spans="1:2">
      <c r="A9298" s="149"/>
      <c r="B9298" s="149"/>
    </row>
    <row r="9299" spans="1:2">
      <c r="A9299" s="149"/>
      <c r="B9299" s="149"/>
    </row>
    <row r="9300" spans="1:2">
      <c r="A9300" s="149"/>
      <c r="B9300" s="149"/>
    </row>
    <row r="9301" spans="1:2">
      <c r="A9301" s="149"/>
      <c r="B9301" s="149"/>
    </row>
    <row r="9302" spans="1:2">
      <c r="A9302" s="149"/>
      <c r="B9302" s="149"/>
    </row>
    <row r="9303" spans="1:2">
      <c r="A9303" s="149"/>
      <c r="B9303" s="149"/>
    </row>
    <row r="9304" spans="1:2">
      <c r="A9304" s="149"/>
      <c r="B9304" s="149"/>
    </row>
    <row r="9305" spans="1:2">
      <c r="A9305" s="149"/>
      <c r="B9305" s="149"/>
    </row>
    <row r="9306" spans="1:2">
      <c r="A9306" s="149"/>
      <c r="B9306" s="149"/>
    </row>
    <row r="9307" spans="1:2">
      <c r="A9307" s="149"/>
      <c r="B9307" s="149"/>
    </row>
    <row r="9308" spans="1:2">
      <c r="A9308" s="149"/>
      <c r="B9308" s="149"/>
    </row>
    <row r="9309" spans="1:2">
      <c r="A9309" s="149"/>
      <c r="B9309" s="149"/>
    </row>
    <row r="9310" spans="1:2">
      <c r="A9310" s="149"/>
      <c r="B9310" s="149"/>
    </row>
    <row r="9311" spans="1:2">
      <c r="A9311" s="149"/>
      <c r="B9311" s="149"/>
    </row>
    <row r="9312" spans="1:2">
      <c r="A9312" s="149"/>
      <c r="B9312" s="149"/>
    </row>
    <row r="9313" spans="1:2">
      <c r="A9313" s="149"/>
      <c r="B9313" s="149"/>
    </row>
    <row r="9314" spans="1:2">
      <c r="A9314" s="149"/>
      <c r="B9314" s="149"/>
    </row>
    <row r="9315" spans="1:2">
      <c r="A9315" s="149"/>
      <c r="B9315" s="149"/>
    </row>
    <row r="9316" spans="1:2">
      <c r="A9316" s="149"/>
      <c r="B9316" s="149"/>
    </row>
    <row r="9317" spans="1:2">
      <c r="A9317" s="149"/>
      <c r="B9317" s="149"/>
    </row>
    <row r="9318" spans="1:2">
      <c r="A9318" s="149"/>
      <c r="B9318" s="149"/>
    </row>
    <row r="9319" spans="1:2">
      <c r="A9319" s="149"/>
      <c r="B9319" s="149"/>
    </row>
    <row r="9320" spans="1:2">
      <c r="A9320" s="149"/>
      <c r="B9320" s="149"/>
    </row>
    <row r="9321" spans="1:2">
      <c r="A9321" s="149"/>
      <c r="B9321" s="149"/>
    </row>
    <row r="9322" spans="1:2">
      <c r="A9322" s="149"/>
      <c r="B9322" s="149"/>
    </row>
    <row r="9323" spans="1:2">
      <c r="A9323" s="149"/>
      <c r="B9323" s="149"/>
    </row>
    <row r="9324" spans="1:2">
      <c r="A9324" s="149"/>
      <c r="B9324" s="149"/>
    </row>
    <row r="9325" spans="1:2">
      <c r="A9325" s="149"/>
      <c r="B9325" s="149"/>
    </row>
    <row r="9326" spans="1:2">
      <c r="A9326" s="149"/>
      <c r="B9326" s="149"/>
    </row>
    <row r="9327" spans="1:2">
      <c r="A9327" s="149"/>
      <c r="B9327" s="149"/>
    </row>
    <row r="9328" spans="1:2">
      <c r="A9328" s="149"/>
      <c r="B9328" s="149"/>
    </row>
    <row r="9329" spans="1:2">
      <c r="A9329" s="149"/>
      <c r="B9329" s="149"/>
    </row>
    <row r="9330" spans="1:2">
      <c r="A9330" s="149"/>
      <c r="B9330" s="149"/>
    </row>
    <row r="9331" spans="1:2">
      <c r="A9331" s="149"/>
      <c r="B9331" s="149"/>
    </row>
    <row r="9332" spans="1:2">
      <c r="A9332" s="149"/>
      <c r="B9332" s="149"/>
    </row>
    <row r="9333" spans="1:2">
      <c r="A9333" s="149"/>
      <c r="B9333" s="149"/>
    </row>
    <row r="9334" spans="1:2">
      <c r="A9334" s="149"/>
      <c r="B9334" s="149"/>
    </row>
    <row r="9335" spans="1:2">
      <c r="A9335" s="149"/>
      <c r="B9335" s="149"/>
    </row>
    <row r="9336" spans="1:2">
      <c r="A9336" s="149"/>
      <c r="B9336" s="149"/>
    </row>
    <row r="9337" spans="1:2">
      <c r="A9337" s="149"/>
      <c r="B9337" s="149"/>
    </row>
    <row r="9338" spans="1:2">
      <c r="A9338" s="149"/>
      <c r="B9338" s="149"/>
    </row>
    <row r="9339" spans="1:2">
      <c r="A9339" s="149"/>
      <c r="B9339" s="149"/>
    </row>
    <row r="9340" spans="1:2">
      <c r="A9340" s="149"/>
      <c r="B9340" s="149"/>
    </row>
    <row r="9341" spans="1:2">
      <c r="A9341" s="149"/>
      <c r="B9341" s="149"/>
    </row>
    <row r="9342" spans="1:2">
      <c r="A9342" s="149"/>
      <c r="B9342" s="149"/>
    </row>
    <row r="9343" spans="1:2">
      <c r="A9343" s="149"/>
      <c r="B9343" s="149"/>
    </row>
    <row r="9344" spans="1:2">
      <c r="A9344" s="149"/>
      <c r="B9344" s="149"/>
    </row>
    <row r="9345" spans="1:2">
      <c r="A9345" s="149"/>
      <c r="B9345" s="149"/>
    </row>
    <row r="9346" spans="1:2">
      <c r="A9346" s="149"/>
      <c r="B9346" s="149"/>
    </row>
    <row r="9347" spans="1:2">
      <c r="A9347" s="149"/>
      <c r="B9347" s="149"/>
    </row>
    <row r="9348" spans="1:2">
      <c r="A9348" s="149"/>
      <c r="B9348" s="149"/>
    </row>
    <row r="9349" spans="1:2">
      <c r="A9349" s="149"/>
      <c r="B9349" s="149"/>
    </row>
    <row r="9350" spans="1:2">
      <c r="A9350" s="149"/>
      <c r="B9350" s="149"/>
    </row>
    <row r="9351" spans="1:2">
      <c r="A9351" s="149"/>
      <c r="B9351" s="149"/>
    </row>
    <row r="9352" spans="1:2">
      <c r="A9352" s="149"/>
      <c r="B9352" s="149"/>
    </row>
    <row r="9353" spans="1:2">
      <c r="A9353" s="149"/>
      <c r="B9353" s="149"/>
    </row>
    <row r="9354" spans="1:2">
      <c r="A9354" s="149"/>
      <c r="B9354" s="149"/>
    </row>
    <row r="9355" spans="1:2">
      <c r="A9355" s="149"/>
      <c r="B9355" s="149"/>
    </row>
    <row r="9356" spans="1:2">
      <c r="A9356" s="149"/>
      <c r="B9356" s="149"/>
    </row>
    <row r="9357" spans="1:2">
      <c r="A9357" s="149"/>
      <c r="B9357" s="149"/>
    </row>
    <row r="9358" spans="1:2">
      <c r="A9358" s="149"/>
      <c r="B9358" s="149"/>
    </row>
    <row r="9359" spans="1:2">
      <c r="A9359" s="149"/>
      <c r="B9359" s="149"/>
    </row>
    <row r="9360" spans="1:2">
      <c r="A9360" s="149"/>
      <c r="B9360" s="149"/>
    </row>
    <row r="9361" spans="1:2">
      <c r="A9361" s="149"/>
      <c r="B9361" s="149"/>
    </row>
    <row r="9362" spans="1:2">
      <c r="A9362" s="149"/>
      <c r="B9362" s="149"/>
    </row>
    <row r="9363" spans="1:2">
      <c r="A9363" s="149"/>
      <c r="B9363" s="149"/>
    </row>
    <row r="9364" spans="1:2">
      <c r="A9364" s="149"/>
      <c r="B9364" s="149"/>
    </row>
    <row r="9365" spans="1:2">
      <c r="A9365" s="149"/>
      <c r="B9365" s="149"/>
    </row>
    <row r="9366" spans="1:2">
      <c r="A9366" s="149"/>
      <c r="B9366" s="149"/>
    </row>
    <row r="9367" spans="1:2">
      <c r="A9367" s="149"/>
      <c r="B9367" s="149"/>
    </row>
    <row r="9368" spans="1:2">
      <c r="A9368" s="149"/>
      <c r="B9368" s="149"/>
    </row>
    <row r="9369" spans="1:2">
      <c r="A9369" s="149"/>
      <c r="B9369" s="149"/>
    </row>
    <row r="9370" spans="1:2">
      <c r="A9370" s="149"/>
      <c r="B9370" s="149"/>
    </row>
    <row r="9371" spans="1:2">
      <c r="A9371" s="149"/>
      <c r="B9371" s="149"/>
    </row>
    <row r="9372" spans="1:2">
      <c r="A9372" s="149"/>
      <c r="B9372" s="149"/>
    </row>
    <row r="9373" spans="1:2">
      <c r="A9373" s="149"/>
      <c r="B9373" s="149"/>
    </row>
    <row r="9374" spans="1:2">
      <c r="A9374" s="149"/>
      <c r="B9374" s="149"/>
    </row>
    <row r="9375" spans="1:2">
      <c r="A9375" s="149"/>
      <c r="B9375" s="149"/>
    </row>
    <row r="9376" spans="1:2">
      <c r="A9376" s="149"/>
      <c r="B9376" s="149"/>
    </row>
    <row r="9377" spans="1:2">
      <c r="A9377" s="149"/>
      <c r="B9377" s="149"/>
    </row>
    <row r="9378" spans="1:2">
      <c r="A9378" s="149"/>
      <c r="B9378" s="149"/>
    </row>
    <row r="9379" spans="1:2">
      <c r="A9379" s="149"/>
      <c r="B9379" s="149"/>
    </row>
    <row r="9380" spans="1:2">
      <c r="A9380" s="149"/>
      <c r="B9380" s="149"/>
    </row>
    <row r="9381" spans="1:2">
      <c r="A9381" s="149"/>
      <c r="B9381" s="149"/>
    </row>
    <row r="9382" spans="1:2">
      <c r="A9382" s="149"/>
      <c r="B9382" s="149"/>
    </row>
    <row r="9383" spans="1:2">
      <c r="A9383" s="149"/>
      <c r="B9383" s="149"/>
    </row>
    <row r="9384" spans="1:2">
      <c r="A9384" s="149"/>
      <c r="B9384" s="149"/>
    </row>
    <row r="9385" spans="1:2">
      <c r="A9385" s="149"/>
      <c r="B9385" s="149"/>
    </row>
    <row r="9386" spans="1:2">
      <c r="A9386" s="149"/>
      <c r="B9386" s="149"/>
    </row>
    <row r="9387" spans="1:2">
      <c r="A9387" s="149"/>
      <c r="B9387" s="149"/>
    </row>
    <row r="9388" spans="1:2">
      <c r="A9388" s="149"/>
      <c r="B9388" s="149"/>
    </row>
    <row r="9389" spans="1:2">
      <c r="A9389" s="149"/>
      <c r="B9389" s="149"/>
    </row>
    <row r="9390" spans="1:2">
      <c r="A9390" s="149"/>
      <c r="B9390" s="149"/>
    </row>
    <row r="9391" spans="1:2">
      <c r="A9391" s="149"/>
      <c r="B9391" s="149"/>
    </row>
    <row r="9392" spans="1:2">
      <c r="A9392" s="149"/>
      <c r="B9392" s="149"/>
    </row>
    <row r="9393" spans="1:2">
      <c r="A9393" s="149"/>
      <c r="B9393" s="149"/>
    </row>
    <row r="9394" spans="1:2">
      <c r="A9394" s="149"/>
      <c r="B9394" s="149"/>
    </row>
    <row r="9395" spans="1:2">
      <c r="A9395" s="149"/>
      <c r="B9395" s="149"/>
    </row>
    <row r="9396" spans="1:2">
      <c r="A9396" s="149"/>
      <c r="B9396" s="149"/>
    </row>
    <row r="9397" spans="1:2">
      <c r="A9397" s="149"/>
      <c r="B9397" s="149"/>
    </row>
    <row r="9398" spans="1:2">
      <c r="A9398" s="149"/>
      <c r="B9398" s="149"/>
    </row>
    <row r="9399" spans="1:2">
      <c r="A9399" s="149"/>
      <c r="B9399" s="149"/>
    </row>
    <row r="9400" spans="1:2">
      <c r="A9400" s="149"/>
      <c r="B9400" s="149"/>
    </row>
    <row r="9401" spans="1:2">
      <c r="A9401" s="149"/>
      <c r="B9401" s="149"/>
    </row>
    <row r="9402" spans="1:2">
      <c r="A9402" s="149"/>
      <c r="B9402" s="149"/>
    </row>
    <row r="9403" spans="1:2">
      <c r="A9403" s="149"/>
      <c r="B9403" s="149"/>
    </row>
    <row r="9404" spans="1:2">
      <c r="A9404" s="149"/>
      <c r="B9404" s="149"/>
    </row>
    <row r="9405" spans="1:2">
      <c r="A9405" s="149"/>
      <c r="B9405" s="149"/>
    </row>
    <row r="9406" spans="1:2">
      <c r="A9406" s="149"/>
      <c r="B9406" s="149"/>
    </row>
    <row r="9407" spans="1:2">
      <c r="A9407" s="149"/>
      <c r="B9407" s="149"/>
    </row>
    <row r="9408" spans="1:2">
      <c r="A9408" s="149"/>
      <c r="B9408" s="149"/>
    </row>
    <row r="9409" spans="1:2">
      <c r="A9409" s="149"/>
      <c r="B9409" s="149"/>
    </row>
    <row r="9410" spans="1:2">
      <c r="A9410" s="149"/>
      <c r="B9410" s="149"/>
    </row>
    <row r="9411" spans="1:2">
      <c r="A9411" s="149"/>
      <c r="B9411" s="149"/>
    </row>
    <row r="9412" spans="1:2">
      <c r="A9412" s="149"/>
      <c r="B9412" s="149"/>
    </row>
    <row r="9413" spans="1:2">
      <c r="A9413" s="149"/>
      <c r="B9413" s="149"/>
    </row>
    <row r="9414" spans="1:2">
      <c r="A9414" s="149"/>
      <c r="B9414" s="149"/>
    </row>
    <row r="9415" spans="1:2">
      <c r="A9415" s="149"/>
      <c r="B9415" s="149"/>
    </row>
    <row r="9416" spans="1:2">
      <c r="A9416" s="149"/>
      <c r="B9416" s="149"/>
    </row>
    <row r="9417" spans="1:2">
      <c r="A9417" s="149"/>
      <c r="B9417" s="149"/>
    </row>
    <row r="9418" spans="1:2">
      <c r="A9418" s="149"/>
      <c r="B9418" s="149"/>
    </row>
    <row r="9419" spans="1:2">
      <c r="A9419" s="149"/>
      <c r="B9419" s="149"/>
    </row>
    <row r="9420" spans="1:2">
      <c r="A9420" s="149"/>
      <c r="B9420" s="149"/>
    </row>
    <row r="9421" spans="1:2">
      <c r="A9421" s="149"/>
      <c r="B9421" s="149"/>
    </row>
    <row r="9422" spans="1:2">
      <c r="A9422" s="149"/>
      <c r="B9422" s="149"/>
    </row>
    <row r="9423" spans="1:2">
      <c r="A9423" s="149"/>
      <c r="B9423" s="149"/>
    </row>
    <row r="9424" spans="1:2">
      <c r="A9424" s="149"/>
      <c r="B9424" s="149"/>
    </row>
    <row r="9425" spans="1:2">
      <c r="A9425" s="149"/>
      <c r="B9425" s="149"/>
    </row>
    <row r="9426" spans="1:2">
      <c r="A9426" s="149"/>
      <c r="B9426" s="149"/>
    </row>
    <row r="9427" spans="1:2">
      <c r="A9427" s="149"/>
      <c r="B9427" s="149"/>
    </row>
    <row r="9428" spans="1:2">
      <c r="A9428" s="149"/>
      <c r="B9428" s="149"/>
    </row>
    <row r="9429" spans="1:2">
      <c r="A9429" s="149"/>
      <c r="B9429" s="149"/>
    </row>
    <row r="9430" spans="1:2">
      <c r="A9430" s="149"/>
      <c r="B9430" s="149"/>
    </row>
    <row r="9431" spans="1:2">
      <c r="A9431" s="149"/>
      <c r="B9431" s="149"/>
    </row>
    <row r="9432" spans="1:2">
      <c r="A9432" s="149"/>
      <c r="B9432" s="149"/>
    </row>
    <row r="9433" spans="1:2">
      <c r="A9433" s="149"/>
      <c r="B9433" s="149"/>
    </row>
    <row r="9434" spans="1:2">
      <c r="A9434" s="149"/>
      <c r="B9434" s="149"/>
    </row>
    <row r="9435" spans="1:2">
      <c r="A9435" s="149"/>
      <c r="B9435" s="149"/>
    </row>
    <row r="9436" spans="1:2">
      <c r="A9436" s="149"/>
      <c r="B9436" s="149"/>
    </row>
    <row r="9437" spans="1:2">
      <c r="A9437" s="149"/>
      <c r="B9437" s="149"/>
    </row>
    <row r="9438" spans="1:2">
      <c r="A9438" s="149"/>
      <c r="B9438" s="149"/>
    </row>
    <row r="9439" spans="1:2">
      <c r="A9439" s="149"/>
      <c r="B9439" s="149"/>
    </row>
    <row r="9440" spans="1:2">
      <c r="A9440" s="149"/>
      <c r="B9440" s="149"/>
    </row>
    <row r="9441" spans="1:2">
      <c r="A9441" s="149"/>
      <c r="B9441" s="149"/>
    </row>
    <row r="9442" spans="1:2">
      <c r="A9442" s="149"/>
      <c r="B9442" s="149"/>
    </row>
    <row r="9443" spans="1:2">
      <c r="A9443" s="149"/>
      <c r="B9443" s="149"/>
    </row>
    <row r="9444" spans="1:2">
      <c r="A9444" s="149"/>
      <c r="B9444" s="149"/>
    </row>
    <row r="9445" spans="1:2">
      <c r="A9445" s="149"/>
      <c r="B9445" s="149"/>
    </row>
    <row r="9446" spans="1:2">
      <c r="A9446" s="149"/>
      <c r="B9446" s="149"/>
    </row>
    <row r="9447" spans="1:2">
      <c r="A9447" s="149"/>
      <c r="B9447" s="149"/>
    </row>
    <row r="9448" spans="1:2">
      <c r="A9448" s="149"/>
      <c r="B9448" s="149"/>
    </row>
    <row r="9449" spans="1:2">
      <c r="A9449" s="149"/>
      <c r="B9449" s="149"/>
    </row>
    <row r="9450" spans="1:2">
      <c r="A9450" s="149"/>
      <c r="B9450" s="149"/>
    </row>
    <row r="9451" spans="1:2">
      <c r="A9451" s="149"/>
      <c r="B9451" s="149"/>
    </row>
    <row r="9452" spans="1:2">
      <c r="A9452" s="149"/>
      <c r="B9452" s="149"/>
    </row>
    <row r="9453" spans="1:2">
      <c r="A9453" s="149"/>
      <c r="B9453" s="149"/>
    </row>
    <row r="9454" spans="1:2">
      <c r="A9454" s="149"/>
      <c r="B9454" s="149"/>
    </row>
    <row r="9455" spans="1:2">
      <c r="A9455" s="149"/>
      <c r="B9455" s="149"/>
    </row>
    <row r="9456" spans="1:2">
      <c r="A9456" s="149"/>
      <c r="B9456" s="149"/>
    </row>
    <row r="9457" spans="1:2">
      <c r="A9457" s="149"/>
      <c r="B9457" s="149"/>
    </row>
    <row r="9458" spans="1:2">
      <c r="A9458" s="149"/>
      <c r="B9458" s="149"/>
    </row>
    <row r="9459" spans="1:2">
      <c r="A9459" s="149"/>
      <c r="B9459" s="149"/>
    </row>
    <row r="9460" spans="1:2">
      <c r="A9460" s="149"/>
      <c r="B9460" s="149"/>
    </row>
    <row r="9461" spans="1:2">
      <c r="A9461" s="149"/>
      <c r="B9461" s="149"/>
    </row>
    <row r="9462" spans="1:2">
      <c r="A9462" s="149"/>
      <c r="B9462" s="149"/>
    </row>
    <row r="9463" spans="1:2">
      <c r="A9463" s="149"/>
      <c r="B9463" s="149"/>
    </row>
    <row r="9464" spans="1:2">
      <c r="A9464" s="149"/>
      <c r="B9464" s="149"/>
    </row>
    <row r="9465" spans="1:2">
      <c r="A9465" s="149"/>
      <c r="B9465" s="149"/>
    </row>
    <row r="9466" spans="1:2">
      <c r="A9466" s="149"/>
      <c r="B9466" s="149"/>
    </row>
    <row r="9467" spans="1:2">
      <c r="A9467" s="149"/>
      <c r="B9467" s="149"/>
    </row>
    <row r="9468" spans="1:2">
      <c r="A9468" s="149"/>
      <c r="B9468" s="149"/>
    </row>
    <row r="9469" spans="1:2">
      <c r="A9469" s="149"/>
      <c r="B9469" s="149"/>
    </row>
    <row r="9470" spans="1:2">
      <c r="A9470" s="149"/>
      <c r="B9470" s="149"/>
    </row>
    <row r="9471" spans="1:2">
      <c r="A9471" s="149"/>
      <c r="B9471" s="149"/>
    </row>
    <row r="9472" spans="1:2">
      <c r="A9472" s="149"/>
      <c r="B9472" s="149"/>
    </row>
    <row r="9473" spans="1:2">
      <c r="A9473" s="149"/>
      <c r="B9473" s="149"/>
    </row>
    <row r="9474" spans="1:2">
      <c r="A9474" s="149"/>
      <c r="B9474" s="149"/>
    </row>
    <row r="9475" spans="1:2">
      <c r="A9475" s="149"/>
      <c r="B9475" s="149"/>
    </row>
    <row r="9476" spans="1:2">
      <c r="A9476" s="149"/>
      <c r="B9476" s="149"/>
    </row>
    <row r="9477" spans="1:2">
      <c r="A9477" s="149"/>
      <c r="B9477" s="149"/>
    </row>
    <row r="9478" spans="1:2">
      <c r="A9478" s="149"/>
      <c r="B9478" s="149"/>
    </row>
    <row r="9479" spans="1:2">
      <c r="A9479" s="149"/>
      <c r="B9479" s="149"/>
    </row>
    <row r="9480" spans="1:2">
      <c r="A9480" s="149"/>
      <c r="B9480" s="149"/>
    </row>
    <row r="9481" spans="1:2">
      <c r="A9481" s="149"/>
      <c r="B9481" s="149"/>
    </row>
    <row r="9482" spans="1:2">
      <c r="A9482" s="149"/>
      <c r="B9482" s="149"/>
    </row>
    <row r="9483" spans="1:2">
      <c r="A9483" s="149"/>
      <c r="B9483" s="149"/>
    </row>
    <row r="9484" spans="1:2">
      <c r="A9484" s="149"/>
      <c r="B9484" s="149"/>
    </row>
    <row r="9485" spans="1:2">
      <c r="A9485" s="149"/>
      <c r="B9485" s="149"/>
    </row>
    <row r="9486" spans="1:2">
      <c r="A9486" s="149"/>
      <c r="B9486" s="149"/>
    </row>
    <row r="9487" spans="1:2">
      <c r="A9487" s="149"/>
      <c r="B9487" s="149"/>
    </row>
    <row r="9488" spans="1:2">
      <c r="A9488" s="149"/>
      <c r="B9488" s="149"/>
    </row>
    <row r="9489" spans="1:2">
      <c r="A9489" s="149"/>
      <c r="B9489" s="149"/>
    </row>
    <row r="9490" spans="1:2">
      <c r="A9490" s="149"/>
      <c r="B9490" s="149"/>
    </row>
    <row r="9491" spans="1:2">
      <c r="A9491" s="149"/>
      <c r="B9491" s="149"/>
    </row>
    <row r="9492" spans="1:2">
      <c r="A9492" s="149"/>
      <c r="B9492" s="149"/>
    </row>
    <row r="9493" spans="1:2">
      <c r="A9493" s="149"/>
      <c r="B9493" s="149"/>
    </row>
    <row r="9494" spans="1:2">
      <c r="A9494" s="149"/>
      <c r="B9494" s="149"/>
    </row>
    <row r="9495" spans="1:2">
      <c r="A9495" s="149"/>
      <c r="B9495" s="149"/>
    </row>
    <row r="9496" spans="1:2">
      <c r="A9496" s="149"/>
      <c r="B9496" s="149"/>
    </row>
    <row r="9497" spans="1:2">
      <c r="A9497" s="149"/>
      <c r="B9497" s="149"/>
    </row>
    <row r="9498" spans="1:2">
      <c r="A9498" s="149"/>
      <c r="B9498" s="149"/>
    </row>
    <row r="9499" spans="1:2">
      <c r="A9499" s="149"/>
      <c r="B9499" s="149"/>
    </row>
    <row r="9500" spans="1:2">
      <c r="A9500" s="149"/>
      <c r="B9500" s="149"/>
    </row>
    <row r="9501" spans="1:2">
      <c r="A9501" s="149"/>
      <c r="B9501" s="149"/>
    </row>
    <row r="9502" spans="1:2">
      <c r="A9502" s="149"/>
      <c r="B9502" s="149"/>
    </row>
    <row r="9503" spans="1:2">
      <c r="A9503" s="149"/>
      <c r="B9503" s="149"/>
    </row>
    <row r="9504" spans="1:2">
      <c r="A9504" s="149"/>
      <c r="B9504" s="149"/>
    </row>
    <row r="9505" spans="1:2">
      <c r="A9505" s="149"/>
      <c r="B9505" s="149"/>
    </row>
    <row r="9506" spans="1:2">
      <c r="A9506" s="149"/>
      <c r="B9506" s="149"/>
    </row>
    <row r="9507" spans="1:2">
      <c r="A9507" s="149"/>
      <c r="B9507" s="149"/>
    </row>
    <row r="9508" spans="1:2">
      <c r="A9508" s="149"/>
      <c r="B9508" s="149"/>
    </row>
    <row r="9509" spans="1:2">
      <c r="A9509" s="149"/>
      <c r="B9509" s="149"/>
    </row>
    <row r="9510" spans="1:2">
      <c r="A9510" s="149"/>
      <c r="B9510" s="149"/>
    </row>
    <row r="9511" spans="1:2">
      <c r="A9511" s="149"/>
      <c r="B9511" s="149"/>
    </row>
    <row r="9512" spans="1:2">
      <c r="A9512" s="149"/>
      <c r="B9512" s="149"/>
    </row>
    <row r="9513" spans="1:2">
      <c r="A9513" s="149"/>
      <c r="B9513" s="149"/>
    </row>
    <row r="9514" spans="1:2">
      <c r="A9514" s="149"/>
      <c r="B9514" s="149"/>
    </row>
    <row r="9515" spans="1:2">
      <c r="A9515" s="149"/>
      <c r="B9515" s="149"/>
    </row>
    <row r="9516" spans="1:2">
      <c r="A9516" s="149"/>
      <c r="B9516" s="149"/>
    </row>
    <row r="9517" spans="1:2">
      <c r="A9517" s="149"/>
      <c r="B9517" s="149"/>
    </row>
    <row r="9518" spans="1:2">
      <c r="A9518" s="149"/>
      <c r="B9518" s="149"/>
    </row>
    <row r="9519" spans="1:2">
      <c r="A9519" s="149"/>
      <c r="B9519" s="149"/>
    </row>
    <row r="9520" spans="1:2">
      <c r="A9520" s="149"/>
      <c r="B9520" s="149"/>
    </row>
    <row r="9521" spans="1:2">
      <c r="A9521" s="149"/>
      <c r="B9521" s="149"/>
    </row>
    <row r="9522" spans="1:2">
      <c r="A9522" s="149"/>
      <c r="B9522" s="149"/>
    </row>
    <row r="9523" spans="1:2">
      <c r="A9523" s="149"/>
      <c r="B9523" s="149"/>
    </row>
    <row r="9524" spans="1:2">
      <c r="A9524" s="149"/>
      <c r="B9524" s="149"/>
    </row>
    <row r="9525" spans="1:2">
      <c r="A9525" s="149"/>
      <c r="B9525" s="149"/>
    </row>
    <row r="9526" spans="1:2">
      <c r="A9526" s="149"/>
      <c r="B9526" s="149"/>
    </row>
    <row r="9527" spans="1:2">
      <c r="A9527" s="149"/>
      <c r="B9527" s="149"/>
    </row>
    <row r="9528" spans="1:2">
      <c r="A9528" s="149"/>
      <c r="B9528" s="149"/>
    </row>
    <row r="9529" spans="1:2">
      <c r="A9529" s="149"/>
      <c r="B9529" s="149"/>
    </row>
    <row r="9530" spans="1:2">
      <c r="A9530" s="149"/>
      <c r="B9530" s="149"/>
    </row>
    <row r="9531" spans="1:2">
      <c r="A9531" s="149"/>
      <c r="B9531" s="149"/>
    </row>
    <row r="9532" spans="1:2">
      <c r="A9532" s="149"/>
      <c r="B9532" s="149"/>
    </row>
    <row r="9533" spans="1:2">
      <c r="A9533" s="149"/>
      <c r="B9533" s="149"/>
    </row>
    <row r="9534" spans="1:2">
      <c r="A9534" s="149"/>
      <c r="B9534" s="149"/>
    </row>
    <row r="9535" spans="1:2">
      <c r="A9535" s="149"/>
      <c r="B9535" s="149"/>
    </row>
    <row r="9536" spans="1:2">
      <c r="A9536" s="149"/>
      <c r="B9536" s="149"/>
    </row>
    <row r="9537" spans="1:2">
      <c r="A9537" s="149"/>
      <c r="B9537" s="149"/>
    </row>
    <row r="9538" spans="1:2">
      <c r="A9538" s="149"/>
      <c r="B9538" s="149"/>
    </row>
    <row r="9539" spans="1:2">
      <c r="A9539" s="149"/>
      <c r="B9539" s="149"/>
    </row>
    <row r="9540" spans="1:2">
      <c r="A9540" s="149"/>
      <c r="B9540" s="149"/>
    </row>
    <row r="9541" spans="1:2">
      <c r="A9541" s="149"/>
      <c r="B9541" s="149"/>
    </row>
    <row r="9542" spans="1:2">
      <c r="A9542" s="149"/>
      <c r="B9542" s="149"/>
    </row>
    <row r="9543" spans="1:2">
      <c r="A9543" s="149"/>
      <c r="B9543" s="149"/>
    </row>
    <row r="9544" spans="1:2">
      <c r="A9544" s="149"/>
      <c r="B9544" s="149"/>
    </row>
    <row r="9545" spans="1:2">
      <c r="A9545" s="149"/>
      <c r="B9545" s="149"/>
    </row>
    <row r="9546" spans="1:2">
      <c r="A9546" s="149"/>
      <c r="B9546" s="149"/>
    </row>
    <row r="9547" spans="1:2">
      <c r="A9547" s="149"/>
      <c r="B9547" s="149"/>
    </row>
    <row r="9548" spans="1:2">
      <c r="A9548" s="149"/>
      <c r="B9548" s="149"/>
    </row>
    <row r="9549" spans="1:2">
      <c r="A9549" s="149"/>
      <c r="B9549" s="149"/>
    </row>
    <row r="9550" spans="1:2">
      <c r="A9550" s="149"/>
      <c r="B9550" s="149"/>
    </row>
    <row r="9551" spans="1:2">
      <c r="A9551" s="149"/>
      <c r="B9551" s="149"/>
    </row>
    <row r="9552" spans="1:2">
      <c r="A9552" s="149"/>
      <c r="B9552" s="149"/>
    </row>
    <row r="9553" spans="1:2">
      <c r="A9553" s="149"/>
      <c r="B9553" s="149"/>
    </row>
    <row r="9554" spans="1:2">
      <c r="A9554" s="149"/>
      <c r="B9554" s="149"/>
    </row>
    <row r="9555" spans="1:2">
      <c r="A9555" s="149"/>
      <c r="B9555" s="149"/>
    </row>
    <row r="9556" spans="1:2">
      <c r="A9556" s="149"/>
      <c r="B9556" s="149"/>
    </row>
    <row r="9557" spans="1:2">
      <c r="A9557" s="149"/>
      <c r="B9557" s="149"/>
    </row>
    <row r="9558" spans="1:2">
      <c r="A9558" s="149"/>
      <c r="B9558" s="149"/>
    </row>
    <row r="9559" spans="1:2">
      <c r="A9559" s="149"/>
      <c r="B9559" s="149"/>
    </row>
    <row r="9560" spans="1:2">
      <c r="A9560" s="149"/>
      <c r="B9560" s="149"/>
    </row>
    <row r="9561" spans="1:2">
      <c r="A9561" s="149"/>
      <c r="B9561" s="149"/>
    </row>
    <row r="9562" spans="1:2">
      <c r="A9562" s="149"/>
      <c r="B9562" s="149"/>
    </row>
    <row r="9563" spans="1:2">
      <c r="A9563" s="149"/>
      <c r="B9563" s="149"/>
    </row>
    <row r="9564" spans="1:2">
      <c r="A9564" s="149"/>
      <c r="B9564" s="149"/>
    </row>
    <row r="9565" spans="1:2">
      <c r="A9565" s="149"/>
      <c r="B9565" s="149"/>
    </row>
    <row r="9566" spans="1:2">
      <c r="A9566" s="149"/>
      <c r="B9566" s="149"/>
    </row>
    <row r="9567" spans="1:2">
      <c r="A9567" s="149"/>
      <c r="B9567" s="149"/>
    </row>
    <row r="9568" spans="1:2">
      <c r="A9568" s="149"/>
      <c r="B9568" s="149"/>
    </row>
    <row r="9569" spans="1:2">
      <c r="A9569" s="149"/>
      <c r="B9569" s="149"/>
    </row>
    <row r="9570" spans="1:2">
      <c r="A9570" s="149"/>
      <c r="B9570" s="149"/>
    </row>
    <row r="9571" spans="1:2">
      <c r="A9571" s="149"/>
      <c r="B9571" s="149"/>
    </row>
    <row r="9572" spans="1:2">
      <c r="A9572" s="149"/>
      <c r="B9572" s="149"/>
    </row>
    <row r="9573" spans="1:2">
      <c r="A9573" s="149"/>
      <c r="B9573" s="149"/>
    </row>
    <row r="9574" spans="1:2">
      <c r="A9574" s="149"/>
      <c r="B9574" s="149"/>
    </row>
    <row r="9575" spans="1:2">
      <c r="A9575" s="149"/>
      <c r="B9575" s="149"/>
    </row>
    <row r="9576" spans="1:2">
      <c r="A9576" s="149"/>
      <c r="B9576" s="149"/>
    </row>
    <row r="9577" spans="1:2">
      <c r="A9577" s="149"/>
      <c r="B9577" s="149"/>
    </row>
    <row r="9578" spans="1:2">
      <c r="A9578" s="149"/>
      <c r="B9578" s="149"/>
    </row>
    <row r="9579" spans="1:2">
      <c r="A9579" s="149"/>
      <c r="B9579" s="149"/>
    </row>
    <row r="9580" spans="1:2">
      <c r="A9580" s="149"/>
      <c r="B9580" s="149"/>
    </row>
    <row r="9581" spans="1:2">
      <c r="A9581" s="149"/>
      <c r="B9581" s="149"/>
    </row>
    <row r="9582" spans="1:2">
      <c r="A9582" s="149"/>
      <c r="B9582" s="149"/>
    </row>
    <row r="9583" spans="1:2">
      <c r="A9583" s="149"/>
      <c r="B9583" s="149"/>
    </row>
    <row r="9584" spans="1:2">
      <c r="A9584" s="149"/>
      <c r="B9584" s="149"/>
    </row>
    <row r="9585" spans="1:2">
      <c r="A9585" s="149"/>
      <c r="B9585" s="149"/>
    </row>
    <row r="9586" spans="1:2">
      <c r="A9586" s="149"/>
      <c r="B9586" s="149"/>
    </row>
    <row r="9587" spans="1:2">
      <c r="A9587" s="149"/>
      <c r="B9587" s="149"/>
    </row>
    <row r="9588" spans="1:2">
      <c r="A9588" s="149"/>
      <c r="B9588" s="149"/>
    </row>
    <row r="9589" spans="1:2">
      <c r="A9589" s="149"/>
      <c r="B9589" s="149"/>
    </row>
    <row r="9590" spans="1:2">
      <c r="A9590" s="149"/>
      <c r="B9590" s="149"/>
    </row>
    <row r="9591" spans="1:2">
      <c r="A9591" s="149"/>
      <c r="B9591" s="149"/>
    </row>
    <row r="9592" spans="1:2">
      <c r="A9592" s="149"/>
      <c r="B9592" s="149"/>
    </row>
    <row r="9593" spans="1:2">
      <c r="A9593" s="149"/>
      <c r="B9593" s="149"/>
    </row>
    <row r="9594" spans="1:2">
      <c r="A9594" s="149"/>
      <c r="B9594" s="149"/>
    </row>
    <row r="9595" spans="1:2">
      <c r="A9595" s="149"/>
      <c r="B9595" s="149"/>
    </row>
    <row r="9596" spans="1:2">
      <c r="A9596" s="149"/>
      <c r="B9596" s="149"/>
    </row>
    <row r="9597" spans="1:2">
      <c r="A9597" s="149"/>
      <c r="B9597" s="149"/>
    </row>
    <row r="9598" spans="1:2">
      <c r="A9598" s="149"/>
      <c r="B9598" s="149"/>
    </row>
    <row r="9599" spans="1:2">
      <c r="A9599" s="149"/>
      <c r="B9599" s="149"/>
    </row>
    <row r="9600" spans="1:2">
      <c r="A9600" s="149"/>
      <c r="B9600" s="149"/>
    </row>
    <row r="9601" spans="1:2">
      <c r="A9601" s="149"/>
      <c r="B9601" s="149"/>
    </row>
    <row r="9602" spans="1:2">
      <c r="A9602" s="149"/>
      <c r="B9602" s="149"/>
    </row>
    <row r="9603" spans="1:2">
      <c r="A9603" s="149"/>
      <c r="B9603" s="149"/>
    </row>
    <row r="9604" spans="1:2">
      <c r="A9604" s="149"/>
      <c r="B9604" s="149"/>
    </row>
    <row r="9605" spans="1:2">
      <c r="A9605" s="149"/>
      <c r="B9605" s="149"/>
    </row>
    <row r="9606" spans="1:2">
      <c r="A9606" s="149"/>
      <c r="B9606" s="149"/>
    </row>
    <row r="9607" spans="1:2">
      <c r="A9607" s="149"/>
      <c r="B9607" s="149"/>
    </row>
    <row r="9608" spans="1:2">
      <c r="A9608" s="149"/>
      <c r="B9608" s="149"/>
    </row>
    <row r="9609" spans="1:2">
      <c r="A9609" s="149"/>
      <c r="B9609" s="149"/>
    </row>
    <row r="9610" spans="1:2">
      <c r="A9610" s="149"/>
      <c r="B9610" s="149"/>
    </row>
    <row r="9611" spans="1:2">
      <c r="A9611" s="149"/>
      <c r="B9611" s="149"/>
    </row>
    <row r="9612" spans="1:2">
      <c r="A9612" s="149"/>
      <c r="B9612" s="149"/>
    </row>
    <row r="9613" spans="1:2">
      <c r="A9613" s="149"/>
      <c r="B9613" s="149"/>
    </row>
    <row r="9614" spans="1:2">
      <c r="A9614" s="149"/>
      <c r="B9614" s="149"/>
    </row>
    <row r="9615" spans="1:2">
      <c r="A9615" s="149"/>
      <c r="B9615" s="149"/>
    </row>
    <row r="9616" spans="1:2">
      <c r="A9616" s="149"/>
      <c r="B9616" s="149"/>
    </row>
    <row r="9617" spans="1:2">
      <c r="A9617" s="149"/>
      <c r="B9617" s="149"/>
    </row>
    <row r="9618" spans="1:2">
      <c r="A9618" s="149"/>
      <c r="B9618" s="149"/>
    </row>
    <row r="9619" spans="1:2">
      <c r="A9619" s="149"/>
      <c r="B9619" s="149"/>
    </row>
    <row r="9620" spans="1:2">
      <c r="A9620" s="149"/>
      <c r="B9620" s="149"/>
    </row>
    <row r="9621" spans="1:2">
      <c r="A9621" s="149"/>
      <c r="B9621" s="149"/>
    </row>
    <row r="9622" spans="1:2">
      <c r="A9622" s="149"/>
      <c r="B9622" s="149"/>
    </row>
    <row r="9623" spans="1:2">
      <c r="A9623" s="149"/>
      <c r="B9623" s="149"/>
    </row>
    <row r="9624" spans="1:2">
      <c r="A9624" s="149"/>
      <c r="B9624" s="149"/>
    </row>
    <row r="9625" spans="1:2">
      <c r="A9625" s="149"/>
      <c r="B9625" s="149"/>
    </row>
    <row r="9626" spans="1:2">
      <c r="A9626" s="149"/>
      <c r="B9626" s="149"/>
    </row>
    <row r="9627" spans="1:2">
      <c r="A9627" s="149"/>
      <c r="B9627" s="149"/>
    </row>
    <row r="9628" spans="1:2">
      <c r="A9628" s="149"/>
      <c r="B9628" s="149"/>
    </row>
    <row r="9629" spans="1:2">
      <c r="A9629" s="149"/>
      <c r="B9629" s="149"/>
    </row>
    <row r="9630" spans="1:2">
      <c r="A9630" s="149"/>
      <c r="B9630" s="149"/>
    </row>
    <row r="9631" spans="1:2">
      <c r="A9631" s="149"/>
      <c r="B9631" s="149"/>
    </row>
    <row r="9632" spans="1:2">
      <c r="A9632" s="149"/>
      <c r="B9632" s="149"/>
    </row>
    <row r="9633" spans="1:2">
      <c r="A9633" s="149"/>
      <c r="B9633" s="149"/>
    </row>
    <row r="9634" spans="1:2">
      <c r="A9634" s="149"/>
      <c r="B9634" s="149"/>
    </row>
    <row r="9635" spans="1:2">
      <c r="A9635" s="149"/>
      <c r="B9635" s="149"/>
    </row>
    <row r="9636" spans="1:2">
      <c r="A9636" s="149"/>
      <c r="B9636" s="149"/>
    </row>
    <row r="9637" spans="1:2">
      <c r="A9637" s="149"/>
      <c r="B9637" s="149"/>
    </row>
    <row r="9638" spans="1:2">
      <c r="A9638" s="149"/>
      <c r="B9638" s="149"/>
    </row>
    <row r="9639" spans="1:2">
      <c r="A9639" s="149"/>
      <c r="B9639" s="149"/>
    </row>
    <row r="9640" spans="1:2">
      <c r="A9640" s="149"/>
      <c r="B9640" s="149"/>
    </row>
    <row r="9641" spans="1:2">
      <c r="A9641" s="149"/>
      <c r="B9641" s="149"/>
    </row>
    <row r="9642" spans="1:2">
      <c r="A9642" s="149"/>
      <c r="B9642" s="149"/>
    </row>
    <row r="9643" spans="1:2">
      <c r="A9643" s="149"/>
      <c r="B9643" s="149"/>
    </row>
    <row r="9644" spans="1:2">
      <c r="A9644" s="149"/>
      <c r="B9644" s="149"/>
    </row>
    <row r="9645" spans="1:2">
      <c r="A9645" s="149"/>
      <c r="B9645" s="149"/>
    </row>
    <row r="9646" spans="1:2">
      <c r="A9646" s="149"/>
      <c r="B9646" s="149"/>
    </row>
    <row r="9647" spans="1:2">
      <c r="A9647" s="149"/>
      <c r="B9647" s="149"/>
    </row>
    <row r="9648" spans="1:2">
      <c r="A9648" s="149"/>
      <c r="B9648" s="149"/>
    </row>
    <row r="9649" spans="1:2">
      <c r="A9649" s="149"/>
      <c r="B9649" s="149"/>
    </row>
    <row r="9650" spans="1:2">
      <c r="A9650" s="149"/>
      <c r="B9650" s="149"/>
    </row>
    <row r="9651" spans="1:2">
      <c r="A9651" s="149"/>
      <c r="B9651" s="149"/>
    </row>
    <row r="9652" spans="1:2">
      <c r="A9652" s="149"/>
      <c r="B9652" s="149"/>
    </row>
    <row r="9653" spans="1:2">
      <c r="A9653" s="149"/>
      <c r="B9653" s="149"/>
    </row>
    <row r="9654" spans="1:2">
      <c r="A9654" s="149"/>
      <c r="B9654" s="149"/>
    </row>
    <row r="9655" spans="1:2">
      <c r="A9655" s="149"/>
      <c r="B9655" s="149"/>
    </row>
    <row r="9656" spans="1:2">
      <c r="A9656" s="149"/>
      <c r="B9656" s="149"/>
    </row>
    <row r="9657" spans="1:2">
      <c r="A9657" s="149"/>
      <c r="B9657" s="149"/>
    </row>
    <row r="9658" spans="1:2">
      <c r="A9658" s="149"/>
      <c r="B9658" s="149"/>
    </row>
    <row r="9659" spans="1:2">
      <c r="A9659" s="149"/>
      <c r="B9659" s="149"/>
    </row>
    <row r="9660" spans="1:2">
      <c r="A9660" s="149"/>
      <c r="B9660" s="149"/>
    </row>
    <row r="9661" spans="1:2">
      <c r="A9661" s="149"/>
      <c r="B9661" s="149"/>
    </row>
    <row r="9662" spans="1:2">
      <c r="A9662" s="149"/>
      <c r="B9662" s="149"/>
    </row>
    <row r="9663" spans="1:2">
      <c r="A9663" s="149"/>
      <c r="B9663" s="149"/>
    </row>
    <row r="9664" spans="1:2">
      <c r="A9664" s="149"/>
      <c r="B9664" s="149"/>
    </row>
    <row r="9665" spans="1:2">
      <c r="A9665" s="149"/>
      <c r="B9665" s="149"/>
    </row>
    <row r="9666" spans="1:2">
      <c r="A9666" s="149"/>
      <c r="B9666" s="149"/>
    </row>
    <row r="9667" spans="1:2">
      <c r="A9667" s="149"/>
      <c r="B9667" s="149"/>
    </row>
    <row r="9668" spans="1:2">
      <c r="A9668" s="149"/>
      <c r="B9668" s="149"/>
    </row>
    <row r="9669" spans="1:2">
      <c r="A9669" s="149"/>
      <c r="B9669" s="149"/>
    </row>
    <row r="9670" spans="1:2">
      <c r="A9670" s="149"/>
      <c r="B9670" s="149"/>
    </row>
    <row r="9671" spans="1:2">
      <c r="A9671" s="149"/>
      <c r="B9671" s="149"/>
    </row>
    <row r="9672" spans="1:2">
      <c r="A9672" s="149"/>
      <c r="B9672" s="149"/>
    </row>
    <row r="9673" spans="1:2">
      <c r="A9673" s="149"/>
      <c r="B9673" s="149"/>
    </row>
    <row r="9674" spans="1:2">
      <c r="A9674" s="149"/>
      <c r="B9674" s="149"/>
    </row>
    <row r="9675" spans="1:2">
      <c r="A9675" s="149"/>
      <c r="B9675" s="149"/>
    </row>
    <row r="9676" spans="1:2">
      <c r="A9676" s="149"/>
      <c r="B9676" s="149"/>
    </row>
    <row r="9677" spans="1:2">
      <c r="A9677" s="149"/>
      <c r="B9677" s="149"/>
    </row>
    <row r="9678" spans="1:2">
      <c r="A9678" s="149"/>
      <c r="B9678" s="149"/>
    </row>
    <row r="9679" spans="1:2">
      <c r="A9679" s="149"/>
      <c r="B9679" s="149"/>
    </row>
    <row r="9680" spans="1:2">
      <c r="A9680" s="149"/>
      <c r="B9680" s="149"/>
    </row>
    <row r="9681" spans="1:2">
      <c r="A9681" s="149"/>
      <c r="B9681" s="149"/>
    </row>
    <row r="9682" spans="1:2">
      <c r="A9682" s="149"/>
      <c r="B9682" s="149"/>
    </row>
    <row r="9683" spans="1:2">
      <c r="A9683" s="149"/>
      <c r="B9683" s="149"/>
    </row>
    <row r="9684" spans="1:2">
      <c r="A9684" s="149"/>
      <c r="B9684" s="149"/>
    </row>
    <row r="9685" spans="1:2">
      <c r="A9685" s="149"/>
      <c r="B9685" s="149"/>
    </row>
    <row r="9686" spans="1:2">
      <c r="A9686" s="149"/>
      <c r="B9686" s="149"/>
    </row>
    <row r="9687" spans="1:2">
      <c r="A9687" s="149"/>
      <c r="B9687" s="149"/>
    </row>
    <row r="9688" spans="1:2">
      <c r="A9688" s="149"/>
      <c r="B9688" s="149"/>
    </row>
    <row r="9689" spans="1:2">
      <c r="A9689" s="149"/>
      <c r="B9689" s="149"/>
    </row>
    <row r="9690" spans="1:2">
      <c r="A9690" s="149"/>
      <c r="B9690" s="149"/>
    </row>
    <row r="9691" spans="1:2">
      <c r="A9691" s="149"/>
      <c r="B9691" s="149"/>
    </row>
    <row r="9692" spans="1:2">
      <c r="A9692" s="149"/>
      <c r="B9692" s="149"/>
    </row>
    <row r="9693" spans="1:2">
      <c r="A9693" s="149"/>
      <c r="B9693" s="149"/>
    </row>
    <row r="9694" spans="1:2">
      <c r="A9694" s="149"/>
      <c r="B9694" s="149"/>
    </row>
    <row r="9695" spans="1:2">
      <c r="A9695" s="149"/>
      <c r="B9695" s="149"/>
    </row>
    <row r="9696" spans="1:2">
      <c r="A9696" s="149"/>
      <c r="B9696" s="149"/>
    </row>
    <row r="9697" spans="1:2">
      <c r="A9697" s="149"/>
      <c r="B9697" s="149"/>
    </row>
    <row r="9698" spans="1:2">
      <c r="A9698" s="149"/>
      <c r="B9698" s="149"/>
    </row>
    <row r="9699" spans="1:2">
      <c r="A9699" s="149"/>
      <c r="B9699" s="149"/>
    </row>
    <row r="9700" spans="1:2">
      <c r="A9700" s="149"/>
      <c r="B9700" s="149"/>
    </row>
    <row r="9701" spans="1:2">
      <c r="A9701" s="149"/>
      <c r="B9701" s="149"/>
    </row>
    <row r="9702" spans="1:2">
      <c r="A9702" s="149"/>
      <c r="B9702" s="149"/>
    </row>
    <row r="9703" spans="1:2">
      <c r="A9703" s="149"/>
      <c r="B9703" s="149"/>
    </row>
    <row r="9704" spans="1:2">
      <c r="A9704" s="149"/>
      <c r="B9704" s="149"/>
    </row>
    <row r="9705" spans="1:2">
      <c r="A9705" s="149"/>
      <c r="B9705" s="149"/>
    </row>
    <row r="9706" spans="1:2">
      <c r="A9706" s="149"/>
      <c r="B9706" s="149"/>
    </row>
    <row r="9707" spans="1:2">
      <c r="A9707" s="149"/>
      <c r="B9707" s="149"/>
    </row>
    <row r="9708" spans="1:2">
      <c r="A9708" s="149"/>
      <c r="B9708" s="149"/>
    </row>
    <row r="9709" spans="1:2">
      <c r="A9709" s="149"/>
      <c r="B9709" s="149"/>
    </row>
    <row r="9710" spans="1:2">
      <c r="A9710" s="149"/>
      <c r="B9710" s="149"/>
    </row>
    <row r="9711" spans="1:2">
      <c r="A9711" s="149"/>
      <c r="B9711" s="149"/>
    </row>
    <row r="9712" spans="1:2">
      <c r="A9712" s="149"/>
      <c r="B9712" s="149"/>
    </row>
    <row r="9713" spans="1:2">
      <c r="A9713" s="149"/>
      <c r="B9713" s="149"/>
    </row>
    <row r="9714" spans="1:2">
      <c r="A9714" s="149"/>
      <c r="B9714" s="149"/>
    </row>
    <row r="9715" spans="1:2">
      <c r="A9715" s="149"/>
      <c r="B9715" s="149"/>
    </row>
    <row r="9716" spans="1:2">
      <c r="A9716" s="149"/>
      <c r="B9716" s="149"/>
    </row>
    <row r="9717" spans="1:2">
      <c r="A9717" s="149"/>
      <c r="B9717" s="149"/>
    </row>
    <row r="9718" spans="1:2">
      <c r="A9718" s="149"/>
      <c r="B9718" s="149"/>
    </row>
    <row r="9719" spans="1:2">
      <c r="A9719" s="149"/>
      <c r="B9719" s="149"/>
    </row>
    <row r="9720" spans="1:2">
      <c r="A9720" s="149"/>
      <c r="B9720" s="149"/>
    </row>
    <row r="9721" spans="1:2">
      <c r="A9721" s="149"/>
      <c r="B9721" s="149"/>
    </row>
    <row r="9722" spans="1:2">
      <c r="A9722" s="149"/>
      <c r="B9722" s="149"/>
    </row>
    <row r="9723" spans="1:2">
      <c r="A9723" s="149"/>
      <c r="B9723" s="149"/>
    </row>
    <row r="9724" spans="1:2">
      <c r="A9724" s="149"/>
      <c r="B9724" s="149"/>
    </row>
    <row r="9725" spans="1:2">
      <c r="A9725" s="149"/>
      <c r="B9725" s="149"/>
    </row>
    <row r="9726" spans="1:2">
      <c r="A9726" s="149"/>
      <c r="B9726" s="149"/>
    </row>
    <row r="9727" spans="1:2">
      <c r="A9727" s="149"/>
      <c r="B9727" s="149"/>
    </row>
    <row r="9728" spans="1:2">
      <c r="A9728" s="149"/>
      <c r="B9728" s="149"/>
    </row>
    <row r="9729" spans="1:2">
      <c r="A9729" s="149"/>
      <c r="B9729" s="149"/>
    </row>
    <row r="9730" spans="1:2">
      <c r="A9730" s="149"/>
      <c r="B9730" s="149"/>
    </row>
    <row r="9731" spans="1:2">
      <c r="A9731" s="149"/>
      <c r="B9731" s="149"/>
    </row>
    <row r="9732" spans="1:2">
      <c r="A9732" s="149"/>
      <c r="B9732" s="149"/>
    </row>
    <row r="9733" spans="1:2">
      <c r="A9733" s="149"/>
      <c r="B9733" s="149"/>
    </row>
    <row r="9734" spans="1:2">
      <c r="A9734" s="149"/>
      <c r="B9734" s="149"/>
    </row>
    <row r="9735" spans="1:2">
      <c r="A9735" s="149"/>
      <c r="B9735" s="149"/>
    </row>
    <row r="9736" spans="1:2">
      <c r="A9736" s="149"/>
      <c r="B9736" s="149"/>
    </row>
    <row r="9737" spans="1:2">
      <c r="A9737" s="149"/>
      <c r="B9737" s="149"/>
    </row>
    <row r="9738" spans="1:2">
      <c r="A9738" s="149"/>
      <c r="B9738" s="149"/>
    </row>
    <row r="9739" spans="1:2">
      <c r="A9739" s="149"/>
      <c r="B9739" s="149"/>
    </row>
    <row r="9740" spans="1:2">
      <c r="A9740" s="149"/>
      <c r="B9740" s="149"/>
    </row>
    <row r="9741" spans="1:2">
      <c r="A9741" s="149"/>
      <c r="B9741" s="149"/>
    </row>
    <row r="9742" spans="1:2">
      <c r="A9742" s="149"/>
      <c r="B9742" s="149"/>
    </row>
    <row r="9743" spans="1:2">
      <c r="A9743" s="149"/>
      <c r="B9743" s="149"/>
    </row>
    <row r="9744" spans="1:2">
      <c r="A9744" s="149"/>
      <c r="B9744" s="149"/>
    </row>
    <row r="9745" spans="1:2">
      <c r="A9745" s="149"/>
      <c r="B9745" s="149"/>
    </row>
    <row r="9746" spans="1:2">
      <c r="A9746" s="149"/>
      <c r="B9746" s="149"/>
    </row>
    <row r="9747" spans="1:2">
      <c r="A9747" s="149"/>
      <c r="B9747" s="149"/>
    </row>
    <row r="9748" spans="1:2">
      <c r="A9748" s="149"/>
      <c r="B9748" s="149"/>
    </row>
    <row r="9749" spans="1:2">
      <c r="A9749" s="149"/>
      <c r="B9749" s="149"/>
    </row>
    <row r="9750" spans="1:2">
      <c r="A9750" s="149"/>
      <c r="B9750" s="149"/>
    </row>
    <row r="9751" spans="1:2">
      <c r="A9751" s="149"/>
      <c r="B9751" s="149"/>
    </row>
    <row r="9752" spans="1:2">
      <c r="A9752" s="149"/>
      <c r="B9752" s="149"/>
    </row>
    <row r="9753" spans="1:2">
      <c r="A9753" s="149"/>
      <c r="B9753" s="149"/>
    </row>
    <row r="9754" spans="1:2">
      <c r="A9754" s="149"/>
      <c r="B9754" s="149"/>
    </row>
    <row r="9755" spans="1:2">
      <c r="A9755" s="149"/>
      <c r="B9755" s="149"/>
    </row>
    <row r="9756" spans="1:2">
      <c r="A9756" s="149"/>
      <c r="B9756" s="149"/>
    </row>
    <row r="9757" spans="1:2">
      <c r="A9757" s="149"/>
      <c r="B9757" s="149"/>
    </row>
    <row r="9758" spans="1:2">
      <c r="A9758" s="149"/>
      <c r="B9758" s="149"/>
    </row>
    <row r="9759" spans="1:2">
      <c r="A9759" s="149"/>
      <c r="B9759" s="149"/>
    </row>
    <row r="9760" spans="1:2">
      <c r="A9760" s="149"/>
      <c r="B9760" s="149"/>
    </row>
    <row r="9761" spans="1:2">
      <c r="A9761" s="149"/>
      <c r="B9761" s="149"/>
    </row>
    <row r="9762" spans="1:2">
      <c r="A9762" s="149"/>
      <c r="B9762" s="149"/>
    </row>
    <row r="9763" spans="1:2">
      <c r="A9763" s="149"/>
      <c r="B9763" s="149"/>
    </row>
    <row r="9764" spans="1:2">
      <c r="A9764" s="149"/>
      <c r="B9764" s="149"/>
    </row>
    <row r="9765" spans="1:2">
      <c r="A9765" s="149"/>
      <c r="B9765" s="149"/>
    </row>
    <row r="9766" spans="1:2">
      <c r="A9766" s="149"/>
      <c r="B9766" s="149"/>
    </row>
    <row r="9767" spans="1:2">
      <c r="A9767" s="149"/>
      <c r="B9767" s="149"/>
    </row>
    <row r="9768" spans="1:2">
      <c r="A9768" s="149"/>
      <c r="B9768" s="149"/>
    </row>
    <row r="9769" spans="1:2">
      <c r="A9769" s="149"/>
      <c r="B9769" s="149"/>
    </row>
    <row r="9770" spans="1:2">
      <c r="A9770" s="149"/>
      <c r="B9770" s="149"/>
    </row>
    <row r="9771" spans="1:2">
      <c r="A9771" s="149"/>
      <c r="B9771" s="149"/>
    </row>
    <row r="9772" spans="1:2">
      <c r="A9772" s="149"/>
      <c r="B9772" s="149"/>
    </row>
    <row r="9773" spans="1:2">
      <c r="A9773" s="149"/>
      <c r="B9773" s="149"/>
    </row>
    <row r="9774" spans="1:2">
      <c r="A9774" s="149"/>
      <c r="B9774" s="149"/>
    </row>
    <row r="9775" spans="1:2">
      <c r="A9775" s="149"/>
      <c r="B9775" s="149"/>
    </row>
    <row r="9776" spans="1:2">
      <c r="A9776" s="149"/>
      <c r="B9776" s="149"/>
    </row>
    <row r="9777" spans="1:2">
      <c r="A9777" s="149"/>
      <c r="B9777" s="149"/>
    </row>
    <row r="9778" spans="1:2">
      <c r="A9778" s="149"/>
      <c r="B9778" s="149"/>
    </row>
    <row r="9779" spans="1:2">
      <c r="A9779" s="149"/>
      <c r="B9779" s="149"/>
    </row>
    <row r="9780" spans="1:2">
      <c r="A9780" s="149"/>
      <c r="B9780" s="149"/>
    </row>
    <row r="9781" spans="1:2">
      <c r="A9781" s="149"/>
      <c r="B9781" s="149"/>
    </row>
    <row r="9782" spans="1:2">
      <c r="A9782" s="149"/>
      <c r="B9782" s="149"/>
    </row>
    <row r="9783" spans="1:2">
      <c r="A9783" s="149"/>
      <c r="B9783" s="149"/>
    </row>
    <row r="9784" spans="1:2">
      <c r="A9784" s="149"/>
      <c r="B9784" s="149"/>
    </row>
    <row r="9785" spans="1:2">
      <c r="A9785" s="149"/>
      <c r="B9785" s="149"/>
    </row>
    <row r="9786" spans="1:2">
      <c r="A9786" s="149"/>
      <c r="B9786" s="149"/>
    </row>
    <row r="9787" spans="1:2">
      <c r="A9787" s="149"/>
      <c r="B9787" s="149"/>
    </row>
    <row r="9788" spans="1:2">
      <c r="A9788" s="149"/>
      <c r="B9788" s="149"/>
    </row>
    <row r="9789" spans="1:2">
      <c r="A9789" s="149"/>
      <c r="B9789" s="149"/>
    </row>
    <row r="9790" spans="1:2">
      <c r="A9790" s="149"/>
      <c r="B9790" s="149"/>
    </row>
    <row r="9791" spans="1:2">
      <c r="A9791" s="149"/>
      <c r="B9791" s="149"/>
    </row>
    <row r="9792" spans="1:2">
      <c r="A9792" s="149"/>
      <c r="B9792" s="149"/>
    </row>
    <row r="9793" spans="1:2">
      <c r="A9793" s="149"/>
      <c r="B9793" s="149"/>
    </row>
    <row r="9794" spans="1:2">
      <c r="A9794" s="149"/>
      <c r="B9794" s="149"/>
    </row>
    <row r="9795" spans="1:2">
      <c r="A9795" s="149"/>
      <c r="B9795" s="149"/>
    </row>
    <row r="9796" spans="1:2">
      <c r="A9796" s="149"/>
      <c r="B9796" s="149"/>
    </row>
    <row r="9797" spans="1:2">
      <c r="A9797" s="149"/>
      <c r="B9797" s="149"/>
    </row>
    <row r="9798" spans="1:2">
      <c r="A9798" s="149"/>
      <c r="B9798" s="149"/>
    </row>
    <row r="9799" spans="1:2">
      <c r="A9799" s="149"/>
      <c r="B9799" s="149"/>
    </row>
    <row r="9800" spans="1:2">
      <c r="A9800" s="149"/>
      <c r="B9800" s="149"/>
    </row>
    <row r="9801" spans="1:2">
      <c r="A9801" s="149"/>
      <c r="B9801" s="149"/>
    </row>
    <row r="9802" spans="1:2">
      <c r="A9802" s="149"/>
      <c r="B9802" s="149"/>
    </row>
    <row r="9803" spans="1:2">
      <c r="A9803" s="149"/>
      <c r="B9803" s="149"/>
    </row>
    <row r="9804" spans="1:2">
      <c r="A9804" s="149"/>
      <c r="B9804" s="149"/>
    </row>
    <row r="9805" spans="1:2">
      <c r="A9805" s="149"/>
      <c r="B9805" s="149"/>
    </row>
    <row r="9806" spans="1:2">
      <c r="A9806" s="149"/>
      <c r="B9806" s="149"/>
    </row>
    <row r="9807" spans="1:2">
      <c r="A9807" s="149"/>
      <c r="B9807" s="149"/>
    </row>
    <row r="9808" spans="1:2">
      <c r="A9808" s="149"/>
      <c r="B9808" s="149"/>
    </row>
    <row r="9809" spans="1:2">
      <c r="A9809" s="149"/>
      <c r="B9809" s="149"/>
    </row>
    <row r="9810" spans="1:2">
      <c r="A9810" s="149"/>
      <c r="B9810" s="149"/>
    </row>
    <row r="9811" spans="1:2">
      <c r="A9811" s="149"/>
      <c r="B9811" s="149"/>
    </row>
    <row r="9812" spans="1:2">
      <c r="A9812" s="149"/>
      <c r="B9812" s="149"/>
    </row>
    <row r="9813" spans="1:2">
      <c r="A9813" s="149"/>
      <c r="B9813" s="149"/>
    </row>
    <row r="9814" spans="1:2">
      <c r="A9814" s="149"/>
      <c r="B9814" s="149"/>
    </row>
    <row r="9815" spans="1:2">
      <c r="A9815" s="149"/>
      <c r="B9815" s="149"/>
    </row>
    <row r="9816" spans="1:2">
      <c r="A9816" s="149"/>
      <c r="B9816" s="149"/>
    </row>
    <row r="9817" spans="1:2">
      <c r="A9817" s="149"/>
      <c r="B9817" s="149"/>
    </row>
    <row r="9818" spans="1:2">
      <c r="A9818" s="149"/>
      <c r="B9818" s="149"/>
    </row>
    <row r="9819" spans="1:2">
      <c r="A9819" s="149"/>
      <c r="B9819" s="149"/>
    </row>
    <row r="9820" spans="1:2">
      <c r="A9820" s="149"/>
      <c r="B9820" s="149"/>
    </row>
    <row r="9821" spans="1:2">
      <c r="A9821" s="149"/>
      <c r="B9821" s="149"/>
    </row>
    <row r="9822" spans="1:2">
      <c r="A9822" s="149"/>
      <c r="B9822" s="149"/>
    </row>
    <row r="9823" spans="1:2">
      <c r="A9823" s="149"/>
      <c r="B9823" s="149"/>
    </row>
    <row r="9824" spans="1:2">
      <c r="A9824" s="149"/>
      <c r="B9824" s="149"/>
    </row>
    <row r="9825" spans="1:2">
      <c r="A9825" s="149"/>
      <c r="B9825" s="149"/>
    </row>
    <row r="9826" spans="1:2">
      <c r="A9826" s="149"/>
      <c r="B9826" s="149"/>
    </row>
    <row r="9827" spans="1:2">
      <c r="A9827" s="149"/>
      <c r="B9827" s="149"/>
    </row>
    <row r="9828" spans="1:2">
      <c r="A9828" s="149"/>
      <c r="B9828" s="149"/>
    </row>
    <row r="9829" spans="1:2">
      <c r="A9829" s="149"/>
      <c r="B9829" s="149"/>
    </row>
    <row r="9830" spans="1:2">
      <c r="A9830" s="149"/>
      <c r="B9830" s="149"/>
    </row>
    <row r="9831" spans="1:2">
      <c r="A9831" s="149"/>
      <c r="B9831" s="149"/>
    </row>
    <row r="9832" spans="1:2">
      <c r="A9832" s="149"/>
      <c r="B9832" s="149"/>
    </row>
    <row r="9833" spans="1:2">
      <c r="A9833" s="149"/>
      <c r="B9833" s="149"/>
    </row>
    <row r="9834" spans="1:2">
      <c r="A9834" s="149"/>
      <c r="B9834" s="149"/>
    </row>
    <row r="9835" spans="1:2">
      <c r="A9835" s="149"/>
      <c r="B9835" s="149"/>
    </row>
    <row r="9836" spans="1:2">
      <c r="A9836" s="149"/>
      <c r="B9836" s="149"/>
    </row>
    <row r="9837" spans="1:2">
      <c r="A9837" s="149"/>
      <c r="B9837" s="149"/>
    </row>
    <row r="9838" spans="1:2">
      <c r="A9838" s="149"/>
      <c r="B9838" s="149"/>
    </row>
    <row r="9839" spans="1:2">
      <c r="A9839" s="149"/>
      <c r="B9839" s="149"/>
    </row>
    <row r="9840" spans="1:2">
      <c r="A9840" s="149"/>
      <c r="B9840" s="149"/>
    </row>
    <row r="9841" spans="1:2">
      <c r="A9841" s="149"/>
      <c r="B9841" s="149"/>
    </row>
    <row r="9842" spans="1:2">
      <c r="A9842" s="149"/>
      <c r="B9842" s="149"/>
    </row>
    <row r="9843" spans="1:2">
      <c r="A9843" s="149"/>
      <c r="B9843" s="149"/>
    </row>
    <row r="9844" spans="1:2">
      <c r="A9844" s="149"/>
      <c r="B9844" s="149"/>
    </row>
    <row r="9845" spans="1:2">
      <c r="A9845" s="149"/>
      <c r="B9845" s="149"/>
    </row>
    <row r="9846" spans="1:2">
      <c r="A9846" s="149"/>
      <c r="B9846" s="149"/>
    </row>
    <row r="9847" spans="1:2">
      <c r="A9847" s="149"/>
      <c r="B9847" s="149"/>
    </row>
    <row r="9848" spans="1:2">
      <c r="A9848" s="149"/>
      <c r="B9848" s="149"/>
    </row>
    <row r="9849" spans="1:2">
      <c r="A9849" s="149"/>
      <c r="B9849" s="149"/>
    </row>
    <row r="9850" spans="1:2">
      <c r="A9850" s="149"/>
      <c r="B9850" s="149"/>
    </row>
    <row r="9851" spans="1:2">
      <c r="A9851" s="149"/>
      <c r="B9851" s="149"/>
    </row>
    <row r="9852" spans="1:2">
      <c r="A9852" s="149"/>
      <c r="B9852" s="149"/>
    </row>
    <row r="9853" spans="1:2">
      <c r="A9853" s="149"/>
      <c r="B9853" s="149"/>
    </row>
    <row r="9854" spans="1:2">
      <c r="A9854" s="149"/>
      <c r="B9854" s="149"/>
    </row>
    <row r="9855" spans="1:2">
      <c r="A9855" s="149"/>
      <c r="B9855" s="149"/>
    </row>
    <row r="9856" spans="1:2">
      <c r="A9856" s="149"/>
      <c r="B9856" s="149"/>
    </row>
    <row r="9857" spans="1:2">
      <c r="A9857" s="149"/>
      <c r="B9857" s="149"/>
    </row>
    <row r="9858" spans="1:2">
      <c r="A9858" s="149"/>
      <c r="B9858" s="149"/>
    </row>
    <row r="9859" spans="1:2">
      <c r="A9859" s="149"/>
      <c r="B9859" s="149"/>
    </row>
    <row r="9860" spans="1:2">
      <c r="A9860" s="149"/>
      <c r="B9860" s="149"/>
    </row>
    <row r="9861" spans="1:2">
      <c r="A9861" s="149"/>
      <c r="B9861" s="149"/>
    </row>
    <row r="9862" spans="1:2">
      <c r="A9862" s="149"/>
      <c r="B9862" s="149"/>
    </row>
    <row r="9863" spans="1:2">
      <c r="A9863" s="149"/>
      <c r="B9863" s="149"/>
    </row>
    <row r="9864" spans="1:2">
      <c r="A9864" s="149"/>
      <c r="B9864" s="149"/>
    </row>
    <row r="9865" spans="1:2">
      <c r="A9865" s="149"/>
      <c r="B9865" s="149"/>
    </row>
    <row r="9866" spans="1:2">
      <c r="A9866" s="149"/>
      <c r="B9866" s="149"/>
    </row>
    <row r="9867" spans="1:2">
      <c r="A9867" s="149"/>
      <c r="B9867" s="149"/>
    </row>
    <row r="9868" spans="1:2">
      <c r="A9868" s="149"/>
      <c r="B9868" s="149"/>
    </row>
    <row r="9869" spans="1:2">
      <c r="A9869" s="149"/>
      <c r="B9869" s="149"/>
    </row>
    <row r="9870" spans="1:2">
      <c r="A9870" s="149"/>
      <c r="B9870" s="149"/>
    </row>
    <row r="9871" spans="1:2">
      <c r="A9871" s="149"/>
      <c r="B9871" s="149"/>
    </row>
    <row r="9872" spans="1:2">
      <c r="A9872" s="149"/>
      <c r="B9872" s="149"/>
    </row>
    <row r="9873" spans="1:2">
      <c r="A9873" s="149"/>
      <c r="B9873" s="149"/>
    </row>
    <row r="9874" spans="1:2">
      <c r="A9874" s="149"/>
      <c r="B9874" s="149"/>
    </row>
    <row r="9875" spans="1:2">
      <c r="A9875" s="149"/>
      <c r="B9875" s="149"/>
    </row>
    <row r="9876" spans="1:2">
      <c r="A9876" s="149"/>
      <c r="B9876" s="149"/>
    </row>
    <row r="9877" spans="1:2">
      <c r="A9877" s="149"/>
      <c r="B9877" s="149"/>
    </row>
    <row r="9878" spans="1:2">
      <c r="A9878" s="149"/>
      <c r="B9878" s="149"/>
    </row>
    <row r="9879" spans="1:2">
      <c r="A9879" s="149"/>
      <c r="B9879" s="149"/>
    </row>
    <row r="9880" spans="1:2">
      <c r="A9880" s="149"/>
      <c r="B9880" s="149"/>
    </row>
    <row r="9881" spans="1:2">
      <c r="A9881" s="149"/>
      <c r="B9881" s="149"/>
    </row>
    <row r="9882" spans="1:2">
      <c r="A9882" s="149"/>
      <c r="B9882" s="149"/>
    </row>
    <row r="9883" spans="1:2">
      <c r="A9883" s="149"/>
      <c r="B9883" s="149"/>
    </row>
    <row r="9884" spans="1:2">
      <c r="A9884" s="149"/>
      <c r="B9884" s="149"/>
    </row>
    <row r="9885" spans="1:2">
      <c r="A9885" s="149"/>
      <c r="B9885" s="149"/>
    </row>
    <row r="9886" spans="1:2">
      <c r="A9886" s="149"/>
      <c r="B9886" s="149"/>
    </row>
    <row r="9887" spans="1:2">
      <c r="A9887" s="149"/>
      <c r="B9887" s="149"/>
    </row>
    <row r="9888" spans="1:2">
      <c r="A9888" s="149"/>
      <c r="B9888" s="149"/>
    </row>
    <row r="9889" spans="1:2">
      <c r="A9889" s="149"/>
      <c r="B9889" s="149"/>
    </row>
    <row r="9890" spans="1:2">
      <c r="A9890" s="149"/>
      <c r="B9890" s="149"/>
    </row>
    <row r="9891" spans="1:2">
      <c r="A9891" s="149"/>
      <c r="B9891" s="149"/>
    </row>
    <row r="9892" spans="1:2">
      <c r="A9892" s="149"/>
      <c r="B9892" s="149"/>
    </row>
    <row r="9893" spans="1:2">
      <c r="A9893" s="149"/>
      <c r="B9893" s="149"/>
    </row>
    <row r="9894" spans="1:2">
      <c r="A9894" s="149"/>
      <c r="B9894" s="149"/>
    </row>
    <row r="9895" spans="1:2">
      <c r="A9895" s="149"/>
      <c r="B9895" s="149"/>
    </row>
    <row r="9896" spans="1:2">
      <c r="A9896" s="149"/>
      <c r="B9896" s="149"/>
    </row>
    <row r="9897" spans="1:2">
      <c r="A9897" s="149"/>
      <c r="B9897" s="149"/>
    </row>
    <row r="9898" spans="1:2">
      <c r="A9898" s="149"/>
      <c r="B9898" s="149"/>
    </row>
    <row r="9899" spans="1:2">
      <c r="A9899" s="149"/>
      <c r="B9899" s="149"/>
    </row>
    <row r="9900" spans="1:2">
      <c r="A9900" s="149"/>
      <c r="B9900" s="149"/>
    </row>
    <row r="9901" spans="1:2">
      <c r="A9901" s="149"/>
      <c r="B9901" s="149"/>
    </row>
    <row r="9902" spans="1:2">
      <c r="A9902" s="149"/>
      <c r="B9902" s="149"/>
    </row>
    <row r="9903" spans="1:2">
      <c r="A9903" s="149"/>
      <c r="B9903" s="149"/>
    </row>
    <row r="9904" spans="1:2">
      <c r="A9904" s="149"/>
      <c r="B9904" s="149"/>
    </row>
    <row r="9905" spans="1:2">
      <c r="A9905" s="149"/>
      <c r="B9905" s="149"/>
    </row>
    <row r="9906" spans="1:2">
      <c r="A9906" s="149"/>
      <c r="B9906" s="149"/>
    </row>
    <row r="9907" spans="1:2">
      <c r="A9907" s="149"/>
      <c r="B9907" s="149"/>
    </row>
    <row r="9908" spans="1:2">
      <c r="A9908" s="149"/>
      <c r="B9908" s="149"/>
    </row>
    <row r="9909" spans="1:2">
      <c r="A9909" s="149"/>
      <c r="B9909" s="149"/>
    </row>
    <row r="9910" spans="1:2">
      <c r="A9910" s="149"/>
      <c r="B9910" s="149"/>
    </row>
    <row r="9911" spans="1:2">
      <c r="A9911" s="149"/>
      <c r="B9911" s="149"/>
    </row>
    <row r="9912" spans="1:2">
      <c r="A9912" s="149"/>
      <c r="B9912" s="149"/>
    </row>
    <row r="9913" spans="1:2">
      <c r="A9913" s="149"/>
      <c r="B9913" s="149"/>
    </row>
    <row r="9914" spans="1:2">
      <c r="A9914" s="149"/>
      <c r="B9914" s="149"/>
    </row>
    <row r="9915" spans="1:2">
      <c r="A9915" s="149"/>
      <c r="B9915" s="149"/>
    </row>
    <row r="9916" spans="1:2">
      <c r="A9916" s="149"/>
      <c r="B9916" s="149"/>
    </row>
    <row r="9917" spans="1:2">
      <c r="A9917" s="149"/>
      <c r="B9917" s="149"/>
    </row>
    <row r="9918" spans="1:2">
      <c r="A9918" s="149"/>
      <c r="B9918" s="149"/>
    </row>
    <row r="9919" spans="1:2">
      <c r="A9919" s="149"/>
      <c r="B9919" s="149"/>
    </row>
    <row r="9920" spans="1:2">
      <c r="A9920" s="149"/>
      <c r="B9920" s="149"/>
    </row>
    <row r="9921" spans="1:2">
      <c r="A9921" s="149"/>
      <c r="B9921" s="149"/>
    </row>
    <row r="9922" spans="1:2">
      <c r="A9922" s="149"/>
      <c r="B9922" s="149"/>
    </row>
    <row r="9923" spans="1:2">
      <c r="A9923" s="149"/>
      <c r="B9923" s="149"/>
    </row>
    <row r="9924" spans="1:2">
      <c r="A9924" s="149"/>
      <c r="B9924" s="149"/>
    </row>
    <row r="9925" spans="1:2">
      <c r="A9925" s="149"/>
      <c r="B9925" s="149"/>
    </row>
    <row r="9926" spans="1:2">
      <c r="A9926" s="149"/>
      <c r="B9926" s="149"/>
    </row>
    <row r="9927" spans="1:2">
      <c r="A9927" s="149"/>
      <c r="B9927" s="149"/>
    </row>
    <row r="9928" spans="1:2">
      <c r="A9928" s="149"/>
      <c r="B9928" s="149"/>
    </row>
    <row r="9929" spans="1:2">
      <c r="A9929" s="149"/>
      <c r="B9929" s="149"/>
    </row>
    <row r="9930" spans="1:2">
      <c r="A9930" s="149"/>
      <c r="B9930" s="149"/>
    </row>
    <row r="9931" spans="1:2">
      <c r="A9931" s="149"/>
      <c r="B9931" s="149"/>
    </row>
    <row r="9932" spans="1:2">
      <c r="A9932" s="149"/>
      <c r="B9932" s="149"/>
    </row>
    <row r="9933" spans="1:2">
      <c r="A9933" s="149"/>
      <c r="B9933" s="149"/>
    </row>
    <row r="9934" spans="1:2">
      <c r="A9934" s="149"/>
      <c r="B9934" s="149"/>
    </row>
    <row r="9935" spans="1:2">
      <c r="A9935" s="149"/>
      <c r="B9935" s="149"/>
    </row>
    <row r="9936" spans="1:2">
      <c r="A9936" s="149"/>
      <c r="B9936" s="149"/>
    </row>
    <row r="9937" spans="1:2">
      <c r="A9937" s="149"/>
      <c r="B9937" s="149"/>
    </row>
    <row r="9938" spans="1:2">
      <c r="A9938" s="149"/>
      <c r="B9938" s="149"/>
    </row>
    <row r="9939" spans="1:2">
      <c r="A9939" s="149"/>
      <c r="B9939" s="149"/>
    </row>
    <row r="9940" spans="1:2">
      <c r="A9940" s="149"/>
      <c r="B9940" s="149"/>
    </row>
    <row r="9941" spans="1:2">
      <c r="A9941" s="149"/>
      <c r="B9941" s="149"/>
    </row>
    <row r="9942" spans="1:2">
      <c r="A9942" s="149"/>
      <c r="B9942" s="149"/>
    </row>
    <row r="9943" spans="1:2">
      <c r="A9943" s="149"/>
      <c r="B9943" s="149"/>
    </row>
    <row r="9944" spans="1:2">
      <c r="A9944" s="149"/>
      <c r="B9944" s="149"/>
    </row>
    <row r="9945" spans="1:2">
      <c r="A9945" s="149"/>
      <c r="B9945" s="149"/>
    </row>
    <row r="9946" spans="1:2">
      <c r="A9946" s="149"/>
      <c r="B9946" s="149"/>
    </row>
    <row r="9947" spans="1:2">
      <c r="A9947" s="149"/>
      <c r="B9947" s="149"/>
    </row>
    <row r="9948" spans="1:2">
      <c r="A9948" s="149"/>
      <c r="B9948" s="149"/>
    </row>
    <row r="9949" spans="1:2">
      <c r="A9949" s="149"/>
      <c r="B9949" s="149"/>
    </row>
    <row r="9950" spans="1:2">
      <c r="A9950" s="149"/>
      <c r="B9950" s="149"/>
    </row>
    <row r="9951" spans="1:2">
      <c r="A9951" s="149"/>
      <c r="B9951" s="149"/>
    </row>
    <row r="9952" spans="1:2">
      <c r="A9952" s="149"/>
      <c r="B9952" s="149"/>
    </row>
    <row r="9953" spans="1:2">
      <c r="A9953" s="149"/>
      <c r="B9953" s="149"/>
    </row>
    <row r="9954" spans="1:2">
      <c r="A9954" s="149"/>
      <c r="B9954" s="149"/>
    </row>
    <row r="9955" spans="1:2">
      <c r="A9955" s="149"/>
      <c r="B9955" s="149"/>
    </row>
    <row r="9956" spans="1:2">
      <c r="A9956" s="149"/>
      <c r="B9956" s="149"/>
    </row>
    <row r="9957" spans="1:2">
      <c r="A9957" s="149"/>
      <c r="B9957" s="149"/>
    </row>
    <row r="9958" spans="1:2">
      <c r="A9958" s="149"/>
      <c r="B9958" s="149"/>
    </row>
    <row r="9959" spans="1:2">
      <c r="A9959" s="149"/>
      <c r="B9959" s="149"/>
    </row>
    <row r="9960" spans="1:2">
      <c r="A9960" s="149"/>
      <c r="B9960" s="149"/>
    </row>
    <row r="9961" spans="1:2">
      <c r="A9961" s="149"/>
      <c r="B9961" s="149"/>
    </row>
    <row r="9962" spans="1:2">
      <c r="A9962" s="149"/>
      <c r="B9962" s="149"/>
    </row>
    <row r="9963" spans="1:2">
      <c r="A9963" s="149"/>
      <c r="B9963" s="149"/>
    </row>
    <row r="9964" spans="1:2">
      <c r="A9964" s="149"/>
      <c r="B9964" s="149"/>
    </row>
    <row r="9965" spans="1:2">
      <c r="A9965" s="149"/>
      <c r="B9965" s="149"/>
    </row>
    <row r="9966" spans="1:2">
      <c r="A9966" s="149"/>
      <c r="B9966" s="149"/>
    </row>
    <row r="9967" spans="1:2">
      <c r="A9967" s="149"/>
      <c r="B9967" s="149"/>
    </row>
    <row r="9968" spans="1:2">
      <c r="A9968" s="149"/>
      <c r="B9968" s="149"/>
    </row>
    <row r="9969" spans="1:2">
      <c r="A9969" s="149"/>
      <c r="B9969" s="149"/>
    </row>
    <row r="9970" spans="1:2">
      <c r="A9970" s="149"/>
      <c r="B9970" s="149"/>
    </row>
    <row r="9971" spans="1:2">
      <c r="A9971" s="149"/>
      <c r="B9971" s="149"/>
    </row>
    <row r="9972" spans="1:2">
      <c r="A9972" s="149"/>
      <c r="B9972" s="149"/>
    </row>
    <row r="9973" spans="1:2">
      <c r="A9973" s="149"/>
      <c r="B9973" s="149"/>
    </row>
    <row r="9974" spans="1:2">
      <c r="A9974" s="149"/>
      <c r="B9974" s="149"/>
    </row>
    <row r="9975" spans="1:2">
      <c r="A9975" s="149"/>
      <c r="B9975" s="149"/>
    </row>
    <row r="9976" spans="1:2">
      <c r="A9976" s="149"/>
      <c r="B9976" s="149"/>
    </row>
    <row r="9977" spans="1:2">
      <c r="A9977" s="149"/>
      <c r="B9977" s="149"/>
    </row>
    <row r="9978" spans="1:2">
      <c r="A9978" s="149"/>
      <c r="B9978" s="149"/>
    </row>
    <row r="9979" spans="1:2">
      <c r="A9979" s="149"/>
      <c r="B9979" s="149"/>
    </row>
    <row r="9980" spans="1:2">
      <c r="A9980" s="149"/>
      <c r="B9980" s="149"/>
    </row>
    <row r="9981" spans="1:2">
      <c r="A9981" s="149"/>
      <c r="B9981" s="149"/>
    </row>
    <row r="9982" spans="1:2">
      <c r="A9982" s="149"/>
      <c r="B9982" s="149"/>
    </row>
    <row r="9983" spans="1:2">
      <c r="A9983" s="149"/>
      <c r="B9983" s="149"/>
    </row>
    <row r="9984" spans="1:2">
      <c r="A9984" s="149"/>
      <c r="B9984" s="149"/>
    </row>
    <row r="9985" spans="1:2">
      <c r="A9985" s="149"/>
      <c r="B9985" s="149"/>
    </row>
    <row r="9986" spans="1:2">
      <c r="A9986" s="149"/>
      <c r="B9986" s="149"/>
    </row>
    <row r="9987" spans="1:2">
      <c r="A9987" s="149"/>
      <c r="B9987" s="149"/>
    </row>
    <row r="9988" spans="1:2">
      <c r="A9988" s="149"/>
      <c r="B9988" s="149"/>
    </row>
    <row r="9989" spans="1:2">
      <c r="A9989" s="149"/>
      <c r="B9989" s="149"/>
    </row>
    <row r="9990" spans="1:2">
      <c r="A9990" s="149"/>
      <c r="B9990" s="149"/>
    </row>
    <row r="9991" spans="1:2">
      <c r="A9991" s="149"/>
      <c r="B9991" s="149"/>
    </row>
    <row r="9992" spans="1:2">
      <c r="A9992" s="149"/>
      <c r="B9992" s="149"/>
    </row>
    <row r="9993" spans="1:2">
      <c r="A9993" s="149"/>
      <c r="B9993" s="149"/>
    </row>
    <row r="9994" spans="1:2">
      <c r="A9994" s="149"/>
      <c r="B9994" s="149"/>
    </row>
    <row r="9995" spans="1:2">
      <c r="A9995" s="149"/>
      <c r="B9995" s="149"/>
    </row>
    <row r="9996" spans="1:2">
      <c r="A9996" s="149"/>
      <c r="B9996" s="149"/>
    </row>
    <row r="9997" spans="1:2">
      <c r="A9997" s="149"/>
      <c r="B9997" s="149"/>
    </row>
    <row r="9998" spans="1:2">
      <c r="A9998" s="149"/>
      <c r="B9998" s="149"/>
    </row>
    <row r="9999" spans="1:2">
      <c r="A9999" s="149"/>
      <c r="B9999" s="149"/>
    </row>
    <row r="10000" spans="1:2">
      <c r="A10000" s="149"/>
      <c r="B10000" s="149"/>
    </row>
    <row r="10001" spans="1:2">
      <c r="A10001" s="149"/>
      <c r="B10001" s="149"/>
    </row>
    <row r="10002" spans="1:2">
      <c r="A10002" s="149"/>
      <c r="B10002" s="149"/>
    </row>
    <row r="10003" spans="1:2">
      <c r="A10003" s="149"/>
      <c r="B10003" s="149"/>
    </row>
    <row r="10004" spans="1:2">
      <c r="A10004" s="149"/>
      <c r="B10004" s="149"/>
    </row>
    <row r="10005" spans="1:2">
      <c r="A10005" s="149"/>
      <c r="B10005" s="149"/>
    </row>
    <row r="10006" spans="1:2">
      <c r="A10006" s="149"/>
      <c r="B10006" s="149"/>
    </row>
    <row r="10007" spans="1:2">
      <c r="A10007" s="149"/>
      <c r="B10007" s="149"/>
    </row>
    <row r="10008" spans="1:2">
      <c r="A10008" s="149"/>
      <c r="B10008" s="149"/>
    </row>
    <row r="10009" spans="1:2">
      <c r="A10009" s="149"/>
      <c r="B10009" s="149"/>
    </row>
    <row r="10010" spans="1:2">
      <c r="A10010" s="149"/>
      <c r="B10010" s="149"/>
    </row>
    <row r="10011" spans="1:2">
      <c r="A10011" s="149"/>
      <c r="B10011" s="149"/>
    </row>
    <row r="10012" spans="1:2">
      <c r="A10012" s="149"/>
      <c r="B10012" s="149"/>
    </row>
    <row r="10013" spans="1:2">
      <c r="A10013" s="149"/>
      <c r="B10013" s="149"/>
    </row>
    <row r="10014" spans="1:2">
      <c r="A10014" s="149"/>
      <c r="B10014" s="149"/>
    </row>
    <row r="10015" spans="1:2">
      <c r="A10015" s="149"/>
      <c r="B10015" s="149"/>
    </row>
    <row r="10016" spans="1:2">
      <c r="A10016" s="149"/>
      <c r="B10016" s="149"/>
    </row>
    <row r="10017" spans="1:2">
      <c r="A10017" s="149"/>
      <c r="B10017" s="149"/>
    </row>
    <row r="10018" spans="1:2">
      <c r="A10018" s="149"/>
      <c r="B10018" s="149"/>
    </row>
    <row r="10019" spans="1:2">
      <c r="A10019" s="149"/>
      <c r="B10019" s="149"/>
    </row>
    <row r="10020" spans="1:2">
      <c r="A10020" s="149"/>
      <c r="B10020" s="149"/>
    </row>
    <row r="10021" spans="1:2">
      <c r="A10021" s="149"/>
      <c r="B10021" s="149"/>
    </row>
    <row r="10022" spans="1:2">
      <c r="A10022" s="149"/>
      <c r="B10022" s="149"/>
    </row>
    <row r="10023" spans="1:2">
      <c r="A10023" s="149"/>
      <c r="B10023" s="149"/>
    </row>
    <row r="10024" spans="1:2">
      <c r="A10024" s="149"/>
      <c r="B10024" s="149"/>
    </row>
    <row r="10025" spans="1:2">
      <c r="A10025" s="149"/>
      <c r="B10025" s="149"/>
    </row>
    <row r="10026" spans="1:2">
      <c r="A10026" s="149"/>
      <c r="B10026" s="149"/>
    </row>
    <row r="10027" spans="1:2">
      <c r="A10027" s="149"/>
      <c r="B10027" s="149"/>
    </row>
    <row r="10028" spans="1:2">
      <c r="A10028" s="149"/>
      <c r="B10028" s="149"/>
    </row>
    <row r="10029" spans="1:2">
      <c r="A10029" s="149"/>
      <c r="B10029" s="149"/>
    </row>
    <row r="10030" spans="1:2">
      <c r="A10030" s="149"/>
      <c r="B10030" s="149"/>
    </row>
    <row r="10031" spans="1:2">
      <c r="A10031" s="149"/>
      <c r="B10031" s="149"/>
    </row>
    <row r="10032" spans="1:2">
      <c r="A10032" s="149"/>
      <c r="B10032" s="149"/>
    </row>
    <row r="10033" spans="1:2">
      <c r="A10033" s="149"/>
      <c r="B10033" s="149"/>
    </row>
    <row r="10034" spans="1:2">
      <c r="A10034" s="149"/>
      <c r="B10034" s="149"/>
    </row>
    <row r="10035" spans="1:2">
      <c r="A10035" s="149"/>
      <c r="B10035" s="149"/>
    </row>
    <row r="10036" spans="1:2">
      <c r="A10036" s="149"/>
      <c r="B10036" s="149"/>
    </row>
    <row r="10037" spans="1:2">
      <c r="A10037" s="149"/>
      <c r="B10037" s="149"/>
    </row>
    <row r="10038" spans="1:2">
      <c r="A10038" s="149"/>
      <c r="B10038" s="149"/>
    </row>
    <row r="10039" spans="1:2">
      <c r="A10039" s="149"/>
      <c r="B10039" s="149"/>
    </row>
    <row r="10040" spans="1:2">
      <c r="A10040" s="149"/>
      <c r="B10040" s="149"/>
    </row>
    <row r="10041" spans="1:2">
      <c r="A10041" s="149"/>
      <c r="B10041" s="149"/>
    </row>
    <row r="10042" spans="1:2">
      <c r="A10042" s="149"/>
      <c r="B10042" s="149"/>
    </row>
    <row r="10043" spans="1:2">
      <c r="A10043" s="149"/>
      <c r="B10043" s="149"/>
    </row>
    <row r="10044" spans="1:2">
      <c r="A10044" s="149"/>
      <c r="B10044" s="149"/>
    </row>
    <row r="10045" spans="1:2">
      <c r="A10045" s="149"/>
      <c r="B10045" s="149"/>
    </row>
    <row r="10046" spans="1:2">
      <c r="A10046" s="149"/>
      <c r="B10046" s="149"/>
    </row>
    <row r="10047" spans="1:2">
      <c r="A10047" s="149"/>
      <c r="B10047" s="149"/>
    </row>
    <row r="10048" spans="1:2">
      <c r="A10048" s="149"/>
      <c r="B10048" s="149"/>
    </row>
    <row r="10049" spans="1:2">
      <c r="A10049" s="149"/>
      <c r="B10049" s="149"/>
    </row>
    <row r="10050" spans="1:2">
      <c r="A10050" s="149"/>
      <c r="B10050" s="149"/>
    </row>
    <row r="10051" spans="1:2">
      <c r="A10051" s="149"/>
      <c r="B10051" s="149"/>
    </row>
    <row r="10052" spans="1:2">
      <c r="A10052" s="149"/>
      <c r="B10052" s="149"/>
    </row>
    <row r="10053" spans="1:2">
      <c r="A10053" s="149"/>
      <c r="B10053" s="149"/>
    </row>
    <row r="10054" spans="1:2">
      <c r="A10054" s="149"/>
      <c r="B10054" s="149"/>
    </row>
    <row r="10055" spans="1:2">
      <c r="A10055" s="149"/>
      <c r="B10055" s="149"/>
    </row>
    <row r="10056" spans="1:2">
      <c r="A10056" s="149"/>
      <c r="B10056" s="149"/>
    </row>
    <row r="10057" spans="1:2">
      <c r="A10057" s="149"/>
      <c r="B10057" s="149"/>
    </row>
    <row r="10058" spans="1:2">
      <c r="A10058" s="149"/>
      <c r="B10058" s="149"/>
    </row>
    <row r="10059" spans="1:2">
      <c r="A10059" s="149"/>
      <c r="B10059" s="149"/>
    </row>
    <row r="10060" spans="1:2">
      <c r="A10060" s="149"/>
      <c r="B10060" s="149"/>
    </row>
    <row r="10061" spans="1:2">
      <c r="A10061" s="149"/>
      <c r="B10061" s="149"/>
    </row>
    <row r="10062" spans="1:2">
      <c r="A10062" s="149"/>
      <c r="B10062" s="149"/>
    </row>
    <row r="10063" spans="1:2">
      <c r="A10063" s="149"/>
      <c r="B10063" s="149"/>
    </row>
    <row r="10064" spans="1:2">
      <c r="A10064" s="149"/>
      <c r="B10064" s="149"/>
    </row>
    <row r="10065" spans="1:2">
      <c r="A10065" s="149"/>
      <c r="B10065" s="149"/>
    </row>
    <row r="10066" spans="1:2">
      <c r="A10066" s="149"/>
      <c r="B10066" s="149"/>
    </row>
    <row r="10067" spans="1:2">
      <c r="A10067" s="149"/>
      <c r="B10067" s="149"/>
    </row>
    <row r="10068" spans="1:2">
      <c r="A10068" s="149"/>
      <c r="B10068" s="149"/>
    </row>
    <row r="10069" spans="1:2">
      <c r="A10069" s="149"/>
      <c r="B10069" s="149"/>
    </row>
    <row r="10070" spans="1:2">
      <c r="A10070" s="149"/>
      <c r="B10070" s="149"/>
    </row>
    <row r="10071" spans="1:2">
      <c r="A10071" s="149"/>
      <c r="B10071" s="149"/>
    </row>
    <row r="10072" spans="1:2">
      <c r="A10072" s="149"/>
      <c r="B10072" s="149"/>
    </row>
    <row r="10073" spans="1:2">
      <c r="A10073" s="149"/>
      <c r="B10073" s="149"/>
    </row>
    <row r="10074" spans="1:2">
      <c r="A10074" s="149"/>
      <c r="B10074" s="149"/>
    </row>
    <row r="10075" spans="1:2">
      <c r="A10075" s="149"/>
      <c r="B10075" s="149"/>
    </row>
    <row r="10076" spans="1:2">
      <c r="A10076" s="149"/>
      <c r="B10076" s="149"/>
    </row>
    <row r="10077" spans="1:2">
      <c r="A10077" s="149"/>
      <c r="B10077" s="149"/>
    </row>
    <row r="10078" spans="1:2">
      <c r="A10078" s="149"/>
      <c r="B10078" s="149"/>
    </row>
    <row r="10079" spans="1:2">
      <c r="A10079" s="149"/>
      <c r="B10079" s="149"/>
    </row>
    <row r="10080" spans="1:2">
      <c r="A10080" s="149"/>
      <c r="B10080" s="149"/>
    </row>
    <row r="10081" spans="1:2">
      <c r="A10081" s="149"/>
      <c r="B10081" s="149"/>
    </row>
    <row r="10082" spans="1:2">
      <c r="A10082" s="149"/>
      <c r="B10082" s="149"/>
    </row>
    <row r="10083" spans="1:2">
      <c r="A10083" s="149"/>
      <c r="B10083" s="149"/>
    </row>
    <row r="10084" spans="1:2">
      <c r="A10084" s="149"/>
      <c r="B10084" s="149"/>
    </row>
    <row r="10085" spans="1:2">
      <c r="A10085" s="149"/>
      <c r="B10085" s="149"/>
    </row>
    <row r="10086" spans="1:2">
      <c r="A10086" s="149"/>
      <c r="B10086" s="149"/>
    </row>
    <row r="10087" spans="1:2">
      <c r="A10087" s="149"/>
      <c r="B10087" s="149"/>
    </row>
    <row r="10088" spans="1:2">
      <c r="A10088" s="149"/>
      <c r="B10088" s="149"/>
    </row>
    <row r="10089" spans="1:2">
      <c r="A10089" s="149"/>
      <c r="B10089" s="149"/>
    </row>
    <row r="10090" spans="1:2">
      <c r="A10090" s="149"/>
      <c r="B10090" s="149"/>
    </row>
    <row r="10091" spans="1:2">
      <c r="A10091" s="149"/>
      <c r="B10091" s="149"/>
    </row>
    <row r="10092" spans="1:2">
      <c r="A10092" s="149"/>
      <c r="B10092" s="149"/>
    </row>
    <row r="10093" spans="1:2">
      <c r="A10093" s="149"/>
      <c r="B10093" s="149"/>
    </row>
    <row r="10094" spans="1:2">
      <c r="A10094" s="149"/>
      <c r="B10094" s="149"/>
    </row>
    <row r="10095" spans="1:2">
      <c r="A10095" s="149"/>
      <c r="B10095" s="149"/>
    </row>
    <row r="10096" spans="1:2">
      <c r="A10096" s="149"/>
      <c r="B10096" s="149"/>
    </row>
    <row r="10097" spans="1:2">
      <c r="A10097" s="149"/>
      <c r="B10097" s="149"/>
    </row>
    <row r="10098" spans="1:2">
      <c r="A10098" s="149"/>
      <c r="B10098" s="149"/>
    </row>
    <row r="10099" spans="1:2">
      <c r="A10099" s="149"/>
      <c r="B10099" s="149"/>
    </row>
    <row r="10100" spans="1:2">
      <c r="A10100" s="149"/>
      <c r="B10100" s="149"/>
    </row>
    <row r="10101" spans="1:2">
      <c r="A10101" s="149"/>
      <c r="B10101" s="149"/>
    </row>
    <row r="10102" spans="1:2">
      <c r="A10102" s="149"/>
      <c r="B10102" s="149"/>
    </row>
    <row r="10103" spans="1:2">
      <c r="A10103" s="149"/>
      <c r="B10103" s="149"/>
    </row>
    <row r="10104" spans="1:2">
      <c r="A10104" s="149"/>
      <c r="B10104" s="149"/>
    </row>
    <row r="10105" spans="1:2">
      <c r="A10105" s="149"/>
      <c r="B10105" s="149"/>
    </row>
    <row r="10106" spans="1:2">
      <c r="A10106" s="149"/>
      <c r="B10106" s="149"/>
    </row>
    <row r="10107" spans="1:2">
      <c r="A10107" s="149"/>
      <c r="B10107" s="149"/>
    </row>
    <row r="10108" spans="1:2">
      <c r="A10108" s="149"/>
      <c r="B10108" s="149"/>
    </row>
    <row r="10109" spans="1:2">
      <c r="A10109" s="149"/>
      <c r="B10109" s="149"/>
    </row>
    <row r="10110" spans="1:2">
      <c r="A10110" s="149"/>
      <c r="B10110" s="149"/>
    </row>
    <row r="10111" spans="1:2">
      <c r="A10111" s="149"/>
      <c r="B10111" s="149"/>
    </row>
    <row r="10112" spans="1:2">
      <c r="A10112" s="149"/>
      <c r="B10112" s="149"/>
    </row>
    <row r="10113" spans="1:2">
      <c r="A10113" s="149"/>
      <c r="B10113" s="149"/>
    </row>
    <row r="10114" spans="1:2">
      <c r="A10114" s="149"/>
      <c r="B10114" s="149"/>
    </row>
    <row r="10115" spans="1:2">
      <c r="A10115" s="149"/>
      <c r="B10115" s="149"/>
    </row>
    <row r="10116" spans="1:2">
      <c r="A10116" s="149"/>
      <c r="B10116" s="149"/>
    </row>
    <row r="10117" spans="1:2">
      <c r="A10117" s="149"/>
      <c r="B10117" s="149"/>
    </row>
    <row r="10118" spans="1:2">
      <c r="A10118" s="149"/>
      <c r="B10118" s="149"/>
    </row>
    <row r="10119" spans="1:2">
      <c r="A10119" s="149"/>
      <c r="B10119" s="149"/>
    </row>
    <row r="10120" spans="1:2">
      <c r="A10120" s="149"/>
      <c r="B10120" s="149"/>
    </row>
    <row r="10121" spans="1:2">
      <c r="A10121" s="149"/>
      <c r="B10121" s="149"/>
    </row>
    <row r="10122" spans="1:2">
      <c r="A10122" s="149"/>
      <c r="B10122" s="149"/>
    </row>
    <row r="10123" spans="1:2">
      <c r="A10123" s="149"/>
      <c r="B10123" s="149"/>
    </row>
    <row r="10124" spans="1:2">
      <c r="A10124" s="149"/>
      <c r="B10124" s="149"/>
    </row>
    <row r="10125" spans="1:2">
      <c r="A10125" s="149"/>
      <c r="B10125" s="149"/>
    </row>
    <row r="10126" spans="1:2">
      <c r="A10126" s="149"/>
      <c r="B10126" s="149"/>
    </row>
    <row r="10127" spans="1:2">
      <c r="A10127" s="149"/>
      <c r="B10127" s="149"/>
    </row>
    <row r="10128" spans="1:2">
      <c r="A10128" s="149"/>
      <c r="B10128" s="149"/>
    </row>
    <row r="10129" spans="1:2">
      <c r="A10129" s="149"/>
      <c r="B10129" s="149"/>
    </row>
    <row r="10130" spans="1:2">
      <c r="A10130" s="149"/>
      <c r="B10130" s="149"/>
    </row>
    <row r="10131" spans="1:2">
      <c r="A10131" s="149"/>
      <c r="B10131" s="149"/>
    </row>
    <row r="10132" spans="1:2">
      <c r="A10132" s="149"/>
      <c r="B10132" s="149"/>
    </row>
    <row r="10133" spans="1:2">
      <c r="A10133" s="149"/>
      <c r="B10133" s="149"/>
    </row>
    <row r="10134" spans="1:2">
      <c r="A10134" s="149"/>
      <c r="B10134" s="149"/>
    </row>
    <row r="10135" spans="1:2">
      <c r="A10135" s="149"/>
      <c r="B10135" s="149"/>
    </row>
    <row r="10136" spans="1:2">
      <c r="A10136" s="149"/>
      <c r="B10136" s="149"/>
    </row>
    <row r="10137" spans="1:2">
      <c r="A10137" s="149"/>
      <c r="B10137" s="149"/>
    </row>
    <row r="10138" spans="1:2">
      <c r="A10138" s="149"/>
      <c r="B10138" s="149"/>
    </row>
    <row r="10139" spans="1:2">
      <c r="A10139" s="149"/>
      <c r="B10139" s="149"/>
    </row>
    <row r="10140" spans="1:2">
      <c r="A10140" s="149"/>
      <c r="B10140" s="149"/>
    </row>
    <row r="10141" spans="1:2">
      <c r="A10141" s="149"/>
      <c r="B10141" s="149"/>
    </row>
    <row r="10142" spans="1:2">
      <c r="A10142" s="149"/>
      <c r="B10142" s="149"/>
    </row>
    <row r="10143" spans="1:2">
      <c r="A10143" s="149"/>
      <c r="B10143" s="149"/>
    </row>
    <row r="10144" spans="1:2">
      <c r="A10144" s="149"/>
      <c r="B10144" s="149"/>
    </row>
    <row r="10145" spans="1:2">
      <c r="A10145" s="149"/>
      <c r="B10145" s="149"/>
    </row>
    <row r="10146" spans="1:2">
      <c r="A10146" s="149"/>
      <c r="B10146" s="149"/>
    </row>
    <row r="10147" spans="1:2">
      <c r="A10147" s="149"/>
      <c r="B10147" s="149"/>
    </row>
    <row r="10148" spans="1:2">
      <c r="A10148" s="149"/>
      <c r="B10148" s="149"/>
    </row>
    <row r="10149" spans="1:2">
      <c r="A10149" s="149"/>
      <c r="B10149" s="149"/>
    </row>
    <row r="10150" spans="1:2">
      <c r="A10150" s="149"/>
      <c r="B10150" s="149"/>
    </row>
    <row r="10151" spans="1:2">
      <c r="A10151" s="149"/>
      <c r="B10151" s="149"/>
    </row>
    <row r="10152" spans="1:2">
      <c r="A10152" s="149"/>
      <c r="B10152" s="149"/>
    </row>
    <row r="10153" spans="1:2">
      <c r="A10153" s="149"/>
      <c r="B10153" s="149"/>
    </row>
    <row r="10154" spans="1:2">
      <c r="A10154" s="149"/>
      <c r="B10154" s="149"/>
    </row>
    <row r="10155" spans="1:2">
      <c r="A10155" s="149"/>
      <c r="B10155" s="149"/>
    </row>
    <row r="10156" spans="1:2">
      <c r="A10156" s="149"/>
      <c r="B10156" s="149"/>
    </row>
    <row r="10157" spans="1:2">
      <c r="A10157" s="149"/>
      <c r="B10157" s="149"/>
    </row>
    <row r="10158" spans="1:2">
      <c r="A10158" s="149"/>
      <c r="B10158" s="149"/>
    </row>
    <row r="10159" spans="1:2">
      <c r="A10159" s="149"/>
      <c r="B10159" s="149"/>
    </row>
    <row r="10160" spans="1:2">
      <c r="A10160" s="149"/>
      <c r="B10160" s="149"/>
    </row>
    <row r="10161" spans="1:2">
      <c r="A10161" s="149"/>
      <c r="B10161" s="149"/>
    </row>
    <row r="10162" spans="1:2">
      <c r="A10162" s="149"/>
      <c r="B10162" s="149"/>
    </row>
    <row r="10163" spans="1:2">
      <c r="A10163" s="149"/>
      <c r="B10163" s="149"/>
    </row>
    <row r="10164" spans="1:2">
      <c r="A10164" s="149"/>
      <c r="B10164" s="149"/>
    </row>
    <row r="10165" spans="1:2">
      <c r="A10165" s="149"/>
      <c r="B10165" s="149"/>
    </row>
    <row r="10166" spans="1:2">
      <c r="A10166" s="149"/>
      <c r="B10166" s="149"/>
    </row>
    <row r="10167" spans="1:2">
      <c r="A10167" s="149"/>
      <c r="B10167" s="149"/>
    </row>
    <row r="10168" spans="1:2">
      <c r="A10168" s="149"/>
      <c r="B10168" s="149"/>
    </row>
    <row r="10169" spans="1:2">
      <c r="A10169" s="149"/>
      <c r="B10169" s="149"/>
    </row>
    <row r="10170" spans="1:2">
      <c r="A10170" s="149"/>
      <c r="B10170" s="149"/>
    </row>
    <row r="10171" spans="1:2">
      <c r="A10171" s="149"/>
      <c r="B10171" s="149"/>
    </row>
    <row r="10172" spans="1:2">
      <c r="A10172" s="149"/>
      <c r="B10172" s="149"/>
    </row>
    <row r="10173" spans="1:2">
      <c r="A10173" s="149"/>
      <c r="B10173" s="149"/>
    </row>
    <row r="10174" spans="1:2">
      <c r="A10174" s="149"/>
      <c r="B10174" s="149"/>
    </row>
    <row r="10175" spans="1:2">
      <c r="A10175" s="149"/>
      <c r="B10175" s="149"/>
    </row>
    <row r="10176" spans="1:2">
      <c r="A10176" s="149"/>
      <c r="B10176" s="149"/>
    </row>
    <row r="10177" spans="1:2">
      <c r="A10177" s="149"/>
      <c r="B10177" s="149"/>
    </row>
    <row r="10178" spans="1:2">
      <c r="A10178" s="149"/>
      <c r="B10178" s="149"/>
    </row>
    <row r="10179" spans="1:2">
      <c r="A10179" s="149"/>
      <c r="B10179" s="149"/>
    </row>
    <row r="10180" spans="1:2">
      <c r="A10180" s="149"/>
      <c r="B10180" s="149"/>
    </row>
    <row r="10181" spans="1:2">
      <c r="A10181" s="149"/>
      <c r="B10181" s="149"/>
    </row>
    <row r="10182" spans="1:2">
      <c r="A10182" s="149"/>
      <c r="B10182" s="149"/>
    </row>
    <row r="10183" spans="1:2">
      <c r="A10183" s="149"/>
      <c r="B10183" s="149"/>
    </row>
    <row r="10184" spans="1:2">
      <c r="A10184" s="149"/>
      <c r="B10184" s="149"/>
    </row>
    <row r="10185" spans="1:2">
      <c r="A10185" s="149"/>
      <c r="B10185" s="149"/>
    </row>
    <row r="10186" spans="1:2">
      <c r="A10186" s="149"/>
      <c r="B10186" s="149"/>
    </row>
    <row r="10187" spans="1:2">
      <c r="A10187" s="149"/>
      <c r="B10187" s="149"/>
    </row>
    <row r="10188" spans="1:2">
      <c r="A10188" s="149"/>
      <c r="B10188" s="149"/>
    </row>
    <row r="10189" spans="1:2">
      <c r="A10189" s="149"/>
      <c r="B10189" s="149"/>
    </row>
    <row r="10190" spans="1:2">
      <c r="A10190" s="149"/>
      <c r="B10190" s="149"/>
    </row>
    <row r="10191" spans="1:2">
      <c r="A10191" s="149"/>
      <c r="B10191" s="149"/>
    </row>
    <row r="10192" spans="1:2">
      <c r="A10192" s="149"/>
      <c r="B10192" s="149"/>
    </row>
    <row r="10193" spans="1:2">
      <c r="A10193" s="149"/>
      <c r="B10193" s="149"/>
    </row>
    <row r="10194" spans="1:2">
      <c r="A10194" s="149"/>
      <c r="B10194" s="149"/>
    </row>
    <row r="10195" spans="1:2">
      <c r="A10195" s="149"/>
      <c r="B10195" s="149"/>
    </row>
    <row r="10196" spans="1:2">
      <c r="A10196" s="149"/>
      <c r="B10196" s="149"/>
    </row>
    <row r="10197" spans="1:2">
      <c r="A10197" s="149"/>
      <c r="B10197" s="149"/>
    </row>
    <row r="10198" spans="1:2">
      <c r="A10198" s="149"/>
      <c r="B10198" s="149"/>
    </row>
    <row r="10199" spans="1:2">
      <c r="A10199" s="149"/>
      <c r="B10199" s="149"/>
    </row>
    <row r="10200" spans="1:2">
      <c r="A10200" s="149"/>
      <c r="B10200" s="149"/>
    </row>
    <row r="10201" spans="1:2">
      <c r="A10201" s="149"/>
      <c r="B10201" s="149"/>
    </row>
    <row r="10202" spans="1:2">
      <c r="A10202" s="149"/>
      <c r="B10202" s="149"/>
    </row>
    <row r="10203" spans="1:2">
      <c r="A10203" s="149"/>
      <c r="B10203" s="149"/>
    </row>
    <row r="10204" spans="1:2">
      <c r="A10204" s="149"/>
      <c r="B10204" s="149"/>
    </row>
    <row r="10205" spans="1:2">
      <c r="A10205" s="149"/>
      <c r="B10205" s="149"/>
    </row>
    <row r="10206" spans="1:2">
      <c r="A10206" s="149"/>
      <c r="B10206" s="149"/>
    </row>
    <row r="10207" spans="1:2">
      <c r="A10207" s="149"/>
      <c r="B10207" s="149"/>
    </row>
    <row r="10208" spans="1:2">
      <c r="A10208" s="149"/>
      <c r="B10208" s="149"/>
    </row>
    <row r="10209" spans="1:2">
      <c r="A10209" s="149"/>
      <c r="B10209" s="149"/>
    </row>
    <row r="10210" spans="1:2">
      <c r="A10210" s="149"/>
      <c r="B10210" s="149"/>
    </row>
    <row r="10211" spans="1:2">
      <c r="A10211" s="149"/>
      <c r="B10211" s="149"/>
    </row>
    <row r="10212" spans="1:2">
      <c r="A10212" s="149"/>
      <c r="B10212" s="149"/>
    </row>
    <row r="10213" spans="1:2">
      <c r="A10213" s="149"/>
      <c r="B10213" s="149"/>
    </row>
    <row r="10214" spans="1:2">
      <c r="A10214" s="149"/>
      <c r="B10214" s="149"/>
    </row>
    <row r="10215" spans="1:2">
      <c r="A10215" s="149"/>
      <c r="B10215" s="149"/>
    </row>
    <row r="10216" spans="1:2">
      <c r="A10216" s="149"/>
      <c r="B10216" s="149"/>
    </row>
    <row r="10217" spans="1:2">
      <c r="A10217" s="149"/>
      <c r="B10217" s="149"/>
    </row>
    <row r="10218" spans="1:2">
      <c r="A10218" s="149"/>
      <c r="B10218" s="149"/>
    </row>
    <row r="10219" spans="1:2">
      <c r="A10219" s="149"/>
      <c r="B10219" s="149"/>
    </row>
    <row r="10220" spans="1:2">
      <c r="A10220" s="149"/>
      <c r="B10220" s="149"/>
    </row>
    <row r="10221" spans="1:2">
      <c r="A10221" s="149"/>
      <c r="B10221" s="149"/>
    </row>
    <row r="10222" spans="1:2">
      <c r="A10222" s="149"/>
      <c r="B10222" s="149"/>
    </row>
    <row r="10223" spans="1:2">
      <c r="A10223" s="149"/>
      <c r="B10223" s="149"/>
    </row>
    <row r="10224" spans="1:2">
      <c r="A10224" s="149"/>
      <c r="B10224" s="149"/>
    </row>
    <row r="10225" spans="1:2">
      <c r="A10225" s="149"/>
      <c r="B10225" s="149"/>
    </row>
    <row r="10226" spans="1:2">
      <c r="A10226" s="149"/>
      <c r="B10226" s="149"/>
    </row>
    <row r="10227" spans="1:2">
      <c r="A10227" s="149"/>
      <c r="B10227" s="149"/>
    </row>
    <row r="10228" spans="1:2">
      <c r="A10228" s="149"/>
      <c r="B10228" s="149"/>
    </row>
    <row r="10229" spans="1:2">
      <c r="A10229" s="149"/>
      <c r="B10229" s="149"/>
    </row>
    <row r="10230" spans="1:2">
      <c r="A10230" s="149"/>
      <c r="B10230" s="149"/>
    </row>
    <row r="10231" spans="1:2">
      <c r="A10231" s="149"/>
      <c r="B10231" s="149"/>
    </row>
    <row r="10232" spans="1:2">
      <c r="A10232" s="149"/>
      <c r="B10232" s="149"/>
    </row>
    <row r="10233" spans="1:2">
      <c r="A10233" s="149"/>
      <c r="B10233" s="149"/>
    </row>
    <row r="10234" spans="1:2">
      <c r="A10234" s="149"/>
      <c r="B10234" s="149"/>
    </row>
    <row r="10235" spans="1:2">
      <c r="A10235" s="149"/>
      <c r="B10235" s="149"/>
    </row>
    <row r="10236" spans="1:2">
      <c r="A10236" s="149"/>
      <c r="B10236" s="149"/>
    </row>
    <row r="10237" spans="1:2">
      <c r="A10237" s="149"/>
      <c r="B10237" s="149"/>
    </row>
    <row r="10238" spans="1:2">
      <c r="A10238" s="149"/>
      <c r="B10238" s="149"/>
    </row>
    <row r="10239" spans="1:2">
      <c r="A10239" s="149"/>
      <c r="B10239" s="149"/>
    </row>
    <row r="10240" spans="1:2">
      <c r="A10240" s="149"/>
      <c r="B10240" s="149"/>
    </row>
    <row r="10241" spans="1:2">
      <c r="A10241" s="149"/>
      <c r="B10241" s="149"/>
    </row>
    <row r="10242" spans="1:2">
      <c r="A10242" s="149"/>
      <c r="B10242" s="149"/>
    </row>
    <row r="10243" spans="1:2">
      <c r="A10243" s="149"/>
      <c r="B10243" s="149"/>
    </row>
    <row r="10244" spans="1:2">
      <c r="A10244" s="149"/>
      <c r="B10244" s="149"/>
    </row>
    <row r="10245" spans="1:2">
      <c r="A10245" s="149"/>
      <c r="B10245" s="149"/>
    </row>
    <row r="10246" spans="1:2">
      <c r="A10246" s="149"/>
      <c r="B10246" s="149"/>
    </row>
    <row r="10247" spans="1:2">
      <c r="A10247" s="149"/>
      <c r="B10247" s="149"/>
    </row>
    <row r="10248" spans="1:2">
      <c r="A10248" s="149"/>
      <c r="B10248" s="149"/>
    </row>
    <row r="10249" spans="1:2">
      <c r="A10249" s="149"/>
      <c r="B10249" s="149"/>
    </row>
    <row r="10250" spans="1:2">
      <c r="A10250" s="149"/>
      <c r="B10250" s="149"/>
    </row>
    <row r="10251" spans="1:2">
      <c r="A10251" s="149"/>
      <c r="B10251" s="149"/>
    </row>
    <row r="10252" spans="1:2">
      <c r="A10252" s="149"/>
      <c r="B10252" s="149"/>
    </row>
    <row r="10253" spans="1:2">
      <c r="A10253" s="149"/>
      <c r="B10253" s="149"/>
    </row>
    <row r="10254" spans="1:2">
      <c r="A10254" s="149"/>
      <c r="B10254" s="149"/>
    </row>
    <row r="10255" spans="1:2">
      <c r="A10255" s="149"/>
      <c r="B10255" s="149"/>
    </row>
    <row r="10256" spans="1:2">
      <c r="A10256" s="149"/>
      <c r="B10256" s="149"/>
    </row>
    <row r="10257" spans="1:2">
      <c r="A10257" s="149"/>
      <c r="B10257" s="149"/>
    </row>
    <row r="10258" spans="1:2">
      <c r="A10258" s="149"/>
      <c r="B10258" s="149"/>
    </row>
    <row r="10259" spans="1:2">
      <c r="A10259" s="149"/>
      <c r="B10259" s="149"/>
    </row>
    <row r="10260" spans="1:2">
      <c r="A10260" s="149"/>
      <c r="B10260" s="149"/>
    </row>
    <row r="10261" spans="1:2">
      <c r="A10261" s="149"/>
      <c r="B10261" s="149"/>
    </row>
    <row r="10262" spans="1:2">
      <c r="A10262" s="149"/>
      <c r="B10262" s="149"/>
    </row>
    <row r="10263" spans="1:2">
      <c r="A10263" s="149"/>
      <c r="B10263" s="149"/>
    </row>
    <row r="10264" spans="1:2">
      <c r="A10264" s="149"/>
      <c r="B10264" s="149"/>
    </row>
    <row r="10265" spans="1:2">
      <c r="A10265" s="149"/>
      <c r="B10265" s="149"/>
    </row>
    <row r="10266" spans="1:2">
      <c r="A10266" s="149"/>
      <c r="B10266" s="149"/>
    </row>
    <row r="10267" spans="1:2">
      <c r="A10267" s="149"/>
      <c r="B10267" s="149"/>
    </row>
    <row r="10268" spans="1:2">
      <c r="A10268" s="149"/>
      <c r="B10268" s="149"/>
    </row>
    <row r="10269" spans="1:2">
      <c r="A10269" s="149"/>
      <c r="B10269" s="149"/>
    </row>
    <row r="10270" spans="1:2">
      <c r="A10270" s="149"/>
      <c r="B10270" s="149"/>
    </row>
    <row r="10271" spans="1:2">
      <c r="A10271" s="149"/>
      <c r="B10271" s="149"/>
    </row>
    <row r="10272" spans="1:2">
      <c r="A10272" s="149"/>
      <c r="B10272" s="149"/>
    </row>
    <row r="10273" spans="1:2">
      <c r="A10273" s="149"/>
      <c r="B10273" s="149"/>
    </row>
    <row r="10274" spans="1:2">
      <c r="A10274" s="149"/>
      <c r="B10274" s="149"/>
    </row>
    <row r="10275" spans="1:2">
      <c r="A10275" s="149"/>
      <c r="B10275" s="149"/>
    </row>
    <row r="10276" spans="1:2">
      <c r="A10276" s="149"/>
      <c r="B10276" s="149"/>
    </row>
    <row r="10277" spans="1:2">
      <c r="A10277" s="149"/>
      <c r="B10277" s="149"/>
    </row>
    <row r="10278" spans="1:2">
      <c r="A10278" s="149"/>
      <c r="B10278" s="149"/>
    </row>
    <row r="10279" spans="1:2">
      <c r="A10279" s="149"/>
      <c r="B10279" s="149"/>
    </row>
    <row r="10280" spans="1:2">
      <c r="A10280" s="149"/>
      <c r="B10280" s="149"/>
    </row>
    <row r="10281" spans="1:2">
      <c r="A10281" s="149"/>
      <c r="B10281" s="149"/>
    </row>
    <row r="10282" spans="1:2">
      <c r="A10282" s="149"/>
      <c r="B10282" s="149"/>
    </row>
    <row r="10283" spans="1:2">
      <c r="A10283" s="149"/>
      <c r="B10283" s="149"/>
    </row>
    <row r="10284" spans="1:2">
      <c r="A10284" s="149"/>
      <c r="B10284" s="149"/>
    </row>
    <row r="10285" spans="1:2">
      <c r="A10285" s="149"/>
      <c r="B10285" s="149"/>
    </row>
    <row r="10286" spans="1:2">
      <c r="A10286" s="149"/>
      <c r="B10286" s="149"/>
    </row>
    <row r="10287" spans="1:2">
      <c r="A10287" s="149"/>
      <c r="B10287" s="149"/>
    </row>
    <row r="10288" spans="1:2">
      <c r="A10288" s="149"/>
      <c r="B10288" s="149"/>
    </row>
    <row r="10289" spans="1:2">
      <c r="A10289" s="149"/>
      <c r="B10289" s="149"/>
    </row>
    <row r="10290" spans="1:2">
      <c r="A10290" s="149"/>
      <c r="B10290" s="149"/>
    </row>
    <row r="10291" spans="1:2">
      <c r="A10291" s="149"/>
      <c r="B10291" s="149"/>
    </row>
    <row r="10292" spans="1:2">
      <c r="A10292" s="149"/>
      <c r="B10292" s="149"/>
    </row>
    <row r="10293" spans="1:2">
      <c r="A10293" s="149"/>
      <c r="B10293" s="149"/>
    </row>
    <row r="10294" spans="1:2">
      <c r="A10294" s="149"/>
      <c r="B10294" s="149"/>
    </row>
    <row r="10295" spans="1:2">
      <c r="A10295" s="149"/>
      <c r="B10295" s="149"/>
    </row>
    <row r="10296" spans="1:2">
      <c r="A10296" s="149"/>
      <c r="B10296" s="149"/>
    </row>
    <row r="10297" spans="1:2">
      <c r="A10297" s="149"/>
      <c r="B10297" s="149"/>
    </row>
    <row r="10298" spans="1:2">
      <c r="A10298" s="149"/>
      <c r="B10298" s="149"/>
    </row>
    <row r="10299" spans="1:2">
      <c r="A10299" s="149"/>
      <c r="B10299" s="149"/>
    </row>
    <row r="10300" spans="1:2">
      <c r="A10300" s="149"/>
      <c r="B10300" s="149"/>
    </row>
    <row r="10301" spans="1:2">
      <c r="A10301" s="149"/>
      <c r="B10301" s="149"/>
    </row>
    <row r="10302" spans="1:2">
      <c r="A10302" s="149"/>
      <c r="B10302" s="149"/>
    </row>
    <row r="10303" spans="1:2">
      <c r="A10303" s="149"/>
      <c r="B10303" s="149"/>
    </row>
    <row r="10304" spans="1:2">
      <c r="A10304" s="149"/>
      <c r="B10304" s="149"/>
    </row>
    <row r="10305" spans="1:2">
      <c r="A10305" s="149"/>
      <c r="B10305" s="149"/>
    </row>
    <row r="10306" spans="1:2">
      <c r="A10306" s="149"/>
      <c r="B10306" s="149"/>
    </row>
    <row r="10307" spans="1:2">
      <c r="A10307" s="149"/>
      <c r="B10307" s="149"/>
    </row>
    <row r="10308" spans="1:2">
      <c r="A10308" s="149"/>
      <c r="B10308" s="149"/>
    </row>
    <row r="10309" spans="1:2">
      <c r="A10309" s="149"/>
      <c r="B10309" s="149"/>
    </row>
    <row r="10310" spans="1:2">
      <c r="A10310" s="149"/>
      <c r="B10310" s="149"/>
    </row>
    <row r="10311" spans="1:2">
      <c r="A10311" s="149"/>
      <c r="B10311" s="149"/>
    </row>
    <row r="10312" spans="1:2">
      <c r="A10312" s="149"/>
      <c r="B10312" s="149"/>
    </row>
    <row r="10313" spans="1:2">
      <c r="A10313" s="149"/>
      <c r="B10313" s="149"/>
    </row>
    <row r="10314" spans="1:2">
      <c r="A10314" s="149"/>
      <c r="B10314" s="149"/>
    </row>
    <row r="10315" spans="1:2">
      <c r="A10315" s="149"/>
      <c r="B10315" s="149"/>
    </row>
    <row r="10316" spans="1:2">
      <c r="A10316" s="149"/>
      <c r="B10316" s="149"/>
    </row>
    <row r="10317" spans="1:2">
      <c r="A10317" s="149"/>
      <c r="B10317" s="149"/>
    </row>
    <row r="10318" spans="1:2">
      <c r="A10318" s="149"/>
      <c r="B10318" s="149"/>
    </row>
    <row r="10319" spans="1:2">
      <c r="A10319" s="149"/>
      <c r="B10319" s="149"/>
    </row>
    <row r="10320" spans="1:2">
      <c r="A10320" s="149"/>
      <c r="B10320" s="149"/>
    </row>
    <row r="10321" spans="1:2">
      <c r="A10321" s="149"/>
      <c r="B10321" s="149"/>
    </row>
    <row r="10322" spans="1:2">
      <c r="A10322" s="149"/>
      <c r="B10322" s="149"/>
    </row>
    <row r="10323" spans="1:2">
      <c r="A10323" s="149"/>
      <c r="B10323" s="149"/>
    </row>
    <row r="10324" spans="1:2">
      <c r="A10324" s="149"/>
      <c r="B10324" s="149"/>
    </row>
    <row r="10325" spans="1:2">
      <c r="A10325" s="149"/>
      <c r="B10325" s="149"/>
    </row>
    <row r="10326" spans="1:2">
      <c r="A10326" s="149"/>
      <c r="B10326" s="149"/>
    </row>
    <row r="10327" spans="1:2">
      <c r="A10327" s="149"/>
      <c r="B10327" s="149"/>
    </row>
    <row r="10328" spans="1:2">
      <c r="A10328" s="149"/>
      <c r="B10328" s="149"/>
    </row>
    <row r="10329" spans="1:2">
      <c r="A10329" s="149"/>
      <c r="B10329" s="149"/>
    </row>
    <row r="10330" spans="1:2">
      <c r="A10330" s="149"/>
      <c r="B10330" s="149"/>
    </row>
    <row r="10331" spans="1:2">
      <c r="A10331" s="149"/>
      <c r="B10331" s="149"/>
    </row>
    <row r="10332" spans="1:2">
      <c r="A10332" s="149"/>
      <c r="B10332" s="149"/>
    </row>
    <row r="10333" spans="1:2">
      <c r="A10333" s="149"/>
      <c r="B10333" s="149"/>
    </row>
    <row r="10334" spans="1:2">
      <c r="A10334" s="149"/>
      <c r="B10334" s="149"/>
    </row>
    <row r="10335" spans="1:2">
      <c r="A10335" s="149"/>
      <c r="B10335" s="149"/>
    </row>
    <row r="10336" spans="1:2">
      <c r="A10336" s="149"/>
      <c r="B10336" s="149"/>
    </row>
    <row r="10337" spans="1:2">
      <c r="A10337" s="149"/>
      <c r="B10337" s="149"/>
    </row>
    <row r="10338" spans="1:2">
      <c r="A10338" s="149"/>
      <c r="B10338" s="149"/>
    </row>
    <row r="10339" spans="1:2">
      <c r="A10339" s="149"/>
      <c r="B10339" s="149"/>
    </row>
    <row r="10340" spans="1:2">
      <c r="A10340" s="149"/>
      <c r="B10340" s="149"/>
    </row>
    <row r="10341" spans="1:2">
      <c r="A10341" s="149"/>
      <c r="B10341" s="149"/>
    </row>
    <row r="10342" spans="1:2">
      <c r="A10342" s="149"/>
      <c r="B10342" s="149"/>
    </row>
    <row r="10343" spans="1:2">
      <c r="A10343" s="149"/>
      <c r="B10343" s="149"/>
    </row>
    <row r="10344" spans="1:2">
      <c r="A10344" s="149"/>
      <c r="B10344" s="149"/>
    </row>
    <row r="10345" spans="1:2">
      <c r="A10345" s="149"/>
      <c r="B10345" s="149"/>
    </row>
    <row r="10346" spans="1:2">
      <c r="A10346" s="149"/>
      <c r="B10346" s="149"/>
    </row>
    <row r="10347" spans="1:2">
      <c r="A10347" s="149"/>
      <c r="B10347" s="149"/>
    </row>
    <row r="10348" spans="1:2">
      <c r="A10348" s="149"/>
      <c r="B10348" s="149"/>
    </row>
    <row r="10349" spans="1:2">
      <c r="A10349" s="149"/>
      <c r="B10349" s="149"/>
    </row>
    <row r="10350" spans="1:2">
      <c r="A10350" s="149"/>
      <c r="B10350" s="149"/>
    </row>
    <row r="10351" spans="1:2">
      <c r="A10351" s="149"/>
      <c r="B10351" s="149"/>
    </row>
    <row r="10352" spans="1:2">
      <c r="A10352" s="149"/>
      <c r="B10352" s="149"/>
    </row>
    <row r="10353" spans="1:2">
      <c r="A10353" s="149"/>
      <c r="B10353" s="149"/>
    </row>
    <row r="10354" spans="1:2">
      <c r="A10354" s="149"/>
      <c r="B10354" s="149"/>
    </row>
    <row r="10355" spans="1:2">
      <c r="A10355" s="149"/>
      <c r="B10355" s="149"/>
    </row>
    <row r="10356" spans="1:2">
      <c r="A10356" s="149"/>
      <c r="B10356" s="149"/>
    </row>
    <row r="10357" spans="1:2">
      <c r="A10357" s="149"/>
      <c r="B10357" s="149"/>
    </row>
    <row r="10358" spans="1:2">
      <c r="A10358" s="149"/>
      <c r="B10358" s="149"/>
    </row>
    <row r="10359" spans="1:2">
      <c r="A10359" s="149"/>
      <c r="B10359" s="149"/>
    </row>
    <row r="10360" spans="1:2">
      <c r="A10360" s="149"/>
      <c r="B10360" s="149"/>
    </row>
    <row r="10361" spans="1:2">
      <c r="A10361" s="149"/>
      <c r="B10361" s="149"/>
    </row>
    <row r="10362" spans="1:2">
      <c r="A10362" s="149"/>
      <c r="B10362" s="149"/>
    </row>
    <row r="10363" spans="1:2">
      <c r="A10363" s="149"/>
      <c r="B10363" s="149"/>
    </row>
    <row r="10364" spans="1:2">
      <c r="A10364" s="149"/>
      <c r="B10364" s="149"/>
    </row>
    <row r="10365" spans="1:2">
      <c r="A10365" s="149"/>
      <c r="B10365" s="149"/>
    </row>
    <row r="10366" spans="1:2">
      <c r="A10366" s="149"/>
      <c r="B10366" s="149"/>
    </row>
    <row r="10367" spans="1:2">
      <c r="A10367" s="149"/>
      <c r="B10367" s="149"/>
    </row>
    <row r="10368" spans="1:2">
      <c r="A10368" s="149"/>
      <c r="B10368" s="149"/>
    </row>
    <row r="10369" spans="1:2">
      <c r="A10369" s="149"/>
      <c r="B10369" s="149"/>
    </row>
    <row r="10370" spans="1:2">
      <c r="A10370" s="149"/>
      <c r="B10370" s="149"/>
    </row>
    <row r="10371" spans="1:2">
      <c r="A10371" s="149"/>
      <c r="B10371" s="149"/>
    </row>
    <row r="10372" spans="1:2">
      <c r="A10372" s="149"/>
      <c r="B10372" s="149"/>
    </row>
    <row r="10373" spans="1:2">
      <c r="A10373" s="149"/>
      <c r="B10373" s="149"/>
    </row>
    <row r="10374" spans="1:2">
      <c r="A10374" s="149"/>
      <c r="B10374" s="149"/>
    </row>
    <row r="10375" spans="1:2">
      <c r="A10375" s="149"/>
      <c r="B10375" s="149"/>
    </row>
    <row r="10376" spans="1:2">
      <c r="A10376" s="149"/>
      <c r="B10376" s="149"/>
    </row>
    <row r="10377" spans="1:2">
      <c r="A10377" s="149"/>
      <c r="B10377" s="149"/>
    </row>
    <row r="10378" spans="1:2">
      <c r="A10378" s="149"/>
      <c r="B10378" s="149"/>
    </row>
    <row r="10379" spans="1:2">
      <c r="A10379" s="149"/>
      <c r="B10379" s="149"/>
    </row>
    <row r="10380" spans="1:2">
      <c r="A10380" s="149"/>
      <c r="B10380" s="149"/>
    </row>
    <row r="10381" spans="1:2">
      <c r="A10381" s="149"/>
      <c r="B10381" s="149"/>
    </row>
    <row r="10382" spans="1:2">
      <c r="A10382" s="149"/>
      <c r="B10382" s="149"/>
    </row>
    <row r="10383" spans="1:2">
      <c r="A10383" s="149"/>
      <c r="B10383" s="149"/>
    </row>
    <row r="10384" spans="1:2">
      <c r="A10384" s="149"/>
      <c r="B10384" s="149"/>
    </row>
    <row r="10385" spans="1:2">
      <c r="A10385" s="149"/>
      <c r="B10385" s="149"/>
    </row>
    <row r="10386" spans="1:2">
      <c r="A10386" s="149"/>
      <c r="B10386" s="149"/>
    </row>
    <row r="10387" spans="1:2">
      <c r="A10387" s="149"/>
      <c r="B10387" s="149"/>
    </row>
    <row r="10388" spans="1:2">
      <c r="A10388" s="149"/>
      <c r="B10388" s="149"/>
    </row>
    <row r="10389" spans="1:2">
      <c r="A10389" s="149"/>
      <c r="B10389" s="149"/>
    </row>
    <row r="10390" spans="1:2">
      <c r="A10390" s="149"/>
      <c r="B10390" s="149"/>
    </row>
    <row r="10391" spans="1:2">
      <c r="A10391" s="149"/>
      <c r="B10391" s="149"/>
    </row>
    <row r="10392" spans="1:2">
      <c r="A10392" s="149"/>
      <c r="B10392" s="149"/>
    </row>
    <row r="10393" spans="1:2">
      <c r="A10393" s="149"/>
      <c r="B10393" s="149"/>
    </row>
    <row r="10394" spans="1:2">
      <c r="A10394" s="149"/>
      <c r="B10394" s="149"/>
    </row>
    <row r="10395" spans="1:2">
      <c r="A10395" s="149"/>
      <c r="B10395" s="149"/>
    </row>
    <row r="10396" spans="1:2">
      <c r="A10396" s="149"/>
      <c r="B10396" s="149"/>
    </row>
    <row r="10397" spans="1:2">
      <c r="A10397" s="149"/>
      <c r="B10397" s="149"/>
    </row>
    <row r="10398" spans="1:2">
      <c r="A10398" s="149"/>
      <c r="B10398" s="149"/>
    </row>
    <row r="10399" spans="1:2">
      <c r="A10399" s="149"/>
      <c r="B10399" s="149"/>
    </row>
    <row r="10400" spans="1:2">
      <c r="A10400" s="149"/>
      <c r="B10400" s="149"/>
    </row>
    <row r="10401" spans="1:2">
      <c r="A10401" s="149"/>
      <c r="B10401" s="149"/>
    </row>
    <row r="10402" spans="1:2">
      <c r="A10402" s="149"/>
      <c r="B10402" s="149"/>
    </row>
    <row r="10403" spans="1:2">
      <c r="A10403" s="149"/>
      <c r="B10403" s="149"/>
    </row>
    <row r="10404" spans="1:2">
      <c r="A10404" s="149"/>
      <c r="B10404" s="149"/>
    </row>
    <row r="10405" spans="1:2">
      <c r="A10405" s="149"/>
      <c r="B10405" s="149"/>
    </row>
    <row r="10406" spans="1:2">
      <c r="A10406" s="149"/>
      <c r="B10406" s="149"/>
    </row>
    <row r="10407" spans="1:2">
      <c r="A10407" s="149"/>
      <c r="B10407" s="149"/>
    </row>
    <row r="10408" spans="1:2">
      <c r="A10408" s="149"/>
      <c r="B10408" s="149"/>
    </row>
    <row r="10409" spans="1:2">
      <c r="A10409" s="149"/>
      <c r="B10409" s="149"/>
    </row>
    <row r="10410" spans="1:2">
      <c r="A10410" s="149"/>
      <c r="B10410" s="149"/>
    </row>
    <row r="10411" spans="1:2">
      <c r="A10411" s="149"/>
      <c r="B10411" s="149"/>
    </row>
    <row r="10412" spans="1:2">
      <c r="A10412" s="149"/>
      <c r="B10412" s="149"/>
    </row>
    <row r="10413" spans="1:2">
      <c r="A10413" s="149"/>
      <c r="B10413" s="149"/>
    </row>
    <row r="10414" spans="1:2">
      <c r="A10414" s="149"/>
      <c r="B10414" s="149"/>
    </row>
    <row r="10415" spans="1:2">
      <c r="A10415" s="149"/>
      <c r="B10415" s="149"/>
    </row>
    <row r="10416" spans="1:2">
      <c r="A10416" s="149"/>
      <c r="B10416" s="149"/>
    </row>
    <row r="10417" spans="1:2">
      <c r="A10417" s="149"/>
      <c r="B10417" s="149"/>
    </row>
    <row r="10418" spans="1:2">
      <c r="A10418" s="149"/>
      <c r="B10418" s="149"/>
    </row>
    <row r="10419" spans="1:2">
      <c r="A10419" s="149"/>
      <c r="B10419" s="149"/>
    </row>
    <row r="10420" spans="1:2">
      <c r="A10420" s="149"/>
      <c r="B10420" s="149"/>
    </row>
    <row r="10421" spans="1:2">
      <c r="A10421" s="149"/>
      <c r="B10421" s="149"/>
    </row>
    <row r="10422" spans="1:2">
      <c r="A10422" s="149"/>
      <c r="B10422" s="149"/>
    </row>
    <row r="10423" spans="1:2">
      <c r="A10423" s="149"/>
      <c r="B10423" s="149"/>
    </row>
    <row r="10424" spans="1:2">
      <c r="A10424" s="149"/>
      <c r="B10424" s="149"/>
    </row>
    <row r="10425" spans="1:2">
      <c r="A10425" s="149"/>
      <c r="B10425" s="149"/>
    </row>
    <row r="10426" spans="1:2">
      <c r="A10426" s="149"/>
      <c r="B10426" s="149"/>
    </row>
    <row r="10427" spans="1:2">
      <c r="A10427" s="149"/>
      <c r="B10427" s="149"/>
    </row>
    <row r="10428" spans="1:2">
      <c r="A10428" s="149"/>
      <c r="B10428" s="149"/>
    </row>
    <row r="10429" spans="1:2">
      <c r="A10429" s="149"/>
      <c r="B10429" s="149"/>
    </row>
    <row r="10430" spans="1:2">
      <c r="A10430" s="149"/>
      <c r="B10430" s="149"/>
    </row>
    <row r="10431" spans="1:2">
      <c r="A10431" s="149"/>
      <c r="B10431" s="149"/>
    </row>
    <row r="10432" spans="1:2">
      <c r="A10432" s="149"/>
      <c r="B10432" s="149"/>
    </row>
    <row r="10433" spans="1:2">
      <c r="A10433" s="149"/>
      <c r="B10433" s="149"/>
    </row>
    <row r="10434" spans="1:2">
      <c r="A10434" s="149"/>
      <c r="B10434" s="149"/>
    </row>
    <row r="10435" spans="1:2">
      <c r="A10435" s="149"/>
      <c r="B10435" s="149"/>
    </row>
    <row r="10436" spans="1:2">
      <c r="A10436" s="149"/>
      <c r="B10436" s="149"/>
    </row>
    <row r="10437" spans="1:2">
      <c r="A10437" s="149"/>
      <c r="B10437" s="149"/>
    </row>
    <row r="10438" spans="1:2">
      <c r="A10438" s="149"/>
      <c r="B10438" s="149"/>
    </row>
    <row r="10439" spans="1:2">
      <c r="A10439" s="149"/>
      <c r="B10439" s="149"/>
    </row>
    <row r="10440" spans="1:2">
      <c r="A10440" s="149"/>
      <c r="B10440" s="149"/>
    </row>
    <row r="10441" spans="1:2">
      <c r="A10441" s="149"/>
      <c r="B10441" s="149"/>
    </row>
    <row r="10442" spans="1:2">
      <c r="A10442" s="149"/>
      <c r="B10442" s="149"/>
    </row>
    <row r="10443" spans="1:2">
      <c r="A10443" s="149"/>
      <c r="B10443" s="149"/>
    </row>
    <row r="10444" spans="1:2">
      <c r="A10444" s="149"/>
      <c r="B10444" s="149"/>
    </row>
    <row r="10445" spans="1:2">
      <c r="A10445" s="149"/>
      <c r="B10445" s="149"/>
    </row>
    <row r="10446" spans="1:2">
      <c r="A10446" s="149"/>
      <c r="B10446" s="149"/>
    </row>
    <row r="10447" spans="1:2">
      <c r="A10447" s="149"/>
      <c r="B10447" s="149"/>
    </row>
    <row r="10448" spans="1:2">
      <c r="A10448" s="149"/>
      <c r="B10448" s="149"/>
    </row>
    <row r="10449" spans="1:2">
      <c r="A10449" s="149"/>
      <c r="B10449" s="149"/>
    </row>
    <row r="10450" spans="1:2">
      <c r="A10450" s="149"/>
      <c r="B10450" s="149"/>
    </row>
    <row r="10451" spans="1:2">
      <c r="A10451" s="149"/>
      <c r="B10451" s="149"/>
    </row>
    <row r="10452" spans="1:2">
      <c r="A10452" s="149"/>
      <c r="B10452" s="149"/>
    </row>
    <row r="10453" spans="1:2">
      <c r="A10453" s="149"/>
      <c r="B10453" s="149"/>
    </row>
    <row r="10454" spans="1:2">
      <c r="A10454" s="149"/>
      <c r="B10454" s="149"/>
    </row>
    <row r="10455" spans="1:2">
      <c r="A10455" s="149"/>
      <c r="B10455" s="149"/>
    </row>
    <row r="10456" spans="1:2">
      <c r="A10456" s="149"/>
      <c r="B10456" s="149"/>
    </row>
    <row r="10457" spans="1:2">
      <c r="A10457" s="149"/>
      <c r="B10457" s="149"/>
    </row>
    <row r="10458" spans="1:2">
      <c r="A10458" s="149"/>
      <c r="B10458" s="149"/>
    </row>
    <row r="10459" spans="1:2">
      <c r="A10459" s="149"/>
      <c r="B10459" s="149"/>
    </row>
    <row r="10460" spans="1:2">
      <c r="A10460" s="149"/>
      <c r="B10460" s="149"/>
    </row>
    <row r="10461" spans="1:2">
      <c r="A10461" s="149"/>
      <c r="B10461" s="149"/>
    </row>
    <row r="10462" spans="1:2">
      <c r="A10462" s="149"/>
      <c r="B10462" s="149"/>
    </row>
    <row r="10463" spans="1:2">
      <c r="A10463" s="149"/>
      <c r="B10463" s="149"/>
    </row>
    <row r="10464" spans="1:2">
      <c r="A10464" s="149"/>
      <c r="B10464" s="149"/>
    </row>
    <row r="10465" spans="1:2">
      <c r="A10465" s="149"/>
      <c r="B10465" s="149"/>
    </row>
    <row r="10466" spans="1:2">
      <c r="A10466" s="149"/>
      <c r="B10466" s="149"/>
    </row>
    <row r="10467" spans="1:2">
      <c r="A10467" s="149"/>
      <c r="B10467" s="149"/>
    </row>
    <row r="10468" spans="1:2">
      <c r="A10468" s="149"/>
      <c r="B10468" s="149"/>
    </row>
    <row r="10469" spans="1:2">
      <c r="A10469" s="149"/>
      <c r="B10469" s="149"/>
    </row>
    <row r="10470" spans="1:2">
      <c r="A10470" s="149"/>
      <c r="B10470" s="149"/>
    </row>
    <row r="10471" spans="1:2">
      <c r="A10471" s="149"/>
      <c r="B10471" s="149"/>
    </row>
    <row r="10472" spans="1:2">
      <c r="A10472" s="149"/>
      <c r="B10472" s="149"/>
    </row>
    <row r="10473" spans="1:2">
      <c r="A10473" s="149"/>
      <c r="B10473" s="149"/>
    </row>
    <row r="10474" spans="1:2">
      <c r="A10474" s="149"/>
      <c r="B10474" s="149"/>
    </row>
    <row r="10475" spans="1:2">
      <c r="A10475" s="149"/>
      <c r="B10475" s="149"/>
    </row>
    <row r="10476" spans="1:2">
      <c r="A10476" s="149"/>
      <c r="B10476" s="149"/>
    </row>
    <row r="10477" spans="1:2">
      <c r="A10477" s="149"/>
      <c r="B10477" s="149"/>
    </row>
    <row r="10478" spans="1:2">
      <c r="A10478" s="149"/>
      <c r="B10478" s="149"/>
    </row>
    <row r="10479" spans="1:2">
      <c r="A10479" s="149"/>
      <c r="B10479" s="149"/>
    </row>
    <row r="10480" spans="1:2">
      <c r="A10480" s="149"/>
      <c r="B10480" s="149"/>
    </row>
    <row r="10481" spans="1:2">
      <c r="A10481" s="149"/>
      <c r="B10481" s="149"/>
    </row>
    <row r="10482" spans="1:2">
      <c r="A10482" s="149"/>
      <c r="B10482" s="149"/>
    </row>
    <row r="10483" spans="1:2">
      <c r="A10483" s="149"/>
      <c r="B10483" s="149"/>
    </row>
    <row r="10484" spans="1:2">
      <c r="A10484" s="149"/>
      <c r="B10484" s="149"/>
    </row>
    <row r="10485" spans="1:2">
      <c r="A10485" s="149"/>
      <c r="B10485" s="149"/>
    </row>
    <row r="10486" spans="1:2">
      <c r="A10486" s="149"/>
      <c r="B10486" s="149"/>
    </row>
    <row r="10487" spans="1:2">
      <c r="A10487" s="149"/>
      <c r="B10487" s="149"/>
    </row>
    <row r="10488" spans="1:2">
      <c r="A10488" s="149"/>
      <c r="B10488" s="149"/>
    </row>
    <row r="10489" spans="1:2">
      <c r="A10489" s="149"/>
      <c r="B10489" s="149"/>
    </row>
    <row r="10490" spans="1:2">
      <c r="A10490" s="149"/>
      <c r="B10490" s="149"/>
    </row>
    <row r="10491" spans="1:2">
      <c r="A10491" s="149"/>
      <c r="B10491" s="149"/>
    </row>
    <row r="10492" spans="1:2">
      <c r="A10492" s="149"/>
      <c r="B10492" s="149"/>
    </row>
    <row r="10493" spans="1:2">
      <c r="A10493" s="149"/>
      <c r="B10493" s="149"/>
    </row>
    <row r="10494" spans="1:2">
      <c r="A10494" s="149"/>
      <c r="B10494" s="149"/>
    </row>
    <row r="10495" spans="1:2">
      <c r="A10495" s="149"/>
      <c r="B10495" s="149"/>
    </row>
    <row r="10496" spans="1:2">
      <c r="A10496" s="149"/>
      <c r="B10496" s="149"/>
    </row>
    <row r="10497" spans="1:2">
      <c r="A10497" s="149"/>
      <c r="B10497" s="149"/>
    </row>
    <row r="10498" spans="1:2">
      <c r="A10498" s="149"/>
      <c r="B10498" s="149"/>
    </row>
    <row r="10499" spans="1:2">
      <c r="A10499" s="149"/>
      <c r="B10499" s="149"/>
    </row>
    <row r="10500" spans="1:2">
      <c r="A10500" s="149"/>
      <c r="B10500" s="149"/>
    </row>
    <row r="10501" spans="1:2">
      <c r="A10501" s="149"/>
      <c r="B10501" s="149"/>
    </row>
    <row r="10502" spans="1:2">
      <c r="A10502" s="149"/>
      <c r="B10502" s="149"/>
    </row>
    <row r="10503" spans="1:2">
      <c r="A10503" s="149"/>
      <c r="B10503" s="149"/>
    </row>
    <row r="10504" spans="1:2">
      <c r="A10504" s="149"/>
      <c r="B10504" s="149"/>
    </row>
    <row r="10505" spans="1:2">
      <c r="A10505" s="149"/>
      <c r="B10505" s="149"/>
    </row>
    <row r="10506" spans="1:2">
      <c r="A10506" s="149"/>
      <c r="B10506" s="149"/>
    </row>
    <row r="10507" spans="1:2">
      <c r="A10507" s="149"/>
      <c r="B10507" s="149"/>
    </row>
    <row r="10508" spans="1:2">
      <c r="A10508" s="149"/>
      <c r="B10508" s="149"/>
    </row>
    <row r="10509" spans="1:2">
      <c r="A10509" s="149"/>
      <c r="B10509" s="149"/>
    </row>
    <row r="10510" spans="1:2">
      <c r="A10510" s="149"/>
      <c r="B10510" s="149"/>
    </row>
    <row r="10511" spans="1:2">
      <c r="A10511" s="149"/>
      <c r="B10511" s="149"/>
    </row>
    <row r="10512" spans="1:2">
      <c r="A10512" s="149"/>
      <c r="B10512" s="149"/>
    </row>
    <row r="10513" spans="1:2">
      <c r="A10513" s="149"/>
      <c r="B10513" s="149"/>
    </row>
    <row r="10514" spans="1:2">
      <c r="A10514" s="149"/>
      <c r="B10514" s="149"/>
    </row>
    <row r="10515" spans="1:2">
      <c r="A10515" s="149"/>
      <c r="B10515" s="149"/>
    </row>
    <row r="10516" spans="1:2">
      <c r="A10516" s="149"/>
      <c r="B10516" s="149"/>
    </row>
    <row r="10517" spans="1:2">
      <c r="A10517" s="149"/>
      <c r="B10517" s="149"/>
    </row>
    <row r="10518" spans="1:2">
      <c r="A10518" s="149"/>
      <c r="B10518" s="149"/>
    </row>
    <row r="10519" spans="1:2">
      <c r="A10519" s="149"/>
      <c r="B10519" s="149"/>
    </row>
    <row r="10520" spans="1:2">
      <c r="A10520" s="149"/>
      <c r="B10520" s="149"/>
    </row>
    <row r="10521" spans="1:2">
      <c r="A10521" s="149"/>
      <c r="B10521" s="149"/>
    </row>
    <row r="10522" spans="1:2">
      <c r="A10522" s="149"/>
      <c r="B10522" s="149"/>
    </row>
    <row r="10523" spans="1:2">
      <c r="A10523" s="149"/>
      <c r="B10523" s="149"/>
    </row>
    <row r="10524" spans="1:2">
      <c r="A10524" s="149"/>
      <c r="B10524" s="149"/>
    </row>
    <row r="10525" spans="1:2">
      <c r="A10525" s="149"/>
      <c r="B10525" s="149"/>
    </row>
    <row r="10526" spans="1:2">
      <c r="A10526" s="149"/>
      <c r="B10526" s="149"/>
    </row>
    <row r="10527" spans="1:2">
      <c r="A10527" s="149"/>
      <c r="B10527" s="149"/>
    </row>
    <row r="10528" spans="1:2">
      <c r="A10528" s="149"/>
      <c r="B10528" s="149"/>
    </row>
    <row r="10529" spans="1:2">
      <c r="A10529" s="149"/>
      <c r="B10529" s="149"/>
    </row>
    <row r="10530" spans="1:2">
      <c r="A10530" s="149"/>
      <c r="B10530" s="149"/>
    </row>
    <row r="10531" spans="1:2">
      <c r="A10531" s="149"/>
      <c r="B10531" s="149"/>
    </row>
    <row r="10532" spans="1:2">
      <c r="A10532" s="149"/>
      <c r="B10532" s="149"/>
    </row>
    <row r="10533" spans="1:2">
      <c r="A10533" s="149"/>
      <c r="B10533" s="149"/>
    </row>
    <row r="10534" spans="1:2">
      <c r="A10534" s="149"/>
      <c r="B10534" s="149"/>
    </row>
    <row r="10535" spans="1:2">
      <c r="A10535" s="149"/>
      <c r="B10535" s="149"/>
    </row>
    <row r="10536" spans="1:2">
      <c r="A10536" s="149"/>
      <c r="B10536" s="149"/>
    </row>
    <row r="10537" spans="1:2">
      <c r="A10537" s="149"/>
      <c r="B10537" s="149"/>
    </row>
    <row r="10538" spans="1:2">
      <c r="A10538" s="149"/>
      <c r="B10538" s="149"/>
    </row>
    <row r="10539" spans="1:2">
      <c r="A10539" s="149"/>
      <c r="B10539" s="149"/>
    </row>
    <row r="10540" spans="1:2">
      <c r="A10540" s="149"/>
      <c r="B10540" s="149"/>
    </row>
    <row r="10541" spans="1:2">
      <c r="A10541" s="149"/>
      <c r="B10541" s="149"/>
    </row>
    <row r="10542" spans="1:2">
      <c r="A10542" s="149"/>
      <c r="B10542" s="149"/>
    </row>
    <row r="10543" spans="1:2">
      <c r="A10543" s="149"/>
      <c r="B10543" s="149"/>
    </row>
    <row r="10544" spans="1:2">
      <c r="A10544" s="149"/>
      <c r="B10544" s="149"/>
    </row>
    <row r="10545" spans="1:2">
      <c r="A10545" s="149"/>
      <c r="B10545" s="149"/>
    </row>
    <row r="10546" spans="1:2">
      <c r="A10546" s="149"/>
      <c r="B10546" s="149"/>
    </row>
    <row r="10547" spans="1:2">
      <c r="A10547" s="149"/>
      <c r="B10547" s="149"/>
    </row>
    <row r="10548" spans="1:2">
      <c r="A10548" s="149"/>
      <c r="B10548" s="149"/>
    </row>
    <row r="10549" spans="1:2">
      <c r="A10549" s="149"/>
      <c r="B10549" s="149"/>
    </row>
    <row r="10550" spans="1:2">
      <c r="A10550" s="149"/>
      <c r="B10550" s="149"/>
    </row>
    <row r="10551" spans="1:2">
      <c r="A10551" s="149"/>
      <c r="B10551" s="149"/>
    </row>
    <row r="10552" spans="1:2">
      <c r="A10552" s="149"/>
      <c r="B10552" s="149"/>
    </row>
    <row r="10553" spans="1:2">
      <c r="A10553" s="149"/>
      <c r="B10553" s="149"/>
    </row>
    <row r="10554" spans="1:2">
      <c r="A10554" s="149"/>
      <c r="B10554" s="149"/>
    </row>
    <row r="10555" spans="1:2">
      <c r="A10555" s="149"/>
      <c r="B10555" s="149"/>
    </row>
    <row r="10556" spans="1:2">
      <c r="A10556" s="149"/>
      <c r="B10556" s="149"/>
    </row>
    <row r="10557" spans="1:2">
      <c r="A10557" s="149"/>
      <c r="B10557" s="149"/>
    </row>
    <row r="10558" spans="1:2">
      <c r="A10558" s="149"/>
      <c r="B10558" s="149"/>
    </row>
    <row r="10559" spans="1:2">
      <c r="A10559" s="149"/>
      <c r="B10559" s="149"/>
    </row>
    <row r="10560" spans="1:2">
      <c r="A10560" s="149"/>
      <c r="B10560" s="149"/>
    </row>
    <row r="10561" spans="1:2">
      <c r="A10561" s="149"/>
      <c r="B10561" s="149"/>
    </row>
    <row r="10562" spans="1:2">
      <c r="A10562" s="149"/>
      <c r="B10562" s="149"/>
    </row>
    <row r="10563" spans="1:2">
      <c r="A10563" s="149"/>
      <c r="B10563" s="149"/>
    </row>
    <row r="10564" spans="1:2">
      <c r="A10564" s="149"/>
      <c r="B10564" s="149"/>
    </row>
    <row r="10565" spans="1:2">
      <c r="A10565" s="149"/>
      <c r="B10565" s="149"/>
    </row>
    <row r="10566" spans="1:2">
      <c r="A10566" s="149"/>
      <c r="B10566" s="149"/>
    </row>
    <row r="10567" spans="1:2">
      <c r="A10567" s="149"/>
      <c r="B10567" s="149"/>
    </row>
    <row r="10568" spans="1:2">
      <c r="A10568" s="149"/>
      <c r="B10568" s="149"/>
    </row>
    <row r="10569" spans="1:2">
      <c r="A10569" s="149"/>
      <c r="B10569" s="149"/>
    </row>
    <row r="10570" spans="1:2">
      <c r="A10570" s="149"/>
      <c r="B10570" s="149"/>
    </row>
    <row r="10571" spans="1:2">
      <c r="A10571" s="149"/>
      <c r="B10571" s="149"/>
    </row>
    <row r="10572" spans="1:2">
      <c r="A10572" s="149"/>
      <c r="B10572" s="149"/>
    </row>
    <row r="10573" spans="1:2">
      <c r="A10573" s="149"/>
      <c r="B10573" s="149"/>
    </row>
    <row r="10574" spans="1:2">
      <c r="A10574" s="149"/>
      <c r="B10574" s="149"/>
    </row>
    <row r="10575" spans="1:2">
      <c r="A10575" s="149"/>
      <c r="B10575" s="149"/>
    </row>
    <row r="10576" spans="1:2">
      <c r="A10576" s="149"/>
      <c r="B10576" s="149"/>
    </row>
    <row r="10577" spans="1:2">
      <c r="A10577" s="149"/>
      <c r="B10577" s="149"/>
    </row>
    <row r="10578" spans="1:2">
      <c r="A10578" s="149"/>
      <c r="B10578" s="149"/>
    </row>
    <row r="10579" spans="1:2">
      <c r="A10579" s="149"/>
      <c r="B10579" s="149"/>
    </row>
    <row r="10580" spans="1:2">
      <c r="A10580" s="149"/>
      <c r="B10580" s="149"/>
    </row>
    <row r="10581" spans="1:2">
      <c r="A10581" s="149"/>
      <c r="B10581" s="149"/>
    </row>
    <row r="10582" spans="1:2">
      <c r="A10582" s="149"/>
      <c r="B10582" s="149"/>
    </row>
    <row r="10583" spans="1:2">
      <c r="A10583" s="149"/>
      <c r="B10583" s="149"/>
    </row>
    <row r="10584" spans="1:2">
      <c r="A10584" s="149"/>
      <c r="B10584" s="149"/>
    </row>
    <row r="10585" spans="1:2">
      <c r="A10585" s="149"/>
      <c r="B10585" s="149"/>
    </row>
    <row r="10586" spans="1:2">
      <c r="A10586" s="149"/>
      <c r="B10586" s="149"/>
    </row>
    <row r="10587" spans="1:2">
      <c r="A10587" s="149"/>
      <c r="B10587" s="149"/>
    </row>
    <row r="10588" spans="1:2">
      <c r="A10588" s="149"/>
      <c r="B10588" s="149"/>
    </row>
    <row r="10589" spans="1:2">
      <c r="A10589" s="149"/>
      <c r="B10589" s="149"/>
    </row>
    <row r="10590" spans="1:2">
      <c r="A10590" s="149"/>
      <c r="B10590" s="149"/>
    </row>
    <row r="10591" spans="1:2">
      <c r="A10591" s="149"/>
      <c r="B10591" s="149"/>
    </row>
    <row r="10592" spans="1:2">
      <c r="A10592" s="149"/>
      <c r="B10592" s="149"/>
    </row>
    <row r="10593" spans="1:2">
      <c r="A10593" s="149"/>
      <c r="B10593" s="149"/>
    </row>
    <row r="10594" spans="1:2">
      <c r="A10594" s="149"/>
      <c r="B10594" s="149"/>
    </row>
    <row r="10595" spans="1:2">
      <c r="A10595" s="149"/>
      <c r="B10595" s="149"/>
    </row>
    <row r="10596" spans="1:2">
      <c r="A10596" s="149"/>
      <c r="B10596" s="149"/>
    </row>
    <row r="10597" spans="1:2">
      <c r="A10597" s="149"/>
      <c r="B10597" s="149"/>
    </row>
    <row r="10598" spans="1:2">
      <c r="A10598" s="149"/>
      <c r="B10598" s="149"/>
    </row>
    <row r="10599" spans="1:2">
      <c r="A10599" s="149"/>
      <c r="B10599" s="149"/>
    </row>
    <row r="10600" spans="1:2">
      <c r="A10600" s="149"/>
      <c r="B10600" s="149"/>
    </row>
    <row r="10601" spans="1:2">
      <c r="A10601" s="149"/>
      <c r="B10601" s="149"/>
    </row>
    <row r="10602" spans="1:2">
      <c r="A10602" s="149"/>
      <c r="B10602" s="149"/>
    </row>
    <row r="10603" spans="1:2">
      <c r="A10603" s="149"/>
      <c r="B10603" s="149"/>
    </row>
    <row r="10604" spans="1:2">
      <c r="A10604" s="149"/>
      <c r="B10604" s="149"/>
    </row>
    <row r="10605" spans="1:2">
      <c r="A10605" s="149"/>
      <c r="B10605" s="149"/>
    </row>
    <row r="10606" spans="1:2">
      <c r="A10606" s="149"/>
      <c r="B10606" s="149"/>
    </row>
    <row r="10607" spans="1:2">
      <c r="A10607" s="149"/>
      <c r="B10607" s="149"/>
    </row>
    <row r="10608" spans="1:2">
      <c r="A10608" s="149"/>
      <c r="B10608" s="149"/>
    </row>
    <row r="10609" spans="1:2">
      <c r="A10609" s="149"/>
      <c r="B10609" s="149"/>
    </row>
    <row r="10610" spans="1:2">
      <c r="A10610" s="149"/>
      <c r="B10610" s="149"/>
    </row>
    <row r="10611" spans="1:2">
      <c r="A10611" s="149"/>
      <c r="B10611" s="149"/>
    </row>
    <row r="10612" spans="1:2">
      <c r="A10612" s="149"/>
      <c r="B10612" s="149"/>
    </row>
    <row r="10613" spans="1:2">
      <c r="A10613" s="149"/>
      <c r="B10613" s="149"/>
    </row>
    <row r="10614" spans="1:2">
      <c r="A10614" s="149"/>
      <c r="B10614" s="149"/>
    </row>
    <row r="10615" spans="1:2">
      <c r="A10615" s="149"/>
      <c r="B10615" s="149"/>
    </row>
    <row r="10616" spans="1:2">
      <c r="A10616" s="149"/>
      <c r="B10616" s="149"/>
    </row>
    <row r="10617" spans="1:2">
      <c r="A10617" s="149"/>
      <c r="B10617" s="149"/>
    </row>
    <row r="10618" spans="1:2">
      <c r="A10618" s="149"/>
      <c r="B10618" s="149"/>
    </row>
    <row r="10619" spans="1:2">
      <c r="A10619" s="149"/>
      <c r="B10619" s="149"/>
    </row>
    <row r="10620" spans="1:2">
      <c r="A10620" s="149"/>
      <c r="B10620" s="149"/>
    </row>
    <row r="10621" spans="1:2">
      <c r="A10621" s="149"/>
      <c r="B10621" s="149"/>
    </row>
    <row r="10622" spans="1:2">
      <c r="A10622" s="149"/>
      <c r="B10622" s="149"/>
    </row>
    <row r="10623" spans="1:2">
      <c r="A10623" s="149"/>
      <c r="B10623" s="149"/>
    </row>
    <row r="10624" spans="1:2">
      <c r="A10624" s="149"/>
      <c r="B10624" s="149"/>
    </row>
    <row r="10625" spans="1:2">
      <c r="A10625" s="149"/>
      <c r="B10625" s="149"/>
    </row>
    <row r="10626" spans="1:2">
      <c r="A10626" s="149"/>
      <c r="B10626" s="149"/>
    </row>
    <row r="10627" spans="1:2">
      <c r="A10627" s="149"/>
      <c r="B10627" s="149"/>
    </row>
    <row r="10628" spans="1:2">
      <c r="A10628" s="149"/>
      <c r="B10628" s="149"/>
    </row>
    <row r="10629" spans="1:2">
      <c r="A10629" s="149"/>
      <c r="B10629" s="149"/>
    </row>
    <row r="10630" spans="1:2">
      <c r="A10630" s="149"/>
      <c r="B10630" s="149"/>
    </row>
    <row r="10631" spans="1:2">
      <c r="A10631" s="149"/>
      <c r="B10631" s="149"/>
    </row>
    <row r="10632" spans="1:2">
      <c r="A10632" s="149"/>
      <c r="B10632" s="149"/>
    </row>
    <row r="10633" spans="1:2">
      <c r="A10633" s="149"/>
      <c r="B10633" s="149"/>
    </row>
    <row r="10634" spans="1:2">
      <c r="A10634" s="149"/>
      <c r="B10634" s="149"/>
    </row>
    <row r="10635" spans="1:2">
      <c r="A10635" s="149"/>
      <c r="B10635" s="149"/>
    </row>
    <row r="10636" spans="1:2">
      <c r="A10636" s="149"/>
      <c r="B10636" s="149"/>
    </row>
    <row r="10637" spans="1:2">
      <c r="A10637" s="149"/>
      <c r="B10637" s="149"/>
    </row>
    <row r="10638" spans="1:2">
      <c r="A10638" s="149"/>
      <c r="B10638" s="149"/>
    </row>
    <row r="10639" spans="1:2">
      <c r="A10639" s="149"/>
      <c r="B10639" s="149"/>
    </row>
    <row r="10640" spans="1:2">
      <c r="A10640" s="149"/>
      <c r="B10640" s="149"/>
    </row>
    <row r="10641" spans="1:2">
      <c r="A10641" s="149"/>
      <c r="B10641" s="149"/>
    </row>
    <row r="10642" spans="1:2">
      <c r="A10642" s="149"/>
      <c r="B10642" s="149"/>
    </row>
    <row r="10643" spans="1:2">
      <c r="A10643" s="149"/>
      <c r="B10643" s="149"/>
    </row>
    <row r="10644" spans="1:2">
      <c r="A10644" s="149"/>
      <c r="B10644" s="149"/>
    </row>
    <row r="10645" spans="1:2">
      <c r="A10645" s="149"/>
      <c r="B10645" s="149"/>
    </row>
    <row r="10646" spans="1:2">
      <c r="A10646" s="149"/>
      <c r="B10646" s="149"/>
    </row>
    <row r="10647" spans="1:2">
      <c r="A10647" s="149"/>
      <c r="B10647" s="149"/>
    </row>
    <row r="10648" spans="1:2">
      <c r="A10648" s="149"/>
      <c r="B10648" s="149"/>
    </row>
    <row r="10649" spans="1:2">
      <c r="A10649" s="149"/>
      <c r="B10649" s="149"/>
    </row>
    <row r="10650" spans="1:2">
      <c r="A10650" s="149"/>
      <c r="B10650" s="149"/>
    </row>
    <row r="10651" spans="1:2">
      <c r="A10651" s="149"/>
      <c r="B10651" s="149"/>
    </row>
    <row r="10652" spans="1:2">
      <c r="A10652" s="149"/>
      <c r="B10652" s="149"/>
    </row>
    <row r="10653" spans="1:2">
      <c r="A10653" s="149"/>
      <c r="B10653" s="149"/>
    </row>
    <row r="10654" spans="1:2">
      <c r="A10654" s="149"/>
      <c r="B10654" s="149"/>
    </row>
    <row r="10655" spans="1:2">
      <c r="A10655" s="149"/>
      <c r="B10655" s="149"/>
    </row>
    <row r="10656" spans="1:2">
      <c r="A10656" s="149"/>
      <c r="B10656" s="149"/>
    </row>
    <row r="10657" spans="1:2">
      <c r="A10657" s="149"/>
      <c r="B10657" s="149"/>
    </row>
    <row r="10658" spans="1:2">
      <c r="A10658" s="149"/>
      <c r="B10658" s="149"/>
    </row>
    <row r="10659" spans="1:2">
      <c r="A10659" s="149"/>
      <c r="B10659" s="149"/>
    </row>
    <row r="10660" spans="1:2">
      <c r="A10660" s="149"/>
      <c r="B10660" s="149"/>
    </row>
    <row r="10661" spans="1:2">
      <c r="A10661" s="149"/>
      <c r="B10661" s="149"/>
    </row>
    <row r="10662" spans="1:2">
      <c r="A10662" s="149"/>
      <c r="B10662" s="149"/>
    </row>
    <row r="10663" spans="1:2">
      <c r="A10663" s="149"/>
      <c r="B10663" s="149"/>
    </row>
    <row r="10664" spans="1:2">
      <c r="A10664" s="149"/>
      <c r="B10664" s="149"/>
    </row>
    <row r="10665" spans="1:2">
      <c r="A10665" s="149"/>
      <c r="B10665" s="149"/>
    </row>
    <row r="10666" spans="1:2">
      <c r="A10666" s="149"/>
      <c r="B10666" s="149"/>
    </row>
    <row r="10667" spans="1:2">
      <c r="A10667" s="149"/>
      <c r="B10667" s="149"/>
    </row>
    <row r="10668" spans="1:2">
      <c r="A10668" s="149"/>
      <c r="B10668" s="149"/>
    </row>
    <row r="10669" spans="1:2">
      <c r="A10669" s="149"/>
      <c r="B10669" s="149"/>
    </row>
    <row r="10670" spans="1:2">
      <c r="A10670" s="149"/>
      <c r="B10670" s="149"/>
    </row>
    <row r="10671" spans="1:2">
      <c r="A10671" s="149"/>
      <c r="B10671" s="149"/>
    </row>
    <row r="10672" spans="1:2">
      <c r="A10672" s="149"/>
      <c r="B10672" s="149"/>
    </row>
    <row r="10673" spans="1:2">
      <c r="A10673" s="149"/>
      <c r="B10673" s="149"/>
    </row>
    <row r="10674" spans="1:2">
      <c r="A10674" s="149"/>
      <c r="B10674" s="149"/>
    </row>
    <row r="10675" spans="1:2">
      <c r="A10675" s="149"/>
      <c r="B10675" s="149"/>
    </row>
    <row r="10676" spans="1:2">
      <c r="A10676" s="149"/>
      <c r="B10676" s="149"/>
    </row>
    <row r="10677" spans="1:2">
      <c r="A10677" s="149"/>
      <c r="B10677" s="149"/>
    </row>
    <row r="10678" spans="1:2">
      <c r="A10678" s="149"/>
      <c r="B10678" s="149"/>
    </row>
    <row r="10679" spans="1:2">
      <c r="A10679" s="149"/>
      <c r="B10679" s="149"/>
    </row>
    <row r="10680" spans="1:2">
      <c r="A10680" s="149"/>
      <c r="B10680" s="149"/>
    </row>
    <row r="10681" spans="1:2">
      <c r="A10681" s="149"/>
      <c r="B10681" s="149"/>
    </row>
    <row r="10682" spans="1:2">
      <c r="A10682" s="149"/>
      <c r="B10682" s="149"/>
    </row>
    <row r="10683" spans="1:2">
      <c r="A10683" s="149"/>
      <c r="B10683" s="149"/>
    </row>
    <row r="10684" spans="1:2">
      <c r="A10684" s="149"/>
      <c r="B10684" s="149"/>
    </row>
    <row r="10685" spans="1:2">
      <c r="A10685" s="149"/>
      <c r="B10685" s="149"/>
    </row>
    <row r="10686" spans="1:2">
      <c r="A10686" s="149"/>
      <c r="B10686" s="149"/>
    </row>
    <row r="10687" spans="1:2">
      <c r="A10687" s="149"/>
      <c r="B10687" s="149"/>
    </row>
    <row r="10688" spans="1:2">
      <c r="A10688" s="149"/>
      <c r="B10688" s="149"/>
    </row>
    <row r="10689" spans="1:2">
      <c r="A10689" s="149"/>
      <c r="B10689" s="149"/>
    </row>
    <row r="10690" spans="1:2">
      <c r="A10690" s="149"/>
      <c r="B10690" s="149"/>
    </row>
    <row r="10691" spans="1:2">
      <c r="A10691" s="149"/>
      <c r="B10691" s="149"/>
    </row>
    <row r="10692" spans="1:2">
      <c r="A10692" s="149"/>
      <c r="B10692" s="149"/>
    </row>
    <row r="10693" spans="1:2">
      <c r="A10693" s="149"/>
      <c r="B10693" s="149"/>
    </row>
    <row r="10694" spans="1:2">
      <c r="A10694" s="149"/>
      <c r="B10694" s="149"/>
    </row>
    <row r="10695" spans="1:2">
      <c r="A10695" s="149"/>
      <c r="B10695" s="149"/>
    </row>
    <row r="10696" spans="1:2">
      <c r="A10696" s="149"/>
      <c r="B10696" s="149"/>
    </row>
    <row r="10697" spans="1:2">
      <c r="A10697" s="149"/>
      <c r="B10697" s="149"/>
    </row>
    <row r="10698" spans="1:2">
      <c r="A10698" s="149"/>
      <c r="B10698" s="149"/>
    </row>
    <row r="10699" spans="1:2">
      <c r="A10699" s="149"/>
      <c r="B10699" s="149"/>
    </row>
    <row r="10700" spans="1:2">
      <c r="A10700" s="149"/>
      <c r="B10700" s="149"/>
    </row>
    <row r="10701" spans="1:2">
      <c r="A10701" s="149"/>
      <c r="B10701" s="149"/>
    </row>
    <row r="10702" spans="1:2">
      <c r="A10702" s="149"/>
      <c r="B10702" s="149"/>
    </row>
    <row r="10703" spans="1:2">
      <c r="A10703" s="149"/>
      <c r="B10703" s="149"/>
    </row>
    <row r="10704" spans="1:2">
      <c r="A10704" s="149"/>
      <c r="B10704" s="149"/>
    </row>
    <row r="10705" spans="1:2">
      <c r="A10705" s="149"/>
      <c r="B10705" s="149"/>
    </row>
    <row r="10706" spans="1:2">
      <c r="A10706" s="149"/>
      <c r="B10706" s="149"/>
    </row>
    <row r="10707" spans="1:2">
      <c r="A10707" s="149"/>
      <c r="B10707" s="149"/>
    </row>
    <row r="10708" spans="1:2">
      <c r="A10708" s="149"/>
      <c r="B10708" s="149"/>
    </row>
    <row r="10709" spans="1:2">
      <c r="A10709" s="149"/>
      <c r="B10709" s="149"/>
    </row>
    <row r="10710" spans="1:2">
      <c r="A10710" s="149"/>
      <c r="B10710" s="149"/>
    </row>
    <row r="10711" spans="1:2">
      <c r="A10711" s="149"/>
      <c r="B10711" s="149"/>
    </row>
    <row r="10712" spans="1:2">
      <c r="A10712" s="149"/>
      <c r="B10712" s="149"/>
    </row>
    <row r="10713" spans="1:2">
      <c r="A10713" s="149"/>
      <c r="B10713" s="149"/>
    </row>
    <row r="10714" spans="1:2">
      <c r="A10714" s="149"/>
      <c r="B10714" s="149"/>
    </row>
    <row r="10715" spans="1:2">
      <c r="A10715" s="149"/>
      <c r="B10715" s="149"/>
    </row>
    <row r="10716" spans="1:2">
      <c r="A10716" s="149"/>
      <c r="B10716" s="149"/>
    </row>
    <row r="10717" spans="1:2">
      <c r="A10717" s="149"/>
      <c r="B10717" s="149"/>
    </row>
    <row r="10718" spans="1:2">
      <c r="A10718" s="149"/>
      <c r="B10718" s="149"/>
    </row>
    <row r="10719" spans="1:2">
      <c r="A10719" s="149"/>
      <c r="B10719" s="149"/>
    </row>
    <row r="10720" spans="1:2">
      <c r="A10720" s="149"/>
      <c r="B10720" s="149"/>
    </row>
    <row r="10721" spans="1:2">
      <c r="A10721" s="149"/>
      <c r="B10721" s="149"/>
    </row>
    <row r="10722" spans="1:2">
      <c r="A10722" s="149"/>
      <c r="B10722" s="149"/>
    </row>
    <row r="10723" spans="1:2">
      <c r="A10723" s="149"/>
      <c r="B10723" s="149"/>
    </row>
    <row r="10724" spans="1:2">
      <c r="A10724" s="149"/>
      <c r="B10724" s="149"/>
    </row>
    <row r="10725" spans="1:2">
      <c r="A10725" s="149"/>
      <c r="B10725" s="149"/>
    </row>
    <row r="10726" spans="1:2">
      <c r="A10726" s="149"/>
      <c r="B10726" s="149"/>
    </row>
    <row r="10727" spans="1:2">
      <c r="A10727" s="149"/>
      <c r="B10727" s="149"/>
    </row>
    <row r="10728" spans="1:2">
      <c r="A10728" s="149"/>
      <c r="B10728" s="149"/>
    </row>
    <row r="10729" spans="1:2">
      <c r="A10729" s="149"/>
      <c r="B10729" s="149"/>
    </row>
    <row r="10730" spans="1:2">
      <c r="A10730" s="149"/>
      <c r="B10730" s="149"/>
    </row>
    <row r="10731" spans="1:2">
      <c r="A10731" s="149"/>
      <c r="B10731" s="149"/>
    </row>
    <row r="10732" spans="1:2">
      <c r="A10732" s="149"/>
      <c r="B10732" s="149"/>
    </row>
    <row r="10733" spans="1:2">
      <c r="A10733" s="149"/>
      <c r="B10733" s="149"/>
    </row>
    <row r="10734" spans="1:2">
      <c r="A10734" s="149"/>
      <c r="B10734" s="149"/>
    </row>
    <row r="10735" spans="1:2">
      <c r="A10735" s="149"/>
      <c r="B10735" s="149"/>
    </row>
    <row r="10736" spans="1:2">
      <c r="A10736" s="149"/>
      <c r="B10736" s="149"/>
    </row>
    <row r="10737" spans="1:2">
      <c r="A10737" s="149"/>
      <c r="B10737" s="149"/>
    </row>
    <row r="10738" spans="1:2">
      <c r="A10738" s="149"/>
      <c r="B10738" s="149"/>
    </row>
    <row r="10739" spans="1:2">
      <c r="A10739" s="149"/>
      <c r="B10739" s="149"/>
    </row>
    <row r="10740" spans="1:2">
      <c r="A10740" s="149"/>
      <c r="B10740" s="149"/>
    </row>
    <row r="10741" spans="1:2">
      <c r="A10741" s="149"/>
      <c r="B10741" s="149"/>
    </row>
    <row r="10742" spans="1:2">
      <c r="A10742" s="149"/>
      <c r="B10742" s="149"/>
    </row>
    <row r="10743" spans="1:2">
      <c r="A10743" s="149"/>
      <c r="B10743" s="149"/>
    </row>
    <row r="10744" spans="1:2">
      <c r="A10744" s="149"/>
      <c r="B10744" s="149"/>
    </row>
    <row r="10745" spans="1:2">
      <c r="A10745" s="149"/>
      <c r="B10745" s="149"/>
    </row>
    <row r="10746" spans="1:2">
      <c r="A10746" s="149"/>
      <c r="B10746" s="149"/>
    </row>
    <row r="10747" spans="1:2">
      <c r="A10747" s="149"/>
      <c r="B10747" s="149"/>
    </row>
    <row r="10748" spans="1:2">
      <c r="A10748" s="149"/>
      <c r="B10748" s="149"/>
    </row>
    <row r="10749" spans="1:2">
      <c r="A10749" s="149"/>
      <c r="B10749" s="149"/>
    </row>
    <row r="10750" spans="1:2">
      <c r="A10750" s="149"/>
      <c r="B10750" s="149"/>
    </row>
    <row r="10751" spans="1:2">
      <c r="A10751" s="149"/>
      <c r="B10751" s="149"/>
    </row>
    <row r="10752" spans="1:2">
      <c r="A10752" s="149"/>
      <c r="B10752" s="149"/>
    </row>
    <row r="10753" spans="1:2">
      <c r="A10753" s="149"/>
      <c r="B10753" s="149"/>
    </row>
    <row r="10754" spans="1:2">
      <c r="A10754" s="149"/>
      <c r="B10754" s="149"/>
    </row>
    <row r="10755" spans="1:2">
      <c r="A10755" s="149"/>
      <c r="B10755" s="149"/>
    </row>
    <row r="10756" spans="1:2">
      <c r="A10756" s="149"/>
      <c r="B10756" s="149"/>
    </row>
    <row r="10757" spans="1:2">
      <c r="A10757" s="149"/>
      <c r="B10757" s="149"/>
    </row>
    <row r="10758" spans="1:2">
      <c r="A10758" s="149"/>
      <c r="B10758" s="149"/>
    </row>
    <row r="10759" spans="1:2">
      <c r="A10759" s="149"/>
      <c r="B10759" s="149"/>
    </row>
    <row r="10760" spans="1:2">
      <c r="A10760" s="149"/>
      <c r="B10760" s="149"/>
    </row>
    <row r="10761" spans="1:2">
      <c r="A10761" s="149"/>
      <c r="B10761" s="149"/>
    </row>
    <row r="10762" spans="1:2">
      <c r="A10762" s="149"/>
      <c r="B10762" s="149"/>
    </row>
    <row r="10763" spans="1:2">
      <c r="A10763" s="149"/>
      <c r="B10763" s="149"/>
    </row>
    <row r="10764" spans="1:2">
      <c r="A10764" s="149"/>
      <c r="B10764" s="149"/>
    </row>
    <row r="10765" spans="1:2">
      <c r="A10765" s="149"/>
      <c r="B10765" s="149"/>
    </row>
    <row r="10766" spans="1:2">
      <c r="A10766" s="149"/>
      <c r="B10766" s="149"/>
    </row>
    <row r="10767" spans="1:2">
      <c r="A10767" s="149"/>
      <c r="B10767" s="149"/>
    </row>
    <row r="10768" spans="1:2">
      <c r="A10768" s="149"/>
      <c r="B10768" s="149"/>
    </row>
    <row r="10769" spans="1:2">
      <c r="A10769" s="149"/>
      <c r="B10769" s="149"/>
    </row>
    <row r="10770" spans="1:2">
      <c r="A10770" s="149"/>
      <c r="B10770" s="149"/>
    </row>
    <row r="10771" spans="1:2">
      <c r="A10771" s="149"/>
      <c r="B10771" s="149"/>
    </row>
    <row r="10772" spans="1:2">
      <c r="A10772" s="149"/>
      <c r="B10772" s="149"/>
    </row>
    <row r="10773" spans="1:2">
      <c r="A10773" s="149"/>
      <c r="B10773" s="149"/>
    </row>
    <row r="10774" spans="1:2">
      <c r="A10774" s="149"/>
      <c r="B10774" s="149"/>
    </row>
    <row r="10775" spans="1:2">
      <c r="A10775" s="149"/>
      <c r="B10775" s="149"/>
    </row>
    <row r="10776" spans="1:2">
      <c r="A10776" s="149"/>
      <c r="B10776" s="149"/>
    </row>
    <row r="10777" spans="1:2">
      <c r="A10777" s="149"/>
      <c r="B10777" s="149"/>
    </row>
    <row r="10778" spans="1:2">
      <c r="A10778" s="149"/>
      <c r="B10778" s="149"/>
    </row>
    <row r="10779" spans="1:2">
      <c r="A10779" s="149"/>
      <c r="B10779" s="149"/>
    </row>
    <row r="10780" spans="1:2">
      <c r="A10780" s="149"/>
      <c r="B10780" s="149"/>
    </row>
    <row r="10781" spans="1:2">
      <c r="A10781" s="149"/>
      <c r="B10781" s="149"/>
    </row>
    <row r="10782" spans="1:2">
      <c r="A10782" s="149"/>
      <c r="B10782" s="149"/>
    </row>
    <row r="10783" spans="1:2">
      <c r="A10783" s="149"/>
      <c r="B10783" s="149"/>
    </row>
    <row r="10784" spans="1:2">
      <c r="A10784" s="149"/>
      <c r="B10784" s="149"/>
    </row>
    <row r="10785" spans="1:2">
      <c r="A10785" s="149"/>
      <c r="B10785" s="149"/>
    </row>
    <row r="10786" spans="1:2">
      <c r="A10786" s="149"/>
      <c r="B10786" s="149"/>
    </row>
    <row r="10787" spans="1:2">
      <c r="A10787" s="149"/>
      <c r="B10787" s="149"/>
    </row>
    <row r="10788" spans="1:2">
      <c r="A10788" s="149"/>
      <c r="B10788" s="149"/>
    </row>
    <row r="10789" spans="1:2">
      <c r="A10789" s="149"/>
      <c r="B10789" s="149"/>
    </row>
    <row r="10790" spans="1:2">
      <c r="A10790" s="149"/>
      <c r="B10790" s="149"/>
    </row>
    <row r="10791" spans="1:2">
      <c r="A10791" s="149"/>
      <c r="B10791" s="149"/>
    </row>
    <row r="10792" spans="1:2">
      <c r="A10792" s="149"/>
      <c r="B10792" s="149"/>
    </row>
    <row r="10793" spans="1:2">
      <c r="A10793" s="149"/>
      <c r="B10793" s="149"/>
    </row>
    <row r="10794" spans="1:2">
      <c r="A10794" s="149"/>
      <c r="B10794" s="149"/>
    </row>
    <row r="10795" spans="1:2">
      <c r="A10795" s="149"/>
      <c r="B10795" s="149"/>
    </row>
    <row r="10796" spans="1:2">
      <c r="A10796" s="149"/>
      <c r="B10796" s="149"/>
    </row>
    <row r="10797" spans="1:2">
      <c r="A10797" s="149"/>
      <c r="B10797" s="149"/>
    </row>
    <row r="10798" spans="1:2">
      <c r="A10798" s="149"/>
      <c r="B10798" s="149"/>
    </row>
    <row r="10799" spans="1:2">
      <c r="A10799" s="149"/>
      <c r="B10799" s="149"/>
    </row>
    <row r="10800" spans="1:2">
      <c r="A10800" s="149"/>
      <c r="B10800" s="149"/>
    </row>
    <row r="10801" spans="1:2">
      <c r="A10801" s="149"/>
      <c r="B10801" s="149"/>
    </row>
    <row r="10802" spans="1:2">
      <c r="A10802" s="149"/>
      <c r="B10802" s="149"/>
    </row>
    <row r="10803" spans="1:2">
      <c r="A10803" s="149"/>
      <c r="B10803" s="149"/>
    </row>
    <row r="10804" spans="1:2">
      <c r="A10804" s="149"/>
      <c r="B10804" s="149"/>
    </row>
    <row r="10805" spans="1:2">
      <c r="A10805" s="149"/>
      <c r="B10805" s="149"/>
    </row>
    <row r="10806" spans="1:2">
      <c r="A10806" s="149"/>
      <c r="B10806" s="149"/>
    </row>
    <row r="10807" spans="1:2">
      <c r="A10807" s="149"/>
      <c r="B10807" s="149"/>
    </row>
    <row r="10808" spans="1:2">
      <c r="A10808" s="149"/>
      <c r="B10808" s="149"/>
    </row>
    <row r="10809" spans="1:2">
      <c r="A10809" s="149"/>
      <c r="B10809" s="149"/>
    </row>
    <row r="10810" spans="1:2">
      <c r="A10810" s="149"/>
      <c r="B10810" s="149"/>
    </row>
    <row r="10811" spans="1:2">
      <c r="A10811" s="149"/>
      <c r="B10811" s="149"/>
    </row>
    <row r="10812" spans="1:2">
      <c r="A10812" s="149"/>
      <c r="B10812" s="149"/>
    </row>
    <row r="10813" spans="1:2">
      <c r="A10813" s="149"/>
      <c r="B10813" s="149"/>
    </row>
    <row r="10814" spans="1:2">
      <c r="A10814" s="149"/>
      <c r="B10814" s="149"/>
    </row>
    <row r="10815" spans="1:2">
      <c r="A10815" s="149"/>
      <c r="B10815" s="149"/>
    </row>
    <row r="10816" spans="1:2">
      <c r="A10816" s="149"/>
      <c r="B10816" s="149"/>
    </row>
    <row r="10817" spans="1:2">
      <c r="A10817" s="149"/>
      <c r="B10817" s="149"/>
    </row>
    <row r="10818" spans="1:2">
      <c r="A10818" s="149"/>
      <c r="B10818" s="149"/>
    </row>
    <row r="10819" spans="1:2">
      <c r="A10819" s="149"/>
      <c r="B10819" s="149"/>
    </row>
    <row r="10820" spans="1:2">
      <c r="A10820" s="149"/>
      <c r="B10820" s="149"/>
    </row>
    <row r="10821" spans="1:2">
      <c r="A10821" s="149"/>
      <c r="B10821" s="149"/>
    </row>
    <row r="10822" spans="1:2">
      <c r="A10822" s="149"/>
      <c r="B10822" s="149"/>
    </row>
    <row r="10823" spans="1:2">
      <c r="A10823" s="149"/>
      <c r="B10823" s="149"/>
    </row>
    <row r="10824" spans="1:2">
      <c r="A10824" s="149"/>
      <c r="B10824" s="149"/>
    </row>
    <row r="10825" spans="1:2">
      <c r="A10825" s="149"/>
      <c r="B10825" s="149"/>
    </row>
    <row r="10826" spans="1:2">
      <c r="A10826" s="149"/>
      <c r="B10826" s="149"/>
    </row>
    <row r="10827" spans="1:2">
      <c r="A10827" s="149"/>
      <c r="B10827" s="149"/>
    </row>
    <row r="10828" spans="1:2">
      <c r="A10828" s="149"/>
      <c r="B10828" s="149"/>
    </row>
    <row r="10829" spans="1:2">
      <c r="A10829" s="149"/>
      <c r="B10829" s="149"/>
    </row>
    <row r="10830" spans="1:2">
      <c r="A10830" s="149"/>
      <c r="B10830" s="149"/>
    </row>
    <row r="10831" spans="1:2">
      <c r="A10831" s="149"/>
      <c r="B10831" s="149"/>
    </row>
    <row r="10832" spans="1:2">
      <c r="A10832" s="149"/>
      <c r="B10832" s="149"/>
    </row>
    <row r="10833" spans="1:2">
      <c r="A10833" s="149"/>
      <c r="B10833" s="149"/>
    </row>
    <row r="10834" spans="1:2">
      <c r="A10834" s="149"/>
      <c r="B10834" s="149"/>
    </row>
    <row r="10835" spans="1:2">
      <c r="A10835" s="149"/>
      <c r="B10835" s="149"/>
    </row>
    <row r="10836" spans="1:2">
      <c r="A10836" s="149"/>
      <c r="B10836" s="149"/>
    </row>
    <row r="10837" spans="1:2">
      <c r="A10837" s="149"/>
      <c r="B10837" s="149"/>
    </row>
    <row r="10838" spans="1:2">
      <c r="A10838" s="149"/>
      <c r="B10838" s="149"/>
    </row>
    <row r="10839" spans="1:2">
      <c r="A10839" s="149"/>
      <c r="B10839" s="149"/>
    </row>
    <row r="10840" spans="1:2">
      <c r="A10840" s="149"/>
      <c r="B10840" s="149"/>
    </row>
    <row r="10841" spans="1:2">
      <c r="A10841" s="149"/>
      <c r="B10841" s="149"/>
    </row>
    <row r="10842" spans="1:2">
      <c r="A10842" s="149"/>
      <c r="B10842" s="149"/>
    </row>
    <row r="10843" spans="1:2">
      <c r="A10843" s="149"/>
      <c r="B10843" s="149"/>
    </row>
    <row r="10844" spans="1:2">
      <c r="A10844" s="149"/>
      <c r="B10844" s="149"/>
    </row>
    <row r="10845" spans="1:2">
      <c r="A10845" s="149"/>
      <c r="B10845" s="149"/>
    </row>
    <row r="10846" spans="1:2">
      <c r="A10846" s="149"/>
      <c r="B10846" s="149"/>
    </row>
    <row r="10847" spans="1:2">
      <c r="A10847" s="149"/>
      <c r="B10847" s="149"/>
    </row>
    <row r="10848" spans="1:2">
      <c r="A10848" s="149"/>
      <c r="B10848" s="149"/>
    </row>
    <row r="10849" spans="1:2">
      <c r="A10849" s="149"/>
      <c r="B10849" s="149"/>
    </row>
    <row r="10850" spans="1:2">
      <c r="A10850" s="149"/>
      <c r="B10850" s="149"/>
    </row>
    <row r="10851" spans="1:2">
      <c r="A10851" s="149"/>
      <c r="B10851" s="149"/>
    </row>
    <row r="10852" spans="1:2">
      <c r="A10852" s="149"/>
      <c r="B10852" s="149"/>
    </row>
    <row r="10853" spans="1:2">
      <c r="A10853" s="149"/>
      <c r="B10853" s="149"/>
    </row>
    <row r="10854" spans="1:2">
      <c r="A10854" s="149"/>
      <c r="B10854" s="149"/>
    </row>
    <row r="10855" spans="1:2">
      <c r="A10855" s="149"/>
      <c r="B10855" s="149"/>
    </row>
    <row r="10856" spans="1:2">
      <c r="A10856" s="149"/>
      <c r="B10856" s="149"/>
    </row>
    <row r="10857" spans="1:2">
      <c r="A10857" s="149"/>
      <c r="B10857" s="149"/>
    </row>
    <row r="10858" spans="1:2">
      <c r="A10858" s="149"/>
      <c r="B10858" s="149"/>
    </row>
    <row r="10859" spans="1:2">
      <c r="A10859" s="149"/>
      <c r="B10859" s="149"/>
    </row>
    <row r="10860" spans="1:2">
      <c r="A10860" s="149"/>
      <c r="B10860" s="149"/>
    </row>
    <row r="10861" spans="1:2">
      <c r="A10861" s="149"/>
      <c r="B10861" s="149"/>
    </row>
    <row r="10862" spans="1:2">
      <c r="A10862" s="149"/>
      <c r="B10862" s="149"/>
    </row>
    <row r="10863" spans="1:2">
      <c r="A10863" s="149"/>
      <c r="B10863" s="149"/>
    </row>
    <row r="10864" spans="1:2">
      <c r="A10864" s="149"/>
      <c r="B10864" s="149"/>
    </row>
    <row r="10865" spans="1:2">
      <c r="A10865" s="149"/>
      <c r="B10865" s="149"/>
    </row>
    <row r="10866" spans="1:2">
      <c r="A10866" s="149"/>
      <c r="B10866" s="149"/>
    </row>
    <row r="10867" spans="1:2">
      <c r="A10867" s="149"/>
      <c r="B10867" s="149"/>
    </row>
    <row r="10868" spans="1:2">
      <c r="A10868" s="149"/>
      <c r="B10868" s="149"/>
    </row>
    <row r="10869" spans="1:2">
      <c r="A10869" s="149"/>
      <c r="B10869" s="149"/>
    </row>
    <row r="10870" spans="1:2">
      <c r="A10870" s="149"/>
      <c r="B10870" s="149"/>
    </row>
    <row r="10871" spans="1:2">
      <c r="A10871" s="149"/>
      <c r="B10871" s="149"/>
    </row>
    <row r="10872" spans="1:2">
      <c r="A10872" s="149"/>
      <c r="B10872" s="149"/>
    </row>
    <row r="10873" spans="1:2">
      <c r="A10873" s="149"/>
      <c r="B10873" s="149"/>
    </row>
    <row r="10874" spans="1:2">
      <c r="A10874" s="149"/>
      <c r="B10874" s="149"/>
    </row>
    <row r="10875" spans="1:2">
      <c r="A10875" s="149"/>
      <c r="B10875" s="149"/>
    </row>
    <row r="10876" spans="1:2">
      <c r="A10876" s="149"/>
      <c r="B10876" s="149"/>
    </row>
    <row r="10877" spans="1:2">
      <c r="A10877" s="149"/>
      <c r="B10877" s="149"/>
    </row>
    <row r="10878" spans="1:2">
      <c r="A10878" s="149"/>
      <c r="B10878" s="149"/>
    </row>
    <row r="10879" spans="1:2">
      <c r="A10879" s="149"/>
      <c r="B10879" s="149"/>
    </row>
    <row r="10880" spans="1:2">
      <c r="A10880" s="149"/>
      <c r="B10880" s="149"/>
    </row>
    <row r="10881" spans="1:2">
      <c r="A10881" s="149"/>
      <c r="B10881" s="149"/>
    </row>
    <row r="10882" spans="1:2">
      <c r="A10882" s="149"/>
      <c r="B10882" s="149"/>
    </row>
    <row r="10883" spans="1:2">
      <c r="A10883" s="149"/>
      <c r="B10883" s="149"/>
    </row>
    <row r="10884" spans="1:2">
      <c r="A10884" s="149"/>
      <c r="B10884" s="149"/>
    </row>
    <row r="10885" spans="1:2">
      <c r="A10885" s="149"/>
      <c r="B10885" s="149"/>
    </row>
    <row r="10886" spans="1:2">
      <c r="A10886" s="149"/>
      <c r="B10886" s="149"/>
    </row>
    <row r="10887" spans="1:2">
      <c r="A10887" s="149"/>
      <c r="B10887" s="149"/>
    </row>
    <row r="10888" spans="1:2">
      <c r="A10888" s="149"/>
      <c r="B10888" s="149"/>
    </row>
    <row r="10889" spans="1:2">
      <c r="A10889" s="149"/>
      <c r="B10889" s="149"/>
    </row>
    <row r="10890" spans="1:2">
      <c r="A10890" s="149"/>
      <c r="B10890" s="149"/>
    </row>
    <row r="10891" spans="1:2">
      <c r="A10891" s="149"/>
      <c r="B10891" s="149"/>
    </row>
    <row r="10892" spans="1:2">
      <c r="A10892" s="149"/>
      <c r="B10892" s="149"/>
    </row>
    <row r="10893" spans="1:2">
      <c r="A10893" s="149"/>
      <c r="B10893" s="149"/>
    </row>
    <row r="10894" spans="1:2">
      <c r="A10894" s="149"/>
      <c r="B10894" s="149"/>
    </row>
    <row r="10895" spans="1:2">
      <c r="A10895" s="149"/>
      <c r="B10895" s="149"/>
    </row>
    <row r="10896" spans="1:2">
      <c r="A10896" s="149"/>
      <c r="B10896" s="149"/>
    </row>
    <row r="10897" spans="1:2">
      <c r="A10897" s="149"/>
      <c r="B10897" s="149"/>
    </row>
    <row r="10898" spans="1:2">
      <c r="A10898" s="149"/>
      <c r="B10898" s="149"/>
    </row>
    <row r="10899" spans="1:2">
      <c r="A10899" s="149"/>
      <c r="B10899" s="149"/>
    </row>
    <row r="10900" spans="1:2">
      <c r="A10900" s="149"/>
      <c r="B10900" s="149"/>
    </row>
    <row r="10901" spans="1:2">
      <c r="A10901" s="149"/>
      <c r="B10901" s="149"/>
    </row>
    <row r="10902" spans="1:2">
      <c r="A10902" s="149"/>
      <c r="B10902" s="149"/>
    </row>
    <row r="10903" spans="1:2">
      <c r="A10903" s="149"/>
      <c r="B10903" s="149"/>
    </row>
    <row r="10904" spans="1:2">
      <c r="A10904" s="149"/>
      <c r="B10904" s="149"/>
    </row>
    <row r="10905" spans="1:2">
      <c r="A10905" s="149"/>
      <c r="B10905" s="149"/>
    </row>
    <row r="10906" spans="1:2">
      <c r="A10906" s="149"/>
      <c r="B10906" s="149"/>
    </row>
    <row r="10907" spans="1:2">
      <c r="A10907" s="149"/>
      <c r="B10907" s="149"/>
    </row>
    <row r="10908" spans="1:2">
      <c r="A10908" s="149"/>
      <c r="B10908" s="149"/>
    </row>
    <row r="10909" spans="1:2">
      <c r="A10909" s="149"/>
      <c r="B10909" s="149"/>
    </row>
    <row r="10910" spans="1:2">
      <c r="A10910" s="149"/>
      <c r="B10910" s="149"/>
    </row>
    <row r="10911" spans="1:2">
      <c r="A10911" s="149"/>
      <c r="B10911" s="149"/>
    </row>
    <row r="10912" spans="1:2">
      <c r="A10912" s="149"/>
      <c r="B10912" s="149"/>
    </row>
    <row r="10913" spans="1:2">
      <c r="A10913" s="149"/>
      <c r="B10913" s="149"/>
    </row>
    <row r="10914" spans="1:2">
      <c r="A10914" s="149"/>
      <c r="B10914" s="149"/>
    </row>
    <row r="10915" spans="1:2">
      <c r="A10915" s="149"/>
      <c r="B10915" s="149"/>
    </row>
    <row r="10916" spans="1:2">
      <c r="A10916" s="149"/>
      <c r="B10916" s="149"/>
    </row>
    <row r="10917" spans="1:2">
      <c r="A10917" s="149"/>
      <c r="B10917" s="149"/>
    </row>
    <row r="10918" spans="1:2">
      <c r="A10918" s="149"/>
      <c r="B10918" s="149"/>
    </row>
    <row r="10919" spans="1:2">
      <c r="A10919" s="149"/>
      <c r="B10919" s="149"/>
    </row>
    <row r="10920" spans="1:2">
      <c r="A10920" s="149"/>
      <c r="B10920" s="149"/>
    </row>
    <row r="10921" spans="1:2">
      <c r="A10921" s="149"/>
      <c r="B10921" s="149"/>
    </row>
    <row r="10922" spans="1:2">
      <c r="A10922" s="149"/>
      <c r="B10922" s="149"/>
    </row>
    <row r="10923" spans="1:2">
      <c r="A10923" s="149"/>
      <c r="B10923" s="149"/>
    </row>
    <row r="10924" spans="1:2">
      <c r="A10924" s="149"/>
      <c r="B10924" s="149"/>
    </row>
    <row r="10925" spans="1:2">
      <c r="A10925" s="149"/>
      <c r="B10925" s="149"/>
    </row>
    <row r="10926" spans="1:2">
      <c r="A10926" s="149"/>
      <c r="B10926" s="149"/>
    </row>
    <row r="10927" spans="1:2">
      <c r="A10927" s="149"/>
      <c r="B10927" s="149"/>
    </row>
    <row r="10928" spans="1:2">
      <c r="A10928" s="149"/>
      <c r="B10928" s="149"/>
    </row>
    <row r="10929" spans="1:2">
      <c r="A10929" s="149"/>
      <c r="B10929" s="149"/>
    </row>
    <row r="10930" spans="1:2">
      <c r="A10930" s="149"/>
      <c r="B10930" s="149"/>
    </row>
    <row r="10931" spans="1:2">
      <c r="A10931" s="149"/>
      <c r="B10931" s="149"/>
    </row>
    <row r="10932" spans="1:2">
      <c r="A10932" s="149"/>
      <c r="B10932" s="149"/>
    </row>
    <row r="10933" spans="1:2">
      <c r="A10933" s="149"/>
      <c r="B10933" s="149"/>
    </row>
    <row r="10934" spans="1:2">
      <c r="A10934" s="149"/>
      <c r="B10934" s="149"/>
    </row>
    <row r="10935" spans="1:2">
      <c r="A10935" s="149"/>
      <c r="B10935" s="149"/>
    </row>
    <row r="10936" spans="1:2">
      <c r="A10936" s="149"/>
      <c r="B10936" s="149"/>
    </row>
    <row r="10937" spans="1:2">
      <c r="A10937" s="149"/>
      <c r="B10937" s="149"/>
    </row>
    <row r="10938" spans="1:2">
      <c r="A10938" s="149"/>
      <c r="B10938" s="149"/>
    </row>
    <row r="10939" spans="1:2">
      <c r="A10939" s="149"/>
      <c r="B10939" s="149"/>
    </row>
    <row r="10940" spans="1:2">
      <c r="A10940" s="149"/>
      <c r="B10940" s="149"/>
    </row>
    <row r="10941" spans="1:2">
      <c r="A10941" s="149"/>
      <c r="B10941" s="149"/>
    </row>
    <row r="10942" spans="1:2">
      <c r="A10942" s="149"/>
      <c r="B10942" s="149"/>
    </row>
    <row r="10943" spans="1:2">
      <c r="A10943" s="149"/>
      <c r="B10943" s="149"/>
    </row>
    <row r="10944" spans="1:2">
      <c r="A10944" s="149"/>
      <c r="B10944" s="149"/>
    </row>
    <row r="10945" spans="1:2">
      <c r="A10945" s="149"/>
      <c r="B10945" s="149"/>
    </row>
    <row r="10946" spans="1:2">
      <c r="A10946" s="149"/>
      <c r="B10946" s="149"/>
    </row>
    <row r="10947" spans="1:2">
      <c r="A10947" s="149"/>
      <c r="B10947" s="149"/>
    </row>
    <row r="10948" spans="1:2">
      <c r="A10948" s="149"/>
      <c r="B10948" s="149"/>
    </row>
    <row r="10949" spans="1:2">
      <c r="A10949" s="149"/>
      <c r="B10949" s="149"/>
    </row>
    <row r="10950" spans="1:2">
      <c r="A10950" s="149"/>
      <c r="B10950" s="149"/>
    </row>
    <row r="10951" spans="1:2">
      <c r="A10951" s="149"/>
      <c r="B10951" s="149"/>
    </row>
    <row r="10952" spans="1:2">
      <c r="A10952" s="149"/>
      <c r="B10952" s="149"/>
    </row>
    <row r="10953" spans="1:2">
      <c r="A10953" s="149"/>
      <c r="B10953" s="149"/>
    </row>
    <row r="10954" spans="1:2">
      <c r="A10954" s="149"/>
      <c r="B10954" s="149"/>
    </row>
    <row r="10955" spans="1:2">
      <c r="A10955" s="149"/>
      <c r="B10955" s="149"/>
    </row>
    <row r="10956" spans="1:2">
      <c r="A10956" s="149"/>
      <c r="B10956" s="149"/>
    </row>
    <row r="10957" spans="1:2">
      <c r="A10957" s="149"/>
      <c r="B10957" s="149"/>
    </row>
    <row r="10958" spans="1:2">
      <c r="A10958" s="149"/>
      <c r="B10958" s="149"/>
    </row>
    <row r="10959" spans="1:2">
      <c r="A10959" s="149"/>
      <c r="B10959" s="149"/>
    </row>
    <row r="10960" spans="1:2">
      <c r="A10960" s="149"/>
      <c r="B10960" s="149"/>
    </row>
    <row r="10961" spans="1:2">
      <c r="A10961" s="149"/>
      <c r="B10961" s="149"/>
    </row>
    <row r="10962" spans="1:2">
      <c r="A10962" s="149"/>
      <c r="B10962" s="149"/>
    </row>
    <row r="10963" spans="1:2">
      <c r="A10963" s="149"/>
      <c r="B10963" s="149"/>
    </row>
    <row r="10964" spans="1:2">
      <c r="A10964" s="149"/>
      <c r="B10964" s="149"/>
    </row>
    <row r="10965" spans="1:2">
      <c r="A10965" s="149"/>
      <c r="B10965" s="149"/>
    </row>
    <row r="10966" spans="1:2">
      <c r="A10966" s="149"/>
      <c r="B10966" s="149"/>
    </row>
    <row r="10967" spans="1:2">
      <c r="A10967" s="149"/>
      <c r="B10967" s="149"/>
    </row>
    <row r="10968" spans="1:2">
      <c r="A10968" s="149"/>
      <c r="B10968" s="149"/>
    </row>
    <row r="10969" spans="1:2">
      <c r="A10969" s="149"/>
      <c r="B10969" s="149"/>
    </row>
    <row r="10970" spans="1:2">
      <c r="A10970" s="149"/>
      <c r="B10970" s="149"/>
    </row>
    <row r="10971" spans="1:2">
      <c r="A10971" s="149"/>
      <c r="B10971" s="149"/>
    </row>
    <row r="10972" spans="1:2">
      <c r="A10972" s="149"/>
      <c r="B10972" s="149"/>
    </row>
    <row r="10973" spans="1:2">
      <c r="A10973" s="149"/>
      <c r="B10973" s="149"/>
    </row>
    <row r="10974" spans="1:2">
      <c r="A10974" s="149"/>
      <c r="B10974" s="149"/>
    </row>
    <row r="10975" spans="1:2">
      <c r="A10975" s="149"/>
      <c r="B10975" s="149"/>
    </row>
    <row r="10976" spans="1:2">
      <c r="A10976" s="149"/>
      <c r="B10976" s="149"/>
    </row>
    <row r="10977" spans="1:2">
      <c r="A10977" s="149"/>
      <c r="B10977" s="149"/>
    </row>
    <row r="10978" spans="1:2">
      <c r="A10978" s="149"/>
      <c r="B10978" s="149"/>
    </row>
    <row r="10979" spans="1:2">
      <c r="A10979" s="149"/>
      <c r="B10979" s="149"/>
    </row>
    <row r="10980" spans="1:2">
      <c r="A10980" s="149"/>
      <c r="B10980" s="149"/>
    </row>
    <row r="10981" spans="1:2">
      <c r="A10981" s="149"/>
      <c r="B10981" s="149"/>
    </row>
    <row r="10982" spans="1:2">
      <c r="A10982" s="149"/>
      <c r="B10982" s="149"/>
    </row>
    <row r="10983" spans="1:2">
      <c r="A10983" s="149"/>
      <c r="B10983" s="149"/>
    </row>
    <row r="10984" spans="1:2">
      <c r="A10984" s="149"/>
      <c r="B10984" s="149"/>
    </row>
    <row r="10985" spans="1:2">
      <c r="A10985" s="149"/>
      <c r="B10985" s="149"/>
    </row>
    <row r="10986" spans="1:2">
      <c r="A10986" s="149"/>
      <c r="B10986" s="149"/>
    </row>
    <row r="10987" spans="1:2">
      <c r="A10987" s="149"/>
      <c r="B10987" s="149"/>
    </row>
    <row r="10988" spans="1:2">
      <c r="A10988" s="149"/>
      <c r="B10988" s="149"/>
    </row>
    <row r="10989" spans="1:2">
      <c r="A10989" s="149"/>
      <c r="B10989" s="149"/>
    </row>
    <row r="10990" spans="1:2">
      <c r="A10990" s="149"/>
      <c r="B10990" s="149"/>
    </row>
    <row r="10991" spans="1:2">
      <c r="A10991" s="149"/>
      <c r="B10991" s="149"/>
    </row>
    <row r="10992" spans="1:2">
      <c r="A10992" s="149"/>
      <c r="B10992" s="149"/>
    </row>
    <row r="10993" spans="1:2">
      <c r="A10993" s="149"/>
      <c r="B10993" s="149"/>
    </row>
    <row r="10994" spans="1:2">
      <c r="A10994" s="149"/>
      <c r="B10994" s="149"/>
    </row>
    <row r="10995" spans="1:2">
      <c r="A10995" s="149"/>
      <c r="B10995" s="149"/>
    </row>
    <row r="10996" spans="1:2">
      <c r="A10996" s="149"/>
      <c r="B10996" s="149"/>
    </row>
    <row r="10997" spans="1:2">
      <c r="A10997" s="149"/>
      <c r="B10997" s="149"/>
    </row>
    <row r="10998" spans="1:2">
      <c r="A10998" s="149"/>
      <c r="B10998" s="149"/>
    </row>
    <row r="10999" spans="1:2">
      <c r="A10999" s="149"/>
      <c r="B10999" s="149"/>
    </row>
    <row r="11000" spans="1:2">
      <c r="A11000" s="149"/>
      <c r="B11000" s="149"/>
    </row>
    <row r="11001" spans="1:2">
      <c r="A11001" s="149"/>
      <c r="B11001" s="149"/>
    </row>
    <row r="11002" spans="1:2">
      <c r="A11002" s="149"/>
      <c r="B11002" s="149"/>
    </row>
    <row r="11003" spans="1:2">
      <c r="A11003" s="149"/>
      <c r="B11003" s="149"/>
    </row>
    <row r="11004" spans="1:2">
      <c r="A11004" s="149"/>
      <c r="B11004" s="149"/>
    </row>
    <row r="11005" spans="1:2">
      <c r="A11005" s="149"/>
      <c r="B11005" s="149"/>
    </row>
    <row r="11006" spans="1:2">
      <c r="A11006" s="149"/>
      <c r="B11006" s="149"/>
    </row>
    <row r="11007" spans="1:2">
      <c r="A11007" s="149"/>
      <c r="B11007" s="149"/>
    </row>
    <row r="11008" spans="1:2">
      <c r="A11008" s="149"/>
      <c r="B11008" s="149"/>
    </row>
    <row r="11009" spans="1:2">
      <c r="A11009" s="149"/>
      <c r="B11009" s="149"/>
    </row>
    <row r="11010" spans="1:2">
      <c r="A11010" s="149"/>
      <c r="B11010" s="149"/>
    </row>
    <row r="11011" spans="1:2">
      <c r="A11011" s="149"/>
      <c r="B11011" s="149"/>
    </row>
    <row r="11012" spans="1:2">
      <c r="A11012" s="149"/>
      <c r="B11012" s="149"/>
    </row>
    <row r="11013" spans="1:2">
      <c r="A11013" s="149"/>
      <c r="B11013" s="149"/>
    </row>
    <row r="11014" spans="1:2">
      <c r="A11014" s="149"/>
      <c r="B11014" s="149"/>
    </row>
    <row r="11015" spans="1:2">
      <c r="A11015" s="149"/>
      <c r="B11015" s="149"/>
    </row>
    <row r="11016" spans="1:2">
      <c r="A11016" s="149"/>
      <c r="B11016" s="149"/>
    </row>
    <row r="11017" spans="1:2">
      <c r="A11017" s="149"/>
      <c r="B11017" s="149"/>
    </row>
    <row r="11018" spans="1:2">
      <c r="A11018" s="149"/>
      <c r="B11018" s="149"/>
    </row>
    <row r="11019" spans="1:2">
      <c r="A11019" s="149"/>
      <c r="B11019" s="149"/>
    </row>
    <row r="11020" spans="1:2">
      <c r="A11020" s="149"/>
      <c r="B11020" s="149"/>
    </row>
    <row r="11021" spans="1:2">
      <c r="A11021" s="149"/>
      <c r="B11021" s="149"/>
    </row>
    <row r="11022" spans="1:2">
      <c r="A11022" s="149"/>
      <c r="B11022" s="149"/>
    </row>
    <row r="11023" spans="1:2">
      <c r="A11023" s="149"/>
      <c r="B11023" s="149"/>
    </row>
    <row r="11024" spans="1:2">
      <c r="A11024" s="149"/>
      <c r="B11024" s="149"/>
    </row>
    <row r="11025" spans="1:2">
      <c r="A11025" s="149"/>
      <c r="B11025" s="149"/>
    </row>
    <row r="11026" spans="1:2">
      <c r="A11026" s="149"/>
      <c r="B11026" s="149"/>
    </row>
    <row r="11027" spans="1:2">
      <c r="A11027" s="149"/>
      <c r="B11027" s="149"/>
    </row>
    <row r="11028" spans="1:2">
      <c r="A11028" s="149"/>
      <c r="B11028" s="149"/>
    </row>
    <row r="11029" spans="1:2">
      <c r="A11029" s="149"/>
      <c r="B11029" s="149"/>
    </row>
    <row r="11030" spans="1:2">
      <c r="A11030" s="149"/>
      <c r="B11030" s="149"/>
    </row>
    <row r="11031" spans="1:2">
      <c r="A11031" s="149"/>
      <c r="B11031" s="149"/>
    </row>
    <row r="11032" spans="1:2">
      <c r="A11032" s="149"/>
      <c r="B11032" s="149"/>
    </row>
    <row r="11033" spans="1:2">
      <c r="A11033" s="149"/>
      <c r="B11033" s="149"/>
    </row>
    <row r="11034" spans="1:2">
      <c r="A11034" s="149"/>
      <c r="B11034" s="149"/>
    </row>
    <row r="11035" spans="1:2">
      <c r="A11035" s="149"/>
      <c r="B11035" s="149"/>
    </row>
    <row r="11036" spans="1:2">
      <c r="A11036" s="149"/>
      <c r="B11036" s="149"/>
    </row>
    <row r="11037" spans="1:2">
      <c r="A11037" s="149"/>
      <c r="B11037" s="149"/>
    </row>
    <row r="11038" spans="1:2">
      <c r="A11038" s="149"/>
      <c r="B11038" s="149"/>
    </row>
    <row r="11039" spans="1:2">
      <c r="A11039" s="149"/>
      <c r="B11039" s="149"/>
    </row>
    <row r="11040" spans="1:2">
      <c r="A11040" s="149"/>
      <c r="B11040" s="149"/>
    </row>
    <row r="11041" spans="1:2">
      <c r="A11041" s="149"/>
      <c r="B11041" s="149"/>
    </row>
    <row r="11042" spans="1:2">
      <c r="A11042" s="149"/>
      <c r="B11042" s="149"/>
    </row>
    <row r="11043" spans="1:2">
      <c r="A11043" s="149"/>
      <c r="B11043" s="149"/>
    </row>
    <row r="11044" spans="1:2">
      <c r="A11044" s="149"/>
      <c r="B11044" s="149"/>
    </row>
    <row r="11045" spans="1:2">
      <c r="A11045" s="149"/>
      <c r="B11045" s="149"/>
    </row>
    <row r="11046" spans="1:2">
      <c r="A11046" s="149"/>
      <c r="B11046" s="149"/>
    </row>
    <row r="11047" spans="1:2">
      <c r="A11047" s="149"/>
      <c r="B11047" s="149"/>
    </row>
    <row r="11048" spans="1:2">
      <c r="A11048" s="149"/>
      <c r="B11048" s="149"/>
    </row>
    <row r="11049" spans="1:2">
      <c r="A11049" s="149"/>
      <c r="B11049" s="149"/>
    </row>
    <row r="11050" spans="1:2">
      <c r="A11050" s="149"/>
      <c r="B11050" s="149"/>
    </row>
    <row r="11051" spans="1:2">
      <c r="A11051" s="149"/>
      <c r="B11051" s="149"/>
    </row>
    <row r="11052" spans="1:2">
      <c r="A11052" s="149"/>
      <c r="B11052" s="149"/>
    </row>
    <row r="11053" spans="1:2">
      <c r="A11053" s="149"/>
      <c r="B11053" s="149"/>
    </row>
    <row r="11054" spans="1:2">
      <c r="A11054" s="149"/>
      <c r="B11054" s="149"/>
    </row>
    <row r="11055" spans="1:2">
      <c r="A11055" s="149"/>
      <c r="B11055" s="149"/>
    </row>
    <row r="11056" spans="1:2">
      <c r="A11056" s="149"/>
      <c r="B11056" s="149"/>
    </row>
    <row r="11057" spans="1:2">
      <c r="A11057" s="149"/>
      <c r="B11057" s="149"/>
    </row>
    <row r="11058" spans="1:2">
      <c r="A11058" s="149"/>
      <c r="B11058" s="149"/>
    </row>
    <row r="11059" spans="1:2">
      <c r="A11059" s="149"/>
      <c r="B11059" s="149"/>
    </row>
    <row r="11060" spans="1:2">
      <c r="A11060" s="149"/>
      <c r="B11060" s="149"/>
    </row>
    <row r="11061" spans="1:2">
      <c r="A11061" s="149"/>
      <c r="B11061" s="149"/>
    </row>
    <row r="11062" spans="1:2">
      <c r="A11062" s="149"/>
      <c r="B11062" s="149"/>
    </row>
    <row r="11063" spans="1:2">
      <c r="A11063" s="149"/>
      <c r="B11063" s="149"/>
    </row>
    <row r="11064" spans="1:2">
      <c r="A11064" s="149"/>
      <c r="B11064" s="149"/>
    </row>
    <row r="11065" spans="1:2">
      <c r="A11065" s="149"/>
      <c r="B11065" s="149"/>
    </row>
    <row r="11066" spans="1:2">
      <c r="A11066" s="149"/>
      <c r="B11066" s="149"/>
    </row>
    <row r="11067" spans="1:2">
      <c r="A11067" s="149"/>
      <c r="B11067" s="149"/>
    </row>
    <row r="11068" spans="1:2">
      <c r="A11068" s="149"/>
      <c r="B11068" s="149"/>
    </row>
    <row r="11069" spans="1:2">
      <c r="A11069" s="149"/>
      <c r="B11069" s="149"/>
    </row>
    <row r="11070" spans="1:2">
      <c r="A11070" s="149"/>
      <c r="B11070" s="149"/>
    </row>
    <row r="11071" spans="1:2">
      <c r="A11071" s="149"/>
      <c r="B11071" s="149"/>
    </row>
    <row r="11072" spans="1:2">
      <c r="A11072" s="149"/>
      <c r="B11072" s="149"/>
    </row>
    <row r="11073" spans="1:2">
      <c r="A11073" s="149"/>
      <c r="B11073" s="149"/>
    </row>
    <row r="11074" spans="1:2">
      <c r="A11074" s="149"/>
      <c r="B11074" s="149"/>
    </row>
    <row r="11075" spans="1:2">
      <c r="A11075" s="149"/>
      <c r="B11075" s="149"/>
    </row>
    <row r="11076" spans="1:2">
      <c r="A11076" s="149"/>
      <c r="B11076" s="149"/>
    </row>
    <row r="11077" spans="1:2">
      <c r="A11077" s="149"/>
      <c r="B11077" s="149"/>
    </row>
    <row r="11078" spans="1:2">
      <c r="A11078" s="149"/>
      <c r="B11078" s="149"/>
    </row>
    <row r="11079" spans="1:2">
      <c r="A11079" s="149"/>
      <c r="B11079" s="149"/>
    </row>
    <row r="11080" spans="1:2">
      <c r="A11080" s="149"/>
      <c r="B11080" s="149"/>
    </row>
    <row r="11081" spans="1:2">
      <c r="A11081" s="149"/>
      <c r="B11081" s="149"/>
    </row>
    <row r="11082" spans="1:2">
      <c r="A11082" s="149"/>
      <c r="B11082" s="149"/>
    </row>
    <row r="11083" spans="1:2">
      <c r="A11083" s="149"/>
      <c r="B11083" s="149"/>
    </row>
    <row r="11084" spans="1:2">
      <c r="A11084" s="149"/>
      <c r="B11084" s="149"/>
    </row>
    <row r="11085" spans="1:2">
      <c r="A11085" s="149"/>
      <c r="B11085" s="149"/>
    </row>
    <row r="11086" spans="1:2">
      <c r="A11086" s="149"/>
      <c r="B11086" s="149"/>
    </row>
    <row r="11087" spans="1:2">
      <c r="A11087" s="149"/>
      <c r="B11087" s="149"/>
    </row>
    <row r="11088" spans="1:2">
      <c r="A11088" s="149"/>
      <c r="B11088" s="149"/>
    </row>
    <row r="11089" spans="1:2">
      <c r="A11089" s="149"/>
      <c r="B11089" s="149"/>
    </row>
    <row r="11090" spans="1:2">
      <c r="A11090" s="149"/>
      <c r="B11090" s="149"/>
    </row>
    <row r="11091" spans="1:2">
      <c r="A11091" s="149"/>
      <c r="B11091" s="149"/>
    </row>
    <row r="11092" spans="1:2">
      <c r="A11092" s="149"/>
      <c r="B11092" s="149"/>
    </row>
    <row r="11093" spans="1:2">
      <c r="A11093" s="149"/>
      <c r="B11093" s="149"/>
    </row>
    <row r="11094" spans="1:2">
      <c r="A11094" s="149"/>
      <c r="B11094" s="149"/>
    </row>
    <row r="11095" spans="1:2">
      <c r="A11095" s="149"/>
      <c r="B11095" s="149"/>
    </row>
    <row r="11096" spans="1:2">
      <c r="A11096" s="149"/>
      <c r="B11096" s="149"/>
    </row>
    <row r="11097" spans="1:2">
      <c r="A11097" s="149"/>
      <c r="B11097" s="149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A3E98-E3E9-433D-96D2-AF8DE3F2F3E2}">
  <sheetPr codeName="Tabelle11"/>
  <dimension ref="A1:AA37"/>
  <sheetViews>
    <sheetView zoomScale="70" zoomScaleNormal="70" workbookViewId="0">
      <pane ySplit="1" topLeftCell="A2" activePane="bottomLeft" state="frozen"/>
      <selection pane="bottomLeft" activeCell="E14" sqref="E14"/>
    </sheetView>
  </sheetViews>
  <sheetFormatPr defaultColWidth="11.42578125" defaultRowHeight="13.15"/>
  <cols>
    <col min="1" max="1" width="6.28515625" customWidth="1"/>
    <col min="2" max="2" width="18.28515625" customWidth="1"/>
    <col min="4" max="4" width="12.42578125" customWidth="1"/>
    <col min="5" max="5" width="42.28515625" customWidth="1"/>
    <col min="6" max="6" width="7.140625" customWidth="1"/>
    <col min="7" max="7" width="7.7109375" customWidth="1"/>
    <col min="8" max="8" width="9.140625" customWidth="1"/>
    <col min="9" max="9" width="9.5703125" customWidth="1"/>
    <col min="10" max="10" width="11.42578125" customWidth="1"/>
    <col min="11" max="11" width="12.28515625" customWidth="1"/>
    <col min="12" max="14" width="13.7109375" customWidth="1"/>
    <col min="15" max="15" width="19.42578125" customWidth="1"/>
    <col min="16" max="16" width="15.85546875" bestFit="1" customWidth="1"/>
    <col min="17" max="17" width="16.42578125" style="1" customWidth="1"/>
    <col min="18" max="18" width="27.5703125" customWidth="1"/>
    <col min="19" max="19" width="16.42578125" customWidth="1"/>
    <col min="21" max="21" width="11.5703125" style="7"/>
    <col min="25" max="25" width="11.5703125" style="9"/>
  </cols>
  <sheetData>
    <row r="1" spans="1:27" ht="41.45">
      <c r="A1" s="38" t="s">
        <v>5236</v>
      </c>
      <c r="B1" s="39" t="s">
        <v>5237</v>
      </c>
      <c r="C1" s="39" t="s">
        <v>5238</v>
      </c>
      <c r="D1" s="39" t="s">
        <v>5239</v>
      </c>
      <c r="E1" s="39" t="s">
        <v>5240</v>
      </c>
      <c r="F1" s="40" t="s">
        <v>5241</v>
      </c>
      <c r="G1" s="40" t="s">
        <v>5242</v>
      </c>
      <c r="H1" s="41" t="s">
        <v>507</v>
      </c>
      <c r="I1" s="41" t="s">
        <v>5243</v>
      </c>
      <c r="J1" s="41" t="s">
        <v>5244</v>
      </c>
      <c r="K1" s="8" t="s">
        <v>5245</v>
      </c>
      <c r="L1" s="18" t="s">
        <v>5246</v>
      </c>
      <c r="M1" s="42" t="s">
        <v>5247</v>
      </c>
      <c r="N1" s="18" t="s">
        <v>5248</v>
      </c>
      <c r="O1" s="18" t="s">
        <v>5249</v>
      </c>
      <c r="P1" s="22" t="s">
        <v>5250</v>
      </c>
      <c r="Q1" s="37" t="s">
        <v>5251</v>
      </c>
      <c r="R1" s="18" t="s">
        <v>5252</v>
      </c>
      <c r="S1" s="22" t="s">
        <v>5253</v>
      </c>
      <c r="T1" s="18" t="s">
        <v>5254</v>
      </c>
      <c r="U1" s="19" t="s">
        <v>5254</v>
      </c>
      <c r="V1" s="18" t="s">
        <v>5254</v>
      </c>
      <c r="W1" s="18" t="s">
        <v>5254</v>
      </c>
      <c r="X1" s="18" t="s">
        <v>5255</v>
      </c>
      <c r="Y1" s="20" t="s">
        <v>5255</v>
      </c>
      <c r="Z1" s="18" t="s">
        <v>5255</v>
      </c>
      <c r="AA1" s="18" t="s">
        <v>5255</v>
      </c>
    </row>
    <row r="2" spans="1:27" s="21" customFormat="1" ht="26.45">
      <c r="A2" s="23" t="s">
        <v>327</v>
      </c>
      <c r="B2" s="23" t="s">
        <v>5256</v>
      </c>
      <c r="C2" s="24" t="s">
        <v>5257</v>
      </c>
      <c r="D2" s="10">
        <v>1000103949</v>
      </c>
      <c r="E2" s="24" t="s">
        <v>5258</v>
      </c>
      <c r="F2" s="10">
        <v>8</v>
      </c>
      <c r="G2" s="10" t="s">
        <v>5259</v>
      </c>
      <c r="H2" s="25"/>
      <c r="I2" s="43">
        <v>44013</v>
      </c>
      <c r="J2" s="25">
        <v>0.61</v>
      </c>
      <c r="K2" s="44" t="str">
        <f>IF(D2="---",INDEX(DB_4erDS!$C$384:$C$10376,MATCH(B2,DB_4erDS!$J$384:$J$10376,0)),"not found")</f>
        <v>not found</v>
      </c>
      <c r="L2" s="10">
        <v>1000103949</v>
      </c>
      <c r="M2" s="44">
        <f t="shared" ref="M2:M7" si="0">IF(AND(D2&lt;&gt;"---",D2&gt;0),D2,IF(K2&gt;0,K2,"not found"))</f>
        <v>1000103949</v>
      </c>
      <c r="N2" s="44" t="e">
        <f>IF($M2&gt;0,VLOOKUP($M2,DB_4erDS!$C$384:$P$10376,6,FALSE),0)</f>
        <v>#N/A</v>
      </c>
      <c r="O2" s="44" t="str">
        <f t="shared" ref="O2:O37" si="1">C2</f>
        <v>Valeo</v>
      </c>
      <c r="P2" s="44" t="e">
        <f>IF($M2&gt;0,VLOOKUP($M2,DB_4erDS!$C$384:$P$10376,7,FALSE),0)</f>
        <v>#N/A</v>
      </c>
      <c r="Q2" s="45" t="str">
        <f t="shared" ref="Q2:Q37" si="2">B2</f>
        <v>590881</v>
      </c>
      <c r="R2" s="44" t="s">
        <v>5260</v>
      </c>
      <c r="S2" s="36"/>
      <c r="T2" s="11">
        <v>44013</v>
      </c>
      <c r="U2" s="12"/>
      <c r="V2" s="13">
        <v>0</v>
      </c>
      <c r="W2" s="13" t="s">
        <v>101</v>
      </c>
      <c r="X2" s="11">
        <v>44013</v>
      </c>
      <c r="Y2" s="14">
        <v>0.61</v>
      </c>
      <c r="Z2" s="13">
        <v>0</v>
      </c>
      <c r="AA2" s="13" t="s">
        <v>185</v>
      </c>
    </row>
    <row r="3" spans="1:27" ht="52.9">
      <c r="A3" s="23" t="s">
        <v>352</v>
      </c>
      <c r="B3" s="34" t="s">
        <v>471</v>
      </c>
      <c r="C3" s="24" t="s">
        <v>467</v>
      </c>
      <c r="D3" s="10" t="s">
        <v>5261</v>
      </c>
      <c r="E3" s="33" t="s">
        <v>5262</v>
      </c>
      <c r="F3" s="10">
        <v>1</v>
      </c>
      <c r="G3" s="10" t="s">
        <v>5259</v>
      </c>
      <c r="H3" s="25"/>
      <c r="I3" s="43">
        <v>44013</v>
      </c>
      <c r="J3" s="25">
        <v>0.48</v>
      </c>
      <c r="K3" s="44">
        <f>IF(D3="---",INDEX(DB_4erDS!$C$384:$C$10376,MATCH(B3,DB_4erDS!$J$384:$J$10376,0)),"not found")</f>
        <v>1000027386</v>
      </c>
      <c r="L3" s="10" t="s">
        <v>5261</v>
      </c>
      <c r="M3" s="46">
        <f t="shared" si="0"/>
        <v>1000027386</v>
      </c>
      <c r="N3" s="44" t="str">
        <f>IF($M3&gt;0,VLOOKUP($M3,DB_4erDS!$C$384:$P$10376,6,FALSE),0)</f>
        <v>Stacking Header/ Stecker Halter</v>
      </c>
      <c r="O3" s="44" t="str">
        <f t="shared" si="1"/>
        <v>KAT</v>
      </c>
      <c r="P3" s="44" t="str">
        <f>IF($M3&gt;0,VLOOKUP($M3,DB_4erDS!$C$384:$P$10376,7,FALSE),0)</f>
        <v>KAT</v>
      </c>
      <c r="Q3" s="45" t="str">
        <f t="shared" si="2"/>
        <v>31617</v>
      </c>
      <c r="R3" s="47" t="s">
        <v>5263</v>
      </c>
      <c r="S3" s="36"/>
      <c r="T3" s="11">
        <v>44013</v>
      </c>
      <c r="U3" s="12"/>
      <c r="V3" s="13">
        <v>0</v>
      </c>
      <c r="W3" s="13" t="s">
        <v>101</v>
      </c>
      <c r="X3" s="11">
        <v>44013</v>
      </c>
      <c r="Y3" s="14">
        <v>0.48</v>
      </c>
      <c r="Z3" s="13">
        <v>0</v>
      </c>
      <c r="AA3" s="13" t="s">
        <v>185</v>
      </c>
    </row>
    <row r="4" spans="1:27" s="21" customFormat="1" ht="52.9">
      <c r="A4" s="23" t="s">
        <v>360</v>
      </c>
      <c r="B4" s="35">
        <v>31616</v>
      </c>
      <c r="C4" s="24" t="s">
        <v>467</v>
      </c>
      <c r="D4" s="10">
        <v>1000027386</v>
      </c>
      <c r="E4" s="33" t="s">
        <v>5264</v>
      </c>
      <c r="F4" s="10">
        <v>1</v>
      </c>
      <c r="G4" s="10" t="s">
        <v>5259</v>
      </c>
      <c r="H4" s="25"/>
      <c r="I4" s="43">
        <v>44013</v>
      </c>
      <c r="J4" s="25">
        <v>0.48</v>
      </c>
      <c r="K4" s="44" t="str">
        <f>IF(D4="---",INDEX(DB_4erDS!$C$384:$C$10376,MATCH(B4,DB_4erDS!$J$384:$J$10376,0)),"not found")</f>
        <v>not found</v>
      </c>
      <c r="L4" s="10">
        <v>1000027386</v>
      </c>
      <c r="M4" s="46">
        <f t="shared" si="0"/>
        <v>1000027386</v>
      </c>
      <c r="N4" s="44" t="str">
        <f>IF($M4&gt;0,VLOOKUP($M4,DB_4erDS!$C$384:$P$10376,6,FALSE),0)</f>
        <v>Stacking Header/ Stecker Halter</v>
      </c>
      <c r="O4" s="44" t="str">
        <f t="shared" si="1"/>
        <v>KAT</v>
      </c>
      <c r="P4" s="44" t="str">
        <f>IF($M4&gt;0,VLOOKUP($M4,DB_4erDS!$C$384:$P$10376,7,FALSE),0)</f>
        <v>KAT</v>
      </c>
      <c r="Q4" s="45">
        <f t="shared" si="2"/>
        <v>31616</v>
      </c>
      <c r="R4" s="47" t="s">
        <v>5265</v>
      </c>
      <c r="S4" s="36"/>
      <c r="T4" s="11">
        <v>44013</v>
      </c>
      <c r="U4" s="12"/>
      <c r="V4" s="13">
        <v>0</v>
      </c>
      <c r="W4" s="13" t="s">
        <v>101</v>
      </c>
      <c r="X4" s="11">
        <v>44013</v>
      </c>
      <c r="Y4" s="14">
        <v>0.48</v>
      </c>
      <c r="Z4" s="13">
        <v>0</v>
      </c>
      <c r="AA4" s="13" t="s">
        <v>185</v>
      </c>
    </row>
    <row r="5" spans="1:27" ht="26.45">
      <c r="A5" s="23" t="s">
        <v>393</v>
      </c>
      <c r="B5" s="23" t="s">
        <v>5266</v>
      </c>
      <c r="C5" s="24" t="s">
        <v>5267</v>
      </c>
      <c r="D5" s="10" t="s">
        <v>5261</v>
      </c>
      <c r="E5" s="24" t="s">
        <v>5268</v>
      </c>
      <c r="F5" s="10">
        <v>2</v>
      </c>
      <c r="G5" s="10" t="s">
        <v>5259</v>
      </c>
      <c r="H5" s="25"/>
      <c r="I5" s="43">
        <v>44013</v>
      </c>
      <c r="J5" s="25">
        <v>0.31</v>
      </c>
      <c r="K5" s="44" t="e">
        <f>IF(D5="---",INDEX(DB_4erDS!$C$384:$C$10376,MATCH(B5,DB_4erDS!$J$384:$J$10376,0)),"not found")</f>
        <v>#N/A</v>
      </c>
      <c r="L5" s="10" t="s">
        <v>5261</v>
      </c>
      <c r="M5" s="44" t="e">
        <f t="shared" si="0"/>
        <v>#N/A</v>
      </c>
      <c r="N5" s="44" t="e">
        <f>IF($M5&gt;0,VLOOKUP($M5,DB_4erDS!$C$384:$P$10376,6,FALSE),0)</f>
        <v>#N/A</v>
      </c>
      <c r="O5" s="44" t="str">
        <f t="shared" si="1"/>
        <v>Molex</v>
      </c>
      <c r="P5" s="44" t="e">
        <f>IF($M5&gt;0,VLOOKUP($M5,DB_4erDS!$C$384:$P$10376,7,FALSE),0)</f>
        <v>#N/A</v>
      </c>
      <c r="Q5" s="45" t="str">
        <f t="shared" si="2"/>
        <v xml:space="preserve">31402-6112 </v>
      </c>
      <c r="R5" s="44" t="s">
        <v>5269</v>
      </c>
      <c r="S5" s="36"/>
      <c r="T5" s="11">
        <v>44013</v>
      </c>
      <c r="U5" s="12"/>
      <c r="V5" s="13">
        <v>0</v>
      </c>
      <c r="W5" s="13" t="s">
        <v>101</v>
      </c>
      <c r="X5" s="11">
        <v>44013</v>
      </c>
      <c r="Y5" s="14">
        <v>0.31</v>
      </c>
      <c r="Z5" s="13">
        <v>0</v>
      </c>
      <c r="AA5" s="13" t="s">
        <v>185</v>
      </c>
    </row>
    <row r="6" spans="1:27" ht="26.45">
      <c r="A6" s="23" t="s">
        <v>349</v>
      </c>
      <c r="B6" s="23" t="s">
        <v>5270</v>
      </c>
      <c r="C6" s="24" t="s">
        <v>5267</v>
      </c>
      <c r="D6" s="10" t="s">
        <v>5261</v>
      </c>
      <c r="E6" s="24" t="s">
        <v>5271</v>
      </c>
      <c r="F6" s="10">
        <v>1</v>
      </c>
      <c r="G6" s="10" t="s">
        <v>5259</v>
      </c>
      <c r="H6" s="25">
        <v>0.29483953488372094</v>
      </c>
      <c r="I6" s="43">
        <v>44013</v>
      </c>
      <c r="J6" s="25"/>
      <c r="K6" s="44" t="e">
        <f>IF(D6="---",INDEX(DB_4erDS!$C$384:$C$10376,MATCH(B6,DB_4erDS!$J$384:$J$10376,0)),"not found")</f>
        <v>#N/A</v>
      </c>
      <c r="L6" s="10" t="s">
        <v>5261</v>
      </c>
      <c r="M6" s="44" t="e">
        <f t="shared" si="0"/>
        <v>#N/A</v>
      </c>
      <c r="N6" s="44" t="e">
        <f>IF($M6&gt;0,VLOOKUP($M6,DB_4erDS!$C$384:$P$10376,6,FALSE),0)</f>
        <v>#N/A</v>
      </c>
      <c r="O6" s="44" t="str">
        <f t="shared" si="1"/>
        <v>Molex</v>
      </c>
      <c r="P6" s="44" t="e">
        <f>IF($M6&gt;0,VLOOKUP($M6,DB_4erDS!$C$384:$P$10376,7,FALSE),0)</f>
        <v>#N/A</v>
      </c>
      <c r="Q6" s="45" t="str">
        <f t="shared" si="2"/>
        <v>19431-0001</v>
      </c>
      <c r="R6" s="44" t="s">
        <v>5269</v>
      </c>
      <c r="S6" s="36"/>
      <c r="T6" s="11">
        <v>44013</v>
      </c>
      <c r="U6" s="12">
        <v>0.29483953488372094</v>
      </c>
      <c r="V6" s="13">
        <v>0</v>
      </c>
      <c r="W6" s="13" t="s">
        <v>101</v>
      </c>
      <c r="X6" s="11">
        <v>44013</v>
      </c>
      <c r="Y6" s="14"/>
      <c r="Z6" s="13">
        <v>0</v>
      </c>
      <c r="AA6" s="13" t="s">
        <v>185</v>
      </c>
    </row>
    <row r="7" spans="1:27" s="21" customFormat="1" ht="26.45">
      <c r="A7" s="23" t="s">
        <v>321</v>
      </c>
      <c r="B7" s="23" t="s">
        <v>989</v>
      </c>
      <c r="C7" s="24" t="s">
        <v>5272</v>
      </c>
      <c r="D7" s="10" t="s">
        <v>5273</v>
      </c>
      <c r="E7" s="24" t="s">
        <v>5274</v>
      </c>
      <c r="F7" s="10" t="s">
        <v>327</v>
      </c>
      <c r="G7" s="10" t="s">
        <v>5259</v>
      </c>
      <c r="H7" s="25"/>
      <c r="I7" s="43">
        <v>44013</v>
      </c>
      <c r="J7" s="25">
        <v>0.21</v>
      </c>
      <c r="K7" s="44" t="str">
        <f>IF(D7="---",INDEX(DB_4erDS!$C$384:$C$10376,MATCH(B7,DB_4erDS!$J$384:$J$10376,0)),"not found")</f>
        <v>not found</v>
      </c>
      <c r="L7" s="10" t="s">
        <v>5273</v>
      </c>
      <c r="M7" s="44" t="str">
        <f t="shared" si="0"/>
        <v>1000104902</v>
      </c>
      <c r="N7" s="44" t="e">
        <f>IF($M7&gt;0,VLOOKUP($M7,DB_4erDS!$C$384:$P$10376,6,FALSE),0)</f>
        <v>#N/A</v>
      </c>
      <c r="O7" s="44" t="str">
        <f t="shared" si="1"/>
        <v>Tyco</v>
      </c>
      <c r="P7" s="44" t="e">
        <f>IF($M7&gt;0,VLOOKUP($M7,DB_4erDS!$C$384:$P$10376,7,FALSE),0)</f>
        <v>#N/A</v>
      </c>
      <c r="Q7" s="45" t="str">
        <f t="shared" si="2"/>
        <v>962189-1</v>
      </c>
      <c r="R7" s="44" t="s">
        <v>5260</v>
      </c>
      <c r="S7" s="36"/>
      <c r="T7" s="11">
        <v>44013</v>
      </c>
      <c r="U7" s="12"/>
      <c r="V7" s="13">
        <v>0</v>
      </c>
      <c r="W7" s="13" t="s">
        <v>101</v>
      </c>
      <c r="X7" s="11">
        <v>44013</v>
      </c>
      <c r="Y7" s="14">
        <v>0.21</v>
      </c>
      <c r="Z7" s="13">
        <v>0</v>
      </c>
      <c r="AA7" s="13" t="s">
        <v>185</v>
      </c>
    </row>
    <row r="8" spans="1:27" ht="26.45">
      <c r="A8" s="23" t="s">
        <v>308</v>
      </c>
      <c r="B8" s="10">
        <v>1418885</v>
      </c>
      <c r="C8" s="24" t="s">
        <v>5272</v>
      </c>
      <c r="D8" s="10" t="s">
        <v>5261</v>
      </c>
      <c r="E8" s="24" t="s">
        <v>5275</v>
      </c>
      <c r="F8" s="10">
        <v>4</v>
      </c>
      <c r="G8" s="10" t="s">
        <v>5259</v>
      </c>
      <c r="H8" s="25">
        <v>0.13333023255813956</v>
      </c>
      <c r="I8" s="43">
        <v>44013</v>
      </c>
      <c r="J8" s="25"/>
      <c r="K8" s="44" t="e">
        <f>IF(D8="---",INDEX(DB_4erDS!$C$384:$C$10376,MATCH(B8,DB_4erDS!$J$384:$J$10376,0)),"not found")</f>
        <v>#N/A</v>
      </c>
      <c r="L8" s="10" t="s">
        <v>5261</v>
      </c>
      <c r="M8" s="44" t="s">
        <v>5269</v>
      </c>
      <c r="N8" s="44" t="e">
        <f>IF($M8&gt;0,VLOOKUP($M8,DB_4erDS!$C$384:$P$10376,6,FALSE),0)</f>
        <v>#N/A</v>
      </c>
      <c r="O8" s="44" t="str">
        <f t="shared" si="1"/>
        <v>Tyco</v>
      </c>
      <c r="P8" s="44" t="e">
        <f>IF($M8&gt;0,VLOOKUP($M8,DB_4erDS!$C$384:$P$10376,7,FALSE),0)</f>
        <v>#N/A</v>
      </c>
      <c r="Q8" s="45">
        <f t="shared" si="2"/>
        <v>1418885</v>
      </c>
      <c r="R8" s="44" t="s">
        <v>5269</v>
      </c>
      <c r="S8" s="36"/>
      <c r="T8" s="11">
        <v>44013</v>
      </c>
      <c r="U8" s="12">
        <v>0.13333023255813956</v>
      </c>
      <c r="V8" s="13">
        <v>0</v>
      </c>
      <c r="W8" s="13" t="s">
        <v>101</v>
      </c>
      <c r="X8" s="11">
        <v>44013</v>
      </c>
      <c r="Y8" s="14"/>
      <c r="Z8" s="13">
        <v>0</v>
      </c>
      <c r="AA8" s="13" t="s">
        <v>185</v>
      </c>
    </row>
    <row r="9" spans="1:27" ht="26.45">
      <c r="A9" s="23" t="s">
        <v>348</v>
      </c>
      <c r="B9" s="23" t="s">
        <v>87</v>
      </c>
      <c r="C9" s="24" t="s">
        <v>5276</v>
      </c>
      <c r="D9" s="10" t="s">
        <v>5261</v>
      </c>
      <c r="E9" s="24" t="s">
        <v>5277</v>
      </c>
      <c r="F9" s="10" t="s">
        <v>327</v>
      </c>
      <c r="G9" s="10" t="s">
        <v>5259</v>
      </c>
      <c r="H9" s="25">
        <v>7.7697674418604659E-2</v>
      </c>
      <c r="I9" s="43">
        <v>44013</v>
      </c>
      <c r="J9" s="25"/>
      <c r="K9" s="44">
        <f>IF(D9="---",INDEX(DB_4erDS!$C$384:$C$10376,MATCH(B9,DB_4erDS!$J$384:$J$10376,0)),"not found")</f>
        <v>0</v>
      </c>
      <c r="L9" s="10" t="s">
        <v>5261</v>
      </c>
      <c r="M9" s="44" t="str">
        <f t="shared" ref="M9:M37" si="3">IF(AND(D9&lt;&gt;"---",D9&gt;0),D9,IF(K9&gt;0,K9,"not found"))</f>
        <v>not found</v>
      </c>
      <c r="N9" s="44" t="e">
        <f>IF($M9&gt;0,VLOOKUP($M9,DB_4erDS!$C$384:$P$10376,6,FALSE),0)</f>
        <v>#N/A</v>
      </c>
      <c r="O9" s="44" t="str">
        <f t="shared" si="1"/>
        <v>Bosch</v>
      </c>
      <c r="P9" s="44" t="e">
        <f>IF($M9&gt;0,VLOOKUP($M9,DB_4erDS!$C$384:$P$10376,7,FALSE),0)</f>
        <v>#N/A</v>
      </c>
      <c r="Q9" s="45" t="str">
        <f t="shared" si="2"/>
        <v>1 928 405 073</v>
      </c>
      <c r="R9" s="44" t="s">
        <v>5269</v>
      </c>
      <c r="S9" s="36"/>
      <c r="T9" s="11">
        <v>44013</v>
      </c>
      <c r="U9" s="12">
        <v>7.7697674418604659E-2</v>
      </c>
      <c r="V9" s="13">
        <v>0</v>
      </c>
      <c r="W9" s="13" t="s">
        <v>101</v>
      </c>
      <c r="X9" s="11">
        <v>44013</v>
      </c>
      <c r="Y9" s="14"/>
      <c r="Z9" s="13">
        <v>0</v>
      </c>
      <c r="AA9" s="13" t="s">
        <v>185</v>
      </c>
    </row>
    <row r="10" spans="1:27" s="21" customFormat="1" ht="26.45">
      <c r="A10" s="23" t="s">
        <v>742</v>
      </c>
      <c r="B10" s="23" t="s">
        <v>3109</v>
      </c>
      <c r="C10" s="24" t="s">
        <v>5272</v>
      </c>
      <c r="D10" s="10">
        <v>1000338911</v>
      </c>
      <c r="E10" s="24" t="s">
        <v>5278</v>
      </c>
      <c r="F10" s="10" t="s">
        <v>2795</v>
      </c>
      <c r="G10" s="10" t="s">
        <v>5259</v>
      </c>
      <c r="H10" s="25">
        <v>6.0039534883720935E-2</v>
      </c>
      <c r="I10" s="43">
        <v>44013</v>
      </c>
      <c r="J10" s="25"/>
      <c r="K10" s="44" t="str">
        <f>IF(D10="---",INDEX(DB_4erDS!$C$384:$C$10376,MATCH(B10,DB_4erDS!$J$384:$J$10376,0)),"not found")</f>
        <v>not found</v>
      </c>
      <c r="L10" s="10">
        <v>1000338911</v>
      </c>
      <c r="M10" s="44">
        <f t="shared" si="3"/>
        <v>1000338911</v>
      </c>
      <c r="N10" s="44" t="e">
        <f>IF($M10&gt;0,VLOOKUP($M10,DB_4erDS!$C$384:$P$10376,6,FALSE),0)</f>
        <v>#N/A</v>
      </c>
      <c r="O10" s="44" t="str">
        <f t="shared" si="1"/>
        <v>Tyco</v>
      </c>
      <c r="P10" s="44" t="e">
        <f>IF($M10&gt;0,VLOOKUP($M10,DB_4erDS!$C$384:$P$10376,7,FALSE),0)</f>
        <v>#N/A</v>
      </c>
      <c r="Q10" s="45" t="str">
        <f t="shared" si="2"/>
        <v>2112323-1</v>
      </c>
      <c r="R10" s="44" t="s">
        <v>5260</v>
      </c>
      <c r="S10" s="36"/>
      <c r="T10" s="11">
        <v>44013</v>
      </c>
      <c r="U10" s="12">
        <v>6.0039534883720935E-2</v>
      </c>
      <c r="V10" s="13">
        <v>0</v>
      </c>
      <c r="W10" s="13" t="s">
        <v>101</v>
      </c>
      <c r="X10" s="11">
        <v>44013</v>
      </c>
      <c r="Y10" s="14"/>
      <c r="Z10" s="13">
        <v>0</v>
      </c>
      <c r="AA10" s="13" t="s">
        <v>185</v>
      </c>
    </row>
    <row r="11" spans="1:27" ht="26.45">
      <c r="A11" s="23" t="s">
        <v>339</v>
      </c>
      <c r="B11" s="23" t="s">
        <v>5279</v>
      </c>
      <c r="C11" s="24" t="s">
        <v>5272</v>
      </c>
      <c r="D11" s="10" t="s">
        <v>5261</v>
      </c>
      <c r="E11" s="24" t="s">
        <v>5280</v>
      </c>
      <c r="F11" s="10">
        <v>12</v>
      </c>
      <c r="G11" s="10" t="s">
        <v>5259</v>
      </c>
      <c r="H11" s="25">
        <v>0.02</v>
      </c>
      <c r="I11" s="43">
        <v>44013</v>
      </c>
      <c r="J11" s="25"/>
      <c r="K11" s="44" t="e">
        <f>IF(D11="---",INDEX(DB_4erDS!$C$384:$C$10376,MATCH(B11,DB_4erDS!$J$384:$J$10376,0)),"not found")</f>
        <v>#N/A</v>
      </c>
      <c r="L11" s="10" t="s">
        <v>5261</v>
      </c>
      <c r="M11" s="44" t="e">
        <f t="shared" si="3"/>
        <v>#N/A</v>
      </c>
      <c r="N11" s="44" t="e">
        <f>IF($M11&gt;0,VLOOKUP($M11,DB_4erDS!$C$384:$P$10376,6,FALSE),0)</f>
        <v>#N/A</v>
      </c>
      <c r="O11" s="44" t="str">
        <f t="shared" si="1"/>
        <v>Tyco</v>
      </c>
      <c r="P11" s="44" t="e">
        <f>IF($M11&gt;0,VLOOKUP($M11,DB_4erDS!$C$384:$P$10376,7,FALSE),0)</f>
        <v>#N/A</v>
      </c>
      <c r="Q11" s="45" t="str">
        <f t="shared" si="2"/>
        <v>964270-2</v>
      </c>
      <c r="R11" s="44" t="s">
        <v>5269</v>
      </c>
      <c r="S11" s="36"/>
      <c r="T11" s="11">
        <v>44013</v>
      </c>
      <c r="U11" s="12">
        <v>0.02</v>
      </c>
      <c r="V11" s="13">
        <v>0</v>
      </c>
      <c r="W11" s="13" t="s">
        <v>101</v>
      </c>
      <c r="X11" s="11">
        <v>44013</v>
      </c>
      <c r="Y11" s="14"/>
      <c r="Z11" s="13">
        <v>0</v>
      </c>
      <c r="AA11" s="13" t="s">
        <v>185</v>
      </c>
    </row>
    <row r="12" spans="1:27" s="21" customFormat="1" ht="26.45">
      <c r="A12" s="23" t="s">
        <v>869</v>
      </c>
      <c r="B12" s="23" t="s">
        <v>987</v>
      </c>
      <c r="C12" s="24" t="s">
        <v>5272</v>
      </c>
      <c r="D12" s="10">
        <v>1000272079</v>
      </c>
      <c r="E12" s="24" t="s">
        <v>5281</v>
      </c>
      <c r="F12" s="10" t="s">
        <v>2795</v>
      </c>
      <c r="G12" s="10" t="s">
        <v>5259</v>
      </c>
      <c r="H12" s="25">
        <v>1.4039534883720931E-2</v>
      </c>
      <c r="I12" s="43">
        <v>44013</v>
      </c>
      <c r="J12" s="25"/>
      <c r="K12" s="44" t="str">
        <f>IF(D12="---",INDEX(DB_4erDS!$C$384:$C$10376,MATCH(B12,DB_4erDS!$J$384:$J$10376,0)),"not found")</f>
        <v>not found</v>
      </c>
      <c r="L12" s="10">
        <v>1000272079</v>
      </c>
      <c r="M12" s="44">
        <f t="shared" si="3"/>
        <v>1000272079</v>
      </c>
      <c r="N12" s="44" t="e">
        <f>IF($M12&gt;0,VLOOKUP($M12,DB_4erDS!$C$384:$P$10376,6,FALSE),0)</f>
        <v>#N/A</v>
      </c>
      <c r="O12" s="44" t="str">
        <f t="shared" si="1"/>
        <v>Tyco</v>
      </c>
      <c r="P12" s="44" t="e">
        <f>IF($M12&gt;0,VLOOKUP($M12,DB_4erDS!$C$384:$P$10376,7,FALSE),0)</f>
        <v>#N/A</v>
      </c>
      <c r="Q12" s="45" t="str">
        <f t="shared" si="2"/>
        <v>963531-1</v>
      </c>
      <c r="R12" s="44" t="s">
        <v>5260</v>
      </c>
      <c r="S12" s="36"/>
      <c r="T12" s="11">
        <v>44013</v>
      </c>
      <c r="U12" s="12">
        <v>1.4039534883720931E-2</v>
      </c>
      <c r="V12" s="13">
        <v>0</v>
      </c>
      <c r="W12" s="13" t="s">
        <v>101</v>
      </c>
      <c r="X12" s="11">
        <v>44013</v>
      </c>
      <c r="Y12" s="14"/>
      <c r="Z12" s="13">
        <v>0</v>
      </c>
      <c r="AA12" s="13" t="s">
        <v>185</v>
      </c>
    </row>
    <row r="13" spans="1:27" ht="26.45">
      <c r="A13" s="23" t="s">
        <v>314</v>
      </c>
      <c r="B13" s="23" t="s">
        <v>5282</v>
      </c>
      <c r="C13" s="24" t="s">
        <v>5272</v>
      </c>
      <c r="D13" s="10" t="s">
        <v>5261</v>
      </c>
      <c r="E13" s="24" t="s">
        <v>5283</v>
      </c>
      <c r="F13" s="10" t="s">
        <v>2795</v>
      </c>
      <c r="G13" s="10" t="s">
        <v>5259</v>
      </c>
      <c r="H13" s="25">
        <v>1.3579069767441861E-2</v>
      </c>
      <c r="I13" s="43">
        <v>44013</v>
      </c>
      <c r="J13" s="25"/>
      <c r="K13" s="44" t="e">
        <f>IF(D13="---",INDEX(DB_4erDS!$C$384:$C$10376,MATCH(B13,DB_4erDS!$J$384:$J$10376,0)),"not found")</f>
        <v>#N/A</v>
      </c>
      <c r="L13" s="10" t="s">
        <v>5261</v>
      </c>
      <c r="M13" s="44" t="e">
        <f t="shared" si="3"/>
        <v>#N/A</v>
      </c>
      <c r="N13" s="44" t="e">
        <f>IF($M13&gt;0,VLOOKUP($M13,DB_4erDS!$C$384:$P$10376,6,FALSE),0)</f>
        <v>#N/A</v>
      </c>
      <c r="O13" s="44" t="str">
        <f t="shared" si="1"/>
        <v>Tyco</v>
      </c>
      <c r="P13" s="44" t="e">
        <f>IF($M13&gt;0,VLOOKUP($M13,DB_4erDS!$C$384:$P$10376,7,FALSE),0)</f>
        <v>#N/A</v>
      </c>
      <c r="Q13" s="45" t="str">
        <f t="shared" si="2"/>
        <v>1241381-1</v>
      </c>
      <c r="R13" s="44" t="s">
        <v>5269</v>
      </c>
      <c r="S13" s="36"/>
      <c r="T13" s="11">
        <v>44013</v>
      </c>
      <c r="U13" s="12">
        <v>1.3579069767441861E-2</v>
      </c>
      <c r="V13" s="13">
        <v>0</v>
      </c>
      <c r="W13" s="13" t="s">
        <v>101</v>
      </c>
      <c r="X13" s="11">
        <v>44013</v>
      </c>
      <c r="Y13" s="14"/>
      <c r="Z13" s="13">
        <v>0</v>
      </c>
      <c r="AA13" s="13" t="s">
        <v>185</v>
      </c>
    </row>
    <row r="14" spans="1:27" s="21" customFormat="1" ht="39.6">
      <c r="A14" s="23" t="s">
        <v>580</v>
      </c>
      <c r="B14" s="23" t="s">
        <v>985</v>
      </c>
      <c r="C14" s="24" t="s">
        <v>5272</v>
      </c>
      <c r="D14" s="10">
        <v>1000272058</v>
      </c>
      <c r="E14" s="24" t="s">
        <v>5284</v>
      </c>
      <c r="F14" s="10" t="s">
        <v>321</v>
      </c>
      <c r="G14" s="10" t="s">
        <v>5259</v>
      </c>
      <c r="H14" s="25">
        <v>1.2960465116279071E-2</v>
      </c>
      <c r="I14" s="43">
        <v>44013</v>
      </c>
      <c r="J14" s="25"/>
      <c r="K14" s="44" t="str">
        <f>IF(D14="---",INDEX(DB_4erDS!$C$384:$C$10376,MATCH(B14,DB_4erDS!$J$384:$J$10376,0)),"not found")</f>
        <v>not found</v>
      </c>
      <c r="L14" s="10">
        <v>1000272058</v>
      </c>
      <c r="M14" s="44">
        <f t="shared" si="3"/>
        <v>1000272058</v>
      </c>
      <c r="N14" s="44" t="e">
        <f>IF($M14&gt;0,VLOOKUP($M14,DB_4erDS!$C$384:$P$10376,6,FALSE),0)</f>
        <v>#N/A</v>
      </c>
      <c r="O14" s="44" t="str">
        <f t="shared" si="1"/>
        <v>Tyco</v>
      </c>
      <c r="P14" s="44" t="e">
        <f>IF($M14&gt;0,VLOOKUP($M14,DB_4erDS!$C$384:$P$10376,7,FALSE),0)</f>
        <v>#N/A</v>
      </c>
      <c r="Q14" s="45" t="str">
        <f t="shared" si="2"/>
        <v>963530-1</v>
      </c>
      <c r="R14" s="44" t="s">
        <v>5260</v>
      </c>
      <c r="S14" s="36"/>
      <c r="T14" s="11">
        <v>44013</v>
      </c>
      <c r="U14" s="12">
        <v>1.2960465116279071E-2</v>
      </c>
      <c r="V14" s="13">
        <v>0</v>
      </c>
      <c r="W14" s="13" t="s">
        <v>101</v>
      </c>
      <c r="X14" s="11">
        <v>44013</v>
      </c>
      <c r="Y14" s="14"/>
      <c r="Z14" s="13">
        <v>0</v>
      </c>
      <c r="AA14" s="13" t="s">
        <v>185</v>
      </c>
    </row>
    <row r="15" spans="1:27" ht="26.45">
      <c r="A15" s="23" t="s">
        <v>624</v>
      </c>
      <c r="B15" s="23" t="s">
        <v>5285</v>
      </c>
      <c r="C15" s="24" t="s">
        <v>5272</v>
      </c>
      <c r="D15" s="10" t="s">
        <v>5261</v>
      </c>
      <c r="E15" s="24" t="s">
        <v>5286</v>
      </c>
      <c r="F15" s="10">
        <v>3</v>
      </c>
      <c r="G15" s="10" t="s">
        <v>5259</v>
      </c>
      <c r="H15" s="25">
        <v>2.6298906976744187</v>
      </c>
      <c r="I15" s="43">
        <v>44013</v>
      </c>
      <c r="J15" s="25"/>
      <c r="K15" s="44" t="e">
        <f>IF(D15="---",INDEX(DB_4erDS!$C$384:$C$10376,MATCH(B15,DB_4erDS!$J$384:$J$10376,0)),"not found")</f>
        <v>#N/A</v>
      </c>
      <c r="L15" s="10" t="s">
        <v>5261</v>
      </c>
      <c r="M15" s="44" t="e">
        <f t="shared" si="3"/>
        <v>#N/A</v>
      </c>
      <c r="N15" s="44" t="e">
        <f>IF($M15&gt;0,VLOOKUP($M15,DB_4erDS!$C$384:$P$10376,6,FALSE),0)</f>
        <v>#N/A</v>
      </c>
      <c r="O15" s="44" t="str">
        <f t="shared" si="1"/>
        <v>Tyco</v>
      </c>
      <c r="P15" s="44" t="e">
        <f>IF($M15&gt;0,VLOOKUP($M15,DB_4erDS!$C$384:$P$10376,7,FALSE),0)</f>
        <v>#N/A</v>
      </c>
      <c r="Q15" s="45" t="str">
        <f t="shared" si="2"/>
        <v>1-2035047-1</v>
      </c>
      <c r="R15" s="44" t="s">
        <v>5269</v>
      </c>
      <c r="S15" s="36"/>
      <c r="T15" s="11">
        <v>44013</v>
      </c>
      <c r="U15" s="12">
        <v>2.6298906976744187</v>
      </c>
      <c r="V15" s="13">
        <v>0</v>
      </c>
      <c r="W15" s="13" t="s">
        <v>101</v>
      </c>
      <c r="X15" s="11">
        <v>44013</v>
      </c>
      <c r="Y15" s="14"/>
      <c r="Z15" s="13">
        <v>0</v>
      </c>
      <c r="AA15" s="13" t="s">
        <v>185</v>
      </c>
    </row>
    <row r="16" spans="1:27" ht="26.45">
      <c r="A16" s="23" t="s">
        <v>418</v>
      </c>
      <c r="B16" s="23" t="s">
        <v>5287</v>
      </c>
      <c r="C16" s="24" t="s">
        <v>5272</v>
      </c>
      <c r="D16" s="10" t="s">
        <v>5261</v>
      </c>
      <c r="E16" s="24" t="s">
        <v>5288</v>
      </c>
      <c r="F16" s="10" t="s">
        <v>327</v>
      </c>
      <c r="G16" s="10" t="s">
        <v>5259</v>
      </c>
      <c r="H16" s="25">
        <v>2.2187395348837211</v>
      </c>
      <c r="I16" s="43">
        <v>44013</v>
      </c>
      <c r="J16" s="25"/>
      <c r="K16" s="44" t="e">
        <f>IF(D16="---",INDEX(DB_4erDS!$C$384:$C$10376,MATCH(B16,DB_4erDS!$J$384:$J$10376,0)),"not found")</f>
        <v>#N/A</v>
      </c>
      <c r="L16" s="10" t="s">
        <v>5261</v>
      </c>
      <c r="M16" s="44" t="e">
        <f t="shared" si="3"/>
        <v>#N/A</v>
      </c>
      <c r="N16" s="44" t="e">
        <f>IF($M16&gt;0,VLOOKUP($M16,DB_4erDS!$C$384:$P$10376,6,FALSE),0)</f>
        <v>#N/A</v>
      </c>
      <c r="O16" s="44" t="str">
        <f t="shared" si="1"/>
        <v>Tyco</v>
      </c>
      <c r="P16" s="44" t="e">
        <f>IF($M16&gt;0,VLOOKUP($M16,DB_4erDS!$C$384:$P$10376,7,FALSE),0)</f>
        <v>#N/A</v>
      </c>
      <c r="Q16" s="45" t="str">
        <f t="shared" si="2"/>
        <v>2035047-9</v>
      </c>
      <c r="R16" s="44" t="s">
        <v>5269</v>
      </c>
      <c r="S16" s="36"/>
      <c r="T16" s="11">
        <v>44013</v>
      </c>
      <c r="U16" s="12">
        <v>2.2187395348837211</v>
      </c>
      <c r="V16" s="13">
        <v>0</v>
      </c>
      <c r="W16" s="13" t="s">
        <v>101</v>
      </c>
      <c r="X16" s="11">
        <v>44013</v>
      </c>
      <c r="Y16" s="14"/>
      <c r="Z16" s="13">
        <v>0</v>
      </c>
      <c r="AA16" s="13" t="s">
        <v>185</v>
      </c>
    </row>
    <row r="17" spans="1:27" ht="26.45">
      <c r="A17" s="23" t="s">
        <v>628</v>
      </c>
      <c r="B17" s="23" t="s">
        <v>5289</v>
      </c>
      <c r="C17" s="24" t="s">
        <v>5208</v>
      </c>
      <c r="D17" s="10" t="s">
        <v>5261</v>
      </c>
      <c r="E17" s="24" t="s">
        <v>5290</v>
      </c>
      <c r="F17" s="10">
        <v>1</v>
      </c>
      <c r="G17" s="10" t="s">
        <v>5259</v>
      </c>
      <c r="H17" s="25">
        <v>1.7430000000000001</v>
      </c>
      <c r="I17" s="43">
        <v>44013</v>
      </c>
      <c r="J17" s="25"/>
      <c r="K17" s="44" t="e">
        <f>IF(D17="---",INDEX(DB_4erDS!$C$384:$C$10376,MATCH(B17,DB_4erDS!$J$384:$J$10376,0)),"not found")</f>
        <v>#N/A</v>
      </c>
      <c r="L17" s="10" t="s">
        <v>5261</v>
      </c>
      <c r="M17" s="44" t="e">
        <f t="shared" si="3"/>
        <v>#N/A</v>
      </c>
      <c r="N17" s="44" t="e">
        <f>IF($M17&gt;0,VLOOKUP($M17,DB_4erDS!$C$384:$P$10376,6,FALSE),0)</f>
        <v>#N/A</v>
      </c>
      <c r="O17" s="44" t="str">
        <f t="shared" si="1"/>
        <v>Deutsch</v>
      </c>
      <c r="P17" s="44" t="e">
        <f>IF($M17&gt;0,VLOOKUP($M17,DB_4erDS!$C$384:$P$10376,7,FALSE),0)</f>
        <v>#N/A</v>
      </c>
      <c r="Q17" s="45" t="str">
        <f t="shared" si="2"/>
        <v>DT06-12SA-CE05</v>
      </c>
      <c r="R17" s="44" t="s">
        <v>5269</v>
      </c>
      <c r="S17" s="36"/>
      <c r="T17" s="11">
        <v>44013</v>
      </c>
      <c r="U17" s="12">
        <v>1.7430000000000001</v>
      </c>
      <c r="V17" s="13">
        <v>0</v>
      </c>
      <c r="W17" s="13" t="s">
        <v>101</v>
      </c>
      <c r="X17" s="11">
        <v>44013</v>
      </c>
      <c r="Y17" s="14"/>
      <c r="Z17" s="13">
        <v>0</v>
      </c>
      <c r="AA17" s="13" t="s">
        <v>185</v>
      </c>
    </row>
    <row r="18" spans="1:27">
      <c r="A18" s="23" t="s">
        <v>464</v>
      </c>
      <c r="B18" s="23" t="s">
        <v>5291</v>
      </c>
      <c r="C18" s="24" t="s">
        <v>79</v>
      </c>
      <c r="D18" s="10" t="s">
        <v>5261</v>
      </c>
      <c r="E18" s="24" t="s">
        <v>5292</v>
      </c>
      <c r="F18" s="10" t="s">
        <v>327</v>
      </c>
      <c r="G18" s="10" t="s">
        <v>5259</v>
      </c>
      <c r="H18" s="25">
        <v>1.1490209302325582</v>
      </c>
      <c r="I18" s="43">
        <v>44013</v>
      </c>
      <c r="J18" s="25"/>
      <c r="K18" s="44" t="e">
        <f>IF(D18="---",INDEX(DB_4erDS!$C$384:$C$10376,MATCH(B18,DB_4erDS!$J$384:$J$10376,0)),"not found")</f>
        <v>#N/A</v>
      </c>
      <c r="L18" s="10" t="s">
        <v>5261</v>
      </c>
      <c r="M18" s="44" t="e">
        <f t="shared" si="3"/>
        <v>#N/A</v>
      </c>
      <c r="N18" s="44" t="e">
        <f>IF($M18&gt;0,VLOOKUP($M18,DB_4erDS!$C$384:$P$10376,6,FALSE),0)</f>
        <v>#N/A</v>
      </c>
      <c r="O18" s="44" t="str">
        <f t="shared" si="1"/>
        <v>MTA</v>
      </c>
      <c r="P18" s="44" t="e">
        <f>IF($M18&gt;0,VLOOKUP($M18,DB_4erDS!$C$384:$P$10376,7,FALSE),0)</f>
        <v>#N/A</v>
      </c>
      <c r="Q18" s="45" t="str">
        <f t="shared" si="2"/>
        <v>301564</v>
      </c>
      <c r="R18" s="44" t="s">
        <v>5269</v>
      </c>
      <c r="S18" s="36"/>
      <c r="T18" s="11">
        <v>44013</v>
      </c>
      <c r="U18" s="12">
        <v>1.1490209302325582</v>
      </c>
      <c r="V18" s="13">
        <v>0</v>
      </c>
      <c r="W18" s="13" t="s">
        <v>101</v>
      </c>
      <c r="X18" s="11">
        <v>44013</v>
      </c>
      <c r="Y18" s="14"/>
      <c r="Z18" s="13">
        <v>0</v>
      </c>
      <c r="AA18" s="13" t="s">
        <v>185</v>
      </c>
    </row>
    <row r="19" spans="1:27" ht="26.45">
      <c r="A19" s="23" t="s">
        <v>897</v>
      </c>
      <c r="B19" s="23" t="s">
        <v>5293</v>
      </c>
      <c r="C19" s="24" t="s">
        <v>5294</v>
      </c>
      <c r="D19" s="10" t="s">
        <v>5261</v>
      </c>
      <c r="E19" s="24" t="s">
        <v>5295</v>
      </c>
      <c r="F19" s="10">
        <v>1</v>
      </c>
      <c r="G19" s="10" t="s">
        <v>5259</v>
      </c>
      <c r="H19" s="25"/>
      <c r="I19" s="43">
        <v>44013</v>
      </c>
      <c r="J19" s="25">
        <v>0.98</v>
      </c>
      <c r="K19" s="44" t="e">
        <f>IF(D19="---",INDEX(DB_4erDS!$C$384:$C$10376,MATCH(B19,DB_4erDS!$J$384:$J$10376,0)),"not found")</f>
        <v>#N/A</v>
      </c>
      <c r="L19" s="10" t="s">
        <v>5261</v>
      </c>
      <c r="M19" s="44" t="e">
        <f t="shared" si="3"/>
        <v>#N/A</v>
      </c>
      <c r="N19" s="44" t="e">
        <f>IF($M19&gt;0,VLOOKUP($M19,DB_4erDS!$C$384:$P$10376,6,FALSE),0)</f>
        <v>#N/A</v>
      </c>
      <c r="O19" s="44" t="str">
        <f t="shared" si="1"/>
        <v>Yazaki</v>
      </c>
      <c r="P19" s="44" t="e">
        <f>IF($M19&gt;0,VLOOKUP($M19,DB_4erDS!$C$384:$P$10376,7,FALSE),0)</f>
        <v>#N/A</v>
      </c>
      <c r="Q19" s="45" t="str">
        <f t="shared" si="2"/>
        <v>7323-6224-40</v>
      </c>
      <c r="R19" s="44" t="s">
        <v>5269</v>
      </c>
      <c r="S19" s="36"/>
      <c r="T19" s="11">
        <v>44013</v>
      </c>
      <c r="U19" s="12"/>
      <c r="V19" s="13">
        <v>0</v>
      </c>
      <c r="W19" s="13" t="s">
        <v>101</v>
      </c>
      <c r="X19" s="11">
        <v>44013</v>
      </c>
      <c r="Y19" s="14">
        <v>0.98</v>
      </c>
      <c r="Z19" s="13">
        <v>0</v>
      </c>
      <c r="AA19" s="13" t="s">
        <v>185</v>
      </c>
    </row>
    <row r="20" spans="1:27" ht="26.45">
      <c r="A20" s="23" t="s">
        <v>5296</v>
      </c>
      <c r="B20" s="23" t="s">
        <v>5297</v>
      </c>
      <c r="C20" s="24" t="s">
        <v>5294</v>
      </c>
      <c r="D20" s="10" t="s">
        <v>5261</v>
      </c>
      <c r="E20" s="24" t="s">
        <v>5298</v>
      </c>
      <c r="F20" s="10" t="s">
        <v>327</v>
      </c>
      <c r="G20" s="10" t="s">
        <v>5259</v>
      </c>
      <c r="H20" s="25"/>
      <c r="I20" s="43">
        <v>44013</v>
      </c>
      <c r="J20" s="25">
        <v>0.75</v>
      </c>
      <c r="K20" s="44" t="e">
        <f>IF(D20="---",INDEX(DB_4erDS!$C$384:$C$10376,MATCH(B20,DB_4erDS!$J$384:$J$10376,0)),"not found")</f>
        <v>#N/A</v>
      </c>
      <c r="L20" s="10" t="s">
        <v>5261</v>
      </c>
      <c r="M20" s="44" t="e">
        <f t="shared" si="3"/>
        <v>#N/A</v>
      </c>
      <c r="N20" s="44" t="e">
        <f>IF($M20&gt;0,VLOOKUP($M20,DB_4erDS!$C$384:$P$10376,6,FALSE),0)</f>
        <v>#N/A</v>
      </c>
      <c r="O20" s="44" t="str">
        <f t="shared" si="1"/>
        <v>Yazaki</v>
      </c>
      <c r="P20" s="44" t="e">
        <f>IF($M20&gt;0,VLOOKUP($M20,DB_4erDS!$C$384:$P$10376,7,FALSE),0)</f>
        <v>#N/A</v>
      </c>
      <c r="Q20" s="45" t="str">
        <f t="shared" si="2"/>
        <v>7229-3023</v>
      </c>
      <c r="R20" s="44" t="s">
        <v>5269</v>
      </c>
      <c r="S20" s="36"/>
      <c r="T20" s="11">
        <v>44013</v>
      </c>
      <c r="U20" s="12"/>
      <c r="V20" s="13">
        <v>0</v>
      </c>
      <c r="W20" s="13" t="s">
        <v>101</v>
      </c>
      <c r="X20" s="11">
        <v>44013</v>
      </c>
      <c r="Y20" s="14">
        <v>0.75</v>
      </c>
      <c r="Z20" s="13">
        <v>0</v>
      </c>
      <c r="AA20" s="13" t="s">
        <v>185</v>
      </c>
    </row>
    <row r="21" spans="1:27" ht="26.45">
      <c r="A21" s="23" t="s">
        <v>1335</v>
      </c>
      <c r="B21" s="23" t="s">
        <v>5299</v>
      </c>
      <c r="C21" s="24" t="s">
        <v>5276</v>
      </c>
      <c r="D21" s="10" t="s">
        <v>5261</v>
      </c>
      <c r="E21" s="24" t="s">
        <v>5300</v>
      </c>
      <c r="F21" s="10" t="s">
        <v>352</v>
      </c>
      <c r="G21" s="10" t="s">
        <v>5259</v>
      </c>
      <c r="H21" s="25"/>
      <c r="I21" s="43">
        <v>44013</v>
      </c>
      <c r="J21" s="25">
        <v>0.46</v>
      </c>
      <c r="K21" s="44" t="e">
        <f>IF(D21="---",INDEX(DB_4erDS!$C$384:$C$10376,MATCH(B21,DB_4erDS!$J$384:$J$10376,0)),"not found")</f>
        <v>#N/A</v>
      </c>
      <c r="L21" s="10" t="s">
        <v>5261</v>
      </c>
      <c r="M21" s="44" t="e">
        <f t="shared" si="3"/>
        <v>#N/A</v>
      </c>
      <c r="N21" s="44" t="e">
        <f>IF($M21&gt;0,VLOOKUP($M21,DB_4erDS!$C$384:$P$10376,6,FALSE),0)</f>
        <v>#N/A</v>
      </c>
      <c r="O21" s="44" t="str">
        <f t="shared" si="1"/>
        <v>Bosch</v>
      </c>
      <c r="P21" s="44" t="e">
        <f>IF($M21&gt;0,VLOOKUP($M21,DB_4erDS!$C$384:$P$10376,7,FALSE),0)</f>
        <v>#N/A</v>
      </c>
      <c r="Q21" s="45" t="str">
        <f t="shared" si="2"/>
        <v>1928403966</v>
      </c>
      <c r="R21" s="44" t="s">
        <v>5269</v>
      </c>
      <c r="S21" s="36"/>
      <c r="T21" s="11">
        <v>44013</v>
      </c>
      <c r="U21" s="12"/>
      <c r="V21" s="13">
        <v>0</v>
      </c>
      <c r="W21" s="13" t="s">
        <v>101</v>
      </c>
      <c r="X21" s="11">
        <v>44013</v>
      </c>
      <c r="Y21" s="14">
        <v>0.46</v>
      </c>
      <c r="Z21" s="13">
        <v>0</v>
      </c>
      <c r="AA21" s="13" t="s">
        <v>185</v>
      </c>
    </row>
    <row r="22" spans="1:27" ht="26.45">
      <c r="A22" s="23" t="s">
        <v>802</v>
      </c>
      <c r="B22" s="23" t="s">
        <v>5301</v>
      </c>
      <c r="C22" s="24" t="s">
        <v>5276</v>
      </c>
      <c r="D22" s="10" t="s">
        <v>5261</v>
      </c>
      <c r="E22" s="24" t="s">
        <v>5302</v>
      </c>
      <c r="F22" s="10" t="s">
        <v>321</v>
      </c>
      <c r="G22" s="10" t="s">
        <v>5259</v>
      </c>
      <c r="H22" s="25"/>
      <c r="I22" s="43">
        <v>44013</v>
      </c>
      <c r="J22" s="25">
        <v>0.38</v>
      </c>
      <c r="K22" s="44" t="e">
        <f>IF(D22="---",INDEX(DB_4erDS!$C$384:$C$10376,MATCH(B22,DB_4erDS!$J$384:$J$10376,0)),"not found")</f>
        <v>#N/A</v>
      </c>
      <c r="L22" s="10" t="s">
        <v>5261</v>
      </c>
      <c r="M22" s="44" t="e">
        <f t="shared" si="3"/>
        <v>#N/A</v>
      </c>
      <c r="N22" s="44" t="e">
        <f>IF($M22&gt;0,VLOOKUP($M22,DB_4erDS!$C$384:$P$10376,6,FALSE),0)</f>
        <v>#N/A</v>
      </c>
      <c r="O22" s="44" t="str">
        <f t="shared" si="1"/>
        <v>Bosch</v>
      </c>
      <c r="P22" s="44" t="e">
        <f>IF($M22&gt;0,VLOOKUP($M22,DB_4erDS!$C$384:$P$10376,7,FALSE),0)</f>
        <v>#N/A</v>
      </c>
      <c r="Q22" s="45" t="str">
        <f t="shared" si="2"/>
        <v>1928498054</v>
      </c>
      <c r="R22" s="44" t="s">
        <v>5269</v>
      </c>
      <c r="S22" s="36"/>
      <c r="T22" s="11">
        <v>44013</v>
      </c>
      <c r="U22" s="12"/>
      <c r="V22" s="13">
        <v>0</v>
      </c>
      <c r="W22" s="13" t="s">
        <v>101</v>
      </c>
      <c r="X22" s="11">
        <v>44013</v>
      </c>
      <c r="Y22" s="14">
        <v>0.38</v>
      </c>
      <c r="Z22" s="13">
        <v>0</v>
      </c>
      <c r="AA22" s="13" t="s">
        <v>185</v>
      </c>
    </row>
    <row r="23" spans="1:27" s="21" customFormat="1" ht="26.45">
      <c r="A23" s="23" t="s">
        <v>930</v>
      </c>
      <c r="B23" s="23" t="s">
        <v>2910</v>
      </c>
      <c r="C23" s="24" t="s">
        <v>5294</v>
      </c>
      <c r="D23" s="10">
        <v>1000311718</v>
      </c>
      <c r="E23" s="24" t="s">
        <v>5303</v>
      </c>
      <c r="F23" s="10">
        <v>1</v>
      </c>
      <c r="G23" s="10" t="s">
        <v>5259</v>
      </c>
      <c r="H23" s="25"/>
      <c r="I23" s="43">
        <v>44013</v>
      </c>
      <c r="J23" s="25">
        <v>0.36</v>
      </c>
      <c r="K23" s="44" t="str">
        <f>IF(D23="---",INDEX(DB_4erDS!$C$384:$C$10376,MATCH(B23,DB_4erDS!$J$384:$J$10376,0)),"not found")</f>
        <v>not found</v>
      </c>
      <c r="L23" s="10">
        <v>1000311718</v>
      </c>
      <c r="M23" s="44">
        <f t="shared" si="3"/>
        <v>1000311718</v>
      </c>
      <c r="N23" s="44" t="e">
        <f>IF($M23&gt;0,VLOOKUP($M23,DB_4erDS!$C$384:$P$10376,6,FALSE),0)</f>
        <v>#N/A</v>
      </c>
      <c r="O23" s="44" t="str">
        <f t="shared" si="1"/>
        <v>Yazaki</v>
      </c>
      <c r="P23" s="44" t="e">
        <f>IF($M23&gt;0,VLOOKUP($M23,DB_4erDS!$C$384:$P$10376,7,FALSE),0)</f>
        <v>#N/A</v>
      </c>
      <c r="Q23" s="45" t="str">
        <f t="shared" si="2"/>
        <v>7123-6423-30</v>
      </c>
      <c r="R23" s="44" t="s">
        <v>5260</v>
      </c>
      <c r="S23" s="36"/>
      <c r="T23" s="11">
        <v>44013</v>
      </c>
      <c r="U23" s="12"/>
      <c r="V23" s="13">
        <v>0</v>
      </c>
      <c r="W23" s="13" t="s">
        <v>101</v>
      </c>
      <c r="X23" s="11">
        <v>44013</v>
      </c>
      <c r="Y23" s="14">
        <v>0.36</v>
      </c>
      <c r="Z23" s="13">
        <v>0</v>
      </c>
      <c r="AA23" s="13" t="s">
        <v>185</v>
      </c>
    </row>
    <row r="24" spans="1:27" ht="26.45">
      <c r="A24" s="23" t="s">
        <v>1238</v>
      </c>
      <c r="B24" s="23" t="s">
        <v>5304</v>
      </c>
      <c r="C24" s="24" t="s">
        <v>79</v>
      </c>
      <c r="D24" s="10" t="s">
        <v>5261</v>
      </c>
      <c r="E24" s="24" t="s">
        <v>5305</v>
      </c>
      <c r="F24" s="10">
        <v>1</v>
      </c>
      <c r="G24" s="10" t="s">
        <v>5259</v>
      </c>
      <c r="H24" s="25"/>
      <c r="I24" s="43">
        <v>44013</v>
      </c>
      <c r="J24" s="25">
        <v>0.34</v>
      </c>
      <c r="K24" s="44" t="e">
        <f>IF(D24="---",INDEX(DB_4erDS!$C$384:$C$10376,MATCH(B24,DB_4erDS!$J$384:$J$10376,0)),"not found")</f>
        <v>#N/A</v>
      </c>
      <c r="L24" s="10" t="s">
        <v>5261</v>
      </c>
      <c r="M24" s="44" t="e">
        <f t="shared" si="3"/>
        <v>#N/A</v>
      </c>
      <c r="N24" s="44" t="e">
        <f>IF($M24&gt;0,VLOOKUP($M24,DB_4erDS!$C$384:$P$10376,6,FALSE),0)</f>
        <v>#N/A</v>
      </c>
      <c r="O24" s="44" t="str">
        <f t="shared" si="1"/>
        <v>MTA</v>
      </c>
      <c r="P24" s="44" t="e">
        <f>IF($M24&gt;0,VLOOKUP($M24,DB_4erDS!$C$384:$P$10376,7,FALSE),0)</f>
        <v>#N/A</v>
      </c>
      <c r="Q24" s="45" t="str">
        <f t="shared" si="2"/>
        <v>1705715</v>
      </c>
      <c r="R24" s="44" t="s">
        <v>5269</v>
      </c>
      <c r="S24" s="36"/>
      <c r="T24" s="11">
        <v>44013</v>
      </c>
      <c r="U24" s="12"/>
      <c r="V24" s="13">
        <v>0</v>
      </c>
      <c r="W24" s="13" t="s">
        <v>101</v>
      </c>
      <c r="X24" s="11">
        <v>44013</v>
      </c>
      <c r="Y24" s="14">
        <v>0.34</v>
      </c>
      <c r="Z24" s="13">
        <v>0</v>
      </c>
      <c r="AA24" s="13" t="s">
        <v>185</v>
      </c>
    </row>
    <row r="25" spans="1:27">
      <c r="A25" s="23" t="s">
        <v>1116</v>
      </c>
      <c r="B25" s="23" t="s">
        <v>87</v>
      </c>
      <c r="C25" s="24" t="s">
        <v>5276</v>
      </c>
      <c r="D25" s="10" t="s">
        <v>5261</v>
      </c>
      <c r="E25" s="24" t="s">
        <v>5306</v>
      </c>
      <c r="F25" s="10" t="s">
        <v>327</v>
      </c>
      <c r="G25" s="10" t="s">
        <v>5259</v>
      </c>
      <c r="H25" s="25"/>
      <c r="I25" s="43">
        <v>44013</v>
      </c>
      <c r="J25" s="25">
        <v>0.16</v>
      </c>
      <c r="K25" s="44">
        <f>IF(D25="---",INDEX(DB_4erDS!$C$384:$C$10376,MATCH(B25,DB_4erDS!$J$384:$J$10376,0)),"not found")</f>
        <v>0</v>
      </c>
      <c r="L25" s="10" t="s">
        <v>5261</v>
      </c>
      <c r="M25" s="44" t="str">
        <f t="shared" si="3"/>
        <v>not found</v>
      </c>
      <c r="N25" s="44" t="e">
        <f>IF($M25&gt;0,VLOOKUP($M25,DB_4erDS!$C$384:$P$10376,6,FALSE),0)</f>
        <v>#N/A</v>
      </c>
      <c r="O25" s="44" t="str">
        <f t="shared" si="1"/>
        <v>Bosch</v>
      </c>
      <c r="P25" s="44" t="e">
        <f>IF($M25&gt;0,VLOOKUP($M25,DB_4erDS!$C$384:$P$10376,7,FALSE),0)</f>
        <v>#N/A</v>
      </c>
      <c r="Q25" s="45" t="str">
        <f t="shared" si="2"/>
        <v>1 928 405 073</v>
      </c>
      <c r="R25" s="44" t="s">
        <v>5269</v>
      </c>
      <c r="S25" s="36"/>
      <c r="T25" s="11">
        <v>44013</v>
      </c>
      <c r="U25" s="12"/>
      <c r="V25" s="13">
        <v>0</v>
      </c>
      <c r="W25" s="13" t="s">
        <v>101</v>
      </c>
      <c r="X25" s="11">
        <v>44013</v>
      </c>
      <c r="Y25" s="14">
        <v>0.16</v>
      </c>
      <c r="Z25" s="13">
        <v>0</v>
      </c>
      <c r="AA25" s="13" t="s">
        <v>185</v>
      </c>
    </row>
    <row r="26" spans="1:27" ht="26.45">
      <c r="A26" s="23" t="s">
        <v>900</v>
      </c>
      <c r="B26" s="23" t="s">
        <v>5307</v>
      </c>
      <c r="C26" s="24" t="s">
        <v>5267</v>
      </c>
      <c r="D26" s="10" t="s">
        <v>5261</v>
      </c>
      <c r="E26" s="24" t="s">
        <v>5308</v>
      </c>
      <c r="F26" s="10" t="s">
        <v>2795</v>
      </c>
      <c r="G26" s="10" t="s">
        <v>5259</v>
      </c>
      <c r="H26" s="25">
        <v>2.4809302325581397E-2</v>
      </c>
      <c r="I26" s="43">
        <v>44013</v>
      </c>
      <c r="J26" s="25"/>
      <c r="K26" s="44" t="e">
        <f>IF(D26="---",INDEX(DB_4erDS!$C$384:$C$10376,MATCH(B26,DB_4erDS!$J$384:$J$10376,0)),"not found")</f>
        <v>#N/A</v>
      </c>
      <c r="L26" s="10" t="s">
        <v>5261</v>
      </c>
      <c r="M26" s="44" t="e">
        <f t="shared" si="3"/>
        <v>#N/A</v>
      </c>
      <c r="N26" s="44" t="e">
        <f>IF($M26&gt;0,VLOOKUP($M26,DB_4erDS!$C$384:$P$10376,6,FALSE),0)</f>
        <v>#N/A</v>
      </c>
      <c r="O26" s="44" t="str">
        <f t="shared" si="1"/>
        <v>Molex</v>
      </c>
      <c r="P26" s="44" t="e">
        <f>IF($M26&gt;0,VLOOKUP($M26,DB_4erDS!$C$384:$P$10376,7,FALSE),0)</f>
        <v>#N/A</v>
      </c>
      <c r="Q26" s="45" t="str">
        <f t="shared" si="2"/>
        <v>33012-2002</v>
      </c>
      <c r="R26" s="44" t="s">
        <v>5269</v>
      </c>
      <c r="S26" s="36"/>
      <c r="T26" s="11">
        <v>44013</v>
      </c>
      <c r="U26" s="12">
        <v>2.4809302325581397E-2</v>
      </c>
      <c r="V26" s="13">
        <v>0</v>
      </c>
      <c r="W26" s="13" t="s">
        <v>101</v>
      </c>
      <c r="X26" s="11">
        <v>44013</v>
      </c>
      <c r="Y26" s="14"/>
      <c r="Z26" s="13">
        <v>0</v>
      </c>
      <c r="AA26" s="13" t="s">
        <v>185</v>
      </c>
    </row>
    <row r="27" spans="1:27" ht="26.45">
      <c r="A27" s="23" t="s">
        <v>2198</v>
      </c>
      <c r="B27" s="23" t="s">
        <v>5309</v>
      </c>
      <c r="C27" s="24" t="s">
        <v>5267</v>
      </c>
      <c r="D27" s="10" t="s">
        <v>5261</v>
      </c>
      <c r="E27" s="24" t="s">
        <v>5310</v>
      </c>
      <c r="F27" s="10" t="s">
        <v>2795</v>
      </c>
      <c r="G27" s="10" t="s">
        <v>5259</v>
      </c>
      <c r="H27" s="25">
        <v>1.9867441860465119E-2</v>
      </c>
      <c r="I27" s="43">
        <v>44013</v>
      </c>
      <c r="J27" s="25"/>
      <c r="K27" s="44" t="e">
        <f>IF(D27="---",INDEX(DB_4erDS!$C$384:$C$10376,MATCH(B27,DB_4erDS!$J$384:$J$10376,0)),"not found")</f>
        <v>#N/A</v>
      </c>
      <c r="L27" s="10" t="s">
        <v>5261</v>
      </c>
      <c r="M27" s="44" t="e">
        <f t="shared" si="3"/>
        <v>#N/A</v>
      </c>
      <c r="N27" s="44" t="e">
        <f>IF($M27&gt;0,VLOOKUP($M27,DB_4erDS!$C$384:$P$10376,6,FALSE),0)</f>
        <v>#N/A</v>
      </c>
      <c r="O27" s="44" t="str">
        <f t="shared" si="1"/>
        <v>Molex</v>
      </c>
      <c r="P27" s="44" t="e">
        <f>IF($M27&gt;0,VLOOKUP($M27,DB_4erDS!$C$384:$P$10376,7,FALSE),0)</f>
        <v>#N/A</v>
      </c>
      <c r="Q27" s="45" t="str">
        <f t="shared" si="2"/>
        <v>33012-2001</v>
      </c>
      <c r="R27" s="44" t="s">
        <v>5269</v>
      </c>
      <c r="S27" s="36"/>
      <c r="T27" s="11">
        <v>44013</v>
      </c>
      <c r="U27" s="12">
        <v>1.9867441860465119E-2</v>
      </c>
      <c r="V27" s="13">
        <v>0</v>
      </c>
      <c r="W27" s="13" t="s">
        <v>101</v>
      </c>
      <c r="X27" s="11">
        <v>44013</v>
      </c>
      <c r="Y27" s="14"/>
      <c r="Z27" s="13">
        <v>0</v>
      </c>
      <c r="AA27" s="13" t="s">
        <v>185</v>
      </c>
    </row>
    <row r="28" spans="1:27" ht="26.45">
      <c r="A28" s="23" t="s">
        <v>5311</v>
      </c>
      <c r="B28" s="23" t="s">
        <v>5312</v>
      </c>
      <c r="C28" s="24" t="s">
        <v>5276</v>
      </c>
      <c r="D28" s="10" t="s">
        <v>5261</v>
      </c>
      <c r="E28" s="24" t="s">
        <v>5313</v>
      </c>
      <c r="F28" s="10" t="s">
        <v>321</v>
      </c>
      <c r="G28" s="10" t="s">
        <v>5259</v>
      </c>
      <c r="H28" s="25"/>
      <c r="I28" s="43">
        <v>44013</v>
      </c>
      <c r="J28" s="25">
        <v>0.01</v>
      </c>
      <c r="K28" s="44" t="e">
        <f>IF(D28="---",INDEX(DB_4erDS!$C$384:$C$10376,MATCH(B28,DB_4erDS!$J$384:$J$10376,0)),"not found")</f>
        <v>#N/A</v>
      </c>
      <c r="L28" s="10" t="s">
        <v>5261</v>
      </c>
      <c r="M28" s="44" t="e">
        <f t="shared" si="3"/>
        <v>#N/A</v>
      </c>
      <c r="N28" s="44" t="e">
        <f>IF($M28&gt;0,VLOOKUP($M28,DB_4erDS!$C$384:$P$10376,6,FALSE),0)</f>
        <v>#N/A</v>
      </c>
      <c r="O28" s="44" t="str">
        <f t="shared" si="1"/>
        <v>Bosch</v>
      </c>
      <c r="P28" s="44" t="e">
        <f>IF($M28&gt;0,VLOOKUP($M28,DB_4erDS!$C$384:$P$10376,7,FALSE),0)</f>
        <v>#N/A</v>
      </c>
      <c r="Q28" s="45" t="str">
        <f t="shared" si="2"/>
        <v>1928300599</v>
      </c>
      <c r="R28" s="44" t="s">
        <v>5269</v>
      </c>
      <c r="S28" s="36"/>
      <c r="T28" s="11">
        <v>44013</v>
      </c>
      <c r="U28" s="12"/>
      <c r="V28" s="13">
        <v>0</v>
      </c>
      <c r="W28" s="13" t="s">
        <v>101</v>
      </c>
      <c r="X28" s="11">
        <v>44013</v>
      </c>
      <c r="Y28" s="14">
        <v>0.01</v>
      </c>
      <c r="Z28" s="13">
        <v>0</v>
      </c>
      <c r="AA28" s="13" t="s">
        <v>185</v>
      </c>
    </row>
    <row r="29" spans="1:27" ht="26.45">
      <c r="A29" s="23" t="s">
        <v>1037</v>
      </c>
      <c r="B29" s="23" t="s">
        <v>5314</v>
      </c>
      <c r="C29" s="24" t="s">
        <v>5267</v>
      </c>
      <c r="D29" s="10" t="s">
        <v>5261</v>
      </c>
      <c r="E29" s="24" t="s">
        <v>5315</v>
      </c>
      <c r="F29" s="10">
        <v>1</v>
      </c>
      <c r="G29" s="10" t="s">
        <v>5259</v>
      </c>
      <c r="H29" s="26">
        <v>0.36895116279069767</v>
      </c>
      <c r="I29" s="43">
        <v>44013</v>
      </c>
      <c r="J29" s="26">
        <v>0.49</v>
      </c>
      <c r="K29" s="44" t="e">
        <f>IF(D29="---",INDEX(DB_4erDS!$C$384:$C$10376,MATCH(B29,DB_4erDS!$J$384:$J$10376,0)),"not found")</f>
        <v>#N/A</v>
      </c>
      <c r="L29" s="10" t="s">
        <v>5261</v>
      </c>
      <c r="M29" s="44" t="e">
        <f t="shared" si="3"/>
        <v>#N/A</v>
      </c>
      <c r="N29" s="44" t="e">
        <f>IF($M29&gt;0,VLOOKUP($M29,DB_4erDS!$C$384:$P$10376,6,FALSE),0)</f>
        <v>#N/A</v>
      </c>
      <c r="O29" s="44" t="str">
        <f t="shared" si="1"/>
        <v>Molex</v>
      </c>
      <c r="P29" s="44" t="e">
        <f>IF($M29&gt;0,VLOOKUP($M29,DB_4erDS!$C$384:$P$10376,7,FALSE),0)</f>
        <v>#N/A</v>
      </c>
      <c r="Q29" s="45" t="str">
        <f t="shared" si="2"/>
        <v>31403-6110</v>
      </c>
      <c r="R29" s="44" t="s">
        <v>5269</v>
      </c>
      <c r="S29" s="36"/>
      <c r="T29" s="11">
        <v>44013</v>
      </c>
      <c r="U29" s="15">
        <v>0.36895116279069767</v>
      </c>
      <c r="V29" s="13">
        <v>0</v>
      </c>
      <c r="W29" s="13" t="s">
        <v>101</v>
      </c>
      <c r="X29" s="11">
        <v>44013</v>
      </c>
      <c r="Y29" s="14">
        <v>0.49</v>
      </c>
      <c r="Z29" s="13">
        <v>0</v>
      </c>
      <c r="AA29" s="13" t="s">
        <v>185</v>
      </c>
    </row>
    <row r="30" spans="1:27">
      <c r="A30" s="23" t="s">
        <v>2411</v>
      </c>
      <c r="B30" s="27" t="s">
        <v>5316</v>
      </c>
      <c r="C30" s="10" t="s">
        <v>5272</v>
      </c>
      <c r="D30" s="28" t="s">
        <v>5261</v>
      </c>
      <c r="E30" s="27" t="s">
        <v>5317</v>
      </c>
      <c r="F30" s="10">
        <v>5</v>
      </c>
      <c r="G30" s="10" t="s">
        <v>5259</v>
      </c>
      <c r="H30" s="26">
        <v>0.17026046511627907</v>
      </c>
      <c r="I30" s="43">
        <v>44013</v>
      </c>
      <c r="J30" s="26"/>
      <c r="K30" s="44" t="e">
        <f>IF(D30="---",INDEX(DB_4erDS!$C$384:$C$10376,MATCH(B30,DB_4erDS!$J$384:$J$10376,0)),"not found")</f>
        <v>#N/A</v>
      </c>
      <c r="L30" s="28" t="s">
        <v>5261</v>
      </c>
      <c r="M30" s="44" t="e">
        <f t="shared" si="3"/>
        <v>#N/A</v>
      </c>
      <c r="N30" s="44" t="e">
        <f>IF($M30&gt;0,VLOOKUP($M30,DB_4erDS!$C$384:$P$10376,6,FALSE),0)</f>
        <v>#N/A</v>
      </c>
      <c r="O30" s="44" t="str">
        <f t="shared" si="1"/>
        <v>Tyco</v>
      </c>
      <c r="P30" s="44" t="e">
        <f>IF($M30&gt;0,VLOOKUP($M30,DB_4erDS!$C$384:$P$10376,7,FALSE),0)</f>
        <v>#N/A</v>
      </c>
      <c r="Q30" s="45" t="str">
        <f t="shared" si="2"/>
        <v>2-963749-1</v>
      </c>
      <c r="R30" s="44" t="s">
        <v>5269</v>
      </c>
      <c r="S30" s="36"/>
      <c r="T30" s="11">
        <v>44013</v>
      </c>
      <c r="U30" s="15">
        <v>0.17026046511627907</v>
      </c>
      <c r="V30" s="13">
        <v>0</v>
      </c>
      <c r="W30" s="13" t="s">
        <v>101</v>
      </c>
      <c r="X30" s="11">
        <v>44013</v>
      </c>
      <c r="Y30" s="14"/>
      <c r="Z30" s="13">
        <v>0</v>
      </c>
      <c r="AA30" s="13" t="s">
        <v>185</v>
      </c>
    </row>
    <row r="31" spans="1:27" ht="26.45">
      <c r="A31" s="23" t="s">
        <v>2538</v>
      </c>
      <c r="B31" s="27" t="s">
        <v>275</v>
      </c>
      <c r="C31" s="10" t="s">
        <v>5272</v>
      </c>
      <c r="D31" s="28" t="s">
        <v>5261</v>
      </c>
      <c r="E31" s="29" t="s">
        <v>5318</v>
      </c>
      <c r="F31" s="10">
        <v>3</v>
      </c>
      <c r="G31" s="10" t="s">
        <v>5259</v>
      </c>
      <c r="H31" s="26">
        <v>0.12896279069767444</v>
      </c>
      <c r="I31" s="43">
        <v>44013</v>
      </c>
      <c r="J31" s="26"/>
      <c r="K31" s="44" t="e">
        <f>IF(D31="---",INDEX(DB_4erDS!$C$384:$C$10376,MATCH(B31,DB_4erDS!$J$384:$J$10376,0)),"not found")</f>
        <v>#N/A</v>
      </c>
      <c r="L31" s="28" t="s">
        <v>5261</v>
      </c>
      <c r="M31" s="44" t="e">
        <f t="shared" si="3"/>
        <v>#N/A</v>
      </c>
      <c r="N31" s="44" t="e">
        <f>IF($M31&gt;0,VLOOKUP($M31,DB_4erDS!$C$384:$P$10376,6,FALSE),0)</f>
        <v>#N/A</v>
      </c>
      <c r="O31" s="44" t="str">
        <f t="shared" si="1"/>
        <v>Tyco</v>
      </c>
      <c r="P31" s="44" t="e">
        <f>IF($M31&gt;0,VLOOKUP($M31,DB_4erDS!$C$384:$P$10376,7,FALSE),0)</f>
        <v>#N/A</v>
      </c>
      <c r="Q31" s="45" t="str">
        <f t="shared" si="2"/>
        <v>1-480418-0</v>
      </c>
      <c r="R31" s="44" t="s">
        <v>5269</v>
      </c>
      <c r="S31" s="36"/>
      <c r="T31" s="11">
        <v>44013</v>
      </c>
      <c r="U31" s="15">
        <v>0.12896279069767444</v>
      </c>
      <c r="V31" s="13">
        <v>0</v>
      </c>
      <c r="W31" s="13" t="s">
        <v>101</v>
      </c>
      <c r="X31" s="11">
        <v>44013</v>
      </c>
      <c r="Y31" s="14"/>
      <c r="Z31" s="13">
        <v>0</v>
      </c>
      <c r="AA31" s="13" t="s">
        <v>185</v>
      </c>
    </row>
    <row r="32" spans="1:27" s="21" customFormat="1">
      <c r="A32" s="23" t="s">
        <v>2019</v>
      </c>
      <c r="B32" s="27" t="s">
        <v>5319</v>
      </c>
      <c r="C32" s="10" t="s">
        <v>5272</v>
      </c>
      <c r="D32" s="28">
        <v>1000229822</v>
      </c>
      <c r="E32" s="27" t="s">
        <v>5320</v>
      </c>
      <c r="F32" s="10">
        <v>1</v>
      </c>
      <c r="G32" s="10" t="s">
        <v>5259</v>
      </c>
      <c r="H32" s="26">
        <v>5.5388372093023254E-2</v>
      </c>
      <c r="I32" s="43">
        <v>44013</v>
      </c>
      <c r="J32" s="26">
        <v>0.09</v>
      </c>
      <c r="K32" s="44" t="str">
        <f>IF(D32="---",INDEX(DB_4erDS!$C$384:$C$10376,MATCH(B32,DB_4erDS!$J$384:$J$10376,0)),"not found")</f>
        <v>not found</v>
      </c>
      <c r="L32" s="28">
        <v>1000229822</v>
      </c>
      <c r="M32" s="44">
        <f t="shared" si="3"/>
        <v>1000229822</v>
      </c>
      <c r="N32" s="44" t="e">
        <f>IF($M32&gt;0,VLOOKUP($M32,DB_4erDS!$C$384:$P$10376,6,FALSE),0)</f>
        <v>#N/A</v>
      </c>
      <c r="O32" s="44" t="str">
        <f t="shared" si="1"/>
        <v>Tyco</v>
      </c>
      <c r="P32" s="44" t="e">
        <f>IF($M32&gt;0,VLOOKUP($M32,DB_4erDS!$C$384:$P$10376,7,FALSE),0)</f>
        <v>#N/A</v>
      </c>
      <c r="Q32" s="45" t="str">
        <f t="shared" si="2"/>
        <v>180900</v>
      </c>
      <c r="R32" s="44" t="s">
        <v>5260</v>
      </c>
      <c r="S32" s="36"/>
      <c r="T32" s="11">
        <v>44013</v>
      </c>
      <c r="U32" s="15">
        <v>5.5388372093023254E-2</v>
      </c>
      <c r="V32" s="13">
        <v>0</v>
      </c>
      <c r="W32" s="13" t="s">
        <v>101</v>
      </c>
      <c r="X32" s="11">
        <v>44013</v>
      </c>
      <c r="Y32" s="14">
        <v>0.09</v>
      </c>
      <c r="Z32" s="13">
        <v>0</v>
      </c>
      <c r="AA32" s="13" t="s">
        <v>185</v>
      </c>
    </row>
    <row r="33" spans="1:27" ht="26.45">
      <c r="A33" s="23" t="s">
        <v>681</v>
      </c>
      <c r="B33" s="23" t="s">
        <v>277</v>
      </c>
      <c r="C33" s="24" t="s">
        <v>5272</v>
      </c>
      <c r="D33" s="30" t="s">
        <v>5261</v>
      </c>
      <c r="E33" s="24" t="s">
        <v>5321</v>
      </c>
      <c r="F33" s="10">
        <v>3</v>
      </c>
      <c r="G33" s="10" t="s">
        <v>5259</v>
      </c>
      <c r="H33" s="26">
        <v>8.0453488372093027E-2</v>
      </c>
      <c r="I33" s="43">
        <v>44013</v>
      </c>
      <c r="J33" s="26"/>
      <c r="K33" s="44" t="e">
        <f>IF(D33="---",INDEX(DB_4erDS!$C$384:$C$10376,MATCH(B33,DB_4erDS!$J$384:$J$10376,0)),"not found")</f>
        <v>#N/A</v>
      </c>
      <c r="L33" s="30" t="s">
        <v>5261</v>
      </c>
      <c r="M33" s="44" t="e">
        <f t="shared" si="3"/>
        <v>#N/A</v>
      </c>
      <c r="N33" s="44" t="e">
        <f>IF($M33&gt;0,VLOOKUP($M33,DB_4erDS!$C$384:$P$10376,6,FALSE),0)</f>
        <v>#N/A</v>
      </c>
      <c r="O33" s="44" t="str">
        <f t="shared" si="1"/>
        <v>Tyco</v>
      </c>
      <c r="P33" s="44" t="e">
        <f>IF($M33&gt;0,VLOOKUP($M33,DB_4erDS!$C$384:$P$10376,7,FALSE),0)</f>
        <v>#N/A</v>
      </c>
      <c r="Q33" s="45" t="str">
        <f t="shared" si="2"/>
        <v>170179-2</v>
      </c>
      <c r="R33" s="44" t="s">
        <v>5269</v>
      </c>
      <c r="S33" s="36"/>
      <c r="T33" s="11">
        <v>44013</v>
      </c>
      <c r="U33" s="15">
        <v>8.0453488372093027E-2</v>
      </c>
      <c r="V33" s="13">
        <v>0</v>
      </c>
      <c r="W33" s="13" t="s">
        <v>101</v>
      </c>
      <c r="X33" s="11">
        <v>44013</v>
      </c>
      <c r="Y33" s="14"/>
      <c r="Z33" s="13">
        <v>0</v>
      </c>
      <c r="AA33" s="13" t="s">
        <v>185</v>
      </c>
    </row>
    <row r="34" spans="1:27" s="21" customFormat="1" ht="26.45">
      <c r="A34" s="23" t="s">
        <v>4780</v>
      </c>
      <c r="B34" s="23" t="s">
        <v>5322</v>
      </c>
      <c r="C34" s="24" t="s">
        <v>5272</v>
      </c>
      <c r="D34" s="10">
        <v>1000229895</v>
      </c>
      <c r="E34" s="24" t="s">
        <v>5323</v>
      </c>
      <c r="F34" s="10">
        <v>4</v>
      </c>
      <c r="G34" s="10" t="s">
        <v>5259</v>
      </c>
      <c r="H34" s="26">
        <v>6.3069767441860464E-2</v>
      </c>
      <c r="I34" s="43">
        <v>44013</v>
      </c>
      <c r="J34" s="26"/>
      <c r="K34" s="44" t="str">
        <f>IF(D34="---",INDEX(DB_4erDS!$C$384:$C$10376,MATCH(B34,DB_4erDS!$J$384:$J$10376,0)),"not found")</f>
        <v>not found</v>
      </c>
      <c r="L34" s="10">
        <v>1000229895</v>
      </c>
      <c r="M34" s="44">
        <f t="shared" si="3"/>
        <v>1000229895</v>
      </c>
      <c r="N34" s="44" t="e">
        <f>IF($M34&gt;0,VLOOKUP($M34,DB_4erDS!$C$384:$P$10376,6,FALSE),0)</f>
        <v>#N/A</v>
      </c>
      <c r="O34" s="44" t="str">
        <f t="shared" si="1"/>
        <v>Tyco</v>
      </c>
      <c r="P34" s="44" t="e">
        <f>IF($M34&gt;0,VLOOKUP($M34,DB_4erDS!$C$384:$P$10376,7,FALSE),0)</f>
        <v>#N/A</v>
      </c>
      <c r="Q34" s="45" t="str">
        <f t="shared" si="2"/>
        <v>5-160558-2</v>
      </c>
      <c r="R34" s="44" t="s">
        <v>5260</v>
      </c>
      <c r="S34" s="36"/>
      <c r="T34" s="11">
        <v>44013</v>
      </c>
      <c r="U34" s="15">
        <v>6.3069767441860464E-2</v>
      </c>
      <c r="V34" s="13">
        <v>0</v>
      </c>
      <c r="W34" s="13" t="s">
        <v>101</v>
      </c>
      <c r="X34" s="11">
        <v>44013</v>
      </c>
      <c r="Y34" s="14"/>
      <c r="Z34" s="13">
        <v>0</v>
      </c>
      <c r="AA34" s="13" t="s">
        <v>185</v>
      </c>
    </row>
    <row r="35" spans="1:27" ht="26.45">
      <c r="A35" s="23" t="s">
        <v>4812</v>
      </c>
      <c r="B35" s="23" t="s">
        <v>5324</v>
      </c>
      <c r="C35" s="10" t="s">
        <v>5267</v>
      </c>
      <c r="D35" s="30" t="s">
        <v>5261</v>
      </c>
      <c r="E35" s="31" t="s">
        <v>5325</v>
      </c>
      <c r="F35" s="10">
        <v>1</v>
      </c>
      <c r="G35" s="10" t="s">
        <v>5259</v>
      </c>
      <c r="H35" s="32">
        <v>7.2890000000000006</v>
      </c>
      <c r="I35" s="43">
        <v>44013</v>
      </c>
      <c r="J35" s="26"/>
      <c r="K35" s="44" t="e">
        <f>IF(D35="---",INDEX(DB_4erDS!$C$384:$C$10376,MATCH(B35,DB_4erDS!$J$384:$J$10376,0)),"not found")</f>
        <v>#N/A</v>
      </c>
      <c r="L35" s="30" t="s">
        <v>5261</v>
      </c>
      <c r="M35" s="44" t="e">
        <f t="shared" si="3"/>
        <v>#N/A</v>
      </c>
      <c r="N35" s="44" t="e">
        <f>IF($M35&gt;0,VLOOKUP($M35,DB_4erDS!$C$384:$P$10376,6,FALSE),0)</f>
        <v>#N/A</v>
      </c>
      <c r="O35" s="44" t="str">
        <f t="shared" si="1"/>
        <v>Molex</v>
      </c>
      <c r="P35" s="44" t="e">
        <f>IF($M35&gt;0,VLOOKUP($M35,DB_4erDS!$C$384:$P$10376,7,FALSE),0)</f>
        <v>#N/A</v>
      </c>
      <c r="Q35" s="45" t="str">
        <f t="shared" si="2"/>
        <v>93792–8400</v>
      </c>
      <c r="R35" s="44" t="s">
        <v>5269</v>
      </c>
      <c r="S35" s="36"/>
      <c r="T35" s="11">
        <v>44013</v>
      </c>
      <c r="U35" s="15">
        <v>7.2890000000000006</v>
      </c>
      <c r="V35" s="13">
        <v>0</v>
      </c>
      <c r="W35" s="13" t="s">
        <v>101</v>
      </c>
      <c r="X35" s="11">
        <v>44013</v>
      </c>
      <c r="Y35" s="14"/>
      <c r="Z35" s="13">
        <v>0</v>
      </c>
      <c r="AA35" s="13" t="s">
        <v>185</v>
      </c>
    </row>
    <row r="36" spans="1:27" ht="27">
      <c r="A36" s="23" t="s">
        <v>809</v>
      </c>
      <c r="B36" s="23" t="s">
        <v>5326</v>
      </c>
      <c r="C36" s="24" t="s">
        <v>5267</v>
      </c>
      <c r="D36" s="30" t="s">
        <v>5261</v>
      </c>
      <c r="E36" s="31" t="s">
        <v>5325</v>
      </c>
      <c r="F36" s="10">
        <v>1</v>
      </c>
      <c r="G36" s="10" t="s">
        <v>5259</v>
      </c>
      <c r="H36" s="16">
        <v>12.8177</v>
      </c>
      <c r="I36" s="43">
        <v>44013</v>
      </c>
      <c r="J36" s="26"/>
      <c r="K36" s="44" t="e">
        <f>IF(D36="---",INDEX(DB_4erDS!$C$384:$C$10376,MATCH(B36,DB_4erDS!$J$384:$J$10376,0)),"not found")</f>
        <v>#N/A</v>
      </c>
      <c r="L36" s="30" t="s">
        <v>5261</v>
      </c>
      <c r="M36" s="44" t="e">
        <f t="shared" si="3"/>
        <v>#N/A</v>
      </c>
      <c r="N36" s="44" t="e">
        <f>IF($M36&gt;0,VLOOKUP($M36,DB_4erDS!$C$384:$P$10376,6,FALSE),0)</f>
        <v>#N/A</v>
      </c>
      <c r="O36" s="44" t="str">
        <f t="shared" si="1"/>
        <v>Molex</v>
      </c>
      <c r="P36" s="44" t="e">
        <f>IF($M36&gt;0,VLOOKUP($M36,DB_4erDS!$C$384:$P$10376,7,FALSE),0)</f>
        <v>#N/A</v>
      </c>
      <c r="Q36" s="45" t="str">
        <f t="shared" si="2"/>
        <v>93287-0001</v>
      </c>
      <c r="R36" s="44" t="s">
        <v>5269</v>
      </c>
      <c r="S36" s="36"/>
      <c r="T36" s="11">
        <v>44013</v>
      </c>
      <c r="U36" s="17">
        <v>12.8177</v>
      </c>
      <c r="V36" s="13">
        <v>0</v>
      </c>
      <c r="W36" s="13" t="s">
        <v>101</v>
      </c>
      <c r="X36" s="11">
        <v>44013</v>
      </c>
      <c r="Y36" s="14"/>
      <c r="Z36" s="13">
        <v>0</v>
      </c>
      <c r="AA36" s="13" t="s">
        <v>185</v>
      </c>
    </row>
    <row r="37" spans="1:27" ht="27">
      <c r="A37" s="23" t="s">
        <v>3420</v>
      </c>
      <c r="B37" s="23" t="s">
        <v>289</v>
      </c>
      <c r="C37" s="10" t="s">
        <v>5327</v>
      </c>
      <c r="D37" s="30" t="s">
        <v>5261</v>
      </c>
      <c r="E37" s="31" t="s">
        <v>5328</v>
      </c>
      <c r="F37" s="10">
        <v>1</v>
      </c>
      <c r="G37" s="10" t="s">
        <v>5259</v>
      </c>
      <c r="H37" s="16">
        <v>7.03</v>
      </c>
      <c r="I37" s="43">
        <v>44013</v>
      </c>
      <c r="J37" s="26"/>
      <c r="K37" s="44" t="e">
        <f>IF(D37="---",INDEX(DB_4erDS!$C$384:$C$10376,MATCH(B37,DB_4erDS!$J$384:$J$10376,0)),"not found")</f>
        <v>#N/A</v>
      </c>
      <c r="L37" s="30" t="s">
        <v>5261</v>
      </c>
      <c r="M37" s="44" t="e">
        <f t="shared" si="3"/>
        <v>#N/A</v>
      </c>
      <c r="N37" s="44" t="e">
        <f>IF($M37&gt;0,VLOOKUP($M37,DB_4erDS!$C$384:$P$10376,6,FALSE),0)</f>
        <v>#N/A</v>
      </c>
      <c r="O37" s="44" t="str">
        <f t="shared" si="1"/>
        <v>Peres</v>
      </c>
      <c r="P37" s="44" t="e">
        <f>IF($M37&gt;0,VLOOKUP($M37,DB_4erDS!$C$384:$P$10376,7,FALSE),0)</f>
        <v>#N/A</v>
      </c>
      <c r="Q37" s="45" t="str">
        <f t="shared" si="2"/>
        <v>55-00435</v>
      </c>
      <c r="R37" s="44" t="s">
        <v>5269</v>
      </c>
      <c r="S37" s="36"/>
      <c r="T37" s="11">
        <v>44013</v>
      </c>
      <c r="U37" s="17">
        <v>7.03</v>
      </c>
      <c r="V37" s="13">
        <v>0</v>
      </c>
      <c r="W37" s="13" t="s">
        <v>101</v>
      </c>
      <c r="X37" s="11">
        <v>44013</v>
      </c>
      <c r="Y37" s="14"/>
      <c r="Z37" s="13">
        <v>0</v>
      </c>
      <c r="AA37" s="13" t="s">
        <v>185</v>
      </c>
    </row>
  </sheetData>
  <autoFilter ref="A1:AA37" xr:uid="{499434E7-AB93-4E7D-ACE8-AA75616161EF}"/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c6d9e0e-3257-4c43-be6f-d1281d63103e">
      <Terms xmlns="http://schemas.microsoft.com/office/infopath/2007/PartnerControls"/>
    </lcf76f155ced4ddcb4097134ff3c332f>
    <TaxCatchAll xmlns="8e164f20-66aa-4bbb-9da2-2dc2a326446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85E33DC5BC26F41B379A14C40EF21A3" ma:contentTypeVersion="16" ma:contentTypeDescription="Create a new document." ma:contentTypeScope="" ma:versionID="c0862d33cd14fe3442dadb366a88d4ea">
  <xsd:schema xmlns:xsd="http://www.w3.org/2001/XMLSchema" xmlns:xs="http://www.w3.org/2001/XMLSchema" xmlns:p="http://schemas.microsoft.com/office/2006/metadata/properties" xmlns:ns2="dc6d9e0e-3257-4c43-be6f-d1281d63103e" xmlns:ns3="8e164f20-66aa-4bbb-9da2-2dc2a3264469" targetNamespace="http://schemas.microsoft.com/office/2006/metadata/properties" ma:root="true" ma:fieldsID="732dcd72a8ca9454db007d59b42515a4" ns2:_="" ns3:_="">
    <xsd:import namespace="dc6d9e0e-3257-4c43-be6f-d1281d63103e"/>
    <xsd:import namespace="8e164f20-66aa-4bbb-9da2-2dc2a32644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d9e0e-3257-4c43-be6f-d1281d6310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ildmarkierungen" ma:readOnly="false" ma:fieldId="{5cf76f15-5ced-4ddc-b409-7134ff3c332f}" ma:taxonomyMulti="true" ma:sspId="86b96156-0548-4443-8318-c0039821ce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164f20-66aa-4bbb-9da2-2dc2a3264469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aaba4bc2-50bc-4425-91f1-a05300887863}" ma:internalName="TaxCatchAll" ma:showField="CatchAllData" ma:web="8e164f20-66aa-4bbb-9da2-2dc2a32644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7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F79A78-8001-4299-9FA2-F63FE70E7A9D}"/>
</file>

<file path=customXml/itemProps2.xml><?xml version="1.0" encoding="utf-8"?>
<ds:datastoreItem xmlns:ds="http://schemas.openxmlformats.org/officeDocument/2006/customXml" ds:itemID="{EA64DE4F-C196-4FA0-9FF6-B0BC3B5D7FFC}"/>
</file>

<file path=customXml/itemProps3.xml><?xml version="1.0" encoding="utf-8"?>
<ds:datastoreItem xmlns:ds="http://schemas.openxmlformats.org/officeDocument/2006/customXml" ds:itemID="{5FC35018-8034-440E-85E7-2EEDDF1F06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Wacker Neuson SE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Seehafer Nadine</dc:creator>
  <cp:keywords/>
  <dc:description/>
  <cp:lastModifiedBy/>
  <cp:revision/>
  <dcterms:created xsi:type="dcterms:W3CDTF">2021-03-17T14:34:29Z</dcterms:created>
  <dcterms:modified xsi:type="dcterms:W3CDTF">2025-07-14T07:36:58Z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0x010100B85E33DC5BC26F41B379A14C40EF21A3</vt:lpwstr>
  </property>
  <property fmtid="{D5CDD505-2E9C-101B-9397-08002B2CF9AE}" pid="3" name="MediaServiceImageTags">
    <vt:lpwstr/>
  </property>
</Properties>
</file>